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mc:AlternateContent xmlns:mc="http://schemas.openxmlformats.org/markup-compatibility/2006">
    <mc:Choice Requires="x15">
      <x15ac:absPath xmlns:x15ac="http://schemas.microsoft.com/office/spreadsheetml/2010/11/ac" url="https://crystalliselimited.sharepoint.com/sites/SmallProjects/Shared Documents/IFoA/COVID/LongCOVID/Model/"/>
    </mc:Choice>
  </mc:AlternateContent>
  <xr:revisionPtr revIDLastSave="2" documentId="8_{4316E9A5-8DDC-450B-9483-3FBE03C616E6}" xr6:coauthVersionLast="47" xr6:coauthVersionMax="47" xr10:uidLastSave="{B15D49BE-19F1-4477-9BEC-83785FABD0B0}"/>
  <bookViews>
    <workbookView xWindow="-28920" yWindow="-120" windowWidth="29040" windowHeight="15840" tabRatio="815" activeTab="6" xr2:uid="{00000000-000D-0000-FFFF-FFFF00000000}"/>
  </bookViews>
  <sheets>
    <sheet name="COVER" sheetId="14" r:id="rId1"/>
    <sheet name="modelDevelopment" sheetId="1" r:id="rId2"/>
    <sheet name="proportionLong" sheetId="15" r:id="rId3"/>
    <sheet name="WardSurvival" sheetId="21" r:id="rId4"/>
    <sheet name="Utility" sheetId="16" r:id="rId5"/>
    <sheet name="lifeExpectancy" sheetId="29" r:id="rId6"/>
    <sheet name="theModel" sheetId="12" r:id="rId7"/>
    <sheet name="StressTest" sheetId="20" r:id="rId8"/>
    <sheet name="2.COVIDInfectionSurvey" sheetId="28" r:id="rId9"/>
    <sheet name="3.UK_COVIDCases" sheetId="11" r:id="rId10"/>
  </sheets>
  <definedNames>
    <definedName name="Admissions">'3.UK_COVIDCases'!$B$13:$OL$13</definedName>
    <definedName name="allCaseCorrection">proportionLong!$D$67</definedName>
    <definedName name="Cases">'3.UK_COVIDCases'!$B$12:$OL$12</definedName>
    <definedName name="Constant">'2.COVIDInfectionSurvey'!$F$5</definedName>
    <definedName name="discount">theModel!$J$19</definedName>
    <definedName name="discountDaily">theModel!$J$20</definedName>
    <definedName name="FAR">theModel!$B$23</definedName>
    <definedName name="finalDate">#REF!</definedName>
    <definedName name="firstDay">#REF!</definedName>
    <definedName name="HospFrac">theModel!$L$29</definedName>
    <definedName name="injuryRate_ITU">proportionLong!$D$54</definedName>
    <definedName name="injuryRate_NonHosp">proportionLong!$D$56</definedName>
    <definedName name="injuryRateWard">proportionLong!$D$55</definedName>
    <definedName name="LE_RedFact">lifeExpectancy!$F$13</definedName>
    <definedName name="lifeExpectancy">lifeExpectancy!$F$9</definedName>
    <definedName name="lifeExpectancyAdjusted">lifeExpectancy!$F$16</definedName>
    <definedName name="lostQ_Tot_Undiscounted">theModel!$J$21</definedName>
    <definedName name="lostQALYs_Injured">theModel!$B$21</definedName>
    <definedName name="lostQALYs_Sympt">theModel!$B$22</definedName>
    <definedName name="lostSoFar">#REF!</definedName>
    <definedName name="NICE_WTP">theModel!$J$24</definedName>
    <definedName name="NonHospFrac">theModel!$M$29</definedName>
    <definedName name="nonHospitalised">'3.UK_COVIDCases'!$B$14:$OL$14</definedName>
    <definedName name="NumCases">'3.UK_COVIDCases'!$E$9</definedName>
    <definedName name="numHosp">'3.UK_COVIDCases'!$I$9</definedName>
    <definedName name="numNonHosp">'3.UK_COVIDCases'!$M$9</definedName>
    <definedName name="p48_ITU">proportionLong!$D$43</definedName>
    <definedName name="p48_ITU_allCases">proportionLong!$D$49</definedName>
    <definedName name="p48_Ward">proportionLong!$D$44</definedName>
    <definedName name="p48NonHosp_allCases">proportionLong!$D$51</definedName>
    <definedName name="p48Ward_allCases">proportionLong!$D$50</definedName>
    <definedName name="p56_nonHosp">proportionLong!$D$45</definedName>
    <definedName name="pInjury_NonHosp">proportionLong!#REF!</definedName>
    <definedName name="pITU_Surv">proportionLong!$E$29</definedName>
    <definedName name="pITU_survAll">proportionLong!$F$29</definedName>
    <definedName name="pITU_survAlln">proportionLong!$G$29</definedName>
    <definedName name="pNonHosp">proportionLong!$F$13</definedName>
    <definedName name="pNonHosp_Surv">proportionLong!$E$39</definedName>
    <definedName name="pNonHosp_SurvAll">proportionLong!$F$39</definedName>
    <definedName name="pNonHosp_SurvAlln">proportionLong!$G$39</definedName>
    <definedName name="population">proportionLong!$D$63</definedName>
    <definedName name="PowerTerm">'2.COVIDInfectionSurvey'!$G$5</definedName>
    <definedName name="pWard">proportionLong!$E$24</definedName>
    <definedName name="pWard_Surv">proportionLong!$E$35</definedName>
    <definedName name="pWard_SurvAll">proportionLong!$F$35</definedName>
    <definedName name="pWard_SurvAlln">proportionLong!$G$35</definedName>
    <definedName name="theFloor">proportionLong!$D$71</definedName>
    <definedName name="timeHorizon">theModel!$J$15</definedName>
    <definedName name="totInfected">theModel!$B$24</definedName>
    <definedName name="Ugeneral">Utility!$D$18</definedName>
    <definedName name="Uinjury">Utility!$B$31</definedName>
    <definedName name="WTPpQ">theModel!$J$13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2" i="12" l="1"/>
  <c r="F39" i="15" l="1"/>
  <c r="D65" i="15"/>
  <c r="G39" i="15"/>
  <c r="H15" i="16" s="1"/>
  <c r="G29" i="15" l="1"/>
  <c r="D15" i="16" s="1"/>
  <c r="G35" i="15"/>
  <c r="F15" i="16" s="1" a="1"/>
  <c r="F15" i="16" s="1"/>
  <c r="I44" i="15" l="1"/>
  <c r="I45" i="15"/>
  <c r="I43" i="15"/>
  <c r="G44" i="15"/>
  <c r="G45" i="15"/>
  <c r="G43" i="15"/>
  <c r="D21" i="20" l="1"/>
  <c r="F35" i="15"/>
  <c r="F29" i="15"/>
  <c r="F24" i="15"/>
  <c r="B32" i="12" l="1"/>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B3467" i="12"/>
  <c r="B3468" i="12"/>
  <c r="B3469" i="12"/>
  <c r="B3470" i="12"/>
  <c r="B3471" i="12"/>
  <c r="B3472" i="12"/>
  <c r="B3473" i="12"/>
  <c r="B3474" i="12"/>
  <c r="B3475" i="12"/>
  <c r="B3476" i="12"/>
  <c r="B3477" i="12"/>
  <c r="B3478" i="12"/>
  <c r="B3479" i="12"/>
  <c r="B3480" i="12"/>
  <c r="B3481" i="12"/>
  <c r="B3482" i="12"/>
  <c r="B3483" i="12"/>
  <c r="B3484" i="12"/>
  <c r="B3485" i="12"/>
  <c r="B3486" i="12"/>
  <c r="B3487" i="12"/>
  <c r="B3488" i="12"/>
  <c r="B3489" i="12"/>
  <c r="B3490" i="12"/>
  <c r="B3491" i="12"/>
  <c r="B3492" i="12"/>
  <c r="B3493"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B3549" i="12"/>
  <c r="B3550" i="12"/>
  <c r="B3551" i="12"/>
  <c r="B3552" i="12"/>
  <c r="B3553" i="12"/>
  <c r="B3554" i="12"/>
  <c r="B3555" i="12"/>
  <c r="B3556" i="12"/>
  <c r="B3557" i="12"/>
  <c r="B3558" i="12"/>
  <c r="B3559" i="12"/>
  <c r="B3560" i="12"/>
  <c r="B3561" i="12"/>
  <c r="B3562" i="12"/>
  <c r="B3563" i="12"/>
  <c r="B3564" i="12"/>
  <c r="B3565" i="12"/>
  <c r="B3566" i="12"/>
  <c r="B3567" i="12"/>
  <c r="B3568" i="12"/>
  <c r="B3569" i="12"/>
  <c r="B3570" i="12"/>
  <c r="B3571" i="12"/>
  <c r="B3572" i="12"/>
  <c r="B3573" i="12"/>
  <c r="B3574" i="12"/>
  <c r="B3575" i="12"/>
  <c r="B3576" i="12"/>
  <c r="B3577" i="12"/>
  <c r="B3578" i="12"/>
  <c r="B3579" i="12"/>
  <c r="B3580" i="12"/>
  <c r="B3581" i="12"/>
  <c r="B3582" i="12"/>
  <c r="B3583" i="12"/>
  <c r="B3584" i="12"/>
  <c r="B3585" i="12"/>
  <c r="B3586" i="12"/>
  <c r="B3587" i="12"/>
  <c r="B3588" i="12"/>
  <c r="B3589" i="12"/>
  <c r="B3590" i="12"/>
  <c r="B3591" i="12"/>
  <c r="B3592" i="12"/>
  <c r="B3593" i="12"/>
  <c r="B3594" i="12"/>
  <c r="B3595" i="12"/>
  <c r="B3596" i="12"/>
  <c r="B3597" i="12"/>
  <c r="B3598" i="12"/>
  <c r="B3599" i="12"/>
  <c r="B3600" i="12"/>
  <c r="B3601" i="12"/>
  <c r="B3602" i="12"/>
  <c r="B3603" i="12"/>
  <c r="B3604" i="12"/>
  <c r="B3605" i="12"/>
  <c r="B3606" i="12"/>
  <c r="B3607" i="12"/>
  <c r="B3608" i="12"/>
  <c r="B3609" i="12"/>
  <c r="B3610" i="12"/>
  <c r="B3611" i="12"/>
  <c r="B3612" i="12"/>
  <c r="B3613" i="12"/>
  <c r="B3614" i="12"/>
  <c r="B3615" i="12"/>
  <c r="B3616" i="12"/>
  <c r="B3617" i="12"/>
  <c r="B3618" i="12"/>
  <c r="B3619" i="12"/>
  <c r="B3620" i="12"/>
  <c r="B3621" i="12"/>
  <c r="B3622" i="12"/>
  <c r="B3623" i="12"/>
  <c r="B3624" i="12"/>
  <c r="B3625" i="12"/>
  <c r="B3626" i="12"/>
  <c r="B3627" i="12"/>
  <c r="B3628" i="12"/>
  <c r="B3629" i="12"/>
  <c r="B3630" i="12"/>
  <c r="B3631" i="12"/>
  <c r="B3632" i="12"/>
  <c r="B3633" i="12"/>
  <c r="B3634" i="12"/>
  <c r="B3635" i="12"/>
  <c r="B3636" i="12"/>
  <c r="B3637" i="12"/>
  <c r="B3638" i="12"/>
  <c r="B3639" i="12"/>
  <c r="B3640" i="12"/>
  <c r="B3641" i="12"/>
  <c r="B3642" i="12"/>
  <c r="B3643" i="12"/>
  <c r="B3644" i="12"/>
  <c r="B3645" i="12"/>
  <c r="B3646" i="12"/>
  <c r="B3647" i="12"/>
  <c r="B3648" i="12"/>
  <c r="B3649" i="12"/>
  <c r="B3650" i="12"/>
  <c r="B3651" i="12"/>
  <c r="B3652" i="12"/>
  <c r="B3653" i="12"/>
  <c r="B3654" i="12"/>
  <c r="B3655" i="12"/>
  <c r="B3656" i="12"/>
  <c r="B3657" i="12"/>
  <c r="B3658" i="12"/>
  <c r="B3659" i="12"/>
  <c r="B3660" i="12"/>
  <c r="B3661" i="12"/>
  <c r="B3662" i="12"/>
  <c r="B3663" i="12"/>
  <c r="B3664" i="12"/>
  <c r="B3665" i="12"/>
  <c r="B3666" i="12"/>
  <c r="B3667" i="12"/>
  <c r="B3668" i="12"/>
  <c r="B3669" i="12"/>
  <c r="B3670" i="12"/>
  <c r="B3671" i="12"/>
  <c r="B3672" i="12"/>
  <c r="B3673" i="12"/>
  <c r="B3674" i="12"/>
  <c r="B3675" i="12"/>
  <c r="B3676" i="12"/>
  <c r="B3677" i="12"/>
  <c r="B3678" i="12"/>
  <c r="B3679" i="12"/>
  <c r="B3680" i="12"/>
  <c r="B3681" i="12"/>
  <c r="B3682" i="12"/>
  <c r="B3683" i="12"/>
  <c r="B3684" i="12"/>
  <c r="B3685" i="12"/>
  <c r="B3686" i="12"/>
  <c r="B3687" i="12"/>
  <c r="B3688" i="12"/>
  <c r="B3689" i="12"/>
  <c r="B3690" i="12"/>
  <c r="B3691" i="12"/>
  <c r="B3692" i="12"/>
  <c r="B3693" i="12"/>
  <c r="B3694" i="12"/>
  <c r="B3695" i="12"/>
  <c r="B3696" i="12"/>
  <c r="B3697" i="12"/>
  <c r="B3698" i="12"/>
  <c r="B3699" i="12"/>
  <c r="B3700" i="12"/>
  <c r="B3701" i="12"/>
  <c r="B3702" i="12"/>
  <c r="B3703" i="12"/>
  <c r="B3704" i="12"/>
  <c r="B3705" i="12"/>
  <c r="B3706" i="12"/>
  <c r="B3707" i="12"/>
  <c r="B3708" i="12"/>
  <c r="B3709" i="12"/>
  <c r="B3710" i="12"/>
  <c r="B3711" i="12"/>
  <c r="B3712" i="12"/>
  <c r="B3713" i="12"/>
  <c r="B3714" i="12"/>
  <c r="B3715" i="12"/>
  <c r="B3716" i="12"/>
  <c r="B3717" i="12"/>
  <c r="B3718" i="12"/>
  <c r="B3719" i="12"/>
  <c r="B3720" i="12"/>
  <c r="B3721" i="12"/>
  <c r="B3722" i="12"/>
  <c r="B3723" i="12"/>
  <c r="B3724" i="12"/>
  <c r="B3725" i="12"/>
  <c r="B3726" i="12"/>
  <c r="B3727" i="12"/>
  <c r="B3728" i="12"/>
  <c r="B3729" i="12"/>
  <c r="B3730" i="12"/>
  <c r="B3731" i="12"/>
  <c r="B3732" i="12"/>
  <c r="B3733" i="12"/>
  <c r="B3734" i="12"/>
  <c r="B3735" i="12"/>
  <c r="B3736" i="12"/>
  <c r="B3737" i="12"/>
  <c r="B3738" i="12"/>
  <c r="B3739" i="12"/>
  <c r="B3740" i="12"/>
  <c r="B3741" i="12"/>
  <c r="B3742" i="12"/>
  <c r="B3743" i="12"/>
  <c r="B3744" i="12"/>
  <c r="B3745" i="12"/>
  <c r="B3746" i="12"/>
  <c r="B3747" i="12"/>
  <c r="B3748" i="12"/>
  <c r="B3749" i="12"/>
  <c r="B3750" i="12"/>
  <c r="B3751" i="12"/>
  <c r="B3752" i="12"/>
  <c r="B3753" i="12"/>
  <c r="B3754" i="12"/>
  <c r="B3755" i="12"/>
  <c r="B3756" i="12"/>
  <c r="B3757" i="12"/>
  <c r="B3758" i="12"/>
  <c r="B3759" i="12"/>
  <c r="B3760" i="12"/>
  <c r="B3761" i="12"/>
  <c r="B3762" i="12"/>
  <c r="B3763" i="12"/>
  <c r="B3764" i="12"/>
  <c r="B3765" i="12"/>
  <c r="B3766" i="12"/>
  <c r="B3767" i="12"/>
  <c r="B3768" i="12"/>
  <c r="B3769" i="12"/>
  <c r="B3770" i="12"/>
  <c r="B3771" i="12"/>
  <c r="B3772" i="12"/>
  <c r="B3773" i="12"/>
  <c r="B3774" i="12"/>
  <c r="B3775" i="12"/>
  <c r="B3776" i="12"/>
  <c r="B3777" i="12"/>
  <c r="B3778" i="12"/>
  <c r="B3779" i="12"/>
  <c r="B3780" i="12"/>
  <c r="B3781" i="12"/>
  <c r="B3782" i="12"/>
  <c r="B3783" i="12"/>
  <c r="B3784" i="12"/>
  <c r="B3785" i="12"/>
  <c r="B3786" i="12"/>
  <c r="B3787" i="12"/>
  <c r="B3788" i="12"/>
  <c r="B3789" i="12"/>
  <c r="B3790" i="12"/>
  <c r="B3791" i="12"/>
  <c r="B3792" i="12"/>
  <c r="B3793" i="12"/>
  <c r="B3794" i="12"/>
  <c r="B3795" i="12"/>
  <c r="B3796" i="12"/>
  <c r="B3797" i="12"/>
  <c r="B3798" i="12"/>
  <c r="B3799" i="12"/>
  <c r="B3800" i="12"/>
  <c r="B3801" i="12"/>
  <c r="B3802" i="12"/>
  <c r="B3803" i="12"/>
  <c r="B3804" i="12"/>
  <c r="B3805" i="12"/>
  <c r="B3806" i="12"/>
  <c r="B3807" i="12"/>
  <c r="B3808" i="12"/>
  <c r="B3809" i="12"/>
  <c r="B3810" i="12"/>
  <c r="B3811" i="12"/>
  <c r="B3812" i="12"/>
  <c r="B3813" i="12"/>
  <c r="B3814" i="12"/>
  <c r="B3815" i="12"/>
  <c r="B3816" i="12"/>
  <c r="B3817" i="12"/>
  <c r="B3818" i="12"/>
  <c r="B3819" i="12"/>
  <c r="B3820" i="12"/>
  <c r="B3821" i="12"/>
  <c r="B3822" i="12"/>
  <c r="B3823" i="12"/>
  <c r="B3824" i="12"/>
  <c r="B3825" i="12"/>
  <c r="B3826" i="12"/>
  <c r="B3827" i="12"/>
  <c r="B3828" i="12"/>
  <c r="B3829" i="12"/>
  <c r="B3830" i="12"/>
  <c r="B3831" i="12"/>
  <c r="B3832" i="12"/>
  <c r="B3833" i="12"/>
  <c r="B3834" i="12"/>
  <c r="B3835" i="12"/>
  <c r="B3836" i="12"/>
  <c r="B3837" i="12"/>
  <c r="B3838" i="12"/>
  <c r="B3839" i="12"/>
  <c r="B3840" i="12"/>
  <c r="B3841" i="12"/>
  <c r="B3842" i="12"/>
  <c r="B3843" i="12"/>
  <c r="B3844" i="12"/>
  <c r="B3845" i="12"/>
  <c r="B3846" i="12"/>
  <c r="B3847" i="12"/>
  <c r="B3848" i="12"/>
  <c r="B3849" i="12"/>
  <c r="B3850" i="12"/>
  <c r="B3851" i="12"/>
  <c r="B3852" i="12"/>
  <c r="B3853" i="12"/>
  <c r="B3854" i="12"/>
  <c r="B3855" i="12"/>
  <c r="B3856" i="12"/>
  <c r="B3857" i="12"/>
  <c r="B3858" i="12"/>
  <c r="B3859" i="12"/>
  <c r="B3860" i="12"/>
  <c r="B3861" i="12"/>
  <c r="B3862" i="12"/>
  <c r="B3863" i="12"/>
  <c r="B3864" i="12"/>
  <c r="B3865" i="12"/>
  <c r="B3866" i="12"/>
  <c r="B3867" i="12"/>
  <c r="B3868" i="12"/>
  <c r="B3869" i="12"/>
  <c r="B3870" i="12"/>
  <c r="B3871" i="12"/>
  <c r="B3872" i="12"/>
  <c r="B3873" i="12"/>
  <c r="B3874" i="12"/>
  <c r="B3875" i="12"/>
  <c r="B3876" i="12"/>
  <c r="B3877" i="12"/>
  <c r="B3878" i="12"/>
  <c r="B3879" i="12"/>
  <c r="B3880" i="12"/>
  <c r="B3881" i="12"/>
  <c r="B3882" i="12"/>
  <c r="B3883" i="12"/>
  <c r="B3884" i="12"/>
  <c r="B3885" i="12"/>
  <c r="B3886" i="12"/>
  <c r="B3887" i="12"/>
  <c r="B3888" i="12"/>
  <c r="B3889" i="12"/>
  <c r="B3890" i="12"/>
  <c r="B3891" i="12"/>
  <c r="B3892" i="12"/>
  <c r="B3893" i="12"/>
  <c r="B3894" i="12"/>
  <c r="B3895" i="12"/>
  <c r="B3896" i="12"/>
  <c r="B3897" i="12"/>
  <c r="B3898" i="12"/>
  <c r="B3899" i="12"/>
  <c r="B3900" i="12"/>
  <c r="B3901" i="12"/>
  <c r="B3902" i="12"/>
  <c r="B3903" i="12"/>
  <c r="B3904" i="12"/>
  <c r="B3905" i="12"/>
  <c r="B3906" i="12"/>
  <c r="B3907" i="12"/>
  <c r="B3908" i="12"/>
  <c r="B3909" i="12"/>
  <c r="B3910" i="12"/>
  <c r="B3911" i="12"/>
  <c r="B3912" i="12"/>
  <c r="B3913" i="12"/>
  <c r="B3914" i="12"/>
  <c r="B3915" i="12"/>
  <c r="B3916" i="12"/>
  <c r="B3917" i="12"/>
  <c r="B3918" i="12"/>
  <c r="B3919" i="12"/>
  <c r="B3920" i="12"/>
  <c r="B3921" i="12"/>
  <c r="B3922" i="12"/>
  <c r="B3923" i="12"/>
  <c r="B3924" i="12"/>
  <c r="B3925" i="12"/>
  <c r="B3926" i="12"/>
  <c r="B3927" i="12"/>
  <c r="B3928" i="12"/>
  <c r="B3929" i="12"/>
  <c r="B3930" i="12"/>
  <c r="B3931" i="12"/>
  <c r="B3932" i="12"/>
  <c r="B3933" i="12"/>
  <c r="B3934" i="12"/>
  <c r="B3935" i="12"/>
  <c r="B3936" i="12"/>
  <c r="B3937" i="12"/>
  <c r="B3938" i="12"/>
  <c r="B3939" i="12"/>
  <c r="B3940" i="12"/>
  <c r="B3941" i="12"/>
  <c r="B3942" i="12"/>
  <c r="B3943" i="12"/>
  <c r="B3944" i="12"/>
  <c r="B3945" i="12"/>
  <c r="B3946" i="12"/>
  <c r="B3947" i="12"/>
  <c r="B3948" i="12"/>
  <c r="B3949" i="12"/>
  <c r="B3950" i="12"/>
  <c r="B3951" i="12"/>
  <c r="B3952" i="12"/>
  <c r="B3953" i="12"/>
  <c r="B3954" i="12"/>
  <c r="B3955" i="12"/>
  <c r="B3956" i="12"/>
  <c r="B3957" i="12"/>
  <c r="B3958" i="12"/>
  <c r="B3959" i="12"/>
  <c r="B3960" i="12"/>
  <c r="B3961" i="12"/>
  <c r="B3962" i="12"/>
  <c r="B3963" i="12"/>
  <c r="B3964" i="12"/>
  <c r="B3965" i="12"/>
  <c r="B3966" i="12"/>
  <c r="B3967" i="12"/>
  <c r="B3968" i="12"/>
  <c r="B3969" i="12"/>
  <c r="B3970" i="12"/>
  <c r="B3971" i="12"/>
  <c r="B3972" i="12"/>
  <c r="B3973" i="12"/>
  <c r="B3974" i="12"/>
  <c r="B3975" i="12"/>
  <c r="B3976" i="12"/>
  <c r="B3977" i="12"/>
  <c r="B3978" i="12"/>
  <c r="B3979" i="12"/>
  <c r="B3980" i="12"/>
  <c r="B3981" i="12"/>
  <c r="B3982" i="12"/>
  <c r="B3983" i="12"/>
  <c r="B3984" i="12"/>
  <c r="B3985" i="12"/>
  <c r="B3986" i="12"/>
  <c r="B3987" i="12"/>
  <c r="B3988" i="12"/>
  <c r="B3989" i="12"/>
  <c r="B3990" i="12"/>
  <c r="B3991" i="12"/>
  <c r="B3992" i="12"/>
  <c r="B3993" i="12"/>
  <c r="B3994" i="12"/>
  <c r="B3995" i="12"/>
  <c r="B3996" i="12"/>
  <c r="B3997" i="12"/>
  <c r="B3998" i="12"/>
  <c r="B3999" i="12"/>
  <c r="B4000" i="12"/>
  <c r="B4001" i="12"/>
  <c r="B4002" i="12"/>
  <c r="B4003" i="12"/>
  <c r="B4004" i="12"/>
  <c r="B4005" i="12"/>
  <c r="B4006" i="12"/>
  <c r="B4007" i="12"/>
  <c r="B4008" i="12"/>
  <c r="B4009" i="12"/>
  <c r="B4010" i="12"/>
  <c r="B4011" i="12"/>
  <c r="B4012" i="12"/>
  <c r="B4013" i="12"/>
  <c r="B4014" i="12"/>
  <c r="B4015" i="12"/>
  <c r="B4016" i="12"/>
  <c r="B4017" i="12"/>
  <c r="B4018" i="12"/>
  <c r="B4019" i="12"/>
  <c r="B4020" i="12"/>
  <c r="B4021" i="12"/>
  <c r="B4022" i="12"/>
  <c r="B4023" i="12"/>
  <c r="B4024" i="12"/>
  <c r="B4025" i="12"/>
  <c r="B4026" i="12"/>
  <c r="B4027" i="12"/>
  <c r="B4028" i="12"/>
  <c r="B4029" i="12"/>
  <c r="B4030" i="12"/>
  <c r="B4031" i="12"/>
  <c r="B4032" i="12"/>
  <c r="B4033" i="12"/>
  <c r="B4034" i="12"/>
  <c r="B4035" i="12"/>
  <c r="B4036" i="12"/>
  <c r="B4037" i="12"/>
  <c r="B4038" i="12"/>
  <c r="B4039" i="12"/>
  <c r="B4040" i="12"/>
  <c r="B4041" i="12"/>
  <c r="B4042" i="12"/>
  <c r="B4043" i="12"/>
  <c r="B4044" i="12"/>
  <c r="B4045" i="12"/>
  <c r="B4046" i="12"/>
  <c r="B4047" i="12"/>
  <c r="B4048" i="12"/>
  <c r="B4049" i="12"/>
  <c r="B4050" i="12"/>
  <c r="B4051" i="12"/>
  <c r="B4052" i="12"/>
  <c r="B4053" i="12"/>
  <c r="B4054" i="12"/>
  <c r="B4055" i="12"/>
  <c r="B4056" i="12"/>
  <c r="B4057" i="12"/>
  <c r="B4058" i="12"/>
  <c r="B4059" i="12"/>
  <c r="B4060" i="12"/>
  <c r="B4061" i="12"/>
  <c r="B4062" i="12"/>
  <c r="B4063" i="12"/>
  <c r="B4064" i="12"/>
  <c r="B4065" i="12"/>
  <c r="B4066" i="12"/>
  <c r="B4067" i="12"/>
  <c r="B4068" i="12"/>
  <c r="B4069" i="12"/>
  <c r="B4070" i="12"/>
  <c r="B4071" i="12"/>
  <c r="B4072" i="12"/>
  <c r="B4073" i="12"/>
  <c r="B4074" i="12"/>
  <c r="B4075" i="12"/>
  <c r="B4076" i="12"/>
  <c r="B4077" i="12"/>
  <c r="B4078" i="12"/>
  <c r="B4079" i="12"/>
  <c r="B4080" i="12"/>
  <c r="B4081" i="12"/>
  <c r="B4082" i="12"/>
  <c r="B4083" i="12"/>
  <c r="B4084" i="12"/>
  <c r="B4085" i="12"/>
  <c r="B4086" i="12"/>
  <c r="B4087" i="12"/>
  <c r="B4088" i="12"/>
  <c r="B4089" i="12"/>
  <c r="B4090" i="12"/>
  <c r="B4091" i="12"/>
  <c r="B4092" i="12"/>
  <c r="B4093" i="12"/>
  <c r="B4094" i="12"/>
  <c r="B4095" i="12"/>
  <c r="B4096" i="12"/>
  <c r="B4097" i="12"/>
  <c r="B4098" i="12"/>
  <c r="B4099" i="12"/>
  <c r="B4100" i="12"/>
  <c r="B4101" i="12"/>
  <c r="B4102" i="12"/>
  <c r="B4103" i="12"/>
  <c r="B4104" i="12"/>
  <c r="B4105" i="12"/>
  <c r="B4106" i="12"/>
  <c r="B4107" i="12"/>
  <c r="B4108" i="12"/>
  <c r="B4109" i="12"/>
  <c r="B4110" i="12"/>
  <c r="B4111" i="12"/>
  <c r="B4112" i="12"/>
  <c r="B4113" i="12"/>
  <c r="B4114" i="12"/>
  <c r="B4115" i="12"/>
  <c r="B4116" i="12"/>
  <c r="B4117" i="12"/>
  <c r="B4118" i="12"/>
  <c r="B4119" i="12"/>
  <c r="B4120" i="12"/>
  <c r="B4121" i="12"/>
  <c r="B4122" i="12"/>
  <c r="B4123" i="12"/>
  <c r="B4124" i="12"/>
  <c r="B4125" i="12"/>
  <c r="B4126" i="12"/>
  <c r="B4127" i="12"/>
  <c r="B4128" i="12"/>
  <c r="B4129" i="12"/>
  <c r="B4130" i="12"/>
  <c r="B4131" i="12"/>
  <c r="B4132" i="12"/>
  <c r="B4133" i="12"/>
  <c r="B4134" i="12"/>
  <c r="B4135" i="12"/>
  <c r="B4136" i="12"/>
  <c r="B4137" i="12"/>
  <c r="B4138" i="12"/>
  <c r="B4139" i="12"/>
  <c r="B4140" i="12"/>
  <c r="B4141" i="12"/>
  <c r="B4142" i="12"/>
  <c r="B4143" i="12"/>
  <c r="B4144" i="12"/>
  <c r="B4145" i="12"/>
  <c r="B4146" i="12"/>
  <c r="B4147" i="12"/>
  <c r="B4148" i="12"/>
  <c r="B4149" i="12"/>
  <c r="B4150" i="12"/>
  <c r="B4151" i="12"/>
  <c r="B4152" i="12"/>
  <c r="B4153" i="12"/>
  <c r="B4154" i="12"/>
  <c r="B4155" i="12"/>
  <c r="B4156" i="12"/>
  <c r="B4157" i="12"/>
  <c r="B4158" i="12"/>
  <c r="B4159" i="12"/>
  <c r="B4160" i="12"/>
  <c r="B4161" i="12"/>
  <c r="B4162" i="12"/>
  <c r="B4163" i="12"/>
  <c r="B4164" i="12"/>
  <c r="B4165" i="12"/>
  <c r="B4166" i="12"/>
  <c r="B4167" i="12"/>
  <c r="B4168" i="12"/>
  <c r="B4169" i="12"/>
  <c r="B4170" i="12"/>
  <c r="B4171" i="12"/>
  <c r="B4172" i="12"/>
  <c r="B4173" i="12"/>
  <c r="B4174" i="12"/>
  <c r="B4175" i="12"/>
  <c r="B4176" i="12"/>
  <c r="B4177" i="12"/>
  <c r="B4178" i="12"/>
  <c r="B4179" i="12"/>
  <c r="B4180" i="12"/>
  <c r="B4181" i="12"/>
  <c r="B4182" i="12"/>
  <c r="B4183" i="12"/>
  <c r="B4184" i="12"/>
  <c r="B4185" i="12"/>
  <c r="B4186" i="12"/>
  <c r="B4187" i="12"/>
  <c r="B4188" i="12"/>
  <c r="B4189" i="12"/>
  <c r="B4190" i="12"/>
  <c r="B4191" i="12"/>
  <c r="B4192" i="12"/>
  <c r="B4193" i="12"/>
  <c r="B4194" i="12"/>
  <c r="B4195" i="12"/>
  <c r="B4196" i="12"/>
  <c r="B4197" i="12"/>
  <c r="B4198" i="12"/>
  <c r="B4199" i="12"/>
  <c r="B4200" i="12"/>
  <c r="B4201" i="12"/>
  <c r="B4202" i="12"/>
  <c r="B4203" i="12"/>
  <c r="B4204" i="12"/>
  <c r="B4205" i="12"/>
  <c r="B4206" i="12"/>
  <c r="B4207" i="12"/>
  <c r="B4208" i="12"/>
  <c r="B4209" i="12"/>
  <c r="B4210" i="12"/>
  <c r="B4211" i="12"/>
  <c r="B4212" i="12"/>
  <c r="B4213" i="12"/>
  <c r="B4214" i="12"/>
  <c r="B4215" i="12"/>
  <c r="B4216" i="12"/>
  <c r="B4217" i="12"/>
  <c r="B4218" i="12"/>
  <c r="B4219" i="12"/>
  <c r="B4220" i="12"/>
  <c r="B4221" i="12"/>
  <c r="B4222" i="12"/>
  <c r="B4223" i="12"/>
  <c r="B4224" i="12"/>
  <c r="B4225" i="12"/>
  <c r="B4226" i="12"/>
  <c r="B4227" i="12"/>
  <c r="B4228" i="12"/>
  <c r="B4229" i="12"/>
  <c r="B4230" i="12"/>
  <c r="B4231" i="12"/>
  <c r="B4232" i="12"/>
  <c r="B4233" i="12"/>
  <c r="B4234" i="12"/>
  <c r="B4235" i="12"/>
  <c r="B4236" i="12"/>
  <c r="B4237" i="12"/>
  <c r="B4238" i="12"/>
  <c r="B4239" i="12"/>
  <c r="B4240" i="12"/>
  <c r="B4241" i="12"/>
  <c r="B4242" i="12"/>
  <c r="B4243" i="12"/>
  <c r="B4244" i="12"/>
  <c r="B4245" i="12"/>
  <c r="B4246" i="12"/>
  <c r="B4247" i="12"/>
  <c r="B4248" i="12"/>
  <c r="B4249" i="12"/>
  <c r="B4250" i="12"/>
  <c r="B4251" i="12"/>
  <c r="B4252" i="12"/>
  <c r="B4253" i="12"/>
  <c r="B4254" i="12"/>
  <c r="B4255" i="12"/>
  <c r="B4256" i="12"/>
  <c r="B4257" i="12"/>
  <c r="B4258" i="12"/>
  <c r="B4259" i="12"/>
  <c r="B4260" i="12"/>
  <c r="B4261" i="12"/>
  <c r="B4262" i="12"/>
  <c r="B4263" i="12"/>
  <c r="B4264" i="12"/>
  <c r="B4265" i="12"/>
  <c r="B4266" i="12"/>
  <c r="B4267" i="12"/>
  <c r="B4268" i="12"/>
  <c r="B4269" i="12"/>
  <c r="B4270" i="12"/>
  <c r="B4271" i="12"/>
  <c r="B4272" i="12"/>
  <c r="B4273" i="12"/>
  <c r="B4274" i="12"/>
  <c r="B4275" i="12"/>
  <c r="B4276" i="12"/>
  <c r="B4277" i="12"/>
  <c r="B4278" i="12"/>
  <c r="B4279" i="12"/>
  <c r="B4280" i="12"/>
  <c r="B4281" i="12"/>
  <c r="B4282" i="12"/>
  <c r="B4283" i="12"/>
  <c r="B4284" i="12"/>
  <c r="B4285" i="12"/>
  <c r="B4286" i="12"/>
  <c r="B4287" i="12"/>
  <c r="B4288" i="12"/>
  <c r="B4289" i="12"/>
  <c r="B4290" i="12"/>
  <c r="B4291" i="12"/>
  <c r="B4292" i="12"/>
  <c r="B4293" i="12"/>
  <c r="B4294" i="12"/>
  <c r="B4295" i="12"/>
  <c r="B4296" i="12"/>
  <c r="B4297" i="12"/>
  <c r="B4298" i="12"/>
  <c r="B4299" i="12"/>
  <c r="B4300" i="12"/>
  <c r="B4301" i="12"/>
  <c r="B4302" i="12"/>
  <c r="B4303" i="12"/>
  <c r="B4304" i="12"/>
  <c r="B4305" i="12"/>
  <c r="B4306" i="12"/>
  <c r="B4307" i="12"/>
  <c r="B4308" i="12"/>
  <c r="B4309" i="12"/>
  <c r="B4310" i="12"/>
  <c r="B4311" i="12"/>
  <c r="B4312" i="12"/>
  <c r="B4313" i="12"/>
  <c r="B4314" i="12"/>
  <c r="B4315" i="12"/>
  <c r="B4316" i="12"/>
  <c r="B4317" i="12"/>
  <c r="B4318" i="12"/>
  <c r="B4319" i="12"/>
  <c r="B4320" i="12"/>
  <c r="B4321" i="12"/>
  <c r="B4322" i="12"/>
  <c r="B4323" i="12"/>
  <c r="B4324" i="12"/>
  <c r="B4325" i="12"/>
  <c r="B4326" i="12"/>
  <c r="B4327" i="12"/>
  <c r="B4328" i="12"/>
  <c r="B4329" i="12"/>
  <c r="B4330" i="12"/>
  <c r="B4331" i="12"/>
  <c r="B4332" i="12"/>
  <c r="B4333" i="12"/>
  <c r="B4334" i="12"/>
  <c r="B4335" i="12"/>
  <c r="B4336" i="12"/>
  <c r="B4337" i="12"/>
  <c r="B4338" i="12"/>
  <c r="B4339" i="12"/>
  <c r="B4340" i="12"/>
  <c r="B4341" i="12"/>
  <c r="B4342" i="12"/>
  <c r="B4343" i="12"/>
  <c r="B4344" i="12"/>
  <c r="B4345" i="12"/>
  <c r="B4346" i="12"/>
  <c r="B4347" i="12"/>
  <c r="B4348" i="12"/>
  <c r="B4349" i="12"/>
  <c r="B4350" i="12"/>
  <c r="B4351" i="12"/>
  <c r="B4352" i="12"/>
  <c r="B4353" i="12"/>
  <c r="B4354" i="12"/>
  <c r="B4355" i="12"/>
  <c r="B4356" i="12"/>
  <c r="B4357" i="12"/>
  <c r="B4358" i="12"/>
  <c r="B4359" i="12"/>
  <c r="B4360" i="12"/>
  <c r="B4361" i="12"/>
  <c r="B4362" i="12"/>
  <c r="B4363" i="12"/>
  <c r="B4364" i="12"/>
  <c r="B4365" i="12"/>
  <c r="B4366" i="12"/>
  <c r="B4367" i="12"/>
  <c r="B4368" i="12"/>
  <c r="B4369" i="12"/>
  <c r="B4370" i="12"/>
  <c r="B4371" i="12"/>
  <c r="B4372" i="12"/>
  <c r="B4373" i="12"/>
  <c r="B4374" i="12"/>
  <c r="B4375" i="12"/>
  <c r="B4376" i="12"/>
  <c r="B4377" i="12"/>
  <c r="B4378" i="12"/>
  <c r="B4379" i="12"/>
  <c r="B4380" i="12"/>
  <c r="B4381" i="12"/>
  <c r="B4382" i="12"/>
  <c r="B4383" i="12"/>
  <c r="B4384" i="12"/>
  <c r="B4385" i="12"/>
  <c r="B4386" i="12"/>
  <c r="B4387" i="12"/>
  <c r="B4388" i="12"/>
  <c r="B4389" i="12"/>
  <c r="B4390" i="12"/>
  <c r="B4391" i="12"/>
  <c r="B4392" i="12"/>
  <c r="B4393" i="12"/>
  <c r="B4394" i="12"/>
  <c r="B4395" i="12"/>
  <c r="B4396" i="12"/>
  <c r="B4397" i="12"/>
  <c r="B4398" i="12"/>
  <c r="B4399" i="12"/>
  <c r="B4400" i="12"/>
  <c r="B4401" i="12"/>
  <c r="B4402" i="12"/>
  <c r="B4403" i="12"/>
  <c r="B4404" i="12"/>
  <c r="B4405" i="12"/>
  <c r="B4406" i="12"/>
  <c r="B4407" i="12"/>
  <c r="B4408" i="12"/>
  <c r="B4409" i="12"/>
  <c r="B4410" i="12"/>
  <c r="B4411" i="12"/>
  <c r="B4412" i="12"/>
  <c r="B4413" i="12"/>
  <c r="B4414" i="12"/>
  <c r="B4415" i="12"/>
  <c r="B4416" i="12"/>
  <c r="B4417" i="12"/>
  <c r="B4418" i="12"/>
  <c r="B4419" i="12"/>
  <c r="B4420" i="12"/>
  <c r="B4421" i="12"/>
  <c r="B4422" i="12"/>
  <c r="B4423" i="12"/>
  <c r="B4424" i="12"/>
  <c r="B4425" i="12"/>
  <c r="B4426" i="12"/>
  <c r="B4427" i="12"/>
  <c r="B4428" i="12"/>
  <c r="B4429" i="12"/>
  <c r="B4430" i="12"/>
  <c r="B4431" i="12"/>
  <c r="B4432" i="12"/>
  <c r="B4433" i="12"/>
  <c r="B4434" i="12"/>
  <c r="B4435" i="12"/>
  <c r="B4436" i="12"/>
  <c r="B4437" i="12"/>
  <c r="B4438" i="12"/>
  <c r="B4439" i="12"/>
  <c r="B4440" i="12"/>
  <c r="B4441" i="12"/>
  <c r="B4442" i="12"/>
  <c r="B4443" i="12"/>
  <c r="B4444" i="12"/>
  <c r="B4445" i="12"/>
  <c r="B4446" i="12"/>
  <c r="B4447" i="12"/>
  <c r="B4448" i="12"/>
  <c r="B4449" i="12"/>
  <c r="B4450" i="12"/>
  <c r="B4451" i="12"/>
  <c r="B4452" i="12"/>
  <c r="B4453" i="12"/>
  <c r="B4454" i="12"/>
  <c r="B4455" i="12"/>
  <c r="B4456" i="12"/>
  <c r="B4457" i="12"/>
  <c r="B4458" i="12"/>
  <c r="B4459" i="12"/>
  <c r="B4460" i="12"/>
  <c r="B4461" i="12"/>
  <c r="B4462" i="12"/>
  <c r="B4463" i="12"/>
  <c r="B4464" i="12"/>
  <c r="B4465" i="12"/>
  <c r="B4466" i="12"/>
  <c r="B4467" i="12"/>
  <c r="B4468" i="12"/>
  <c r="B4469" i="12"/>
  <c r="B4470" i="12"/>
  <c r="B4471" i="12"/>
  <c r="B4472" i="12"/>
  <c r="B4473" i="12"/>
  <c r="B4474" i="12"/>
  <c r="B4475" i="12"/>
  <c r="B4476" i="12"/>
  <c r="B4477" i="12"/>
  <c r="B4478" i="12"/>
  <c r="B4479" i="12"/>
  <c r="B4480" i="12"/>
  <c r="B4481" i="12"/>
  <c r="B4482" i="12"/>
  <c r="B4483" i="12"/>
  <c r="B4484" i="12"/>
  <c r="B4485" i="12"/>
  <c r="B4486" i="12"/>
  <c r="B4487" i="12"/>
  <c r="B4488" i="12"/>
  <c r="B4489" i="12"/>
  <c r="B4490" i="12"/>
  <c r="B4491" i="12"/>
  <c r="B4492" i="12"/>
  <c r="B4493" i="12"/>
  <c r="B4494" i="12"/>
  <c r="B4495" i="12"/>
  <c r="B4496" i="12"/>
  <c r="B4497" i="12"/>
  <c r="B4498" i="12"/>
  <c r="B4499" i="12"/>
  <c r="B4500" i="12"/>
  <c r="B4501" i="12"/>
  <c r="B4502" i="12"/>
  <c r="B4503" i="12"/>
  <c r="B4504" i="12"/>
  <c r="B4505" i="12"/>
  <c r="B4506" i="12"/>
  <c r="B4507" i="12"/>
  <c r="B4508" i="12"/>
  <c r="B4509" i="12"/>
  <c r="B4510" i="12"/>
  <c r="B4511" i="12"/>
  <c r="B4512" i="12"/>
  <c r="B4513" i="12"/>
  <c r="B4514" i="12"/>
  <c r="B4515" i="12"/>
  <c r="B4516" i="12"/>
  <c r="B4517" i="12"/>
  <c r="B4518" i="12"/>
  <c r="B4519" i="12"/>
  <c r="B4520" i="12"/>
  <c r="B4521" i="12"/>
  <c r="B4522" i="12"/>
  <c r="B4523" i="12"/>
  <c r="B4524" i="12"/>
  <c r="B4525" i="12"/>
  <c r="B4526" i="12"/>
  <c r="B4527" i="12"/>
  <c r="B4528" i="12"/>
  <c r="B4529" i="12"/>
  <c r="B4530" i="12"/>
  <c r="B4531" i="12"/>
  <c r="B4532" i="12"/>
  <c r="B4533" i="12"/>
  <c r="B4534" i="12"/>
  <c r="B4535" i="12"/>
  <c r="B4536" i="12"/>
  <c r="B4537" i="12"/>
  <c r="B4538" i="12"/>
  <c r="B4539" i="12"/>
  <c r="B4540" i="12"/>
  <c r="B4541" i="12"/>
  <c r="B4542" i="12"/>
  <c r="B4543" i="12"/>
  <c r="B4544" i="12"/>
  <c r="B4545" i="12"/>
  <c r="B4546" i="12"/>
  <c r="B4547" i="12"/>
  <c r="B4548" i="12"/>
  <c r="B4549" i="12"/>
  <c r="B4550" i="12"/>
  <c r="B4551" i="12"/>
  <c r="B4552" i="12"/>
  <c r="B4553" i="12"/>
  <c r="B4554" i="12"/>
  <c r="B4555" i="12"/>
  <c r="B4556" i="12"/>
  <c r="B4557" i="12"/>
  <c r="B4558" i="12"/>
  <c r="B4559" i="12"/>
  <c r="B4560" i="12"/>
  <c r="B4561" i="12"/>
  <c r="B4562" i="12"/>
  <c r="B4563" i="12"/>
  <c r="B4564" i="12"/>
  <c r="B4565" i="12"/>
  <c r="B4566" i="12"/>
  <c r="B4567" i="12"/>
  <c r="B4568" i="12"/>
  <c r="B4569" i="12"/>
  <c r="B4570" i="12"/>
  <c r="B4571" i="12"/>
  <c r="B4572" i="12"/>
  <c r="B4573" i="12"/>
  <c r="B4574" i="12"/>
  <c r="B4575" i="12"/>
  <c r="B4576" i="12"/>
  <c r="B4577" i="12"/>
  <c r="B4578" i="12"/>
  <c r="B4579" i="12"/>
  <c r="B4580" i="12"/>
  <c r="B4581" i="12"/>
  <c r="B4582" i="12"/>
  <c r="B4583" i="12"/>
  <c r="B4584" i="12"/>
  <c r="B4585" i="12"/>
  <c r="B4586" i="12"/>
  <c r="B4587" i="12"/>
  <c r="B4588" i="12"/>
  <c r="B4589" i="12"/>
  <c r="B4590" i="12"/>
  <c r="B4591" i="12"/>
  <c r="B4592" i="12"/>
  <c r="B4593" i="12"/>
  <c r="B4594" i="12"/>
  <c r="B4595" i="12"/>
  <c r="B4596" i="12"/>
  <c r="B4597" i="12"/>
  <c r="B4598" i="12"/>
  <c r="B4599" i="12"/>
  <c r="B4600" i="12"/>
  <c r="B4601" i="12"/>
  <c r="B4602" i="12"/>
  <c r="B4603" i="12"/>
  <c r="B4604" i="12"/>
  <c r="B4605" i="12"/>
  <c r="B4606" i="12"/>
  <c r="B4607" i="12"/>
  <c r="B4608" i="12"/>
  <c r="B4609" i="12"/>
  <c r="B4610" i="12"/>
  <c r="B4611" i="12"/>
  <c r="B4612" i="12"/>
  <c r="B4613" i="12"/>
  <c r="B4614" i="12"/>
  <c r="B4615" i="12"/>
  <c r="B4616" i="12"/>
  <c r="B4617" i="12"/>
  <c r="B4618" i="12"/>
  <c r="B4619" i="12"/>
  <c r="B4620" i="12"/>
  <c r="B4621" i="12"/>
  <c r="B4622" i="12"/>
  <c r="B4623" i="12"/>
  <c r="B4624" i="12"/>
  <c r="B4625" i="12"/>
  <c r="B4626" i="12"/>
  <c r="B4627" i="12"/>
  <c r="B4628" i="12"/>
  <c r="B4629" i="12"/>
  <c r="B4630" i="12"/>
  <c r="B4631" i="12"/>
  <c r="B4632" i="12"/>
  <c r="B4633" i="12"/>
  <c r="B4634" i="12"/>
  <c r="B4635" i="12"/>
  <c r="B4636" i="12"/>
  <c r="B4637" i="12"/>
  <c r="B4638" i="12"/>
  <c r="B4639" i="12"/>
  <c r="B4640" i="12"/>
  <c r="B4641" i="12"/>
  <c r="B4642" i="12"/>
  <c r="B4643" i="12"/>
  <c r="B4644" i="12"/>
  <c r="B4645" i="12"/>
  <c r="B4646" i="12"/>
  <c r="B4647" i="12"/>
  <c r="B4648" i="12"/>
  <c r="B4649" i="12"/>
  <c r="B4650" i="12"/>
  <c r="B4651" i="12"/>
  <c r="B4652" i="12"/>
  <c r="B4653" i="12"/>
  <c r="B4654" i="12"/>
  <c r="B4655" i="12"/>
  <c r="B4656" i="12"/>
  <c r="B4657" i="12"/>
  <c r="B4658" i="12"/>
  <c r="B4659" i="12"/>
  <c r="B4660" i="12"/>
  <c r="B4661" i="12"/>
  <c r="B4662" i="12"/>
  <c r="B4663" i="12"/>
  <c r="B4664" i="12"/>
  <c r="B4665" i="12"/>
  <c r="B4666" i="12"/>
  <c r="B4667" i="12"/>
  <c r="B4668" i="12"/>
  <c r="B4669" i="12"/>
  <c r="B4670" i="12"/>
  <c r="B4671" i="12"/>
  <c r="B4672" i="12"/>
  <c r="B4673" i="12"/>
  <c r="B4674" i="12"/>
  <c r="B4675" i="12"/>
  <c r="B4676" i="12"/>
  <c r="B4677" i="12"/>
  <c r="B4678" i="12"/>
  <c r="B4679" i="12"/>
  <c r="B4680" i="12"/>
  <c r="B4681" i="12"/>
  <c r="B4682" i="12"/>
  <c r="B4683" i="12"/>
  <c r="B4684" i="12"/>
  <c r="B4685" i="12"/>
  <c r="B4686" i="12"/>
  <c r="B4687" i="12"/>
  <c r="B4688" i="12"/>
  <c r="B4689" i="12"/>
  <c r="B4690" i="12"/>
  <c r="B4691" i="12"/>
  <c r="B4692" i="12"/>
  <c r="B4693" i="12"/>
  <c r="B4694" i="12"/>
  <c r="B4695" i="12"/>
  <c r="B4696" i="12"/>
  <c r="B4697" i="12"/>
  <c r="B4698" i="12"/>
  <c r="B4699" i="12"/>
  <c r="B4700" i="12"/>
  <c r="B4701" i="12"/>
  <c r="B4702" i="12"/>
  <c r="B4703" i="12"/>
  <c r="B4704" i="12"/>
  <c r="B4705" i="12"/>
  <c r="B4706" i="12"/>
  <c r="B4707" i="12"/>
  <c r="B4708" i="12"/>
  <c r="B4709" i="12"/>
  <c r="B4710" i="12"/>
  <c r="B4711" i="12"/>
  <c r="B4712" i="12"/>
  <c r="B4713" i="12"/>
  <c r="B4714" i="12"/>
  <c r="B4715" i="12"/>
  <c r="B4716" i="12"/>
  <c r="B4717" i="12"/>
  <c r="B4718" i="12"/>
  <c r="B4719" i="12"/>
  <c r="B4720" i="12"/>
  <c r="B4721" i="12"/>
  <c r="B4722" i="12"/>
  <c r="B4723" i="12"/>
  <c r="B4724" i="12"/>
  <c r="B4725" i="12"/>
  <c r="B4726" i="12"/>
  <c r="B4727" i="12"/>
  <c r="B4728" i="12"/>
  <c r="B4729" i="12"/>
  <c r="B4730" i="12"/>
  <c r="B4731" i="12"/>
  <c r="B4732" i="12"/>
  <c r="B4733" i="12"/>
  <c r="B4734" i="12"/>
  <c r="B4735" i="12"/>
  <c r="B4736" i="12"/>
  <c r="B4737" i="12"/>
  <c r="B4738" i="12"/>
  <c r="B4739" i="12"/>
  <c r="B4740" i="12"/>
  <c r="B4741" i="12"/>
  <c r="B4742" i="12"/>
  <c r="B4743" i="12"/>
  <c r="B4744" i="12"/>
  <c r="B4745" i="12"/>
  <c r="B4746" i="12"/>
  <c r="B4747" i="12"/>
  <c r="B4748" i="12"/>
  <c r="B4749" i="12"/>
  <c r="B4750" i="12"/>
  <c r="B4751" i="12"/>
  <c r="B4752" i="12"/>
  <c r="B4753" i="12"/>
  <c r="B4754" i="12"/>
  <c r="B4755" i="12"/>
  <c r="B4756" i="12"/>
  <c r="B4757" i="12"/>
  <c r="B4758" i="12"/>
  <c r="B4759" i="12"/>
  <c r="B4760" i="12"/>
  <c r="B4761" i="12"/>
  <c r="B4762" i="12"/>
  <c r="B4763" i="12"/>
  <c r="B4764" i="12"/>
  <c r="B4765" i="12"/>
  <c r="B4766" i="12"/>
  <c r="B4767" i="12"/>
  <c r="B4768" i="12"/>
  <c r="B4769" i="12"/>
  <c r="B4770" i="12"/>
  <c r="B4771" i="12"/>
  <c r="B4772" i="12"/>
  <c r="B4773" i="12"/>
  <c r="B4774" i="12"/>
  <c r="B4775" i="12"/>
  <c r="B4776" i="12"/>
  <c r="B4777" i="12"/>
  <c r="B4778" i="12"/>
  <c r="B4779" i="12"/>
  <c r="B4780" i="12"/>
  <c r="B4781" i="12"/>
  <c r="B4782" i="12"/>
  <c r="B4783" i="12"/>
  <c r="B4784" i="12"/>
  <c r="B4785" i="12"/>
  <c r="B4786" i="12"/>
  <c r="B4787" i="12"/>
  <c r="B4788" i="12"/>
  <c r="B4789" i="12"/>
  <c r="B4790" i="12"/>
  <c r="B4791" i="12"/>
  <c r="B4792" i="12"/>
  <c r="B4793" i="12"/>
  <c r="B4794" i="12"/>
  <c r="B4795" i="12"/>
  <c r="B4796" i="12"/>
  <c r="B4797" i="12"/>
  <c r="B4798" i="12"/>
  <c r="B4799" i="12"/>
  <c r="B4800" i="12"/>
  <c r="B4801" i="12"/>
  <c r="B4802" i="12"/>
  <c r="B4803" i="12"/>
  <c r="B4804" i="12"/>
  <c r="B4805" i="12"/>
  <c r="B4806" i="12"/>
  <c r="B4807" i="12"/>
  <c r="B4808" i="12"/>
  <c r="B4809" i="12"/>
  <c r="B4810" i="12"/>
  <c r="B4811" i="12"/>
  <c r="B4812" i="12"/>
  <c r="B4813" i="12"/>
  <c r="B4814" i="12"/>
  <c r="B4815" i="12"/>
  <c r="B4816" i="12"/>
  <c r="B4817" i="12"/>
  <c r="B4818" i="12"/>
  <c r="B4819" i="12"/>
  <c r="B4820" i="12"/>
  <c r="B4821" i="12"/>
  <c r="B4822" i="12"/>
  <c r="B4823" i="12"/>
  <c r="B4824" i="12"/>
  <c r="B4825" i="12"/>
  <c r="B4826" i="12"/>
  <c r="B4827" i="12"/>
  <c r="B4828" i="12"/>
  <c r="B4829" i="12"/>
  <c r="B4830" i="12"/>
  <c r="B4831" i="12"/>
  <c r="B4832" i="12"/>
  <c r="B4833" i="12"/>
  <c r="B4834" i="12"/>
  <c r="B4835" i="12"/>
  <c r="B4836" i="12"/>
  <c r="B4837" i="12"/>
  <c r="B4838" i="12"/>
  <c r="B4839" i="12"/>
  <c r="B4840" i="12"/>
  <c r="B4841" i="12"/>
  <c r="B4842" i="12"/>
  <c r="B4843" i="12"/>
  <c r="B4844" i="12"/>
  <c r="B4845" i="12"/>
  <c r="B4846" i="12"/>
  <c r="B4847" i="12"/>
  <c r="B4848" i="12"/>
  <c r="B4849" i="12"/>
  <c r="B4850" i="12"/>
  <c r="B4851" i="12"/>
  <c r="B4852" i="12"/>
  <c r="B4853" i="12"/>
  <c r="B4854" i="12"/>
  <c r="B4855" i="12"/>
  <c r="B4856" i="12"/>
  <c r="B4857" i="12"/>
  <c r="B4858" i="12"/>
  <c r="B4859" i="12"/>
  <c r="B4860" i="12"/>
  <c r="B4861" i="12"/>
  <c r="B4862" i="12"/>
  <c r="B4863" i="12"/>
  <c r="B4864" i="12"/>
  <c r="B4865" i="12"/>
  <c r="B4866" i="12"/>
  <c r="B4867" i="12"/>
  <c r="B4868" i="12"/>
  <c r="B4869" i="12"/>
  <c r="B4870" i="12"/>
  <c r="B4871" i="12"/>
  <c r="B4872" i="12"/>
  <c r="B4873" i="12"/>
  <c r="B4874" i="12"/>
  <c r="B4875" i="12"/>
  <c r="B4876" i="12"/>
  <c r="B4877" i="12"/>
  <c r="B4878" i="12"/>
  <c r="B4879" i="12"/>
  <c r="B4880" i="12"/>
  <c r="B4881" i="12"/>
  <c r="B4882" i="12"/>
  <c r="B4883" i="12"/>
  <c r="B4884" i="12"/>
  <c r="B4885" i="12"/>
  <c r="B4886" i="12"/>
  <c r="B4887" i="12"/>
  <c r="B4888" i="12"/>
  <c r="B4889" i="12"/>
  <c r="B4890" i="12"/>
  <c r="B4891" i="12"/>
  <c r="B4892" i="12"/>
  <c r="B4893" i="12"/>
  <c r="B4894" i="12"/>
  <c r="B4895" i="12"/>
  <c r="B4896" i="12"/>
  <c r="B4897" i="12"/>
  <c r="B4898" i="12"/>
  <c r="B4899" i="12"/>
  <c r="B4900" i="12"/>
  <c r="B4901" i="12"/>
  <c r="B4902" i="12"/>
  <c r="B4903" i="12"/>
  <c r="B4904" i="12"/>
  <c r="B4905" i="12"/>
  <c r="B4906" i="12"/>
  <c r="B4907" i="12"/>
  <c r="B4908" i="12"/>
  <c r="B4909" i="12"/>
  <c r="B4910" i="12"/>
  <c r="B4911" i="12"/>
  <c r="B4912" i="12"/>
  <c r="B4913" i="12"/>
  <c r="B4914" i="12"/>
  <c r="B4915" i="12"/>
  <c r="B4916" i="12"/>
  <c r="B4917" i="12"/>
  <c r="B4918" i="12"/>
  <c r="B4919" i="12"/>
  <c r="B4920" i="12"/>
  <c r="B4921" i="12"/>
  <c r="B4922" i="12"/>
  <c r="B4923" i="12"/>
  <c r="B4924" i="12"/>
  <c r="B4925" i="12"/>
  <c r="B4926" i="12"/>
  <c r="B4927" i="12"/>
  <c r="B4928" i="12"/>
  <c r="B4929" i="12"/>
  <c r="B4930" i="12"/>
  <c r="B4931" i="12"/>
  <c r="B4932" i="12"/>
  <c r="B4933" i="12"/>
  <c r="B4934" i="12"/>
  <c r="B4935" i="12"/>
  <c r="B4936" i="12"/>
  <c r="B4937" i="12"/>
  <c r="B4938" i="12"/>
  <c r="B4939" i="12"/>
  <c r="B4940" i="12"/>
  <c r="B4941" i="12"/>
  <c r="B4942" i="12"/>
  <c r="B4943" i="12"/>
  <c r="B4944" i="12"/>
  <c r="B4945" i="12"/>
  <c r="B4946" i="12"/>
  <c r="B4947" i="12"/>
  <c r="B4948" i="12"/>
  <c r="B4949" i="12"/>
  <c r="B4950" i="12"/>
  <c r="B4951" i="12"/>
  <c r="B4952" i="12"/>
  <c r="B4953" i="12"/>
  <c r="B4954" i="12"/>
  <c r="B4955" i="12"/>
  <c r="B4956" i="12"/>
  <c r="B4957" i="12"/>
  <c r="B4958" i="12"/>
  <c r="B4959" i="12"/>
  <c r="B4960" i="12"/>
  <c r="B4961" i="12"/>
  <c r="B4962" i="12"/>
  <c r="B4963" i="12"/>
  <c r="B4964" i="12"/>
  <c r="B4965" i="12"/>
  <c r="B4966" i="12"/>
  <c r="B4967" i="12"/>
  <c r="B4968" i="12"/>
  <c r="B4969" i="12"/>
  <c r="B4970" i="12"/>
  <c r="B4971" i="12"/>
  <c r="B4972" i="12"/>
  <c r="B4973" i="12"/>
  <c r="B4974" i="12"/>
  <c r="B4975" i="12"/>
  <c r="B4976" i="12"/>
  <c r="B4977" i="12"/>
  <c r="B4978" i="12"/>
  <c r="B4979" i="12"/>
  <c r="B4980" i="12"/>
  <c r="B4981" i="12"/>
  <c r="B4982" i="12"/>
  <c r="B4983" i="12"/>
  <c r="B4984" i="12"/>
  <c r="B4985" i="12"/>
  <c r="B4986" i="12"/>
  <c r="B4987" i="12"/>
  <c r="B4988" i="12"/>
  <c r="B4989" i="12"/>
  <c r="B4990" i="12"/>
  <c r="B4991" i="12"/>
  <c r="B4992" i="12"/>
  <c r="B4993" i="12"/>
  <c r="B4994" i="12"/>
  <c r="B4995" i="12"/>
  <c r="B4996" i="12"/>
  <c r="B4997" i="12"/>
  <c r="B4998" i="12"/>
  <c r="B4999" i="12"/>
  <c r="B5000" i="12"/>
  <c r="B5001" i="12"/>
  <c r="B5002" i="12"/>
  <c r="B5003" i="12"/>
  <c r="B5004" i="12"/>
  <c r="B5005" i="12"/>
  <c r="B5006" i="12"/>
  <c r="B5007" i="12"/>
  <c r="B5008" i="12"/>
  <c r="B5009" i="12"/>
  <c r="B5010" i="12"/>
  <c r="B5011" i="12"/>
  <c r="B5012" i="12"/>
  <c r="B5013" i="12"/>
  <c r="B5014" i="12"/>
  <c r="B5015" i="12"/>
  <c r="B5016" i="12"/>
  <c r="B5017" i="12"/>
  <c r="B5018" i="12"/>
  <c r="B5019" i="12"/>
  <c r="B5020" i="12"/>
  <c r="B5021" i="12"/>
  <c r="B5022" i="12"/>
  <c r="B5023" i="12"/>
  <c r="B5024" i="12"/>
  <c r="B5025" i="12"/>
  <c r="B5026" i="12"/>
  <c r="B5027" i="12"/>
  <c r="B5028" i="12"/>
  <c r="B5029" i="12"/>
  <c r="B5030" i="12"/>
  <c r="B5031" i="12"/>
  <c r="B5032" i="12"/>
  <c r="B5033" i="12"/>
  <c r="B5034" i="12"/>
  <c r="B5035" i="12"/>
  <c r="B5036" i="12"/>
  <c r="B5037" i="12"/>
  <c r="B5038" i="12"/>
  <c r="B5039" i="12"/>
  <c r="B5040" i="12"/>
  <c r="B5041" i="12"/>
  <c r="B5042" i="12"/>
  <c r="B5043" i="12"/>
  <c r="B5044" i="12"/>
  <c r="B5045" i="12"/>
  <c r="B5046" i="12"/>
  <c r="B5047" i="12"/>
  <c r="B5048" i="12"/>
  <c r="B5049" i="12"/>
  <c r="B5050" i="12"/>
  <c r="B5051" i="12"/>
  <c r="B5052" i="12"/>
  <c r="B5053" i="12"/>
  <c r="B5054" i="12"/>
  <c r="B5055" i="12"/>
  <c r="B5056" i="12"/>
  <c r="B5057" i="12"/>
  <c r="B5058" i="12"/>
  <c r="B5059" i="12"/>
  <c r="B5060" i="12"/>
  <c r="B5061" i="12"/>
  <c r="B5062" i="12"/>
  <c r="B5063" i="12"/>
  <c r="B5064" i="12"/>
  <c r="B5065" i="12"/>
  <c r="B5066" i="12"/>
  <c r="B5067" i="12"/>
  <c r="B5068" i="12"/>
  <c r="B5069" i="12"/>
  <c r="B5070" i="12"/>
  <c r="B5071" i="12"/>
  <c r="B5072" i="12"/>
  <c r="B5073" i="12"/>
  <c r="B5074" i="12"/>
  <c r="B5075" i="12"/>
  <c r="B5076" i="12"/>
  <c r="B5077" i="12"/>
  <c r="B5078" i="12"/>
  <c r="B5079" i="12"/>
  <c r="B5080" i="12"/>
  <c r="B5081" i="12"/>
  <c r="B5082" i="12"/>
  <c r="B5083" i="12"/>
  <c r="B5084" i="12"/>
  <c r="B5085" i="12"/>
  <c r="B5086" i="12"/>
  <c r="B5087" i="12"/>
  <c r="B5088" i="12"/>
  <c r="B5089" i="12"/>
  <c r="B5090" i="12"/>
  <c r="B5091" i="12"/>
  <c r="B5092" i="12"/>
  <c r="B5093" i="12"/>
  <c r="B5094" i="12"/>
  <c r="B5095" i="12"/>
  <c r="B5096" i="12"/>
  <c r="B5097" i="12"/>
  <c r="B5098" i="12"/>
  <c r="B5099" i="12"/>
  <c r="B5100" i="12"/>
  <c r="B5101" i="12"/>
  <c r="B5102" i="12"/>
  <c r="B5103" i="12"/>
  <c r="B5104" i="12"/>
  <c r="B5105" i="12"/>
  <c r="B5106" i="12"/>
  <c r="B5107" i="12"/>
  <c r="B5108" i="12"/>
  <c r="B5109" i="12"/>
  <c r="B5110" i="12"/>
  <c r="B5111" i="12"/>
  <c r="B5112" i="12"/>
  <c r="B5113" i="12"/>
  <c r="B5114" i="12"/>
  <c r="B5115" i="12"/>
  <c r="B5116" i="12"/>
  <c r="B5117" i="12"/>
  <c r="B5118" i="12"/>
  <c r="B5119" i="12"/>
  <c r="B5120" i="12"/>
  <c r="B5121" i="12"/>
  <c r="B5122" i="12"/>
  <c r="B5123" i="12"/>
  <c r="B5124" i="12"/>
  <c r="B5125" i="12"/>
  <c r="B5126" i="12"/>
  <c r="B5127" i="12"/>
  <c r="B5128" i="12"/>
  <c r="B5129" i="12"/>
  <c r="B5130" i="12"/>
  <c r="B5131" i="12"/>
  <c r="B5132" i="12"/>
  <c r="B5133" i="12"/>
  <c r="B5134" i="12"/>
  <c r="B5135" i="12"/>
  <c r="B5136" i="12"/>
  <c r="B5137" i="12"/>
  <c r="B5138" i="12"/>
  <c r="B5139" i="12"/>
  <c r="B5140" i="12"/>
  <c r="B5141" i="12"/>
  <c r="B5142" i="12"/>
  <c r="B5143" i="12"/>
  <c r="B5144" i="12"/>
  <c r="B5145" i="12"/>
  <c r="B5146" i="12"/>
  <c r="B5147" i="12"/>
  <c r="B5148" i="12"/>
  <c r="B5149" i="12"/>
  <c r="B5150" i="12"/>
  <c r="B5151" i="12"/>
  <c r="B5152" i="12"/>
  <c r="B5153" i="12"/>
  <c r="B5154" i="12"/>
  <c r="B5155" i="12"/>
  <c r="B5156" i="12"/>
  <c r="B5157" i="12"/>
  <c r="B5158" i="12"/>
  <c r="B5159" i="12"/>
  <c r="B5160" i="12"/>
  <c r="B5161" i="12"/>
  <c r="B5162" i="12"/>
  <c r="B5163" i="12"/>
  <c r="B5164" i="12"/>
  <c r="B5165" i="12"/>
  <c r="B5166" i="12"/>
  <c r="B5167" i="12"/>
  <c r="B5168" i="12"/>
  <c r="B5169" i="12"/>
  <c r="B5170" i="12"/>
  <c r="B5171" i="12"/>
  <c r="B5172" i="12"/>
  <c r="B5173" i="12"/>
  <c r="B5174" i="12"/>
  <c r="B5175" i="12"/>
  <c r="B5176" i="12"/>
  <c r="B5177" i="12"/>
  <c r="B5178" i="12"/>
  <c r="B5179" i="12"/>
  <c r="B5180" i="12"/>
  <c r="B5181" i="12"/>
  <c r="B5182" i="12"/>
  <c r="B5183" i="12"/>
  <c r="B5184" i="12"/>
  <c r="B5185" i="12"/>
  <c r="B5186" i="12"/>
  <c r="B5187" i="12"/>
  <c r="B5188" i="12"/>
  <c r="B5189" i="12"/>
  <c r="B5190" i="12"/>
  <c r="B5191" i="12"/>
  <c r="B5192" i="12"/>
  <c r="B5193" i="12"/>
  <c r="B5194" i="12"/>
  <c r="B5195" i="12"/>
  <c r="B5196" i="12"/>
  <c r="B5197" i="12"/>
  <c r="B5198" i="12"/>
  <c r="B5199" i="12"/>
  <c r="B5200" i="12"/>
  <c r="B5201" i="12"/>
  <c r="B5202" i="12"/>
  <c r="B5203" i="12"/>
  <c r="B5204" i="12"/>
  <c r="B5205" i="12"/>
  <c r="B5206" i="12"/>
  <c r="B5207" i="12"/>
  <c r="B5208" i="12"/>
  <c r="B5209" i="12"/>
  <c r="B5210" i="12"/>
  <c r="B5211" i="12"/>
  <c r="B5212" i="12"/>
  <c r="B5213" i="12"/>
  <c r="B5214" i="12"/>
  <c r="B5215" i="12"/>
  <c r="B5216" i="12"/>
  <c r="B5217" i="12"/>
  <c r="B5218" i="12"/>
  <c r="B5219" i="12"/>
  <c r="B5220" i="12"/>
  <c r="B5221" i="12"/>
  <c r="B5222" i="12"/>
  <c r="B5223" i="12"/>
  <c r="B5224" i="12"/>
  <c r="B5225" i="12"/>
  <c r="B5226" i="12"/>
  <c r="B5227" i="12"/>
  <c r="B5228" i="12"/>
  <c r="B5229" i="12"/>
  <c r="B5230" i="12"/>
  <c r="B5231" i="12"/>
  <c r="B5232" i="12"/>
  <c r="B5233" i="12"/>
  <c r="B5234" i="12"/>
  <c r="B5235" i="12"/>
  <c r="B5236" i="12"/>
  <c r="B5237" i="12"/>
  <c r="B5238" i="12"/>
  <c r="B5239" i="12"/>
  <c r="B5240" i="12"/>
  <c r="B5241" i="12"/>
  <c r="B5242" i="12"/>
  <c r="B5243" i="12"/>
  <c r="B5244" i="12"/>
  <c r="B5245" i="12"/>
  <c r="B5246" i="12"/>
  <c r="B5247" i="12"/>
  <c r="B5248" i="12"/>
  <c r="B5249" i="12"/>
  <c r="B5250" i="12"/>
  <c r="B5251" i="12"/>
  <c r="B5252" i="12"/>
  <c r="B5253" i="12"/>
  <c r="B5254" i="12"/>
  <c r="B5255" i="12"/>
  <c r="B5256" i="12"/>
  <c r="B5257" i="12"/>
  <c r="B5258" i="12"/>
  <c r="B5259" i="12"/>
  <c r="B5260" i="12"/>
  <c r="B5261" i="12"/>
  <c r="B5262" i="12"/>
  <c r="B5263" i="12"/>
  <c r="B5264" i="12"/>
  <c r="B5265" i="12"/>
  <c r="B5266" i="12"/>
  <c r="B5267" i="12"/>
  <c r="B5268" i="12"/>
  <c r="B5269" i="12"/>
  <c r="B5270" i="12"/>
  <c r="B5271" i="12"/>
  <c r="B5272" i="12"/>
  <c r="B5273" i="12"/>
  <c r="B5274" i="12"/>
  <c r="B5275" i="12"/>
  <c r="B5276" i="12"/>
  <c r="B5277" i="12"/>
  <c r="B5278" i="12"/>
  <c r="B5279" i="12"/>
  <c r="B5280" i="12"/>
  <c r="B5281" i="12"/>
  <c r="B5282" i="12"/>
  <c r="B5283" i="12"/>
  <c r="B5284" i="12"/>
  <c r="B5285" i="12"/>
  <c r="B5286" i="12"/>
  <c r="B5287" i="12"/>
  <c r="B5288" i="12"/>
  <c r="B5289" i="12"/>
  <c r="B5290" i="12"/>
  <c r="B5291" i="12"/>
  <c r="B5292" i="12"/>
  <c r="B5293" i="12"/>
  <c r="B5294" i="12"/>
  <c r="B5295" i="12"/>
  <c r="B5296" i="12"/>
  <c r="B5297" i="12"/>
  <c r="B5298" i="12"/>
  <c r="B5299" i="12"/>
  <c r="B5300" i="12"/>
  <c r="B5301" i="12"/>
  <c r="B5302" i="12"/>
  <c r="B5303" i="12"/>
  <c r="B5304" i="12"/>
  <c r="B5305" i="12"/>
  <c r="B5306" i="12"/>
  <c r="B5307" i="12"/>
  <c r="B5308" i="12"/>
  <c r="B5309" i="12"/>
  <c r="B5310" i="12"/>
  <c r="B5311" i="12"/>
  <c r="B5312" i="12"/>
  <c r="B5313" i="12"/>
  <c r="B5314" i="12"/>
  <c r="B5315" i="12"/>
  <c r="B5316" i="12"/>
  <c r="B5317" i="12"/>
  <c r="B5318" i="12"/>
  <c r="B5319" i="12"/>
  <c r="B5320" i="12"/>
  <c r="B5321" i="12"/>
  <c r="B5322" i="12"/>
  <c r="B5323" i="12"/>
  <c r="B5324" i="12"/>
  <c r="B5325" i="12"/>
  <c r="B5326" i="12"/>
  <c r="B5327" i="12"/>
  <c r="B5328" i="12"/>
  <c r="B5329" i="12"/>
  <c r="B5330" i="12"/>
  <c r="B5331" i="12"/>
  <c r="B5332" i="12"/>
  <c r="B5333" i="12"/>
  <c r="B5334" i="12"/>
  <c r="B5335" i="12"/>
  <c r="B5336" i="12"/>
  <c r="B5337" i="12"/>
  <c r="B5338" i="12"/>
  <c r="B5339" i="12"/>
  <c r="B5340" i="12"/>
  <c r="B5341" i="12"/>
  <c r="B5342" i="12"/>
  <c r="B5343" i="12"/>
  <c r="B5344" i="12"/>
  <c r="B5345" i="12"/>
  <c r="B5346" i="12"/>
  <c r="B5347" i="12"/>
  <c r="B5348" i="12"/>
  <c r="B5349" i="12"/>
  <c r="B5350" i="12"/>
  <c r="B5351" i="12"/>
  <c r="B5352" i="12"/>
  <c r="B5353" i="12"/>
  <c r="B5354" i="12"/>
  <c r="B5355" i="12"/>
  <c r="B5356" i="12"/>
  <c r="B5357" i="12"/>
  <c r="B5358" i="12"/>
  <c r="B5359" i="12"/>
  <c r="B5360" i="12"/>
  <c r="B5361" i="12"/>
  <c r="B5362" i="12"/>
  <c r="B5363" i="12"/>
  <c r="B5364" i="12"/>
  <c r="B5365" i="12"/>
  <c r="B5366" i="12"/>
  <c r="B5367" i="12"/>
  <c r="B5368" i="12"/>
  <c r="B5369" i="12"/>
  <c r="B5370" i="12"/>
  <c r="B5371" i="12"/>
  <c r="B5372" i="12"/>
  <c r="B5373" i="12"/>
  <c r="B5374" i="12"/>
  <c r="B5375" i="12"/>
  <c r="B5376" i="12"/>
  <c r="B5377" i="12"/>
  <c r="B5378" i="12"/>
  <c r="B5379" i="12"/>
  <c r="B5380" i="12"/>
  <c r="B5381" i="12"/>
  <c r="B5382" i="12"/>
  <c r="B5383" i="12"/>
  <c r="B5384" i="12"/>
  <c r="B5385" i="12"/>
  <c r="B5386" i="12"/>
  <c r="B5387" i="12"/>
  <c r="B5388" i="12"/>
  <c r="B5389" i="12"/>
  <c r="B5390" i="12"/>
  <c r="B5391" i="12"/>
  <c r="B5392" i="12"/>
  <c r="B5393" i="12"/>
  <c r="B5394" i="12"/>
  <c r="B5395" i="12"/>
  <c r="B5396" i="12"/>
  <c r="B5397" i="12"/>
  <c r="B5398" i="12"/>
  <c r="B5399" i="12"/>
  <c r="B5400" i="12"/>
  <c r="B5401" i="12"/>
  <c r="B5402" i="12"/>
  <c r="B5403" i="12"/>
  <c r="B5404" i="12"/>
  <c r="B5405" i="12"/>
  <c r="B5406" i="12"/>
  <c r="B5407" i="12"/>
  <c r="B5408" i="12"/>
  <c r="B5409" i="12"/>
  <c r="B5410" i="12"/>
  <c r="B5411" i="12"/>
  <c r="B5412" i="12"/>
  <c r="B5413" i="12"/>
  <c r="B5414" i="12"/>
  <c r="B5415" i="12"/>
  <c r="B5416" i="12"/>
  <c r="B5417" i="12"/>
  <c r="B5418" i="12"/>
  <c r="B5419" i="12"/>
  <c r="B5420" i="12"/>
  <c r="B5421" i="12"/>
  <c r="B5422" i="12"/>
  <c r="B5423" i="12"/>
  <c r="B5424" i="12"/>
  <c r="B5425" i="12"/>
  <c r="B5426" i="12"/>
  <c r="B5427" i="12"/>
  <c r="B5428" i="12"/>
  <c r="B5429" i="12"/>
  <c r="B5430" i="12"/>
  <c r="B5431" i="12"/>
  <c r="B5432" i="12"/>
  <c r="B5433" i="12"/>
  <c r="B5434" i="12"/>
  <c r="B5435" i="12"/>
  <c r="B5436" i="12"/>
  <c r="B5437" i="12"/>
  <c r="B5438" i="12"/>
  <c r="B5439" i="12"/>
  <c r="B5440" i="12"/>
  <c r="B5441" i="12"/>
  <c r="B5442" i="12"/>
  <c r="B5443" i="12"/>
  <c r="B5444" i="12"/>
  <c r="B5445" i="12"/>
  <c r="B5446" i="12"/>
  <c r="B5447" i="12"/>
  <c r="B5448" i="12"/>
  <c r="B5449" i="12"/>
  <c r="B5450" i="12"/>
  <c r="B5451" i="12"/>
  <c r="B5452" i="12"/>
  <c r="B5453" i="12"/>
  <c r="B5454" i="12"/>
  <c r="B5455" i="12"/>
  <c r="B5456" i="12"/>
  <c r="B5457" i="12"/>
  <c r="B5458" i="12"/>
  <c r="B5459" i="12"/>
  <c r="B5460" i="12"/>
  <c r="B5461" i="12"/>
  <c r="B5462" i="12"/>
  <c r="B5463" i="12"/>
  <c r="B5464" i="12"/>
  <c r="B5465" i="12"/>
  <c r="B5466" i="12"/>
  <c r="B5467" i="12"/>
  <c r="B5468" i="12"/>
  <c r="B5469" i="12"/>
  <c r="B5470" i="12"/>
  <c r="B5471" i="12"/>
  <c r="B5472" i="12"/>
  <c r="B5473" i="12"/>
  <c r="B5474" i="12"/>
  <c r="B5475" i="12"/>
  <c r="B5476" i="12"/>
  <c r="B5477" i="12"/>
  <c r="B5478" i="12"/>
  <c r="B5479" i="12"/>
  <c r="B5480" i="12"/>
  <c r="B5481" i="12"/>
  <c r="B5482" i="12"/>
  <c r="B5483" i="12"/>
  <c r="B5484" i="12"/>
  <c r="B5485" i="12"/>
  <c r="B5486" i="12"/>
  <c r="B5487" i="12"/>
  <c r="B5488" i="12"/>
  <c r="B5489" i="12"/>
  <c r="B5490" i="12"/>
  <c r="B5491" i="12"/>
  <c r="B5492" i="12"/>
  <c r="B5493" i="12"/>
  <c r="B5494" i="12"/>
  <c r="B5495" i="12"/>
  <c r="B5496" i="12"/>
  <c r="B5497" i="12"/>
  <c r="B5498" i="12"/>
  <c r="B5499" i="12"/>
  <c r="B5500" i="12"/>
  <c r="B5501" i="12"/>
  <c r="B5502" i="12"/>
  <c r="B5503" i="12"/>
  <c r="B5504" i="12"/>
  <c r="B5505" i="12"/>
  <c r="B5506" i="12"/>
  <c r="B5507" i="12"/>
  <c r="B5508" i="12"/>
  <c r="B5509" i="12"/>
  <c r="B5510" i="12"/>
  <c r="B5511" i="12"/>
  <c r="B5512" i="12"/>
  <c r="B5513" i="12"/>
  <c r="B5514" i="12"/>
  <c r="B5515" i="12"/>
  <c r="B5516" i="12"/>
  <c r="B5517" i="12"/>
  <c r="B5518" i="12"/>
  <c r="B5519" i="12"/>
  <c r="B5520" i="12"/>
  <c r="B5521" i="12"/>
  <c r="B5522" i="12"/>
  <c r="B5523" i="12"/>
  <c r="B5524" i="12"/>
  <c r="B5525" i="12"/>
  <c r="B5526" i="12"/>
  <c r="B5527" i="12"/>
  <c r="B5528" i="12"/>
  <c r="B5529" i="12"/>
  <c r="B5530" i="12"/>
  <c r="B5531" i="12"/>
  <c r="B5532" i="12"/>
  <c r="B5533" i="12"/>
  <c r="B5534" i="12"/>
  <c r="B5535" i="12"/>
  <c r="B5536" i="12"/>
  <c r="B5537" i="12"/>
  <c r="B5538" i="12"/>
  <c r="B5539" i="12"/>
  <c r="B5540" i="12"/>
  <c r="B5541" i="12"/>
  <c r="B5542" i="12"/>
  <c r="B5543" i="12"/>
  <c r="B5544" i="12"/>
  <c r="B5545" i="12"/>
  <c r="B5546" i="12"/>
  <c r="B5547" i="12"/>
  <c r="B5548" i="12"/>
  <c r="B5549" i="12"/>
  <c r="B5550" i="12"/>
  <c r="B5551" i="12"/>
  <c r="B5552" i="12"/>
  <c r="B5553" i="12"/>
  <c r="B5554" i="12"/>
  <c r="B5555" i="12"/>
  <c r="B5556" i="12"/>
  <c r="B5557" i="12"/>
  <c r="B5558" i="12"/>
  <c r="B5559" i="12"/>
  <c r="B5560" i="12"/>
  <c r="B5561" i="12"/>
  <c r="B5562" i="12"/>
  <c r="B5563" i="12"/>
  <c r="B5564" i="12"/>
  <c r="B5565" i="12"/>
  <c r="B5566" i="12"/>
  <c r="B5567" i="12"/>
  <c r="B5568" i="12"/>
  <c r="B5569" i="12"/>
  <c r="B5570" i="12"/>
  <c r="B5571" i="12"/>
  <c r="B5572" i="12"/>
  <c r="B5573" i="12"/>
  <c r="B5574" i="12"/>
  <c r="B5575" i="12"/>
  <c r="B5576" i="12"/>
  <c r="B5577" i="12"/>
  <c r="B5578" i="12"/>
  <c r="B5579" i="12"/>
  <c r="B5580" i="12"/>
  <c r="B5581" i="12"/>
  <c r="B5582" i="12"/>
  <c r="B5583" i="12"/>
  <c r="B5584" i="12"/>
  <c r="B5585" i="12"/>
  <c r="B5586" i="12"/>
  <c r="B5587" i="12"/>
  <c r="B5588" i="12"/>
  <c r="B5589" i="12"/>
  <c r="B5590" i="12"/>
  <c r="B5591" i="12"/>
  <c r="B5592" i="12"/>
  <c r="B5593" i="12"/>
  <c r="B5594" i="12"/>
  <c r="B5595" i="12"/>
  <c r="B5596" i="12"/>
  <c r="B5597" i="12"/>
  <c r="B5598" i="12"/>
  <c r="B5599" i="12"/>
  <c r="B5600" i="12"/>
  <c r="B5601" i="12"/>
  <c r="B5602" i="12"/>
  <c r="B5603" i="12"/>
  <c r="B5604" i="12"/>
  <c r="B5605" i="12"/>
  <c r="B5606" i="12"/>
  <c r="B5607" i="12"/>
  <c r="B5608" i="12"/>
  <c r="B5609" i="12"/>
  <c r="B5610" i="12"/>
  <c r="B5611" i="12"/>
  <c r="B5612" i="12"/>
  <c r="B5613" i="12"/>
  <c r="B5614" i="12"/>
  <c r="B5615" i="12"/>
  <c r="B5616" i="12"/>
  <c r="B5617" i="12"/>
  <c r="B5618" i="12"/>
  <c r="B5619" i="12"/>
  <c r="B5620" i="12"/>
  <c r="B5621" i="12"/>
  <c r="B5622" i="12"/>
  <c r="B5623" i="12"/>
  <c r="B5624" i="12"/>
  <c r="B5625" i="12"/>
  <c r="B5626" i="12"/>
  <c r="B5627" i="12"/>
  <c r="B5628" i="12"/>
  <c r="B5629" i="12"/>
  <c r="B5630" i="12"/>
  <c r="B5631" i="12"/>
  <c r="B5632" i="12"/>
  <c r="B5633" i="12"/>
  <c r="B5634" i="12"/>
  <c r="B5635" i="12"/>
  <c r="B5636" i="12"/>
  <c r="B5637" i="12"/>
  <c r="B5638" i="12"/>
  <c r="B5639" i="12"/>
  <c r="B5640" i="12"/>
  <c r="B5641" i="12"/>
  <c r="B5642" i="12"/>
  <c r="B5643" i="12"/>
  <c r="B5644" i="12"/>
  <c r="B5645" i="12"/>
  <c r="B5646" i="12"/>
  <c r="B5647" i="12"/>
  <c r="B5648" i="12"/>
  <c r="B5649" i="12"/>
  <c r="B5650" i="12"/>
  <c r="B5651" i="12"/>
  <c r="B5652" i="12"/>
  <c r="B5653" i="12"/>
  <c r="B5654" i="12"/>
  <c r="B5655" i="12"/>
  <c r="B5656" i="12"/>
  <c r="B5657" i="12"/>
  <c r="B5658" i="12"/>
  <c r="B5659" i="12"/>
  <c r="B5660" i="12"/>
  <c r="B5661" i="12"/>
  <c r="B5662" i="12"/>
  <c r="B5663" i="12"/>
  <c r="B5664" i="12"/>
  <c r="B5665" i="12"/>
  <c r="B5666" i="12"/>
  <c r="B5667" i="12"/>
  <c r="B5668" i="12"/>
  <c r="B5669" i="12"/>
  <c r="B5670" i="12"/>
  <c r="B5671" i="12"/>
  <c r="B5672" i="12"/>
  <c r="B5673" i="12"/>
  <c r="B5674" i="12"/>
  <c r="B5675" i="12"/>
  <c r="B5676" i="12"/>
  <c r="B5677" i="12"/>
  <c r="B5678" i="12"/>
  <c r="B5679" i="12"/>
  <c r="B5680" i="12"/>
  <c r="B5681" i="12"/>
  <c r="B5682" i="12"/>
  <c r="B5683" i="12"/>
  <c r="B5684" i="12"/>
  <c r="B5685" i="12"/>
  <c r="B5686" i="12"/>
  <c r="B5687" i="12"/>
  <c r="B5688" i="12"/>
  <c r="B5689" i="12"/>
  <c r="B5690" i="12"/>
  <c r="B5691" i="12"/>
  <c r="B5692" i="12"/>
  <c r="B5693" i="12"/>
  <c r="B5694" i="12"/>
  <c r="B5695" i="12"/>
  <c r="B5696" i="12"/>
  <c r="B5697" i="12"/>
  <c r="B5698" i="12"/>
  <c r="B5699" i="12"/>
  <c r="B5700" i="12"/>
  <c r="B5701" i="12"/>
  <c r="B5702" i="12"/>
  <c r="B5703" i="12"/>
  <c r="B5704" i="12"/>
  <c r="B5705" i="12"/>
  <c r="B5706" i="12"/>
  <c r="B5707" i="12"/>
  <c r="B5708" i="12"/>
  <c r="B5709" i="12"/>
  <c r="B5710" i="12"/>
  <c r="B5711" i="12"/>
  <c r="B5712" i="12"/>
  <c r="B5713" i="12"/>
  <c r="B5714" i="12"/>
  <c r="B5715" i="12"/>
  <c r="B5716" i="12"/>
  <c r="B5717" i="12"/>
  <c r="B5718" i="12"/>
  <c r="B5719" i="12"/>
  <c r="B5720" i="12"/>
  <c r="B5721" i="12"/>
  <c r="B5722" i="12"/>
  <c r="B5723" i="12"/>
  <c r="B5724" i="12"/>
  <c r="B5725" i="12"/>
  <c r="B5726" i="12"/>
  <c r="B5727" i="12"/>
  <c r="B5728" i="12"/>
  <c r="B5729" i="12"/>
  <c r="B5730" i="12"/>
  <c r="B5731" i="12"/>
  <c r="B5732" i="12"/>
  <c r="B5733" i="12"/>
  <c r="B5734" i="12"/>
  <c r="B5735" i="12"/>
  <c r="B5736" i="12"/>
  <c r="B5737" i="12"/>
  <c r="B5738" i="12"/>
  <c r="B5739" i="12"/>
  <c r="B5740" i="12"/>
  <c r="B5741" i="12"/>
  <c r="B5742" i="12"/>
  <c r="B5743" i="12"/>
  <c r="B5744" i="12"/>
  <c r="B5745" i="12"/>
  <c r="B5746" i="12"/>
  <c r="B5747" i="12"/>
  <c r="B5748" i="12"/>
  <c r="B5749" i="12"/>
  <c r="B5750" i="12"/>
  <c r="B5751" i="12"/>
  <c r="B5752" i="12"/>
  <c r="B5753" i="12"/>
  <c r="B5754" i="12"/>
  <c r="B5755" i="12"/>
  <c r="B5756" i="12"/>
  <c r="B5757" i="12"/>
  <c r="B5758" i="12"/>
  <c r="B5759" i="12"/>
  <c r="B5760" i="12"/>
  <c r="B5761" i="12"/>
  <c r="B5762" i="12"/>
  <c r="B5763" i="12"/>
  <c r="B5764" i="12"/>
  <c r="B5765" i="12"/>
  <c r="B5766" i="12"/>
  <c r="B5767" i="12"/>
  <c r="B5768" i="12"/>
  <c r="B5769" i="12"/>
  <c r="B5770" i="12"/>
  <c r="B5771" i="12"/>
  <c r="B5772" i="12"/>
  <c r="B5773" i="12"/>
  <c r="B5774" i="12"/>
  <c r="B5775" i="12"/>
  <c r="B5776" i="12"/>
  <c r="B5777" i="12"/>
  <c r="B5778" i="12"/>
  <c r="B5779" i="12"/>
  <c r="B5780" i="12"/>
  <c r="B5781" i="12"/>
  <c r="B5782" i="12"/>
  <c r="B5783" i="12"/>
  <c r="B5784" i="12"/>
  <c r="B5785" i="12"/>
  <c r="B5786" i="12"/>
  <c r="B5787" i="12"/>
  <c r="B5788" i="12"/>
  <c r="B5789" i="12"/>
  <c r="B5790" i="12"/>
  <c r="B5791" i="12"/>
  <c r="B5792" i="12"/>
  <c r="B5793" i="12"/>
  <c r="B5794" i="12"/>
  <c r="B5795" i="12"/>
  <c r="B5796" i="12"/>
  <c r="B5797" i="12"/>
  <c r="B5798" i="12"/>
  <c r="B5799" i="12"/>
  <c r="B5800" i="12"/>
  <c r="B5801" i="12"/>
  <c r="B5802" i="12"/>
  <c r="B5803" i="12"/>
  <c r="B5804" i="12"/>
  <c r="B5805" i="12"/>
  <c r="B5806" i="12"/>
  <c r="B5807" i="12"/>
  <c r="B5808" i="12"/>
  <c r="B5809" i="12"/>
  <c r="B5810" i="12"/>
  <c r="B5811" i="12"/>
  <c r="B5812" i="12"/>
  <c r="B5813" i="12"/>
  <c r="B5814" i="12"/>
  <c r="B5815" i="12"/>
  <c r="B5816" i="12"/>
  <c r="B5817" i="12"/>
  <c r="B5818" i="12"/>
  <c r="B5819" i="12"/>
  <c r="B5820" i="12"/>
  <c r="B5821" i="12"/>
  <c r="B5822" i="12"/>
  <c r="B5823" i="12"/>
  <c r="B5824" i="12"/>
  <c r="B5825" i="12"/>
  <c r="B5826" i="12"/>
  <c r="B5827" i="12"/>
  <c r="B5828" i="12"/>
  <c r="B5829" i="12"/>
  <c r="B5830" i="12"/>
  <c r="B5831" i="12"/>
  <c r="B5832" i="12"/>
  <c r="B5833" i="12"/>
  <c r="B5834" i="12"/>
  <c r="B5835" i="12"/>
  <c r="B5836" i="12"/>
  <c r="B5837" i="12"/>
  <c r="B5838" i="12"/>
  <c r="B5839" i="12"/>
  <c r="B5840" i="12"/>
  <c r="B5841" i="12"/>
  <c r="B5842" i="12"/>
  <c r="B5843" i="12"/>
  <c r="B5844" i="12"/>
  <c r="B5845" i="12"/>
  <c r="B5846" i="12"/>
  <c r="B5847" i="12"/>
  <c r="B5848" i="12"/>
  <c r="B5849" i="12"/>
  <c r="B5850" i="12"/>
  <c r="B5851" i="12"/>
  <c r="B5852" i="12"/>
  <c r="B5853" i="12"/>
  <c r="B5854" i="12"/>
  <c r="B5855" i="12"/>
  <c r="B5856" i="12"/>
  <c r="B5857" i="12"/>
  <c r="B5858" i="12"/>
  <c r="B5859" i="12"/>
  <c r="B5860" i="12"/>
  <c r="B5861" i="12"/>
  <c r="B5862" i="12"/>
  <c r="B5863" i="12"/>
  <c r="B5864" i="12"/>
  <c r="B5865" i="12"/>
  <c r="B5866" i="12"/>
  <c r="B5867" i="12"/>
  <c r="B5868" i="12"/>
  <c r="B5869" i="12"/>
  <c r="B5870" i="12"/>
  <c r="B5871" i="12"/>
  <c r="B5872" i="12"/>
  <c r="B5873" i="12"/>
  <c r="B5874" i="12"/>
  <c r="B5875" i="12"/>
  <c r="B5876" i="12"/>
  <c r="B5877" i="12"/>
  <c r="B5878" i="12"/>
  <c r="B5879" i="12"/>
  <c r="B5880" i="12"/>
  <c r="B5881" i="12"/>
  <c r="B5882" i="12"/>
  <c r="B5883" i="12"/>
  <c r="B5884" i="12"/>
  <c r="B5885" i="12"/>
  <c r="B5886" i="12"/>
  <c r="B5887" i="12"/>
  <c r="B5888" i="12"/>
  <c r="B5889" i="12"/>
  <c r="B5890" i="12"/>
  <c r="B5891" i="12"/>
  <c r="B5892" i="12"/>
  <c r="B5893" i="12"/>
  <c r="B5894" i="12"/>
  <c r="B5895" i="12"/>
  <c r="B5896" i="12"/>
  <c r="B5897" i="12"/>
  <c r="B5898" i="12"/>
  <c r="B5899" i="12"/>
  <c r="B5900" i="12"/>
  <c r="B5901" i="12"/>
  <c r="B5902" i="12"/>
  <c r="B5903" i="12"/>
  <c r="B5904" i="12"/>
  <c r="B5905" i="12"/>
  <c r="B5906" i="12"/>
  <c r="B5907" i="12"/>
  <c r="B5908" i="12"/>
  <c r="B5909" i="12"/>
  <c r="B5910" i="12"/>
  <c r="B5911" i="12"/>
  <c r="B5912" i="12"/>
  <c r="B5913" i="12"/>
  <c r="B5914" i="12"/>
  <c r="B5915" i="12"/>
  <c r="B5916" i="12"/>
  <c r="B5917" i="12"/>
  <c r="B5918" i="12"/>
  <c r="B5919" i="12"/>
  <c r="B5920" i="12"/>
  <c r="B5921" i="12"/>
  <c r="B5922" i="12"/>
  <c r="B5923" i="12"/>
  <c r="B5924" i="12"/>
  <c r="B5925" i="12"/>
  <c r="B5926" i="12"/>
  <c r="B5927" i="12"/>
  <c r="B5928" i="12"/>
  <c r="B5929" i="12"/>
  <c r="B5930" i="12"/>
  <c r="B5931" i="12"/>
  <c r="B5932" i="12"/>
  <c r="B5933" i="12"/>
  <c r="B5934" i="12"/>
  <c r="B5935" i="12"/>
  <c r="B5936" i="12"/>
  <c r="B5937" i="12"/>
  <c r="B5938" i="12"/>
  <c r="B5939" i="12"/>
  <c r="B5940" i="12"/>
  <c r="B5941" i="12"/>
  <c r="B5942" i="12"/>
  <c r="B5943" i="12"/>
  <c r="B5944" i="12"/>
  <c r="B5945" i="12"/>
  <c r="B5946" i="12"/>
  <c r="B5947" i="12"/>
  <c r="B5948" i="12"/>
  <c r="B5949" i="12"/>
  <c r="B5950" i="12"/>
  <c r="B5951" i="12"/>
  <c r="B5952" i="12"/>
  <c r="B5953" i="12"/>
  <c r="B5954" i="12"/>
  <c r="B5955" i="12"/>
  <c r="B5956" i="12"/>
  <c r="B5957" i="12"/>
  <c r="B5958" i="12"/>
  <c r="B5959" i="12"/>
  <c r="B5960" i="12"/>
  <c r="B5961" i="12"/>
  <c r="B5962" i="12"/>
  <c r="B5963" i="12"/>
  <c r="B5964" i="12"/>
  <c r="B5965" i="12"/>
  <c r="B5966" i="12"/>
  <c r="B5967" i="12"/>
  <c r="B5968" i="12"/>
  <c r="B5969" i="12"/>
  <c r="B5970" i="12"/>
  <c r="B5971" i="12"/>
  <c r="B5972" i="12"/>
  <c r="B5973" i="12"/>
  <c r="B5974" i="12"/>
  <c r="B5975" i="12"/>
  <c r="B5976" i="12"/>
  <c r="B5977" i="12"/>
  <c r="B5978" i="12"/>
  <c r="B5979" i="12"/>
  <c r="B5980" i="12"/>
  <c r="B5981" i="12"/>
  <c r="B5982" i="12"/>
  <c r="B5983" i="12"/>
  <c r="B5984" i="12"/>
  <c r="B5985" i="12"/>
  <c r="B5986" i="12"/>
  <c r="B5987" i="12"/>
  <c r="B5988" i="12"/>
  <c r="B5989" i="12"/>
  <c r="B5990" i="12"/>
  <c r="B5991" i="12"/>
  <c r="B5992" i="12"/>
  <c r="B5993" i="12"/>
  <c r="B5994" i="12"/>
  <c r="B5995" i="12"/>
  <c r="B5996" i="12"/>
  <c r="B5997" i="12"/>
  <c r="B5998" i="12"/>
  <c r="B5999" i="12"/>
  <c r="B6000" i="12"/>
  <c r="B6001" i="12"/>
  <c r="B6002" i="12"/>
  <c r="B6003" i="12"/>
  <c r="B6004" i="12"/>
  <c r="B6005" i="12"/>
  <c r="B6006" i="12"/>
  <c r="B6007" i="12"/>
  <c r="B6008" i="12"/>
  <c r="B6009" i="12"/>
  <c r="B6010" i="12"/>
  <c r="B6011" i="12"/>
  <c r="B6012" i="12"/>
  <c r="B6013" i="12"/>
  <c r="B6014" i="12"/>
  <c r="B6015" i="12"/>
  <c r="B6016" i="12"/>
  <c r="B6017" i="12"/>
  <c r="B6018" i="12"/>
  <c r="B6019" i="12"/>
  <c r="B6020" i="12"/>
  <c r="B6021" i="12"/>
  <c r="B6022" i="12"/>
  <c r="B6023" i="12"/>
  <c r="B6024" i="12"/>
  <c r="B6025" i="12"/>
  <c r="B6026" i="12"/>
  <c r="B6027" i="12"/>
  <c r="B6028" i="12"/>
  <c r="B6029" i="12"/>
  <c r="B6030" i="12"/>
  <c r="B6031" i="12"/>
  <c r="B6032" i="12"/>
  <c r="B6033" i="12"/>
  <c r="B6034" i="12"/>
  <c r="B6035" i="12"/>
  <c r="B6036" i="12"/>
  <c r="B6037" i="12"/>
  <c r="B6038" i="12"/>
  <c r="B6039" i="12"/>
  <c r="B6040" i="12"/>
  <c r="B6041" i="12"/>
  <c r="B6042" i="12"/>
  <c r="B6043" i="12"/>
  <c r="B6044" i="12"/>
  <c r="B6045" i="12"/>
  <c r="B6046" i="12"/>
  <c r="B6047" i="12"/>
  <c r="B6048" i="12"/>
  <c r="B6049" i="12"/>
  <c r="B6050" i="12"/>
  <c r="B6051" i="12"/>
  <c r="B6052" i="12"/>
  <c r="B6053" i="12"/>
  <c r="B6054" i="12"/>
  <c r="B6055" i="12"/>
  <c r="B6056" i="12"/>
  <c r="B6057" i="12"/>
  <c r="B6058" i="12"/>
  <c r="B6059" i="12"/>
  <c r="B6060" i="12"/>
  <c r="B6061" i="12"/>
  <c r="B6062" i="12"/>
  <c r="B6063" i="12"/>
  <c r="B6064" i="12"/>
  <c r="B6065" i="12"/>
  <c r="B6066" i="12"/>
  <c r="B6067" i="12"/>
  <c r="B6068" i="12"/>
  <c r="B6069" i="12"/>
  <c r="B6070" i="12"/>
  <c r="B6071" i="12"/>
  <c r="B6072" i="12"/>
  <c r="B6073" i="12"/>
  <c r="B6074" i="12"/>
  <c r="B6075" i="12"/>
  <c r="B6076" i="12"/>
  <c r="B6077" i="12"/>
  <c r="B6078" i="12"/>
  <c r="B6079" i="12"/>
  <c r="B6080" i="12"/>
  <c r="B6081" i="12"/>
  <c r="B6082" i="12"/>
  <c r="B6083" i="12"/>
  <c r="B6084" i="12"/>
  <c r="B6085" i="12"/>
  <c r="B6086" i="12"/>
  <c r="B6087" i="12"/>
  <c r="B6088" i="12"/>
  <c r="B6089" i="12"/>
  <c r="B6090" i="12"/>
  <c r="B6091" i="12"/>
  <c r="B6092" i="12"/>
  <c r="B6093" i="12"/>
  <c r="B6094" i="12"/>
  <c r="B6095" i="12"/>
  <c r="B6096" i="12"/>
  <c r="B6097" i="12"/>
  <c r="B6098" i="12"/>
  <c r="B6099" i="12"/>
  <c r="B6100" i="12"/>
  <c r="B6101" i="12"/>
  <c r="B6102" i="12"/>
  <c r="B6103" i="12"/>
  <c r="B6104" i="12"/>
  <c r="B6105" i="12"/>
  <c r="B6106" i="12"/>
  <c r="B6107" i="12"/>
  <c r="B6108" i="12"/>
  <c r="B6109" i="12"/>
  <c r="B6110" i="12"/>
  <c r="B6111" i="12"/>
  <c r="B6112" i="12"/>
  <c r="B6113" i="12"/>
  <c r="B6114" i="12"/>
  <c r="B6115" i="12"/>
  <c r="B6116" i="12"/>
  <c r="B6117" i="12"/>
  <c r="B6118" i="12"/>
  <c r="B6119" i="12"/>
  <c r="B6120" i="12"/>
  <c r="B6121" i="12"/>
  <c r="B6122" i="12"/>
  <c r="B6123" i="12"/>
  <c r="B6124" i="12"/>
  <c r="B6125" i="12"/>
  <c r="B6126" i="12"/>
  <c r="B6127" i="12"/>
  <c r="B6128" i="12"/>
  <c r="B6129" i="12"/>
  <c r="B6130" i="12"/>
  <c r="B6131" i="12"/>
  <c r="B6132" i="12"/>
  <c r="B6133" i="12"/>
  <c r="B6134" i="12"/>
  <c r="B6135" i="12"/>
  <c r="B6136" i="12"/>
  <c r="B6137" i="12"/>
  <c r="B6138" i="12"/>
  <c r="B6139" i="12"/>
  <c r="B6140" i="12"/>
  <c r="B6141" i="12"/>
  <c r="B6142" i="12"/>
  <c r="B6143" i="12"/>
  <c r="B6144" i="12"/>
  <c r="B6145" i="12"/>
  <c r="B6146" i="12"/>
  <c r="B6147" i="12"/>
  <c r="B6148" i="12"/>
  <c r="B6149" i="12"/>
  <c r="B6150" i="12"/>
  <c r="B6151" i="12"/>
  <c r="B6152" i="12"/>
  <c r="B6153" i="12"/>
  <c r="B6154" i="12"/>
  <c r="B6155" i="12"/>
  <c r="B6156" i="12"/>
  <c r="B6157" i="12"/>
  <c r="B6158" i="12"/>
  <c r="B6159" i="12"/>
  <c r="B6160" i="12"/>
  <c r="B6161" i="12"/>
  <c r="B6162" i="12"/>
  <c r="B6163" i="12"/>
  <c r="B6164" i="12"/>
  <c r="B6165" i="12"/>
  <c r="B6166" i="12"/>
  <c r="B6167" i="12"/>
  <c r="B6168" i="12"/>
  <c r="B6169" i="12"/>
  <c r="B6170" i="12"/>
  <c r="B6171" i="12"/>
  <c r="B6172" i="12"/>
  <c r="B6173" i="12"/>
  <c r="B6174" i="12"/>
  <c r="B6175" i="12"/>
  <c r="B6176" i="12"/>
  <c r="B6177" i="12"/>
  <c r="B6178" i="12"/>
  <c r="B6179" i="12"/>
  <c r="B6180" i="12"/>
  <c r="B6181" i="12"/>
  <c r="B6182" i="12"/>
  <c r="B6183" i="12"/>
  <c r="B6184" i="12"/>
  <c r="B6185" i="12"/>
  <c r="B6186" i="12"/>
  <c r="B6187" i="12"/>
  <c r="B6188" i="12"/>
  <c r="B6189" i="12"/>
  <c r="B6190" i="12"/>
  <c r="B6191" i="12"/>
  <c r="B6192" i="12"/>
  <c r="B6193" i="12"/>
  <c r="B6194" i="12"/>
  <c r="B6195" i="12"/>
  <c r="B6196" i="12"/>
  <c r="B6197" i="12"/>
  <c r="B6198" i="12"/>
  <c r="B6199" i="12"/>
  <c r="B6200" i="12"/>
  <c r="B6201" i="12"/>
  <c r="B6202" i="12"/>
  <c r="B6203" i="12"/>
  <c r="B6204" i="12"/>
  <c r="B6205" i="12"/>
  <c r="B6206" i="12"/>
  <c r="B6207" i="12"/>
  <c r="B6208" i="12"/>
  <c r="B6209" i="12"/>
  <c r="B6210" i="12"/>
  <c r="B6211" i="12"/>
  <c r="B6212" i="12"/>
  <c r="B6213" i="12"/>
  <c r="B6214" i="12"/>
  <c r="B6215" i="12"/>
  <c r="B6216" i="12"/>
  <c r="B6217" i="12"/>
  <c r="B6218" i="12"/>
  <c r="B6219" i="12"/>
  <c r="B6220" i="12"/>
  <c r="B6221" i="12"/>
  <c r="B6222" i="12"/>
  <c r="B6223" i="12"/>
  <c r="B6224" i="12"/>
  <c r="B6225" i="12"/>
  <c r="B6226" i="12"/>
  <c r="B6227" i="12"/>
  <c r="B6228" i="12"/>
  <c r="B6229" i="12"/>
  <c r="B6230" i="12"/>
  <c r="B6231" i="12"/>
  <c r="B6232" i="12"/>
  <c r="B6233" i="12"/>
  <c r="B6234" i="12"/>
  <c r="B6235" i="12"/>
  <c r="B6236" i="12"/>
  <c r="B6237" i="12"/>
  <c r="B6238" i="12"/>
  <c r="B6239" i="12"/>
  <c r="B6240" i="12"/>
  <c r="B6241" i="12"/>
  <c r="B6242" i="12"/>
  <c r="B6243" i="12"/>
  <c r="B6244" i="12"/>
  <c r="B6245" i="12"/>
  <c r="B6246" i="12"/>
  <c r="B6247" i="12"/>
  <c r="B6248" i="12"/>
  <c r="B6249" i="12"/>
  <c r="B6250" i="12"/>
  <c r="B6251" i="12"/>
  <c r="B6252" i="12"/>
  <c r="B6253" i="12"/>
  <c r="B6254" i="12"/>
  <c r="B6255" i="12"/>
  <c r="B6256" i="12"/>
  <c r="B6257" i="12"/>
  <c r="B6258" i="12"/>
  <c r="B6259" i="12"/>
  <c r="B6260" i="12"/>
  <c r="B6261" i="12"/>
  <c r="B6262" i="12"/>
  <c r="B6263" i="12"/>
  <c r="B6264" i="12"/>
  <c r="B6265" i="12"/>
  <c r="B6266" i="12"/>
  <c r="B6267" i="12"/>
  <c r="B6268" i="12"/>
  <c r="B6269" i="12"/>
  <c r="B6270" i="12"/>
  <c r="B6271" i="12"/>
  <c r="B6272" i="12"/>
  <c r="B6273" i="12"/>
  <c r="B6274" i="12"/>
  <c r="B6275" i="12"/>
  <c r="B6276" i="12"/>
  <c r="B6277" i="12"/>
  <c r="B6278" i="12"/>
  <c r="B6279" i="12"/>
  <c r="B6280" i="12"/>
  <c r="B6281" i="12"/>
  <c r="B6282" i="12"/>
  <c r="B6283" i="12"/>
  <c r="B6284" i="12"/>
  <c r="B6285" i="12"/>
  <c r="B6286" i="12"/>
  <c r="B6287" i="12"/>
  <c r="B6288" i="12"/>
  <c r="B6289" i="12"/>
  <c r="B6290" i="12"/>
  <c r="B6291" i="12"/>
  <c r="B6292" i="12"/>
  <c r="B6293" i="12"/>
  <c r="B6294" i="12"/>
  <c r="B6295" i="12"/>
  <c r="B6296" i="12"/>
  <c r="B6297" i="12"/>
  <c r="B6298" i="12"/>
  <c r="B6299" i="12"/>
  <c r="B6300" i="12"/>
  <c r="B6301" i="12"/>
  <c r="B6302" i="12"/>
  <c r="B6303" i="12"/>
  <c r="B6304" i="12"/>
  <c r="B6305" i="12"/>
  <c r="B6306" i="12"/>
  <c r="B6307" i="12"/>
  <c r="B6308" i="12"/>
  <c r="B6309" i="12"/>
  <c r="B6310" i="12"/>
  <c r="B6311" i="12"/>
  <c r="B6312" i="12"/>
  <c r="B6313" i="12"/>
  <c r="B6314" i="12"/>
  <c r="B6315" i="12"/>
  <c r="B6316" i="12"/>
  <c r="B6317" i="12"/>
  <c r="B6318" i="12"/>
  <c r="B6319" i="12"/>
  <c r="B6320" i="12"/>
  <c r="B6321" i="12"/>
  <c r="B6322" i="12"/>
  <c r="B6323" i="12"/>
  <c r="B6324" i="12"/>
  <c r="B6325" i="12"/>
  <c r="B6326" i="12"/>
  <c r="B6327" i="12"/>
  <c r="B6328" i="12"/>
  <c r="B6329" i="12"/>
  <c r="B6330" i="12"/>
  <c r="B6331" i="12"/>
  <c r="B6332" i="12"/>
  <c r="B6333" i="12"/>
  <c r="B6334" i="12"/>
  <c r="B6335" i="12"/>
  <c r="B6336" i="12"/>
  <c r="B6337" i="12"/>
  <c r="B6338" i="12"/>
  <c r="B6339" i="12"/>
  <c r="B6340" i="12"/>
  <c r="B6341" i="12"/>
  <c r="B6342" i="12"/>
  <c r="B6343" i="12"/>
  <c r="B6344" i="12"/>
  <c r="B6345" i="12"/>
  <c r="B6346" i="12"/>
  <c r="B6347" i="12"/>
  <c r="B6348" i="12"/>
  <c r="B6349" i="12"/>
  <c r="B6350" i="12"/>
  <c r="B6351" i="12"/>
  <c r="B6352" i="12"/>
  <c r="B6353" i="12"/>
  <c r="B6354" i="12"/>
  <c r="B6355" i="12"/>
  <c r="B6356" i="12"/>
  <c r="B6357" i="12"/>
  <c r="B6358" i="12"/>
  <c r="B6359" i="12"/>
  <c r="B6360" i="12"/>
  <c r="B6361" i="12"/>
  <c r="B6362" i="12"/>
  <c r="B6363" i="12"/>
  <c r="B6364" i="12"/>
  <c r="B6365" i="12"/>
  <c r="B6366" i="12"/>
  <c r="B6367" i="12"/>
  <c r="B6368" i="12"/>
  <c r="B6369" i="12"/>
  <c r="B6370" i="12"/>
  <c r="B6371" i="12"/>
  <c r="B6372" i="12"/>
  <c r="B6373" i="12"/>
  <c r="B6374" i="12"/>
  <c r="B6375" i="12"/>
  <c r="B6376" i="12"/>
  <c r="B6377" i="12"/>
  <c r="B6378" i="12"/>
  <c r="B6379" i="12"/>
  <c r="B6380" i="12"/>
  <c r="B6381" i="12"/>
  <c r="B6382" i="12"/>
  <c r="B6383" i="12"/>
  <c r="B6384" i="12"/>
  <c r="B6385" i="12"/>
  <c r="B6386" i="12"/>
  <c r="B6387" i="12"/>
  <c r="B6388" i="12"/>
  <c r="B6389" i="12"/>
  <c r="B6390" i="12"/>
  <c r="B6391" i="12"/>
  <c r="B6392" i="12"/>
  <c r="B6393" i="12"/>
  <c r="B6394" i="12"/>
  <c r="B6395" i="12"/>
  <c r="B6396" i="12"/>
  <c r="B6397" i="12"/>
  <c r="B6398" i="12"/>
  <c r="B6399" i="12"/>
  <c r="B6400" i="12"/>
  <c r="B6401" i="12"/>
  <c r="B6402" i="12"/>
  <c r="B6403" i="12"/>
  <c r="B6404" i="12"/>
  <c r="B6405" i="12"/>
  <c r="B6406" i="12"/>
  <c r="B6407" i="12"/>
  <c r="B6408" i="12"/>
  <c r="B6409" i="12"/>
  <c r="B6410" i="12"/>
  <c r="B6411" i="12"/>
  <c r="B6412" i="12"/>
  <c r="B6413" i="12"/>
  <c r="B6414" i="12"/>
  <c r="B6415" i="12"/>
  <c r="B6416" i="12"/>
  <c r="B6417" i="12"/>
  <c r="B6418" i="12"/>
  <c r="B6419" i="12"/>
  <c r="B6420" i="12"/>
  <c r="B6421" i="12"/>
  <c r="B6422" i="12"/>
  <c r="B6423" i="12"/>
  <c r="B6424" i="12"/>
  <c r="B6425" i="12"/>
  <c r="B6426" i="12"/>
  <c r="B6427" i="12"/>
  <c r="B6428" i="12"/>
  <c r="B6429" i="12"/>
  <c r="B6430" i="12"/>
  <c r="B6431" i="12"/>
  <c r="B6432" i="12"/>
  <c r="B6433" i="12"/>
  <c r="B6434" i="12"/>
  <c r="B6435" i="12"/>
  <c r="B6436" i="12"/>
  <c r="B6437" i="12"/>
  <c r="B6438" i="12"/>
  <c r="B6439" i="12"/>
  <c r="B6440" i="12"/>
  <c r="B6441" i="12"/>
  <c r="B6442" i="12"/>
  <c r="B6443" i="12"/>
  <c r="B6444" i="12"/>
  <c r="B6445" i="12"/>
  <c r="B6446" i="12"/>
  <c r="B6447" i="12"/>
  <c r="B6448" i="12"/>
  <c r="B6449" i="12"/>
  <c r="B6450" i="12"/>
  <c r="B6451" i="12"/>
  <c r="B6452" i="12"/>
  <c r="B6453" i="12"/>
  <c r="B6454" i="12"/>
  <c r="B6455" i="12"/>
  <c r="B6456" i="12"/>
  <c r="B6457" i="12"/>
  <c r="B6458" i="12"/>
  <c r="B6459" i="12"/>
  <c r="B6460" i="12"/>
  <c r="B6461" i="12"/>
  <c r="B6462" i="12"/>
  <c r="B6463" i="12"/>
  <c r="B6464" i="12"/>
  <c r="B6465" i="12"/>
  <c r="B6466" i="12"/>
  <c r="B6467" i="12"/>
  <c r="B6468" i="12"/>
  <c r="B6469" i="12"/>
  <c r="B6470" i="12"/>
  <c r="B6471" i="12"/>
  <c r="B6472" i="12"/>
  <c r="B6473" i="12"/>
  <c r="B6474" i="12"/>
  <c r="B6475" i="12"/>
  <c r="B6476" i="12"/>
  <c r="B6477" i="12"/>
  <c r="B6478" i="12"/>
  <c r="B6479" i="12"/>
  <c r="B6480" i="12"/>
  <c r="B6481" i="12"/>
  <c r="B6482" i="12"/>
  <c r="B6483" i="12"/>
  <c r="B6484" i="12"/>
  <c r="B6485" i="12"/>
  <c r="B6486" i="12"/>
  <c r="B6487" i="12"/>
  <c r="B6488" i="12"/>
  <c r="B6489" i="12"/>
  <c r="B6490" i="12"/>
  <c r="B6491" i="12"/>
  <c r="B6492" i="12"/>
  <c r="B6493" i="12"/>
  <c r="B6494" i="12"/>
  <c r="B6495" i="12"/>
  <c r="B6496" i="12"/>
  <c r="B6497" i="12"/>
  <c r="B6498" i="12"/>
  <c r="B6499" i="12"/>
  <c r="B6500" i="12"/>
  <c r="B6501" i="12"/>
  <c r="B6502" i="12"/>
  <c r="B6503" i="12"/>
  <c r="B6504" i="12"/>
  <c r="B6505" i="12"/>
  <c r="B6506" i="12"/>
  <c r="B6507" i="12"/>
  <c r="B6508" i="12"/>
  <c r="B6509" i="12"/>
  <c r="B6510" i="12"/>
  <c r="B6511" i="12"/>
  <c r="B6512" i="12"/>
  <c r="B6513" i="12"/>
  <c r="B6514" i="12"/>
  <c r="B6515" i="12"/>
  <c r="B6516" i="12"/>
  <c r="B6517" i="12"/>
  <c r="B6518" i="12"/>
  <c r="B6519" i="12"/>
  <c r="B6520" i="12"/>
  <c r="B6521" i="12"/>
  <c r="B6522" i="12"/>
  <c r="B6523" i="12"/>
  <c r="B6524" i="12"/>
  <c r="B6525" i="12"/>
  <c r="B6526" i="12"/>
  <c r="B6527" i="12"/>
  <c r="B6528" i="12"/>
  <c r="B6529" i="12"/>
  <c r="B6530" i="12"/>
  <c r="B6531" i="12"/>
  <c r="B6532" i="12"/>
  <c r="B6533" i="12"/>
  <c r="B6534" i="12"/>
  <c r="B6535" i="12"/>
  <c r="B6536" i="12"/>
  <c r="B6537" i="12"/>
  <c r="B6538" i="12"/>
  <c r="B6539" i="12"/>
  <c r="B6540" i="12"/>
  <c r="B6541" i="12"/>
  <c r="B6542" i="12"/>
  <c r="B6543" i="12"/>
  <c r="B6544" i="12"/>
  <c r="B6545" i="12"/>
  <c r="B6546" i="12"/>
  <c r="B6547" i="12"/>
  <c r="B6548" i="12"/>
  <c r="B6549" i="12"/>
  <c r="B6550" i="12"/>
  <c r="B6551" i="12"/>
  <c r="B6552" i="12"/>
  <c r="B6553" i="12"/>
  <c r="B6554" i="12"/>
  <c r="B6555" i="12"/>
  <c r="B6556" i="12"/>
  <c r="B6557" i="12"/>
  <c r="B6558" i="12"/>
  <c r="B6559" i="12"/>
  <c r="B6560" i="12"/>
  <c r="B6561" i="12"/>
  <c r="B6562" i="12"/>
  <c r="B6563" i="12"/>
  <c r="B6564" i="12"/>
  <c r="B6565" i="12"/>
  <c r="B6566" i="12"/>
  <c r="B6567" i="12"/>
  <c r="B6568" i="12"/>
  <c r="B6569" i="12"/>
  <c r="B6570" i="12"/>
  <c r="B6571" i="12"/>
  <c r="B6572" i="12"/>
  <c r="B6573" i="12"/>
  <c r="B6574" i="12"/>
  <c r="B6575" i="12"/>
  <c r="B6576" i="12"/>
  <c r="B6577" i="12"/>
  <c r="B6578" i="12"/>
  <c r="B6579" i="12"/>
  <c r="B6580" i="12"/>
  <c r="B6581" i="12"/>
  <c r="B6582" i="12"/>
  <c r="B6583" i="12"/>
  <c r="B6584" i="12"/>
  <c r="B6585" i="12"/>
  <c r="B6586" i="12"/>
  <c r="B6587" i="12"/>
  <c r="B6588" i="12"/>
  <c r="B6589" i="12"/>
  <c r="B6590" i="12"/>
  <c r="B6591" i="12"/>
  <c r="B6592" i="12"/>
  <c r="B6593" i="12"/>
  <c r="B6594" i="12"/>
  <c r="B6595" i="12"/>
  <c r="B6596" i="12"/>
  <c r="B6597" i="12"/>
  <c r="B6598" i="12"/>
  <c r="B6599" i="12"/>
  <c r="B6600" i="12"/>
  <c r="B6601" i="12"/>
  <c r="B6602" i="12"/>
  <c r="B6603" i="12"/>
  <c r="B6604" i="12"/>
  <c r="B6605" i="12"/>
  <c r="B6606" i="12"/>
  <c r="B6607" i="12"/>
  <c r="B6608" i="12"/>
  <c r="B6609" i="12"/>
  <c r="B6610" i="12"/>
  <c r="B6611" i="12"/>
  <c r="B6612" i="12"/>
  <c r="B6613" i="12"/>
  <c r="B6614" i="12"/>
  <c r="B6615" i="12"/>
  <c r="B6616" i="12"/>
  <c r="B6617" i="12"/>
  <c r="B6618" i="12"/>
  <c r="B6619" i="12"/>
  <c r="B6620" i="12"/>
  <c r="B6621" i="12"/>
  <c r="B6622" i="12"/>
  <c r="B6623" i="12"/>
  <c r="B6624" i="12"/>
  <c r="B6625" i="12"/>
  <c r="B6626" i="12"/>
  <c r="B6627" i="12"/>
  <c r="B6628" i="12"/>
  <c r="B6629" i="12"/>
  <c r="B6630" i="12"/>
  <c r="B6631" i="12"/>
  <c r="B6632" i="12"/>
  <c r="B6633" i="12"/>
  <c r="B6634" i="12"/>
  <c r="B6635" i="12"/>
  <c r="B6636" i="12"/>
  <c r="B6637" i="12"/>
  <c r="B6638" i="12"/>
  <c r="B6639" i="12"/>
  <c r="B6640" i="12"/>
  <c r="B6641" i="12"/>
  <c r="B6642" i="12"/>
  <c r="B6643" i="12"/>
  <c r="B6644" i="12"/>
  <c r="B6645" i="12"/>
  <c r="B6646" i="12"/>
  <c r="B6647" i="12"/>
  <c r="B6648" i="12"/>
  <c r="B6649" i="12"/>
  <c r="B6650" i="12"/>
  <c r="B6651" i="12"/>
  <c r="B6652" i="12"/>
  <c r="B6653" i="12"/>
  <c r="B6654" i="12"/>
  <c r="B6655" i="12"/>
  <c r="B6656" i="12"/>
  <c r="B6657" i="12"/>
  <c r="B6658" i="12"/>
  <c r="B6659" i="12"/>
  <c r="B6660" i="12"/>
  <c r="B6661" i="12"/>
  <c r="B6662" i="12"/>
  <c r="B6663" i="12"/>
  <c r="B6664" i="12"/>
  <c r="B6665" i="12"/>
  <c r="B6666" i="12"/>
  <c r="B6667" i="12"/>
  <c r="B6668" i="12"/>
  <c r="B6669" i="12"/>
  <c r="B6670" i="12"/>
  <c r="B6671" i="12"/>
  <c r="B6672" i="12"/>
  <c r="B6673" i="12"/>
  <c r="B6674" i="12"/>
  <c r="B6675" i="12"/>
  <c r="B6676" i="12"/>
  <c r="B6677" i="12"/>
  <c r="B6678" i="12"/>
  <c r="B6679" i="12"/>
  <c r="B6680" i="12"/>
  <c r="B6681" i="12"/>
  <c r="B6682" i="12"/>
  <c r="B6683" i="12"/>
  <c r="B6684" i="12"/>
  <c r="B6685" i="12"/>
  <c r="B6686" i="12"/>
  <c r="B6687" i="12"/>
  <c r="B6688" i="12"/>
  <c r="B6689" i="12"/>
  <c r="B6690" i="12"/>
  <c r="B6691" i="12"/>
  <c r="B6692" i="12"/>
  <c r="B6693" i="12"/>
  <c r="B6694" i="12"/>
  <c r="B6695" i="12"/>
  <c r="B6696" i="12"/>
  <c r="B6697" i="12"/>
  <c r="B6698" i="12"/>
  <c r="B6699" i="12"/>
  <c r="B6700" i="12"/>
  <c r="B6701" i="12"/>
  <c r="B6702" i="12"/>
  <c r="B6703" i="12"/>
  <c r="B6704" i="12"/>
  <c r="B6705" i="12"/>
  <c r="B6706" i="12"/>
  <c r="B6707" i="12"/>
  <c r="B6708" i="12"/>
  <c r="B6709" i="12"/>
  <c r="B6710" i="12"/>
  <c r="B6711" i="12"/>
  <c r="B6712" i="12"/>
  <c r="B6713" i="12"/>
  <c r="B6714" i="12"/>
  <c r="B6715" i="12"/>
  <c r="B6716" i="12"/>
  <c r="B6717" i="12"/>
  <c r="B6718" i="12"/>
  <c r="B6719" i="12"/>
  <c r="B6720" i="12"/>
  <c r="B6721" i="12"/>
  <c r="B6722" i="12"/>
  <c r="B6723" i="12"/>
  <c r="B6724" i="12"/>
  <c r="B6725" i="12"/>
  <c r="B6726" i="12"/>
  <c r="B6727" i="12"/>
  <c r="B6728" i="12"/>
  <c r="B6729" i="12"/>
  <c r="B6730" i="12"/>
  <c r="B6731" i="12"/>
  <c r="B6732" i="12"/>
  <c r="B6733" i="12"/>
  <c r="B6734" i="12"/>
  <c r="B6735" i="12"/>
  <c r="B6736" i="12"/>
  <c r="B6737" i="12"/>
  <c r="B6738" i="12"/>
  <c r="B6739" i="12"/>
  <c r="B6740" i="12"/>
  <c r="B6741" i="12"/>
  <c r="B6742" i="12"/>
  <c r="B6743" i="12"/>
  <c r="B6744" i="12"/>
  <c r="B6745" i="12"/>
  <c r="B6746" i="12"/>
  <c r="B6747" i="12"/>
  <c r="B6748" i="12"/>
  <c r="B6749" i="12"/>
  <c r="B6750" i="12"/>
  <c r="B6751" i="12"/>
  <c r="B6752" i="12"/>
  <c r="B6753" i="12"/>
  <c r="B6754" i="12"/>
  <c r="B6755" i="12"/>
  <c r="B6756" i="12"/>
  <c r="B6757" i="12"/>
  <c r="B6758" i="12"/>
  <c r="B6759" i="12"/>
  <c r="B6760" i="12"/>
  <c r="B6761" i="12"/>
  <c r="B6762" i="12"/>
  <c r="B6763" i="12"/>
  <c r="B6764" i="12"/>
  <c r="B6765" i="12"/>
  <c r="B6766" i="12"/>
  <c r="B6767" i="12"/>
  <c r="B6768" i="12"/>
  <c r="B6769" i="12"/>
  <c r="B6770" i="12"/>
  <c r="B6771" i="12"/>
  <c r="B6772" i="12"/>
  <c r="B6773" i="12"/>
  <c r="B6774" i="12"/>
  <c r="B6775" i="12"/>
  <c r="B6776" i="12"/>
  <c r="B6777" i="12"/>
  <c r="B6778" i="12"/>
  <c r="B6779" i="12"/>
  <c r="B6780" i="12"/>
  <c r="B6781" i="12"/>
  <c r="B6782" i="12"/>
  <c r="B6783" i="12"/>
  <c r="B6784" i="12"/>
  <c r="B6785" i="12"/>
  <c r="B6786" i="12"/>
  <c r="B6787" i="12"/>
  <c r="B6788" i="12"/>
  <c r="B6789" i="12"/>
  <c r="B6790" i="12"/>
  <c r="B6791" i="12"/>
  <c r="B6792" i="12"/>
  <c r="B6793" i="12"/>
  <c r="B6794" i="12"/>
  <c r="B6795" i="12"/>
  <c r="B6796" i="12"/>
  <c r="B6797" i="12"/>
  <c r="B6798" i="12"/>
  <c r="B6799" i="12"/>
  <c r="B6800" i="12"/>
  <c r="B6801" i="12"/>
  <c r="B6802" i="12"/>
  <c r="B6803" i="12"/>
  <c r="B6804" i="12"/>
  <c r="B6805" i="12"/>
  <c r="B6806" i="12"/>
  <c r="B6807" i="12"/>
  <c r="B6808" i="12"/>
  <c r="B6809" i="12"/>
  <c r="B6810" i="12"/>
  <c r="B6811" i="12"/>
  <c r="B6812" i="12"/>
  <c r="B6813" i="12"/>
  <c r="B6814" i="12"/>
  <c r="B6815" i="12"/>
  <c r="B6816" i="12"/>
  <c r="B6817" i="12"/>
  <c r="B6818" i="12"/>
  <c r="B6819" i="12"/>
  <c r="B6820" i="12"/>
  <c r="B6821" i="12"/>
  <c r="B6822" i="12"/>
  <c r="B6823" i="12"/>
  <c r="B6824" i="12"/>
  <c r="B6825" i="12"/>
  <c r="B6826" i="12"/>
  <c r="B6827" i="12"/>
  <c r="B6828" i="12"/>
  <c r="B6829" i="12"/>
  <c r="B6830" i="12"/>
  <c r="B6831" i="12"/>
  <c r="B6832" i="12"/>
  <c r="B6833" i="12"/>
  <c r="B6834" i="12"/>
  <c r="B6835" i="12"/>
  <c r="B6836" i="12"/>
  <c r="B6837" i="12"/>
  <c r="B6838" i="12"/>
  <c r="B6839" i="12"/>
  <c r="B6840" i="12"/>
  <c r="B6841" i="12"/>
  <c r="B6842" i="12"/>
  <c r="B6843" i="12"/>
  <c r="B6844" i="12"/>
  <c r="B6845" i="12"/>
  <c r="B6846" i="12"/>
  <c r="B6847" i="12"/>
  <c r="B6848" i="12"/>
  <c r="B6849" i="12"/>
  <c r="B6850" i="12"/>
  <c r="B6851" i="12"/>
  <c r="B6852" i="12"/>
  <c r="B6853" i="12"/>
  <c r="B6854" i="12"/>
  <c r="B6855" i="12"/>
  <c r="B6856" i="12"/>
  <c r="B6857" i="12"/>
  <c r="B6858" i="12"/>
  <c r="B6859" i="12"/>
  <c r="B6860" i="12"/>
  <c r="B6861" i="12"/>
  <c r="B6862" i="12"/>
  <c r="B6863" i="12"/>
  <c r="B6864" i="12"/>
  <c r="B6865" i="12"/>
  <c r="B6866" i="12"/>
  <c r="B6867" i="12"/>
  <c r="B6868" i="12"/>
  <c r="B6869" i="12"/>
  <c r="B6870" i="12"/>
  <c r="B6871" i="12"/>
  <c r="B6872" i="12"/>
  <c r="B6873" i="12"/>
  <c r="B6874" i="12"/>
  <c r="B6875" i="12"/>
  <c r="B6876" i="12"/>
  <c r="B6877" i="12"/>
  <c r="B6878" i="12"/>
  <c r="B6879" i="12"/>
  <c r="B6880" i="12"/>
  <c r="B6881" i="12"/>
  <c r="B6882" i="12"/>
  <c r="B6883" i="12"/>
  <c r="B6884" i="12"/>
  <c r="B6885" i="12"/>
  <c r="B6886" i="12"/>
  <c r="B6887" i="12"/>
  <c r="B6888" i="12"/>
  <c r="B6889" i="12"/>
  <c r="B6890" i="12"/>
  <c r="B6891" i="12"/>
  <c r="B6892" i="12"/>
  <c r="B6893" i="12"/>
  <c r="B6894" i="12"/>
  <c r="B6895" i="12"/>
  <c r="B6896" i="12"/>
  <c r="B6897" i="12"/>
  <c r="B6898" i="12"/>
  <c r="B6899" i="12"/>
  <c r="B6900" i="12"/>
  <c r="B6901" i="12"/>
  <c r="B6902" i="12"/>
  <c r="B6903" i="12"/>
  <c r="B6904" i="12"/>
  <c r="B6905" i="12"/>
  <c r="B6906" i="12"/>
  <c r="B6907" i="12"/>
  <c r="B6908" i="12"/>
  <c r="B6909" i="12"/>
  <c r="B6910" i="12"/>
  <c r="B6911" i="12"/>
  <c r="B6912" i="12"/>
  <c r="B6913" i="12"/>
  <c r="B6914" i="12"/>
  <c r="B6915" i="12"/>
  <c r="B6916" i="12"/>
  <c r="B6917" i="12"/>
  <c r="B6918" i="12"/>
  <c r="B6919" i="12"/>
  <c r="B6920" i="12"/>
  <c r="B6921" i="12"/>
  <c r="B6922" i="12"/>
  <c r="B6923" i="12"/>
  <c r="B6924" i="12"/>
  <c r="B6925" i="12"/>
  <c r="B6926" i="12"/>
  <c r="B6927" i="12"/>
  <c r="B6928" i="12"/>
  <c r="B6929" i="12"/>
  <c r="B6930" i="12"/>
  <c r="B6931" i="12"/>
  <c r="B6932" i="12"/>
  <c r="B6933" i="12"/>
  <c r="B6934" i="12"/>
  <c r="B6935" i="12"/>
  <c r="B6936" i="12"/>
  <c r="B6937" i="12"/>
  <c r="B6938" i="12"/>
  <c r="B6939" i="12"/>
  <c r="B6940" i="12"/>
  <c r="B6941" i="12"/>
  <c r="B6942" i="12"/>
  <c r="B6943" i="12"/>
  <c r="B6944" i="12"/>
  <c r="B6945" i="12"/>
  <c r="B6946" i="12"/>
  <c r="B6947" i="12"/>
  <c r="B6948" i="12"/>
  <c r="B6949" i="12"/>
  <c r="B6950" i="12"/>
  <c r="B6951" i="12"/>
  <c r="B6952" i="12"/>
  <c r="B6953" i="12"/>
  <c r="B6954" i="12"/>
  <c r="B6955" i="12"/>
  <c r="B6956" i="12"/>
  <c r="B6957" i="12"/>
  <c r="B6958" i="12"/>
  <c r="B6959" i="12"/>
  <c r="B6960" i="12"/>
  <c r="B6961" i="12"/>
  <c r="B6962" i="12"/>
  <c r="B6963" i="12"/>
  <c r="B6964" i="12"/>
  <c r="B6965" i="12"/>
  <c r="B6966" i="12"/>
  <c r="B6967" i="12"/>
  <c r="B6968" i="12"/>
  <c r="B6969" i="12"/>
  <c r="B6970" i="12"/>
  <c r="B6971" i="12"/>
  <c r="B6972" i="12"/>
  <c r="B6973" i="12"/>
  <c r="B6974" i="12"/>
  <c r="B6975" i="12"/>
  <c r="B6976" i="12"/>
  <c r="B6977" i="12"/>
  <c r="B6978" i="12"/>
  <c r="B6979" i="12"/>
  <c r="B6980" i="12"/>
  <c r="B6981" i="12"/>
  <c r="B6982" i="12"/>
  <c r="B6983" i="12"/>
  <c r="B6984" i="12"/>
  <c r="B6985" i="12"/>
  <c r="B6986" i="12"/>
  <c r="B6987" i="12"/>
  <c r="B6988" i="12"/>
  <c r="B6989" i="12"/>
  <c r="B6990" i="12"/>
  <c r="B6991" i="12"/>
  <c r="B6992" i="12"/>
  <c r="B6993" i="12"/>
  <c r="B6994" i="12"/>
  <c r="B6995" i="12"/>
  <c r="B6996" i="12"/>
  <c r="B6997" i="12"/>
  <c r="B6998" i="12"/>
  <c r="B6999" i="12"/>
  <c r="B7000" i="12"/>
  <c r="B7001" i="12"/>
  <c r="B7002" i="12"/>
  <c r="B7003" i="12"/>
  <c r="B7004" i="12"/>
  <c r="B7005" i="12"/>
  <c r="B7006" i="12"/>
  <c r="B7007" i="12"/>
  <c r="B7008" i="12"/>
  <c r="B7009" i="12"/>
  <c r="B7010" i="12"/>
  <c r="B7011" i="12"/>
  <c r="B7012" i="12"/>
  <c r="B7013" i="12"/>
  <c r="B7014" i="12"/>
  <c r="B7015" i="12"/>
  <c r="B7016" i="12"/>
  <c r="B7017" i="12"/>
  <c r="B7018" i="12"/>
  <c r="B7019" i="12"/>
  <c r="B7020" i="12"/>
  <c r="B7021" i="12"/>
  <c r="B7022" i="12"/>
  <c r="B7023" i="12"/>
  <c r="B7024" i="12"/>
  <c r="B7025" i="12"/>
  <c r="B7026" i="12"/>
  <c r="B7027" i="12"/>
  <c r="B7028" i="12"/>
  <c r="B7029" i="12"/>
  <c r="B7030" i="12"/>
  <c r="B7031" i="12"/>
  <c r="B7032" i="12"/>
  <c r="B7033" i="12"/>
  <c r="B7034" i="12"/>
  <c r="B7035" i="12"/>
  <c r="B7036" i="12"/>
  <c r="B7037" i="12"/>
  <c r="B7038" i="12"/>
  <c r="B7039" i="12"/>
  <c r="B7040" i="12"/>
  <c r="B7041" i="12"/>
  <c r="B7042" i="12"/>
  <c r="B7043" i="12"/>
  <c r="B7044" i="12"/>
  <c r="B7045" i="12"/>
  <c r="B7046" i="12"/>
  <c r="B7047" i="12"/>
  <c r="B7048" i="12"/>
  <c r="B7049" i="12"/>
  <c r="B7050" i="12"/>
  <c r="B7051" i="12"/>
  <c r="B7052" i="12"/>
  <c r="B7053" i="12"/>
  <c r="B7054" i="12"/>
  <c r="B7055" i="12"/>
  <c r="B7056" i="12"/>
  <c r="B7057" i="12"/>
  <c r="B7058" i="12"/>
  <c r="B7059" i="12"/>
  <c r="B7060" i="12"/>
  <c r="B7061" i="12"/>
  <c r="B7062" i="12"/>
  <c r="B7063" i="12"/>
  <c r="B7064" i="12"/>
  <c r="B7065" i="12"/>
  <c r="B7066" i="12"/>
  <c r="B7067" i="12"/>
  <c r="B7068" i="12"/>
  <c r="B7069" i="12"/>
  <c r="B7070" i="12"/>
  <c r="B7071" i="12"/>
  <c r="B7072" i="12"/>
  <c r="B7073" i="12"/>
  <c r="B7074" i="12"/>
  <c r="B7075" i="12"/>
  <c r="B7076" i="12"/>
  <c r="B7077" i="12"/>
  <c r="B7078" i="12"/>
  <c r="B7079" i="12"/>
  <c r="B7080" i="12"/>
  <c r="B7081" i="12"/>
  <c r="B7082" i="12"/>
  <c r="B7083" i="12"/>
  <c r="B7084" i="12"/>
  <c r="B7085" i="12"/>
  <c r="B7086" i="12"/>
  <c r="B7087" i="12"/>
  <c r="B7088" i="12"/>
  <c r="B7089" i="12"/>
  <c r="B7090" i="12"/>
  <c r="B7091" i="12"/>
  <c r="B7092" i="12"/>
  <c r="B7093" i="12"/>
  <c r="B7094" i="12"/>
  <c r="B7095" i="12"/>
  <c r="B7096" i="12"/>
  <c r="B7097" i="12"/>
  <c r="B7098" i="12"/>
  <c r="B7099" i="12"/>
  <c r="B7100" i="12"/>
  <c r="B7101" i="12"/>
  <c r="B7102" i="12"/>
  <c r="B7103" i="12"/>
  <c r="B7104" i="12"/>
  <c r="B7105" i="12"/>
  <c r="B7106" i="12"/>
  <c r="B7107" i="12"/>
  <c r="B7108" i="12"/>
  <c r="B7109" i="12"/>
  <c r="B7110" i="12"/>
  <c r="B7111" i="12"/>
  <c r="B7112" i="12"/>
  <c r="B7113" i="12"/>
  <c r="B7114" i="12"/>
  <c r="B7115" i="12"/>
  <c r="B7116" i="12"/>
  <c r="B7117" i="12"/>
  <c r="B7118" i="12"/>
  <c r="B7119" i="12"/>
  <c r="B7120" i="12"/>
  <c r="B7121" i="12"/>
  <c r="B7122" i="12"/>
  <c r="B7123" i="12"/>
  <c r="B7124" i="12"/>
  <c r="B7125" i="12"/>
  <c r="B7126" i="12"/>
  <c r="B7127" i="12"/>
  <c r="B7128" i="12"/>
  <c r="B7129" i="12"/>
  <c r="B7130" i="12"/>
  <c r="B7131" i="12"/>
  <c r="B7132" i="12"/>
  <c r="B7133" i="12"/>
  <c r="B7134" i="12"/>
  <c r="B7135" i="12"/>
  <c r="B7136" i="12"/>
  <c r="B7137" i="12"/>
  <c r="B7138" i="12"/>
  <c r="B7139" i="12"/>
  <c r="B7140" i="12"/>
  <c r="B7141" i="12"/>
  <c r="B7142" i="12"/>
  <c r="B7143" i="12"/>
  <c r="B7144" i="12"/>
  <c r="B7145" i="12"/>
  <c r="B7146" i="12"/>
  <c r="B7147" i="12"/>
  <c r="B7148" i="12"/>
  <c r="B7149" i="12"/>
  <c r="B7150" i="12"/>
  <c r="B7151" i="12"/>
  <c r="B7152" i="12"/>
  <c r="B7153" i="12"/>
  <c r="B7154" i="12"/>
  <c r="B7155" i="12"/>
  <c r="B7156" i="12"/>
  <c r="B7157" i="12"/>
  <c r="B7158" i="12"/>
  <c r="B7159" i="12"/>
  <c r="B7160" i="12"/>
  <c r="B7161" i="12"/>
  <c r="B7162" i="12"/>
  <c r="B7163" i="12"/>
  <c r="B7164" i="12"/>
  <c r="B7165" i="12"/>
  <c r="B7166" i="12"/>
  <c r="B7167" i="12"/>
  <c r="B7168" i="12"/>
  <c r="B7169" i="12"/>
  <c r="B7170" i="12"/>
  <c r="B7171" i="12"/>
  <c r="B7172" i="12"/>
  <c r="B7173" i="12"/>
  <c r="B7174" i="12"/>
  <c r="B7175" i="12"/>
  <c r="B7176" i="12"/>
  <c r="B7177" i="12"/>
  <c r="B7178" i="12"/>
  <c r="B7179" i="12"/>
  <c r="B7180" i="12"/>
  <c r="B7181" i="12"/>
  <c r="B7182" i="12"/>
  <c r="B7183" i="12"/>
  <c r="B7184" i="12"/>
  <c r="B7185" i="12"/>
  <c r="B7186" i="12"/>
  <c r="B7187" i="12"/>
  <c r="B7188" i="12"/>
  <c r="B7189" i="12"/>
  <c r="B7190" i="12"/>
  <c r="B7191" i="12"/>
  <c r="B7192" i="12"/>
  <c r="B7193" i="12"/>
  <c r="B7194" i="12"/>
  <c r="B7195" i="12"/>
  <c r="B7196" i="12"/>
  <c r="B7197" i="12"/>
  <c r="B7198" i="12"/>
  <c r="B7199" i="12"/>
  <c r="B7200" i="12"/>
  <c r="B7201" i="12"/>
  <c r="B7202" i="12"/>
  <c r="B7203" i="12"/>
  <c r="B7204" i="12"/>
  <c r="B7205" i="12"/>
  <c r="B7206" i="12"/>
  <c r="B7207" i="12"/>
  <c r="B7208" i="12"/>
  <c r="B7209" i="12"/>
  <c r="B7210" i="12"/>
  <c r="B7211" i="12"/>
  <c r="B7212" i="12"/>
  <c r="B7213" i="12"/>
  <c r="B7214" i="12"/>
  <c r="B7215" i="12"/>
  <c r="B7216" i="12"/>
  <c r="B7217" i="12"/>
  <c r="B7218" i="12"/>
  <c r="B7219" i="12"/>
  <c r="B7220" i="12"/>
  <c r="B7221" i="12"/>
  <c r="B7222" i="12"/>
  <c r="B7223" i="12"/>
  <c r="B7224" i="12"/>
  <c r="B7225" i="12"/>
  <c r="B7226" i="12"/>
  <c r="B7227" i="12"/>
  <c r="B7228" i="12"/>
  <c r="B7229" i="12"/>
  <c r="B7230" i="12"/>
  <c r="B7231" i="12"/>
  <c r="B7232" i="12"/>
  <c r="B7233" i="12"/>
  <c r="B7234" i="12"/>
  <c r="B7235" i="12"/>
  <c r="B7236" i="12"/>
  <c r="B7237" i="12"/>
  <c r="B7238" i="12"/>
  <c r="B7239" i="12"/>
  <c r="B7240" i="12"/>
  <c r="B7241" i="12"/>
  <c r="B7242" i="12"/>
  <c r="B7243" i="12"/>
  <c r="B7244" i="12"/>
  <c r="B7245" i="12"/>
  <c r="B7246" i="12"/>
  <c r="B7247" i="12"/>
  <c r="B7248" i="12"/>
  <c r="B7249" i="12"/>
  <c r="B7250" i="12"/>
  <c r="B7251" i="12"/>
  <c r="B7252" i="12"/>
  <c r="B7253" i="12"/>
  <c r="B7254" i="12"/>
  <c r="B7255" i="12"/>
  <c r="B7256" i="12"/>
  <c r="B7257" i="12"/>
  <c r="B7258" i="12"/>
  <c r="B7259" i="12"/>
  <c r="B7260" i="12"/>
  <c r="B7261" i="12"/>
  <c r="B7262" i="12"/>
  <c r="B7263" i="12"/>
  <c r="B7264" i="12"/>
  <c r="B7265" i="12"/>
  <c r="B7266" i="12"/>
  <c r="B7267" i="12"/>
  <c r="B7268" i="12"/>
  <c r="B7269" i="12"/>
  <c r="B7270" i="12"/>
  <c r="B7271" i="12"/>
  <c r="B7272" i="12"/>
  <c r="B7273" i="12"/>
  <c r="B7274" i="12"/>
  <c r="B7275" i="12"/>
  <c r="B7276" i="12"/>
  <c r="B7277" i="12"/>
  <c r="B7278" i="12"/>
  <c r="B7279" i="12"/>
  <c r="B7280" i="12"/>
  <c r="B7281" i="12"/>
  <c r="B7282" i="12"/>
  <c r="B7283" i="12"/>
  <c r="B7284" i="12"/>
  <c r="B7285" i="12"/>
  <c r="B7286" i="12"/>
  <c r="B7287" i="12"/>
  <c r="B7288" i="12"/>
  <c r="B7289" i="12"/>
  <c r="B7290" i="12"/>
  <c r="B7291" i="12"/>
  <c r="B7292" i="12"/>
  <c r="B7293" i="12"/>
  <c r="B7294" i="12"/>
  <c r="B7295" i="12"/>
  <c r="B7296" i="12"/>
  <c r="B7297" i="12"/>
  <c r="B7298" i="12"/>
  <c r="B7299" i="12"/>
  <c r="B7300" i="12"/>
  <c r="B7301" i="12"/>
  <c r="B7302" i="12"/>
  <c r="B7303" i="12"/>
  <c r="B7304" i="12"/>
  <c r="B7305" i="12"/>
  <c r="B7306" i="12"/>
  <c r="B7307" i="12"/>
  <c r="B7308" i="12"/>
  <c r="B7309" i="12"/>
  <c r="B7310" i="12"/>
  <c r="B7311" i="12"/>
  <c r="B7312" i="12"/>
  <c r="B7313" i="12"/>
  <c r="B7314" i="12"/>
  <c r="B7315" i="12"/>
  <c r="B7316" i="12"/>
  <c r="B7317" i="12"/>
  <c r="B7318" i="12"/>
  <c r="B7319" i="12"/>
  <c r="B7320" i="12"/>
  <c r="B7321" i="12"/>
  <c r="B7322" i="12"/>
  <c r="B7323" i="12"/>
  <c r="B7324" i="12"/>
  <c r="B7325" i="12"/>
  <c r="B7326" i="12"/>
  <c r="B7327" i="12"/>
  <c r="B7328" i="12"/>
  <c r="B7329" i="12"/>
  <c r="B7330" i="12"/>
  <c r="B7331" i="12"/>
  <c r="B7332" i="12"/>
  <c r="B7333" i="12"/>
  <c r="B7334" i="12"/>
  <c r="B7335" i="12"/>
  <c r="B7336" i="12"/>
  <c r="B7337" i="12"/>
  <c r="B7338" i="12"/>
  <c r="B7339" i="12"/>
  <c r="B7340" i="12"/>
  <c r="B7341" i="12"/>
  <c r="B7342" i="12"/>
  <c r="B7343" i="12"/>
  <c r="B7344" i="12"/>
  <c r="B7345" i="12"/>
  <c r="B7346" i="12"/>
  <c r="B7347" i="12"/>
  <c r="B7348" i="12"/>
  <c r="B7349" i="12"/>
  <c r="B7350" i="12"/>
  <c r="B7351" i="12"/>
  <c r="B7352" i="12"/>
  <c r="B7353" i="12"/>
  <c r="B7354" i="12"/>
  <c r="B7355" i="12"/>
  <c r="B7356" i="12"/>
  <c r="B7357" i="12"/>
  <c r="B7358" i="12"/>
  <c r="B7359" i="12"/>
  <c r="B7360" i="12"/>
  <c r="B7361" i="12"/>
  <c r="B7362" i="12"/>
  <c r="B7363" i="12"/>
  <c r="B7364" i="12"/>
  <c r="B7365" i="12"/>
  <c r="B7366" i="12"/>
  <c r="B7367" i="12"/>
  <c r="B7368" i="12"/>
  <c r="B7369" i="12"/>
  <c r="B7370" i="12"/>
  <c r="B7371" i="12"/>
  <c r="B7372" i="12"/>
  <c r="B7373" i="12"/>
  <c r="B7374" i="12"/>
  <c r="B7375" i="12"/>
  <c r="B7376" i="12"/>
  <c r="B7377" i="12"/>
  <c r="B7378" i="12"/>
  <c r="B7379" i="12"/>
  <c r="B7380" i="12"/>
  <c r="B7381" i="12"/>
  <c r="B7382" i="12"/>
  <c r="B7383" i="12"/>
  <c r="B7384" i="12"/>
  <c r="B7385" i="12"/>
  <c r="B7386" i="12"/>
  <c r="B7387" i="12"/>
  <c r="B7388" i="12"/>
  <c r="B7389" i="12"/>
  <c r="B7390" i="12"/>
  <c r="B7391" i="12"/>
  <c r="B7392" i="12"/>
  <c r="B7393" i="12"/>
  <c r="B7394" i="12"/>
  <c r="B7395" i="12"/>
  <c r="B7396" i="12"/>
  <c r="B7397" i="12"/>
  <c r="B7398" i="12"/>
  <c r="B7399" i="12"/>
  <c r="B7400" i="12"/>
  <c r="B7401" i="12"/>
  <c r="B7402" i="12"/>
  <c r="B7403" i="12"/>
  <c r="B7404" i="12"/>
  <c r="B7405" i="12"/>
  <c r="B7406" i="12"/>
  <c r="B7407" i="12"/>
  <c r="B7408" i="12"/>
  <c r="B7409" i="12"/>
  <c r="B7410" i="12"/>
  <c r="B7411" i="12"/>
  <c r="B7412" i="12"/>
  <c r="B7413" i="12"/>
  <c r="B7414" i="12"/>
  <c r="B7415" i="12"/>
  <c r="B7416" i="12"/>
  <c r="B7417" i="12"/>
  <c r="B7418" i="12"/>
  <c r="B7419" i="12"/>
  <c r="B7420" i="12"/>
  <c r="B7421" i="12"/>
  <c r="B7422" i="12"/>
  <c r="B7423" i="12"/>
  <c r="B7424" i="12"/>
  <c r="B7425" i="12"/>
  <c r="B7426" i="12"/>
  <c r="B7427" i="12"/>
  <c r="B7428" i="12"/>
  <c r="B7429" i="12"/>
  <c r="B7430" i="12"/>
  <c r="B7431" i="12"/>
  <c r="B7432" i="12"/>
  <c r="B7433" i="12"/>
  <c r="B7434" i="12"/>
  <c r="B7435" i="12"/>
  <c r="B7436" i="12"/>
  <c r="B7437" i="12"/>
  <c r="B7438" i="12"/>
  <c r="B7439" i="12"/>
  <c r="B7440" i="12"/>
  <c r="B7441" i="12"/>
  <c r="B7442" i="12"/>
  <c r="B7443" i="12"/>
  <c r="B7444" i="12"/>
  <c r="B7445" i="12"/>
  <c r="B7446" i="12"/>
  <c r="B7447" i="12"/>
  <c r="B7448" i="12"/>
  <c r="B7449" i="12"/>
  <c r="B7450" i="12"/>
  <c r="B7451" i="12"/>
  <c r="B7452" i="12"/>
  <c r="B7453" i="12"/>
  <c r="B7454" i="12"/>
  <c r="B7455" i="12"/>
  <c r="B7456" i="12"/>
  <c r="B7457" i="12"/>
  <c r="B7458" i="12"/>
  <c r="B7459" i="12"/>
  <c r="B7460" i="12"/>
  <c r="B7461" i="12"/>
  <c r="B7462" i="12"/>
  <c r="B7463" i="12"/>
  <c r="B7464" i="12"/>
  <c r="B7465" i="12"/>
  <c r="B7466" i="12"/>
  <c r="B7467" i="12"/>
  <c r="B7468" i="12"/>
  <c r="B7469" i="12"/>
  <c r="B7470" i="12"/>
  <c r="B7471" i="12"/>
  <c r="B7472" i="12"/>
  <c r="B7473" i="12"/>
  <c r="B7474" i="12"/>
  <c r="B7475" i="12"/>
  <c r="B7476" i="12"/>
  <c r="B7477" i="12"/>
  <c r="B7478" i="12"/>
  <c r="B7479" i="12"/>
  <c r="B7480" i="12"/>
  <c r="B7481" i="12"/>
  <c r="B7482" i="12"/>
  <c r="B7483" i="12"/>
  <c r="B7484" i="12"/>
  <c r="B7485" i="12"/>
  <c r="B7486" i="12"/>
  <c r="B7487" i="12"/>
  <c r="B7488" i="12"/>
  <c r="B7489" i="12"/>
  <c r="B7490" i="12"/>
  <c r="B7491" i="12"/>
  <c r="B7492" i="12"/>
  <c r="B7493" i="12"/>
  <c r="B7494" i="12"/>
  <c r="B7495" i="12"/>
  <c r="B7496" i="12"/>
  <c r="B7497" i="12"/>
  <c r="B7498" i="12"/>
  <c r="B7499" i="12"/>
  <c r="B7500" i="12"/>
  <c r="B7501" i="12"/>
  <c r="B7502" i="12"/>
  <c r="B7503" i="12"/>
  <c r="B7504" i="12"/>
  <c r="B7505" i="12"/>
  <c r="B7506" i="12"/>
  <c r="B7507" i="12"/>
  <c r="B7508" i="12"/>
  <c r="B7509" i="12"/>
  <c r="B7510" i="12"/>
  <c r="B7511" i="12"/>
  <c r="B7512" i="12"/>
  <c r="B7513" i="12"/>
  <c r="B7514" i="12"/>
  <c r="B7515" i="12"/>
  <c r="B7516" i="12"/>
  <c r="B7517" i="12"/>
  <c r="B7518" i="12"/>
  <c r="B7519" i="12"/>
  <c r="B7520" i="12"/>
  <c r="B7521" i="12"/>
  <c r="B7522" i="12"/>
  <c r="B7523" i="12"/>
  <c r="B7524" i="12"/>
  <c r="B7525" i="12"/>
  <c r="B7526" i="12"/>
  <c r="B7527" i="12"/>
  <c r="B7528" i="12"/>
  <c r="B7529" i="12"/>
  <c r="B7530" i="12"/>
  <c r="B7531" i="12"/>
  <c r="B7532" i="12"/>
  <c r="B7533" i="12"/>
  <c r="B7534" i="12"/>
  <c r="B7535" i="12"/>
  <c r="B7536" i="12"/>
  <c r="B7537" i="12"/>
  <c r="B7538" i="12"/>
  <c r="B7539" i="12"/>
  <c r="B7540" i="12"/>
  <c r="B7541" i="12"/>
  <c r="B7542" i="12"/>
  <c r="B7543" i="12"/>
  <c r="B7544" i="12"/>
  <c r="B7545" i="12"/>
  <c r="B7546" i="12"/>
  <c r="B7547" i="12"/>
  <c r="B7548" i="12"/>
  <c r="B7549" i="12"/>
  <c r="B7550" i="12"/>
  <c r="B7551" i="12"/>
  <c r="B7552" i="12"/>
  <c r="B7553" i="12"/>
  <c r="B7554" i="12"/>
  <c r="B7555" i="12"/>
  <c r="B7556" i="12"/>
  <c r="B7557" i="12"/>
  <c r="B7558" i="12"/>
  <c r="B7559" i="12"/>
  <c r="B7560" i="12"/>
  <c r="B7561" i="12"/>
  <c r="B7562" i="12"/>
  <c r="B7563" i="12"/>
  <c r="B7564" i="12"/>
  <c r="B7565" i="12"/>
  <c r="B7566" i="12"/>
  <c r="B7567" i="12"/>
  <c r="B7568" i="12"/>
  <c r="B7569" i="12"/>
  <c r="B7570" i="12"/>
  <c r="B7571" i="12"/>
  <c r="B7572" i="12"/>
  <c r="B7573" i="12"/>
  <c r="B7574" i="12"/>
  <c r="B7575" i="12"/>
  <c r="B7576" i="12"/>
  <c r="B7577" i="12"/>
  <c r="B7578" i="12"/>
  <c r="B7579" i="12"/>
  <c r="B7580" i="12"/>
  <c r="B7581" i="12"/>
  <c r="B7582" i="12"/>
  <c r="B7583" i="12"/>
  <c r="B7584" i="12"/>
  <c r="B7585" i="12"/>
  <c r="B7586" i="12"/>
  <c r="B7587" i="12"/>
  <c r="B7588" i="12"/>
  <c r="B7589" i="12"/>
  <c r="B7590" i="12"/>
  <c r="B7591" i="12"/>
  <c r="B7592" i="12"/>
  <c r="B7593" i="12"/>
  <c r="B7594" i="12"/>
  <c r="B7595" i="12"/>
  <c r="B7596" i="12"/>
  <c r="B7597" i="12"/>
  <c r="B7598" i="12"/>
  <c r="B7599" i="12"/>
  <c r="B7600" i="12"/>
  <c r="B7601" i="12"/>
  <c r="B7602" i="12"/>
  <c r="B7603" i="12"/>
  <c r="B7604" i="12"/>
  <c r="B7605" i="12"/>
  <c r="B7606" i="12"/>
  <c r="B7607" i="12"/>
  <c r="B7608" i="12"/>
  <c r="B7609" i="12"/>
  <c r="B7610" i="12"/>
  <c r="B7611" i="12"/>
  <c r="B7612" i="12"/>
  <c r="B7613" i="12"/>
  <c r="B7614" i="12"/>
  <c r="B7615" i="12"/>
  <c r="B7616" i="12"/>
  <c r="B7617" i="12"/>
  <c r="B7618" i="12"/>
  <c r="B7619" i="12"/>
  <c r="B7620" i="12"/>
  <c r="B7621" i="12"/>
  <c r="B7622" i="12"/>
  <c r="B7623" i="12"/>
  <c r="B7624" i="12"/>
  <c r="B7625" i="12"/>
  <c r="B7626" i="12"/>
  <c r="B7627" i="12"/>
  <c r="B7628" i="12"/>
  <c r="B7629" i="12"/>
  <c r="B7630" i="12"/>
  <c r="B7631" i="12"/>
  <c r="B7632" i="12"/>
  <c r="B7633" i="12"/>
  <c r="B7634" i="12"/>
  <c r="B7635" i="12"/>
  <c r="B7636" i="12"/>
  <c r="B7637" i="12"/>
  <c r="B7638" i="12"/>
  <c r="B7639" i="12"/>
  <c r="B7640" i="12"/>
  <c r="B7641" i="12"/>
  <c r="B7642" i="12"/>
  <c r="B7643" i="12"/>
  <c r="B7644" i="12"/>
  <c r="B7645" i="12"/>
  <c r="B7646" i="12"/>
  <c r="B7647" i="12"/>
  <c r="B7648" i="12"/>
  <c r="B7649" i="12"/>
  <c r="B7650" i="12"/>
  <c r="B7651" i="12"/>
  <c r="B7652" i="12"/>
  <c r="B7653" i="12"/>
  <c r="B7654" i="12"/>
  <c r="B7655" i="12"/>
  <c r="B7656" i="12"/>
  <c r="B7657" i="12"/>
  <c r="B7658" i="12"/>
  <c r="B7659" i="12"/>
  <c r="B7660" i="12"/>
  <c r="B7661" i="12"/>
  <c r="B7662" i="12"/>
  <c r="B7663" i="12"/>
  <c r="B7664" i="12"/>
  <c r="B7665" i="12"/>
  <c r="B7666" i="12"/>
  <c r="B7667" i="12"/>
  <c r="B7668" i="12"/>
  <c r="B7669" i="12"/>
  <c r="B7670" i="12"/>
  <c r="B7671" i="12"/>
  <c r="B7672" i="12"/>
  <c r="B7673" i="12"/>
  <c r="B7674" i="12"/>
  <c r="B7675" i="12"/>
  <c r="B7676" i="12"/>
  <c r="B7677" i="12"/>
  <c r="B7678" i="12"/>
  <c r="B7679" i="12"/>
  <c r="B7680" i="12"/>
  <c r="B7681" i="12"/>
  <c r="B7682" i="12"/>
  <c r="B7683" i="12"/>
  <c r="B7684" i="12"/>
  <c r="B7685" i="12"/>
  <c r="B7686" i="12"/>
  <c r="B7687" i="12"/>
  <c r="B7688" i="12"/>
  <c r="B7689" i="12"/>
  <c r="B7690" i="12"/>
  <c r="B7691" i="12"/>
  <c r="B7692" i="12"/>
  <c r="B7693" i="12"/>
  <c r="B7694" i="12"/>
  <c r="B7695" i="12"/>
  <c r="B7696" i="12"/>
  <c r="B7697" i="12"/>
  <c r="B7698" i="12"/>
  <c r="B7699" i="12"/>
  <c r="B7700" i="12"/>
  <c r="B7701" i="12"/>
  <c r="B7702" i="12"/>
  <c r="B7703" i="12"/>
  <c r="B7704" i="12"/>
  <c r="B7705" i="12"/>
  <c r="B7706" i="12"/>
  <c r="B7707" i="12"/>
  <c r="B7708" i="12"/>
  <c r="B7709" i="12"/>
  <c r="B7710" i="12"/>
  <c r="B7711" i="12"/>
  <c r="B7712" i="12"/>
  <c r="B7713" i="12"/>
  <c r="B7714" i="12"/>
  <c r="B7715" i="12"/>
  <c r="B7716" i="12"/>
  <c r="B7717" i="12"/>
  <c r="B7718" i="12"/>
  <c r="B7719" i="12"/>
  <c r="B7720" i="12"/>
  <c r="B7721" i="12"/>
  <c r="B7722" i="12"/>
  <c r="B7723" i="12"/>
  <c r="B7724" i="12"/>
  <c r="B7725" i="12"/>
  <c r="B7726" i="12"/>
  <c r="B7727" i="12"/>
  <c r="B7728" i="12"/>
  <c r="B7729" i="12"/>
  <c r="B7730" i="12"/>
  <c r="B7731" i="12"/>
  <c r="B7732" i="12"/>
  <c r="B7733" i="12"/>
  <c r="B7734" i="12"/>
  <c r="B7735" i="12"/>
  <c r="B7736" i="12"/>
  <c r="B7737" i="12"/>
  <c r="B7738" i="12"/>
  <c r="B7739" i="12"/>
  <c r="B7740" i="12"/>
  <c r="B7741" i="12"/>
  <c r="B7742" i="12"/>
  <c r="B7743" i="12"/>
  <c r="B7744" i="12"/>
  <c r="B7745" i="12"/>
  <c r="B7746" i="12"/>
  <c r="B7747" i="12"/>
  <c r="B7748" i="12"/>
  <c r="B7749" i="12"/>
  <c r="B7750" i="12"/>
  <c r="B7751" i="12"/>
  <c r="B7752" i="12"/>
  <c r="B7753" i="12"/>
  <c r="B7754" i="12"/>
  <c r="B7755" i="12"/>
  <c r="B7756" i="12"/>
  <c r="B7757" i="12"/>
  <c r="B7758" i="12"/>
  <c r="B7759" i="12"/>
  <c r="B7760" i="12"/>
  <c r="B7761" i="12"/>
  <c r="B7762" i="12"/>
  <c r="B7763" i="12"/>
  <c r="B7764" i="12"/>
  <c r="B7765" i="12"/>
  <c r="B7766" i="12"/>
  <c r="B7767" i="12"/>
  <c r="B7768" i="12"/>
  <c r="B7769" i="12"/>
  <c r="B7770" i="12"/>
  <c r="B7771" i="12"/>
  <c r="B7772" i="12"/>
  <c r="B7773" i="12"/>
  <c r="B7774" i="12"/>
  <c r="B7775" i="12"/>
  <c r="B7776" i="12"/>
  <c r="B7777" i="12"/>
  <c r="B7778" i="12"/>
  <c r="B7779" i="12"/>
  <c r="B7780" i="12"/>
  <c r="B7781" i="12"/>
  <c r="B7782" i="12"/>
  <c r="B7783" i="12"/>
  <c r="B7784" i="12"/>
  <c r="B7785" i="12"/>
  <c r="B7786" i="12"/>
  <c r="B7787" i="12"/>
  <c r="B7788" i="12"/>
  <c r="B7789" i="12"/>
  <c r="B7790" i="12"/>
  <c r="B7791" i="12"/>
  <c r="B7792" i="12"/>
  <c r="B7793" i="12"/>
  <c r="B7794" i="12"/>
  <c r="B7795" i="12"/>
  <c r="B7796" i="12"/>
  <c r="B7797" i="12"/>
  <c r="B7798" i="12"/>
  <c r="B7799" i="12"/>
  <c r="B7800" i="12"/>
  <c r="B7801" i="12"/>
  <c r="B7802" i="12"/>
  <c r="B7803" i="12"/>
  <c r="B7804" i="12"/>
  <c r="B7805" i="12"/>
  <c r="B7806" i="12"/>
  <c r="B7807" i="12"/>
  <c r="B7808" i="12"/>
  <c r="B7809" i="12"/>
  <c r="B7810" i="12"/>
  <c r="B7811" i="12"/>
  <c r="B7812" i="12"/>
  <c r="B7813" i="12"/>
  <c r="B7814" i="12"/>
  <c r="B7815" i="12"/>
  <c r="B7816" i="12"/>
  <c r="B7817" i="12"/>
  <c r="B7818" i="12"/>
  <c r="B7819" i="12"/>
  <c r="B7820" i="12"/>
  <c r="B7821" i="12"/>
  <c r="B7822" i="12"/>
  <c r="B7823" i="12"/>
  <c r="B7824" i="12"/>
  <c r="B7825" i="12"/>
  <c r="B7826" i="12"/>
  <c r="B7827" i="12"/>
  <c r="B7828" i="12"/>
  <c r="B7829" i="12"/>
  <c r="B7830" i="12"/>
  <c r="B7831" i="12"/>
  <c r="B7832" i="12"/>
  <c r="B7833" i="12"/>
  <c r="B7834" i="12"/>
  <c r="B7835" i="12"/>
  <c r="B7836" i="12"/>
  <c r="B7837" i="12"/>
  <c r="B7838" i="12"/>
  <c r="B7839" i="12"/>
  <c r="B7840" i="12"/>
  <c r="B7841" i="12"/>
  <c r="B7842" i="12"/>
  <c r="B7843" i="12"/>
  <c r="B7844" i="12"/>
  <c r="B7845" i="12"/>
  <c r="B7846" i="12"/>
  <c r="B7847" i="12"/>
  <c r="B7848" i="12"/>
  <c r="B7849" i="12"/>
  <c r="B7850" i="12"/>
  <c r="B7851" i="12"/>
  <c r="B7852" i="12"/>
  <c r="B7853" i="12"/>
  <c r="B7854" i="12"/>
  <c r="B7855" i="12"/>
  <c r="B7856" i="12"/>
  <c r="B7857" i="12"/>
  <c r="B7858" i="12"/>
  <c r="B7859" i="12"/>
  <c r="B7860" i="12"/>
  <c r="B7861" i="12"/>
  <c r="B7862" i="12"/>
  <c r="B7863" i="12"/>
  <c r="B7864" i="12"/>
  <c r="B7865" i="12"/>
  <c r="B7866" i="12"/>
  <c r="B7867" i="12"/>
  <c r="B7868" i="12"/>
  <c r="B7869" i="12"/>
  <c r="B7870" i="12"/>
  <c r="B7871" i="12"/>
  <c r="B7872" i="12"/>
  <c r="B7873" i="12"/>
  <c r="B7874" i="12"/>
  <c r="B7875" i="12"/>
  <c r="B7876" i="12"/>
  <c r="B7877" i="12"/>
  <c r="B7878" i="12"/>
  <c r="B7879" i="12"/>
  <c r="B7880" i="12"/>
  <c r="B7881" i="12"/>
  <c r="B7882" i="12"/>
  <c r="B7883" i="12"/>
  <c r="B7884" i="12"/>
  <c r="B7885" i="12"/>
  <c r="B7886" i="12"/>
  <c r="B7887" i="12"/>
  <c r="B7888" i="12"/>
  <c r="B7889" i="12"/>
  <c r="B7890" i="12"/>
  <c r="B7891" i="12"/>
  <c r="B7892" i="12"/>
  <c r="B7893" i="12"/>
  <c r="B7894" i="12"/>
  <c r="B7895" i="12"/>
  <c r="B7896" i="12"/>
  <c r="B7897" i="12"/>
  <c r="B7898" i="12"/>
  <c r="B7899" i="12"/>
  <c r="B7900" i="12"/>
  <c r="B7901" i="12"/>
  <c r="B7902" i="12"/>
  <c r="B7903" i="12"/>
  <c r="B7904" i="12"/>
  <c r="B7905" i="12"/>
  <c r="B7906" i="12"/>
  <c r="B7907" i="12"/>
  <c r="B7908" i="12"/>
  <c r="B7909" i="12"/>
  <c r="B7910" i="12"/>
  <c r="B7911" i="12"/>
  <c r="B7912" i="12"/>
  <c r="B7913" i="12"/>
  <c r="B7914" i="12"/>
  <c r="B7915" i="12"/>
  <c r="B7916" i="12"/>
  <c r="B7917" i="12"/>
  <c r="B7918" i="12"/>
  <c r="B7919" i="12"/>
  <c r="B7920" i="12"/>
  <c r="B7921" i="12"/>
  <c r="B7922" i="12"/>
  <c r="B7923" i="12"/>
  <c r="B7924" i="12"/>
  <c r="B7925" i="12"/>
  <c r="B7926" i="12"/>
  <c r="B7927" i="12"/>
  <c r="B7928" i="12"/>
  <c r="B7929" i="12"/>
  <c r="B7930" i="12"/>
  <c r="B7931" i="12"/>
  <c r="B7932" i="12"/>
  <c r="B7933" i="12"/>
  <c r="B7934" i="12"/>
  <c r="B7935" i="12"/>
  <c r="B7936" i="12"/>
  <c r="B7937" i="12"/>
  <c r="B7938" i="12"/>
  <c r="B7939" i="12"/>
  <c r="B7940" i="12"/>
  <c r="B7941" i="12"/>
  <c r="B7942" i="12"/>
  <c r="B7943" i="12"/>
  <c r="B7944" i="12"/>
  <c r="B7945" i="12"/>
  <c r="B7946" i="12"/>
  <c r="B7947" i="12"/>
  <c r="B7948" i="12"/>
  <c r="B7949" i="12"/>
  <c r="B7950" i="12"/>
  <c r="B7951" i="12"/>
  <c r="B7952" i="12"/>
  <c r="B7953" i="12"/>
  <c r="B7954" i="12"/>
  <c r="B7955" i="12"/>
  <c r="B7956" i="12"/>
  <c r="B7957" i="12"/>
  <c r="B7958" i="12"/>
  <c r="B7959" i="12"/>
  <c r="B7960" i="12"/>
  <c r="B7961" i="12"/>
  <c r="B7962" i="12"/>
  <c r="B7963" i="12"/>
  <c r="B7964" i="12"/>
  <c r="B7965" i="12"/>
  <c r="B7966" i="12"/>
  <c r="B7967" i="12"/>
  <c r="B7968" i="12"/>
  <c r="B7969" i="12"/>
  <c r="B7970" i="12"/>
  <c r="B7971" i="12"/>
  <c r="B7972" i="12"/>
  <c r="B7973" i="12"/>
  <c r="B7974" i="12"/>
  <c r="B7975" i="12"/>
  <c r="B7976" i="12"/>
  <c r="B7977" i="12"/>
  <c r="B7978" i="12"/>
  <c r="B7979" i="12"/>
  <c r="B7980" i="12"/>
  <c r="B7981" i="12"/>
  <c r="B7982" i="12"/>
  <c r="B7983" i="12"/>
  <c r="B7984" i="12"/>
  <c r="B7985" i="12"/>
  <c r="B7986" i="12"/>
  <c r="B7987" i="12"/>
  <c r="B7988" i="12"/>
  <c r="B7989" i="12"/>
  <c r="B7990" i="12"/>
  <c r="B7991" i="12"/>
  <c r="B7992" i="12"/>
  <c r="B7993" i="12"/>
  <c r="B7994" i="12"/>
  <c r="B7995" i="12"/>
  <c r="B7996" i="12"/>
  <c r="B7997" i="12"/>
  <c r="B7998" i="12"/>
  <c r="B7999" i="12"/>
  <c r="B8000" i="12"/>
  <c r="B8001" i="12"/>
  <c r="B8002" i="12"/>
  <c r="B8003" i="12"/>
  <c r="B8004" i="12"/>
  <c r="B8005" i="12"/>
  <c r="B8006" i="12"/>
  <c r="B8007" i="12"/>
  <c r="B8008" i="12"/>
  <c r="B8009" i="12"/>
  <c r="B8010" i="12"/>
  <c r="B8011" i="12"/>
  <c r="B8012" i="12"/>
  <c r="B8013" i="12"/>
  <c r="B8014" i="12"/>
  <c r="B8015" i="12"/>
  <c r="B8016" i="12"/>
  <c r="B8017" i="12"/>
  <c r="B8018" i="12"/>
  <c r="B8019" i="12"/>
  <c r="B8020" i="12"/>
  <c r="B8021" i="12"/>
  <c r="B8022" i="12"/>
  <c r="B8023" i="12"/>
  <c r="B8024" i="12"/>
  <c r="B8025" i="12"/>
  <c r="B8026" i="12"/>
  <c r="B8027" i="12"/>
  <c r="B8028" i="12"/>
  <c r="B8029" i="12"/>
  <c r="B8030" i="12"/>
  <c r="B8031" i="12"/>
  <c r="B8032" i="12"/>
  <c r="B8033" i="12"/>
  <c r="B8034" i="12"/>
  <c r="B8035" i="12"/>
  <c r="B8036" i="12"/>
  <c r="B8037" i="12"/>
  <c r="B8038" i="12"/>
  <c r="B8039" i="12"/>
  <c r="B8040" i="12"/>
  <c r="B8041" i="12"/>
  <c r="B8042" i="12"/>
  <c r="B8043" i="12"/>
  <c r="B8044" i="12"/>
  <c r="B8045" i="12"/>
  <c r="B8046" i="12"/>
  <c r="B8047" i="12"/>
  <c r="B8048" i="12"/>
  <c r="B8049" i="12"/>
  <c r="B8050" i="12"/>
  <c r="B8051" i="12"/>
  <c r="B8052" i="12"/>
  <c r="B8053" i="12"/>
  <c r="B8054" i="12"/>
  <c r="B8055" i="12"/>
  <c r="B8056" i="12"/>
  <c r="B8057" i="12"/>
  <c r="B8058" i="12"/>
  <c r="B8059" i="12"/>
  <c r="B8060" i="12"/>
  <c r="B8061" i="12"/>
  <c r="B8062" i="12"/>
  <c r="B8063" i="12"/>
  <c r="B8064" i="12"/>
  <c r="B8065" i="12"/>
  <c r="B8066" i="12"/>
  <c r="B8067" i="12"/>
  <c r="B8068" i="12"/>
  <c r="B8069" i="12"/>
  <c r="B8070" i="12"/>
  <c r="B8071" i="12"/>
  <c r="B8072" i="12"/>
  <c r="B8073" i="12"/>
  <c r="B8074" i="12"/>
  <c r="B8075" i="12"/>
  <c r="B8076" i="12"/>
  <c r="B8077" i="12"/>
  <c r="B8078" i="12"/>
  <c r="B8079" i="12"/>
  <c r="B8080" i="12"/>
  <c r="B8081" i="12"/>
  <c r="B8082" i="12"/>
  <c r="B8083" i="12"/>
  <c r="B8084" i="12"/>
  <c r="B8085" i="12"/>
  <c r="B8086" i="12"/>
  <c r="B8087" i="12"/>
  <c r="B8088" i="12"/>
  <c r="B8089" i="12"/>
  <c r="B8090" i="12"/>
  <c r="B8091" i="12"/>
  <c r="B8092" i="12"/>
  <c r="B8093" i="12"/>
  <c r="B8094" i="12"/>
  <c r="B8095" i="12"/>
  <c r="B8096" i="12"/>
  <c r="B8097" i="12"/>
  <c r="B8098" i="12"/>
  <c r="B8099" i="12"/>
  <c r="B8100" i="12"/>
  <c r="B8101" i="12"/>
  <c r="B8102" i="12"/>
  <c r="B8103" i="12"/>
  <c r="B8104" i="12"/>
  <c r="B8105" i="12"/>
  <c r="B8106" i="12"/>
  <c r="B8107" i="12"/>
  <c r="B8108" i="12"/>
  <c r="B8109" i="12"/>
  <c r="B8110" i="12"/>
  <c r="B8111" i="12"/>
  <c r="B8112" i="12"/>
  <c r="B8113" i="12"/>
  <c r="B8114" i="12"/>
  <c r="B8115" i="12"/>
  <c r="B8116" i="12"/>
  <c r="B8117" i="12"/>
  <c r="B8118" i="12"/>
  <c r="B8119" i="12"/>
  <c r="B8120" i="12"/>
  <c r="B8121" i="12"/>
  <c r="B8122" i="12"/>
  <c r="B8123" i="12"/>
  <c r="B8124" i="12"/>
  <c r="B8125" i="12"/>
  <c r="B8126" i="12"/>
  <c r="B8127" i="12"/>
  <c r="B8128" i="12"/>
  <c r="B8129" i="12"/>
  <c r="B8130" i="12"/>
  <c r="B8131" i="12"/>
  <c r="B8132" i="12"/>
  <c r="B8133" i="12"/>
  <c r="B8134" i="12"/>
  <c r="B8135" i="12"/>
  <c r="B8136" i="12"/>
  <c r="B8137" i="12"/>
  <c r="B8138" i="12"/>
  <c r="B8139" i="12"/>
  <c r="B8140" i="12"/>
  <c r="B8141" i="12"/>
  <c r="B8142" i="12"/>
  <c r="B8143" i="12"/>
  <c r="B8144" i="12"/>
  <c r="B8145" i="12"/>
  <c r="B8146" i="12"/>
  <c r="B8147" i="12"/>
  <c r="B8148" i="12"/>
  <c r="B8149" i="12"/>
  <c r="B8150" i="12"/>
  <c r="B8151" i="12"/>
  <c r="B8152" i="12"/>
  <c r="B8153" i="12"/>
  <c r="B8154" i="12"/>
  <c r="B8155" i="12"/>
  <c r="B8156" i="12"/>
  <c r="B8157" i="12"/>
  <c r="B8158" i="12"/>
  <c r="B8159" i="12"/>
  <c r="B8160" i="12"/>
  <c r="B8161" i="12"/>
  <c r="B8162" i="12"/>
  <c r="B8163" i="12"/>
  <c r="B8164" i="12"/>
  <c r="B8165" i="12"/>
  <c r="B8166" i="12"/>
  <c r="B8167" i="12"/>
  <c r="B8168" i="12"/>
  <c r="B8169" i="12"/>
  <c r="B8170" i="12"/>
  <c r="B8171" i="12"/>
  <c r="B8172" i="12"/>
  <c r="B8173" i="12"/>
  <c r="B8174" i="12"/>
  <c r="B8175" i="12"/>
  <c r="B8176" i="12"/>
  <c r="B8177" i="12"/>
  <c r="B8178" i="12"/>
  <c r="B8179" i="12"/>
  <c r="B8180" i="12"/>
  <c r="B8181" i="12"/>
  <c r="B8182" i="12"/>
  <c r="B8183" i="12"/>
  <c r="B8184" i="12"/>
  <c r="B8185" i="12"/>
  <c r="B8186" i="12"/>
  <c r="B8187" i="12"/>
  <c r="B8188" i="12"/>
  <c r="B8189" i="12"/>
  <c r="B8190" i="12"/>
  <c r="B8191" i="12"/>
  <c r="B8192" i="12"/>
  <c r="B8193" i="12"/>
  <c r="B8194" i="12"/>
  <c r="B8195" i="12"/>
  <c r="B8196" i="12"/>
  <c r="B8197" i="12"/>
  <c r="B8198" i="12"/>
  <c r="B8199" i="12"/>
  <c r="B8200" i="12"/>
  <c r="B8201" i="12"/>
  <c r="B8202" i="12"/>
  <c r="B8203" i="12"/>
  <c r="B8204" i="12"/>
  <c r="B8205" i="12"/>
  <c r="B8206" i="12"/>
  <c r="B8207" i="12"/>
  <c r="B8208" i="12"/>
  <c r="B8209" i="12"/>
  <c r="B8210" i="12"/>
  <c r="B8211" i="12"/>
  <c r="B8212" i="12"/>
  <c r="B8213" i="12"/>
  <c r="B8214" i="12"/>
  <c r="B8215" i="12"/>
  <c r="B8216" i="12"/>
  <c r="B8217" i="12"/>
  <c r="B8218" i="12"/>
  <c r="B8219" i="12"/>
  <c r="B8220" i="12"/>
  <c r="B8221" i="12"/>
  <c r="B8222" i="12"/>
  <c r="B8223" i="12"/>
  <c r="B8224" i="12"/>
  <c r="B8225" i="12"/>
  <c r="B8226" i="12"/>
  <c r="B8227" i="12"/>
  <c r="B8228" i="12"/>
  <c r="B8229" i="12"/>
  <c r="B8230" i="12"/>
  <c r="B8231" i="12"/>
  <c r="B8232" i="12"/>
  <c r="B8233" i="12"/>
  <c r="B8234" i="12"/>
  <c r="B8235" i="12"/>
  <c r="B8236" i="12"/>
  <c r="B8237" i="12"/>
  <c r="B8238" i="12"/>
  <c r="B8239" i="12"/>
  <c r="B8240" i="12"/>
  <c r="B8241" i="12"/>
  <c r="B8242" i="12"/>
  <c r="B8243" i="12"/>
  <c r="B8244" i="12"/>
  <c r="B8245" i="12"/>
  <c r="B8246" i="12"/>
  <c r="B8247" i="12"/>
  <c r="B8248" i="12"/>
  <c r="B8249" i="12"/>
  <c r="B8250" i="12"/>
  <c r="B8251" i="12"/>
  <c r="B8252" i="12"/>
  <c r="B8253" i="12"/>
  <c r="B8254" i="12"/>
  <c r="B8255" i="12"/>
  <c r="B8256" i="12"/>
  <c r="B8257" i="12"/>
  <c r="B8258" i="12"/>
  <c r="B8259" i="12"/>
  <c r="B8260" i="12"/>
  <c r="B8261" i="12"/>
  <c r="B8262" i="12"/>
  <c r="B8263" i="12"/>
  <c r="B8264" i="12"/>
  <c r="B8265" i="12"/>
  <c r="B8266" i="12"/>
  <c r="B8267" i="12"/>
  <c r="B8268" i="12"/>
  <c r="B8269" i="12"/>
  <c r="B8270" i="12"/>
  <c r="B8271" i="12"/>
  <c r="B8272" i="12"/>
  <c r="B8273" i="12"/>
  <c r="B8274" i="12"/>
  <c r="B8275" i="12"/>
  <c r="B8276" i="12"/>
  <c r="B8277" i="12"/>
  <c r="B8278" i="12"/>
  <c r="B8279" i="12"/>
  <c r="B8280" i="12"/>
  <c r="B8281" i="12"/>
  <c r="B8282" i="12"/>
  <c r="B8283" i="12"/>
  <c r="B8284" i="12"/>
  <c r="B8285" i="12"/>
  <c r="B8286" i="12"/>
  <c r="B8287" i="12"/>
  <c r="B8288" i="12"/>
  <c r="B8289" i="12"/>
  <c r="B8290" i="12"/>
  <c r="B8291" i="12"/>
  <c r="B8292" i="12"/>
  <c r="B8293" i="12"/>
  <c r="B8294" i="12"/>
  <c r="B8295" i="12"/>
  <c r="B8296" i="12"/>
  <c r="B8297" i="12"/>
  <c r="B8298" i="12"/>
  <c r="B8299" i="12"/>
  <c r="B8300" i="12"/>
  <c r="B8301" i="12"/>
  <c r="B8302" i="12"/>
  <c r="B8303" i="12"/>
  <c r="B8304" i="12"/>
  <c r="B8305" i="12"/>
  <c r="B8306" i="12"/>
  <c r="B8307" i="12"/>
  <c r="B8308" i="12"/>
  <c r="B8309" i="12"/>
  <c r="B8310" i="12"/>
  <c r="B8311" i="12"/>
  <c r="B8312" i="12"/>
  <c r="B8313" i="12"/>
  <c r="B8314" i="12"/>
  <c r="B8315" i="12"/>
  <c r="B8316" i="12"/>
  <c r="B8317" i="12"/>
  <c r="B8318" i="12"/>
  <c r="B8319" i="12"/>
  <c r="B8320" i="12"/>
  <c r="B8321" i="12"/>
  <c r="B8322" i="12"/>
  <c r="B8323" i="12"/>
  <c r="B8324" i="12"/>
  <c r="B8325" i="12"/>
  <c r="B8326" i="12"/>
  <c r="B31" i="12"/>
  <c r="P24" i="20"/>
  <c r="O24" i="20"/>
  <c r="M24" i="20"/>
  <c r="P23" i="20"/>
  <c r="O23" i="20"/>
  <c r="M23" i="20"/>
  <c r="D16" i="16"/>
  <c r="E13" i="16"/>
  <c r="D14" i="16" s="1"/>
  <c r="B24" i="12"/>
  <c r="D63" i="15" l="1"/>
  <c r="M9" i="11"/>
  <c r="I9" i="11"/>
  <c r="E9"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AR14" i="11"/>
  <c r="AS14" i="11"/>
  <c r="AT14" i="11"/>
  <c r="AU14" i="11"/>
  <c r="AV14" i="11"/>
  <c r="AW14" i="11"/>
  <c r="AX14" i="11"/>
  <c r="AY14" i="11"/>
  <c r="AZ14" i="11"/>
  <c r="BA14" i="11"/>
  <c r="BB14" i="11"/>
  <c r="BC14" i="11"/>
  <c r="BD14" i="11"/>
  <c r="BE14" i="11"/>
  <c r="BF14" i="11"/>
  <c r="BG14" i="11"/>
  <c r="BH14" i="11"/>
  <c r="BI14" i="11"/>
  <c r="BJ14" i="11"/>
  <c r="BK14" i="11"/>
  <c r="BL14" i="11"/>
  <c r="BM14" i="11"/>
  <c r="BN14" i="11"/>
  <c r="BO14" i="11"/>
  <c r="BP14" i="11"/>
  <c r="BQ14" i="11"/>
  <c r="BR14" i="11"/>
  <c r="BS14" i="11"/>
  <c r="BT14" i="11"/>
  <c r="BU14" i="11"/>
  <c r="BV14" i="11"/>
  <c r="BW14" i="11"/>
  <c r="BX14" i="11"/>
  <c r="BY14" i="11"/>
  <c r="BZ14" i="11"/>
  <c r="CA14" i="11"/>
  <c r="CB14" i="11"/>
  <c r="CC14" i="11"/>
  <c r="CD14" i="11"/>
  <c r="CE14" i="11"/>
  <c r="CF14" i="11"/>
  <c r="CG14" i="11"/>
  <c r="CH14" i="11"/>
  <c r="CI14" i="11"/>
  <c r="CJ14" i="11"/>
  <c r="CK14" i="11"/>
  <c r="CL14" i="11"/>
  <c r="CM14" i="11"/>
  <c r="CN14" i="11"/>
  <c r="CO14" i="11"/>
  <c r="CP14" i="11"/>
  <c r="CQ14" i="11"/>
  <c r="CR14" i="11"/>
  <c r="CS14" i="11"/>
  <c r="CT14" i="11"/>
  <c r="CU14" i="11"/>
  <c r="CV14" i="11"/>
  <c r="CW14" i="11"/>
  <c r="CX14" i="11"/>
  <c r="CY14" i="11"/>
  <c r="CZ14" i="11"/>
  <c r="DA14" i="11"/>
  <c r="DB14" i="11"/>
  <c r="DC14" i="11"/>
  <c r="DD14" i="11"/>
  <c r="DE14" i="11"/>
  <c r="DF14" i="11"/>
  <c r="DG14" i="11"/>
  <c r="DH14" i="11"/>
  <c r="DI14" i="11"/>
  <c r="DJ14" i="11"/>
  <c r="DK14" i="11"/>
  <c r="DL14" i="11"/>
  <c r="DM14" i="11"/>
  <c r="DN14" i="11"/>
  <c r="DO14" i="11"/>
  <c r="DP14" i="11"/>
  <c r="DQ14" i="11"/>
  <c r="DR14" i="11"/>
  <c r="DS14" i="11"/>
  <c r="DT14" i="11"/>
  <c r="DU14" i="11"/>
  <c r="DV14" i="11"/>
  <c r="DW14" i="11"/>
  <c r="DX14" i="11"/>
  <c r="DY14" i="11"/>
  <c r="DZ14" i="11"/>
  <c r="EA14" i="11"/>
  <c r="EB14" i="11"/>
  <c r="EC14" i="11"/>
  <c r="ED14" i="11"/>
  <c r="EE14" i="11"/>
  <c r="EF14" i="11"/>
  <c r="EG14" i="11"/>
  <c r="EH14" i="11"/>
  <c r="EI14" i="11"/>
  <c r="EJ14" i="11"/>
  <c r="EK14" i="11"/>
  <c r="EL14" i="11"/>
  <c r="EM14" i="11"/>
  <c r="EN14" i="11"/>
  <c r="EO14" i="11"/>
  <c r="EP14" i="11"/>
  <c r="EQ14" i="11"/>
  <c r="ER14" i="11"/>
  <c r="ES14" i="11"/>
  <c r="ET14" i="11"/>
  <c r="EU14" i="11"/>
  <c r="EV14" i="11"/>
  <c r="EW14" i="11"/>
  <c r="EX14" i="11"/>
  <c r="EY14" i="11"/>
  <c r="EZ14" i="11"/>
  <c r="FA14" i="11"/>
  <c r="FB14" i="11"/>
  <c r="FC14" i="11"/>
  <c r="FD14" i="11"/>
  <c r="FE14" i="11"/>
  <c r="FF14" i="11"/>
  <c r="FG14" i="11"/>
  <c r="FH14" i="11"/>
  <c r="FI14" i="11"/>
  <c r="FJ14" i="11"/>
  <c r="FK14" i="11"/>
  <c r="FL14" i="11"/>
  <c r="FM14" i="11"/>
  <c r="FN14" i="11"/>
  <c r="FO14" i="11"/>
  <c r="FP14" i="11"/>
  <c r="FQ14" i="11"/>
  <c r="FR14" i="11"/>
  <c r="FS14" i="11"/>
  <c r="FT14" i="11"/>
  <c r="FU14" i="11"/>
  <c r="FV14" i="11"/>
  <c r="FW14" i="11"/>
  <c r="FX14" i="11"/>
  <c r="FY14" i="11"/>
  <c r="FZ14" i="11"/>
  <c r="GA14" i="11"/>
  <c r="GB14" i="11"/>
  <c r="GC14" i="11"/>
  <c r="GD14" i="11"/>
  <c r="GE14" i="11"/>
  <c r="GF14" i="11"/>
  <c r="GG14" i="11"/>
  <c r="GH14" i="11"/>
  <c r="GI14" i="11"/>
  <c r="GJ14" i="11"/>
  <c r="GK14" i="11"/>
  <c r="GL14" i="11"/>
  <c r="GM14" i="11"/>
  <c r="GN14" i="11"/>
  <c r="GO14" i="11"/>
  <c r="GP14" i="11"/>
  <c r="GQ14" i="11"/>
  <c r="GR14" i="11"/>
  <c r="GS14" i="11"/>
  <c r="GT14" i="11"/>
  <c r="GU14" i="11"/>
  <c r="GV14" i="11"/>
  <c r="GW14" i="11"/>
  <c r="GX14" i="11"/>
  <c r="GY14" i="11"/>
  <c r="GZ14" i="11"/>
  <c r="HA14" i="11"/>
  <c r="HB14" i="11"/>
  <c r="HC14" i="11"/>
  <c r="HD14" i="11"/>
  <c r="HE14" i="11"/>
  <c r="HF14" i="11"/>
  <c r="HG14" i="11"/>
  <c r="HH14" i="11"/>
  <c r="HI14" i="11"/>
  <c r="HJ14" i="11"/>
  <c r="HK14" i="11"/>
  <c r="HL14" i="11"/>
  <c r="HM14" i="11"/>
  <c r="HN14" i="11"/>
  <c r="HO14" i="11"/>
  <c r="HP14" i="11"/>
  <c r="HQ14" i="11"/>
  <c r="HR14" i="11"/>
  <c r="HS14" i="11"/>
  <c r="HT14" i="11"/>
  <c r="HU14" i="11"/>
  <c r="HV14" i="11"/>
  <c r="HW14" i="11"/>
  <c r="HX14" i="11"/>
  <c r="HY14" i="11"/>
  <c r="HZ14" i="11"/>
  <c r="IA14" i="11"/>
  <c r="IB14" i="11"/>
  <c r="IC14" i="11"/>
  <c r="ID14" i="11"/>
  <c r="IE14" i="11"/>
  <c r="IF14" i="11"/>
  <c r="IG14" i="11"/>
  <c r="IH14" i="11"/>
  <c r="II14" i="11"/>
  <c r="IJ14" i="11"/>
  <c r="IK14" i="11"/>
  <c r="IL14" i="11"/>
  <c r="IM14" i="11"/>
  <c r="IN14" i="11"/>
  <c r="IO14" i="11"/>
  <c r="IP14" i="11"/>
  <c r="IQ14" i="11"/>
  <c r="IR14" i="11"/>
  <c r="IS14" i="11"/>
  <c r="IT14" i="11"/>
  <c r="IU14" i="11"/>
  <c r="IV14" i="11"/>
  <c r="IW14" i="11"/>
  <c r="IX14" i="11"/>
  <c r="IY14" i="11"/>
  <c r="IZ14" i="11"/>
  <c r="JA14" i="11"/>
  <c r="JB14" i="11"/>
  <c r="JC14" i="11"/>
  <c r="JD14" i="11"/>
  <c r="JE14" i="11"/>
  <c r="JF14" i="11"/>
  <c r="JG14" i="11"/>
  <c r="JH14" i="11"/>
  <c r="JI14" i="11"/>
  <c r="JJ14" i="11"/>
  <c r="JK14" i="11"/>
  <c r="JL14" i="11"/>
  <c r="JM14" i="11"/>
  <c r="JN14" i="11"/>
  <c r="JO14" i="11"/>
  <c r="JP14" i="11"/>
  <c r="JQ14" i="11"/>
  <c r="JR14" i="11"/>
  <c r="JS14" i="11"/>
  <c r="JT14" i="11"/>
  <c r="JU14" i="11"/>
  <c r="JV14" i="11"/>
  <c r="JW14" i="11"/>
  <c r="JX14" i="11"/>
  <c r="JY14" i="11"/>
  <c r="JZ14" i="11"/>
  <c r="KA14" i="11"/>
  <c r="KB14" i="11"/>
  <c r="KC14" i="11"/>
  <c r="KD14" i="11"/>
  <c r="KE14" i="11"/>
  <c r="KF14" i="11"/>
  <c r="KG14" i="11"/>
  <c r="KH14" i="11"/>
  <c r="KI14" i="11"/>
  <c r="KJ14" i="11"/>
  <c r="KK14" i="11"/>
  <c r="KL14" i="11"/>
  <c r="KM14" i="11"/>
  <c r="KN14" i="11"/>
  <c r="KO14" i="11"/>
  <c r="KP14" i="11"/>
  <c r="KQ14" i="11"/>
  <c r="KR14" i="11"/>
  <c r="KS14" i="11"/>
  <c r="KT14" i="11"/>
  <c r="KU14" i="11"/>
  <c r="KV14" i="11"/>
  <c r="KW14" i="11"/>
  <c r="KX14" i="11"/>
  <c r="KY14" i="11"/>
  <c r="KZ14" i="11"/>
  <c r="LA14" i="11"/>
  <c r="LB14" i="11"/>
  <c r="LC14" i="11"/>
  <c r="LD14" i="11"/>
  <c r="LE14" i="11"/>
  <c r="LF14" i="11"/>
  <c r="LG14" i="11"/>
  <c r="LH14" i="11"/>
  <c r="LI14" i="11"/>
  <c r="LJ14" i="11"/>
  <c r="LK14" i="11"/>
  <c r="LL14" i="11"/>
  <c r="LM14" i="11"/>
  <c r="LN14" i="11"/>
  <c r="LO14" i="11"/>
  <c r="LP14" i="11"/>
  <c r="LQ14" i="11"/>
  <c r="LR14" i="11"/>
  <c r="LS14" i="11"/>
  <c r="LT14" i="11"/>
  <c r="LU14" i="11"/>
  <c r="LV14" i="11"/>
  <c r="LW14" i="11"/>
  <c r="LX14" i="11"/>
  <c r="LY14" i="11"/>
  <c r="LZ14" i="11"/>
  <c r="MA14" i="11"/>
  <c r="MB14" i="11"/>
  <c r="MC14" i="11"/>
  <c r="MD14" i="11"/>
  <c r="ME14" i="11"/>
  <c r="MF14" i="11"/>
  <c r="MG14" i="11"/>
  <c r="MH14" i="11"/>
  <c r="MI14" i="11"/>
  <c r="MJ14" i="11"/>
  <c r="MK14" i="11"/>
  <c r="ML14" i="11"/>
  <c r="MM14" i="11"/>
  <c r="MN14" i="11"/>
  <c r="MO14" i="11"/>
  <c r="MP14" i="11"/>
  <c r="MQ14" i="11"/>
  <c r="MR14" i="11"/>
  <c r="MS14" i="11"/>
  <c r="MT14" i="11"/>
  <c r="MU14" i="11"/>
  <c r="MV14" i="11"/>
  <c r="MW14" i="11"/>
  <c r="MX14" i="11"/>
  <c r="MY14" i="11"/>
  <c r="MZ14" i="11"/>
  <c r="NA14" i="11"/>
  <c r="NB14" i="11"/>
  <c r="NC14" i="11"/>
  <c r="ND14" i="11"/>
  <c r="NE14" i="11"/>
  <c r="NF14" i="11"/>
  <c r="NG14" i="11"/>
  <c r="NH14" i="11"/>
  <c r="NI14" i="11"/>
  <c r="NJ14" i="11"/>
  <c r="NK14" i="11"/>
  <c r="NL14" i="11"/>
  <c r="NM14" i="11"/>
  <c r="NN14" i="11"/>
  <c r="NO14" i="11"/>
  <c r="NP14" i="11"/>
  <c r="NQ14" i="11"/>
  <c r="NR14" i="11"/>
  <c r="NS14" i="11"/>
  <c r="NT14" i="11"/>
  <c r="NU14" i="11"/>
  <c r="NV14" i="11"/>
  <c r="NW14" i="11"/>
  <c r="NX14" i="11"/>
  <c r="NY14" i="11"/>
  <c r="NZ14" i="11"/>
  <c r="OA14" i="11"/>
  <c r="OB14" i="11"/>
  <c r="OC14" i="11"/>
  <c r="OD14" i="11"/>
  <c r="OE14" i="11"/>
  <c r="OF14" i="11"/>
  <c r="OG14" i="11"/>
  <c r="OH14" i="11"/>
  <c r="OI14" i="11"/>
  <c r="OJ14" i="11"/>
  <c r="OK14" i="11"/>
  <c r="OL14" i="11"/>
  <c r="B14" i="11"/>
  <c r="J7" i="20" l="1"/>
  <c r="N24" i="20" l="1"/>
  <c r="N23" i="20"/>
  <c r="F101" i="15"/>
  <c r="E29" i="15"/>
  <c r="W14" i="29" l="1"/>
  <c r="D8" i="29"/>
  <c r="D49" i="15" l="1"/>
  <c r="D66" i="15"/>
  <c r="E20" i="16"/>
  <c r="D67" i="15" l="1"/>
  <c r="Q9" i="11" s="1"/>
  <c r="D5" i="28"/>
  <c r="W12" i="20"/>
  <c r="W10" i="20"/>
  <c r="W8" i="20"/>
  <c r="W21" i="20"/>
  <c r="W19" i="20"/>
  <c r="W14" i="20"/>
  <c r="M9" i="20"/>
  <c r="O9" i="20"/>
  <c r="Y8" i="20" s="1"/>
  <c r="P9" i="20"/>
  <c r="M10" i="20"/>
  <c r="O10" i="20"/>
  <c r="X10" i="20" s="1"/>
  <c r="P10" i="20"/>
  <c r="M11" i="20"/>
  <c r="O11" i="20"/>
  <c r="Y10" i="20" s="1"/>
  <c r="P11" i="20"/>
  <c r="M12" i="20"/>
  <c r="O12" i="20"/>
  <c r="X12" i="20" s="1"/>
  <c r="P12" i="20"/>
  <c r="M13" i="20"/>
  <c r="O13" i="20"/>
  <c r="Y12" i="20" s="1"/>
  <c r="P13" i="20"/>
  <c r="M14" i="20"/>
  <c r="O14" i="20"/>
  <c r="X14" i="20" s="1"/>
  <c r="P14" i="20"/>
  <c r="M15" i="20"/>
  <c r="O15" i="20"/>
  <c r="Y14" i="20" s="1"/>
  <c r="P15" i="20"/>
  <c r="M16" i="20"/>
  <c r="O16" i="20"/>
  <c r="P16" i="20"/>
  <c r="M17" i="20"/>
  <c r="O17" i="20"/>
  <c r="P17" i="20"/>
  <c r="M18" i="20"/>
  <c r="O18" i="20"/>
  <c r="P18" i="20"/>
  <c r="M19" i="20"/>
  <c r="O19" i="20"/>
  <c r="X19" i="20" s="1"/>
  <c r="P19" i="20"/>
  <c r="M20" i="20"/>
  <c r="O20" i="20"/>
  <c r="Y19" i="20" s="1"/>
  <c r="P20" i="20"/>
  <c r="M21" i="20"/>
  <c r="O21" i="20"/>
  <c r="X21" i="20" s="1"/>
  <c r="P21" i="20"/>
  <c r="M22" i="20"/>
  <c r="O22" i="20"/>
  <c r="Y21" i="20" s="1"/>
  <c r="P22" i="20"/>
  <c r="O8" i="20"/>
  <c r="X8" i="20" s="1"/>
  <c r="P8" i="20"/>
  <c r="M8" i="20"/>
  <c r="N8" i="20"/>
  <c r="N9" i="20"/>
  <c r="J10" i="20"/>
  <c r="N10" i="20" s="1"/>
  <c r="N11" i="20"/>
  <c r="N12" i="20"/>
  <c r="N13" i="20"/>
  <c r="N14" i="20"/>
  <c r="N15" i="20"/>
  <c r="N16" i="20"/>
  <c r="N17" i="20"/>
  <c r="N18" i="20"/>
  <c r="N19" i="20"/>
  <c r="N20" i="20"/>
  <c r="N21" i="20"/>
  <c r="N22" i="20"/>
  <c r="E22" i="20"/>
  <c r="E21" i="20"/>
  <c r="E14" i="20"/>
  <c r="E15" i="20"/>
  <c r="I18" i="12"/>
  <c r="E13" i="20"/>
  <c r="E12" i="20"/>
  <c r="E11" i="20"/>
  <c r="E10" i="20"/>
  <c r="E9" i="20"/>
  <c r="E8" i="20"/>
  <c r="T9" i="11" l="1"/>
  <c r="E17" i="11" s="1"/>
  <c r="D55" i="15"/>
  <c r="F16" i="16" s="1"/>
  <c r="F17" i="16" s="1"/>
  <c r="D50" i="15"/>
  <c r="E18" i="11" l="1"/>
  <c r="D59" i="15"/>
  <c r="D56" i="15"/>
  <c r="H16" i="16" s="1"/>
  <c r="H17" i="16" s="1"/>
  <c r="E39" i="15"/>
  <c r="B31" i="16" l="1"/>
  <c r="F12" i="16"/>
  <c r="D12" i="16"/>
  <c r="G13" i="16"/>
  <c r="F14" i="16" s="1"/>
  <c r="H14" i="16" l="1"/>
  <c r="I21" i="12"/>
  <c r="D19" i="29"/>
  <c r="D31" i="29"/>
  <c r="W15" i="29"/>
  <c r="D9" i="29" s="1"/>
  <c r="W16" i="29"/>
  <c r="D10" i="29" s="1"/>
  <c r="W17" i="29"/>
  <c r="D11" i="29" s="1"/>
  <c r="W18" i="29"/>
  <c r="D12" i="29" s="1"/>
  <c r="W19" i="29"/>
  <c r="D13" i="29" s="1"/>
  <c r="W20" i="29"/>
  <c r="D14" i="29" s="1"/>
  <c r="W21" i="29"/>
  <c r="D15" i="29" s="1"/>
  <c r="W22" i="29"/>
  <c r="D16" i="29" s="1"/>
  <c r="W23" i="29"/>
  <c r="D17" i="29" s="1"/>
  <c r="W24" i="29"/>
  <c r="D18" i="29" s="1"/>
  <c r="W25" i="29"/>
  <c r="W26" i="29"/>
  <c r="D20" i="29" s="1"/>
  <c r="W27" i="29"/>
  <c r="D21" i="29" s="1"/>
  <c r="W28" i="29"/>
  <c r="D22" i="29" s="1"/>
  <c r="W29" i="29"/>
  <c r="D23" i="29" s="1"/>
  <c r="W30" i="29"/>
  <c r="D24" i="29" s="1"/>
  <c r="W31" i="29"/>
  <c r="D25" i="29" s="1"/>
  <c r="W32" i="29"/>
  <c r="D26" i="29" s="1"/>
  <c r="W33" i="29"/>
  <c r="D27" i="29" s="1"/>
  <c r="W34" i="29"/>
  <c r="D28" i="29" s="1"/>
  <c r="W35" i="29"/>
  <c r="D29" i="29" s="1"/>
  <c r="W36" i="29"/>
  <c r="D30" i="29" s="1"/>
  <c r="W37" i="29"/>
  <c r="W38" i="29"/>
  <c r="D32" i="29" s="1"/>
  <c r="W39" i="29"/>
  <c r="D33" i="29" s="1"/>
  <c r="W40" i="29"/>
  <c r="D34" i="29" s="1"/>
  <c r="W41" i="29"/>
  <c r="D35" i="29" s="1"/>
  <c r="W42" i="29"/>
  <c r="D36" i="29" s="1"/>
  <c r="W43" i="29"/>
  <c r="D37" i="29" s="1"/>
  <c r="W44" i="29"/>
  <c r="D38" i="29" s="1"/>
  <c r="W45" i="29"/>
  <c r="D39" i="29" s="1"/>
  <c r="W46" i="29"/>
  <c r="D40" i="29" s="1"/>
  <c r="W47" i="29"/>
  <c r="D41" i="29" s="1"/>
  <c r="W48" i="29"/>
  <c r="D42" i="29" s="1"/>
  <c r="W49" i="29"/>
  <c r="D43" i="29" s="1"/>
  <c r="W50" i="29"/>
  <c r="D44" i="29" s="1"/>
  <c r="W51" i="29"/>
  <c r="D45" i="29" s="1"/>
  <c r="W52" i="29"/>
  <c r="D46" i="29" s="1"/>
  <c r="W53" i="29"/>
  <c r="D47" i="29" s="1"/>
  <c r="W54" i="29"/>
  <c r="D48" i="29" s="1"/>
  <c r="W55" i="29"/>
  <c r="D49" i="29" s="1"/>
  <c r="W56" i="29"/>
  <c r="D50" i="29" s="1"/>
  <c r="W57" i="29"/>
  <c r="D51" i="29" s="1"/>
  <c r="W58" i="29"/>
  <c r="D52" i="29" s="1"/>
  <c r="W59" i="29"/>
  <c r="D53" i="29" s="1"/>
  <c r="W60" i="29"/>
  <c r="D54" i="29" s="1"/>
  <c r="W61" i="29"/>
  <c r="D55" i="29" s="1"/>
  <c r="W62" i="29"/>
  <c r="D56" i="29" s="1"/>
  <c r="W63" i="29"/>
  <c r="D57" i="29" s="1"/>
  <c r="W64" i="29"/>
  <c r="D58" i="29" s="1"/>
  <c r="W65" i="29"/>
  <c r="D59" i="29" s="1"/>
  <c r="W66" i="29"/>
  <c r="D60" i="29" s="1"/>
  <c r="W67" i="29"/>
  <c r="D61" i="29" s="1"/>
  <c r="W68" i="29"/>
  <c r="D62" i="29" s="1"/>
  <c r="W69" i="29"/>
  <c r="D63" i="29" s="1"/>
  <c r="W70" i="29"/>
  <c r="D64" i="29" s="1"/>
  <c r="W71" i="29"/>
  <c r="D65" i="29" s="1"/>
  <c r="W72" i="29"/>
  <c r="D66" i="29" s="1"/>
  <c r="W73" i="29"/>
  <c r="D67" i="29" s="1"/>
  <c r="W74" i="29"/>
  <c r="D68" i="29" s="1"/>
  <c r="W75" i="29"/>
  <c r="D69" i="29" s="1"/>
  <c r="W76" i="29"/>
  <c r="D70" i="29" s="1"/>
  <c r="W77" i="29"/>
  <c r="D71" i="29" s="1"/>
  <c r="W78" i="29"/>
  <c r="D72" i="29" s="1"/>
  <c r="W79" i="29"/>
  <c r="D73" i="29" s="1"/>
  <c r="W80" i="29"/>
  <c r="D74" i="29" s="1"/>
  <c r="W81" i="29"/>
  <c r="D75" i="29" s="1"/>
  <c r="W82" i="29"/>
  <c r="D76" i="29" s="1"/>
  <c r="W83" i="29"/>
  <c r="D77" i="29" s="1"/>
  <c r="W84" i="29"/>
  <c r="D78" i="29" s="1"/>
  <c r="W85" i="29"/>
  <c r="D79" i="29" s="1"/>
  <c r="W86" i="29"/>
  <c r="D80" i="29" s="1"/>
  <c r="W87" i="29"/>
  <c r="D81" i="29" s="1"/>
  <c r="W88" i="29"/>
  <c r="D82" i="29" s="1"/>
  <c r="W89" i="29"/>
  <c r="D83" i="29" s="1"/>
  <c r="W90" i="29"/>
  <c r="D84" i="29" s="1"/>
  <c r="W91" i="29"/>
  <c r="D85" i="29" s="1"/>
  <c r="W92" i="29"/>
  <c r="D86" i="29" s="1"/>
  <c r="W93" i="29"/>
  <c r="D87" i="29" s="1"/>
  <c r="W94" i="29"/>
  <c r="D88" i="29" s="1"/>
  <c r="W95" i="29"/>
  <c r="D89" i="29" s="1"/>
  <c r="W96" i="29"/>
  <c r="D90" i="29" s="1"/>
  <c r="W97" i="29"/>
  <c r="D91" i="29" s="1"/>
  <c r="W98" i="29"/>
  <c r="D92" i="29" s="1"/>
  <c r="W99" i="29"/>
  <c r="D93" i="29" s="1"/>
  <c r="W100" i="29"/>
  <c r="W101" i="29"/>
  <c r="W102" i="29"/>
  <c r="W103" i="29"/>
  <c r="W104" i="29"/>
  <c r="W105" i="29"/>
  <c r="W106" i="29"/>
  <c r="W107" i="29"/>
  <c r="W108" i="29"/>
  <c r="W109" i="29"/>
  <c r="W110" i="29"/>
  <c r="W111" i="29"/>
  <c r="W112" i="29"/>
  <c r="W113" i="29"/>
  <c r="W114" i="29"/>
  <c r="F9" i="29" l="1"/>
  <c r="F16" i="29" s="1"/>
  <c r="J14" i="12" s="1"/>
  <c r="D51" i="15"/>
  <c r="D60" i="15" s="1"/>
  <c r="D71" i="15" s="1"/>
  <c r="D6" i="28"/>
  <c r="D7" i="28"/>
  <c r="D8" i="28"/>
  <c r="D9" i="28"/>
  <c r="D10" i="28"/>
  <c r="D11" i="28"/>
  <c r="D12" i="28"/>
  <c r="D13" i="28"/>
  <c r="D14" i="28"/>
  <c r="D15" i="28"/>
  <c r="D16" i="28"/>
  <c r="D17" i="28"/>
  <c r="D18" i="28"/>
  <c r="D19" i="28"/>
  <c r="D20" i="28"/>
  <c r="D21" i="28"/>
  <c r="J20" i="12"/>
  <c r="B39" i="16"/>
  <c r="E25" i="21"/>
  <c r="E24" i="21"/>
  <c r="E13" i="15"/>
  <c r="F13" i="15" s="1"/>
  <c r="D13" i="15"/>
  <c r="D20" i="15"/>
  <c r="B9" i="11"/>
  <c r="C24" i="15" l="1"/>
  <c r="B24" i="15"/>
  <c r="D24" i="15" l="1"/>
  <c r="E24" i="15" s="1"/>
  <c r="H22" i="21"/>
  <c r="H21" i="21"/>
  <c r="E27" i="21" l="1"/>
  <c r="B35" i="15" s="1"/>
  <c r="C35" i="15" l="1"/>
  <c r="C39" i="15" l="1"/>
  <c r="C29" i="15"/>
  <c r="C31" i="12" l="1"/>
  <c r="E31" i="12" s="1"/>
  <c r="C1012" i="12"/>
  <c r="C1423" i="12"/>
  <c r="C2336" i="12"/>
  <c r="C2443" i="12"/>
  <c r="C3706" i="12"/>
  <c r="C851" i="12"/>
  <c r="C1494" i="12"/>
  <c r="C2327" i="12"/>
  <c r="C2442" i="12"/>
  <c r="C602" i="12"/>
  <c r="C300" i="12"/>
  <c r="C226" i="12"/>
  <c r="C1616" i="12"/>
  <c r="C586" i="12"/>
  <c r="C953" i="12"/>
  <c r="C2579" i="12"/>
  <c r="C1276" i="12"/>
  <c r="C119" i="12"/>
  <c r="C553" i="12"/>
  <c r="C946" i="12"/>
  <c r="C3970" i="12"/>
  <c r="C628" i="12"/>
  <c r="C1039" i="12"/>
  <c r="C1952" i="12"/>
  <c r="C2059" i="12"/>
  <c r="C3322" i="12"/>
  <c r="C467" i="12"/>
  <c r="C1110" i="12"/>
  <c r="C1943" i="12"/>
  <c r="C2058" i="12"/>
  <c r="C33" i="12"/>
  <c r="C400" i="12"/>
  <c r="C528" i="12"/>
  <c r="C1449" i="12"/>
  <c r="C1605" i="12"/>
  <c r="C4218" i="12"/>
  <c r="C1363" i="12"/>
  <c r="C599" i="12"/>
  <c r="C1434" i="12"/>
  <c r="C1604" i="12"/>
  <c r="C2882" i="12"/>
  <c r="C406" i="12"/>
  <c r="C846" i="12"/>
  <c r="C1679" i="12"/>
  <c r="C1794" i="12"/>
  <c r="C1885" i="12"/>
  <c r="C297" i="12"/>
  <c r="C685" i="12"/>
  <c r="C792" i="12"/>
  <c r="C1785" i="12"/>
  <c r="C1884" i="12"/>
  <c r="C4482" i="12"/>
  <c r="C1140" i="12"/>
  <c r="C1551" i="12"/>
  <c r="C2464" i="12"/>
  <c r="C362" i="12"/>
  <c r="C3834" i="12"/>
  <c r="C979" i="12"/>
  <c r="C1622" i="12"/>
  <c r="C2455" i="12"/>
  <c r="C360" i="12"/>
  <c r="C2310" i="12"/>
  <c r="C428" i="12"/>
  <c r="C462" i="12"/>
  <c r="C641" i="12"/>
  <c r="C1098" i="12"/>
  <c r="C1417" i="12"/>
  <c r="C2707" i="12"/>
  <c r="C160" i="12"/>
  <c r="C375" i="12"/>
  <c r="C1065" i="12"/>
  <c r="C1413" i="12"/>
  <c r="C4098" i="12"/>
  <c r="C47" i="12"/>
  <c r="C655" i="12"/>
  <c r="C1523" i="12"/>
  <c r="C1675" i="12"/>
  <c r="C2938" i="12"/>
  <c r="C286" i="12"/>
  <c r="C726" i="12"/>
  <c r="C1508" i="12"/>
  <c r="C1674" i="12"/>
  <c r="C1765" i="12"/>
  <c r="C353" i="12"/>
  <c r="C741" i="12"/>
  <c r="C848" i="12"/>
  <c r="C1841" i="12"/>
  <c r="C1940" i="12"/>
  <c r="C4538" i="12"/>
  <c r="C508" i="12"/>
  <c r="C919" i="12"/>
  <c r="C1832" i="12"/>
  <c r="C1939" i="12"/>
  <c r="C3202" i="12"/>
  <c r="C523" i="12"/>
  <c r="C1166" i="12"/>
  <c r="C1999" i="12"/>
  <c r="C2114" i="12"/>
  <c r="C2205" i="12"/>
  <c r="C203" i="12"/>
  <c r="C1005" i="12"/>
  <c r="C1112" i="12"/>
  <c r="C2105" i="12"/>
  <c r="C2204" i="12"/>
  <c r="C4802" i="12"/>
  <c r="C636" i="12"/>
  <c r="C358" i="12"/>
  <c r="C798" i="12"/>
  <c r="C1625" i="12"/>
  <c r="C1746" i="12"/>
  <c r="C1837" i="12"/>
  <c r="C249" i="12"/>
  <c r="C637" i="12"/>
  <c r="C744" i="12"/>
  <c r="C1737" i="12"/>
  <c r="C131" i="12"/>
  <c r="C933" i="12"/>
  <c r="C1040" i="12"/>
  <c r="C2033" i="12"/>
  <c r="C2132" i="12"/>
  <c r="C4730" i="12"/>
  <c r="C700" i="12"/>
  <c r="C1111" i="12"/>
  <c r="C2024" i="12"/>
  <c r="C2131" i="12"/>
  <c r="C3394" i="12"/>
  <c r="C715" i="12"/>
  <c r="C1358" i="12"/>
  <c r="C2191" i="12"/>
  <c r="C2306" i="12"/>
  <c r="C2397" i="12"/>
  <c r="C395" i="12"/>
  <c r="C1197" i="12"/>
  <c r="C1304" i="12"/>
  <c r="C2297" i="12"/>
  <c r="C2396" i="12"/>
  <c r="C161" i="12"/>
  <c r="C549" i="12"/>
  <c r="C656" i="12"/>
  <c r="C1649" i="12"/>
  <c r="C1748" i="12"/>
  <c r="C4346" i="12"/>
  <c r="C191" i="12"/>
  <c r="C727" i="12"/>
  <c r="C1637" i="12"/>
  <c r="C1747" i="12"/>
  <c r="C3010" i="12"/>
  <c r="C221" i="12"/>
  <c r="C974" i="12"/>
  <c r="C1807" i="12"/>
  <c r="C1922" i="12"/>
  <c r="C2013" i="12"/>
  <c r="C425" i="12"/>
  <c r="C813" i="12"/>
  <c r="C920" i="12"/>
  <c r="C1913" i="12"/>
  <c r="C2012" i="12"/>
  <c r="C4610" i="12"/>
  <c r="C756" i="12"/>
  <c r="C1167" i="12"/>
  <c r="C2080" i="12"/>
  <c r="C2187" i="12"/>
  <c r="C3450" i="12"/>
  <c r="C595" i="12"/>
  <c r="C1238" i="12"/>
  <c r="C2071" i="12"/>
  <c r="C2186" i="12"/>
  <c r="C2277" i="12"/>
  <c r="C44" i="12"/>
  <c r="C1253" i="12"/>
  <c r="C1360" i="12"/>
  <c r="C2353" i="12"/>
  <c r="C2452" i="12"/>
  <c r="C5050" i="12"/>
  <c r="C1020" i="12"/>
  <c r="C1431" i="12"/>
  <c r="C2344" i="12"/>
  <c r="C2451" i="12"/>
  <c r="C3714" i="12"/>
  <c r="C1035" i="12"/>
  <c r="C101" i="12"/>
  <c r="C2511" i="12"/>
  <c r="C625" i="12"/>
  <c r="C2554" i="12"/>
  <c r="C236" i="12"/>
  <c r="C98" i="12"/>
  <c r="C1552" i="12"/>
  <c r="C218" i="12"/>
  <c r="C697" i="12"/>
  <c r="C2446" i="12"/>
  <c r="C1212" i="12"/>
  <c r="C1623" i="12"/>
  <c r="C152" i="12"/>
  <c r="C690" i="12"/>
  <c r="C3906" i="12"/>
  <c r="C1227" i="12"/>
  <c r="C463" i="12"/>
  <c r="C962" i="12"/>
  <c r="C1372" i="12"/>
  <c r="C2746" i="12"/>
  <c r="C94" i="12"/>
  <c r="C534" i="12"/>
  <c r="C929" i="12"/>
  <c r="C1370" i="12"/>
  <c r="C1531" i="12"/>
  <c r="C259" i="12"/>
  <c r="C1061" i="12"/>
  <c r="C1168" i="12"/>
  <c r="C2161" i="12"/>
  <c r="C2260" i="12"/>
  <c r="C4858" i="12"/>
  <c r="C828" i="12"/>
  <c r="C1239" i="12"/>
  <c r="C2152" i="12"/>
  <c r="C2259" i="12"/>
  <c r="C3522" i="12"/>
  <c r="C843" i="12"/>
  <c r="C1486" i="12"/>
  <c r="C2319" i="12"/>
  <c r="C2434" i="12"/>
  <c r="C250" i="12"/>
  <c r="C116" i="12"/>
  <c r="C1325" i="12"/>
  <c r="C1432" i="12"/>
  <c r="C2425" i="12"/>
  <c r="C2524" i="12"/>
  <c r="C1380" i="12"/>
  <c r="C1268" i="12"/>
  <c r="C103" i="12"/>
  <c r="C521" i="12"/>
  <c r="C914" i="12"/>
  <c r="C3962" i="12"/>
  <c r="C1107" i="12"/>
  <c r="C245" i="12"/>
  <c r="C482" i="12"/>
  <c r="C913" i="12"/>
  <c r="C2626" i="12"/>
  <c r="C150" i="12"/>
  <c r="C590" i="12"/>
  <c r="C1153" i="12"/>
  <c r="C1475" i="12"/>
  <c r="C1620" i="12"/>
  <c r="C41" i="12"/>
  <c r="C416" i="12"/>
  <c r="C536" i="12"/>
  <c r="C1460" i="12"/>
  <c r="C1619" i="12"/>
  <c r="C4226" i="12"/>
  <c r="C303" i="12"/>
  <c r="C783" i="12"/>
  <c r="C1696" i="12"/>
  <c r="C1803" i="12"/>
  <c r="C3066" i="12"/>
  <c r="C414" i="12"/>
  <c r="C854" i="12"/>
  <c r="C1687" i="12"/>
  <c r="C1802" i="12"/>
  <c r="C1893" i="12"/>
  <c r="C67" i="12"/>
  <c r="C1960" i="12"/>
  <c r="C1179" i="12"/>
  <c r="C389" i="12"/>
  <c r="C770" i="12"/>
  <c r="C1201" i="12"/>
  <c r="C2698" i="12"/>
  <c r="C46" i="12"/>
  <c r="C486" i="12"/>
  <c r="C737" i="12"/>
  <c r="C1194" i="12"/>
  <c r="C342" i="12"/>
  <c r="C782" i="12"/>
  <c r="C1597" i="12"/>
  <c r="C1730" i="12"/>
  <c r="C1821" i="12"/>
  <c r="C233" i="12"/>
  <c r="C621" i="12"/>
  <c r="C728" i="12"/>
  <c r="C1721" i="12"/>
  <c r="C1820" i="12"/>
  <c r="C4418" i="12"/>
  <c r="C564" i="12"/>
  <c r="C975" i="12"/>
  <c r="C1888" i="12"/>
  <c r="C1995" i="12"/>
  <c r="C3258" i="12"/>
  <c r="C365" i="12"/>
  <c r="C1046" i="12"/>
  <c r="C1879" i="12"/>
  <c r="C1994" i="12"/>
  <c r="C2085" i="12"/>
  <c r="C364" i="12"/>
  <c r="C354" i="12"/>
  <c r="C328" i="12"/>
  <c r="C842" i="12"/>
  <c r="C1209" i="12"/>
  <c r="C2643" i="12"/>
  <c r="C32" i="12"/>
  <c r="C247" i="12"/>
  <c r="C809" i="12"/>
  <c r="C1202" i="12"/>
  <c r="C4034" i="12"/>
  <c r="C1355" i="12"/>
  <c r="C591" i="12"/>
  <c r="C1420" i="12"/>
  <c r="C1593" i="12"/>
  <c r="C2874" i="12"/>
  <c r="C222" i="12"/>
  <c r="C662" i="12"/>
  <c r="C1404" i="12"/>
  <c r="C1589" i="12"/>
  <c r="C1701" i="12"/>
  <c r="C289" i="12"/>
  <c r="C677" i="12"/>
  <c r="C784" i="12"/>
  <c r="C1777" i="12"/>
  <c r="C1876" i="12"/>
  <c r="C4474" i="12"/>
  <c r="C444" i="12"/>
  <c r="C855" i="12"/>
  <c r="C1768" i="12"/>
  <c r="C1875" i="12"/>
  <c r="C3138" i="12"/>
  <c r="C459" i="12"/>
  <c r="C1102" i="12"/>
  <c r="C1935" i="12"/>
  <c r="C2050" i="12"/>
  <c r="C2141" i="12"/>
  <c r="C139" i="12"/>
  <c r="C941" i="12"/>
  <c r="C1048" i="12"/>
  <c r="C2041" i="12"/>
  <c r="C2140" i="12"/>
  <c r="C4738" i="12"/>
  <c r="C884" i="12"/>
  <c r="C1295" i="12"/>
  <c r="C2208" i="12"/>
  <c r="C2315" i="12"/>
  <c r="C3578" i="12"/>
  <c r="C723" i="12"/>
  <c r="C1366" i="12"/>
  <c r="C651" i="12"/>
  <c r="C1294" i="12"/>
  <c r="C2127" i="12"/>
  <c r="C2242" i="12"/>
  <c r="C2333" i="12"/>
  <c r="C331" i="12"/>
  <c r="C1133" i="12"/>
  <c r="C1240" i="12"/>
  <c r="C2233" i="12"/>
  <c r="C2332" i="12"/>
  <c r="C4930" i="12"/>
  <c r="C1076" i="12"/>
  <c r="C1487" i="12"/>
  <c r="C2400" i="12"/>
  <c r="C2507" i="12"/>
  <c r="C3770" i="12"/>
  <c r="C915" i="12"/>
  <c r="C1558" i="12"/>
  <c r="C2391" i="12"/>
  <c r="C2506" i="12"/>
  <c r="C1798" i="12"/>
  <c r="C93" i="12"/>
  <c r="C910" i="12"/>
  <c r="C1743" i="12"/>
  <c r="C1858" i="12"/>
  <c r="C1949" i="12"/>
  <c r="C361" i="12"/>
  <c r="C749" i="12"/>
  <c r="C856" i="12"/>
  <c r="C1849" i="12"/>
  <c r="C1948" i="12"/>
  <c r="C4546" i="12"/>
  <c r="C692" i="12"/>
  <c r="C1103" i="12"/>
  <c r="C2016" i="12"/>
  <c r="C2123" i="12"/>
  <c r="C3386" i="12"/>
  <c r="C531" i="12"/>
  <c r="C1174" i="12"/>
  <c r="C2007" i="12"/>
  <c r="C2122" i="12"/>
  <c r="C2213" i="12"/>
  <c r="C387" i="12"/>
  <c r="C1189" i="12"/>
  <c r="C1296" i="12"/>
  <c r="C2289" i="12"/>
  <c r="C2388" i="12"/>
  <c r="C4986" i="12"/>
  <c r="C956" i="12"/>
  <c r="C1367" i="12"/>
  <c r="C2280" i="12"/>
  <c r="C2387" i="12"/>
  <c r="C3650" i="12"/>
  <c r="C971" i="12"/>
  <c r="C1614" i="12"/>
  <c r="C2447" i="12"/>
  <c r="C296" i="12"/>
  <c r="C2246" i="12"/>
  <c r="C244" i="12"/>
  <c r="C114" i="12"/>
  <c r="C1560" i="12"/>
  <c r="C282" i="12"/>
  <c r="C729" i="12"/>
  <c r="C2510" i="12"/>
  <c r="C144" i="12"/>
  <c r="C359" i="12"/>
  <c r="C1033" i="12"/>
  <c r="C1396" i="12"/>
  <c r="C4090" i="12"/>
  <c r="C1235" i="12"/>
  <c r="C471" i="12"/>
  <c r="C1163" i="12"/>
  <c r="C2682" i="12"/>
  <c r="C1130" i="12"/>
  <c r="C592" i="12"/>
  <c r="C63" i="12"/>
  <c r="C2946" i="12"/>
  <c r="C2370" i="12"/>
  <c r="C1368" i="12"/>
  <c r="C225" i="12"/>
  <c r="C88" i="12"/>
  <c r="C4922" i="12"/>
  <c r="C1704" i="12"/>
  <c r="C86" i="12"/>
  <c r="C2383" i="12"/>
  <c r="C75" i="12"/>
  <c r="C1321" i="12"/>
  <c r="C1998" i="12"/>
  <c r="C2144" i="12"/>
  <c r="C350" i="12"/>
  <c r="C738" i="12"/>
  <c r="C108" i="12"/>
  <c r="C1905" i="12"/>
  <c r="C105" i="12"/>
  <c r="C600" i="12"/>
  <c r="C2314" i="12"/>
  <c r="C3266" i="12"/>
  <c r="C4666" i="12"/>
  <c r="C516" i="12"/>
  <c r="C544" i="12"/>
  <c r="C346" i="12"/>
  <c r="C3210" i="12"/>
  <c r="C1379" i="12"/>
  <c r="C1639" i="12"/>
  <c r="C1946" i="12"/>
  <c r="C2481" i="12"/>
  <c r="C113" i="12"/>
  <c r="C501" i="12"/>
  <c r="C608" i="12"/>
  <c r="C1577" i="12"/>
  <c r="C1700" i="12"/>
  <c r="C4298" i="12"/>
  <c r="C95" i="12"/>
  <c r="C679" i="12"/>
  <c r="C1562" i="12"/>
  <c r="C1666" i="12"/>
  <c r="C177" i="12"/>
  <c r="C565" i="12"/>
  <c r="C672" i="12"/>
  <c r="C1665" i="12"/>
  <c r="C1764" i="12"/>
  <c r="C4362" i="12"/>
  <c r="C223" i="12"/>
  <c r="C743" i="12"/>
  <c r="C1656" i="12"/>
  <c r="C1763" i="12"/>
  <c r="C1069" i="12"/>
  <c r="C253" i="12"/>
  <c r="C990" i="12"/>
  <c r="C1823" i="12"/>
  <c r="C1938" i="12"/>
  <c r="C2029" i="12"/>
  <c r="C441" i="12"/>
  <c r="C829" i="12"/>
  <c r="C936" i="12"/>
  <c r="C1929" i="12"/>
  <c r="C229" i="12"/>
  <c r="C1241" i="12"/>
  <c r="C772" i="12"/>
  <c r="C1183" i="12"/>
  <c r="C2096" i="12"/>
  <c r="C2203" i="12"/>
  <c r="C3466" i="12"/>
  <c r="C611" i="12"/>
  <c r="C1254" i="12"/>
  <c r="C2087" i="12"/>
  <c r="C2202" i="12"/>
  <c r="C3130" i="12"/>
  <c r="C60" i="12"/>
  <c r="C1269" i="12"/>
  <c r="C1376" i="12"/>
  <c r="C2369" i="12"/>
  <c r="C2468" i="12"/>
  <c r="C5066" i="12"/>
  <c r="C1036" i="12"/>
  <c r="C1447" i="12"/>
  <c r="C500" i="12"/>
  <c r="C3194" i="12"/>
  <c r="C1930" i="12"/>
  <c r="C1104" i="12"/>
  <c r="C764" i="12"/>
  <c r="C3458" i="12"/>
  <c r="C1490" i="12"/>
  <c r="C1185" i="12"/>
  <c r="C323" i="12"/>
  <c r="C1713" i="12"/>
  <c r="C1043" i="12"/>
  <c r="C2216" i="12"/>
  <c r="C349" i="12"/>
  <c r="C1348" i="12"/>
  <c r="C180" i="12"/>
  <c r="C1977" i="12"/>
  <c r="C175" i="12"/>
  <c r="C777" i="12"/>
  <c r="C659" i="12"/>
  <c r="C1738" i="12"/>
  <c r="C214" i="12"/>
  <c r="C2417" i="12"/>
  <c r="C308" i="12"/>
  <c r="C1624" i="12"/>
  <c r="C1394" i="12"/>
  <c r="C3778" i="12"/>
  <c r="C1047" i="12"/>
  <c r="C1028" i="12"/>
  <c r="C1056" i="12"/>
  <c r="C2258" i="12"/>
  <c r="C3722" i="12"/>
  <c r="C716" i="12"/>
  <c r="C1256" i="12"/>
  <c r="C2458" i="12"/>
  <c r="C440" i="12"/>
  <c r="C211" i="12"/>
  <c r="C1013" i="12"/>
  <c r="C1120" i="12"/>
  <c r="C2113" i="12"/>
  <c r="C2212" i="12"/>
  <c r="C4810" i="12"/>
  <c r="C780" i="12"/>
  <c r="C1191" i="12"/>
  <c r="C2104" i="12"/>
  <c r="C1757" i="12"/>
  <c r="C275" i="12"/>
  <c r="C1077" i="12"/>
  <c r="C1184" i="12"/>
  <c r="C2177" i="12"/>
  <c r="C2276" i="12"/>
  <c r="C4874" i="12"/>
  <c r="C844" i="12"/>
  <c r="C1255" i="12"/>
  <c r="C2168" i="12"/>
  <c r="C2275" i="12"/>
  <c r="C1176" i="12"/>
  <c r="C859" i="12"/>
  <c r="C1502" i="12"/>
  <c r="C2335" i="12"/>
  <c r="C2450" i="12"/>
  <c r="C858" i="12"/>
  <c r="C132" i="12"/>
  <c r="C1341" i="12"/>
  <c r="C1448" i="12"/>
  <c r="C2441" i="12"/>
  <c r="C450" i="12"/>
  <c r="C4994" i="12"/>
  <c r="C1284" i="12"/>
  <c r="C135" i="12"/>
  <c r="C585" i="12"/>
  <c r="C978" i="12"/>
  <c r="C3978" i="12"/>
  <c r="C1123" i="12"/>
  <c r="C277" i="12"/>
  <c r="C546" i="12"/>
  <c r="C977" i="12"/>
  <c r="C109" i="12"/>
  <c r="C166" i="12"/>
  <c r="C606" i="12"/>
  <c r="C1217" i="12"/>
  <c r="C1500" i="12"/>
  <c r="C1645" i="12"/>
  <c r="C57" i="12"/>
  <c r="C445" i="12"/>
  <c r="C552" i="12"/>
  <c r="C1485" i="12"/>
  <c r="C357" i="12"/>
  <c r="C436" i="12"/>
  <c r="C1428" i="12"/>
  <c r="C1549" i="12"/>
  <c r="C663" i="12"/>
  <c r="C779" i="12"/>
  <c r="C2461" i="12"/>
  <c r="C2361" i="12"/>
  <c r="C1204" i="12"/>
  <c r="C2225" i="12"/>
  <c r="C319" i="12"/>
  <c r="C657" i="12"/>
  <c r="C907" i="12"/>
  <c r="C1986" i="12"/>
  <c r="C288" i="12"/>
  <c r="C2489" i="12"/>
  <c r="C820" i="12"/>
  <c r="C1739" i="12"/>
  <c r="C1171" i="12"/>
  <c r="C2250" i="12"/>
  <c r="C805" i="12"/>
  <c r="C1578" i="12"/>
  <c r="C572" i="12"/>
  <c r="C2199" i="12"/>
  <c r="C2003" i="12"/>
  <c r="C4290" i="12"/>
  <c r="C2067" i="12"/>
  <c r="C432" i="12"/>
  <c r="C1568" i="12"/>
  <c r="C1947" i="12"/>
  <c r="C4234" i="12"/>
  <c r="C1228" i="12"/>
  <c r="C1831" i="12"/>
  <c r="C1629" i="12"/>
  <c r="C1934" i="12"/>
  <c r="C316" i="12"/>
  <c r="C258" i="12"/>
  <c r="C1632" i="12"/>
  <c r="C650" i="12"/>
  <c r="C1017" i="12"/>
  <c r="C2595" i="12"/>
  <c r="C1292" i="12"/>
  <c r="C151" i="12"/>
  <c r="C617" i="12"/>
  <c r="C169" i="12"/>
  <c r="C380" i="12"/>
  <c r="C386" i="12"/>
  <c r="C449" i="12"/>
  <c r="C906" i="12"/>
  <c r="C1273" i="12"/>
  <c r="C2659" i="12"/>
  <c r="C64" i="12"/>
  <c r="C279" i="12"/>
  <c r="C873" i="12"/>
  <c r="C587" i="12"/>
  <c r="C2169" i="12"/>
  <c r="C1371" i="12"/>
  <c r="C607" i="12"/>
  <c r="C1445" i="12"/>
  <c r="C1618" i="12"/>
  <c r="C2890" i="12"/>
  <c r="C238" i="12"/>
  <c r="C678" i="12"/>
  <c r="C1433" i="12"/>
  <c r="C1617" i="12"/>
  <c r="C881" i="12"/>
  <c r="C305" i="12"/>
  <c r="C693" i="12"/>
  <c r="C800" i="12"/>
  <c r="C1793" i="12"/>
  <c r="C1892" i="12"/>
  <c r="C4490" i="12"/>
  <c r="C460" i="12"/>
  <c r="C871" i="12"/>
  <c r="C1784" i="12"/>
  <c r="C1891" i="12"/>
  <c r="C918" i="12"/>
  <c r="C475" i="12"/>
  <c r="C1118" i="12"/>
  <c r="C1951" i="12"/>
  <c r="C2066" i="12"/>
  <c r="C2157" i="12"/>
  <c r="C155" i="12"/>
  <c r="C957" i="12"/>
  <c r="C1064" i="12"/>
  <c r="C911" i="12"/>
  <c r="C237" i="12"/>
  <c r="C2021" i="12"/>
  <c r="C2097" i="12"/>
  <c r="C1175" i="12"/>
  <c r="C1291" i="12"/>
  <c r="C2810" i="12"/>
  <c r="C1489" i="12"/>
  <c r="C613" i="12"/>
  <c r="C658" i="12"/>
  <c r="C892" i="12"/>
  <c r="C1811" i="12"/>
  <c r="C526" i="12"/>
  <c r="C2498" i="12"/>
  <c r="C877" i="12"/>
  <c r="C1516" i="12"/>
  <c r="C1332" i="12"/>
  <c r="C2251" i="12"/>
  <c r="C790" i="12"/>
  <c r="C1169" i="12"/>
  <c r="C1317" i="12"/>
  <c r="C2004" i="12"/>
  <c r="C1084" i="12"/>
  <c r="C994" i="12"/>
  <c r="C2515" i="12"/>
  <c r="C2587" i="12"/>
  <c r="C3330" i="12"/>
  <c r="C949" i="12"/>
  <c r="C2143" i="12"/>
  <c r="C2459" i="12"/>
  <c r="C4746" i="12"/>
  <c r="C1149" i="12"/>
  <c r="C2343" i="12"/>
  <c r="C2147" i="12"/>
  <c r="C1148" i="12"/>
  <c r="C422" i="12"/>
  <c r="C862" i="12"/>
  <c r="C1695" i="12"/>
  <c r="C1810" i="12"/>
  <c r="C1901" i="12"/>
  <c r="C313" i="12"/>
  <c r="C701" i="12"/>
  <c r="C808" i="12"/>
  <c r="C1801" i="12"/>
  <c r="C557" i="12"/>
  <c r="C125" i="12"/>
  <c r="C926" i="12"/>
  <c r="C1759" i="12"/>
  <c r="C1874" i="12"/>
  <c r="C1965" i="12"/>
  <c r="C377" i="12"/>
  <c r="C765" i="12"/>
  <c r="C872" i="12"/>
  <c r="C1865" i="12"/>
  <c r="C1230" i="12"/>
  <c r="C2268" i="12"/>
  <c r="C708" i="12"/>
  <c r="C1119" i="12"/>
  <c r="C2032" i="12"/>
  <c r="C2139" i="12"/>
  <c r="C706" i="12"/>
  <c r="C470" i="12"/>
  <c r="C97" i="12"/>
  <c r="C1684" i="12"/>
  <c r="C1537" i="12"/>
  <c r="C1422" i="12"/>
  <c r="C52" i="12"/>
  <c r="C2460" i="12"/>
  <c r="C1125" i="12"/>
  <c r="C1812" i="12"/>
  <c r="C117" i="12"/>
  <c r="C2323" i="12"/>
  <c r="C1038" i="12"/>
  <c r="C1517" i="12"/>
  <c r="C1389" i="12"/>
  <c r="C2076" i="12"/>
  <c r="C719" i="12"/>
  <c r="C1170" i="12"/>
  <c r="C1302" i="12"/>
  <c r="C1829" i="12"/>
  <c r="C654" i="12"/>
  <c r="C2516" i="12"/>
  <c r="C493" i="12"/>
  <c r="C1896" i="12"/>
  <c r="C1692" i="12"/>
  <c r="C869" i="12"/>
  <c r="C49" i="12"/>
  <c r="C130" i="12"/>
  <c r="C1840" i="12"/>
  <c r="C1633" i="12"/>
  <c r="C2531" i="12"/>
  <c r="C998" i="12"/>
  <c r="C1459" i="12"/>
  <c r="C754" i="12"/>
  <c r="C1559" i="12"/>
  <c r="C731" i="12"/>
  <c r="C1374" i="12"/>
  <c r="C2207" i="12"/>
  <c r="C2322" i="12"/>
  <c r="C2413" i="12"/>
  <c r="C411" i="12"/>
  <c r="C1213" i="12"/>
  <c r="C1320" i="12"/>
  <c r="C2313" i="12"/>
  <c r="C664" i="12"/>
  <c r="C795" i="12"/>
  <c r="C1438" i="12"/>
  <c r="C2271" i="12"/>
  <c r="C2386" i="12"/>
  <c r="C2477" i="12"/>
  <c r="C68" i="12"/>
  <c r="C1277" i="12"/>
  <c r="C1384" i="12"/>
  <c r="C2377" i="12"/>
  <c r="C2063" i="12"/>
  <c r="C4866" i="12"/>
  <c r="C1220" i="12"/>
  <c r="C1631" i="12"/>
  <c r="C216" i="12"/>
  <c r="C722" i="12"/>
  <c r="C3914" i="12"/>
  <c r="C1059" i="12"/>
  <c r="C149" i="12"/>
  <c r="C138" i="12"/>
  <c r="C721" i="12"/>
  <c r="C372" i="12"/>
  <c r="C102" i="12"/>
  <c r="C542" i="12"/>
  <c r="C961" i="12"/>
  <c r="C1393" i="12"/>
  <c r="C1545" i="12"/>
  <c r="C2787" i="12"/>
  <c r="C320" i="12"/>
  <c r="C488" i="12"/>
  <c r="C1369" i="12"/>
  <c r="C431" i="12"/>
  <c r="C1866" i="12"/>
  <c r="C207" i="12"/>
  <c r="C735" i="12"/>
  <c r="C1648" i="12"/>
  <c r="C1755" i="12"/>
  <c r="C3018" i="12"/>
  <c r="C366" i="12"/>
  <c r="C806" i="12"/>
  <c r="C1636" i="12"/>
  <c r="C1824" i="12"/>
  <c r="C982" i="12"/>
  <c r="C195" i="12"/>
  <c r="C2196" i="12"/>
  <c r="C2088" i="12"/>
  <c r="C527" i="12"/>
  <c r="C158" i="12"/>
  <c r="C1634" i="12"/>
  <c r="C1615" i="12"/>
  <c r="C2324" i="12"/>
  <c r="C791" i="12"/>
  <c r="C2562" i="12"/>
  <c r="C1550" i="12"/>
  <c r="C2077" i="12"/>
  <c r="C472" i="12"/>
  <c r="C473" i="12"/>
  <c r="C1231" i="12"/>
  <c r="C3002" i="12"/>
  <c r="C373" i="12"/>
  <c r="C2341" i="12"/>
  <c r="C912" i="12"/>
  <c r="C1693" i="12"/>
  <c r="C242" i="12"/>
  <c r="C2408" i="12"/>
  <c r="C985" i="12"/>
  <c r="C976" i="12"/>
  <c r="C147" i="12"/>
  <c r="C1310" i="12"/>
  <c r="C2352" i="12"/>
  <c r="C2148" i="12"/>
  <c r="C347" i="12"/>
  <c r="C1510" i="12"/>
  <c r="C2040" i="12"/>
  <c r="C172" i="12"/>
  <c r="C2472" i="12"/>
  <c r="C1243" i="12"/>
  <c r="C479" i="12"/>
  <c r="C1026" i="12"/>
  <c r="C1412" i="12"/>
  <c r="C2762" i="12"/>
  <c r="C110" i="12"/>
  <c r="C550" i="12"/>
  <c r="C993" i="12"/>
  <c r="C278" i="12"/>
  <c r="C1657" i="12"/>
  <c r="C1307" i="12"/>
  <c r="C543" i="12"/>
  <c r="C1282" i="12"/>
  <c r="C1515" i="12"/>
  <c r="C2826" i="12"/>
  <c r="C174" i="12"/>
  <c r="C614" i="12"/>
  <c r="C1249" i="12"/>
  <c r="C1514" i="12"/>
  <c r="C2178" i="12"/>
  <c r="C241" i="12"/>
  <c r="C629" i="12"/>
  <c r="C736" i="12"/>
  <c r="C1729" i="12"/>
  <c r="C1828" i="12"/>
  <c r="C1137" i="12"/>
  <c r="C1683" i="12"/>
  <c r="C720" i="12"/>
  <c r="C897" i="12"/>
  <c r="C231" i="12"/>
  <c r="C1424" i="12"/>
  <c r="C2405" i="12"/>
  <c r="C1474" i="12"/>
  <c r="C280" i="12"/>
  <c r="C991" i="12"/>
  <c r="C397" i="12"/>
  <c r="C1756" i="12"/>
  <c r="C2075" i="12"/>
  <c r="C1959" i="12"/>
  <c r="C1141" i="12"/>
  <c r="C3402" i="12"/>
  <c r="C1190" i="12"/>
  <c r="C2138" i="12"/>
  <c r="C403" i="12"/>
  <c r="C1312" i="12"/>
  <c r="C2404" i="12"/>
  <c r="C972" i="12"/>
  <c r="C2296" i="12"/>
  <c r="C1751" i="12"/>
  <c r="C1630" i="12"/>
  <c r="C424" i="12"/>
  <c r="C260" i="12"/>
  <c r="C1576" i="12"/>
  <c r="C2266" i="12"/>
  <c r="C3642" i="12"/>
  <c r="C124" i="12"/>
  <c r="C1333" i="12"/>
  <c r="C1440" i="12"/>
  <c r="C2433" i="12"/>
  <c r="C56" i="12"/>
  <c r="C1493" i="12"/>
  <c r="C1100" i="12"/>
  <c r="C1511" i="12"/>
  <c r="C2424" i="12"/>
  <c r="C42" i="12"/>
  <c r="C141" i="12"/>
  <c r="C1973" i="12"/>
  <c r="C385" i="12"/>
  <c r="C773" i="12"/>
  <c r="C880" i="12"/>
  <c r="C1873" i="12"/>
  <c r="C1972" i="12"/>
  <c r="C668" i="12"/>
  <c r="C1079" i="12"/>
  <c r="C1992" i="12"/>
  <c r="C2818" i="12"/>
  <c r="C2279" i="12"/>
  <c r="C2898" i="12"/>
  <c r="C246" i="12"/>
  <c r="C686" i="12"/>
  <c r="C1444" i="12"/>
  <c r="C1628" i="12"/>
  <c r="C265" i="12"/>
  <c r="C653" i="12"/>
  <c r="C760" i="12"/>
  <c r="C1753" i="12"/>
  <c r="C1346" i="12"/>
  <c r="C1900" i="12"/>
  <c r="C4498" i="12"/>
  <c r="C468" i="12"/>
  <c r="C879" i="12"/>
  <c r="C1792" i="12"/>
  <c r="C1899" i="12"/>
  <c r="C429" i="12"/>
  <c r="C1078" i="12"/>
  <c r="C1911" i="12"/>
  <c r="C2026" i="12"/>
  <c r="C4682" i="12"/>
  <c r="C1653" i="12"/>
  <c r="C65" i="12"/>
  <c r="C453" i="12"/>
  <c r="C1931" i="12"/>
  <c r="C2195" i="12"/>
  <c r="C1232" i="12"/>
  <c r="C1871" i="12"/>
  <c r="C1626" i="12"/>
  <c r="C1385" i="12"/>
  <c r="C2754" i="12"/>
  <c r="C2049" i="12"/>
  <c r="C2249" i="12"/>
  <c r="C1503" i="12"/>
  <c r="C931" i="12"/>
  <c r="C4354" i="12"/>
  <c r="C466" i="12"/>
  <c r="C2471" i="12"/>
  <c r="C478" i="12"/>
  <c r="C4426" i="12"/>
  <c r="C807" i="12"/>
  <c r="C1827" i="12"/>
  <c r="C381" i="12"/>
  <c r="C1887" i="12"/>
  <c r="C2093" i="12"/>
  <c r="C893" i="12"/>
  <c r="C1993" i="12"/>
  <c r="C1957" i="12"/>
  <c r="C1247" i="12"/>
  <c r="C2267" i="12"/>
  <c r="C675" i="12"/>
  <c r="C2151" i="12"/>
  <c r="C1233" i="12"/>
  <c r="C787" i="12"/>
  <c r="C230" i="12"/>
  <c r="C670" i="12"/>
  <c r="C1419" i="12"/>
  <c r="C1603" i="12"/>
  <c r="C1709" i="12"/>
  <c r="C121" i="12"/>
  <c r="C509" i="12"/>
  <c r="C616" i="12"/>
  <c r="C1588" i="12"/>
  <c r="C272" i="12"/>
  <c r="C934" i="12"/>
  <c r="C2485" i="12"/>
  <c r="C76" i="12"/>
  <c r="C1285" i="12"/>
  <c r="C1392" i="12"/>
  <c r="C2385" i="12"/>
  <c r="C2484" i="12"/>
  <c r="C1180" i="12"/>
  <c r="C1591" i="12"/>
  <c r="C2504" i="12"/>
  <c r="C964" i="12"/>
  <c r="C1882" i="12"/>
  <c r="C3410" i="12"/>
  <c r="C555" i="12"/>
  <c r="C1198" i="12"/>
  <c r="C2031" i="12"/>
  <c r="C2146" i="12"/>
  <c r="C363" i="12"/>
  <c r="C1165" i="12"/>
  <c r="C1272" i="12"/>
  <c r="C2265" i="12"/>
  <c r="C1530" i="12"/>
  <c r="C2412" i="12"/>
  <c r="C5010" i="12"/>
  <c r="C980" i="12"/>
  <c r="C1391" i="12"/>
  <c r="C2304" i="12"/>
  <c r="C2411" i="12"/>
  <c r="C947" i="12"/>
  <c r="C1590" i="12"/>
  <c r="C2423" i="12"/>
  <c r="C104" i="12"/>
  <c r="C652" i="12"/>
  <c r="C2165" i="12"/>
  <c r="C163" i="12"/>
  <c r="C965" i="12"/>
  <c r="C1072" i="12"/>
  <c r="C2065" i="12"/>
  <c r="C2164" i="12"/>
  <c r="C860" i="12"/>
  <c r="C1271" i="12"/>
  <c r="C2184" i="12"/>
  <c r="C1397" i="12"/>
  <c r="C2522" i="12"/>
  <c r="C3602" i="12"/>
  <c r="C747" i="12"/>
  <c r="C1390" i="12"/>
  <c r="C2223" i="12"/>
  <c r="C673" i="12"/>
  <c r="C2255" i="12"/>
  <c r="C3898" i="12"/>
  <c r="C1734" i="12"/>
  <c r="C3514" i="12"/>
  <c r="C4602" i="12"/>
  <c r="C1969" i="12"/>
  <c r="C761" i="12"/>
  <c r="C1381" i="12"/>
  <c r="C1904" i="12"/>
  <c r="C1062" i="12"/>
  <c r="C644" i="12"/>
  <c r="C3338" i="12"/>
  <c r="C2074" i="12"/>
  <c r="C1248" i="12"/>
  <c r="C4938" i="12"/>
  <c r="C1319" i="12"/>
  <c r="C2339" i="12"/>
  <c r="C923" i="12"/>
  <c r="C2399" i="12"/>
  <c r="C1862" i="12"/>
  <c r="C1405" i="12"/>
  <c r="C2505" i="12"/>
  <c r="C2651" i="12"/>
  <c r="C263" i="12"/>
  <c r="C1234" i="12"/>
  <c r="C1187" i="12"/>
  <c r="C802" i="12"/>
  <c r="C1955" i="12"/>
  <c r="C1430" i="12"/>
  <c r="C539" i="12"/>
  <c r="C1182" i="12"/>
  <c r="C2015" i="12"/>
  <c r="C2130" i="12"/>
  <c r="C2221" i="12"/>
  <c r="C219" i="12"/>
  <c r="C1021" i="12"/>
  <c r="C1128" i="12"/>
  <c r="C2121" i="12"/>
  <c r="C1501" i="12"/>
  <c r="C1767" i="12"/>
  <c r="C2834" i="12"/>
  <c r="C182" i="12"/>
  <c r="C622" i="12"/>
  <c r="C1281" i="12"/>
  <c r="C1525" i="12"/>
  <c r="C201" i="12"/>
  <c r="C589" i="12"/>
  <c r="C696" i="12"/>
  <c r="C1689" i="12"/>
  <c r="C1375" i="12"/>
  <c r="C498" i="12"/>
  <c r="C3922" i="12"/>
  <c r="C1067" i="12"/>
  <c r="C165" i="12"/>
  <c r="C202" i="12"/>
  <c r="C753" i="12"/>
  <c r="C62" i="12"/>
  <c r="C502" i="12"/>
  <c r="C801" i="12"/>
  <c r="C1258" i="12"/>
  <c r="C4170" i="12"/>
  <c r="C1556" i="12"/>
  <c r="C2795" i="12"/>
  <c r="C336" i="12"/>
  <c r="C496" i="12"/>
  <c r="C1388" i="12"/>
  <c r="C1555" i="12"/>
  <c r="C127" i="12"/>
  <c r="C695" i="12"/>
  <c r="C1587" i="12"/>
  <c r="C1505" i="12"/>
  <c r="C1063" i="12"/>
  <c r="C2438" i="12"/>
  <c r="C268" i="12"/>
  <c r="C162" i="12"/>
  <c r="C1584" i="12"/>
  <c r="C458" i="12"/>
  <c r="C1815" i="12"/>
  <c r="C1218" i="12"/>
  <c r="C4410" i="12"/>
  <c r="C2771" i="12"/>
  <c r="C4026" i="12"/>
  <c r="C1146" i="12"/>
  <c r="C2068" i="12"/>
  <c r="C2349" i="12"/>
  <c r="C1488" i="12"/>
  <c r="C2416" i="12"/>
  <c r="C1574" i="12"/>
  <c r="C1156" i="12"/>
  <c r="C3850" i="12"/>
  <c r="C465" i="12"/>
  <c r="C705" i="12"/>
  <c r="C2723" i="12"/>
  <c r="C407" i="12"/>
  <c r="C1099" i="12"/>
  <c r="C79" i="12"/>
  <c r="C1548" i="12"/>
  <c r="C2954" i="12"/>
  <c r="C742" i="12"/>
  <c r="C1690" i="12"/>
  <c r="C369" i="12"/>
  <c r="C864" i="12"/>
  <c r="C1956" i="12"/>
  <c r="C524" i="12"/>
  <c r="C1848" i="12"/>
  <c r="C2467" i="12"/>
  <c r="C2263" i="12"/>
  <c r="C1051" i="12"/>
  <c r="C133" i="12"/>
  <c r="C74" i="12"/>
  <c r="C689" i="12"/>
  <c r="C2570" i="12"/>
  <c r="C324" i="12"/>
  <c r="C274" i="12"/>
  <c r="C1640" i="12"/>
  <c r="C682" i="12"/>
  <c r="C452" i="12"/>
  <c r="C1411" i="12"/>
  <c r="C3346" i="12"/>
  <c r="C491" i="12"/>
  <c r="C1134" i="12"/>
  <c r="C1967" i="12"/>
  <c r="C2082" i="12"/>
  <c r="C299" i="12"/>
  <c r="C485" i="12"/>
  <c r="C1261" i="12"/>
  <c r="C1303" i="12"/>
  <c r="C984" i="12"/>
  <c r="C1611" i="12"/>
  <c r="C983" i="12"/>
  <c r="C252" i="12"/>
  <c r="C269" i="12"/>
  <c r="C426" i="12"/>
  <c r="C2011" i="12"/>
  <c r="C1895" i="12"/>
  <c r="C1055" i="12"/>
  <c r="C483" i="12"/>
  <c r="C2269" i="12"/>
  <c r="C2241" i="12"/>
  <c r="C547" i="12"/>
  <c r="C2023" i="12"/>
  <c r="C2618" i="12"/>
  <c r="C1205" i="12"/>
  <c r="C2305" i="12"/>
  <c r="C5002" i="12"/>
  <c r="C1383" i="12"/>
  <c r="C2403" i="12"/>
  <c r="C987" i="12"/>
  <c r="C2463" i="12"/>
  <c r="C2374" i="12"/>
  <c r="C146" i="12"/>
  <c r="C2360" i="12"/>
  <c r="C948" i="12"/>
  <c r="C2378" i="12"/>
  <c r="C335" i="12"/>
  <c r="C799" i="12"/>
  <c r="C1712" i="12"/>
  <c r="C1819" i="12"/>
  <c r="C3082" i="12"/>
  <c r="C430" i="12"/>
  <c r="C870" i="12"/>
  <c r="C1703" i="12"/>
  <c r="C1818" i="12"/>
  <c r="C863" i="12"/>
  <c r="C2211" i="12"/>
  <c r="C3858" i="12"/>
  <c r="C1003" i="12"/>
  <c r="C37" i="12"/>
  <c r="C2479" i="12"/>
  <c r="C497" i="12"/>
  <c r="C404" i="12"/>
  <c r="C434" i="12"/>
  <c r="C545" i="12"/>
  <c r="C1002" i="12"/>
  <c r="C2395" i="12"/>
  <c r="C2348" i="12"/>
  <c r="C4946" i="12"/>
  <c r="C916" i="12"/>
  <c r="C1327" i="12"/>
  <c r="C2240" i="12"/>
  <c r="C2347" i="12"/>
  <c r="C883" i="12"/>
  <c r="C1526" i="12"/>
  <c r="C2359" i="12"/>
  <c r="C1289" i="12"/>
  <c r="C551" i="12"/>
  <c r="C1926" i="12"/>
  <c r="C204" i="12"/>
  <c r="C34" i="12"/>
  <c r="C1520" i="12"/>
  <c r="C2513" i="12"/>
  <c r="C569" i="12"/>
  <c r="C1308" i="12"/>
  <c r="C183" i="12"/>
  <c r="C681" i="12"/>
  <c r="C885" i="12"/>
  <c r="C2394" i="12"/>
  <c r="C3538" i="12"/>
  <c r="C683" i="12"/>
  <c r="C1326" i="12"/>
  <c r="C2159" i="12"/>
  <c r="C2274" i="12"/>
  <c r="C84" i="12"/>
  <c r="C1293" i="12"/>
  <c r="C1400" i="12"/>
  <c r="C2393" i="12"/>
  <c r="C505" i="12"/>
  <c r="C120" i="12"/>
  <c r="C1596" i="12"/>
  <c r="C997" i="12"/>
  <c r="C598" i="12"/>
  <c r="C2519" i="12"/>
  <c r="C1496" i="12"/>
  <c r="C2135" i="12"/>
  <c r="C1495" i="12"/>
  <c r="C667" i="12"/>
  <c r="C867" i="12"/>
  <c r="C3842" i="12"/>
  <c r="C2523" i="12"/>
  <c r="C2407" i="12"/>
  <c r="C1567" i="12"/>
  <c r="C995" i="12"/>
  <c r="C267" i="12"/>
  <c r="C1162" i="12"/>
  <c r="C351" i="12"/>
  <c r="C1720" i="12"/>
  <c r="C370" i="12"/>
  <c r="C1054" i="12"/>
  <c r="C2002" i="12"/>
  <c r="C91" i="12"/>
  <c r="C1000" i="12"/>
  <c r="C847" i="12"/>
  <c r="C836" i="12"/>
  <c r="C2160" i="12"/>
  <c r="C3530" i="12"/>
  <c r="C1318" i="12"/>
  <c r="C2057" i="12"/>
  <c r="C1359" i="12"/>
  <c r="C2469" i="12"/>
  <c r="C900" i="12"/>
  <c r="C1311" i="12"/>
  <c r="C2224" i="12"/>
  <c r="C2331" i="12"/>
  <c r="C3594" i="12"/>
  <c r="C739" i="12"/>
  <c r="C1382" i="12"/>
  <c r="C2215" i="12"/>
  <c r="C2330" i="12"/>
  <c r="C1776" i="12"/>
  <c r="C1772" i="12"/>
  <c r="C4370" i="12"/>
  <c r="C239" i="12"/>
  <c r="C751" i="12"/>
  <c r="C1664" i="12"/>
  <c r="C1771" i="12"/>
  <c r="C173" i="12"/>
  <c r="C950" i="12"/>
  <c r="C1783" i="12"/>
  <c r="C1898" i="12"/>
  <c r="C3658" i="12"/>
  <c r="C1453" i="12"/>
  <c r="C2731" i="12"/>
  <c r="C208" i="12"/>
  <c r="C423" i="12"/>
  <c r="C1161" i="12"/>
  <c r="C1452" i="12"/>
  <c r="C1395" i="12"/>
  <c r="C631" i="12"/>
  <c r="C1484" i="12"/>
  <c r="C2779" i="12"/>
  <c r="C1314" i="12"/>
  <c r="C2962" i="12"/>
  <c r="C310" i="12"/>
  <c r="C750" i="12"/>
  <c r="C1547" i="12"/>
  <c r="C1698" i="12"/>
  <c r="C329" i="12"/>
  <c r="C717" i="12"/>
  <c r="C824" i="12"/>
  <c r="C1817" i="12"/>
  <c r="C992" i="12"/>
  <c r="C1266" i="12"/>
  <c r="C4050" i="12"/>
  <c r="C1195" i="12"/>
  <c r="C421" i="12"/>
  <c r="C834" i="12"/>
  <c r="C1265" i="12"/>
  <c r="C190" i="12"/>
  <c r="C630" i="12"/>
  <c r="C1313" i="12"/>
  <c r="C1539" i="12"/>
  <c r="C2062" i="12"/>
  <c r="C1717" i="12"/>
  <c r="C129" i="12"/>
  <c r="C4282" i="12"/>
  <c r="C2149" i="12"/>
  <c r="C3074" i="12"/>
  <c r="C4162" i="12"/>
  <c r="C2690" i="12"/>
  <c r="C4794" i="12"/>
  <c r="C1439" i="12"/>
  <c r="C1497" i="12"/>
  <c r="C1442" i="12"/>
  <c r="C671" i="12"/>
  <c r="C1867" i="12"/>
  <c r="C935" i="12"/>
  <c r="C821" i="12"/>
  <c r="C4618" i="12"/>
  <c r="C2019" i="12"/>
  <c r="C80" i="12"/>
  <c r="C1331" i="12"/>
  <c r="C2410" i="12"/>
  <c r="C4434" i="12"/>
  <c r="C1456" i="12"/>
  <c r="C732" i="12"/>
  <c r="C1962" i="12"/>
  <c r="C3986" i="12"/>
  <c r="C2095" i="12"/>
  <c r="C796" i="12"/>
  <c r="C1436" i="12"/>
  <c r="C4562" i="12"/>
  <c r="C560" i="12"/>
  <c r="C1652" i="12"/>
  <c r="C1142" i="12"/>
  <c r="C937" i="12"/>
  <c r="C1575" i="12"/>
  <c r="C4626" i="12"/>
  <c r="C1029" i="12"/>
  <c r="C72" i="12"/>
  <c r="C1826" i="12"/>
  <c r="C43" i="12"/>
  <c r="C845" i="12"/>
  <c r="C952" i="12"/>
  <c r="C1945" i="12"/>
  <c r="C1682" i="12"/>
  <c r="C2092" i="12"/>
  <c r="C4690" i="12"/>
  <c r="C660" i="12"/>
  <c r="C1071" i="12"/>
  <c r="C1984" i="12"/>
  <c r="C2091" i="12"/>
  <c r="C627" i="12"/>
  <c r="C1270" i="12"/>
  <c r="C2103" i="12"/>
  <c r="C2218" i="12"/>
  <c r="C1085" i="12"/>
  <c r="C2357" i="12"/>
  <c r="C355" i="12"/>
  <c r="C1157" i="12"/>
  <c r="C1264" i="12"/>
  <c r="C2257" i="12"/>
  <c r="C2356" i="12"/>
  <c r="C1052" i="12"/>
  <c r="C1463" i="12"/>
  <c r="C2376" i="12"/>
  <c r="C2770" i="12"/>
  <c r="C1613" i="12"/>
  <c r="C2309" i="12"/>
  <c r="C307" i="12"/>
  <c r="C1109" i="12"/>
  <c r="C1216" i="12"/>
  <c r="C2209" i="12"/>
  <c r="C2308" i="12"/>
  <c r="C4906" i="12"/>
  <c r="C2971" i="12"/>
  <c r="C4348" i="12"/>
  <c r="C1070" i="12"/>
  <c r="C1971" i="12"/>
  <c r="C3234" i="12"/>
  <c r="C317" i="12"/>
  <c r="C1022" i="12"/>
  <c r="C1855" i="12"/>
  <c r="C1970" i="12"/>
  <c r="C2061" i="12"/>
  <c r="C556" i="12"/>
  <c r="C4059" i="12"/>
  <c r="C340" i="12"/>
  <c r="C2236" i="12"/>
  <c r="C5058" i="12"/>
  <c r="C615" i="12"/>
  <c r="C1968" i="12"/>
  <c r="C908" i="12"/>
  <c r="C2514" i="12"/>
  <c r="C48" i="12"/>
  <c r="C410" i="12"/>
  <c r="C391" i="12"/>
  <c r="C1251" i="12"/>
  <c r="C1883" i="12"/>
  <c r="C1263" i="12"/>
  <c r="C1101" i="12"/>
  <c r="C464" i="12"/>
  <c r="C35" i="12"/>
  <c r="C1728" i="12"/>
  <c r="C1244" i="12"/>
  <c r="C304" i="12"/>
  <c r="C99" i="12"/>
  <c r="C578" i="12"/>
  <c r="C1229" i="12"/>
  <c r="C83" i="12"/>
  <c r="C5074" i="12"/>
  <c r="C1647" i="12"/>
  <c r="C825" i="12"/>
  <c r="C53" i="12"/>
  <c r="C1881" i="12"/>
  <c r="C2488" i="12"/>
  <c r="C227" i="12"/>
  <c r="C290" i="12"/>
  <c r="C1711" i="12"/>
  <c r="C2338" i="12"/>
  <c r="C148" i="12"/>
  <c r="C1357" i="12"/>
  <c r="C1464" i="12"/>
  <c r="C2457" i="12"/>
  <c r="C1773" i="12"/>
  <c r="C537" i="12"/>
  <c r="C2126" i="12"/>
  <c r="C1172" i="12"/>
  <c r="C1583" i="12"/>
  <c r="C2496" i="12"/>
  <c r="C530" i="12"/>
  <c r="C1139" i="12"/>
  <c r="C309" i="12"/>
  <c r="C610" i="12"/>
  <c r="C535" i="12"/>
  <c r="C1192" i="12"/>
  <c r="C2706" i="12"/>
  <c r="C54" i="12"/>
  <c r="C494" i="12"/>
  <c r="C769" i="12"/>
  <c r="C1226" i="12"/>
  <c r="C73" i="12"/>
  <c r="C461" i="12"/>
  <c r="C568" i="12"/>
  <c r="C1513" i="12"/>
  <c r="C118" i="12"/>
  <c r="C1041" i="12"/>
  <c r="C2658" i="12"/>
  <c r="C412" i="12"/>
  <c r="C446" i="12"/>
  <c r="C577" i="12"/>
  <c r="C1034" i="12"/>
  <c r="C1378" i="12"/>
  <c r="C2691" i="12"/>
  <c r="C3483" i="12"/>
  <c r="C4860" i="12"/>
  <c r="C1903" i="12"/>
  <c r="C2483" i="12"/>
  <c r="C3746" i="12"/>
  <c r="C891" i="12"/>
  <c r="C1534" i="12"/>
  <c r="C2367" i="12"/>
  <c r="C2482" i="12"/>
  <c r="C1585" i="12"/>
  <c r="C967" i="12"/>
  <c r="C261" i="12"/>
  <c r="C306" i="12"/>
  <c r="C1113" i="12"/>
  <c r="C2619" i="12"/>
  <c r="C1316" i="12"/>
  <c r="C199" i="12"/>
  <c r="C713" i="12"/>
  <c r="C1106" i="12"/>
  <c r="C4010" i="12"/>
  <c r="C2546" i="12"/>
  <c r="C3586" i="12"/>
  <c r="C1127" i="12"/>
  <c r="C2480" i="12"/>
  <c r="C192" i="12"/>
  <c r="C1691" i="12"/>
  <c r="C757" i="12"/>
  <c r="C1754" i="12"/>
  <c r="C928" i="12"/>
  <c r="C588" i="12"/>
  <c r="C3146" i="12"/>
  <c r="C295" i="12"/>
  <c r="C1462" i="12"/>
  <c r="C2288" i="12"/>
  <c r="C140" i="12"/>
  <c r="C1937" i="12"/>
  <c r="C1014" i="12"/>
  <c r="C480" i="12"/>
  <c r="C619" i="12"/>
  <c r="C2001" i="12"/>
  <c r="C566" i="12"/>
  <c r="C1985" i="12"/>
  <c r="C374" i="12"/>
  <c r="C1856" i="12"/>
  <c r="C393" i="12"/>
  <c r="C759" i="12"/>
  <c r="C2090" i="12"/>
  <c r="C1441" i="12"/>
  <c r="C332" i="12"/>
  <c r="C878" i="12"/>
  <c r="C1090" i="12"/>
  <c r="C1437" i="12"/>
  <c r="C254" i="12"/>
  <c r="C694" i="12"/>
  <c r="C1458" i="12"/>
  <c r="C1642" i="12"/>
  <c r="C185" i="12"/>
  <c r="C1781" i="12"/>
  <c r="C193" i="12"/>
  <c r="C581" i="12"/>
  <c r="C688" i="12"/>
  <c r="C1681" i="12"/>
  <c r="C1780" i="12"/>
  <c r="C476" i="12"/>
  <c r="C887" i="12"/>
  <c r="C1800" i="12"/>
  <c r="C603" i="12"/>
  <c r="C2185" i="12"/>
  <c r="C3218" i="12"/>
  <c r="C285" i="12"/>
  <c r="C1006" i="12"/>
  <c r="C1839" i="12"/>
  <c r="C1954" i="12"/>
  <c r="C171" i="12"/>
  <c r="C973" i="12"/>
  <c r="C1080" i="12"/>
  <c r="C2073" i="12"/>
  <c r="C558" i="12"/>
  <c r="C1907" i="12"/>
  <c r="C3170" i="12"/>
  <c r="C189" i="12"/>
  <c r="C958" i="12"/>
  <c r="C1791" i="12"/>
  <c r="C1906" i="12"/>
  <c r="C1997" i="12"/>
  <c r="C1219" i="12"/>
  <c r="C3995" i="12"/>
  <c r="C2653" i="12"/>
  <c r="C2018" i="12"/>
  <c r="C1660" i="12"/>
  <c r="C4258" i="12"/>
  <c r="C1403" i="12"/>
  <c r="C639" i="12"/>
  <c r="C1498" i="12"/>
  <c r="C1659" i="12"/>
  <c r="C2922" i="12"/>
  <c r="C1880" i="12"/>
  <c r="C2083" i="12"/>
  <c r="C136" i="12"/>
  <c r="C1925" i="12"/>
  <c r="C337" i="12"/>
  <c r="C725" i="12"/>
  <c r="C832" i="12"/>
  <c r="C1825" i="12"/>
  <c r="C1924" i="12"/>
  <c r="C4674" i="12"/>
  <c r="C580" i="12"/>
  <c r="C1126" i="12"/>
  <c r="C2232" i="12"/>
  <c r="C196" i="12"/>
  <c r="C841" i="12"/>
  <c r="C2272" i="12"/>
  <c r="C1097" i="12"/>
  <c r="C487" i="12"/>
  <c r="C2284" i="12"/>
  <c r="C2176" i="12"/>
  <c r="C567" i="12"/>
  <c r="C803" i="12"/>
  <c r="C367" i="12"/>
  <c r="C2449" i="12"/>
  <c r="C1143" i="12"/>
  <c r="C1315" i="12"/>
  <c r="C1131" i="12"/>
  <c r="C2210" i="12"/>
  <c r="C1207" i="12"/>
  <c r="C2084" i="12"/>
  <c r="C532" i="12"/>
  <c r="C2368" i="12"/>
  <c r="C499" i="12"/>
  <c r="C311" i="12"/>
  <c r="C4154" i="12"/>
  <c r="C2028" i="12"/>
  <c r="C438" i="12"/>
  <c r="C495" i="12"/>
  <c r="C1920" i="12"/>
  <c r="C2027" i="12"/>
  <c r="C563" i="12"/>
  <c r="C1206" i="12"/>
  <c r="C2039" i="12"/>
  <c r="C2154" i="12"/>
  <c r="C573" i="12"/>
  <c r="C2293" i="12"/>
  <c r="C291" i="12"/>
  <c r="C1093" i="12"/>
  <c r="C1200" i="12"/>
  <c r="C2193" i="12"/>
  <c r="C2292" i="12"/>
  <c r="C988" i="12"/>
  <c r="C1399" i="12"/>
  <c r="C2312" i="12"/>
  <c r="C1246" i="12"/>
  <c r="C1699" i="12"/>
  <c r="C3730" i="12"/>
  <c r="C875" i="12"/>
  <c r="C1518" i="12"/>
  <c r="C2351" i="12"/>
  <c r="C2466" i="12"/>
  <c r="C276" i="12"/>
  <c r="C178" i="12"/>
  <c r="C1592" i="12"/>
  <c r="C490" i="12"/>
  <c r="C1025" i="12"/>
  <c r="C2419" i="12"/>
  <c r="C3682" i="12"/>
  <c r="C827" i="12"/>
  <c r="C1470" i="12"/>
  <c r="C2303" i="12"/>
  <c r="C2418" i="12"/>
  <c r="C2509" i="12"/>
  <c r="C455" i="12"/>
  <c r="C4507" i="12"/>
  <c r="C3165" i="12"/>
  <c r="C235" i="12"/>
  <c r="C2172" i="12"/>
  <c r="C4770" i="12"/>
  <c r="C740" i="12"/>
  <c r="C1151" i="12"/>
  <c r="C2064" i="12"/>
  <c r="C2171" i="12"/>
  <c r="C3434" i="12"/>
  <c r="C1987" i="12"/>
  <c r="C3794" i="12"/>
  <c r="C746" i="12"/>
  <c r="C2437" i="12"/>
  <c r="C435" i="12"/>
  <c r="C1237" i="12"/>
  <c r="C1344" i="12"/>
  <c r="C2337" i="12"/>
  <c r="C2436" i="12"/>
  <c r="C5034" i="12"/>
  <c r="C417" i="12"/>
  <c r="C1092" i="12"/>
  <c r="C1638" i="12"/>
  <c r="C1129" i="12"/>
  <c r="C302" i="12"/>
  <c r="C1857" i="12"/>
  <c r="C2379" i="12"/>
  <c r="C1921" i="12"/>
  <c r="C999" i="12"/>
  <c r="C1305" i="12"/>
  <c r="C905" i="12"/>
  <c r="C1208" i="12"/>
  <c r="C1446" i="12"/>
  <c r="C837" i="12"/>
  <c r="C1835" i="12"/>
  <c r="C55" i="12"/>
  <c r="C2010" i="12"/>
  <c r="C901" i="12"/>
  <c r="C1009" i="12"/>
  <c r="C1336" i="12"/>
  <c r="C1976" i="12"/>
  <c r="C1044" i="12"/>
  <c r="C1499" i="12"/>
  <c r="C1011" i="12"/>
  <c r="C888" i="12"/>
  <c r="C188" i="12"/>
  <c r="C2229" i="12"/>
  <c r="C1259" i="12"/>
  <c r="C1007" i="12"/>
  <c r="C2432" i="12"/>
  <c r="C106" i="12"/>
  <c r="C1075" i="12"/>
  <c r="C181" i="12"/>
  <c r="C266" i="12"/>
  <c r="C1299" i="12"/>
  <c r="C680" i="12"/>
  <c r="C2642" i="12"/>
  <c r="C396" i="12"/>
  <c r="C418" i="12"/>
  <c r="C513" i="12"/>
  <c r="C970" i="12"/>
  <c r="C1337" i="12"/>
  <c r="C352" i="12"/>
  <c r="C504" i="12"/>
  <c r="C1410" i="12"/>
  <c r="C2079" i="12"/>
  <c r="C1644" i="12"/>
  <c r="C4242" i="12"/>
  <c r="C1387" i="12"/>
  <c r="C623" i="12"/>
  <c r="C1473" i="12"/>
  <c r="C1643" i="12"/>
  <c r="C382" i="12"/>
  <c r="C822" i="12"/>
  <c r="C1655" i="12"/>
  <c r="C1770" i="12"/>
  <c r="C1425" i="12"/>
  <c r="C1569" i="12"/>
  <c r="C4194" i="12"/>
  <c r="C1339" i="12"/>
  <c r="C575" i="12"/>
  <c r="C1386" i="12"/>
  <c r="C1565" i="12"/>
  <c r="C2858" i="12"/>
  <c r="C930" i="12"/>
  <c r="C5019" i="12"/>
  <c r="C1115" i="12"/>
  <c r="C1037" i="12"/>
  <c r="C857" i="12"/>
  <c r="C2555" i="12"/>
  <c r="C1252" i="12"/>
  <c r="C71" i="12"/>
  <c r="C1563" i="12"/>
  <c r="C3274" i="12"/>
  <c r="C339" i="12"/>
  <c r="C392" i="12"/>
  <c r="C1512" i="12"/>
  <c r="C4042" i="12"/>
  <c r="C2715" i="12"/>
  <c r="C1427" i="12"/>
  <c r="C1058" i="12"/>
  <c r="C4882" i="12"/>
  <c r="C2283" i="12"/>
  <c r="C2295" i="12"/>
  <c r="C1836" i="12"/>
  <c r="C1349" i="12"/>
  <c r="C2036" i="12"/>
  <c r="C1847" i="12"/>
  <c r="C1010" i="12"/>
  <c r="C1262" i="12"/>
  <c r="C2100" i="12"/>
  <c r="C1057" i="12"/>
  <c r="C1964" i="12"/>
  <c r="C814" i="12"/>
  <c r="C1762" i="12"/>
  <c r="C255" i="12"/>
  <c r="C1975" i="12"/>
  <c r="C1504" i="12"/>
  <c r="C2578" i="12"/>
  <c r="C596" i="12"/>
  <c r="C1519" i="12"/>
  <c r="C1602" i="12"/>
  <c r="C1716" i="12"/>
  <c r="C383" i="12"/>
  <c r="C823" i="12"/>
  <c r="C1736" i="12"/>
  <c r="C294" i="12"/>
  <c r="C1673" i="12"/>
  <c r="C3154" i="12"/>
  <c r="C157" i="12"/>
  <c r="C942" i="12"/>
  <c r="C1775" i="12"/>
  <c r="C1890" i="12"/>
  <c r="C107" i="12"/>
  <c r="C909" i="12"/>
  <c r="C1016" i="12"/>
  <c r="C2009" i="12"/>
  <c r="C2194" i="12"/>
  <c r="C2156" i="12"/>
  <c r="C4754" i="12"/>
  <c r="C724" i="12"/>
  <c r="C1135" i="12"/>
  <c r="C2048" i="12"/>
  <c r="C2155" i="12"/>
  <c r="C691" i="12"/>
  <c r="C1334" i="12"/>
  <c r="C2167" i="12"/>
  <c r="C2282" i="12"/>
  <c r="C137" i="12"/>
  <c r="C2108" i="12"/>
  <c r="C4706" i="12"/>
  <c r="C676" i="12"/>
  <c r="C1087" i="12"/>
  <c r="C2000" i="12"/>
  <c r="C2107" i="12"/>
  <c r="C3370" i="12"/>
  <c r="C1353" i="12"/>
  <c r="C2812" i="12"/>
  <c r="C938" i="12"/>
  <c r="C1144" i="12"/>
  <c r="C1861" i="12"/>
  <c r="C273" i="12"/>
  <c r="C661" i="12"/>
  <c r="C768" i="12"/>
  <c r="C1761" i="12"/>
  <c r="C1860" i="12"/>
  <c r="C4458" i="12"/>
  <c r="C4338" i="12"/>
  <c r="C1582" i="12"/>
  <c r="C2035" i="12"/>
  <c r="C618" i="12"/>
  <c r="C3786" i="12"/>
  <c r="C38" i="12"/>
  <c r="C874" i="12"/>
  <c r="C1533" i="12"/>
  <c r="C4554" i="12"/>
  <c r="C433" i="12"/>
  <c r="C2020" i="12"/>
  <c r="C1912" i="12"/>
  <c r="C2667" i="12"/>
  <c r="C1298" i="12"/>
  <c r="C1364" i="12"/>
  <c r="C2037" i="12"/>
  <c r="C815" i="12"/>
  <c r="C184" i="12"/>
  <c r="C2056" i="12"/>
  <c r="C2101" i="12"/>
  <c r="C293" i="12"/>
  <c r="C427" i="12"/>
  <c r="C2120" i="12"/>
  <c r="C2476" i="12"/>
  <c r="C943" i="12"/>
  <c r="C1963" i="12"/>
  <c r="C96" i="12"/>
  <c r="C2487" i="12"/>
  <c r="C2497" i="12"/>
  <c r="C3090" i="12"/>
  <c r="C1108" i="12"/>
  <c r="C624" i="12"/>
  <c r="C2129" i="12"/>
  <c r="C2228" i="12"/>
  <c r="C924" i="12"/>
  <c r="C1335" i="12"/>
  <c r="C2248" i="12"/>
  <c r="C734" i="12"/>
  <c r="C1529" i="12"/>
  <c r="C3666" i="12"/>
  <c r="C811" i="12"/>
  <c r="C1454" i="12"/>
  <c r="C2287" i="12"/>
  <c r="C2402" i="12"/>
  <c r="C212" i="12"/>
  <c r="C50" i="12"/>
  <c r="C1528" i="12"/>
  <c r="C2521" i="12"/>
  <c r="C2285" i="12"/>
  <c r="C793" i="12"/>
  <c r="C2539" i="12"/>
  <c r="C1236" i="12"/>
  <c r="C39" i="12"/>
  <c r="C344" i="12"/>
  <c r="C786" i="12"/>
  <c r="C1203" i="12"/>
  <c r="C437" i="12"/>
  <c r="C866" i="12"/>
  <c r="C1250" i="12"/>
  <c r="C525" i="12"/>
  <c r="C601" i="12"/>
  <c r="C2254" i="12"/>
  <c r="C1188" i="12"/>
  <c r="C1599" i="12"/>
  <c r="C2512" i="12"/>
  <c r="C594" i="12"/>
  <c r="C3882" i="12"/>
  <c r="C2197" i="12"/>
  <c r="C3324" i="12"/>
  <c r="C3282" i="12"/>
  <c r="C2137" i="12"/>
  <c r="C2373" i="12"/>
  <c r="C371" i="12"/>
  <c r="C1173" i="12"/>
  <c r="C1280" i="12"/>
  <c r="C2273" i="12"/>
  <c r="C2372" i="12"/>
  <c r="C4970" i="12"/>
  <c r="C3035" i="12"/>
  <c r="C2415" i="12"/>
  <c r="C170" i="12"/>
  <c r="C3810" i="12"/>
  <c r="C955" i="12"/>
  <c r="C1598" i="12"/>
  <c r="C2431" i="12"/>
  <c r="C168" i="12"/>
  <c r="C927" i="12"/>
  <c r="C1426" i="12"/>
  <c r="C3474" i="12"/>
  <c r="C1672" i="12"/>
  <c r="C439" i="12"/>
  <c r="C1540" i="12"/>
  <c r="C645" i="12"/>
  <c r="C632" i="12"/>
  <c r="C4082" i="12"/>
  <c r="C457" i="12"/>
  <c r="C939" i="12"/>
  <c r="C134" i="12"/>
  <c r="C1089" i="12"/>
  <c r="C1595" i="12"/>
  <c r="C1479" i="12"/>
  <c r="C1750" i="12"/>
  <c r="C514" i="12"/>
  <c r="C886" i="12"/>
  <c r="C1356" i="12"/>
  <c r="C2683" i="12"/>
  <c r="C112" i="12"/>
  <c r="C327" i="12"/>
  <c r="C969" i="12"/>
  <c r="C1354" i="12"/>
  <c r="C4074" i="12"/>
  <c r="C2802" i="12"/>
  <c r="C3516" i="12"/>
  <c r="C4818" i="12"/>
  <c r="C2346" i="12"/>
  <c r="C1482" i="12"/>
  <c r="C156" i="12"/>
  <c r="C1365" i="12"/>
  <c r="C1472" i="12"/>
  <c r="C2465" i="12"/>
  <c r="C312" i="12"/>
  <c r="C1806" i="12"/>
  <c r="C3227" i="12"/>
  <c r="C4604" i="12"/>
  <c r="C649" i="12"/>
  <c r="C1074" i="12"/>
  <c r="C4002" i="12"/>
  <c r="C1147" i="12"/>
  <c r="C325" i="12"/>
  <c r="C642" i="12"/>
  <c r="C1073" i="12"/>
  <c r="C2666" i="12"/>
  <c r="C1608" i="12"/>
  <c r="C4827" i="12"/>
  <c r="C388" i="12"/>
  <c r="C1015" i="12"/>
  <c r="C1669" i="12"/>
  <c r="C81" i="12"/>
  <c r="C469" i="12"/>
  <c r="C576" i="12"/>
  <c r="C1524" i="12"/>
  <c r="C1668" i="12"/>
  <c r="C4266" i="12"/>
  <c r="C3570" i="12"/>
  <c r="C3708" i="12"/>
  <c r="C145" i="12"/>
  <c r="C4796" i="12"/>
  <c r="C4414" i="12"/>
  <c r="C3056" i="12"/>
  <c r="C6813" i="12"/>
  <c r="C2979" i="12"/>
  <c r="C4356" i="12"/>
  <c r="C3014" i="12"/>
  <c r="C4383" i="12"/>
  <c r="C5413" i="12"/>
  <c r="C1804" i="12"/>
  <c r="C1152" i="12"/>
  <c r="C4125" i="12"/>
  <c r="C2775" i="12"/>
  <c r="C4144" i="12"/>
  <c r="C620" i="12"/>
  <c r="C4067" i="12"/>
  <c r="C2725" i="12"/>
  <c r="C4102" i="12"/>
  <c r="C2744" i="12"/>
  <c r="C419" i="12"/>
  <c r="C2627" i="12"/>
  <c r="C3006" i="12"/>
  <c r="C4375" i="12"/>
  <c r="C5405" i="12"/>
  <c r="C298" i="12"/>
  <c r="C2948" i="12"/>
  <c r="C718" i="12"/>
  <c r="C852" i="12"/>
  <c r="C1008" i="12"/>
  <c r="C1164" i="12"/>
  <c r="C1193" i="12"/>
  <c r="C318" i="12"/>
  <c r="C752" i="12"/>
  <c r="C1797" i="12"/>
  <c r="C3836" i="12"/>
  <c r="C1290" i="12"/>
  <c r="C40" i="12"/>
  <c r="C443" i="12"/>
  <c r="C1919" i="12"/>
  <c r="C2125" i="12"/>
  <c r="C2392" i="12"/>
  <c r="C2940" i="12"/>
  <c r="C1708" i="12"/>
  <c r="C1719" i="12"/>
  <c r="C1989" i="12"/>
  <c r="C401" i="12"/>
  <c r="C789" i="12"/>
  <c r="C896" i="12"/>
  <c r="C1889" i="12"/>
  <c r="C1988" i="12"/>
  <c r="C4586" i="12"/>
  <c r="C4850" i="12"/>
  <c r="C4028" i="12"/>
  <c r="C788" i="12"/>
  <c r="C1651" i="12"/>
  <c r="C2914" i="12"/>
  <c r="C262" i="12"/>
  <c r="C702" i="12"/>
  <c r="C1469" i="12"/>
  <c r="C1650" i="12"/>
  <c r="C1741" i="12"/>
  <c r="C187" i="12"/>
  <c r="C3739" i="12"/>
  <c r="C1418" i="12"/>
  <c r="C1042" i="12"/>
  <c r="C1916" i="12"/>
  <c r="C4514" i="12"/>
  <c r="C484" i="12"/>
  <c r="C895" i="12"/>
  <c r="C1808" i="12"/>
  <c r="C1915" i="12"/>
  <c r="C3178" i="12"/>
  <c r="C554" i="12"/>
  <c r="C2620" i="12"/>
  <c r="C1909" i="12"/>
  <c r="C1928" i="12"/>
  <c r="C2181" i="12"/>
  <c r="C179" i="12"/>
  <c r="C981" i="12"/>
  <c r="C1088" i="12"/>
  <c r="C2081" i="12"/>
  <c r="C2180" i="12"/>
  <c r="C4778" i="12"/>
  <c r="C2843" i="12"/>
  <c r="C4220" i="12"/>
  <c r="C533" i="12"/>
  <c r="C3549" i="12"/>
  <c r="C4926" i="12"/>
  <c r="C3568" i="12"/>
  <c r="C7325" i="12"/>
  <c r="C3491" i="12"/>
  <c r="C4868" i="12"/>
  <c r="C3526" i="12"/>
  <c r="C4895" i="12"/>
  <c r="C5925" i="12"/>
  <c r="C2866" i="12"/>
  <c r="C2145" i="12"/>
  <c r="C4637" i="12"/>
  <c r="C3287" i="12"/>
  <c r="C4656" i="12"/>
  <c r="C1031" i="12"/>
  <c r="C4579" i="12"/>
  <c r="C3237" i="12"/>
  <c r="C4614" i="12"/>
  <c r="C3256" i="12"/>
  <c r="C785" i="12"/>
  <c r="C3419" i="12"/>
  <c r="C3518" i="12"/>
  <c r="C4887" i="12"/>
  <c r="C5917" i="12"/>
  <c r="C2586" i="12"/>
  <c r="C2340" i="12"/>
  <c r="C819" i="12"/>
  <c r="C126" i="12"/>
  <c r="C4114" i="12"/>
  <c r="C1522" i="12"/>
  <c r="C758" i="12"/>
  <c r="C1745" i="12"/>
  <c r="C209" i="12"/>
  <c r="C413" i="12"/>
  <c r="C850" i="12"/>
  <c r="C1451" i="12"/>
  <c r="C143" i="12"/>
  <c r="C1601" i="12"/>
  <c r="C2118" i="12"/>
  <c r="C2499" i="12"/>
  <c r="C3452" i="12"/>
  <c r="C4306" i="12"/>
  <c r="C1834" i="12"/>
  <c r="C2501" i="12"/>
  <c r="C92" i="12"/>
  <c r="C1301" i="12"/>
  <c r="C1408" i="12"/>
  <c r="C2401" i="12"/>
  <c r="C2500" i="12"/>
  <c r="C634" i="12"/>
  <c r="C3163" i="12"/>
  <c r="C4540" i="12"/>
  <c r="C1199" i="12"/>
  <c r="C2163" i="12"/>
  <c r="C3426" i="12"/>
  <c r="C571" i="12"/>
  <c r="C1214" i="12"/>
  <c r="C2047" i="12"/>
  <c r="C2162" i="12"/>
  <c r="C2253" i="12"/>
  <c r="C989" i="12"/>
  <c r="C4251" i="12"/>
  <c r="C2909" i="12"/>
  <c r="C1267" i="12"/>
  <c r="C2428" i="12"/>
  <c r="C5026" i="12"/>
  <c r="C996" i="12"/>
  <c r="C1407" i="12"/>
  <c r="C2320" i="12"/>
  <c r="C2427" i="12"/>
  <c r="C3690" i="12"/>
  <c r="C921" i="12"/>
  <c r="C3132" i="12"/>
  <c r="C321" i="12"/>
  <c r="C529" i="12"/>
  <c r="C2530" i="12"/>
  <c r="C284" i="12"/>
  <c r="C194" i="12"/>
  <c r="C1600" i="12"/>
  <c r="C522" i="12"/>
  <c r="C889" i="12"/>
  <c r="C2563" i="12"/>
  <c r="C3355" i="12"/>
  <c r="C4732" i="12"/>
  <c r="C640" i="12"/>
  <c r="C4061" i="12"/>
  <c r="C2711" i="12"/>
  <c r="C4080" i="12"/>
  <c r="C1283" i="12"/>
  <c r="C4003" i="12"/>
  <c r="C2661" i="12"/>
  <c r="C4038" i="12"/>
  <c r="C2680" i="12"/>
  <c r="C6437" i="12"/>
  <c r="C4914" i="12"/>
  <c r="C2244" i="12"/>
  <c r="C1766" i="12"/>
  <c r="C3799" i="12"/>
  <c r="C3057" i="12"/>
  <c r="C1944" i="12"/>
  <c r="C666" i="12"/>
  <c r="C3749" i="12"/>
  <c r="C1443" i="12"/>
  <c r="C3768" i="12"/>
  <c r="C2594" i="12"/>
  <c r="C3260" i="12"/>
  <c r="C4030" i="12"/>
  <c r="C2672" i="12"/>
  <c r="C6429" i="12"/>
  <c r="C4634" i="12"/>
  <c r="C1566" i="12"/>
  <c r="C2201" i="12"/>
  <c r="C2329" i="12"/>
  <c r="C517" i="12"/>
  <c r="C1541" i="12"/>
  <c r="C1561" i="12"/>
  <c r="C1844" i="12"/>
  <c r="C597" i="12"/>
  <c r="C1297" i="12"/>
  <c r="C1492" i="12"/>
  <c r="C1724" i="12"/>
  <c r="C804" i="12"/>
  <c r="C2128" i="12"/>
  <c r="C2986" i="12"/>
  <c r="C4594" i="12"/>
  <c r="C3964" i="12"/>
  <c r="C111" i="12"/>
  <c r="C1554" i="12"/>
  <c r="C2850" i="12"/>
  <c r="C198" i="12"/>
  <c r="C638" i="12"/>
  <c r="C1340" i="12"/>
  <c r="C1553" i="12"/>
  <c r="C1677" i="12"/>
  <c r="C89" i="12"/>
  <c r="C3675" i="12"/>
  <c r="C5052" i="12"/>
  <c r="C2112" i="12"/>
  <c r="C818" i="12"/>
  <c r="C3938" i="12"/>
  <c r="C1083" i="12"/>
  <c r="C197" i="12"/>
  <c r="C330" i="12"/>
  <c r="C817" i="12"/>
  <c r="C2602" i="12"/>
  <c r="C1096" i="12"/>
  <c r="C4763" i="12"/>
  <c r="C2634" i="12"/>
  <c r="C503" i="12"/>
  <c r="C1581" i="12"/>
  <c r="C2811" i="12"/>
  <c r="C368" i="12"/>
  <c r="C512" i="12"/>
  <c r="C1421" i="12"/>
  <c r="C1580" i="12"/>
  <c r="C4202" i="12"/>
  <c r="C3314" i="12"/>
  <c r="C3644" i="12"/>
  <c r="C709" i="12"/>
  <c r="C1779" i="12"/>
  <c r="C3042" i="12"/>
  <c r="C390" i="12"/>
  <c r="C830" i="12"/>
  <c r="C1663" i="12"/>
  <c r="C1778" i="12"/>
  <c r="C1869" i="12"/>
  <c r="C398" i="12"/>
  <c r="C3867" i="12"/>
  <c r="C2525" i="12"/>
  <c r="C1627" i="12"/>
  <c r="C4573" i="12"/>
  <c r="C3223" i="12"/>
  <c r="C4592" i="12"/>
  <c r="C519" i="12"/>
  <c r="C4515" i="12"/>
  <c r="C3173" i="12"/>
  <c r="C4550" i="12"/>
  <c r="C3192" i="12"/>
  <c r="C6949" i="12"/>
  <c r="C2421" i="12"/>
  <c r="C4842" i="12"/>
  <c r="C2942" i="12"/>
  <c r="C4311" i="12"/>
  <c r="C5341" i="12"/>
  <c r="C2051" i="12"/>
  <c r="C2884" i="12"/>
  <c r="C4261" i="12"/>
  <c r="C2911" i="12"/>
  <c r="C4280" i="12"/>
  <c r="C348" i="12"/>
  <c r="C2589" i="12"/>
  <c r="C4542" i="12"/>
  <c r="C3184" i="12"/>
  <c r="C6941" i="12"/>
  <c r="C3107" i="12"/>
  <c r="C1760" i="12"/>
  <c r="C1114" i="12"/>
  <c r="C3026" i="12"/>
  <c r="C1136" i="12"/>
  <c r="C4178" i="12"/>
  <c r="C1706" i="12"/>
  <c r="C540" i="12"/>
  <c r="C704" i="12"/>
  <c r="C2722" i="12"/>
  <c r="C3946" i="12"/>
  <c r="C2786" i="12"/>
  <c r="C574" i="12"/>
  <c r="C1450" i="12"/>
  <c r="C3498" i="12"/>
  <c r="C3099" i="12"/>
  <c r="C4476" i="12"/>
  <c r="C687" i="12"/>
  <c r="C2099" i="12"/>
  <c r="C3362" i="12"/>
  <c r="C507" i="12"/>
  <c r="C1150" i="12"/>
  <c r="C1983" i="12"/>
  <c r="C2098" i="12"/>
  <c r="C2189" i="12"/>
  <c r="C477" i="12"/>
  <c r="C4187" i="12"/>
  <c r="C2845" i="12"/>
  <c r="C2219" i="12"/>
  <c r="C1852" i="12"/>
  <c r="C4450" i="12"/>
  <c r="C399" i="12"/>
  <c r="C831" i="12"/>
  <c r="C1744" i="12"/>
  <c r="C1851" i="12"/>
  <c r="C3114" i="12"/>
  <c r="C2089" i="12"/>
  <c r="C2556" i="12"/>
  <c r="C1049" i="12"/>
  <c r="C1122" i="12"/>
  <c r="C2117" i="12"/>
  <c r="C115" i="12"/>
  <c r="C917" i="12"/>
  <c r="C1024" i="12"/>
  <c r="C2017" i="12"/>
  <c r="C2116" i="12"/>
  <c r="C4714" i="12"/>
  <c r="C2635" i="12"/>
  <c r="C4156" i="12"/>
  <c r="C816" i="12"/>
  <c r="C2291" i="12"/>
  <c r="C3554" i="12"/>
  <c r="C699" i="12"/>
  <c r="C1342" i="12"/>
  <c r="C2175" i="12"/>
  <c r="C2290" i="12"/>
  <c r="C2381" i="12"/>
  <c r="C838" i="12"/>
  <c r="C4379" i="12"/>
  <c r="C3037" i="12"/>
  <c r="C1732" i="12"/>
  <c r="C474" i="12"/>
  <c r="C3735" i="12"/>
  <c r="C2545" i="12"/>
  <c r="C1186" i="12"/>
  <c r="C5027" i="12"/>
  <c r="C3685" i="12"/>
  <c r="C5062" i="12"/>
  <c r="C3704" i="12"/>
  <c r="C217" i="12"/>
  <c r="C2440" i="12"/>
  <c r="C2907" i="12"/>
  <c r="C3454" i="12"/>
  <c r="C4823" i="12"/>
  <c r="C5853" i="12"/>
  <c r="C2493" i="12"/>
  <c r="C3396" i="12"/>
  <c r="C4773" i="12"/>
  <c r="C3423" i="12"/>
  <c r="C4792" i="12"/>
  <c r="C322" i="12"/>
  <c r="C3677" i="12"/>
  <c r="C5054" i="12"/>
  <c r="C3696" i="12"/>
  <c r="C7453" i="12"/>
  <c r="C3619" i="12"/>
  <c r="C405" i="12"/>
  <c r="C944" i="12"/>
  <c r="C1455" i="12"/>
  <c r="C714" i="12"/>
  <c r="C1323" i="12"/>
  <c r="C283" i="12"/>
  <c r="C951" i="12"/>
  <c r="C1697" i="12"/>
  <c r="C70" i="12"/>
  <c r="C2755" i="12"/>
  <c r="C3298" i="12"/>
  <c r="C1086" i="12"/>
  <c r="C2034" i="12"/>
  <c r="C4522" i="12"/>
  <c r="C3611" i="12"/>
  <c r="C4988" i="12"/>
  <c r="C1573" i="12"/>
  <c r="C562" i="12"/>
  <c r="C3874" i="12"/>
  <c r="C1019" i="12"/>
  <c r="C69" i="12"/>
  <c r="C2495" i="12"/>
  <c r="C561" i="12"/>
  <c r="C2538" i="12"/>
  <c r="C584" i="12"/>
  <c r="C4699" i="12"/>
  <c r="C3357" i="12"/>
  <c r="C755" i="12"/>
  <c r="C2364" i="12"/>
  <c r="C4962" i="12"/>
  <c r="C932" i="12"/>
  <c r="C1343" i="12"/>
  <c r="C2256" i="12"/>
  <c r="C2363" i="12"/>
  <c r="C3626" i="12"/>
  <c r="C2188" i="12"/>
  <c r="C3068" i="12"/>
  <c r="C2603" i="12"/>
  <c r="C2474" i="12"/>
  <c r="C2054" i="12"/>
  <c r="C220" i="12"/>
  <c r="C66" i="12"/>
  <c r="C1536" i="12"/>
  <c r="C90" i="12"/>
  <c r="C633" i="12"/>
  <c r="C2318" i="12"/>
  <c r="C3291" i="12"/>
  <c r="C4668" i="12"/>
  <c r="C1809" i="12"/>
  <c r="C1330" i="12"/>
  <c r="C4066" i="12"/>
  <c r="C1211" i="12"/>
  <c r="C447" i="12"/>
  <c r="C898" i="12"/>
  <c r="C1329" i="12"/>
  <c r="C2730" i="12"/>
  <c r="C1671" i="12"/>
  <c r="C4891" i="12"/>
  <c r="C402" i="12"/>
  <c r="C4330" i="12"/>
  <c r="C2878" i="12"/>
  <c r="C4247" i="12"/>
  <c r="C5277" i="12"/>
  <c r="C1476" i="12"/>
  <c r="C2820" i="12"/>
  <c r="C4197" i="12"/>
  <c r="C2847" i="12"/>
  <c r="C4216" i="12"/>
  <c r="C605" i="12"/>
  <c r="C2245" i="12"/>
  <c r="C2876" i="12"/>
  <c r="C3966" i="12"/>
  <c r="C176" i="12"/>
  <c r="C301" i="12"/>
  <c r="C2475" i="12"/>
  <c r="C1081" i="12"/>
  <c r="C559" i="12"/>
  <c r="C1845" i="12"/>
  <c r="C1864" i="12"/>
  <c r="C1796" i="12"/>
  <c r="C510" i="12"/>
  <c r="C2453" i="12"/>
  <c r="C4322" i="12"/>
  <c r="C703" i="12"/>
  <c r="C1723" i="12"/>
  <c r="C2819" i="12"/>
  <c r="C4123" i="12"/>
  <c r="C2781" i="12"/>
  <c r="C1707" i="12"/>
  <c r="C1788" i="12"/>
  <c r="C4386" i="12"/>
  <c r="C271" i="12"/>
  <c r="C767" i="12"/>
  <c r="C1680" i="12"/>
  <c r="C1787" i="12"/>
  <c r="C3050" i="12"/>
  <c r="C1538" i="12"/>
  <c r="C2262" i="12"/>
  <c r="C945" i="12"/>
  <c r="C1398" i="12"/>
  <c r="C1481" i="12"/>
  <c r="C2747" i="12"/>
  <c r="C240" i="12"/>
  <c r="C448" i="12"/>
  <c r="C1225" i="12"/>
  <c r="C1477" i="12"/>
  <c r="C4138" i="12"/>
  <c r="C3058" i="12"/>
  <c r="C3580" i="12"/>
  <c r="C1300" i="12"/>
  <c r="C1715" i="12"/>
  <c r="C2978" i="12"/>
  <c r="C326" i="12"/>
  <c r="C766" i="12"/>
  <c r="C1572" i="12"/>
  <c r="C1714" i="12"/>
  <c r="C1805" i="12"/>
  <c r="C292" i="12"/>
  <c r="C3803" i="12"/>
  <c r="C2014" i="12"/>
  <c r="C1908" i="12"/>
  <c r="C1980" i="12"/>
  <c r="C4578" i="12"/>
  <c r="C548" i="12"/>
  <c r="C959" i="12"/>
  <c r="C1872" i="12"/>
  <c r="C1979" i="12"/>
  <c r="C3242" i="12"/>
  <c r="C1786" i="12"/>
  <c r="C2684" i="12"/>
  <c r="C1527" i="12"/>
  <c r="C3826" i="12"/>
  <c r="C3390" i="12"/>
  <c r="C4759" i="12"/>
  <c r="C5789" i="12"/>
  <c r="C2237" i="12"/>
  <c r="C3332" i="12"/>
  <c r="C4709" i="12"/>
  <c r="C3359" i="12"/>
  <c r="C4728" i="12"/>
  <c r="C712" i="12"/>
  <c r="C243" i="12"/>
  <c r="C4924" i="12"/>
  <c r="C4478" i="12"/>
  <c r="C3120" i="12"/>
  <c r="C6877" i="12"/>
  <c r="C3043" i="12"/>
  <c r="C4420" i="12"/>
  <c r="C3078" i="12"/>
  <c r="C4447" i="12"/>
  <c r="C5477" i="12"/>
  <c r="C778" i="12"/>
  <c r="C4701" i="12"/>
  <c r="C3351" i="12"/>
  <c r="C4720" i="12"/>
  <c r="C1543" i="12"/>
  <c r="C4643" i="12"/>
  <c r="C4106" i="12"/>
  <c r="C833" i="12"/>
  <c r="C45" i="12"/>
  <c r="C1676" i="12"/>
  <c r="C1953" i="12"/>
  <c r="C635" i="12"/>
  <c r="C604" i="12"/>
  <c r="C1685" i="12"/>
  <c r="C3844" i="12"/>
  <c r="C2608" i="12"/>
  <c r="C2566" i="12"/>
  <c r="C4189" i="12"/>
  <c r="C4131" i="12"/>
  <c r="C3813" i="12"/>
  <c r="C2030" i="12"/>
  <c r="C3832" i="12"/>
  <c r="C420" i="12"/>
  <c r="C1843" i="12"/>
  <c r="C3931" i="12"/>
  <c r="C3582" i="12"/>
  <c r="C4951" i="12"/>
  <c r="C5981" i="12"/>
  <c r="C2842" i="12"/>
  <c r="C3524" i="12"/>
  <c r="C4901" i="12"/>
  <c r="C3551" i="12"/>
  <c r="C4920" i="12"/>
  <c r="C1799" i="12"/>
  <c r="C763" i="12"/>
  <c r="C3101" i="12"/>
  <c r="C4670" i="12"/>
  <c r="C3312" i="12"/>
  <c r="C7069" i="12"/>
  <c r="C3235" i="12"/>
  <c r="C4612" i="12"/>
  <c r="C3270" i="12"/>
  <c r="C4639" i="12"/>
  <c r="C5669" i="12"/>
  <c r="C2005" i="12"/>
  <c r="C1154" i="12"/>
  <c r="C4381" i="12"/>
  <c r="C3031" i="12"/>
  <c r="C4400" i="12"/>
  <c r="C338" i="12"/>
  <c r="C4323" i="12"/>
  <c r="C2981" i="12"/>
  <c r="C4358" i="12"/>
  <c r="C3000" i="12"/>
  <c r="C6757" i="12"/>
  <c r="C2420" i="12"/>
  <c r="C2298" i="12"/>
  <c r="C3262" i="12"/>
  <c r="C4631" i="12"/>
  <c r="C5661" i="12"/>
  <c r="C1725" i="12"/>
  <c r="C3204" i="12"/>
  <c r="C4581" i="12"/>
  <c r="C3231" i="12"/>
  <c r="C4600" i="12"/>
  <c r="C1095" i="12"/>
  <c r="C4695" i="12"/>
  <c r="C626" i="12"/>
  <c r="C3980" i="12"/>
  <c r="C2638" i="12"/>
  <c r="C4007" i="12"/>
  <c r="C4721" i="12"/>
  <c r="C1322" i="12"/>
  <c r="C2644" i="12"/>
  <c r="C4021" i="12"/>
  <c r="C2671" i="12"/>
  <c r="C4040" i="12"/>
  <c r="C3866" i="12"/>
  <c r="C3691" i="12"/>
  <c r="C5068" i="12"/>
  <c r="C3726" i="12"/>
  <c r="C538" i="12"/>
  <c r="C6125" i="12"/>
  <c r="C3674" i="12"/>
  <c r="C3732" i="12"/>
  <c r="C1242" i="12"/>
  <c r="C3759" i="12"/>
  <c r="C2950" i="12"/>
  <c r="C4779" i="12"/>
  <c r="C3437" i="12"/>
  <c r="C4814" i="12"/>
  <c r="C3456" i="12"/>
  <c r="C408" i="12"/>
  <c r="C3547" i="12"/>
  <c r="C2300" i="12"/>
  <c r="C3004" i="12"/>
  <c r="C2052" i="12"/>
  <c r="C1278" i="12"/>
  <c r="C2492" i="12"/>
  <c r="C3196" i="12"/>
  <c r="C2342" i="12"/>
  <c r="C3632" i="12"/>
  <c r="C3590" i="12"/>
  <c r="C2278" i="12"/>
  <c r="C1814" i="12"/>
  <c r="C4325" i="12"/>
  <c r="C2975" i="12"/>
  <c r="C4344" i="12"/>
  <c r="C454" i="12"/>
  <c r="C3106" i="12"/>
  <c r="C3388" i="12"/>
  <c r="C4094" i="12"/>
  <c r="C2736" i="12"/>
  <c r="C6493" i="12"/>
  <c r="C4890" i="12"/>
  <c r="C4036" i="12"/>
  <c r="C2694" i="12"/>
  <c r="C4063" i="12"/>
  <c r="C5093" i="12"/>
  <c r="C1914" i="12"/>
  <c r="C1406" i="12"/>
  <c r="C3805" i="12"/>
  <c r="C1966" i="12"/>
  <c r="C3824" i="12"/>
  <c r="C251" i="12"/>
  <c r="C3747" i="12"/>
  <c r="C1521" i="12"/>
  <c r="C3782" i="12"/>
  <c r="C1718" i="12"/>
  <c r="C6181" i="12"/>
  <c r="C3890" i="12"/>
  <c r="C1465" i="12"/>
  <c r="C4893" i="12"/>
  <c r="C3543" i="12"/>
  <c r="C4912" i="12"/>
  <c r="C264" i="12"/>
  <c r="C4835" i="12"/>
  <c r="C3493" i="12"/>
  <c r="C4870" i="12"/>
  <c r="C3512" i="12"/>
  <c r="C7269" i="12"/>
  <c r="C2044" i="12"/>
  <c r="C4955" i="12"/>
  <c r="C3774" i="12"/>
  <c r="C1654" i="12"/>
  <c r="C6173" i="12"/>
  <c r="C3610" i="12"/>
  <c r="C3716" i="12"/>
  <c r="C730" i="12"/>
  <c r="C3743" i="12"/>
  <c r="C2609" i="12"/>
  <c r="C2008" i="12"/>
  <c r="C5725" i="12"/>
  <c r="C3115" i="12"/>
  <c r="C4492" i="12"/>
  <c r="C3150" i="12"/>
  <c r="C4519" i="12"/>
  <c r="C5549" i="12"/>
  <c r="C1467" i="12"/>
  <c r="C3156" i="12"/>
  <c r="C4533" i="12"/>
  <c r="C3183" i="12"/>
  <c r="C4552" i="12"/>
  <c r="C3780" i="12"/>
  <c r="C4203" i="12"/>
  <c r="C2861" i="12"/>
  <c r="C4238" i="12"/>
  <c r="C2880" i="12"/>
  <c r="C6637" i="12"/>
  <c r="C2867" i="12"/>
  <c r="C4244" i="12"/>
  <c r="C2902" i="12"/>
  <c r="C1742" i="12"/>
  <c r="C4319" i="12"/>
  <c r="C2572" i="12"/>
  <c r="C3949" i="12"/>
  <c r="C2599" i="12"/>
  <c r="C3968" i="12"/>
  <c r="C899" i="12"/>
  <c r="C3955" i="12"/>
  <c r="C2613" i="12"/>
  <c r="C3990" i="12"/>
  <c r="C2632" i="12"/>
  <c r="C4862" i="12"/>
  <c r="C1117" i="12"/>
  <c r="C3660" i="12"/>
  <c r="C5037" i="12"/>
  <c r="C3687" i="12"/>
  <c r="C5056" i="12"/>
  <c r="C781" i="12"/>
  <c r="C4834" i="12"/>
  <c r="C4898" i="12"/>
  <c r="C2220" i="12"/>
  <c r="C4650" i="12"/>
  <c r="C2111" i="12"/>
  <c r="C314" i="12"/>
  <c r="C1733" i="12"/>
  <c r="C3871" i="12"/>
  <c r="C6365" i="12"/>
  <c r="C3935" i="12"/>
  <c r="C2839" i="12"/>
  <c r="C3460" i="12"/>
  <c r="C4837" i="12"/>
  <c r="C3487" i="12"/>
  <c r="C4856" i="12"/>
  <c r="C609" i="12"/>
  <c r="C61" i="12"/>
  <c r="C2717" i="12"/>
  <c r="C4606" i="12"/>
  <c r="C3248" i="12"/>
  <c r="C7005" i="12"/>
  <c r="C3171" i="12"/>
  <c r="C4548" i="12"/>
  <c r="C3206" i="12"/>
  <c r="C4575" i="12"/>
  <c r="C5605" i="12"/>
  <c r="C1749" i="12"/>
  <c r="C2239" i="12"/>
  <c r="C4317" i="12"/>
  <c r="C2967" i="12"/>
  <c r="C4336" i="12"/>
  <c r="C1053" i="12"/>
  <c r="C4259" i="12"/>
  <c r="C2917" i="12"/>
  <c r="C4294" i="12"/>
  <c r="C2936" i="12"/>
  <c r="C6693" i="12"/>
  <c r="C2923" i="12"/>
  <c r="C2794" i="12"/>
  <c r="C2686" i="12"/>
  <c r="C4055" i="12"/>
  <c r="C5085" i="12"/>
  <c r="C810" i="12"/>
  <c r="C2628" i="12"/>
  <c r="C4005" i="12"/>
  <c r="C2655" i="12"/>
  <c r="C4024" i="12"/>
  <c r="C1347" i="12"/>
  <c r="C4642" i="12"/>
  <c r="C4284" i="12"/>
  <c r="C4286" i="12"/>
  <c r="C2928" i="12"/>
  <c r="C224" i="12"/>
  <c r="C1215" i="12"/>
  <c r="C868" i="12"/>
  <c r="C2231" i="12"/>
  <c r="C890" i="12"/>
  <c r="C2226" i="12"/>
  <c r="C1060" i="12"/>
  <c r="C2748" i="12"/>
  <c r="C3633" i="12"/>
  <c r="C7389" i="12"/>
  <c r="C4959" i="12"/>
  <c r="C3863" i="12"/>
  <c r="C3972" i="12"/>
  <c r="C2630" i="12"/>
  <c r="C3999" i="12"/>
  <c r="C4657" i="12"/>
  <c r="C1066" i="12"/>
  <c r="C894" i="12"/>
  <c r="C3741" i="12"/>
  <c r="C1274" i="12"/>
  <c r="C3760" i="12"/>
  <c r="C153" i="12"/>
  <c r="C3683" i="12"/>
  <c r="C5060" i="12"/>
  <c r="C3718" i="12"/>
  <c r="C122" i="12"/>
  <c r="C6117" i="12"/>
  <c r="C3634" i="12"/>
  <c r="C2354" i="12"/>
  <c r="C4829" i="12"/>
  <c r="C3479" i="12"/>
  <c r="C4848" i="12"/>
  <c r="C1160" i="12"/>
  <c r="C4771" i="12"/>
  <c r="C3429" i="12"/>
  <c r="C4806" i="12"/>
  <c r="C3448" i="12"/>
  <c r="C7205" i="12"/>
  <c r="C2321" i="12"/>
  <c r="C2183" i="12"/>
  <c r="C3198" i="12"/>
  <c r="C4567" i="12"/>
  <c r="C5597" i="12"/>
  <c r="C1177" i="12"/>
  <c r="C3140" i="12"/>
  <c r="C4517" i="12"/>
  <c r="C3167" i="12"/>
  <c r="C4536" i="12"/>
  <c r="C583" i="12"/>
  <c r="C612" i="12"/>
  <c r="C3421" i="12"/>
  <c r="C4798" i="12"/>
  <c r="C3440" i="12"/>
  <c r="C7197" i="12"/>
  <c r="C3363" i="12"/>
  <c r="C4740" i="12"/>
  <c r="C3398" i="12"/>
  <c r="C4767" i="12"/>
  <c r="C5797" i="12"/>
  <c r="C2517" i="12"/>
  <c r="C3268" i="12"/>
  <c r="C4139" i="12"/>
  <c r="C2797" i="12"/>
  <c r="C4174" i="12"/>
  <c r="C2816" i="12"/>
  <c r="C6573" i="12"/>
  <c r="C2739" i="12"/>
  <c r="C4180" i="12"/>
  <c r="C2838" i="12"/>
  <c r="C4207" i="12"/>
  <c r="C248" i="12"/>
  <c r="C3807" i="12"/>
  <c r="C2390" i="12"/>
  <c r="C3885" i="12"/>
  <c r="C2535" i="12"/>
  <c r="C3904" i="12"/>
  <c r="C333" i="12"/>
  <c r="C3891" i="12"/>
  <c r="C2549" i="12"/>
  <c r="C3926" i="12"/>
  <c r="C4350" i="12"/>
  <c r="C1196" i="12"/>
  <c r="C3596" i="12"/>
  <c r="C4973" i="12"/>
  <c r="C3623" i="12"/>
  <c r="C4992" i="12"/>
  <c r="C2375" i="12"/>
  <c r="C4979" i="12"/>
  <c r="C3637" i="12"/>
  <c r="C5014" i="12"/>
  <c r="C3656" i="12"/>
  <c r="C7261" i="12"/>
  <c r="C3307" i="12"/>
  <c r="C4684" i="12"/>
  <c r="C3342" i="12"/>
  <c r="C4711" i="12"/>
  <c r="C5741" i="12"/>
  <c r="C1345" i="12"/>
  <c r="C2235" i="12"/>
  <c r="C1279" i="12"/>
  <c r="C2053" i="12"/>
  <c r="C4092" i="12"/>
  <c r="C2317" i="12"/>
  <c r="C1471" i="12"/>
  <c r="C3902" i="12"/>
  <c r="C1705" i="12"/>
  <c r="C4378" i="12"/>
  <c r="C4145" i="12"/>
  <c r="C4208" i="12"/>
  <c r="C4484" i="12"/>
  <c r="C3142" i="12"/>
  <c r="C4511" i="12"/>
  <c r="C5541" i="12"/>
  <c r="C1401" i="12"/>
  <c r="C1727" i="12"/>
  <c r="C4253" i="12"/>
  <c r="C2903" i="12"/>
  <c r="C4272" i="12"/>
  <c r="C541" i="12"/>
  <c r="C4195" i="12"/>
  <c r="C2853" i="12"/>
  <c r="C4230" i="12"/>
  <c r="C2872" i="12"/>
  <c r="C6629" i="12"/>
  <c r="C2859" i="12"/>
  <c r="C2445" i="12"/>
  <c r="C2622" i="12"/>
  <c r="C3991" i="12"/>
  <c r="C4593" i="12"/>
  <c r="C2153" i="12"/>
  <c r="C2564" i="12"/>
  <c r="C3941" i="12"/>
  <c r="C2591" i="12"/>
  <c r="C3960" i="12"/>
  <c r="C835" i="12"/>
  <c r="C1466" i="12"/>
  <c r="C4571" i="12"/>
  <c r="C3710" i="12"/>
  <c r="C5079" i="12"/>
  <c r="C6109" i="12"/>
  <c r="C3354" i="12"/>
  <c r="C3652" i="12"/>
  <c r="C5029" i="12"/>
  <c r="C3679" i="12"/>
  <c r="C5048" i="12"/>
  <c r="C1409" i="12"/>
  <c r="C1023" i="12"/>
  <c r="C3933" i="12"/>
  <c r="C2583" i="12"/>
  <c r="C3952" i="12"/>
  <c r="C77" i="12"/>
  <c r="C3875" i="12"/>
  <c r="C2533" i="12"/>
  <c r="C3910" i="12"/>
  <c r="C2552" i="12"/>
  <c r="C6309" i="12"/>
  <c r="C4402" i="12"/>
  <c r="C4645" i="12"/>
  <c r="C4651" i="12"/>
  <c r="C3309" i="12"/>
  <c r="C4686" i="12"/>
  <c r="C3328" i="12"/>
  <c r="C7085" i="12"/>
  <c r="C3315" i="12"/>
  <c r="C4692" i="12"/>
  <c r="C3350" i="12"/>
  <c r="C4719" i="12"/>
  <c r="C378" i="12"/>
  <c r="C3121" i="12"/>
  <c r="C3020" i="12"/>
  <c r="C4397" i="12"/>
  <c r="C3047" i="12"/>
  <c r="C4416" i="12"/>
  <c r="C1030" i="12"/>
  <c r="C4403" i="12"/>
  <c r="C3061" i="12"/>
  <c r="C4438" i="12"/>
  <c r="C2992" i="12"/>
  <c r="C2610" i="12"/>
  <c r="C4108" i="12"/>
  <c r="C2766" i="12"/>
  <c r="C4135" i="12"/>
  <c r="C5165" i="12"/>
  <c r="C257" i="12"/>
  <c r="C1068" i="12"/>
  <c r="C2192" i="12"/>
  <c r="C51" i="12"/>
  <c r="C167" i="12"/>
  <c r="C210" i="12"/>
  <c r="C2384" i="12"/>
  <c r="C2544" i="12"/>
  <c r="C1045" i="12"/>
  <c r="C3555" i="12"/>
  <c r="C5989" i="12"/>
  <c r="C3569" i="12"/>
  <c r="C4996" i="12"/>
  <c r="C3654" i="12"/>
  <c r="C5023" i="12"/>
  <c r="C6053" i="12"/>
  <c r="C3378" i="12"/>
  <c r="C1842" i="12"/>
  <c r="C4765" i="12"/>
  <c r="C3415" i="12"/>
  <c r="C4784" i="12"/>
  <c r="C648" i="12"/>
  <c r="C4707" i="12"/>
  <c r="C3365" i="12"/>
  <c r="C4742" i="12"/>
  <c r="C3384" i="12"/>
  <c r="C7141" i="12"/>
  <c r="C1328" i="12"/>
  <c r="C1350" i="12"/>
  <c r="C3134" i="12"/>
  <c r="C4503" i="12"/>
  <c r="C5533" i="12"/>
  <c r="C2252" i="12"/>
  <c r="C3076" i="12"/>
  <c r="C4453" i="12"/>
  <c r="C3103" i="12"/>
  <c r="C4472" i="12"/>
  <c r="C1478" i="12"/>
  <c r="C4130" i="12"/>
  <c r="C3900" i="12"/>
  <c r="C4222" i="12"/>
  <c r="C2864" i="12"/>
  <c r="C6621" i="12"/>
  <c r="C2675" i="12"/>
  <c r="C4164" i="12"/>
  <c r="C2822" i="12"/>
  <c r="C4191" i="12"/>
  <c r="C5221" i="12"/>
  <c r="C1579" i="12"/>
  <c r="C1936" i="12"/>
  <c r="C4445" i="12"/>
  <c r="C3095" i="12"/>
  <c r="C4464" i="12"/>
  <c r="C902" i="12"/>
  <c r="C4387" i="12"/>
  <c r="C3045" i="12"/>
  <c r="C4422" i="12"/>
  <c r="C3064" i="12"/>
  <c r="C6821" i="12"/>
  <c r="C1116" i="12"/>
  <c r="C3295" i="12"/>
  <c r="C1878" i="12"/>
  <c r="C3821" i="12"/>
  <c r="C2094" i="12"/>
  <c r="C3840" i="12"/>
  <c r="C78" i="12"/>
  <c r="C3827" i="12"/>
  <c r="C2206" i="12"/>
  <c r="C3862" i="12"/>
  <c r="C2358" i="12"/>
  <c r="C3838" i="12"/>
  <c r="C315" i="12"/>
  <c r="C3532" i="12"/>
  <c r="C4909" i="12"/>
  <c r="C3559" i="12"/>
  <c r="C4928" i="12"/>
  <c r="C1863" i="12"/>
  <c r="C4915" i="12"/>
  <c r="C3573" i="12"/>
  <c r="C4950" i="12"/>
  <c r="C6749" i="12"/>
  <c r="C3243" i="12"/>
  <c r="C4620" i="12"/>
  <c r="C3278" i="12"/>
  <c r="C4647" i="12"/>
  <c r="C481" i="12"/>
  <c r="C2227" i="12"/>
  <c r="C3613" i="12"/>
  <c r="C2789" i="12"/>
  <c r="C2699" i="12"/>
  <c r="C4081" i="12"/>
  <c r="C2527" i="12"/>
  <c r="C4443" i="12"/>
  <c r="C3098" i="12"/>
  <c r="C4984" i="12"/>
  <c r="C4734" i="12"/>
  <c r="C4676" i="12"/>
  <c r="C2261" i="12"/>
  <c r="C4976" i="12"/>
  <c r="C4228" i="12"/>
  <c r="C4088" i="12"/>
  <c r="C4664" i="12"/>
  <c r="C3662" i="12"/>
  <c r="C865" i="12"/>
  <c r="C4374" i="12"/>
  <c r="C1830" i="12"/>
  <c r="C3214" i="12"/>
  <c r="C1978" i="12"/>
  <c r="C3414" i="12"/>
  <c r="C4267" i="12"/>
  <c r="C1782" i="12"/>
  <c r="C2490" i="12"/>
  <c r="C3796" i="12"/>
  <c r="C3478" i="12"/>
  <c r="C4168" i="12"/>
  <c r="C3462" i="12"/>
  <c r="C3148" i="12"/>
  <c r="C3854" i="12"/>
  <c r="C3520" i="12"/>
  <c r="C1509" i="12"/>
  <c r="C5043" i="12"/>
  <c r="C3701" i="12"/>
  <c r="C5078" i="12"/>
  <c r="C3720" i="12"/>
  <c r="C771" i="12"/>
  <c r="C3371" i="12"/>
  <c r="C4748" i="12"/>
  <c r="C3406" i="12"/>
  <c r="C4775" i="12"/>
  <c r="C5805" i="12"/>
  <c r="C1361" i="12"/>
  <c r="C3412" i="12"/>
  <c r="C4789" i="12"/>
  <c r="C3439" i="12"/>
  <c r="C4808" i="12"/>
  <c r="C3109" i="12"/>
  <c r="C4459" i="12"/>
  <c r="C3117" i="12"/>
  <c r="C4494" i="12"/>
  <c r="C3136" i="12"/>
  <c r="C6893" i="12"/>
  <c r="C3123" i="12"/>
  <c r="C4500" i="12"/>
  <c r="C3158" i="12"/>
  <c r="C4527" i="12"/>
  <c r="C234" i="12"/>
  <c r="C3640" i="12"/>
  <c r="C2828" i="12"/>
  <c r="C4205" i="12"/>
  <c r="C2855" i="12"/>
  <c r="C4224" i="12"/>
  <c r="C669" i="12"/>
  <c r="C4211" i="12"/>
  <c r="C2869" i="12"/>
  <c r="C4246" i="12"/>
  <c r="C2888" i="12"/>
  <c r="C4269" i="12"/>
  <c r="C4104" i="12"/>
  <c r="C2136" i="12"/>
  <c r="C1402" i="12"/>
  <c r="C3773" i="12"/>
  <c r="C1710" i="12"/>
  <c r="C3792" i="12"/>
  <c r="C100" i="12"/>
  <c r="C3779" i="12"/>
  <c r="C1822" i="12"/>
  <c r="C3814" i="12"/>
  <c r="C4800" i="12"/>
  <c r="C5877" i="12"/>
  <c r="C2674" i="12"/>
  <c r="C3484" i="12"/>
  <c r="C4861" i="12"/>
  <c r="C3511" i="12"/>
  <c r="C4880" i="12"/>
  <c r="C1362" i="12"/>
  <c r="C4867" i="12"/>
  <c r="C3525" i="12"/>
  <c r="C4394" i="12"/>
  <c r="C3490" i="12"/>
  <c r="C4990" i="12"/>
  <c r="C3301" i="12"/>
  <c r="C1221" i="12"/>
  <c r="C5469" i="12"/>
  <c r="C3039" i="12"/>
  <c r="C3772" i="12"/>
  <c r="C1678" i="12"/>
  <c r="C5157" i="12"/>
  <c r="C2478" i="12"/>
  <c r="C2078" i="12"/>
  <c r="C4146" i="12"/>
  <c r="C5149" i="12"/>
  <c r="C3557" i="12"/>
  <c r="C5285" i="12"/>
  <c r="C7397" i="12"/>
  <c r="C2983" i="12"/>
  <c r="C3418" i="12"/>
  <c r="C4886" i="12"/>
  <c r="C2316" i="12"/>
  <c r="C4750" i="12"/>
  <c r="C1789" i="12"/>
  <c r="C2735" i="12"/>
  <c r="C3084" i="12"/>
  <c r="C2944" i="12"/>
  <c r="C2045" i="12"/>
  <c r="C4308" i="12"/>
  <c r="C4502" i="12"/>
  <c r="C4680" i="12"/>
  <c r="C4831" i="12"/>
  <c r="C4172" i="12"/>
  <c r="C4366" i="12"/>
  <c r="C4032" i="12"/>
  <c r="C1667" i="12"/>
  <c r="C2836" i="12"/>
  <c r="C4213" i="12"/>
  <c r="C2863" i="12"/>
  <c r="C4232" i="12"/>
  <c r="C3939" i="12"/>
  <c r="C3883" i="12"/>
  <c r="C2541" i="12"/>
  <c r="C3918" i="12"/>
  <c r="C2560" i="12"/>
  <c r="C6317" i="12"/>
  <c r="C4442" i="12"/>
  <c r="C3924" i="12"/>
  <c r="C2582" i="12"/>
  <c r="C3951" i="12"/>
  <c r="C4273" i="12"/>
  <c r="C4486" i="12"/>
  <c r="C4971" i="12"/>
  <c r="C3629" i="12"/>
  <c r="C5006" i="12"/>
  <c r="C3648" i="12"/>
  <c r="C7405" i="12"/>
  <c r="C3635" i="12"/>
  <c r="C5012" i="12"/>
  <c r="C3670" i="12"/>
  <c r="C5039" i="12"/>
  <c r="C5021" i="12"/>
  <c r="C6885" i="12"/>
  <c r="C3340" i="12"/>
  <c r="C4717" i="12"/>
  <c r="C3367" i="12"/>
  <c r="C4736" i="12"/>
  <c r="C776" i="12"/>
  <c r="C4723" i="12"/>
  <c r="C3381" i="12"/>
  <c r="C4758" i="12"/>
  <c r="C3400" i="12"/>
  <c r="C2919" i="12"/>
  <c r="C5301" i="12"/>
  <c r="C2243" i="12"/>
  <c r="C2908" i="12"/>
  <c r="C4285" i="12"/>
  <c r="C2935" i="12"/>
  <c r="C4304" i="12"/>
  <c r="C1309" i="12"/>
  <c r="C4291" i="12"/>
  <c r="C2949" i="12"/>
  <c r="C4326" i="12"/>
  <c r="C1288" i="12"/>
  <c r="C6389" i="12"/>
  <c r="C4722" i="12"/>
  <c r="C3996" i="12"/>
  <c r="C2654" i="12"/>
  <c r="C4023" i="12"/>
  <c r="C4849" i="12"/>
  <c r="C1564" i="12"/>
  <c r="C2660" i="12"/>
  <c r="C4037" i="12"/>
  <c r="C4635" i="12"/>
  <c r="C4315" i="12"/>
  <c r="C3908" i="12"/>
  <c r="C4166" i="12"/>
  <c r="C1933" i="12"/>
  <c r="C1641" i="12"/>
  <c r="C3896" i="12"/>
  <c r="C3646" i="12"/>
  <c r="C3588" i="12"/>
  <c r="C2311" i="12"/>
  <c r="C3376" i="12"/>
  <c r="C3334" i="12"/>
  <c r="C2043" i="12"/>
  <c r="C6685" i="12"/>
  <c r="C4069" i="12"/>
  <c r="C7333" i="12"/>
  <c r="C3627" i="12"/>
  <c r="C3495" i="12"/>
  <c r="C4339" i="12"/>
  <c r="C3695" i="12"/>
  <c r="C3179" i="12"/>
  <c r="C4071" i="12"/>
  <c r="C3379" i="12"/>
  <c r="C3247" i="12"/>
  <c r="C1621" i="12"/>
  <c r="C4480" i="12"/>
  <c r="C3930" i="12"/>
  <c r="C4820" i="12"/>
  <c r="C2799" i="12"/>
  <c r="C3249" i="12"/>
  <c r="C5861" i="12"/>
  <c r="C2142" i="12"/>
  <c r="C4878" i="12"/>
  <c r="C4544" i="12"/>
  <c r="C2301" i="12"/>
  <c r="C3348" i="12"/>
  <c r="C4725" i="12"/>
  <c r="C3375" i="12"/>
  <c r="C4744" i="12"/>
  <c r="C2597" i="12"/>
  <c r="C4395" i="12"/>
  <c r="C3053" i="12"/>
  <c r="C4430" i="12"/>
  <c r="C3072" i="12"/>
  <c r="C6829" i="12"/>
  <c r="C3059" i="12"/>
  <c r="C4436" i="12"/>
  <c r="C3094" i="12"/>
  <c r="C4463" i="12"/>
  <c r="C2448" i="12"/>
  <c r="C3128" i="12"/>
  <c r="C2764" i="12"/>
  <c r="C4141" i="12"/>
  <c r="C2791" i="12"/>
  <c r="C4160" i="12"/>
  <c r="C1260" i="12"/>
  <c r="C4147" i="12"/>
  <c r="C2805" i="12"/>
  <c r="C4182" i="12"/>
  <c r="C2824" i="12"/>
  <c r="C3671" i="12"/>
  <c r="C2520" i="12"/>
  <c r="C3852" i="12"/>
  <c r="C2406" i="12"/>
  <c r="C3879" i="12"/>
  <c r="C3697" i="12"/>
  <c r="C1769" i="12"/>
  <c r="C2454" i="12"/>
  <c r="C3893" i="12"/>
  <c r="C2543" i="12"/>
  <c r="C3912" i="12"/>
  <c r="C4288" i="12"/>
  <c r="C5813" i="12"/>
  <c r="C1670" i="12"/>
  <c r="C3420" i="12"/>
  <c r="C4797" i="12"/>
  <c r="C3447" i="12"/>
  <c r="C4816" i="12"/>
  <c r="C1416" i="12"/>
  <c r="C4803" i="12"/>
  <c r="C3461" i="12"/>
  <c r="C4838" i="12"/>
  <c r="C4787" i="12"/>
  <c r="C6901" i="12"/>
  <c r="C3131" i="12"/>
  <c r="C4508" i="12"/>
  <c r="C3166" i="12"/>
  <c r="C4535" i="12"/>
  <c r="C5565" i="12"/>
  <c r="C1570" i="12"/>
  <c r="C3172" i="12"/>
  <c r="C4549" i="12"/>
  <c r="C3293" i="12"/>
  <c r="C2973" i="12"/>
  <c r="C4932" i="12"/>
  <c r="C4678" i="12"/>
  <c r="C707" i="12"/>
  <c r="C1740" i="12"/>
  <c r="C4408" i="12"/>
  <c r="C4158" i="12"/>
  <c r="C4100" i="12"/>
  <c r="C2426" i="12"/>
  <c r="C3888" i="12"/>
  <c r="C3846" i="12"/>
  <c r="C3306" i="12"/>
  <c r="C1735" i="12"/>
  <c r="C2886" i="12"/>
  <c r="C684" i="12"/>
  <c r="C2956" i="12"/>
  <c r="C5031" i="12"/>
  <c r="C4851" i="12"/>
  <c r="C3016" i="12"/>
  <c r="C4715" i="12"/>
  <c r="C4583" i="12"/>
  <c r="C2708" i="12"/>
  <c r="C4412" i="12"/>
  <c r="C2925" i="12"/>
  <c r="C5677" i="12"/>
  <c r="C2931" i="12"/>
  <c r="C3125" i="12"/>
  <c r="C3311" i="12"/>
  <c r="C1124" i="12"/>
  <c r="C3122" i="12"/>
  <c r="C2989" i="12"/>
  <c r="C2663" i="12"/>
  <c r="C5229" i="12"/>
  <c r="C4186" i="12"/>
  <c r="C3860" i="12"/>
  <c r="C2470" i="12"/>
  <c r="C3887" i="12"/>
  <c r="C3761" i="12"/>
  <c r="C3974" i="12"/>
  <c r="C4907" i="12"/>
  <c r="C3565" i="12"/>
  <c r="C4942" i="12"/>
  <c r="C3584" i="12"/>
  <c r="C7341" i="12"/>
  <c r="C3571" i="12"/>
  <c r="C4948" i="12"/>
  <c r="C3606" i="12"/>
  <c r="C4975" i="12"/>
  <c r="C4509" i="12"/>
  <c r="C6501" i="12"/>
  <c r="C3276" i="12"/>
  <c r="C4653" i="12"/>
  <c r="C3303" i="12"/>
  <c r="C4672" i="12"/>
  <c r="C87" i="12"/>
  <c r="C4659" i="12"/>
  <c r="C3317" i="12"/>
  <c r="C4694" i="12"/>
  <c r="C3336" i="12"/>
  <c r="C5040" i="12"/>
  <c r="C2987" i="12"/>
  <c r="C4364" i="12"/>
  <c r="C3022" i="12"/>
  <c r="C4391" i="12"/>
  <c r="C5421" i="12"/>
  <c r="C1868" i="12"/>
  <c r="C3028" i="12"/>
  <c r="C4405" i="12"/>
  <c r="C3055" i="12"/>
  <c r="C4424" i="12"/>
  <c r="C1181" i="12"/>
  <c r="C6325" i="12"/>
  <c r="C4466" i="12"/>
  <c r="C3932" i="12"/>
  <c r="C2590" i="12"/>
  <c r="C3959" i="12"/>
  <c r="C4337" i="12"/>
  <c r="C2409" i="12"/>
  <c r="C2596" i="12"/>
  <c r="C3973" i="12"/>
  <c r="C2814" i="12"/>
  <c r="C3445" i="12"/>
  <c r="C7413" i="12"/>
  <c r="C3643" i="12"/>
  <c r="C5020" i="12"/>
  <c r="C3678" i="12"/>
  <c r="C5047" i="12"/>
  <c r="C6077" i="12"/>
  <c r="C3482" i="12"/>
  <c r="C3684" i="12"/>
  <c r="C5061" i="12"/>
  <c r="C2299" i="12"/>
  <c r="C2491" i="12"/>
  <c r="C200" i="12"/>
  <c r="C2808" i="12"/>
  <c r="C2558" i="12"/>
  <c r="C2326" i="12"/>
  <c r="C205" i="12"/>
  <c r="C5015" i="12"/>
  <c r="C4965" i="12"/>
  <c r="C1275" i="12"/>
  <c r="C7133" i="12"/>
  <c r="C4703" i="12"/>
  <c r="C4957" i="12"/>
  <c r="C1850" i="12"/>
  <c r="C4934" i="12"/>
  <c r="C2115" i="12"/>
  <c r="C3468" i="12"/>
  <c r="C4352" i="12"/>
  <c r="C3668" i="12"/>
  <c r="C3528" i="12"/>
  <c r="C4044" i="12"/>
  <c r="C3392" i="12"/>
  <c r="C3220" i="12"/>
  <c r="C2915" i="12"/>
  <c r="C4461" i="12"/>
  <c r="C6189" i="12"/>
  <c r="C3443" i="12"/>
  <c r="C4149" i="12"/>
  <c r="C3823" i="12"/>
  <c r="C3485" i="12"/>
  <c r="C3819" i="12"/>
  <c r="C3501" i="12"/>
  <c r="C3175" i="12"/>
  <c r="C6253" i="12"/>
  <c r="C2995" i="12"/>
  <c r="C4372" i="12"/>
  <c r="C3030" i="12"/>
  <c r="C4399" i="12"/>
  <c r="C1535" i="12"/>
  <c r="C2616" i="12"/>
  <c r="C2700" i="12"/>
  <c r="C4077" i="12"/>
  <c r="C2727" i="12"/>
  <c r="C4096" i="12"/>
  <c r="C748" i="12"/>
  <c r="C4083" i="12"/>
  <c r="C2741" i="12"/>
  <c r="C4118" i="12"/>
  <c r="C2760" i="12"/>
  <c r="C3159" i="12"/>
  <c r="C1224" i="12"/>
  <c r="C3788" i="12"/>
  <c r="C1894" i="12"/>
  <c r="C3815" i="12"/>
  <c r="C3185" i="12"/>
  <c r="C489" i="12"/>
  <c r="C1942" i="12"/>
  <c r="C3829" i="12"/>
  <c r="C2158" i="12"/>
  <c r="C3848" i="12"/>
  <c r="C2247" i="12"/>
  <c r="C3499" i="12"/>
  <c r="C4876" i="12"/>
  <c r="C3534" i="12"/>
  <c r="C4903" i="12"/>
  <c r="C5933" i="12"/>
  <c r="C2906" i="12"/>
  <c r="C3540" i="12"/>
  <c r="C4917" i="12"/>
  <c r="C3567" i="12"/>
  <c r="C4936" i="12"/>
  <c r="C4275" i="12"/>
  <c r="C6837" i="12"/>
  <c r="C3067" i="12"/>
  <c r="C4444" i="12"/>
  <c r="C3102" i="12"/>
  <c r="C4471" i="12"/>
  <c r="C5501" i="12"/>
  <c r="C2508" i="12"/>
  <c r="C3108" i="12"/>
  <c r="C4485" i="12"/>
  <c r="C7013" i="12"/>
  <c r="C4822" i="12"/>
  <c r="C1324" i="12"/>
  <c r="C4155" i="12"/>
  <c r="C2813" i="12"/>
  <c r="C4190" i="12"/>
  <c r="C2832" i="12"/>
  <c r="C6589" i="12"/>
  <c r="C2803" i="12"/>
  <c r="C4196" i="12"/>
  <c r="C2854" i="12"/>
  <c r="C853" i="12"/>
  <c r="C6301" i="12"/>
  <c r="C1132" i="12"/>
  <c r="C6565" i="12"/>
  <c r="C3927" i="12"/>
  <c r="C3877" i="12"/>
  <c r="C2355" i="12"/>
  <c r="C6045" i="12"/>
  <c r="C3615" i="12"/>
  <c r="C3229" i="12"/>
  <c r="C3299" i="12"/>
  <c r="C5733" i="12"/>
  <c r="C3607" i="12"/>
  <c r="C4899" i="12"/>
  <c r="C4255" i="12"/>
  <c r="C3326" i="12"/>
  <c r="C4333" i="12"/>
  <c r="C6061" i="12"/>
  <c r="C3509" i="12"/>
  <c r="C2166" i="12"/>
  <c r="C3373" i="12"/>
  <c r="C5613" i="12"/>
  <c r="C4085" i="12"/>
  <c r="C5349" i="12"/>
  <c r="C4302" i="12"/>
  <c r="C7213" i="12"/>
  <c r="C2772" i="12"/>
  <c r="C1958" i="12"/>
  <c r="C4847" i="12"/>
  <c r="C3427" i="12"/>
  <c r="C4843" i="12"/>
  <c r="C4525" i="12"/>
  <c r="C2294" i="12"/>
  <c r="C7277" i="12"/>
  <c r="C4019" i="12"/>
  <c r="C2677" i="12"/>
  <c r="C4054" i="12"/>
  <c r="C2696" i="12"/>
  <c r="C2647" i="12"/>
  <c r="C1607" i="12"/>
  <c r="C3724" i="12"/>
  <c r="C986" i="12"/>
  <c r="C3751" i="12"/>
  <c r="C2673" i="12"/>
  <c r="C2072" i="12"/>
  <c r="C1178" i="12"/>
  <c r="C3765" i="12"/>
  <c r="C1646" i="12"/>
  <c r="C3784" i="12"/>
  <c r="C1414" i="12"/>
  <c r="C3435" i="12"/>
  <c r="C4812" i="12"/>
  <c r="C3470" i="12"/>
  <c r="C4839" i="12"/>
  <c r="C5869" i="12"/>
  <c r="C2650" i="12"/>
  <c r="C3476" i="12"/>
  <c r="C4853" i="12"/>
  <c r="C3503" i="12"/>
  <c r="C4872" i="12"/>
  <c r="C3621" i="12"/>
  <c r="C4523" i="12"/>
  <c r="C3181" i="12"/>
  <c r="C4558" i="12"/>
  <c r="C3200" i="12"/>
  <c r="C6957" i="12"/>
  <c r="C3187" i="12"/>
  <c r="C4564" i="12"/>
  <c r="C3222" i="12"/>
  <c r="C4591" i="12"/>
  <c r="C4152" i="12"/>
  <c r="C4310" i="12"/>
  <c r="C812" i="12"/>
  <c r="C4091" i="12"/>
  <c r="C2749" i="12"/>
  <c r="C4126" i="12"/>
  <c r="C2768" i="12"/>
  <c r="C6525" i="12"/>
  <c r="C2547" i="12"/>
  <c r="C4132" i="12"/>
  <c r="C2790" i="12"/>
  <c r="C4781" i="12"/>
  <c r="C4488" i="12"/>
  <c r="C745" i="12"/>
  <c r="C2006" i="12"/>
  <c r="C3562" i="12"/>
  <c r="C3070" i="12"/>
  <c r="C2758" i="12"/>
  <c r="C2750" i="12"/>
  <c r="C5004" i="12"/>
  <c r="C4556" i="12"/>
  <c r="C3790" i="12"/>
  <c r="C4335" i="12"/>
  <c r="C4199" i="12"/>
  <c r="C3542" i="12"/>
  <c r="C3212" i="12"/>
  <c r="C1159" i="12"/>
  <c r="C3272" i="12"/>
  <c r="C2958" i="12"/>
  <c r="C2964" i="12"/>
  <c r="C4963" i="12"/>
  <c r="C2688" i="12"/>
  <c r="C2710" i="12"/>
  <c r="C7349" i="12"/>
  <c r="C4983" i="12"/>
  <c r="C4997" i="12"/>
  <c r="C4667" i="12"/>
  <c r="C3344" i="12"/>
  <c r="C4355" i="12"/>
  <c r="C2217" i="12"/>
  <c r="C2607" i="12"/>
  <c r="C733" i="12"/>
  <c r="C4219" i="12"/>
  <c r="C2877" i="12"/>
  <c r="C4254" i="12"/>
  <c r="C2896" i="12"/>
  <c r="C6653" i="12"/>
  <c r="C2883" i="12"/>
  <c r="C4260" i="12"/>
  <c r="C2918" i="12"/>
  <c r="C4455" i="12"/>
  <c r="C5493" i="12"/>
  <c r="C2444" i="12"/>
  <c r="C3100" i="12"/>
  <c r="C4477" i="12"/>
  <c r="C3127" i="12"/>
  <c r="C4496" i="12"/>
  <c r="C85" i="12"/>
  <c r="C4483" i="12"/>
  <c r="C3141" i="12"/>
  <c r="C4518" i="12"/>
  <c r="C3604" i="12"/>
  <c r="C7093" i="12"/>
  <c r="C3323" i="12"/>
  <c r="C4700" i="12"/>
  <c r="C3358" i="12"/>
  <c r="C4727" i="12"/>
  <c r="C5757" i="12"/>
  <c r="C2365" i="12"/>
  <c r="C3364" i="12"/>
  <c r="C4741" i="12"/>
  <c r="C2733" i="12"/>
  <c r="C3464" i="12"/>
  <c r="C1927" i="12"/>
  <c r="C4923" i="12"/>
  <c r="C3581" i="12"/>
  <c r="C4958" i="12"/>
  <c r="C3600" i="12"/>
  <c r="C7357" i="12"/>
  <c r="C3587" i="12"/>
  <c r="C4964" i="12"/>
  <c r="C3622" i="12"/>
  <c r="C2069" i="12"/>
  <c r="C4688" i="12"/>
  <c r="C4710" i="12"/>
  <c r="C3416" i="12"/>
  <c r="C7173" i="12"/>
  <c r="C3403" i="12"/>
  <c r="C4780" i="12"/>
  <c r="C3438" i="12"/>
  <c r="C4815" i="12"/>
  <c r="C7390" i="12"/>
  <c r="C6032" i="12"/>
  <c r="C7401" i="12"/>
  <c r="C6043" i="12"/>
  <c r="C4148" i="12"/>
  <c r="C5990" i="12"/>
  <c r="C7351" i="12"/>
  <c r="C6001" i="12"/>
  <c r="C7370" i="12"/>
  <c r="C7752" i="12"/>
  <c r="C7189" i="12"/>
  <c r="C6015" i="12"/>
  <c r="C5749" i="12"/>
  <c r="C3383" i="12"/>
  <c r="C3397" i="12"/>
  <c r="C1974" i="12"/>
  <c r="C6213" i="12"/>
  <c r="C4018" i="12"/>
  <c r="C3820" i="12"/>
  <c r="C2150" i="12"/>
  <c r="C4949" i="12"/>
  <c r="C6430" i="12"/>
  <c r="C5001" i="12"/>
  <c r="C6441" i="12"/>
  <c r="C5083" i="12"/>
  <c r="C8192" i="12"/>
  <c r="C4665" i="12"/>
  <c r="C6391" i="12"/>
  <c r="C4753" i="12"/>
  <c r="C6410" i="12"/>
  <c r="C8231" i="12"/>
  <c r="C6197" i="12"/>
  <c r="C3831" i="12"/>
  <c r="C3845" i="12"/>
  <c r="C2486" i="12"/>
  <c r="C6277" i="12"/>
  <c r="C4274" i="12"/>
  <c r="C3884" i="12"/>
  <c r="C2542" i="12"/>
  <c r="C2742" i="12"/>
  <c r="C6494" i="12"/>
  <c r="C5136" i="12"/>
  <c r="C960" i="12"/>
  <c r="C4439" i="12"/>
  <c r="C4127" i="12"/>
  <c r="C4119" i="12"/>
  <c r="C4845" i="12"/>
  <c r="C2702" i="12"/>
  <c r="C3111" i="12"/>
  <c r="C3144" i="12"/>
  <c r="C3008" i="12"/>
  <c r="C4566" i="12"/>
  <c r="C4236" i="12"/>
  <c r="C2179" i="12"/>
  <c r="C4296" i="12"/>
  <c r="C3982" i="12"/>
  <c r="C3988" i="12"/>
  <c r="C4998" i="12"/>
  <c r="C3712" i="12"/>
  <c r="C3734" i="12"/>
  <c r="C1223" i="12"/>
  <c r="C3280" i="12"/>
  <c r="C3302" i="12"/>
  <c r="C2972" i="12"/>
  <c r="C3856" i="12"/>
  <c r="C4708" i="12"/>
  <c r="C3916" i="12"/>
  <c r="C2568" i="12"/>
  <c r="C840" i="12"/>
  <c r="C4731" i="12"/>
  <c r="C3389" i="12"/>
  <c r="C4766" i="12"/>
  <c r="C3408" i="12"/>
  <c r="C7165" i="12"/>
  <c r="C3395" i="12"/>
  <c r="C4772" i="12"/>
  <c r="C3430" i="12"/>
  <c r="C5485" i="12"/>
  <c r="C6005" i="12"/>
  <c r="C3186" i="12"/>
  <c r="C3612" i="12"/>
  <c r="C4989" i="12"/>
  <c r="C3639" i="12"/>
  <c r="C5008" i="12"/>
  <c r="C2503" i="12"/>
  <c r="C4995" i="12"/>
  <c r="C3653" i="12"/>
  <c r="C2362" i="12"/>
  <c r="C4981" i="12"/>
  <c r="C142" i="12"/>
  <c r="C3835" i="12"/>
  <c r="C2270" i="12"/>
  <c r="C3870" i="12"/>
  <c r="C2422" i="12"/>
  <c r="C6269" i="12"/>
  <c r="C4250" i="12"/>
  <c r="C3876" i="12"/>
  <c r="C2534" i="12"/>
  <c r="C4110" i="12"/>
  <c r="C5109" i="12"/>
  <c r="C2042" i="12"/>
  <c r="C2716" i="12"/>
  <c r="C4093" i="12"/>
  <c r="C2743" i="12"/>
  <c r="C4112" i="12"/>
  <c r="C876" i="12"/>
  <c r="C4099" i="12"/>
  <c r="C2757" i="12"/>
  <c r="C4134" i="12"/>
  <c r="C3963" i="12"/>
  <c r="C6397" i="12"/>
  <c r="C2559" i="12"/>
  <c r="C3928" i="12"/>
  <c r="C579" i="12"/>
  <c r="C3915" i="12"/>
  <c r="C2573" i="12"/>
  <c r="C3950" i="12"/>
  <c r="C4136" i="12"/>
  <c r="C5167" i="12"/>
  <c r="C6544" i="12"/>
  <c r="C5186" i="12"/>
  <c r="C6555" i="12"/>
  <c r="C2806" i="12"/>
  <c r="C6502" i="12"/>
  <c r="C5144" i="12"/>
  <c r="C6513" i="12"/>
  <c r="C5155" i="12"/>
  <c r="C774" i="12"/>
  <c r="C5166" i="12"/>
  <c r="C6527" i="12"/>
  <c r="C159" i="12"/>
  <c r="C2704" i="12"/>
  <c r="C2726" i="12"/>
  <c r="C2968" i="12"/>
  <c r="C6725" i="12"/>
  <c r="C2955" i="12"/>
  <c r="C4332" i="12"/>
  <c r="C2990" i="12"/>
  <c r="C3023" i="12"/>
  <c r="C6942" i="12"/>
  <c r="C5584" i="12"/>
  <c r="C6953" i="12"/>
  <c r="C5595" i="12"/>
  <c r="C3283" i="12"/>
  <c r="C5542" i="12"/>
  <c r="C6903" i="12"/>
  <c r="C5553" i="12"/>
  <c r="C6922" i="12"/>
  <c r="C6811" i="12"/>
  <c r="C1606" i="12"/>
  <c r="C3152" i="12"/>
  <c r="C3174" i="12"/>
  <c r="C3032" i="12"/>
  <c r="C6789" i="12"/>
  <c r="C3019" i="12"/>
  <c r="C4396" i="12"/>
  <c r="C3054" i="12"/>
  <c r="C3279" i="12"/>
  <c r="C7006" i="12"/>
  <c r="C5648" i="12"/>
  <c r="C3754" i="12"/>
  <c r="C3012" i="12"/>
  <c r="C511" i="12"/>
  <c r="C2851" i="12"/>
  <c r="C4864" i="12"/>
  <c r="C5101" i="12"/>
  <c r="C6701" i="12"/>
  <c r="C3504" i="12"/>
  <c r="C6765" i="12"/>
  <c r="C4911" i="12"/>
  <c r="C4589" i="12"/>
  <c r="C4595" i="12"/>
  <c r="C4528" i="12"/>
  <c r="C4327" i="12"/>
  <c r="C4341" i="12"/>
  <c r="C4011" i="12"/>
  <c r="C6445" i="12"/>
  <c r="C4079" i="12"/>
  <c r="C3579" i="12"/>
  <c r="C6013" i="12"/>
  <c r="C3404" i="12"/>
  <c r="C3325" i="12"/>
  <c r="C4368" i="12"/>
  <c r="C2334" i="12"/>
  <c r="C2574" i="12"/>
  <c r="C4616" i="12"/>
  <c r="C1833" i="12"/>
  <c r="C2518" i="12"/>
  <c r="C3901" i="12"/>
  <c r="C2551" i="12"/>
  <c r="C3920" i="12"/>
  <c r="C515" i="12"/>
  <c r="C3907" i="12"/>
  <c r="C2565" i="12"/>
  <c r="C3942" i="12"/>
  <c r="C2380" i="12"/>
  <c r="C6517" i="12"/>
  <c r="C2382" i="12"/>
  <c r="C4124" i="12"/>
  <c r="C2782" i="12"/>
  <c r="C4151" i="12"/>
  <c r="C5181" i="12"/>
  <c r="C593" i="12"/>
  <c r="C2788" i="12"/>
  <c r="C4165" i="12"/>
  <c r="C3563" i="12"/>
  <c r="C3631" i="12"/>
  <c r="C582" i="12"/>
  <c r="C4347" i="12"/>
  <c r="C3005" i="12"/>
  <c r="C4382" i="12"/>
  <c r="C3024" i="12"/>
  <c r="C6781" i="12"/>
  <c r="C3011" i="12"/>
  <c r="C4388" i="12"/>
  <c r="C3046" i="12"/>
  <c r="C2752" i="12"/>
  <c r="C5621" i="12"/>
  <c r="C1813" i="12"/>
  <c r="C3228" i="12"/>
  <c r="C4605" i="12"/>
  <c r="C3255" i="12"/>
  <c r="C4624" i="12"/>
  <c r="C1287" i="12"/>
  <c r="C4611" i="12"/>
  <c r="C3269" i="12"/>
  <c r="C4646" i="12"/>
  <c r="C3292" i="12"/>
  <c r="C343" i="12"/>
  <c r="C3071" i="12"/>
  <c r="C4440" i="12"/>
  <c r="C1222" i="12"/>
  <c r="C4427" i="12"/>
  <c r="C3085" i="12"/>
  <c r="C4462" i="12"/>
  <c r="C5845" i="12"/>
  <c r="C5679" i="12"/>
  <c r="C7056" i="12"/>
  <c r="C5698" i="12"/>
  <c r="C7519" i="12"/>
  <c r="C3335" i="12"/>
  <c r="C7014" i="12"/>
  <c r="C5656" i="12"/>
  <c r="C7025" i="12"/>
  <c r="C5667" i="12"/>
  <c r="C4371" i="12"/>
  <c r="C5678" i="12"/>
  <c r="C7039" i="12"/>
  <c r="C2325" i="12"/>
  <c r="C4752" i="12"/>
  <c r="C4774" i="12"/>
  <c r="C3480" i="12"/>
  <c r="C7237" i="12"/>
  <c r="C3467" i="12"/>
  <c r="C4844" i="12"/>
  <c r="C3502" i="12"/>
  <c r="C5071" i="12"/>
  <c r="C7454" i="12"/>
  <c r="C6096" i="12"/>
  <c r="C7465" i="12"/>
  <c r="C6107" i="12"/>
  <c r="C4660" i="12"/>
  <c r="C6054" i="12"/>
  <c r="C7415" i="12"/>
  <c r="C6065" i="12"/>
  <c r="C7434" i="12"/>
  <c r="C7816" i="12"/>
  <c r="C3954" i="12"/>
  <c r="C3313" i="12"/>
  <c r="C4902" i="12"/>
  <c r="C3544" i="12"/>
  <c r="C7301" i="12"/>
  <c r="C3531" i="12"/>
  <c r="C4908" i="12"/>
  <c r="C3566" i="12"/>
  <c r="C2600" i="12"/>
  <c r="C2689" i="12"/>
  <c r="C6160" i="12"/>
  <c r="C2841" i="12"/>
  <c r="C6171" i="12"/>
  <c r="C4122" i="12"/>
  <c r="C4389" i="12"/>
  <c r="C3869" i="12"/>
  <c r="C2692" i="12"/>
  <c r="C518" i="12"/>
  <c r="C7149" i="12"/>
  <c r="C1542" i="12"/>
  <c r="C4804" i="12"/>
  <c r="C647" i="12"/>
  <c r="C3208" i="12"/>
  <c r="C2894" i="12"/>
  <c r="C2900" i="12"/>
  <c r="C4451" i="12"/>
  <c r="C2624" i="12"/>
  <c r="C2646" i="12"/>
  <c r="C5035" i="12"/>
  <c r="C281" i="12"/>
  <c r="C794" i="12"/>
  <c r="C4603" i="12"/>
  <c r="C7037" i="12"/>
  <c r="C3431" i="12"/>
  <c r="C3837" i="12"/>
  <c r="C7101" i="12"/>
  <c r="C3013" i="12"/>
  <c r="C3943" i="12"/>
  <c r="C5429" i="12"/>
  <c r="C1932" i="12"/>
  <c r="C3036" i="12"/>
  <c r="C4413" i="12"/>
  <c r="C3063" i="12"/>
  <c r="C4432" i="12"/>
  <c r="C1158" i="12"/>
  <c r="C4419" i="12"/>
  <c r="C3077" i="12"/>
  <c r="C4454" i="12"/>
  <c r="C3092" i="12"/>
  <c r="C7029" i="12"/>
  <c r="C3259" i="12"/>
  <c r="C4636" i="12"/>
  <c r="C3294" i="12"/>
  <c r="C4663" i="12"/>
  <c r="C5693" i="12"/>
  <c r="C2109" i="12"/>
  <c r="C3300" i="12"/>
  <c r="C4677" i="12"/>
  <c r="C4940" i="12"/>
  <c r="C3080" i="12"/>
  <c r="C1121" i="12"/>
  <c r="C4859" i="12"/>
  <c r="C3517" i="12"/>
  <c r="C4894" i="12"/>
  <c r="C3536" i="12"/>
  <c r="C7293" i="12"/>
  <c r="C3523" i="12"/>
  <c r="C4900" i="12"/>
  <c r="C3558" i="12"/>
  <c r="C6509" i="12"/>
  <c r="C6133" i="12"/>
  <c r="C3698" i="12"/>
  <c r="C3740" i="12"/>
  <c r="C1429" i="12"/>
  <c r="C3767" i="12"/>
  <c r="C2801" i="12"/>
  <c r="C2200" i="12"/>
  <c r="C1507" i="12"/>
  <c r="C3781" i="12"/>
  <c r="C4133" i="12"/>
  <c r="C2621" i="12"/>
  <c r="C4762" i="12"/>
  <c r="C3583" i="12"/>
  <c r="C4952" i="12"/>
  <c r="C2055" i="12"/>
  <c r="C4939" i="12"/>
  <c r="C3597" i="12"/>
  <c r="C4974" i="12"/>
  <c r="C3065" i="12"/>
  <c r="C6191" i="12"/>
  <c r="C3153" i="12"/>
  <c r="C6210" i="12"/>
  <c r="C8031" i="12"/>
  <c r="C2656" i="12"/>
  <c r="C2753" i="12"/>
  <c r="C6168" i="12"/>
  <c r="C2905" i="12"/>
  <c r="C6179" i="12"/>
  <c r="C3029" i="12"/>
  <c r="C6190" i="12"/>
  <c r="C3081" i="12"/>
  <c r="C4027" i="12"/>
  <c r="C6461" i="12"/>
  <c r="C2623" i="12"/>
  <c r="C3992" i="12"/>
  <c r="C1091" i="12"/>
  <c r="C3979" i="12"/>
  <c r="C2637" i="12"/>
  <c r="C4014" i="12"/>
  <c r="C4392" i="12"/>
  <c r="C5231" i="12"/>
  <c r="C6608" i="12"/>
  <c r="C5250" i="12"/>
  <c r="C5188" i="12"/>
  <c r="C3318" i="12"/>
  <c r="C6566" i="12"/>
  <c r="C5208" i="12"/>
  <c r="C6577" i="12"/>
  <c r="C5219" i="12"/>
  <c r="C1586" i="12"/>
  <c r="C4475" i="12"/>
  <c r="C6909" i="12"/>
  <c r="C2687" i="12"/>
  <c r="C4056" i="12"/>
  <c r="C1145" i="12"/>
  <c r="C966" i="12"/>
  <c r="C356" i="12"/>
  <c r="C2719" i="12"/>
  <c r="C2997" i="12"/>
  <c r="C4756" i="12"/>
  <c r="C4467" i="12"/>
  <c r="C4331" i="12"/>
  <c r="C3507" i="12"/>
  <c r="C3997" i="12"/>
  <c r="C3239" i="12"/>
  <c r="C3253" i="12"/>
  <c r="C1870" i="12"/>
  <c r="C5357" i="12"/>
  <c r="C2991" i="12"/>
  <c r="C2669" i="12"/>
  <c r="C4954" i="12"/>
  <c r="C3818" i="12"/>
  <c r="C4956" i="12"/>
  <c r="C3226" i="12"/>
  <c r="C1846" i="12"/>
  <c r="C4349" i="12"/>
  <c r="C206" i="12"/>
  <c r="C3366" i="12"/>
  <c r="C4209" i="12"/>
  <c r="C5941" i="12"/>
  <c r="C2930" i="12"/>
  <c r="C3548" i="12"/>
  <c r="C4925" i="12"/>
  <c r="C3575" i="12"/>
  <c r="C4944" i="12"/>
  <c r="C1991" i="12"/>
  <c r="C4931" i="12"/>
  <c r="C3589" i="12"/>
  <c r="C5213" i="12"/>
  <c r="C4469" i="12"/>
  <c r="C36" i="12"/>
  <c r="C3771" i="12"/>
  <c r="C1758" i="12"/>
  <c r="C3806" i="12"/>
  <c r="C1910" i="12"/>
  <c r="C6205" i="12"/>
  <c r="C3994" i="12"/>
  <c r="C3812" i="12"/>
  <c r="C2086" i="12"/>
  <c r="C3598" i="12"/>
  <c r="C2737" i="12"/>
  <c r="C1461" i="12"/>
  <c r="C2652" i="12"/>
  <c r="C4029" i="12"/>
  <c r="C2679" i="12"/>
  <c r="C4048" i="12"/>
  <c r="C287" i="12"/>
  <c r="C4035" i="12"/>
  <c r="C2693" i="12"/>
  <c r="C4070" i="12"/>
  <c r="C2190" i="12"/>
  <c r="C6645" i="12"/>
  <c r="C2875" i="12"/>
  <c r="C4252" i="12"/>
  <c r="C2910" i="12"/>
  <c r="C4279" i="12"/>
  <c r="C5309" i="12"/>
  <c r="C2307" i="12"/>
  <c r="C2916" i="12"/>
  <c r="C4293" i="12"/>
  <c r="C3264" i="12"/>
  <c r="C3320" i="12"/>
  <c r="C2800" i="12"/>
  <c r="C2230" i="12"/>
  <c r="C1941" i="12"/>
  <c r="C5064" i="12"/>
  <c r="C4292" i="12"/>
  <c r="C4661" i="12"/>
  <c r="C4013" i="12"/>
  <c r="C4884" i="12"/>
  <c r="C6373" i="12"/>
  <c r="C4608" i="12"/>
  <c r="C4630" i="12"/>
  <c r="C4300" i="12"/>
  <c r="C882" i="12"/>
  <c r="C4360" i="12"/>
  <c r="C4046" i="12"/>
  <c r="C4052" i="12"/>
  <c r="C2933" i="12"/>
  <c r="C3614" i="12"/>
  <c r="C3620" i="12"/>
  <c r="C215" i="12"/>
  <c r="C2222" i="12"/>
  <c r="C3331" i="12"/>
  <c r="C4390" i="12"/>
  <c r="C2580" i="12"/>
  <c r="C6965" i="12"/>
  <c r="C3195" i="12"/>
  <c r="C4572" i="12"/>
  <c r="C3230" i="12"/>
  <c r="C4599" i="12"/>
  <c r="C5629" i="12"/>
  <c r="C1853" i="12"/>
  <c r="C3236" i="12"/>
  <c r="C4613" i="12"/>
  <c r="C4428" i="12"/>
  <c r="C2952" i="12"/>
  <c r="C1352" i="12"/>
  <c r="C4795" i="12"/>
  <c r="C3453" i="12"/>
  <c r="C4830" i="12"/>
  <c r="C3472" i="12"/>
  <c r="C7229" i="12"/>
  <c r="C3459" i="12"/>
  <c r="C4836" i="12"/>
  <c r="C3494" i="12"/>
  <c r="C5997" i="12"/>
  <c r="C6069" i="12"/>
  <c r="C3442" i="12"/>
  <c r="C3676" i="12"/>
  <c r="C5053" i="12"/>
  <c r="C3703" i="12"/>
  <c r="C5072" i="12"/>
  <c r="C1688" i="12"/>
  <c r="C5059" i="12"/>
  <c r="C3717" i="12"/>
  <c r="C2756" i="12"/>
  <c r="C2774" i="12"/>
  <c r="C451" i="12"/>
  <c r="C3899" i="12"/>
  <c r="C2557" i="12"/>
  <c r="C3934" i="12"/>
  <c r="C2576" i="12"/>
  <c r="C6333" i="12"/>
  <c r="C4506" i="12"/>
  <c r="C3940" i="12"/>
  <c r="C2598" i="12"/>
  <c r="C5685" i="12"/>
  <c r="C3319" i="12"/>
  <c r="C3333" i="12"/>
  <c r="C1306" i="12"/>
  <c r="C6149" i="12"/>
  <c r="C3762" i="12"/>
  <c r="C3756" i="12"/>
  <c r="C1635" i="12"/>
  <c r="C4437" i="12"/>
  <c r="C6366" i="12"/>
  <c r="C4489" i="12"/>
  <c r="C6377" i="12"/>
  <c r="C4577" i="12"/>
  <c r="C8128" i="12"/>
  <c r="C4153" i="12"/>
  <c r="C6327" i="12"/>
  <c r="C4241" i="12"/>
  <c r="C6346" i="12"/>
  <c r="C8167" i="12"/>
  <c r="C3432" i="12"/>
  <c r="C4353" i="12"/>
  <c r="C3776" i="12"/>
  <c r="C4733" i="12"/>
  <c r="C4739" i="12"/>
  <c r="C4159" i="12"/>
  <c r="C5189" i="12"/>
  <c r="C849" i="12"/>
  <c r="C2796" i="12"/>
  <c r="C4173" i="12"/>
  <c r="C3034" i="12"/>
  <c r="C5406" i="12"/>
  <c r="C6767" i="12"/>
  <c r="C5417" i="12"/>
  <c r="C6786" i="12"/>
  <c r="C5964" i="12"/>
  <c r="C4960" i="12"/>
  <c r="C5367" i="12"/>
  <c r="C6744" i="12"/>
  <c r="C5386" i="12"/>
  <c r="C6276" i="12"/>
  <c r="C7021" i="12"/>
  <c r="C2022" i="12"/>
  <c r="C2070" i="12"/>
  <c r="C4223" i="12"/>
  <c r="C5253" i="12"/>
  <c r="C1859" i="12"/>
  <c r="C2860" i="12"/>
  <c r="C4237" i="12"/>
  <c r="C5082" i="12"/>
  <c r="C5470" i="12"/>
  <c r="C6831" i="12"/>
  <c r="C5481" i="12"/>
  <c r="C6850" i="12"/>
  <c r="C6476" i="12"/>
  <c r="C7077" i="12"/>
  <c r="C6557" i="12"/>
  <c r="C6245" i="12"/>
  <c r="C1981" i="12"/>
  <c r="C6237" i="12"/>
  <c r="C3755" i="12"/>
  <c r="C2966" i="12"/>
  <c r="C2830" i="12"/>
  <c r="C3189" i="12"/>
  <c r="C4658" i="12"/>
  <c r="C5293" i="12"/>
  <c r="C2927" i="12"/>
  <c r="C2605" i="12"/>
  <c r="C4698" i="12"/>
  <c r="C4785" i="12"/>
  <c r="C5070" i="12"/>
  <c r="C5076" i="12"/>
  <c r="C4783" i="12"/>
  <c r="C4638" i="12"/>
  <c r="C4644" i="12"/>
  <c r="C1138" i="12"/>
  <c r="C2999" i="12"/>
  <c r="C3843" i="12"/>
  <c r="C4183" i="12"/>
  <c r="C3957" i="12"/>
  <c r="C345" i="12"/>
  <c r="C3707" i="12"/>
  <c r="C442" i="12"/>
  <c r="C3742" i="12"/>
  <c r="C1050" i="12"/>
  <c r="C6141" i="12"/>
  <c r="C3738" i="12"/>
  <c r="C3748" i="12"/>
  <c r="C1532" i="12"/>
  <c r="C3086" i="12"/>
  <c r="C5000" i="12"/>
  <c r="C2345" i="12"/>
  <c r="C2588" i="12"/>
  <c r="C3965" i="12"/>
  <c r="C2615" i="12"/>
  <c r="C3984" i="12"/>
  <c r="C1027" i="12"/>
  <c r="C3971" i="12"/>
  <c r="C2629" i="12"/>
  <c r="C4006" i="12"/>
  <c r="C3162" i="12"/>
  <c r="C6581" i="12"/>
  <c r="C2763" i="12"/>
  <c r="C4188" i="12"/>
  <c r="C2846" i="12"/>
  <c r="C4215" i="12"/>
  <c r="C5245" i="12"/>
  <c r="C1795" i="12"/>
  <c r="C2852" i="12"/>
  <c r="C4229" i="12"/>
  <c r="C4075" i="12"/>
  <c r="C4143" i="12"/>
  <c r="C1094" i="12"/>
  <c r="C4411" i="12"/>
  <c r="C3069" i="12"/>
  <c r="C4446" i="12"/>
  <c r="C3088" i="12"/>
  <c r="C6845" i="12"/>
  <c r="C3075" i="12"/>
  <c r="C4452" i="12"/>
  <c r="C3110" i="12"/>
  <c r="C963" i="12"/>
  <c r="C2640" i="12"/>
  <c r="C2662" i="12"/>
  <c r="C2904" i="12"/>
  <c r="C6661" i="12"/>
  <c r="C2891" i="12"/>
  <c r="C4268" i="12"/>
  <c r="C2926" i="12"/>
  <c r="C2767" i="12"/>
  <c r="C6878" i="12"/>
  <c r="C5520" i="12"/>
  <c r="C6889" i="12"/>
  <c r="C5531" i="12"/>
  <c r="C2611" i="12"/>
  <c r="C5478" i="12"/>
  <c r="C6839" i="12"/>
  <c r="C5489" i="12"/>
  <c r="C6858" i="12"/>
  <c r="C6540" i="12"/>
  <c r="C2456" i="12"/>
  <c r="C4531" i="12"/>
  <c r="C3699" i="12"/>
  <c r="C2281" i="12"/>
  <c r="C2724" i="12"/>
  <c r="C2960" i="12"/>
  <c r="C3164" i="12"/>
  <c r="C4116" i="12"/>
  <c r="C3428" i="12"/>
  <c r="C4607" i="12"/>
  <c r="C4621" i="12"/>
  <c r="C5865" i="12"/>
  <c r="C5815" i="12"/>
  <c r="C4111" i="12"/>
  <c r="C3356" i="12"/>
  <c r="C4671" i="12"/>
  <c r="C5003" i="12"/>
  <c r="C6101" i="12"/>
  <c r="C5929" i="12"/>
  <c r="C2912" i="12"/>
  <c r="C7089" i="12"/>
  <c r="C4271" i="12"/>
  <c r="C3711" i="12"/>
  <c r="C2389" i="12"/>
  <c r="C4749" i="12"/>
  <c r="C5982" i="12"/>
  <c r="C5993" i="12"/>
  <c r="C5659" i="12"/>
  <c r="C3830" i="12"/>
  <c r="C6630" i="12"/>
  <c r="C5272" i="12"/>
  <c r="C6641" i="12"/>
  <c r="C5283" i="12"/>
  <c r="C1722" i="12"/>
  <c r="C5294" i="12"/>
  <c r="C6655" i="12"/>
  <c r="C711" i="12"/>
  <c r="C3216" i="12"/>
  <c r="C3238" i="12"/>
  <c r="C3096" i="12"/>
  <c r="C6853" i="12"/>
  <c r="C3083" i="12"/>
  <c r="C4460" i="12"/>
  <c r="C3118" i="12"/>
  <c r="C3535" i="12"/>
  <c r="C7070" i="12"/>
  <c r="C5712" i="12"/>
  <c r="C7081" i="12"/>
  <c r="C5723" i="12"/>
  <c r="C4307" i="12"/>
  <c r="C5670" i="12"/>
  <c r="C7031" i="12"/>
  <c r="C5681" i="12"/>
  <c r="C7050" i="12"/>
  <c r="C7323" i="12"/>
  <c r="C5909" i="12"/>
  <c r="C5695" i="12"/>
  <c r="C3592" i="12"/>
  <c r="C5022" i="12"/>
  <c r="C5028" i="12"/>
  <c r="C4863" i="12"/>
  <c r="C5893" i="12"/>
  <c r="C2738" i="12"/>
  <c r="C3500" i="12"/>
  <c r="C4877" i="12"/>
  <c r="C1210" i="12"/>
  <c r="C6110" i="12"/>
  <c r="C1854" i="12"/>
  <c r="C6121" i="12"/>
  <c r="C2529" i="12"/>
  <c r="C7872" i="12"/>
  <c r="C7437" i="12"/>
  <c r="C6071" i="12"/>
  <c r="C7448" i="12"/>
  <c r="C6090" i="12"/>
  <c r="C7911" i="12"/>
  <c r="C1557" i="12"/>
  <c r="C7470" i="12"/>
  <c r="C3757" i="12"/>
  <c r="C3709" i="12"/>
  <c r="C3715" i="12"/>
  <c r="C3903" i="12"/>
  <c r="C3889" i="12"/>
  <c r="C1961" i="12"/>
  <c r="C2540" i="12"/>
  <c r="C3917" i="12"/>
  <c r="C925" i="12"/>
  <c r="C5150" i="12"/>
  <c r="C6511" i="12"/>
  <c r="C5161" i="12"/>
  <c r="C6530" i="12"/>
  <c r="C7622" i="12"/>
  <c r="C3936" i="12"/>
  <c r="C5111" i="12"/>
  <c r="C6488" i="12"/>
  <c r="C5130" i="12"/>
  <c r="C6499" i="12"/>
  <c r="C2870" i="12"/>
  <c r="C6510" i="12"/>
  <c r="C5152" i="12"/>
  <c r="C2780" i="12"/>
  <c r="C128" i="12"/>
  <c r="C2943" i="12"/>
  <c r="C4312" i="12"/>
  <c r="C1373" i="12"/>
  <c r="C4299" i="12"/>
  <c r="C2957" i="12"/>
  <c r="C4334" i="12"/>
  <c r="C5333" i="12"/>
  <c r="C5551" i="12"/>
  <c r="C6928" i="12"/>
  <c r="C5570" i="12"/>
  <c r="C7156" i="12"/>
  <c r="C2823" i="12"/>
  <c r="C6886" i="12"/>
  <c r="C5528" i="12"/>
  <c r="C6897" i="12"/>
  <c r="C5539" i="12"/>
  <c r="C3347" i="12"/>
  <c r="C5550" i="12"/>
  <c r="C6911" i="12"/>
  <c r="C4913" i="12"/>
  <c r="C6658" i="12"/>
  <c r="C5397" i="12"/>
  <c r="C5433" i="12"/>
  <c r="C6802" i="12"/>
  <c r="C6092" i="12"/>
  <c r="C5024" i="12"/>
  <c r="C5383" i="12"/>
  <c r="C6760" i="12"/>
  <c r="C5402" i="12"/>
  <c r="C6404" i="12"/>
  <c r="C3180" i="12"/>
  <c r="C6157" i="12"/>
  <c r="C5951" i="12"/>
  <c r="C6521" i="12"/>
  <c r="C5163" i="12"/>
  <c r="C643" i="12"/>
  <c r="C5110" i="12"/>
  <c r="C6471" i="12"/>
  <c r="C5121" i="12"/>
  <c r="C6085" i="12"/>
  <c r="C4065" i="12"/>
  <c r="C7445" i="12"/>
  <c r="C5561" i="12"/>
  <c r="C6930" i="12"/>
  <c r="C6843" i="12"/>
  <c r="C5197" i="12"/>
  <c r="C5511" i="12"/>
  <c r="C6888" i="12"/>
  <c r="C5530" i="12"/>
  <c r="C6996" i="12"/>
  <c r="C4204" i="12"/>
  <c r="C3618" i="12"/>
  <c r="C4016" i="12"/>
  <c r="C2892" i="12"/>
  <c r="C6453" i="12"/>
  <c r="C4101" i="12"/>
  <c r="C6717" i="12"/>
  <c r="C4541" i="12"/>
  <c r="C7157" i="12"/>
  <c r="C4805" i="12"/>
  <c r="C5125" i="12"/>
  <c r="C2124" i="12"/>
  <c r="C6722" i="12"/>
  <c r="C6680" i="12"/>
  <c r="C5141" i="12"/>
  <c r="C2685" i="12"/>
  <c r="C4504" i="12"/>
  <c r="C3308" i="12"/>
  <c r="C3577" i="12"/>
  <c r="C5762" i="12"/>
  <c r="C6669" i="12"/>
  <c r="C3417" i="12"/>
  <c r="C3804" i="12"/>
  <c r="C4735" i="12"/>
  <c r="C4043" i="12"/>
  <c r="C4078" i="12"/>
  <c r="C5295" i="12"/>
  <c r="C6505" i="12"/>
  <c r="C5700" i="12"/>
  <c r="C3847" i="12"/>
  <c r="C7142" i="12"/>
  <c r="C5784" i="12"/>
  <c r="C7153" i="12"/>
  <c r="C5795" i="12"/>
  <c r="C2676" i="12"/>
  <c r="C5806" i="12"/>
  <c r="C7167" i="12"/>
  <c r="C4210" i="12"/>
  <c r="C3825" i="12"/>
  <c r="C4966" i="12"/>
  <c r="C3608" i="12"/>
  <c r="C7365" i="12"/>
  <c r="C3595" i="12"/>
  <c r="C4972" i="12"/>
  <c r="C3630" i="12"/>
  <c r="C2856" i="12"/>
  <c r="C3201" i="12"/>
  <c r="C6224" i="12"/>
  <c r="C3353" i="12"/>
  <c r="C6235" i="12"/>
  <c r="C2965" i="12"/>
  <c r="C6182" i="12"/>
  <c r="C3017" i="12"/>
  <c r="C6193" i="12"/>
  <c r="C3105" i="12"/>
  <c r="C7944" i="12"/>
  <c r="C3193" i="12"/>
  <c r="C6207" i="12"/>
  <c r="C6709" i="12"/>
  <c r="C4343" i="12"/>
  <c r="C4357" i="12"/>
  <c r="C2648" i="12"/>
  <c r="C6405" i="12"/>
  <c r="C4786" i="12"/>
  <c r="C4012" i="12"/>
  <c r="C2670" i="12"/>
  <c r="C3766" i="12"/>
  <c r="C6622" i="12"/>
  <c r="C5264" i="12"/>
  <c r="C6633" i="12"/>
  <c r="C5275" i="12"/>
  <c r="C1544" i="12"/>
  <c r="C5222" i="12"/>
  <c r="C6583" i="12"/>
  <c r="C5233" i="12"/>
  <c r="C6602" i="12"/>
  <c r="C8158" i="12"/>
  <c r="C4456" i="12"/>
  <c r="C5247" i="12"/>
  <c r="C3763" i="12"/>
  <c r="C3038" i="12"/>
  <c r="C3044" i="12"/>
  <c r="C4415" i="12"/>
  <c r="C5445" i="12"/>
  <c r="C2060" i="12"/>
  <c r="C3052" i="12"/>
  <c r="C4429" i="12"/>
  <c r="C4243" i="12"/>
  <c r="C5662" i="12"/>
  <c r="C7023" i="12"/>
  <c r="C5673" i="12"/>
  <c r="C7042" i="12"/>
  <c r="C7291" i="12"/>
  <c r="C5645" i="12"/>
  <c r="C5623" i="12"/>
  <c r="C7000" i="12"/>
  <c r="C5642" i="12"/>
  <c r="C7444" i="12"/>
  <c r="C3343" i="12"/>
  <c r="C7022" i="12"/>
  <c r="C5664" i="12"/>
  <c r="C4828" i="12"/>
  <c r="C2714" i="12"/>
  <c r="C3455" i="12"/>
  <c r="C4824" i="12"/>
  <c r="C1480" i="12"/>
  <c r="C4811" i="12"/>
  <c r="C3469" i="12"/>
  <c r="C4846" i="12"/>
  <c r="C7381" i="12"/>
  <c r="C6063" i="12"/>
  <c r="C7440" i="12"/>
  <c r="C6082" i="12"/>
  <c r="C7903" i="12"/>
  <c r="C4871" i="12"/>
  <c r="C7398" i="12"/>
  <c r="C6040" i="12"/>
  <c r="C7409" i="12"/>
  <c r="C6051" i="12"/>
  <c r="C4724" i="12"/>
  <c r="C6062" i="12"/>
  <c r="C7423" i="12"/>
  <c r="C1658" i="12"/>
  <c r="C3945" i="12"/>
  <c r="C6254" i="12"/>
  <c r="C5945" i="12"/>
  <c r="C7314" i="12"/>
  <c r="C7696" i="12"/>
  <c r="C6733" i="12"/>
  <c r="C5895" i="12"/>
  <c r="C7272" i="12"/>
  <c r="C5914" i="12"/>
  <c r="C7735" i="12"/>
  <c r="C4557" i="12"/>
  <c r="C5751" i="12"/>
  <c r="C5280" i="12"/>
  <c r="C7033" i="12"/>
  <c r="C5675" i="12"/>
  <c r="C3923" i="12"/>
  <c r="C5622" i="12"/>
  <c r="C6983" i="12"/>
  <c r="C5633" i="12"/>
  <c r="C3506" i="12"/>
  <c r="C8064" i="12"/>
  <c r="C6766" i="12"/>
  <c r="C6073" i="12"/>
  <c r="C7442" i="12"/>
  <c r="C7824" i="12"/>
  <c r="C7245" i="12"/>
  <c r="C6023" i="12"/>
  <c r="C7400" i="12"/>
  <c r="C6042" i="12"/>
  <c r="C7863" i="12"/>
  <c r="C2862" i="12"/>
  <c r="C6775" i="12"/>
  <c r="C5792" i="12"/>
  <c r="C7161" i="12"/>
  <c r="C5803" i="12"/>
  <c r="C4947" i="12"/>
  <c r="C5750" i="12"/>
  <c r="C7111" i="12"/>
  <c r="C5761" i="12"/>
  <c r="C7130" i="12"/>
  <c r="C4240" i="12"/>
  <c r="C7326" i="12"/>
  <c r="C7306" i="12"/>
  <c r="C6880" i="12"/>
  <c r="C5522" i="12"/>
  <c r="C6964" i="12"/>
  <c r="C2631" i="12"/>
  <c r="C6838" i="12"/>
  <c r="C3811" i="12"/>
  <c r="C4263" i="12"/>
  <c r="C3261" i="12"/>
  <c r="C4978" i="12"/>
  <c r="C3051" i="12"/>
  <c r="C2947" i="12"/>
  <c r="C3191" i="12"/>
  <c r="C3387" i="12"/>
  <c r="C3286" i="12"/>
  <c r="C5637" i="12"/>
  <c r="C3060" i="12"/>
  <c r="C7234" i="12"/>
  <c r="C7192" i="12"/>
  <c r="C6702" i="12"/>
  <c r="C4062" i="12"/>
  <c r="C5016" i="12"/>
  <c r="C3149" i="12"/>
  <c r="C5918" i="12"/>
  <c r="C6274" i="12"/>
  <c r="C7078" i="12"/>
  <c r="C5898" i="12"/>
  <c r="C3133" i="12"/>
  <c r="C4568" i="12"/>
  <c r="C4555" i="12"/>
  <c r="C4590" i="12"/>
  <c r="C5807" i="12"/>
  <c r="C7017" i="12"/>
  <c r="C7647" i="12"/>
  <c r="C3168" i="12"/>
  <c r="C3777" i="12"/>
  <c r="C6296" i="12"/>
  <c r="C3929" i="12"/>
  <c r="C6307" i="12"/>
  <c r="C4053" i="12"/>
  <c r="C6318" i="12"/>
  <c r="C4105" i="12"/>
  <c r="C4539" i="12"/>
  <c r="C6973" i="12"/>
  <c r="C2751" i="12"/>
  <c r="C4120" i="12"/>
  <c r="C940" i="12"/>
  <c r="C4107" i="12"/>
  <c r="C2765" i="12"/>
  <c r="C4142" i="12"/>
  <c r="C4904" i="12"/>
  <c r="C5359" i="12"/>
  <c r="C6736" i="12"/>
  <c r="C5378" i="12"/>
  <c r="C6212" i="12"/>
  <c r="C4342" i="12"/>
  <c r="C6694" i="12"/>
  <c r="C5336" i="12"/>
  <c r="C6705" i="12"/>
  <c r="C5347" i="12"/>
  <c r="C1661" i="12"/>
  <c r="C5358" i="12"/>
  <c r="C6719" i="12"/>
  <c r="C2439" i="12"/>
  <c r="C3664" i="12"/>
  <c r="C3686" i="12"/>
  <c r="C3160" i="12"/>
  <c r="C6917" i="12"/>
  <c r="C3147" i="12"/>
  <c r="C4524" i="12"/>
  <c r="C3182" i="12"/>
  <c r="C3791" i="12"/>
  <c r="C7134" i="12"/>
  <c r="C5776" i="12"/>
  <c r="C7145" i="12"/>
  <c r="C5787" i="12"/>
  <c r="C4819" i="12"/>
  <c r="C5734" i="12"/>
  <c r="C7095" i="12"/>
  <c r="C5745" i="12"/>
  <c r="C7114" i="12"/>
  <c r="C7496" i="12"/>
  <c r="C6165" i="12"/>
  <c r="C5759" i="12"/>
  <c r="C3976" i="12"/>
  <c r="C58" i="12"/>
  <c r="C698" i="12"/>
  <c r="C4927" i="12"/>
  <c r="C5957" i="12"/>
  <c r="C2994" i="12"/>
  <c r="C3564" i="12"/>
  <c r="C4941" i="12"/>
  <c r="C2901" i="12"/>
  <c r="C6174" i="12"/>
  <c r="C2953" i="12"/>
  <c r="C6185" i="12"/>
  <c r="C3041" i="12"/>
  <c r="C7936" i="12"/>
  <c r="C2617" i="12"/>
  <c r="C6135" i="12"/>
  <c r="C2705" i="12"/>
  <c r="C6154" i="12"/>
  <c r="C7975" i="12"/>
  <c r="C2664" i="12"/>
  <c r="C2817" i="12"/>
  <c r="C4622" i="12"/>
  <c r="C4157" i="12"/>
  <c r="C4163" i="12"/>
  <c r="C3967" i="12"/>
  <c r="C4401" i="12"/>
  <c r="C2473" i="12"/>
  <c r="C2604" i="12"/>
  <c r="C3981" i="12"/>
  <c r="C1032" i="12"/>
  <c r="C5214" i="12"/>
  <c r="C6575" i="12"/>
  <c r="C5225" i="12"/>
  <c r="C6594" i="12"/>
  <c r="C8110" i="12"/>
  <c r="C4192" i="12"/>
  <c r="C5175" i="12"/>
  <c r="C6552" i="12"/>
  <c r="C5194" i="12"/>
  <c r="C6563" i="12"/>
  <c r="C3382" i="12"/>
  <c r="C6574" i="12"/>
  <c r="C5216" i="12"/>
  <c r="C2668" i="12"/>
  <c r="C4448" i="12"/>
  <c r="C5567" i="12"/>
  <c r="C6457" i="12"/>
  <c r="C5099" i="12"/>
  <c r="C8208" i="12"/>
  <c r="C4793" i="12"/>
  <c r="C6407" i="12"/>
  <c r="C4881" i="12"/>
  <c r="C6426" i="12"/>
  <c r="C1694" i="12"/>
  <c r="C2548" i="12"/>
  <c r="C7128" i="12"/>
  <c r="C6176" i="12"/>
  <c r="C2969" i="12"/>
  <c r="C6187" i="12"/>
  <c r="C2581" i="12"/>
  <c r="C6134" i="12"/>
  <c r="C2633" i="12"/>
  <c r="C6145" i="12"/>
  <c r="C3692" i="12"/>
  <c r="C3641" i="12"/>
  <c r="C6079" i="12"/>
  <c r="C6585" i="12"/>
  <c r="C5227" i="12"/>
  <c r="C1286" i="12"/>
  <c r="C5174" i="12"/>
  <c r="C6535" i="12"/>
  <c r="C5185" i="12"/>
  <c r="C6554" i="12"/>
  <c r="C7285" i="12"/>
  <c r="C2414" i="12"/>
  <c r="C5425" i="12"/>
  <c r="C6304" i="12"/>
  <c r="C3993" i="12"/>
  <c r="C6315" i="12"/>
  <c r="C3605" i="12"/>
  <c r="C6262" i="12"/>
  <c r="C3657" i="12"/>
  <c r="C6273" i="12"/>
  <c r="C3745" i="12"/>
  <c r="C4262" i="12"/>
  <c r="C5968" i="12"/>
  <c r="C7688" i="12"/>
  <c r="C7392" i="12"/>
  <c r="C6034" i="12"/>
  <c r="C7855" i="12"/>
  <c r="C4679" i="12"/>
  <c r="C7350" i="12"/>
  <c r="C3576" i="12"/>
  <c r="C4277" i="12"/>
  <c r="C3267" i="12"/>
  <c r="C4060" i="12"/>
  <c r="C3119" i="12"/>
  <c r="C4324" i="12"/>
  <c r="C4560" i="12"/>
  <c r="C4764" i="12"/>
  <c r="C4669" i="12"/>
  <c r="C2170" i="12"/>
  <c r="C5342" i="12"/>
  <c r="C5452" i="12"/>
  <c r="C5322" i="12"/>
  <c r="C7214" i="12"/>
  <c r="C904" i="12"/>
  <c r="C5701" i="12"/>
  <c r="C3661" i="12"/>
  <c r="C5743" i="12"/>
  <c r="C7298" i="12"/>
  <c r="C3265" i="12"/>
  <c r="C5731" i="12"/>
  <c r="C4510" i="12"/>
  <c r="C5080" i="12"/>
  <c r="C5067" i="12"/>
  <c r="C762" i="12"/>
  <c r="C6319" i="12"/>
  <c r="C5314" i="12"/>
  <c r="C8159" i="12"/>
  <c r="C3441" i="12"/>
  <c r="C5431" i="12"/>
  <c r="C6808" i="12"/>
  <c r="C5450" i="12"/>
  <c r="C6676" i="12"/>
  <c r="C2575" i="12"/>
  <c r="C6830" i="12"/>
  <c r="C5472" i="12"/>
  <c r="C3868" i="12"/>
  <c r="C1897" i="12"/>
  <c r="C3263" i="12"/>
  <c r="C4632" i="12"/>
  <c r="C1351" i="12"/>
  <c r="C4619" i="12"/>
  <c r="C3277" i="12"/>
  <c r="C4654" i="12"/>
  <c r="C6613" i="12"/>
  <c r="C5871" i="12"/>
  <c r="C7248" i="12"/>
  <c r="C5890" i="12"/>
  <c r="C7711" i="12"/>
  <c r="C4103" i="12"/>
  <c r="C7206" i="12"/>
  <c r="C5848" i="12"/>
  <c r="C7217" i="12"/>
  <c r="C5859" i="12"/>
  <c r="C3188" i="12"/>
  <c r="C5870" i="12"/>
  <c r="C7231" i="12"/>
  <c r="C2939" i="12"/>
  <c r="C5373" i="12"/>
  <c r="C5030" i="12"/>
  <c r="C3672" i="12"/>
  <c r="C7429" i="12"/>
  <c r="C3659" i="12"/>
  <c r="C5036" i="12"/>
  <c r="C3694" i="12"/>
  <c r="C3112" i="12"/>
  <c r="C3713" i="12"/>
  <c r="C6288" i="12"/>
  <c r="C3865" i="12"/>
  <c r="C6299" i="12"/>
  <c r="C3477" i="12"/>
  <c r="C6246" i="12"/>
  <c r="C3529" i="12"/>
  <c r="C6257" i="12"/>
  <c r="C3617" i="12"/>
  <c r="C8008" i="12"/>
  <c r="C3705" i="12"/>
  <c r="C6271" i="12"/>
  <c r="C6773" i="12"/>
  <c r="C4407" i="12"/>
  <c r="C4421" i="12"/>
  <c r="C2712" i="12"/>
  <c r="C6469" i="12"/>
  <c r="C5042" i="12"/>
  <c r="C4076" i="12"/>
  <c r="C2734" i="12"/>
  <c r="C4278" i="12"/>
  <c r="C6686" i="12"/>
  <c r="C5328" i="12"/>
  <c r="C6697" i="12"/>
  <c r="C5339" i="12"/>
  <c r="C154" i="12"/>
  <c r="C5286" i="12"/>
  <c r="C6647" i="12"/>
  <c r="C5297" i="12"/>
  <c r="C6666" i="12"/>
  <c r="C4457" i="12"/>
  <c r="C4712" i="12"/>
  <c r="C5311" i="12"/>
  <c r="C4628" i="12"/>
  <c r="C3486" i="12"/>
  <c r="C3492" i="12"/>
  <c r="C4479" i="12"/>
  <c r="C5509" i="12"/>
  <c r="C376" i="12"/>
  <c r="C3116" i="12"/>
  <c r="C4493" i="12"/>
  <c r="C4755" i="12"/>
  <c r="C5726" i="12"/>
  <c r="C7087" i="12"/>
  <c r="C5737" i="12"/>
  <c r="C7106" i="12"/>
  <c r="C7488" i="12"/>
  <c r="C5901" i="12"/>
  <c r="C5687" i="12"/>
  <c r="C7064" i="12"/>
  <c r="C5706" i="12"/>
  <c r="C7527" i="12"/>
  <c r="C3599" i="12"/>
  <c r="C7086" i="12"/>
  <c r="C5728" i="12"/>
  <c r="C4045" i="12"/>
  <c r="C5239" i="12"/>
  <c r="C3593" i="12"/>
  <c r="C6969" i="12"/>
  <c r="C5611" i="12"/>
  <c r="C3411" i="12"/>
  <c r="C5558" i="12"/>
  <c r="C6919" i="12"/>
  <c r="C5569" i="12"/>
  <c r="C6938" i="12"/>
  <c r="C3550" i="12"/>
  <c r="C5790" i="12"/>
  <c r="C5770" i="12"/>
  <c r="C6688" i="12"/>
  <c r="C5330" i="12"/>
  <c r="C5828" i="12"/>
  <c r="C3958" i="12"/>
  <c r="C6646" i="12"/>
  <c r="C5288" i="12"/>
  <c r="C6657" i="12"/>
  <c r="C5069" i="12"/>
  <c r="C6263" i="12"/>
  <c r="C5408" i="12"/>
  <c r="C7097" i="12"/>
  <c r="C5739" i="12"/>
  <c r="C4435" i="12"/>
  <c r="C5686" i="12"/>
  <c r="C7047" i="12"/>
  <c r="C5697" i="12"/>
  <c r="C7066" i="12"/>
  <c r="C4919" i="12"/>
  <c r="C6814" i="12"/>
  <c r="C6794" i="12"/>
  <c r="C6816" i="12"/>
  <c r="C5458" i="12"/>
  <c r="C6708" i="12"/>
  <c r="C4982" i="12"/>
  <c r="C6774" i="12"/>
  <c r="C5416" i="12"/>
  <c r="C6785" i="12"/>
  <c r="C5427" i="12"/>
  <c r="C3352" i="12"/>
  <c r="C7337" i="12"/>
  <c r="C4367" i="12"/>
  <c r="C5177" i="12"/>
  <c r="C6546" i="12"/>
  <c r="C7774" i="12"/>
  <c r="C4000" i="12"/>
  <c r="C5127" i="12"/>
  <c r="C5045" i="12"/>
  <c r="C3947" i="12"/>
  <c r="C5365" i="12"/>
  <c r="C2718" i="12"/>
  <c r="C1245" i="12"/>
  <c r="C2982" i="12"/>
  <c r="C775" i="12"/>
  <c r="C3422" i="12"/>
  <c r="C3998" i="12"/>
  <c r="C1877" i="12"/>
  <c r="C5854" i="12"/>
  <c r="C7616" i="12"/>
  <c r="C5834" i="12"/>
  <c r="C5503" i="12"/>
  <c r="C5018" i="12"/>
  <c r="C213" i="12"/>
  <c r="C4685" i="12"/>
  <c r="C6255" i="12"/>
  <c r="C7583" i="12"/>
  <c r="C5879" i="12"/>
  <c r="C6243" i="12"/>
  <c r="C1001" i="12"/>
  <c r="C5765" i="12"/>
  <c r="C3372" i="12"/>
  <c r="C4084" i="12"/>
  <c r="C7343" i="12"/>
  <c r="C5826" i="12"/>
  <c r="C7744" i="12"/>
  <c r="C6925" i="12"/>
  <c r="C5943" i="12"/>
  <c r="C7320" i="12"/>
  <c r="C5962" i="12"/>
  <c r="C7783" i="12"/>
  <c r="C4623" i="12"/>
  <c r="C7342" i="12"/>
  <c r="C922" i="12"/>
  <c r="C3197" i="12"/>
  <c r="C3203" i="12"/>
  <c r="C3775" i="12"/>
  <c r="C2865" i="12"/>
  <c r="C2264" i="12"/>
  <c r="C1610" i="12"/>
  <c r="C3789" i="12"/>
  <c r="C1838" i="12"/>
  <c r="C4601" i="12"/>
  <c r="C6383" i="12"/>
  <c r="C4689" i="12"/>
  <c r="C6402" i="12"/>
  <c r="C8223" i="12"/>
  <c r="C3424" i="12"/>
  <c r="C4289" i="12"/>
  <c r="C6360" i="12"/>
  <c r="C4441" i="12"/>
  <c r="C6371" i="12"/>
  <c r="C4565" i="12"/>
  <c r="C6382" i="12"/>
  <c r="C4617" i="12"/>
  <c r="C4987" i="12"/>
  <c r="C7421" i="12"/>
  <c r="C2815" i="12"/>
  <c r="C4184" i="12"/>
  <c r="C256" i="12"/>
  <c r="C4171" i="12"/>
  <c r="C2829" i="12"/>
  <c r="C4206" i="12"/>
  <c r="C2993" i="12"/>
  <c r="C5423" i="12"/>
  <c r="C6800" i="12"/>
  <c r="C5442" i="12"/>
  <c r="C6644" i="12"/>
  <c r="C4854" i="12"/>
  <c r="C6758" i="12"/>
  <c r="C5400" i="12"/>
  <c r="C6769" i="12"/>
  <c r="C5411" i="12"/>
  <c r="C3546" i="12"/>
  <c r="C5422" i="12"/>
  <c r="C6783" i="12"/>
  <c r="C1612" i="12"/>
  <c r="C3728" i="12"/>
  <c r="C3750" i="12"/>
  <c r="C3224" i="12"/>
  <c r="C6981" i="12"/>
  <c r="C3211" i="12"/>
  <c r="C4588" i="12"/>
  <c r="C3246" i="12"/>
  <c r="C4047" i="12"/>
  <c r="C7198" i="12"/>
  <c r="C5840" i="12"/>
  <c r="C7209" i="12"/>
  <c r="C5851" i="12"/>
  <c r="C2612" i="12"/>
  <c r="C5798" i="12"/>
  <c r="C7159" i="12"/>
  <c r="C5809" i="12"/>
  <c r="C7178" i="12"/>
  <c r="C7560" i="12"/>
  <c r="C6421" i="12"/>
  <c r="C5823" i="12"/>
  <c r="C5173" i="12"/>
  <c r="C2807" i="12"/>
  <c r="C2821" i="12"/>
  <c r="C4991" i="12"/>
  <c r="C6021" i="12"/>
  <c r="C3250" i="12"/>
  <c r="C3628" i="12"/>
  <c r="C5005" i="12"/>
  <c r="C3413" i="12"/>
  <c r="C6238" i="12"/>
  <c r="C3465" i="12"/>
  <c r="C6249" i="12"/>
  <c r="C3553" i="12"/>
  <c r="C8000" i="12"/>
  <c r="C3129" i="12"/>
  <c r="C6199" i="12"/>
  <c r="C3217" i="12"/>
  <c r="C6218" i="12"/>
  <c r="C8039" i="12"/>
  <c r="C2920" i="12"/>
  <c r="C3329" i="12"/>
  <c r="C1546" i="12"/>
  <c r="C2025" i="12"/>
  <c r="C6616" i="12"/>
  <c r="C6112" i="12"/>
  <c r="C1982" i="12"/>
  <c r="C6123" i="12"/>
  <c r="C4788" i="12"/>
  <c r="C6070" i="12"/>
  <c r="C7431" i="12"/>
  <c r="C6081" i="12"/>
  <c r="C7450" i="12"/>
  <c r="C3556" i="12"/>
  <c r="C7151" i="12"/>
  <c r="C7591" i="12"/>
  <c r="C7200" i="12"/>
  <c r="C5842" i="12"/>
  <c r="C7663" i="12"/>
  <c r="C3911" i="12"/>
  <c r="C7158" i="12"/>
  <c r="C5800" i="12"/>
  <c r="C5237" i="12"/>
  <c r="C3925" i="12"/>
  <c r="C3729" i="12"/>
  <c r="C6240" i="12"/>
  <c r="C3481" i="12"/>
  <c r="C6251" i="12"/>
  <c r="C3093" i="12"/>
  <c r="C6198" i="12"/>
  <c r="C3145" i="12"/>
  <c r="C6209" i="12"/>
  <c r="C3233" i="12"/>
  <c r="C4933" i="12"/>
  <c r="C5456" i="12"/>
  <c r="C6028" i="12"/>
  <c r="C7328" i="12"/>
  <c r="C5970" i="12"/>
  <c r="C7791" i="12"/>
  <c r="C4423" i="12"/>
  <c r="C7286" i="12"/>
  <c r="C5928" i="12"/>
  <c r="C7297" i="12"/>
  <c r="C5939" i="12"/>
  <c r="C7109" i="12"/>
  <c r="C5979" i="12"/>
  <c r="C5230" i="12"/>
  <c r="C5689" i="12"/>
  <c r="C7058" i="12"/>
  <c r="C7355" i="12"/>
  <c r="C5709" i="12"/>
  <c r="C5639" i="12"/>
  <c r="C4597" i="12"/>
  <c r="C6381" i="12"/>
  <c r="C4702" i="12"/>
  <c r="C4087" i="12"/>
  <c r="C4283" i="12"/>
  <c r="C4967" i="12"/>
  <c r="C4547" i="12"/>
  <c r="C4791" i="12"/>
  <c r="C4675" i="12"/>
  <c r="C2732" i="12"/>
  <c r="C6703" i="12"/>
  <c r="C4704" i="12"/>
  <c r="C5764" i="12"/>
  <c r="C5344" i="12"/>
  <c r="C4068" i="12"/>
  <c r="C394" i="12"/>
  <c r="C4526" i="12"/>
  <c r="C7279" i="12"/>
  <c r="C8095" i="12"/>
  <c r="C5720" i="12"/>
  <c r="C7719" i="12"/>
  <c r="C3139" i="12"/>
  <c r="C415" i="12"/>
  <c r="C2701" i="12"/>
  <c r="C4648" i="12"/>
  <c r="C6672" i="12"/>
  <c r="C6338" i="12"/>
  <c r="C228" i="12"/>
  <c r="C5094" i="12"/>
  <c r="C6455" i="12"/>
  <c r="C5105" i="12"/>
  <c r="C6474" i="12"/>
  <c r="C8295" i="12"/>
  <c r="C3944" i="12"/>
  <c r="C5119" i="12"/>
  <c r="C379" i="12"/>
  <c r="C2526" i="12"/>
  <c r="C2532" i="12"/>
  <c r="C4287" i="12"/>
  <c r="C5317" i="12"/>
  <c r="C2371" i="12"/>
  <c r="C2924" i="12"/>
  <c r="C4301" i="12"/>
  <c r="C3219" i="12"/>
  <c r="C5534" i="12"/>
  <c r="C6895" i="12"/>
  <c r="C5545" i="12"/>
  <c r="C6914" i="12"/>
  <c r="C6779" i="12"/>
  <c r="C5133" i="12"/>
  <c r="C5495" i="12"/>
  <c r="C6872" i="12"/>
  <c r="C5514" i="12"/>
  <c r="C6932" i="12"/>
  <c r="C2831" i="12"/>
  <c r="C6894" i="12"/>
  <c r="C5536" i="12"/>
  <c r="C4316" i="12"/>
  <c r="C1377" i="12"/>
  <c r="C3327" i="12"/>
  <c r="C4696" i="12"/>
  <c r="C456" i="12"/>
  <c r="C4683" i="12"/>
  <c r="C3341" i="12"/>
  <c r="C4718" i="12"/>
  <c r="C6869" i="12"/>
  <c r="C5935" i="12"/>
  <c r="C7312" i="12"/>
  <c r="C5954" i="12"/>
  <c r="C7775" i="12"/>
  <c r="C4359" i="12"/>
  <c r="C7270" i="12"/>
  <c r="C5912" i="12"/>
  <c r="C7281" i="12"/>
  <c r="C5923" i="12"/>
  <c r="C3700" i="12"/>
  <c r="C5934" i="12"/>
  <c r="C7295" i="12"/>
  <c r="C3003" i="12"/>
  <c r="C5437" i="12"/>
  <c r="C506" i="12"/>
  <c r="C3736" i="12"/>
  <c r="C59" i="12"/>
  <c r="C3723" i="12"/>
  <c r="C954" i="12"/>
  <c r="C3758" i="12"/>
  <c r="C3368" i="12"/>
  <c r="C4225" i="12"/>
  <c r="C6352" i="12"/>
  <c r="C4377" i="12"/>
  <c r="C6363" i="12"/>
  <c r="C3989" i="12"/>
  <c r="C6310" i="12"/>
  <c r="C4041" i="12"/>
  <c r="C6321" i="12"/>
  <c r="C4129" i="12"/>
  <c r="C8072" i="12"/>
  <c r="C4217" i="12"/>
  <c r="C6335" i="12"/>
  <c r="C7221" i="12"/>
  <c r="C4855" i="12"/>
  <c r="C4869" i="12"/>
  <c r="C2776" i="12"/>
  <c r="C6533" i="12"/>
  <c r="C2571" i="12"/>
  <c r="C4140" i="12"/>
  <c r="C2798" i="12"/>
  <c r="C4790" i="12"/>
  <c r="C6750" i="12"/>
  <c r="C5392" i="12"/>
  <c r="C6761" i="12"/>
  <c r="C5403" i="12"/>
  <c r="C665" i="12"/>
  <c r="C5350" i="12"/>
  <c r="C6711" i="12"/>
  <c r="C5361" i="12"/>
  <c r="C6730" i="12"/>
  <c r="C5516" i="12"/>
  <c r="C4968" i="12"/>
  <c r="C5375" i="12"/>
  <c r="C4221" i="12"/>
  <c r="C5278" i="12"/>
  <c r="C5258" i="12"/>
  <c r="C6624" i="12"/>
  <c r="C5266" i="12"/>
  <c r="C5316" i="12"/>
  <c r="C3446" i="12"/>
  <c r="C6582" i="12"/>
  <c r="C5224" i="12"/>
  <c r="C6593" i="12"/>
  <c r="C5235" i="12"/>
  <c r="C4543" i="12"/>
  <c r="C5801" i="12"/>
  <c r="C3894" i="12"/>
  <c r="C4305" i="12"/>
  <c r="C6354" i="12"/>
  <c r="C8175" i="12"/>
  <c r="C3232" i="12"/>
  <c r="C3905" i="12"/>
  <c r="C6312" i="12"/>
  <c r="C2871" i="12"/>
  <c r="C6302" i="12"/>
  <c r="C6282" i="12"/>
  <c r="C6752" i="12"/>
  <c r="C5394" i="12"/>
  <c r="C6340" i="12"/>
  <c r="C4470" i="12"/>
  <c r="C6710" i="12"/>
  <c r="C5352" i="12"/>
  <c r="C6721" i="12"/>
  <c r="C5363" i="12"/>
  <c r="C2840" i="12"/>
  <c r="C6825" i="12"/>
  <c r="C3855" i="12"/>
  <c r="C5113" i="12"/>
  <c r="C6482" i="12"/>
  <c r="C8303" i="12"/>
  <c r="C3744" i="12"/>
  <c r="C4929" i="12"/>
  <c r="C6440" i="12"/>
  <c r="C5081" i="12"/>
  <c r="C6451" i="12"/>
  <c r="C3339" i="12"/>
  <c r="C3636" i="12"/>
  <c r="C7278" i="12"/>
  <c r="C6201" i="12"/>
  <c r="C3169" i="12"/>
  <c r="C7952" i="12"/>
  <c r="C2745" i="12"/>
  <c r="C3284" i="12"/>
  <c r="C4015" i="12"/>
  <c r="C646" i="12"/>
  <c r="C5117" i="12"/>
  <c r="C2941" i="12"/>
  <c r="C5557" i="12"/>
  <c r="C3205" i="12"/>
  <c r="C5821" i="12"/>
  <c r="C4004" i="12"/>
  <c r="C3244" i="12"/>
  <c r="C7215" i="12"/>
  <c r="C6413" i="12"/>
  <c r="C7655" i="12"/>
  <c r="C2783" i="12"/>
  <c r="C3135" i="12"/>
  <c r="C2133" i="12"/>
  <c r="C5038" i="12"/>
  <c r="C7120" i="12"/>
  <c r="C7680" i="12"/>
  <c r="C6232" i="12"/>
  <c r="C4883" i="12"/>
  <c r="C4516" i="12"/>
  <c r="C839" i="12"/>
  <c r="C3213" i="12"/>
  <c r="C6357" i="12"/>
  <c r="C7184" i="12"/>
  <c r="C7362" i="12"/>
  <c r="C3795" i="12"/>
  <c r="C5606" i="12"/>
  <c r="C6967" i="12"/>
  <c r="C5617" i="12"/>
  <c r="C6986" i="12"/>
  <c r="C7067" i="12"/>
  <c r="C5653" i="12"/>
  <c r="C5631" i="12"/>
  <c r="C4655" i="12"/>
  <c r="C4574" i="12"/>
  <c r="C4580" i="12"/>
  <c r="C4799" i="12"/>
  <c r="C5829" i="12"/>
  <c r="C2182" i="12"/>
  <c r="C3436" i="12"/>
  <c r="C4813" i="12"/>
  <c r="C4596" i="12"/>
  <c r="C6046" i="12"/>
  <c r="C7407" i="12"/>
  <c r="C6057" i="12"/>
  <c r="C7426" i="12"/>
  <c r="C7808" i="12"/>
  <c r="C7181" i="12"/>
  <c r="C6007" i="12"/>
  <c r="C7384" i="12"/>
  <c r="C6026" i="12"/>
  <c r="C7847" i="12"/>
  <c r="C4879" i="12"/>
  <c r="C7406" i="12"/>
  <c r="C3245" i="12"/>
  <c r="C3645" i="12"/>
  <c r="C3651" i="12"/>
  <c r="C3839" i="12"/>
  <c r="C3377" i="12"/>
  <c r="C1257" i="12"/>
  <c r="C2134" i="12"/>
  <c r="C3853" i="12"/>
  <c r="C123" i="12"/>
  <c r="C5086" i="12"/>
  <c r="C6447" i="12"/>
  <c r="C5097" i="12"/>
  <c r="C6466" i="12"/>
  <c r="C8287" i="12"/>
  <c r="C3680" i="12"/>
  <c r="C4801" i="12"/>
  <c r="C6424" i="12"/>
  <c r="C4953" i="12"/>
  <c r="C6435" i="12"/>
  <c r="C5077" i="12"/>
  <c r="C6446" i="12"/>
  <c r="C5088" i="12"/>
  <c r="C5051" i="12"/>
  <c r="C409" i="12"/>
  <c r="C2879" i="12"/>
  <c r="C4248" i="12"/>
  <c r="C861" i="12"/>
  <c r="C4235" i="12"/>
  <c r="C2893" i="12"/>
  <c r="C4270" i="12"/>
  <c r="C5041" i="12"/>
  <c r="C5487" i="12"/>
  <c r="C6864" i="12"/>
  <c r="C5506" i="12"/>
  <c r="C6900" i="12"/>
  <c r="C2567" i="12"/>
  <c r="C6822" i="12"/>
  <c r="C5464" i="12"/>
  <c r="C6833" i="12"/>
  <c r="C5475" i="12"/>
  <c r="C2835" i="12"/>
  <c r="C5486" i="12"/>
  <c r="C6847" i="12"/>
  <c r="C232" i="12"/>
  <c r="C4176" i="12"/>
  <c r="C4198" i="12"/>
  <c r="C3288" i="12"/>
  <c r="C7045" i="12"/>
  <c r="C3275" i="12"/>
  <c r="C4652" i="12"/>
  <c r="C3310" i="12"/>
  <c r="C4303" i="12"/>
  <c r="C7262" i="12"/>
  <c r="C5904" i="12"/>
  <c r="C7273" i="12"/>
  <c r="C5915" i="12"/>
  <c r="C3124" i="12"/>
  <c r="C5862" i="12"/>
  <c r="C7223" i="12"/>
  <c r="C5873" i="12"/>
  <c r="C7242" i="12"/>
  <c r="C7624" i="12"/>
  <c r="C6677" i="12"/>
  <c r="C5887" i="12"/>
  <c r="C4227" i="12"/>
  <c r="C6639" i="12"/>
  <c r="C5252" i="12"/>
  <c r="C7136" i="12"/>
  <c r="C5778" i="12"/>
  <c r="C7599" i="12"/>
  <c r="C3655" i="12"/>
  <c r="C7094" i="12"/>
  <c r="C5736" i="12"/>
  <c r="C7105" i="12"/>
  <c r="C5747" i="12"/>
  <c r="C5573" i="12"/>
  <c r="C7170" i="12"/>
  <c r="C6933" i="12"/>
  <c r="C5497" i="12"/>
  <c r="C6866" i="12"/>
  <c r="C6587" i="12"/>
  <c r="C3953" i="12"/>
  <c r="C5447" i="12"/>
  <c r="C6824" i="12"/>
  <c r="C2885" i="12"/>
  <c r="C3977" i="12"/>
  <c r="C8103" i="12"/>
  <c r="C7264" i="12"/>
  <c r="C5906" i="12"/>
  <c r="C7727" i="12"/>
  <c r="C4167" i="12"/>
  <c r="C7222" i="12"/>
  <c r="C5864" i="12"/>
  <c r="C7233" i="12"/>
  <c r="C5875" i="12"/>
  <c r="C6597" i="12"/>
  <c r="C5467" i="12"/>
  <c r="C5102" i="12"/>
  <c r="C5625" i="12"/>
  <c r="C6994" i="12"/>
  <c r="C7099" i="12"/>
  <c r="C5453" i="12"/>
  <c r="C5575" i="12"/>
  <c r="C6952" i="12"/>
  <c r="C5594" i="12"/>
  <c r="C7252" i="12"/>
  <c r="C4716" i="12"/>
  <c r="C5926" i="12"/>
  <c r="C6591" i="12"/>
  <c r="C6713" i="12"/>
  <c r="C5355" i="12"/>
  <c r="C2234" i="12"/>
  <c r="C5302" i="12"/>
  <c r="C6663" i="12"/>
  <c r="C2636" i="12"/>
  <c r="C4095" i="12"/>
  <c r="C3572" i="12"/>
  <c r="C4089" i="12"/>
  <c r="C7880" i="12"/>
  <c r="C4530" i="12"/>
  <c r="C82" i="12"/>
  <c r="C3251" i="12"/>
  <c r="C3731" i="12"/>
  <c r="C6936" i="12"/>
  <c r="C3391" i="12"/>
  <c r="C7376" i="12"/>
  <c r="C4212" i="12"/>
  <c r="C3787" i="12"/>
  <c r="C4501" i="12"/>
  <c r="C4031" i="12"/>
  <c r="C6248" i="12"/>
  <c r="C7760" i="12"/>
  <c r="C6418" i="12"/>
  <c r="C3290" i="12"/>
  <c r="C7888" i="12"/>
  <c r="C6106" i="12"/>
  <c r="C5856" i="12"/>
  <c r="C5814" i="12"/>
  <c r="C7016" i="12"/>
  <c r="C5658" i="12"/>
  <c r="C7479" i="12"/>
  <c r="C3021" i="12"/>
  <c r="C6950" i="12"/>
  <c r="C7103" i="12"/>
  <c r="C6841" i="12"/>
  <c r="C5483" i="12"/>
  <c r="C3802" i="12"/>
  <c r="C5430" i="12"/>
  <c r="C6791" i="12"/>
  <c r="C5441" i="12"/>
  <c r="C6810" i="12"/>
  <c r="C3693" i="12"/>
  <c r="C4109" i="12"/>
  <c r="C3665" i="12"/>
  <c r="C4177" i="12"/>
  <c r="C2681" i="12"/>
  <c r="C3948" i="12"/>
  <c r="C5158" i="12"/>
  <c r="C2974" i="12"/>
  <c r="C5598" i="12"/>
  <c r="C5578" i="12"/>
  <c r="C4760" i="12"/>
  <c r="C6018" i="12"/>
  <c r="C5998" i="12"/>
  <c r="C1886" i="12"/>
  <c r="C6374" i="12"/>
  <c r="C5289" i="12"/>
  <c r="C3545" i="12"/>
  <c r="C6989" i="12"/>
  <c r="C8239" i="12"/>
  <c r="C5414" i="12"/>
  <c r="C2119" i="12"/>
  <c r="C6618" i="12"/>
  <c r="C6368" i="12"/>
  <c r="C6326" i="12"/>
  <c r="C2833" i="12"/>
  <c r="C6170" i="12"/>
  <c r="C7991" i="12"/>
  <c r="C4398" i="12"/>
  <c r="C5592" i="12"/>
  <c r="C5984" i="12"/>
  <c r="C7353" i="12"/>
  <c r="C5995" i="12"/>
  <c r="C3764" i="12"/>
  <c r="C5942" i="12"/>
  <c r="C7303" i="12"/>
  <c r="C5953" i="12"/>
  <c r="C7322" i="12"/>
  <c r="C2970" i="12"/>
  <c r="C6127" i="12"/>
  <c r="C6115" i="12"/>
  <c r="C7072" i="12"/>
  <c r="C5714" i="12"/>
  <c r="C7535" i="12"/>
  <c r="C3399" i="12"/>
  <c r="C7030" i="12"/>
  <c r="C5672" i="12"/>
  <c r="C7041" i="12"/>
  <c r="C5683" i="12"/>
  <c r="C5017" i="12"/>
  <c r="C7799" i="12"/>
  <c r="C2984" i="12"/>
  <c r="C3457" i="12"/>
  <c r="C6256" i="12"/>
  <c r="C3609" i="12"/>
  <c r="C6267" i="12"/>
  <c r="C3797" i="12"/>
  <c r="C6286" i="12"/>
  <c r="C3849" i="12"/>
  <c r="C6297" i="12"/>
  <c r="C3937" i="12"/>
  <c r="C8048" i="12"/>
  <c r="C5738" i="12"/>
  <c r="C7890" i="12"/>
  <c r="C6572" i="12"/>
  <c r="C6695" i="12"/>
  <c r="C5832" i="12"/>
  <c r="C8033" i="12"/>
  <c r="C7556" i="12"/>
  <c r="C5457" i="12"/>
  <c r="C5103" i="12"/>
  <c r="C6913" i="12"/>
  <c r="C2645" i="12"/>
  <c r="C6142" i="12"/>
  <c r="C2697" i="12"/>
  <c r="C6153" i="12"/>
  <c r="C2785" i="12"/>
  <c r="C7904" i="12"/>
  <c r="C2937" i="12"/>
  <c r="C6175" i="12"/>
  <c r="C3025" i="12"/>
  <c r="C6194" i="12"/>
  <c r="C8015" i="12"/>
  <c r="C5304" i="12"/>
  <c r="C7897" i="12"/>
  <c r="C7275" i="12"/>
  <c r="C8213" i="12"/>
  <c r="C5398" i="12"/>
  <c r="C5900" i="12"/>
  <c r="C7691" i="12"/>
  <c r="C4545" i="12"/>
  <c r="C5780" i="12"/>
  <c r="C7414" i="12"/>
  <c r="C341" i="12"/>
  <c r="C5182" i="12"/>
  <c r="C6543" i="12"/>
  <c r="C5193" i="12"/>
  <c r="C6562" i="12"/>
  <c r="C7918" i="12"/>
  <c r="C4328" i="12"/>
  <c r="C5215" i="12"/>
  <c r="C6592" i="12"/>
  <c r="C5234" i="12"/>
  <c r="C4905" i="12"/>
  <c r="C6918" i="12"/>
  <c r="C8320" i="12"/>
  <c r="C8067" i="12"/>
  <c r="C6604" i="12"/>
  <c r="C4179" i="12"/>
  <c r="C7034" i="12"/>
  <c r="C8218" i="12"/>
  <c r="C4576" i="12"/>
  <c r="C5508" i="12"/>
  <c r="C8206" i="12"/>
  <c r="C6875" i="12"/>
  <c r="C5461" i="12"/>
  <c r="C5583" i="12"/>
  <c r="C6960" i="12"/>
  <c r="C5602" i="12"/>
  <c r="C7284" i="12"/>
  <c r="C3215" i="12"/>
  <c r="C6990" i="12"/>
  <c r="C5632" i="12"/>
  <c r="C7001" i="12"/>
  <c r="C5643" i="12"/>
  <c r="C3975" i="12"/>
  <c r="C5827" i="12"/>
  <c r="C5476" i="12"/>
  <c r="C7949" i="12"/>
  <c r="C8248" i="12"/>
  <c r="C5921" i="12"/>
  <c r="C6627" i="12"/>
  <c r="C8260" i="12"/>
  <c r="C5546" i="12"/>
  <c r="C5753" i="12"/>
  <c r="C6323" i="12"/>
  <c r="C4687" i="12"/>
  <c r="C7358" i="12"/>
  <c r="C6000" i="12"/>
  <c r="C3878" i="12"/>
  <c r="C5353" i="12"/>
  <c r="C3591" i="12"/>
  <c r="C5147" i="12"/>
  <c r="C6143" i="12"/>
  <c r="C2606" i="12"/>
  <c r="C6519" i="12"/>
  <c r="C2980" i="12"/>
  <c r="C6959" i="12"/>
  <c r="C7188" i="12"/>
  <c r="C968" i="12"/>
  <c r="C7839" i="12"/>
  <c r="C7359" i="12"/>
  <c r="C3822" i="12"/>
  <c r="C4553" i="12"/>
  <c r="C3541" i="12"/>
  <c r="C6259" i="12"/>
  <c r="C5959" i="12"/>
  <c r="C3488" i="12"/>
  <c r="C7150" i="12"/>
  <c r="C7461" i="12"/>
  <c r="C7927" i="12"/>
  <c r="C7225" i="12"/>
  <c r="C6151" i="12"/>
  <c r="C5313" i="12"/>
  <c r="C6682" i="12"/>
  <c r="C2844" i="12"/>
  <c r="C5589" i="12"/>
  <c r="C6961" i="12"/>
  <c r="C6496" i="12"/>
  <c r="C5138" i="12"/>
  <c r="C6507" i="12"/>
  <c r="C1702" i="12"/>
  <c r="C6454" i="12"/>
  <c r="C5096" i="12"/>
  <c r="C6465" i="12"/>
  <c r="C5107" i="12"/>
  <c r="C3519" i="12"/>
  <c r="C2641" i="12"/>
  <c r="C2462" i="12"/>
  <c r="C3281" i="12"/>
  <c r="C6226" i="12"/>
  <c r="C8047" i="12"/>
  <c r="C2720" i="12"/>
  <c r="C2881" i="12"/>
  <c r="C6184" i="12"/>
  <c r="C3033" i="12"/>
  <c r="C6195" i="12"/>
  <c r="C6443" i="12"/>
  <c r="C5644" i="12"/>
  <c r="C5032" i="12"/>
  <c r="C5391" i="12"/>
  <c r="C6768" i="12"/>
  <c r="C5410" i="12"/>
  <c r="C6468" i="12"/>
  <c r="C1902" i="12"/>
  <c r="C6798" i="12"/>
  <c r="C5440" i="12"/>
  <c r="C6809" i="12"/>
  <c r="C5451" i="12"/>
  <c r="C4757" i="12"/>
  <c r="C4897" i="12"/>
  <c r="C7582" i="12"/>
  <c r="C7757" i="12"/>
  <c r="C5178" i="12"/>
  <c r="C5153" i="12"/>
  <c r="C5148" i="12"/>
  <c r="C8068" i="12"/>
  <c r="C2649" i="12"/>
  <c r="C5091" i="12"/>
  <c r="C6234" i="12"/>
  <c r="C4022" i="12"/>
  <c r="C6654" i="12"/>
  <c r="C5296" i="12"/>
  <c r="C6665" i="12"/>
  <c r="C5307" i="12"/>
  <c r="C2435" i="12"/>
  <c r="C5326" i="12"/>
  <c r="C6687" i="12"/>
  <c r="C5337" i="12"/>
  <c r="C6706" i="12"/>
  <c r="C5324" i="12"/>
  <c r="C7352" i="12"/>
  <c r="C7686" i="12"/>
  <c r="C7932" i="12"/>
  <c r="C2929" i="12"/>
  <c r="C7446" i="12"/>
  <c r="C5204" i="12"/>
  <c r="C8219" i="12"/>
  <c r="C7063" i="12"/>
  <c r="C2286" i="12"/>
  <c r="C6056" i="12"/>
  <c r="C4499" i="12"/>
  <c r="C5694" i="12"/>
  <c r="C7055" i="12"/>
  <c r="C5705" i="12"/>
  <c r="C7074" i="12"/>
  <c r="C7419" i="12"/>
  <c r="C6037" i="12"/>
  <c r="C5727" i="12"/>
  <c r="C7104" i="12"/>
  <c r="C5746" i="12"/>
  <c r="C7567" i="12"/>
  <c r="C6231" i="12"/>
  <c r="C7388" i="12"/>
  <c r="C8054" i="12"/>
  <c r="C7765" i="12"/>
  <c r="C3360" i="12"/>
  <c r="C6355" i="12"/>
  <c r="C6564" i="12"/>
  <c r="C5958" i="12"/>
  <c r="C7720" i="12"/>
  <c r="C4256" i="12"/>
  <c r="C7832" i="12"/>
  <c r="C7469" i="12"/>
  <c r="C6095" i="12"/>
  <c r="C1082" i="12"/>
  <c r="C6114" i="12"/>
  <c r="C7935" i="12"/>
  <c r="C2536" i="12"/>
  <c r="C2561" i="12"/>
  <c r="C6144" i="12"/>
  <c r="C2713" i="12"/>
  <c r="C6155" i="12"/>
  <c r="C5126" i="12"/>
  <c r="C5180" i="12"/>
  <c r="C7619" i="12"/>
  <c r="C8310" i="12"/>
  <c r="C6396" i="12"/>
  <c r="C5242" i="12"/>
  <c r="C7770" i="12"/>
  <c r="C3221" i="12"/>
  <c r="C3361" i="12"/>
  <c r="C7122" i="12"/>
  <c r="C8311" i="12"/>
  <c r="C4008" i="12"/>
  <c r="C5135" i="12"/>
  <c r="C6512" i="12"/>
  <c r="C5154" i="12"/>
  <c r="C6523" i="12"/>
  <c r="C3126" i="12"/>
  <c r="C6542" i="12"/>
  <c r="C5184" i="12"/>
  <c r="C6553" i="12"/>
  <c r="C5195" i="12"/>
  <c r="C2429" i="12"/>
  <c r="C6762" i="12"/>
  <c r="C8146" i="12"/>
  <c r="C7501" i="12"/>
  <c r="C6024" i="12"/>
  <c r="C6856" i="12"/>
  <c r="C8289" i="12"/>
  <c r="C7812" i="12"/>
  <c r="C6481" i="12"/>
  <c r="C6975" i="12"/>
  <c r="C2721" i="12"/>
  <c r="C3151" i="12"/>
  <c r="C6974" i="12"/>
  <c r="C5616" i="12"/>
  <c r="C6985" i="12"/>
  <c r="C5627" i="12"/>
  <c r="C4115" i="12"/>
  <c r="C5646" i="12"/>
  <c r="C7007" i="12"/>
  <c r="C5657" i="12"/>
  <c r="C7026" i="12"/>
  <c r="C7227" i="12"/>
  <c r="C5905" i="12"/>
  <c r="C6595" i="12"/>
  <c r="C8252" i="12"/>
  <c r="C2106" i="12"/>
  <c r="C5303" i="12"/>
  <c r="C7256" i="12"/>
  <c r="C1950" i="12"/>
  <c r="C6261" i="12"/>
  <c r="C3254" i="12"/>
  <c r="C5169" i="12"/>
  <c r="C4351" i="12"/>
  <c r="C5609" i="12"/>
  <c r="C3087" i="12"/>
  <c r="C4747" i="12"/>
  <c r="C4615" i="12"/>
  <c r="C3451" i="12"/>
  <c r="C3624" i="12"/>
  <c r="C6385" i="12"/>
  <c r="C3793" i="12"/>
  <c r="C1609" i="12"/>
  <c r="C7336" i="12"/>
  <c r="C4417" i="12"/>
  <c r="C6463" i="12"/>
  <c r="C5238" i="12"/>
  <c r="C1731" i="12"/>
  <c r="C4505" i="12"/>
  <c r="C7175" i="12"/>
  <c r="C5825" i="12"/>
  <c r="C7194" i="12"/>
  <c r="C797" i="12"/>
  <c r="C5615" i="12"/>
  <c r="C5603" i="12"/>
  <c r="C7008" i="12"/>
  <c r="C5650" i="12"/>
  <c r="C7471" i="12"/>
  <c r="C3143" i="12"/>
  <c r="C6966" i="12"/>
  <c r="C5608" i="12"/>
  <c r="C6977" i="12"/>
  <c r="C5619" i="12"/>
  <c r="C4888" i="12"/>
  <c r="C6146" i="12"/>
  <c r="C3505" i="12"/>
  <c r="C5369" i="12"/>
  <c r="C6738" i="12"/>
  <c r="C5580" i="12"/>
  <c r="C4768" i="12"/>
  <c r="C5319" i="12"/>
  <c r="C6696" i="12"/>
  <c r="C5338" i="12"/>
  <c r="C5892" i="12"/>
  <c r="C4629" i="12"/>
  <c r="C7640" i="12"/>
  <c r="C6741" i="12"/>
  <c r="C5903" i="12"/>
  <c r="C7280" i="12"/>
  <c r="C5922" i="12"/>
  <c r="C7743" i="12"/>
  <c r="C4495" i="12"/>
  <c r="C7310" i="12"/>
  <c r="C5952" i="12"/>
  <c r="C7321" i="12"/>
  <c r="C5963" i="12"/>
  <c r="C6029" i="12"/>
  <c r="C7559" i="12"/>
  <c r="C7300" i="12"/>
  <c r="C8269" i="12"/>
  <c r="C8010" i="12"/>
  <c r="C7201" i="12"/>
  <c r="C7578" i="12"/>
  <c r="C4314" i="12"/>
  <c r="C6826" i="12"/>
  <c r="C6944" i="12"/>
  <c r="C5555" i="12"/>
  <c r="C3919" i="12"/>
  <c r="C7166" i="12"/>
  <c r="C5808" i="12"/>
  <c r="C7177" i="12"/>
  <c r="C5819" i="12"/>
  <c r="C2932" i="12"/>
  <c r="C5838" i="12"/>
  <c r="C7199" i="12"/>
  <c r="C5849" i="12"/>
  <c r="C7218" i="12"/>
  <c r="C7600" i="12"/>
  <c r="C6673" i="12"/>
  <c r="C7363" i="12"/>
  <c r="C7219" i="12"/>
  <c r="C3649" i="12"/>
  <c r="C6759" i="12"/>
  <c r="C7585" i="12"/>
  <c r="C5484" i="12"/>
  <c r="C6392" i="12"/>
  <c r="C6480" i="12"/>
  <c r="C7169" i="12"/>
  <c r="C3157" i="12"/>
  <c r="C6206" i="12"/>
  <c r="C3209" i="12"/>
  <c r="C6217" i="12"/>
  <c r="C3297" i="12"/>
  <c r="C7968" i="12"/>
  <c r="C3449" i="12"/>
  <c r="C6239" i="12"/>
  <c r="C3537" i="12"/>
  <c r="C6258" i="12"/>
  <c r="C8079" i="12"/>
  <c r="C5560" i="12"/>
  <c r="C7961" i="12"/>
  <c r="C7484" i="12"/>
  <c r="C8277" i="12"/>
  <c r="C5654" i="12"/>
  <c r="C7259" i="12"/>
  <c r="C7755" i="12"/>
  <c r="C5271" i="12"/>
  <c r="C6292" i="12"/>
  <c r="C5191" i="12"/>
  <c r="C674" i="12"/>
  <c r="C5246" i="12"/>
  <c r="C6607" i="12"/>
  <c r="C5257" i="12"/>
  <c r="C6626" i="12"/>
  <c r="C8294" i="12"/>
  <c r="C4584" i="12"/>
  <c r="C5279" i="12"/>
  <c r="C6656" i="12"/>
  <c r="C5298" i="12"/>
  <c r="C5572" i="12"/>
  <c r="C7174" i="12"/>
  <c r="C7854" i="12"/>
  <c r="C8131" i="12"/>
  <c r="C6860" i="12"/>
  <c r="C3508" i="12"/>
  <c r="C7290" i="12"/>
  <c r="C8282" i="12"/>
  <c r="C5261" i="12"/>
  <c r="C7060" i="12"/>
  <c r="C7504" i="12"/>
  <c r="C7131" i="12"/>
  <c r="C5717" i="12"/>
  <c r="C5647" i="12"/>
  <c r="C7024" i="12"/>
  <c r="C5666" i="12"/>
  <c r="C7487" i="12"/>
  <c r="C3471" i="12"/>
  <c r="C7054" i="12"/>
  <c r="C5696" i="12"/>
  <c r="C7065" i="12"/>
  <c r="C5707" i="12"/>
  <c r="C4999" i="12"/>
  <c r="C6083" i="12"/>
  <c r="C5988" i="12"/>
  <c r="C8013" i="12"/>
  <c r="C7100" i="12"/>
  <c r="C6177" i="12"/>
  <c r="C6883" i="12"/>
  <c r="C5692" i="12"/>
  <c r="C5802" i="12"/>
  <c r="C6777" i="12"/>
  <c r="C6740" i="12"/>
  <c r="C2102" i="12"/>
  <c r="C1790" i="12"/>
  <c r="C4318" i="12"/>
  <c r="C4406" i="12"/>
  <c r="C4587" i="12"/>
  <c r="C6118" i="12"/>
  <c r="C3895" i="12"/>
  <c r="C6558" i="12"/>
  <c r="C6538" i="12"/>
  <c r="C5381" i="12"/>
  <c r="C6978" i="12"/>
  <c r="C6958" i="12"/>
  <c r="C3405" i="12"/>
  <c r="C7334" i="12"/>
  <c r="C5885" i="12"/>
  <c r="C4737" i="12"/>
  <c r="C4641" i="12"/>
  <c r="C6290" i="12"/>
  <c r="C7552" i="12"/>
  <c r="C5055" i="12"/>
  <c r="C6376" i="12"/>
  <c r="C6137" i="12"/>
  <c r="C6087" i="12"/>
  <c r="C3374" i="12"/>
  <c r="C5867" i="12"/>
  <c r="C4169" i="12"/>
  <c r="C6337" i="12"/>
  <c r="C4257" i="12"/>
  <c r="C3007" i="12"/>
  <c r="C6992" i="12"/>
  <c r="C3859" i="12"/>
  <c r="C2769" i="12"/>
  <c r="C6162" i="12"/>
  <c r="C7983" i="12"/>
  <c r="C2038" i="12"/>
  <c r="C570" i="12"/>
  <c r="C6120" i="12"/>
  <c r="C2494" i="12"/>
  <c r="C6131" i="12"/>
  <c r="C1483" i="12"/>
  <c r="C7967" i="12"/>
  <c r="C6126" i="12"/>
  <c r="C5881" i="12"/>
  <c r="C7250" i="12"/>
  <c r="C7632" i="12"/>
  <c r="C6477" i="12"/>
  <c r="C5831" i="12"/>
  <c r="C7208" i="12"/>
  <c r="C5850" i="12"/>
  <c r="C7671" i="12"/>
  <c r="C6390" i="12"/>
  <c r="C8152" i="12"/>
  <c r="C4857" i="12"/>
  <c r="C6415" i="12"/>
  <c r="C4945" i="12"/>
  <c r="C6434" i="12"/>
  <c r="C8255" i="12"/>
  <c r="C3816" i="12"/>
  <c r="C5087" i="12"/>
  <c r="C6464" i="12"/>
  <c r="C5106" i="12"/>
  <c r="C6475" i="12"/>
  <c r="C6406" i="12"/>
  <c r="C8168" i="12"/>
  <c r="C7939" i="12"/>
  <c r="C5620" i="12"/>
  <c r="C384" i="12"/>
  <c r="C6522" i="12"/>
  <c r="C8090" i="12"/>
  <c r="C2528" i="12"/>
  <c r="C6147" i="12"/>
  <c r="C5586" i="12"/>
  <c r="C8055" i="12"/>
  <c r="C3240" i="12"/>
  <c r="C3969" i="12"/>
  <c r="C6320" i="12"/>
  <c r="C4121" i="12"/>
  <c r="C6331" i="12"/>
  <c r="C4309" i="12"/>
  <c r="C6350" i="12"/>
  <c r="C4361" i="12"/>
  <c r="C6361" i="12"/>
  <c r="C4449" i="12"/>
  <c r="C8112" i="12"/>
  <c r="C5994" i="12"/>
  <c r="C7954" i="12"/>
  <c r="C6828" i="12"/>
  <c r="C7207" i="12"/>
  <c r="C6088" i="12"/>
  <c r="C8097" i="12"/>
  <c r="C7620" i="12"/>
  <c r="C5713" i="12"/>
  <c r="C334" i="12"/>
  <c r="C6490" i="12"/>
  <c r="C4534" i="12"/>
  <c r="C6718" i="12"/>
  <c r="C5360" i="12"/>
  <c r="C6729" i="12"/>
  <c r="C5371" i="12"/>
  <c r="C2502" i="12"/>
  <c r="C5390" i="12"/>
  <c r="C6751" i="12"/>
  <c r="C5401" i="12"/>
  <c r="C6770" i="12"/>
  <c r="C5836" i="12"/>
  <c r="C3473" i="12"/>
  <c r="C8198" i="12"/>
  <c r="C7996" i="12"/>
  <c r="C6861" i="12"/>
  <c r="C4161" i="12"/>
  <c r="C5716" i="12"/>
  <c r="C5628" i="12"/>
  <c r="C7319" i="12"/>
  <c r="C3864" i="12"/>
  <c r="C6568" i="12"/>
  <c r="C5011" i="12"/>
  <c r="C5758" i="12"/>
  <c r="C7119" i="12"/>
  <c r="C5769" i="12"/>
  <c r="C7138" i="12"/>
  <c r="C7520" i="12"/>
  <c r="C6293" i="12"/>
  <c r="C5791" i="12"/>
  <c r="C7168" i="12"/>
  <c r="C5810" i="12"/>
  <c r="C7631" i="12"/>
  <c r="C6487" i="12"/>
  <c r="C7513" i="12"/>
  <c r="C3689" i="12"/>
  <c r="C7829" i="12"/>
  <c r="C4384" i="12"/>
  <c r="C5124" i="12"/>
  <c r="C6820" i="12"/>
  <c r="C6214" i="12"/>
  <c r="C7976" i="12"/>
  <c r="C5965" i="12"/>
  <c r="C7896" i="12"/>
  <c r="C2809" i="12"/>
  <c r="C6159" i="12"/>
  <c r="C2897" i="12"/>
  <c r="C6178" i="12"/>
  <c r="C7999" i="12"/>
  <c r="C2792" i="12"/>
  <c r="C3073" i="12"/>
  <c r="C6208" i="12"/>
  <c r="C3225" i="12"/>
  <c r="C6219" i="12"/>
  <c r="C5382" i="12"/>
  <c r="C5772" i="12"/>
  <c r="C7683" i="12"/>
  <c r="C7630" i="12"/>
  <c r="C7476" i="12"/>
  <c r="C5498" i="12"/>
  <c r="C7834" i="12"/>
  <c r="C2550" i="12"/>
  <c r="C5123" i="12"/>
  <c r="C5419" i="12"/>
  <c r="C8254" i="12"/>
  <c r="C4520" i="12"/>
  <c r="C5263" i="12"/>
  <c r="C1506" i="12"/>
  <c r="C3798" i="12"/>
  <c r="C3199" i="12"/>
  <c r="C2366" i="12"/>
  <c r="C3909" i="12"/>
  <c r="C5200" i="12"/>
  <c r="C7702" i="12"/>
  <c r="C1491" i="12"/>
  <c r="C7035" i="12"/>
  <c r="C5600" i="12"/>
  <c r="C4782" i="12"/>
  <c r="C5976" i="12"/>
  <c r="C1774" i="12"/>
  <c r="C6416" i="12"/>
  <c r="C8136" i="12"/>
  <c r="C8111" i="12"/>
  <c r="C6638" i="12"/>
  <c r="C6313" i="12"/>
  <c r="C4569" i="12"/>
  <c r="C6649" i="12"/>
  <c r="C6599" i="12"/>
  <c r="C4559" i="12"/>
  <c r="C6379" i="12"/>
  <c r="C5480" i="12"/>
  <c r="C6849" i="12"/>
  <c r="C5491" i="12"/>
  <c r="C4376" i="12"/>
  <c r="C5634" i="12"/>
  <c r="C3688" i="12"/>
  <c r="C5305" i="12"/>
  <c r="C6674" i="12"/>
  <c r="C4969" i="12"/>
  <c r="C4512" i="12"/>
  <c r="C5255" i="12"/>
  <c r="C6632" i="12"/>
  <c r="C5274" i="12"/>
  <c r="C5380" i="12"/>
  <c r="C4875" i="12"/>
  <c r="C1457" i="12"/>
  <c r="C5439" i="12"/>
  <c r="C6393" i="12"/>
  <c r="C4705" i="12"/>
  <c r="C8144" i="12"/>
  <c r="C4281" i="12"/>
  <c r="C6343" i="12"/>
  <c r="C4369" i="12"/>
  <c r="C6362" i="12"/>
  <c r="C3515" i="12"/>
  <c r="C4681" i="12"/>
  <c r="C3475" i="12"/>
  <c r="C5566" i="12"/>
  <c r="C6927" i="12"/>
  <c r="C5577" i="12"/>
  <c r="C6946" i="12"/>
  <c r="C6907" i="12"/>
  <c r="C5525" i="12"/>
  <c r="C5599" i="12"/>
  <c r="C6976" i="12"/>
  <c r="C5618" i="12"/>
  <c r="C7348" i="12"/>
  <c r="C5719" i="12"/>
  <c r="C6876" i="12"/>
  <c r="C7558" i="12"/>
  <c r="C7637" i="12"/>
  <c r="C4039" i="12"/>
  <c r="C5843" i="12"/>
  <c r="C5540" i="12"/>
  <c r="C5446" i="12"/>
  <c r="C6284" i="12"/>
  <c r="C7220" i="12"/>
  <c r="C6156" i="12"/>
  <c r="C4017" i="12"/>
  <c r="C5455" i="12"/>
  <c r="C6832" i="12"/>
  <c r="C5474" i="12"/>
  <c r="C6772" i="12"/>
  <c r="C2703" i="12"/>
  <c r="C6862" i="12"/>
  <c r="C5504" i="12"/>
  <c r="C6873" i="12"/>
  <c r="C5515" i="12"/>
  <c r="C4086" i="12"/>
  <c r="C5315" i="12"/>
  <c r="C8118" i="12"/>
  <c r="C7821" i="12"/>
  <c r="C5267" i="12"/>
  <c r="C5409" i="12"/>
  <c r="C5660" i="12"/>
  <c r="C8132" i="12"/>
  <c r="C4697" i="12"/>
  <c r="C7456" i="12"/>
  <c r="C5811" i="12"/>
  <c r="C4175" i="12"/>
  <c r="C7230" i="12"/>
  <c r="C5872" i="12"/>
  <c r="C7241" i="12"/>
  <c r="C5883" i="12"/>
  <c r="C3444" i="12"/>
  <c r="C5902" i="12"/>
  <c r="C7263" i="12"/>
  <c r="C5913" i="12"/>
  <c r="C7282" i="12"/>
  <c r="C7664" i="12"/>
  <c r="C6929" i="12"/>
  <c r="C7506" i="12"/>
  <c r="C7590" i="12"/>
  <c r="C5159" i="12"/>
  <c r="C7015" i="12"/>
  <c r="C7649" i="12"/>
  <c r="C5996" i="12"/>
  <c r="C6648" i="12"/>
  <c r="C5122" i="12"/>
  <c r="C7425" i="12"/>
  <c r="C3669" i="12"/>
  <c r="C6270" i="12"/>
  <c r="C3721" i="12"/>
  <c r="C6281" i="12"/>
  <c r="C3809" i="12"/>
  <c r="C8032" i="12"/>
  <c r="C3961" i="12"/>
  <c r="C6303" i="12"/>
  <c r="C4049" i="12"/>
  <c r="C6322" i="12"/>
  <c r="C8143" i="12"/>
  <c r="C5816" i="12"/>
  <c r="C8025" i="12"/>
  <c r="C7548" i="12"/>
  <c r="C7059" i="12"/>
  <c r="C5910" i="12"/>
  <c r="C7672" i="12"/>
  <c r="C7819" i="12"/>
  <c r="C5527" i="12"/>
  <c r="C6684" i="12"/>
  <c r="C5703" i="12"/>
  <c r="C1105" i="12"/>
  <c r="C5310" i="12"/>
  <c r="C6671" i="12"/>
  <c r="C5321" i="12"/>
  <c r="C6690" i="12"/>
  <c r="C5196" i="12"/>
  <c r="C4840" i="12"/>
  <c r="C5343" i="12"/>
  <c r="C6720" i="12"/>
  <c r="C5362" i="12"/>
  <c r="C6084" i="12"/>
  <c r="C7430" i="12"/>
  <c r="C5140" i="12"/>
  <c r="C8195" i="12"/>
  <c r="C7116" i="12"/>
  <c r="C2837" i="12"/>
  <c r="C2977" i="12"/>
  <c r="C8283" i="12"/>
  <c r="C6285" i="12"/>
  <c r="C7623" i="12"/>
  <c r="C1917" i="12"/>
  <c r="C7512" i="12"/>
  <c r="C6229" i="12"/>
  <c r="C5775" i="12"/>
  <c r="C4582" i="12"/>
  <c r="C3647" i="12"/>
  <c r="C1752" i="12"/>
  <c r="C6129" i="12"/>
  <c r="C2584" i="12"/>
  <c r="C6569" i="12"/>
  <c r="C4200" i="12"/>
  <c r="C2988" i="12"/>
  <c r="C5389" i="12"/>
  <c r="C4380" i="12"/>
  <c r="C7125" i="12"/>
  <c r="C7345" i="12"/>
  <c r="C3800" i="12"/>
  <c r="C4889" i="12"/>
  <c r="C4729" i="12"/>
  <c r="C2976" i="12"/>
  <c r="C6009" i="12"/>
  <c r="C4918" i="12"/>
  <c r="C6387" i="12"/>
  <c r="C2657" i="12"/>
  <c r="C7464" i="12"/>
  <c r="C7287" i="12"/>
  <c r="C2740" i="12"/>
  <c r="C5992" i="12"/>
  <c r="C7361" i="12"/>
  <c r="C6003" i="12"/>
  <c r="C710" i="12"/>
  <c r="C7412" i="12"/>
  <c r="C5742" i="12"/>
  <c r="C5817" i="12"/>
  <c r="C7186" i="12"/>
  <c r="C7568" i="12"/>
  <c r="C6221" i="12"/>
  <c r="C5767" i="12"/>
  <c r="C7144" i="12"/>
  <c r="C5786" i="12"/>
  <c r="C7607" i="12"/>
  <c r="C3533" i="12"/>
  <c r="C7462" i="12"/>
  <c r="C2569" i="12"/>
  <c r="C6905" i="12"/>
  <c r="C5547" i="12"/>
  <c r="C2899" i="12"/>
  <c r="C5494" i="12"/>
  <c r="C6855" i="12"/>
  <c r="C5505" i="12"/>
  <c r="C6874" i="12"/>
  <c r="C3880" i="12"/>
  <c r="C6401" i="12"/>
  <c r="C4852" i="12"/>
  <c r="C6078" i="12"/>
  <c r="C7439" i="12"/>
  <c r="C6089" i="12"/>
  <c r="C7458" i="12"/>
  <c r="C7840" i="12"/>
  <c r="C1726" i="12"/>
  <c r="C6111" i="12"/>
  <c r="C2430" i="12"/>
  <c r="C6130" i="12"/>
  <c r="C7951" i="12"/>
  <c r="C4809" i="12"/>
  <c r="C7833" i="12"/>
  <c r="C7019" i="12"/>
  <c r="C8149" i="12"/>
  <c r="C5142" i="12"/>
  <c r="C7526" i="12"/>
  <c r="C7627" i="12"/>
  <c r="C2302" i="12"/>
  <c r="C5268" i="12"/>
  <c r="C2887" i="12"/>
  <c r="C7704" i="12"/>
  <c r="C6997" i="12"/>
  <c r="C5967" i="12"/>
  <c r="C7344" i="12"/>
  <c r="C5986" i="12"/>
  <c r="C7807" i="12"/>
  <c r="C4751" i="12"/>
  <c r="C7374" i="12"/>
  <c r="C6016" i="12"/>
  <c r="C7385" i="12"/>
  <c r="C6027" i="12"/>
  <c r="C7053" i="12"/>
  <c r="C7815" i="12"/>
  <c r="C7491" i="12"/>
  <c r="C2793" i="12"/>
  <c r="C5412" i="12"/>
  <c r="C7457" i="12"/>
  <c r="C7642" i="12"/>
  <c r="C4563" i="12"/>
  <c r="C7082" i="12"/>
  <c r="C6098" i="12"/>
  <c r="C8183" i="12"/>
  <c r="C3496" i="12"/>
  <c r="C4481" i="12"/>
  <c r="C6384" i="12"/>
  <c r="C4633" i="12"/>
  <c r="C6395" i="12"/>
  <c r="C4821" i="12"/>
  <c r="C6414" i="12"/>
  <c r="C4873" i="12"/>
  <c r="C6425" i="12"/>
  <c r="C4961" i="12"/>
  <c r="C8176" i="12"/>
  <c r="C6250" i="12"/>
  <c r="C8018" i="12"/>
  <c r="C7084" i="12"/>
  <c r="C4425" i="12"/>
  <c r="C6344" i="12"/>
  <c r="C8161" i="12"/>
  <c r="C7684" i="12"/>
  <c r="C5969" i="12"/>
  <c r="C3176" i="12"/>
  <c r="C6746" i="12"/>
  <c r="C5046" i="12"/>
  <c r="C6782" i="12"/>
  <c r="C5424" i="12"/>
  <c r="C6793" i="12"/>
  <c r="C5435" i="12"/>
  <c r="C4570" i="12"/>
  <c r="C5454" i="12"/>
  <c r="C6815" i="12"/>
  <c r="C5465" i="12"/>
  <c r="C6834" i="12"/>
  <c r="C6348" i="12"/>
  <c r="C5137" i="12"/>
  <c r="C5084" i="12"/>
  <c r="C8060" i="12"/>
  <c r="C5049" i="12"/>
  <c r="C5223" i="12"/>
  <c r="C6228" i="12"/>
  <c r="C6611" i="12"/>
  <c r="C3273" i="12"/>
  <c r="C270" i="12"/>
  <c r="C7080" i="12"/>
  <c r="C2804" i="12"/>
  <c r="C5822" i="12"/>
  <c r="C7183" i="12"/>
  <c r="C5833" i="12"/>
  <c r="C7202" i="12"/>
  <c r="C7584" i="12"/>
  <c r="C6549" i="12"/>
  <c r="C5855" i="12"/>
  <c r="C7232" i="12"/>
  <c r="C5874" i="12"/>
  <c r="C7695" i="12"/>
  <c r="C6743" i="12"/>
  <c r="C7577" i="12"/>
  <c r="C5420" i="12"/>
  <c r="C7893" i="12"/>
  <c r="C4977" i="12"/>
  <c r="C6868" i="12"/>
  <c r="C7076" i="12"/>
  <c r="C6470" i="12"/>
  <c r="C8200" i="12"/>
  <c r="C5366" i="12"/>
  <c r="C8024" i="12"/>
  <c r="C3833" i="12"/>
  <c r="C6287" i="12"/>
  <c r="C3921" i="12"/>
  <c r="C6306" i="12"/>
  <c r="C8127" i="12"/>
  <c r="C3304" i="12"/>
  <c r="C4097" i="12"/>
  <c r="C6336" i="12"/>
  <c r="C4249" i="12"/>
  <c r="C6347" i="12"/>
  <c r="C5894" i="12"/>
  <c r="C7656" i="12"/>
  <c r="C7811" i="12"/>
  <c r="C8182" i="12"/>
  <c r="C1990" i="12"/>
  <c r="C5559" i="12"/>
  <c r="C7378" i="12"/>
  <c r="C5146" i="12"/>
  <c r="C3769" i="12"/>
  <c r="C6104" i="12"/>
  <c r="C4276" i="12"/>
  <c r="C7386" i="12"/>
  <c r="C6590" i="12"/>
  <c r="C2328" i="12"/>
  <c r="C6642" i="12"/>
  <c r="C7868" i="12"/>
  <c r="C8139" i="12"/>
  <c r="C1155" i="12"/>
  <c r="C6498" i="12"/>
  <c r="C6528" i="12"/>
  <c r="C8256" i="12"/>
  <c r="C6778" i="12"/>
  <c r="C7919" i="12"/>
  <c r="C6896" i="12"/>
  <c r="C6926" i="12"/>
  <c r="C2951" i="12"/>
  <c r="C8023" i="12"/>
  <c r="C5290" i="12"/>
  <c r="C7294" i="12"/>
  <c r="C3956" i="12"/>
  <c r="C7346" i="12"/>
  <c r="C7822" i="12"/>
  <c r="C6508" i="12"/>
  <c r="C4181" i="12"/>
  <c r="C7369" i="12"/>
  <c r="C5518" i="12"/>
  <c r="C6386" i="12"/>
  <c r="C7441" i="12"/>
  <c r="C5590" i="12"/>
  <c r="C7883" i="12"/>
  <c r="C6438" i="12"/>
  <c r="C5950" i="12"/>
  <c r="C5449" i="12"/>
  <c r="C5115" i="12"/>
  <c r="C4150" i="12"/>
  <c r="C5471" i="12"/>
  <c r="C5145" i="12"/>
  <c r="C5323" i="12"/>
  <c r="C5207" i="12"/>
  <c r="C8217" i="12"/>
  <c r="C7629" i="12"/>
  <c r="C8267" i="12"/>
  <c r="C6689" i="12"/>
  <c r="C7395" i="12"/>
  <c r="C7283" i="12"/>
  <c r="C6314" i="12"/>
  <c r="C7289" i="12"/>
  <c r="C7543" i="12"/>
  <c r="C2728" i="12"/>
  <c r="C2945" i="12"/>
  <c r="C6192" i="12"/>
  <c r="C3097" i="12"/>
  <c r="C6203" i="12"/>
  <c r="C3285" i="12"/>
  <c r="C6222" i="12"/>
  <c r="C3337" i="12"/>
  <c r="C6233" i="12"/>
  <c r="C3425" i="12"/>
  <c r="C7984" i="12"/>
  <c r="C5482" i="12"/>
  <c r="C7826" i="12"/>
  <c r="C6068" i="12"/>
  <c r="C6439" i="12"/>
  <c r="C5576" i="12"/>
  <c r="C7969" i="12"/>
  <c r="C7492" i="12"/>
  <c r="C5201" i="12"/>
  <c r="C3345" i="12"/>
  <c r="C5919" i="12"/>
  <c r="C6093" i="12"/>
  <c r="C8098" i="12"/>
  <c r="C7404" i="12"/>
  <c r="C5543" i="12"/>
  <c r="C6716" i="12"/>
  <c r="C7379" i="12"/>
  <c r="C6547" i="12"/>
  <c r="C4409" i="12"/>
  <c r="C8199" i="12"/>
  <c r="C7587" i="12"/>
  <c r="C8126" i="12"/>
  <c r="C6817" i="12"/>
  <c r="C7482" i="12"/>
  <c r="C7534" i="12"/>
  <c r="C6854" i="12"/>
  <c r="C8304" i="12"/>
  <c r="C8051" i="12"/>
  <c r="C5434" i="12"/>
  <c r="C7766" i="12"/>
  <c r="C5013" i="12"/>
  <c r="C4985" i="12"/>
  <c r="C3702" i="12"/>
  <c r="C7650" i="12"/>
  <c r="C8238" i="12"/>
  <c r="C6486" i="12"/>
  <c r="C8216" i="12"/>
  <c r="C7963" i="12"/>
  <c r="C6625" i="12"/>
  <c r="C4487" i="12"/>
  <c r="C5955" i="12"/>
  <c r="C5732" i="12"/>
  <c r="C7981" i="12"/>
  <c r="C4625" i="12"/>
  <c r="C3561" i="12"/>
  <c r="C8036" i="12"/>
  <c r="C4921" i="12"/>
  <c r="C8263" i="12"/>
  <c r="C7603" i="12"/>
  <c r="C6921" i="12"/>
  <c r="C5649" i="12"/>
  <c r="C7657" i="12"/>
  <c r="C6060" i="12"/>
  <c r="C6516" i="12"/>
  <c r="C6074" i="12"/>
  <c r="C7978" i="12"/>
  <c r="C6924" i="12"/>
  <c r="C7796" i="12"/>
  <c r="C5521" i="12"/>
  <c r="C5852" i="12"/>
  <c r="C8156" i="12"/>
  <c r="C7318" i="12"/>
  <c r="C4009" i="12"/>
  <c r="C8171" i="12"/>
  <c r="C7953" i="12"/>
  <c r="C7377" i="12"/>
  <c r="C7618" i="12"/>
  <c r="C8046" i="12"/>
  <c r="C3177" i="12"/>
  <c r="C7773" i="12"/>
  <c r="C4980" i="12"/>
  <c r="C4777" i="12"/>
  <c r="C6659" i="12"/>
  <c r="C8268" i="12"/>
  <c r="C4025" i="12"/>
  <c r="C8151" i="12"/>
  <c r="C7579" i="12"/>
  <c r="C8086" i="12"/>
  <c r="C5075" i="12"/>
  <c r="C7146" i="12"/>
  <c r="C8242" i="12"/>
  <c r="C7597" i="12"/>
  <c r="C6216" i="12"/>
  <c r="C8129" i="12"/>
  <c r="C7652" i="12"/>
  <c r="C3040" i="12"/>
  <c r="C6275" i="12"/>
  <c r="C6372" i="12"/>
  <c r="C8061" i="12"/>
  <c r="C8261" i="12"/>
  <c r="C4264" i="12"/>
  <c r="C6617" i="12"/>
  <c r="C8315" i="12"/>
  <c r="C7108" i="12"/>
  <c r="C8221" i="12"/>
  <c r="C5896" i="12"/>
  <c r="C8049" i="12"/>
  <c r="C7572" i="12"/>
  <c r="C4585" i="12"/>
  <c r="C5335" i="12"/>
  <c r="C6420" i="12"/>
  <c r="C6803" i="12"/>
  <c r="C2198" i="12"/>
  <c r="C7162" i="12"/>
  <c r="C8250" i="12"/>
  <c r="C7605" i="12"/>
  <c r="C4491" i="12"/>
  <c r="C1996" i="12"/>
  <c r="C4817" i="12"/>
  <c r="C6515" i="12"/>
  <c r="C6279" i="12"/>
  <c r="C1338" i="12"/>
  <c r="C2934" i="12"/>
  <c r="C5171" i="12"/>
  <c r="C7102" i="12"/>
  <c r="C1686" i="12"/>
  <c r="C7154" i="12"/>
  <c r="C6579" i="12"/>
  <c r="C4201" i="12"/>
  <c r="C3987" i="12"/>
  <c r="C7010" i="12"/>
  <c r="C7040" i="12"/>
  <c r="C7132" i="12"/>
  <c r="C6099" i="12"/>
  <c r="C4935" i="12"/>
  <c r="C7408" i="12"/>
  <c r="C7438" i="12"/>
  <c r="C3385" i="12"/>
  <c r="C7675" i="12"/>
  <c r="C7338" i="12"/>
  <c r="C4993" i="12"/>
  <c r="C2614" i="12"/>
  <c r="C5131" i="12"/>
  <c r="C7340" i="12"/>
  <c r="C7748" i="12"/>
  <c r="C2639" i="12"/>
  <c r="C4321" i="12"/>
  <c r="C6030" i="12"/>
  <c r="C6898" i="12"/>
  <c r="C8089" i="12"/>
  <c r="C5671" i="12"/>
  <c r="C7251" i="12"/>
  <c r="C6727" i="12"/>
  <c r="C6462" i="12"/>
  <c r="C5961" i="12"/>
  <c r="C6139" i="12"/>
  <c r="C3983" i="12"/>
  <c r="C5983" i="12"/>
  <c r="C6169" i="12"/>
  <c r="C5835" i="12"/>
  <c r="C7255" i="12"/>
  <c r="C7762" i="12"/>
  <c r="C8141" i="12"/>
  <c r="C7052" i="12"/>
  <c r="C6010" i="12"/>
  <c r="C7962" i="12"/>
  <c r="C3207" i="12"/>
  <c r="C5635" i="12"/>
  <c r="C5931" i="12"/>
  <c r="C5132" i="12"/>
  <c r="C4776" i="12"/>
  <c r="C5327" i="12"/>
  <c r="C6704" i="12"/>
  <c r="C5346" i="12"/>
  <c r="C5956" i="12"/>
  <c r="C4662" i="12"/>
  <c r="C6734" i="12"/>
  <c r="C5376" i="12"/>
  <c r="C6745" i="12"/>
  <c r="C5387" i="12"/>
  <c r="C2709" i="12"/>
  <c r="C2849" i="12"/>
  <c r="C8251" i="12"/>
  <c r="C7693" i="12"/>
  <c r="C7048" i="12"/>
  <c r="C3601" i="12"/>
  <c r="C8270" i="12"/>
  <c r="C8004" i="12"/>
  <c r="C7249" i="12"/>
  <c r="C3316" i="12"/>
  <c r="C7296" i="12"/>
  <c r="C7575" i="12"/>
  <c r="C5604" i="12"/>
  <c r="C7965" i="12"/>
  <c r="C3401" i="12"/>
  <c r="C7793" i="12"/>
  <c r="C6859" i="12"/>
  <c r="C7697" i="12"/>
  <c r="C7046" i="12"/>
  <c r="C8323" i="12"/>
  <c r="C8099" i="12"/>
  <c r="C6358" i="12"/>
  <c r="C6138" i="12"/>
  <c r="C7994" i="12"/>
  <c r="C6988" i="12"/>
  <c r="C6167" i="12"/>
  <c r="C7324" i="12"/>
  <c r="C7982" i="12"/>
  <c r="C8312" i="12"/>
  <c r="C8214" i="12"/>
  <c r="C5210" i="12"/>
  <c r="C6431" i="12"/>
  <c r="C6422" i="12"/>
  <c r="C8162" i="12"/>
  <c r="C7517" i="12"/>
  <c r="C5799" i="12"/>
  <c r="C6972" i="12"/>
  <c r="C7638" i="12"/>
  <c r="C7767" i="12"/>
  <c r="C5254" i="12"/>
  <c r="C1571" i="12"/>
  <c r="C7651" i="12"/>
  <c r="C5044" i="12"/>
  <c r="C7073" i="12"/>
  <c r="C7546" i="12"/>
  <c r="C7726" i="12"/>
  <c r="C7110" i="12"/>
  <c r="C4329" i="12"/>
  <c r="C8044" i="12"/>
  <c r="C5563" i="12"/>
  <c r="C6108" i="12"/>
  <c r="C8169" i="12"/>
  <c r="C7692" i="12"/>
  <c r="C4726" i="12"/>
  <c r="C5395" i="12"/>
  <c r="C8278" i="12"/>
  <c r="C7845" i="12"/>
  <c r="C7493" i="12"/>
  <c r="C3161" i="12"/>
  <c r="C7666" i="12"/>
  <c r="C2729" i="12"/>
  <c r="C6631" i="12"/>
  <c r="C7553" i="12"/>
  <c r="C5228" i="12"/>
  <c r="C1923" i="12"/>
  <c r="C6698" i="12"/>
  <c r="C8130" i="12"/>
  <c r="C7485" i="12"/>
  <c r="C6460" i="12"/>
  <c r="C6265" i="12"/>
  <c r="C6094" i="12"/>
  <c r="C5927" i="12"/>
  <c r="C7778" i="12"/>
  <c r="C5684" i="12"/>
  <c r="C6998" i="12"/>
  <c r="C8275" i="12"/>
  <c r="C8091" i="12"/>
  <c r="C5690" i="12"/>
  <c r="C3808" i="12"/>
  <c r="C6467" i="12"/>
  <c r="C6660" i="12"/>
  <c r="C8109" i="12"/>
  <c r="C5537" i="12"/>
  <c r="C5916" i="12"/>
  <c r="C8164" i="12"/>
  <c r="C5574" i="12"/>
  <c r="C6939" i="12"/>
  <c r="C7731" i="12"/>
  <c r="C5512" i="12"/>
  <c r="C5973" i="12"/>
  <c r="C5199" i="12"/>
  <c r="C5259" i="12"/>
  <c r="C7876" i="12"/>
  <c r="C7891" i="12"/>
  <c r="C6881" i="12"/>
  <c r="C5217" i="12"/>
  <c r="C5276" i="12"/>
  <c r="C8084" i="12"/>
  <c r="C8062" i="12"/>
  <c r="C7383" i="12"/>
  <c r="C7737" i="12"/>
  <c r="C6635" i="12"/>
  <c r="C3872" i="12"/>
  <c r="C6483" i="12"/>
  <c r="C6692" i="12"/>
  <c r="C8117" i="12"/>
  <c r="C3725" i="12"/>
  <c r="C5999" i="12"/>
  <c r="C2827" i="12"/>
  <c r="C4363" i="12"/>
  <c r="C3857" i="12"/>
  <c r="C6048" i="12"/>
  <c r="C6006" i="12"/>
  <c r="C6449" i="12"/>
  <c r="C5232" i="12"/>
  <c r="C5262" i="12"/>
  <c r="C2921" i="12"/>
  <c r="C4128" i="12"/>
  <c r="C6807" i="12"/>
  <c r="C5118" i="12"/>
  <c r="C8319" i="12"/>
  <c r="C5170" i="12"/>
  <c r="C8003" i="12"/>
  <c r="C8154" i="12"/>
  <c r="C6619" i="12"/>
  <c r="C5538" i="12"/>
  <c r="C5568" i="12"/>
  <c r="C5571" i="12"/>
  <c r="C5665" i="12"/>
  <c r="C5241" i="12"/>
  <c r="C5936" i="12"/>
  <c r="C5966" i="12"/>
  <c r="C7728" i="12"/>
  <c r="C5415" i="12"/>
  <c r="C6904" i="12"/>
  <c r="C6334" i="12"/>
  <c r="C5499" i="12"/>
  <c r="C6367" i="12"/>
  <c r="C7410" i="12"/>
  <c r="C5596" i="12"/>
  <c r="C6166" i="12"/>
  <c r="C6795" i="12"/>
  <c r="C5377" i="12"/>
  <c r="C6799" i="12"/>
  <c r="C6473" i="12"/>
  <c r="C5444" i="12"/>
  <c r="C4529" i="12"/>
  <c r="C6495" i="12"/>
  <c r="C6681" i="12"/>
  <c r="C6836" i="12"/>
  <c r="C6584" i="12"/>
  <c r="C8274" i="12"/>
  <c r="C7509" i="12"/>
  <c r="C4214" i="12"/>
  <c r="C5331" i="12"/>
  <c r="C8174" i="12"/>
  <c r="C3897" i="12"/>
  <c r="C8135" i="12"/>
  <c r="C3252" i="12"/>
  <c r="C7576" i="12"/>
  <c r="C6485" i="12"/>
  <c r="C5839" i="12"/>
  <c r="C7216" i="12"/>
  <c r="C5858" i="12"/>
  <c r="C7679" i="12"/>
  <c r="C4239" i="12"/>
  <c r="C7246" i="12"/>
  <c r="C5888" i="12"/>
  <c r="C7257" i="12"/>
  <c r="C5899" i="12"/>
  <c r="C4465" i="12"/>
  <c r="C6804" i="12"/>
  <c r="C7044" i="12"/>
  <c r="C8205" i="12"/>
  <c r="C7331" i="12"/>
  <c r="C6945" i="12"/>
  <c r="C7514" i="12"/>
  <c r="C903" i="12"/>
  <c r="C6570" i="12"/>
  <c r="C5886" i="12"/>
  <c r="C5938" i="12"/>
  <c r="C7332" i="12"/>
  <c r="C7635" i="12"/>
  <c r="C4373" i="12"/>
  <c r="C6920" i="12"/>
  <c r="C8305" i="12"/>
  <c r="C7828" i="12"/>
  <c r="C7754" i="12"/>
  <c r="C6359" i="12"/>
  <c r="C7481" i="12"/>
  <c r="C8246" i="12"/>
  <c r="C2350" i="12"/>
  <c r="C5459" i="12"/>
  <c r="C2601" i="12"/>
  <c r="C7861" i="12"/>
  <c r="C5496" i="12"/>
  <c r="C7945" i="12"/>
  <c r="C7463" i="12"/>
  <c r="C7598" i="12"/>
  <c r="C3625" i="12"/>
  <c r="C4693" i="12"/>
  <c r="C5073" i="12"/>
  <c r="C8184" i="12"/>
  <c r="C6116" i="12"/>
  <c r="C8029" i="12"/>
  <c r="C5128" i="12"/>
  <c r="C7857" i="12"/>
  <c r="C7115" i="12"/>
  <c r="C8017" i="12"/>
  <c r="C7302" i="12"/>
  <c r="C3497" i="12"/>
  <c r="C8163" i="12"/>
  <c r="C6870" i="12"/>
  <c r="C6394" i="12"/>
  <c r="C8058" i="12"/>
  <c r="C7244" i="12"/>
  <c r="C6423" i="12"/>
  <c r="C7497" i="12"/>
  <c r="C5532" i="12"/>
  <c r="C3603" i="12"/>
  <c r="C8188" i="12"/>
  <c r="C6236" i="12"/>
  <c r="C8204" i="12"/>
  <c r="C7373" i="12"/>
  <c r="C7895" i="12"/>
  <c r="C7515" i="12"/>
  <c r="C7614" i="12"/>
  <c r="C3027" i="12"/>
  <c r="C6890" i="12"/>
  <c r="C8178" i="12"/>
  <c r="C7533" i="12"/>
  <c r="C5960" i="12"/>
  <c r="C8065" i="12"/>
  <c r="C7588" i="12"/>
  <c r="C4743" i="12"/>
  <c r="C6019" i="12"/>
  <c r="C5860" i="12"/>
  <c r="C7997" i="12"/>
  <c r="C8005" i="12"/>
  <c r="C3369" i="12"/>
  <c r="C7455" i="12"/>
  <c r="C4937" i="12"/>
  <c r="C8290" i="12"/>
  <c r="C7645" i="12"/>
  <c r="C6311" i="12"/>
  <c r="C7473" i="12"/>
  <c r="C8190" i="12"/>
  <c r="C7864" i="12"/>
  <c r="C5766" i="12"/>
  <c r="C7528" i="12"/>
  <c r="C7779" i="12"/>
  <c r="C3104" i="12"/>
  <c r="C3289" i="12"/>
  <c r="C7674" i="12"/>
  <c r="C3241" i="12"/>
  <c r="C3521" i="12"/>
  <c r="C5524" i="12"/>
  <c r="C5244" i="12"/>
  <c r="C2046" i="12"/>
  <c r="C3296" i="12"/>
  <c r="C6576" i="12"/>
  <c r="C4051" i="12"/>
  <c r="C6737" i="12"/>
  <c r="C7315" i="12"/>
  <c r="C7562" i="12"/>
  <c r="C7265" i="12"/>
  <c r="C7594" i="12"/>
  <c r="C7926" i="12"/>
  <c r="C7091" i="12"/>
  <c r="C6712" i="12"/>
  <c r="C8249" i="12"/>
  <c r="C7772" i="12"/>
  <c r="C5782" i="12"/>
  <c r="C7544" i="12"/>
  <c r="C7787" i="12"/>
  <c r="C5089" i="12"/>
  <c r="C2593" i="12"/>
  <c r="C5987" i="12"/>
  <c r="C5291" i="12"/>
  <c r="C3079" i="12"/>
  <c r="C6298" i="12"/>
  <c r="C6560" i="12"/>
  <c r="C6518" i="12"/>
  <c r="C6432" i="12"/>
  <c r="C5744" i="12"/>
  <c r="C5774" i="12"/>
  <c r="C7536" i="12"/>
  <c r="C7382" i="12"/>
  <c r="C6136" i="12"/>
  <c r="C5630" i="12"/>
  <c r="C7163" i="12"/>
  <c r="C5682" i="12"/>
  <c r="C7782" i="12"/>
  <c r="C6052" i="12"/>
  <c r="C7768" i="12"/>
  <c r="C6050" i="12"/>
  <c r="C6080" i="12"/>
  <c r="C8071" i="12"/>
  <c r="C4313" i="12"/>
  <c r="C6610" i="12"/>
  <c r="C6448" i="12"/>
  <c r="C6478" i="12"/>
  <c r="C492" i="12"/>
  <c r="C5768" i="12"/>
  <c r="C6225" i="12"/>
  <c r="C6846" i="12"/>
  <c r="C6011" i="12"/>
  <c r="C6879" i="12"/>
  <c r="C8207" i="12"/>
  <c r="C7634" i="12"/>
  <c r="C5479" i="12"/>
  <c r="C5783" i="12"/>
  <c r="C5466" i="12"/>
  <c r="C7311" i="12"/>
  <c r="C2585" i="12"/>
  <c r="C7615" i="12"/>
  <c r="C7061" i="12"/>
  <c r="C2825" i="12"/>
  <c r="C7193" i="12"/>
  <c r="C7823" i="12"/>
  <c r="C5226" i="12"/>
  <c r="C6788" i="12"/>
  <c r="C8021" i="12"/>
  <c r="C7117" i="12"/>
  <c r="C7831" i="12"/>
  <c r="C7499" i="12"/>
  <c r="C6982" i="12"/>
  <c r="C8243" i="12"/>
  <c r="C5878" i="12"/>
  <c r="C8088" i="12"/>
  <c r="C4345" i="12"/>
  <c r="C6351" i="12"/>
  <c r="C4433" i="12"/>
  <c r="C6370" i="12"/>
  <c r="C8191" i="12"/>
  <c r="C3560" i="12"/>
  <c r="C4609" i="12"/>
  <c r="C6400" i="12"/>
  <c r="C4761" i="12"/>
  <c r="C6411" i="12"/>
  <c r="C6150" i="12"/>
  <c r="C7912" i="12"/>
  <c r="C7875" i="12"/>
  <c r="C5108" i="12"/>
  <c r="C8197" i="12"/>
  <c r="C6266" i="12"/>
  <c r="C8026" i="12"/>
  <c r="C4231" i="12"/>
  <c r="C5891" i="12"/>
  <c r="C7247" i="12"/>
  <c r="C7759" i="12"/>
  <c r="C6726" i="12"/>
  <c r="C8147" i="12"/>
  <c r="C8120" i="12"/>
  <c r="C6241" i="12"/>
  <c r="C6947" i="12"/>
  <c r="C5948" i="12"/>
  <c r="C7739" i="12"/>
  <c r="C5688" i="12"/>
  <c r="C7993" i="12"/>
  <c r="C7516" i="12"/>
  <c r="C2238" i="12"/>
  <c r="C7959" i="12"/>
  <c r="C7531" i="12"/>
  <c r="C7758" i="12"/>
  <c r="C2961" i="12"/>
  <c r="C8078" i="12"/>
  <c r="C7980" i="12"/>
  <c r="C7468" i="12"/>
  <c r="C5711" i="12"/>
  <c r="C6398" i="12"/>
  <c r="C6450" i="12"/>
  <c r="C7947" i="12"/>
  <c r="C7699" i="12"/>
  <c r="C6951" i="12"/>
  <c r="C7176" i="12"/>
  <c r="C8324" i="12"/>
  <c r="C7892" i="12"/>
  <c r="C7882" i="12"/>
  <c r="C6615" i="12"/>
  <c r="C7545" i="12"/>
  <c r="C5164" i="12"/>
  <c r="C3527" i="12"/>
  <c r="C5715" i="12"/>
  <c r="C5284" i="12"/>
  <c r="C7925" i="12"/>
  <c r="C5752" i="12"/>
  <c r="C8009" i="12"/>
  <c r="C3841" i="12"/>
  <c r="C5582" i="12"/>
  <c r="C6102" i="12"/>
  <c r="C7714" i="12"/>
  <c r="C5172" i="12"/>
  <c r="C6742" i="12"/>
  <c r="C8280" i="12"/>
  <c r="C8027" i="12"/>
  <c r="C3801" i="12"/>
  <c r="C2784" i="12"/>
  <c r="C6211" i="12"/>
  <c r="C6244" i="12"/>
  <c r="C8045" i="12"/>
  <c r="C5281" i="12"/>
  <c r="C5404" i="12"/>
  <c r="C8100" i="12"/>
  <c r="C5318" i="12"/>
  <c r="C5260" i="12"/>
  <c r="C7667" i="12"/>
  <c r="C1594" i="12"/>
  <c r="C7387" i="12"/>
  <c r="C4943" i="12"/>
  <c r="C6105" i="12"/>
  <c r="C7841" i="12"/>
  <c r="C6852" i="12"/>
  <c r="C8157" i="12"/>
  <c r="C5640" i="12"/>
  <c r="C7985" i="12"/>
  <c r="C7508" i="12"/>
  <c r="C8273" i="12"/>
  <c r="C5057" i="12"/>
  <c r="C6341" i="12"/>
  <c r="C164" i="12"/>
  <c r="C5249" i="12"/>
  <c r="C4865" i="12"/>
  <c r="C8119" i="12"/>
  <c r="C7417" i="12"/>
  <c r="C7367" i="12"/>
  <c r="C5978" i="12"/>
  <c r="C6601" i="12"/>
  <c r="C6623" i="12"/>
  <c r="C7096" i="12"/>
  <c r="C7190" i="12"/>
  <c r="C7593" i="12"/>
  <c r="C6479" i="12"/>
  <c r="C4072" i="12"/>
  <c r="C6539" i="12"/>
  <c r="C6132" i="12"/>
  <c r="C3552" i="12"/>
  <c r="C5205" i="12"/>
  <c r="C7028" i="12"/>
  <c r="C6937" i="12"/>
  <c r="C4137" i="12"/>
  <c r="C6172" i="12"/>
  <c r="C6067" i="12"/>
  <c r="C7305" i="12"/>
  <c r="C7327" i="12"/>
  <c r="C7185" i="12"/>
  <c r="C7271" i="12"/>
  <c r="C6491" i="12"/>
  <c r="C4233" i="12"/>
  <c r="C8096" i="12"/>
  <c r="C7391" i="12"/>
  <c r="C6715" i="12"/>
  <c r="C7612" i="12"/>
  <c r="C2889" i="12"/>
  <c r="C5112" i="12"/>
  <c r="C4058" i="12"/>
  <c r="C5104" i="12"/>
  <c r="C5282" i="12"/>
  <c r="C6220" i="12"/>
  <c r="C5134" i="12"/>
  <c r="C5312" i="12"/>
  <c r="C5490" i="12"/>
  <c r="C7123" i="12"/>
  <c r="C7274" i="12"/>
  <c r="C6524" i="12"/>
  <c r="C2759" i="12"/>
  <c r="C6678" i="12"/>
  <c r="C8264" i="12"/>
  <c r="C8011" i="12"/>
  <c r="C6295" i="12"/>
  <c r="C7452" i="12"/>
  <c r="C7239" i="12"/>
  <c r="C2963" i="12"/>
  <c r="C5502" i="12"/>
  <c r="C6863" i="12"/>
  <c r="C5513" i="12"/>
  <c r="C6882" i="12"/>
  <c r="C6651" i="12"/>
  <c r="C5269" i="12"/>
  <c r="C5535" i="12"/>
  <c r="C6912" i="12"/>
  <c r="C5554" i="12"/>
  <c r="C7092" i="12"/>
  <c r="C5463" i="12"/>
  <c r="C6620" i="12"/>
  <c r="C7187" i="12"/>
  <c r="C7573" i="12"/>
  <c r="C3015" i="12"/>
  <c r="C5587" i="12"/>
  <c r="C4649" i="12"/>
  <c r="C5190" i="12"/>
  <c r="C7974" i="12"/>
  <c r="C5897" i="12"/>
  <c r="C6999" i="12"/>
  <c r="C8272" i="12"/>
  <c r="C4713" i="12"/>
  <c r="C6731" i="12"/>
  <c r="C5562" i="12"/>
  <c r="C7850" i="12"/>
  <c r="C6260" i="12"/>
  <c r="C7243" i="12"/>
  <c r="C4497" i="12"/>
  <c r="C3049" i="12"/>
  <c r="C8028" i="12"/>
  <c r="C6806" i="12"/>
  <c r="C8296" i="12"/>
  <c r="C8043" i="12"/>
  <c r="C7003" i="12"/>
  <c r="C6865" i="12"/>
  <c r="C7490" i="12"/>
  <c r="C7550" i="12"/>
  <c r="C5372" i="12"/>
  <c r="C5771" i="12"/>
  <c r="C4745" i="12"/>
  <c r="C8271" i="12"/>
  <c r="C6039" i="12"/>
  <c r="C8235" i="12"/>
  <c r="C6844" i="12"/>
  <c r="C6497" i="12"/>
  <c r="C7203" i="12"/>
  <c r="C6771" i="12"/>
  <c r="C5183" i="12"/>
  <c r="C6399" i="12"/>
  <c r="C4117" i="12"/>
  <c r="C4193" i="12"/>
  <c r="C4910" i="12"/>
  <c r="C6059" i="12"/>
  <c r="C6017" i="12"/>
  <c r="C3510" i="12"/>
  <c r="C5243" i="12"/>
  <c r="C5273" i="12"/>
  <c r="C8291" i="12"/>
  <c r="C8222" i="12"/>
  <c r="C6902" i="12"/>
  <c r="C5129" i="12"/>
  <c r="C5151" i="12"/>
  <c r="C6662" i="12"/>
  <c r="C2778" i="12"/>
  <c r="C6403" i="12"/>
  <c r="C5519" i="12"/>
  <c r="C2959" i="12"/>
  <c r="C5579" i="12"/>
  <c r="C7885" i="12"/>
  <c r="C8196" i="12"/>
  <c r="C4431" i="12"/>
  <c r="C5947" i="12"/>
  <c r="C5977" i="12"/>
  <c r="C7570" i="12"/>
  <c r="C7713" i="12"/>
  <c r="C4057" i="12"/>
  <c r="C6345" i="12"/>
  <c r="C4468" i="12"/>
  <c r="C5529" i="12"/>
  <c r="C6072" i="12"/>
  <c r="C8142" i="12"/>
  <c r="C6652" i="12"/>
  <c r="C6940" i="12"/>
  <c r="C2214" i="12"/>
  <c r="C6640" i="12"/>
  <c r="C6818" i="12"/>
  <c r="C1004" i="12"/>
  <c r="C6670" i="12"/>
  <c r="C6848" i="12"/>
  <c r="C6514" i="12"/>
  <c r="C3380" i="12"/>
  <c r="C6164" i="12"/>
  <c r="C7740" i="12"/>
  <c r="C6183" i="12"/>
  <c r="C5320" i="12"/>
  <c r="C7905" i="12"/>
  <c r="C7307" i="12"/>
  <c r="C3985" i="12"/>
  <c r="C5065" i="12"/>
  <c r="C5722" i="12"/>
  <c r="C2998" i="12"/>
  <c r="C6526" i="12"/>
  <c r="C5168" i="12"/>
  <c r="C6537" i="12"/>
  <c r="C5179" i="12"/>
  <c r="C1415" i="12"/>
  <c r="C5198" i="12"/>
  <c r="C6559" i="12"/>
  <c r="C5209" i="12"/>
  <c r="C6578" i="12"/>
  <c r="C8030" i="12"/>
  <c r="C6840" i="12"/>
  <c r="C8281" i="12"/>
  <c r="C7804" i="12"/>
  <c r="C4807" i="12"/>
  <c r="C6934" i="12"/>
  <c r="C8227" i="12"/>
  <c r="C8075" i="12"/>
  <c r="C6551" i="12"/>
  <c r="C7529" i="12"/>
  <c r="C7648" i="12"/>
  <c r="C5932" i="12"/>
  <c r="C5212" i="12"/>
  <c r="C8076" i="12"/>
  <c r="C5325" i="12"/>
  <c r="C7124" i="12"/>
  <c r="C7140" i="12"/>
  <c r="C8229" i="12"/>
  <c r="C8262" i="12"/>
  <c r="C6378" i="12"/>
  <c r="C8050" i="12"/>
  <c r="C7212" i="12"/>
  <c r="C5448" i="12"/>
  <c r="C7937" i="12"/>
  <c r="C7435" i="12"/>
  <c r="C2695" i="12"/>
  <c r="C5507" i="12"/>
  <c r="C3113" i="12"/>
  <c r="C7869" i="12"/>
  <c r="C7685" i="12"/>
  <c r="C7171" i="12"/>
  <c r="C4833" i="12"/>
  <c r="C8153" i="12"/>
  <c r="C8105" i="12"/>
  <c r="C7628" i="12"/>
  <c r="C2678" i="12"/>
  <c r="C5139" i="12"/>
  <c r="C7806" i="12"/>
  <c r="C7781" i="12"/>
  <c r="C6796" i="12"/>
  <c r="C7313" i="12"/>
  <c r="C7602" i="12"/>
  <c r="C7966" i="12"/>
  <c r="C6375" i="12"/>
  <c r="C7489" i="12"/>
  <c r="C8302" i="12"/>
  <c r="C7749" i="12"/>
  <c r="C6442" i="12"/>
  <c r="C8066" i="12"/>
  <c r="C6910" i="12"/>
  <c r="C6962" i="12"/>
  <c r="C7574" i="12"/>
  <c r="C7763" i="12"/>
  <c r="C6792" i="12"/>
  <c r="C7432" i="12"/>
  <c r="C7886" i="12"/>
  <c r="C7956" i="12"/>
  <c r="C8074" i="12"/>
  <c r="C6871" i="12"/>
  <c r="C7609" i="12"/>
  <c r="C5676" i="12"/>
  <c r="C4551" i="12"/>
  <c r="C5971" i="12"/>
  <c r="C5796" i="12"/>
  <c r="C7989" i="12"/>
  <c r="C6008" i="12"/>
  <c r="C8073" i="12"/>
  <c r="C7596" i="12"/>
  <c r="C6556" i="12"/>
  <c r="C7849" i="12"/>
  <c r="C7433" i="12"/>
  <c r="C4185" i="12"/>
  <c r="C7721" i="12"/>
  <c r="C6571" i="12"/>
  <c r="C8069" i="12"/>
  <c r="C6330" i="12"/>
  <c r="C8042" i="12"/>
  <c r="C7180" i="12"/>
  <c r="C7924" i="12"/>
  <c r="C5777" i="12"/>
  <c r="C6364" i="12"/>
  <c r="C8220" i="12"/>
  <c r="C3137" i="12"/>
  <c r="C5460" i="12"/>
  <c r="C5116" i="12"/>
  <c r="C6819" i="12"/>
  <c r="C3673" i="12"/>
  <c r="C7682" i="12"/>
  <c r="C3753" i="12"/>
  <c r="C5868" i="12"/>
  <c r="C3681" i="12"/>
  <c r="C6606" i="12"/>
  <c r="C6280" i="12"/>
  <c r="C7842" i="12"/>
  <c r="C6196" i="12"/>
  <c r="C7254" i="12"/>
  <c r="C2985" i="12"/>
  <c r="C8155" i="12"/>
  <c r="C6458" i="12"/>
  <c r="C4832" i="12"/>
  <c r="C6020" i="12"/>
  <c r="C6916" i="12"/>
  <c r="C8173" i="12"/>
  <c r="C5793" i="12"/>
  <c r="C6428" i="12"/>
  <c r="C8228" i="12"/>
  <c r="C5830" i="12"/>
  <c r="C4365" i="12"/>
  <c r="C3393" i="12"/>
  <c r="C6504" i="12"/>
  <c r="C8080" i="12"/>
  <c r="C2553" i="12"/>
  <c r="C2857" i="12"/>
  <c r="C6529" i="12"/>
  <c r="C3663" i="12"/>
  <c r="C5755" i="12"/>
  <c r="C5785" i="12"/>
  <c r="C7107" i="12"/>
  <c r="C7521" i="12"/>
  <c r="C5544" i="12"/>
  <c r="C5641" i="12"/>
  <c r="C5663" i="12"/>
  <c r="C5975" i="12"/>
  <c r="C5063" i="12"/>
  <c r="C7451" i="12"/>
  <c r="C6031" i="12"/>
  <c r="C5007" i="12"/>
  <c r="C6091" i="12"/>
  <c r="C7958" i="12"/>
  <c r="C3892" i="12"/>
  <c r="C3752" i="12"/>
  <c r="C6459" i="12"/>
  <c r="C6489" i="12"/>
  <c r="C8082" i="12"/>
  <c r="C8225" i="12"/>
  <c r="C7002" i="12"/>
  <c r="C6857" i="12"/>
  <c r="C4473" i="12"/>
  <c r="C6041" i="12"/>
  <c r="C5393" i="12"/>
  <c r="C7990" i="12"/>
  <c r="C7777" i="12"/>
  <c r="C2398" i="12"/>
  <c r="C5438" i="12"/>
  <c r="C7152" i="12"/>
  <c r="C7330" i="12"/>
  <c r="C2773" i="12"/>
  <c r="C7182" i="12"/>
  <c r="C7360" i="12"/>
  <c r="C2913" i="12"/>
  <c r="C4320" i="12"/>
  <c r="C7705" i="12"/>
  <c r="C5556" i="12"/>
  <c r="C6536" i="12"/>
  <c r="C7368" i="12"/>
  <c r="C7750" i="12"/>
  <c r="C7940" i="12"/>
  <c r="C6993" i="12"/>
  <c r="C5920" i="12"/>
  <c r="C4769" i="12"/>
  <c r="C3407" i="12"/>
  <c r="C7038" i="12"/>
  <c r="C5680" i="12"/>
  <c r="C7049" i="12"/>
  <c r="C5691" i="12"/>
  <c r="C4627" i="12"/>
  <c r="C5710" i="12"/>
  <c r="C7071" i="12"/>
  <c r="C5721" i="12"/>
  <c r="C7090" i="12"/>
  <c r="C7472" i="12"/>
  <c r="C6161" i="12"/>
  <c r="C6851" i="12"/>
  <c r="C5564" i="12"/>
  <c r="C7126" i="12"/>
  <c r="C6247" i="12"/>
  <c r="C7420" i="12"/>
  <c r="C8102" i="12"/>
  <c r="C5880" i="12"/>
  <c r="C3851" i="12"/>
  <c r="C6805" i="12"/>
  <c r="C7957" i="12"/>
  <c r="C7586" i="12"/>
  <c r="C7902" i="12"/>
  <c r="C6230" i="12"/>
  <c r="C7992" i="12"/>
  <c r="C7899" i="12"/>
  <c r="C6113" i="12"/>
  <c r="C3463" i="12"/>
  <c r="C5699" i="12"/>
  <c r="C5220" i="12"/>
  <c r="C7917" i="12"/>
  <c r="C2577" i="12"/>
  <c r="C8014" i="12"/>
  <c r="C7972" i="12"/>
  <c r="C2873" i="12"/>
  <c r="C8007" i="12"/>
  <c r="C7539" i="12"/>
  <c r="C7830" i="12"/>
  <c r="C8115" i="12"/>
  <c r="C7606" i="12"/>
  <c r="C8160" i="12"/>
  <c r="C7676" i="12"/>
  <c r="C5724" i="12"/>
  <c r="C8140" i="12"/>
  <c r="C6349" i="12"/>
  <c r="C7639" i="12"/>
  <c r="C7396" i="12"/>
  <c r="C8293" i="12"/>
  <c r="C1816" i="12"/>
  <c r="C6634" i="12"/>
  <c r="C8114" i="12"/>
  <c r="C7467" i="12"/>
  <c r="C5704" i="12"/>
  <c r="C8001" i="12"/>
  <c r="C7524" i="12"/>
  <c r="C3719" i="12"/>
  <c r="C5763" i="12"/>
  <c r="C5348" i="12"/>
  <c r="C5552" i="12"/>
  <c r="C6971" i="12"/>
  <c r="C5368" i="12"/>
  <c r="C5756" i="12"/>
  <c r="C7889" i="12"/>
  <c r="C6753" i="12"/>
  <c r="C7459" i="12"/>
  <c r="C7411" i="12"/>
  <c r="C7995" i="12"/>
  <c r="C6200" i="12"/>
  <c r="C8121" i="12"/>
  <c r="C7644" i="12"/>
  <c r="C5270" i="12"/>
  <c r="C3433" i="12"/>
  <c r="C7659" i="12"/>
  <c r="C2996" i="12"/>
  <c r="C5329" i="12"/>
  <c r="C5468" i="12"/>
  <c r="C8108" i="12"/>
  <c r="C6436" i="12"/>
  <c r="C7955" i="12"/>
  <c r="C6075" i="12"/>
  <c r="C7698" i="12"/>
  <c r="C8233" i="12"/>
  <c r="C7756" i="12"/>
  <c r="C3271" i="12"/>
  <c r="C5651" i="12"/>
  <c r="C5156" i="12"/>
  <c r="C7909" i="12"/>
  <c r="C7621" i="12"/>
  <c r="C5098" i="12"/>
  <c r="C7730" i="12"/>
  <c r="C5300" i="12"/>
  <c r="C6887" i="12"/>
  <c r="C7617" i="12"/>
  <c r="C5740" i="12"/>
  <c r="C3539" i="12"/>
  <c r="C6954" i="12"/>
  <c r="C8194" i="12"/>
  <c r="C7549" i="12"/>
  <c r="C7566" i="12"/>
  <c r="C7846" i="12"/>
  <c r="C5248" i="12"/>
  <c r="C7112" i="12"/>
  <c r="C8307" i="12"/>
  <c r="C7709" i="12"/>
  <c r="C6567" i="12"/>
  <c r="C7537" i="12"/>
  <c r="C5100" i="12"/>
  <c r="C7502" i="12"/>
  <c r="C6022" i="12"/>
  <c r="C7784" i="12"/>
  <c r="C7843" i="12"/>
  <c r="C5837" i="12"/>
  <c r="C5114" i="12"/>
  <c r="C7738" i="12"/>
  <c r="C5364" i="12"/>
  <c r="C5143" i="12"/>
  <c r="C5211" i="12"/>
  <c r="C7113" i="12"/>
  <c r="C7701" i="12"/>
  <c r="C5090" i="12"/>
  <c r="C7792" i="12"/>
  <c r="C6158" i="12"/>
  <c r="C7164" i="12"/>
  <c r="C6025" i="12"/>
  <c r="C2761" i="12"/>
  <c r="C2110" i="12"/>
  <c r="C7717" i="12"/>
  <c r="C7790" i="12"/>
  <c r="C7196" i="12"/>
  <c r="C5944" i="12"/>
  <c r="C8215" i="12"/>
  <c r="C4073" i="12"/>
  <c r="C8226" i="12"/>
  <c r="C7870" i="12"/>
  <c r="C7715" i="12"/>
  <c r="C8006" i="12"/>
  <c r="C6970" i="12"/>
  <c r="C7051" i="12"/>
  <c r="C2537" i="12"/>
  <c r="C5908" i="12"/>
  <c r="C5526" i="12"/>
  <c r="C8053" i="12"/>
  <c r="C5804" i="12"/>
  <c r="C6707" i="12"/>
  <c r="C8297" i="12"/>
  <c r="C6586" i="12"/>
  <c r="C3667" i="12"/>
  <c r="C7794" i="12"/>
  <c r="C5972" i="12"/>
  <c r="C4064" i="12"/>
  <c r="C6036" i="12"/>
  <c r="C6268" i="12"/>
  <c r="C6291" i="12"/>
  <c r="C8077" i="12"/>
  <c r="C6242" i="12"/>
  <c r="C7195" i="12"/>
  <c r="C7913" i="12"/>
  <c r="C7339" i="12"/>
  <c r="C4691" i="12"/>
  <c r="C7098" i="12"/>
  <c r="C8234" i="12"/>
  <c r="C7589" i="12"/>
  <c r="C7155" i="12"/>
  <c r="C6545" i="12"/>
  <c r="C7235" i="12"/>
  <c r="C6835" i="12"/>
  <c r="C5607" i="12"/>
  <c r="C6780" i="12"/>
  <c r="C7494" i="12"/>
  <c r="C7542" i="12"/>
  <c r="C5674" i="12"/>
  <c r="C7874" i="12"/>
  <c r="C6452" i="12"/>
  <c r="C7732" i="12"/>
  <c r="C7129" i="12"/>
  <c r="C6735" i="12"/>
  <c r="C6580" i="12"/>
  <c r="C7309" i="12"/>
  <c r="C8083" i="12"/>
  <c r="C7511" i="12"/>
  <c r="C5985" i="12"/>
  <c r="C6691" i="12"/>
  <c r="C8276" i="12"/>
  <c r="C7483" i="12"/>
  <c r="C5432" i="12"/>
  <c r="C7929" i="12"/>
  <c r="C7403" i="12"/>
  <c r="C6605" i="12"/>
  <c r="C7703" i="12"/>
  <c r="C7460" i="12"/>
  <c r="C8309" i="12"/>
  <c r="C7288" i="12"/>
  <c r="C7478" i="12"/>
  <c r="C7916" i="12"/>
  <c r="C8138" i="12"/>
  <c r="C7877" i="12"/>
  <c r="C6823" i="12"/>
  <c r="C5370" i="12"/>
  <c r="C7669" i="12"/>
  <c r="C8037" i="12"/>
  <c r="C6044" i="12"/>
  <c r="C7677" i="12"/>
  <c r="C6891" i="12"/>
  <c r="C7858" i="12"/>
  <c r="C8313" i="12"/>
  <c r="C7941" i="12"/>
  <c r="C6979" i="12"/>
  <c r="C5940" i="12"/>
  <c r="C5256" i="12"/>
  <c r="C1662" i="12"/>
  <c r="C5517" i="12"/>
  <c r="C7848" i="12"/>
  <c r="C7712" i="12"/>
  <c r="C6908" i="12"/>
  <c r="C2848" i="12"/>
  <c r="C6472" i="12"/>
  <c r="C3409" i="12"/>
  <c r="C7722" i="12"/>
  <c r="C7900" i="12"/>
  <c r="C7043" i="12"/>
  <c r="C7571" i="12"/>
  <c r="C7910" i="12"/>
  <c r="C8209" i="12"/>
  <c r="C7801" i="12"/>
  <c r="C7780" i="12"/>
  <c r="C6427" i="12"/>
  <c r="C7135" i="12"/>
  <c r="C5702" i="12"/>
  <c r="C5120" i="12"/>
  <c r="C8124" i="12"/>
  <c r="C5824" i="12"/>
  <c r="C7798" i="12"/>
  <c r="C7394" i="12"/>
  <c r="C7769" i="12"/>
  <c r="C7266" i="12"/>
  <c r="C5492" i="12"/>
  <c r="C6186" i="12"/>
  <c r="C5548" i="12"/>
  <c r="C5265" i="12"/>
  <c r="C8308" i="12"/>
  <c r="C7554" i="12"/>
  <c r="C6596" i="12"/>
  <c r="C7371" i="12"/>
  <c r="C8299" i="12"/>
  <c r="C7477" i="12"/>
  <c r="C6588" i="12"/>
  <c r="C7416" i="12"/>
  <c r="C7530" i="12"/>
  <c r="C7673" i="12"/>
  <c r="C6906" i="12"/>
  <c r="C826" i="12"/>
  <c r="C7660" i="12"/>
  <c r="C5218" i="12"/>
  <c r="C6915" i="12"/>
  <c r="C5907" i="12"/>
  <c r="C8116" i="12"/>
  <c r="C8306" i="12"/>
  <c r="C7681" i="12"/>
  <c r="C7191" i="12"/>
  <c r="C7689" i="12"/>
  <c r="C6316" i="12"/>
  <c r="C7633" i="12"/>
  <c r="C8284" i="12"/>
  <c r="C8063" i="12"/>
  <c r="C7747" i="12"/>
  <c r="C7814" i="12"/>
  <c r="C7948" i="12"/>
  <c r="C3616" i="12"/>
  <c r="C6419" i="12"/>
  <c r="C6628" i="12"/>
  <c r="C8101" i="12"/>
  <c r="C8133" i="12"/>
  <c r="C5866" i="12"/>
  <c r="C7922" i="12"/>
  <c r="C6700" i="12"/>
  <c r="C3913" i="12"/>
  <c r="C7809" i="12"/>
  <c r="C6923" i="12"/>
  <c r="C4245" i="12"/>
  <c r="C4385" i="12"/>
  <c r="C6899" i="12"/>
  <c r="C7741" i="12"/>
  <c r="C7308" i="12"/>
  <c r="C6500" i="12"/>
  <c r="C5385" i="12"/>
  <c r="C4033" i="12"/>
  <c r="C7879" i="12"/>
  <c r="C8150" i="12"/>
  <c r="C8123" i="12"/>
  <c r="C5306" i="12"/>
  <c r="C7786" i="12"/>
  <c r="C5748" i="12"/>
  <c r="C6380" i="12"/>
  <c r="C1918" i="12"/>
  <c r="C7950" i="12"/>
  <c r="C7964" i="12"/>
  <c r="C6550" i="12"/>
  <c r="C8232" i="12"/>
  <c r="C7979" i="12"/>
  <c r="C6035" i="12"/>
  <c r="C6609" i="12"/>
  <c r="C7299" i="12"/>
  <c r="C7027" i="12"/>
  <c r="C8059" i="12"/>
  <c r="C5730" i="12"/>
  <c r="C7601" i="12"/>
  <c r="C7802" i="12"/>
  <c r="C7447" i="12"/>
  <c r="C6324" i="12"/>
  <c r="C5591" i="12"/>
  <c r="C5946" i="12"/>
  <c r="C4896" i="12"/>
  <c r="C6667" i="12"/>
  <c r="C7836" i="12"/>
  <c r="C4916" i="12"/>
  <c r="C6076" i="12"/>
  <c r="C7540" i="12"/>
  <c r="C3733" i="12"/>
  <c r="C6532" i="12"/>
  <c r="C7316" i="12"/>
  <c r="C7859" i="12"/>
  <c r="C5991" i="12"/>
  <c r="C5937" i="12"/>
  <c r="C6417" i="12"/>
  <c r="C7253" i="12"/>
  <c r="C6506" i="12"/>
  <c r="C7928" i="12"/>
  <c r="C6002" i="12"/>
  <c r="C5624" i="12"/>
  <c r="C7776" i="12"/>
  <c r="C6763" i="12"/>
  <c r="C7641" i="12"/>
  <c r="C7057" i="12"/>
  <c r="C8002" i="12"/>
  <c r="C8052" i="12"/>
  <c r="C8057" i="12"/>
  <c r="C7595" i="12"/>
  <c r="C7258" i="12"/>
  <c r="C7581" i="12"/>
  <c r="C5388" i="12"/>
  <c r="C3783" i="12"/>
  <c r="C7366" i="12"/>
  <c r="C5760" i="12"/>
  <c r="C7827" i="12"/>
  <c r="C8020" i="12"/>
  <c r="C8185" i="12"/>
  <c r="C6227" i="12"/>
  <c r="C6935" i="12"/>
  <c r="C8172" i="12"/>
  <c r="C3881" i="12"/>
  <c r="C6827" i="12"/>
  <c r="C8070" i="12"/>
  <c r="C7813" i="12"/>
  <c r="C8300" i="12"/>
  <c r="C8193" i="12"/>
  <c r="C6520" i="12"/>
  <c r="C8201" i="12"/>
  <c r="C7724" i="12"/>
  <c r="C7690" i="12"/>
  <c r="C7083" i="12"/>
  <c r="C3048" i="12"/>
  <c r="C7862" i="12"/>
  <c r="C7427" i="12"/>
  <c r="C7347" i="12"/>
  <c r="C5718" i="12"/>
  <c r="C7480" i="12"/>
  <c r="C7771" i="12"/>
  <c r="C7304" i="12"/>
  <c r="C3062" i="12"/>
  <c r="C5187" i="12"/>
  <c r="C7878" i="12"/>
  <c r="C7789" i="12"/>
  <c r="C6984" i="12"/>
  <c r="C8321" i="12"/>
  <c r="C7844" i="12"/>
  <c r="C5773" i="12"/>
  <c r="C7495" i="12"/>
  <c r="C7236" i="12"/>
  <c r="C8253" i="12"/>
  <c r="C2665" i="12"/>
  <c r="C6643" i="12"/>
  <c r="C6754" i="12"/>
  <c r="C5652" i="12"/>
  <c r="C7977" i="12"/>
  <c r="C7500" i="12"/>
  <c r="C4020" i="12"/>
  <c r="C7354" i="12"/>
  <c r="C8298" i="12"/>
  <c r="C7653" i="12"/>
  <c r="C8094" i="12"/>
  <c r="C6801" i="12"/>
  <c r="C7474" i="12"/>
  <c r="C7486" i="12"/>
  <c r="C5863" i="12"/>
  <c r="C7036" i="12"/>
  <c r="C7678" i="12"/>
  <c r="C7668" i="12"/>
  <c r="C5930" i="12"/>
  <c r="C7938" i="12"/>
  <c r="C6764" i="12"/>
  <c r="C7860" i="12"/>
  <c r="C7118" i="12"/>
  <c r="C5612" i="12"/>
  <c r="C5876" i="12"/>
  <c r="C7753" i="12"/>
  <c r="C7745" i="12"/>
  <c r="C6748" i="12"/>
  <c r="C5473" i="12"/>
  <c r="C6148" i="12"/>
  <c r="C8266" i="12"/>
  <c r="C6038" i="12"/>
  <c r="C4826" i="12"/>
  <c r="C5351" i="12"/>
  <c r="C2592" i="12"/>
  <c r="C3873" i="12"/>
  <c r="C6980" i="12"/>
  <c r="C7172" i="12"/>
  <c r="C5857" i="12"/>
  <c r="C7375" i="12"/>
  <c r="C7238" i="12"/>
  <c r="C7934" i="12"/>
  <c r="C7121" i="12"/>
  <c r="C5292" i="12"/>
  <c r="C7541" i="12"/>
  <c r="C2868" i="12"/>
  <c r="C5379" i="12"/>
  <c r="C7224" i="12"/>
  <c r="C6332" i="12"/>
  <c r="C8241" i="12"/>
  <c r="C7797" i="12"/>
  <c r="C7636" i="12"/>
  <c r="C7226" i="12"/>
  <c r="C6329" i="12"/>
  <c r="C6503" i="12"/>
  <c r="C7871" i="12"/>
  <c r="C6600" i="12"/>
  <c r="C7160" i="12"/>
  <c r="C7920" i="12"/>
  <c r="C3886" i="12"/>
  <c r="C7317" i="12"/>
  <c r="C8085" i="12"/>
  <c r="C8041" i="12"/>
  <c r="C7538" i="12"/>
  <c r="C7020" i="12"/>
  <c r="C5818" i="12"/>
  <c r="C5340" i="12"/>
  <c r="C8107" i="12"/>
  <c r="C2895" i="12"/>
  <c r="C8093" i="12"/>
  <c r="C8145" i="12"/>
  <c r="C1435" i="12"/>
  <c r="C6679" i="12"/>
  <c r="C7825" i="12"/>
  <c r="C6675" i="12"/>
  <c r="C7670" i="12"/>
  <c r="C6012" i="12"/>
  <c r="C6747" i="12"/>
  <c r="C6264" i="12"/>
  <c r="C7505" i="12"/>
  <c r="C3638" i="12"/>
  <c r="C7820" i="12"/>
  <c r="C8106" i="12"/>
  <c r="C4404" i="12"/>
  <c r="C5812" i="12"/>
  <c r="C6140" i="12"/>
  <c r="C5841" i="12"/>
  <c r="C6492" i="12"/>
  <c r="C8236" i="12"/>
  <c r="C7611" i="12"/>
  <c r="C3257" i="12"/>
  <c r="C3585" i="12"/>
  <c r="C8244" i="12"/>
  <c r="C7970" i="12"/>
  <c r="C6892" i="12"/>
  <c r="C4673" i="12"/>
  <c r="C5844" i="12"/>
  <c r="C5884" i="12"/>
  <c r="C4513" i="12"/>
  <c r="C6541" i="12"/>
  <c r="C7687" i="12"/>
  <c r="C7428" i="12"/>
  <c r="C8301" i="12"/>
  <c r="C6305" i="12"/>
  <c r="C7011" i="12"/>
  <c r="C6204" i="12"/>
  <c r="C6342" i="12"/>
  <c r="C8104" i="12"/>
  <c r="C7923" i="12"/>
  <c r="C6369" i="12"/>
  <c r="C7933" i="12"/>
  <c r="C7734" i="12"/>
  <c r="C5708" i="12"/>
  <c r="C5500" i="12"/>
  <c r="C8318" i="12"/>
  <c r="C8012" i="12"/>
  <c r="C4640" i="12"/>
  <c r="C5636" i="12"/>
  <c r="C6884" i="12"/>
  <c r="C8165" i="12"/>
  <c r="C8325" i="12"/>
  <c r="C6122" i="12"/>
  <c r="C7986" i="12"/>
  <c r="C6956" i="12"/>
  <c r="C5192" i="12"/>
  <c r="C7873" i="12"/>
  <c r="C7179" i="12"/>
  <c r="C3574" i="12"/>
  <c r="C5251" i="12"/>
  <c r="C7998" i="12"/>
  <c r="C7805" i="12"/>
  <c r="C7557" i="12"/>
  <c r="C6339" i="12"/>
  <c r="C6100" i="12"/>
  <c r="C5399" i="12"/>
  <c r="C7761" i="12"/>
  <c r="C6004" i="12"/>
  <c r="C7443" i="12"/>
  <c r="C5788" i="12"/>
  <c r="C6948" i="12"/>
  <c r="C2777" i="12"/>
  <c r="C7800" i="12"/>
  <c r="C6842" i="12"/>
  <c r="C6484" i="12"/>
  <c r="C7399" i="12"/>
  <c r="C8316" i="12"/>
  <c r="C8189" i="12"/>
  <c r="C8237" i="12"/>
  <c r="C5610" i="12"/>
  <c r="C4561" i="12"/>
  <c r="C8292" i="12"/>
  <c r="C7062" i="12"/>
  <c r="C8122" i="12"/>
  <c r="C6456" i="12"/>
  <c r="C5206" i="12"/>
  <c r="C7592" i="12"/>
  <c r="C5638" i="12"/>
  <c r="C5236" i="12"/>
  <c r="C6294" i="12"/>
  <c r="C6714" i="12"/>
  <c r="C3727" i="12"/>
  <c r="C8038" i="12"/>
  <c r="C7626" i="12"/>
  <c r="C3190" i="12"/>
  <c r="C5240" i="12"/>
  <c r="C7742" i="12"/>
  <c r="C7418" i="12"/>
  <c r="C6163" i="12"/>
  <c r="C6289" i="12"/>
  <c r="C6086" i="12"/>
  <c r="C4892" i="12"/>
  <c r="C5949" i="12"/>
  <c r="C7449" i="12"/>
  <c r="C5614" i="12"/>
  <c r="C3828" i="12"/>
  <c r="C4393" i="12"/>
  <c r="C5889" i="12"/>
  <c r="C6047" i="12"/>
  <c r="C3513" i="12"/>
  <c r="C7564" i="12"/>
  <c r="C7710" i="12"/>
  <c r="C7988" i="12"/>
  <c r="C7914" i="12"/>
  <c r="C7580" i="12"/>
  <c r="C8166" i="12"/>
  <c r="C6943" i="12"/>
  <c r="C6055" i="12"/>
  <c r="C5510" i="12"/>
  <c r="C7329" i="12"/>
  <c r="C4521" i="12"/>
  <c r="C7422" i="12"/>
  <c r="C5601" i="12"/>
  <c r="C8211" i="12"/>
  <c r="C6188" i="12"/>
  <c r="C8186" i="12"/>
  <c r="C5585" i="12"/>
  <c r="C7498" i="12"/>
  <c r="C7018" i="12"/>
  <c r="C5820" i="12"/>
  <c r="C5668" i="12"/>
  <c r="C6033" i="12"/>
  <c r="C7661" i="12"/>
  <c r="C6252" i="12"/>
  <c r="C5162" i="12"/>
  <c r="C7746" i="12"/>
  <c r="C5428" i="12"/>
  <c r="C6987" i="12"/>
  <c r="C7960" i="12"/>
  <c r="C6272" i="12"/>
  <c r="C5754" i="12"/>
  <c r="C8230" i="12"/>
  <c r="C7837" i="12"/>
  <c r="C7079" i="12"/>
  <c r="C7665" i="12"/>
  <c r="C6124" i="12"/>
  <c r="C7356" i="12"/>
  <c r="C6534" i="12"/>
  <c r="C8224" i="12"/>
  <c r="C7971" i="12"/>
  <c r="C5334" i="12"/>
  <c r="C5626" i="12"/>
  <c r="C7866" i="12"/>
  <c r="C6388" i="12"/>
  <c r="C5655" i="12"/>
  <c r="C6812" i="12"/>
  <c r="C7518" i="12"/>
  <c r="C8279" i="12"/>
  <c r="C5033" i="12"/>
  <c r="C7884" i="12"/>
  <c r="C2174" i="12"/>
  <c r="C7372" i="12"/>
  <c r="C7522" i="12"/>
  <c r="C7646" i="12"/>
  <c r="C5974" i="12"/>
  <c r="C7736" i="12"/>
  <c r="C7835" i="12"/>
  <c r="C5345" i="12"/>
  <c r="C1018" i="12"/>
  <c r="C5443" i="12"/>
  <c r="C8326" i="12"/>
  <c r="C7853" i="12"/>
  <c r="C7240" i="12"/>
  <c r="C6963" i="12"/>
  <c r="C7908" i="12"/>
  <c r="C6797" i="12"/>
  <c r="C7751" i="12"/>
  <c r="C7475" i="12"/>
  <c r="C8317" i="12"/>
  <c r="C7532" i="12"/>
  <c r="C6058" i="12"/>
  <c r="C6278" i="12"/>
  <c r="C6548" i="12"/>
  <c r="C8265" i="12"/>
  <c r="C8285" i="12"/>
  <c r="C4532" i="12"/>
  <c r="C8148" i="12"/>
  <c r="C8181" i="12"/>
  <c r="C7658" i="12"/>
  <c r="C7851" i="12"/>
  <c r="C8170" i="12"/>
  <c r="C6867" i="12"/>
  <c r="C8322" i="12"/>
  <c r="C7725" i="12"/>
  <c r="C2625" i="12"/>
  <c r="C6049" i="12"/>
  <c r="C7466" i="12"/>
  <c r="C8247" i="12"/>
  <c r="C5396" i="12"/>
  <c r="C7785" i="12"/>
  <c r="C7795" i="12"/>
  <c r="C7268" i="12"/>
  <c r="C3305" i="12"/>
  <c r="C6353" i="12"/>
  <c r="C7662" i="12"/>
  <c r="C7260" i="12"/>
  <c r="C7211" i="12"/>
  <c r="C6180" i="12"/>
  <c r="C7707" i="12"/>
  <c r="C5202" i="12"/>
  <c r="C6991" i="12"/>
  <c r="C7555" i="12"/>
  <c r="C5488" i="12"/>
  <c r="C6128" i="12"/>
  <c r="C6444" i="12"/>
  <c r="C4340" i="12"/>
  <c r="C7424" i="12"/>
  <c r="C8087" i="12"/>
  <c r="C3349" i="12"/>
  <c r="C6119" i="12"/>
  <c r="C6433" i="12"/>
  <c r="C6668" i="12"/>
  <c r="C8092" i="12"/>
  <c r="C5588" i="12"/>
  <c r="C5593" i="12"/>
  <c r="C5384" i="12"/>
  <c r="C3009" i="12"/>
  <c r="C6650" i="12"/>
  <c r="C7561" i="12"/>
  <c r="C6064" i="12"/>
  <c r="C8134" i="12"/>
  <c r="C8187" i="12"/>
  <c r="C7708" i="12"/>
  <c r="C6308" i="12"/>
  <c r="C7625" i="12"/>
  <c r="C7012" i="12"/>
  <c r="C8210" i="12"/>
  <c r="C520" i="12"/>
  <c r="C7643" i="12"/>
  <c r="C5354" i="12"/>
  <c r="C5095" i="12"/>
  <c r="C7716" i="12"/>
  <c r="C7210" i="12"/>
  <c r="C8258" i="12"/>
  <c r="C7613" i="12"/>
  <c r="C4265" i="12"/>
  <c r="C3321" i="12"/>
  <c r="C3737" i="12"/>
  <c r="C7898" i="12"/>
  <c r="C7507" i="12"/>
  <c r="C7510" i="12"/>
  <c r="C6408" i="12"/>
  <c r="C8177" i="12"/>
  <c r="C7700" i="12"/>
  <c r="C7075" i="12"/>
  <c r="C5847" i="12"/>
  <c r="C7004" i="12"/>
  <c r="C7654" i="12"/>
  <c r="C3861" i="12"/>
  <c r="C4001" i="12"/>
  <c r="C3817" i="12"/>
  <c r="C7733" i="12"/>
  <c r="C4297" i="12"/>
  <c r="C7817" i="12"/>
  <c r="C6955" i="12"/>
  <c r="C8081" i="12"/>
  <c r="C8180" i="12"/>
  <c r="C6215" i="12"/>
  <c r="C5407" i="12"/>
  <c r="C4885" i="12"/>
  <c r="C8034" i="12"/>
  <c r="C7148" i="12"/>
  <c r="C5287" i="12"/>
  <c r="C6356" i="12"/>
  <c r="C6739" i="12"/>
  <c r="C5779" i="12"/>
  <c r="C186" i="12"/>
  <c r="C7943" i="12"/>
  <c r="C7523" i="12"/>
  <c r="C7694" i="12"/>
  <c r="C6561" i="12"/>
  <c r="C7267" i="12"/>
  <c r="C6931" i="12"/>
  <c r="C6598" i="12"/>
  <c r="C8240" i="12"/>
  <c r="C7987" i="12"/>
  <c r="C7393" i="12"/>
  <c r="C7276" i="12"/>
  <c r="C7364" i="12"/>
  <c r="C8040" i="12"/>
  <c r="C6995" i="12"/>
  <c r="C7818" i="12"/>
  <c r="C6152" i="12"/>
  <c r="C8314" i="12"/>
  <c r="C5924" i="12"/>
  <c r="C6776" i="12"/>
  <c r="C8286" i="12"/>
  <c r="C7137" i="12"/>
  <c r="C7525" i="12"/>
  <c r="C7547" i="12"/>
  <c r="C5462" i="12"/>
  <c r="C6728" i="12"/>
  <c r="C5332" i="12"/>
  <c r="C6755" i="12"/>
  <c r="C7503" i="12"/>
  <c r="C7887" i="12"/>
  <c r="C6328" i="12"/>
  <c r="C7921" i="12"/>
  <c r="C7009" i="12"/>
  <c r="C7906" i="12"/>
  <c r="C6723" i="12"/>
  <c r="C8016" i="12"/>
  <c r="C4825" i="12"/>
  <c r="C8056" i="12"/>
  <c r="C5374" i="12"/>
  <c r="C7764" i="12"/>
  <c r="C7942" i="12"/>
  <c r="C3001" i="12"/>
  <c r="C5308" i="12"/>
  <c r="C5160" i="12"/>
  <c r="C5781" i="12"/>
  <c r="C7706" i="12"/>
  <c r="C3091" i="12"/>
  <c r="C5794" i="12"/>
  <c r="C6614" i="12"/>
  <c r="C6014" i="12"/>
  <c r="C6066" i="12"/>
  <c r="C7563" i="12"/>
  <c r="C3489" i="12"/>
  <c r="C7292" i="12"/>
  <c r="C6409" i="12"/>
  <c r="C7867" i="12"/>
  <c r="C4537" i="12"/>
  <c r="C5009" i="12"/>
  <c r="C5735" i="12"/>
  <c r="C7228" i="12"/>
  <c r="C6683" i="12"/>
  <c r="C7610" i="12"/>
  <c r="C8179" i="12"/>
  <c r="C1468" i="12"/>
  <c r="C4113" i="12"/>
  <c r="C7127" i="12"/>
  <c r="C3155" i="12"/>
  <c r="C7723" i="12"/>
  <c r="C8137" i="12"/>
  <c r="C7139" i="12"/>
  <c r="C7565" i="12"/>
  <c r="C4295" i="12"/>
  <c r="C7436" i="12"/>
  <c r="C7402" i="12"/>
  <c r="C7143" i="12"/>
  <c r="C8202" i="12"/>
  <c r="C6531" i="12"/>
  <c r="C6724" i="12"/>
  <c r="C8125" i="12"/>
  <c r="C7894" i="12"/>
  <c r="C6223" i="12"/>
  <c r="C6283" i="12"/>
  <c r="C4598" i="12"/>
  <c r="C8019" i="12"/>
  <c r="C5523" i="12"/>
  <c r="C5729" i="12"/>
  <c r="C6300" i="12"/>
  <c r="C8212" i="12"/>
  <c r="C6756" i="12"/>
  <c r="C5176" i="12"/>
  <c r="C7865" i="12"/>
  <c r="C7147" i="12"/>
  <c r="C5581" i="12"/>
  <c r="C7380" i="12"/>
  <c r="C7204" i="12"/>
  <c r="C8245" i="12"/>
  <c r="C7032" i="12"/>
  <c r="C8203" i="12"/>
  <c r="C7852" i="12"/>
  <c r="C7946" i="12"/>
  <c r="C7088" i="12"/>
  <c r="C2173" i="12"/>
  <c r="C6784" i="12"/>
  <c r="C5025" i="12"/>
  <c r="C5092" i="12"/>
  <c r="C7901" i="12"/>
  <c r="C7335" i="12"/>
  <c r="C7729" i="12"/>
  <c r="C6603" i="12"/>
  <c r="C7569" i="12"/>
  <c r="C6790" i="12"/>
  <c r="C8288" i="12"/>
  <c r="C8035" i="12"/>
  <c r="C5846" i="12"/>
  <c r="C5882" i="12"/>
  <c r="C7930" i="12"/>
  <c r="C6732" i="12"/>
  <c r="C5911" i="12"/>
  <c r="C7068" i="12"/>
  <c r="C7718" i="12"/>
  <c r="C7608" i="12"/>
  <c r="C6202" i="12"/>
  <c r="C6636" i="12"/>
  <c r="C7907" i="12"/>
  <c r="C6612" i="12"/>
  <c r="C6787" i="12"/>
  <c r="C8113" i="12"/>
  <c r="C6699" i="12"/>
  <c r="C3785" i="12"/>
  <c r="C7788" i="12"/>
  <c r="C8022" i="12"/>
  <c r="C6097" i="12"/>
  <c r="C5436" i="12"/>
  <c r="C5418" i="12"/>
  <c r="C6412" i="12"/>
  <c r="C8257" i="12"/>
  <c r="C8259" i="12"/>
  <c r="C4841" i="12"/>
  <c r="C5299" i="12"/>
  <c r="C7604" i="12"/>
  <c r="C7856" i="12"/>
  <c r="C5980" i="12"/>
  <c r="C7973" i="12"/>
  <c r="C3089" i="12"/>
  <c r="C7838" i="12"/>
  <c r="C5356" i="12"/>
  <c r="C7915" i="12"/>
  <c r="C7931" i="12"/>
  <c r="C5426" i="12"/>
  <c r="C6664" i="12"/>
  <c r="C6103" i="12"/>
  <c r="C5203" i="12"/>
  <c r="C7881" i="12"/>
  <c r="C7551" i="12"/>
  <c r="C7803" i="12"/>
  <c r="C6968" i="12"/>
  <c r="C7810" i="12"/>
  <c r="D39" i="15" l="1"/>
  <c r="D29" i="15" l="1"/>
  <c r="D17" i="16" l="1"/>
  <c r="D35" i="15"/>
  <c r="E35" i="15" s="1"/>
  <c r="L29" i="12" l="1"/>
  <c r="Q29" i="12"/>
  <c r="M29" i="12"/>
  <c r="P29" i="12"/>
  <c r="D18" i="16"/>
  <c r="B21" i="12" s="1"/>
  <c r="H31" i="12" l="1"/>
  <c r="D32" i="12"/>
  <c r="D44" i="12"/>
  <c r="D56" i="12"/>
  <c r="D68" i="12"/>
  <c r="D80" i="12"/>
  <c r="D92" i="12"/>
  <c r="D104" i="12"/>
  <c r="D116" i="12"/>
  <c r="D128" i="12"/>
  <c r="D140" i="12"/>
  <c r="D152" i="12"/>
  <c r="D164" i="12"/>
  <c r="D176" i="12"/>
  <c r="D188" i="12"/>
  <c r="D200" i="12"/>
  <c r="D212" i="12"/>
  <c r="D224" i="12"/>
  <c r="D236" i="12"/>
  <c r="D248" i="12"/>
  <c r="D260" i="12"/>
  <c r="D272" i="12"/>
  <c r="D284" i="12"/>
  <c r="D296" i="12"/>
  <c r="D308" i="12"/>
  <c r="D320" i="12"/>
  <c r="D332" i="12"/>
  <c r="D344" i="12"/>
  <c r="D356" i="12"/>
  <c r="D368" i="12"/>
  <c r="D380" i="12"/>
  <c r="D392" i="12"/>
  <c r="D404" i="12"/>
  <c r="D416" i="12"/>
  <c r="D428" i="12"/>
  <c r="D440" i="12"/>
  <c r="D452" i="12"/>
  <c r="D464" i="12"/>
  <c r="D476" i="12"/>
  <c r="D488" i="12"/>
  <c r="D500" i="12"/>
  <c r="D512" i="12"/>
  <c r="D524" i="12"/>
  <c r="D536" i="12"/>
  <c r="D548" i="12"/>
  <c r="D560" i="12"/>
  <c r="D572" i="12"/>
  <c r="D584" i="12"/>
  <c r="D596" i="12"/>
  <c r="D608" i="12"/>
  <c r="D620" i="12"/>
  <c r="D632" i="12"/>
  <c r="D644" i="12"/>
  <c r="D656" i="12"/>
  <c r="D668" i="12"/>
  <c r="D680" i="12"/>
  <c r="D692" i="12"/>
  <c r="D704" i="12"/>
  <c r="D716" i="12"/>
  <c r="D728" i="12"/>
  <c r="D740" i="12"/>
  <c r="D752" i="12"/>
  <c r="D764" i="12"/>
  <c r="D776" i="12"/>
  <c r="D788" i="12"/>
  <c r="D800" i="12"/>
  <c r="D812" i="12"/>
  <c r="D824" i="12"/>
  <c r="D836" i="12"/>
  <c r="D848" i="12"/>
  <c r="D860" i="12"/>
  <c r="D872" i="12"/>
  <c r="D884" i="12"/>
  <c r="D896" i="12"/>
  <c r="D908" i="12"/>
  <c r="D920" i="12"/>
  <c r="D932" i="12"/>
  <c r="D944" i="12"/>
  <c r="D956" i="12"/>
  <c r="D968" i="12"/>
  <c r="D980" i="12"/>
  <c r="D992" i="12"/>
  <c r="D1004" i="12"/>
  <c r="D1016" i="12"/>
  <c r="D1028" i="12"/>
  <c r="D1040" i="12"/>
  <c r="D1052" i="12"/>
  <c r="D1064" i="12"/>
  <c r="D1076" i="12"/>
  <c r="D1088" i="12"/>
  <c r="D1100" i="12"/>
  <c r="D1112" i="12"/>
  <c r="D1124" i="12"/>
  <c r="D1136" i="12"/>
  <c r="D1148" i="12"/>
  <c r="D1160" i="12"/>
  <c r="D1172" i="12"/>
  <c r="D1184" i="12"/>
  <c r="D1196" i="12"/>
  <c r="D1208" i="12"/>
  <c r="D1220" i="12"/>
  <c r="D1232" i="12"/>
  <c r="D1244" i="12"/>
  <c r="D1256" i="12"/>
  <c r="D33" i="12"/>
  <c r="D45" i="12"/>
  <c r="D57" i="12"/>
  <c r="D69" i="12"/>
  <c r="D81" i="12"/>
  <c r="D93" i="12"/>
  <c r="D105" i="12"/>
  <c r="D117" i="12"/>
  <c r="D129" i="12"/>
  <c r="D141" i="12"/>
  <c r="D153" i="12"/>
  <c r="D165" i="12"/>
  <c r="D177" i="12"/>
  <c r="D189" i="12"/>
  <c r="D201" i="12"/>
  <c r="D213" i="12"/>
  <c r="D225" i="12"/>
  <c r="D237" i="12"/>
  <c r="D249" i="12"/>
  <c r="D261" i="12"/>
  <c r="D273" i="12"/>
  <c r="D285" i="12"/>
  <c r="D297" i="12"/>
  <c r="D309" i="12"/>
  <c r="D321" i="12"/>
  <c r="D333" i="12"/>
  <c r="D345" i="12"/>
  <c r="D357" i="12"/>
  <c r="D369" i="12"/>
  <c r="D381" i="12"/>
  <c r="D393" i="12"/>
  <c r="D405" i="12"/>
  <c r="D417" i="12"/>
  <c r="D429" i="12"/>
  <c r="D441" i="12"/>
  <c r="D453" i="12"/>
  <c r="D465" i="12"/>
  <c r="D477" i="12"/>
  <c r="D489" i="12"/>
  <c r="D501" i="12"/>
  <c r="D513" i="12"/>
  <c r="D525" i="12"/>
  <c r="D537" i="12"/>
  <c r="D549" i="12"/>
  <c r="D561" i="12"/>
  <c r="D573" i="12"/>
  <c r="D585" i="12"/>
  <c r="D597" i="12"/>
  <c r="D609" i="12"/>
  <c r="D34" i="12"/>
  <c r="D46" i="12"/>
  <c r="D58" i="12"/>
  <c r="D70" i="12"/>
  <c r="D82" i="12"/>
  <c r="D94" i="12"/>
  <c r="D106" i="12"/>
  <c r="D118" i="12"/>
  <c r="D130" i="12"/>
  <c r="D142" i="12"/>
  <c r="D154" i="12"/>
  <c r="D166" i="12"/>
  <c r="D178" i="12"/>
  <c r="D190" i="12"/>
  <c r="D202" i="12"/>
  <c r="D214" i="12"/>
  <c r="D226" i="12"/>
  <c r="D238" i="12"/>
  <c r="D250" i="12"/>
  <c r="D262" i="12"/>
  <c r="D274" i="12"/>
  <c r="D286" i="12"/>
  <c r="D298" i="12"/>
  <c r="D310" i="12"/>
  <c r="D322" i="12"/>
  <c r="D334" i="12"/>
  <c r="D346" i="12"/>
  <c r="D358" i="12"/>
  <c r="D370" i="12"/>
  <c r="D382" i="12"/>
  <c r="D394" i="12"/>
  <c r="D406" i="12"/>
  <c r="D418" i="12"/>
  <c r="D430" i="12"/>
  <c r="D442" i="12"/>
  <c r="D454" i="12"/>
  <c r="D466" i="12"/>
  <c r="D478" i="12"/>
  <c r="D490" i="12"/>
  <c r="D502" i="12"/>
  <c r="D514" i="12"/>
  <c r="D526" i="12"/>
  <c r="D538" i="12"/>
  <c r="D550" i="12"/>
  <c r="D562" i="12"/>
  <c r="D574" i="12"/>
  <c r="D586" i="12"/>
  <c r="D598" i="12"/>
  <c r="D610" i="12"/>
  <c r="D622" i="12"/>
  <c r="D634" i="12"/>
  <c r="D646" i="12"/>
  <c r="D658" i="12"/>
  <c r="D670" i="12"/>
  <c r="D682" i="12"/>
  <c r="D694" i="12"/>
  <c r="D706" i="12"/>
  <c r="D718" i="12"/>
  <c r="D730" i="12"/>
  <c r="D742" i="12"/>
  <c r="D754" i="12"/>
  <c r="D766" i="12"/>
  <c r="D778" i="12"/>
  <c r="D790" i="12"/>
  <c r="D802" i="12"/>
  <c r="D814" i="12"/>
  <c r="D826" i="12"/>
  <c r="D838" i="12"/>
  <c r="D850" i="12"/>
  <c r="D862" i="12"/>
  <c r="D874" i="12"/>
  <c r="D886" i="12"/>
  <c r="D898" i="12"/>
  <c r="D910" i="12"/>
  <c r="D922" i="12"/>
  <c r="D934" i="12"/>
  <c r="D946" i="12"/>
  <c r="D958" i="12"/>
  <c r="D970" i="12"/>
  <c r="D982" i="12"/>
  <c r="D994" i="12"/>
  <c r="D1006" i="12"/>
  <c r="D1018" i="12"/>
  <c r="D1030" i="12"/>
  <c r="D1042" i="12"/>
  <c r="D1054" i="12"/>
  <c r="D1066" i="12"/>
  <c r="D1078" i="12"/>
  <c r="D1090" i="12"/>
  <c r="D1102" i="12"/>
  <c r="D1114" i="12"/>
  <c r="D1126" i="12"/>
  <c r="D1138" i="12"/>
  <c r="D1150" i="12"/>
  <c r="D1162" i="12"/>
  <c r="D1174" i="12"/>
  <c r="D35" i="12"/>
  <c r="D47" i="12"/>
  <c r="D59" i="12"/>
  <c r="D71" i="12"/>
  <c r="D83" i="12"/>
  <c r="D95" i="12"/>
  <c r="D107" i="12"/>
  <c r="D119" i="12"/>
  <c r="D131" i="12"/>
  <c r="D143" i="12"/>
  <c r="D155" i="12"/>
  <c r="D167" i="12"/>
  <c r="D179" i="12"/>
  <c r="D191" i="12"/>
  <c r="D203" i="12"/>
  <c r="D215" i="12"/>
  <c r="D227" i="12"/>
  <c r="D239" i="12"/>
  <c r="D251" i="12"/>
  <c r="D263" i="12"/>
  <c r="D275" i="12"/>
  <c r="D287" i="12"/>
  <c r="D299" i="12"/>
  <c r="D311" i="12"/>
  <c r="D323" i="12"/>
  <c r="D335" i="12"/>
  <c r="D347" i="12"/>
  <c r="D359" i="12"/>
  <c r="D371" i="12"/>
  <c r="D383" i="12"/>
  <c r="D395" i="12"/>
  <c r="D407" i="12"/>
  <c r="D419" i="12"/>
  <c r="D431" i="12"/>
  <c r="D443" i="12"/>
  <c r="D455" i="12"/>
  <c r="D467" i="12"/>
  <c r="D479" i="12"/>
  <c r="D491" i="12"/>
  <c r="D503" i="12"/>
  <c r="D515" i="12"/>
  <c r="D527" i="12"/>
  <c r="D539" i="12"/>
  <c r="D551" i="12"/>
  <c r="D36" i="12"/>
  <c r="D48" i="12"/>
  <c r="D60" i="12"/>
  <c r="D72" i="12"/>
  <c r="D84" i="12"/>
  <c r="D96" i="12"/>
  <c r="D108" i="12"/>
  <c r="D120" i="12"/>
  <c r="D132" i="12"/>
  <c r="D144" i="12"/>
  <c r="D156" i="12"/>
  <c r="D168" i="12"/>
  <c r="D180" i="12"/>
  <c r="D192" i="12"/>
  <c r="D204" i="12"/>
  <c r="D216" i="12"/>
  <c r="D228" i="12"/>
  <c r="D240" i="12"/>
  <c r="D252" i="12"/>
  <c r="D264" i="12"/>
  <c r="D276" i="12"/>
  <c r="D288" i="12"/>
  <c r="D300" i="12"/>
  <c r="D312" i="12"/>
  <c r="D324" i="12"/>
  <c r="D336" i="12"/>
  <c r="D348" i="12"/>
  <c r="D360" i="12"/>
  <c r="D372" i="12"/>
  <c r="D384" i="12"/>
  <c r="D396" i="12"/>
  <c r="D408" i="12"/>
  <c r="D420" i="12"/>
  <c r="D432" i="12"/>
  <c r="D444" i="12"/>
  <c r="D456" i="12"/>
  <c r="D468" i="12"/>
  <c r="D480" i="12"/>
  <c r="D492" i="12"/>
  <c r="D504" i="12"/>
  <c r="D516" i="12"/>
  <c r="D528" i="12"/>
  <c r="D540" i="12"/>
  <c r="D552" i="12"/>
  <c r="D564" i="12"/>
  <c r="D576" i="12"/>
  <c r="D588" i="12"/>
  <c r="D600" i="12"/>
  <c r="D612" i="12"/>
  <c r="D624" i="12"/>
  <c r="D636" i="12"/>
  <c r="D648" i="12"/>
  <c r="D660" i="12"/>
  <c r="D672" i="12"/>
  <c r="D684" i="12"/>
  <c r="D696" i="12"/>
  <c r="D708" i="12"/>
  <c r="D720" i="12"/>
  <c r="D732" i="12"/>
  <c r="D744" i="12"/>
  <c r="D756" i="12"/>
  <c r="D768" i="12"/>
  <c r="D780" i="12"/>
  <c r="D792" i="12"/>
  <c r="D804" i="12"/>
  <c r="D816" i="12"/>
  <c r="D828" i="12"/>
  <c r="D840" i="12"/>
  <c r="D852" i="12"/>
  <c r="D864" i="12"/>
  <c r="D876" i="12"/>
  <c r="D888" i="12"/>
  <c r="D900" i="12"/>
  <c r="D912" i="12"/>
  <c r="D924" i="12"/>
  <c r="D936" i="12"/>
  <c r="D948" i="12"/>
  <c r="D960" i="12"/>
  <c r="D972" i="12"/>
  <c r="D984" i="12"/>
  <c r="D996" i="12"/>
  <c r="D1008" i="12"/>
  <c r="D1020" i="12"/>
  <c r="D1032" i="12"/>
  <c r="D1044" i="12"/>
  <c r="D1056" i="12"/>
  <c r="D1068" i="12"/>
  <c r="D1080" i="12"/>
  <c r="D1092" i="12"/>
  <c r="D1104" i="12"/>
  <c r="D1116" i="12"/>
  <c r="D1128" i="12"/>
  <c r="D1140" i="12"/>
  <c r="D1152" i="12"/>
  <c r="D1164" i="12"/>
  <c r="D1176" i="12"/>
  <c r="D1188" i="12"/>
  <c r="D1200" i="12"/>
  <c r="D1212" i="12"/>
  <c r="D1224" i="12"/>
  <c r="D1236" i="12"/>
  <c r="D1248" i="12"/>
  <c r="D37" i="12"/>
  <c r="D49" i="12"/>
  <c r="D61" i="12"/>
  <c r="D73" i="12"/>
  <c r="D85" i="12"/>
  <c r="D97" i="12"/>
  <c r="D109" i="12"/>
  <c r="D121" i="12"/>
  <c r="D133" i="12"/>
  <c r="D145" i="12"/>
  <c r="D157" i="12"/>
  <c r="D169" i="12"/>
  <c r="D181" i="12"/>
  <c r="D193" i="12"/>
  <c r="D205" i="12"/>
  <c r="D217" i="12"/>
  <c r="D229" i="12"/>
  <c r="D241" i="12"/>
  <c r="D253" i="12"/>
  <c r="D265" i="12"/>
  <c r="D277" i="12"/>
  <c r="D289" i="12"/>
  <c r="D301" i="12"/>
  <c r="D313" i="12"/>
  <c r="D325" i="12"/>
  <c r="D337" i="12"/>
  <c r="D349" i="12"/>
  <c r="D361" i="12"/>
  <c r="D373" i="12"/>
  <c r="D385" i="12"/>
  <c r="D397" i="12"/>
  <c r="D409" i="12"/>
  <c r="D421" i="12"/>
  <c r="D433" i="12"/>
  <c r="D445" i="12"/>
  <c r="D457" i="12"/>
  <c r="D469" i="12"/>
  <c r="D481" i="12"/>
  <c r="D493" i="12"/>
  <c r="D505" i="12"/>
  <c r="D517" i="12"/>
  <c r="D529" i="12"/>
  <c r="D541" i="12"/>
  <c r="D553" i="12"/>
  <c r="D565" i="12"/>
  <c r="D577" i="12"/>
  <c r="D589" i="12"/>
  <c r="D601" i="12"/>
  <c r="D613" i="12"/>
  <c r="D625" i="12"/>
  <c r="D637" i="12"/>
  <c r="D649" i="12"/>
  <c r="D661" i="12"/>
  <c r="D673" i="12"/>
  <c r="D685" i="12"/>
  <c r="D697" i="12"/>
  <c r="D709" i="12"/>
  <c r="D721" i="12"/>
  <c r="D733" i="12"/>
  <c r="D745" i="12"/>
  <c r="D757" i="12"/>
  <c r="D769" i="12"/>
  <c r="D38" i="12"/>
  <c r="D50" i="12"/>
  <c r="D62" i="12"/>
  <c r="D74" i="12"/>
  <c r="D86" i="12"/>
  <c r="D98" i="12"/>
  <c r="D110" i="12"/>
  <c r="D122" i="12"/>
  <c r="D134" i="12"/>
  <c r="D146" i="12"/>
  <c r="D158" i="12"/>
  <c r="D170" i="12"/>
  <c r="D182" i="12"/>
  <c r="D194" i="12"/>
  <c r="D206" i="12"/>
  <c r="D218" i="12"/>
  <c r="D230" i="12"/>
  <c r="D242" i="12"/>
  <c r="D254" i="12"/>
  <c r="D266" i="12"/>
  <c r="D278" i="12"/>
  <c r="D290" i="12"/>
  <c r="D302" i="12"/>
  <c r="D314" i="12"/>
  <c r="D326" i="12"/>
  <c r="D338" i="12"/>
  <c r="D350" i="12"/>
  <c r="D362" i="12"/>
  <c r="D374" i="12"/>
  <c r="D386" i="12"/>
  <c r="D398" i="12"/>
  <c r="D410" i="12"/>
  <c r="D422" i="12"/>
  <c r="D434" i="12"/>
  <c r="D446" i="12"/>
  <c r="D458" i="12"/>
  <c r="D470" i="12"/>
  <c r="D482" i="12"/>
  <c r="D494" i="12"/>
  <c r="D506" i="12"/>
  <c r="D518" i="12"/>
  <c r="D530" i="12"/>
  <c r="D542" i="12"/>
  <c r="D39" i="12"/>
  <c r="D40" i="12"/>
  <c r="D52" i="12"/>
  <c r="D64" i="12"/>
  <c r="D76" i="12"/>
  <c r="D88" i="12"/>
  <c r="D100" i="12"/>
  <c r="D112" i="12"/>
  <c r="D124" i="12"/>
  <c r="D136" i="12"/>
  <c r="D148" i="12"/>
  <c r="D160" i="12"/>
  <c r="D172" i="12"/>
  <c r="D184" i="12"/>
  <c r="D196" i="12"/>
  <c r="D208" i="12"/>
  <c r="D220" i="12"/>
  <c r="D232" i="12"/>
  <c r="D244" i="12"/>
  <c r="D256" i="12"/>
  <c r="D268" i="12"/>
  <c r="D280" i="12"/>
  <c r="D292" i="12"/>
  <c r="D304" i="12"/>
  <c r="D316" i="12"/>
  <c r="D328" i="12"/>
  <c r="D340" i="12"/>
  <c r="D352" i="12"/>
  <c r="D364" i="12"/>
  <c r="D376" i="12"/>
  <c r="D388" i="12"/>
  <c r="D400" i="12"/>
  <c r="D412" i="12"/>
  <c r="D424" i="12"/>
  <c r="D436" i="12"/>
  <c r="D448" i="12"/>
  <c r="D460" i="12"/>
  <c r="D472" i="12"/>
  <c r="D484" i="12"/>
  <c r="D496" i="12"/>
  <c r="D508" i="12"/>
  <c r="D520" i="12"/>
  <c r="D532" i="12"/>
  <c r="D544" i="12"/>
  <c r="D556" i="12"/>
  <c r="D42" i="12"/>
  <c r="D54" i="12"/>
  <c r="D66" i="12"/>
  <c r="D78" i="12"/>
  <c r="D90" i="12"/>
  <c r="D102" i="12"/>
  <c r="D114" i="12"/>
  <c r="D126" i="12"/>
  <c r="D138" i="12"/>
  <c r="D150" i="12"/>
  <c r="D162" i="12"/>
  <c r="D174" i="12"/>
  <c r="D186" i="12"/>
  <c r="D198" i="12"/>
  <c r="D210" i="12"/>
  <c r="D222" i="12"/>
  <c r="D234" i="12"/>
  <c r="D246" i="12"/>
  <c r="D258" i="12"/>
  <c r="D270" i="12"/>
  <c r="D282" i="12"/>
  <c r="D294" i="12"/>
  <c r="D306" i="12"/>
  <c r="D318" i="12"/>
  <c r="D330" i="12"/>
  <c r="D342" i="12"/>
  <c r="D354" i="12"/>
  <c r="D366" i="12"/>
  <c r="D378" i="12"/>
  <c r="D390" i="12"/>
  <c r="D402" i="12"/>
  <c r="D414" i="12"/>
  <c r="D426" i="12"/>
  <c r="D438" i="12"/>
  <c r="D450" i="12"/>
  <c r="D462" i="12"/>
  <c r="D474" i="12"/>
  <c r="D63" i="12"/>
  <c r="D111" i="12"/>
  <c r="D159" i="12"/>
  <c r="D207" i="12"/>
  <c r="D255" i="12"/>
  <c r="D303" i="12"/>
  <c r="D351" i="12"/>
  <c r="D399" i="12"/>
  <c r="D447" i="12"/>
  <c r="D487" i="12"/>
  <c r="D523" i="12"/>
  <c r="D558" i="12"/>
  <c r="D580" i="12"/>
  <c r="D602" i="12"/>
  <c r="D619" i="12"/>
  <c r="D639" i="12"/>
  <c r="D655" i="12"/>
  <c r="D675" i="12"/>
  <c r="D691" i="12"/>
  <c r="D711" i="12"/>
  <c r="D727" i="12"/>
  <c r="D747" i="12"/>
  <c r="D763" i="12"/>
  <c r="D782" i="12"/>
  <c r="D797" i="12"/>
  <c r="D813" i="12"/>
  <c r="D830" i="12"/>
  <c r="D845" i="12"/>
  <c r="D861" i="12"/>
  <c r="D878" i="12"/>
  <c r="D893" i="12"/>
  <c r="D909" i="12"/>
  <c r="D926" i="12"/>
  <c r="D941" i="12"/>
  <c r="D957" i="12"/>
  <c r="D974" i="12"/>
  <c r="D989" i="12"/>
  <c r="D1005" i="12"/>
  <c r="D1022" i="12"/>
  <c r="D1037" i="12"/>
  <c r="D1053" i="12"/>
  <c r="D1070" i="12"/>
  <c r="D1085" i="12"/>
  <c r="D1101" i="12"/>
  <c r="D1118" i="12"/>
  <c r="D1133" i="12"/>
  <c r="D1149" i="12"/>
  <c r="D1166" i="12"/>
  <c r="D1181" i="12"/>
  <c r="D1195" i="12"/>
  <c r="D1210" i="12"/>
  <c r="D1225" i="12"/>
  <c r="D1239" i="12"/>
  <c r="D1253" i="12"/>
  <c r="D1266" i="12"/>
  <c r="D1278" i="12"/>
  <c r="D1290" i="12"/>
  <c r="D1302" i="12"/>
  <c r="D1314" i="12"/>
  <c r="D1326" i="12"/>
  <c r="D1338" i="12"/>
  <c r="D1350" i="12"/>
  <c r="D1362" i="12"/>
  <c r="D1374" i="12"/>
  <c r="D1386" i="12"/>
  <c r="D1398" i="12"/>
  <c r="D1410" i="12"/>
  <c r="D1422" i="12"/>
  <c r="D1434" i="12"/>
  <c r="D1446" i="12"/>
  <c r="D1458" i="12"/>
  <c r="D1470" i="12"/>
  <c r="D1482" i="12"/>
  <c r="D1494" i="12"/>
  <c r="D1506" i="12"/>
  <c r="D1518" i="12"/>
  <c r="D1530" i="12"/>
  <c r="D1542" i="12"/>
  <c r="D1554" i="12"/>
  <c r="D65" i="12"/>
  <c r="D113" i="12"/>
  <c r="D161" i="12"/>
  <c r="D209" i="12"/>
  <c r="D257" i="12"/>
  <c r="D305" i="12"/>
  <c r="D353" i="12"/>
  <c r="D401" i="12"/>
  <c r="D449" i="12"/>
  <c r="D495" i="12"/>
  <c r="D531" i="12"/>
  <c r="D559" i="12"/>
  <c r="D581" i="12"/>
  <c r="D603" i="12"/>
  <c r="D621" i="12"/>
  <c r="D640" i="12"/>
  <c r="D657" i="12"/>
  <c r="D676" i="12"/>
  <c r="D693" i="12"/>
  <c r="D712" i="12"/>
  <c r="D729" i="12"/>
  <c r="D748" i="12"/>
  <c r="D765" i="12"/>
  <c r="D783" i="12"/>
  <c r="D798" i="12"/>
  <c r="D815" i="12"/>
  <c r="D831" i="12"/>
  <c r="D846" i="12"/>
  <c r="D863" i="12"/>
  <c r="D879" i="12"/>
  <c r="D894" i="12"/>
  <c r="D911" i="12"/>
  <c r="D927" i="12"/>
  <c r="D942" i="12"/>
  <c r="D959" i="12"/>
  <c r="D975" i="12"/>
  <c r="D990" i="12"/>
  <c r="D1007" i="12"/>
  <c r="D1023" i="12"/>
  <c r="D1038" i="12"/>
  <c r="D1055" i="12"/>
  <c r="D1071" i="12"/>
  <c r="D1086" i="12"/>
  <c r="D1103" i="12"/>
  <c r="D1119" i="12"/>
  <c r="D1134" i="12"/>
  <c r="D1151" i="12"/>
  <c r="D1167" i="12"/>
  <c r="D1182" i="12"/>
  <c r="D1197" i="12"/>
  <c r="D1211" i="12"/>
  <c r="D1226" i="12"/>
  <c r="D1240" i="12"/>
  <c r="D1254" i="12"/>
  <c r="D1267" i="12"/>
  <c r="D1279" i="12"/>
  <c r="D1291" i="12"/>
  <c r="D1303" i="12"/>
  <c r="D1315" i="12"/>
  <c r="D1327" i="12"/>
  <c r="D1339" i="12"/>
  <c r="D1351" i="12"/>
  <c r="D1363" i="12"/>
  <c r="D1375" i="12"/>
  <c r="D1387" i="12"/>
  <c r="D1399" i="12"/>
  <c r="D1411" i="12"/>
  <c r="D1423" i="12"/>
  <c r="D1435" i="12"/>
  <c r="D1447" i="12"/>
  <c r="D1459" i="12"/>
  <c r="D1471" i="12"/>
  <c r="D1483" i="12"/>
  <c r="D1495" i="12"/>
  <c r="D1507" i="12"/>
  <c r="D1519" i="12"/>
  <c r="D1531" i="12"/>
  <c r="D1543" i="12"/>
  <c r="D1555" i="12"/>
  <c r="D1567" i="12"/>
  <c r="D1579" i="12"/>
  <c r="D1591" i="12"/>
  <c r="D1603" i="12"/>
  <c r="D1615" i="12"/>
  <c r="D1627" i="12"/>
  <c r="D1639" i="12"/>
  <c r="D1651" i="12"/>
  <c r="D1663" i="12"/>
  <c r="D1675" i="12"/>
  <c r="D1687" i="12"/>
  <c r="D1699" i="12"/>
  <c r="D1711" i="12"/>
  <c r="D1723" i="12"/>
  <c r="D1735" i="12"/>
  <c r="D1747" i="12"/>
  <c r="D1759" i="12"/>
  <c r="D1771" i="12"/>
  <c r="D1783" i="12"/>
  <c r="D1795" i="12"/>
  <c r="D1807" i="12"/>
  <c r="D67" i="12"/>
  <c r="D115" i="12"/>
  <c r="D163" i="12"/>
  <c r="D211" i="12"/>
  <c r="D259" i="12"/>
  <c r="D307" i="12"/>
  <c r="D355" i="12"/>
  <c r="D403" i="12"/>
  <c r="D451" i="12"/>
  <c r="D497" i="12"/>
  <c r="D533" i="12"/>
  <c r="D563" i="12"/>
  <c r="D582" i="12"/>
  <c r="D604" i="12"/>
  <c r="D623" i="12"/>
  <c r="D641" i="12"/>
  <c r="D659" i="12"/>
  <c r="D677" i="12"/>
  <c r="D695" i="12"/>
  <c r="D713" i="12"/>
  <c r="D731" i="12"/>
  <c r="D749" i="12"/>
  <c r="D767" i="12"/>
  <c r="D784" i="12"/>
  <c r="D799" i="12"/>
  <c r="D817" i="12"/>
  <c r="D832" i="12"/>
  <c r="D847" i="12"/>
  <c r="D865" i="12"/>
  <c r="D880" i="12"/>
  <c r="D895" i="12"/>
  <c r="D913" i="12"/>
  <c r="D928" i="12"/>
  <c r="D943" i="12"/>
  <c r="D961" i="12"/>
  <c r="D976" i="12"/>
  <c r="D991" i="12"/>
  <c r="D1009" i="12"/>
  <c r="D1024" i="12"/>
  <c r="D1039" i="12"/>
  <c r="D1057" i="12"/>
  <c r="D1072" i="12"/>
  <c r="D1087" i="12"/>
  <c r="D1105" i="12"/>
  <c r="D1120" i="12"/>
  <c r="D1135" i="12"/>
  <c r="D1153" i="12"/>
  <c r="D1168" i="12"/>
  <c r="D1183" i="12"/>
  <c r="D1198" i="12"/>
  <c r="D1213" i="12"/>
  <c r="D1227" i="12"/>
  <c r="D1241" i="12"/>
  <c r="D1255" i="12"/>
  <c r="D1268" i="12"/>
  <c r="D1280" i="12"/>
  <c r="D1292" i="12"/>
  <c r="D1304" i="12"/>
  <c r="D1316" i="12"/>
  <c r="D1328" i="12"/>
  <c r="D1340" i="12"/>
  <c r="D1352" i="12"/>
  <c r="D1364" i="12"/>
  <c r="D1376" i="12"/>
  <c r="D1388" i="12"/>
  <c r="D1400" i="12"/>
  <c r="D1412" i="12"/>
  <c r="D1424" i="12"/>
  <c r="D1436" i="12"/>
  <c r="D1448" i="12"/>
  <c r="D1460" i="12"/>
  <c r="D1472" i="12"/>
  <c r="D1484" i="12"/>
  <c r="D1496" i="12"/>
  <c r="D1508" i="12"/>
  <c r="D1520" i="12"/>
  <c r="D1532" i="12"/>
  <c r="D1544" i="12"/>
  <c r="D1556" i="12"/>
  <c r="D1568" i="12"/>
  <c r="D1580" i="12"/>
  <c r="D1592" i="12"/>
  <c r="D1604" i="12"/>
  <c r="D1616" i="12"/>
  <c r="D1628" i="12"/>
  <c r="D1640" i="12"/>
  <c r="D1652" i="12"/>
  <c r="D1664" i="12"/>
  <c r="D1676" i="12"/>
  <c r="D1688" i="12"/>
  <c r="D1700" i="12"/>
  <c r="D1712" i="12"/>
  <c r="D1724" i="12"/>
  <c r="D1736" i="12"/>
  <c r="D1748" i="12"/>
  <c r="D1760" i="12"/>
  <c r="D1772" i="12"/>
  <c r="D1784" i="12"/>
  <c r="D1796" i="12"/>
  <c r="D1808" i="12"/>
  <c r="D1820" i="12"/>
  <c r="D75" i="12"/>
  <c r="D123" i="12"/>
  <c r="D171" i="12"/>
  <c r="D219" i="12"/>
  <c r="D267" i="12"/>
  <c r="D315" i="12"/>
  <c r="D363" i="12"/>
  <c r="D411" i="12"/>
  <c r="D459" i="12"/>
  <c r="D498" i="12"/>
  <c r="D534" i="12"/>
  <c r="D566" i="12"/>
  <c r="D583" i="12"/>
  <c r="D605" i="12"/>
  <c r="D626" i="12"/>
  <c r="D642" i="12"/>
  <c r="D662" i="12"/>
  <c r="D678" i="12"/>
  <c r="D698" i="12"/>
  <c r="D714" i="12"/>
  <c r="D734" i="12"/>
  <c r="D750" i="12"/>
  <c r="D770" i="12"/>
  <c r="D785" i="12"/>
  <c r="D801" i="12"/>
  <c r="D818" i="12"/>
  <c r="D833" i="12"/>
  <c r="D849" i="12"/>
  <c r="D866" i="12"/>
  <c r="D881" i="12"/>
  <c r="D897" i="12"/>
  <c r="D914" i="12"/>
  <c r="D929" i="12"/>
  <c r="D945" i="12"/>
  <c r="D962" i="12"/>
  <c r="D977" i="12"/>
  <c r="D993" i="12"/>
  <c r="D1010" i="12"/>
  <c r="D1025" i="12"/>
  <c r="D1041" i="12"/>
  <c r="D1058" i="12"/>
  <c r="D1073" i="12"/>
  <c r="D1089" i="12"/>
  <c r="D77" i="12"/>
  <c r="D125" i="12"/>
  <c r="D173" i="12"/>
  <c r="D221" i="12"/>
  <c r="D269" i="12"/>
  <c r="D317" i="12"/>
  <c r="D365" i="12"/>
  <c r="D413" i="12"/>
  <c r="D461" i="12"/>
  <c r="D499" i="12"/>
  <c r="D535" i="12"/>
  <c r="D567" i="12"/>
  <c r="D587" i="12"/>
  <c r="D606" i="12"/>
  <c r="D627" i="12"/>
  <c r="D643" i="12"/>
  <c r="D663" i="12"/>
  <c r="D679" i="12"/>
  <c r="D699" i="12"/>
  <c r="D715" i="12"/>
  <c r="D735" i="12"/>
  <c r="D751" i="12"/>
  <c r="D771" i="12"/>
  <c r="D786" i="12"/>
  <c r="D803" i="12"/>
  <c r="D819" i="12"/>
  <c r="D834" i="12"/>
  <c r="D851" i="12"/>
  <c r="D867" i="12"/>
  <c r="D882" i="12"/>
  <c r="D899" i="12"/>
  <c r="D915" i="12"/>
  <c r="D930" i="12"/>
  <c r="D947" i="12"/>
  <c r="D963" i="12"/>
  <c r="D978" i="12"/>
  <c r="D995" i="12"/>
  <c r="D1011" i="12"/>
  <c r="D1026" i="12"/>
  <c r="D1043" i="12"/>
  <c r="D1059" i="12"/>
  <c r="D1074" i="12"/>
  <c r="D1091" i="12"/>
  <c r="D1107" i="12"/>
  <c r="D1122" i="12"/>
  <c r="D1139" i="12"/>
  <c r="D1155" i="12"/>
  <c r="D1170" i="12"/>
  <c r="D1186" i="12"/>
  <c r="D1201" i="12"/>
  <c r="D1215" i="12"/>
  <c r="D1229" i="12"/>
  <c r="D1243" i="12"/>
  <c r="D1258" i="12"/>
  <c r="D1270" i="12"/>
  <c r="D1282" i="12"/>
  <c r="D1294" i="12"/>
  <c r="D1306" i="12"/>
  <c r="D1318" i="12"/>
  <c r="D1330" i="12"/>
  <c r="D1342" i="12"/>
  <c r="D1354" i="12"/>
  <c r="D1366" i="12"/>
  <c r="D1378" i="12"/>
  <c r="D1390" i="12"/>
  <c r="D1402" i="12"/>
  <c r="D1414" i="12"/>
  <c r="D1426" i="12"/>
  <c r="D1438" i="12"/>
  <c r="D1450" i="12"/>
  <c r="D1462" i="12"/>
  <c r="D1474" i="12"/>
  <c r="D1486" i="12"/>
  <c r="D1498" i="12"/>
  <c r="D1510" i="12"/>
  <c r="D1522" i="12"/>
  <c r="D1534" i="12"/>
  <c r="D79" i="12"/>
  <c r="D127" i="12"/>
  <c r="D175" i="12"/>
  <c r="D223" i="12"/>
  <c r="D271" i="12"/>
  <c r="D319" i="12"/>
  <c r="D367" i="12"/>
  <c r="D415" i="12"/>
  <c r="D463" i="12"/>
  <c r="D507" i="12"/>
  <c r="D543" i="12"/>
  <c r="D568" i="12"/>
  <c r="D590" i="12"/>
  <c r="D607" i="12"/>
  <c r="D628" i="12"/>
  <c r="D645" i="12"/>
  <c r="D664" i="12"/>
  <c r="D681" i="12"/>
  <c r="D700" i="12"/>
  <c r="D717" i="12"/>
  <c r="D736" i="12"/>
  <c r="D753" i="12"/>
  <c r="D772" i="12"/>
  <c r="D787" i="12"/>
  <c r="D805" i="12"/>
  <c r="D820" i="12"/>
  <c r="D835" i="12"/>
  <c r="D853" i="12"/>
  <c r="D868" i="12"/>
  <c r="D883" i="12"/>
  <c r="D901" i="12"/>
  <c r="D916" i="12"/>
  <c r="D931" i="12"/>
  <c r="D949" i="12"/>
  <c r="D964" i="12"/>
  <c r="D979" i="12"/>
  <c r="D997" i="12"/>
  <c r="D1012" i="12"/>
  <c r="D1027" i="12"/>
  <c r="D1045" i="12"/>
  <c r="D1060" i="12"/>
  <c r="D1075" i="12"/>
  <c r="D1093" i="12"/>
  <c r="D1108" i="12"/>
  <c r="D1123" i="12"/>
  <c r="D1141" i="12"/>
  <c r="D1156" i="12"/>
  <c r="D1171" i="12"/>
  <c r="D1187" i="12"/>
  <c r="D1202" i="12"/>
  <c r="D1216" i="12"/>
  <c r="D1230" i="12"/>
  <c r="D1245" i="12"/>
  <c r="D1259" i="12"/>
  <c r="D1271" i="12"/>
  <c r="D1283" i="12"/>
  <c r="D1295" i="12"/>
  <c r="D1307" i="12"/>
  <c r="D1319" i="12"/>
  <c r="D1331" i="12"/>
  <c r="D1343" i="12"/>
  <c r="D1355" i="12"/>
  <c r="D1367" i="12"/>
  <c r="D1379" i="12"/>
  <c r="D1391" i="12"/>
  <c r="D1403" i="12"/>
  <c r="D1415" i="12"/>
  <c r="D1427" i="12"/>
  <c r="D1439" i="12"/>
  <c r="D1451" i="12"/>
  <c r="D1463" i="12"/>
  <c r="D1475" i="12"/>
  <c r="D1487" i="12"/>
  <c r="D1499" i="12"/>
  <c r="D1511" i="12"/>
  <c r="D1523" i="12"/>
  <c r="D1535" i="12"/>
  <c r="D1547" i="12"/>
  <c r="D1559" i="12"/>
  <c r="D1571" i="12"/>
  <c r="D1583" i="12"/>
  <c r="D1595" i="12"/>
  <c r="D1607" i="12"/>
  <c r="D1619" i="12"/>
  <c r="D1631" i="12"/>
  <c r="D1643" i="12"/>
  <c r="D1655" i="12"/>
  <c r="D1667" i="12"/>
  <c r="D1679" i="12"/>
  <c r="D1691" i="12"/>
  <c r="D1703" i="12"/>
  <c r="D1715" i="12"/>
  <c r="D1727" i="12"/>
  <c r="D1739" i="12"/>
  <c r="D1751" i="12"/>
  <c r="D1763" i="12"/>
  <c r="D1775" i="12"/>
  <c r="D1787" i="12"/>
  <c r="D1799" i="12"/>
  <c r="D1811" i="12"/>
  <c r="D1823" i="12"/>
  <c r="D1835" i="12"/>
  <c r="D1847" i="12"/>
  <c r="D1859" i="12"/>
  <c r="D1871" i="12"/>
  <c r="D1883" i="12"/>
  <c r="D1895" i="12"/>
  <c r="D1907" i="12"/>
  <c r="D1919" i="12"/>
  <c r="D1931" i="12"/>
  <c r="D1943" i="12"/>
  <c r="D1955" i="12"/>
  <c r="D1967" i="12"/>
  <c r="D1979" i="12"/>
  <c r="D1991" i="12"/>
  <c r="D2003" i="12"/>
  <c r="D2015" i="12"/>
  <c r="D2027" i="12"/>
  <c r="D2039" i="12"/>
  <c r="D2051" i="12"/>
  <c r="D2063" i="12"/>
  <c r="D2075" i="12"/>
  <c r="D2087" i="12"/>
  <c r="D2099" i="12"/>
  <c r="D2111" i="12"/>
  <c r="D2123" i="12"/>
  <c r="D2135" i="12"/>
  <c r="D2147" i="12"/>
  <c r="D2159" i="12"/>
  <c r="D2171" i="12"/>
  <c r="D2183" i="12"/>
  <c r="D2195" i="12"/>
  <c r="D2207" i="12"/>
  <c r="D2219" i="12"/>
  <c r="D2231" i="12"/>
  <c r="D2243" i="12"/>
  <c r="D2255" i="12"/>
  <c r="D2267" i="12"/>
  <c r="D2279" i="12"/>
  <c r="D2291" i="12"/>
  <c r="D2303" i="12"/>
  <c r="D2315" i="12"/>
  <c r="D2327" i="12"/>
  <c r="D2339" i="12"/>
  <c r="D2351" i="12"/>
  <c r="D2363" i="12"/>
  <c r="D2375" i="12"/>
  <c r="D87" i="12"/>
  <c r="D135" i="12"/>
  <c r="D183" i="12"/>
  <c r="D231" i="12"/>
  <c r="D279" i="12"/>
  <c r="D327" i="12"/>
  <c r="D375" i="12"/>
  <c r="D423" i="12"/>
  <c r="D471" i="12"/>
  <c r="D509" i="12"/>
  <c r="D545" i="12"/>
  <c r="D569" i="12"/>
  <c r="D591" i="12"/>
  <c r="D611" i="12"/>
  <c r="D629" i="12"/>
  <c r="D647" i="12"/>
  <c r="D665" i="12"/>
  <c r="D683" i="12"/>
  <c r="D701" i="12"/>
  <c r="D719" i="12"/>
  <c r="D737" i="12"/>
  <c r="D755" i="12"/>
  <c r="D773" i="12"/>
  <c r="D789" i="12"/>
  <c r="D806" i="12"/>
  <c r="D821" i="12"/>
  <c r="D837" i="12"/>
  <c r="D854" i="12"/>
  <c r="D869" i="12"/>
  <c r="D885" i="12"/>
  <c r="D902" i="12"/>
  <c r="D917" i="12"/>
  <c r="D933" i="12"/>
  <c r="D950" i="12"/>
  <c r="D965" i="12"/>
  <c r="D981" i="12"/>
  <c r="D998" i="12"/>
  <c r="D1013" i="12"/>
  <c r="D1029" i="12"/>
  <c r="D1046" i="12"/>
  <c r="D1061" i="12"/>
  <c r="D1077" i="12"/>
  <c r="D1094" i="12"/>
  <c r="D1109" i="12"/>
  <c r="D1125" i="12"/>
  <c r="D1142" i="12"/>
  <c r="D1157" i="12"/>
  <c r="D1173" i="12"/>
  <c r="D1189" i="12"/>
  <c r="D1203" i="12"/>
  <c r="D1217" i="12"/>
  <c r="D1231" i="12"/>
  <c r="D1246" i="12"/>
  <c r="D1260" i="12"/>
  <c r="D1272" i="12"/>
  <c r="D1284" i="12"/>
  <c r="D1296" i="12"/>
  <c r="D1308" i="12"/>
  <c r="D1320" i="12"/>
  <c r="D1332" i="12"/>
  <c r="D1344" i="12"/>
  <c r="D1356" i="12"/>
  <c r="D1368" i="12"/>
  <c r="D1380" i="12"/>
  <c r="D1392" i="12"/>
  <c r="D1404" i="12"/>
  <c r="D1416" i="12"/>
  <c r="D1428" i="12"/>
  <c r="D1440" i="12"/>
  <c r="D1452" i="12"/>
  <c r="D1464" i="12"/>
  <c r="D1476" i="12"/>
  <c r="D1488" i="12"/>
  <c r="D1500" i="12"/>
  <c r="D1512" i="12"/>
  <c r="D1524" i="12"/>
  <c r="D1536" i="12"/>
  <c r="D1548" i="12"/>
  <c r="D1560" i="12"/>
  <c r="D1572" i="12"/>
  <c r="D1584" i="12"/>
  <c r="D1596" i="12"/>
  <c r="D1608" i="12"/>
  <c r="D1620" i="12"/>
  <c r="D1632" i="12"/>
  <c r="D1644" i="12"/>
  <c r="D1656" i="12"/>
  <c r="D1668" i="12"/>
  <c r="D1680" i="12"/>
  <c r="D1692" i="12"/>
  <c r="D1704" i="12"/>
  <c r="D1716" i="12"/>
  <c r="D1728" i="12"/>
  <c r="D1740" i="12"/>
  <c r="D1752" i="12"/>
  <c r="D1764" i="12"/>
  <c r="D1776" i="12"/>
  <c r="D1788" i="12"/>
  <c r="D41" i="12"/>
  <c r="D89" i="12"/>
  <c r="D137" i="12"/>
  <c r="D185" i="12"/>
  <c r="D233" i="12"/>
  <c r="D281" i="12"/>
  <c r="D329" i="12"/>
  <c r="D377" i="12"/>
  <c r="D425" i="12"/>
  <c r="D473" i="12"/>
  <c r="D510" i="12"/>
  <c r="D546" i="12"/>
  <c r="D570" i="12"/>
  <c r="D592" i="12"/>
  <c r="D614" i="12"/>
  <c r="D630" i="12"/>
  <c r="D650" i="12"/>
  <c r="D666" i="12"/>
  <c r="D686" i="12"/>
  <c r="D702" i="12"/>
  <c r="D722" i="12"/>
  <c r="D738" i="12"/>
  <c r="D758" i="12"/>
  <c r="D774" i="12"/>
  <c r="D791" i="12"/>
  <c r="D807" i="12"/>
  <c r="D822" i="12"/>
  <c r="D839" i="12"/>
  <c r="D855" i="12"/>
  <c r="D870" i="12"/>
  <c r="D887" i="12"/>
  <c r="D903" i="12"/>
  <c r="D918" i="12"/>
  <c r="D935" i="12"/>
  <c r="D951" i="12"/>
  <c r="D966" i="12"/>
  <c r="D983" i="12"/>
  <c r="D999" i="12"/>
  <c r="D1014" i="12"/>
  <c r="D1031" i="12"/>
  <c r="D1047" i="12"/>
  <c r="D1062" i="12"/>
  <c r="D1079" i="12"/>
  <c r="D1095" i="12"/>
  <c r="D1110" i="12"/>
  <c r="D1127" i="12"/>
  <c r="D1143" i="12"/>
  <c r="D1158" i="12"/>
  <c r="D1175" i="12"/>
  <c r="D1190" i="12"/>
  <c r="D1204" i="12"/>
  <c r="D1218" i="12"/>
  <c r="D1233" i="12"/>
  <c r="D1247" i="12"/>
  <c r="D1261" i="12"/>
  <c r="D1273" i="12"/>
  <c r="D1285" i="12"/>
  <c r="D1297" i="12"/>
  <c r="D1309" i="12"/>
  <c r="D1321" i="12"/>
  <c r="D1333" i="12"/>
  <c r="D1345" i="12"/>
  <c r="D1357" i="12"/>
  <c r="D1369" i="12"/>
  <c r="D1381" i="12"/>
  <c r="D1393" i="12"/>
  <c r="D1405" i="12"/>
  <c r="D1417" i="12"/>
  <c r="D1429" i="12"/>
  <c r="D1441" i="12"/>
  <c r="D1453" i="12"/>
  <c r="D1465" i="12"/>
  <c r="D1477" i="12"/>
  <c r="D1489" i="12"/>
  <c r="D1501" i="12"/>
  <c r="D1513" i="12"/>
  <c r="D1525" i="12"/>
  <c r="D1537" i="12"/>
  <c r="D1549" i="12"/>
  <c r="D1561" i="12"/>
  <c r="D1573" i="12"/>
  <c r="D1585" i="12"/>
  <c r="D1597" i="12"/>
  <c r="D1609" i="12"/>
  <c r="D1621" i="12"/>
  <c r="D1633" i="12"/>
  <c r="D1645" i="12"/>
  <c r="D1657" i="12"/>
  <c r="D1669" i="12"/>
  <c r="D1681" i="12"/>
  <c r="D1693" i="12"/>
  <c r="D1705" i="12"/>
  <c r="D1717" i="12"/>
  <c r="D1729" i="12"/>
  <c r="D1741" i="12"/>
  <c r="D1753" i="12"/>
  <c r="D1765" i="12"/>
  <c r="D1777" i="12"/>
  <c r="D1789" i="12"/>
  <c r="D1801" i="12"/>
  <c r="D1813" i="12"/>
  <c r="D1825" i="12"/>
  <c r="D1837" i="12"/>
  <c r="D1849" i="12"/>
  <c r="D1861" i="12"/>
  <c r="D1873" i="12"/>
  <c r="D1885" i="12"/>
  <c r="D1897" i="12"/>
  <c r="D1909" i="12"/>
  <c r="D1921" i="12"/>
  <c r="D1933" i="12"/>
  <c r="D1945" i="12"/>
  <c r="D1957" i="12"/>
  <c r="D1969" i="12"/>
  <c r="D1981" i="12"/>
  <c r="D1993" i="12"/>
  <c r="D2005" i="12"/>
  <c r="D2017" i="12"/>
  <c r="D2029" i="12"/>
  <c r="D2041" i="12"/>
  <c r="D2053" i="12"/>
  <c r="D2065" i="12"/>
  <c r="D2077" i="12"/>
  <c r="D2089" i="12"/>
  <c r="D2101" i="12"/>
  <c r="D2113" i="12"/>
  <c r="D2125" i="12"/>
  <c r="D2137" i="12"/>
  <c r="D2149" i="12"/>
  <c r="D2161" i="12"/>
  <c r="D2173" i="12"/>
  <c r="D2185" i="12"/>
  <c r="D2197" i="12"/>
  <c r="D2209" i="12"/>
  <c r="D2221" i="12"/>
  <c r="D2233" i="12"/>
  <c r="D2245" i="12"/>
  <c r="D2257" i="12"/>
  <c r="D2269" i="12"/>
  <c r="D2281" i="12"/>
  <c r="D2293" i="12"/>
  <c r="D2305" i="12"/>
  <c r="D2317" i="12"/>
  <c r="D2329" i="12"/>
  <c r="D2341" i="12"/>
  <c r="D2353" i="12"/>
  <c r="D2365" i="12"/>
  <c r="D2377" i="12"/>
  <c r="D43" i="12"/>
  <c r="D91" i="12"/>
  <c r="D139" i="12"/>
  <c r="D187" i="12"/>
  <c r="D235" i="12"/>
  <c r="D283" i="12"/>
  <c r="D331" i="12"/>
  <c r="D379" i="12"/>
  <c r="D427" i="12"/>
  <c r="D475" i="12"/>
  <c r="D511" i="12"/>
  <c r="D547" i="12"/>
  <c r="D571" i="12"/>
  <c r="D593" i="12"/>
  <c r="D615" i="12"/>
  <c r="D631" i="12"/>
  <c r="D651" i="12"/>
  <c r="D667" i="12"/>
  <c r="D687" i="12"/>
  <c r="D703" i="12"/>
  <c r="D723" i="12"/>
  <c r="D739" i="12"/>
  <c r="D759" i="12"/>
  <c r="D775" i="12"/>
  <c r="D793" i="12"/>
  <c r="D808" i="12"/>
  <c r="D823" i="12"/>
  <c r="D841" i="12"/>
  <c r="D856" i="12"/>
  <c r="D871" i="12"/>
  <c r="D889" i="12"/>
  <c r="D904" i="12"/>
  <c r="D919" i="12"/>
  <c r="D937" i="12"/>
  <c r="D952" i="12"/>
  <c r="D967" i="12"/>
  <c r="D985" i="12"/>
  <c r="D1000" i="12"/>
  <c r="D1015" i="12"/>
  <c r="D1033" i="12"/>
  <c r="D1048" i="12"/>
  <c r="D1063" i="12"/>
  <c r="D1081" i="12"/>
  <c r="D1096" i="12"/>
  <c r="D1111" i="12"/>
  <c r="D1129" i="12"/>
  <c r="D1144" i="12"/>
  <c r="D1159" i="12"/>
  <c r="D1177" i="12"/>
  <c r="D1191" i="12"/>
  <c r="D1205" i="12"/>
  <c r="D1219" i="12"/>
  <c r="D1234" i="12"/>
  <c r="D1249" i="12"/>
  <c r="D1262" i="12"/>
  <c r="D1274" i="12"/>
  <c r="D1286" i="12"/>
  <c r="D1298" i="12"/>
  <c r="D1310" i="12"/>
  <c r="D1322" i="12"/>
  <c r="D1334" i="12"/>
  <c r="D1346" i="12"/>
  <c r="D1358" i="12"/>
  <c r="D1370" i="12"/>
  <c r="D1382" i="12"/>
  <c r="D1394" i="12"/>
  <c r="D1406" i="12"/>
  <c r="D1418" i="12"/>
  <c r="D1430" i="12"/>
  <c r="D1442" i="12"/>
  <c r="D1454" i="12"/>
  <c r="D1466" i="12"/>
  <c r="D1478" i="12"/>
  <c r="D1490" i="12"/>
  <c r="D1502" i="12"/>
  <c r="D1514" i="12"/>
  <c r="D1526" i="12"/>
  <c r="D1538" i="12"/>
  <c r="D1550" i="12"/>
  <c r="D1562" i="12"/>
  <c r="D1574" i="12"/>
  <c r="D1586" i="12"/>
  <c r="D1598" i="12"/>
  <c r="D1610" i="12"/>
  <c r="D1622" i="12"/>
  <c r="D1634" i="12"/>
  <c r="D1646" i="12"/>
  <c r="D1658" i="12"/>
  <c r="D1670" i="12"/>
  <c r="D1682" i="12"/>
  <c r="D1694" i="12"/>
  <c r="D1706" i="12"/>
  <c r="D1718" i="12"/>
  <c r="D1730" i="12"/>
  <c r="D1742" i="12"/>
  <c r="D1754" i="12"/>
  <c r="D1766" i="12"/>
  <c r="D1778" i="12"/>
  <c r="D1790" i="12"/>
  <c r="D1802" i="12"/>
  <c r="D1814" i="12"/>
  <c r="D1826" i="12"/>
  <c r="D1838" i="12"/>
  <c r="D1850" i="12"/>
  <c r="D1862" i="12"/>
  <c r="D1874" i="12"/>
  <c r="D1886" i="12"/>
  <c r="D1898" i="12"/>
  <c r="D1910" i="12"/>
  <c r="D1922" i="12"/>
  <c r="D1934" i="12"/>
  <c r="D1946" i="12"/>
  <c r="D1958" i="12"/>
  <c r="D1970" i="12"/>
  <c r="D1982" i="12"/>
  <c r="D1994" i="12"/>
  <c r="D2006" i="12"/>
  <c r="D2018" i="12"/>
  <c r="D2030" i="12"/>
  <c r="D2042" i="12"/>
  <c r="D2054" i="12"/>
  <c r="D2066" i="12"/>
  <c r="D2078" i="12"/>
  <c r="D2090" i="12"/>
  <c r="D2102" i="12"/>
  <c r="D2114" i="12"/>
  <c r="D2126" i="12"/>
  <c r="D2138" i="12"/>
  <c r="D2150" i="12"/>
  <c r="D2162" i="12"/>
  <c r="D2174" i="12"/>
  <c r="D2186" i="12"/>
  <c r="D2198" i="12"/>
  <c r="D2210" i="12"/>
  <c r="D2222" i="12"/>
  <c r="D2234" i="12"/>
  <c r="D2246" i="12"/>
  <c r="D2258" i="12"/>
  <c r="D2270" i="12"/>
  <c r="D2282" i="12"/>
  <c r="D2294" i="12"/>
  <c r="D2306" i="12"/>
  <c r="D2318" i="12"/>
  <c r="D2330" i="12"/>
  <c r="D2342" i="12"/>
  <c r="D2354" i="12"/>
  <c r="D2366" i="12"/>
  <c r="D2378" i="12"/>
  <c r="D2390" i="12"/>
  <c r="D2402" i="12"/>
  <c r="D2414" i="12"/>
  <c r="D2426" i="12"/>
  <c r="D2438" i="12"/>
  <c r="D2450" i="12"/>
  <c r="D2462" i="12"/>
  <c r="D2474" i="12"/>
  <c r="D2486" i="12"/>
  <c r="D2498" i="12"/>
  <c r="D51" i="12"/>
  <c r="D99" i="12"/>
  <c r="D147" i="12"/>
  <c r="D195" i="12"/>
  <c r="D243" i="12"/>
  <c r="D291" i="12"/>
  <c r="D339" i="12"/>
  <c r="D387" i="12"/>
  <c r="D435" i="12"/>
  <c r="D483" i="12"/>
  <c r="D519" i="12"/>
  <c r="D554" i="12"/>
  <c r="D575" i="12"/>
  <c r="D594" i="12"/>
  <c r="D616" i="12"/>
  <c r="D633" i="12"/>
  <c r="D652" i="12"/>
  <c r="D669" i="12"/>
  <c r="D688" i="12"/>
  <c r="D705" i="12"/>
  <c r="D724" i="12"/>
  <c r="D741" i="12"/>
  <c r="D760" i="12"/>
  <c r="D777" i="12"/>
  <c r="D794" i="12"/>
  <c r="D809" i="12"/>
  <c r="D825" i="12"/>
  <c r="D842" i="12"/>
  <c r="D857" i="12"/>
  <c r="D873" i="12"/>
  <c r="D890" i="12"/>
  <c r="D905" i="12"/>
  <c r="D921" i="12"/>
  <c r="D938" i="12"/>
  <c r="D953" i="12"/>
  <c r="D969" i="12"/>
  <c r="D986" i="12"/>
  <c r="D1001" i="12"/>
  <c r="D1017" i="12"/>
  <c r="D1034" i="12"/>
  <c r="D1049" i="12"/>
  <c r="D1065" i="12"/>
  <c r="D1082" i="12"/>
  <c r="D1097" i="12"/>
  <c r="D1113" i="12"/>
  <c r="D1130" i="12"/>
  <c r="D1145" i="12"/>
  <c r="D1161" i="12"/>
  <c r="D1178" i="12"/>
  <c r="D1192" i="12"/>
  <c r="D1206" i="12"/>
  <c r="D1221" i="12"/>
  <c r="D1235" i="12"/>
  <c r="D1250" i="12"/>
  <c r="D1263" i="12"/>
  <c r="D1275" i="12"/>
  <c r="D1287" i="12"/>
  <c r="D1299" i="12"/>
  <c r="D1311" i="12"/>
  <c r="D1323" i="12"/>
  <c r="D1335" i="12"/>
  <c r="D1347" i="12"/>
  <c r="D1359" i="12"/>
  <c r="D1371" i="12"/>
  <c r="D1383" i="12"/>
  <c r="D1395" i="12"/>
  <c r="D1407" i="12"/>
  <c r="D1419" i="12"/>
  <c r="D1431" i="12"/>
  <c r="D1443" i="12"/>
  <c r="D1455" i="12"/>
  <c r="D1467" i="12"/>
  <c r="D1479" i="12"/>
  <c r="D1491" i="12"/>
  <c r="D1503" i="12"/>
  <c r="D1515" i="12"/>
  <c r="D1527" i="12"/>
  <c r="D1539" i="12"/>
  <c r="D1551" i="12"/>
  <c r="D1563" i="12"/>
  <c r="D1575" i="12"/>
  <c r="D1587" i="12"/>
  <c r="D1599" i="12"/>
  <c r="D1611" i="12"/>
  <c r="D1623" i="12"/>
  <c r="D1635" i="12"/>
  <c r="D1647" i="12"/>
  <c r="D1659" i="12"/>
  <c r="D1671" i="12"/>
  <c r="D1683" i="12"/>
  <c r="D1695" i="12"/>
  <c r="D1707" i="12"/>
  <c r="D1719" i="12"/>
  <c r="D1731" i="12"/>
  <c r="D1743" i="12"/>
  <c r="D1755" i="12"/>
  <c r="D1767" i="12"/>
  <c r="D1779" i="12"/>
  <c r="D1791" i="12"/>
  <c r="D1803" i="12"/>
  <c r="D1815" i="12"/>
  <c r="D1827" i="12"/>
  <c r="D1839" i="12"/>
  <c r="D1851" i="12"/>
  <c r="D1863" i="12"/>
  <c r="D1875" i="12"/>
  <c r="D1887" i="12"/>
  <c r="D1899" i="12"/>
  <c r="D1911" i="12"/>
  <c r="D1923" i="12"/>
  <c r="D1935" i="12"/>
  <c r="D1947" i="12"/>
  <c r="D1959" i="12"/>
  <c r="D1971" i="12"/>
  <c r="D1983" i="12"/>
  <c r="D1995" i="12"/>
  <c r="D2007" i="12"/>
  <c r="D2019" i="12"/>
  <c r="D2031" i="12"/>
  <c r="D2043" i="12"/>
  <c r="D2055" i="12"/>
  <c r="D2067" i="12"/>
  <c r="D2079" i="12"/>
  <c r="D2091" i="12"/>
  <c r="D2103" i="12"/>
  <c r="D2115" i="12"/>
  <c r="D2127" i="12"/>
  <c r="D2139" i="12"/>
  <c r="D2151" i="12"/>
  <c r="D2163" i="12"/>
  <c r="D2175" i="12"/>
  <c r="D2187" i="12"/>
  <c r="D2199" i="12"/>
  <c r="D2211" i="12"/>
  <c r="D2223" i="12"/>
  <c r="D2235" i="12"/>
  <c r="D2247" i="12"/>
  <c r="D2259" i="12"/>
  <c r="D2271" i="12"/>
  <c r="D2283" i="12"/>
  <c r="D2295" i="12"/>
  <c r="D2307" i="12"/>
  <c r="D2319" i="12"/>
  <c r="D2331" i="12"/>
  <c r="D2343" i="12"/>
  <c r="D2355" i="12"/>
  <c r="D2367" i="12"/>
  <c r="D2379" i="12"/>
  <c r="D2391" i="12"/>
  <c r="D2403" i="12"/>
  <c r="D2415" i="12"/>
  <c r="D2427" i="12"/>
  <c r="D2439" i="12"/>
  <c r="D2451" i="12"/>
  <c r="D2463" i="12"/>
  <c r="D2475" i="12"/>
  <c r="D2487" i="12"/>
  <c r="D2499" i="12"/>
  <c r="D2511" i="12"/>
  <c r="D247" i="12"/>
  <c r="D522" i="12"/>
  <c r="D654" i="12"/>
  <c r="D762" i="12"/>
  <c r="D859" i="12"/>
  <c r="D955" i="12"/>
  <c r="D1051" i="12"/>
  <c r="D1132" i="12"/>
  <c r="D1194" i="12"/>
  <c r="D1252" i="12"/>
  <c r="D1301" i="12"/>
  <c r="D1349" i="12"/>
  <c r="D1397" i="12"/>
  <c r="D1445" i="12"/>
  <c r="D1493" i="12"/>
  <c r="D1541" i="12"/>
  <c r="D1576" i="12"/>
  <c r="D1602" i="12"/>
  <c r="D1630" i="12"/>
  <c r="D1661" i="12"/>
  <c r="D1689" i="12"/>
  <c r="D1720" i="12"/>
  <c r="D1746" i="12"/>
  <c r="D1774" i="12"/>
  <c r="D1804" i="12"/>
  <c r="D1824" i="12"/>
  <c r="D1843" i="12"/>
  <c r="D1860" i="12"/>
  <c r="D1879" i="12"/>
  <c r="D1896" i="12"/>
  <c r="D1915" i="12"/>
  <c r="D1932" i="12"/>
  <c r="D1951" i="12"/>
  <c r="D1968" i="12"/>
  <c r="D1987" i="12"/>
  <c r="D2004" i="12"/>
  <c r="D2023" i="12"/>
  <c r="D2040" i="12"/>
  <c r="D2059" i="12"/>
  <c r="D2076" i="12"/>
  <c r="D2095" i="12"/>
  <c r="D2112" i="12"/>
  <c r="D2131" i="12"/>
  <c r="D2148" i="12"/>
  <c r="D2167" i="12"/>
  <c r="D2184" i="12"/>
  <c r="D2203" i="12"/>
  <c r="D2220" i="12"/>
  <c r="D2239" i="12"/>
  <c r="D2256" i="12"/>
  <c r="D2275" i="12"/>
  <c r="D2292" i="12"/>
  <c r="D2311" i="12"/>
  <c r="D2328" i="12"/>
  <c r="D2347" i="12"/>
  <c r="D2364" i="12"/>
  <c r="D2383" i="12"/>
  <c r="D2397" i="12"/>
  <c r="D2411" i="12"/>
  <c r="D2425" i="12"/>
  <c r="D2441" i="12"/>
  <c r="D2455" i="12"/>
  <c r="D2469" i="12"/>
  <c r="D2483" i="12"/>
  <c r="D2497" i="12"/>
  <c r="D2512" i="12"/>
  <c r="D2524" i="12"/>
  <c r="D2536" i="12"/>
  <c r="D2548" i="12"/>
  <c r="D2560" i="12"/>
  <c r="D2572" i="12"/>
  <c r="D2584" i="12"/>
  <c r="D2596" i="12"/>
  <c r="D2608" i="12"/>
  <c r="D2620" i="12"/>
  <c r="D2632" i="12"/>
  <c r="D2644" i="12"/>
  <c r="D2656" i="12"/>
  <c r="D2668" i="12"/>
  <c r="D2680" i="12"/>
  <c r="D2692" i="12"/>
  <c r="D2704" i="12"/>
  <c r="D2716" i="12"/>
  <c r="D2728" i="12"/>
  <c r="D2740" i="12"/>
  <c r="D2752" i="12"/>
  <c r="D2764" i="12"/>
  <c r="D2776" i="12"/>
  <c r="D2788" i="12"/>
  <c r="D2800" i="12"/>
  <c r="D2812" i="12"/>
  <c r="D2824" i="12"/>
  <c r="D2836" i="12"/>
  <c r="D2848" i="12"/>
  <c r="D2860" i="12"/>
  <c r="D2872" i="12"/>
  <c r="D2884" i="12"/>
  <c r="D2896" i="12"/>
  <c r="D2908" i="12"/>
  <c r="D2920" i="12"/>
  <c r="D2932" i="12"/>
  <c r="D2944" i="12"/>
  <c r="D2956" i="12"/>
  <c r="D2968" i="12"/>
  <c r="D2980" i="12"/>
  <c r="D2992" i="12"/>
  <c r="D3004" i="12"/>
  <c r="D3016" i="12"/>
  <c r="D3028" i="12"/>
  <c r="D3040" i="12"/>
  <c r="D3052" i="12"/>
  <c r="D3064" i="12"/>
  <c r="D3076" i="12"/>
  <c r="D3088" i="12"/>
  <c r="D3100" i="12"/>
  <c r="D3112" i="12"/>
  <c r="D3124" i="12"/>
  <c r="D3136" i="12"/>
  <c r="D3148" i="12"/>
  <c r="D3160" i="12"/>
  <c r="D3172" i="12"/>
  <c r="D3184" i="12"/>
  <c r="D3196" i="12"/>
  <c r="D3208" i="12"/>
  <c r="D3220" i="12"/>
  <c r="D3232" i="12"/>
  <c r="D3244" i="12"/>
  <c r="D3256" i="12"/>
  <c r="D3268" i="12"/>
  <c r="D3280" i="12"/>
  <c r="D3292" i="12"/>
  <c r="D3304" i="12"/>
  <c r="D3316" i="12"/>
  <c r="D3328" i="12"/>
  <c r="D3340" i="12"/>
  <c r="D3352" i="12"/>
  <c r="D3364" i="12"/>
  <c r="D293" i="12"/>
  <c r="D555" i="12"/>
  <c r="D671" i="12"/>
  <c r="D779" i="12"/>
  <c r="D875" i="12"/>
  <c r="D971" i="12"/>
  <c r="D1067" i="12"/>
  <c r="D1137" i="12"/>
  <c r="D1199" i="12"/>
  <c r="D1257" i="12"/>
  <c r="D1305" i="12"/>
  <c r="D1353" i="12"/>
  <c r="D1401" i="12"/>
  <c r="D1449" i="12"/>
  <c r="D1497" i="12"/>
  <c r="D1545" i="12"/>
  <c r="D1577" i="12"/>
  <c r="D1605" i="12"/>
  <c r="D1636" i="12"/>
  <c r="D1662" i="12"/>
  <c r="D1690" i="12"/>
  <c r="D1721" i="12"/>
  <c r="D1749" i="12"/>
  <c r="D1780" i="12"/>
  <c r="D1805" i="12"/>
  <c r="D1828" i="12"/>
  <c r="D1844" i="12"/>
  <c r="D1864" i="12"/>
  <c r="D1880" i="12"/>
  <c r="D1900" i="12"/>
  <c r="D1916" i="12"/>
  <c r="D1936" i="12"/>
  <c r="D1952" i="12"/>
  <c r="D1972" i="12"/>
  <c r="D1988" i="12"/>
  <c r="D2008" i="12"/>
  <c r="D2024" i="12"/>
  <c r="D2044" i="12"/>
  <c r="D2060" i="12"/>
  <c r="D2080" i="12"/>
  <c r="D2096" i="12"/>
  <c r="D2116" i="12"/>
  <c r="D2132" i="12"/>
  <c r="D2152" i="12"/>
  <c r="D2168" i="12"/>
  <c r="D2188" i="12"/>
  <c r="D2204" i="12"/>
  <c r="D2224" i="12"/>
  <c r="D2240" i="12"/>
  <c r="D2260" i="12"/>
  <c r="D2276" i="12"/>
  <c r="D2296" i="12"/>
  <c r="D2312" i="12"/>
  <c r="D2332" i="12"/>
  <c r="D2348" i="12"/>
  <c r="D2368" i="12"/>
  <c r="D2384" i="12"/>
  <c r="D2398" i="12"/>
  <c r="D2412" i="12"/>
  <c r="D2428" i="12"/>
  <c r="D2442" i="12"/>
  <c r="D2456" i="12"/>
  <c r="D2470" i="12"/>
  <c r="D2484" i="12"/>
  <c r="D2500" i="12"/>
  <c r="D2513" i="12"/>
  <c r="D2525" i="12"/>
  <c r="D2537" i="12"/>
  <c r="D2549" i="12"/>
  <c r="D2561" i="12"/>
  <c r="D2573" i="12"/>
  <c r="D2585" i="12"/>
  <c r="D2597" i="12"/>
  <c r="D2609" i="12"/>
  <c r="D2621" i="12"/>
  <c r="D2633" i="12"/>
  <c r="D2645" i="12"/>
  <c r="D2657" i="12"/>
  <c r="D2669" i="12"/>
  <c r="D2681" i="12"/>
  <c r="D2693" i="12"/>
  <c r="D2705" i="12"/>
  <c r="D2717" i="12"/>
  <c r="D2729" i="12"/>
  <c r="D2741" i="12"/>
  <c r="D2753" i="12"/>
  <c r="D2765" i="12"/>
  <c r="D2777" i="12"/>
  <c r="D2789" i="12"/>
  <c r="D2801" i="12"/>
  <c r="D2813" i="12"/>
  <c r="D2825" i="12"/>
  <c r="D2837" i="12"/>
  <c r="D2849" i="12"/>
  <c r="D2861" i="12"/>
  <c r="D2873" i="12"/>
  <c r="D2885" i="12"/>
  <c r="D2897" i="12"/>
  <c r="D2909" i="12"/>
  <c r="D2921" i="12"/>
  <c r="D2933" i="12"/>
  <c r="D2945" i="12"/>
  <c r="D2957" i="12"/>
  <c r="D2969" i="12"/>
  <c r="D2981" i="12"/>
  <c r="D2993" i="12"/>
  <c r="D3005" i="12"/>
  <c r="D3017" i="12"/>
  <c r="D3029" i="12"/>
  <c r="D3041" i="12"/>
  <c r="D3053" i="12"/>
  <c r="D3065" i="12"/>
  <c r="D3077" i="12"/>
  <c r="D3089" i="12"/>
  <c r="D3101" i="12"/>
  <c r="D3113" i="12"/>
  <c r="D3125" i="12"/>
  <c r="D3137" i="12"/>
  <c r="D3149" i="12"/>
  <c r="D3161" i="12"/>
  <c r="D3173" i="12"/>
  <c r="D3185" i="12"/>
  <c r="D3197" i="12"/>
  <c r="D3209" i="12"/>
  <c r="D3221" i="12"/>
  <c r="D3233" i="12"/>
  <c r="D3245" i="12"/>
  <c r="D3257" i="12"/>
  <c r="D3269" i="12"/>
  <c r="D3281" i="12"/>
  <c r="D3293" i="12"/>
  <c r="D3305" i="12"/>
  <c r="D3317" i="12"/>
  <c r="D3329" i="12"/>
  <c r="D3341" i="12"/>
  <c r="D3353" i="12"/>
  <c r="D3365" i="12"/>
  <c r="D3377" i="12"/>
  <c r="D3389" i="12"/>
  <c r="D3401" i="12"/>
  <c r="D3413" i="12"/>
  <c r="D3425" i="12"/>
  <c r="D3437" i="12"/>
  <c r="D3449" i="12"/>
  <c r="D3461" i="12"/>
  <c r="D3473" i="12"/>
  <c r="D3485" i="12"/>
  <c r="D3497" i="12"/>
  <c r="D3509" i="12"/>
  <c r="D3521" i="12"/>
  <c r="D3533" i="12"/>
  <c r="D3545" i="12"/>
  <c r="D3557" i="12"/>
  <c r="D3569" i="12"/>
  <c r="D3581" i="12"/>
  <c r="D3593" i="12"/>
  <c r="D3605" i="12"/>
  <c r="D3617" i="12"/>
  <c r="D3629" i="12"/>
  <c r="D3641" i="12"/>
  <c r="D3653" i="12"/>
  <c r="D3665" i="12"/>
  <c r="D3677" i="12"/>
  <c r="D3689" i="12"/>
  <c r="D3701" i="12"/>
  <c r="D3713" i="12"/>
  <c r="D3725" i="12"/>
  <c r="D3737" i="12"/>
  <c r="D3749" i="12"/>
  <c r="D295" i="12"/>
  <c r="D557" i="12"/>
  <c r="D674" i="12"/>
  <c r="D781" i="12"/>
  <c r="D877" i="12"/>
  <c r="D973" i="12"/>
  <c r="D1069" i="12"/>
  <c r="D1146" i="12"/>
  <c r="D1207" i="12"/>
  <c r="D1264" i="12"/>
  <c r="D1312" i="12"/>
  <c r="D1360" i="12"/>
  <c r="D1408" i="12"/>
  <c r="D1456" i="12"/>
  <c r="D1504" i="12"/>
  <c r="D1546" i="12"/>
  <c r="D1578" i="12"/>
  <c r="D1606" i="12"/>
  <c r="D1637" i="12"/>
  <c r="D1665" i="12"/>
  <c r="D1696" i="12"/>
  <c r="D1722" i="12"/>
  <c r="D1750" i="12"/>
  <c r="D1781" i="12"/>
  <c r="D1806" i="12"/>
  <c r="D1829" i="12"/>
  <c r="D1845" i="12"/>
  <c r="D1865" i="12"/>
  <c r="D1881" i="12"/>
  <c r="D1901" i="12"/>
  <c r="D1917" i="12"/>
  <c r="D1937" i="12"/>
  <c r="D1953" i="12"/>
  <c r="D1973" i="12"/>
  <c r="D1989" i="12"/>
  <c r="D2009" i="12"/>
  <c r="D2025" i="12"/>
  <c r="D2045" i="12"/>
  <c r="D2061" i="12"/>
  <c r="D2081" i="12"/>
  <c r="D2097" i="12"/>
  <c r="D2117" i="12"/>
  <c r="D2133" i="12"/>
  <c r="D2153" i="12"/>
  <c r="D2169" i="12"/>
  <c r="D2189" i="12"/>
  <c r="D2205" i="12"/>
  <c r="D2225" i="12"/>
  <c r="D2241" i="12"/>
  <c r="D2261" i="12"/>
  <c r="D2277" i="12"/>
  <c r="D2297" i="12"/>
  <c r="D2313" i="12"/>
  <c r="D2333" i="12"/>
  <c r="D2349" i="12"/>
  <c r="D2369" i="12"/>
  <c r="D2385" i="12"/>
  <c r="D2399" i="12"/>
  <c r="D2413" i="12"/>
  <c r="D2429" i="12"/>
  <c r="D2443" i="12"/>
  <c r="D2457" i="12"/>
  <c r="D2471" i="12"/>
  <c r="D2485" i="12"/>
  <c r="D2501" i="12"/>
  <c r="D2514" i="12"/>
  <c r="D2526" i="12"/>
  <c r="D2538" i="12"/>
  <c r="D2550" i="12"/>
  <c r="D2562" i="12"/>
  <c r="D2574" i="12"/>
  <c r="D2586" i="12"/>
  <c r="D2598" i="12"/>
  <c r="D2610" i="12"/>
  <c r="D2622" i="12"/>
  <c r="D2634" i="12"/>
  <c r="D2646" i="12"/>
  <c r="D2658" i="12"/>
  <c r="D2670" i="12"/>
  <c r="D2682" i="12"/>
  <c r="D2694" i="12"/>
  <c r="D2706" i="12"/>
  <c r="D2718" i="12"/>
  <c r="D2730" i="12"/>
  <c r="D2742" i="12"/>
  <c r="D2754" i="12"/>
  <c r="D2766" i="12"/>
  <c r="D2778" i="12"/>
  <c r="D2790" i="12"/>
  <c r="D2802" i="12"/>
  <c r="D2814" i="12"/>
  <c r="D2826" i="12"/>
  <c r="D2838" i="12"/>
  <c r="D2850" i="12"/>
  <c r="D2862" i="12"/>
  <c r="D2874" i="12"/>
  <c r="D2886" i="12"/>
  <c r="D2898" i="12"/>
  <c r="D2910" i="12"/>
  <c r="D2922" i="12"/>
  <c r="D2934" i="12"/>
  <c r="D2946" i="12"/>
  <c r="D2958" i="12"/>
  <c r="D2970" i="12"/>
  <c r="D2982" i="12"/>
  <c r="D53" i="12"/>
  <c r="D341" i="12"/>
  <c r="D578" i="12"/>
  <c r="D689" i="12"/>
  <c r="D795" i="12"/>
  <c r="D891" i="12"/>
  <c r="D987" i="12"/>
  <c r="D1083" i="12"/>
  <c r="D1147" i="12"/>
  <c r="D1209" i="12"/>
  <c r="D1265" i="12"/>
  <c r="D1313" i="12"/>
  <c r="D1361" i="12"/>
  <c r="D1409" i="12"/>
  <c r="D1457" i="12"/>
  <c r="D1505" i="12"/>
  <c r="D1552" i="12"/>
  <c r="D1581" i="12"/>
  <c r="D1612" i="12"/>
  <c r="D1638" i="12"/>
  <c r="D1666" i="12"/>
  <c r="D1697" i="12"/>
  <c r="D1725" i="12"/>
  <c r="D1756" i="12"/>
  <c r="D1782" i="12"/>
  <c r="D1809" i="12"/>
  <c r="D1830" i="12"/>
  <c r="D1846" i="12"/>
  <c r="D1866" i="12"/>
  <c r="D1882" i="12"/>
  <c r="D1902" i="12"/>
  <c r="D1918" i="12"/>
  <c r="D1938" i="12"/>
  <c r="D1954" i="12"/>
  <c r="D1974" i="12"/>
  <c r="D1990" i="12"/>
  <c r="D2010" i="12"/>
  <c r="D2026" i="12"/>
  <c r="D2046" i="12"/>
  <c r="D2062" i="12"/>
  <c r="D2082" i="12"/>
  <c r="D2098" i="12"/>
  <c r="D2118" i="12"/>
  <c r="D2134" i="12"/>
  <c r="D2154" i="12"/>
  <c r="D2170" i="12"/>
  <c r="D2190" i="12"/>
  <c r="D2206" i="12"/>
  <c r="D55" i="12"/>
  <c r="D343" i="12"/>
  <c r="D579" i="12"/>
  <c r="D690" i="12"/>
  <c r="D796" i="12"/>
  <c r="D892" i="12"/>
  <c r="D988" i="12"/>
  <c r="D1084" i="12"/>
  <c r="D1154" i="12"/>
  <c r="D1214" i="12"/>
  <c r="D1269" i="12"/>
  <c r="D1317" i="12"/>
  <c r="D1365" i="12"/>
  <c r="D1413" i="12"/>
  <c r="D1461" i="12"/>
  <c r="D1509" i="12"/>
  <c r="D1553" i="12"/>
  <c r="D1582" i="12"/>
  <c r="D1613" i="12"/>
  <c r="D1641" i="12"/>
  <c r="D1672" i="12"/>
  <c r="D1698" i="12"/>
  <c r="D1726" i="12"/>
  <c r="D1757" i="12"/>
  <c r="D1785" i="12"/>
  <c r="D1810" i="12"/>
  <c r="D1831" i="12"/>
  <c r="D1848" i="12"/>
  <c r="D1867" i="12"/>
  <c r="D1884" i="12"/>
  <c r="D1903" i="12"/>
  <c r="D1920" i="12"/>
  <c r="D1939" i="12"/>
  <c r="D1956" i="12"/>
  <c r="D1975" i="12"/>
  <c r="D1992" i="12"/>
  <c r="D2011" i="12"/>
  <c r="D2028" i="12"/>
  <c r="D2047" i="12"/>
  <c r="D2064" i="12"/>
  <c r="D2083" i="12"/>
  <c r="D2100" i="12"/>
  <c r="D2119" i="12"/>
  <c r="D2136" i="12"/>
  <c r="D2155" i="12"/>
  <c r="D2172" i="12"/>
  <c r="D2191" i="12"/>
  <c r="D2208" i="12"/>
  <c r="D2227" i="12"/>
  <c r="D2244" i="12"/>
  <c r="D2263" i="12"/>
  <c r="D2280" i="12"/>
  <c r="D2299" i="12"/>
  <c r="D2316" i="12"/>
  <c r="D2335" i="12"/>
  <c r="D2352" i="12"/>
  <c r="D2371" i="12"/>
  <c r="D2387" i="12"/>
  <c r="D2401" i="12"/>
  <c r="D2417" i="12"/>
  <c r="D2431" i="12"/>
  <c r="D2445" i="12"/>
  <c r="D2459" i="12"/>
  <c r="D2473" i="12"/>
  <c r="D2489" i="12"/>
  <c r="D2503" i="12"/>
  <c r="D2516" i="12"/>
  <c r="D2528" i="12"/>
  <c r="D2540" i="12"/>
  <c r="D2552" i="12"/>
  <c r="D2564" i="12"/>
  <c r="D2576" i="12"/>
  <c r="D2588" i="12"/>
  <c r="D2600" i="12"/>
  <c r="D2612" i="12"/>
  <c r="D2624" i="12"/>
  <c r="D2636" i="12"/>
  <c r="D2648" i="12"/>
  <c r="D2660" i="12"/>
  <c r="D2672" i="12"/>
  <c r="D2684" i="12"/>
  <c r="D2696" i="12"/>
  <c r="D2708" i="12"/>
  <c r="D2720" i="12"/>
  <c r="D2732" i="12"/>
  <c r="D2744" i="12"/>
  <c r="D2756" i="12"/>
  <c r="D2768" i="12"/>
  <c r="D2780" i="12"/>
  <c r="D2792" i="12"/>
  <c r="D2804" i="12"/>
  <c r="D2816" i="12"/>
  <c r="D2828" i="12"/>
  <c r="D2840" i="12"/>
  <c r="D2852" i="12"/>
  <c r="D2864" i="12"/>
  <c r="D2876" i="12"/>
  <c r="D2888" i="12"/>
  <c r="D2900" i="12"/>
  <c r="D2912" i="12"/>
  <c r="D2924" i="12"/>
  <c r="D2936" i="12"/>
  <c r="D2948" i="12"/>
  <c r="D2960" i="12"/>
  <c r="D2972" i="12"/>
  <c r="D2984" i="12"/>
  <c r="D2996" i="12"/>
  <c r="D3008" i="12"/>
  <c r="D3020" i="12"/>
  <c r="D3032" i="12"/>
  <c r="D3044" i="12"/>
  <c r="D3056" i="12"/>
  <c r="D3068" i="12"/>
  <c r="D3080" i="12"/>
  <c r="D3092" i="12"/>
  <c r="D3104" i="12"/>
  <c r="D3116" i="12"/>
  <c r="D3128" i="12"/>
  <c r="D3140" i="12"/>
  <c r="D3152" i="12"/>
  <c r="D3164" i="12"/>
  <c r="D101" i="12"/>
  <c r="D389" i="12"/>
  <c r="D595" i="12"/>
  <c r="D707" i="12"/>
  <c r="D810" i="12"/>
  <c r="D906" i="12"/>
  <c r="D1002" i="12"/>
  <c r="D1098" i="12"/>
  <c r="D1163" i="12"/>
  <c r="D1222" i="12"/>
  <c r="D1276" i="12"/>
  <c r="D1324" i="12"/>
  <c r="D1372" i="12"/>
  <c r="D1420" i="12"/>
  <c r="D1468" i="12"/>
  <c r="D1516" i="12"/>
  <c r="D1557" i="12"/>
  <c r="D1588" i="12"/>
  <c r="D1614" i="12"/>
  <c r="D1642" i="12"/>
  <c r="D1673" i="12"/>
  <c r="D1701" i="12"/>
  <c r="D1732" i="12"/>
  <c r="D1758" i="12"/>
  <c r="D1786" i="12"/>
  <c r="D1812" i="12"/>
  <c r="D1832" i="12"/>
  <c r="D1852" i="12"/>
  <c r="D1868" i="12"/>
  <c r="D1888" i="12"/>
  <c r="D1904" i="12"/>
  <c r="D1924" i="12"/>
  <c r="D1940" i="12"/>
  <c r="D1960" i="12"/>
  <c r="D1976" i="12"/>
  <c r="D1996" i="12"/>
  <c r="D2012" i="12"/>
  <c r="D2032" i="12"/>
  <c r="D2048" i="12"/>
  <c r="D2068" i="12"/>
  <c r="D2084" i="12"/>
  <c r="D2104" i="12"/>
  <c r="D2120" i="12"/>
  <c r="D2140" i="12"/>
  <c r="D2156" i="12"/>
  <c r="D2176" i="12"/>
  <c r="D2192" i="12"/>
  <c r="D2212" i="12"/>
  <c r="D2228" i="12"/>
  <c r="D2248" i="12"/>
  <c r="D2264" i="12"/>
  <c r="D2284" i="12"/>
  <c r="D2300" i="12"/>
  <c r="D2320" i="12"/>
  <c r="D2336" i="12"/>
  <c r="D2356" i="12"/>
  <c r="D2372" i="12"/>
  <c r="D2388" i="12"/>
  <c r="D2404" i="12"/>
  <c r="D2418" i="12"/>
  <c r="D2432" i="12"/>
  <c r="D2446" i="12"/>
  <c r="D2460" i="12"/>
  <c r="D2476" i="12"/>
  <c r="D2490" i="12"/>
  <c r="D2504" i="12"/>
  <c r="D2517" i="12"/>
  <c r="D2529" i="12"/>
  <c r="D2541" i="12"/>
  <c r="D2553" i="12"/>
  <c r="D2565" i="12"/>
  <c r="D2577" i="12"/>
  <c r="D2589" i="12"/>
  <c r="D2601" i="12"/>
  <c r="D2613" i="12"/>
  <c r="D2625" i="12"/>
  <c r="D2637" i="12"/>
  <c r="D2649" i="12"/>
  <c r="D2661" i="12"/>
  <c r="D2673" i="12"/>
  <c r="D2685" i="12"/>
  <c r="D2697" i="12"/>
  <c r="D2709" i="12"/>
  <c r="D2721" i="12"/>
  <c r="D2733" i="12"/>
  <c r="D2745" i="12"/>
  <c r="D2757" i="12"/>
  <c r="D2769" i="12"/>
  <c r="D2781" i="12"/>
  <c r="D2793" i="12"/>
  <c r="D2805" i="12"/>
  <c r="D2817" i="12"/>
  <c r="D2829" i="12"/>
  <c r="D2841" i="12"/>
  <c r="D2853" i="12"/>
  <c r="D2865" i="12"/>
  <c r="D2877" i="12"/>
  <c r="D2889" i="12"/>
  <c r="D2901" i="12"/>
  <c r="D2913" i="12"/>
  <c r="D2925" i="12"/>
  <c r="D2937" i="12"/>
  <c r="D2949" i="12"/>
  <c r="D2961" i="12"/>
  <c r="D2973" i="12"/>
  <c r="D2985" i="12"/>
  <c r="D2997" i="12"/>
  <c r="D3009" i="12"/>
  <c r="D3021" i="12"/>
  <c r="D3033" i="12"/>
  <c r="D3045" i="12"/>
  <c r="D3057" i="12"/>
  <c r="D3069" i="12"/>
  <c r="D3081" i="12"/>
  <c r="D3093" i="12"/>
  <c r="D3105" i="12"/>
  <c r="D3117" i="12"/>
  <c r="D3129" i="12"/>
  <c r="D3141" i="12"/>
  <c r="D3153" i="12"/>
  <c r="D3165" i="12"/>
  <c r="D3177" i="12"/>
  <c r="D3189" i="12"/>
  <c r="D3201" i="12"/>
  <c r="D3213" i="12"/>
  <c r="D3225" i="12"/>
  <c r="D3237" i="12"/>
  <c r="D3249" i="12"/>
  <c r="D3261" i="12"/>
  <c r="D3273" i="12"/>
  <c r="D3285" i="12"/>
  <c r="D3297" i="12"/>
  <c r="D3309" i="12"/>
  <c r="D3321" i="12"/>
  <c r="D3333" i="12"/>
  <c r="D3345" i="12"/>
  <c r="D3357" i="12"/>
  <c r="D3369" i="12"/>
  <c r="D3381" i="12"/>
  <c r="D3393" i="12"/>
  <c r="D3405" i="12"/>
  <c r="D3417" i="12"/>
  <c r="D3429" i="12"/>
  <c r="D3441" i="12"/>
  <c r="D3453" i="12"/>
  <c r="D3465" i="12"/>
  <c r="D3477" i="12"/>
  <c r="D3489" i="12"/>
  <c r="D3501" i="12"/>
  <c r="D3513" i="12"/>
  <c r="D103" i="12"/>
  <c r="D391" i="12"/>
  <c r="D599" i="12"/>
  <c r="D710" i="12"/>
  <c r="D811" i="12"/>
  <c r="D907" i="12"/>
  <c r="D1003" i="12"/>
  <c r="D1099" i="12"/>
  <c r="D1165" i="12"/>
  <c r="D1223" i="12"/>
  <c r="D1277" i="12"/>
  <c r="D1325" i="12"/>
  <c r="D1373" i="12"/>
  <c r="D1421" i="12"/>
  <c r="D1469" i="12"/>
  <c r="D1517" i="12"/>
  <c r="D1558" i="12"/>
  <c r="D1589" i="12"/>
  <c r="D1617" i="12"/>
  <c r="D1648" i="12"/>
  <c r="D1674" i="12"/>
  <c r="D1702" i="12"/>
  <c r="D1733" i="12"/>
  <c r="D1761" i="12"/>
  <c r="D1792" i="12"/>
  <c r="D1816" i="12"/>
  <c r="D1833" i="12"/>
  <c r="D1853" i="12"/>
  <c r="D1869" i="12"/>
  <c r="D1889" i="12"/>
  <c r="D1905" i="12"/>
  <c r="D1925" i="12"/>
  <c r="D1941" i="12"/>
  <c r="D1961" i="12"/>
  <c r="D1977" i="12"/>
  <c r="D1997" i="12"/>
  <c r="D2013" i="12"/>
  <c r="D2033" i="12"/>
  <c r="D2049" i="12"/>
  <c r="D2069" i="12"/>
  <c r="D2085" i="12"/>
  <c r="D2105" i="12"/>
  <c r="D2121" i="12"/>
  <c r="D2141" i="12"/>
  <c r="D2157" i="12"/>
  <c r="D2177" i="12"/>
  <c r="D2193" i="12"/>
  <c r="D2213" i="12"/>
  <c r="D2229" i="12"/>
  <c r="D2249" i="12"/>
  <c r="D2265" i="12"/>
  <c r="D2285" i="12"/>
  <c r="D2301" i="12"/>
  <c r="D2321" i="12"/>
  <c r="D2337" i="12"/>
  <c r="D2357" i="12"/>
  <c r="D2373" i="12"/>
  <c r="D2389" i="12"/>
  <c r="D2405" i="12"/>
  <c r="D2419" i="12"/>
  <c r="D2433" i="12"/>
  <c r="D2447" i="12"/>
  <c r="D2461" i="12"/>
  <c r="D2477" i="12"/>
  <c r="D2491" i="12"/>
  <c r="D2505" i="12"/>
  <c r="D2518" i="12"/>
  <c r="D2530" i="12"/>
  <c r="D2542" i="12"/>
  <c r="D2554" i="12"/>
  <c r="D2566" i="12"/>
  <c r="D2578" i="12"/>
  <c r="D2590" i="12"/>
  <c r="D2602" i="12"/>
  <c r="D2614" i="12"/>
  <c r="D2626" i="12"/>
  <c r="D2638" i="12"/>
  <c r="D2650" i="12"/>
  <c r="D2662" i="12"/>
  <c r="D2674" i="12"/>
  <c r="D2686" i="12"/>
  <c r="D2698" i="12"/>
  <c r="D2710" i="12"/>
  <c r="D2722" i="12"/>
  <c r="D2734" i="12"/>
  <c r="D2746" i="12"/>
  <c r="D2758" i="12"/>
  <c r="D2770" i="12"/>
  <c r="D2782" i="12"/>
  <c r="D2794" i="12"/>
  <c r="D2806" i="12"/>
  <c r="D2818" i="12"/>
  <c r="D2830" i="12"/>
  <c r="D2842" i="12"/>
  <c r="D2854" i="12"/>
  <c r="D2866" i="12"/>
  <c r="D2878" i="12"/>
  <c r="D2890" i="12"/>
  <c r="D2902" i="12"/>
  <c r="D2914" i="12"/>
  <c r="D2926" i="12"/>
  <c r="D2938" i="12"/>
  <c r="D2950" i="12"/>
  <c r="D2962" i="12"/>
  <c r="D2974" i="12"/>
  <c r="D2986" i="12"/>
  <c r="D2998" i="12"/>
  <c r="D3010" i="12"/>
  <c r="D3022" i="12"/>
  <c r="D3034" i="12"/>
  <c r="D3046" i="12"/>
  <c r="D3058" i="12"/>
  <c r="D3070" i="12"/>
  <c r="D3082" i="12"/>
  <c r="D3094" i="12"/>
  <c r="D3106" i="12"/>
  <c r="D3118" i="12"/>
  <c r="D3130" i="12"/>
  <c r="D3142" i="12"/>
  <c r="D3154" i="12"/>
  <c r="D3166" i="12"/>
  <c r="D3178" i="12"/>
  <c r="D3190" i="12"/>
  <c r="D3202" i="12"/>
  <c r="D3214" i="12"/>
  <c r="D3226" i="12"/>
  <c r="D3238" i="12"/>
  <c r="D3250" i="12"/>
  <c r="D3262" i="12"/>
  <c r="D3274" i="12"/>
  <c r="D3286" i="12"/>
  <c r="D3298" i="12"/>
  <c r="D3310" i="12"/>
  <c r="D149" i="12"/>
  <c r="D437" i="12"/>
  <c r="D617" i="12"/>
  <c r="D725" i="12"/>
  <c r="D827" i="12"/>
  <c r="D923" i="12"/>
  <c r="D1019" i="12"/>
  <c r="D1106" i="12"/>
  <c r="D1169" i="12"/>
  <c r="D1228" i="12"/>
  <c r="D1281" i="12"/>
  <c r="D1329" i="12"/>
  <c r="D1377" i="12"/>
  <c r="D1425" i="12"/>
  <c r="D1473" i="12"/>
  <c r="D1521" i="12"/>
  <c r="D1564" i="12"/>
  <c r="D1590" i="12"/>
  <c r="D1618" i="12"/>
  <c r="D1649" i="12"/>
  <c r="D1677" i="12"/>
  <c r="D1708" i="12"/>
  <c r="D1734" i="12"/>
  <c r="D1762" i="12"/>
  <c r="D1793" i="12"/>
  <c r="D1817" i="12"/>
  <c r="D1834" i="12"/>
  <c r="D1854" i="12"/>
  <c r="D1870" i="12"/>
  <c r="D1890" i="12"/>
  <c r="D1906" i="12"/>
  <c r="D1926" i="12"/>
  <c r="D1942" i="12"/>
  <c r="D1962" i="12"/>
  <c r="D1978" i="12"/>
  <c r="D1998" i="12"/>
  <c r="D2014" i="12"/>
  <c r="D2034" i="12"/>
  <c r="D2050" i="12"/>
  <c r="D2070" i="12"/>
  <c r="D2086" i="12"/>
  <c r="D2106" i="12"/>
  <c r="D2122" i="12"/>
  <c r="D2142" i="12"/>
  <c r="D2158" i="12"/>
  <c r="D2178" i="12"/>
  <c r="D2194" i="12"/>
  <c r="D2214" i="12"/>
  <c r="D2230" i="12"/>
  <c r="D2250" i="12"/>
  <c r="D2266" i="12"/>
  <c r="D2286" i="12"/>
  <c r="D2302" i="12"/>
  <c r="D2322" i="12"/>
  <c r="D2338" i="12"/>
  <c r="D2358" i="12"/>
  <c r="D2374" i="12"/>
  <c r="D2392" i="12"/>
  <c r="D2406" i="12"/>
  <c r="D2420" i="12"/>
  <c r="D2434" i="12"/>
  <c r="D2448" i="12"/>
  <c r="D2464" i="12"/>
  <c r="D2478" i="12"/>
  <c r="D2492" i="12"/>
  <c r="D2506" i="12"/>
  <c r="D2519" i="12"/>
  <c r="D2531" i="12"/>
  <c r="D2543" i="12"/>
  <c r="D2555" i="12"/>
  <c r="D2567" i="12"/>
  <c r="D2579" i="12"/>
  <c r="D2591" i="12"/>
  <c r="D2603" i="12"/>
  <c r="D2615" i="12"/>
  <c r="D2627" i="12"/>
  <c r="D2639" i="12"/>
  <c r="D2651" i="12"/>
  <c r="D2663" i="12"/>
  <c r="D2675" i="12"/>
  <c r="D2687" i="12"/>
  <c r="D2699" i="12"/>
  <c r="D2711" i="12"/>
  <c r="D2723" i="12"/>
  <c r="D2735" i="12"/>
  <c r="D2747" i="12"/>
  <c r="D2759" i="12"/>
  <c r="D2771" i="12"/>
  <c r="D2783" i="12"/>
  <c r="D2795" i="12"/>
  <c r="D2807" i="12"/>
  <c r="D2819" i="12"/>
  <c r="D2831" i="12"/>
  <c r="D2843" i="12"/>
  <c r="D2855" i="12"/>
  <c r="D2867" i="12"/>
  <c r="D2879" i="12"/>
  <c r="D2891" i="12"/>
  <c r="D2903" i="12"/>
  <c r="D2915" i="12"/>
  <c r="D2927" i="12"/>
  <c r="D2939" i="12"/>
  <c r="D2951" i="12"/>
  <c r="D2963" i="12"/>
  <c r="D2975" i="12"/>
  <c r="D2987" i="12"/>
  <c r="D2999" i="12"/>
  <c r="D3011" i="12"/>
  <c r="D3023" i="12"/>
  <c r="D3035" i="12"/>
  <c r="D3047" i="12"/>
  <c r="D3059" i="12"/>
  <c r="D3071" i="12"/>
  <c r="D3083" i="12"/>
  <c r="D3095" i="12"/>
  <c r="D3107" i="12"/>
  <c r="D3119" i="12"/>
  <c r="D3131" i="12"/>
  <c r="D3143" i="12"/>
  <c r="D3155" i="12"/>
  <c r="D3167" i="12"/>
  <c r="D3179" i="12"/>
  <c r="D151" i="12"/>
  <c r="D439" i="12"/>
  <c r="D618" i="12"/>
  <c r="D726" i="12"/>
  <c r="D829" i="12"/>
  <c r="D925" i="12"/>
  <c r="D1021" i="12"/>
  <c r="D1115" i="12"/>
  <c r="D1179" i="12"/>
  <c r="D1237" i="12"/>
  <c r="D1288" i="12"/>
  <c r="D1336" i="12"/>
  <c r="D1384" i="12"/>
  <c r="D1432" i="12"/>
  <c r="D1480" i="12"/>
  <c r="D1528" i="12"/>
  <c r="D1565" i="12"/>
  <c r="D1593" i="12"/>
  <c r="D1624" i="12"/>
  <c r="D1650" i="12"/>
  <c r="D1678" i="12"/>
  <c r="D1709" i="12"/>
  <c r="D1737" i="12"/>
  <c r="D1768" i="12"/>
  <c r="D1794" i="12"/>
  <c r="D1818" i="12"/>
  <c r="D1836" i="12"/>
  <c r="D1855" i="12"/>
  <c r="D1872" i="12"/>
  <c r="D1891" i="12"/>
  <c r="D1908" i="12"/>
  <c r="D1927" i="12"/>
  <c r="D1944" i="12"/>
  <c r="D1963" i="12"/>
  <c r="D1980" i="12"/>
  <c r="D1999" i="12"/>
  <c r="D2016" i="12"/>
  <c r="D2035" i="12"/>
  <c r="D2052" i="12"/>
  <c r="D2071" i="12"/>
  <c r="D2088" i="12"/>
  <c r="D2107" i="12"/>
  <c r="D2124" i="12"/>
  <c r="D2143" i="12"/>
  <c r="D2160" i="12"/>
  <c r="D2179" i="12"/>
  <c r="D2196" i="12"/>
  <c r="D2215" i="12"/>
  <c r="D2232" i="12"/>
  <c r="D2251" i="12"/>
  <c r="D2268" i="12"/>
  <c r="D2287" i="12"/>
  <c r="D2304" i="12"/>
  <c r="D2323" i="12"/>
  <c r="D2340" i="12"/>
  <c r="D2359" i="12"/>
  <c r="D2376" i="12"/>
  <c r="D2393" i="12"/>
  <c r="D2407" i="12"/>
  <c r="D2421" i="12"/>
  <c r="D2435" i="12"/>
  <c r="D2449" i="12"/>
  <c r="D2465" i="12"/>
  <c r="D2479" i="12"/>
  <c r="D2493" i="12"/>
  <c r="D2507" i="12"/>
  <c r="D2520" i="12"/>
  <c r="D2532" i="12"/>
  <c r="D2544" i="12"/>
  <c r="D2556" i="12"/>
  <c r="D2568" i="12"/>
  <c r="D2580" i="12"/>
  <c r="D2592" i="12"/>
  <c r="D2604" i="12"/>
  <c r="D2616" i="12"/>
  <c r="D2628" i="12"/>
  <c r="D2640" i="12"/>
  <c r="D2652" i="12"/>
  <c r="D2664" i="12"/>
  <c r="D2676" i="12"/>
  <c r="D2688" i="12"/>
  <c r="D2700" i="12"/>
  <c r="D2712" i="12"/>
  <c r="D2724" i="12"/>
  <c r="D2736" i="12"/>
  <c r="D2748" i="12"/>
  <c r="D2760" i="12"/>
  <c r="D2772" i="12"/>
  <c r="D2784" i="12"/>
  <c r="D2796" i="12"/>
  <c r="D2808" i="12"/>
  <c r="D2820" i="12"/>
  <c r="D2832" i="12"/>
  <c r="D2844" i="12"/>
  <c r="D2856" i="12"/>
  <c r="D2868" i="12"/>
  <c r="D2880" i="12"/>
  <c r="D2892" i="12"/>
  <c r="D2904" i="12"/>
  <c r="D2916" i="12"/>
  <c r="D2928" i="12"/>
  <c r="D2940" i="12"/>
  <c r="D2952" i="12"/>
  <c r="D2964" i="12"/>
  <c r="D2976" i="12"/>
  <c r="D2988" i="12"/>
  <c r="D3000" i="12"/>
  <c r="D3012" i="12"/>
  <c r="D3024" i="12"/>
  <c r="D3036" i="12"/>
  <c r="D3048" i="12"/>
  <c r="D3060" i="12"/>
  <c r="D3072" i="12"/>
  <c r="D3084" i="12"/>
  <c r="D3096" i="12"/>
  <c r="D3108" i="12"/>
  <c r="D3120" i="12"/>
  <c r="D3132" i="12"/>
  <c r="D3144" i="12"/>
  <c r="D3156" i="12"/>
  <c r="D3168" i="12"/>
  <c r="D3180" i="12"/>
  <c r="D3192" i="12"/>
  <c r="D3204" i="12"/>
  <c r="D3216" i="12"/>
  <c r="D3228" i="12"/>
  <c r="D3240" i="12"/>
  <c r="D3252" i="12"/>
  <c r="D3264" i="12"/>
  <c r="D3276" i="12"/>
  <c r="D3288" i="12"/>
  <c r="D3300" i="12"/>
  <c r="D3312" i="12"/>
  <c r="D3324" i="12"/>
  <c r="D3336" i="12"/>
  <c r="D3348" i="12"/>
  <c r="D3360" i="12"/>
  <c r="D3372" i="12"/>
  <c r="D3384" i="12"/>
  <c r="D3396" i="12"/>
  <c r="D3408" i="12"/>
  <c r="D3420" i="12"/>
  <c r="D3432" i="12"/>
  <c r="D3444" i="12"/>
  <c r="D3456" i="12"/>
  <c r="D3468" i="12"/>
  <c r="D3480" i="12"/>
  <c r="D3492" i="12"/>
  <c r="D3504" i="12"/>
  <c r="D3516" i="12"/>
  <c r="D3528" i="12"/>
  <c r="D3540" i="12"/>
  <c r="D3552" i="12"/>
  <c r="D3564" i="12"/>
  <c r="D3576" i="12"/>
  <c r="D3588" i="12"/>
  <c r="D3600" i="12"/>
  <c r="D3612" i="12"/>
  <c r="D3624" i="12"/>
  <c r="D199" i="12"/>
  <c r="D486" i="12"/>
  <c r="D638" i="12"/>
  <c r="D746" i="12"/>
  <c r="D844" i="12"/>
  <c r="D940" i="12"/>
  <c r="D1036" i="12"/>
  <c r="D1121" i="12"/>
  <c r="D1185" i="12"/>
  <c r="D1242" i="12"/>
  <c r="D1293" i="12"/>
  <c r="D1341" i="12"/>
  <c r="D1389" i="12"/>
  <c r="D1437" i="12"/>
  <c r="D1485" i="12"/>
  <c r="D1533" i="12"/>
  <c r="D1569" i="12"/>
  <c r="D1600" i="12"/>
  <c r="D1626" i="12"/>
  <c r="D1654" i="12"/>
  <c r="D1685" i="12"/>
  <c r="D1713" i="12"/>
  <c r="D1744" i="12"/>
  <c r="D1770" i="12"/>
  <c r="D1798" i="12"/>
  <c r="D1821" i="12"/>
  <c r="D1841" i="12"/>
  <c r="D1857" i="12"/>
  <c r="D1877" i="12"/>
  <c r="D1893" i="12"/>
  <c r="D1913" i="12"/>
  <c r="D1929" i="12"/>
  <c r="D1949" i="12"/>
  <c r="D1965" i="12"/>
  <c r="D1985" i="12"/>
  <c r="D2001" i="12"/>
  <c r="D2021" i="12"/>
  <c r="D2037" i="12"/>
  <c r="D2057" i="12"/>
  <c r="D2073" i="12"/>
  <c r="D2093" i="12"/>
  <c r="D2109" i="12"/>
  <c r="D2129" i="12"/>
  <c r="D2145" i="12"/>
  <c r="D2165" i="12"/>
  <c r="D2181" i="12"/>
  <c r="D2201" i="12"/>
  <c r="D2217" i="12"/>
  <c r="D2237" i="12"/>
  <c r="D2253" i="12"/>
  <c r="D2273" i="12"/>
  <c r="D2289" i="12"/>
  <c r="D2309" i="12"/>
  <c r="D2325" i="12"/>
  <c r="D2345" i="12"/>
  <c r="D2361" i="12"/>
  <c r="D2381" i="12"/>
  <c r="D2395" i="12"/>
  <c r="D2409" i="12"/>
  <c r="D2423" i="12"/>
  <c r="D2437" i="12"/>
  <c r="D2453" i="12"/>
  <c r="D2467" i="12"/>
  <c r="D2481" i="12"/>
  <c r="D2495" i="12"/>
  <c r="D2509" i="12"/>
  <c r="D2522" i="12"/>
  <c r="D2534" i="12"/>
  <c r="D2546" i="12"/>
  <c r="D2558" i="12"/>
  <c r="D2570" i="12"/>
  <c r="D2582" i="12"/>
  <c r="D2594" i="12"/>
  <c r="D2606" i="12"/>
  <c r="D2618" i="12"/>
  <c r="D2630" i="12"/>
  <c r="D2642" i="12"/>
  <c r="D2654" i="12"/>
  <c r="D2666" i="12"/>
  <c r="D2678" i="12"/>
  <c r="D2690" i="12"/>
  <c r="D2702" i="12"/>
  <c r="D2714" i="12"/>
  <c r="D2726" i="12"/>
  <c r="D2738" i="12"/>
  <c r="D2750" i="12"/>
  <c r="D2762" i="12"/>
  <c r="D2774" i="12"/>
  <c r="D2786" i="12"/>
  <c r="D2798" i="12"/>
  <c r="D2810" i="12"/>
  <c r="D2822" i="12"/>
  <c r="D2834" i="12"/>
  <c r="D2846" i="12"/>
  <c r="D2858" i="12"/>
  <c r="D2870" i="12"/>
  <c r="D2882" i="12"/>
  <c r="D2894" i="12"/>
  <c r="D2906" i="12"/>
  <c r="D2918" i="12"/>
  <c r="D2930" i="12"/>
  <c r="D2942" i="12"/>
  <c r="D2954" i="12"/>
  <c r="D2966" i="12"/>
  <c r="D2978" i="12"/>
  <c r="D2990" i="12"/>
  <c r="D3002" i="12"/>
  <c r="D3014" i="12"/>
  <c r="D3026" i="12"/>
  <c r="D3038" i="12"/>
  <c r="D3050" i="12"/>
  <c r="D3062" i="12"/>
  <c r="D3074" i="12"/>
  <c r="D3086" i="12"/>
  <c r="D3098" i="12"/>
  <c r="D3110" i="12"/>
  <c r="D3122" i="12"/>
  <c r="D3134" i="12"/>
  <c r="D3146" i="12"/>
  <c r="D3158" i="12"/>
  <c r="D3170" i="12"/>
  <c r="D3182" i="12"/>
  <c r="D3194" i="12"/>
  <c r="D3206" i="12"/>
  <c r="D3218" i="12"/>
  <c r="D3230" i="12"/>
  <c r="D3242" i="12"/>
  <c r="D3254" i="12"/>
  <c r="D3266" i="12"/>
  <c r="D3278" i="12"/>
  <c r="D3290" i="12"/>
  <c r="D3302" i="12"/>
  <c r="D3314" i="12"/>
  <c r="D3326" i="12"/>
  <c r="D3338" i="12"/>
  <c r="D3350" i="12"/>
  <c r="D3362" i="12"/>
  <c r="D3374" i="12"/>
  <c r="D3386" i="12"/>
  <c r="D3398" i="12"/>
  <c r="D3410" i="12"/>
  <c r="D3422" i="12"/>
  <c r="D245" i="12"/>
  <c r="D743" i="12"/>
  <c r="D1238" i="12"/>
  <c r="D1529" i="12"/>
  <c r="D1710" i="12"/>
  <c r="D1856" i="12"/>
  <c r="D1964" i="12"/>
  <c r="D2072" i="12"/>
  <c r="D2180" i="12"/>
  <c r="D2262" i="12"/>
  <c r="D2334" i="12"/>
  <c r="D2400" i="12"/>
  <c r="D2458" i="12"/>
  <c r="D2515" i="12"/>
  <c r="D2563" i="12"/>
  <c r="D2611" i="12"/>
  <c r="D2659" i="12"/>
  <c r="D2707" i="12"/>
  <c r="D2755" i="12"/>
  <c r="D2803" i="12"/>
  <c r="D2851" i="12"/>
  <c r="D2899" i="12"/>
  <c r="D2947" i="12"/>
  <c r="D2994" i="12"/>
  <c r="D3030" i="12"/>
  <c r="D3066" i="12"/>
  <c r="D3102" i="12"/>
  <c r="D3138" i="12"/>
  <c r="D3174" i="12"/>
  <c r="D3199" i="12"/>
  <c r="D3223" i="12"/>
  <c r="D3247" i="12"/>
  <c r="D3271" i="12"/>
  <c r="D3295" i="12"/>
  <c r="D3319" i="12"/>
  <c r="D3339" i="12"/>
  <c r="D3359" i="12"/>
  <c r="D3379" i="12"/>
  <c r="D3397" i="12"/>
  <c r="D3415" i="12"/>
  <c r="D3433" i="12"/>
  <c r="D3448" i="12"/>
  <c r="D3464" i="12"/>
  <c r="D3481" i="12"/>
  <c r="D3496" i="12"/>
  <c r="D3512" i="12"/>
  <c r="D3527" i="12"/>
  <c r="D3542" i="12"/>
  <c r="D3556" i="12"/>
  <c r="D3571" i="12"/>
  <c r="D3585" i="12"/>
  <c r="D3599" i="12"/>
  <c r="D3614" i="12"/>
  <c r="D3628" i="12"/>
  <c r="D3642" i="12"/>
  <c r="D3655" i="12"/>
  <c r="D3668" i="12"/>
  <c r="D3681" i="12"/>
  <c r="D3694" i="12"/>
  <c r="D3707" i="12"/>
  <c r="D3720" i="12"/>
  <c r="D3733" i="12"/>
  <c r="D3746" i="12"/>
  <c r="D3759" i="12"/>
  <c r="D3771" i="12"/>
  <c r="D3783" i="12"/>
  <c r="D3795" i="12"/>
  <c r="D3807" i="12"/>
  <c r="D3819" i="12"/>
  <c r="D3831" i="12"/>
  <c r="D3843" i="12"/>
  <c r="D3855" i="12"/>
  <c r="D3867" i="12"/>
  <c r="D3879" i="12"/>
  <c r="D3891" i="12"/>
  <c r="D3903" i="12"/>
  <c r="D3915" i="12"/>
  <c r="D3927" i="12"/>
  <c r="D3939" i="12"/>
  <c r="D3951" i="12"/>
  <c r="D3963" i="12"/>
  <c r="D3975" i="12"/>
  <c r="D3987" i="12"/>
  <c r="D3999" i="12"/>
  <c r="D4011" i="12"/>
  <c r="D4023" i="12"/>
  <c r="D4035" i="12"/>
  <c r="D4047" i="12"/>
  <c r="D4059" i="12"/>
  <c r="D4071" i="12"/>
  <c r="D4083" i="12"/>
  <c r="D4095" i="12"/>
  <c r="D4107" i="12"/>
  <c r="D4119" i="12"/>
  <c r="D4131" i="12"/>
  <c r="D4143" i="12"/>
  <c r="D4155" i="12"/>
  <c r="D4167" i="12"/>
  <c r="D4179" i="12"/>
  <c r="D4191" i="12"/>
  <c r="D4203" i="12"/>
  <c r="D4215" i="12"/>
  <c r="D4227" i="12"/>
  <c r="D761" i="12"/>
  <c r="D1251" i="12"/>
  <c r="D1540" i="12"/>
  <c r="D1714" i="12"/>
  <c r="D1858" i="12"/>
  <c r="D1966" i="12"/>
  <c r="D2074" i="12"/>
  <c r="D2182" i="12"/>
  <c r="D2272" i="12"/>
  <c r="D2344" i="12"/>
  <c r="D2408" i="12"/>
  <c r="D2466" i="12"/>
  <c r="D2521" i="12"/>
  <c r="D2569" i="12"/>
  <c r="D2617" i="12"/>
  <c r="D2665" i="12"/>
  <c r="D2713" i="12"/>
  <c r="D2761" i="12"/>
  <c r="D2809" i="12"/>
  <c r="D2857" i="12"/>
  <c r="D2905" i="12"/>
  <c r="D2953" i="12"/>
  <c r="D2995" i="12"/>
  <c r="D3031" i="12"/>
  <c r="D3067" i="12"/>
  <c r="D3103" i="12"/>
  <c r="D3139" i="12"/>
  <c r="D3175" i="12"/>
  <c r="D3200" i="12"/>
  <c r="D3224" i="12"/>
  <c r="D3248" i="12"/>
  <c r="D3272" i="12"/>
  <c r="D3296" i="12"/>
  <c r="D3320" i="12"/>
  <c r="D3342" i="12"/>
  <c r="D3361" i="12"/>
  <c r="D3380" i="12"/>
  <c r="D3399" i="12"/>
  <c r="D3416" i="12"/>
  <c r="D3434" i="12"/>
  <c r="D3450" i="12"/>
  <c r="D3466" i="12"/>
  <c r="D3482" i="12"/>
  <c r="D3498" i="12"/>
  <c r="D3514" i="12"/>
  <c r="D3529" i="12"/>
  <c r="D3543" i="12"/>
  <c r="D3558" i="12"/>
  <c r="D3572" i="12"/>
  <c r="D3586" i="12"/>
  <c r="D3601" i="12"/>
  <c r="D3615" i="12"/>
  <c r="D3630" i="12"/>
  <c r="D3643" i="12"/>
  <c r="D3656" i="12"/>
  <c r="D3669" i="12"/>
  <c r="D3682" i="12"/>
  <c r="D3695" i="12"/>
  <c r="D3708" i="12"/>
  <c r="D3721" i="12"/>
  <c r="D3734" i="12"/>
  <c r="D3747" i="12"/>
  <c r="D3760" i="12"/>
  <c r="D3772" i="12"/>
  <c r="D3784" i="12"/>
  <c r="D3796" i="12"/>
  <c r="D3808" i="12"/>
  <c r="D3820" i="12"/>
  <c r="D3832" i="12"/>
  <c r="D3844" i="12"/>
  <c r="D3856" i="12"/>
  <c r="D3868" i="12"/>
  <c r="D3880" i="12"/>
  <c r="D3892" i="12"/>
  <c r="D3904" i="12"/>
  <c r="D3916" i="12"/>
  <c r="D3928" i="12"/>
  <c r="D3940" i="12"/>
  <c r="D3952" i="12"/>
  <c r="D3964" i="12"/>
  <c r="D3976" i="12"/>
  <c r="D3988" i="12"/>
  <c r="D4000" i="12"/>
  <c r="D4012" i="12"/>
  <c r="D4024" i="12"/>
  <c r="D4036" i="12"/>
  <c r="D4048" i="12"/>
  <c r="D4060" i="12"/>
  <c r="D4072" i="12"/>
  <c r="D4084" i="12"/>
  <c r="D4096" i="12"/>
  <c r="D4108" i="12"/>
  <c r="D4120" i="12"/>
  <c r="D4132" i="12"/>
  <c r="D4144" i="12"/>
  <c r="D4156" i="12"/>
  <c r="D4168" i="12"/>
  <c r="D4180" i="12"/>
  <c r="D4192" i="12"/>
  <c r="D4204" i="12"/>
  <c r="D4216" i="12"/>
  <c r="D4228" i="12"/>
  <c r="D4240" i="12"/>
  <c r="D4252" i="12"/>
  <c r="D4264" i="12"/>
  <c r="D4276" i="12"/>
  <c r="D4288" i="12"/>
  <c r="D4300" i="12"/>
  <c r="D4312" i="12"/>
  <c r="D4324" i="12"/>
  <c r="D4336" i="12"/>
  <c r="D4348" i="12"/>
  <c r="D4360" i="12"/>
  <c r="D4372" i="12"/>
  <c r="D4384" i="12"/>
  <c r="D4396" i="12"/>
  <c r="D4408" i="12"/>
  <c r="D4420" i="12"/>
  <c r="D4432" i="12"/>
  <c r="D4444" i="12"/>
  <c r="D4456" i="12"/>
  <c r="D4468" i="12"/>
  <c r="D4480" i="12"/>
  <c r="D4492" i="12"/>
  <c r="D4504" i="12"/>
  <c r="D4516" i="12"/>
  <c r="D4528" i="12"/>
  <c r="D4540" i="12"/>
  <c r="D4552" i="12"/>
  <c r="D4564" i="12"/>
  <c r="D4576" i="12"/>
  <c r="D4588" i="12"/>
  <c r="D4600" i="12"/>
  <c r="D4612" i="12"/>
  <c r="D4624" i="12"/>
  <c r="D4636" i="12"/>
  <c r="D4648" i="12"/>
  <c r="D4660" i="12"/>
  <c r="D4672" i="12"/>
  <c r="D4684" i="12"/>
  <c r="D4696" i="12"/>
  <c r="D4708" i="12"/>
  <c r="D4720" i="12"/>
  <c r="D4732" i="12"/>
  <c r="D4744" i="12"/>
  <c r="D4756" i="12"/>
  <c r="D4768" i="12"/>
  <c r="D4780" i="12"/>
  <c r="D4792" i="12"/>
  <c r="D4804" i="12"/>
  <c r="D4816" i="12"/>
  <c r="D4828" i="12"/>
  <c r="D4840" i="12"/>
  <c r="D4852" i="12"/>
  <c r="D4864" i="12"/>
  <c r="D4876" i="12"/>
  <c r="D4888" i="12"/>
  <c r="D4900" i="12"/>
  <c r="D4912" i="12"/>
  <c r="D4924" i="12"/>
  <c r="D4936" i="12"/>
  <c r="D4948" i="12"/>
  <c r="D4960" i="12"/>
  <c r="D4972" i="12"/>
  <c r="D4984" i="12"/>
  <c r="D4996" i="12"/>
  <c r="D5008" i="12"/>
  <c r="D5020" i="12"/>
  <c r="D5032" i="12"/>
  <c r="D5044" i="12"/>
  <c r="D5056" i="12"/>
  <c r="D5068" i="12"/>
  <c r="D843" i="12"/>
  <c r="D1289" i="12"/>
  <c r="D1566" i="12"/>
  <c r="D1738" i="12"/>
  <c r="D1876" i="12"/>
  <c r="D1984" i="12"/>
  <c r="D2092" i="12"/>
  <c r="D2200" i="12"/>
  <c r="D2274" i="12"/>
  <c r="D2346" i="12"/>
  <c r="D2410" i="12"/>
  <c r="D2468" i="12"/>
  <c r="D2523" i="12"/>
  <c r="D2571" i="12"/>
  <c r="D2619" i="12"/>
  <c r="D2667" i="12"/>
  <c r="D2715" i="12"/>
  <c r="D2763" i="12"/>
  <c r="D2811" i="12"/>
  <c r="D2859" i="12"/>
  <c r="D2907" i="12"/>
  <c r="D2955" i="12"/>
  <c r="D3001" i="12"/>
  <c r="D3037" i="12"/>
  <c r="D3073" i="12"/>
  <c r="D3109" i="12"/>
  <c r="D3145" i="12"/>
  <c r="D3176" i="12"/>
  <c r="D3203" i="12"/>
  <c r="D3227" i="12"/>
  <c r="D3251" i="12"/>
  <c r="D3275" i="12"/>
  <c r="D3299" i="12"/>
  <c r="D3322" i="12"/>
  <c r="D3343" i="12"/>
  <c r="D3363" i="12"/>
  <c r="D3382" i="12"/>
  <c r="D3400" i="12"/>
  <c r="D3418" i="12"/>
  <c r="D3435" i="12"/>
  <c r="D3451" i="12"/>
  <c r="D3467" i="12"/>
  <c r="D3483" i="12"/>
  <c r="D3499" i="12"/>
  <c r="D3515" i="12"/>
  <c r="D3530" i="12"/>
  <c r="D3544" i="12"/>
  <c r="D3559" i="12"/>
  <c r="D3573" i="12"/>
  <c r="D3587" i="12"/>
  <c r="D3602" i="12"/>
  <c r="D3616" i="12"/>
  <c r="D3631" i="12"/>
  <c r="D3644" i="12"/>
  <c r="D3657" i="12"/>
  <c r="D3670" i="12"/>
  <c r="D3683" i="12"/>
  <c r="D3696" i="12"/>
  <c r="D3709" i="12"/>
  <c r="D3722" i="12"/>
  <c r="D3735" i="12"/>
  <c r="D3748" i="12"/>
  <c r="D3761" i="12"/>
  <c r="D3773" i="12"/>
  <c r="D3785" i="12"/>
  <c r="D3797" i="12"/>
  <c r="D3809" i="12"/>
  <c r="D3821" i="12"/>
  <c r="D3833" i="12"/>
  <c r="D3845" i="12"/>
  <c r="D3857" i="12"/>
  <c r="D3869" i="12"/>
  <c r="D3881" i="12"/>
  <c r="D3893" i="12"/>
  <c r="D3905" i="12"/>
  <c r="D3917" i="12"/>
  <c r="D3929" i="12"/>
  <c r="D3941" i="12"/>
  <c r="D3953" i="12"/>
  <c r="D3965" i="12"/>
  <c r="D3977" i="12"/>
  <c r="D3989" i="12"/>
  <c r="D4001" i="12"/>
  <c r="D4013" i="12"/>
  <c r="D4025" i="12"/>
  <c r="D4037" i="12"/>
  <c r="D4049" i="12"/>
  <c r="D4061" i="12"/>
  <c r="D4073" i="12"/>
  <c r="D4085" i="12"/>
  <c r="D4097" i="12"/>
  <c r="D4109" i="12"/>
  <c r="D4121" i="12"/>
  <c r="D4133" i="12"/>
  <c r="D4145" i="12"/>
  <c r="D4157" i="12"/>
  <c r="D4169" i="12"/>
  <c r="D4181" i="12"/>
  <c r="D4193" i="12"/>
  <c r="D4205" i="12"/>
  <c r="D4217" i="12"/>
  <c r="D4229" i="12"/>
  <c r="D4241" i="12"/>
  <c r="D4253" i="12"/>
  <c r="D4265" i="12"/>
  <c r="D4277" i="12"/>
  <c r="D4289" i="12"/>
  <c r="D4301" i="12"/>
  <c r="D4313" i="12"/>
  <c r="D4325" i="12"/>
  <c r="D4337" i="12"/>
  <c r="D4349" i="12"/>
  <c r="D4361" i="12"/>
  <c r="D4373" i="12"/>
  <c r="D4385" i="12"/>
  <c r="D4397" i="12"/>
  <c r="D4409" i="12"/>
  <c r="D4421" i="12"/>
  <c r="D4433" i="12"/>
  <c r="D4445" i="12"/>
  <c r="D4457" i="12"/>
  <c r="D4469" i="12"/>
  <c r="D4481" i="12"/>
  <c r="D4493" i="12"/>
  <c r="D4505" i="12"/>
  <c r="D4517" i="12"/>
  <c r="D858" i="12"/>
  <c r="D1300" i="12"/>
  <c r="D1570" i="12"/>
  <c r="D1745" i="12"/>
  <c r="D1878" i="12"/>
  <c r="D1986" i="12"/>
  <c r="D2094" i="12"/>
  <c r="D2202" i="12"/>
  <c r="D2278" i="12"/>
  <c r="D2350" i="12"/>
  <c r="D2416" i="12"/>
  <c r="D2472" i="12"/>
  <c r="D2527" i="12"/>
  <c r="D2575" i="12"/>
  <c r="D2623" i="12"/>
  <c r="D2671" i="12"/>
  <c r="D2719" i="12"/>
  <c r="D2767" i="12"/>
  <c r="D2815" i="12"/>
  <c r="D2863" i="12"/>
  <c r="D2911" i="12"/>
  <c r="D2959" i="12"/>
  <c r="D3003" i="12"/>
  <c r="D3039" i="12"/>
  <c r="D3075" i="12"/>
  <c r="D3111" i="12"/>
  <c r="D3147" i="12"/>
  <c r="D3181" i="12"/>
  <c r="D3205" i="12"/>
  <c r="D3229" i="12"/>
  <c r="D3253" i="12"/>
  <c r="D3277" i="12"/>
  <c r="D3301" i="12"/>
  <c r="D3323" i="12"/>
  <c r="D3344" i="12"/>
  <c r="D3366" i="12"/>
  <c r="D3383" i="12"/>
  <c r="D3402" i="12"/>
  <c r="D3419" i="12"/>
  <c r="D3436" i="12"/>
  <c r="D3452" i="12"/>
  <c r="D3469" i="12"/>
  <c r="D3484" i="12"/>
  <c r="D3500" i="12"/>
  <c r="D3517" i="12"/>
  <c r="D3531" i="12"/>
  <c r="D3546" i="12"/>
  <c r="D3560" i="12"/>
  <c r="D3574" i="12"/>
  <c r="D3589" i="12"/>
  <c r="D3603" i="12"/>
  <c r="D3618" i="12"/>
  <c r="D3632" i="12"/>
  <c r="D3645" i="12"/>
  <c r="D3658" i="12"/>
  <c r="D3671" i="12"/>
  <c r="D3684" i="12"/>
  <c r="D3697" i="12"/>
  <c r="D3710" i="12"/>
  <c r="D3723" i="12"/>
  <c r="D3736" i="12"/>
  <c r="D3750" i="12"/>
  <c r="D3762" i="12"/>
  <c r="D3774" i="12"/>
  <c r="D3786" i="12"/>
  <c r="D3798" i="12"/>
  <c r="D3810" i="12"/>
  <c r="D3822" i="12"/>
  <c r="D3834" i="12"/>
  <c r="D3846" i="12"/>
  <c r="D3858" i="12"/>
  <c r="D3870" i="12"/>
  <c r="D939" i="12"/>
  <c r="D1337" i="12"/>
  <c r="D1594" i="12"/>
  <c r="D1769" i="12"/>
  <c r="D1892" i="12"/>
  <c r="D2000" i="12"/>
  <c r="D2108" i="12"/>
  <c r="D2216" i="12"/>
  <c r="D2288" i="12"/>
  <c r="D2360" i="12"/>
  <c r="D2422" i="12"/>
  <c r="D2480" i="12"/>
  <c r="D2533" i="12"/>
  <c r="D2581" i="12"/>
  <c r="D2629" i="12"/>
  <c r="D2677" i="12"/>
  <c r="D2725" i="12"/>
  <c r="D2773" i="12"/>
  <c r="D2821" i="12"/>
  <c r="D2869" i="12"/>
  <c r="D2917" i="12"/>
  <c r="D2965" i="12"/>
  <c r="D3006" i="12"/>
  <c r="D3042" i="12"/>
  <c r="D3078" i="12"/>
  <c r="D3114" i="12"/>
  <c r="D3150" i="12"/>
  <c r="D3183" i="12"/>
  <c r="D3207" i="12"/>
  <c r="D3231" i="12"/>
  <c r="D3255" i="12"/>
  <c r="D3279" i="12"/>
  <c r="D3303" i="12"/>
  <c r="D3325" i="12"/>
  <c r="D3346" i="12"/>
  <c r="D3367" i="12"/>
  <c r="D3385" i="12"/>
  <c r="D3403" i="12"/>
  <c r="D3421" i="12"/>
  <c r="D3438" i="12"/>
  <c r="D3454" i="12"/>
  <c r="D3470" i="12"/>
  <c r="D3486" i="12"/>
  <c r="D3502" i="12"/>
  <c r="D3518" i="12"/>
  <c r="D3532" i="12"/>
  <c r="D3547" i="12"/>
  <c r="D3561" i="12"/>
  <c r="D3575" i="12"/>
  <c r="D3590" i="12"/>
  <c r="D3604" i="12"/>
  <c r="D3619" i="12"/>
  <c r="D3633" i="12"/>
  <c r="D3646" i="12"/>
  <c r="D3659" i="12"/>
  <c r="D3672" i="12"/>
  <c r="D3685" i="12"/>
  <c r="D3698" i="12"/>
  <c r="D3711" i="12"/>
  <c r="D3724" i="12"/>
  <c r="D3738" i="12"/>
  <c r="D3751" i="12"/>
  <c r="D3763" i="12"/>
  <c r="D3775" i="12"/>
  <c r="D3787" i="12"/>
  <c r="D3799" i="12"/>
  <c r="D3811" i="12"/>
  <c r="D3823" i="12"/>
  <c r="D3835" i="12"/>
  <c r="D3847" i="12"/>
  <c r="D954" i="12"/>
  <c r="D1348" i="12"/>
  <c r="D1601" i="12"/>
  <c r="D1773" i="12"/>
  <c r="D1894" i="12"/>
  <c r="D2002" i="12"/>
  <c r="D2110" i="12"/>
  <c r="D2218" i="12"/>
  <c r="D2290" i="12"/>
  <c r="D2362" i="12"/>
  <c r="D2424" i="12"/>
  <c r="D2482" i="12"/>
  <c r="D2535" i="12"/>
  <c r="D2583" i="12"/>
  <c r="D2631" i="12"/>
  <c r="D2679" i="12"/>
  <c r="D2727" i="12"/>
  <c r="D2775" i="12"/>
  <c r="D2823" i="12"/>
  <c r="D2871" i="12"/>
  <c r="D2919" i="12"/>
  <c r="D2967" i="12"/>
  <c r="D3007" i="12"/>
  <c r="D3043" i="12"/>
  <c r="D3079" i="12"/>
  <c r="D3115" i="12"/>
  <c r="D3151" i="12"/>
  <c r="D3186" i="12"/>
  <c r="D3210" i="12"/>
  <c r="D3234" i="12"/>
  <c r="D3258" i="12"/>
  <c r="D3282" i="12"/>
  <c r="D3306" i="12"/>
  <c r="D3327" i="12"/>
  <c r="D3347" i="12"/>
  <c r="D3368" i="12"/>
  <c r="D3387" i="12"/>
  <c r="D3404" i="12"/>
  <c r="D3423" i="12"/>
  <c r="D3439" i="12"/>
  <c r="D3455" i="12"/>
  <c r="D3471" i="12"/>
  <c r="D3487" i="12"/>
  <c r="D3503" i="12"/>
  <c r="D3519" i="12"/>
  <c r="D3534" i="12"/>
  <c r="D3548" i="12"/>
  <c r="D3562" i="12"/>
  <c r="D3577" i="12"/>
  <c r="D3591" i="12"/>
  <c r="D3606" i="12"/>
  <c r="D3620" i="12"/>
  <c r="D3634" i="12"/>
  <c r="D3647" i="12"/>
  <c r="D3660" i="12"/>
  <c r="D3673" i="12"/>
  <c r="D3686" i="12"/>
  <c r="D3699" i="12"/>
  <c r="D3712" i="12"/>
  <c r="D3726" i="12"/>
  <c r="D3739" i="12"/>
  <c r="D3752" i="12"/>
  <c r="D3764" i="12"/>
  <c r="D3776" i="12"/>
  <c r="D3788" i="12"/>
  <c r="D3800" i="12"/>
  <c r="D3812" i="12"/>
  <c r="D3824" i="12"/>
  <c r="D3836" i="12"/>
  <c r="D3848" i="12"/>
  <c r="D3860" i="12"/>
  <c r="D3872" i="12"/>
  <c r="D3884" i="12"/>
  <c r="D3896" i="12"/>
  <c r="D3908" i="12"/>
  <c r="D3920" i="12"/>
  <c r="D3932" i="12"/>
  <c r="D3944" i="12"/>
  <c r="D3956" i="12"/>
  <c r="D3968" i="12"/>
  <c r="D3980" i="12"/>
  <c r="D3992" i="12"/>
  <c r="D4004" i="12"/>
  <c r="D4016" i="12"/>
  <c r="D4028" i="12"/>
  <c r="D4040" i="12"/>
  <c r="D4052" i="12"/>
  <c r="D4064" i="12"/>
  <c r="D4076" i="12"/>
  <c r="D4088" i="12"/>
  <c r="D4100" i="12"/>
  <c r="D4112" i="12"/>
  <c r="D4124" i="12"/>
  <c r="D4136" i="12"/>
  <c r="D4148" i="12"/>
  <c r="D4160" i="12"/>
  <c r="D4172" i="12"/>
  <c r="D4184" i="12"/>
  <c r="D4196" i="12"/>
  <c r="D4208" i="12"/>
  <c r="D4220" i="12"/>
  <c r="D4232" i="12"/>
  <c r="D4244" i="12"/>
  <c r="D4256" i="12"/>
  <c r="D4268" i="12"/>
  <c r="D4280" i="12"/>
  <c r="D4292" i="12"/>
  <c r="D4304" i="12"/>
  <c r="D4316" i="12"/>
  <c r="D4328" i="12"/>
  <c r="D4340" i="12"/>
  <c r="D4352" i="12"/>
  <c r="D4364" i="12"/>
  <c r="D4376" i="12"/>
  <c r="D4388" i="12"/>
  <c r="D4400" i="12"/>
  <c r="D4412" i="12"/>
  <c r="D4424" i="12"/>
  <c r="D4436" i="12"/>
  <c r="D4448" i="12"/>
  <c r="D4460" i="12"/>
  <c r="D4472" i="12"/>
  <c r="D4484" i="12"/>
  <c r="D4496" i="12"/>
  <c r="D4508" i="12"/>
  <c r="D4520" i="12"/>
  <c r="D4532" i="12"/>
  <c r="D4544" i="12"/>
  <c r="D4556" i="12"/>
  <c r="D4568" i="12"/>
  <c r="D4580" i="12"/>
  <c r="D4592" i="12"/>
  <c r="D1035" i="12"/>
  <c r="D1385" i="12"/>
  <c r="D1625" i="12"/>
  <c r="D1797" i="12"/>
  <c r="D1912" i="12"/>
  <c r="D2020" i="12"/>
  <c r="D2128" i="12"/>
  <c r="D2226" i="12"/>
  <c r="D2298" i="12"/>
  <c r="D2370" i="12"/>
  <c r="D2430" i="12"/>
  <c r="D2488" i="12"/>
  <c r="D2539" i="12"/>
  <c r="D2587" i="12"/>
  <c r="D2635" i="12"/>
  <c r="D2683" i="12"/>
  <c r="D2731" i="12"/>
  <c r="D2779" i="12"/>
  <c r="D2827" i="12"/>
  <c r="D2875" i="12"/>
  <c r="D2923" i="12"/>
  <c r="D2971" i="12"/>
  <c r="D3013" i="12"/>
  <c r="D3049" i="12"/>
  <c r="D3085" i="12"/>
  <c r="D3121" i="12"/>
  <c r="D3157" i="12"/>
  <c r="D3187" i="12"/>
  <c r="D3211" i="12"/>
  <c r="D3235" i="12"/>
  <c r="D3259" i="12"/>
  <c r="D3283" i="12"/>
  <c r="D3307" i="12"/>
  <c r="D3330" i="12"/>
  <c r="D3349" i="12"/>
  <c r="D3370" i="12"/>
  <c r="D3388" i="12"/>
  <c r="D3406" i="12"/>
  <c r="D3424" i="12"/>
  <c r="D3440" i="12"/>
  <c r="D3457" i="12"/>
  <c r="D3472" i="12"/>
  <c r="D3488" i="12"/>
  <c r="D3505" i="12"/>
  <c r="D3520" i="12"/>
  <c r="D3535" i="12"/>
  <c r="D3549" i="12"/>
  <c r="D3563" i="12"/>
  <c r="D3578" i="12"/>
  <c r="D3592" i="12"/>
  <c r="D3607" i="12"/>
  <c r="D3621" i="12"/>
  <c r="D3635" i="12"/>
  <c r="D3648" i="12"/>
  <c r="D3661" i="12"/>
  <c r="D3674" i="12"/>
  <c r="D3687" i="12"/>
  <c r="D3700" i="12"/>
  <c r="D3714" i="12"/>
  <c r="D3727" i="12"/>
  <c r="D3740" i="12"/>
  <c r="D3753" i="12"/>
  <c r="D3765" i="12"/>
  <c r="D3777" i="12"/>
  <c r="D3789" i="12"/>
  <c r="D3801" i="12"/>
  <c r="D3813" i="12"/>
  <c r="D3825" i="12"/>
  <c r="D3837" i="12"/>
  <c r="D3849" i="12"/>
  <c r="D3861" i="12"/>
  <c r="D3873" i="12"/>
  <c r="D3885" i="12"/>
  <c r="D3897" i="12"/>
  <c r="D3909" i="12"/>
  <c r="D3921" i="12"/>
  <c r="D3933" i="12"/>
  <c r="D3945" i="12"/>
  <c r="D3957" i="12"/>
  <c r="D3969" i="12"/>
  <c r="D3981" i="12"/>
  <c r="D3993" i="12"/>
  <c r="D4005" i="12"/>
  <c r="D4017" i="12"/>
  <c r="D4029" i="12"/>
  <c r="D4041" i="12"/>
  <c r="D4053" i="12"/>
  <c r="D4065" i="12"/>
  <c r="D4077" i="12"/>
  <c r="D4089" i="12"/>
  <c r="D4101" i="12"/>
  <c r="D4113" i="12"/>
  <c r="D4125" i="12"/>
  <c r="D4137" i="12"/>
  <c r="D4149" i="12"/>
  <c r="D4161" i="12"/>
  <c r="D4173" i="12"/>
  <c r="D4185" i="12"/>
  <c r="D4197" i="12"/>
  <c r="D4209" i="12"/>
  <c r="D4221" i="12"/>
  <c r="D4233" i="12"/>
  <c r="D4245" i="12"/>
  <c r="D4257" i="12"/>
  <c r="D4269" i="12"/>
  <c r="D4281" i="12"/>
  <c r="D4293" i="12"/>
  <c r="D4305" i="12"/>
  <c r="D4317" i="12"/>
  <c r="D4329" i="12"/>
  <c r="D4341" i="12"/>
  <c r="D4353" i="12"/>
  <c r="D4365" i="12"/>
  <c r="D4377" i="12"/>
  <c r="D4389" i="12"/>
  <c r="D4401" i="12"/>
  <c r="D4413" i="12"/>
  <c r="D4425" i="12"/>
  <c r="D4437" i="12"/>
  <c r="D4449" i="12"/>
  <c r="D4461" i="12"/>
  <c r="D4473" i="12"/>
  <c r="D4485" i="12"/>
  <c r="D4497" i="12"/>
  <c r="D197" i="12"/>
  <c r="D1050" i="12"/>
  <c r="D1396" i="12"/>
  <c r="D1629" i="12"/>
  <c r="D1800" i="12"/>
  <c r="D1914" i="12"/>
  <c r="D2022" i="12"/>
  <c r="D2130" i="12"/>
  <c r="D2236" i="12"/>
  <c r="D2308" i="12"/>
  <c r="D2380" i="12"/>
  <c r="D2436" i="12"/>
  <c r="D2494" i="12"/>
  <c r="D2545" i="12"/>
  <c r="D2593" i="12"/>
  <c r="D2641" i="12"/>
  <c r="D2689" i="12"/>
  <c r="D2737" i="12"/>
  <c r="D2785" i="12"/>
  <c r="D2833" i="12"/>
  <c r="D2881" i="12"/>
  <c r="D2929" i="12"/>
  <c r="D2977" i="12"/>
  <c r="D3015" i="12"/>
  <c r="D3051" i="12"/>
  <c r="D3087" i="12"/>
  <c r="D3123" i="12"/>
  <c r="D3159" i="12"/>
  <c r="D3188" i="12"/>
  <c r="D3212" i="12"/>
  <c r="D3236" i="12"/>
  <c r="D3260" i="12"/>
  <c r="D3284" i="12"/>
  <c r="D3308" i="12"/>
  <c r="D3331" i="12"/>
  <c r="D3351" i="12"/>
  <c r="D3371" i="12"/>
  <c r="D3390" i="12"/>
  <c r="D3407" i="12"/>
  <c r="D3426" i="12"/>
  <c r="D3442" i="12"/>
  <c r="D3458" i="12"/>
  <c r="D3474" i="12"/>
  <c r="D3490" i="12"/>
  <c r="D3506" i="12"/>
  <c r="D3522" i="12"/>
  <c r="D3536" i="12"/>
  <c r="D3550" i="12"/>
  <c r="D3565" i="12"/>
  <c r="D3579" i="12"/>
  <c r="D3594" i="12"/>
  <c r="D3608" i="12"/>
  <c r="D3622" i="12"/>
  <c r="D3636" i="12"/>
  <c r="D3649" i="12"/>
  <c r="D3662" i="12"/>
  <c r="D3675" i="12"/>
  <c r="D3688" i="12"/>
  <c r="D3702" i="12"/>
  <c r="D3715" i="12"/>
  <c r="D3728" i="12"/>
  <c r="D3741" i="12"/>
  <c r="D3754" i="12"/>
  <c r="D3766" i="12"/>
  <c r="D3778" i="12"/>
  <c r="D3790" i="12"/>
  <c r="D3802" i="12"/>
  <c r="D3814" i="12"/>
  <c r="D3826" i="12"/>
  <c r="D3838" i="12"/>
  <c r="D3850" i="12"/>
  <c r="D3862" i="12"/>
  <c r="D3874" i="12"/>
  <c r="D3886" i="12"/>
  <c r="D3898" i="12"/>
  <c r="D3910" i="12"/>
  <c r="D3922" i="12"/>
  <c r="D3934" i="12"/>
  <c r="D3946" i="12"/>
  <c r="D3958" i="12"/>
  <c r="D3970" i="12"/>
  <c r="D3982" i="12"/>
  <c r="D3994" i="12"/>
  <c r="D4006" i="12"/>
  <c r="D4018" i="12"/>
  <c r="D4030" i="12"/>
  <c r="D4042" i="12"/>
  <c r="D4054" i="12"/>
  <c r="D4066" i="12"/>
  <c r="D4078" i="12"/>
  <c r="D4090" i="12"/>
  <c r="D4102" i="12"/>
  <c r="D4114" i="12"/>
  <c r="D4126" i="12"/>
  <c r="D4138" i="12"/>
  <c r="D4150" i="12"/>
  <c r="D4162" i="12"/>
  <c r="D4174" i="12"/>
  <c r="D4186" i="12"/>
  <c r="D4198" i="12"/>
  <c r="D4210" i="12"/>
  <c r="D4222" i="12"/>
  <c r="D4234" i="12"/>
  <c r="D4246" i="12"/>
  <c r="D4258" i="12"/>
  <c r="D4270" i="12"/>
  <c r="D4282" i="12"/>
  <c r="D4294" i="12"/>
  <c r="D4306" i="12"/>
  <c r="D4318" i="12"/>
  <c r="D4330" i="12"/>
  <c r="D4342" i="12"/>
  <c r="D4354" i="12"/>
  <c r="D4366" i="12"/>
  <c r="D4378" i="12"/>
  <c r="D4390" i="12"/>
  <c r="D4402" i="12"/>
  <c r="D4414" i="12"/>
  <c r="D4426" i="12"/>
  <c r="D4438" i="12"/>
  <c r="D4450" i="12"/>
  <c r="D4462" i="12"/>
  <c r="D4474" i="12"/>
  <c r="D4486" i="12"/>
  <c r="D4498" i="12"/>
  <c r="D485" i="12"/>
  <c r="D1117" i="12"/>
  <c r="D1433" i="12"/>
  <c r="D1653" i="12"/>
  <c r="D1819" i="12"/>
  <c r="D1928" i="12"/>
  <c r="D2036" i="12"/>
  <c r="D2144" i="12"/>
  <c r="D2238" i="12"/>
  <c r="D2310" i="12"/>
  <c r="D2382" i="12"/>
  <c r="D2440" i="12"/>
  <c r="D2496" i="12"/>
  <c r="D2547" i="12"/>
  <c r="D2595" i="12"/>
  <c r="D2643" i="12"/>
  <c r="D2691" i="12"/>
  <c r="D2739" i="12"/>
  <c r="D2787" i="12"/>
  <c r="D2835" i="12"/>
  <c r="D2883" i="12"/>
  <c r="D2931" i="12"/>
  <c r="D2979" i="12"/>
  <c r="D3018" i="12"/>
  <c r="D3054" i="12"/>
  <c r="D3090" i="12"/>
  <c r="D3126" i="12"/>
  <c r="D3162" i="12"/>
  <c r="D3191" i="12"/>
  <c r="D3215" i="12"/>
  <c r="D3239" i="12"/>
  <c r="D3263" i="12"/>
  <c r="D3287" i="12"/>
  <c r="D3311" i="12"/>
  <c r="D3332" i="12"/>
  <c r="D3354" i="12"/>
  <c r="D3373" i="12"/>
  <c r="D3391" i="12"/>
  <c r="D3409" i="12"/>
  <c r="D3427" i="12"/>
  <c r="D3443" i="12"/>
  <c r="D3459" i="12"/>
  <c r="D3475" i="12"/>
  <c r="D3491" i="12"/>
  <c r="D3507" i="12"/>
  <c r="D3523" i="12"/>
  <c r="D3537" i="12"/>
  <c r="D3551" i="12"/>
  <c r="D3566" i="12"/>
  <c r="D3580" i="12"/>
  <c r="D3595" i="12"/>
  <c r="D3609" i="12"/>
  <c r="D3623" i="12"/>
  <c r="D3637" i="12"/>
  <c r="D3650" i="12"/>
  <c r="D3663" i="12"/>
  <c r="D3676" i="12"/>
  <c r="D3690" i="12"/>
  <c r="D3703" i="12"/>
  <c r="D3716" i="12"/>
  <c r="D3729" i="12"/>
  <c r="D3742" i="12"/>
  <c r="D3755" i="12"/>
  <c r="D3767" i="12"/>
  <c r="D3779" i="12"/>
  <c r="D3791" i="12"/>
  <c r="D3803" i="12"/>
  <c r="D3815" i="12"/>
  <c r="D3827" i="12"/>
  <c r="D3839" i="12"/>
  <c r="D3851" i="12"/>
  <c r="D3863" i="12"/>
  <c r="D3875" i="12"/>
  <c r="D3887" i="12"/>
  <c r="D3899" i="12"/>
  <c r="D3911" i="12"/>
  <c r="D3923" i="12"/>
  <c r="D3935" i="12"/>
  <c r="D3947" i="12"/>
  <c r="D3959" i="12"/>
  <c r="D3971" i="12"/>
  <c r="D3983" i="12"/>
  <c r="D3995" i="12"/>
  <c r="D4007" i="12"/>
  <c r="D4019" i="12"/>
  <c r="D4031" i="12"/>
  <c r="D4043" i="12"/>
  <c r="D4055" i="12"/>
  <c r="D4067" i="12"/>
  <c r="D4079" i="12"/>
  <c r="D4091" i="12"/>
  <c r="D4103" i="12"/>
  <c r="D4115" i="12"/>
  <c r="D4127" i="12"/>
  <c r="D4139" i="12"/>
  <c r="D4151" i="12"/>
  <c r="D4163" i="12"/>
  <c r="D4175" i="12"/>
  <c r="D4187" i="12"/>
  <c r="D4199" i="12"/>
  <c r="D4211" i="12"/>
  <c r="D4223" i="12"/>
  <c r="D4235" i="12"/>
  <c r="D4247" i="12"/>
  <c r="D4259" i="12"/>
  <c r="D4271" i="12"/>
  <c r="D4283" i="12"/>
  <c r="D4295" i="12"/>
  <c r="D4307" i="12"/>
  <c r="D4319" i="12"/>
  <c r="D4331" i="12"/>
  <c r="D4343" i="12"/>
  <c r="D4355" i="12"/>
  <c r="D4367" i="12"/>
  <c r="D4379" i="12"/>
  <c r="D4391" i="12"/>
  <c r="D4403" i="12"/>
  <c r="D4415" i="12"/>
  <c r="D4427" i="12"/>
  <c r="D4439" i="12"/>
  <c r="D4451" i="12"/>
  <c r="D4463" i="12"/>
  <c r="D4475" i="12"/>
  <c r="D4487" i="12"/>
  <c r="D4499" i="12"/>
  <c r="D4511" i="12"/>
  <c r="D4523" i="12"/>
  <c r="D4535" i="12"/>
  <c r="D4547" i="12"/>
  <c r="D4559" i="12"/>
  <c r="D4571" i="12"/>
  <c r="D4583" i="12"/>
  <c r="D4595" i="12"/>
  <c r="D4607" i="12"/>
  <c r="D4619" i="12"/>
  <c r="D4631" i="12"/>
  <c r="D4643" i="12"/>
  <c r="D4655" i="12"/>
  <c r="D4667" i="12"/>
  <c r="D4679" i="12"/>
  <c r="D4691" i="12"/>
  <c r="D4703" i="12"/>
  <c r="D4715" i="12"/>
  <c r="D4727" i="12"/>
  <c r="D4739" i="12"/>
  <c r="D4751" i="12"/>
  <c r="D4763" i="12"/>
  <c r="D4775" i="12"/>
  <c r="D4787" i="12"/>
  <c r="D4799" i="12"/>
  <c r="D4811" i="12"/>
  <c r="D4823" i="12"/>
  <c r="D4835" i="12"/>
  <c r="D4847" i="12"/>
  <c r="D4859" i="12"/>
  <c r="D4871" i="12"/>
  <c r="D4883" i="12"/>
  <c r="D4895" i="12"/>
  <c r="D4907" i="12"/>
  <c r="D4919" i="12"/>
  <c r="D4931" i="12"/>
  <c r="D4943" i="12"/>
  <c r="D4955" i="12"/>
  <c r="D4967" i="12"/>
  <c r="D4979" i="12"/>
  <c r="D4991" i="12"/>
  <c r="D5003" i="12"/>
  <c r="D5015" i="12"/>
  <c r="D5027" i="12"/>
  <c r="D5039" i="12"/>
  <c r="D635" i="12"/>
  <c r="D1180" i="12"/>
  <c r="D1481" i="12"/>
  <c r="D1684" i="12"/>
  <c r="D1840" i="12"/>
  <c r="D1948" i="12"/>
  <c r="D2056" i="12"/>
  <c r="D2164" i="12"/>
  <c r="D2252" i="12"/>
  <c r="D2324" i="12"/>
  <c r="D2394" i="12"/>
  <c r="D2452" i="12"/>
  <c r="D2508" i="12"/>
  <c r="D2557" i="12"/>
  <c r="D2605" i="12"/>
  <c r="D2653" i="12"/>
  <c r="D2701" i="12"/>
  <c r="D2749" i="12"/>
  <c r="D2797" i="12"/>
  <c r="D2845" i="12"/>
  <c r="D2893" i="12"/>
  <c r="D2941" i="12"/>
  <c r="D2989" i="12"/>
  <c r="D3025" i="12"/>
  <c r="D3061" i="12"/>
  <c r="D3097" i="12"/>
  <c r="D3133" i="12"/>
  <c r="D3169" i="12"/>
  <c r="D3195" i="12"/>
  <c r="D3219" i="12"/>
  <c r="D3243" i="12"/>
  <c r="D3267" i="12"/>
  <c r="D3291" i="12"/>
  <c r="D3315" i="12"/>
  <c r="D3335" i="12"/>
  <c r="D3356" i="12"/>
  <c r="D3376" i="12"/>
  <c r="D3394" i="12"/>
  <c r="D3412" i="12"/>
  <c r="D3430" i="12"/>
  <c r="D3446" i="12"/>
  <c r="D3462" i="12"/>
  <c r="D3478" i="12"/>
  <c r="D3494" i="12"/>
  <c r="D3510" i="12"/>
  <c r="D3525" i="12"/>
  <c r="D3539" i="12"/>
  <c r="D3554" i="12"/>
  <c r="D3568" i="12"/>
  <c r="D3583" i="12"/>
  <c r="D3597" i="12"/>
  <c r="D3611" i="12"/>
  <c r="D3626" i="12"/>
  <c r="D3639" i="12"/>
  <c r="D3652" i="12"/>
  <c r="D3666" i="12"/>
  <c r="D3679" i="12"/>
  <c r="D3692" i="12"/>
  <c r="D3705" i="12"/>
  <c r="D3718" i="12"/>
  <c r="D3731" i="12"/>
  <c r="D3744" i="12"/>
  <c r="D3757" i="12"/>
  <c r="D3769" i="12"/>
  <c r="D3781" i="12"/>
  <c r="D3793" i="12"/>
  <c r="D3805" i="12"/>
  <c r="D3817" i="12"/>
  <c r="D3829" i="12"/>
  <c r="D3841" i="12"/>
  <c r="D3853" i="12"/>
  <c r="D3865" i="12"/>
  <c r="D3877" i="12"/>
  <c r="D3889" i="12"/>
  <c r="D3901" i="12"/>
  <c r="D3913" i="12"/>
  <c r="D3925" i="12"/>
  <c r="D3937" i="12"/>
  <c r="D3949" i="12"/>
  <c r="D3961" i="12"/>
  <c r="D3973" i="12"/>
  <c r="D3985" i="12"/>
  <c r="D3997" i="12"/>
  <c r="D4009" i="12"/>
  <c r="D4021" i="12"/>
  <c r="D4033" i="12"/>
  <c r="D4045" i="12"/>
  <c r="D653" i="12"/>
  <c r="D1822" i="12"/>
  <c r="D2386" i="12"/>
  <c r="D2695" i="12"/>
  <c r="D2983" i="12"/>
  <c r="D3193" i="12"/>
  <c r="D3334" i="12"/>
  <c r="D3445" i="12"/>
  <c r="D3538" i="12"/>
  <c r="D3625" i="12"/>
  <c r="D3704" i="12"/>
  <c r="D3780" i="12"/>
  <c r="D3852" i="12"/>
  <c r="D3894" i="12"/>
  <c r="D3930" i="12"/>
  <c r="D3966" i="12"/>
  <c r="D4002" i="12"/>
  <c r="D4038" i="12"/>
  <c r="D4069" i="12"/>
  <c r="D4098" i="12"/>
  <c r="D4128" i="12"/>
  <c r="D4154" i="12"/>
  <c r="D4183" i="12"/>
  <c r="D4213" i="12"/>
  <c r="D4239" i="12"/>
  <c r="D4263" i="12"/>
  <c r="D4287" i="12"/>
  <c r="D4311" i="12"/>
  <c r="D4335" i="12"/>
  <c r="D4359" i="12"/>
  <c r="D4383" i="12"/>
  <c r="D4407" i="12"/>
  <c r="D4431" i="12"/>
  <c r="D4455" i="12"/>
  <c r="D4479" i="12"/>
  <c r="D4503" i="12"/>
  <c r="D4522" i="12"/>
  <c r="D4538" i="12"/>
  <c r="D4554" i="12"/>
  <c r="D4570" i="12"/>
  <c r="D4586" i="12"/>
  <c r="D4602" i="12"/>
  <c r="D4616" i="12"/>
  <c r="D4630" i="12"/>
  <c r="D4645" i="12"/>
  <c r="D4659" i="12"/>
  <c r="D4674" i="12"/>
  <c r="D4688" i="12"/>
  <c r="D4702" i="12"/>
  <c r="D4717" i="12"/>
  <c r="D4731" i="12"/>
  <c r="D4746" i="12"/>
  <c r="D4760" i="12"/>
  <c r="D4774" i="12"/>
  <c r="D4789" i="12"/>
  <c r="D4803" i="12"/>
  <c r="D4818" i="12"/>
  <c r="D4832" i="12"/>
  <c r="D4846" i="12"/>
  <c r="D4861" i="12"/>
  <c r="D4875" i="12"/>
  <c r="D4890" i="12"/>
  <c r="D4904" i="12"/>
  <c r="D4918" i="12"/>
  <c r="D4933" i="12"/>
  <c r="D4947" i="12"/>
  <c r="D4962" i="12"/>
  <c r="D4976" i="12"/>
  <c r="D4990" i="12"/>
  <c r="D5005" i="12"/>
  <c r="D5019" i="12"/>
  <c r="D5034" i="12"/>
  <c r="D5048" i="12"/>
  <c r="D5061" i="12"/>
  <c r="D5074" i="12"/>
  <c r="D5086" i="12"/>
  <c r="D5098" i="12"/>
  <c r="D5110" i="12"/>
  <c r="D5122" i="12"/>
  <c r="D5134" i="12"/>
  <c r="D5146" i="12"/>
  <c r="D5158" i="12"/>
  <c r="D5170" i="12"/>
  <c r="D5182" i="12"/>
  <c r="D5194" i="12"/>
  <c r="D5206" i="12"/>
  <c r="D5218" i="12"/>
  <c r="D5230" i="12"/>
  <c r="D5242" i="12"/>
  <c r="D5254" i="12"/>
  <c r="D5266" i="12"/>
  <c r="D5278" i="12"/>
  <c r="D5290" i="12"/>
  <c r="D5302" i="12"/>
  <c r="D5314" i="12"/>
  <c r="D5326" i="12"/>
  <c r="D5338" i="12"/>
  <c r="D5350" i="12"/>
  <c r="D5362" i="12"/>
  <c r="D5374" i="12"/>
  <c r="D5386" i="12"/>
  <c r="D5398" i="12"/>
  <c r="D5410" i="12"/>
  <c r="D5422" i="12"/>
  <c r="D5434" i="12"/>
  <c r="D5446" i="12"/>
  <c r="D5458" i="12"/>
  <c r="D5470" i="12"/>
  <c r="D5482" i="12"/>
  <c r="D5494" i="12"/>
  <c r="D5506" i="12"/>
  <c r="D5518" i="12"/>
  <c r="D5530" i="12"/>
  <c r="D5542" i="12"/>
  <c r="D5554" i="12"/>
  <c r="D5566" i="12"/>
  <c r="D5578" i="12"/>
  <c r="D5590" i="12"/>
  <c r="D5602" i="12"/>
  <c r="D5614" i="12"/>
  <c r="D5626" i="12"/>
  <c r="D5638" i="12"/>
  <c r="D5650" i="12"/>
  <c r="D5662" i="12"/>
  <c r="D5674" i="12"/>
  <c r="D5686" i="12"/>
  <c r="D5698" i="12"/>
  <c r="D5710" i="12"/>
  <c r="D5722" i="12"/>
  <c r="D5734" i="12"/>
  <c r="D5746" i="12"/>
  <c r="D5758" i="12"/>
  <c r="D5770" i="12"/>
  <c r="D5782" i="12"/>
  <c r="D5794" i="12"/>
  <c r="D5806" i="12"/>
  <c r="D5818" i="12"/>
  <c r="D5830" i="12"/>
  <c r="D5842" i="12"/>
  <c r="D5854" i="12"/>
  <c r="D5866" i="12"/>
  <c r="D5878" i="12"/>
  <c r="D5890" i="12"/>
  <c r="D5902" i="12"/>
  <c r="D5914" i="12"/>
  <c r="D5926" i="12"/>
  <c r="D5938" i="12"/>
  <c r="D5950" i="12"/>
  <c r="D5962" i="12"/>
  <c r="D5974" i="12"/>
  <c r="D5986" i="12"/>
  <c r="D5998" i="12"/>
  <c r="D6010" i="12"/>
  <c r="D6022" i="12"/>
  <c r="D6034" i="12"/>
  <c r="D6046" i="12"/>
  <c r="D6058" i="12"/>
  <c r="D6070" i="12"/>
  <c r="D6082" i="12"/>
  <c r="D6094" i="12"/>
  <c r="D6106" i="12"/>
  <c r="D6118" i="12"/>
  <c r="D6130" i="12"/>
  <c r="D6142" i="12"/>
  <c r="D6154" i="12"/>
  <c r="D6166" i="12"/>
  <c r="D6178" i="12"/>
  <c r="D6190" i="12"/>
  <c r="D6202" i="12"/>
  <c r="D6214" i="12"/>
  <c r="D6226" i="12"/>
  <c r="D1842" i="12"/>
  <c r="D2396" i="12"/>
  <c r="D2703" i="12"/>
  <c r="D2991" i="12"/>
  <c r="D3198" i="12"/>
  <c r="D3337" i="12"/>
  <c r="D3447" i="12"/>
  <c r="D3541" i="12"/>
  <c r="D3627" i="12"/>
  <c r="D3706" i="12"/>
  <c r="D3782" i="12"/>
  <c r="D3854" i="12"/>
  <c r="D3895" i="12"/>
  <c r="D3931" i="12"/>
  <c r="D3967" i="12"/>
  <c r="D4003" i="12"/>
  <c r="D4039" i="12"/>
  <c r="D4070" i="12"/>
  <c r="D4099" i="12"/>
  <c r="D4129" i="12"/>
  <c r="D4158" i="12"/>
  <c r="D4188" i="12"/>
  <c r="D4214" i="12"/>
  <c r="D4242" i="12"/>
  <c r="D4266" i="12"/>
  <c r="D4290" i="12"/>
  <c r="D4314" i="12"/>
  <c r="D4338" i="12"/>
  <c r="D4362" i="12"/>
  <c r="D4386" i="12"/>
  <c r="D4410" i="12"/>
  <c r="D4434" i="12"/>
  <c r="D4458" i="12"/>
  <c r="D4482" i="12"/>
  <c r="D4506" i="12"/>
  <c r="D4524" i="12"/>
  <c r="D4539" i="12"/>
  <c r="D4555" i="12"/>
  <c r="D4572" i="12"/>
  <c r="D4587" i="12"/>
  <c r="D4603" i="12"/>
  <c r="D4617" i="12"/>
  <c r="D4632" i="12"/>
  <c r="D4646" i="12"/>
  <c r="D4661" i="12"/>
  <c r="D4675" i="12"/>
  <c r="D4689" i="12"/>
  <c r="D4704" i="12"/>
  <c r="D4718" i="12"/>
  <c r="D4733" i="12"/>
  <c r="D4747" i="12"/>
  <c r="D4761" i="12"/>
  <c r="D4776" i="12"/>
  <c r="D4790" i="12"/>
  <c r="D4805" i="12"/>
  <c r="D4819" i="12"/>
  <c r="D4833" i="12"/>
  <c r="D4848" i="12"/>
  <c r="D4862" i="12"/>
  <c r="D4877" i="12"/>
  <c r="D4891" i="12"/>
  <c r="D4905" i="12"/>
  <c r="D4920" i="12"/>
  <c r="D4934" i="12"/>
  <c r="D4949" i="12"/>
  <c r="D4963" i="12"/>
  <c r="D4977" i="12"/>
  <c r="D4992" i="12"/>
  <c r="D5006" i="12"/>
  <c r="D5021" i="12"/>
  <c r="D5035" i="12"/>
  <c r="D5049" i="12"/>
  <c r="D5062" i="12"/>
  <c r="D5075" i="12"/>
  <c r="D5087" i="12"/>
  <c r="D5099" i="12"/>
  <c r="D5111" i="12"/>
  <c r="D5123" i="12"/>
  <c r="D5135" i="12"/>
  <c r="D5147" i="12"/>
  <c r="D5159" i="12"/>
  <c r="D5171" i="12"/>
  <c r="D5183" i="12"/>
  <c r="D5195" i="12"/>
  <c r="D5207" i="12"/>
  <c r="D5219" i="12"/>
  <c r="D5231" i="12"/>
  <c r="D5243" i="12"/>
  <c r="D5255" i="12"/>
  <c r="D5267" i="12"/>
  <c r="D5279" i="12"/>
  <c r="D5291" i="12"/>
  <c r="D5303" i="12"/>
  <c r="D5315" i="12"/>
  <c r="D5327" i="12"/>
  <c r="D5339" i="12"/>
  <c r="D5351" i="12"/>
  <c r="D5363" i="12"/>
  <c r="D5375" i="12"/>
  <c r="D5387" i="12"/>
  <c r="D5399" i="12"/>
  <c r="D5411" i="12"/>
  <c r="D5423" i="12"/>
  <c r="D5435" i="12"/>
  <c r="D5447" i="12"/>
  <c r="D5459" i="12"/>
  <c r="D5471" i="12"/>
  <c r="D5483" i="12"/>
  <c r="D5495" i="12"/>
  <c r="D5507" i="12"/>
  <c r="D5519" i="12"/>
  <c r="D5531" i="12"/>
  <c r="D5543" i="12"/>
  <c r="D5555" i="12"/>
  <c r="D5567" i="12"/>
  <c r="D5579" i="12"/>
  <c r="D5591" i="12"/>
  <c r="D5603" i="12"/>
  <c r="D5615" i="12"/>
  <c r="D5627" i="12"/>
  <c r="D5639" i="12"/>
  <c r="D5651" i="12"/>
  <c r="D5663" i="12"/>
  <c r="D5675" i="12"/>
  <c r="D5687" i="12"/>
  <c r="D5699" i="12"/>
  <c r="D5711" i="12"/>
  <c r="D5723" i="12"/>
  <c r="D5735" i="12"/>
  <c r="D5747" i="12"/>
  <c r="D5759" i="12"/>
  <c r="D5771" i="12"/>
  <c r="D5783" i="12"/>
  <c r="D5795" i="12"/>
  <c r="D5807" i="12"/>
  <c r="D5819" i="12"/>
  <c r="D5831" i="12"/>
  <c r="D5843" i="12"/>
  <c r="D5855" i="12"/>
  <c r="D5867" i="12"/>
  <c r="D5879" i="12"/>
  <c r="D5891" i="12"/>
  <c r="D5903" i="12"/>
  <c r="D5915" i="12"/>
  <c r="D5927" i="12"/>
  <c r="D5939" i="12"/>
  <c r="D5951" i="12"/>
  <c r="D5963" i="12"/>
  <c r="D5975" i="12"/>
  <c r="D5987" i="12"/>
  <c r="D5999" i="12"/>
  <c r="D6011" i="12"/>
  <c r="D6023" i="12"/>
  <c r="D6035" i="12"/>
  <c r="D6047" i="12"/>
  <c r="D6059" i="12"/>
  <c r="D6071" i="12"/>
  <c r="D1930" i="12"/>
  <c r="D2444" i="12"/>
  <c r="D2743" i="12"/>
  <c r="D3019" i="12"/>
  <c r="D3217" i="12"/>
  <c r="D3355" i="12"/>
  <c r="D3460" i="12"/>
  <c r="D3553" i="12"/>
  <c r="D3638" i="12"/>
  <c r="D3717" i="12"/>
  <c r="D3792" i="12"/>
  <c r="D3859" i="12"/>
  <c r="D3900" i="12"/>
  <c r="D3936" i="12"/>
  <c r="D3972" i="12"/>
  <c r="D4008" i="12"/>
  <c r="D4044" i="12"/>
  <c r="D4074" i="12"/>
  <c r="D4104" i="12"/>
  <c r="D4130" i="12"/>
  <c r="D4159" i="12"/>
  <c r="D4189" i="12"/>
  <c r="D4218" i="12"/>
  <c r="D4243" i="12"/>
  <c r="D4267" i="12"/>
  <c r="D4291" i="12"/>
  <c r="D4315" i="12"/>
  <c r="D4339" i="12"/>
  <c r="D4363" i="12"/>
  <c r="D4387" i="12"/>
  <c r="D4411" i="12"/>
  <c r="D4435" i="12"/>
  <c r="D4459" i="12"/>
  <c r="D4483" i="12"/>
  <c r="D4507" i="12"/>
  <c r="D4525" i="12"/>
  <c r="D4541" i="12"/>
  <c r="D4557" i="12"/>
  <c r="D4573" i="12"/>
  <c r="D4589" i="12"/>
  <c r="D4604" i="12"/>
  <c r="D4618" i="12"/>
  <c r="D4633" i="12"/>
  <c r="D4647" i="12"/>
  <c r="D4662" i="12"/>
  <c r="D4676" i="12"/>
  <c r="D4690" i="12"/>
  <c r="D4705" i="12"/>
  <c r="D4719" i="12"/>
  <c r="D4734" i="12"/>
  <c r="D4748" i="12"/>
  <c r="D4762" i="12"/>
  <c r="D4777" i="12"/>
  <c r="D4791" i="12"/>
  <c r="D4806" i="12"/>
  <c r="D4820" i="12"/>
  <c r="D4834" i="12"/>
  <c r="D4849" i="12"/>
  <c r="D4863" i="12"/>
  <c r="D4878" i="12"/>
  <c r="D4892" i="12"/>
  <c r="D4906" i="12"/>
  <c r="D4921" i="12"/>
  <c r="D4935" i="12"/>
  <c r="D4950" i="12"/>
  <c r="D4964" i="12"/>
  <c r="D4978" i="12"/>
  <c r="D4993" i="12"/>
  <c r="D5007" i="12"/>
  <c r="D5022" i="12"/>
  <c r="D5036" i="12"/>
  <c r="D5050" i="12"/>
  <c r="D5063" i="12"/>
  <c r="D5076" i="12"/>
  <c r="D5088" i="12"/>
  <c r="D5100" i="12"/>
  <c r="D5112" i="12"/>
  <c r="D5124" i="12"/>
  <c r="D5136" i="12"/>
  <c r="D5148" i="12"/>
  <c r="D5160" i="12"/>
  <c r="D5172" i="12"/>
  <c r="D5184" i="12"/>
  <c r="D5196" i="12"/>
  <c r="D5208" i="12"/>
  <c r="D5220" i="12"/>
  <c r="D5232" i="12"/>
  <c r="D5244" i="12"/>
  <c r="D5256" i="12"/>
  <c r="D5268" i="12"/>
  <c r="D5280" i="12"/>
  <c r="D5292" i="12"/>
  <c r="D5304" i="12"/>
  <c r="D5316" i="12"/>
  <c r="D5328" i="12"/>
  <c r="D5340" i="12"/>
  <c r="D5352" i="12"/>
  <c r="D5364" i="12"/>
  <c r="D5376" i="12"/>
  <c r="D5388" i="12"/>
  <c r="D5400" i="12"/>
  <c r="D5412" i="12"/>
  <c r="D5424" i="12"/>
  <c r="D5436" i="12"/>
  <c r="D5448" i="12"/>
  <c r="D5460" i="12"/>
  <c r="D5472" i="12"/>
  <c r="D5484" i="12"/>
  <c r="D5496" i="12"/>
  <c r="D5508" i="12"/>
  <c r="D5520" i="12"/>
  <c r="D5532" i="12"/>
  <c r="D5544" i="12"/>
  <c r="D5556" i="12"/>
  <c r="D5568" i="12"/>
  <c r="D5580" i="12"/>
  <c r="D5592" i="12"/>
  <c r="D5604" i="12"/>
  <c r="D5616" i="12"/>
  <c r="D5628" i="12"/>
  <c r="D1950" i="12"/>
  <c r="D2454" i="12"/>
  <c r="D2751" i="12"/>
  <c r="D3027" i="12"/>
  <c r="D3222" i="12"/>
  <c r="D3358" i="12"/>
  <c r="D3463" i="12"/>
  <c r="D3555" i="12"/>
  <c r="D3640" i="12"/>
  <c r="D3719" i="12"/>
  <c r="D3794" i="12"/>
  <c r="D3864" i="12"/>
  <c r="D3902" i="12"/>
  <c r="D3938" i="12"/>
  <c r="D3974" i="12"/>
  <c r="D4010" i="12"/>
  <c r="D4046" i="12"/>
  <c r="D4075" i="12"/>
  <c r="D4105" i="12"/>
  <c r="D4134" i="12"/>
  <c r="D4164" i="12"/>
  <c r="D4190" i="12"/>
  <c r="D4219" i="12"/>
  <c r="D4248" i="12"/>
  <c r="D4272" i="12"/>
  <c r="D4296" i="12"/>
  <c r="D4320" i="12"/>
  <c r="D4344" i="12"/>
  <c r="D4368" i="12"/>
  <c r="D4392" i="12"/>
  <c r="D4416" i="12"/>
  <c r="D4440" i="12"/>
  <c r="D4464" i="12"/>
  <c r="D4488" i="12"/>
  <c r="D4509" i="12"/>
  <c r="D4526" i="12"/>
  <c r="D4542" i="12"/>
  <c r="D4558" i="12"/>
  <c r="D4574" i="12"/>
  <c r="D4590" i="12"/>
  <c r="D4605" i="12"/>
  <c r="D4620" i="12"/>
  <c r="D4634" i="12"/>
  <c r="D4649" i="12"/>
  <c r="D4663" i="12"/>
  <c r="D4677" i="12"/>
  <c r="D4692" i="12"/>
  <c r="D4706" i="12"/>
  <c r="D4721" i="12"/>
  <c r="D4735" i="12"/>
  <c r="D4749" i="12"/>
  <c r="D4764" i="12"/>
  <c r="D4778" i="12"/>
  <c r="D4793" i="12"/>
  <c r="D4807" i="12"/>
  <c r="D4821" i="12"/>
  <c r="D4836" i="12"/>
  <c r="D4850" i="12"/>
  <c r="D4865" i="12"/>
  <c r="D4879" i="12"/>
  <c r="D4893" i="12"/>
  <c r="D4908" i="12"/>
  <c r="D4922" i="12"/>
  <c r="D4937" i="12"/>
  <c r="D4951" i="12"/>
  <c r="D4965" i="12"/>
  <c r="D4980" i="12"/>
  <c r="D4994" i="12"/>
  <c r="D5009" i="12"/>
  <c r="D5023" i="12"/>
  <c r="D5037" i="12"/>
  <c r="D5051" i="12"/>
  <c r="D5064" i="12"/>
  <c r="D5077" i="12"/>
  <c r="D5089" i="12"/>
  <c r="D5101" i="12"/>
  <c r="D5113" i="12"/>
  <c r="D5125" i="12"/>
  <c r="D5137" i="12"/>
  <c r="D5149" i="12"/>
  <c r="D5161" i="12"/>
  <c r="D5173" i="12"/>
  <c r="D5185" i="12"/>
  <c r="D5197" i="12"/>
  <c r="D5209" i="12"/>
  <c r="D5221" i="12"/>
  <c r="D5233" i="12"/>
  <c r="D5245" i="12"/>
  <c r="D5257" i="12"/>
  <c r="D5269" i="12"/>
  <c r="D5281" i="12"/>
  <c r="D5293" i="12"/>
  <c r="D5305" i="12"/>
  <c r="D5317" i="12"/>
  <c r="D5329" i="12"/>
  <c r="D5341" i="12"/>
  <c r="D5353" i="12"/>
  <c r="D5365" i="12"/>
  <c r="D5377" i="12"/>
  <c r="D5389" i="12"/>
  <c r="D5401" i="12"/>
  <c r="D5413" i="12"/>
  <c r="D5425" i="12"/>
  <c r="D5437" i="12"/>
  <c r="D5449" i="12"/>
  <c r="D5461" i="12"/>
  <c r="D5473" i="12"/>
  <c r="D5485" i="12"/>
  <c r="D5497" i="12"/>
  <c r="D5509" i="12"/>
  <c r="D5521" i="12"/>
  <c r="D5533" i="12"/>
  <c r="D5545" i="12"/>
  <c r="D5557" i="12"/>
  <c r="D5569" i="12"/>
  <c r="D5581" i="12"/>
  <c r="D5593" i="12"/>
  <c r="D5605" i="12"/>
  <c r="D5617" i="12"/>
  <c r="D5629" i="12"/>
  <c r="D5641" i="12"/>
  <c r="D5653" i="12"/>
  <c r="D5665" i="12"/>
  <c r="D5677" i="12"/>
  <c r="D5689" i="12"/>
  <c r="D5701" i="12"/>
  <c r="D2038" i="12"/>
  <c r="D2502" i="12"/>
  <c r="D2791" i="12"/>
  <c r="D3055" i="12"/>
  <c r="D3241" i="12"/>
  <c r="D3375" i="12"/>
  <c r="D3476" i="12"/>
  <c r="D3567" i="12"/>
  <c r="D3651" i="12"/>
  <c r="D3730" i="12"/>
  <c r="D3804" i="12"/>
  <c r="D3866" i="12"/>
  <c r="D3906" i="12"/>
  <c r="D3942" i="12"/>
  <c r="D3978" i="12"/>
  <c r="D4014" i="12"/>
  <c r="D4050" i="12"/>
  <c r="D4080" i="12"/>
  <c r="D4106" i="12"/>
  <c r="D4135" i="12"/>
  <c r="D4165" i="12"/>
  <c r="D4194" i="12"/>
  <c r="D4224" i="12"/>
  <c r="D4249" i="12"/>
  <c r="D4273" i="12"/>
  <c r="D4297" i="12"/>
  <c r="D4321" i="12"/>
  <c r="D4345" i="12"/>
  <c r="D4369" i="12"/>
  <c r="D4393" i="12"/>
  <c r="D4417" i="12"/>
  <c r="D4441" i="12"/>
  <c r="D4465" i="12"/>
  <c r="D4489" i="12"/>
  <c r="D4510" i="12"/>
  <c r="D4527" i="12"/>
  <c r="D4543" i="12"/>
  <c r="D4560" i="12"/>
  <c r="D4575" i="12"/>
  <c r="D4591" i="12"/>
  <c r="D4606" i="12"/>
  <c r="D4621" i="12"/>
  <c r="D4635" i="12"/>
  <c r="D4650" i="12"/>
  <c r="D4664" i="12"/>
  <c r="D4678" i="12"/>
  <c r="D4693" i="12"/>
  <c r="D4707" i="12"/>
  <c r="D4722" i="12"/>
  <c r="D4736" i="12"/>
  <c r="D4750" i="12"/>
  <c r="D4765" i="12"/>
  <c r="D4779" i="12"/>
  <c r="D4794" i="12"/>
  <c r="D4808" i="12"/>
  <c r="D4822" i="12"/>
  <c r="D4837" i="12"/>
  <c r="D4851" i="12"/>
  <c r="D4866" i="12"/>
  <c r="D4880" i="12"/>
  <c r="D4894" i="12"/>
  <c r="D4909" i="12"/>
  <c r="D4923" i="12"/>
  <c r="D4938" i="12"/>
  <c r="D4952" i="12"/>
  <c r="D4966" i="12"/>
  <c r="D4981" i="12"/>
  <c r="D4995" i="12"/>
  <c r="D5010" i="12"/>
  <c r="D5024" i="12"/>
  <c r="D5038" i="12"/>
  <c r="D5052" i="12"/>
  <c r="D5065" i="12"/>
  <c r="D5078" i="12"/>
  <c r="D5090" i="12"/>
  <c r="D5102" i="12"/>
  <c r="D5114" i="12"/>
  <c r="D5126" i="12"/>
  <c r="D5138" i="12"/>
  <c r="D5150" i="12"/>
  <c r="D5162" i="12"/>
  <c r="D5174" i="12"/>
  <c r="D5186" i="12"/>
  <c r="D5198" i="12"/>
  <c r="D5210" i="12"/>
  <c r="D5222" i="12"/>
  <c r="D5234" i="12"/>
  <c r="D5246" i="12"/>
  <c r="D5258" i="12"/>
  <c r="D5270" i="12"/>
  <c r="D5282" i="12"/>
  <c r="D5294" i="12"/>
  <c r="D5306" i="12"/>
  <c r="D5318" i="12"/>
  <c r="D5330" i="12"/>
  <c r="D5342" i="12"/>
  <c r="D5354" i="12"/>
  <c r="D5366" i="12"/>
  <c r="D5378" i="12"/>
  <c r="D5390" i="12"/>
  <c r="D5402" i="12"/>
  <c r="D5414" i="12"/>
  <c r="D5426" i="12"/>
  <c r="D5438" i="12"/>
  <c r="D5450" i="12"/>
  <c r="D5462" i="12"/>
  <c r="D5474" i="12"/>
  <c r="D5486" i="12"/>
  <c r="D5498" i="12"/>
  <c r="D5510" i="12"/>
  <c r="D5522" i="12"/>
  <c r="D5534" i="12"/>
  <c r="D5546" i="12"/>
  <c r="D5558" i="12"/>
  <c r="D5570" i="12"/>
  <c r="D5582" i="12"/>
  <c r="D5594" i="12"/>
  <c r="D5606" i="12"/>
  <c r="D5618" i="12"/>
  <c r="D5630" i="12"/>
  <c r="D5642" i="12"/>
  <c r="D5654" i="12"/>
  <c r="D5666" i="12"/>
  <c r="D5678" i="12"/>
  <c r="D5690" i="12"/>
  <c r="D5702" i="12"/>
  <c r="D5714" i="12"/>
  <c r="D5726" i="12"/>
  <c r="D5738" i="12"/>
  <c r="D5750" i="12"/>
  <c r="D5762" i="12"/>
  <c r="D5774" i="12"/>
  <c r="D5786" i="12"/>
  <c r="D5798" i="12"/>
  <c r="D5810" i="12"/>
  <c r="D5822" i="12"/>
  <c r="D5834" i="12"/>
  <c r="D5846" i="12"/>
  <c r="D5858" i="12"/>
  <c r="D5870" i="12"/>
  <c r="D5882" i="12"/>
  <c r="D5894" i="12"/>
  <c r="D5906" i="12"/>
  <c r="D5918" i="12"/>
  <c r="D5930" i="12"/>
  <c r="D5942" i="12"/>
  <c r="D5954" i="12"/>
  <c r="D5966" i="12"/>
  <c r="D5978" i="12"/>
  <c r="D5990" i="12"/>
  <c r="D521" i="12"/>
  <c r="D2058" i="12"/>
  <c r="D2510" i="12"/>
  <c r="D2799" i="12"/>
  <c r="D3063" i="12"/>
  <c r="D3246" i="12"/>
  <c r="D3378" i="12"/>
  <c r="D3479" i="12"/>
  <c r="D3570" i="12"/>
  <c r="D3654" i="12"/>
  <c r="D3732" i="12"/>
  <c r="D3806" i="12"/>
  <c r="D3871" i="12"/>
  <c r="D3907" i="12"/>
  <c r="D3943" i="12"/>
  <c r="D3979" i="12"/>
  <c r="D4015" i="12"/>
  <c r="D4051" i="12"/>
  <c r="D4081" i="12"/>
  <c r="D4110" i="12"/>
  <c r="D4140" i="12"/>
  <c r="D4166" i="12"/>
  <c r="D4195" i="12"/>
  <c r="D4225" i="12"/>
  <c r="D4250" i="12"/>
  <c r="D4274" i="12"/>
  <c r="D4298" i="12"/>
  <c r="D4322" i="12"/>
  <c r="D4346" i="12"/>
  <c r="D4370" i="12"/>
  <c r="D4394" i="12"/>
  <c r="D4418" i="12"/>
  <c r="D4442" i="12"/>
  <c r="D4466" i="12"/>
  <c r="D4490" i="12"/>
  <c r="D4512" i="12"/>
  <c r="D4529" i="12"/>
  <c r="D4545" i="12"/>
  <c r="D4561" i="12"/>
  <c r="D4577" i="12"/>
  <c r="D4593" i="12"/>
  <c r="D4608" i="12"/>
  <c r="D4622" i="12"/>
  <c r="D4637" i="12"/>
  <c r="D4651" i="12"/>
  <c r="D4665" i="12"/>
  <c r="D4680" i="12"/>
  <c r="D4694" i="12"/>
  <c r="D4709" i="12"/>
  <c r="D4723" i="12"/>
  <c r="D4737" i="12"/>
  <c r="D4752" i="12"/>
  <c r="D4766" i="12"/>
  <c r="D4781" i="12"/>
  <c r="D4795" i="12"/>
  <c r="D4809" i="12"/>
  <c r="D4824" i="12"/>
  <c r="D4838" i="12"/>
  <c r="D4853" i="12"/>
  <c r="D4867" i="12"/>
  <c r="D4881" i="12"/>
  <c r="D4896" i="12"/>
  <c r="D4910" i="12"/>
  <c r="D4925" i="12"/>
  <c r="D4939" i="12"/>
  <c r="D4953" i="12"/>
  <c r="D4968" i="12"/>
  <c r="D4982" i="12"/>
  <c r="D4997" i="12"/>
  <c r="D5011" i="12"/>
  <c r="D5025" i="12"/>
  <c r="D5040" i="12"/>
  <c r="D5053" i="12"/>
  <c r="D5066" i="12"/>
  <c r="D5079" i="12"/>
  <c r="D5091" i="12"/>
  <c r="D5103" i="12"/>
  <c r="D5115" i="12"/>
  <c r="D5127" i="12"/>
  <c r="D5139" i="12"/>
  <c r="D5151" i="12"/>
  <c r="D5163" i="12"/>
  <c r="D5175" i="12"/>
  <c r="D5187" i="12"/>
  <c r="D5199" i="12"/>
  <c r="D5211" i="12"/>
  <c r="D5223" i="12"/>
  <c r="D5235" i="12"/>
  <c r="D5247" i="12"/>
  <c r="D5259" i="12"/>
  <c r="D5271" i="12"/>
  <c r="D5283" i="12"/>
  <c r="D5295" i="12"/>
  <c r="D5307" i="12"/>
  <c r="D5319" i="12"/>
  <c r="D5331" i="12"/>
  <c r="D5343" i="12"/>
  <c r="D5355" i="12"/>
  <c r="D5367" i="12"/>
  <c r="D5379" i="12"/>
  <c r="D5391" i="12"/>
  <c r="D5403" i="12"/>
  <c r="D5415" i="12"/>
  <c r="D5427" i="12"/>
  <c r="D5439" i="12"/>
  <c r="D5451" i="12"/>
  <c r="D5463" i="12"/>
  <c r="D5475" i="12"/>
  <c r="D5487" i="12"/>
  <c r="D5499" i="12"/>
  <c r="D5511" i="12"/>
  <c r="D5523" i="12"/>
  <c r="D5535" i="12"/>
  <c r="D5547" i="12"/>
  <c r="D5559" i="12"/>
  <c r="D5571" i="12"/>
  <c r="D5583" i="12"/>
  <c r="D5595" i="12"/>
  <c r="D5607" i="12"/>
  <c r="D5619" i="12"/>
  <c r="D5631" i="12"/>
  <c r="D5643" i="12"/>
  <c r="D5655" i="12"/>
  <c r="D5667" i="12"/>
  <c r="D5679" i="12"/>
  <c r="D5691" i="12"/>
  <c r="D5703" i="12"/>
  <c r="D5715" i="12"/>
  <c r="D5727" i="12"/>
  <c r="D1131" i="12"/>
  <c r="D2146" i="12"/>
  <c r="D2551" i="12"/>
  <c r="D2839" i="12"/>
  <c r="D3091" i="12"/>
  <c r="D3265" i="12"/>
  <c r="D3392" i="12"/>
  <c r="D3493" i="12"/>
  <c r="D3582" i="12"/>
  <c r="D3664" i="12"/>
  <c r="D3743" i="12"/>
  <c r="D3816" i="12"/>
  <c r="D3876" i="12"/>
  <c r="D3912" i="12"/>
  <c r="D3948" i="12"/>
  <c r="D3984" i="12"/>
  <c r="D4020" i="12"/>
  <c r="D4056" i="12"/>
  <c r="D4082" i="12"/>
  <c r="D4111" i="12"/>
  <c r="D4141" i="12"/>
  <c r="D1444" i="12"/>
  <c r="D2242" i="12"/>
  <c r="D2599" i="12"/>
  <c r="D2887" i="12"/>
  <c r="D3127" i="12"/>
  <c r="D3289" i="12"/>
  <c r="D3411" i="12"/>
  <c r="D3508" i="12"/>
  <c r="D3596" i="12"/>
  <c r="D3678" i="12"/>
  <c r="D3756" i="12"/>
  <c r="D3828" i="12"/>
  <c r="D3882" i="12"/>
  <c r="D3918" i="12"/>
  <c r="D3954" i="12"/>
  <c r="D3990" i="12"/>
  <c r="D4026" i="12"/>
  <c r="D4058" i="12"/>
  <c r="D4087" i="12"/>
  <c r="D4117" i="12"/>
  <c r="D4146" i="12"/>
  <c r="D4176" i="12"/>
  <c r="D4202" i="12"/>
  <c r="D4231" i="12"/>
  <c r="D4255" i="12"/>
  <c r="D4279" i="12"/>
  <c r="D4303" i="12"/>
  <c r="D4327" i="12"/>
  <c r="D4351" i="12"/>
  <c r="D4375" i="12"/>
  <c r="D4399" i="12"/>
  <c r="D4423" i="12"/>
  <c r="D4447" i="12"/>
  <c r="D4471" i="12"/>
  <c r="D4495" i="12"/>
  <c r="D4515" i="12"/>
  <c r="D4533" i="12"/>
  <c r="D4549" i="12"/>
  <c r="D4565" i="12"/>
  <c r="D4581" i="12"/>
  <c r="D4597" i="12"/>
  <c r="D4611" i="12"/>
  <c r="D4626" i="12"/>
  <c r="D4640" i="12"/>
  <c r="D4654" i="12"/>
  <c r="D4669" i="12"/>
  <c r="D4683" i="12"/>
  <c r="D4698" i="12"/>
  <c r="D4712" i="12"/>
  <c r="D4726" i="12"/>
  <c r="D4741" i="12"/>
  <c r="D4755" i="12"/>
  <c r="D4770" i="12"/>
  <c r="D4784" i="12"/>
  <c r="D4798" i="12"/>
  <c r="D4813" i="12"/>
  <c r="D4827" i="12"/>
  <c r="D4842" i="12"/>
  <c r="D4856" i="12"/>
  <c r="D4870" i="12"/>
  <c r="D4885" i="12"/>
  <c r="D4899" i="12"/>
  <c r="D4914" i="12"/>
  <c r="D4928" i="12"/>
  <c r="D4942" i="12"/>
  <c r="D4957" i="12"/>
  <c r="D4971" i="12"/>
  <c r="D4986" i="12"/>
  <c r="D5000" i="12"/>
  <c r="D5014" i="12"/>
  <c r="D5029" i="12"/>
  <c r="D5043" i="12"/>
  <c r="D5057" i="12"/>
  <c r="D5070" i="12"/>
  <c r="D5082" i="12"/>
  <c r="D5094" i="12"/>
  <c r="D5106" i="12"/>
  <c r="D5118" i="12"/>
  <c r="D5130" i="12"/>
  <c r="D5142" i="12"/>
  <c r="D5154" i="12"/>
  <c r="D5166" i="12"/>
  <c r="D5178" i="12"/>
  <c r="D5190" i="12"/>
  <c r="D5202" i="12"/>
  <c r="D5214" i="12"/>
  <c r="D5226" i="12"/>
  <c r="D5238" i="12"/>
  <c r="D5250" i="12"/>
  <c r="D5262" i="12"/>
  <c r="D5274" i="12"/>
  <c r="D5286" i="12"/>
  <c r="D5298" i="12"/>
  <c r="D5310" i="12"/>
  <c r="D5322" i="12"/>
  <c r="D5334" i="12"/>
  <c r="D5346" i="12"/>
  <c r="D5358" i="12"/>
  <c r="D5370" i="12"/>
  <c r="D5382" i="12"/>
  <c r="D1492" i="12"/>
  <c r="D2254" i="12"/>
  <c r="D2607" i="12"/>
  <c r="D2895" i="12"/>
  <c r="D3135" i="12"/>
  <c r="D3294" i="12"/>
  <c r="D3414" i="12"/>
  <c r="D3511" i="12"/>
  <c r="D3598" i="12"/>
  <c r="D3680" i="12"/>
  <c r="D3758" i="12"/>
  <c r="D3830" i="12"/>
  <c r="D3883" i="12"/>
  <c r="D3919" i="12"/>
  <c r="D3955" i="12"/>
  <c r="D3991" i="12"/>
  <c r="D4027" i="12"/>
  <c r="D4062" i="12"/>
  <c r="D4092" i="12"/>
  <c r="D4118" i="12"/>
  <c r="D4147" i="12"/>
  <c r="D4177" i="12"/>
  <c r="D4206" i="12"/>
  <c r="D4236" i="12"/>
  <c r="D4260" i="12"/>
  <c r="D4284" i="12"/>
  <c r="D4308" i="12"/>
  <c r="D4332" i="12"/>
  <c r="D4356" i="12"/>
  <c r="D4380" i="12"/>
  <c r="D4404" i="12"/>
  <c r="D4428" i="12"/>
  <c r="D4452" i="12"/>
  <c r="D4476" i="12"/>
  <c r="D4500" i="12"/>
  <c r="D4518" i="12"/>
  <c r="D4534" i="12"/>
  <c r="D4550" i="12"/>
  <c r="D4566" i="12"/>
  <c r="D4582" i="12"/>
  <c r="D4598" i="12"/>
  <c r="D4613" i="12"/>
  <c r="D4627" i="12"/>
  <c r="D4641" i="12"/>
  <c r="D4656" i="12"/>
  <c r="D4670" i="12"/>
  <c r="D4685" i="12"/>
  <c r="D4699" i="12"/>
  <c r="D4713" i="12"/>
  <c r="D4728" i="12"/>
  <c r="D4742" i="12"/>
  <c r="D4757" i="12"/>
  <c r="D4771" i="12"/>
  <c r="D4785" i="12"/>
  <c r="D4800" i="12"/>
  <c r="D4814" i="12"/>
  <c r="D4829" i="12"/>
  <c r="D4843" i="12"/>
  <c r="D4857" i="12"/>
  <c r="D4872" i="12"/>
  <c r="D4886" i="12"/>
  <c r="D4901" i="12"/>
  <c r="D4915" i="12"/>
  <c r="D4929" i="12"/>
  <c r="D4944" i="12"/>
  <c r="D4958" i="12"/>
  <c r="D4973" i="12"/>
  <c r="D4987" i="12"/>
  <c r="D5001" i="12"/>
  <c r="D5016" i="12"/>
  <c r="D5030" i="12"/>
  <c r="D5045" i="12"/>
  <c r="D5058" i="12"/>
  <c r="D5071" i="12"/>
  <c r="D5083" i="12"/>
  <c r="D5095" i="12"/>
  <c r="D5107" i="12"/>
  <c r="D5119" i="12"/>
  <c r="D5131" i="12"/>
  <c r="D5143" i="12"/>
  <c r="D5155" i="12"/>
  <c r="D5167" i="12"/>
  <c r="D5179" i="12"/>
  <c r="D5191" i="12"/>
  <c r="D5203" i="12"/>
  <c r="D5215" i="12"/>
  <c r="D5227" i="12"/>
  <c r="D5239" i="12"/>
  <c r="D5251" i="12"/>
  <c r="D5263" i="12"/>
  <c r="D5275" i="12"/>
  <c r="D5287" i="12"/>
  <c r="D5299" i="12"/>
  <c r="D5311" i="12"/>
  <c r="D5323" i="12"/>
  <c r="D5335" i="12"/>
  <c r="D5347" i="12"/>
  <c r="D5359" i="12"/>
  <c r="D5371" i="12"/>
  <c r="D5383" i="12"/>
  <c r="D5395" i="12"/>
  <c r="D5407" i="12"/>
  <c r="D5419" i="12"/>
  <c r="D5431" i="12"/>
  <c r="D5443" i="12"/>
  <c r="D5455" i="12"/>
  <c r="D5467" i="12"/>
  <c r="D5479" i="12"/>
  <c r="D5491" i="12"/>
  <c r="D5503" i="12"/>
  <c r="D5515" i="12"/>
  <c r="D5527" i="12"/>
  <c r="D5539" i="12"/>
  <c r="D5551" i="12"/>
  <c r="D5563" i="12"/>
  <c r="D5575" i="12"/>
  <c r="D5587" i="12"/>
  <c r="D5599" i="12"/>
  <c r="D5611" i="12"/>
  <c r="D5623" i="12"/>
  <c r="D5635" i="12"/>
  <c r="D5647" i="12"/>
  <c r="D5659" i="12"/>
  <c r="D5671" i="12"/>
  <c r="D5683" i="12"/>
  <c r="D5695" i="12"/>
  <c r="D5707" i="12"/>
  <c r="D5719" i="12"/>
  <c r="D5731" i="12"/>
  <c r="D5743" i="12"/>
  <c r="D5755" i="12"/>
  <c r="D5767" i="12"/>
  <c r="D5779" i="12"/>
  <c r="D5791" i="12"/>
  <c r="D5803" i="12"/>
  <c r="D5815" i="12"/>
  <c r="D5827" i="12"/>
  <c r="D5839" i="12"/>
  <c r="D5851" i="12"/>
  <c r="D5863" i="12"/>
  <c r="D5875" i="12"/>
  <c r="D5887" i="12"/>
  <c r="D5899" i="12"/>
  <c r="D5911" i="12"/>
  <c r="D5923" i="12"/>
  <c r="D5935" i="12"/>
  <c r="D5947" i="12"/>
  <c r="D5959" i="12"/>
  <c r="D5971" i="12"/>
  <c r="D5983" i="12"/>
  <c r="D5995" i="12"/>
  <c r="D1660" i="12"/>
  <c r="D2314" i="12"/>
  <c r="D2647" i="12"/>
  <c r="D2935" i="12"/>
  <c r="D3163" i="12"/>
  <c r="D3313" i="12"/>
  <c r="D3428" i="12"/>
  <c r="D3524" i="12"/>
  <c r="D3610" i="12"/>
  <c r="D3691" i="12"/>
  <c r="D3768" i="12"/>
  <c r="D3840" i="12"/>
  <c r="D3888" i="12"/>
  <c r="D3924" i="12"/>
  <c r="D3960" i="12"/>
  <c r="D3996" i="12"/>
  <c r="D4032" i="12"/>
  <c r="D4063" i="12"/>
  <c r="D4093" i="12"/>
  <c r="D4122" i="12"/>
  <c r="D4152" i="12"/>
  <c r="D4178" i="12"/>
  <c r="D4207" i="12"/>
  <c r="D4237" i="12"/>
  <c r="D4261" i="12"/>
  <c r="D4285" i="12"/>
  <c r="D4309" i="12"/>
  <c r="D4333" i="12"/>
  <c r="D4357" i="12"/>
  <c r="D4381" i="12"/>
  <c r="D4405" i="12"/>
  <c r="D4429" i="12"/>
  <c r="D4453" i="12"/>
  <c r="D4477" i="12"/>
  <c r="D4501" i="12"/>
  <c r="D4519" i="12"/>
  <c r="D4536" i="12"/>
  <c r="D4551" i="12"/>
  <c r="D4567" i="12"/>
  <c r="D4584" i="12"/>
  <c r="D4599" i="12"/>
  <c r="D4614" i="12"/>
  <c r="D4628" i="12"/>
  <c r="D4642" i="12"/>
  <c r="D4657" i="12"/>
  <c r="D4671" i="12"/>
  <c r="D4686" i="12"/>
  <c r="D4700" i="12"/>
  <c r="D4714" i="12"/>
  <c r="D4729" i="12"/>
  <c r="D4743" i="12"/>
  <c r="D4758" i="12"/>
  <c r="D4772" i="12"/>
  <c r="D4786" i="12"/>
  <c r="D4801" i="12"/>
  <c r="D4815" i="12"/>
  <c r="D4830" i="12"/>
  <c r="D4844" i="12"/>
  <c r="D4858" i="12"/>
  <c r="D4873" i="12"/>
  <c r="D4887" i="12"/>
  <c r="D4902" i="12"/>
  <c r="D4916" i="12"/>
  <c r="D4930" i="12"/>
  <c r="D4945" i="12"/>
  <c r="D4959" i="12"/>
  <c r="D4974" i="12"/>
  <c r="D4988" i="12"/>
  <c r="D5002" i="12"/>
  <c r="D5017" i="12"/>
  <c r="D5031" i="12"/>
  <c r="D5046" i="12"/>
  <c r="D5059" i="12"/>
  <c r="D5072" i="12"/>
  <c r="D5084" i="12"/>
  <c r="D5096" i="12"/>
  <c r="D5108" i="12"/>
  <c r="D5120" i="12"/>
  <c r="D5132" i="12"/>
  <c r="D5144" i="12"/>
  <c r="D5156" i="12"/>
  <c r="D5168" i="12"/>
  <c r="D5180" i="12"/>
  <c r="D5192" i="12"/>
  <c r="D5204" i="12"/>
  <c r="D5216" i="12"/>
  <c r="D5228" i="12"/>
  <c r="D5240" i="12"/>
  <c r="D5252" i="12"/>
  <c r="D5264" i="12"/>
  <c r="D5276" i="12"/>
  <c r="D5288" i="12"/>
  <c r="D5300" i="12"/>
  <c r="D5312" i="12"/>
  <c r="D5324" i="12"/>
  <c r="D5336" i="12"/>
  <c r="D5348" i="12"/>
  <c r="D5360" i="12"/>
  <c r="D5372" i="12"/>
  <c r="D5384" i="12"/>
  <c r="D5396" i="12"/>
  <c r="D5408" i="12"/>
  <c r="D5420" i="12"/>
  <c r="D5432" i="12"/>
  <c r="D5444" i="12"/>
  <c r="D5456" i="12"/>
  <c r="D5468" i="12"/>
  <c r="D5480" i="12"/>
  <c r="D5492" i="12"/>
  <c r="D5504" i="12"/>
  <c r="D5516" i="12"/>
  <c r="D5528" i="12"/>
  <c r="D5540" i="12"/>
  <c r="D5552" i="12"/>
  <c r="D5564" i="12"/>
  <c r="D5576" i="12"/>
  <c r="D5588" i="12"/>
  <c r="D5600" i="12"/>
  <c r="D5612" i="12"/>
  <c r="D5624" i="12"/>
  <c r="D5636" i="12"/>
  <c r="D5648" i="12"/>
  <c r="D5660" i="12"/>
  <c r="D5672" i="12"/>
  <c r="D5684" i="12"/>
  <c r="D1686" i="12"/>
  <c r="D2326" i="12"/>
  <c r="D2655" i="12"/>
  <c r="D2943" i="12"/>
  <c r="D3171" i="12"/>
  <c r="D3318" i="12"/>
  <c r="D3431" i="12"/>
  <c r="D3526" i="12"/>
  <c r="D3613" i="12"/>
  <c r="D3693" i="12"/>
  <c r="D3770" i="12"/>
  <c r="D3842" i="12"/>
  <c r="D3890" i="12"/>
  <c r="D3926" i="12"/>
  <c r="D3962" i="12"/>
  <c r="D3998" i="12"/>
  <c r="D4034" i="12"/>
  <c r="D4068" i="12"/>
  <c r="D4094" i="12"/>
  <c r="D4123" i="12"/>
  <c r="D4153" i="12"/>
  <c r="D4182" i="12"/>
  <c r="D4212" i="12"/>
  <c r="D4238" i="12"/>
  <c r="D4262" i="12"/>
  <c r="D4286" i="12"/>
  <c r="D4310" i="12"/>
  <c r="D4334" i="12"/>
  <c r="D4358" i="12"/>
  <c r="D4382" i="12"/>
  <c r="D4406" i="12"/>
  <c r="D4430" i="12"/>
  <c r="D4454" i="12"/>
  <c r="D4478" i="12"/>
  <c r="D4502" i="12"/>
  <c r="D4521" i="12"/>
  <c r="D4537" i="12"/>
  <c r="D4553" i="12"/>
  <c r="D4569" i="12"/>
  <c r="D4585" i="12"/>
  <c r="D4601" i="12"/>
  <c r="D4615" i="12"/>
  <c r="D4629" i="12"/>
  <c r="D4644" i="12"/>
  <c r="D4658" i="12"/>
  <c r="D4673" i="12"/>
  <c r="D4687" i="12"/>
  <c r="D4701" i="12"/>
  <c r="D4716" i="12"/>
  <c r="D4730" i="12"/>
  <c r="D4745" i="12"/>
  <c r="D4759" i="12"/>
  <c r="D4773" i="12"/>
  <c r="D4788" i="12"/>
  <c r="D4802" i="12"/>
  <c r="D4817" i="12"/>
  <c r="D4831" i="12"/>
  <c r="D4845" i="12"/>
  <c r="D4860" i="12"/>
  <c r="D4874" i="12"/>
  <c r="D4889" i="12"/>
  <c r="D4903" i="12"/>
  <c r="D4917" i="12"/>
  <c r="D4932" i="12"/>
  <c r="D4946" i="12"/>
  <c r="D4961" i="12"/>
  <c r="D4975" i="12"/>
  <c r="D4989" i="12"/>
  <c r="D5004" i="12"/>
  <c r="D5018" i="12"/>
  <c r="D5033" i="12"/>
  <c r="D5047" i="12"/>
  <c r="D5060" i="12"/>
  <c r="D5073" i="12"/>
  <c r="D5085" i="12"/>
  <c r="D5097" i="12"/>
  <c r="D5109" i="12"/>
  <c r="D5121" i="12"/>
  <c r="D5133" i="12"/>
  <c r="D5145" i="12"/>
  <c r="D3495" i="12"/>
  <c r="D4116" i="12"/>
  <c r="D4299" i="12"/>
  <c r="D4443" i="12"/>
  <c r="D4562" i="12"/>
  <c r="D4652" i="12"/>
  <c r="D4738" i="12"/>
  <c r="D4825" i="12"/>
  <c r="D4911" i="12"/>
  <c r="D4998" i="12"/>
  <c r="D5080" i="12"/>
  <c r="D5152" i="12"/>
  <c r="D5200" i="12"/>
  <c r="D5248" i="12"/>
  <c r="D5296" i="12"/>
  <c r="D5344" i="12"/>
  <c r="D5392" i="12"/>
  <c r="D5428" i="12"/>
  <c r="D5464" i="12"/>
  <c r="D5500" i="12"/>
  <c r="D5536" i="12"/>
  <c r="D5572" i="12"/>
  <c r="D5608" i="12"/>
  <c r="D5640" i="12"/>
  <c r="D5669" i="12"/>
  <c r="D5696" i="12"/>
  <c r="D5718" i="12"/>
  <c r="D5739" i="12"/>
  <c r="D5756" i="12"/>
  <c r="D5775" i="12"/>
  <c r="D5792" i="12"/>
  <c r="D5811" i="12"/>
  <c r="D5828" i="12"/>
  <c r="D5847" i="12"/>
  <c r="D5864" i="12"/>
  <c r="D5883" i="12"/>
  <c r="D5900" i="12"/>
  <c r="D5919" i="12"/>
  <c r="D5936" i="12"/>
  <c r="D5955" i="12"/>
  <c r="D5972" i="12"/>
  <c r="D5991" i="12"/>
  <c r="D6006" i="12"/>
  <c r="D6020" i="12"/>
  <c r="D6036" i="12"/>
  <c r="D6050" i="12"/>
  <c r="D6064" i="12"/>
  <c r="D6078" i="12"/>
  <c r="D6091" i="12"/>
  <c r="D6104" i="12"/>
  <c r="D6117" i="12"/>
  <c r="D6131" i="12"/>
  <c r="D6144" i="12"/>
  <c r="D6157" i="12"/>
  <c r="D6170" i="12"/>
  <c r="D6183" i="12"/>
  <c r="D6196" i="12"/>
  <c r="D6209" i="12"/>
  <c r="D6222" i="12"/>
  <c r="D6235" i="12"/>
  <c r="D6247" i="12"/>
  <c r="D6259" i="12"/>
  <c r="D6271" i="12"/>
  <c r="D6283" i="12"/>
  <c r="D6295" i="12"/>
  <c r="D6307" i="12"/>
  <c r="D6319" i="12"/>
  <c r="D6331" i="12"/>
  <c r="D6343" i="12"/>
  <c r="D6355" i="12"/>
  <c r="D6367" i="12"/>
  <c r="D6379" i="12"/>
  <c r="D6391" i="12"/>
  <c r="D6403" i="12"/>
  <c r="D6415" i="12"/>
  <c r="D6427" i="12"/>
  <c r="D6439" i="12"/>
  <c r="D6451" i="12"/>
  <c r="D6463" i="12"/>
  <c r="D6475" i="12"/>
  <c r="D6487" i="12"/>
  <c r="D6499" i="12"/>
  <c r="D6511" i="12"/>
  <c r="D6523" i="12"/>
  <c r="D6535" i="12"/>
  <c r="D6547" i="12"/>
  <c r="D6559" i="12"/>
  <c r="D6571" i="12"/>
  <c r="D6583" i="12"/>
  <c r="D6595" i="12"/>
  <c r="D6607" i="12"/>
  <c r="D6619" i="12"/>
  <c r="D6631" i="12"/>
  <c r="D6643" i="12"/>
  <c r="D6655" i="12"/>
  <c r="D6667" i="12"/>
  <c r="D6679" i="12"/>
  <c r="D6691" i="12"/>
  <c r="D6703" i="12"/>
  <c r="D6715" i="12"/>
  <c r="D6727" i="12"/>
  <c r="D6739" i="12"/>
  <c r="D6751" i="12"/>
  <c r="D6763" i="12"/>
  <c r="D6775" i="12"/>
  <c r="D6787" i="12"/>
  <c r="D6799" i="12"/>
  <c r="D6811" i="12"/>
  <c r="D6823" i="12"/>
  <c r="D6835" i="12"/>
  <c r="D6847" i="12"/>
  <c r="D6859" i="12"/>
  <c r="D6871" i="12"/>
  <c r="D6883" i="12"/>
  <c r="D6895" i="12"/>
  <c r="D6907" i="12"/>
  <c r="D6919" i="12"/>
  <c r="D6931" i="12"/>
  <c r="D6943" i="12"/>
  <c r="D6955" i="12"/>
  <c r="D6967" i="12"/>
  <c r="D6979" i="12"/>
  <c r="D6991" i="12"/>
  <c r="D7003" i="12"/>
  <c r="D7015" i="12"/>
  <c r="D7027" i="12"/>
  <c r="D7039" i="12"/>
  <c r="D7051" i="12"/>
  <c r="D7063" i="12"/>
  <c r="D7075" i="12"/>
  <c r="D7087" i="12"/>
  <c r="D7099" i="12"/>
  <c r="D3584" i="12"/>
  <c r="D4142" i="12"/>
  <c r="D4302" i="12"/>
  <c r="D4446" i="12"/>
  <c r="D4563" i="12"/>
  <c r="D4653" i="12"/>
  <c r="D4740" i="12"/>
  <c r="D4826" i="12"/>
  <c r="D4913" i="12"/>
  <c r="D4999" i="12"/>
  <c r="D5081" i="12"/>
  <c r="D5153" i="12"/>
  <c r="D5201" i="12"/>
  <c r="D5249" i="12"/>
  <c r="D5297" i="12"/>
  <c r="D5345" i="12"/>
  <c r="D5393" i="12"/>
  <c r="D5429" i="12"/>
  <c r="D5465" i="12"/>
  <c r="D5501" i="12"/>
  <c r="D5537" i="12"/>
  <c r="D5573" i="12"/>
  <c r="D5609" i="12"/>
  <c r="D5644" i="12"/>
  <c r="D5670" i="12"/>
  <c r="D5697" i="12"/>
  <c r="D5720" i="12"/>
  <c r="D5740" i="12"/>
  <c r="D5757" i="12"/>
  <c r="D5776" i="12"/>
  <c r="D5793" i="12"/>
  <c r="D5812" i="12"/>
  <c r="D5829" i="12"/>
  <c r="D5848" i="12"/>
  <c r="D5865" i="12"/>
  <c r="D5884" i="12"/>
  <c r="D5901" i="12"/>
  <c r="D5920" i="12"/>
  <c r="D5937" i="12"/>
  <c r="D5956" i="12"/>
  <c r="D5973" i="12"/>
  <c r="D5992" i="12"/>
  <c r="D6007" i="12"/>
  <c r="D6021" i="12"/>
  <c r="D6037" i="12"/>
  <c r="D6051" i="12"/>
  <c r="D6065" i="12"/>
  <c r="D6079" i="12"/>
  <c r="D6092" i="12"/>
  <c r="D6105" i="12"/>
  <c r="D6119" i="12"/>
  <c r="D6132" i="12"/>
  <c r="D6145" i="12"/>
  <c r="D6158" i="12"/>
  <c r="D6171" i="12"/>
  <c r="D6184" i="12"/>
  <c r="D6197" i="12"/>
  <c r="D6210" i="12"/>
  <c r="D6223" i="12"/>
  <c r="D6236" i="12"/>
  <c r="D6248" i="12"/>
  <c r="D6260" i="12"/>
  <c r="D6272" i="12"/>
  <c r="D6284" i="12"/>
  <c r="D6296" i="12"/>
  <c r="D6308" i="12"/>
  <c r="D6320" i="12"/>
  <c r="D6332" i="12"/>
  <c r="D6344" i="12"/>
  <c r="D6356" i="12"/>
  <c r="D6368" i="12"/>
  <c r="D6380" i="12"/>
  <c r="D3667" i="12"/>
  <c r="D4170" i="12"/>
  <c r="D4323" i="12"/>
  <c r="D4467" i="12"/>
  <c r="D4578" i="12"/>
  <c r="D4666" i="12"/>
  <c r="D4753" i="12"/>
  <c r="D4839" i="12"/>
  <c r="D4926" i="12"/>
  <c r="D5012" i="12"/>
  <c r="D5092" i="12"/>
  <c r="D5157" i="12"/>
  <c r="D5205" i="12"/>
  <c r="D5253" i="12"/>
  <c r="D5301" i="12"/>
  <c r="D5349" i="12"/>
  <c r="D5394" i="12"/>
  <c r="D5430" i="12"/>
  <c r="D5466" i="12"/>
  <c r="D5502" i="12"/>
  <c r="D5538" i="12"/>
  <c r="D5574" i="12"/>
  <c r="D5610" i="12"/>
  <c r="D5645" i="12"/>
  <c r="D5673" i="12"/>
  <c r="D5700" i="12"/>
  <c r="D5721" i="12"/>
  <c r="D5741" i="12"/>
  <c r="D5760" i="12"/>
  <c r="D5777" i="12"/>
  <c r="D5796" i="12"/>
  <c r="D5813" i="12"/>
  <c r="D5832" i="12"/>
  <c r="D5849" i="12"/>
  <c r="D5868" i="12"/>
  <c r="D5885" i="12"/>
  <c r="D5904" i="12"/>
  <c r="D5921" i="12"/>
  <c r="D5940" i="12"/>
  <c r="D5957" i="12"/>
  <c r="D5976" i="12"/>
  <c r="D5993" i="12"/>
  <c r="D6008" i="12"/>
  <c r="D6024" i="12"/>
  <c r="D6038" i="12"/>
  <c r="D6052" i="12"/>
  <c r="D6066" i="12"/>
  <c r="D6080" i="12"/>
  <c r="D6093" i="12"/>
  <c r="D6107" i="12"/>
  <c r="D6120" i="12"/>
  <c r="D6133" i="12"/>
  <c r="D6146" i="12"/>
  <c r="D6159" i="12"/>
  <c r="D6172" i="12"/>
  <c r="D6185" i="12"/>
  <c r="D3745" i="12"/>
  <c r="D4171" i="12"/>
  <c r="D4326" i="12"/>
  <c r="D4470" i="12"/>
  <c r="D4579" i="12"/>
  <c r="D4668" i="12"/>
  <c r="D4754" i="12"/>
  <c r="D4841" i="12"/>
  <c r="D4927" i="12"/>
  <c r="D5013" i="12"/>
  <c r="D5093" i="12"/>
  <c r="D5164" i="12"/>
  <c r="D5212" i="12"/>
  <c r="D5260" i="12"/>
  <c r="D5308" i="12"/>
  <c r="D5356" i="12"/>
  <c r="D5397" i="12"/>
  <c r="D5433" i="12"/>
  <c r="D5469" i="12"/>
  <c r="D5505" i="12"/>
  <c r="D5541" i="12"/>
  <c r="D5577" i="12"/>
  <c r="D5613" i="12"/>
  <c r="D5646" i="12"/>
  <c r="D5676" i="12"/>
  <c r="D5704" i="12"/>
  <c r="D5724" i="12"/>
  <c r="D5742" i="12"/>
  <c r="D5761" i="12"/>
  <c r="D5778" i="12"/>
  <c r="D5797" i="12"/>
  <c r="D5814" i="12"/>
  <c r="D5833" i="12"/>
  <c r="D5850" i="12"/>
  <c r="D5869" i="12"/>
  <c r="D5886" i="12"/>
  <c r="D5905" i="12"/>
  <c r="D5922" i="12"/>
  <c r="D5941" i="12"/>
  <c r="D5958" i="12"/>
  <c r="D5977" i="12"/>
  <c r="D5994" i="12"/>
  <c r="D6009" i="12"/>
  <c r="D6025" i="12"/>
  <c r="D6039" i="12"/>
  <c r="D6053" i="12"/>
  <c r="D6067" i="12"/>
  <c r="D6081" i="12"/>
  <c r="D6095" i="12"/>
  <c r="D6108" i="12"/>
  <c r="D6121" i="12"/>
  <c r="D6134" i="12"/>
  <c r="D6147" i="12"/>
  <c r="D6160" i="12"/>
  <c r="D6173" i="12"/>
  <c r="D6186" i="12"/>
  <c r="D6199" i="12"/>
  <c r="D6212" i="12"/>
  <c r="D6225" i="12"/>
  <c r="D6238" i="12"/>
  <c r="D6250" i="12"/>
  <c r="D6262" i="12"/>
  <c r="D6274" i="12"/>
  <c r="D6286" i="12"/>
  <c r="D6298" i="12"/>
  <c r="D6310" i="12"/>
  <c r="D6322" i="12"/>
  <c r="D6334" i="12"/>
  <c r="D6346" i="12"/>
  <c r="D6358" i="12"/>
  <c r="D6370" i="12"/>
  <c r="D6382" i="12"/>
  <c r="D6394" i="12"/>
  <c r="D6406" i="12"/>
  <c r="D6418" i="12"/>
  <c r="D6430" i="12"/>
  <c r="D6442" i="12"/>
  <c r="D6454" i="12"/>
  <c r="D6466" i="12"/>
  <c r="D6478" i="12"/>
  <c r="D6490" i="12"/>
  <c r="D6502" i="12"/>
  <c r="D6514" i="12"/>
  <c r="D6526" i="12"/>
  <c r="D6538" i="12"/>
  <c r="D6550" i="12"/>
  <c r="D6562" i="12"/>
  <c r="D6574" i="12"/>
  <c r="D6586" i="12"/>
  <c r="D6598" i="12"/>
  <c r="D6610" i="12"/>
  <c r="D6622" i="12"/>
  <c r="D6634" i="12"/>
  <c r="D6646" i="12"/>
  <c r="D6658" i="12"/>
  <c r="D6670" i="12"/>
  <c r="D6682" i="12"/>
  <c r="D6694" i="12"/>
  <c r="D6706" i="12"/>
  <c r="D6718" i="12"/>
  <c r="D6730" i="12"/>
  <c r="D6742" i="12"/>
  <c r="D6754" i="12"/>
  <c r="D6766" i="12"/>
  <c r="D6778" i="12"/>
  <c r="D6790" i="12"/>
  <c r="D6802" i="12"/>
  <c r="D6814" i="12"/>
  <c r="D6826" i="12"/>
  <c r="D6838" i="12"/>
  <c r="D6850" i="12"/>
  <c r="D6862" i="12"/>
  <c r="D6874" i="12"/>
  <c r="D6886" i="12"/>
  <c r="D6898" i="12"/>
  <c r="D6910" i="12"/>
  <c r="D6922" i="12"/>
  <c r="D6934" i="12"/>
  <c r="D6946" i="12"/>
  <c r="D6958" i="12"/>
  <c r="D6970" i="12"/>
  <c r="D6982" i="12"/>
  <c r="D6994" i="12"/>
  <c r="D7006" i="12"/>
  <c r="D7018" i="12"/>
  <c r="D7030" i="12"/>
  <c r="D7042" i="12"/>
  <c r="D7054" i="12"/>
  <c r="D7066" i="12"/>
  <c r="D7078" i="12"/>
  <c r="D7090" i="12"/>
  <c r="D7102" i="12"/>
  <c r="D7114" i="12"/>
  <c r="D7126" i="12"/>
  <c r="D7138" i="12"/>
  <c r="D7150" i="12"/>
  <c r="D7162" i="12"/>
  <c r="D7174" i="12"/>
  <c r="D7186" i="12"/>
  <c r="D7198" i="12"/>
  <c r="D7210" i="12"/>
  <c r="D7222" i="12"/>
  <c r="D7234" i="12"/>
  <c r="D7246" i="12"/>
  <c r="D7258" i="12"/>
  <c r="D7270" i="12"/>
  <c r="D7282" i="12"/>
  <c r="D7294" i="12"/>
  <c r="D7306" i="12"/>
  <c r="D7318" i="12"/>
  <c r="D7330" i="12"/>
  <c r="D7342" i="12"/>
  <c r="D7354" i="12"/>
  <c r="D7366" i="12"/>
  <c r="D7378" i="12"/>
  <c r="D7390" i="12"/>
  <c r="D7402" i="12"/>
  <c r="D7414" i="12"/>
  <c r="D7426" i="12"/>
  <c r="D7438" i="12"/>
  <c r="D7450" i="12"/>
  <c r="D7462" i="12"/>
  <c r="D7474" i="12"/>
  <c r="D7486" i="12"/>
  <c r="D3818" i="12"/>
  <c r="D4200" i="12"/>
  <c r="D4347" i="12"/>
  <c r="D4491" i="12"/>
  <c r="D4594" i="12"/>
  <c r="D4681" i="12"/>
  <c r="D4767" i="12"/>
  <c r="D4854" i="12"/>
  <c r="D4940" i="12"/>
  <c r="D5026" i="12"/>
  <c r="D5104" i="12"/>
  <c r="D5165" i="12"/>
  <c r="D5213" i="12"/>
  <c r="D5261" i="12"/>
  <c r="D5309" i="12"/>
  <c r="D5357" i="12"/>
  <c r="D5404" i="12"/>
  <c r="D5440" i="12"/>
  <c r="D5476" i="12"/>
  <c r="D5512" i="12"/>
  <c r="D5548" i="12"/>
  <c r="D5584" i="12"/>
  <c r="D5620" i="12"/>
  <c r="D5649" i="12"/>
  <c r="D5680" i="12"/>
  <c r="D5705" i="12"/>
  <c r="D5725" i="12"/>
  <c r="D5744" i="12"/>
  <c r="D5763" i="12"/>
  <c r="D5780" i="12"/>
  <c r="D5799" i="12"/>
  <c r="D5816" i="12"/>
  <c r="D5835" i="12"/>
  <c r="D5852" i="12"/>
  <c r="D5871" i="12"/>
  <c r="D5888" i="12"/>
  <c r="D5907" i="12"/>
  <c r="D5924" i="12"/>
  <c r="D5943" i="12"/>
  <c r="D5960" i="12"/>
  <c r="D5979" i="12"/>
  <c r="D5996" i="12"/>
  <c r="D6012" i="12"/>
  <c r="D6026" i="12"/>
  <c r="D6040" i="12"/>
  <c r="D6054" i="12"/>
  <c r="D6068" i="12"/>
  <c r="D6083" i="12"/>
  <c r="D6096" i="12"/>
  <c r="D6109" i="12"/>
  <c r="D6122" i="12"/>
  <c r="D6135" i="12"/>
  <c r="D6148" i="12"/>
  <c r="D6161" i="12"/>
  <c r="D6174" i="12"/>
  <c r="D6187" i="12"/>
  <c r="D6200" i="12"/>
  <c r="D6213" i="12"/>
  <c r="D6227" i="12"/>
  <c r="D6239" i="12"/>
  <c r="D6251" i="12"/>
  <c r="D6263" i="12"/>
  <c r="D6275" i="12"/>
  <c r="D6287" i="12"/>
  <c r="D6299" i="12"/>
  <c r="D6311" i="12"/>
  <c r="D6323" i="12"/>
  <c r="D6335" i="12"/>
  <c r="D6347" i="12"/>
  <c r="D6359" i="12"/>
  <c r="D6371" i="12"/>
  <c r="D6383" i="12"/>
  <c r="D1193" i="12"/>
  <c r="D3878" i="12"/>
  <c r="D4201" i="12"/>
  <c r="D4350" i="12"/>
  <c r="D4494" i="12"/>
  <c r="D4596" i="12"/>
  <c r="D4682" i="12"/>
  <c r="D4769" i="12"/>
  <c r="D4855" i="12"/>
  <c r="D4941" i="12"/>
  <c r="D5028" i="12"/>
  <c r="D5105" i="12"/>
  <c r="D5169" i="12"/>
  <c r="D5217" i="12"/>
  <c r="D5265" i="12"/>
  <c r="D5313" i="12"/>
  <c r="D5361" i="12"/>
  <c r="D5405" i="12"/>
  <c r="D5441" i="12"/>
  <c r="D5477" i="12"/>
  <c r="D5513" i="12"/>
  <c r="D5549" i="12"/>
  <c r="D5585" i="12"/>
  <c r="D5621" i="12"/>
  <c r="D5652" i="12"/>
  <c r="D5681" i="12"/>
  <c r="D5706" i="12"/>
  <c r="D5728" i="12"/>
  <c r="D5745" i="12"/>
  <c r="D5764" i="12"/>
  <c r="D5781" i="12"/>
  <c r="D5800" i="12"/>
  <c r="D5817" i="12"/>
  <c r="D5836" i="12"/>
  <c r="D5853" i="12"/>
  <c r="D5872" i="12"/>
  <c r="D5889" i="12"/>
  <c r="D5908" i="12"/>
  <c r="D5925" i="12"/>
  <c r="D5944" i="12"/>
  <c r="D5961" i="12"/>
  <c r="D5980" i="12"/>
  <c r="D5997" i="12"/>
  <c r="D6013" i="12"/>
  <c r="D6027" i="12"/>
  <c r="D6041" i="12"/>
  <c r="D6055" i="12"/>
  <c r="D6069" i="12"/>
  <c r="D6084" i="12"/>
  <c r="D6097" i="12"/>
  <c r="D6110" i="12"/>
  <c r="D6123" i="12"/>
  <c r="D6136" i="12"/>
  <c r="D6149" i="12"/>
  <c r="D6162" i="12"/>
  <c r="D6175" i="12"/>
  <c r="D6188" i="12"/>
  <c r="D6201" i="12"/>
  <c r="D6215" i="12"/>
  <c r="D6228" i="12"/>
  <c r="D6240" i="12"/>
  <c r="D6252" i="12"/>
  <c r="D6264" i="12"/>
  <c r="D6276" i="12"/>
  <c r="D6288" i="12"/>
  <c r="D6300" i="12"/>
  <c r="D6312" i="12"/>
  <c r="D6324" i="12"/>
  <c r="D6336" i="12"/>
  <c r="D6348" i="12"/>
  <c r="D6360" i="12"/>
  <c r="D6372" i="12"/>
  <c r="D6384" i="12"/>
  <c r="D6396" i="12"/>
  <c r="D6408" i="12"/>
  <c r="D6420" i="12"/>
  <c r="D6432" i="12"/>
  <c r="D6444" i="12"/>
  <c r="D6456" i="12"/>
  <c r="D6468" i="12"/>
  <c r="D6480" i="12"/>
  <c r="D6492" i="12"/>
  <c r="D6504" i="12"/>
  <c r="D6516" i="12"/>
  <c r="D6528" i="12"/>
  <c r="D6540" i="12"/>
  <c r="D6552" i="12"/>
  <c r="D6564" i="12"/>
  <c r="D6576" i="12"/>
  <c r="D6588" i="12"/>
  <c r="D6600" i="12"/>
  <c r="D6612" i="12"/>
  <c r="D6624" i="12"/>
  <c r="D6636" i="12"/>
  <c r="D6648" i="12"/>
  <c r="D6660" i="12"/>
  <c r="D6672" i="12"/>
  <c r="D6684" i="12"/>
  <c r="D6696" i="12"/>
  <c r="D6708" i="12"/>
  <c r="D6720" i="12"/>
  <c r="D6732" i="12"/>
  <c r="D6744" i="12"/>
  <c r="D6756" i="12"/>
  <c r="D6768" i="12"/>
  <c r="D6780" i="12"/>
  <c r="D6792" i="12"/>
  <c r="D6804" i="12"/>
  <c r="D6816" i="12"/>
  <c r="D6828" i="12"/>
  <c r="D6840" i="12"/>
  <c r="D6852" i="12"/>
  <c r="D6864" i="12"/>
  <c r="D6876" i="12"/>
  <c r="D6888" i="12"/>
  <c r="D6900" i="12"/>
  <c r="D6912" i="12"/>
  <c r="D6924" i="12"/>
  <c r="D6936" i="12"/>
  <c r="D6948" i="12"/>
  <c r="D6960" i="12"/>
  <c r="D6972" i="12"/>
  <c r="D6984" i="12"/>
  <c r="D6996" i="12"/>
  <c r="D7008" i="12"/>
  <c r="D7020" i="12"/>
  <c r="D7032" i="12"/>
  <c r="D7044" i="12"/>
  <c r="D7056" i="12"/>
  <c r="D7068" i="12"/>
  <c r="D7080" i="12"/>
  <c r="D7092" i="12"/>
  <c r="D7104" i="12"/>
  <c r="D7116" i="12"/>
  <c r="D7128" i="12"/>
  <c r="D7140" i="12"/>
  <c r="D7152" i="12"/>
  <c r="D7164" i="12"/>
  <c r="D7176" i="12"/>
  <c r="D7188" i="12"/>
  <c r="D7200" i="12"/>
  <c r="D7212" i="12"/>
  <c r="D2166" i="12"/>
  <c r="D3914" i="12"/>
  <c r="D4226" i="12"/>
  <c r="D4371" i="12"/>
  <c r="D4513" i="12"/>
  <c r="D4609" i="12"/>
  <c r="D4695" i="12"/>
  <c r="D4782" i="12"/>
  <c r="D4868" i="12"/>
  <c r="D4954" i="12"/>
  <c r="D5041" i="12"/>
  <c r="D5116" i="12"/>
  <c r="D5176" i="12"/>
  <c r="D5224" i="12"/>
  <c r="D5272" i="12"/>
  <c r="D5320" i="12"/>
  <c r="D5368" i="12"/>
  <c r="D5406" i="12"/>
  <c r="D5442" i="12"/>
  <c r="D5478" i="12"/>
  <c r="D5514" i="12"/>
  <c r="D5550" i="12"/>
  <c r="D5586" i="12"/>
  <c r="D5622" i="12"/>
  <c r="D5656" i="12"/>
  <c r="D5682" i="12"/>
  <c r="D5708" i="12"/>
  <c r="D5729" i="12"/>
  <c r="D5748" i="12"/>
  <c r="D5765" i="12"/>
  <c r="D5784" i="12"/>
  <c r="D5801" i="12"/>
  <c r="D5820" i="12"/>
  <c r="D5837" i="12"/>
  <c r="D5856" i="12"/>
  <c r="D5873" i="12"/>
  <c r="D5892" i="12"/>
  <c r="D5909" i="12"/>
  <c r="D5928" i="12"/>
  <c r="D5945" i="12"/>
  <c r="D5964" i="12"/>
  <c r="D5981" i="12"/>
  <c r="D6000" i="12"/>
  <c r="D6014" i="12"/>
  <c r="D6028" i="12"/>
  <c r="D6042" i="12"/>
  <c r="D6056" i="12"/>
  <c r="D6072" i="12"/>
  <c r="D6085" i="12"/>
  <c r="D6098" i="12"/>
  <c r="D6111" i="12"/>
  <c r="D6124" i="12"/>
  <c r="D6137" i="12"/>
  <c r="D6150" i="12"/>
  <c r="D6163" i="12"/>
  <c r="D6176" i="12"/>
  <c r="D6189" i="12"/>
  <c r="D6203" i="12"/>
  <c r="D6216" i="12"/>
  <c r="D6229" i="12"/>
  <c r="D6241" i="12"/>
  <c r="D6253" i="12"/>
  <c r="D6265" i="12"/>
  <c r="D6277" i="12"/>
  <c r="D6289" i="12"/>
  <c r="D6301" i="12"/>
  <c r="D6313" i="12"/>
  <c r="D6325" i="12"/>
  <c r="D6337" i="12"/>
  <c r="D6349" i="12"/>
  <c r="D6361" i="12"/>
  <c r="D6373" i="12"/>
  <c r="D6385" i="12"/>
  <c r="D6397" i="12"/>
  <c r="D6409" i="12"/>
  <c r="D6421" i="12"/>
  <c r="D6433" i="12"/>
  <c r="D6445" i="12"/>
  <c r="D6457" i="12"/>
  <c r="D6469" i="12"/>
  <c r="D6481" i="12"/>
  <c r="D6493" i="12"/>
  <c r="D6505" i="12"/>
  <c r="D6517" i="12"/>
  <c r="D6529" i="12"/>
  <c r="D6541" i="12"/>
  <c r="D6553" i="12"/>
  <c r="D6565" i="12"/>
  <c r="D6577" i="12"/>
  <c r="D6589" i="12"/>
  <c r="D6601" i="12"/>
  <c r="D6613" i="12"/>
  <c r="D6625" i="12"/>
  <c r="D6637" i="12"/>
  <c r="D6649" i="12"/>
  <c r="D6661" i="12"/>
  <c r="D6673" i="12"/>
  <c r="D6685" i="12"/>
  <c r="D6697" i="12"/>
  <c r="D6709" i="12"/>
  <c r="D6721" i="12"/>
  <c r="D6733" i="12"/>
  <c r="D6745" i="12"/>
  <c r="D6757" i="12"/>
  <c r="D6769" i="12"/>
  <c r="D6781" i="12"/>
  <c r="D6793" i="12"/>
  <c r="D6805" i="12"/>
  <c r="D6817" i="12"/>
  <c r="D6829" i="12"/>
  <c r="D6841" i="12"/>
  <c r="D6853" i="12"/>
  <c r="D6865" i="12"/>
  <c r="D6877" i="12"/>
  <c r="D6889" i="12"/>
  <c r="D6901" i="12"/>
  <c r="D6913" i="12"/>
  <c r="D6925" i="12"/>
  <c r="D6937" i="12"/>
  <c r="D6949" i="12"/>
  <c r="D6961" i="12"/>
  <c r="D6973" i="12"/>
  <c r="D6985" i="12"/>
  <c r="D2559" i="12"/>
  <c r="D3950" i="12"/>
  <c r="D4230" i="12"/>
  <c r="D4374" i="12"/>
  <c r="D4514" i="12"/>
  <c r="D4610" i="12"/>
  <c r="D4697" i="12"/>
  <c r="D4783" i="12"/>
  <c r="D4869" i="12"/>
  <c r="D4956" i="12"/>
  <c r="D5042" i="12"/>
  <c r="D5117" i="12"/>
  <c r="D5177" i="12"/>
  <c r="D5225" i="12"/>
  <c r="D5273" i="12"/>
  <c r="D5321" i="12"/>
  <c r="D5369" i="12"/>
  <c r="D5409" i="12"/>
  <c r="D5445" i="12"/>
  <c r="D5481" i="12"/>
  <c r="D5517" i="12"/>
  <c r="D5553" i="12"/>
  <c r="D5589" i="12"/>
  <c r="D5625" i="12"/>
  <c r="D5657" i="12"/>
  <c r="D5685" i="12"/>
  <c r="D5709" i="12"/>
  <c r="D5730" i="12"/>
  <c r="D5749" i="12"/>
  <c r="D5766" i="12"/>
  <c r="D5785" i="12"/>
  <c r="D5802" i="12"/>
  <c r="D5821" i="12"/>
  <c r="D5838" i="12"/>
  <c r="D5857" i="12"/>
  <c r="D5874" i="12"/>
  <c r="D5893" i="12"/>
  <c r="D5910" i="12"/>
  <c r="D5929" i="12"/>
  <c r="D5946" i="12"/>
  <c r="D5965" i="12"/>
  <c r="D5982" i="12"/>
  <c r="D6001" i="12"/>
  <c r="D6015" i="12"/>
  <c r="D6029" i="12"/>
  <c r="D6043" i="12"/>
  <c r="D6057" i="12"/>
  <c r="D6073" i="12"/>
  <c r="D6086" i="12"/>
  <c r="D6099" i="12"/>
  <c r="D2847" i="12"/>
  <c r="D3986" i="12"/>
  <c r="D4251" i="12"/>
  <c r="D4395" i="12"/>
  <c r="D4530" i="12"/>
  <c r="D4623" i="12"/>
  <c r="D4710" i="12"/>
  <c r="D4796" i="12"/>
  <c r="D4882" i="12"/>
  <c r="D4969" i="12"/>
  <c r="D5054" i="12"/>
  <c r="D5128" i="12"/>
  <c r="D5181" i="12"/>
  <c r="D5229" i="12"/>
  <c r="D5277" i="12"/>
  <c r="D5325" i="12"/>
  <c r="D5373" i="12"/>
  <c r="D5416" i="12"/>
  <c r="D5452" i="12"/>
  <c r="D5488" i="12"/>
  <c r="D5524" i="12"/>
  <c r="D5560" i="12"/>
  <c r="D5596" i="12"/>
  <c r="D5632" i="12"/>
  <c r="D5658" i="12"/>
  <c r="D5688" i="12"/>
  <c r="D5712" i="12"/>
  <c r="D5732" i="12"/>
  <c r="D5751" i="12"/>
  <c r="D5768" i="12"/>
  <c r="D5787" i="12"/>
  <c r="D5804" i="12"/>
  <c r="D5823" i="12"/>
  <c r="D5840" i="12"/>
  <c r="D5859" i="12"/>
  <c r="D5876" i="12"/>
  <c r="D5895" i="12"/>
  <c r="D5912" i="12"/>
  <c r="D5931" i="12"/>
  <c r="D5948" i="12"/>
  <c r="D5967" i="12"/>
  <c r="D5984" i="12"/>
  <c r="D6002" i="12"/>
  <c r="D6016" i="12"/>
  <c r="D6030" i="12"/>
  <c r="D6044" i="12"/>
  <c r="D6060" i="12"/>
  <c r="D6074" i="12"/>
  <c r="D6087" i="12"/>
  <c r="D6100" i="12"/>
  <c r="D6113" i="12"/>
  <c r="D6126" i="12"/>
  <c r="D6139" i="12"/>
  <c r="D6152" i="12"/>
  <c r="D6165" i="12"/>
  <c r="D6179" i="12"/>
  <c r="D6192" i="12"/>
  <c r="D6205" i="12"/>
  <c r="D6218" i="12"/>
  <c r="D6231" i="12"/>
  <c r="D6243" i="12"/>
  <c r="D6255" i="12"/>
  <c r="D6267" i="12"/>
  <c r="D6279" i="12"/>
  <c r="D6291" i="12"/>
  <c r="D6303" i="12"/>
  <c r="D6315" i="12"/>
  <c r="D6327" i="12"/>
  <c r="D6339" i="12"/>
  <c r="D6351" i="12"/>
  <c r="D6363" i="12"/>
  <c r="D6375" i="12"/>
  <c r="D6387" i="12"/>
  <c r="D6399" i="12"/>
  <c r="D6411" i="12"/>
  <c r="D6423" i="12"/>
  <c r="D6435" i="12"/>
  <c r="D6447" i="12"/>
  <c r="D6459" i="12"/>
  <c r="D6471" i="12"/>
  <c r="D6483" i="12"/>
  <c r="D6495" i="12"/>
  <c r="D6507" i="12"/>
  <c r="D6519" i="12"/>
  <c r="D6531" i="12"/>
  <c r="D6543" i="12"/>
  <c r="D6555" i="12"/>
  <c r="D6567" i="12"/>
  <c r="D6579" i="12"/>
  <c r="D6591" i="12"/>
  <c r="D6603" i="12"/>
  <c r="D6615" i="12"/>
  <c r="D6627" i="12"/>
  <c r="D6639" i="12"/>
  <c r="D6651" i="12"/>
  <c r="D6663" i="12"/>
  <c r="D6675" i="12"/>
  <c r="D6687" i="12"/>
  <c r="D6699" i="12"/>
  <c r="D6711" i="12"/>
  <c r="D6723" i="12"/>
  <c r="D6735" i="12"/>
  <c r="D6747" i="12"/>
  <c r="D6759" i="12"/>
  <c r="D6771" i="12"/>
  <c r="D6783" i="12"/>
  <c r="D6795" i="12"/>
  <c r="D6807" i="12"/>
  <c r="D6819" i="12"/>
  <c r="D6831" i="12"/>
  <c r="D6843" i="12"/>
  <c r="D6855" i="12"/>
  <c r="D6867" i="12"/>
  <c r="D6879" i="12"/>
  <c r="D6891" i="12"/>
  <c r="D6903" i="12"/>
  <c r="D6915" i="12"/>
  <c r="D6927" i="12"/>
  <c r="D6939" i="12"/>
  <c r="D3270" i="12"/>
  <c r="D4057" i="12"/>
  <c r="D4275" i="12"/>
  <c r="D4419" i="12"/>
  <c r="D4546" i="12"/>
  <c r="D4638" i="12"/>
  <c r="D4724" i="12"/>
  <c r="D4810" i="12"/>
  <c r="D4897" i="12"/>
  <c r="D4983" i="12"/>
  <c r="D5067" i="12"/>
  <c r="D5140" i="12"/>
  <c r="D5189" i="12"/>
  <c r="D5237" i="12"/>
  <c r="D5285" i="12"/>
  <c r="D5333" i="12"/>
  <c r="D5381" i="12"/>
  <c r="D5418" i="12"/>
  <c r="D5454" i="12"/>
  <c r="D5490" i="12"/>
  <c r="D5526" i="12"/>
  <c r="D5562" i="12"/>
  <c r="D5598" i="12"/>
  <c r="D5634" i="12"/>
  <c r="D5664" i="12"/>
  <c r="D5693" i="12"/>
  <c r="D5716" i="12"/>
  <c r="D5736" i="12"/>
  <c r="D5753" i="12"/>
  <c r="D5772" i="12"/>
  <c r="D5789" i="12"/>
  <c r="D5808" i="12"/>
  <c r="D5825" i="12"/>
  <c r="D5844" i="12"/>
  <c r="D5861" i="12"/>
  <c r="D5880" i="12"/>
  <c r="D5897" i="12"/>
  <c r="D5916" i="12"/>
  <c r="D5933" i="12"/>
  <c r="D5952" i="12"/>
  <c r="D5969" i="12"/>
  <c r="D5988" i="12"/>
  <c r="D6004" i="12"/>
  <c r="D6018" i="12"/>
  <c r="D6032" i="12"/>
  <c r="D6048" i="12"/>
  <c r="D6062" i="12"/>
  <c r="D6076" i="12"/>
  <c r="D6089" i="12"/>
  <c r="D6102" i="12"/>
  <c r="D6115" i="12"/>
  <c r="D6128" i="12"/>
  <c r="D6141" i="12"/>
  <c r="D6155" i="12"/>
  <c r="D6168" i="12"/>
  <c r="D6181" i="12"/>
  <c r="D6194" i="12"/>
  <c r="D6207" i="12"/>
  <c r="D6220" i="12"/>
  <c r="D6233" i="12"/>
  <c r="D6245" i="12"/>
  <c r="D6257" i="12"/>
  <c r="D6269" i="12"/>
  <c r="D6281" i="12"/>
  <c r="D6293" i="12"/>
  <c r="D6305" i="12"/>
  <c r="D6317" i="12"/>
  <c r="D6329" i="12"/>
  <c r="D6341" i="12"/>
  <c r="D6353" i="12"/>
  <c r="D6365" i="12"/>
  <c r="D6377" i="12"/>
  <c r="D6389" i="12"/>
  <c r="D6401" i="12"/>
  <c r="D6413" i="12"/>
  <c r="D6425" i="12"/>
  <c r="D6437" i="12"/>
  <c r="D6449" i="12"/>
  <c r="D6461" i="12"/>
  <c r="D6473" i="12"/>
  <c r="D6485" i="12"/>
  <c r="D6497" i="12"/>
  <c r="D6509" i="12"/>
  <c r="D6521" i="12"/>
  <c r="D6533" i="12"/>
  <c r="D6545" i="12"/>
  <c r="D6557" i="12"/>
  <c r="D6569" i="12"/>
  <c r="D6581" i="12"/>
  <c r="D6593" i="12"/>
  <c r="D6605" i="12"/>
  <c r="D6617" i="12"/>
  <c r="D6629" i="12"/>
  <c r="D6641" i="12"/>
  <c r="D6653" i="12"/>
  <c r="D6665" i="12"/>
  <c r="D6677" i="12"/>
  <c r="D6689" i="12"/>
  <c r="D6701" i="12"/>
  <c r="D6713" i="12"/>
  <c r="D6725" i="12"/>
  <c r="D6737" i="12"/>
  <c r="D6749" i="12"/>
  <c r="D6761" i="12"/>
  <c r="D6773" i="12"/>
  <c r="D6785" i="12"/>
  <c r="D6797" i="12"/>
  <c r="D6809" i="12"/>
  <c r="D6821" i="12"/>
  <c r="D6833" i="12"/>
  <c r="D6845" i="12"/>
  <c r="D6857" i="12"/>
  <c r="D6869" i="12"/>
  <c r="D6881" i="12"/>
  <c r="D6893" i="12"/>
  <c r="D6905" i="12"/>
  <c r="D6917" i="12"/>
  <c r="D6929" i="12"/>
  <c r="D6941" i="12"/>
  <c r="D6953" i="12"/>
  <c r="D6965" i="12"/>
  <c r="D6977" i="12"/>
  <c r="D6989" i="12"/>
  <c r="D7001" i="12"/>
  <c r="D7013" i="12"/>
  <c r="D7025" i="12"/>
  <c r="D7037" i="12"/>
  <c r="D7049" i="12"/>
  <c r="D7061" i="12"/>
  <c r="D7073" i="12"/>
  <c r="D7085" i="12"/>
  <c r="D7097" i="12"/>
  <c r="D7109" i="12"/>
  <c r="D7121" i="12"/>
  <c r="D7133" i="12"/>
  <c r="D7145" i="12"/>
  <c r="D7157" i="12"/>
  <c r="D7169" i="12"/>
  <c r="D7181" i="12"/>
  <c r="D7193" i="12"/>
  <c r="D7205" i="12"/>
  <c r="D7217" i="12"/>
  <c r="D7229" i="12"/>
  <c r="D7241" i="12"/>
  <c r="D7253" i="12"/>
  <c r="D7265" i="12"/>
  <c r="D7277" i="12"/>
  <c r="D7289" i="12"/>
  <c r="D7301" i="12"/>
  <c r="D7313" i="12"/>
  <c r="D7325" i="12"/>
  <c r="D7337" i="12"/>
  <c r="D7349" i="12"/>
  <c r="D7361" i="12"/>
  <c r="D7373" i="12"/>
  <c r="D7385" i="12"/>
  <c r="D7397" i="12"/>
  <c r="D7409" i="12"/>
  <c r="D7421" i="12"/>
  <c r="D7433" i="12"/>
  <c r="D7445" i="12"/>
  <c r="D7457" i="12"/>
  <c r="D7469" i="12"/>
  <c r="D7481" i="12"/>
  <c r="D7493" i="12"/>
  <c r="D7505" i="12"/>
  <c r="D7517" i="12"/>
  <c r="D7529" i="12"/>
  <c r="D7541" i="12"/>
  <c r="D7553" i="12"/>
  <c r="D3395" i="12"/>
  <c r="D4086" i="12"/>
  <c r="D4278" i="12"/>
  <c r="D4422" i="12"/>
  <c r="D4548" i="12"/>
  <c r="D4639" i="12"/>
  <c r="D4725" i="12"/>
  <c r="D4812" i="12"/>
  <c r="D4898" i="12"/>
  <c r="D4985" i="12"/>
  <c r="D5069" i="12"/>
  <c r="D5141" i="12"/>
  <c r="D5193" i="12"/>
  <c r="D5241" i="12"/>
  <c r="D5289" i="12"/>
  <c r="D5337" i="12"/>
  <c r="D5385" i="12"/>
  <c r="D5421" i="12"/>
  <c r="D5457" i="12"/>
  <c r="D5493" i="12"/>
  <c r="D5529" i="12"/>
  <c r="D5565" i="12"/>
  <c r="D5601" i="12"/>
  <c r="D5637" i="12"/>
  <c r="D5668" i="12"/>
  <c r="D5694" i="12"/>
  <c r="D5717" i="12"/>
  <c r="D5737" i="12"/>
  <c r="D5754" i="12"/>
  <c r="D5773" i="12"/>
  <c r="D5790" i="12"/>
  <c r="D5809" i="12"/>
  <c r="D5826" i="12"/>
  <c r="D5845" i="12"/>
  <c r="D5862" i="12"/>
  <c r="D5881" i="12"/>
  <c r="D5898" i="12"/>
  <c r="D5917" i="12"/>
  <c r="D5934" i="12"/>
  <c r="D5953" i="12"/>
  <c r="D5970" i="12"/>
  <c r="D5989" i="12"/>
  <c r="D6005" i="12"/>
  <c r="D6019" i="12"/>
  <c r="D6033" i="12"/>
  <c r="D6049" i="12"/>
  <c r="D6063" i="12"/>
  <c r="D6077" i="12"/>
  <c r="D6090" i="12"/>
  <c r="D6103" i="12"/>
  <c r="D6116" i="12"/>
  <c r="D6129" i="12"/>
  <c r="D6143" i="12"/>
  <c r="D6156" i="12"/>
  <c r="D6169" i="12"/>
  <c r="D6182" i="12"/>
  <c r="D6195" i="12"/>
  <c r="D6208" i="12"/>
  <c r="D6221" i="12"/>
  <c r="D6234" i="12"/>
  <c r="D6246" i="12"/>
  <c r="D6258" i="12"/>
  <c r="D6270" i="12"/>
  <c r="D6282" i="12"/>
  <c r="D6294" i="12"/>
  <c r="D6306" i="12"/>
  <c r="D6318" i="12"/>
  <c r="D6330" i="12"/>
  <c r="D6342" i="12"/>
  <c r="D6354" i="12"/>
  <c r="D6366" i="12"/>
  <c r="D6378" i="12"/>
  <c r="D6390" i="12"/>
  <c r="D6402" i="12"/>
  <c r="D6414" i="12"/>
  <c r="D6426" i="12"/>
  <c r="D6438" i="12"/>
  <c r="D6450" i="12"/>
  <c r="D6462" i="12"/>
  <c r="D6474" i="12"/>
  <c r="D6486" i="12"/>
  <c r="D6498" i="12"/>
  <c r="D6510" i="12"/>
  <c r="D6522" i="12"/>
  <c r="D6534" i="12"/>
  <c r="D6546" i="12"/>
  <c r="D6558" i="12"/>
  <c r="D6570" i="12"/>
  <c r="D6582" i="12"/>
  <c r="D6594" i="12"/>
  <c r="D6606" i="12"/>
  <c r="D6618" i="12"/>
  <c r="D6630" i="12"/>
  <c r="D6642" i="12"/>
  <c r="D6654" i="12"/>
  <c r="D6666" i="12"/>
  <c r="D6678" i="12"/>
  <c r="D6690" i="12"/>
  <c r="D6702" i="12"/>
  <c r="D6714" i="12"/>
  <c r="D6726" i="12"/>
  <c r="D6738" i="12"/>
  <c r="D6750" i="12"/>
  <c r="D6762" i="12"/>
  <c r="D6774" i="12"/>
  <c r="D6786" i="12"/>
  <c r="D6798" i="12"/>
  <c r="D6810" i="12"/>
  <c r="D6822" i="12"/>
  <c r="D6834" i="12"/>
  <c r="D6846" i="12"/>
  <c r="D6858" i="12"/>
  <c r="D6870" i="12"/>
  <c r="D6882" i="12"/>
  <c r="D6894" i="12"/>
  <c r="D6906" i="12"/>
  <c r="D6918" i="12"/>
  <c r="D6930" i="12"/>
  <c r="D6942" i="12"/>
  <c r="D6954" i="12"/>
  <c r="D6966" i="12"/>
  <c r="D6978" i="12"/>
  <c r="D6990" i="12"/>
  <c r="D7002" i="12"/>
  <c r="D7014" i="12"/>
  <c r="D7026" i="12"/>
  <c r="D7038" i="12"/>
  <c r="D7050" i="12"/>
  <c r="D7062" i="12"/>
  <c r="D7074" i="12"/>
  <c r="D7086" i="12"/>
  <c r="D7098" i="12"/>
  <c r="D7110" i="12"/>
  <c r="D7122" i="12"/>
  <c r="D7134" i="12"/>
  <c r="D7146" i="12"/>
  <c r="D7158" i="12"/>
  <c r="D7170" i="12"/>
  <c r="D7182" i="12"/>
  <c r="D7194" i="12"/>
  <c r="D7206" i="12"/>
  <c r="D7218" i="12"/>
  <c r="D7230" i="12"/>
  <c r="D7242" i="12"/>
  <c r="D7254" i="12"/>
  <c r="D7266" i="12"/>
  <c r="D7278" i="12"/>
  <c r="D7290" i="12"/>
  <c r="D7302" i="12"/>
  <c r="D7314" i="12"/>
  <c r="D7326" i="12"/>
  <c r="D7338" i="12"/>
  <c r="D7350" i="12"/>
  <c r="D7362" i="12"/>
  <c r="D7374" i="12"/>
  <c r="D7386" i="12"/>
  <c r="D7398" i="12"/>
  <c r="D7410" i="12"/>
  <c r="D7422" i="12"/>
  <c r="D7434" i="12"/>
  <c r="D7446" i="12"/>
  <c r="D7458" i="12"/>
  <c r="D7470" i="12"/>
  <c r="D7482" i="12"/>
  <c r="D7494" i="12"/>
  <c r="D7506" i="12"/>
  <c r="D7518" i="12"/>
  <c r="D7530" i="12"/>
  <c r="D7542" i="12"/>
  <c r="D7554" i="12"/>
  <c r="D4797" i="12"/>
  <c r="D5489" i="12"/>
  <c r="D5805" i="12"/>
  <c r="D6017" i="12"/>
  <c r="D6140" i="12"/>
  <c r="D6211" i="12"/>
  <c r="D6261" i="12"/>
  <c r="D6309" i="12"/>
  <c r="D6357" i="12"/>
  <c r="D6398" i="12"/>
  <c r="D6428" i="12"/>
  <c r="D6455" i="12"/>
  <c r="D6484" i="12"/>
  <c r="D6513" i="12"/>
  <c r="D6542" i="12"/>
  <c r="D6572" i="12"/>
  <c r="D6599" i="12"/>
  <c r="D6628" i="12"/>
  <c r="D6657" i="12"/>
  <c r="D6686" i="12"/>
  <c r="D6716" i="12"/>
  <c r="D6743" i="12"/>
  <c r="D6772" i="12"/>
  <c r="D6801" i="12"/>
  <c r="D6830" i="12"/>
  <c r="D6860" i="12"/>
  <c r="D6887" i="12"/>
  <c r="D6916" i="12"/>
  <c r="D6945" i="12"/>
  <c r="D6969" i="12"/>
  <c r="D6993" i="12"/>
  <c r="D7012" i="12"/>
  <c r="D7034" i="12"/>
  <c r="D7055" i="12"/>
  <c r="D7076" i="12"/>
  <c r="D7095" i="12"/>
  <c r="D7115" i="12"/>
  <c r="D7132" i="12"/>
  <c r="D7151" i="12"/>
  <c r="D7168" i="12"/>
  <c r="D7187" i="12"/>
  <c r="D7204" i="12"/>
  <c r="D7223" i="12"/>
  <c r="D7238" i="12"/>
  <c r="D7255" i="12"/>
  <c r="D7271" i="12"/>
  <c r="D7286" i="12"/>
  <c r="D7303" i="12"/>
  <c r="D7319" i="12"/>
  <c r="D7334" i="12"/>
  <c r="D7351" i="12"/>
  <c r="D7367" i="12"/>
  <c r="D7382" i="12"/>
  <c r="D7399" i="12"/>
  <c r="D7415" i="12"/>
  <c r="D7430" i="12"/>
  <c r="D7447" i="12"/>
  <c r="D7463" i="12"/>
  <c r="D7478" i="12"/>
  <c r="D7495" i="12"/>
  <c r="D7509" i="12"/>
  <c r="D7523" i="12"/>
  <c r="D7537" i="12"/>
  <c r="D7551" i="12"/>
  <c r="D7565" i="12"/>
  <c r="D7577" i="12"/>
  <c r="D7589" i="12"/>
  <c r="D7601" i="12"/>
  <c r="D7613" i="12"/>
  <c r="D7625" i="12"/>
  <c r="D7637" i="12"/>
  <c r="D7649" i="12"/>
  <c r="D7661" i="12"/>
  <c r="D7673" i="12"/>
  <c r="D7685" i="12"/>
  <c r="D7697" i="12"/>
  <c r="D7709" i="12"/>
  <c r="D7721" i="12"/>
  <c r="D7733" i="12"/>
  <c r="D7745" i="12"/>
  <c r="D7757" i="12"/>
  <c r="D7769" i="12"/>
  <c r="D7781" i="12"/>
  <c r="D7793" i="12"/>
  <c r="D7805" i="12"/>
  <c r="D7817" i="12"/>
  <c r="D7829" i="12"/>
  <c r="D7841" i="12"/>
  <c r="D7853" i="12"/>
  <c r="D7865" i="12"/>
  <c r="D7877" i="12"/>
  <c r="D7889" i="12"/>
  <c r="D7901" i="12"/>
  <c r="D7913" i="12"/>
  <c r="D7925" i="12"/>
  <c r="D7937" i="12"/>
  <c r="D7949" i="12"/>
  <c r="D7961" i="12"/>
  <c r="D7973" i="12"/>
  <c r="D7985" i="12"/>
  <c r="D7997" i="12"/>
  <c r="D8009" i="12"/>
  <c r="D8021" i="12"/>
  <c r="D8033" i="12"/>
  <c r="D8045" i="12"/>
  <c r="D8057" i="12"/>
  <c r="D8069" i="12"/>
  <c r="D8081" i="12"/>
  <c r="D8093" i="12"/>
  <c r="D8105" i="12"/>
  <c r="D8117" i="12"/>
  <c r="D8129" i="12"/>
  <c r="D8141" i="12"/>
  <c r="D8153" i="12"/>
  <c r="D8165" i="12"/>
  <c r="D8177" i="12"/>
  <c r="D8189" i="12"/>
  <c r="D8201" i="12"/>
  <c r="D8213" i="12"/>
  <c r="D8225" i="12"/>
  <c r="D8237" i="12"/>
  <c r="D8249" i="12"/>
  <c r="D8261" i="12"/>
  <c r="D8273" i="12"/>
  <c r="D8285" i="12"/>
  <c r="D8297" i="12"/>
  <c r="D8309" i="12"/>
  <c r="D8321" i="12"/>
  <c r="D7842" i="12"/>
  <c r="D7950" i="12"/>
  <c r="D7998" i="12"/>
  <c r="D8022" i="12"/>
  <c r="D8058" i="12"/>
  <c r="D8094" i="12"/>
  <c r="D8118" i="12"/>
  <c r="D8154" i="12"/>
  <c r="D8178" i="12"/>
  <c r="D8202" i="12"/>
  <c r="D8226" i="12"/>
  <c r="D8262" i="12"/>
  <c r="D8286" i="12"/>
  <c r="D8310" i="12"/>
  <c r="D8272" i="12"/>
  <c r="D4884" i="12"/>
  <c r="D5525" i="12"/>
  <c r="D5824" i="12"/>
  <c r="D6031" i="12"/>
  <c r="D6151" i="12"/>
  <c r="D6217" i="12"/>
  <c r="D6266" i="12"/>
  <c r="D6314" i="12"/>
  <c r="D6362" i="12"/>
  <c r="D6400" i="12"/>
  <c r="D6429" i="12"/>
  <c r="D6458" i="12"/>
  <c r="D6488" i="12"/>
  <c r="D6515" i="12"/>
  <c r="D6544" i="12"/>
  <c r="D6573" i="12"/>
  <c r="D6602" i="12"/>
  <c r="D6632" i="12"/>
  <c r="D6659" i="12"/>
  <c r="D6688" i="12"/>
  <c r="D6717" i="12"/>
  <c r="D6746" i="12"/>
  <c r="D6776" i="12"/>
  <c r="D6803" i="12"/>
  <c r="D6832" i="12"/>
  <c r="D6861" i="12"/>
  <c r="D6890" i="12"/>
  <c r="D6920" i="12"/>
  <c r="D6947" i="12"/>
  <c r="D6971" i="12"/>
  <c r="D6995" i="12"/>
  <c r="D7016" i="12"/>
  <c r="D7035" i="12"/>
  <c r="D7057" i="12"/>
  <c r="D7077" i="12"/>
  <c r="D7096" i="12"/>
  <c r="D7117" i="12"/>
  <c r="D7135" i="12"/>
  <c r="D7153" i="12"/>
  <c r="D7171" i="12"/>
  <c r="D7189" i="12"/>
  <c r="D7207" i="12"/>
  <c r="D7224" i="12"/>
  <c r="D7239" i="12"/>
  <c r="D7256" i="12"/>
  <c r="D7272" i="12"/>
  <c r="D7287" i="12"/>
  <c r="D7304" i="12"/>
  <c r="D7320" i="12"/>
  <c r="D7335" i="12"/>
  <c r="D7352" i="12"/>
  <c r="D7368" i="12"/>
  <c r="D7383" i="12"/>
  <c r="D7400" i="12"/>
  <c r="D7416" i="12"/>
  <c r="D7431" i="12"/>
  <c r="D7448" i="12"/>
  <c r="D7464" i="12"/>
  <c r="D7479" i="12"/>
  <c r="D7496" i="12"/>
  <c r="D7510" i="12"/>
  <c r="D7524" i="12"/>
  <c r="D7538" i="12"/>
  <c r="D7552" i="12"/>
  <c r="D7566" i="12"/>
  <c r="D7578" i="12"/>
  <c r="D7590" i="12"/>
  <c r="D7602" i="12"/>
  <c r="D7614" i="12"/>
  <c r="D7626" i="12"/>
  <c r="D7638" i="12"/>
  <c r="D7650" i="12"/>
  <c r="D7662" i="12"/>
  <c r="D7674" i="12"/>
  <c r="D7686" i="12"/>
  <c r="D7698" i="12"/>
  <c r="D7710" i="12"/>
  <c r="D7722" i="12"/>
  <c r="D7734" i="12"/>
  <c r="D7746" i="12"/>
  <c r="D7758" i="12"/>
  <c r="D7770" i="12"/>
  <c r="D7782" i="12"/>
  <c r="D7794" i="12"/>
  <c r="D7806" i="12"/>
  <c r="D7818" i="12"/>
  <c r="D7830" i="12"/>
  <c r="D7854" i="12"/>
  <c r="D7866" i="12"/>
  <c r="D7878" i="12"/>
  <c r="D7890" i="12"/>
  <c r="D7902" i="12"/>
  <c r="D7914" i="12"/>
  <c r="D7926" i="12"/>
  <c r="D7938" i="12"/>
  <c r="D7962" i="12"/>
  <c r="D7974" i="12"/>
  <c r="D7986" i="12"/>
  <c r="D8010" i="12"/>
  <c r="D8034" i="12"/>
  <c r="D8046" i="12"/>
  <c r="D8070" i="12"/>
  <c r="D8082" i="12"/>
  <c r="D8106" i="12"/>
  <c r="D8130" i="12"/>
  <c r="D8142" i="12"/>
  <c r="D8166" i="12"/>
  <c r="D8190" i="12"/>
  <c r="D8214" i="12"/>
  <c r="D8238" i="12"/>
  <c r="D8250" i="12"/>
  <c r="D8274" i="12"/>
  <c r="D8298" i="12"/>
  <c r="D8322" i="12"/>
  <c r="D4970" i="12"/>
  <c r="D5561" i="12"/>
  <c r="D5841" i="12"/>
  <c r="D6045" i="12"/>
  <c r="D6153" i="12"/>
  <c r="D6219" i="12"/>
  <c r="D6268" i="12"/>
  <c r="D6316" i="12"/>
  <c r="D6364" i="12"/>
  <c r="D6404" i="12"/>
  <c r="D6431" i="12"/>
  <c r="D6460" i="12"/>
  <c r="D6489" i="12"/>
  <c r="D6518" i="12"/>
  <c r="D6548" i="12"/>
  <c r="D6575" i="12"/>
  <c r="D6604" i="12"/>
  <c r="D6633" i="12"/>
  <c r="D6662" i="12"/>
  <c r="D6692" i="12"/>
  <c r="D6719" i="12"/>
  <c r="D6748" i="12"/>
  <c r="D6777" i="12"/>
  <c r="D6806" i="12"/>
  <c r="D6836" i="12"/>
  <c r="D6863" i="12"/>
  <c r="D6892" i="12"/>
  <c r="D6921" i="12"/>
  <c r="D6950" i="12"/>
  <c r="D6974" i="12"/>
  <c r="D6997" i="12"/>
  <c r="D7017" i="12"/>
  <c r="D7036" i="12"/>
  <c r="D7058" i="12"/>
  <c r="D7079" i="12"/>
  <c r="D7100" i="12"/>
  <c r="D7118" i="12"/>
  <c r="D7136" i="12"/>
  <c r="D7154" i="12"/>
  <c r="D7172" i="12"/>
  <c r="D7190" i="12"/>
  <c r="D7208" i="12"/>
  <c r="D7225" i="12"/>
  <c r="D7240" i="12"/>
  <c r="D7257" i="12"/>
  <c r="D7273" i="12"/>
  <c r="D7288" i="12"/>
  <c r="D7305" i="12"/>
  <c r="D7321" i="12"/>
  <c r="D7336" i="12"/>
  <c r="D7353" i="12"/>
  <c r="D7369" i="12"/>
  <c r="D7384" i="12"/>
  <c r="D7401" i="12"/>
  <c r="D7417" i="12"/>
  <c r="D7432" i="12"/>
  <c r="D7449" i="12"/>
  <c r="D7465" i="12"/>
  <c r="D7480" i="12"/>
  <c r="D7497" i="12"/>
  <c r="D7511" i="12"/>
  <c r="D7525" i="12"/>
  <c r="D7539" i="12"/>
  <c r="D7555" i="12"/>
  <c r="D7567" i="12"/>
  <c r="D7579" i="12"/>
  <c r="D7591" i="12"/>
  <c r="D7603" i="12"/>
  <c r="D7615" i="12"/>
  <c r="D7627" i="12"/>
  <c r="D7639" i="12"/>
  <c r="D7651" i="12"/>
  <c r="D7663" i="12"/>
  <c r="D7675" i="12"/>
  <c r="D7687" i="12"/>
  <c r="D7699" i="12"/>
  <c r="D7711" i="12"/>
  <c r="D7723" i="12"/>
  <c r="D7735" i="12"/>
  <c r="D7747" i="12"/>
  <c r="D7759" i="12"/>
  <c r="D7771" i="12"/>
  <c r="D7783" i="12"/>
  <c r="D7795" i="12"/>
  <c r="D7807" i="12"/>
  <c r="D7819" i="12"/>
  <c r="D7831" i="12"/>
  <c r="D7843" i="12"/>
  <c r="D7855" i="12"/>
  <c r="D7867" i="12"/>
  <c r="D7879" i="12"/>
  <c r="D7891" i="12"/>
  <c r="D7903" i="12"/>
  <c r="D7915" i="12"/>
  <c r="D7927" i="12"/>
  <c r="D7939" i="12"/>
  <c r="D7951" i="12"/>
  <c r="D7963" i="12"/>
  <c r="D7975" i="12"/>
  <c r="D7987" i="12"/>
  <c r="D7999" i="12"/>
  <c r="D8011" i="12"/>
  <c r="D8023" i="12"/>
  <c r="D8035" i="12"/>
  <c r="D8047" i="12"/>
  <c r="D8059" i="12"/>
  <c r="D8071" i="12"/>
  <c r="D8083" i="12"/>
  <c r="D8095" i="12"/>
  <c r="D8107" i="12"/>
  <c r="D8119" i="12"/>
  <c r="D8131" i="12"/>
  <c r="D8143" i="12"/>
  <c r="D8155" i="12"/>
  <c r="D8167" i="12"/>
  <c r="D8179" i="12"/>
  <c r="D8191" i="12"/>
  <c r="D8203" i="12"/>
  <c r="D8215" i="12"/>
  <c r="D8227" i="12"/>
  <c r="D8239" i="12"/>
  <c r="D8251" i="12"/>
  <c r="D8263" i="12"/>
  <c r="D8275" i="12"/>
  <c r="D8287" i="12"/>
  <c r="D8299" i="12"/>
  <c r="D8311" i="12"/>
  <c r="D8323" i="12"/>
  <c r="D8300" i="12"/>
  <c r="D7786" i="12"/>
  <c r="D7978" i="12"/>
  <c r="D8050" i="12"/>
  <c r="D8110" i="12"/>
  <c r="D8158" i="12"/>
  <c r="D8206" i="12"/>
  <c r="D8266" i="12"/>
  <c r="D8314" i="12"/>
  <c r="D7406" i="12"/>
  <c r="D7643" i="12"/>
  <c r="D7715" i="12"/>
  <c r="D7775" i="12"/>
  <c r="D7811" i="12"/>
  <c r="D7859" i="12"/>
  <c r="D7919" i="12"/>
  <c r="D7967" i="12"/>
  <c r="D8027" i="12"/>
  <c r="D8075" i="12"/>
  <c r="D8123" i="12"/>
  <c r="D8183" i="12"/>
  <c r="D8219" i="12"/>
  <c r="D8279" i="12"/>
  <c r="D8184" i="12"/>
  <c r="D8280" i="12"/>
  <c r="D8116" i="12"/>
  <c r="D8308" i="12"/>
  <c r="D5055" i="12"/>
  <c r="D5597" i="12"/>
  <c r="D5860" i="12"/>
  <c r="D6061" i="12"/>
  <c r="D6164" i="12"/>
  <c r="D6224" i="12"/>
  <c r="D6273" i="12"/>
  <c r="D6321" i="12"/>
  <c r="D6369" i="12"/>
  <c r="D6405" i="12"/>
  <c r="D6434" i="12"/>
  <c r="D6464" i="12"/>
  <c r="D6491" i="12"/>
  <c r="D6520" i="12"/>
  <c r="D6549" i="12"/>
  <c r="D6578" i="12"/>
  <c r="D6608" i="12"/>
  <c r="D6635" i="12"/>
  <c r="D6664" i="12"/>
  <c r="D6693" i="12"/>
  <c r="D6722" i="12"/>
  <c r="D6752" i="12"/>
  <c r="D6779" i="12"/>
  <c r="D6808" i="12"/>
  <c r="D6837" i="12"/>
  <c r="D6866" i="12"/>
  <c r="D6896" i="12"/>
  <c r="D6923" i="12"/>
  <c r="D6951" i="12"/>
  <c r="D6975" i="12"/>
  <c r="D6998" i="12"/>
  <c r="D7019" i="12"/>
  <c r="D7040" i="12"/>
  <c r="D7059" i="12"/>
  <c r="D7081" i="12"/>
  <c r="D7101" i="12"/>
  <c r="D7119" i="12"/>
  <c r="D7137" i="12"/>
  <c r="D7155" i="12"/>
  <c r="D7173" i="12"/>
  <c r="D7191" i="12"/>
  <c r="D7209" i="12"/>
  <c r="D7226" i="12"/>
  <c r="D7243" i="12"/>
  <c r="D7259" i="12"/>
  <c r="D7274" i="12"/>
  <c r="D7291" i="12"/>
  <c r="D7307" i="12"/>
  <c r="D7322" i="12"/>
  <c r="D7339" i="12"/>
  <c r="D7355" i="12"/>
  <c r="D7370" i="12"/>
  <c r="D7387" i="12"/>
  <c r="D7403" i="12"/>
  <c r="D7418" i="12"/>
  <c r="D7435" i="12"/>
  <c r="D7451" i="12"/>
  <c r="D7466" i="12"/>
  <c r="D7483" i="12"/>
  <c r="D7498" i="12"/>
  <c r="D7512" i="12"/>
  <c r="D7526" i="12"/>
  <c r="D7540" i="12"/>
  <c r="D7556" i="12"/>
  <c r="D7568" i="12"/>
  <c r="D7580" i="12"/>
  <c r="D7592" i="12"/>
  <c r="D7604" i="12"/>
  <c r="D7616" i="12"/>
  <c r="D7628" i="12"/>
  <c r="D7640" i="12"/>
  <c r="D7652" i="12"/>
  <c r="D7664" i="12"/>
  <c r="D7676" i="12"/>
  <c r="D7688" i="12"/>
  <c r="D7700" i="12"/>
  <c r="D7712" i="12"/>
  <c r="D7724" i="12"/>
  <c r="D7736" i="12"/>
  <c r="D7748" i="12"/>
  <c r="D7760" i="12"/>
  <c r="D7772" i="12"/>
  <c r="D7784" i="12"/>
  <c r="D7796" i="12"/>
  <c r="D7808" i="12"/>
  <c r="D7820" i="12"/>
  <c r="D7832" i="12"/>
  <c r="D7844" i="12"/>
  <c r="D7856" i="12"/>
  <c r="D7868" i="12"/>
  <c r="D7880" i="12"/>
  <c r="D7892" i="12"/>
  <c r="D7904" i="12"/>
  <c r="D7916" i="12"/>
  <c r="D7928" i="12"/>
  <c r="D7940" i="12"/>
  <c r="D7952" i="12"/>
  <c r="D7964" i="12"/>
  <c r="D7976" i="12"/>
  <c r="D7988" i="12"/>
  <c r="D8000" i="12"/>
  <c r="D8012" i="12"/>
  <c r="D8024" i="12"/>
  <c r="D8036" i="12"/>
  <c r="D8048" i="12"/>
  <c r="D8060" i="12"/>
  <c r="D8072" i="12"/>
  <c r="D8084" i="12"/>
  <c r="D8096" i="12"/>
  <c r="D8108" i="12"/>
  <c r="D8120" i="12"/>
  <c r="D8132" i="12"/>
  <c r="D8144" i="12"/>
  <c r="D8156" i="12"/>
  <c r="D8168" i="12"/>
  <c r="D8180" i="12"/>
  <c r="D8192" i="12"/>
  <c r="D8204" i="12"/>
  <c r="D8216" i="12"/>
  <c r="D8228" i="12"/>
  <c r="D8240" i="12"/>
  <c r="D8252" i="12"/>
  <c r="D8264" i="12"/>
  <c r="D8276" i="12"/>
  <c r="D8288" i="12"/>
  <c r="D8312" i="12"/>
  <c r="D8324" i="12"/>
  <c r="D7570" i="12"/>
  <c r="D7726" i="12"/>
  <c r="D7774" i="12"/>
  <c r="D7810" i="12"/>
  <c r="D7846" i="12"/>
  <c r="D7882" i="12"/>
  <c r="D7918" i="12"/>
  <c r="D7966" i="12"/>
  <c r="D8014" i="12"/>
  <c r="D8038" i="12"/>
  <c r="D8086" i="12"/>
  <c r="D8134" i="12"/>
  <c r="D8170" i="12"/>
  <c r="D8230" i="12"/>
  <c r="D8278" i="12"/>
  <c r="D8326" i="12"/>
  <c r="D7454" i="12"/>
  <c r="D7607" i="12"/>
  <c r="D7667" i="12"/>
  <c r="D7763" i="12"/>
  <c r="D7835" i="12"/>
  <c r="D7907" i="12"/>
  <c r="D7979" i="12"/>
  <c r="D8051" i="12"/>
  <c r="D8111" i="12"/>
  <c r="D8159" i="12"/>
  <c r="D8207" i="12"/>
  <c r="D8267" i="12"/>
  <c r="D8315" i="12"/>
  <c r="D8196" i="12"/>
  <c r="D8304" i="12"/>
  <c r="D8128" i="12"/>
  <c r="D5129" i="12"/>
  <c r="D5633" i="12"/>
  <c r="D5877" i="12"/>
  <c r="D6075" i="12"/>
  <c r="D6167" i="12"/>
  <c r="D6230" i="12"/>
  <c r="D6278" i="12"/>
  <c r="D6326" i="12"/>
  <c r="D6374" i="12"/>
  <c r="D6407" i="12"/>
  <c r="D6436" i="12"/>
  <c r="D6465" i="12"/>
  <c r="D6494" i="12"/>
  <c r="D6524" i="12"/>
  <c r="D6551" i="12"/>
  <c r="D6580" i="12"/>
  <c r="D6609" i="12"/>
  <c r="D6638" i="12"/>
  <c r="D6668" i="12"/>
  <c r="D6695" i="12"/>
  <c r="D6724" i="12"/>
  <c r="D6753" i="12"/>
  <c r="D6782" i="12"/>
  <c r="D6812" i="12"/>
  <c r="D6839" i="12"/>
  <c r="D6868" i="12"/>
  <c r="D6897" i="12"/>
  <c r="D6926" i="12"/>
  <c r="D6952" i="12"/>
  <c r="D6976" i="12"/>
  <c r="D6999" i="12"/>
  <c r="D7021" i="12"/>
  <c r="D7041" i="12"/>
  <c r="D7060" i="12"/>
  <c r="D7082" i="12"/>
  <c r="D7103" i="12"/>
  <c r="D7120" i="12"/>
  <c r="D7139" i="12"/>
  <c r="D7156" i="12"/>
  <c r="D7175" i="12"/>
  <c r="D7192" i="12"/>
  <c r="D7211" i="12"/>
  <c r="D7227" i="12"/>
  <c r="D7244" i="12"/>
  <c r="D7260" i="12"/>
  <c r="D7275" i="12"/>
  <c r="D7292" i="12"/>
  <c r="D7308" i="12"/>
  <c r="D7323" i="12"/>
  <c r="D7340" i="12"/>
  <c r="D7356" i="12"/>
  <c r="D7371" i="12"/>
  <c r="D7388" i="12"/>
  <c r="D7404" i="12"/>
  <c r="D7419" i="12"/>
  <c r="D7436" i="12"/>
  <c r="D7452" i="12"/>
  <c r="D7467" i="12"/>
  <c r="D7484" i="12"/>
  <c r="D7499" i="12"/>
  <c r="D7513" i="12"/>
  <c r="D7527" i="12"/>
  <c r="D7543" i="12"/>
  <c r="D7557" i="12"/>
  <c r="D7569" i="12"/>
  <c r="D7581" i="12"/>
  <c r="D7593" i="12"/>
  <c r="D7605" i="12"/>
  <c r="D7617" i="12"/>
  <c r="D7629" i="12"/>
  <c r="D7641" i="12"/>
  <c r="D7653" i="12"/>
  <c r="D7665" i="12"/>
  <c r="D7677" i="12"/>
  <c r="D7689" i="12"/>
  <c r="D7701" i="12"/>
  <c r="D7713" i="12"/>
  <c r="D7725" i="12"/>
  <c r="D7737" i="12"/>
  <c r="D7749" i="12"/>
  <c r="D7761" i="12"/>
  <c r="D7773" i="12"/>
  <c r="D7785" i="12"/>
  <c r="D7797" i="12"/>
  <c r="D7809" i="12"/>
  <c r="D7821" i="12"/>
  <c r="D7833" i="12"/>
  <c r="D7845" i="12"/>
  <c r="D7857" i="12"/>
  <c r="D7869" i="12"/>
  <c r="D7881" i="12"/>
  <c r="D7893" i="12"/>
  <c r="D7905" i="12"/>
  <c r="D7917" i="12"/>
  <c r="D7929" i="12"/>
  <c r="D7941" i="12"/>
  <c r="D7953" i="12"/>
  <c r="D7965" i="12"/>
  <c r="D7977" i="12"/>
  <c r="D7989" i="12"/>
  <c r="D8001" i="12"/>
  <c r="D8013" i="12"/>
  <c r="D8025" i="12"/>
  <c r="D8037" i="12"/>
  <c r="D8049" i="12"/>
  <c r="D8061" i="12"/>
  <c r="D8073" i="12"/>
  <c r="D8085" i="12"/>
  <c r="D8097" i="12"/>
  <c r="D8109" i="12"/>
  <c r="D8121" i="12"/>
  <c r="D8133" i="12"/>
  <c r="D8145" i="12"/>
  <c r="D8157" i="12"/>
  <c r="D8169" i="12"/>
  <c r="D8181" i="12"/>
  <c r="D8193" i="12"/>
  <c r="D8205" i="12"/>
  <c r="D8217" i="12"/>
  <c r="D8229" i="12"/>
  <c r="D8241" i="12"/>
  <c r="D8253" i="12"/>
  <c r="D8265" i="12"/>
  <c r="D8277" i="12"/>
  <c r="D8289" i="12"/>
  <c r="D8301" i="12"/>
  <c r="D8313" i="12"/>
  <c r="D8325" i="12"/>
  <c r="D7528" i="12"/>
  <c r="D7750" i="12"/>
  <c r="D7822" i="12"/>
  <c r="D7870" i="12"/>
  <c r="D7906" i="12"/>
  <c r="D7930" i="12"/>
  <c r="D7954" i="12"/>
  <c r="D7990" i="12"/>
  <c r="D8026" i="12"/>
  <c r="D8062" i="12"/>
  <c r="D8098" i="12"/>
  <c r="D8146" i="12"/>
  <c r="D8182" i="12"/>
  <c r="D8218" i="12"/>
  <c r="D8254" i="12"/>
  <c r="D8302" i="12"/>
  <c r="D7423" i="12"/>
  <c r="D7631" i="12"/>
  <c r="D7691" i="12"/>
  <c r="D7727" i="12"/>
  <c r="D7787" i="12"/>
  <c r="D7847" i="12"/>
  <c r="D7883" i="12"/>
  <c r="D7943" i="12"/>
  <c r="D7991" i="12"/>
  <c r="D8039" i="12"/>
  <c r="D8087" i="12"/>
  <c r="D8135" i="12"/>
  <c r="D8195" i="12"/>
  <c r="D8243" i="12"/>
  <c r="D8291" i="12"/>
  <c r="D31" i="12"/>
  <c r="F31" i="12" s="1"/>
  <c r="G31" i="12" s="1"/>
  <c r="D8244" i="12"/>
  <c r="D8292" i="12"/>
  <c r="D8044" i="12"/>
  <c r="D8212" i="12"/>
  <c r="D3099" i="12"/>
  <c r="D5188" i="12"/>
  <c r="D5661" i="12"/>
  <c r="D5896" i="12"/>
  <c r="D6088" i="12"/>
  <c r="D6177" i="12"/>
  <c r="D6232" i="12"/>
  <c r="D6280" i="12"/>
  <c r="D6328" i="12"/>
  <c r="D6376" i="12"/>
  <c r="D6410" i="12"/>
  <c r="D6440" i="12"/>
  <c r="D6467" i="12"/>
  <c r="D6496" i="12"/>
  <c r="D6525" i="12"/>
  <c r="D6554" i="12"/>
  <c r="D6584" i="12"/>
  <c r="D6611" i="12"/>
  <c r="D6640" i="12"/>
  <c r="D6669" i="12"/>
  <c r="D6698" i="12"/>
  <c r="D6728" i="12"/>
  <c r="D6755" i="12"/>
  <c r="D6784" i="12"/>
  <c r="D6813" i="12"/>
  <c r="D6842" i="12"/>
  <c r="D6872" i="12"/>
  <c r="D6899" i="12"/>
  <c r="D6928" i="12"/>
  <c r="D6956" i="12"/>
  <c r="D6980" i="12"/>
  <c r="D7000" i="12"/>
  <c r="D7022" i="12"/>
  <c r="D7043" i="12"/>
  <c r="D7064" i="12"/>
  <c r="D7083" i="12"/>
  <c r="D7105" i="12"/>
  <c r="D7123" i="12"/>
  <c r="D7141" i="12"/>
  <c r="D7159" i="12"/>
  <c r="D7177" i="12"/>
  <c r="D7195" i="12"/>
  <c r="D7213" i="12"/>
  <c r="D7228" i="12"/>
  <c r="D7245" i="12"/>
  <c r="D7261" i="12"/>
  <c r="D7276" i="12"/>
  <c r="D7293" i="12"/>
  <c r="D7309" i="12"/>
  <c r="D7324" i="12"/>
  <c r="D7341" i="12"/>
  <c r="D7357" i="12"/>
  <c r="D7372" i="12"/>
  <c r="D7389" i="12"/>
  <c r="D7405" i="12"/>
  <c r="D7420" i="12"/>
  <c r="D7437" i="12"/>
  <c r="D7453" i="12"/>
  <c r="D7468" i="12"/>
  <c r="D7485" i="12"/>
  <c r="D7500" i="12"/>
  <c r="D7514" i="12"/>
  <c r="D7544" i="12"/>
  <c r="D7558" i="12"/>
  <c r="D7582" i="12"/>
  <c r="D7594" i="12"/>
  <c r="D7606" i="12"/>
  <c r="D7618" i="12"/>
  <c r="D7630" i="12"/>
  <c r="D7642" i="12"/>
  <c r="D7654" i="12"/>
  <c r="D7666" i="12"/>
  <c r="D7678" i="12"/>
  <c r="D7690" i="12"/>
  <c r="D7702" i="12"/>
  <c r="D7714" i="12"/>
  <c r="D7738" i="12"/>
  <c r="D7762" i="12"/>
  <c r="D7798" i="12"/>
  <c r="D7834" i="12"/>
  <c r="D7858" i="12"/>
  <c r="D7894" i="12"/>
  <c r="D7942" i="12"/>
  <c r="D8002" i="12"/>
  <c r="D8074" i="12"/>
  <c r="D8122" i="12"/>
  <c r="D8194" i="12"/>
  <c r="D8242" i="12"/>
  <c r="D8290" i="12"/>
  <c r="D7471" i="12"/>
  <c r="D7619" i="12"/>
  <c r="D7679" i="12"/>
  <c r="D7739" i="12"/>
  <c r="D7823" i="12"/>
  <c r="D7895" i="12"/>
  <c r="D7955" i="12"/>
  <c r="D8015" i="12"/>
  <c r="D8063" i="12"/>
  <c r="D8147" i="12"/>
  <c r="D8231" i="12"/>
  <c r="D8303" i="12"/>
  <c r="D8172" i="12"/>
  <c r="D8256" i="12"/>
  <c r="D8056" i="12"/>
  <c r="D8236" i="12"/>
  <c r="D4022" i="12"/>
  <c r="D5236" i="12"/>
  <c r="D5692" i="12"/>
  <c r="D5913" i="12"/>
  <c r="D6101" i="12"/>
  <c r="D6180" i="12"/>
  <c r="D6237" i="12"/>
  <c r="D6285" i="12"/>
  <c r="D6333" i="12"/>
  <c r="D6381" i="12"/>
  <c r="D6412" i="12"/>
  <c r="D6441" i="12"/>
  <c r="D6470" i="12"/>
  <c r="D6500" i="12"/>
  <c r="D6527" i="12"/>
  <c r="D6556" i="12"/>
  <c r="D6585" i="12"/>
  <c r="D6614" i="12"/>
  <c r="D6644" i="12"/>
  <c r="D6671" i="12"/>
  <c r="D6700" i="12"/>
  <c r="D6729" i="12"/>
  <c r="D6758" i="12"/>
  <c r="D6788" i="12"/>
  <c r="D6815" i="12"/>
  <c r="D6844" i="12"/>
  <c r="D6873" i="12"/>
  <c r="D6902" i="12"/>
  <c r="D6932" i="12"/>
  <c r="D6957" i="12"/>
  <c r="D6981" i="12"/>
  <c r="D7004" i="12"/>
  <c r="D7023" i="12"/>
  <c r="D7045" i="12"/>
  <c r="D7065" i="12"/>
  <c r="D7084" i="12"/>
  <c r="D7106" i="12"/>
  <c r="D7124" i="12"/>
  <c r="D7142" i="12"/>
  <c r="D7160" i="12"/>
  <c r="D7178" i="12"/>
  <c r="D7196" i="12"/>
  <c r="D7214" i="12"/>
  <c r="D7231" i="12"/>
  <c r="D7247" i="12"/>
  <c r="D7262" i="12"/>
  <c r="D7279" i="12"/>
  <c r="D7295" i="12"/>
  <c r="D7310" i="12"/>
  <c r="D7327" i="12"/>
  <c r="D7343" i="12"/>
  <c r="D7358" i="12"/>
  <c r="D7375" i="12"/>
  <c r="D7391" i="12"/>
  <c r="D7439" i="12"/>
  <c r="D7487" i="12"/>
  <c r="D7501" i="12"/>
  <c r="D7515" i="12"/>
  <c r="D7531" i="12"/>
  <c r="D7545" i="12"/>
  <c r="D7559" i="12"/>
  <c r="D7571" i="12"/>
  <c r="D7583" i="12"/>
  <c r="D7595" i="12"/>
  <c r="D7655" i="12"/>
  <c r="D7703" i="12"/>
  <c r="D7751" i="12"/>
  <c r="D7799" i="12"/>
  <c r="D7871" i="12"/>
  <c r="D7931" i="12"/>
  <c r="D8003" i="12"/>
  <c r="D8099" i="12"/>
  <c r="D8171" i="12"/>
  <c r="D8255" i="12"/>
  <c r="D8220" i="12"/>
  <c r="D8316" i="12"/>
  <c r="D8092" i="12"/>
  <c r="D8296" i="12"/>
  <c r="D4254" i="12"/>
  <c r="D5284" i="12"/>
  <c r="D5713" i="12"/>
  <c r="D5932" i="12"/>
  <c r="D6112" i="12"/>
  <c r="D6191" i="12"/>
  <c r="D6242" i="12"/>
  <c r="D6290" i="12"/>
  <c r="D6338" i="12"/>
  <c r="D6386" i="12"/>
  <c r="D6416" i="12"/>
  <c r="D6443" i="12"/>
  <c r="D6472" i="12"/>
  <c r="D6501" i="12"/>
  <c r="D6530" i="12"/>
  <c r="D6560" i="12"/>
  <c r="D6587" i="12"/>
  <c r="D6616" i="12"/>
  <c r="D6645" i="12"/>
  <c r="D6674" i="12"/>
  <c r="D6704" i="12"/>
  <c r="D6731" i="12"/>
  <c r="D6760" i="12"/>
  <c r="D6789" i="12"/>
  <c r="D6818" i="12"/>
  <c r="D6848" i="12"/>
  <c r="D6875" i="12"/>
  <c r="D6904" i="12"/>
  <c r="D6933" i="12"/>
  <c r="D6959" i="12"/>
  <c r="D6983" i="12"/>
  <c r="D7005" i="12"/>
  <c r="D7024" i="12"/>
  <c r="D7046" i="12"/>
  <c r="D7067" i="12"/>
  <c r="D7088" i="12"/>
  <c r="D7107" i="12"/>
  <c r="D7125" i="12"/>
  <c r="D7143" i="12"/>
  <c r="D7161" i="12"/>
  <c r="D7179" i="12"/>
  <c r="D7197" i="12"/>
  <c r="D7215" i="12"/>
  <c r="D7232" i="12"/>
  <c r="D7248" i="12"/>
  <c r="D7263" i="12"/>
  <c r="D7280" i="12"/>
  <c r="D7296" i="12"/>
  <c r="D7311" i="12"/>
  <c r="D7328" i="12"/>
  <c r="D7344" i="12"/>
  <c r="D7359" i="12"/>
  <c r="D7376" i="12"/>
  <c r="D7392" i="12"/>
  <c r="D7407" i="12"/>
  <c r="D7424" i="12"/>
  <c r="D7440" i="12"/>
  <c r="D7455" i="12"/>
  <c r="D7472" i="12"/>
  <c r="D7488" i="12"/>
  <c r="D7502" i="12"/>
  <c r="D7516" i="12"/>
  <c r="D7532" i="12"/>
  <c r="D7546" i="12"/>
  <c r="D7560" i="12"/>
  <c r="D7572" i="12"/>
  <c r="D7584" i="12"/>
  <c r="D7596" i="12"/>
  <c r="D7608" i="12"/>
  <c r="D7620" i="12"/>
  <c r="D7632" i="12"/>
  <c r="D7644" i="12"/>
  <c r="D7656" i="12"/>
  <c r="D7668" i="12"/>
  <c r="D7680" i="12"/>
  <c r="D7692" i="12"/>
  <c r="D7704" i="12"/>
  <c r="D7716" i="12"/>
  <c r="D7728" i="12"/>
  <c r="D7740" i="12"/>
  <c r="D7752" i="12"/>
  <c r="D7764" i="12"/>
  <c r="D7776" i="12"/>
  <c r="D7788" i="12"/>
  <c r="D7800" i="12"/>
  <c r="D7812" i="12"/>
  <c r="D7824" i="12"/>
  <c r="D7836" i="12"/>
  <c r="D7848" i="12"/>
  <c r="D7860" i="12"/>
  <c r="D7872" i="12"/>
  <c r="D7884" i="12"/>
  <c r="D7896" i="12"/>
  <c r="D7908" i="12"/>
  <c r="D7920" i="12"/>
  <c r="D7932" i="12"/>
  <c r="D7944" i="12"/>
  <c r="D7956" i="12"/>
  <c r="D7968" i="12"/>
  <c r="D7980" i="12"/>
  <c r="D7992" i="12"/>
  <c r="D8004" i="12"/>
  <c r="D8016" i="12"/>
  <c r="D8028" i="12"/>
  <c r="D8040" i="12"/>
  <c r="D8052" i="12"/>
  <c r="D8064" i="12"/>
  <c r="D8076" i="12"/>
  <c r="D8088" i="12"/>
  <c r="D8100" i="12"/>
  <c r="D8112" i="12"/>
  <c r="D8124" i="12"/>
  <c r="D8136" i="12"/>
  <c r="D8148" i="12"/>
  <c r="D8160" i="12"/>
  <c r="D8208" i="12"/>
  <c r="D8232" i="12"/>
  <c r="D8268" i="12"/>
  <c r="D8152" i="12"/>
  <c r="D4398" i="12"/>
  <c r="D5332" i="12"/>
  <c r="D5733" i="12"/>
  <c r="D5949" i="12"/>
  <c r="D6114" i="12"/>
  <c r="D6193" i="12"/>
  <c r="D6244" i="12"/>
  <c r="D6292" i="12"/>
  <c r="D6340" i="12"/>
  <c r="D6388" i="12"/>
  <c r="D6417" i="12"/>
  <c r="D6446" i="12"/>
  <c r="D6476" i="12"/>
  <c r="D6503" i="12"/>
  <c r="D6532" i="12"/>
  <c r="D6561" i="12"/>
  <c r="D6590" i="12"/>
  <c r="D6620" i="12"/>
  <c r="D6647" i="12"/>
  <c r="D6676" i="12"/>
  <c r="D6705" i="12"/>
  <c r="D6734" i="12"/>
  <c r="D6764" i="12"/>
  <c r="D6791" i="12"/>
  <c r="D6820" i="12"/>
  <c r="D6849" i="12"/>
  <c r="D6878" i="12"/>
  <c r="D6908" i="12"/>
  <c r="D6935" i="12"/>
  <c r="D6962" i="12"/>
  <c r="D6986" i="12"/>
  <c r="D7007" i="12"/>
  <c r="D7028" i="12"/>
  <c r="D7047" i="12"/>
  <c r="D7069" i="12"/>
  <c r="D7089" i="12"/>
  <c r="D7108" i="12"/>
  <c r="D7127" i="12"/>
  <c r="D7144" i="12"/>
  <c r="D7163" i="12"/>
  <c r="D7180" i="12"/>
  <c r="D7199" i="12"/>
  <c r="D7216" i="12"/>
  <c r="D7233" i="12"/>
  <c r="D7249" i="12"/>
  <c r="D7264" i="12"/>
  <c r="D7281" i="12"/>
  <c r="D7297" i="12"/>
  <c r="D7312" i="12"/>
  <c r="D7329" i="12"/>
  <c r="D7345" i="12"/>
  <c r="D7360" i="12"/>
  <c r="D7377" i="12"/>
  <c r="D7393" i="12"/>
  <c r="D7408" i="12"/>
  <c r="D7425" i="12"/>
  <c r="D7441" i="12"/>
  <c r="D7456" i="12"/>
  <c r="D7473" i="12"/>
  <c r="D7489" i="12"/>
  <c r="D7503" i="12"/>
  <c r="D7519" i="12"/>
  <c r="D7533" i="12"/>
  <c r="D7547" i="12"/>
  <c r="D7561" i="12"/>
  <c r="D7573" i="12"/>
  <c r="D7585" i="12"/>
  <c r="D7597" i="12"/>
  <c r="D7609" i="12"/>
  <c r="D7621" i="12"/>
  <c r="D7633" i="12"/>
  <c r="D7645" i="12"/>
  <c r="D7657" i="12"/>
  <c r="D7669" i="12"/>
  <c r="D7681" i="12"/>
  <c r="D7693" i="12"/>
  <c r="D7705" i="12"/>
  <c r="D7717" i="12"/>
  <c r="D7729" i="12"/>
  <c r="D7741" i="12"/>
  <c r="D7753" i="12"/>
  <c r="D7765" i="12"/>
  <c r="D7777" i="12"/>
  <c r="D7789" i="12"/>
  <c r="D7801" i="12"/>
  <c r="D7813" i="12"/>
  <c r="D7825" i="12"/>
  <c r="D7837" i="12"/>
  <c r="D7849" i="12"/>
  <c r="D7861" i="12"/>
  <c r="D7873" i="12"/>
  <c r="D7885" i="12"/>
  <c r="D7897" i="12"/>
  <c r="D7909" i="12"/>
  <c r="D7921" i="12"/>
  <c r="D7933" i="12"/>
  <c r="D7945" i="12"/>
  <c r="D7957" i="12"/>
  <c r="D7969" i="12"/>
  <c r="D7981" i="12"/>
  <c r="D7993" i="12"/>
  <c r="D8005" i="12"/>
  <c r="D8017" i="12"/>
  <c r="D8029" i="12"/>
  <c r="D8041" i="12"/>
  <c r="D8053" i="12"/>
  <c r="D8065" i="12"/>
  <c r="D8077" i="12"/>
  <c r="D8089" i="12"/>
  <c r="D8101" i="12"/>
  <c r="D8113" i="12"/>
  <c r="D8125" i="12"/>
  <c r="D8137" i="12"/>
  <c r="D8149" i="12"/>
  <c r="D8161" i="12"/>
  <c r="D8173" i="12"/>
  <c r="D8185" i="12"/>
  <c r="D8197" i="12"/>
  <c r="D8209" i="12"/>
  <c r="D8221" i="12"/>
  <c r="D8233" i="12"/>
  <c r="D8245" i="12"/>
  <c r="D8257" i="12"/>
  <c r="D8269" i="12"/>
  <c r="D8281" i="12"/>
  <c r="D8293" i="12"/>
  <c r="D8305" i="12"/>
  <c r="D8317" i="12"/>
  <c r="D8306" i="12"/>
  <c r="D5453" i="12"/>
  <c r="D6138" i="12"/>
  <c r="D6256" i="12"/>
  <c r="D6352" i="12"/>
  <c r="D6453" i="12"/>
  <c r="D6512" i="12"/>
  <c r="D6597" i="12"/>
  <c r="D6683" i="12"/>
  <c r="D6770" i="12"/>
  <c r="D6856" i="12"/>
  <c r="D6944" i="12"/>
  <c r="D7011" i="12"/>
  <c r="D7072" i="12"/>
  <c r="D7149" i="12"/>
  <c r="D7203" i="12"/>
  <c r="D7252" i="12"/>
  <c r="D7300" i="12"/>
  <c r="D7348" i="12"/>
  <c r="D7396" i="12"/>
  <c r="D7444" i="12"/>
  <c r="D7492" i="12"/>
  <c r="D7536" i="12"/>
  <c r="D7576" i="12"/>
  <c r="D7612" i="12"/>
  <c r="D7648" i="12"/>
  <c r="D7684" i="12"/>
  <c r="D7708" i="12"/>
  <c r="D7744" i="12"/>
  <c r="D7780" i="12"/>
  <c r="D7804" i="12"/>
  <c r="D7840" i="12"/>
  <c r="D7864" i="12"/>
  <c r="D7888" i="12"/>
  <c r="D7924" i="12"/>
  <c r="D7960" i="12"/>
  <c r="D7996" i="12"/>
  <c r="D8032" i="12"/>
  <c r="D8104" i="12"/>
  <c r="D8176" i="12"/>
  <c r="D8224" i="12"/>
  <c r="D8284" i="12"/>
  <c r="D4531" i="12"/>
  <c r="D5380" i="12"/>
  <c r="D5752" i="12"/>
  <c r="D5968" i="12"/>
  <c r="D6125" i="12"/>
  <c r="D6198" i="12"/>
  <c r="D6249" i="12"/>
  <c r="D6297" i="12"/>
  <c r="D6345" i="12"/>
  <c r="D6392" i="12"/>
  <c r="D6419" i="12"/>
  <c r="D6448" i="12"/>
  <c r="D6477" i="12"/>
  <c r="D6506" i="12"/>
  <c r="D6536" i="12"/>
  <c r="D6563" i="12"/>
  <c r="D6592" i="12"/>
  <c r="D6621" i="12"/>
  <c r="D6650" i="12"/>
  <c r="D6680" i="12"/>
  <c r="D6707" i="12"/>
  <c r="D6736" i="12"/>
  <c r="D6765" i="12"/>
  <c r="D6794" i="12"/>
  <c r="D6824" i="12"/>
  <c r="D6851" i="12"/>
  <c r="D6880" i="12"/>
  <c r="D6909" i="12"/>
  <c r="D6938" i="12"/>
  <c r="D6963" i="12"/>
  <c r="D6987" i="12"/>
  <c r="D7009" i="12"/>
  <c r="D7029" i="12"/>
  <c r="D7048" i="12"/>
  <c r="D7070" i="12"/>
  <c r="D7091" i="12"/>
  <c r="D7111" i="12"/>
  <c r="D7129" i="12"/>
  <c r="D7147" i="12"/>
  <c r="D7165" i="12"/>
  <c r="D7183" i="12"/>
  <c r="D7201" i="12"/>
  <c r="D7219" i="12"/>
  <c r="D7235" i="12"/>
  <c r="D7250" i="12"/>
  <c r="D7267" i="12"/>
  <c r="D7283" i="12"/>
  <c r="D7298" i="12"/>
  <c r="D7315" i="12"/>
  <c r="D7331" i="12"/>
  <c r="D7346" i="12"/>
  <c r="D7363" i="12"/>
  <c r="D7379" i="12"/>
  <c r="D7394" i="12"/>
  <c r="D7411" i="12"/>
  <c r="D7427" i="12"/>
  <c r="D7442" i="12"/>
  <c r="D7459" i="12"/>
  <c r="D7475" i="12"/>
  <c r="D7490" i="12"/>
  <c r="D7504" i="12"/>
  <c r="D7520" i="12"/>
  <c r="D7534" i="12"/>
  <c r="D7548" i="12"/>
  <c r="D7562" i="12"/>
  <c r="D7574" i="12"/>
  <c r="D7586" i="12"/>
  <c r="D7598" i="12"/>
  <c r="D7610" i="12"/>
  <c r="D7622" i="12"/>
  <c r="D7634" i="12"/>
  <c r="D7646" i="12"/>
  <c r="D7658" i="12"/>
  <c r="D7670" i="12"/>
  <c r="D7682" i="12"/>
  <c r="D7694" i="12"/>
  <c r="D7706" i="12"/>
  <c r="D7718" i="12"/>
  <c r="D7730" i="12"/>
  <c r="D7742" i="12"/>
  <c r="D7754" i="12"/>
  <c r="D7766" i="12"/>
  <c r="D7778" i="12"/>
  <c r="D7790" i="12"/>
  <c r="D7802" i="12"/>
  <c r="D7814" i="12"/>
  <c r="D7826" i="12"/>
  <c r="D7838" i="12"/>
  <c r="D7850" i="12"/>
  <c r="D7862" i="12"/>
  <c r="D7874" i="12"/>
  <c r="D7886" i="12"/>
  <c r="D7898" i="12"/>
  <c r="D7910" i="12"/>
  <c r="D7922" i="12"/>
  <c r="D7934" i="12"/>
  <c r="D7946" i="12"/>
  <c r="D7958" i="12"/>
  <c r="D7970" i="12"/>
  <c r="D7982" i="12"/>
  <c r="D7994" i="12"/>
  <c r="D8006" i="12"/>
  <c r="D8018" i="12"/>
  <c r="D8030" i="12"/>
  <c r="D8042" i="12"/>
  <c r="D8054" i="12"/>
  <c r="D8066" i="12"/>
  <c r="D8078" i="12"/>
  <c r="D8090" i="12"/>
  <c r="D8102" i="12"/>
  <c r="D8114" i="12"/>
  <c r="D8126" i="12"/>
  <c r="D8138" i="12"/>
  <c r="D8150" i="12"/>
  <c r="D8162" i="12"/>
  <c r="D8174" i="12"/>
  <c r="D8186" i="12"/>
  <c r="D8198" i="12"/>
  <c r="D8210" i="12"/>
  <c r="D8222" i="12"/>
  <c r="D8234" i="12"/>
  <c r="D8246" i="12"/>
  <c r="D8258" i="12"/>
  <c r="D8270" i="12"/>
  <c r="D8282" i="12"/>
  <c r="D8294" i="12"/>
  <c r="D8318" i="12"/>
  <c r="D5788" i="12"/>
  <c r="D6424" i="12"/>
  <c r="D6539" i="12"/>
  <c r="D6656" i="12"/>
  <c r="D6741" i="12"/>
  <c r="D6827" i="12"/>
  <c r="D6914" i="12"/>
  <c r="D6992" i="12"/>
  <c r="D7053" i="12"/>
  <c r="D7113" i="12"/>
  <c r="D7185" i="12"/>
  <c r="D7237" i="12"/>
  <c r="D7285" i="12"/>
  <c r="D7333" i="12"/>
  <c r="D7381" i="12"/>
  <c r="D7429" i="12"/>
  <c r="D7477" i="12"/>
  <c r="D7522" i="12"/>
  <c r="D7564" i="12"/>
  <c r="D7588" i="12"/>
  <c r="D7624" i="12"/>
  <c r="D7660" i="12"/>
  <c r="D7696" i="12"/>
  <c r="D7732" i="12"/>
  <c r="D7768" i="12"/>
  <c r="D7816" i="12"/>
  <c r="D7852" i="12"/>
  <c r="D7900" i="12"/>
  <c r="D7936" i="12"/>
  <c r="D7972" i="12"/>
  <c r="D8008" i="12"/>
  <c r="D8068" i="12"/>
  <c r="D8140" i="12"/>
  <c r="D8188" i="12"/>
  <c r="D8248" i="12"/>
  <c r="D8320" i="12"/>
  <c r="D4625" i="12"/>
  <c r="D5417" i="12"/>
  <c r="D5769" i="12"/>
  <c r="D5985" i="12"/>
  <c r="D6127" i="12"/>
  <c r="D6204" i="12"/>
  <c r="D6254" i="12"/>
  <c r="D6302" i="12"/>
  <c r="D6350" i="12"/>
  <c r="D6393" i="12"/>
  <c r="D6422" i="12"/>
  <c r="D6452" i="12"/>
  <c r="D6479" i="12"/>
  <c r="D6508" i="12"/>
  <c r="D6537" i="12"/>
  <c r="D6566" i="12"/>
  <c r="D6596" i="12"/>
  <c r="D6623" i="12"/>
  <c r="D6652" i="12"/>
  <c r="D6681" i="12"/>
  <c r="D6710" i="12"/>
  <c r="D6740" i="12"/>
  <c r="D6767" i="12"/>
  <c r="D6796" i="12"/>
  <c r="D6825" i="12"/>
  <c r="D6854" i="12"/>
  <c r="D6884" i="12"/>
  <c r="D6911" i="12"/>
  <c r="D6940" i="12"/>
  <c r="D6964" i="12"/>
  <c r="D6988" i="12"/>
  <c r="D7010" i="12"/>
  <c r="D7031" i="12"/>
  <c r="D7052" i="12"/>
  <c r="D7071" i="12"/>
  <c r="D7093" i="12"/>
  <c r="D7112" i="12"/>
  <c r="D7130" i="12"/>
  <c r="D7148" i="12"/>
  <c r="D7166" i="12"/>
  <c r="D7184" i="12"/>
  <c r="D7202" i="12"/>
  <c r="D7220" i="12"/>
  <c r="D7236" i="12"/>
  <c r="D7251" i="12"/>
  <c r="D7268" i="12"/>
  <c r="D7284" i="12"/>
  <c r="D7299" i="12"/>
  <c r="D7316" i="12"/>
  <c r="D7332" i="12"/>
  <c r="D7347" i="12"/>
  <c r="D7364" i="12"/>
  <c r="D7380" i="12"/>
  <c r="D7395" i="12"/>
  <c r="D7412" i="12"/>
  <c r="D7428" i="12"/>
  <c r="D7443" i="12"/>
  <c r="D7460" i="12"/>
  <c r="D7476" i="12"/>
  <c r="D7491" i="12"/>
  <c r="D7507" i="12"/>
  <c r="D7521" i="12"/>
  <c r="D7535" i="12"/>
  <c r="D7549" i="12"/>
  <c r="D7563" i="12"/>
  <c r="D7575" i="12"/>
  <c r="D7587" i="12"/>
  <c r="D7599" i="12"/>
  <c r="D7611" i="12"/>
  <c r="D7623" i="12"/>
  <c r="D7635" i="12"/>
  <c r="D7647" i="12"/>
  <c r="D7659" i="12"/>
  <c r="D7671" i="12"/>
  <c r="D7683" i="12"/>
  <c r="D7695" i="12"/>
  <c r="D7707" i="12"/>
  <c r="D7719" i="12"/>
  <c r="D7731" i="12"/>
  <c r="D7743" i="12"/>
  <c r="D7755" i="12"/>
  <c r="D7767" i="12"/>
  <c r="D7779" i="12"/>
  <c r="D7791" i="12"/>
  <c r="D7803" i="12"/>
  <c r="D7815" i="12"/>
  <c r="D7827" i="12"/>
  <c r="D7839" i="12"/>
  <c r="D7851" i="12"/>
  <c r="D7863" i="12"/>
  <c r="D7875" i="12"/>
  <c r="D7887" i="12"/>
  <c r="D7899" i="12"/>
  <c r="D7911" i="12"/>
  <c r="D7923" i="12"/>
  <c r="D7935" i="12"/>
  <c r="D7947" i="12"/>
  <c r="D7959" i="12"/>
  <c r="D7971" i="12"/>
  <c r="D7983" i="12"/>
  <c r="D7995" i="12"/>
  <c r="D8007" i="12"/>
  <c r="D8019" i="12"/>
  <c r="D8031" i="12"/>
  <c r="D8043" i="12"/>
  <c r="D8055" i="12"/>
  <c r="D8067" i="12"/>
  <c r="D8079" i="12"/>
  <c r="D8091" i="12"/>
  <c r="D8103" i="12"/>
  <c r="D8115" i="12"/>
  <c r="D8127" i="12"/>
  <c r="D8139" i="12"/>
  <c r="D8151" i="12"/>
  <c r="D8163" i="12"/>
  <c r="D8175" i="12"/>
  <c r="D8187" i="12"/>
  <c r="D8199" i="12"/>
  <c r="D8211" i="12"/>
  <c r="D8223" i="12"/>
  <c r="D8235" i="12"/>
  <c r="D8247" i="12"/>
  <c r="D8259" i="12"/>
  <c r="D8271" i="12"/>
  <c r="D8283" i="12"/>
  <c r="D8295" i="12"/>
  <c r="D8307" i="12"/>
  <c r="D8319" i="12"/>
  <c r="D4711" i="12"/>
  <c r="D6003" i="12"/>
  <c r="D6206" i="12"/>
  <c r="D6304" i="12"/>
  <c r="D6395" i="12"/>
  <c r="D6482" i="12"/>
  <c r="D6568" i="12"/>
  <c r="D6626" i="12"/>
  <c r="D6712" i="12"/>
  <c r="D6800" i="12"/>
  <c r="D6885" i="12"/>
  <c r="D6968" i="12"/>
  <c r="D7033" i="12"/>
  <c r="D7094" i="12"/>
  <c r="D7131" i="12"/>
  <c r="D7167" i="12"/>
  <c r="D7221" i="12"/>
  <c r="D7269" i="12"/>
  <c r="D7317" i="12"/>
  <c r="D7365" i="12"/>
  <c r="D7413" i="12"/>
  <c r="D7461" i="12"/>
  <c r="D7508" i="12"/>
  <c r="D7550" i="12"/>
  <c r="D7600" i="12"/>
  <c r="D7636" i="12"/>
  <c r="D7672" i="12"/>
  <c r="D7720" i="12"/>
  <c r="D7756" i="12"/>
  <c r="D7792" i="12"/>
  <c r="D7828" i="12"/>
  <c r="D7876" i="12"/>
  <c r="D7912" i="12"/>
  <c r="D7948" i="12"/>
  <c r="D7984" i="12"/>
  <c r="D8020" i="12"/>
  <c r="D8080" i="12"/>
  <c r="D8164" i="12"/>
  <c r="D8200" i="12"/>
  <c r="D8260" i="12"/>
  <c r="B20" i="12"/>
  <c r="J25" i="12" s="1"/>
  <c r="M31" i="12" l="1"/>
  <c r="Q31" i="12" s="1"/>
  <c r="E19" i="20"/>
  <c r="E20" i="20"/>
  <c r="L31" i="12"/>
  <c r="F32" i="12"/>
  <c r="G32" i="12" s="1"/>
  <c r="E32" i="12"/>
  <c r="H32" i="12" s="1"/>
  <c r="N31" i="12" l="1"/>
  <c r="P31" i="12"/>
  <c r="M32" i="12"/>
  <c r="L32" i="12"/>
  <c r="I32" i="12"/>
  <c r="I31" i="12"/>
  <c r="J31" i="12" s="1"/>
  <c r="E33" i="12"/>
  <c r="F33" i="12"/>
  <c r="J32" i="12" l="1"/>
  <c r="P32" i="12"/>
  <c r="R31" i="12"/>
  <c r="Q32" i="12"/>
  <c r="N32" i="12"/>
  <c r="G33" i="12"/>
  <c r="F34" i="12"/>
  <c r="G34" i="12" s="1"/>
  <c r="H33" i="12"/>
  <c r="R32" i="12" l="1"/>
  <c r="M33" i="12"/>
  <c r="Q33" i="12" s="1"/>
  <c r="L33" i="12"/>
  <c r="P33" i="12" s="1"/>
  <c r="F35" i="12"/>
  <c r="G35" i="12" s="1"/>
  <c r="E34" i="12"/>
  <c r="I33" i="12"/>
  <c r="J33" i="12" s="1"/>
  <c r="R33" i="12" l="1"/>
  <c r="N33" i="12"/>
  <c r="H34" i="12"/>
  <c r="M34" i="12" s="1"/>
  <c r="E35" i="12"/>
  <c r="F36" i="12"/>
  <c r="G36" i="12" s="1"/>
  <c r="Q34" i="12" l="1"/>
  <c r="I34" i="12"/>
  <c r="J34" i="12" s="1"/>
  <c r="L34" i="12"/>
  <c r="H35" i="12"/>
  <c r="F37" i="12"/>
  <c r="G37" i="12" s="1"/>
  <c r="E36" i="12"/>
  <c r="N34" i="12" l="1"/>
  <c r="P34" i="12"/>
  <c r="R34" i="12" s="1"/>
  <c r="L35" i="12"/>
  <c r="M35" i="12"/>
  <c r="Q35" i="12" s="1"/>
  <c r="I35" i="12"/>
  <c r="J35" i="12" s="1"/>
  <c r="H36" i="12"/>
  <c r="M36" i="12" s="1"/>
  <c r="E37" i="12"/>
  <c r="F38" i="12"/>
  <c r="G38" i="12" s="1"/>
  <c r="P35" i="12" l="1"/>
  <c r="R35" i="12" s="1"/>
  <c r="Q36" i="12"/>
  <c r="N35" i="12"/>
  <c r="I36" i="12"/>
  <c r="J36" i="12" s="1"/>
  <c r="L36" i="12"/>
  <c r="N36" i="12" s="1"/>
  <c r="H37" i="12"/>
  <c r="M37" i="12" s="1"/>
  <c r="E38" i="12"/>
  <c r="F39" i="12"/>
  <c r="G39" i="12" s="1"/>
  <c r="P36" i="12" l="1"/>
  <c r="Q37" i="12"/>
  <c r="I37" i="12"/>
  <c r="J37" i="12" s="1"/>
  <c r="L37" i="12"/>
  <c r="N37" i="12" s="1"/>
  <c r="H38" i="12"/>
  <c r="F40" i="12"/>
  <c r="G40" i="12" s="1"/>
  <c r="E39" i="12"/>
  <c r="P37" i="12" l="1"/>
  <c r="R37" i="12" s="1"/>
  <c r="R36" i="12"/>
  <c r="L38" i="12"/>
  <c r="M38" i="12"/>
  <c r="Q38" i="12" s="1"/>
  <c r="I38" i="12"/>
  <c r="J38" i="12" s="1"/>
  <c r="H39" i="12"/>
  <c r="E40" i="12"/>
  <c r="F41" i="12"/>
  <c r="G41" i="12" s="1"/>
  <c r="P38" i="12" l="1"/>
  <c r="R38" i="12" s="1"/>
  <c r="L39" i="12"/>
  <c r="M39" i="12"/>
  <c r="N38" i="12"/>
  <c r="I39" i="12"/>
  <c r="J39" i="12" s="1"/>
  <c r="H40" i="12"/>
  <c r="F42" i="12"/>
  <c r="G42" i="12" s="1"/>
  <c r="E41" i="12"/>
  <c r="P39" i="12" l="1"/>
  <c r="Q39" i="12"/>
  <c r="L40" i="12"/>
  <c r="M40" i="12"/>
  <c r="N39" i="12"/>
  <c r="I40" i="12"/>
  <c r="J40" i="12" s="1"/>
  <c r="H41" i="12"/>
  <c r="E42" i="12"/>
  <c r="F43" i="12"/>
  <c r="G43" i="12" s="1"/>
  <c r="P40" i="12" l="1"/>
  <c r="Q40" i="12"/>
  <c r="R39" i="12"/>
  <c r="L41" i="12"/>
  <c r="M41" i="12"/>
  <c r="N40" i="12"/>
  <c r="I41" i="12"/>
  <c r="J41" i="12" s="1"/>
  <c r="H42" i="12"/>
  <c r="E43" i="12"/>
  <c r="F44" i="12"/>
  <c r="G44" i="12" s="1"/>
  <c r="P41" i="12" l="1"/>
  <c r="Q41" i="12"/>
  <c r="R40" i="12"/>
  <c r="L42" i="12"/>
  <c r="M42" i="12"/>
  <c r="N41" i="12"/>
  <c r="I42" i="12"/>
  <c r="J42" i="12" s="1"/>
  <c r="H43" i="12"/>
  <c r="F45" i="12"/>
  <c r="G45" i="12" s="1"/>
  <c r="E44" i="12"/>
  <c r="P42" i="12" l="1"/>
  <c r="Q42" i="12"/>
  <c r="R41" i="12"/>
  <c r="L43" i="12"/>
  <c r="M43" i="12"/>
  <c r="N42" i="12"/>
  <c r="I43" i="12"/>
  <c r="J43" i="12" s="1"/>
  <c r="H44" i="12"/>
  <c r="E45" i="12"/>
  <c r="F46" i="12"/>
  <c r="G46" i="12" s="1"/>
  <c r="P43" i="12" l="1"/>
  <c r="Q43" i="12"/>
  <c r="R42" i="12"/>
  <c r="L44" i="12"/>
  <c r="M44" i="12"/>
  <c r="N43" i="12"/>
  <c r="I44" i="12"/>
  <c r="J44" i="12" s="1"/>
  <c r="H45" i="12"/>
  <c r="F47" i="12"/>
  <c r="G47" i="12" s="1"/>
  <c r="E46" i="12"/>
  <c r="P44" i="12" l="1"/>
  <c r="Q44" i="12"/>
  <c r="R43" i="12"/>
  <c r="L45" i="12"/>
  <c r="M45" i="12"/>
  <c r="N44" i="12"/>
  <c r="I45" i="12"/>
  <c r="J45" i="12" s="1"/>
  <c r="H46" i="12"/>
  <c r="E47" i="12"/>
  <c r="F48" i="12"/>
  <c r="G48" i="12" s="1"/>
  <c r="P45" i="12" l="1"/>
  <c r="Q45" i="12"/>
  <c r="R44" i="12"/>
  <c r="L46" i="12"/>
  <c r="M46" i="12"/>
  <c r="N45" i="12"/>
  <c r="I46" i="12"/>
  <c r="J46" i="12" s="1"/>
  <c r="H47" i="12"/>
  <c r="F49" i="12"/>
  <c r="G49" i="12" s="1"/>
  <c r="E48" i="12"/>
  <c r="P46" i="12" l="1"/>
  <c r="Q46" i="12"/>
  <c r="R45" i="12"/>
  <c r="L47" i="12"/>
  <c r="M47" i="12"/>
  <c r="N46" i="12"/>
  <c r="I47" i="12"/>
  <c r="J47" i="12" s="1"/>
  <c r="H48" i="12"/>
  <c r="E49" i="12"/>
  <c r="F50" i="12"/>
  <c r="G50" i="12" s="1"/>
  <c r="P47" i="12" l="1"/>
  <c r="Q47" i="12"/>
  <c r="R46" i="12"/>
  <c r="L48" i="12"/>
  <c r="M48" i="12"/>
  <c r="N47" i="12"/>
  <c r="I48" i="12"/>
  <c r="J48" i="12" s="1"/>
  <c r="H49" i="12"/>
  <c r="F51" i="12"/>
  <c r="G51" i="12" s="1"/>
  <c r="E50" i="12"/>
  <c r="P48" i="12" l="1"/>
  <c r="Q48" i="12"/>
  <c r="R47" i="12"/>
  <c r="L49" i="12"/>
  <c r="M49" i="12"/>
  <c r="N48" i="12"/>
  <c r="I49" i="12"/>
  <c r="J49" i="12" s="1"/>
  <c r="H50" i="12"/>
  <c r="E51" i="12"/>
  <c r="F52" i="12"/>
  <c r="G52" i="12" s="1"/>
  <c r="P49" i="12" l="1"/>
  <c r="Q49" i="12"/>
  <c r="R48" i="12"/>
  <c r="L50" i="12"/>
  <c r="M50" i="12"/>
  <c r="N49" i="12"/>
  <c r="I50" i="12"/>
  <c r="J50" i="12" s="1"/>
  <c r="H51" i="12"/>
  <c r="F53" i="12"/>
  <c r="G53" i="12" s="1"/>
  <c r="E52" i="12"/>
  <c r="P50" i="12" l="1"/>
  <c r="Q50" i="12"/>
  <c r="R49" i="12"/>
  <c r="L51" i="12"/>
  <c r="M51" i="12"/>
  <c r="N50" i="12"/>
  <c r="I51" i="12"/>
  <c r="J51" i="12" s="1"/>
  <c r="H52" i="12"/>
  <c r="E53" i="12"/>
  <c r="F54" i="12"/>
  <c r="G54" i="12" s="1"/>
  <c r="P51" i="12" l="1"/>
  <c r="Q51" i="12"/>
  <c r="R50" i="12"/>
  <c r="L52" i="12"/>
  <c r="M52" i="12"/>
  <c r="N51" i="12"/>
  <c r="I52" i="12"/>
  <c r="J52" i="12" s="1"/>
  <c r="H53" i="12"/>
  <c r="F55" i="12"/>
  <c r="G55" i="12" s="1"/>
  <c r="E54" i="12"/>
  <c r="P52" i="12" l="1"/>
  <c r="Q52" i="12"/>
  <c r="R51" i="12"/>
  <c r="L53" i="12"/>
  <c r="M53" i="12"/>
  <c r="N52" i="12"/>
  <c r="I53" i="12"/>
  <c r="J53" i="12" s="1"/>
  <c r="H54" i="12"/>
  <c r="E55" i="12"/>
  <c r="F56" i="12"/>
  <c r="G56" i="12" s="1"/>
  <c r="P53" i="12" l="1"/>
  <c r="Q53" i="12"/>
  <c r="R52" i="12"/>
  <c r="L54" i="12"/>
  <c r="M54" i="12"/>
  <c r="N53" i="12"/>
  <c r="I54" i="12"/>
  <c r="J54" i="12" s="1"/>
  <c r="H55" i="12"/>
  <c r="F57" i="12"/>
  <c r="G57" i="12" s="1"/>
  <c r="E56" i="12"/>
  <c r="P54" i="12" l="1"/>
  <c r="Q54" i="12"/>
  <c r="R53" i="12"/>
  <c r="L55" i="12"/>
  <c r="M55" i="12"/>
  <c r="N54" i="12"/>
  <c r="I55" i="12"/>
  <c r="J55" i="12" s="1"/>
  <c r="H56" i="12"/>
  <c r="E57" i="12"/>
  <c r="F58" i="12"/>
  <c r="G58" i="12" s="1"/>
  <c r="P55" i="12" l="1"/>
  <c r="Q55" i="12"/>
  <c r="R54" i="12"/>
  <c r="L56" i="12"/>
  <c r="M56" i="12"/>
  <c r="N55" i="12"/>
  <c r="I56" i="12"/>
  <c r="J56" i="12" s="1"/>
  <c r="H57" i="12"/>
  <c r="F59" i="12"/>
  <c r="G59" i="12" s="1"/>
  <c r="E58" i="12"/>
  <c r="R55" i="12" l="1"/>
  <c r="P56" i="12"/>
  <c r="Q56" i="12"/>
  <c r="L57" i="12"/>
  <c r="M57" i="12"/>
  <c r="N56" i="12"/>
  <c r="I57" i="12"/>
  <c r="J57" i="12" s="1"/>
  <c r="H58" i="12"/>
  <c r="E59" i="12"/>
  <c r="F60" i="12"/>
  <c r="G60" i="12" s="1"/>
  <c r="P57" i="12" l="1"/>
  <c r="Q57" i="12"/>
  <c r="R56" i="12"/>
  <c r="L58" i="12"/>
  <c r="M58" i="12"/>
  <c r="N57" i="12"/>
  <c r="I58" i="12"/>
  <c r="J58" i="12" s="1"/>
  <c r="H59" i="12"/>
  <c r="F61" i="12"/>
  <c r="G61" i="12" s="1"/>
  <c r="E60" i="12"/>
  <c r="P58" i="12" l="1"/>
  <c r="Q58" i="12"/>
  <c r="R57" i="12"/>
  <c r="L59" i="12"/>
  <c r="M59" i="12"/>
  <c r="N58" i="12"/>
  <c r="I59" i="12"/>
  <c r="J59" i="12" s="1"/>
  <c r="H60" i="12"/>
  <c r="E61" i="12"/>
  <c r="F62" i="12"/>
  <c r="G62" i="12" s="1"/>
  <c r="R58" i="12" l="1"/>
  <c r="P59" i="12"/>
  <c r="Q59" i="12"/>
  <c r="L60" i="12"/>
  <c r="M60" i="12"/>
  <c r="N59" i="12"/>
  <c r="I60" i="12"/>
  <c r="J60" i="12" s="1"/>
  <c r="H61" i="12"/>
  <c r="F63" i="12"/>
  <c r="G63" i="12" s="1"/>
  <c r="E62" i="12"/>
  <c r="P60" i="12" l="1"/>
  <c r="Q60" i="12"/>
  <c r="R59" i="12"/>
  <c r="L61" i="12"/>
  <c r="M61" i="12"/>
  <c r="N60" i="12"/>
  <c r="I61" i="12"/>
  <c r="J61" i="12" s="1"/>
  <c r="H62" i="12"/>
  <c r="E63" i="12"/>
  <c r="F64" i="12"/>
  <c r="G64" i="12" s="1"/>
  <c r="R60" i="12" l="1"/>
  <c r="P61" i="12"/>
  <c r="Q61" i="12"/>
  <c r="L62" i="12"/>
  <c r="M62" i="12"/>
  <c r="N61" i="12"/>
  <c r="I62" i="12"/>
  <c r="J62" i="12" s="1"/>
  <c r="H63" i="12"/>
  <c r="F65" i="12"/>
  <c r="G65" i="12" s="1"/>
  <c r="E64" i="12"/>
  <c r="P62" i="12" l="1"/>
  <c r="Q62" i="12"/>
  <c r="R61" i="12"/>
  <c r="L63" i="12"/>
  <c r="M63" i="12"/>
  <c r="N62" i="12"/>
  <c r="I63" i="12"/>
  <c r="J63" i="12" s="1"/>
  <c r="H64" i="12"/>
  <c r="E65" i="12"/>
  <c r="F66" i="12"/>
  <c r="G66" i="12" s="1"/>
  <c r="P63" i="12" l="1"/>
  <c r="Q63" i="12"/>
  <c r="R62" i="12"/>
  <c r="L64" i="12"/>
  <c r="M64" i="12"/>
  <c r="N63" i="12"/>
  <c r="I64" i="12"/>
  <c r="J64" i="12" s="1"/>
  <c r="H65" i="12"/>
  <c r="F67" i="12"/>
  <c r="G67" i="12" s="1"/>
  <c r="E66" i="12"/>
  <c r="P64" i="12" l="1"/>
  <c r="Q64" i="12"/>
  <c r="R63" i="12"/>
  <c r="L65" i="12"/>
  <c r="M65" i="12"/>
  <c r="N64" i="12"/>
  <c r="I65" i="12"/>
  <c r="J65" i="12" s="1"/>
  <c r="H66" i="12"/>
  <c r="E67" i="12"/>
  <c r="F68" i="12"/>
  <c r="G68" i="12" s="1"/>
  <c r="P65" i="12" l="1"/>
  <c r="Q65" i="12"/>
  <c r="R64" i="12"/>
  <c r="L66" i="12"/>
  <c r="M66" i="12"/>
  <c r="N65" i="12"/>
  <c r="I66" i="12"/>
  <c r="J66" i="12" s="1"/>
  <c r="H67" i="12"/>
  <c r="F69" i="12"/>
  <c r="G69" i="12" s="1"/>
  <c r="E68" i="12"/>
  <c r="P66" i="12" l="1"/>
  <c r="Q66" i="12"/>
  <c r="R65" i="12"/>
  <c r="L67" i="12"/>
  <c r="M67" i="12"/>
  <c r="N66" i="12"/>
  <c r="I67" i="12"/>
  <c r="J67" i="12" s="1"/>
  <c r="H68" i="12"/>
  <c r="F70" i="12"/>
  <c r="G70" i="12" s="1"/>
  <c r="E69" i="12"/>
  <c r="P67" i="12" l="1"/>
  <c r="Q67" i="12"/>
  <c r="R66" i="12"/>
  <c r="L68" i="12"/>
  <c r="M68" i="12"/>
  <c r="N67" i="12"/>
  <c r="I68" i="12"/>
  <c r="J68" i="12" s="1"/>
  <c r="H69" i="12"/>
  <c r="E70" i="12"/>
  <c r="F71" i="12"/>
  <c r="G71" i="12" s="1"/>
  <c r="P68" i="12" l="1"/>
  <c r="Q68" i="12"/>
  <c r="R67" i="12"/>
  <c r="L69" i="12"/>
  <c r="M69" i="12"/>
  <c r="N68" i="12"/>
  <c r="I69" i="12"/>
  <c r="J69" i="12" s="1"/>
  <c r="H70" i="12"/>
  <c r="F72" i="12"/>
  <c r="G72" i="12" s="1"/>
  <c r="E71" i="12"/>
  <c r="P69" i="12" l="1"/>
  <c r="Q69" i="12"/>
  <c r="R68" i="12"/>
  <c r="L70" i="12"/>
  <c r="M70" i="12"/>
  <c r="N69" i="12"/>
  <c r="I70" i="12"/>
  <c r="J70" i="12" s="1"/>
  <c r="H71" i="12"/>
  <c r="E72" i="12"/>
  <c r="F73" i="12"/>
  <c r="G73" i="12" s="1"/>
  <c r="P70" i="12" l="1"/>
  <c r="Q70" i="12"/>
  <c r="R69" i="12"/>
  <c r="L71" i="12"/>
  <c r="M71" i="12"/>
  <c r="N70" i="12"/>
  <c r="I71" i="12"/>
  <c r="J71" i="12" s="1"/>
  <c r="H72" i="12"/>
  <c r="F74" i="12"/>
  <c r="G74" i="12" s="1"/>
  <c r="E73" i="12"/>
  <c r="P71" i="12" l="1"/>
  <c r="Q71" i="12"/>
  <c r="R70" i="12"/>
  <c r="L72" i="12"/>
  <c r="M72" i="12"/>
  <c r="N71" i="12"/>
  <c r="I72" i="12"/>
  <c r="J72" i="12" s="1"/>
  <c r="H73" i="12"/>
  <c r="E74" i="12"/>
  <c r="F75" i="12"/>
  <c r="G75" i="12" s="1"/>
  <c r="P72" i="12" l="1"/>
  <c r="Q72" i="12"/>
  <c r="R71" i="12"/>
  <c r="L73" i="12"/>
  <c r="M73" i="12"/>
  <c r="N72" i="12"/>
  <c r="I73" i="12"/>
  <c r="J73" i="12" s="1"/>
  <c r="H74" i="12"/>
  <c r="F76" i="12"/>
  <c r="G76" i="12" s="1"/>
  <c r="E75" i="12"/>
  <c r="P73" i="12" l="1"/>
  <c r="Q73" i="12"/>
  <c r="R72" i="12"/>
  <c r="L74" i="12"/>
  <c r="M74" i="12"/>
  <c r="N73" i="12"/>
  <c r="I74" i="12"/>
  <c r="J74" i="12" s="1"/>
  <c r="H75" i="12"/>
  <c r="E76" i="12"/>
  <c r="F77" i="12"/>
  <c r="G77" i="12" s="1"/>
  <c r="P74" i="12" l="1"/>
  <c r="Q74" i="12"/>
  <c r="R73" i="12"/>
  <c r="L75" i="12"/>
  <c r="M75" i="12"/>
  <c r="N74" i="12"/>
  <c r="I75" i="12"/>
  <c r="J75" i="12" s="1"/>
  <c r="H76" i="12"/>
  <c r="F78" i="12"/>
  <c r="G78" i="12" s="1"/>
  <c r="E77" i="12"/>
  <c r="P75" i="12" l="1"/>
  <c r="Q75" i="12"/>
  <c r="R74" i="12"/>
  <c r="L76" i="12"/>
  <c r="M76" i="12"/>
  <c r="N75" i="12"/>
  <c r="I76" i="12"/>
  <c r="J76" i="12" s="1"/>
  <c r="H77" i="12"/>
  <c r="E78" i="12"/>
  <c r="F79" i="12"/>
  <c r="G79" i="12" s="1"/>
  <c r="P76" i="12" l="1"/>
  <c r="Q76" i="12"/>
  <c r="R75" i="12"/>
  <c r="L77" i="12"/>
  <c r="M77" i="12"/>
  <c r="N76" i="12"/>
  <c r="I77" i="12"/>
  <c r="J77" i="12" s="1"/>
  <c r="H78" i="12"/>
  <c r="F80" i="12"/>
  <c r="G80" i="12" s="1"/>
  <c r="E79" i="12"/>
  <c r="P77" i="12" l="1"/>
  <c r="Q77" i="12"/>
  <c r="R76" i="12"/>
  <c r="L78" i="12"/>
  <c r="M78" i="12"/>
  <c r="N77" i="12"/>
  <c r="I78" i="12"/>
  <c r="J78" i="12" s="1"/>
  <c r="H79" i="12"/>
  <c r="E80" i="12"/>
  <c r="F81" i="12"/>
  <c r="G81" i="12" s="1"/>
  <c r="P78" i="12" l="1"/>
  <c r="Q78" i="12"/>
  <c r="R77" i="12"/>
  <c r="L79" i="12"/>
  <c r="M79" i="12"/>
  <c r="N78" i="12"/>
  <c r="I79" i="12"/>
  <c r="J79" i="12" s="1"/>
  <c r="H80" i="12"/>
  <c r="F82" i="12"/>
  <c r="G82" i="12" s="1"/>
  <c r="E81" i="12"/>
  <c r="P79" i="12" l="1"/>
  <c r="Q79" i="12"/>
  <c r="R78" i="12"/>
  <c r="L80" i="12"/>
  <c r="M80" i="12"/>
  <c r="N79" i="12"/>
  <c r="I80" i="12"/>
  <c r="J80" i="12" s="1"/>
  <c r="H81" i="12"/>
  <c r="E82" i="12"/>
  <c r="F83" i="12"/>
  <c r="G83" i="12" s="1"/>
  <c r="P80" i="12" l="1"/>
  <c r="Q80" i="12"/>
  <c r="R79" i="12"/>
  <c r="L81" i="12"/>
  <c r="M81" i="12"/>
  <c r="N80" i="12"/>
  <c r="I81" i="12"/>
  <c r="J81" i="12" s="1"/>
  <c r="H82" i="12"/>
  <c r="F84" i="12"/>
  <c r="G84" i="12" s="1"/>
  <c r="E83" i="12"/>
  <c r="P81" i="12" l="1"/>
  <c r="Q81" i="12"/>
  <c r="R80" i="12"/>
  <c r="L82" i="12"/>
  <c r="M82" i="12"/>
  <c r="N81" i="12"/>
  <c r="I82" i="12"/>
  <c r="J82" i="12" s="1"/>
  <c r="H83" i="12"/>
  <c r="E84" i="12"/>
  <c r="F85" i="12"/>
  <c r="G85" i="12" s="1"/>
  <c r="P82" i="12" l="1"/>
  <c r="Q82" i="12"/>
  <c r="R81" i="12"/>
  <c r="L83" i="12"/>
  <c r="M83" i="12"/>
  <c r="N82" i="12"/>
  <c r="I83" i="12"/>
  <c r="J83" i="12" s="1"/>
  <c r="H84" i="12"/>
  <c r="F86" i="12"/>
  <c r="G86" i="12" s="1"/>
  <c r="E85" i="12"/>
  <c r="P83" i="12" l="1"/>
  <c r="Q83" i="12"/>
  <c r="R82" i="12"/>
  <c r="L84" i="12"/>
  <c r="M84" i="12"/>
  <c r="N83" i="12"/>
  <c r="I84" i="12"/>
  <c r="J84" i="12" s="1"/>
  <c r="H85" i="12"/>
  <c r="E86" i="12"/>
  <c r="F87" i="12"/>
  <c r="G87" i="12" s="1"/>
  <c r="P84" i="12" l="1"/>
  <c r="Q84" i="12"/>
  <c r="R83" i="12"/>
  <c r="L85" i="12"/>
  <c r="M85" i="12"/>
  <c r="N84" i="12"/>
  <c r="I85" i="12"/>
  <c r="J85" i="12" s="1"/>
  <c r="H86" i="12"/>
  <c r="F88" i="12"/>
  <c r="G88" i="12" s="1"/>
  <c r="E87" i="12"/>
  <c r="P85" i="12" l="1"/>
  <c r="Q85" i="12"/>
  <c r="R84" i="12"/>
  <c r="L86" i="12"/>
  <c r="M86" i="12"/>
  <c r="N85" i="12"/>
  <c r="I86" i="12"/>
  <c r="J86" i="12" s="1"/>
  <c r="H87" i="12"/>
  <c r="E88" i="12"/>
  <c r="F89" i="12"/>
  <c r="G89" i="12" s="1"/>
  <c r="P86" i="12" l="1"/>
  <c r="Q86" i="12"/>
  <c r="R85" i="12"/>
  <c r="L87" i="12"/>
  <c r="M87" i="12"/>
  <c r="N86" i="12"/>
  <c r="I87" i="12"/>
  <c r="J87" i="12" s="1"/>
  <c r="H88" i="12"/>
  <c r="F90" i="12"/>
  <c r="G90" i="12" s="1"/>
  <c r="E89" i="12"/>
  <c r="P87" i="12" l="1"/>
  <c r="Q87" i="12"/>
  <c r="R86" i="12"/>
  <c r="L88" i="12"/>
  <c r="M88" i="12"/>
  <c r="N87" i="12"/>
  <c r="I88" i="12"/>
  <c r="J88" i="12" s="1"/>
  <c r="H89" i="12"/>
  <c r="M89" i="12" s="1"/>
  <c r="E90" i="12"/>
  <c r="F91" i="12"/>
  <c r="G91" i="12" s="1"/>
  <c r="P88" i="12" l="1"/>
  <c r="Q88" i="12"/>
  <c r="Q89" i="12" s="1"/>
  <c r="R87" i="12"/>
  <c r="N88" i="12"/>
  <c r="I89" i="12"/>
  <c r="J89" i="12" s="1"/>
  <c r="L89" i="12"/>
  <c r="N89" i="12" s="1"/>
  <c r="H90" i="12"/>
  <c r="F92" i="12"/>
  <c r="G92" i="12" s="1"/>
  <c r="E91" i="12"/>
  <c r="P89" i="12" l="1"/>
  <c r="R89" i="12" s="1"/>
  <c r="R88" i="12"/>
  <c r="L90" i="12"/>
  <c r="M90" i="12"/>
  <c r="I90" i="12"/>
  <c r="J90" i="12" s="1"/>
  <c r="H91" i="12"/>
  <c r="E92" i="12"/>
  <c r="F93" i="12"/>
  <c r="G93" i="12" s="1"/>
  <c r="P90" i="12" l="1"/>
  <c r="Q90" i="12"/>
  <c r="L91" i="12"/>
  <c r="M91" i="12"/>
  <c r="N90" i="12"/>
  <c r="I91" i="12"/>
  <c r="J91" i="12" s="1"/>
  <c r="H92" i="12"/>
  <c r="M92" i="12" s="1"/>
  <c r="F94" i="12"/>
  <c r="G94" i="12" s="1"/>
  <c r="E93" i="12"/>
  <c r="P91" i="12" l="1"/>
  <c r="Q91" i="12"/>
  <c r="Q92" i="12" s="1"/>
  <c r="R90" i="12"/>
  <c r="N91" i="12"/>
  <c r="I92" i="12"/>
  <c r="J92" i="12" s="1"/>
  <c r="L92" i="12"/>
  <c r="N92" i="12" s="1"/>
  <c r="H93" i="12"/>
  <c r="E94" i="12"/>
  <c r="F95" i="12"/>
  <c r="G95" i="12" s="1"/>
  <c r="P92" i="12" l="1"/>
  <c r="R92" i="12" s="1"/>
  <c r="R91" i="12"/>
  <c r="L93" i="12"/>
  <c r="M93" i="12"/>
  <c r="I93" i="12"/>
  <c r="J93" i="12" s="1"/>
  <c r="H94" i="12"/>
  <c r="F96" i="12"/>
  <c r="G96" i="12" s="1"/>
  <c r="E95" i="12"/>
  <c r="P93" i="12" l="1"/>
  <c r="Q93" i="12"/>
  <c r="L94" i="12"/>
  <c r="M94" i="12"/>
  <c r="N93" i="12"/>
  <c r="I94" i="12"/>
  <c r="J94" i="12" s="1"/>
  <c r="H95" i="12"/>
  <c r="E96" i="12"/>
  <c r="F97" i="12"/>
  <c r="G97" i="12" s="1"/>
  <c r="P94" i="12" l="1"/>
  <c r="Q94" i="12"/>
  <c r="R93" i="12"/>
  <c r="L95" i="12"/>
  <c r="M95" i="12"/>
  <c r="N94" i="12"/>
  <c r="I95" i="12"/>
  <c r="J95" i="12" s="1"/>
  <c r="H96" i="12"/>
  <c r="F98" i="12"/>
  <c r="G98" i="12" s="1"/>
  <c r="E97" i="12"/>
  <c r="P95" i="12" l="1"/>
  <c r="Q95" i="12"/>
  <c r="R94" i="12"/>
  <c r="L96" i="12"/>
  <c r="M96" i="12"/>
  <c r="N95" i="12"/>
  <c r="I96" i="12"/>
  <c r="J96" i="12" s="1"/>
  <c r="H97" i="12"/>
  <c r="E98" i="12"/>
  <c r="F99" i="12"/>
  <c r="G99" i="12" s="1"/>
  <c r="P96" i="12" l="1"/>
  <c r="Q96" i="12"/>
  <c r="R95" i="12"/>
  <c r="L97" i="12"/>
  <c r="M97" i="12"/>
  <c r="N96" i="12"/>
  <c r="I97" i="12"/>
  <c r="J97" i="12" s="1"/>
  <c r="H98" i="12"/>
  <c r="F100" i="12"/>
  <c r="G100" i="12" s="1"/>
  <c r="E99" i="12"/>
  <c r="P97" i="12" l="1"/>
  <c r="Q97" i="12"/>
  <c r="R96" i="12"/>
  <c r="L98" i="12"/>
  <c r="M98" i="12"/>
  <c r="N97" i="12"/>
  <c r="I98" i="12"/>
  <c r="J98" i="12" s="1"/>
  <c r="H99" i="12"/>
  <c r="E100" i="12"/>
  <c r="F101" i="12"/>
  <c r="G101" i="12" s="1"/>
  <c r="P98" i="12" l="1"/>
  <c r="Q98" i="12"/>
  <c r="R97" i="12"/>
  <c r="L99" i="12"/>
  <c r="M99" i="12"/>
  <c r="N98" i="12"/>
  <c r="I99" i="12"/>
  <c r="J99" i="12" s="1"/>
  <c r="H100" i="12"/>
  <c r="F102" i="12"/>
  <c r="G102" i="12" s="1"/>
  <c r="E101" i="12"/>
  <c r="P99" i="12" l="1"/>
  <c r="Q99" i="12"/>
  <c r="R98" i="12"/>
  <c r="L100" i="12"/>
  <c r="M100" i="12"/>
  <c r="N99" i="12"/>
  <c r="I100" i="12"/>
  <c r="J100" i="12" s="1"/>
  <c r="H101" i="12"/>
  <c r="E102" i="12"/>
  <c r="F103" i="12"/>
  <c r="G103" i="12" s="1"/>
  <c r="P100" i="12" l="1"/>
  <c r="Q100" i="12"/>
  <c r="R99" i="12"/>
  <c r="L101" i="12"/>
  <c r="M101" i="12"/>
  <c r="N100" i="12"/>
  <c r="I101" i="12"/>
  <c r="J101" i="12" s="1"/>
  <c r="H102" i="12"/>
  <c r="F104" i="12"/>
  <c r="G104" i="12" s="1"/>
  <c r="E103" i="12"/>
  <c r="P101" i="12" l="1"/>
  <c r="Q101" i="12"/>
  <c r="R100" i="12"/>
  <c r="L102" i="12"/>
  <c r="M102" i="12"/>
  <c r="N101" i="12"/>
  <c r="I102" i="12"/>
  <c r="J102" i="12" s="1"/>
  <c r="H103" i="12"/>
  <c r="E104" i="12"/>
  <c r="F105" i="12"/>
  <c r="G105" i="12" s="1"/>
  <c r="P102" i="12" l="1"/>
  <c r="Q102" i="12"/>
  <c r="R101" i="12"/>
  <c r="L103" i="12"/>
  <c r="M103" i="12"/>
  <c r="N102" i="12"/>
  <c r="I103" i="12"/>
  <c r="J103" i="12" s="1"/>
  <c r="H104" i="12"/>
  <c r="F106" i="12"/>
  <c r="G106" i="12" s="1"/>
  <c r="E105" i="12"/>
  <c r="P103" i="12" l="1"/>
  <c r="Q103" i="12"/>
  <c r="R102" i="12"/>
  <c r="L104" i="12"/>
  <c r="M104" i="12"/>
  <c r="N103" i="12"/>
  <c r="I104" i="12"/>
  <c r="J104" i="12" s="1"/>
  <c r="H105" i="12"/>
  <c r="E106" i="12"/>
  <c r="F107" i="12"/>
  <c r="G107" i="12" s="1"/>
  <c r="P104" i="12" l="1"/>
  <c r="Q104" i="12"/>
  <c r="R103" i="12"/>
  <c r="L105" i="12"/>
  <c r="M105" i="12"/>
  <c r="N104" i="12"/>
  <c r="I105" i="12"/>
  <c r="J105" i="12" s="1"/>
  <c r="H106" i="12"/>
  <c r="F108" i="12"/>
  <c r="G108" i="12" s="1"/>
  <c r="E107" i="12"/>
  <c r="P105" i="12" l="1"/>
  <c r="Q105" i="12"/>
  <c r="R104" i="12"/>
  <c r="L106" i="12"/>
  <c r="M106" i="12"/>
  <c r="N105" i="12"/>
  <c r="I106" i="12"/>
  <c r="J106" i="12" s="1"/>
  <c r="H107" i="12"/>
  <c r="E108" i="12"/>
  <c r="F109" i="12"/>
  <c r="G109" i="12" s="1"/>
  <c r="P106" i="12" l="1"/>
  <c r="Q106" i="12"/>
  <c r="R105" i="12"/>
  <c r="L107" i="12"/>
  <c r="M107" i="12"/>
  <c r="N106" i="12"/>
  <c r="I107" i="12"/>
  <c r="J107" i="12" s="1"/>
  <c r="H108" i="12"/>
  <c r="M108" i="12" s="1"/>
  <c r="F110" i="12"/>
  <c r="G110" i="12" s="1"/>
  <c r="E109" i="12"/>
  <c r="P107" i="12" l="1"/>
  <c r="Q107" i="12"/>
  <c r="Q108" i="12" s="1"/>
  <c r="R106" i="12"/>
  <c r="N107" i="12"/>
  <c r="I108" i="12"/>
  <c r="J108" i="12" s="1"/>
  <c r="L108" i="12"/>
  <c r="N108" i="12" s="1"/>
  <c r="H109" i="12"/>
  <c r="E110" i="12"/>
  <c r="F111" i="12"/>
  <c r="G111" i="12" s="1"/>
  <c r="P108" i="12" l="1"/>
  <c r="R108" i="12" s="1"/>
  <c r="R107" i="12"/>
  <c r="L109" i="12"/>
  <c r="M109" i="12"/>
  <c r="I109" i="12"/>
  <c r="J109" i="12" s="1"/>
  <c r="H110" i="12"/>
  <c r="F112" i="12"/>
  <c r="G112" i="12" s="1"/>
  <c r="E111" i="12"/>
  <c r="P109" i="12" l="1"/>
  <c r="Q109" i="12"/>
  <c r="L110" i="12"/>
  <c r="M110" i="12"/>
  <c r="N109" i="12"/>
  <c r="I110" i="12"/>
  <c r="J110" i="12" s="1"/>
  <c r="H111" i="12"/>
  <c r="E112" i="12"/>
  <c r="F113" i="12"/>
  <c r="G113" i="12" s="1"/>
  <c r="P110" i="12" l="1"/>
  <c r="Q110" i="12"/>
  <c r="R109" i="12"/>
  <c r="L111" i="12"/>
  <c r="M111" i="12"/>
  <c r="N110" i="12"/>
  <c r="I111" i="12"/>
  <c r="J111" i="12" s="1"/>
  <c r="H112" i="12"/>
  <c r="F114" i="12"/>
  <c r="G114" i="12" s="1"/>
  <c r="E113" i="12"/>
  <c r="P111" i="12" l="1"/>
  <c r="Q111" i="12"/>
  <c r="R110" i="12"/>
  <c r="L112" i="12"/>
  <c r="M112" i="12"/>
  <c r="N111" i="12"/>
  <c r="I112" i="12"/>
  <c r="J112" i="12" s="1"/>
  <c r="H113" i="12"/>
  <c r="E114" i="12"/>
  <c r="F115" i="12"/>
  <c r="G115" i="12" s="1"/>
  <c r="P112" i="12" l="1"/>
  <c r="Q112" i="12"/>
  <c r="R111" i="12"/>
  <c r="L113" i="12"/>
  <c r="M113" i="12"/>
  <c r="N112" i="12"/>
  <c r="I113" i="12"/>
  <c r="J113" i="12" s="1"/>
  <c r="H114" i="12"/>
  <c r="F116" i="12"/>
  <c r="G116" i="12" s="1"/>
  <c r="E115" i="12"/>
  <c r="P113" i="12" l="1"/>
  <c r="Q113" i="12"/>
  <c r="R112" i="12"/>
  <c r="L114" i="12"/>
  <c r="M114" i="12"/>
  <c r="N113" i="12"/>
  <c r="I114" i="12"/>
  <c r="J114" i="12" s="1"/>
  <c r="H115" i="12"/>
  <c r="E116" i="12"/>
  <c r="F117" i="12"/>
  <c r="G117" i="12" s="1"/>
  <c r="P114" i="12" l="1"/>
  <c r="Q114" i="12"/>
  <c r="R113" i="12"/>
  <c r="L115" i="12"/>
  <c r="M115" i="12"/>
  <c r="N114" i="12"/>
  <c r="I115" i="12"/>
  <c r="J115" i="12" s="1"/>
  <c r="H116" i="12"/>
  <c r="M116" i="12" s="1"/>
  <c r="F118" i="12"/>
  <c r="G118" i="12" s="1"/>
  <c r="E117" i="12"/>
  <c r="P115" i="12" l="1"/>
  <c r="Q115" i="12"/>
  <c r="Q116" i="12" s="1"/>
  <c r="R114" i="12"/>
  <c r="N115" i="12"/>
  <c r="I116" i="12"/>
  <c r="J116" i="12" s="1"/>
  <c r="L116" i="12"/>
  <c r="N116" i="12" s="1"/>
  <c r="H117" i="12"/>
  <c r="E118" i="12"/>
  <c r="E119" i="12" s="1"/>
  <c r="F119" i="12"/>
  <c r="G119" i="12" s="1"/>
  <c r="P116" i="12" l="1"/>
  <c r="R116" i="12" s="1"/>
  <c r="R115" i="12"/>
  <c r="L117" i="12"/>
  <c r="M117" i="12"/>
  <c r="I117" i="12"/>
  <c r="J117" i="12" s="1"/>
  <c r="H118" i="12"/>
  <c r="F120" i="12"/>
  <c r="G120" i="12" s="1"/>
  <c r="P117" i="12" l="1"/>
  <c r="Q117" i="12"/>
  <c r="L118" i="12"/>
  <c r="M118" i="12"/>
  <c r="N117" i="12"/>
  <c r="I118" i="12"/>
  <c r="J118" i="12" s="1"/>
  <c r="H119" i="12"/>
  <c r="E120" i="12"/>
  <c r="F121" i="12"/>
  <c r="G121" i="12" s="1"/>
  <c r="P118" i="12" l="1"/>
  <c r="Q118" i="12"/>
  <c r="R117" i="12"/>
  <c r="L119" i="12"/>
  <c r="M119" i="12"/>
  <c r="N118" i="12"/>
  <c r="I119" i="12"/>
  <c r="J119" i="12" s="1"/>
  <c r="H120" i="12"/>
  <c r="F122" i="12"/>
  <c r="G122" i="12" s="1"/>
  <c r="E121" i="12"/>
  <c r="P119" i="12" l="1"/>
  <c r="Q119" i="12"/>
  <c r="R118" i="12"/>
  <c r="L120" i="12"/>
  <c r="M120" i="12"/>
  <c r="N119" i="12"/>
  <c r="I120" i="12"/>
  <c r="J120" i="12" s="1"/>
  <c r="H121" i="12"/>
  <c r="E122" i="12"/>
  <c r="F123" i="12"/>
  <c r="G123" i="12" s="1"/>
  <c r="P120" i="12" l="1"/>
  <c r="Q120" i="12"/>
  <c r="R119" i="12"/>
  <c r="L121" i="12"/>
  <c r="M121" i="12"/>
  <c r="N120" i="12"/>
  <c r="I121" i="12"/>
  <c r="J121" i="12" s="1"/>
  <c r="H122" i="12"/>
  <c r="F124" i="12"/>
  <c r="G124" i="12" s="1"/>
  <c r="E123" i="12"/>
  <c r="P121" i="12" l="1"/>
  <c r="Q121" i="12"/>
  <c r="R120" i="12"/>
  <c r="L122" i="12"/>
  <c r="M122" i="12"/>
  <c r="N121" i="12"/>
  <c r="I122" i="12"/>
  <c r="J122" i="12" s="1"/>
  <c r="H123" i="12"/>
  <c r="E124" i="12"/>
  <c r="F125" i="12"/>
  <c r="G125" i="12" s="1"/>
  <c r="P122" i="12" l="1"/>
  <c r="Q122" i="12"/>
  <c r="R121" i="12"/>
  <c r="L123" i="12"/>
  <c r="M123" i="12"/>
  <c r="N122" i="12"/>
  <c r="I123" i="12"/>
  <c r="J123" i="12" s="1"/>
  <c r="H124" i="12"/>
  <c r="F126" i="12"/>
  <c r="G126" i="12" s="1"/>
  <c r="E125" i="12"/>
  <c r="P123" i="12" l="1"/>
  <c r="Q123" i="12"/>
  <c r="R122" i="12"/>
  <c r="L124" i="12"/>
  <c r="M124" i="12"/>
  <c r="N123" i="12"/>
  <c r="I124" i="12"/>
  <c r="J124" i="12" s="1"/>
  <c r="H125" i="12"/>
  <c r="E126" i="12"/>
  <c r="F127" i="12"/>
  <c r="G127" i="12" s="1"/>
  <c r="P124" i="12" l="1"/>
  <c r="Q124" i="12"/>
  <c r="R123" i="12"/>
  <c r="L125" i="12"/>
  <c r="M125" i="12"/>
  <c r="N124" i="12"/>
  <c r="I125" i="12"/>
  <c r="J125" i="12" s="1"/>
  <c r="H126" i="12"/>
  <c r="F128" i="12"/>
  <c r="G128" i="12" s="1"/>
  <c r="E127" i="12"/>
  <c r="P125" i="12" l="1"/>
  <c r="Q125" i="12"/>
  <c r="R124" i="12"/>
  <c r="L126" i="12"/>
  <c r="M126" i="12"/>
  <c r="N125" i="12"/>
  <c r="I126" i="12"/>
  <c r="J126" i="12" s="1"/>
  <c r="H127" i="12"/>
  <c r="E128" i="12"/>
  <c r="F129" i="12"/>
  <c r="G129" i="12" s="1"/>
  <c r="P126" i="12" l="1"/>
  <c r="Q126" i="12"/>
  <c r="R125" i="12"/>
  <c r="L127" i="12"/>
  <c r="M127" i="12"/>
  <c r="N126" i="12"/>
  <c r="I127" i="12"/>
  <c r="J127" i="12" s="1"/>
  <c r="H128" i="12"/>
  <c r="F130" i="12"/>
  <c r="G130" i="12" s="1"/>
  <c r="E129" i="12"/>
  <c r="P127" i="12" l="1"/>
  <c r="Q127" i="12"/>
  <c r="R126" i="12"/>
  <c r="L128" i="12"/>
  <c r="M128" i="12"/>
  <c r="N127" i="12"/>
  <c r="I128" i="12"/>
  <c r="J128" i="12" s="1"/>
  <c r="H129" i="12"/>
  <c r="E130" i="12"/>
  <c r="F131" i="12"/>
  <c r="G131" i="12" s="1"/>
  <c r="P128" i="12" l="1"/>
  <c r="Q128" i="12"/>
  <c r="R127" i="12"/>
  <c r="L129" i="12"/>
  <c r="M129" i="12"/>
  <c r="N128" i="12"/>
  <c r="I129" i="12"/>
  <c r="J129" i="12" s="1"/>
  <c r="H130" i="12"/>
  <c r="F132" i="12"/>
  <c r="G132" i="12" s="1"/>
  <c r="E131" i="12"/>
  <c r="P129" i="12" l="1"/>
  <c r="Q129" i="12"/>
  <c r="R128" i="12"/>
  <c r="L130" i="12"/>
  <c r="M130" i="12"/>
  <c r="N129" i="12"/>
  <c r="I130" i="12"/>
  <c r="J130" i="12" s="1"/>
  <c r="H131" i="12"/>
  <c r="E132" i="12"/>
  <c r="F133" i="12"/>
  <c r="G133" i="12" s="1"/>
  <c r="P130" i="12" l="1"/>
  <c r="Q130" i="12"/>
  <c r="R129" i="12"/>
  <c r="L131" i="12"/>
  <c r="M131" i="12"/>
  <c r="N130" i="12"/>
  <c r="I131" i="12"/>
  <c r="J131" i="12" s="1"/>
  <c r="H132" i="12"/>
  <c r="F134" i="12"/>
  <c r="G134" i="12" s="1"/>
  <c r="E133" i="12"/>
  <c r="P131" i="12" l="1"/>
  <c r="Q131" i="12"/>
  <c r="R130" i="12"/>
  <c r="L132" i="12"/>
  <c r="M132" i="12"/>
  <c r="N131" i="12"/>
  <c r="I132" i="12"/>
  <c r="J132" i="12" s="1"/>
  <c r="H133" i="12"/>
  <c r="E134" i="12"/>
  <c r="F135" i="12"/>
  <c r="G135" i="12" s="1"/>
  <c r="P132" i="12" l="1"/>
  <c r="Q132" i="12"/>
  <c r="R131" i="12"/>
  <c r="L133" i="12"/>
  <c r="M133" i="12"/>
  <c r="N132" i="12"/>
  <c r="I133" i="12"/>
  <c r="J133" i="12" s="1"/>
  <c r="H134" i="12"/>
  <c r="M134" i="12" s="1"/>
  <c r="F136" i="12"/>
  <c r="G136" i="12" s="1"/>
  <c r="E135" i="12"/>
  <c r="P133" i="12" l="1"/>
  <c r="Q133" i="12"/>
  <c r="Q134" i="12" s="1"/>
  <c r="R132" i="12"/>
  <c r="N133" i="12"/>
  <c r="I134" i="12"/>
  <c r="J134" i="12" s="1"/>
  <c r="L134" i="12"/>
  <c r="N134" i="12" s="1"/>
  <c r="H135" i="12"/>
  <c r="M135" i="12" s="1"/>
  <c r="E136" i="12"/>
  <c r="F137" i="12"/>
  <c r="G137" i="12" s="1"/>
  <c r="P134" i="12" l="1"/>
  <c r="R134" i="12" s="1"/>
  <c r="Q135" i="12"/>
  <c r="R133" i="12"/>
  <c r="I135" i="12"/>
  <c r="J135" i="12" s="1"/>
  <c r="L135" i="12"/>
  <c r="N135" i="12" s="1"/>
  <c r="H136" i="12"/>
  <c r="F138" i="12"/>
  <c r="G138" i="12" s="1"/>
  <c r="E137" i="12"/>
  <c r="P135" i="12" l="1"/>
  <c r="R135" i="12" s="1"/>
  <c r="L136" i="12"/>
  <c r="M136" i="12"/>
  <c r="I136" i="12"/>
  <c r="J136" i="12" s="1"/>
  <c r="H137" i="12"/>
  <c r="E138" i="12"/>
  <c r="F139" i="12"/>
  <c r="G139" i="12" s="1"/>
  <c r="P136" i="12" l="1"/>
  <c r="Q136" i="12"/>
  <c r="L137" i="12"/>
  <c r="M137" i="12"/>
  <c r="N136" i="12"/>
  <c r="I137" i="12"/>
  <c r="J137" i="12" s="1"/>
  <c r="H138" i="12"/>
  <c r="F140" i="12"/>
  <c r="G140" i="12" s="1"/>
  <c r="E139" i="12"/>
  <c r="P137" i="12" l="1"/>
  <c r="Q137" i="12"/>
  <c r="R136" i="12"/>
  <c r="L138" i="12"/>
  <c r="M138" i="12"/>
  <c r="N137" i="12"/>
  <c r="I138" i="12"/>
  <c r="J138" i="12" s="1"/>
  <c r="H139" i="12"/>
  <c r="E140" i="12"/>
  <c r="F141" i="12"/>
  <c r="G141" i="12" s="1"/>
  <c r="P138" i="12" l="1"/>
  <c r="Q138" i="12"/>
  <c r="R137" i="12"/>
  <c r="L139" i="12"/>
  <c r="M139" i="12"/>
  <c r="N138" i="12"/>
  <c r="I139" i="12"/>
  <c r="J139" i="12" s="1"/>
  <c r="H140" i="12"/>
  <c r="F142" i="12"/>
  <c r="G142" i="12" s="1"/>
  <c r="E141" i="12"/>
  <c r="P139" i="12" l="1"/>
  <c r="Q139" i="12"/>
  <c r="R138" i="12"/>
  <c r="L140" i="12"/>
  <c r="M140" i="12"/>
  <c r="N139" i="12"/>
  <c r="I140" i="12"/>
  <c r="J140" i="12" s="1"/>
  <c r="H141" i="12"/>
  <c r="E142" i="12"/>
  <c r="F143" i="12"/>
  <c r="G143" i="12" s="1"/>
  <c r="P140" i="12" l="1"/>
  <c r="Q140" i="12"/>
  <c r="R139" i="12"/>
  <c r="L141" i="12"/>
  <c r="M141" i="12"/>
  <c r="N140" i="12"/>
  <c r="I141" i="12"/>
  <c r="J141" i="12" s="1"/>
  <c r="H142" i="12"/>
  <c r="F144" i="12"/>
  <c r="G144" i="12" s="1"/>
  <c r="E143" i="12"/>
  <c r="P141" i="12" l="1"/>
  <c r="Q141" i="12"/>
  <c r="R140" i="12"/>
  <c r="L142" i="12"/>
  <c r="M142" i="12"/>
  <c r="N141" i="12"/>
  <c r="I142" i="12"/>
  <c r="J142" i="12" s="1"/>
  <c r="H143" i="12"/>
  <c r="E144" i="12"/>
  <c r="F145" i="12"/>
  <c r="G145" i="12" s="1"/>
  <c r="P142" i="12" l="1"/>
  <c r="Q142" i="12"/>
  <c r="R141" i="12"/>
  <c r="L143" i="12"/>
  <c r="M143" i="12"/>
  <c r="N142" i="12"/>
  <c r="I143" i="12"/>
  <c r="J143" i="12" s="1"/>
  <c r="H144" i="12"/>
  <c r="F146" i="12"/>
  <c r="G146" i="12" s="1"/>
  <c r="E145" i="12"/>
  <c r="P143" i="12" l="1"/>
  <c r="Q143" i="12"/>
  <c r="R142" i="12"/>
  <c r="L144" i="12"/>
  <c r="M144" i="12"/>
  <c r="N143" i="12"/>
  <c r="I144" i="12"/>
  <c r="J144" i="12" s="1"/>
  <c r="H145" i="12"/>
  <c r="E146" i="12"/>
  <c r="F147" i="12"/>
  <c r="G147" i="12" s="1"/>
  <c r="P144" i="12" l="1"/>
  <c r="Q144" i="12"/>
  <c r="R143" i="12"/>
  <c r="L145" i="12"/>
  <c r="M145" i="12"/>
  <c r="N144" i="12"/>
  <c r="I145" i="12"/>
  <c r="J145" i="12" s="1"/>
  <c r="H146" i="12"/>
  <c r="F148" i="12"/>
  <c r="G148" i="12" s="1"/>
  <c r="E147" i="12"/>
  <c r="P145" i="12" l="1"/>
  <c r="Q145" i="12"/>
  <c r="R144" i="12"/>
  <c r="L146" i="12"/>
  <c r="M146" i="12"/>
  <c r="N145" i="12"/>
  <c r="I146" i="12"/>
  <c r="J146" i="12" s="1"/>
  <c r="H147" i="12"/>
  <c r="E148" i="12"/>
  <c r="F149" i="12"/>
  <c r="G149" i="12" s="1"/>
  <c r="P146" i="12" l="1"/>
  <c r="Q146" i="12"/>
  <c r="R145" i="12"/>
  <c r="L147" i="12"/>
  <c r="M147" i="12"/>
  <c r="N146" i="12"/>
  <c r="I147" i="12"/>
  <c r="J147" i="12" s="1"/>
  <c r="H148" i="12"/>
  <c r="F150" i="12"/>
  <c r="G150" i="12" s="1"/>
  <c r="E149" i="12"/>
  <c r="P147" i="12" l="1"/>
  <c r="Q147" i="12"/>
  <c r="R146" i="12"/>
  <c r="L148" i="12"/>
  <c r="M148" i="12"/>
  <c r="N147" i="12"/>
  <c r="I148" i="12"/>
  <c r="J148" i="12" s="1"/>
  <c r="H149" i="12"/>
  <c r="M149" i="12" s="1"/>
  <c r="E150" i="12"/>
  <c r="F151" i="12"/>
  <c r="G151" i="12" s="1"/>
  <c r="P148" i="12" l="1"/>
  <c r="Q148" i="12"/>
  <c r="Q149" i="12" s="1"/>
  <c r="R147" i="12"/>
  <c r="N148" i="12"/>
  <c r="I149" i="12"/>
  <c r="J149" i="12" s="1"/>
  <c r="L149" i="12"/>
  <c r="N149" i="12" s="1"/>
  <c r="H150" i="12"/>
  <c r="F152" i="12"/>
  <c r="G152" i="12" s="1"/>
  <c r="E151" i="12"/>
  <c r="P149" i="12" l="1"/>
  <c r="R149" i="12" s="1"/>
  <c r="R148" i="12"/>
  <c r="L150" i="12"/>
  <c r="M150" i="12"/>
  <c r="I150" i="12"/>
  <c r="J150" i="12" s="1"/>
  <c r="H151" i="12"/>
  <c r="E152" i="12"/>
  <c r="F153" i="12"/>
  <c r="G153" i="12" s="1"/>
  <c r="P150" i="12" l="1"/>
  <c r="Q150" i="12"/>
  <c r="L151" i="12"/>
  <c r="M151" i="12"/>
  <c r="N150" i="12"/>
  <c r="I151" i="12"/>
  <c r="J151" i="12" s="1"/>
  <c r="H152" i="12"/>
  <c r="F154" i="12"/>
  <c r="G154" i="12" s="1"/>
  <c r="E153" i="12"/>
  <c r="P151" i="12" l="1"/>
  <c r="Q151" i="12"/>
  <c r="R150" i="12"/>
  <c r="L152" i="12"/>
  <c r="M152" i="12"/>
  <c r="N151" i="12"/>
  <c r="I152" i="12"/>
  <c r="J152" i="12" s="1"/>
  <c r="H153" i="12"/>
  <c r="E154" i="12"/>
  <c r="F155" i="12"/>
  <c r="G155" i="12" s="1"/>
  <c r="P152" i="12" l="1"/>
  <c r="Q152" i="12"/>
  <c r="R151" i="12"/>
  <c r="L153" i="12"/>
  <c r="M153" i="12"/>
  <c r="N152" i="12"/>
  <c r="I153" i="12"/>
  <c r="J153" i="12" s="1"/>
  <c r="H154" i="12"/>
  <c r="F156" i="12"/>
  <c r="G156" i="12" s="1"/>
  <c r="E155" i="12"/>
  <c r="P153" i="12" l="1"/>
  <c r="Q153" i="12"/>
  <c r="R152" i="12"/>
  <c r="L154" i="12"/>
  <c r="M154" i="12"/>
  <c r="N153" i="12"/>
  <c r="I154" i="12"/>
  <c r="J154" i="12" s="1"/>
  <c r="H155" i="12"/>
  <c r="E156" i="12"/>
  <c r="F157" i="12"/>
  <c r="G157" i="12" s="1"/>
  <c r="P154" i="12" l="1"/>
  <c r="Q154" i="12"/>
  <c r="R153" i="12"/>
  <c r="L155" i="12"/>
  <c r="M155" i="12"/>
  <c r="N154" i="12"/>
  <c r="I155" i="12"/>
  <c r="J155" i="12" s="1"/>
  <c r="H156" i="12"/>
  <c r="F158" i="12"/>
  <c r="G158" i="12" s="1"/>
  <c r="E157" i="12"/>
  <c r="P155" i="12" l="1"/>
  <c r="Q155" i="12"/>
  <c r="R154" i="12"/>
  <c r="L156" i="12"/>
  <c r="M156" i="12"/>
  <c r="N155" i="12"/>
  <c r="I156" i="12"/>
  <c r="J156" i="12" s="1"/>
  <c r="H157" i="12"/>
  <c r="E158" i="12"/>
  <c r="F159" i="12"/>
  <c r="G159" i="12" s="1"/>
  <c r="P156" i="12" l="1"/>
  <c r="Q156" i="12"/>
  <c r="R155" i="12"/>
  <c r="L157" i="12"/>
  <c r="M157" i="12"/>
  <c r="N156" i="12"/>
  <c r="I157" i="12"/>
  <c r="J157" i="12" s="1"/>
  <c r="H158" i="12"/>
  <c r="F160" i="12"/>
  <c r="G160" i="12" s="1"/>
  <c r="E159" i="12"/>
  <c r="P157" i="12" l="1"/>
  <c r="Q157" i="12"/>
  <c r="R156" i="12"/>
  <c r="L158" i="12"/>
  <c r="M158" i="12"/>
  <c r="N157" i="12"/>
  <c r="I158" i="12"/>
  <c r="J158" i="12" s="1"/>
  <c r="H159" i="12"/>
  <c r="E160" i="12"/>
  <c r="F161" i="12"/>
  <c r="G161" i="12" s="1"/>
  <c r="P158" i="12" l="1"/>
  <c r="Q158" i="12"/>
  <c r="R157" i="12"/>
  <c r="L159" i="12"/>
  <c r="M159" i="12"/>
  <c r="N158" i="12"/>
  <c r="I159" i="12"/>
  <c r="J159" i="12" s="1"/>
  <c r="H160" i="12"/>
  <c r="F162" i="12"/>
  <c r="G162" i="12" s="1"/>
  <c r="E161" i="12"/>
  <c r="R158" i="12" l="1"/>
  <c r="P159" i="12"/>
  <c r="Q159" i="12"/>
  <c r="L160" i="12"/>
  <c r="M160" i="12"/>
  <c r="N159" i="12"/>
  <c r="I160" i="12"/>
  <c r="J160" i="12" s="1"/>
  <c r="H161" i="12"/>
  <c r="E162" i="12"/>
  <c r="F163" i="12"/>
  <c r="G163" i="12" s="1"/>
  <c r="P160" i="12" l="1"/>
  <c r="Q160" i="12"/>
  <c r="R159" i="12"/>
  <c r="L161" i="12"/>
  <c r="M161" i="12"/>
  <c r="N160" i="12"/>
  <c r="I161" i="12"/>
  <c r="J161" i="12" s="1"/>
  <c r="H162" i="12"/>
  <c r="F164" i="12"/>
  <c r="G164" i="12" s="1"/>
  <c r="E163" i="12"/>
  <c r="R160" i="12" l="1"/>
  <c r="P161" i="12"/>
  <c r="Q161" i="12"/>
  <c r="L162" i="12"/>
  <c r="M162" i="12"/>
  <c r="N161" i="12"/>
  <c r="I162" i="12"/>
  <c r="J162" i="12" s="1"/>
  <c r="H163" i="12"/>
  <c r="E164" i="12"/>
  <c r="F165" i="12"/>
  <c r="G165" i="12" s="1"/>
  <c r="P162" i="12" l="1"/>
  <c r="Q162" i="12"/>
  <c r="R161" i="12"/>
  <c r="L163" i="12"/>
  <c r="M163" i="12"/>
  <c r="N162" i="12"/>
  <c r="I163" i="12"/>
  <c r="J163" i="12" s="1"/>
  <c r="H164" i="12"/>
  <c r="F166" i="12"/>
  <c r="G166" i="12" s="1"/>
  <c r="E165" i="12"/>
  <c r="P163" i="12" l="1"/>
  <c r="Q163" i="12"/>
  <c r="R162" i="12"/>
  <c r="L164" i="12"/>
  <c r="M164" i="12"/>
  <c r="N163" i="12"/>
  <c r="I164" i="12"/>
  <c r="J164" i="12" s="1"/>
  <c r="H165" i="12"/>
  <c r="E166" i="12"/>
  <c r="F167" i="12"/>
  <c r="G167" i="12" s="1"/>
  <c r="P164" i="12" l="1"/>
  <c r="Q164" i="12"/>
  <c r="R163" i="12"/>
  <c r="L165" i="12"/>
  <c r="M165" i="12"/>
  <c r="N164" i="12"/>
  <c r="I165" i="12"/>
  <c r="J165" i="12" s="1"/>
  <c r="H166" i="12"/>
  <c r="F168" i="12"/>
  <c r="G168" i="12" s="1"/>
  <c r="E167" i="12"/>
  <c r="P165" i="12" l="1"/>
  <c r="Q165" i="12"/>
  <c r="R164" i="12"/>
  <c r="L166" i="12"/>
  <c r="M166" i="12"/>
  <c r="N165" i="12"/>
  <c r="I166" i="12"/>
  <c r="J166" i="12" s="1"/>
  <c r="H167" i="12"/>
  <c r="E168" i="12"/>
  <c r="F169" i="12"/>
  <c r="G169" i="12" s="1"/>
  <c r="P166" i="12" l="1"/>
  <c r="Q166" i="12"/>
  <c r="R165" i="12"/>
  <c r="L167" i="12"/>
  <c r="M167" i="12"/>
  <c r="N166" i="12"/>
  <c r="I167" i="12"/>
  <c r="J167" i="12" s="1"/>
  <c r="H168" i="12"/>
  <c r="F170" i="12"/>
  <c r="G170" i="12" s="1"/>
  <c r="E169" i="12"/>
  <c r="P167" i="12" l="1"/>
  <c r="Q167" i="12"/>
  <c r="R166" i="12"/>
  <c r="L168" i="12"/>
  <c r="M168" i="12"/>
  <c r="N167" i="12"/>
  <c r="I168" i="12"/>
  <c r="J168" i="12" s="1"/>
  <c r="H169" i="12"/>
  <c r="E170" i="12"/>
  <c r="F171" i="12"/>
  <c r="G171" i="12" s="1"/>
  <c r="R167" i="12" l="1"/>
  <c r="P168" i="12"/>
  <c r="Q168" i="12"/>
  <c r="L169" i="12"/>
  <c r="M169" i="12"/>
  <c r="N168" i="12"/>
  <c r="I169" i="12"/>
  <c r="J169" i="12" s="1"/>
  <c r="H170" i="12"/>
  <c r="F172" i="12"/>
  <c r="G172" i="12" s="1"/>
  <c r="E171" i="12"/>
  <c r="P169" i="12" l="1"/>
  <c r="Q169" i="12"/>
  <c r="R168" i="12"/>
  <c r="L170" i="12"/>
  <c r="M170" i="12"/>
  <c r="N169" i="12"/>
  <c r="I170" i="12"/>
  <c r="J170" i="12" s="1"/>
  <c r="H171" i="12"/>
  <c r="E172" i="12"/>
  <c r="F173" i="12"/>
  <c r="G173" i="12" s="1"/>
  <c r="P170" i="12" l="1"/>
  <c r="Q170" i="12"/>
  <c r="R169" i="12"/>
  <c r="L171" i="12"/>
  <c r="M171" i="12"/>
  <c r="N170" i="12"/>
  <c r="I171" i="12"/>
  <c r="J171" i="12" s="1"/>
  <c r="H172" i="12"/>
  <c r="F174" i="12"/>
  <c r="G174" i="12" s="1"/>
  <c r="E173" i="12"/>
  <c r="P171" i="12" l="1"/>
  <c r="Q171" i="12"/>
  <c r="R170" i="12"/>
  <c r="L172" i="12"/>
  <c r="M172" i="12"/>
  <c r="N171" i="12"/>
  <c r="I172" i="12"/>
  <c r="J172" i="12" s="1"/>
  <c r="H173" i="12"/>
  <c r="E174" i="12"/>
  <c r="F175" i="12"/>
  <c r="G175" i="12" s="1"/>
  <c r="P172" i="12" l="1"/>
  <c r="Q172" i="12"/>
  <c r="R171" i="12"/>
  <c r="L173" i="12"/>
  <c r="M173" i="12"/>
  <c r="N172" i="12"/>
  <c r="I173" i="12"/>
  <c r="J173" i="12" s="1"/>
  <c r="H174" i="12"/>
  <c r="F176" i="12"/>
  <c r="G176" i="12" s="1"/>
  <c r="E175" i="12"/>
  <c r="R172" i="12" l="1"/>
  <c r="P173" i="12"/>
  <c r="Q173" i="12"/>
  <c r="L174" i="12"/>
  <c r="M174" i="12"/>
  <c r="N173" i="12"/>
  <c r="I174" i="12"/>
  <c r="J174" i="12" s="1"/>
  <c r="H175" i="12"/>
  <c r="E176" i="12"/>
  <c r="F177" i="12"/>
  <c r="G177" i="12" s="1"/>
  <c r="P174" i="12" l="1"/>
  <c r="Q174" i="12"/>
  <c r="R173" i="12"/>
  <c r="L175" i="12"/>
  <c r="M175" i="12"/>
  <c r="N174" i="12"/>
  <c r="I175" i="12"/>
  <c r="J175" i="12" s="1"/>
  <c r="H176" i="12"/>
  <c r="F178" i="12"/>
  <c r="G178" i="12" s="1"/>
  <c r="E177" i="12"/>
  <c r="P175" i="12" l="1"/>
  <c r="Q175" i="12"/>
  <c r="R175" i="12" s="1"/>
  <c r="R174" i="12"/>
  <c r="L176" i="12"/>
  <c r="M176" i="12"/>
  <c r="N175" i="12"/>
  <c r="I176" i="12"/>
  <c r="J176" i="12" s="1"/>
  <c r="H177" i="12"/>
  <c r="M177" i="12" s="1"/>
  <c r="E178" i="12"/>
  <c r="F179" i="12"/>
  <c r="G179" i="12" s="1"/>
  <c r="P176" i="12" l="1"/>
  <c r="Q176" i="12"/>
  <c r="Q177" i="12" s="1"/>
  <c r="N176" i="12"/>
  <c r="I177" i="12"/>
  <c r="J177" i="12" s="1"/>
  <c r="L177" i="12"/>
  <c r="N177" i="12" s="1"/>
  <c r="H178" i="12"/>
  <c r="E179" i="12"/>
  <c r="F180" i="12"/>
  <c r="G180" i="12" s="1"/>
  <c r="P177" i="12" l="1"/>
  <c r="R177" i="12" s="1"/>
  <c r="R176" i="12"/>
  <c r="L178" i="12"/>
  <c r="M178" i="12"/>
  <c r="I178" i="12"/>
  <c r="J178" i="12" s="1"/>
  <c r="H179" i="12"/>
  <c r="F181" i="12"/>
  <c r="G181" i="12" s="1"/>
  <c r="E180" i="12"/>
  <c r="P178" i="12" l="1"/>
  <c r="Q178" i="12"/>
  <c r="L179" i="12"/>
  <c r="M179" i="12"/>
  <c r="N178" i="12"/>
  <c r="I179" i="12"/>
  <c r="J179" i="12" s="1"/>
  <c r="H180" i="12"/>
  <c r="E181" i="12"/>
  <c r="F182" i="12"/>
  <c r="G182" i="12" s="1"/>
  <c r="P179" i="12" l="1"/>
  <c r="Q179" i="12"/>
  <c r="R178" i="12"/>
  <c r="L180" i="12"/>
  <c r="M180" i="12"/>
  <c r="N179" i="12"/>
  <c r="I180" i="12"/>
  <c r="J180" i="12" s="1"/>
  <c r="H181" i="12"/>
  <c r="F183" i="12"/>
  <c r="G183" i="12" s="1"/>
  <c r="E182" i="12"/>
  <c r="P180" i="12" l="1"/>
  <c r="Q180" i="12"/>
  <c r="R179" i="12"/>
  <c r="L181" i="12"/>
  <c r="M181" i="12"/>
  <c r="N180" i="12"/>
  <c r="I181" i="12"/>
  <c r="J181" i="12" s="1"/>
  <c r="H182" i="12"/>
  <c r="E183" i="12"/>
  <c r="F184" i="12"/>
  <c r="G184" i="12" s="1"/>
  <c r="P181" i="12" l="1"/>
  <c r="Q181" i="12"/>
  <c r="R180" i="12"/>
  <c r="L182" i="12"/>
  <c r="M182" i="12"/>
  <c r="N181" i="12"/>
  <c r="I182" i="12"/>
  <c r="J182" i="12" s="1"/>
  <c r="H183" i="12"/>
  <c r="F185" i="12"/>
  <c r="G185" i="12" s="1"/>
  <c r="E184" i="12"/>
  <c r="P182" i="12" l="1"/>
  <c r="Q182" i="12"/>
  <c r="R181" i="12"/>
  <c r="L183" i="12"/>
  <c r="M183" i="12"/>
  <c r="N182" i="12"/>
  <c r="I183" i="12"/>
  <c r="J183" i="12" s="1"/>
  <c r="H184" i="12"/>
  <c r="E185" i="12"/>
  <c r="F186" i="12"/>
  <c r="G186" i="12" s="1"/>
  <c r="P183" i="12" l="1"/>
  <c r="Q183" i="12"/>
  <c r="R182" i="12"/>
  <c r="L184" i="12"/>
  <c r="M184" i="12"/>
  <c r="N183" i="12"/>
  <c r="I184" i="12"/>
  <c r="J184" i="12" s="1"/>
  <c r="H185" i="12"/>
  <c r="F187" i="12"/>
  <c r="G187" i="12" s="1"/>
  <c r="E186" i="12"/>
  <c r="P184" i="12" l="1"/>
  <c r="Q184" i="12"/>
  <c r="R183" i="12"/>
  <c r="L185" i="12"/>
  <c r="M185" i="12"/>
  <c r="N184" i="12"/>
  <c r="I185" i="12"/>
  <c r="J185" i="12" s="1"/>
  <c r="H186" i="12"/>
  <c r="E187" i="12"/>
  <c r="F188" i="12"/>
  <c r="G188" i="12" s="1"/>
  <c r="P185" i="12" l="1"/>
  <c r="Q185" i="12"/>
  <c r="R184" i="12"/>
  <c r="L186" i="12"/>
  <c r="M186" i="12"/>
  <c r="N185" i="12"/>
  <c r="I186" i="12"/>
  <c r="J186" i="12" s="1"/>
  <c r="H187" i="12"/>
  <c r="F189" i="12"/>
  <c r="G189" i="12" s="1"/>
  <c r="E188" i="12"/>
  <c r="P186" i="12" l="1"/>
  <c r="Q186" i="12"/>
  <c r="R185" i="12"/>
  <c r="L187" i="12"/>
  <c r="M187" i="12"/>
  <c r="N186" i="12"/>
  <c r="I187" i="12"/>
  <c r="J187" i="12" s="1"/>
  <c r="H188" i="12"/>
  <c r="E189" i="12"/>
  <c r="F190" i="12"/>
  <c r="G190" i="12" s="1"/>
  <c r="P187" i="12" l="1"/>
  <c r="Q187" i="12"/>
  <c r="R186" i="12"/>
  <c r="L188" i="12"/>
  <c r="M188" i="12"/>
  <c r="N187" i="12"/>
  <c r="I188" i="12"/>
  <c r="J188" i="12" s="1"/>
  <c r="H189" i="12"/>
  <c r="F191" i="12"/>
  <c r="G191" i="12" s="1"/>
  <c r="E190" i="12"/>
  <c r="P188" i="12" l="1"/>
  <c r="Q188" i="12"/>
  <c r="R187" i="12"/>
  <c r="L189" i="12"/>
  <c r="M189" i="12"/>
  <c r="N188" i="12"/>
  <c r="I189" i="12"/>
  <c r="J189" i="12" s="1"/>
  <c r="H190" i="12"/>
  <c r="E191" i="12"/>
  <c r="F192" i="12"/>
  <c r="G192" i="12" s="1"/>
  <c r="P189" i="12" l="1"/>
  <c r="Q189" i="12"/>
  <c r="R188" i="12"/>
  <c r="L190" i="12"/>
  <c r="M190" i="12"/>
  <c r="N189" i="12"/>
  <c r="I190" i="12"/>
  <c r="J190" i="12" s="1"/>
  <c r="H191" i="12"/>
  <c r="F193" i="12"/>
  <c r="G193" i="12" s="1"/>
  <c r="E192" i="12"/>
  <c r="P190" i="12" l="1"/>
  <c r="Q190" i="12"/>
  <c r="R189" i="12"/>
  <c r="L191" i="12"/>
  <c r="M191" i="12"/>
  <c r="N190" i="12"/>
  <c r="I191" i="12"/>
  <c r="J191" i="12" s="1"/>
  <c r="H192" i="12"/>
  <c r="E193" i="12"/>
  <c r="F194" i="12"/>
  <c r="G194" i="12" s="1"/>
  <c r="P191" i="12" l="1"/>
  <c r="Q191" i="12"/>
  <c r="R190" i="12"/>
  <c r="L192" i="12"/>
  <c r="M192" i="12"/>
  <c r="N191" i="12"/>
  <c r="I192" i="12"/>
  <c r="J192" i="12" s="1"/>
  <c r="H193" i="12"/>
  <c r="F195" i="12"/>
  <c r="G195" i="12" s="1"/>
  <c r="E194" i="12"/>
  <c r="P192" i="12" l="1"/>
  <c r="Q192" i="12"/>
  <c r="R191" i="12"/>
  <c r="L193" i="12"/>
  <c r="M193" i="12"/>
  <c r="N192" i="12"/>
  <c r="I193" i="12"/>
  <c r="J193" i="12" s="1"/>
  <c r="H194" i="12"/>
  <c r="E195" i="12"/>
  <c r="F196" i="12"/>
  <c r="G196" i="12" s="1"/>
  <c r="P193" i="12" l="1"/>
  <c r="Q193" i="12"/>
  <c r="R192" i="12"/>
  <c r="L194" i="12"/>
  <c r="M194" i="12"/>
  <c r="N193" i="12"/>
  <c r="I194" i="12"/>
  <c r="J194" i="12" s="1"/>
  <c r="H195" i="12"/>
  <c r="F197" i="12"/>
  <c r="G197" i="12" s="1"/>
  <c r="E196" i="12"/>
  <c r="P194" i="12" l="1"/>
  <c r="Q194" i="12"/>
  <c r="R193" i="12"/>
  <c r="L195" i="12"/>
  <c r="M195" i="12"/>
  <c r="N194" i="12"/>
  <c r="I195" i="12"/>
  <c r="J195" i="12" s="1"/>
  <c r="H196" i="12"/>
  <c r="M196" i="12" s="1"/>
  <c r="E197" i="12"/>
  <c r="F198" i="12"/>
  <c r="G198" i="12" s="1"/>
  <c r="P195" i="12" l="1"/>
  <c r="Q195" i="12"/>
  <c r="Q196" i="12" s="1"/>
  <c r="R194" i="12"/>
  <c r="N195" i="12"/>
  <c r="I196" i="12"/>
  <c r="J196" i="12" s="1"/>
  <c r="L196" i="12"/>
  <c r="N196" i="12" s="1"/>
  <c r="H197" i="12"/>
  <c r="F199" i="12"/>
  <c r="G199" i="12" s="1"/>
  <c r="E198" i="12"/>
  <c r="P196" i="12" l="1"/>
  <c r="R196" i="12" s="1"/>
  <c r="R195" i="12"/>
  <c r="L197" i="12"/>
  <c r="M197" i="12"/>
  <c r="I197" i="12"/>
  <c r="J197" i="12" s="1"/>
  <c r="H198" i="12"/>
  <c r="E199" i="12"/>
  <c r="F200" i="12"/>
  <c r="G200" i="12" s="1"/>
  <c r="P197" i="12" l="1"/>
  <c r="Q197" i="12"/>
  <c r="L198" i="12"/>
  <c r="M198" i="12"/>
  <c r="N197" i="12"/>
  <c r="I198" i="12"/>
  <c r="J198" i="12" s="1"/>
  <c r="H199" i="12"/>
  <c r="F201" i="12"/>
  <c r="G201" i="12" s="1"/>
  <c r="E200" i="12"/>
  <c r="P198" i="12" l="1"/>
  <c r="Q198" i="12"/>
  <c r="R197" i="12"/>
  <c r="L199" i="12"/>
  <c r="M199" i="12"/>
  <c r="N198" i="12"/>
  <c r="I199" i="12"/>
  <c r="J199" i="12" s="1"/>
  <c r="H200" i="12"/>
  <c r="E201" i="12"/>
  <c r="F202" i="12"/>
  <c r="G202" i="12" s="1"/>
  <c r="P199" i="12" l="1"/>
  <c r="Q199" i="12"/>
  <c r="R198" i="12"/>
  <c r="L200" i="12"/>
  <c r="M200" i="12"/>
  <c r="N199" i="12"/>
  <c r="I200" i="12"/>
  <c r="J200" i="12" s="1"/>
  <c r="H201" i="12"/>
  <c r="F203" i="12"/>
  <c r="G203" i="12" s="1"/>
  <c r="E202" i="12"/>
  <c r="P200" i="12" l="1"/>
  <c r="Q200" i="12"/>
  <c r="R199" i="12"/>
  <c r="L201" i="12"/>
  <c r="M201" i="12"/>
  <c r="N200" i="12"/>
  <c r="I201" i="12"/>
  <c r="J201" i="12" s="1"/>
  <c r="H202" i="12"/>
  <c r="E203" i="12"/>
  <c r="F204" i="12"/>
  <c r="G204" i="12" s="1"/>
  <c r="P201" i="12" l="1"/>
  <c r="Q201" i="12"/>
  <c r="R200" i="12"/>
  <c r="L202" i="12"/>
  <c r="M202" i="12"/>
  <c r="N201" i="12"/>
  <c r="I202" i="12"/>
  <c r="J202" i="12" s="1"/>
  <c r="H203" i="12"/>
  <c r="F205" i="12"/>
  <c r="G205" i="12" s="1"/>
  <c r="E204" i="12"/>
  <c r="R201" i="12" l="1"/>
  <c r="P202" i="12"/>
  <c r="Q202" i="12"/>
  <c r="L203" i="12"/>
  <c r="M203" i="12"/>
  <c r="N202" i="12"/>
  <c r="I203" i="12"/>
  <c r="J203" i="12" s="1"/>
  <c r="H204" i="12"/>
  <c r="E205" i="12"/>
  <c r="F206" i="12"/>
  <c r="G206" i="12" s="1"/>
  <c r="P203" i="12" l="1"/>
  <c r="Q203" i="12"/>
  <c r="R202" i="12"/>
  <c r="L204" i="12"/>
  <c r="M204" i="12"/>
  <c r="N203" i="12"/>
  <c r="I204" i="12"/>
  <c r="J204" i="12" s="1"/>
  <c r="H205" i="12"/>
  <c r="M205" i="12" s="1"/>
  <c r="F207" i="12"/>
  <c r="G207" i="12" s="1"/>
  <c r="E206" i="12"/>
  <c r="P204" i="12" l="1"/>
  <c r="Q204" i="12"/>
  <c r="Q205" i="12" s="1"/>
  <c r="R203" i="12"/>
  <c r="N204" i="12"/>
  <c r="I205" i="12"/>
  <c r="J205" i="12" s="1"/>
  <c r="L205" i="12"/>
  <c r="N205" i="12" s="1"/>
  <c r="H206" i="12"/>
  <c r="E207" i="12"/>
  <c r="F208" i="12"/>
  <c r="G208" i="12" s="1"/>
  <c r="P205" i="12" l="1"/>
  <c r="R205" i="12" s="1"/>
  <c r="R204" i="12"/>
  <c r="L206" i="12"/>
  <c r="M206" i="12"/>
  <c r="I206" i="12"/>
  <c r="J206" i="12" s="1"/>
  <c r="H207" i="12"/>
  <c r="F209" i="12"/>
  <c r="G209" i="12" s="1"/>
  <c r="E208" i="12"/>
  <c r="P206" i="12" l="1"/>
  <c r="Q206" i="12"/>
  <c r="L207" i="12"/>
  <c r="M207" i="12"/>
  <c r="N206" i="12"/>
  <c r="I207" i="12"/>
  <c r="J207" i="12" s="1"/>
  <c r="H208" i="12"/>
  <c r="E209" i="12"/>
  <c r="F210" i="12"/>
  <c r="G210" i="12" s="1"/>
  <c r="P207" i="12" l="1"/>
  <c r="Q207" i="12"/>
  <c r="R206" i="12"/>
  <c r="L208" i="12"/>
  <c r="M208" i="12"/>
  <c r="N207" i="12"/>
  <c r="I208" i="12"/>
  <c r="J208" i="12" s="1"/>
  <c r="H209" i="12"/>
  <c r="F211" i="12"/>
  <c r="G211" i="12" s="1"/>
  <c r="E210" i="12"/>
  <c r="P208" i="12" l="1"/>
  <c r="Q208" i="12"/>
  <c r="R207" i="12"/>
  <c r="L209" i="12"/>
  <c r="M209" i="12"/>
  <c r="N208" i="12"/>
  <c r="I209" i="12"/>
  <c r="J209" i="12" s="1"/>
  <c r="H210" i="12"/>
  <c r="E211" i="12"/>
  <c r="F212" i="12"/>
  <c r="G212" i="12" s="1"/>
  <c r="P209" i="12" l="1"/>
  <c r="Q209" i="12"/>
  <c r="R208" i="12"/>
  <c r="L210" i="12"/>
  <c r="M210" i="12"/>
  <c r="N209" i="12"/>
  <c r="I210" i="12"/>
  <c r="J210" i="12" s="1"/>
  <c r="H211" i="12"/>
  <c r="F213" i="12"/>
  <c r="G213" i="12" s="1"/>
  <c r="E212" i="12"/>
  <c r="P210" i="12" l="1"/>
  <c r="Q210" i="12"/>
  <c r="R209" i="12"/>
  <c r="L211" i="12"/>
  <c r="M211" i="12"/>
  <c r="N210" i="12"/>
  <c r="I211" i="12"/>
  <c r="J211" i="12" s="1"/>
  <c r="H212" i="12"/>
  <c r="E213" i="12"/>
  <c r="F214" i="12"/>
  <c r="G214" i="12" s="1"/>
  <c r="P211" i="12" l="1"/>
  <c r="Q211" i="12"/>
  <c r="R210" i="12"/>
  <c r="L212" i="12"/>
  <c r="M212" i="12"/>
  <c r="N211" i="12"/>
  <c r="I212" i="12"/>
  <c r="J212" i="12" s="1"/>
  <c r="H213" i="12"/>
  <c r="E214" i="12"/>
  <c r="F215" i="12"/>
  <c r="G215" i="12" s="1"/>
  <c r="P212" i="12" l="1"/>
  <c r="Q212" i="12"/>
  <c r="R211" i="12"/>
  <c r="L213" i="12"/>
  <c r="M213" i="12"/>
  <c r="N212" i="12"/>
  <c r="I213" i="12"/>
  <c r="J213" i="12" s="1"/>
  <c r="H214" i="12"/>
  <c r="F216" i="12"/>
  <c r="G216" i="12" s="1"/>
  <c r="E215" i="12"/>
  <c r="P213" i="12" l="1"/>
  <c r="Q213" i="12"/>
  <c r="R212" i="12"/>
  <c r="L214" i="12"/>
  <c r="M214" i="12"/>
  <c r="N213" i="12"/>
  <c r="I214" i="12"/>
  <c r="J214" i="12" s="1"/>
  <c r="H215" i="12"/>
  <c r="E216" i="12"/>
  <c r="F217" i="12"/>
  <c r="G217" i="12" s="1"/>
  <c r="P214" i="12" l="1"/>
  <c r="Q214" i="12"/>
  <c r="R213" i="12"/>
  <c r="L215" i="12"/>
  <c r="M215" i="12"/>
  <c r="N214" i="12"/>
  <c r="I215" i="12"/>
  <c r="J215" i="12" s="1"/>
  <c r="H216" i="12"/>
  <c r="F218" i="12"/>
  <c r="G218" i="12" s="1"/>
  <c r="E217" i="12"/>
  <c r="P215" i="12" l="1"/>
  <c r="Q215" i="12"/>
  <c r="R214" i="12"/>
  <c r="L216" i="12"/>
  <c r="M216" i="12"/>
  <c r="N215" i="12"/>
  <c r="I216" i="12"/>
  <c r="J216" i="12" s="1"/>
  <c r="H217" i="12"/>
  <c r="E218" i="12"/>
  <c r="F219" i="12"/>
  <c r="G219" i="12" s="1"/>
  <c r="P216" i="12" l="1"/>
  <c r="Q216" i="12"/>
  <c r="R215" i="12"/>
  <c r="L217" i="12"/>
  <c r="M217" i="12"/>
  <c r="N216" i="12"/>
  <c r="I217" i="12"/>
  <c r="J217" i="12" s="1"/>
  <c r="H218" i="12"/>
  <c r="F220" i="12"/>
  <c r="G220" i="12" s="1"/>
  <c r="E219" i="12"/>
  <c r="P217" i="12" l="1"/>
  <c r="Q217" i="12"/>
  <c r="R216" i="12"/>
  <c r="L218" i="12"/>
  <c r="M218" i="12"/>
  <c r="N217" i="12"/>
  <c r="I218" i="12"/>
  <c r="J218" i="12" s="1"/>
  <c r="H219" i="12"/>
  <c r="E220" i="12"/>
  <c r="F221" i="12"/>
  <c r="G221" i="12" s="1"/>
  <c r="P218" i="12" l="1"/>
  <c r="Q218" i="12"/>
  <c r="R217" i="12"/>
  <c r="L219" i="12"/>
  <c r="M219" i="12"/>
  <c r="N218" i="12"/>
  <c r="I219" i="12"/>
  <c r="J219" i="12" s="1"/>
  <c r="H220" i="12"/>
  <c r="F222" i="12"/>
  <c r="G222" i="12" s="1"/>
  <c r="E221" i="12"/>
  <c r="P219" i="12" l="1"/>
  <c r="Q219" i="12"/>
  <c r="R218" i="12"/>
  <c r="L220" i="12"/>
  <c r="M220" i="12"/>
  <c r="N219" i="12"/>
  <c r="I220" i="12"/>
  <c r="J220" i="12" s="1"/>
  <c r="H221" i="12"/>
  <c r="E222" i="12"/>
  <c r="F223" i="12"/>
  <c r="G223" i="12" s="1"/>
  <c r="P220" i="12" l="1"/>
  <c r="Q220" i="12"/>
  <c r="R219" i="12"/>
  <c r="L221" i="12"/>
  <c r="M221" i="12"/>
  <c r="N220" i="12"/>
  <c r="I221" i="12"/>
  <c r="J221" i="12" s="1"/>
  <c r="H222" i="12"/>
  <c r="F224" i="12"/>
  <c r="G224" i="12" s="1"/>
  <c r="E223" i="12"/>
  <c r="P221" i="12" l="1"/>
  <c r="Q221" i="12"/>
  <c r="R220" i="12"/>
  <c r="L222" i="12"/>
  <c r="M222" i="12"/>
  <c r="N221" i="12"/>
  <c r="I222" i="12"/>
  <c r="J222" i="12" s="1"/>
  <c r="H223" i="12"/>
  <c r="E224" i="12"/>
  <c r="F225" i="12"/>
  <c r="G225" i="12" s="1"/>
  <c r="P222" i="12" l="1"/>
  <c r="Q222" i="12"/>
  <c r="R221" i="12"/>
  <c r="L223" i="12"/>
  <c r="M223" i="12"/>
  <c r="N222" i="12"/>
  <c r="I223" i="12"/>
  <c r="J223" i="12" s="1"/>
  <c r="H224" i="12"/>
  <c r="F226" i="12"/>
  <c r="G226" i="12" s="1"/>
  <c r="E225" i="12"/>
  <c r="P223" i="12" l="1"/>
  <c r="Q223" i="12"/>
  <c r="R222" i="12"/>
  <c r="L224" i="12"/>
  <c r="M224" i="12"/>
  <c r="N223" i="12"/>
  <c r="I224" i="12"/>
  <c r="J224" i="12" s="1"/>
  <c r="H225" i="12"/>
  <c r="E226" i="12"/>
  <c r="F227" i="12"/>
  <c r="G227" i="12" s="1"/>
  <c r="P224" i="12" l="1"/>
  <c r="Q224" i="12"/>
  <c r="R223" i="12"/>
  <c r="L225" i="12"/>
  <c r="M225" i="12"/>
  <c r="N224" i="12"/>
  <c r="I225" i="12"/>
  <c r="J225" i="12" s="1"/>
  <c r="H226" i="12"/>
  <c r="F228" i="12"/>
  <c r="G228" i="12" s="1"/>
  <c r="E227" i="12"/>
  <c r="P225" i="12" l="1"/>
  <c r="Q225" i="12"/>
  <c r="R224" i="12"/>
  <c r="L226" i="12"/>
  <c r="M226" i="12"/>
  <c r="N225" i="12"/>
  <c r="I226" i="12"/>
  <c r="J226" i="12" s="1"/>
  <c r="H227" i="12"/>
  <c r="E228" i="12"/>
  <c r="F229" i="12"/>
  <c r="G229" i="12" s="1"/>
  <c r="P226" i="12" l="1"/>
  <c r="Q226" i="12"/>
  <c r="R225" i="12"/>
  <c r="L227" i="12"/>
  <c r="M227" i="12"/>
  <c r="N226" i="12"/>
  <c r="I227" i="12"/>
  <c r="J227" i="12" s="1"/>
  <c r="H228" i="12"/>
  <c r="F230" i="12"/>
  <c r="G230" i="12" s="1"/>
  <c r="E229" i="12"/>
  <c r="P227" i="12" l="1"/>
  <c r="Q227" i="12"/>
  <c r="R226" i="12"/>
  <c r="L228" i="12"/>
  <c r="M228" i="12"/>
  <c r="N227" i="12"/>
  <c r="I228" i="12"/>
  <c r="J228" i="12" s="1"/>
  <c r="H229" i="12"/>
  <c r="E230" i="12"/>
  <c r="F231" i="12"/>
  <c r="G231" i="12" s="1"/>
  <c r="P228" i="12" l="1"/>
  <c r="Q228" i="12"/>
  <c r="R227" i="12"/>
  <c r="L229" i="12"/>
  <c r="M229" i="12"/>
  <c r="N228" i="12"/>
  <c r="I229" i="12"/>
  <c r="J229" i="12" s="1"/>
  <c r="H230" i="12"/>
  <c r="F232" i="12"/>
  <c r="G232" i="12" s="1"/>
  <c r="E231" i="12"/>
  <c r="P229" i="12" l="1"/>
  <c r="Q229" i="12"/>
  <c r="R228" i="12"/>
  <c r="L230" i="12"/>
  <c r="M230" i="12"/>
  <c r="N229" i="12"/>
  <c r="I230" i="12"/>
  <c r="J230" i="12" s="1"/>
  <c r="H231" i="12"/>
  <c r="F233" i="12"/>
  <c r="G233" i="12" s="1"/>
  <c r="E232" i="12"/>
  <c r="P230" i="12" l="1"/>
  <c r="Q230" i="12"/>
  <c r="R229" i="12"/>
  <c r="L231" i="12"/>
  <c r="M231" i="12"/>
  <c r="N230" i="12"/>
  <c r="I231" i="12"/>
  <c r="J231" i="12" s="1"/>
  <c r="H232" i="12"/>
  <c r="M232" i="12" s="1"/>
  <c r="E233" i="12"/>
  <c r="F234" i="12"/>
  <c r="G234" i="12" s="1"/>
  <c r="P231" i="12" l="1"/>
  <c r="Q231" i="12"/>
  <c r="Q232" i="12" s="1"/>
  <c r="R230" i="12"/>
  <c r="N231" i="12"/>
  <c r="I232" i="12"/>
  <c r="J232" i="12" s="1"/>
  <c r="L232" i="12"/>
  <c r="N232" i="12" s="1"/>
  <c r="H233" i="12"/>
  <c r="F235" i="12"/>
  <c r="G235" i="12" s="1"/>
  <c r="E234" i="12"/>
  <c r="P232" i="12" l="1"/>
  <c r="R232" i="12" s="1"/>
  <c r="R231" i="12"/>
  <c r="L233" i="12"/>
  <c r="M233" i="12"/>
  <c r="I233" i="12"/>
  <c r="J233" i="12" s="1"/>
  <c r="H234" i="12"/>
  <c r="M234" i="12" s="1"/>
  <c r="E235" i="12"/>
  <c r="F236" i="12"/>
  <c r="G236" i="12" s="1"/>
  <c r="P233" i="12" l="1"/>
  <c r="Q233" i="12"/>
  <c r="Q234" i="12" s="1"/>
  <c r="N233" i="12"/>
  <c r="I234" i="12"/>
  <c r="J234" i="12" s="1"/>
  <c r="L234" i="12"/>
  <c r="N234" i="12" s="1"/>
  <c r="H235" i="12"/>
  <c r="F237" i="12"/>
  <c r="G237" i="12" s="1"/>
  <c r="E236" i="12"/>
  <c r="P234" i="12" l="1"/>
  <c r="R234" i="12" s="1"/>
  <c r="R233" i="12"/>
  <c r="L235" i="12"/>
  <c r="M235" i="12"/>
  <c r="I235" i="12"/>
  <c r="J235" i="12" s="1"/>
  <c r="H236" i="12"/>
  <c r="E237" i="12"/>
  <c r="F238" i="12"/>
  <c r="G238" i="12" s="1"/>
  <c r="P235" i="12" l="1"/>
  <c r="Q235" i="12"/>
  <c r="L236" i="12"/>
  <c r="M236" i="12"/>
  <c r="N235" i="12"/>
  <c r="I236" i="12"/>
  <c r="J236" i="12" s="1"/>
  <c r="H237" i="12"/>
  <c r="F239" i="12"/>
  <c r="G239" i="12" s="1"/>
  <c r="E238" i="12"/>
  <c r="P236" i="12" l="1"/>
  <c r="Q236" i="12"/>
  <c r="R235" i="12"/>
  <c r="L237" i="12"/>
  <c r="M237" i="12"/>
  <c r="N236" i="12"/>
  <c r="I237" i="12"/>
  <c r="J237" i="12" s="1"/>
  <c r="H238" i="12"/>
  <c r="E239" i="12"/>
  <c r="F240" i="12"/>
  <c r="G240" i="12" s="1"/>
  <c r="P237" i="12" l="1"/>
  <c r="Q237" i="12"/>
  <c r="R236" i="12"/>
  <c r="L238" i="12"/>
  <c r="M238" i="12"/>
  <c r="N237" i="12"/>
  <c r="I238" i="12"/>
  <c r="J238" i="12" s="1"/>
  <c r="H239" i="12"/>
  <c r="F241" i="12"/>
  <c r="G241" i="12" s="1"/>
  <c r="E240" i="12"/>
  <c r="P238" i="12" l="1"/>
  <c r="Q238" i="12"/>
  <c r="R237" i="12"/>
  <c r="L239" i="12"/>
  <c r="M239" i="12"/>
  <c r="N238" i="12"/>
  <c r="I239" i="12"/>
  <c r="J239" i="12" s="1"/>
  <c r="H240" i="12"/>
  <c r="M240" i="12" s="1"/>
  <c r="E241" i="12"/>
  <c r="F242" i="12"/>
  <c r="G242" i="12" s="1"/>
  <c r="P239" i="12" l="1"/>
  <c r="Q239" i="12"/>
  <c r="Q240" i="12" s="1"/>
  <c r="R238" i="12"/>
  <c r="N239" i="12"/>
  <c r="I240" i="12"/>
  <c r="J240" i="12" s="1"/>
  <c r="L240" i="12"/>
  <c r="N240" i="12" s="1"/>
  <c r="H241" i="12"/>
  <c r="E242" i="12"/>
  <c r="F243" i="12"/>
  <c r="G243" i="12" s="1"/>
  <c r="P240" i="12" l="1"/>
  <c r="R240" i="12" s="1"/>
  <c r="R239" i="12"/>
  <c r="L241" i="12"/>
  <c r="M241" i="12"/>
  <c r="I241" i="12"/>
  <c r="J241" i="12" s="1"/>
  <c r="H242" i="12"/>
  <c r="F244" i="12"/>
  <c r="G244" i="12" s="1"/>
  <c r="E243" i="12"/>
  <c r="P241" i="12" l="1"/>
  <c r="Q241" i="12"/>
  <c r="L242" i="12"/>
  <c r="M242" i="12"/>
  <c r="N241" i="12"/>
  <c r="I242" i="12"/>
  <c r="J242" i="12" s="1"/>
  <c r="H243" i="12"/>
  <c r="E244" i="12"/>
  <c r="F245" i="12"/>
  <c r="G245" i="12" s="1"/>
  <c r="P242" i="12" l="1"/>
  <c r="Q242" i="12"/>
  <c r="R241" i="12"/>
  <c r="L243" i="12"/>
  <c r="M243" i="12"/>
  <c r="N242" i="12"/>
  <c r="I243" i="12"/>
  <c r="J243" i="12" s="1"/>
  <c r="H244" i="12"/>
  <c r="F246" i="12"/>
  <c r="G246" i="12" s="1"/>
  <c r="E245" i="12"/>
  <c r="P243" i="12" l="1"/>
  <c r="Q243" i="12"/>
  <c r="R242" i="12"/>
  <c r="L244" i="12"/>
  <c r="M244" i="12"/>
  <c r="N243" i="12"/>
  <c r="I244" i="12"/>
  <c r="J244" i="12" s="1"/>
  <c r="H245" i="12"/>
  <c r="E246" i="12"/>
  <c r="F247" i="12"/>
  <c r="G247" i="12" s="1"/>
  <c r="P244" i="12" l="1"/>
  <c r="Q244" i="12"/>
  <c r="R243" i="12"/>
  <c r="L245" i="12"/>
  <c r="M245" i="12"/>
  <c r="N244" i="12"/>
  <c r="I245" i="12"/>
  <c r="J245" i="12" s="1"/>
  <c r="H246" i="12"/>
  <c r="F248" i="12"/>
  <c r="G248" i="12" s="1"/>
  <c r="E247" i="12"/>
  <c r="P245" i="12" l="1"/>
  <c r="Q245" i="12"/>
  <c r="R244" i="12"/>
  <c r="L246" i="12"/>
  <c r="M246" i="12"/>
  <c r="N245" i="12"/>
  <c r="I246" i="12"/>
  <c r="J246" i="12" s="1"/>
  <c r="H247" i="12"/>
  <c r="E248" i="12"/>
  <c r="F249" i="12"/>
  <c r="G249" i="12" s="1"/>
  <c r="P246" i="12" l="1"/>
  <c r="Q246" i="12"/>
  <c r="R245" i="12"/>
  <c r="L247" i="12"/>
  <c r="M247" i="12"/>
  <c r="N246" i="12"/>
  <c r="I247" i="12"/>
  <c r="J247" i="12" s="1"/>
  <c r="H248" i="12"/>
  <c r="F250" i="12"/>
  <c r="G250" i="12" s="1"/>
  <c r="E249" i="12"/>
  <c r="P247" i="12" l="1"/>
  <c r="Q247" i="12"/>
  <c r="R246" i="12"/>
  <c r="L248" i="12"/>
  <c r="M248" i="12"/>
  <c r="N247" i="12"/>
  <c r="I248" i="12"/>
  <c r="J248" i="12" s="1"/>
  <c r="H249" i="12"/>
  <c r="E250" i="12"/>
  <c r="F251" i="12"/>
  <c r="G251" i="12" s="1"/>
  <c r="P248" i="12" l="1"/>
  <c r="Q248" i="12"/>
  <c r="R247" i="12"/>
  <c r="L249" i="12"/>
  <c r="M249" i="12"/>
  <c r="N248" i="12"/>
  <c r="I249" i="12"/>
  <c r="J249" i="12" s="1"/>
  <c r="H250" i="12"/>
  <c r="F252" i="12"/>
  <c r="G252" i="12" s="1"/>
  <c r="E251" i="12"/>
  <c r="P249" i="12" l="1"/>
  <c r="Q249" i="12"/>
  <c r="R248" i="12"/>
  <c r="L250" i="12"/>
  <c r="M250" i="12"/>
  <c r="N249" i="12"/>
  <c r="I250" i="12"/>
  <c r="J250" i="12" s="1"/>
  <c r="H251" i="12"/>
  <c r="E252" i="12"/>
  <c r="F253" i="12"/>
  <c r="G253" i="12" s="1"/>
  <c r="P250" i="12" l="1"/>
  <c r="Q250" i="12"/>
  <c r="R249" i="12"/>
  <c r="L251" i="12"/>
  <c r="M251" i="12"/>
  <c r="N250" i="12"/>
  <c r="I251" i="12"/>
  <c r="J251" i="12" s="1"/>
  <c r="H252" i="12"/>
  <c r="F254" i="12"/>
  <c r="G254" i="12" s="1"/>
  <c r="E253" i="12"/>
  <c r="P251" i="12" l="1"/>
  <c r="Q251" i="12"/>
  <c r="R250" i="12"/>
  <c r="L252" i="12"/>
  <c r="M252" i="12"/>
  <c r="N251" i="12"/>
  <c r="I252" i="12"/>
  <c r="J252" i="12" s="1"/>
  <c r="H253" i="12"/>
  <c r="E254" i="12"/>
  <c r="F255" i="12"/>
  <c r="G255" i="12" s="1"/>
  <c r="P252" i="12" l="1"/>
  <c r="Q252" i="12"/>
  <c r="R251" i="12"/>
  <c r="L253" i="12"/>
  <c r="M253" i="12"/>
  <c r="N252" i="12"/>
  <c r="I253" i="12"/>
  <c r="J253" i="12" s="1"/>
  <c r="H254" i="12"/>
  <c r="F256" i="12"/>
  <c r="G256" i="12" s="1"/>
  <c r="E255" i="12"/>
  <c r="P253" i="12" l="1"/>
  <c r="Q253" i="12"/>
  <c r="R252" i="12"/>
  <c r="L254" i="12"/>
  <c r="M254" i="12"/>
  <c r="N253" i="12"/>
  <c r="I254" i="12"/>
  <c r="J254" i="12" s="1"/>
  <c r="H255" i="12"/>
  <c r="E256" i="12"/>
  <c r="F257" i="12"/>
  <c r="G257" i="12" s="1"/>
  <c r="P254" i="12" l="1"/>
  <c r="Q254" i="12"/>
  <c r="R253" i="12"/>
  <c r="L255" i="12"/>
  <c r="M255" i="12"/>
  <c r="N254" i="12"/>
  <c r="I255" i="12"/>
  <c r="J255" i="12" s="1"/>
  <c r="H256" i="12"/>
  <c r="F258" i="12"/>
  <c r="G258" i="12" s="1"/>
  <c r="E257" i="12"/>
  <c r="P255" i="12" l="1"/>
  <c r="Q255" i="12"/>
  <c r="R254" i="12"/>
  <c r="L256" i="12"/>
  <c r="M256" i="12"/>
  <c r="N255" i="12"/>
  <c r="I256" i="12"/>
  <c r="J256" i="12" s="1"/>
  <c r="H257" i="12"/>
  <c r="E258" i="12"/>
  <c r="F259" i="12"/>
  <c r="G259" i="12" s="1"/>
  <c r="P256" i="12" l="1"/>
  <c r="Q256" i="12"/>
  <c r="R255" i="12"/>
  <c r="L257" i="12"/>
  <c r="M257" i="12"/>
  <c r="N256" i="12"/>
  <c r="I257" i="12"/>
  <c r="J257" i="12" s="1"/>
  <c r="H258" i="12"/>
  <c r="F260" i="12"/>
  <c r="G260" i="12" s="1"/>
  <c r="E259" i="12"/>
  <c r="P257" i="12" l="1"/>
  <c r="Q257" i="12"/>
  <c r="R256" i="12"/>
  <c r="L258" i="12"/>
  <c r="M258" i="12"/>
  <c r="N257" i="12"/>
  <c r="I258" i="12"/>
  <c r="J258" i="12" s="1"/>
  <c r="H259" i="12"/>
  <c r="E260" i="12"/>
  <c r="F261" i="12"/>
  <c r="G261" i="12" s="1"/>
  <c r="P258" i="12" l="1"/>
  <c r="Q258" i="12"/>
  <c r="R257" i="12"/>
  <c r="L259" i="12"/>
  <c r="M259" i="12"/>
  <c r="N258" i="12"/>
  <c r="I259" i="12"/>
  <c r="J259" i="12" s="1"/>
  <c r="H260" i="12"/>
  <c r="F262" i="12"/>
  <c r="G262" i="12" s="1"/>
  <c r="E261" i="12"/>
  <c r="P259" i="12" l="1"/>
  <c r="Q259" i="12"/>
  <c r="R258" i="12"/>
  <c r="L260" i="12"/>
  <c r="M260" i="12"/>
  <c r="N259" i="12"/>
  <c r="I260" i="12"/>
  <c r="J260" i="12" s="1"/>
  <c r="H261" i="12"/>
  <c r="E262" i="12"/>
  <c r="F263" i="12"/>
  <c r="G263" i="12" s="1"/>
  <c r="P260" i="12" l="1"/>
  <c r="Q260" i="12"/>
  <c r="R259" i="12"/>
  <c r="L261" i="12"/>
  <c r="M261" i="12"/>
  <c r="N260" i="12"/>
  <c r="I261" i="12"/>
  <c r="J261" i="12" s="1"/>
  <c r="H262" i="12"/>
  <c r="F264" i="12"/>
  <c r="G264" i="12" s="1"/>
  <c r="E263" i="12"/>
  <c r="P261" i="12" l="1"/>
  <c r="Q261" i="12"/>
  <c r="R260" i="12"/>
  <c r="L262" i="12"/>
  <c r="M262" i="12"/>
  <c r="N261" i="12"/>
  <c r="I262" i="12"/>
  <c r="J262" i="12" s="1"/>
  <c r="H263" i="12"/>
  <c r="E264" i="12"/>
  <c r="F265" i="12"/>
  <c r="G265" i="12" s="1"/>
  <c r="P262" i="12" l="1"/>
  <c r="Q262" i="12"/>
  <c r="R261" i="12"/>
  <c r="L263" i="12"/>
  <c r="M263" i="12"/>
  <c r="N262" i="12"/>
  <c r="I263" i="12"/>
  <c r="J263" i="12" s="1"/>
  <c r="H264" i="12"/>
  <c r="F266" i="12"/>
  <c r="G266" i="12" s="1"/>
  <c r="E265" i="12"/>
  <c r="P263" i="12" l="1"/>
  <c r="Q263" i="12"/>
  <c r="R262" i="12"/>
  <c r="L264" i="12"/>
  <c r="M264" i="12"/>
  <c r="N263" i="12"/>
  <c r="I264" i="12"/>
  <c r="J264" i="12" s="1"/>
  <c r="H265" i="12"/>
  <c r="E266" i="12"/>
  <c r="F267" i="12"/>
  <c r="G267" i="12" s="1"/>
  <c r="P264" i="12" l="1"/>
  <c r="Q264" i="12"/>
  <c r="R263" i="12"/>
  <c r="L265" i="12"/>
  <c r="M265" i="12"/>
  <c r="N264" i="12"/>
  <c r="I265" i="12"/>
  <c r="J265" i="12" s="1"/>
  <c r="H266" i="12"/>
  <c r="F268" i="12"/>
  <c r="G268" i="12" s="1"/>
  <c r="E267" i="12"/>
  <c r="P265" i="12" l="1"/>
  <c r="Q265" i="12"/>
  <c r="R264" i="12"/>
  <c r="L266" i="12"/>
  <c r="M266" i="12"/>
  <c r="N265" i="12"/>
  <c r="I266" i="12"/>
  <c r="J266" i="12" s="1"/>
  <c r="H267" i="12"/>
  <c r="E268" i="12"/>
  <c r="F269" i="12"/>
  <c r="G269" i="12" s="1"/>
  <c r="P266" i="12" l="1"/>
  <c r="Q266" i="12"/>
  <c r="R265" i="12"/>
  <c r="L267" i="12"/>
  <c r="M267" i="12"/>
  <c r="N266" i="12"/>
  <c r="I267" i="12"/>
  <c r="J267" i="12" s="1"/>
  <c r="H268" i="12"/>
  <c r="F270" i="12"/>
  <c r="G270" i="12" s="1"/>
  <c r="E269" i="12"/>
  <c r="P267" i="12" l="1"/>
  <c r="Q267" i="12"/>
  <c r="R266" i="12"/>
  <c r="L268" i="12"/>
  <c r="M268" i="12"/>
  <c r="N267" i="12"/>
  <c r="I268" i="12"/>
  <c r="J268" i="12" s="1"/>
  <c r="H269" i="12"/>
  <c r="E270" i="12"/>
  <c r="F271" i="12"/>
  <c r="G271" i="12" s="1"/>
  <c r="P268" i="12" l="1"/>
  <c r="Q268" i="12"/>
  <c r="R267" i="12"/>
  <c r="L269" i="12"/>
  <c r="M269" i="12"/>
  <c r="N268" i="12"/>
  <c r="I269" i="12"/>
  <c r="J269" i="12" s="1"/>
  <c r="H270" i="12"/>
  <c r="M270" i="12" s="1"/>
  <c r="F272" i="12"/>
  <c r="G272" i="12" s="1"/>
  <c r="E271" i="12"/>
  <c r="P269" i="12" l="1"/>
  <c r="Q269" i="12"/>
  <c r="Q270" i="12" s="1"/>
  <c r="R268" i="12"/>
  <c r="N269" i="12"/>
  <c r="I270" i="12"/>
  <c r="J270" i="12" s="1"/>
  <c r="L270" i="12"/>
  <c r="N270" i="12" s="1"/>
  <c r="H271" i="12"/>
  <c r="E272" i="12"/>
  <c r="F273" i="12"/>
  <c r="G273" i="12" s="1"/>
  <c r="P270" i="12" l="1"/>
  <c r="R270" i="12" s="1"/>
  <c r="R269" i="12"/>
  <c r="L271" i="12"/>
  <c r="M271" i="12"/>
  <c r="I271" i="12"/>
  <c r="J271" i="12" s="1"/>
  <c r="H272" i="12"/>
  <c r="F274" i="12"/>
  <c r="G274" i="12" s="1"/>
  <c r="E273" i="12"/>
  <c r="P271" i="12" l="1"/>
  <c r="Q271" i="12"/>
  <c r="L272" i="12"/>
  <c r="M272" i="12"/>
  <c r="N271" i="12"/>
  <c r="I272" i="12"/>
  <c r="J272" i="12" s="1"/>
  <c r="H273" i="12"/>
  <c r="E274" i="12"/>
  <c r="F275" i="12"/>
  <c r="G275" i="12" s="1"/>
  <c r="P272" i="12" l="1"/>
  <c r="Q272" i="12"/>
  <c r="R271" i="12"/>
  <c r="L273" i="12"/>
  <c r="M273" i="12"/>
  <c r="N272" i="12"/>
  <c r="I273" i="12"/>
  <c r="J273" i="12" s="1"/>
  <c r="H274" i="12"/>
  <c r="F276" i="12"/>
  <c r="G276" i="12" s="1"/>
  <c r="E275" i="12"/>
  <c r="P273" i="12" l="1"/>
  <c r="Q273" i="12"/>
  <c r="R272" i="12"/>
  <c r="L274" i="12"/>
  <c r="M274" i="12"/>
  <c r="N273" i="12"/>
  <c r="I274" i="12"/>
  <c r="J274" i="12" s="1"/>
  <c r="H275" i="12"/>
  <c r="E276" i="12"/>
  <c r="F277" i="12"/>
  <c r="G277" i="12" s="1"/>
  <c r="P274" i="12" l="1"/>
  <c r="Q274" i="12"/>
  <c r="R273" i="12"/>
  <c r="L275" i="12"/>
  <c r="M275" i="12"/>
  <c r="N274" i="12"/>
  <c r="I275" i="12"/>
  <c r="J275" i="12" s="1"/>
  <c r="H276" i="12"/>
  <c r="F278" i="12"/>
  <c r="G278" i="12" s="1"/>
  <c r="E277" i="12"/>
  <c r="P275" i="12" l="1"/>
  <c r="Q275" i="12"/>
  <c r="R274" i="12"/>
  <c r="L276" i="12"/>
  <c r="M276" i="12"/>
  <c r="N275" i="12"/>
  <c r="I276" i="12"/>
  <c r="J276" i="12" s="1"/>
  <c r="H277" i="12"/>
  <c r="E278" i="12"/>
  <c r="F279" i="12"/>
  <c r="G279" i="12" s="1"/>
  <c r="P276" i="12" l="1"/>
  <c r="Q276" i="12"/>
  <c r="R275" i="12"/>
  <c r="L277" i="12"/>
  <c r="M277" i="12"/>
  <c r="N276" i="12"/>
  <c r="I277" i="12"/>
  <c r="J277" i="12" s="1"/>
  <c r="H278" i="12"/>
  <c r="F280" i="12"/>
  <c r="G280" i="12" s="1"/>
  <c r="E279" i="12"/>
  <c r="P277" i="12" l="1"/>
  <c r="Q277" i="12"/>
  <c r="R276" i="12"/>
  <c r="L278" i="12"/>
  <c r="M278" i="12"/>
  <c r="N277" i="12"/>
  <c r="I278" i="12"/>
  <c r="J278" i="12" s="1"/>
  <c r="H279" i="12"/>
  <c r="E280" i="12"/>
  <c r="F281" i="12"/>
  <c r="G281" i="12" s="1"/>
  <c r="P278" i="12" l="1"/>
  <c r="Q278" i="12"/>
  <c r="R277" i="12"/>
  <c r="L279" i="12"/>
  <c r="M279" i="12"/>
  <c r="N278" i="12"/>
  <c r="I279" i="12"/>
  <c r="J279" i="12" s="1"/>
  <c r="H280" i="12"/>
  <c r="F282" i="12"/>
  <c r="G282" i="12" s="1"/>
  <c r="E281" i="12"/>
  <c r="P279" i="12" l="1"/>
  <c r="Q279" i="12"/>
  <c r="R278" i="12"/>
  <c r="L280" i="12"/>
  <c r="M280" i="12"/>
  <c r="N279" i="12"/>
  <c r="I280" i="12"/>
  <c r="J280" i="12" s="1"/>
  <c r="H281" i="12"/>
  <c r="E282" i="12"/>
  <c r="F283" i="12"/>
  <c r="G283" i="12" s="1"/>
  <c r="P280" i="12" l="1"/>
  <c r="Q280" i="12"/>
  <c r="R279" i="12"/>
  <c r="L281" i="12"/>
  <c r="M281" i="12"/>
  <c r="N280" i="12"/>
  <c r="I281" i="12"/>
  <c r="J281" i="12" s="1"/>
  <c r="H282" i="12"/>
  <c r="F284" i="12"/>
  <c r="G284" i="12" s="1"/>
  <c r="E283" i="12"/>
  <c r="P281" i="12" l="1"/>
  <c r="Q281" i="12"/>
  <c r="R280" i="12"/>
  <c r="L282" i="12"/>
  <c r="M282" i="12"/>
  <c r="N281" i="12"/>
  <c r="I282" i="12"/>
  <c r="J282" i="12" s="1"/>
  <c r="H283" i="12"/>
  <c r="E284" i="12"/>
  <c r="F285" i="12"/>
  <c r="G285" i="12" s="1"/>
  <c r="P282" i="12" l="1"/>
  <c r="Q282" i="12"/>
  <c r="R281" i="12"/>
  <c r="L283" i="12"/>
  <c r="M283" i="12"/>
  <c r="N282" i="12"/>
  <c r="I283" i="12"/>
  <c r="J283" i="12" s="1"/>
  <c r="H284" i="12"/>
  <c r="F286" i="12"/>
  <c r="G286" i="12" s="1"/>
  <c r="E285" i="12"/>
  <c r="P283" i="12" l="1"/>
  <c r="Q283" i="12"/>
  <c r="R282" i="12"/>
  <c r="L284" i="12"/>
  <c r="M284" i="12"/>
  <c r="N283" i="12"/>
  <c r="I284" i="12"/>
  <c r="J284" i="12" s="1"/>
  <c r="H285" i="12"/>
  <c r="E286" i="12"/>
  <c r="F287" i="12"/>
  <c r="G287" i="12" s="1"/>
  <c r="P284" i="12" l="1"/>
  <c r="Q284" i="12"/>
  <c r="R283" i="12"/>
  <c r="L285" i="12"/>
  <c r="M285" i="12"/>
  <c r="N284" i="12"/>
  <c r="I285" i="12"/>
  <c r="J285" i="12" s="1"/>
  <c r="H286" i="12"/>
  <c r="F288" i="12"/>
  <c r="G288" i="12" s="1"/>
  <c r="E287" i="12"/>
  <c r="P285" i="12" l="1"/>
  <c r="Q285" i="12"/>
  <c r="R284" i="12"/>
  <c r="L286" i="12"/>
  <c r="M286" i="12"/>
  <c r="N285" i="12"/>
  <c r="I286" i="12"/>
  <c r="J286" i="12" s="1"/>
  <c r="H287" i="12"/>
  <c r="E288" i="12"/>
  <c r="F289" i="12"/>
  <c r="G289" i="12" s="1"/>
  <c r="P286" i="12" l="1"/>
  <c r="Q286" i="12"/>
  <c r="R285" i="12"/>
  <c r="L287" i="12"/>
  <c r="M287" i="12"/>
  <c r="N286" i="12"/>
  <c r="I287" i="12"/>
  <c r="J287" i="12" s="1"/>
  <c r="H288" i="12"/>
  <c r="F290" i="12"/>
  <c r="G290" i="12" s="1"/>
  <c r="E289" i="12"/>
  <c r="P287" i="12" l="1"/>
  <c r="Q287" i="12"/>
  <c r="R286" i="12"/>
  <c r="L288" i="12"/>
  <c r="M288" i="12"/>
  <c r="N287" i="12"/>
  <c r="I288" i="12"/>
  <c r="J288" i="12" s="1"/>
  <c r="H289" i="12"/>
  <c r="E290" i="12"/>
  <c r="F291" i="12"/>
  <c r="G291" i="12" s="1"/>
  <c r="P288" i="12" l="1"/>
  <c r="Q288" i="12"/>
  <c r="R287" i="12"/>
  <c r="L289" i="12"/>
  <c r="M289" i="12"/>
  <c r="N288" i="12"/>
  <c r="I289" i="12"/>
  <c r="J289" i="12" s="1"/>
  <c r="H290" i="12"/>
  <c r="F292" i="12"/>
  <c r="G292" i="12" s="1"/>
  <c r="E291" i="12"/>
  <c r="P289" i="12" l="1"/>
  <c r="Q289" i="12"/>
  <c r="R288" i="12"/>
  <c r="L290" i="12"/>
  <c r="M290" i="12"/>
  <c r="N289" i="12"/>
  <c r="I290" i="12"/>
  <c r="J290" i="12" s="1"/>
  <c r="H291" i="12"/>
  <c r="E292" i="12"/>
  <c r="F293" i="12"/>
  <c r="G293" i="12" s="1"/>
  <c r="P290" i="12" l="1"/>
  <c r="Q290" i="12"/>
  <c r="R289" i="12"/>
  <c r="L291" i="12"/>
  <c r="M291" i="12"/>
  <c r="N290" i="12"/>
  <c r="I291" i="12"/>
  <c r="J291" i="12" s="1"/>
  <c r="H292" i="12"/>
  <c r="F294" i="12"/>
  <c r="G294" i="12" s="1"/>
  <c r="E293" i="12"/>
  <c r="P291" i="12" l="1"/>
  <c r="Q291" i="12"/>
  <c r="R290" i="12"/>
  <c r="L292" i="12"/>
  <c r="M292" i="12"/>
  <c r="N291" i="12"/>
  <c r="I292" i="12"/>
  <c r="J292" i="12" s="1"/>
  <c r="H293" i="12"/>
  <c r="E294" i="12"/>
  <c r="F295" i="12"/>
  <c r="G295" i="12" s="1"/>
  <c r="P292" i="12" l="1"/>
  <c r="Q292" i="12"/>
  <c r="R291" i="12"/>
  <c r="L293" i="12"/>
  <c r="M293" i="12"/>
  <c r="N292" i="12"/>
  <c r="I293" i="12"/>
  <c r="J293" i="12" s="1"/>
  <c r="H294" i="12"/>
  <c r="M294" i="12" s="1"/>
  <c r="E295" i="12"/>
  <c r="F296" i="12"/>
  <c r="G296" i="12" s="1"/>
  <c r="P293" i="12" l="1"/>
  <c r="Q293" i="12"/>
  <c r="Q294" i="12" s="1"/>
  <c r="R292" i="12"/>
  <c r="N293" i="12"/>
  <c r="I294" i="12"/>
  <c r="J294" i="12" s="1"/>
  <c r="L294" i="12"/>
  <c r="N294" i="12" s="1"/>
  <c r="H295" i="12"/>
  <c r="F297" i="12"/>
  <c r="G297" i="12" s="1"/>
  <c r="E296" i="12"/>
  <c r="P294" i="12" l="1"/>
  <c r="R294" i="12" s="1"/>
  <c r="R293" i="12"/>
  <c r="L295" i="12"/>
  <c r="M295" i="12"/>
  <c r="I295" i="12"/>
  <c r="J295" i="12" s="1"/>
  <c r="H296" i="12"/>
  <c r="M296" i="12" s="1"/>
  <c r="E297" i="12"/>
  <c r="F298" i="12"/>
  <c r="G298" i="12" s="1"/>
  <c r="P295" i="12" l="1"/>
  <c r="Q295" i="12"/>
  <c r="Q296" i="12" s="1"/>
  <c r="N295" i="12"/>
  <c r="I296" i="12"/>
  <c r="J296" i="12" s="1"/>
  <c r="L296" i="12"/>
  <c r="N296" i="12" s="1"/>
  <c r="H297" i="12"/>
  <c r="F299" i="12"/>
  <c r="G299" i="12" s="1"/>
  <c r="E298" i="12"/>
  <c r="P296" i="12" l="1"/>
  <c r="R296" i="12" s="1"/>
  <c r="R295" i="12"/>
  <c r="L297" i="12"/>
  <c r="M297" i="12"/>
  <c r="I297" i="12"/>
  <c r="J297" i="12" s="1"/>
  <c r="H298" i="12"/>
  <c r="M298" i="12" s="1"/>
  <c r="E299" i="12"/>
  <c r="F300" i="12"/>
  <c r="G300" i="12" s="1"/>
  <c r="P297" i="12" l="1"/>
  <c r="Q297" i="12"/>
  <c r="Q298" i="12" s="1"/>
  <c r="N297" i="12"/>
  <c r="I298" i="12"/>
  <c r="J298" i="12" s="1"/>
  <c r="L298" i="12"/>
  <c r="N298" i="12" s="1"/>
  <c r="H299" i="12"/>
  <c r="F301" i="12"/>
  <c r="G301" i="12" s="1"/>
  <c r="E300" i="12"/>
  <c r="P298" i="12" l="1"/>
  <c r="R298" i="12" s="1"/>
  <c r="R297" i="12"/>
  <c r="L299" i="12"/>
  <c r="M299" i="12"/>
  <c r="I299" i="12"/>
  <c r="J299" i="12" s="1"/>
  <c r="H300" i="12"/>
  <c r="E301" i="12"/>
  <c r="F302" i="12"/>
  <c r="G302" i="12" s="1"/>
  <c r="P299" i="12" l="1"/>
  <c r="Q299" i="12"/>
  <c r="L300" i="12"/>
  <c r="M300" i="12"/>
  <c r="N299" i="12"/>
  <c r="I300" i="12"/>
  <c r="J300" i="12" s="1"/>
  <c r="H301" i="12"/>
  <c r="F303" i="12"/>
  <c r="G303" i="12" s="1"/>
  <c r="E302" i="12"/>
  <c r="P300" i="12" l="1"/>
  <c r="Q300" i="12"/>
  <c r="R299" i="12"/>
  <c r="L301" i="12"/>
  <c r="M301" i="12"/>
  <c r="N300" i="12"/>
  <c r="I301" i="12"/>
  <c r="J301" i="12" s="1"/>
  <c r="H302" i="12"/>
  <c r="M302" i="12" s="1"/>
  <c r="E303" i="12"/>
  <c r="F304" i="12"/>
  <c r="G304" i="12" s="1"/>
  <c r="P301" i="12" l="1"/>
  <c r="Q301" i="12"/>
  <c r="Q302" i="12" s="1"/>
  <c r="R300" i="12"/>
  <c r="N301" i="12"/>
  <c r="I302" i="12"/>
  <c r="J302" i="12" s="1"/>
  <c r="L302" i="12"/>
  <c r="N302" i="12" s="1"/>
  <c r="H303" i="12"/>
  <c r="F305" i="12"/>
  <c r="G305" i="12" s="1"/>
  <c r="E304" i="12"/>
  <c r="P302" i="12" l="1"/>
  <c r="R302" i="12" s="1"/>
  <c r="R301" i="12"/>
  <c r="L303" i="12"/>
  <c r="M303" i="12"/>
  <c r="I303" i="12"/>
  <c r="J303" i="12" s="1"/>
  <c r="H304" i="12"/>
  <c r="M304" i="12" s="1"/>
  <c r="E305" i="12"/>
  <c r="F306" i="12"/>
  <c r="G306" i="12" s="1"/>
  <c r="P303" i="12" l="1"/>
  <c r="Q303" i="12"/>
  <c r="Q304" i="12" s="1"/>
  <c r="N303" i="12"/>
  <c r="I304" i="12"/>
  <c r="J304" i="12" s="1"/>
  <c r="L304" i="12"/>
  <c r="N304" i="12" s="1"/>
  <c r="H305" i="12"/>
  <c r="M305" i="12" s="1"/>
  <c r="E306" i="12"/>
  <c r="F307" i="12"/>
  <c r="G307" i="12" s="1"/>
  <c r="P304" i="12" l="1"/>
  <c r="R304" i="12" s="1"/>
  <c r="Q305" i="12"/>
  <c r="R303" i="12"/>
  <c r="I305" i="12"/>
  <c r="J305" i="12" s="1"/>
  <c r="L305" i="12"/>
  <c r="N305" i="12" s="1"/>
  <c r="H306" i="12"/>
  <c r="M306" i="12" s="1"/>
  <c r="F308" i="12"/>
  <c r="G308" i="12" s="1"/>
  <c r="E307" i="12"/>
  <c r="P305" i="12" l="1"/>
  <c r="R305" i="12" s="1"/>
  <c r="Q306" i="12"/>
  <c r="I306" i="12"/>
  <c r="J306" i="12" s="1"/>
  <c r="L306" i="12"/>
  <c r="N306" i="12" s="1"/>
  <c r="H307" i="12"/>
  <c r="E308" i="12"/>
  <c r="F309" i="12"/>
  <c r="G309" i="12" s="1"/>
  <c r="P306" i="12" l="1"/>
  <c r="R306" i="12" s="1"/>
  <c r="L307" i="12"/>
  <c r="M307" i="12"/>
  <c r="I307" i="12"/>
  <c r="J307" i="12" s="1"/>
  <c r="H308" i="12"/>
  <c r="F310" i="12"/>
  <c r="G310" i="12" s="1"/>
  <c r="E309" i="12"/>
  <c r="P307" i="12" l="1"/>
  <c r="Q307" i="12"/>
  <c r="L308" i="12"/>
  <c r="M308" i="12"/>
  <c r="N307" i="12"/>
  <c r="I308" i="12"/>
  <c r="J308" i="12" s="1"/>
  <c r="H309" i="12"/>
  <c r="M309" i="12" s="1"/>
  <c r="E310" i="12"/>
  <c r="F311" i="12"/>
  <c r="G311" i="12" s="1"/>
  <c r="P308" i="12" l="1"/>
  <c r="Q308" i="12"/>
  <c r="Q309" i="12" s="1"/>
  <c r="R307" i="12"/>
  <c r="N308" i="12"/>
  <c r="I309" i="12"/>
  <c r="J309" i="12" s="1"/>
  <c r="L309" i="12"/>
  <c r="N309" i="12" s="1"/>
  <c r="H310" i="12"/>
  <c r="F312" i="12"/>
  <c r="G312" i="12" s="1"/>
  <c r="E311" i="12"/>
  <c r="P309" i="12" l="1"/>
  <c r="R309" i="12" s="1"/>
  <c r="R308" i="12"/>
  <c r="L310" i="12"/>
  <c r="M310" i="12"/>
  <c r="I310" i="12"/>
  <c r="J310" i="12" s="1"/>
  <c r="H311" i="12"/>
  <c r="E312" i="12"/>
  <c r="F313" i="12"/>
  <c r="G313" i="12" s="1"/>
  <c r="P310" i="12" l="1"/>
  <c r="Q310" i="12"/>
  <c r="L311" i="12"/>
  <c r="M311" i="12"/>
  <c r="N310" i="12"/>
  <c r="I311" i="12"/>
  <c r="J311" i="12" s="1"/>
  <c r="H312" i="12"/>
  <c r="M312" i="12" s="1"/>
  <c r="F314" i="12"/>
  <c r="G314" i="12" s="1"/>
  <c r="E313" i="12"/>
  <c r="P311" i="12" l="1"/>
  <c r="Q311" i="12"/>
  <c r="Q312" i="12" s="1"/>
  <c r="R310" i="12"/>
  <c r="N311" i="12"/>
  <c r="I312" i="12"/>
  <c r="J312" i="12" s="1"/>
  <c r="L312" i="12"/>
  <c r="N312" i="12" s="1"/>
  <c r="H313" i="12"/>
  <c r="E314" i="12"/>
  <c r="F315" i="12"/>
  <c r="G315" i="12" s="1"/>
  <c r="P312" i="12" l="1"/>
  <c r="R312" i="12" s="1"/>
  <c r="R311" i="12"/>
  <c r="L313" i="12"/>
  <c r="M313" i="12"/>
  <c r="I313" i="12"/>
  <c r="J313" i="12" s="1"/>
  <c r="H314" i="12"/>
  <c r="F316" i="12"/>
  <c r="G316" i="12" s="1"/>
  <c r="E315" i="12"/>
  <c r="P313" i="12" l="1"/>
  <c r="Q313" i="12"/>
  <c r="L314" i="12"/>
  <c r="M314" i="12"/>
  <c r="N313" i="12"/>
  <c r="I314" i="12"/>
  <c r="J314" i="12" s="1"/>
  <c r="H315" i="12"/>
  <c r="E316" i="12"/>
  <c r="F317" i="12"/>
  <c r="G317" i="12" s="1"/>
  <c r="P314" i="12" l="1"/>
  <c r="Q314" i="12"/>
  <c r="R313" i="12"/>
  <c r="L315" i="12"/>
  <c r="M315" i="12"/>
  <c r="N314" i="12"/>
  <c r="I315" i="12"/>
  <c r="J315" i="12" s="1"/>
  <c r="H316" i="12"/>
  <c r="F318" i="12"/>
  <c r="G318" i="12" s="1"/>
  <c r="E317" i="12"/>
  <c r="P315" i="12" l="1"/>
  <c r="Q315" i="12"/>
  <c r="R314" i="12"/>
  <c r="L316" i="12"/>
  <c r="M316" i="12"/>
  <c r="N315" i="12"/>
  <c r="I316" i="12"/>
  <c r="J316" i="12" s="1"/>
  <c r="H317" i="12"/>
  <c r="E318" i="12"/>
  <c r="F319" i="12"/>
  <c r="G319" i="12" s="1"/>
  <c r="P316" i="12" l="1"/>
  <c r="Q316" i="12"/>
  <c r="R315" i="12"/>
  <c r="L317" i="12"/>
  <c r="M317" i="12"/>
  <c r="N316" i="12"/>
  <c r="I317" i="12"/>
  <c r="J317" i="12" s="1"/>
  <c r="H318" i="12"/>
  <c r="M318" i="12" s="1"/>
  <c r="F320" i="12"/>
  <c r="G320" i="12" s="1"/>
  <c r="E319" i="12"/>
  <c r="P317" i="12" l="1"/>
  <c r="Q317" i="12"/>
  <c r="Q318" i="12" s="1"/>
  <c r="R316" i="12"/>
  <c r="N317" i="12"/>
  <c r="I318" i="12"/>
  <c r="J318" i="12" s="1"/>
  <c r="L318" i="12"/>
  <c r="N318" i="12" s="1"/>
  <c r="H319" i="12"/>
  <c r="M319" i="12" s="1"/>
  <c r="E320" i="12"/>
  <c r="F321" i="12"/>
  <c r="G321" i="12" s="1"/>
  <c r="P318" i="12" l="1"/>
  <c r="R318" i="12" s="1"/>
  <c r="Q319" i="12"/>
  <c r="R317" i="12"/>
  <c r="I319" i="12"/>
  <c r="J319" i="12" s="1"/>
  <c r="L319" i="12"/>
  <c r="N319" i="12" s="1"/>
  <c r="H320" i="12"/>
  <c r="F322" i="12"/>
  <c r="G322" i="12" s="1"/>
  <c r="E321" i="12"/>
  <c r="P319" i="12" l="1"/>
  <c r="R319" i="12" s="1"/>
  <c r="L320" i="12"/>
  <c r="M320" i="12"/>
  <c r="I320" i="12"/>
  <c r="J320" i="12" s="1"/>
  <c r="H321" i="12"/>
  <c r="E322" i="12"/>
  <c r="F323" i="12"/>
  <c r="G323" i="12" s="1"/>
  <c r="P320" i="12" l="1"/>
  <c r="Q320" i="12"/>
  <c r="L321" i="12"/>
  <c r="M321" i="12"/>
  <c r="N320" i="12"/>
  <c r="I321" i="12"/>
  <c r="J321" i="12" s="1"/>
  <c r="H322" i="12"/>
  <c r="F324" i="12"/>
  <c r="G324" i="12" s="1"/>
  <c r="E323" i="12"/>
  <c r="P321" i="12" l="1"/>
  <c r="Q321" i="12"/>
  <c r="R320" i="12"/>
  <c r="L322" i="12"/>
  <c r="M322" i="12"/>
  <c r="N321" i="12"/>
  <c r="I322" i="12"/>
  <c r="J322" i="12" s="1"/>
  <c r="H323" i="12"/>
  <c r="E324" i="12"/>
  <c r="F325" i="12"/>
  <c r="G325" i="12" s="1"/>
  <c r="P322" i="12" l="1"/>
  <c r="Q322" i="12"/>
  <c r="R321" i="12"/>
  <c r="L323" i="12"/>
  <c r="M323" i="12"/>
  <c r="N322" i="12"/>
  <c r="I323" i="12"/>
  <c r="J323" i="12" s="1"/>
  <c r="H324" i="12"/>
  <c r="F326" i="12"/>
  <c r="G326" i="12" s="1"/>
  <c r="E325" i="12"/>
  <c r="P323" i="12" l="1"/>
  <c r="Q323" i="12"/>
  <c r="R322" i="12"/>
  <c r="L324" i="12"/>
  <c r="M324" i="12"/>
  <c r="N323" i="12"/>
  <c r="I324" i="12"/>
  <c r="J324" i="12" s="1"/>
  <c r="H325" i="12"/>
  <c r="E326" i="12"/>
  <c r="F327" i="12"/>
  <c r="G327" i="12" s="1"/>
  <c r="P324" i="12" l="1"/>
  <c r="Q324" i="12"/>
  <c r="R323" i="12"/>
  <c r="L325" i="12"/>
  <c r="M325" i="12"/>
  <c r="N324" i="12"/>
  <c r="I325" i="12"/>
  <c r="J325" i="12" s="1"/>
  <c r="H326" i="12"/>
  <c r="F328" i="12"/>
  <c r="G328" i="12" s="1"/>
  <c r="E327" i="12"/>
  <c r="P325" i="12" l="1"/>
  <c r="Q325" i="12"/>
  <c r="R324" i="12"/>
  <c r="L326" i="12"/>
  <c r="M326" i="12"/>
  <c r="N325" i="12"/>
  <c r="I326" i="12"/>
  <c r="J326" i="12" s="1"/>
  <c r="H327" i="12"/>
  <c r="E328" i="12"/>
  <c r="F329" i="12"/>
  <c r="G329" i="12" s="1"/>
  <c r="P326" i="12" l="1"/>
  <c r="Q326" i="12"/>
  <c r="R325" i="12"/>
  <c r="L327" i="12"/>
  <c r="M327" i="12"/>
  <c r="N326" i="12"/>
  <c r="I327" i="12"/>
  <c r="J327" i="12" s="1"/>
  <c r="H328" i="12"/>
  <c r="F330" i="12"/>
  <c r="G330" i="12" s="1"/>
  <c r="E329" i="12"/>
  <c r="P327" i="12" l="1"/>
  <c r="Q327" i="12"/>
  <c r="R326" i="12"/>
  <c r="L328" i="12"/>
  <c r="M328" i="12"/>
  <c r="N327" i="12"/>
  <c r="I328" i="12"/>
  <c r="J328" i="12" s="1"/>
  <c r="H329" i="12"/>
  <c r="E330" i="12"/>
  <c r="F331" i="12"/>
  <c r="G331" i="12" s="1"/>
  <c r="P328" i="12" l="1"/>
  <c r="Q328" i="12"/>
  <c r="R327" i="12"/>
  <c r="L329" i="12"/>
  <c r="M329" i="12"/>
  <c r="N328" i="12"/>
  <c r="I329" i="12"/>
  <c r="J329" i="12" s="1"/>
  <c r="H330" i="12"/>
  <c r="F332" i="12"/>
  <c r="G332" i="12" s="1"/>
  <c r="E331" i="12"/>
  <c r="P329" i="12" l="1"/>
  <c r="Q329" i="12"/>
  <c r="R328" i="12"/>
  <c r="L330" i="12"/>
  <c r="M330" i="12"/>
  <c r="N329" i="12"/>
  <c r="I330" i="12"/>
  <c r="J330" i="12" s="1"/>
  <c r="H331" i="12"/>
  <c r="E332" i="12"/>
  <c r="F333" i="12"/>
  <c r="G333" i="12" s="1"/>
  <c r="P330" i="12" l="1"/>
  <c r="Q330" i="12"/>
  <c r="R329" i="12"/>
  <c r="L331" i="12"/>
  <c r="M331" i="12"/>
  <c r="N330" i="12"/>
  <c r="I331" i="12"/>
  <c r="J331" i="12" s="1"/>
  <c r="H332" i="12"/>
  <c r="F334" i="12"/>
  <c r="G334" i="12" s="1"/>
  <c r="E333" i="12"/>
  <c r="P331" i="12" l="1"/>
  <c r="Q331" i="12"/>
  <c r="R330" i="12"/>
  <c r="L332" i="12"/>
  <c r="M332" i="12"/>
  <c r="N331" i="12"/>
  <c r="I332" i="12"/>
  <c r="J332" i="12" s="1"/>
  <c r="H333" i="12"/>
  <c r="E334" i="12"/>
  <c r="F335" i="12"/>
  <c r="G335" i="12" s="1"/>
  <c r="P332" i="12" l="1"/>
  <c r="Q332" i="12"/>
  <c r="R331" i="12"/>
  <c r="L333" i="12"/>
  <c r="M333" i="12"/>
  <c r="N332" i="12"/>
  <c r="I333" i="12"/>
  <c r="J333" i="12" s="1"/>
  <c r="H334" i="12"/>
  <c r="F336" i="12"/>
  <c r="G336" i="12" s="1"/>
  <c r="E335" i="12"/>
  <c r="P333" i="12" l="1"/>
  <c r="Q333" i="12"/>
  <c r="R332" i="12"/>
  <c r="L334" i="12"/>
  <c r="M334" i="12"/>
  <c r="N333" i="12"/>
  <c r="I334" i="12"/>
  <c r="J334" i="12" s="1"/>
  <c r="H335" i="12"/>
  <c r="E336" i="12"/>
  <c r="F337" i="12"/>
  <c r="G337" i="12" s="1"/>
  <c r="P334" i="12" l="1"/>
  <c r="Q334" i="12"/>
  <c r="R333" i="12"/>
  <c r="L335" i="12"/>
  <c r="M335" i="12"/>
  <c r="N334" i="12"/>
  <c r="I335" i="12"/>
  <c r="J335" i="12" s="1"/>
  <c r="H336" i="12"/>
  <c r="M336" i="12" s="1"/>
  <c r="F338" i="12"/>
  <c r="G338" i="12" s="1"/>
  <c r="E337" i="12"/>
  <c r="P335" i="12" l="1"/>
  <c r="Q335" i="12"/>
  <c r="Q336" i="12" s="1"/>
  <c r="R334" i="12"/>
  <c r="N335" i="12"/>
  <c r="I336" i="12"/>
  <c r="J336" i="12" s="1"/>
  <c r="L336" i="12"/>
  <c r="N336" i="12" s="1"/>
  <c r="H337" i="12"/>
  <c r="E338" i="12"/>
  <c r="F339" i="12"/>
  <c r="G339" i="12" s="1"/>
  <c r="P336" i="12" l="1"/>
  <c r="R336" i="12" s="1"/>
  <c r="R335" i="12"/>
  <c r="L337" i="12"/>
  <c r="M337" i="12"/>
  <c r="I337" i="12"/>
  <c r="J337" i="12" s="1"/>
  <c r="H338" i="12"/>
  <c r="F340" i="12"/>
  <c r="G340" i="12" s="1"/>
  <c r="E339" i="12"/>
  <c r="P337" i="12" l="1"/>
  <c r="Q337" i="12"/>
  <c r="L338" i="12"/>
  <c r="M338" i="12"/>
  <c r="N337" i="12"/>
  <c r="I338" i="12"/>
  <c r="J338" i="12" s="1"/>
  <c r="H339" i="12"/>
  <c r="E340" i="12"/>
  <c r="F341" i="12"/>
  <c r="G341" i="12" s="1"/>
  <c r="P338" i="12" l="1"/>
  <c r="Q338" i="12"/>
  <c r="R337" i="12"/>
  <c r="L339" i="12"/>
  <c r="M339" i="12"/>
  <c r="N338" i="12"/>
  <c r="I339" i="12"/>
  <c r="J339" i="12" s="1"/>
  <c r="H340" i="12"/>
  <c r="F342" i="12"/>
  <c r="G342" i="12" s="1"/>
  <c r="E341" i="12"/>
  <c r="P339" i="12" l="1"/>
  <c r="Q339" i="12"/>
  <c r="R338" i="12"/>
  <c r="L340" i="12"/>
  <c r="M340" i="12"/>
  <c r="N339" i="12"/>
  <c r="I340" i="12"/>
  <c r="J340" i="12" s="1"/>
  <c r="H341" i="12"/>
  <c r="E342" i="12"/>
  <c r="F343" i="12"/>
  <c r="G343" i="12" s="1"/>
  <c r="P340" i="12" l="1"/>
  <c r="Q340" i="12"/>
  <c r="R339" i="12"/>
  <c r="L341" i="12"/>
  <c r="M341" i="12"/>
  <c r="N340" i="12"/>
  <c r="I341" i="12"/>
  <c r="J341" i="12" s="1"/>
  <c r="H342" i="12"/>
  <c r="F344" i="12"/>
  <c r="G344" i="12" s="1"/>
  <c r="E343" i="12"/>
  <c r="P341" i="12" l="1"/>
  <c r="Q341" i="12"/>
  <c r="R340" i="12"/>
  <c r="L342" i="12"/>
  <c r="M342" i="12"/>
  <c r="N341" i="12"/>
  <c r="I342" i="12"/>
  <c r="J342" i="12" s="1"/>
  <c r="H343" i="12"/>
  <c r="E344" i="12"/>
  <c r="F345" i="12"/>
  <c r="G345" i="12" s="1"/>
  <c r="P342" i="12" l="1"/>
  <c r="Q342" i="12"/>
  <c r="R341" i="12"/>
  <c r="L343" i="12"/>
  <c r="M343" i="12"/>
  <c r="N342" i="12"/>
  <c r="I343" i="12"/>
  <c r="J343" i="12" s="1"/>
  <c r="H344" i="12"/>
  <c r="F346" i="12"/>
  <c r="G346" i="12" s="1"/>
  <c r="E345" i="12"/>
  <c r="P343" i="12" l="1"/>
  <c r="Q343" i="12"/>
  <c r="R342" i="12"/>
  <c r="L344" i="12"/>
  <c r="M344" i="12"/>
  <c r="N343" i="12"/>
  <c r="I344" i="12"/>
  <c r="J344" i="12" s="1"/>
  <c r="H345" i="12"/>
  <c r="E346" i="12"/>
  <c r="F347" i="12"/>
  <c r="G347" i="12" s="1"/>
  <c r="P344" i="12" l="1"/>
  <c r="Q344" i="12"/>
  <c r="R343" i="12"/>
  <c r="L345" i="12"/>
  <c r="M345" i="12"/>
  <c r="N344" i="12"/>
  <c r="I345" i="12"/>
  <c r="J345" i="12" s="1"/>
  <c r="H346" i="12"/>
  <c r="F348" i="12"/>
  <c r="G348" i="12" s="1"/>
  <c r="E347" i="12"/>
  <c r="P345" i="12" l="1"/>
  <c r="Q345" i="12"/>
  <c r="R344" i="12"/>
  <c r="L346" i="12"/>
  <c r="M346" i="12"/>
  <c r="N345" i="12"/>
  <c r="I346" i="12"/>
  <c r="J346" i="12" s="1"/>
  <c r="H347" i="12"/>
  <c r="E348" i="12"/>
  <c r="F349" i="12"/>
  <c r="G349" i="12" s="1"/>
  <c r="P346" i="12" l="1"/>
  <c r="Q346" i="12"/>
  <c r="R345" i="12"/>
  <c r="L347" i="12"/>
  <c r="M347" i="12"/>
  <c r="N346" i="12"/>
  <c r="I347" i="12"/>
  <c r="J347" i="12" s="1"/>
  <c r="H348" i="12"/>
  <c r="F350" i="12"/>
  <c r="G350" i="12" s="1"/>
  <c r="E349" i="12"/>
  <c r="P347" i="12" l="1"/>
  <c r="Q347" i="12"/>
  <c r="R346" i="12"/>
  <c r="L348" i="12"/>
  <c r="M348" i="12"/>
  <c r="N347" i="12"/>
  <c r="I348" i="12"/>
  <c r="J348" i="12" s="1"/>
  <c r="H349" i="12"/>
  <c r="E350" i="12"/>
  <c r="F351" i="12"/>
  <c r="G351" i="12" s="1"/>
  <c r="P348" i="12" l="1"/>
  <c r="Q348" i="12"/>
  <c r="R347" i="12"/>
  <c r="L349" i="12"/>
  <c r="M349" i="12"/>
  <c r="N348" i="12"/>
  <c r="I349" i="12"/>
  <c r="J349" i="12" s="1"/>
  <c r="H350" i="12"/>
  <c r="F352" i="12"/>
  <c r="G352" i="12" s="1"/>
  <c r="E351" i="12"/>
  <c r="P349" i="12" l="1"/>
  <c r="Q349" i="12"/>
  <c r="R348" i="12"/>
  <c r="L350" i="12"/>
  <c r="M350" i="12"/>
  <c r="N349" i="12"/>
  <c r="I350" i="12"/>
  <c r="J350" i="12" s="1"/>
  <c r="H351" i="12"/>
  <c r="E352" i="12"/>
  <c r="F353" i="12"/>
  <c r="G353" i="12" s="1"/>
  <c r="P350" i="12" l="1"/>
  <c r="Q350" i="12"/>
  <c r="R349" i="12"/>
  <c r="L351" i="12"/>
  <c r="M351" i="12"/>
  <c r="N350" i="12"/>
  <c r="I351" i="12"/>
  <c r="J351" i="12" s="1"/>
  <c r="H352" i="12"/>
  <c r="F354" i="12"/>
  <c r="G354" i="12" s="1"/>
  <c r="E353" i="12"/>
  <c r="P351" i="12" l="1"/>
  <c r="Q351" i="12"/>
  <c r="R350" i="12"/>
  <c r="L352" i="12"/>
  <c r="M352" i="12"/>
  <c r="N351" i="12"/>
  <c r="I352" i="12"/>
  <c r="J352" i="12" s="1"/>
  <c r="H353" i="12"/>
  <c r="E354" i="12"/>
  <c r="F355" i="12"/>
  <c r="G355" i="12" s="1"/>
  <c r="P352" i="12" l="1"/>
  <c r="Q352" i="12"/>
  <c r="R351" i="12"/>
  <c r="L353" i="12"/>
  <c r="M353" i="12"/>
  <c r="N352" i="12"/>
  <c r="I353" i="12"/>
  <c r="J353" i="12" s="1"/>
  <c r="H354" i="12"/>
  <c r="F356" i="12"/>
  <c r="G356" i="12" s="1"/>
  <c r="E355" i="12"/>
  <c r="P353" i="12" l="1"/>
  <c r="Q353" i="12"/>
  <c r="R352" i="12"/>
  <c r="L354" i="12"/>
  <c r="M354" i="12"/>
  <c r="N353" i="12"/>
  <c r="I354" i="12"/>
  <c r="J354" i="12" s="1"/>
  <c r="H355" i="12"/>
  <c r="E356" i="12"/>
  <c r="F357" i="12"/>
  <c r="G357" i="12" s="1"/>
  <c r="P354" i="12" l="1"/>
  <c r="Q354" i="12"/>
  <c r="R353" i="12"/>
  <c r="L355" i="12"/>
  <c r="M355" i="12"/>
  <c r="N354" i="12"/>
  <c r="I355" i="12"/>
  <c r="J355" i="12" s="1"/>
  <c r="H356" i="12"/>
  <c r="F358" i="12"/>
  <c r="G358" i="12" s="1"/>
  <c r="E357" i="12"/>
  <c r="P355" i="12" l="1"/>
  <c r="Q355" i="12"/>
  <c r="R354" i="12"/>
  <c r="L356" i="12"/>
  <c r="M356" i="12"/>
  <c r="N355" i="12"/>
  <c r="I356" i="12"/>
  <c r="J356" i="12" s="1"/>
  <c r="H357" i="12"/>
  <c r="E358" i="12"/>
  <c r="F359" i="12"/>
  <c r="G359" i="12" s="1"/>
  <c r="P356" i="12" l="1"/>
  <c r="Q356" i="12"/>
  <c r="R355" i="12"/>
  <c r="L357" i="12"/>
  <c r="M357" i="12"/>
  <c r="N356" i="12"/>
  <c r="I357" i="12"/>
  <c r="J357" i="12" s="1"/>
  <c r="H358" i="12"/>
  <c r="F360" i="12"/>
  <c r="G360" i="12" s="1"/>
  <c r="E359" i="12"/>
  <c r="P357" i="12" l="1"/>
  <c r="Q357" i="12"/>
  <c r="R356" i="12"/>
  <c r="L358" i="12"/>
  <c r="M358" i="12"/>
  <c r="N357" i="12"/>
  <c r="I358" i="12"/>
  <c r="J358" i="12" s="1"/>
  <c r="H359" i="12"/>
  <c r="E360" i="12"/>
  <c r="F361" i="12"/>
  <c r="G361" i="12" s="1"/>
  <c r="P358" i="12" l="1"/>
  <c r="Q358" i="12"/>
  <c r="R357" i="12"/>
  <c r="L359" i="12"/>
  <c r="M359" i="12"/>
  <c r="N358" i="12"/>
  <c r="I359" i="12"/>
  <c r="J359" i="12" s="1"/>
  <c r="H360" i="12"/>
  <c r="F362" i="12"/>
  <c r="G362" i="12" s="1"/>
  <c r="E361" i="12"/>
  <c r="P359" i="12" l="1"/>
  <c r="Q359" i="12"/>
  <c r="R358" i="12"/>
  <c r="L360" i="12"/>
  <c r="M360" i="12"/>
  <c r="N359" i="12"/>
  <c r="I360" i="12"/>
  <c r="J360" i="12" s="1"/>
  <c r="H361" i="12"/>
  <c r="E362" i="12"/>
  <c r="F363" i="12"/>
  <c r="G363" i="12" s="1"/>
  <c r="P360" i="12" l="1"/>
  <c r="Q360" i="12"/>
  <c r="R359" i="12"/>
  <c r="L361" i="12"/>
  <c r="M361" i="12"/>
  <c r="N360" i="12"/>
  <c r="I361" i="12"/>
  <c r="J361" i="12" s="1"/>
  <c r="H362" i="12"/>
  <c r="F364" i="12"/>
  <c r="G364" i="12" s="1"/>
  <c r="E363" i="12"/>
  <c r="P361" i="12" l="1"/>
  <c r="Q361" i="12"/>
  <c r="R360" i="12"/>
  <c r="L362" i="12"/>
  <c r="M362" i="12"/>
  <c r="N361" i="12"/>
  <c r="I362" i="12"/>
  <c r="J362" i="12" s="1"/>
  <c r="H363" i="12"/>
  <c r="E364" i="12"/>
  <c r="F365" i="12"/>
  <c r="G365" i="12" s="1"/>
  <c r="P362" i="12" l="1"/>
  <c r="Q362" i="12"/>
  <c r="R361" i="12"/>
  <c r="L363" i="12"/>
  <c r="M363" i="12"/>
  <c r="N362" i="12"/>
  <c r="I363" i="12"/>
  <c r="J363" i="12" s="1"/>
  <c r="H364" i="12"/>
  <c r="M364" i="12" s="1"/>
  <c r="F366" i="12"/>
  <c r="G366" i="12" s="1"/>
  <c r="E365" i="12"/>
  <c r="P363" i="12" l="1"/>
  <c r="Q363" i="12"/>
  <c r="Q364" i="12" s="1"/>
  <c r="R362" i="12"/>
  <c r="N363" i="12"/>
  <c r="I364" i="12"/>
  <c r="J364" i="12" s="1"/>
  <c r="L364" i="12"/>
  <c r="N364" i="12" s="1"/>
  <c r="H365" i="12"/>
  <c r="M365" i="12" s="1"/>
  <c r="E366" i="12"/>
  <c r="F367" i="12"/>
  <c r="G367" i="12" s="1"/>
  <c r="P364" i="12" l="1"/>
  <c r="R364" i="12" s="1"/>
  <c r="Q365" i="12"/>
  <c r="R363" i="12"/>
  <c r="I365" i="12"/>
  <c r="J365" i="12" s="1"/>
  <c r="L365" i="12"/>
  <c r="N365" i="12" s="1"/>
  <c r="H366" i="12"/>
  <c r="M366" i="12" s="1"/>
  <c r="F368" i="12"/>
  <c r="G368" i="12" s="1"/>
  <c r="E367" i="12"/>
  <c r="P365" i="12" l="1"/>
  <c r="R365" i="12" s="1"/>
  <c r="Q366" i="12"/>
  <c r="I366" i="12"/>
  <c r="J366" i="12" s="1"/>
  <c r="L366" i="12"/>
  <c r="N366" i="12" s="1"/>
  <c r="H367" i="12"/>
  <c r="M367" i="12" s="1"/>
  <c r="E368" i="12"/>
  <c r="F369" i="12"/>
  <c r="G369" i="12" s="1"/>
  <c r="P366" i="12" l="1"/>
  <c r="R366" i="12" s="1"/>
  <c r="Q367" i="12"/>
  <c r="I367" i="12"/>
  <c r="J367" i="12" s="1"/>
  <c r="L367" i="12"/>
  <c r="N367" i="12" s="1"/>
  <c r="H368" i="12"/>
  <c r="M368" i="12" s="1"/>
  <c r="F370" i="12"/>
  <c r="G370" i="12" s="1"/>
  <c r="E369" i="12"/>
  <c r="P367" i="12" l="1"/>
  <c r="R367" i="12" s="1"/>
  <c r="Q368" i="12"/>
  <c r="I368" i="12"/>
  <c r="J368" i="12" s="1"/>
  <c r="L368" i="12"/>
  <c r="N368" i="12" s="1"/>
  <c r="H369" i="12"/>
  <c r="E370" i="12"/>
  <c r="F371" i="12"/>
  <c r="G371" i="12" s="1"/>
  <c r="P368" i="12" l="1"/>
  <c r="R368" i="12" s="1"/>
  <c r="L369" i="12"/>
  <c r="M369" i="12"/>
  <c r="I369" i="12"/>
  <c r="J369" i="12" s="1"/>
  <c r="H370" i="12"/>
  <c r="F372" i="12"/>
  <c r="G372" i="12" s="1"/>
  <c r="E371" i="12"/>
  <c r="P369" i="12" l="1"/>
  <c r="Q369" i="12"/>
  <c r="L370" i="12"/>
  <c r="M370" i="12"/>
  <c r="N369" i="12"/>
  <c r="I370" i="12"/>
  <c r="J370" i="12" s="1"/>
  <c r="H371" i="12"/>
  <c r="E372" i="12"/>
  <c r="F373" i="12"/>
  <c r="G373" i="12" s="1"/>
  <c r="P370" i="12" l="1"/>
  <c r="Q370" i="12"/>
  <c r="R369" i="12"/>
  <c r="L371" i="12"/>
  <c r="M371" i="12"/>
  <c r="N370" i="12"/>
  <c r="I371" i="12"/>
  <c r="J371" i="12" s="1"/>
  <c r="H372" i="12"/>
  <c r="F374" i="12"/>
  <c r="G374" i="12" s="1"/>
  <c r="E373" i="12"/>
  <c r="P371" i="12" l="1"/>
  <c r="Q371" i="12"/>
  <c r="R370" i="12"/>
  <c r="L372" i="12"/>
  <c r="M372" i="12"/>
  <c r="N371" i="12"/>
  <c r="I372" i="12"/>
  <c r="J372" i="12" s="1"/>
  <c r="H373" i="12"/>
  <c r="E374" i="12"/>
  <c r="F375" i="12"/>
  <c r="G375" i="12" s="1"/>
  <c r="P372" i="12" l="1"/>
  <c r="Q372" i="12"/>
  <c r="R371" i="12"/>
  <c r="L373" i="12"/>
  <c r="M373" i="12"/>
  <c r="N372" i="12"/>
  <c r="I373" i="12"/>
  <c r="J373" i="12" s="1"/>
  <c r="H374" i="12"/>
  <c r="F376" i="12"/>
  <c r="G376" i="12" s="1"/>
  <c r="E375" i="12"/>
  <c r="P373" i="12" l="1"/>
  <c r="Q373" i="12"/>
  <c r="R372" i="12"/>
  <c r="L374" i="12"/>
  <c r="M374" i="12"/>
  <c r="N373" i="12"/>
  <c r="I374" i="12"/>
  <c r="J374" i="12" s="1"/>
  <c r="H375" i="12"/>
  <c r="E376" i="12"/>
  <c r="F377" i="12"/>
  <c r="G377" i="12" s="1"/>
  <c r="P374" i="12" l="1"/>
  <c r="Q374" i="12"/>
  <c r="R373" i="12"/>
  <c r="L375" i="12"/>
  <c r="M375" i="12"/>
  <c r="N374" i="12"/>
  <c r="I375" i="12"/>
  <c r="J375" i="12" s="1"/>
  <c r="H376" i="12"/>
  <c r="F378" i="12"/>
  <c r="G378" i="12" s="1"/>
  <c r="E377" i="12"/>
  <c r="P375" i="12" l="1"/>
  <c r="Q375" i="12"/>
  <c r="R374" i="12"/>
  <c r="L376" i="12"/>
  <c r="M376" i="12"/>
  <c r="N375" i="12"/>
  <c r="I376" i="12"/>
  <c r="J376" i="12" s="1"/>
  <c r="H377" i="12"/>
  <c r="E378" i="12"/>
  <c r="F379" i="12"/>
  <c r="G379" i="12" s="1"/>
  <c r="P376" i="12" l="1"/>
  <c r="Q376" i="12"/>
  <c r="R375" i="12"/>
  <c r="L377" i="12"/>
  <c r="M377" i="12"/>
  <c r="N376" i="12"/>
  <c r="I377" i="12"/>
  <c r="J377" i="12" s="1"/>
  <c r="H378" i="12"/>
  <c r="F380" i="12"/>
  <c r="G380" i="12" s="1"/>
  <c r="E379" i="12"/>
  <c r="P377" i="12" l="1"/>
  <c r="Q377" i="12"/>
  <c r="R376" i="12"/>
  <c r="L378" i="12"/>
  <c r="M378" i="12"/>
  <c r="N377" i="12"/>
  <c r="I378" i="12"/>
  <c r="J378" i="12" s="1"/>
  <c r="H379" i="12"/>
  <c r="E380" i="12"/>
  <c r="F381" i="12"/>
  <c r="G381" i="12" s="1"/>
  <c r="P378" i="12" l="1"/>
  <c r="Q378" i="12"/>
  <c r="R377" i="12"/>
  <c r="L379" i="12"/>
  <c r="M379" i="12"/>
  <c r="N378" i="12"/>
  <c r="I379" i="12"/>
  <c r="J379" i="12" s="1"/>
  <c r="H380" i="12"/>
  <c r="F382" i="12"/>
  <c r="G382" i="12" s="1"/>
  <c r="E381" i="12"/>
  <c r="P379" i="12" l="1"/>
  <c r="Q379" i="12"/>
  <c r="R378" i="12"/>
  <c r="L380" i="12"/>
  <c r="M380" i="12"/>
  <c r="N379" i="12"/>
  <c r="I380" i="12"/>
  <c r="J380" i="12" s="1"/>
  <c r="H381" i="12"/>
  <c r="E382" i="12"/>
  <c r="F383" i="12"/>
  <c r="G383" i="12" s="1"/>
  <c r="P380" i="12" l="1"/>
  <c r="Q380" i="12"/>
  <c r="R379" i="12"/>
  <c r="L381" i="12"/>
  <c r="M381" i="12"/>
  <c r="N380" i="12"/>
  <c r="I381" i="12"/>
  <c r="J381" i="12" s="1"/>
  <c r="H382" i="12"/>
  <c r="F384" i="12"/>
  <c r="G384" i="12" s="1"/>
  <c r="E383" i="12"/>
  <c r="P381" i="12" l="1"/>
  <c r="Q381" i="12"/>
  <c r="R380" i="12"/>
  <c r="L382" i="12"/>
  <c r="M382" i="12"/>
  <c r="N381" i="12"/>
  <c r="I382" i="12"/>
  <c r="J382" i="12" s="1"/>
  <c r="H383" i="12"/>
  <c r="E384" i="12"/>
  <c r="F385" i="12"/>
  <c r="G385" i="12" s="1"/>
  <c r="P382" i="12" l="1"/>
  <c r="Q382" i="12"/>
  <c r="R381" i="12"/>
  <c r="L383" i="12"/>
  <c r="M383" i="12"/>
  <c r="N382" i="12"/>
  <c r="I383" i="12"/>
  <c r="J383" i="12" s="1"/>
  <c r="H384" i="12"/>
  <c r="F386" i="12"/>
  <c r="G386" i="12" s="1"/>
  <c r="E385" i="12"/>
  <c r="P383" i="12" l="1"/>
  <c r="Q383" i="12"/>
  <c r="R382" i="12"/>
  <c r="L384" i="12"/>
  <c r="M384" i="12"/>
  <c r="N383" i="12"/>
  <c r="I384" i="12"/>
  <c r="J384" i="12" s="1"/>
  <c r="H385" i="12"/>
  <c r="E386" i="12"/>
  <c r="F387" i="12"/>
  <c r="G387" i="12" s="1"/>
  <c r="P384" i="12" l="1"/>
  <c r="Q384" i="12"/>
  <c r="R383" i="12"/>
  <c r="L385" i="12"/>
  <c r="M385" i="12"/>
  <c r="N384" i="12"/>
  <c r="I385" i="12"/>
  <c r="J385" i="12" s="1"/>
  <c r="H386" i="12"/>
  <c r="F388" i="12"/>
  <c r="G388" i="12" s="1"/>
  <c r="E387" i="12"/>
  <c r="P385" i="12" l="1"/>
  <c r="Q385" i="12"/>
  <c r="R384" i="12"/>
  <c r="L386" i="12"/>
  <c r="M386" i="12"/>
  <c r="N385" i="12"/>
  <c r="I386" i="12"/>
  <c r="J386" i="12" s="1"/>
  <c r="H387" i="12"/>
  <c r="E388" i="12"/>
  <c r="F389" i="12"/>
  <c r="G389" i="12" s="1"/>
  <c r="P386" i="12" l="1"/>
  <c r="Q386" i="12"/>
  <c r="R385" i="12"/>
  <c r="L387" i="12"/>
  <c r="M387" i="12"/>
  <c r="N386" i="12"/>
  <c r="I387" i="12"/>
  <c r="J387" i="12" s="1"/>
  <c r="H388" i="12"/>
  <c r="F390" i="12"/>
  <c r="G390" i="12" s="1"/>
  <c r="E389" i="12"/>
  <c r="P387" i="12" l="1"/>
  <c r="Q387" i="12"/>
  <c r="R386" i="12"/>
  <c r="L388" i="12"/>
  <c r="M388" i="12"/>
  <c r="N387" i="12"/>
  <c r="I388" i="12"/>
  <c r="J388" i="12" s="1"/>
  <c r="H389" i="12"/>
  <c r="E390" i="12"/>
  <c r="F391" i="12"/>
  <c r="G391" i="12" s="1"/>
  <c r="P388" i="12" l="1"/>
  <c r="Q388" i="12"/>
  <c r="R387" i="12"/>
  <c r="L389" i="12"/>
  <c r="M389" i="12"/>
  <c r="N388" i="12"/>
  <c r="I389" i="12"/>
  <c r="J389" i="12" s="1"/>
  <c r="H390" i="12"/>
  <c r="F392" i="12"/>
  <c r="G392" i="12" s="1"/>
  <c r="E391" i="12"/>
  <c r="P389" i="12" l="1"/>
  <c r="Q389" i="12"/>
  <c r="R388" i="12"/>
  <c r="L390" i="12"/>
  <c r="M390" i="12"/>
  <c r="N389" i="12"/>
  <c r="I390" i="12"/>
  <c r="J390" i="12" s="1"/>
  <c r="H391" i="12"/>
  <c r="E392" i="12"/>
  <c r="F393" i="12"/>
  <c r="G393" i="12" s="1"/>
  <c r="P390" i="12" l="1"/>
  <c r="Q390" i="12"/>
  <c r="R389" i="12"/>
  <c r="L391" i="12"/>
  <c r="M391" i="12"/>
  <c r="N390" i="12"/>
  <c r="I391" i="12"/>
  <c r="J391" i="12" s="1"/>
  <c r="H392" i="12"/>
  <c r="F394" i="12"/>
  <c r="G394" i="12" s="1"/>
  <c r="E393" i="12"/>
  <c r="P391" i="12" l="1"/>
  <c r="Q391" i="12"/>
  <c r="R390" i="12"/>
  <c r="L392" i="12"/>
  <c r="M392" i="12"/>
  <c r="N391" i="12"/>
  <c r="I392" i="12"/>
  <c r="J392" i="12" s="1"/>
  <c r="H393" i="12"/>
  <c r="E394" i="12"/>
  <c r="F395" i="12"/>
  <c r="G395" i="12" s="1"/>
  <c r="P392" i="12" l="1"/>
  <c r="Q392" i="12"/>
  <c r="R391" i="12"/>
  <c r="L393" i="12"/>
  <c r="M393" i="12"/>
  <c r="N392" i="12"/>
  <c r="I393" i="12"/>
  <c r="J393" i="12" s="1"/>
  <c r="H394" i="12"/>
  <c r="F396" i="12"/>
  <c r="G396" i="12" s="1"/>
  <c r="E395" i="12"/>
  <c r="P393" i="12" l="1"/>
  <c r="Q393" i="12"/>
  <c r="R392" i="12"/>
  <c r="L394" i="12"/>
  <c r="M394" i="12"/>
  <c r="N393" i="12"/>
  <c r="I394" i="12"/>
  <c r="J394" i="12" s="1"/>
  <c r="H395" i="12"/>
  <c r="E396" i="12"/>
  <c r="F397" i="12"/>
  <c r="G397" i="12" s="1"/>
  <c r="P394" i="12" l="1"/>
  <c r="Q394" i="12"/>
  <c r="R393" i="12"/>
  <c r="L395" i="12"/>
  <c r="M395" i="12"/>
  <c r="N394" i="12"/>
  <c r="I395" i="12"/>
  <c r="J395" i="12" s="1"/>
  <c r="H396" i="12"/>
  <c r="F398" i="12"/>
  <c r="G398" i="12" s="1"/>
  <c r="E397" i="12"/>
  <c r="P395" i="12" l="1"/>
  <c r="Q395" i="12"/>
  <c r="R394" i="12"/>
  <c r="L396" i="12"/>
  <c r="M396" i="12"/>
  <c r="N395" i="12"/>
  <c r="I396" i="12"/>
  <c r="J396" i="12" s="1"/>
  <c r="H397" i="12"/>
  <c r="M397" i="12" s="1"/>
  <c r="E398" i="12"/>
  <c r="F399" i="12"/>
  <c r="G399" i="12" s="1"/>
  <c r="P396" i="12" l="1"/>
  <c r="Q396" i="12"/>
  <c r="Q397" i="12" s="1"/>
  <c r="R395" i="12"/>
  <c r="N396" i="12"/>
  <c r="I397" i="12"/>
  <c r="J397" i="12" s="1"/>
  <c r="L397" i="12"/>
  <c r="N397" i="12" s="1"/>
  <c r="H398" i="12"/>
  <c r="F400" i="12"/>
  <c r="G400" i="12" s="1"/>
  <c r="E399" i="12"/>
  <c r="P397" i="12" l="1"/>
  <c r="R397" i="12" s="1"/>
  <c r="R396" i="12"/>
  <c r="L398" i="12"/>
  <c r="M398" i="12"/>
  <c r="I398" i="12"/>
  <c r="J398" i="12" s="1"/>
  <c r="H399" i="12"/>
  <c r="E400" i="12"/>
  <c r="F401" i="12"/>
  <c r="G401" i="12" s="1"/>
  <c r="P398" i="12" l="1"/>
  <c r="Q398" i="12"/>
  <c r="L399" i="12"/>
  <c r="M399" i="12"/>
  <c r="N398" i="12"/>
  <c r="I399" i="12"/>
  <c r="J399" i="12" s="1"/>
  <c r="H400" i="12"/>
  <c r="F402" i="12"/>
  <c r="G402" i="12" s="1"/>
  <c r="E401" i="12"/>
  <c r="P399" i="12" l="1"/>
  <c r="Q399" i="12"/>
  <c r="R398" i="12"/>
  <c r="L400" i="12"/>
  <c r="M400" i="12"/>
  <c r="N399" i="12"/>
  <c r="I400" i="12"/>
  <c r="J400" i="12" s="1"/>
  <c r="H401" i="12"/>
  <c r="E402" i="12"/>
  <c r="F403" i="12"/>
  <c r="G403" i="12" s="1"/>
  <c r="P400" i="12" l="1"/>
  <c r="Q400" i="12"/>
  <c r="R399" i="12"/>
  <c r="L401" i="12"/>
  <c r="M401" i="12"/>
  <c r="N400" i="12"/>
  <c r="I401" i="12"/>
  <c r="J401" i="12" s="1"/>
  <c r="H402" i="12"/>
  <c r="F404" i="12"/>
  <c r="G404" i="12" s="1"/>
  <c r="E403" i="12"/>
  <c r="P401" i="12" l="1"/>
  <c r="Q401" i="12"/>
  <c r="R400" i="12"/>
  <c r="L402" i="12"/>
  <c r="M402" i="12"/>
  <c r="N401" i="12"/>
  <c r="I402" i="12"/>
  <c r="J402" i="12" s="1"/>
  <c r="H403" i="12"/>
  <c r="E404" i="12"/>
  <c r="F405" i="12"/>
  <c r="G405" i="12" s="1"/>
  <c r="P402" i="12" l="1"/>
  <c r="Q402" i="12"/>
  <c r="R401" i="12"/>
  <c r="L403" i="12"/>
  <c r="M403" i="12"/>
  <c r="N402" i="12"/>
  <c r="I403" i="12"/>
  <c r="J403" i="12" s="1"/>
  <c r="H404" i="12"/>
  <c r="F406" i="12"/>
  <c r="G406" i="12" s="1"/>
  <c r="E405" i="12"/>
  <c r="P403" i="12" l="1"/>
  <c r="Q403" i="12"/>
  <c r="R402" i="12"/>
  <c r="L404" i="12"/>
  <c r="M404" i="12"/>
  <c r="N403" i="12"/>
  <c r="I404" i="12"/>
  <c r="J404" i="12" s="1"/>
  <c r="H405" i="12"/>
  <c r="E406" i="12"/>
  <c r="F407" i="12"/>
  <c r="G407" i="12" s="1"/>
  <c r="P404" i="12" l="1"/>
  <c r="Q404" i="12"/>
  <c r="R403" i="12"/>
  <c r="L405" i="12"/>
  <c r="M405" i="12"/>
  <c r="N404" i="12"/>
  <c r="I405" i="12"/>
  <c r="J405" i="12" s="1"/>
  <c r="H406" i="12"/>
  <c r="F408" i="12"/>
  <c r="G408" i="12" s="1"/>
  <c r="E407" i="12"/>
  <c r="P405" i="12" l="1"/>
  <c r="Q405" i="12"/>
  <c r="R404" i="12"/>
  <c r="L406" i="12"/>
  <c r="M406" i="12"/>
  <c r="N405" i="12"/>
  <c r="I406" i="12"/>
  <c r="J406" i="12" s="1"/>
  <c r="H407" i="12"/>
  <c r="E408" i="12"/>
  <c r="F409" i="12"/>
  <c r="G409" i="12" s="1"/>
  <c r="P406" i="12" l="1"/>
  <c r="Q406" i="12"/>
  <c r="R405" i="12"/>
  <c r="L407" i="12"/>
  <c r="M407" i="12"/>
  <c r="N406" i="12"/>
  <c r="I407" i="12"/>
  <c r="J407" i="12" s="1"/>
  <c r="H408" i="12"/>
  <c r="F410" i="12"/>
  <c r="G410" i="12" s="1"/>
  <c r="E409" i="12"/>
  <c r="P407" i="12" l="1"/>
  <c r="Q407" i="12"/>
  <c r="R406" i="12"/>
  <c r="L408" i="12"/>
  <c r="M408" i="12"/>
  <c r="N407" i="12"/>
  <c r="I408" i="12"/>
  <c r="J408" i="12" s="1"/>
  <c r="H409" i="12"/>
  <c r="E410" i="12"/>
  <c r="F411" i="12"/>
  <c r="G411" i="12" s="1"/>
  <c r="P408" i="12" l="1"/>
  <c r="Q408" i="12"/>
  <c r="R407" i="12"/>
  <c r="L409" i="12"/>
  <c r="M409" i="12"/>
  <c r="N408" i="12"/>
  <c r="I409" i="12"/>
  <c r="J409" i="12" s="1"/>
  <c r="H410" i="12"/>
  <c r="F412" i="12"/>
  <c r="G412" i="12" s="1"/>
  <c r="E411" i="12"/>
  <c r="P409" i="12" l="1"/>
  <c r="Q409" i="12"/>
  <c r="R408" i="12"/>
  <c r="L410" i="12"/>
  <c r="M410" i="12"/>
  <c r="N409" i="12"/>
  <c r="I410" i="12"/>
  <c r="J410" i="12" s="1"/>
  <c r="H411" i="12"/>
  <c r="M411" i="12" s="1"/>
  <c r="E412" i="12"/>
  <c r="F413" i="12"/>
  <c r="G413" i="12" s="1"/>
  <c r="P410" i="12" l="1"/>
  <c r="Q410" i="12"/>
  <c r="Q411" i="12" s="1"/>
  <c r="R409" i="12"/>
  <c r="N410" i="12"/>
  <c r="I411" i="12"/>
  <c r="J411" i="12" s="1"/>
  <c r="L411" i="12"/>
  <c r="N411" i="12" s="1"/>
  <c r="H412" i="12"/>
  <c r="M412" i="12" s="1"/>
  <c r="F414" i="12"/>
  <c r="G414" i="12" s="1"/>
  <c r="E413" i="12"/>
  <c r="P411" i="12" l="1"/>
  <c r="R411" i="12" s="1"/>
  <c r="Q412" i="12"/>
  <c r="R410" i="12"/>
  <c r="I412" i="12"/>
  <c r="J412" i="12" s="1"/>
  <c r="L412" i="12"/>
  <c r="N412" i="12" s="1"/>
  <c r="H413" i="12"/>
  <c r="E414" i="12"/>
  <c r="F415" i="12"/>
  <c r="G415" i="12" s="1"/>
  <c r="P412" i="12" l="1"/>
  <c r="R412" i="12" s="1"/>
  <c r="L413" i="12"/>
  <c r="M413" i="12"/>
  <c r="I413" i="12"/>
  <c r="J413" i="12" s="1"/>
  <c r="H414" i="12"/>
  <c r="F416" i="12"/>
  <c r="G416" i="12" s="1"/>
  <c r="E415" i="12"/>
  <c r="P413" i="12" l="1"/>
  <c r="Q413" i="12"/>
  <c r="L414" i="12"/>
  <c r="M414" i="12"/>
  <c r="N413" i="12"/>
  <c r="I414" i="12"/>
  <c r="J414" i="12" s="1"/>
  <c r="H415" i="12"/>
  <c r="E416" i="12"/>
  <c r="F417" i="12"/>
  <c r="G417" i="12" s="1"/>
  <c r="P414" i="12" l="1"/>
  <c r="Q414" i="12"/>
  <c r="R413" i="12"/>
  <c r="L415" i="12"/>
  <c r="M415" i="12"/>
  <c r="N414" i="12"/>
  <c r="I415" i="12"/>
  <c r="J415" i="12" s="1"/>
  <c r="H416" i="12"/>
  <c r="F418" i="12"/>
  <c r="G418" i="12" s="1"/>
  <c r="E417" i="12"/>
  <c r="P415" i="12" l="1"/>
  <c r="Q415" i="12"/>
  <c r="R414" i="12"/>
  <c r="L416" i="12"/>
  <c r="M416" i="12"/>
  <c r="N415" i="12"/>
  <c r="I416" i="12"/>
  <c r="J416" i="12" s="1"/>
  <c r="H417" i="12"/>
  <c r="E418" i="12"/>
  <c r="F419" i="12"/>
  <c r="G419" i="12" s="1"/>
  <c r="P416" i="12" l="1"/>
  <c r="Q416" i="12"/>
  <c r="R415" i="12"/>
  <c r="L417" i="12"/>
  <c r="M417" i="12"/>
  <c r="N416" i="12"/>
  <c r="I417" i="12"/>
  <c r="J417" i="12" s="1"/>
  <c r="H418" i="12"/>
  <c r="F420" i="12"/>
  <c r="G420" i="12" s="1"/>
  <c r="E419" i="12"/>
  <c r="P417" i="12" l="1"/>
  <c r="Q417" i="12"/>
  <c r="R416" i="12"/>
  <c r="L418" i="12"/>
  <c r="M418" i="12"/>
  <c r="N417" i="12"/>
  <c r="I418" i="12"/>
  <c r="J418" i="12" s="1"/>
  <c r="H419" i="12"/>
  <c r="E420" i="12"/>
  <c r="F421" i="12"/>
  <c r="G421" i="12" s="1"/>
  <c r="P418" i="12" l="1"/>
  <c r="Q418" i="12"/>
  <c r="R417" i="12"/>
  <c r="L419" i="12"/>
  <c r="M419" i="12"/>
  <c r="N418" i="12"/>
  <c r="I419" i="12"/>
  <c r="J419" i="12" s="1"/>
  <c r="H420" i="12"/>
  <c r="F422" i="12"/>
  <c r="G422" i="12" s="1"/>
  <c r="E421" i="12"/>
  <c r="P419" i="12" l="1"/>
  <c r="Q419" i="12"/>
  <c r="R418" i="12"/>
  <c r="L420" i="12"/>
  <c r="M420" i="12"/>
  <c r="N419" i="12"/>
  <c r="I420" i="12"/>
  <c r="J420" i="12" s="1"/>
  <c r="H421" i="12"/>
  <c r="E422" i="12"/>
  <c r="F423" i="12"/>
  <c r="G423" i="12" s="1"/>
  <c r="P420" i="12" l="1"/>
  <c r="Q420" i="12"/>
  <c r="R419" i="12"/>
  <c r="L421" i="12"/>
  <c r="M421" i="12"/>
  <c r="N420" i="12"/>
  <c r="I421" i="12"/>
  <c r="J421" i="12" s="1"/>
  <c r="H422" i="12"/>
  <c r="F424" i="12"/>
  <c r="G424" i="12" s="1"/>
  <c r="E423" i="12"/>
  <c r="P421" i="12" l="1"/>
  <c r="Q421" i="12"/>
  <c r="R420" i="12"/>
  <c r="L422" i="12"/>
  <c r="M422" i="12"/>
  <c r="N421" i="12"/>
  <c r="I422" i="12"/>
  <c r="J422" i="12" s="1"/>
  <c r="H423" i="12"/>
  <c r="E424" i="12"/>
  <c r="F425" i="12"/>
  <c r="G425" i="12" s="1"/>
  <c r="P422" i="12" l="1"/>
  <c r="Q422" i="12"/>
  <c r="R421" i="12"/>
  <c r="L423" i="12"/>
  <c r="M423" i="12"/>
  <c r="N422" i="12"/>
  <c r="I423" i="12"/>
  <c r="J423" i="12" s="1"/>
  <c r="H424" i="12"/>
  <c r="F426" i="12"/>
  <c r="G426" i="12" s="1"/>
  <c r="E425" i="12"/>
  <c r="P423" i="12" l="1"/>
  <c r="Q423" i="12"/>
  <c r="R422" i="12"/>
  <c r="L424" i="12"/>
  <c r="M424" i="12"/>
  <c r="N423" i="12"/>
  <c r="I424" i="12"/>
  <c r="J424" i="12" s="1"/>
  <c r="H425" i="12"/>
  <c r="E426" i="12"/>
  <c r="F427" i="12"/>
  <c r="G427" i="12" s="1"/>
  <c r="P424" i="12" l="1"/>
  <c r="Q424" i="12"/>
  <c r="R423" i="12"/>
  <c r="L425" i="12"/>
  <c r="M425" i="12"/>
  <c r="N424" i="12"/>
  <c r="I425" i="12"/>
  <c r="J425" i="12" s="1"/>
  <c r="H426" i="12"/>
  <c r="M426" i="12" s="1"/>
  <c r="F428" i="12"/>
  <c r="G428" i="12" s="1"/>
  <c r="E427" i="12"/>
  <c r="P425" i="12" l="1"/>
  <c r="Q425" i="12"/>
  <c r="Q426" i="12" s="1"/>
  <c r="R424" i="12"/>
  <c r="N425" i="12"/>
  <c r="I426" i="12"/>
  <c r="J426" i="12" s="1"/>
  <c r="L426" i="12"/>
  <c r="N426" i="12" s="1"/>
  <c r="H427" i="12"/>
  <c r="E428" i="12"/>
  <c r="F429" i="12"/>
  <c r="G429" i="12" s="1"/>
  <c r="P426" i="12" l="1"/>
  <c r="R426" i="12" s="1"/>
  <c r="R425" i="12"/>
  <c r="L427" i="12"/>
  <c r="M427" i="12"/>
  <c r="I427" i="12"/>
  <c r="J427" i="12" s="1"/>
  <c r="H428" i="12"/>
  <c r="F430" i="12"/>
  <c r="G430" i="12" s="1"/>
  <c r="E429" i="12"/>
  <c r="P427" i="12" l="1"/>
  <c r="Q427" i="12"/>
  <c r="L428" i="12"/>
  <c r="M428" i="12"/>
  <c r="N427" i="12"/>
  <c r="I428" i="12"/>
  <c r="J428" i="12" s="1"/>
  <c r="H429" i="12"/>
  <c r="M429" i="12" s="1"/>
  <c r="E430" i="12"/>
  <c r="F431" i="12"/>
  <c r="G431" i="12" s="1"/>
  <c r="P428" i="12" l="1"/>
  <c r="Q428" i="12"/>
  <c r="Q429" i="12" s="1"/>
  <c r="R427" i="12"/>
  <c r="N428" i="12"/>
  <c r="I429" i="12"/>
  <c r="J429" i="12" s="1"/>
  <c r="L429" i="12"/>
  <c r="N429" i="12" s="1"/>
  <c r="H430" i="12"/>
  <c r="M430" i="12" s="1"/>
  <c r="F432" i="12"/>
  <c r="G432" i="12" s="1"/>
  <c r="E431" i="12"/>
  <c r="P429" i="12" l="1"/>
  <c r="R429" i="12" s="1"/>
  <c r="Q430" i="12"/>
  <c r="R428" i="12"/>
  <c r="I430" i="12"/>
  <c r="J430" i="12" s="1"/>
  <c r="L430" i="12"/>
  <c r="N430" i="12" s="1"/>
  <c r="H431" i="12"/>
  <c r="E432" i="12"/>
  <c r="F433" i="12"/>
  <c r="G433" i="12" s="1"/>
  <c r="P430" i="12" l="1"/>
  <c r="R430" i="12" s="1"/>
  <c r="L431" i="12"/>
  <c r="M431" i="12"/>
  <c r="I431" i="12"/>
  <c r="J431" i="12" s="1"/>
  <c r="H432" i="12"/>
  <c r="F434" i="12"/>
  <c r="G434" i="12" s="1"/>
  <c r="E433" i="12"/>
  <c r="P431" i="12" l="1"/>
  <c r="Q431" i="12"/>
  <c r="L432" i="12"/>
  <c r="M432" i="12"/>
  <c r="N431" i="12"/>
  <c r="I432" i="12"/>
  <c r="J432" i="12" s="1"/>
  <c r="H433" i="12"/>
  <c r="E434" i="12"/>
  <c r="F435" i="12"/>
  <c r="G435" i="12" s="1"/>
  <c r="P432" i="12" l="1"/>
  <c r="Q432" i="12"/>
  <c r="R431" i="12"/>
  <c r="L433" i="12"/>
  <c r="M433" i="12"/>
  <c r="N432" i="12"/>
  <c r="I433" i="12"/>
  <c r="J433" i="12" s="1"/>
  <c r="H434" i="12"/>
  <c r="F436" i="12"/>
  <c r="G436" i="12" s="1"/>
  <c r="E435" i="12"/>
  <c r="P433" i="12" l="1"/>
  <c r="Q433" i="12"/>
  <c r="R432" i="12"/>
  <c r="L434" i="12"/>
  <c r="M434" i="12"/>
  <c r="N433" i="12"/>
  <c r="I434" i="12"/>
  <c r="J434" i="12" s="1"/>
  <c r="H435" i="12"/>
  <c r="E436" i="12"/>
  <c r="F437" i="12"/>
  <c r="G437" i="12" s="1"/>
  <c r="P434" i="12" l="1"/>
  <c r="Q434" i="12"/>
  <c r="R433" i="12"/>
  <c r="L435" i="12"/>
  <c r="M435" i="12"/>
  <c r="N434" i="12"/>
  <c r="I435" i="12"/>
  <c r="J435" i="12" s="1"/>
  <c r="H436" i="12"/>
  <c r="M436" i="12" s="1"/>
  <c r="F438" i="12"/>
  <c r="G438" i="12" s="1"/>
  <c r="E437" i="12"/>
  <c r="P435" i="12" l="1"/>
  <c r="Q435" i="12"/>
  <c r="Q436" i="12" s="1"/>
  <c r="R434" i="12"/>
  <c r="N435" i="12"/>
  <c r="I436" i="12"/>
  <c r="J436" i="12" s="1"/>
  <c r="L436" i="12"/>
  <c r="N436" i="12" s="1"/>
  <c r="H437" i="12"/>
  <c r="E438" i="12"/>
  <c r="F439" i="12"/>
  <c r="G439" i="12" s="1"/>
  <c r="P436" i="12" l="1"/>
  <c r="R436" i="12" s="1"/>
  <c r="R435" i="12"/>
  <c r="L437" i="12"/>
  <c r="M437" i="12"/>
  <c r="I437" i="12"/>
  <c r="J437" i="12" s="1"/>
  <c r="H438" i="12"/>
  <c r="F440" i="12"/>
  <c r="G440" i="12" s="1"/>
  <c r="E439" i="12"/>
  <c r="P437" i="12" l="1"/>
  <c r="Q437" i="12"/>
  <c r="L438" i="12"/>
  <c r="M438" i="12"/>
  <c r="N437" i="12"/>
  <c r="I438" i="12"/>
  <c r="J438" i="12" s="1"/>
  <c r="H439" i="12"/>
  <c r="E440" i="12"/>
  <c r="F441" i="12"/>
  <c r="G441" i="12" s="1"/>
  <c r="P438" i="12" l="1"/>
  <c r="Q438" i="12"/>
  <c r="R437" i="12"/>
  <c r="L439" i="12"/>
  <c r="M439" i="12"/>
  <c r="N438" i="12"/>
  <c r="I439" i="12"/>
  <c r="J439" i="12" s="1"/>
  <c r="H440" i="12"/>
  <c r="F442" i="12"/>
  <c r="G442" i="12" s="1"/>
  <c r="E441" i="12"/>
  <c r="P439" i="12" l="1"/>
  <c r="Q439" i="12"/>
  <c r="R438" i="12"/>
  <c r="L440" i="12"/>
  <c r="M440" i="12"/>
  <c r="N439" i="12"/>
  <c r="I440" i="12"/>
  <c r="J440" i="12" s="1"/>
  <c r="H441" i="12"/>
  <c r="E442" i="12"/>
  <c r="F443" i="12"/>
  <c r="G443" i="12" s="1"/>
  <c r="P440" i="12" l="1"/>
  <c r="Q440" i="12"/>
  <c r="R439" i="12"/>
  <c r="L441" i="12"/>
  <c r="M441" i="12"/>
  <c r="N440" i="12"/>
  <c r="I441" i="12"/>
  <c r="J441" i="12" s="1"/>
  <c r="H442" i="12"/>
  <c r="F444" i="12"/>
  <c r="G444" i="12" s="1"/>
  <c r="E443" i="12"/>
  <c r="P441" i="12" l="1"/>
  <c r="Q441" i="12"/>
  <c r="R440" i="12"/>
  <c r="L442" i="12"/>
  <c r="M442" i="12"/>
  <c r="N441" i="12"/>
  <c r="I442" i="12"/>
  <c r="J442" i="12" s="1"/>
  <c r="H443" i="12"/>
  <c r="E444" i="12"/>
  <c r="F445" i="12"/>
  <c r="G445" i="12" s="1"/>
  <c r="P442" i="12" l="1"/>
  <c r="Q442" i="12"/>
  <c r="R441" i="12"/>
  <c r="L443" i="12"/>
  <c r="M443" i="12"/>
  <c r="N442" i="12"/>
  <c r="I443" i="12"/>
  <c r="J443" i="12" s="1"/>
  <c r="H444" i="12"/>
  <c r="M444" i="12" s="1"/>
  <c r="F446" i="12"/>
  <c r="G446" i="12" s="1"/>
  <c r="E445" i="12"/>
  <c r="P443" i="12" l="1"/>
  <c r="Q443" i="12"/>
  <c r="Q444" i="12" s="1"/>
  <c r="R442" i="12"/>
  <c r="N443" i="12"/>
  <c r="I444" i="12"/>
  <c r="J444" i="12" s="1"/>
  <c r="L444" i="12"/>
  <c r="N444" i="12" s="1"/>
  <c r="H445" i="12"/>
  <c r="M445" i="12" s="1"/>
  <c r="E446" i="12"/>
  <c r="F447" i="12"/>
  <c r="G447" i="12" s="1"/>
  <c r="P444" i="12" l="1"/>
  <c r="R444" i="12" s="1"/>
  <c r="Q445" i="12"/>
  <c r="R443" i="12"/>
  <c r="I445" i="12"/>
  <c r="J445" i="12" s="1"/>
  <c r="L445" i="12"/>
  <c r="N445" i="12" s="1"/>
  <c r="H446" i="12"/>
  <c r="F448" i="12"/>
  <c r="G448" i="12" s="1"/>
  <c r="E447" i="12"/>
  <c r="P445" i="12" l="1"/>
  <c r="R445" i="12" s="1"/>
  <c r="L446" i="12"/>
  <c r="M446" i="12"/>
  <c r="I446" i="12"/>
  <c r="J446" i="12" s="1"/>
  <c r="H447" i="12"/>
  <c r="M447" i="12" s="1"/>
  <c r="E448" i="12"/>
  <c r="F449" i="12"/>
  <c r="G449" i="12" s="1"/>
  <c r="P446" i="12" l="1"/>
  <c r="Q446" i="12"/>
  <c r="Q447" i="12" s="1"/>
  <c r="N446" i="12"/>
  <c r="I447" i="12"/>
  <c r="J447" i="12" s="1"/>
  <c r="L447" i="12"/>
  <c r="N447" i="12" s="1"/>
  <c r="H448" i="12"/>
  <c r="F450" i="12"/>
  <c r="G450" i="12" s="1"/>
  <c r="E449" i="12"/>
  <c r="P447" i="12" l="1"/>
  <c r="R447" i="12" s="1"/>
  <c r="R446" i="12"/>
  <c r="L448" i="12"/>
  <c r="M448" i="12"/>
  <c r="I448" i="12"/>
  <c r="J448" i="12" s="1"/>
  <c r="H449" i="12"/>
  <c r="E450" i="12"/>
  <c r="F451" i="12"/>
  <c r="G451" i="12" s="1"/>
  <c r="P448" i="12" l="1"/>
  <c r="Q448" i="12"/>
  <c r="L449" i="12"/>
  <c r="M449" i="12"/>
  <c r="N448" i="12"/>
  <c r="I449" i="12"/>
  <c r="J449" i="12" s="1"/>
  <c r="H450" i="12"/>
  <c r="F452" i="12"/>
  <c r="G452" i="12" s="1"/>
  <c r="E451" i="12"/>
  <c r="P449" i="12" l="1"/>
  <c r="Q449" i="12"/>
  <c r="R448" i="12"/>
  <c r="L450" i="12"/>
  <c r="M450" i="12"/>
  <c r="N449" i="12"/>
  <c r="I450" i="12"/>
  <c r="J450" i="12" s="1"/>
  <c r="H451" i="12"/>
  <c r="E452" i="12"/>
  <c r="F453" i="12"/>
  <c r="G453" i="12" s="1"/>
  <c r="P450" i="12" l="1"/>
  <c r="Q450" i="12"/>
  <c r="R449" i="12"/>
  <c r="L451" i="12"/>
  <c r="M451" i="12"/>
  <c r="N450" i="12"/>
  <c r="I451" i="12"/>
  <c r="J451" i="12" s="1"/>
  <c r="H452" i="12"/>
  <c r="F454" i="12"/>
  <c r="G454" i="12" s="1"/>
  <c r="E453" i="12"/>
  <c r="P451" i="12" l="1"/>
  <c r="Q451" i="12"/>
  <c r="R450" i="12"/>
  <c r="L452" i="12"/>
  <c r="M452" i="12"/>
  <c r="N451" i="12"/>
  <c r="I452" i="12"/>
  <c r="J452" i="12" s="1"/>
  <c r="H453" i="12"/>
  <c r="E454" i="12"/>
  <c r="F455" i="12"/>
  <c r="G455" i="12" s="1"/>
  <c r="P452" i="12" l="1"/>
  <c r="Q452" i="12"/>
  <c r="R451" i="12"/>
  <c r="L453" i="12"/>
  <c r="M453" i="12"/>
  <c r="N452" i="12"/>
  <c r="I453" i="12"/>
  <c r="J453" i="12" s="1"/>
  <c r="H454" i="12"/>
  <c r="F456" i="12"/>
  <c r="G456" i="12" s="1"/>
  <c r="E455" i="12"/>
  <c r="P453" i="12" l="1"/>
  <c r="Q453" i="12"/>
  <c r="R452" i="12"/>
  <c r="L454" i="12"/>
  <c r="M454" i="12"/>
  <c r="N453" i="12"/>
  <c r="I454" i="12"/>
  <c r="J454" i="12" s="1"/>
  <c r="H455" i="12"/>
  <c r="E456" i="12"/>
  <c r="F457" i="12"/>
  <c r="G457" i="12" s="1"/>
  <c r="P454" i="12" l="1"/>
  <c r="Q454" i="12"/>
  <c r="R453" i="12"/>
  <c r="L455" i="12"/>
  <c r="M455" i="12"/>
  <c r="N454" i="12"/>
  <c r="I455" i="12"/>
  <c r="J455" i="12" s="1"/>
  <c r="H456" i="12"/>
  <c r="F458" i="12"/>
  <c r="G458" i="12" s="1"/>
  <c r="E457" i="12"/>
  <c r="P455" i="12" l="1"/>
  <c r="Q455" i="12"/>
  <c r="R454" i="12"/>
  <c r="L456" i="12"/>
  <c r="M456" i="12"/>
  <c r="N455" i="12"/>
  <c r="I456" i="12"/>
  <c r="J456" i="12" s="1"/>
  <c r="H457" i="12"/>
  <c r="E458" i="12"/>
  <c r="F459" i="12"/>
  <c r="G459" i="12" s="1"/>
  <c r="P456" i="12" l="1"/>
  <c r="Q456" i="12"/>
  <c r="R455" i="12"/>
  <c r="L457" i="12"/>
  <c r="M457" i="12"/>
  <c r="N456" i="12"/>
  <c r="I457" i="12"/>
  <c r="J457" i="12" s="1"/>
  <c r="H458" i="12"/>
  <c r="F460" i="12"/>
  <c r="G460" i="12" s="1"/>
  <c r="E459" i="12"/>
  <c r="P457" i="12" l="1"/>
  <c r="Q457" i="12"/>
  <c r="R456" i="12"/>
  <c r="L458" i="12"/>
  <c r="M458" i="12"/>
  <c r="N457" i="12"/>
  <c r="I458" i="12"/>
  <c r="J458" i="12" s="1"/>
  <c r="H459" i="12"/>
  <c r="E460" i="12"/>
  <c r="F461" i="12"/>
  <c r="G461" i="12" s="1"/>
  <c r="P458" i="12" l="1"/>
  <c r="Q458" i="12"/>
  <c r="R457" i="12"/>
  <c r="L459" i="12"/>
  <c r="M459" i="12"/>
  <c r="N458" i="12"/>
  <c r="I459" i="12"/>
  <c r="J459" i="12" s="1"/>
  <c r="H460" i="12"/>
  <c r="F462" i="12"/>
  <c r="G462" i="12" s="1"/>
  <c r="E461" i="12"/>
  <c r="P459" i="12" l="1"/>
  <c r="Q459" i="12"/>
  <c r="R458" i="12"/>
  <c r="L460" i="12"/>
  <c r="M460" i="12"/>
  <c r="N459" i="12"/>
  <c r="I460" i="12"/>
  <c r="J460" i="12" s="1"/>
  <c r="H461" i="12"/>
  <c r="E462" i="12"/>
  <c r="F463" i="12"/>
  <c r="G463" i="12" s="1"/>
  <c r="P460" i="12" l="1"/>
  <c r="Q460" i="12"/>
  <c r="R459" i="12"/>
  <c r="L461" i="12"/>
  <c r="M461" i="12"/>
  <c r="N460" i="12"/>
  <c r="I461" i="12"/>
  <c r="J461" i="12" s="1"/>
  <c r="H462" i="12"/>
  <c r="F464" i="12"/>
  <c r="G464" i="12" s="1"/>
  <c r="E463" i="12"/>
  <c r="P461" i="12" l="1"/>
  <c r="Q461" i="12"/>
  <c r="R460" i="12"/>
  <c r="L462" i="12"/>
  <c r="M462" i="12"/>
  <c r="N461" i="12"/>
  <c r="I462" i="12"/>
  <c r="J462" i="12" s="1"/>
  <c r="H463" i="12"/>
  <c r="E464" i="12"/>
  <c r="F465" i="12"/>
  <c r="G465" i="12" s="1"/>
  <c r="P462" i="12" l="1"/>
  <c r="Q462" i="12"/>
  <c r="R461" i="12"/>
  <c r="L463" i="12"/>
  <c r="M463" i="12"/>
  <c r="N462" i="12"/>
  <c r="I463" i="12"/>
  <c r="J463" i="12" s="1"/>
  <c r="H464" i="12"/>
  <c r="F466" i="12"/>
  <c r="G466" i="12" s="1"/>
  <c r="E465" i="12"/>
  <c r="P463" i="12" l="1"/>
  <c r="Q463" i="12"/>
  <c r="R462" i="12"/>
  <c r="L464" i="12"/>
  <c r="M464" i="12"/>
  <c r="N463" i="12"/>
  <c r="I464" i="12"/>
  <c r="J464" i="12" s="1"/>
  <c r="H465" i="12"/>
  <c r="E466" i="12"/>
  <c r="F467" i="12"/>
  <c r="G467" i="12" s="1"/>
  <c r="P464" i="12" l="1"/>
  <c r="Q464" i="12"/>
  <c r="R463" i="12"/>
  <c r="L465" i="12"/>
  <c r="M465" i="12"/>
  <c r="N464" i="12"/>
  <c r="I465" i="12"/>
  <c r="J465" i="12" s="1"/>
  <c r="H466" i="12"/>
  <c r="F468" i="12"/>
  <c r="G468" i="12" s="1"/>
  <c r="E467" i="12"/>
  <c r="P465" i="12" l="1"/>
  <c r="Q465" i="12"/>
  <c r="R464" i="12"/>
  <c r="L466" i="12"/>
  <c r="M466" i="12"/>
  <c r="N465" i="12"/>
  <c r="I466" i="12"/>
  <c r="J466" i="12" s="1"/>
  <c r="H467" i="12"/>
  <c r="E468" i="12"/>
  <c r="F469" i="12"/>
  <c r="G469" i="12" s="1"/>
  <c r="P466" i="12" l="1"/>
  <c r="Q466" i="12"/>
  <c r="R465" i="12"/>
  <c r="L467" i="12"/>
  <c r="M467" i="12"/>
  <c r="N466" i="12"/>
  <c r="I467" i="12"/>
  <c r="J467" i="12" s="1"/>
  <c r="H468" i="12"/>
  <c r="F470" i="12"/>
  <c r="G470" i="12" s="1"/>
  <c r="E469" i="12"/>
  <c r="P467" i="12" l="1"/>
  <c r="Q467" i="12"/>
  <c r="R466" i="12"/>
  <c r="L468" i="12"/>
  <c r="M468" i="12"/>
  <c r="N467" i="12"/>
  <c r="I468" i="12"/>
  <c r="J468" i="12" s="1"/>
  <c r="H469" i="12"/>
  <c r="E470" i="12"/>
  <c r="F471" i="12"/>
  <c r="G471" i="12" s="1"/>
  <c r="P468" i="12" l="1"/>
  <c r="Q468" i="12"/>
  <c r="R467" i="12"/>
  <c r="L469" i="12"/>
  <c r="M469" i="12"/>
  <c r="N468" i="12"/>
  <c r="I469" i="12"/>
  <c r="J469" i="12" s="1"/>
  <c r="H470" i="12"/>
  <c r="F472" i="12"/>
  <c r="G472" i="12" s="1"/>
  <c r="E471" i="12"/>
  <c r="P469" i="12" l="1"/>
  <c r="Q469" i="12"/>
  <c r="R468" i="12"/>
  <c r="L470" i="12"/>
  <c r="M470" i="12"/>
  <c r="N469" i="12"/>
  <c r="I470" i="12"/>
  <c r="J470" i="12" s="1"/>
  <c r="H471" i="12"/>
  <c r="E472" i="12"/>
  <c r="F473" i="12"/>
  <c r="G473" i="12" s="1"/>
  <c r="P470" i="12" l="1"/>
  <c r="Q470" i="12"/>
  <c r="R469" i="12"/>
  <c r="L471" i="12"/>
  <c r="M471" i="12"/>
  <c r="N470" i="12"/>
  <c r="I471" i="12"/>
  <c r="J471" i="12" s="1"/>
  <c r="H472" i="12"/>
  <c r="F474" i="12"/>
  <c r="G474" i="12" s="1"/>
  <c r="E473" i="12"/>
  <c r="P471" i="12" l="1"/>
  <c r="Q471" i="12"/>
  <c r="R470" i="12"/>
  <c r="L472" i="12"/>
  <c r="M472" i="12"/>
  <c r="N471" i="12"/>
  <c r="I472" i="12"/>
  <c r="J472" i="12" s="1"/>
  <c r="H473" i="12"/>
  <c r="E474" i="12"/>
  <c r="F475" i="12"/>
  <c r="G475" i="12" s="1"/>
  <c r="P472" i="12" l="1"/>
  <c r="Q472" i="12"/>
  <c r="R471" i="12"/>
  <c r="L473" i="12"/>
  <c r="M473" i="12"/>
  <c r="N472" i="12"/>
  <c r="I473" i="12"/>
  <c r="J473" i="12" s="1"/>
  <c r="H474" i="12"/>
  <c r="F476" i="12"/>
  <c r="G476" i="12" s="1"/>
  <c r="E475" i="12"/>
  <c r="P473" i="12" l="1"/>
  <c r="Q473" i="12"/>
  <c r="R472" i="12"/>
  <c r="L474" i="12"/>
  <c r="M474" i="12"/>
  <c r="N473" i="12"/>
  <c r="I474" i="12"/>
  <c r="J474" i="12" s="1"/>
  <c r="H475" i="12"/>
  <c r="E476" i="12"/>
  <c r="F477" i="12"/>
  <c r="G477" i="12" s="1"/>
  <c r="P474" i="12" l="1"/>
  <c r="Q474" i="12"/>
  <c r="R473" i="12"/>
  <c r="L475" i="12"/>
  <c r="M475" i="12"/>
  <c r="N474" i="12"/>
  <c r="I475" i="12"/>
  <c r="J475" i="12" s="1"/>
  <c r="H476" i="12"/>
  <c r="F478" i="12"/>
  <c r="G478" i="12" s="1"/>
  <c r="E477" i="12"/>
  <c r="P475" i="12" l="1"/>
  <c r="Q475" i="12"/>
  <c r="R474" i="12"/>
  <c r="L476" i="12"/>
  <c r="M476" i="12"/>
  <c r="N475" i="12"/>
  <c r="I476" i="12"/>
  <c r="J476" i="12" s="1"/>
  <c r="H477" i="12"/>
  <c r="E478" i="12"/>
  <c r="F479" i="12"/>
  <c r="G479" i="12" s="1"/>
  <c r="P476" i="12" l="1"/>
  <c r="Q476" i="12"/>
  <c r="R475" i="12"/>
  <c r="L477" i="12"/>
  <c r="M477" i="12"/>
  <c r="N476" i="12"/>
  <c r="I477" i="12"/>
  <c r="J477" i="12" s="1"/>
  <c r="H478" i="12"/>
  <c r="F480" i="12"/>
  <c r="G480" i="12" s="1"/>
  <c r="E479" i="12"/>
  <c r="P477" i="12" l="1"/>
  <c r="Q477" i="12"/>
  <c r="R476" i="12"/>
  <c r="L478" i="12"/>
  <c r="M478" i="12"/>
  <c r="N477" i="12"/>
  <c r="I478" i="12"/>
  <c r="J478" i="12" s="1"/>
  <c r="H479" i="12"/>
  <c r="E480" i="12"/>
  <c r="F481" i="12"/>
  <c r="G481" i="12" s="1"/>
  <c r="P478" i="12" l="1"/>
  <c r="Q478" i="12"/>
  <c r="R477" i="12"/>
  <c r="L479" i="12"/>
  <c r="M479" i="12"/>
  <c r="N478" i="12"/>
  <c r="I479" i="12"/>
  <c r="J479" i="12" s="1"/>
  <c r="H480" i="12"/>
  <c r="F482" i="12"/>
  <c r="G482" i="12" s="1"/>
  <c r="E481" i="12"/>
  <c r="P479" i="12" l="1"/>
  <c r="Q479" i="12"/>
  <c r="R478" i="12"/>
  <c r="L480" i="12"/>
  <c r="M480" i="12"/>
  <c r="N479" i="12"/>
  <c r="I480" i="12"/>
  <c r="J480" i="12" s="1"/>
  <c r="H481" i="12"/>
  <c r="E482" i="12"/>
  <c r="F483" i="12"/>
  <c r="G483" i="12" s="1"/>
  <c r="P480" i="12" l="1"/>
  <c r="Q480" i="12"/>
  <c r="R479" i="12"/>
  <c r="L481" i="12"/>
  <c r="M481" i="12"/>
  <c r="N480" i="12"/>
  <c r="I481" i="12"/>
  <c r="J481" i="12" s="1"/>
  <c r="H482" i="12"/>
  <c r="F484" i="12"/>
  <c r="G484" i="12" s="1"/>
  <c r="E483" i="12"/>
  <c r="P481" i="12" l="1"/>
  <c r="Q481" i="12"/>
  <c r="R480" i="12"/>
  <c r="L482" i="12"/>
  <c r="M482" i="12"/>
  <c r="N481" i="12"/>
  <c r="I482" i="12"/>
  <c r="J482" i="12" s="1"/>
  <c r="H483" i="12"/>
  <c r="E484" i="12"/>
  <c r="F485" i="12"/>
  <c r="G485" i="12" s="1"/>
  <c r="P482" i="12" l="1"/>
  <c r="Q482" i="12"/>
  <c r="R481" i="12"/>
  <c r="L483" i="12"/>
  <c r="M483" i="12"/>
  <c r="N482" i="12"/>
  <c r="I483" i="12"/>
  <c r="J483" i="12" s="1"/>
  <c r="H484" i="12"/>
  <c r="F486" i="12"/>
  <c r="G486" i="12" s="1"/>
  <c r="E485" i="12"/>
  <c r="P483" i="12" l="1"/>
  <c r="Q483" i="12"/>
  <c r="R482" i="12"/>
  <c r="L484" i="12"/>
  <c r="M484" i="12"/>
  <c r="N483" i="12"/>
  <c r="I484" i="12"/>
  <c r="J484" i="12" s="1"/>
  <c r="H485" i="12"/>
  <c r="E486" i="12"/>
  <c r="F487" i="12"/>
  <c r="G487" i="12" s="1"/>
  <c r="P484" i="12" l="1"/>
  <c r="Q484" i="12"/>
  <c r="R483" i="12"/>
  <c r="L485" i="12"/>
  <c r="M485" i="12"/>
  <c r="N484" i="12"/>
  <c r="I485" i="12"/>
  <c r="J485" i="12" s="1"/>
  <c r="H486" i="12"/>
  <c r="F488" i="12"/>
  <c r="G488" i="12" s="1"/>
  <c r="E487" i="12"/>
  <c r="P485" i="12" l="1"/>
  <c r="Q485" i="12"/>
  <c r="R484" i="12"/>
  <c r="L486" i="12"/>
  <c r="M486" i="12"/>
  <c r="N485" i="12"/>
  <c r="I486" i="12"/>
  <c r="J486" i="12" s="1"/>
  <c r="H487" i="12"/>
  <c r="E488" i="12"/>
  <c r="F489" i="12"/>
  <c r="G489" i="12" s="1"/>
  <c r="P486" i="12" l="1"/>
  <c r="Q486" i="12"/>
  <c r="R485" i="12"/>
  <c r="L487" i="12"/>
  <c r="M487" i="12"/>
  <c r="N486" i="12"/>
  <c r="I487" i="12"/>
  <c r="J487" i="12" s="1"/>
  <c r="H488" i="12"/>
  <c r="F490" i="12"/>
  <c r="G490" i="12" s="1"/>
  <c r="E489" i="12"/>
  <c r="P487" i="12" l="1"/>
  <c r="Q487" i="12"/>
  <c r="R486" i="12"/>
  <c r="L488" i="12"/>
  <c r="M488" i="12"/>
  <c r="N487" i="12"/>
  <c r="I488" i="12"/>
  <c r="J488" i="12" s="1"/>
  <c r="H489" i="12"/>
  <c r="E490" i="12"/>
  <c r="F491" i="12"/>
  <c r="G491" i="12" s="1"/>
  <c r="P488" i="12" l="1"/>
  <c r="Q488" i="12"/>
  <c r="R487" i="12"/>
  <c r="L489" i="12"/>
  <c r="M489" i="12"/>
  <c r="N488" i="12"/>
  <c r="I489" i="12"/>
  <c r="J489" i="12" s="1"/>
  <c r="H490" i="12"/>
  <c r="F492" i="12"/>
  <c r="G492" i="12" s="1"/>
  <c r="E491" i="12"/>
  <c r="P489" i="12" l="1"/>
  <c r="Q489" i="12"/>
  <c r="R488" i="12"/>
  <c r="L490" i="12"/>
  <c r="M490" i="12"/>
  <c r="N489" i="12"/>
  <c r="I490" i="12"/>
  <c r="J490" i="12" s="1"/>
  <c r="H491" i="12"/>
  <c r="E492" i="12"/>
  <c r="F493" i="12"/>
  <c r="G493" i="12" s="1"/>
  <c r="P490" i="12" l="1"/>
  <c r="Q490" i="12"/>
  <c r="R489" i="12"/>
  <c r="L491" i="12"/>
  <c r="M491" i="12"/>
  <c r="N490" i="12"/>
  <c r="I491" i="12"/>
  <c r="J491" i="12" s="1"/>
  <c r="H492" i="12"/>
  <c r="F494" i="12"/>
  <c r="G494" i="12" s="1"/>
  <c r="E493" i="12"/>
  <c r="P491" i="12" l="1"/>
  <c r="Q491" i="12"/>
  <c r="R490" i="12"/>
  <c r="L492" i="12"/>
  <c r="M492" i="12"/>
  <c r="N491" i="12"/>
  <c r="I492" i="12"/>
  <c r="J492" i="12" s="1"/>
  <c r="H493" i="12"/>
  <c r="E494" i="12"/>
  <c r="F495" i="12"/>
  <c r="G495" i="12" s="1"/>
  <c r="P492" i="12" l="1"/>
  <c r="Q492" i="12"/>
  <c r="R491" i="12"/>
  <c r="L493" i="12"/>
  <c r="M493" i="12"/>
  <c r="N492" i="12"/>
  <c r="I493" i="12"/>
  <c r="J493" i="12" s="1"/>
  <c r="H494" i="12"/>
  <c r="M494" i="12" s="1"/>
  <c r="F496" i="12"/>
  <c r="G496" i="12" s="1"/>
  <c r="E495" i="12"/>
  <c r="P493" i="12" l="1"/>
  <c r="Q493" i="12"/>
  <c r="Q494" i="12" s="1"/>
  <c r="R492" i="12"/>
  <c r="N493" i="12"/>
  <c r="I494" i="12"/>
  <c r="J494" i="12" s="1"/>
  <c r="L494" i="12"/>
  <c r="N494" i="12" s="1"/>
  <c r="H495" i="12"/>
  <c r="M495" i="12" s="1"/>
  <c r="E496" i="12"/>
  <c r="F497" i="12"/>
  <c r="G497" i="12" s="1"/>
  <c r="P494" i="12" l="1"/>
  <c r="Q495" i="12"/>
  <c r="R493" i="12"/>
  <c r="R494" i="12"/>
  <c r="I495" i="12"/>
  <c r="J495" i="12" s="1"/>
  <c r="L495" i="12"/>
  <c r="N495" i="12" s="1"/>
  <c r="H496" i="12"/>
  <c r="F498" i="12"/>
  <c r="G498" i="12" s="1"/>
  <c r="E497" i="12"/>
  <c r="P495" i="12" l="1"/>
  <c r="R495" i="12" s="1"/>
  <c r="L496" i="12"/>
  <c r="M496" i="12"/>
  <c r="I496" i="12"/>
  <c r="J496" i="12" s="1"/>
  <c r="H497" i="12"/>
  <c r="E498" i="12"/>
  <c r="F499" i="12"/>
  <c r="G499" i="12" s="1"/>
  <c r="P496" i="12" l="1"/>
  <c r="Q496" i="12"/>
  <c r="L497" i="12"/>
  <c r="M497" i="12"/>
  <c r="N496" i="12"/>
  <c r="I497" i="12"/>
  <c r="J497" i="12" s="1"/>
  <c r="H498" i="12"/>
  <c r="F500" i="12"/>
  <c r="G500" i="12" s="1"/>
  <c r="E499" i="12"/>
  <c r="P497" i="12" l="1"/>
  <c r="Q497" i="12"/>
  <c r="R496" i="12"/>
  <c r="L498" i="12"/>
  <c r="M498" i="12"/>
  <c r="N497" i="12"/>
  <c r="I498" i="12"/>
  <c r="J498" i="12" s="1"/>
  <c r="H499" i="12"/>
  <c r="E500" i="12"/>
  <c r="F501" i="12"/>
  <c r="G501" i="12" s="1"/>
  <c r="P498" i="12" l="1"/>
  <c r="Q498" i="12"/>
  <c r="R497" i="12"/>
  <c r="L499" i="12"/>
  <c r="M499" i="12"/>
  <c r="N498" i="12"/>
  <c r="I499" i="12"/>
  <c r="J499" i="12" s="1"/>
  <c r="H500" i="12"/>
  <c r="F502" i="12"/>
  <c r="G502" i="12" s="1"/>
  <c r="E501" i="12"/>
  <c r="P499" i="12" l="1"/>
  <c r="Q499" i="12"/>
  <c r="R498" i="12"/>
  <c r="L500" i="12"/>
  <c r="M500" i="12"/>
  <c r="N499" i="12"/>
  <c r="I500" i="12"/>
  <c r="J500" i="12" s="1"/>
  <c r="H501" i="12"/>
  <c r="E502" i="12"/>
  <c r="F503" i="12"/>
  <c r="G503" i="12" s="1"/>
  <c r="P500" i="12" l="1"/>
  <c r="Q500" i="12"/>
  <c r="R499" i="12"/>
  <c r="L501" i="12"/>
  <c r="M501" i="12"/>
  <c r="N500" i="12"/>
  <c r="I501" i="12"/>
  <c r="J501" i="12" s="1"/>
  <c r="H502" i="12"/>
  <c r="F504" i="12"/>
  <c r="G504" i="12" s="1"/>
  <c r="E503" i="12"/>
  <c r="P501" i="12" l="1"/>
  <c r="Q501" i="12"/>
  <c r="R500" i="12"/>
  <c r="L502" i="12"/>
  <c r="M502" i="12"/>
  <c r="N501" i="12"/>
  <c r="I502" i="12"/>
  <c r="J502" i="12" s="1"/>
  <c r="H503" i="12"/>
  <c r="E504" i="12"/>
  <c r="F505" i="12"/>
  <c r="G505" i="12" s="1"/>
  <c r="P502" i="12" l="1"/>
  <c r="Q502" i="12"/>
  <c r="R501" i="12"/>
  <c r="L503" i="12"/>
  <c r="M503" i="12"/>
  <c r="N502" i="12"/>
  <c r="I503" i="12"/>
  <c r="J503" i="12" s="1"/>
  <c r="H504" i="12"/>
  <c r="F506" i="12"/>
  <c r="G506" i="12" s="1"/>
  <c r="E505" i="12"/>
  <c r="P503" i="12" l="1"/>
  <c r="Q503" i="12"/>
  <c r="R502" i="12"/>
  <c r="L504" i="12"/>
  <c r="M504" i="12"/>
  <c r="N503" i="12"/>
  <c r="I504" i="12"/>
  <c r="J504" i="12" s="1"/>
  <c r="H505" i="12"/>
  <c r="E506" i="12"/>
  <c r="F507" i="12"/>
  <c r="G507" i="12" s="1"/>
  <c r="P504" i="12" l="1"/>
  <c r="Q504" i="12"/>
  <c r="R503" i="12"/>
  <c r="L505" i="12"/>
  <c r="M505" i="12"/>
  <c r="N504" i="12"/>
  <c r="I505" i="12"/>
  <c r="J505" i="12" s="1"/>
  <c r="H506" i="12"/>
  <c r="F508" i="12"/>
  <c r="G508" i="12" s="1"/>
  <c r="E507" i="12"/>
  <c r="P505" i="12" l="1"/>
  <c r="Q505" i="12"/>
  <c r="R504" i="12"/>
  <c r="L506" i="12"/>
  <c r="M506" i="12"/>
  <c r="N505" i="12"/>
  <c r="I506" i="12"/>
  <c r="J506" i="12" s="1"/>
  <c r="H507" i="12"/>
  <c r="M507" i="12" s="1"/>
  <c r="E508" i="12"/>
  <c r="F509" i="12"/>
  <c r="G509" i="12" s="1"/>
  <c r="P506" i="12" l="1"/>
  <c r="Q506" i="12"/>
  <c r="Q507" i="12" s="1"/>
  <c r="R505" i="12"/>
  <c r="N506" i="12"/>
  <c r="I507" i="12"/>
  <c r="J507" i="12" s="1"/>
  <c r="L507" i="12"/>
  <c r="N507" i="12" s="1"/>
  <c r="H508" i="12"/>
  <c r="M508" i="12" s="1"/>
  <c r="E509" i="12"/>
  <c r="F510" i="12"/>
  <c r="G510" i="12" s="1"/>
  <c r="P507" i="12" l="1"/>
  <c r="R507" i="12" s="1"/>
  <c r="Q508" i="12"/>
  <c r="R506" i="12"/>
  <c r="I508" i="12"/>
  <c r="J508" i="12" s="1"/>
  <c r="L508" i="12"/>
  <c r="N508" i="12" s="1"/>
  <c r="H509" i="12"/>
  <c r="F511" i="12"/>
  <c r="G511" i="12" s="1"/>
  <c r="E510" i="12"/>
  <c r="P508" i="12" l="1"/>
  <c r="R508" i="12" s="1"/>
  <c r="L509" i="12"/>
  <c r="M509" i="12"/>
  <c r="I509" i="12"/>
  <c r="J509" i="12" s="1"/>
  <c r="H510" i="12"/>
  <c r="E511" i="12"/>
  <c r="F512" i="12"/>
  <c r="G512" i="12" s="1"/>
  <c r="P509" i="12" l="1"/>
  <c r="Q509" i="12"/>
  <c r="L510" i="12"/>
  <c r="M510" i="12"/>
  <c r="N509" i="12"/>
  <c r="I510" i="12"/>
  <c r="J510" i="12" s="1"/>
  <c r="H511" i="12"/>
  <c r="F513" i="12"/>
  <c r="G513" i="12" s="1"/>
  <c r="E512" i="12"/>
  <c r="P510" i="12" l="1"/>
  <c r="Q510" i="12"/>
  <c r="R509" i="12"/>
  <c r="L511" i="12"/>
  <c r="M511" i="12"/>
  <c r="N510" i="12"/>
  <c r="I511" i="12"/>
  <c r="J511" i="12" s="1"/>
  <c r="H512" i="12"/>
  <c r="E513" i="12"/>
  <c r="F514" i="12"/>
  <c r="G514" i="12" s="1"/>
  <c r="P511" i="12" l="1"/>
  <c r="Q511" i="12"/>
  <c r="R510" i="12"/>
  <c r="L512" i="12"/>
  <c r="M512" i="12"/>
  <c r="N511" i="12"/>
  <c r="I512" i="12"/>
  <c r="J512" i="12" s="1"/>
  <c r="H513" i="12"/>
  <c r="F515" i="12"/>
  <c r="G515" i="12" s="1"/>
  <c r="E514" i="12"/>
  <c r="P512" i="12" l="1"/>
  <c r="Q512" i="12"/>
  <c r="R511" i="12"/>
  <c r="L513" i="12"/>
  <c r="M513" i="12"/>
  <c r="N512" i="12"/>
  <c r="I513" i="12"/>
  <c r="J513" i="12" s="1"/>
  <c r="H514" i="12"/>
  <c r="E515" i="12"/>
  <c r="F516" i="12"/>
  <c r="G516" i="12" s="1"/>
  <c r="P513" i="12" l="1"/>
  <c r="Q513" i="12"/>
  <c r="R512" i="12"/>
  <c r="L514" i="12"/>
  <c r="M514" i="12"/>
  <c r="N513" i="12"/>
  <c r="I514" i="12"/>
  <c r="J514" i="12" s="1"/>
  <c r="H515" i="12"/>
  <c r="F517" i="12"/>
  <c r="G517" i="12" s="1"/>
  <c r="E516" i="12"/>
  <c r="P514" i="12" l="1"/>
  <c r="Q514" i="12"/>
  <c r="R513" i="12"/>
  <c r="L515" i="12"/>
  <c r="M515" i="12"/>
  <c r="N514" i="12"/>
  <c r="I515" i="12"/>
  <c r="J515" i="12" s="1"/>
  <c r="H516" i="12"/>
  <c r="E517" i="12"/>
  <c r="F518" i="12"/>
  <c r="G518" i="12" s="1"/>
  <c r="P515" i="12" l="1"/>
  <c r="Q515" i="12"/>
  <c r="R514" i="12"/>
  <c r="L516" i="12"/>
  <c r="M516" i="12"/>
  <c r="N515" i="12"/>
  <c r="I516" i="12"/>
  <c r="J516" i="12" s="1"/>
  <c r="H517" i="12"/>
  <c r="F519" i="12"/>
  <c r="G519" i="12" s="1"/>
  <c r="E518" i="12"/>
  <c r="P516" i="12" l="1"/>
  <c r="Q516" i="12"/>
  <c r="R515" i="12"/>
  <c r="L517" i="12"/>
  <c r="M517" i="12"/>
  <c r="N516" i="12"/>
  <c r="I517" i="12"/>
  <c r="J517" i="12" s="1"/>
  <c r="H518" i="12"/>
  <c r="E519" i="12"/>
  <c r="F520" i="12"/>
  <c r="G520" i="12" s="1"/>
  <c r="P517" i="12" l="1"/>
  <c r="Q517" i="12"/>
  <c r="R516" i="12"/>
  <c r="L518" i="12"/>
  <c r="M518" i="12"/>
  <c r="N517" i="12"/>
  <c r="I518" i="12"/>
  <c r="J518" i="12" s="1"/>
  <c r="H519" i="12"/>
  <c r="M519" i="12" s="1"/>
  <c r="F521" i="12"/>
  <c r="G521" i="12" s="1"/>
  <c r="E520" i="12"/>
  <c r="P518" i="12" l="1"/>
  <c r="Q518" i="12"/>
  <c r="Q519" i="12" s="1"/>
  <c r="R517" i="12"/>
  <c r="N518" i="12"/>
  <c r="I519" i="12"/>
  <c r="J519" i="12" s="1"/>
  <c r="L519" i="12"/>
  <c r="N519" i="12" s="1"/>
  <c r="H520" i="12"/>
  <c r="E521" i="12"/>
  <c r="F522" i="12"/>
  <c r="G522" i="12" s="1"/>
  <c r="P519" i="12" l="1"/>
  <c r="R519" i="12" s="1"/>
  <c r="R518" i="12"/>
  <c r="L520" i="12"/>
  <c r="M520" i="12"/>
  <c r="I520" i="12"/>
  <c r="J520" i="12" s="1"/>
  <c r="H521" i="12"/>
  <c r="F523" i="12"/>
  <c r="G523" i="12" s="1"/>
  <c r="E522" i="12"/>
  <c r="P520" i="12" l="1"/>
  <c r="Q520" i="12"/>
  <c r="L521" i="12"/>
  <c r="M521" i="12"/>
  <c r="N520" i="12"/>
  <c r="I521" i="12"/>
  <c r="J521" i="12" s="1"/>
  <c r="H522" i="12"/>
  <c r="E523" i="12"/>
  <c r="F524" i="12"/>
  <c r="G524" i="12" s="1"/>
  <c r="P521" i="12" l="1"/>
  <c r="Q521" i="12"/>
  <c r="R520" i="12"/>
  <c r="L522" i="12"/>
  <c r="M522" i="12"/>
  <c r="N521" i="12"/>
  <c r="I522" i="12"/>
  <c r="J522" i="12" s="1"/>
  <c r="H523" i="12"/>
  <c r="F525" i="12"/>
  <c r="G525" i="12" s="1"/>
  <c r="E524" i="12"/>
  <c r="P522" i="12" l="1"/>
  <c r="Q522" i="12"/>
  <c r="R521" i="12"/>
  <c r="L523" i="12"/>
  <c r="M523" i="12"/>
  <c r="N522" i="12"/>
  <c r="I523" i="12"/>
  <c r="J523" i="12" s="1"/>
  <c r="H524" i="12"/>
  <c r="E525" i="12"/>
  <c r="F526" i="12"/>
  <c r="G526" i="12" s="1"/>
  <c r="P523" i="12" l="1"/>
  <c r="Q523" i="12"/>
  <c r="R522" i="12"/>
  <c r="L524" i="12"/>
  <c r="M524" i="12"/>
  <c r="N523" i="12"/>
  <c r="I524" i="12"/>
  <c r="J524" i="12" s="1"/>
  <c r="H525" i="12"/>
  <c r="F527" i="12"/>
  <c r="G527" i="12" s="1"/>
  <c r="E526" i="12"/>
  <c r="P524" i="12" l="1"/>
  <c r="Q524" i="12"/>
  <c r="R523" i="12"/>
  <c r="L525" i="12"/>
  <c r="M525" i="12"/>
  <c r="N524" i="12"/>
  <c r="I525" i="12"/>
  <c r="J525" i="12" s="1"/>
  <c r="H526" i="12"/>
  <c r="F528" i="12"/>
  <c r="G528" i="12" s="1"/>
  <c r="E527" i="12"/>
  <c r="P525" i="12" l="1"/>
  <c r="Q525" i="12"/>
  <c r="R524" i="12"/>
  <c r="L526" i="12"/>
  <c r="M526" i="12"/>
  <c r="N525" i="12"/>
  <c r="I526" i="12"/>
  <c r="J526" i="12" s="1"/>
  <c r="H527" i="12"/>
  <c r="F529" i="12"/>
  <c r="G529" i="12" s="1"/>
  <c r="E528" i="12"/>
  <c r="P526" i="12" l="1"/>
  <c r="Q526" i="12"/>
  <c r="R525" i="12"/>
  <c r="L527" i="12"/>
  <c r="M527" i="12"/>
  <c r="N526" i="12"/>
  <c r="I527" i="12"/>
  <c r="J527" i="12" s="1"/>
  <c r="H528" i="12"/>
  <c r="F530" i="12"/>
  <c r="G530" i="12" s="1"/>
  <c r="E529" i="12"/>
  <c r="P527" i="12" l="1"/>
  <c r="Q527" i="12"/>
  <c r="R526" i="12"/>
  <c r="L528" i="12"/>
  <c r="M528" i="12"/>
  <c r="N527" i="12"/>
  <c r="I528" i="12"/>
  <c r="J528" i="12" s="1"/>
  <c r="H529" i="12"/>
  <c r="E530" i="12"/>
  <c r="F531" i="12"/>
  <c r="G531" i="12" s="1"/>
  <c r="P528" i="12" l="1"/>
  <c r="Q528" i="12"/>
  <c r="R527" i="12"/>
  <c r="L529" i="12"/>
  <c r="M529" i="12"/>
  <c r="N528" i="12"/>
  <c r="I529" i="12"/>
  <c r="J529" i="12" s="1"/>
  <c r="H530" i="12"/>
  <c r="F532" i="12"/>
  <c r="G532" i="12" s="1"/>
  <c r="E531" i="12"/>
  <c r="P529" i="12" l="1"/>
  <c r="Q529" i="12"/>
  <c r="R528" i="12"/>
  <c r="L530" i="12"/>
  <c r="M530" i="12"/>
  <c r="N529" i="12"/>
  <c r="I530" i="12"/>
  <c r="J530" i="12" s="1"/>
  <c r="H531" i="12"/>
  <c r="E532" i="12"/>
  <c r="F533" i="12"/>
  <c r="G533" i="12" s="1"/>
  <c r="P530" i="12" l="1"/>
  <c r="Q530" i="12"/>
  <c r="R529" i="12"/>
  <c r="L531" i="12"/>
  <c r="M531" i="12"/>
  <c r="N530" i="12"/>
  <c r="I531" i="12"/>
  <c r="J531" i="12" s="1"/>
  <c r="H532" i="12"/>
  <c r="F534" i="12"/>
  <c r="G534" i="12" s="1"/>
  <c r="E533" i="12"/>
  <c r="P531" i="12" l="1"/>
  <c r="Q531" i="12"/>
  <c r="R530" i="12"/>
  <c r="L532" i="12"/>
  <c r="M532" i="12"/>
  <c r="N531" i="12"/>
  <c r="I532" i="12"/>
  <c r="J532" i="12" s="1"/>
  <c r="H533" i="12"/>
  <c r="F535" i="12"/>
  <c r="G535" i="12" s="1"/>
  <c r="E534" i="12"/>
  <c r="P532" i="12" l="1"/>
  <c r="Q532" i="12"/>
  <c r="R531" i="12"/>
  <c r="L533" i="12"/>
  <c r="M533" i="12"/>
  <c r="N532" i="12"/>
  <c r="I533" i="12"/>
  <c r="J533" i="12" s="1"/>
  <c r="H534" i="12"/>
  <c r="F536" i="12"/>
  <c r="G536" i="12" s="1"/>
  <c r="E535" i="12"/>
  <c r="P533" i="12" l="1"/>
  <c r="Q533" i="12"/>
  <c r="R532" i="12"/>
  <c r="L534" i="12"/>
  <c r="M534" i="12"/>
  <c r="N533" i="12"/>
  <c r="I534" i="12"/>
  <c r="J534" i="12" s="1"/>
  <c r="H535" i="12"/>
  <c r="F537" i="12"/>
  <c r="G537" i="12" s="1"/>
  <c r="E536" i="12"/>
  <c r="P534" i="12" l="1"/>
  <c r="Q534" i="12"/>
  <c r="R533" i="12"/>
  <c r="L535" i="12"/>
  <c r="M535" i="12"/>
  <c r="N534" i="12"/>
  <c r="I535" i="12"/>
  <c r="J535" i="12" s="1"/>
  <c r="H536" i="12"/>
  <c r="F538" i="12"/>
  <c r="G538" i="12" s="1"/>
  <c r="E537" i="12"/>
  <c r="P535" i="12" l="1"/>
  <c r="Q535" i="12"/>
  <c r="R534" i="12"/>
  <c r="L536" i="12"/>
  <c r="M536" i="12"/>
  <c r="N535" i="12"/>
  <c r="I536" i="12"/>
  <c r="J536" i="12" s="1"/>
  <c r="H537" i="12"/>
  <c r="M537" i="12" s="1"/>
  <c r="F539" i="12"/>
  <c r="G539" i="12" s="1"/>
  <c r="E538" i="12"/>
  <c r="P536" i="12" l="1"/>
  <c r="Q536" i="12"/>
  <c r="Q537" i="12" s="1"/>
  <c r="R535" i="12"/>
  <c r="N536" i="12"/>
  <c r="I537" i="12"/>
  <c r="J537" i="12" s="1"/>
  <c r="L537" i="12"/>
  <c r="N537" i="12" s="1"/>
  <c r="H538" i="12"/>
  <c r="F540" i="12"/>
  <c r="G540" i="12" s="1"/>
  <c r="E539" i="12"/>
  <c r="P537" i="12" l="1"/>
  <c r="R537" i="12" s="1"/>
  <c r="R536" i="12"/>
  <c r="L538" i="12"/>
  <c r="M538" i="12"/>
  <c r="I538" i="12"/>
  <c r="J538" i="12" s="1"/>
  <c r="H539" i="12"/>
  <c r="F541" i="12"/>
  <c r="G541" i="12" s="1"/>
  <c r="E540" i="12"/>
  <c r="P538" i="12" l="1"/>
  <c r="Q538" i="12"/>
  <c r="L539" i="12"/>
  <c r="M539" i="12"/>
  <c r="N538" i="12"/>
  <c r="I539" i="12"/>
  <c r="J539" i="12" s="1"/>
  <c r="H540" i="12"/>
  <c r="F542" i="12"/>
  <c r="G542" i="12" s="1"/>
  <c r="E541" i="12"/>
  <c r="P539" i="12" l="1"/>
  <c r="Q539" i="12"/>
  <c r="R538" i="12"/>
  <c r="L540" i="12"/>
  <c r="M540" i="12"/>
  <c r="N539" i="12"/>
  <c r="I540" i="12"/>
  <c r="J540" i="12" s="1"/>
  <c r="H541" i="12"/>
  <c r="E542" i="12"/>
  <c r="F543" i="12"/>
  <c r="G543" i="12" s="1"/>
  <c r="R539" i="12" l="1"/>
  <c r="P540" i="12"/>
  <c r="Q540" i="12"/>
  <c r="L541" i="12"/>
  <c r="M541" i="12"/>
  <c r="N540" i="12"/>
  <c r="I541" i="12"/>
  <c r="J541" i="12" s="1"/>
  <c r="H542" i="12"/>
  <c r="F544" i="12"/>
  <c r="G544" i="12" s="1"/>
  <c r="E543" i="12"/>
  <c r="P541" i="12" l="1"/>
  <c r="Q541" i="12"/>
  <c r="R540" i="12"/>
  <c r="L542" i="12"/>
  <c r="M542" i="12"/>
  <c r="N541" i="12"/>
  <c r="I542" i="12"/>
  <c r="J542" i="12" s="1"/>
  <c r="H543" i="12"/>
  <c r="E544" i="12"/>
  <c r="F545" i="12"/>
  <c r="G545" i="12" s="1"/>
  <c r="P542" i="12" l="1"/>
  <c r="Q542" i="12"/>
  <c r="R542" i="12" s="1"/>
  <c r="R541" i="12"/>
  <c r="L543" i="12"/>
  <c r="M543" i="12"/>
  <c r="N542" i="12"/>
  <c r="I543" i="12"/>
  <c r="J543" i="12" s="1"/>
  <c r="H544" i="12"/>
  <c r="F546" i="12"/>
  <c r="G546" i="12" s="1"/>
  <c r="E545" i="12"/>
  <c r="P543" i="12" l="1"/>
  <c r="Q543" i="12"/>
  <c r="L544" i="12"/>
  <c r="M544" i="12"/>
  <c r="N543" i="12"/>
  <c r="I544" i="12"/>
  <c r="J544" i="12" s="1"/>
  <c r="H545" i="12"/>
  <c r="F547" i="12"/>
  <c r="G547" i="12" s="1"/>
  <c r="E546" i="12"/>
  <c r="P544" i="12" l="1"/>
  <c r="Q544" i="12"/>
  <c r="R543" i="12"/>
  <c r="L545" i="12"/>
  <c r="M545" i="12"/>
  <c r="N544" i="12"/>
  <c r="I545" i="12"/>
  <c r="J545" i="12" s="1"/>
  <c r="H546" i="12"/>
  <c r="F548" i="12"/>
  <c r="G548" i="12" s="1"/>
  <c r="E547" i="12"/>
  <c r="P545" i="12" l="1"/>
  <c r="Q545" i="12"/>
  <c r="R544" i="12"/>
  <c r="L546" i="12"/>
  <c r="M546" i="12"/>
  <c r="N545" i="12"/>
  <c r="I546" i="12"/>
  <c r="J546" i="12" s="1"/>
  <c r="H547" i="12"/>
  <c r="F549" i="12"/>
  <c r="G549" i="12" s="1"/>
  <c r="E548" i="12"/>
  <c r="P546" i="12" l="1"/>
  <c r="Q546" i="12"/>
  <c r="R545" i="12"/>
  <c r="L547" i="12"/>
  <c r="M547" i="12"/>
  <c r="N546" i="12"/>
  <c r="I547" i="12"/>
  <c r="J547" i="12" s="1"/>
  <c r="H548" i="12"/>
  <c r="F550" i="12"/>
  <c r="G550" i="12" s="1"/>
  <c r="E549" i="12"/>
  <c r="P547" i="12" l="1"/>
  <c r="Q547" i="12"/>
  <c r="R546" i="12"/>
  <c r="L548" i="12"/>
  <c r="M548" i="12"/>
  <c r="N547" i="12"/>
  <c r="I548" i="12"/>
  <c r="J548" i="12" s="1"/>
  <c r="H549" i="12"/>
  <c r="F551" i="12"/>
  <c r="G551" i="12" s="1"/>
  <c r="E550" i="12"/>
  <c r="P548" i="12" l="1"/>
  <c r="Q548" i="12"/>
  <c r="R547" i="12"/>
  <c r="L549" i="12"/>
  <c r="M549" i="12"/>
  <c r="N548" i="12"/>
  <c r="I549" i="12"/>
  <c r="J549" i="12" s="1"/>
  <c r="H550" i="12"/>
  <c r="M550" i="12" s="1"/>
  <c r="F552" i="12"/>
  <c r="G552" i="12" s="1"/>
  <c r="E551" i="12"/>
  <c r="P549" i="12" l="1"/>
  <c r="Q549" i="12"/>
  <c r="Q550" i="12" s="1"/>
  <c r="R548" i="12"/>
  <c r="N549" i="12"/>
  <c r="I550" i="12"/>
  <c r="J550" i="12" s="1"/>
  <c r="L550" i="12"/>
  <c r="N550" i="12" s="1"/>
  <c r="H551" i="12"/>
  <c r="E552" i="12"/>
  <c r="F553" i="12"/>
  <c r="G553" i="12" s="1"/>
  <c r="P550" i="12" l="1"/>
  <c r="R550" i="12" s="1"/>
  <c r="R549" i="12"/>
  <c r="L551" i="12"/>
  <c r="M551" i="12"/>
  <c r="I551" i="12"/>
  <c r="J551" i="12" s="1"/>
  <c r="H552" i="12"/>
  <c r="F554" i="12"/>
  <c r="G554" i="12" s="1"/>
  <c r="E553" i="12"/>
  <c r="P551" i="12" l="1"/>
  <c r="Q551" i="12"/>
  <c r="L552" i="12"/>
  <c r="M552" i="12"/>
  <c r="N551" i="12"/>
  <c r="I552" i="12"/>
  <c r="J552" i="12" s="1"/>
  <c r="H553" i="12"/>
  <c r="E554" i="12"/>
  <c r="F555" i="12"/>
  <c r="G555" i="12" s="1"/>
  <c r="P552" i="12" l="1"/>
  <c r="Q552" i="12"/>
  <c r="R551" i="12"/>
  <c r="L553" i="12"/>
  <c r="M553" i="12"/>
  <c r="N552" i="12"/>
  <c r="I553" i="12"/>
  <c r="J553" i="12" s="1"/>
  <c r="H554" i="12"/>
  <c r="F556" i="12"/>
  <c r="G556" i="12" s="1"/>
  <c r="E555" i="12"/>
  <c r="P553" i="12" l="1"/>
  <c r="Q553" i="12"/>
  <c r="R552" i="12"/>
  <c r="L554" i="12"/>
  <c r="M554" i="12"/>
  <c r="N553" i="12"/>
  <c r="I554" i="12"/>
  <c r="J554" i="12" s="1"/>
  <c r="H555" i="12"/>
  <c r="E556" i="12"/>
  <c r="F557" i="12"/>
  <c r="G557" i="12" s="1"/>
  <c r="P554" i="12" l="1"/>
  <c r="Q554" i="12"/>
  <c r="R553" i="12"/>
  <c r="L555" i="12"/>
  <c r="M555" i="12"/>
  <c r="N554" i="12"/>
  <c r="I555" i="12"/>
  <c r="J555" i="12" s="1"/>
  <c r="H556" i="12"/>
  <c r="M556" i="12" s="1"/>
  <c r="F558" i="12"/>
  <c r="G558" i="12" s="1"/>
  <c r="E557" i="12"/>
  <c r="P555" i="12" l="1"/>
  <c r="Q555" i="12"/>
  <c r="Q556" i="12" s="1"/>
  <c r="R554" i="12"/>
  <c r="N555" i="12"/>
  <c r="I556" i="12"/>
  <c r="J556" i="12" s="1"/>
  <c r="L556" i="12"/>
  <c r="N556" i="12" s="1"/>
  <c r="H557" i="12"/>
  <c r="F559" i="12"/>
  <c r="G559" i="12" s="1"/>
  <c r="E558" i="12"/>
  <c r="P556" i="12" l="1"/>
  <c r="R556" i="12" s="1"/>
  <c r="R555" i="12"/>
  <c r="L557" i="12"/>
  <c r="M557" i="12"/>
  <c r="I557" i="12"/>
  <c r="J557" i="12" s="1"/>
  <c r="H558" i="12"/>
  <c r="F560" i="12"/>
  <c r="G560" i="12" s="1"/>
  <c r="E559" i="12"/>
  <c r="P557" i="12" l="1"/>
  <c r="Q557" i="12"/>
  <c r="L558" i="12"/>
  <c r="M558" i="12"/>
  <c r="N557" i="12"/>
  <c r="I558" i="12"/>
  <c r="J558" i="12" s="1"/>
  <c r="H559" i="12"/>
  <c r="E560" i="12"/>
  <c r="F561" i="12"/>
  <c r="G561" i="12" s="1"/>
  <c r="P558" i="12" l="1"/>
  <c r="Q558" i="12"/>
  <c r="R557" i="12"/>
  <c r="L559" i="12"/>
  <c r="M559" i="12"/>
  <c r="N558" i="12"/>
  <c r="I559" i="12"/>
  <c r="J559" i="12" s="1"/>
  <c r="H560" i="12"/>
  <c r="F562" i="12"/>
  <c r="G562" i="12" s="1"/>
  <c r="E561" i="12"/>
  <c r="P559" i="12" l="1"/>
  <c r="Q559" i="12"/>
  <c r="R558" i="12"/>
  <c r="L560" i="12"/>
  <c r="M560" i="12"/>
  <c r="N559" i="12"/>
  <c r="I560" i="12"/>
  <c r="J560" i="12" s="1"/>
  <c r="H561" i="12"/>
  <c r="F563" i="12"/>
  <c r="G563" i="12" s="1"/>
  <c r="E562" i="12"/>
  <c r="P560" i="12" l="1"/>
  <c r="Q560" i="12"/>
  <c r="R559" i="12"/>
  <c r="L561" i="12"/>
  <c r="M561" i="12"/>
  <c r="N560" i="12"/>
  <c r="I561" i="12"/>
  <c r="J561" i="12" s="1"/>
  <c r="H562" i="12"/>
  <c r="E563" i="12"/>
  <c r="F564" i="12"/>
  <c r="G564" i="12" s="1"/>
  <c r="P561" i="12" l="1"/>
  <c r="Q561" i="12"/>
  <c r="R560" i="12"/>
  <c r="L562" i="12"/>
  <c r="M562" i="12"/>
  <c r="N561" i="12"/>
  <c r="I562" i="12"/>
  <c r="J562" i="12" s="1"/>
  <c r="H563" i="12"/>
  <c r="M563" i="12" s="1"/>
  <c r="F565" i="12"/>
  <c r="G565" i="12" s="1"/>
  <c r="E564" i="12"/>
  <c r="P562" i="12" l="1"/>
  <c r="Q562" i="12"/>
  <c r="Q563" i="12" s="1"/>
  <c r="R561" i="12"/>
  <c r="N562" i="12"/>
  <c r="I563" i="12"/>
  <c r="J563" i="12" s="1"/>
  <c r="L563" i="12"/>
  <c r="N563" i="12" s="1"/>
  <c r="H564" i="12"/>
  <c r="M564" i="12" s="1"/>
  <c r="F566" i="12"/>
  <c r="G566" i="12" s="1"/>
  <c r="E565" i="12"/>
  <c r="P563" i="12" l="1"/>
  <c r="R563" i="12" s="1"/>
  <c r="Q564" i="12"/>
  <c r="R562" i="12"/>
  <c r="I564" i="12"/>
  <c r="J564" i="12" s="1"/>
  <c r="L564" i="12"/>
  <c r="N564" i="12" s="1"/>
  <c r="H565" i="12"/>
  <c r="E566" i="12"/>
  <c r="F567" i="12"/>
  <c r="G567" i="12" s="1"/>
  <c r="P564" i="12" l="1"/>
  <c r="R564" i="12" s="1"/>
  <c r="L565" i="12"/>
  <c r="M565" i="12"/>
  <c r="I565" i="12"/>
  <c r="J565" i="12" s="1"/>
  <c r="H566" i="12"/>
  <c r="F568" i="12"/>
  <c r="G568" i="12" s="1"/>
  <c r="E567" i="12"/>
  <c r="P565" i="12" l="1"/>
  <c r="Q565" i="12"/>
  <c r="L566" i="12"/>
  <c r="M566" i="12"/>
  <c r="N565" i="12"/>
  <c r="I566" i="12"/>
  <c r="J566" i="12" s="1"/>
  <c r="H567" i="12"/>
  <c r="F569" i="12"/>
  <c r="G569" i="12" s="1"/>
  <c r="E568" i="12"/>
  <c r="P566" i="12" l="1"/>
  <c r="Q566" i="12"/>
  <c r="R565" i="12"/>
  <c r="L567" i="12"/>
  <c r="M567" i="12"/>
  <c r="N566" i="12"/>
  <c r="I567" i="12"/>
  <c r="J567" i="12" s="1"/>
  <c r="H568" i="12"/>
  <c r="F570" i="12"/>
  <c r="G570" i="12" s="1"/>
  <c r="E569" i="12"/>
  <c r="P567" i="12" l="1"/>
  <c r="Q567" i="12"/>
  <c r="R566" i="12"/>
  <c r="L568" i="12"/>
  <c r="M568" i="12"/>
  <c r="N567" i="12"/>
  <c r="I568" i="12"/>
  <c r="J568" i="12" s="1"/>
  <c r="H569" i="12"/>
  <c r="E570" i="12"/>
  <c r="F571" i="12"/>
  <c r="G571" i="12" s="1"/>
  <c r="P568" i="12" l="1"/>
  <c r="Q568" i="12"/>
  <c r="R567" i="12"/>
  <c r="L569" i="12"/>
  <c r="M569" i="12"/>
  <c r="N568" i="12"/>
  <c r="I569" i="12"/>
  <c r="J569" i="12" s="1"/>
  <c r="H570" i="12"/>
  <c r="F572" i="12"/>
  <c r="G572" i="12" s="1"/>
  <c r="E571" i="12"/>
  <c r="P569" i="12" l="1"/>
  <c r="Q569" i="12"/>
  <c r="R568" i="12"/>
  <c r="L570" i="12"/>
  <c r="M570" i="12"/>
  <c r="N569" i="12"/>
  <c r="I570" i="12"/>
  <c r="J570" i="12" s="1"/>
  <c r="H571" i="12"/>
  <c r="E572" i="12"/>
  <c r="F573" i="12"/>
  <c r="G573" i="12" s="1"/>
  <c r="P570" i="12" l="1"/>
  <c r="Q570" i="12"/>
  <c r="R569" i="12"/>
  <c r="L571" i="12"/>
  <c r="M571" i="12"/>
  <c r="N570" i="12"/>
  <c r="I571" i="12"/>
  <c r="J571" i="12" s="1"/>
  <c r="H572" i="12"/>
  <c r="M572" i="12" s="1"/>
  <c r="F574" i="12"/>
  <c r="G574" i="12" s="1"/>
  <c r="E573" i="12"/>
  <c r="P571" i="12" l="1"/>
  <c r="Q571" i="12"/>
  <c r="Q572" i="12" s="1"/>
  <c r="R570" i="12"/>
  <c r="N571" i="12"/>
  <c r="I572" i="12"/>
  <c r="J572" i="12" s="1"/>
  <c r="L572" i="12"/>
  <c r="N572" i="12" s="1"/>
  <c r="H573" i="12"/>
  <c r="E574" i="12"/>
  <c r="F575" i="12"/>
  <c r="G575" i="12" s="1"/>
  <c r="P572" i="12" l="1"/>
  <c r="R572" i="12" s="1"/>
  <c r="R571" i="12"/>
  <c r="L573" i="12"/>
  <c r="M573" i="12"/>
  <c r="I573" i="12"/>
  <c r="J573" i="12" s="1"/>
  <c r="H574" i="12"/>
  <c r="F576" i="12"/>
  <c r="G576" i="12" s="1"/>
  <c r="E575" i="12"/>
  <c r="P573" i="12" l="1"/>
  <c r="Q573" i="12"/>
  <c r="L574" i="12"/>
  <c r="M574" i="12"/>
  <c r="N573" i="12"/>
  <c r="I574" i="12"/>
  <c r="J574" i="12" s="1"/>
  <c r="H575" i="12"/>
  <c r="F577" i="12"/>
  <c r="G577" i="12" s="1"/>
  <c r="E576" i="12"/>
  <c r="P574" i="12" l="1"/>
  <c r="Q574" i="12"/>
  <c r="R573" i="12"/>
  <c r="L575" i="12"/>
  <c r="M575" i="12"/>
  <c r="N574" i="12"/>
  <c r="I575" i="12"/>
  <c r="J575" i="12" s="1"/>
  <c r="H576" i="12"/>
  <c r="F578" i="12"/>
  <c r="G578" i="12" s="1"/>
  <c r="E577" i="12"/>
  <c r="P575" i="12" l="1"/>
  <c r="Q575" i="12"/>
  <c r="R574" i="12"/>
  <c r="L576" i="12"/>
  <c r="M576" i="12"/>
  <c r="N575" i="12"/>
  <c r="I576" i="12"/>
  <c r="J576" i="12" s="1"/>
  <c r="H577" i="12"/>
  <c r="F579" i="12"/>
  <c r="G579" i="12" s="1"/>
  <c r="E578" i="12"/>
  <c r="P576" i="12" l="1"/>
  <c r="Q576" i="12"/>
  <c r="R575" i="12"/>
  <c r="L577" i="12"/>
  <c r="M577" i="12"/>
  <c r="N576" i="12"/>
  <c r="I577" i="12"/>
  <c r="J577" i="12" s="1"/>
  <c r="H578" i="12"/>
  <c r="E579" i="12"/>
  <c r="F580" i="12"/>
  <c r="G580" i="12" s="1"/>
  <c r="P577" i="12" l="1"/>
  <c r="Q577" i="12"/>
  <c r="R576" i="12"/>
  <c r="L578" i="12"/>
  <c r="M578" i="12"/>
  <c r="N577" i="12"/>
  <c r="I578" i="12"/>
  <c r="J578" i="12" s="1"/>
  <c r="H579" i="12"/>
  <c r="F581" i="12"/>
  <c r="G581" i="12" s="1"/>
  <c r="E580" i="12"/>
  <c r="P578" i="12" l="1"/>
  <c r="Q578" i="12"/>
  <c r="R577" i="12"/>
  <c r="L579" i="12"/>
  <c r="M579" i="12"/>
  <c r="N578" i="12"/>
  <c r="I579" i="12"/>
  <c r="J579" i="12" s="1"/>
  <c r="H580" i="12"/>
  <c r="E581" i="12"/>
  <c r="F582" i="12"/>
  <c r="G582" i="12" s="1"/>
  <c r="P579" i="12" l="1"/>
  <c r="Q579" i="12"/>
  <c r="R578" i="12"/>
  <c r="L580" i="12"/>
  <c r="M580" i="12"/>
  <c r="N579" i="12"/>
  <c r="I580" i="12"/>
  <c r="J580" i="12" s="1"/>
  <c r="H581" i="12"/>
  <c r="F583" i="12"/>
  <c r="G583" i="12" s="1"/>
  <c r="E582" i="12"/>
  <c r="P580" i="12" l="1"/>
  <c r="Q580" i="12"/>
  <c r="R579" i="12"/>
  <c r="L581" i="12"/>
  <c r="M581" i="12"/>
  <c r="N580" i="12"/>
  <c r="I581" i="12"/>
  <c r="J581" i="12" s="1"/>
  <c r="H582" i="12"/>
  <c r="E583" i="12"/>
  <c r="F584" i="12"/>
  <c r="G584" i="12" s="1"/>
  <c r="P581" i="12" l="1"/>
  <c r="Q581" i="12"/>
  <c r="R580" i="12"/>
  <c r="L582" i="12"/>
  <c r="M582" i="12"/>
  <c r="N581" i="12"/>
  <c r="I582" i="12"/>
  <c r="J582" i="12" s="1"/>
  <c r="H583" i="12"/>
  <c r="F585" i="12"/>
  <c r="G585" i="12" s="1"/>
  <c r="E584" i="12"/>
  <c r="P582" i="12" l="1"/>
  <c r="Q582" i="12"/>
  <c r="R581" i="12"/>
  <c r="L583" i="12"/>
  <c r="M583" i="12"/>
  <c r="N582" i="12"/>
  <c r="I583" i="12"/>
  <c r="J583" i="12" s="1"/>
  <c r="H584" i="12"/>
  <c r="E585" i="12"/>
  <c r="F586" i="12"/>
  <c r="G586" i="12" s="1"/>
  <c r="P583" i="12" l="1"/>
  <c r="Q583" i="12"/>
  <c r="R582" i="12"/>
  <c r="L584" i="12"/>
  <c r="M584" i="12"/>
  <c r="N583" i="12"/>
  <c r="I584" i="12"/>
  <c r="J584" i="12" s="1"/>
  <c r="H585" i="12"/>
  <c r="F587" i="12"/>
  <c r="G587" i="12" s="1"/>
  <c r="E586" i="12"/>
  <c r="P584" i="12" l="1"/>
  <c r="Q584" i="12"/>
  <c r="R583" i="12"/>
  <c r="L585" i="12"/>
  <c r="M585" i="12"/>
  <c r="N584" i="12"/>
  <c r="I585" i="12"/>
  <c r="J585" i="12" s="1"/>
  <c r="H586" i="12"/>
  <c r="M586" i="12" s="1"/>
  <c r="E587" i="12"/>
  <c r="F588" i="12"/>
  <c r="G588" i="12" s="1"/>
  <c r="P585" i="12" l="1"/>
  <c r="Q585" i="12"/>
  <c r="Q586" i="12" s="1"/>
  <c r="R584" i="12"/>
  <c r="N585" i="12"/>
  <c r="I586" i="12"/>
  <c r="J586" i="12" s="1"/>
  <c r="L586" i="12"/>
  <c r="N586" i="12" s="1"/>
  <c r="H587" i="12"/>
  <c r="F589" i="12"/>
  <c r="G589" i="12" s="1"/>
  <c r="E588" i="12"/>
  <c r="P586" i="12" l="1"/>
  <c r="R586" i="12" s="1"/>
  <c r="R585" i="12"/>
  <c r="L587" i="12"/>
  <c r="M587" i="12"/>
  <c r="I587" i="12"/>
  <c r="J587" i="12" s="1"/>
  <c r="H588" i="12"/>
  <c r="E589" i="12"/>
  <c r="F590" i="12"/>
  <c r="G590" i="12" s="1"/>
  <c r="P587" i="12" l="1"/>
  <c r="Q587" i="12"/>
  <c r="L588" i="12"/>
  <c r="M588" i="12"/>
  <c r="N587" i="12"/>
  <c r="I588" i="12"/>
  <c r="J588" i="12" s="1"/>
  <c r="H589" i="12"/>
  <c r="E590" i="12"/>
  <c r="F591" i="12"/>
  <c r="G591" i="12" s="1"/>
  <c r="P588" i="12" l="1"/>
  <c r="Q588" i="12"/>
  <c r="R587" i="12"/>
  <c r="L589" i="12"/>
  <c r="M589" i="12"/>
  <c r="N588" i="12"/>
  <c r="I589" i="12"/>
  <c r="J589" i="12" s="1"/>
  <c r="H590" i="12"/>
  <c r="F592" i="12"/>
  <c r="G592" i="12" s="1"/>
  <c r="E591" i="12"/>
  <c r="P589" i="12" l="1"/>
  <c r="Q589" i="12"/>
  <c r="R588" i="12"/>
  <c r="L590" i="12"/>
  <c r="M590" i="12"/>
  <c r="N589" i="12"/>
  <c r="I590" i="12"/>
  <c r="J590" i="12" s="1"/>
  <c r="H591" i="12"/>
  <c r="E592" i="12"/>
  <c r="F593" i="12"/>
  <c r="G593" i="12" s="1"/>
  <c r="P590" i="12" l="1"/>
  <c r="Q590" i="12"/>
  <c r="R589" i="12"/>
  <c r="L591" i="12"/>
  <c r="M591" i="12"/>
  <c r="N590" i="12"/>
  <c r="I591" i="12"/>
  <c r="J591" i="12" s="1"/>
  <c r="H592" i="12"/>
  <c r="F594" i="12"/>
  <c r="G594" i="12" s="1"/>
  <c r="E593" i="12"/>
  <c r="P591" i="12" l="1"/>
  <c r="Q591" i="12"/>
  <c r="R590" i="12"/>
  <c r="L592" i="12"/>
  <c r="M592" i="12"/>
  <c r="N591" i="12"/>
  <c r="I592" i="12"/>
  <c r="J592" i="12" s="1"/>
  <c r="H593" i="12"/>
  <c r="F595" i="12"/>
  <c r="G595" i="12" s="1"/>
  <c r="E594" i="12"/>
  <c r="P592" i="12" l="1"/>
  <c r="Q592" i="12"/>
  <c r="R591" i="12"/>
  <c r="L593" i="12"/>
  <c r="M593" i="12"/>
  <c r="N592" i="12"/>
  <c r="I593" i="12"/>
  <c r="J593" i="12" s="1"/>
  <c r="H594" i="12"/>
  <c r="F596" i="12"/>
  <c r="G596" i="12" s="1"/>
  <c r="E595" i="12"/>
  <c r="P593" i="12" l="1"/>
  <c r="Q593" i="12"/>
  <c r="R592" i="12"/>
  <c r="L594" i="12"/>
  <c r="M594" i="12"/>
  <c r="N593" i="12"/>
  <c r="I594" i="12"/>
  <c r="J594" i="12" s="1"/>
  <c r="H595" i="12"/>
  <c r="E596" i="12"/>
  <c r="F597" i="12"/>
  <c r="G597" i="12" s="1"/>
  <c r="P594" i="12" l="1"/>
  <c r="Q594" i="12"/>
  <c r="R593" i="12"/>
  <c r="L595" i="12"/>
  <c r="M595" i="12"/>
  <c r="N594" i="12"/>
  <c r="I595" i="12"/>
  <c r="J595" i="12" s="1"/>
  <c r="H596" i="12"/>
  <c r="F598" i="12"/>
  <c r="G598" i="12" s="1"/>
  <c r="E597" i="12"/>
  <c r="P595" i="12" l="1"/>
  <c r="Q595" i="12"/>
  <c r="R594" i="12"/>
  <c r="L596" i="12"/>
  <c r="M596" i="12"/>
  <c r="N595" i="12"/>
  <c r="I596" i="12"/>
  <c r="J596" i="12" s="1"/>
  <c r="H597" i="12"/>
  <c r="F599" i="12"/>
  <c r="G599" i="12" s="1"/>
  <c r="E598" i="12"/>
  <c r="P596" i="12" l="1"/>
  <c r="Q596" i="12"/>
  <c r="R595" i="12"/>
  <c r="L597" i="12"/>
  <c r="M597" i="12"/>
  <c r="N596" i="12"/>
  <c r="I597" i="12"/>
  <c r="J597" i="12" s="1"/>
  <c r="H598" i="12"/>
  <c r="F600" i="12"/>
  <c r="G600" i="12" s="1"/>
  <c r="E599" i="12"/>
  <c r="P597" i="12" l="1"/>
  <c r="Q597" i="12"/>
  <c r="R596" i="12"/>
  <c r="L598" i="12"/>
  <c r="M598" i="12"/>
  <c r="N597" i="12"/>
  <c r="I598" i="12"/>
  <c r="J598" i="12" s="1"/>
  <c r="H599" i="12"/>
  <c r="F601" i="12"/>
  <c r="G601" i="12" s="1"/>
  <c r="E600" i="12"/>
  <c r="P598" i="12" l="1"/>
  <c r="Q598" i="12"/>
  <c r="R597" i="12"/>
  <c r="L599" i="12"/>
  <c r="M599" i="12"/>
  <c r="N598" i="12"/>
  <c r="I599" i="12"/>
  <c r="J599" i="12" s="1"/>
  <c r="H600" i="12"/>
  <c r="F602" i="12"/>
  <c r="G602" i="12" s="1"/>
  <c r="E601" i="12"/>
  <c r="P599" i="12" l="1"/>
  <c r="Q599" i="12"/>
  <c r="R598" i="12"/>
  <c r="L600" i="12"/>
  <c r="M600" i="12"/>
  <c r="N599" i="12"/>
  <c r="I600" i="12"/>
  <c r="J600" i="12" s="1"/>
  <c r="H601" i="12"/>
  <c r="F603" i="12"/>
  <c r="G603" i="12" s="1"/>
  <c r="E602" i="12"/>
  <c r="P600" i="12" l="1"/>
  <c r="Q600" i="12"/>
  <c r="R599" i="12"/>
  <c r="L601" i="12"/>
  <c r="M601" i="12"/>
  <c r="N600" i="12"/>
  <c r="I601" i="12"/>
  <c r="J601" i="12" s="1"/>
  <c r="H602" i="12"/>
  <c r="E603" i="12"/>
  <c r="F604" i="12"/>
  <c r="G604" i="12" s="1"/>
  <c r="P601" i="12" l="1"/>
  <c r="Q601" i="12"/>
  <c r="R600" i="12"/>
  <c r="L602" i="12"/>
  <c r="M602" i="12"/>
  <c r="N601" i="12"/>
  <c r="I602" i="12"/>
  <c r="J602" i="12" s="1"/>
  <c r="H603" i="12"/>
  <c r="F605" i="12"/>
  <c r="G605" i="12" s="1"/>
  <c r="E604" i="12"/>
  <c r="P602" i="12" l="1"/>
  <c r="Q602" i="12"/>
  <c r="R601" i="12"/>
  <c r="L603" i="12"/>
  <c r="M603" i="12"/>
  <c r="N602" i="12"/>
  <c r="I603" i="12"/>
  <c r="J603" i="12" s="1"/>
  <c r="H604" i="12"/>
  <c r="E605" i="12"/>
  <c r="F606" i="12"/>
  <c r="G606" i="12" s="1"/>
  <c r="P603" i="12" l="1"/>
  <c r="Q603" i="12"/>
  <c r="R602" i="12"/>
  <c r="L604" i="12"/>
  <c r="M604" i="12"/>
  <c r="N603" i="12"/>
  <c r="I604" i="12"/>
  <c r="J604" i="12" s="1"/>
  <c r="H605" i="12"/>
  <c r="F607" i="12"/>
  <c r="G607" i="12" s="1"/>
  <c r="E606" i="12"/>
  <c r="P604" i="12" l="1"/>
  <c r="Q604" i="12"/>
  <c r="R603" i="12"/>
  <c r="L605" i="12"/>
  <c r="M605" i="12"/>
  <c r="N604" i="12"/>
  <c r="I605" i="12"/>
  <c r="J605" i="12" s="1"/>
  <c r="H606" i="12"/>
  <c r="E607" i="12"/>
  <c r="F608" i="12"/>
  <c r="G608" i="12" s="1"/>
  <c r="P605" i="12" l="1"/>
  <c r="Q605" i="12"/>
  <c r="R604" i="12"/>
  <c r="L606" i="12"/>
  <c r="M606" i="12"/>
  <c r="N605" i="12"/>
  <c r="I606" i="12"/>
  <c r="J606" i="12" s="1"/>
  <c r="H607" i="12"/>
  <c r="F609" i="12"/>
  <c r="G609" i="12" s="1"/>
  <c r="E608" i="12"/>
  <c r="P606" i="12" l="1"/>
  <c r="Q606" i="12"/>
  <c r="R605" i="12"/>
  <c r="L607" i="12"/>
  <c r="M607" i="12"/>
  <c r="N606" i="12"/>
  <c r="I607" i="12"/>
  <c r="J607" i="12" s="1"/>
  <c r="H608" i="12"/>
  <c r="F610" i="12"/>
  <c r="G610" i="12" s="1"/>
  <c r="E609" i="12"/>
  <c r="P607" i="12" l="1"/>
  <c r="Q607" i="12"/>
  <c r="R606" i="12"/>
  <c r="L608" i="12"/>
  <c r="M608" i="12"/>
  <c r="N607" i="12"/>
  <c r="I608" i="12"/>
  <c r="J608" i="12" s="1"/>
  <c r="H609" i="12"/>
  <c r="M609" i="12" s="1"/>
  <c r="E610" i="12"/>
  <c r="F611" i="12"/>
  <c r="G611" i="12" s="1"/>
  <c r="P608" i="12" l="1"/>
  <c r="Q608" i="12"/>
  <c r="Q609" i="12" s="1"/>
  <c r="R607" i="12"/>
  <c r="N608" i="12"/>
  <c r="I609" i="12"/>
  <c r="J609" i="12" s="1"/>
  <c r="L609" i="12"/>
  <c r="N609" i="12" s="1"/>
  <c r="H610" i="12"/>
  <c r="F612" i="12"/>
  <c r="G612" i="12" s="1"/>
  <c r="E611" i="12"/>
  <c r="P609" i="12" l="1"/>
  <c r="R609" i="12" s="1"/>
  <c r="R608" i="12"/>
  <c r="L610" i="12"/>
  <c r="M610" i="12"/>
  <c r="I610" i="12"/>
  <c r="J610" i="12" s="1"/>
  <c r="H611" i="12"/>
  <c r="F613" i="12"/>
  <c r="G613" i="12" s="1"/>
  <c r="E612" i="12"/>
  <c r="P610" i="12" l="1"/>
  <c r="Q610" i="12"/>
  <c r="L611" i="12"/>
  <c r="M611" i="12"/>
  <c r="N610" i="12"/>
  <c r="I611" i="12"/>
  <c r="J611" i="12" s="1"/>
  <c r="H612" i="12"/>
  <c r="F614" i="12"/>
  <c r="G614" i="12" s="1"/>
  <c r="E613" i="12"/>
  <c r="P611" i="12" l="1"/>
  <c r="Q611" i="12"/>
  <c r="R610" i="12"/>
  <c r="L612" i="12"/>
  <c r="M612" i="12"/>
  <c r="N611" i="12"/>
  <c r="I612" i="12"/>
  <c r="J612" i="12" s="1"/>
  <c r="H613" i="12"/>
  <c r="E614" i="12"/>
  <c r="F615" i="12"/>
  <c r="G615" i="12" s="1"/>
  <c r="P612" i="12" l="1"/>
  <c r="Q612" i="12"/>
  <c r="R611" i="12"/>
  <c r="L613" i="12"/>
  <c r="M613" i="12"/>
  <c r="N612" i="12"/>
  <c r="I613" i="12"/>
  <c r="J613" i="12" s="1"/>
  <c r="H614" i="12"/>
  <c r="F616" i="12"/>
  <c r="G616" i="12" s="1"/>
  <c r="E615" i="12"/>
  <c r="P613" i="12" l="1"/>
  <c r="Q613" i="12"/>
  <c r="R612" i="12"/>
  <c r="L614" i="12"/>
  <c r="M614" i="12"/>
  <c r="N613" i="12"/>
  <c r="I614" i="12"/>
  <c r="J614" i="12" s="1"/>
  <c r="H615" i="12"/>
  <c r="E616" i="12"/>
  <c r="F617" i="12"/>
  <c r="G617" i="12" s="1"/>
  <c r="P614" i="12" l="1"/>
  <c r="Q614" i="12"/>
  <c r="R613" i="12"/>
  <c r="L615" i="12"/>
  <c r="M615" i="12"/>
  <c r="N614" i="12"/>
  <c r="I615" i="12"/>
  <c r="J615" i="12" s="1"/>
  <c r="H616" i="12"/>
  <c r="M616" i="12" s="1"/>
  <c r="F618" i="12"/>
  <c r="G618" i="12" s="1"/>
  <c r="E617" i="12"/>
  <c r="P615" i="12" l="1"/>
  <c r="Q615" i="12"/>
  <c r="Q616" i="12" s="1"/>
  <c r="R614" i="12"/>
  <c r="N615" i="12"/>
  <c r="I616" i="12"/>
  <c r="J616" i="12" s="1"/>
  <c r="L616" i="12"/>
  <c r="N616" i="12" s="1"/>
  <c r="H617" i="12"/>
  <c r="F619" i="12"/>
  <c r="G619" i="12" s="1"/>
  <c r="E618" i="12"/>
  <c r="P616" i="12" l="1"/>
  <c r="R616" i="12" s="1"/>
  <c r="R615" i="12"/>
  <c r="L617" i="12"/>
  <c r="M617" i="12"/>
  <c r="I617" i="12"/>
  <c r="J617" i="12" s="1"/>
  <c r="H618" i="12"/>
  <c r="M618" i="12" s="1"/>
  <c r="F620" i="12"/>
  <c r="G620" i="12" s="1"/>
  <c r="E619" i="12"/>
  <c r="P617" i="12" l="1"/>
  <c r="Q617" i="12"/>
  <c r="Q618" i="12" s="1"/>
  <c r="N617" i="12"/>
  <c r="I618" i="12"/>
  <c r="J618" i="12" s="1"/>
  <c r="L618" i="12"/>
  <c r="N618" i="12" s="1"/>
  <c r="H619" i="12"/>
  <c r="F621" i="12"/>
  <c r="G621" i="12" s="1"/>
  <c r="E620" i="12"/>
  <c r="P618" i="12" l="1"/>
  <c r="R618" i="12" s="1"/>
  <c r="R617" i="12"/>
  <c r="L619" i="12"/>
  <c r="M619" i="12"/>
  <c r="I619" i="12"/>
  <c r="J619" i="12" s="1"/>
  <c r="H620" i="12"/>
  <c r="E621" i="12"/>
  <c r="F622" i="12"/>
  <c r="G622" i="12" s="1"/>
  <c r="P619" i="12" l="1"/>
  <c r="Q619" i="12"/>
  <c r="L620" i="12"/>
  <c r="M620" i="12"/>
  <c r="N619" i="12"/>
  <c r="I620" i="12"/>
  <c r="J620" i="12" s="1"/>
  <c r="H621" i="12"/>
  <c r="F623" i="12"/>
  <c r="G623" i="12" s="1"/>
  <c r="E622" i="12"/>
  <c r="P620" i="12" l="1"/>
  <c r="Q620" i="12"/>
  <c r="R619" i="12"/>
  <c r="L621" i="12"/>
  <c r="M621" i="12"/>
  <c r="N620" i="12"/>
  <c r="I621" i="12"/>
  <c r="J621" i="12" s="1"/>
  <c r="H622" i="12"/>
  <c r="E623" i="12"/>
  <c r="F624" i="12"/>
  <c r="G624" i="12" s="1"/>
  <c r="P621" i="12" l="1"/>
  <c r="Q621" i="12"/>
  <c r="R620" i="12"/>
  <c r="L622" i="12"/>
  <c r="M622" i="12"/>
  <c r="N621" i="12"/>
  <c r="I622" i="12"/>
  <c r="J622" i="12" s="1"/>
  <c r="H623" i="12"/>
  <c r="F625" i="12"/>
  <c r="G625" i="12" s="1"/>
  <c r="E624" i="12"/>
  <c r="P622" i="12" l="1"/>
  <c r="Q622" i="12"/>
  <c r="R621" i="12"/>
  <c r="L623" i="12"/>
  <c r="M623" i="12"/>
  <c r="N622" i="12"/>
  <c r="I623" i="12"/>
  <c r="J623" i="12" s="1"/>
  <c r="H624" i="12"/>
  <c r="F626" i="12"/>
  <c r="G626" i="12" s="1"/>
  <c r="E625" i="12"/>
  <c r="P623" i="12" l="1"/>
  <c r="Q623" i="12"/>
  <c r="R622" i="12"/>
  <c r="L624" i="12"/>
  <c r="M624" i="12"/>
  <c r="N623" i="12"/>
  <c r="I624" i="12"/>
  <c r="J624" i="12" s="1"/>
  <c r="H625" i="12"/>
  <c r="E626" i="12"/>
  <c r="F627" i="12"/>
  <c r="G627" i="12" s="1"/>
  <c r="P624" i="12" l="1"/>
  <c r="Q624" i="12"/>
  <c r="R623" i="12"/>
  <c r="L625" i="12"/>
  <c r="M625" i="12"/>
  <c r="N624" i="12"/>
  <c r="I625" i="12"/>
  <c r="J625" i="12" s="1"/>
  <c r="H626" i="12"/>
  <c r="F628" i="12"/>
  <c r="G628" i="12" s="1"/>
  <c r="E627" i="12"/>
  <c r="P625" i="12" l="1"/>
  <c r="Q625" i="12"/>
  <c r="R624" i="12"/>
  <c r="L626" i="12"/>
  <c r="M626" i="12"/>
  <c r="N625" i="12"/>
  <c r="I626" i="12"/>
  <c r="J626" i="12" s="1"/>
  <c r="H627" i="12"/>
  <c r="E628" i="12"/>
  <c r="F629" i="12"/>
  <c r="G629" i="12" s="1"/>
  <c r="P626" i="12" l="1"/>
  <c r="Q626" i="12"/>
  <c r="R625" i="12"/>
  <c r="L627" i="12"/>
  <c r="M627" i="12"/>
  <c r="N626" i="12"/>
  <c r="I627" i="12"/>
  <c r="J627" i="12" s="1"/>
  <c r="H628" i="12"/>
  <c r="F630" i="12"/>
  <c r="G630" i="12" s="1"/>
  <c r="E629" i="12"/>
  <c r="P627" i="12" l="1"/>
  <c r="Q627" i="12"/>
  <c r="R626" i="12"/>
  <c r="L628" i="12"/>
  <c r="M628" i="12"/>
  <c r="N627" i="12"/>
  <c r="I628" i="12"/>
  <c r="J628" i="12" s="1"/>
  <c r="H629" i="12"/>
  <c r="M629" i="12" s="1"/>
  <c r="E630" i="12"/>
  <c r="F631" i="12"/>
  <c r="G631" i="12" s="1"/>
  <c r="P628" i="12" l="1"/>
  <c r="Q628" i="12"/>
  <c r="Q629" i="12" s="1"/>
  <c r="R627" i="12"/>
  <c r="N628" i="12"/>
  <c r="I629" i="12"/>
  <c r="J629" i="12" s="1"/>
  <c r="L629" i="12"/>
  <c r="N629" i="12" s="1"/>
  <c r="H630" i="12"/>
  <c r="F632" i="12"/>
  <c r="G632" i="12" s="1"/>
  <c r="E631" i="12"/>
  <c r="P629" i="12" l="1"/>
  <c r="R629" i="12" s="1"/>
  <c r="R628" i="12"/>
  <c r="L630" i="12"/>
  <c r="M630" i="12"/>
  <c r="I630" i="12"/>
  <c r="J630" i="12" s="1"/>
  <c r="H631" i="12"/>
  <c r="F633" i="12"/>
  <c r="G633" i="12" s="1"/>
  <c r="E632" i="12"/>
  <c r="P630" i="12" l="1"/>
  <c r="Q630" i="12"/>
  <c r="L631" i="12"/>
  <c r="M631" i="12"/>
  <c r="N630" i="12"/>
  <c r="I631" i="12"/>
  <c r="J631" i="12" s="1"/>
  <c r="H632" i="12"/>
  <c r="F634" i="12"/>
  <c r="G634" i="12" s="1"/>
  <c r="E633" i="12"/>
  <c r="P631" i="12" l="1"/>
  <c r="Q631" i="12"/>
  <c r="R630" i="12"/>
  <c r="L632" i="12"/>
  <c r="M632" i="12"/>
  <c r="N631" i="12"/>
  <c r="I632" i="12"/>
  <c r="J632" i="12" s="1"/>
  <c r="H633" i="12"/>
  <c r="E634" i="12"/>
  <c r="F635" i="12"/>
  <c r="G635" i="12" s="1"/>
  <c r="P632" i="12" l="1"/>
  <c r="Q632" i="12"/>
  <c r="R631" i="12"/>
  <c r="L633" i="12"/>
  <c r="M633" i="12"/>
  <c r="N632" i="12"/>
  <c r="I633" i="12"/>
  <c r="J633" i="12" s="1"/>
  <c r="H634" i="12"/>
  <c r="F636" i="12"/>
  <c r="G636" i="12" s="1"/>
  <c r="E635" i="12"/>
  <c r="P633" i="12" l="1"/>
  <c r="Q633" i="12"/>
  <c r="R632" i="12"/>
  <c r="L634" i="12"/>
  <c r="M634" i="12"/>
  <c r="N633" i="12"/>
  <c r="I634" i="12"/>
  <c r="J634" i="12" s="1"/>
  <c r="H635" i="12"/>
  <c r="F637" i="12"/>
  <c r="G637" i="12" s="1"/>
  <c r="E636" i="12"/>
  <c r="P634" i="12" l="1"/>
  <c r="Q634" i="12"/>
  <c r="R633" i="12"/>
  <c r="L635" i="12"/>
  <c r="M635" i="12"/>
  <c r="N634" i="12"/>
  <c r="I635" i="12"/>
  <c r="J635" i="12" s="1"/>
  <c r="H636" i="12"/>
  <c r="E637" i="12"/>
  <c r="F638" i="12"/>
  <c r="G638" i="12" s="1"/>
  <c r="P635" i="12" l="1"/>
  <c r="Q635" i="12"/>
  <c r="R634" i="12"/>
  <c r="L636" i="12"/>
  <c r="M636" i="12"/>
  <c r="N635" i="12"/>
  <c r="I636" i="12"/>
  <c r="J636" i="12" s="1"/>
  <c r="H637" i="12"/>
  <c r="F639" i="12"/>
  <c r="G639" i="12" s="1"/>
  <c r="E638" i="12"/>
  <c r="P636" i="12" l="1"/>
  <c r="Q636" i="12"/>
  <c r="R635" i="12"/>
  <c r="L637" i="12"/>
  <c r="M637" i="12"/>
  <c r="N636" i="12"/>
  <c r="I637" i="12"/>
  <c r="J637" i="12" s="1"/>
  <c r="H638" i="12"/>
  <c r="F640" i="12"/>
  <c r="G640" i="12" s="1"/>
  <c r="E639" i="12"/>
  <c r="P637" i="12" l="1"/>
  <c r="Q637" i="12"/>
  <c r="R636" i="12"/>
  <c r="L638" i="12"/>
  <c r="M638" i="12"/>
  <c r="N637" i="12"/>
  <c r="I638" i="12"/>
  <c r="J638" i="12" s="1"/>
  <c r="H639" i="12"/>
  <c r="M639" i="12" s="1"/>
  <c r="E640" i="12"/>
  <c r="F641" i="12"/>
  <c r="G641" i="12" s="1"/>
  <c r="P638" i="12" l="1"/>
  <c r="Q638" i="12"/>
  <c r="Q639" i="12" s="1"/>
  <c r="R637" i="12"/>
  <c r="N638" i="12"/>
  <c r="I639" i="12"/>
  <c r="J639" i="12" s="1"/>
  <c r="L639" i="12"/>
  <c r="N639" i="12" s="1"/>
  <c r="H640" i="12"/>
  <c r="F642" i="12"/>
  <c r="G642" i="12" s="1"/>
  <c r="E641" i="12"/>
  <c r="P639" i="12" l="1"/>
  <c r="R639" i="12" s="1"/>
  <c r="R638" i="12"/>
  <c r="L640" i="12"/>
  <c r="M640" i="12"/>
  <c r="I640" i="12"/>
  <c r="J640" i="12" s="1"/>
  <c r="H641" i="12"/>
  <c r="F643" i="12"/>
  <c r="G643" i="12" s="1"/>
  <c r="E642" i="12"/>
  <c r="P640" i="12" l="1"/>
  <c r="Q640" i="12"/>
  <c r="L641" i="12"/>
  <c r="M641" i="12"/>
  <c r="N640" i="12"/>
  <c r="I641" i="12"/>
  <c r="J641" i="12" s="1"/>
  <c r="H642" i="12"/>
  <c r="F644" i="12"/>
  <c r="G644" i="12" s="1"/>
  <c r="E643" i="12"/>
  <c r="P641" i="12" l="1"/>
  <c r="Q641" i="12"/>
  <c r="R640" i="12"/>
  <c r="L642" i="12"/>
  <c r="M642" i="12"/>
  <c r="N641" i="12"/>
  <c r="I642" i="12"/>
  <c r="J642" i="12" s="1"/>
  <c r="H643" i="12"/>
  <c r="E644" i="12"/>
  <c r="F645" i="12"/>
  <c r="G645" i="12" s="1"/>
  <c r="P642" i="12" l="1"/>
  <c r="Q642" i="12"/>
  <c r="R641" i="12"/>
  <c r="L643" i="12"/>
  <c r="M643" i="12"/>
  <c r="N642" i="12"/>
  <c r="I643" i="12"/>
  <c r="J643" i="12" s="1"/>
  <c r="H644" i="12"/>
  <c r="M644" i="12" s="1"/>
  <c r="F646" i="12"/>
  <c r="G646" i="12" s="1"/>
  <c r="E645" i="12"/>
  <c r="P643" i="12" l="1"/>
  <c r="Q643" i="12"/>
  <c r="Q644" i="12" s="1"/>
  <c r="R642" i="12"/>
  <c r="N643" i="12"/>
  <c r="I644" i="12"/>
  <c r="J644" i="12" s="1"/>
  <c r="L644" i="12"/>
  <c r="N644" i="12" s="1"/>
  <c r="H645" i="12"/>
  <c r="F647" i="12"/>
  <c r="G647" i="12" s="1"/>
  <c r="E646" i="12"/>
  <c r="P644" i="12" l="1"/>
  <c r="R644" i="12" s="1"/>
  <c r="R643" i="12"/>
  <c r="L645" i="12"/>
  <c r="M645" i="12"/>
  <c r="I645" i="12"/>
  <c r="J645" i="12" s="1"/>
  <c r="H646" i="12"/>
  <c r="E647" i="12"/>
  <c r="F648" i="12"/>
  <c r="G648" i="12" s="1"/>
  <c r="P645" i="12" l="1"/>
  <c r="Q645" i="12"/>
  <c r="L646" i="12"/>
  <c r="M646" i="12"/>
  <c r="N645" i="12"/>
  <c r="I646" i="12"/>
  <c r="J646" i="12" s="1"/>
  <c r="H647" i="12"/>
  <c r="M647" i="12" s="1"/>
  <c r="F649" i="12"/>
  <c r="G649" i="12" s="1"/>
  <c r="E648" i="12"/>
  <c r="P646" i="12" l="1"/>
  <c r="Q646" i="12"/>
  <c r="Q647" i="12" s="1"/>
  <c r="R645" i="12"/>
  <c r="N646" i="12"/>
  <c r="I647" i="12"/>
  <c r="J647" i="12" s="1"/>
  <c r="L647" i="12"/>
  <c r="N647" i="12" s="1"/>
  <c r="H648" i="12"/>
  <c r="E649" i="12"/>
  <c r="F650" i="12"/>
  <c r="G650" i="12" s="1"/>
  <c r="P647" i="12" l="1"/>
  <c r="R647" i="12" s="1"/>
  <c r="R646" i="12"/>
  <c r="L648" i="12"/>
  <c r="M648" i="12"/>
  <c r="I648" i="12"/>
  <c r="J648" i="12" s="1"/>
  <c r="H649" i="12"/>
  <c r="F651" i="12"/>
  <c r="G651" i="12" s="1"/>
  <c r="E650" i="12"/>
  <c r="P648" i="12" l="1"/>
  <c r="Q648" i="12"/>
  <c r="L649" i="12"/>
  <c r="M649" i="12"/>
  <c r="N648" i="12"/>
  <c r="I649" i="12"/>
  <c r="J649" i="12" s="1"/>
  <c r="H650" i="12"/>
  <c r="F652" i="12"/>
  <c r="G652" i="12" s="1"/>
  <c r="E651" i="12"/>
  <c r="P649" i="12" l="1"/>
  <c r="Q649" i="12"/>
  <c r="R648" i="12"/>
  <c r="L650" i="12"/>
  <c r="M650" i="12"/>
  <c r="N649" i="12"/>
  <c r="I650" i="12"/>
  <c r="J650" i="12" s="1"/>
  <c r="H651" i="12"/>
  <c r="E652" i="12"/>
  <c r="F653" i="12"/>
  <c r="G653" i="12" s="1"/>
  <c r="P650" i="12" l="1"/>
  <c r="Q650" i="12"/>
  <c r="R649" i="12"/>
  <c r="L651" i="12"/>
  <c r="M651" i="12"/>
  <c r="N650" i="12"/>
  <c r="I651" i="12"/>
  <c r="J651" i="12" s="1"/>
  <c r="H652" i="12"/>
  <c r="F654" i="12"/>
  <c r="G654" i="12" s="1"/>
  <c r="E653" i="12"/>
  <c r="P651" i="12" l="1"/>
  <c r="Q651" i="12"/>
  <c r="R650" i="12"/>
  <c r="L652" i="12"/>
  <c r="M652" i="12"/>
  <c r="N651" i="12"/>
  <c r="I652" i="12"/>
  <c r="J652" i="12" s="1"/>
  <c r="H653" i="12"/>
  <c r="M653" i="12" s="1"/>
  <c r="F655" i="12"/>
  <c r="G655" i="12" s="1"/>
  <c r="E654" i="12"/>
  <c r="P652" i="12" l="1"/>
  <c r="Q652" i="12"/>
  <c r="Q653" i="12" s="1"/>
  <c r="R651" i="12"/>
  <c r="N652" i="12"/>
  <c r="I653" i="12"/>
  <c r="J653" i="12" s="1"/>
  <c r="L653" i="12"/>
  <c r="N653" i="12" s="1"/>
  <c r="H654" i="12"/>
  <c r="F656" i="12"/>
  <c r="G656" i="12" s="1"/>
  <c r="E655" i="12"/>
  <c r="P653" i="12" l="1"/>
  <c r="R653" i="12" s="1"/>
  <c r="R652" i="12"/>
  <c r="L654" i="12"/>
  <c r="M654" i="12"/>
  <c r="I654" i="12"/>
  <c r="J654" i="12" s="1"/>
  <c r="H655" i="12"/>
  <c r="M655" i="12" s="1"/>
  <c r="F657" i="12"/>
  <c r="G657" i="12" s="1"/>
  <c r="E656" i="12"/>
  <c r="P654" i="12" l="1"/>
  <c r="Q654" i="12"/>
  <c r="Q655" i="12" s="1"/>
  <c r="N654" i="12"/>
  <c r="I655" i="12"/>
  <c r="J655" i="12" s="1"/>
  <c r="L655" i="12"/>
  <c r="N655" i="12" s="1"/>
  <c r="H656" i="12"/>
  <c r="F658" i="12"/>
  <c r="G658" i="12" s="1"/>
  <c r="E657" i="12"/>
  <c r="P655" i="12" l="1"/>
  <c r="R655" i="12" s="1"/>
  <c r="R654" i="12"/>
  <c r="L656" i="12"/>
  <c r="M656" i="12"/>
  <c r="I656" i="12"/>
  <c r="J656" i="12" s="1"/>
  <c r="H657" i="12"/>
  <c r="M657" i="12" s="1"/>
  <c r="F659" i="12"/>
  <c r="G659" i="12" s="1"/>
  <c r="E658" i="12"/>
  <c r="P656" i="12" l="1"/>
  <c r="Q656" i="12"/>
  <c r="Q657" i="12" s="1"/>
  <c r="N656" i="12"/>
  <c r="I657" i="12"/>
  <c r="J657" i="12" s="1"/>
  <c r="L657" i="12"/>
  <c r="N657" i="12" s="1"/>
  <c r="H658" i="12"/>
  <c r="F660" i="12"/>
  <c r="G660" i="12" s="1"/>
  <c r="E659" i="12"/>
  <c r="P657" i="12" l="1"/>
  <c r="R657" i="12" s="1"/>
  <c r="R656" i="12"/>
  <c r="L658" i="12"/>
  <c r="M658" i="12"/>
  <c r="I658" i="12"/>
  <c r="J658" i="12" s="1"/>
  <c r="H659" i="12"/>
  <c r="F661" i="12"/>
  <c r="G661" i="12" s="1"/>
  <c r="E660" i="12"/>
  <c r="P658" i="12" l="1"/>
  <c r="Q658" i="12"/>
  <c r="L659" i="12"/>
  <c r="M659" i="12"/>
  <c r="N658" i="12"/>
  <c r="I659" i="12"/>
  <c r="J659" i="12" s="1"/>
  <c r="H660" i="12"/>
  <c r="F662" i="12"/>
  <c r="G662" i="12" s="1"/>
  <c r="E661" i="12"/>
  <c r="P659" i="12" l="1"/>
  <c r="Q659" i="12"/>
  <c r="R658" i="12"/>
  <c r="L660" i="12"/>
  <c r="M660" i="12"/>
  <c r="N659" i="12"/>
  <c r="I660" i="12"/>
  <c r="J660" i="12" s="1"/>
  <c r="H661" i="12"/>
  <c r="M661" i="12" s="1"/>
  <c r="E662" i="12"/>
  <c r="F663" i="12"/>
  <c r="G663" i="12" s="1"/>
  <c r="P660" i="12" l="1"/>
  <c r="Q660" i="12"/>
  <c r="Q661" i="12" s="1"/>
  <c r="R659" i="12"/>
  <c r="N660" i="12"/>
  <c r="I661" i="12"/>
  <c r="J661" i="12" s="1"/>
  <c r="L661" i="12"/>
  <c r="N661" i="12" s="1"/>
  <c r="H662" i="12"/>
  <c r="F664" i="12"/>
  <c r="G664" i="12" s="1"/>
  <c r="E663" i="12"/>
  <c r="P661" i="12" l="1"/>
  <c r="R661" i="12" s="1"/>
  <c r="R660" i="12"/>
  <c r="L662" i="12"/>
  <c r="M662" i="12"/>
  <c r="I662" i="12"/>
  <c r="J662" i="12" s="1"/>
  <c r="H663" i="12"/>
  <c r="E664" i="12"/>
  <c r="F665" i="12"/>
  <c r="G665" i="12" s="1"/>
  <c r="P662" i="12" l="1"/>
  <c r="Q662" i="12"/>
  <c r="L663" i="12"/>
  <c r="M663" i="12"/>
  <c r="N662" i="12"/>
  <c r="I663" i="12"/>
  <c r="J663" i="12" s="1"/>
  <c r="H664" i="12"/>
  <c r="F666" i="12"/>
  <c r="G666" i="12" s="1"/>
  <c r="E665" i="12"/>
  <c r="P663" i="12" l="1"/>
  <c r="Q663" i="12"/>
  <c r="R662" i="12"/>
  <c r="L664" i="12"/>
  <c r="M664" i="12"/>
  <c r="N663" i="12"/>
  <c r="I664" i="12"/>
  <c r="J664" i="12" s="1"/>
  <c r="H665" i="12"/>
  <c r="M665" i="12" s="1"/>
  <c r="F667" i="12"/>
  <c r="G667" i="12" s="1"/>
  <c r="E666" i="12"/>
  <c r="P664" i="12" l="1"/>
  <c r="Q664" i="12"/>
  <c r="Q665" i="12" s="1"/>
  <c r="R663" i="12"/>
  <c r="N664" i="12"/>
  <c r="I665" i="12"/>
  <c r="J665" i="12" s="1"/>
  <c r="L665" i="12"/>
  <c r="N665" i="12" s="1"/>
  <c r="H666" i="12"/>
  <c r="F668" i="12"/>
  <c r="G668" i="12" s="1"/>
  <c r="E667" i="12"/>
  <c r="P665" i="12" l="1"/>
  <c r="R665" i="12" s="1"/>
  <c r="R664" i="12"/>
  <c r="L666" i="12"/>
  <c r="M666" i="12"/>
  <c r="I666" i="12"/>
  <c r="J666" i="12" s="1"/>
  <c r="H667" i="12"/>
  <c r="F669" i="12"/>
  <c r="G669" i="12" s="1"/>
  <c r="E668" i="12"/>
  <c r="P666" i="12" l="1"/>
  <c r="Q666" i="12"/>
  <c r="L667" i="12"/>
  <c r="M667" i="12"/>
  <c r="N666" i="12"/>
  <c r="I667" i="12"/>
  <c r="J667" i="12" s="1"/>
  <c r="H668" i="12"/>
  <c r="E669" i="12"/>
  <c r="F670" i="12"/>
  <c r="G670" i="12" s="1"/>
  <c r="P667" i="12" l="1"/>
  <c r="Q667" i="12"/>
  <c r="R666" i="12"/>
  <c r="L668" i="12"/>
  <c r="M668" i="12"/>
  <c r="N667" i="12"/>
  <c r="I668" i="12"/>
  <c r="J668" i="12" s="1"/>
  <c r="H669" i="12"/>
  <c r="F671" i="12"/>
  <c r="G671" i="12" s="1"/>
  <c r="E670" i="12"/>
  <c r="P668" i="12" l="1"/>
  <c r="Q668" i="12"/>
  <c r="R667" i="12"/>
  <c r="L669" i="12"/>
  <c r="M669" i="12"/>
  <c r="N668" i="12"/>
  <c r="I669" i="12"/>
  <c r="J669" i="12" s="1"/>
  <c r="H670" i="12"/>
  <c r="F672" i="12"/>
  <c r="G672" i="12" s="1"/>
  <c r="E671" i="12"/>
  <c r="P669" i="12" l="1"/>
  <c r="Q669" i="12"/>
  <c r="R668" i="12"/>
  <c r="L670" i="12"/>
  <c r="M670" i="12"/>
  <c r="N669" i="12"/>
  <c r="I670" i="12"/>
  <c r="J670" i="12" s="1"/>
  <c r="H671" i="12"/>
  <c r="E672" i="12"/>
  <c r="F673" i="12"/>
  <c r="G673" i="12" s="1"/>
  <c r="P670" i="12" l="1"/>
  <c r="Q670" i="12"/>
  <c r="R669" i="12"/>
  <c r="L671" i="12"/>
  <c r="M671" i="12"/>
  <c r="N670" i="12"/>
  <c r="I671" i="12"/>
  <c r="J671" i="12" s="1"/>
  <c r="H672" i="12"/>
  <c r="F674" i="12"/>
  <c r="G674" i="12" s="1"/>
  <c r="E673" i="12"/>
  <c r="P671" i="12" l="1"/>
  <c r="Q671" i="12"/>
  <c r="R670" i="12"/>
  <c r="L672" i="12"/>
  <c r="M672" i="12"/>
  <c r="N671" i="12"/>
  <c r="I672" i="12"/>
  <c r="J672" i="12" s="1"/>
  <c r="H673" i="12"/>
  <c r="E674" i="12"/>
  <c r="F675" i="12"/>
  <c r="G675" i="12" s="1"/>
  <c r="P672" i="12" l="1"/>
  <c r="Q672" i="12"/>
  <c r="R671" i="12"/>
  <c r="L673" i="12"/>
  <c r="M673" i="12"/>
  <c r="N672" i="12"/>
  <c r="I673" i="12"/>
  <c r="J673" i="12" s="1"/>
  <c r="H674" i="12"/>
  <c r="F676" i="12"/>
  <c r="G676" i="12" s="1"/>
  <c r="E675" i="12"/>
  <c r="P673" i="12" l="1"/>
  <c r="Q673" i="12"/>
  <c r="R672" i="12"/>
  <c r="L674" i="12"/>
  <c r="M674" i="12"/>
  <c r="N673" i="12"/>
  <c r="I674" i="12"/>
  <c r="J674" i="12" s="1"/>
  <c r="H675" i="12"/>
  <c r="E676" i="12"/>
  <c r="F677" i="12"/>
  <c r="G677" i="12" s="1"/>
  <c r="P674" i="12" l="1"/>
  <c r="Q674" i="12"/>
  <c r="R673" i="12"/>
  <c r="L675" i="12"/>
  <c r="M675" i="12"/>
  <c r="N674" i="12"/>
  <c r="I675" i="12"/>
  <c r="J675" i="12" s="1"/>
  <c r="H676" i="12"/>
  <c r="M676" i="12" s="1"/>
  <c r="F678" i="12"/>
  <c r="G678" i="12" s="1"/>
  <c r="E677" i="12"/>
  <c r="P675" i="12" l="1"/>
  <c r="Q675" i="12"/>
  <c r="Q676" i="12" s="1"/>
  <c r="R674" i="12"/>
  <c r="N675" i="12"/>
  <c r="I676" i="12"/>
  <c r="J676" i="12" s="1"/>
  <c r="L676" i="12"/>
  <c r="N676" i="12" s="1"/>
  <c r="H677" i="12"/>
  <c r="F679" i="12"/>
  <c r="G679" i="12" s="1"/>
  <c r="E678" i="12"/>
  <c r="P676" i="12" l="1"/>
  <c r="R676" i="12" s="1"/>
  <c r="R675" i="12"/>
  <c r="L677" i="12"/>
  <c r="M677" i="12"/>
  <c r="I677" i="12"/>
  <c r="J677" i="12" s="1"/>
  <c r="H678" i="12"/>
  <c r="E679" i="12"/>
  <c r="F680" i="12"/>
  <c r="G680" i="12" s="1"/>
  <c r="P677" i="12" l="1"/>
  <c r="Q677" i="12"/>
  <c r="L678" i="12"/>
  <c r="M678" i="12"/>
  <c r="N677" i="12"/>
  <c r="I678" i="12"/>
  <c r="J678" i="12" s="1"/>
  <c r="H679" i="12"/>
  <c r="F681" i="12"/>
  <c r="G681" i="12" s="1"/>
  <c r="E680" i="12"/>
  <c r="P678" i="12" l="1"/>
  <c r="Q678" i="12"/>
  <c r="R677" i="12"/>
  <c r="L679" i="12"/>
  <c r="M679" i="12"/>
  <c r="N678" i="12"/>
  <c r="I679" i="12"/>
  <c r="J679" i="12" s="1"/>
  <c r="H680" i="12"/>
  <c r="E681" i="12"/>
  <c r="F682" i="12"/>
  <c r="G682" i="12" s="1"/>
  <c r="P679" i="12" l="1"/>
  <c r="Q679" i="12"/>
  <c r="R678" i="12"/>
  <c r="L680" i="12"/>
  <c r="M680" i="12"/>
  <c r="N679" i="12"/>
  <c r="I680" i="12"/>
  <c r="J680" i="12" s="1"/>
  <c r="H681" i="12"/>
  <c r="F683" i="12"/>
  <c r="G683" i="12" s="1"/>
  <c r="E682" i="12"/>
  <c r="P680" i="12" l="1"/>
  <c r="Q680" i="12"/>
  <c r="R679" i="12"/>
  <c r="L681" i="12"/>
  <c r="M681" i="12"/>
  <c r="N680" i="12"/>
  <c r="I681" i="12"/>
  <c r="J681" i="12" s="1"/>
  <c r="H682" i="12"/>
  <c r="F684" i="12"/>
  <c r="G684" i="12" s="1"/>
  <c r="E683" i="12"/>
  <c r="P681" i="12" l="1"/>
  <c r="Q681" i="12"/>
  <c r="R680" i="12"/>
  <c r="L682" i="12"/>
  <c r="M682" i="12"/>
  <c r="N681" i="12"/>
  <c r="I682" i="12"/>
  <c r="J682" i="12" s="1"/>
  <c r="H683" i="12"/>
  <c r="E684" i="12"/>
  <c r="F685" i="12"/>
  <c r="G685" i="12" s="1"/>
  <c r="P682" i="12" l="1"/>
  <c r="Q682" i="12"/>
  <c r="R681" i="12"/>
  <c r="L683" i="12"/>
  <c r="M683" i="12"/>
  <c r="N682" i="12"/>
  <c r="I683" i="12"/>
  <c r="J683" i="12" s="1"/>
  <c r="H684" i="12"/>
  <c r="F686" i="12"/>
  <c r="G686" i="12" s="1"/>
  <c r="E685" i="12"/>
  <c r="P683" i="12" l="1"/>
  <c r="Q683" i="12"/>
  <c r="R682" i="12"/>
  <c r="L684" i="12"/>
  <c r="M684" i="12"/>
  <c r="N683" i="12"/>
  <c r="I684" i="12"/>
  <c r="J684" i="12" s="1"/>
  <c r="H685" i="12"/>
  <c r="M685" i="12" s="1"/>
  <c r="F687" i="12"/>
  <c r="G687" i="12" s="1"/>
  <c r="E686" i="12"/>
  <c r="P684" i="12" l="1"/>
  <c r="Q684" i="12"/>
  <c r="Q685" i="12" s="1"/>
  <c r="R683" i="12"/>
  <c r="N684" i="12"/>
  <c r="I685" i="12"/>
  <c r="J685" i="12" s="1"/>
  <c r="L685" i="12"/>
  <c r="N685" i="12" s="1"/>
  <c r="H686" i="12"/>
  <c r="F688" i="12"/>
  <c r="G688" i="12" s="1"/>
  <c r="E687" i="12"/>
  <c r="P685" i="12" l="1"/>
  <c r="R685" i="12" s="1"/>
  <c r="R684" i="12"/>
  <c r="L686" i="12"/>
  <c r="M686" i="12"/>
  <c r="I686" i="12"/>
  <c r="J686" i="12" s="1"/>
  <c r="H687" i="12"/>
  <c r="F689" i="12"/>
  <c r="G689" i="12" s="1"/>
  <c r="E688" i="12"/>
  <c r="P686" i="12" l="1"/>
  <c r="Q686" i="12"/>
  <c r="L687" i="12"/>
  <c r="M687" i="12"/>
  <c r="N686" i="12"/>
  <c r="I687" i="12"/>
  <c r="J687" i="12" s="1"/>
  <c r="H688" i="12"/>
  <c r="E689" i="12"/>
  <c r="F690" i="12"/>
  <c r="G690" i="12" s="1"/>
  <c r="P687" i="12" l="1"/>
  <c r="Q687" i="12"/>
  <c r="R686" i="12"/>
  <c r="L688" i="12"/>
  <c r="M688" i="12"/>
  <c r="N687" i="12"/>
  <c r="I688" i="12"/>
  <c r="J688" i="12" s="1"/>
  <c r="H689" i="12"/>
  <c r="M689" i="12" s="1"/>
  <c r="F691" i="12"/>
  <c r="G691" i="12" s="1"/>
  <c r="E690" i="12"/>
  <c r="P688" i="12" l="1"/>
  <c r="Q688" i="12"/>
  <c r="Q689" i="12" s="1"/>
  <c r="R687" i="12"/>
  <c r="N688" i="12"/>
  <c r="I689" i="12"/>
  <c r="J689" i="12" s="1"/>
  <c r="L689" i="12"/>
  <c r="N689" i="12" s="1"/>
  <c r="H690" i="12"/>
  <c r="F692" i="12"/>
  <c r="G692" i="12" s="1"/>
  <c r="E691" i="12"/>
  <c r="P689" i="12" l="1"/>
  <c r="R689" i="12" s="1"/>
  <c r="R688" i="12"/>
  <c r="L690" i="12"/>
  <c r="M690" i="12"/>
  <c r="I690" i="12"/>
  <c r="J690" i="12" s="1"/>
  <c r="H691" i="12"/>
  <c r="F693" i="12"/>
  <c r="G693" i="12" s="1"/>
  <c r="E692" i="12"/>
  <c r="P690" i="12" l="1"/>
  <c r="Q690" i="12"/>
  <c r="L691" i="12"/>
  <c r="M691" i="12"/>
  <c r="N690" i="12"/>
  <c r="I691" i="12"/>
  <c r="J691" i="12" s="1"/>
  <c r="H692" i="12"/>
  <c r="E693" i="12"/>
  <c r="F694" i="12"/>
  <c r="G694" i="12" s="1"/>
  <c r="P691" i="12" l="1"/>
  <c r="Q691" i="12"/>
  <c r="R690" i="12"/>
  <c r="L692" i="12"/>
  <c r="M692" i="12"/>
  <c r="N691" i="12"/>
  <c r="I692" i="12"/>
  <c r="J692" i="12" s="1"/>
  <c r="H693" i="12"/>
  <c r="F695" i="12"/>
  <c r="G695" i="12" s="1"/>
  <c r="E694" i="12"/>
  <c r="P692" i="12" l="1"/>
  <c r="Q692" i="12"/>
  <c r="R691" i="12"/>
  <c r="L693" i="12"/>
  <c r="M693" i="12"/>
  <c r="N692" i="12"/>
  <c r="I693" i="12"/>
  <c r="J693" i="12" s="1"/>
  <c r="H694" i="12"/>
  <c r="M694" i="12" s="1"/>
  <c r="F696" i="12"/>
  <c r="G696" i="12" s="1"/>
  <c r="E695" i="12"/>
  <c r="P693" i="12" l="1"/>
  <c r="Q693" i="12"/>
  <c r="Q694" i="12" s="1"/>
  <c r="R692" i="12"/>
  <c r="N693" i="12"/>
  <c r="I694" i="12"/>
  <c r="J694" i="12" s="1"/>
  <c r="L694" i="12"/>
  <c r="N694" i="12" s="1"/>
  <c r="H695" i="12"/>
  <c r="F697" i="12"/>
  <c r="G697" i="12" s="1"/>
  <c r="E696" i="12"/>
  <c r="P694" i="12" l="1"/>
  <c r="R694" i="12" s="1"/>
  <c r="R693" i="12"/>
  <c r="L695" i="12"/>
  <c r="M695" i="12"/>
  <c r="I695" i="12"/>
  <c r="J695" i="12" s="1"/>
  <c r="H696" i="12"/>
  <c r="F698" i="12"/>
  <c r="G698" i="12" s="1"/>
  <c r="E697" i="12"/>
  <c r="P695" i="12" l="1"/>
  <c r="Q695" i="12"/>
  <c r="L696" i="12"/>
  <c r="M696" i="12"/>
  <c r="N695" i="12"/>
  <c r="I696" i="12"/>
  <c r="J696" i="12" s="1"/>
  <c r="H697" i="12"/>
  <c r="E698" i="12"/>
  <c r="F699" i="12"/>
  <c r="G699" i="12" s="1"/>
  <c r="P696" i="12" l="1"/>
  <c r="Q696" i="12"/>
  <c r="R695" i="12"/>
  <c r="L697" i="12"/>
  <c r="M697" i="12"/>
  <c r="N696" i="12"/>
  <c r="I697" i="12"/>
  <c r="J697" i="12" s="1"/>
  <c r="H698" i="12"/>
  <c r="F700" i="12"/>
  <c r="G700" i="12" s="1"/>
  <c r="E699" i="12"/>
  <c r="P697" i="12" l="1"/>
  <c r="Q697" i="12"/>
  <c r="R696" i="12"/>
  <c r="L698" i="12"/>
  <c r="M698" i="12"/>
  <c r="N697" i="12"/>
  <c r="I698" i="12"/>
  <c r="J698" i="12" s="1"/>
  <c r="H699" i="12"/>
  <c r="E700" i="12"/>
  <c r="F701" i="12"/>
  <c r="G701" i="12" s="1"/>
  <c r="P698" i="12" l="1"/>
  <c r="Q698" i="12"/>
  <c r="R697" i="12"/>
  <c r="L699" i="12"/>
  <c r="M699" i="12"/>
  <c r="N698" i="12"/>
  <c r="I699" i="12"/>
  <c r="J699" i="12" s="1"/>
  <c r="H700" i="12"/>
  <c r="M700" i="12" s="1"/>
  <c r="F702" i="12"/>
  <c r="G702" i="12" s="1"/>
  <c r="E701" i="12"/>
  <c r="P699" i="12" l="1"/>
  <c r="Q699" i="12"/>
  <c r="Q700" i="12" s="1"/>
  <c r="R698" i="12"/>
  <c r="N699" i="12"/>
  <c r="I700" i="12"/>
  <c r="J700" i="12" s="1"/>
  <c r="L700" i="12"/>
  <c r="N700" i="12" s="1"/>
  <c r="H701" i="12"/>
  <c r="E702" i="12"/>
  <c r="F703" i="12"/>
  <c r="G703" i="12" s="1"/>
  <c r="P700" i="12" l="1"/>
  <c r="R700" i="12" s="1"/>
  <c r="R699" i="12"/>
  <c r="L701" i="12"/>
  <c r="M701" i="12"/>
  <c r="I701" i="12"/>
  <c r="J701" i="12" s="1"/>
  <c r="H702" i="12"/>
  <c r="E703" i="12"/>
  <c r="F704" i="12"/>
  <c r="G704" i="12" s="1"/>
  <c r="P701" i="12" l="1"/>
  <c r="Q701" i="12"/>
  <c r="L702" i="12"/>
  <c r="M702" i="12"/>
  <c r="N701" i="12"/>
  <c r="I702" i="12"/>
  <c r="J702" i="12" s="1"/>
  <c r="H703" i="12"/>
  <c r="F705" i="12"/>
  <c r="G705" i="12" s="1"/>
  <c r="E704" i="12"/>
  <c r="P702" i="12" l="1"/>
  <c r="Q702" i="12"/>
  <c r="R701" i="12"/>
  <c r="L703" i="12"/>
  <c r="M703" i="12"/>
  <c r="N702" i="12"/>
  <c r="I703" i="12"/>
  <c r="J703" i="12" s="1"/>
  <c r="H704" i="12"/>
  <c r="E705" i="12"/>
  <c r="F706" i="12"/>
  <c r="G706" i="12" s="1"/>
  <c r="P703" i="12" l="1"/>
  <c r="Q703" i="12"/>
  <c r="R702" i="12"/>
  <c r="L704" i="12"/>
  <c r="M704" i="12"/>
  <c r="N703" i="12"/>
  <c r="I704" i="12"/>
  <c r="J704" i="12" s="1"/>
  <c r="H705" i="12"/>
  <c r="F707" i="12"/>
  <c r="G707" i="12" s="1"/>
  <c r="E706" i="12"/>
  <c r="P704" i="12" l="1"/>
  <c r="Q704" i="12"/>
  <c r="R703" i="12"/>
  <c r="L705" i="12"/>
  <c r="M705" i="12"/>
  <c r="N704" i="12"/>
  <c r="I705" i="12"/>
  <c r="J705" i="12" s="1"/>
  <c r="H706" i="12"/>
  <c r="F708" i="12"/>
  <c r="G708" i="12" s="1"/>
  <c r="E707" i="12"/>
  <c r="P705" i="12" l="1"/>
  <c r="Q705" i="12"/>
  <c r="R704" i="12"/>
  <c r="L706" i="12"/>
  <c r="M706" i="12"/>
  <c r="N705" i="12"/>
  <c r="I706" i="12"/>
  <c r="J706" i="12" s="1"/>
  <c r="H707" i="12"/>
  <c r="F709" i="12"/>
  <c r="G709" i="12" s="1"/>
  <c r="E708" i="12"/>
  <c r="P706" i="12" l="1"/>
  <c r="Q706" i="12"/>
  <c r="R705" i="12"/>
  <c r="L707" i="12"/>
  <c r="M707" i="12"/>
  <c r="N706" i="12"/>
  <c r="I707" i="12"/>
  <c r="J707" i="12" s="1"/>
  <c r="H708" i="12"/>
  <c r="F710" i="12"/>
  <c r="G710" i="12" s="1"/>
  <c r="E709" i="12"/>
  <c r="P707" i="12" l="1"/>
  <c r="Q707" i="12"/>
  <c r="R706" i="12"/>
  <c r="L708" i="12"/>
  <c r="M708" i="12"/>
  <c r="N707" i="12"/>
  <c r="I708" i="12"/>
  <c r="J708" i="12" s="1"/>
  <c r="H709" i="12"/>
  <c r="F711" i="12"/>
  <c r="G711" i="12" s="1"/>
  <c r="E710" i="12"/>
  <c r="P708" i="12" l="1"/>
  <c r="Q708" i="12"/>
  <c r="R707" i="12"/>
  <c r="L709" i="12"/>
  <c r="M709" i="12"/>
  <c r="N708" i="12"/>
  <c r="I709" i="12"/>
  <c r="J709" i="12" s="1"/>
  <c r="H710" i="12"/>
  <c r="M710" i="12" s="1"/>
  <c r="E711" i="12"/>
  <c r="F712" i="12"/>
  <c r="G712" i="12" s="1"/>
  <c r="P709" i="12" l="1"/>
  <c r="Q709" i="12"/>
  <c r="Q710" i="12" s="1"/>
  <c r="R708" i="12"/>
  <c r="N709" i="12"/>
  <c r="I710" i="12"/>
  <c r="J710" i="12" s="1"/>
  <c r="L710" i="12"/>
  <c r="N710" i="12" s="1"/>
  <c r="H711" i="12"/>
  <c r="E712" i="12"/>
  <c r="F713" i="12"/>
  <c r="G713" i="12" s="1"/>
  <c r="P710" i="12" l="1"/>
  <c r="R710" i="12" s="1"/>
  <c r="R709" i="12"/>
  <c r="L711" i="12"/>
  <c r="M711" i="12"/>
  <c r="I711" i="12"/>
  <c r="J711" i="12" s="1"/>
  <c r="H712" i="12"/>
  <c r="E713" i="12"/>
  <c r="F714" i="12"/>
  <c r="G714" i="12" s="1"/>
  <c r="P711" i="12" l="1"/>
  <c r="Q711" i="12"/>
  <c r="L712" i="12"/>
  <c r="M712" i="12"/>
  <c r="N711" i="12"/>
  <c r="I712" i="12"/>
  <c r="J712" i="12" s="1"/>
  <c r="H713" i="12"/>
  <c r="M713" i="12" s="1"/>
  <c r="F715" i="12"/>
  <c r="G715" i="12" s="1"/>
  <c r="E714" i="12"/>
  <c r="P712" i="12" l="1"/>
  <c r="Q712" i="12"/>
  <c r="Q713" i="12" s="1"/>
  <c r="R711" i="12"/>
  <c r="N712" i="12"/>
  <c r="I713" i="12"/>
  <c r="J713" i="12" s="1"/>
  <c r="L713" i="12"/>
  <c r="N713" i="12" s="1"/>
  <c r="H714" i="12"/>
  <c r="F716" i="12"/>
  <c r="G716" i="12" s="1"/>
  <c r="E715" i="12"/>
  <c r="P713" i="12" l="1"/>
  <c r="R713" i="12" s="1"/>
  <c r="R712" i="12"/>
  <c r="L714" i="12"/>
  <c r="M714" i="12"/>
  <c r="I714" i="12"/>
  <c r="J714" i="12" s="1"/>
  <c r="H715" i="12"/>
  <c r="E716" i="12"/>
  <c r="F717" i="12"/>
  <c r="G717" i="12" s="1"/>
  <c r="P714" i="12" l="1"/>
  <c r="Q714" i="12"/>
  <c r="L715" i="12"/>
  <c r="M715" i="12"/>
  <c r="N714" i="12"/>
  <c r="I715" i="12"/>
  <c r="J715" i="12" s="1"/>
  <c r="H716" i="12"/>
  <c r="F718" i="12"/>
  <c r="G718" i="12" s="1"/>
  <c r="E717" i="12"/>
  <c r="P715" i="12" l="1"/>
  <c r="Q715" i="12"/>
  <c r="R714" i="12"/>
  <c r="L716" i="12"/>
  <c r="M716" i="12"/>
  <c r="N715" i="12"/>
  <c r="I716" i="12"/>
  <c r="J716" i="12" s="1"/>
  <c r="H717" i="12"/>
  <c r="M717" i="12" s="1"/>
  <c r="E718" i="12"/>
  <c r="F719" i="12"/>
  <c r="G719" i="12" s="1"/>
  <c r="P716" i="12" l="1"/>
  <c r="Q716" i="12"/>
  <c r="Q717" i="12" s="1"/>
  <c r="R715" i="12"/>
  <c r="N716" i="12"/>
  <c r="I717" i="12"/>
  <c r="J717" i="12" s="1"/>
  <c r="L717" i="12"/>
  <c r="N717" i="12" s="1"/>
  <c r="H718" i="12"/>
  <c r="F720" i="12"/>
  <c r="G720" i="12" s="1"/>
  <c r="E719" i="12"/>
  <c r="P717" i="12" l="1"/>
  <c r="R717" i="12" s="1"/>
  <c r="R716" i="12"/>
  <c r="L718" i="12"/>
  <c r="M718" i="12"/>
  <c r="I718" i="12"/>
  <c r="J718" i="12" s="1"/>
  <c r="H719" i="12"/>
  <c r="F721" i="12"/>
  <c r="G721" i="12" s="1"/>
  <c r="E720" i="12"/>
  <c r="P718" i="12" l="1"/>
  <c r="Q718" i="12"/>
  <c r="L719" i="12"/>
  <c r="M719" i="12"/>
  <c r="N718" i="12"/>
  <c r="I719" i="12"/>
  <c r="J719" i="12" s="1"/>
  <c r="H720" i="12"/>
  <c r="E721" i="12"/>
  <c r="F722" i="12"/>
  <c r="G722" i="12" s="1"/>
  <c r="P719" i="12" l="1"/>
  <c r="Q719" i="12"/>
  <c r="R718" i="12"/>
  <c r="L720" i="12"/>
  <c r="M720" i="12"/>
  <c r="N719" i="12"/>
  <c r="I720" i="12"/>
  <c r="J720" i="12" s="1"/>
  <c r="H721" i="12"/>
  <c r="F723" i="12"/>
  <c r="G723" i="12" s="1"/>
  <c r="E722" i="12"/>
  <c r="P720" i="12" l="1"/>
  <c r="Q720" i="12"/>
  <c r="R719" i="12"/>
  <c r="L721" i="12"/>
  <c r="M721" i="12"/>
  <c r="N720" i="12"/>
  <c r="I721" i="12"/>
  <c r="J721" i="12" s="1"/>
  <c r="H722" i="12"/>
  <c r="F724" i="12"/>
  <c r="G724" i="12" s="1"/>
  <c r="E723" i="12"/>
  <c r="P721" i="12" l="1"/>
  <c r="Q721" i="12"/>
  <c r="R720" i="12"/>
  <c r="L722" i="12"/>
  <c r="M722" i="12"/>
  <c r="N721" i="12"/>
  <c r="I722" i="12"/>
  <c r="J722" i="12" s="1"/>
  <c r="H723" i="12"/>
  <c r="F725" i="12"/>
  <c r="G725" i="12" s="1"/>
  <c r="E724" i="12"/>
  <c r="P722" i="12" l="1"/>
  <c r="Q722" i="12"/>
  <c r="R721" i="12"/>
  <c r="L723" i="12"/>
  <c r="M723" i="12"/>
  <c r="N722" i="12"/>
  <c r="I723" i="12"/>
  <c r="J723" i="12" s="1"/>
  <c r="H724" i="12"/>
  <c r="F726" i="12"/>
  <c r="G726" i="12" s="1"/>
  <c r="E725" i="12"/>
  <c r="P723" i="12" l="1"/>
  <c r="Q723" i="12"/>
  <c r="R722" i="12"/>
  <c r="L724" i="12"/>
  <c r="M724" i="12"/>
  <c r="N723" i="12"/>
  <c r="I724" i="12"/>
  <c r="J724" i="12" s="1"/>
  <c r="H725" i="12"/>
  <c r="M725" i="12" s="1"/>
  <c r="F727" i="12"/>
  <c r="G727" i="12" s="1"/>
  <c r="E726" i="12"/>
  <c r="P724" i="12" l="1"/>
  <c r="Q724" i="12"/>
  <c r="Q725" i="12" s="1"/>
  <c r="R723" i="12"/>
  <c r="N724" i="12"/>
  <c r="I725" i="12"/>
  <c r="J725" i="12" s="1"/>
  <c r="L725" i="12"/>
  <c r="N725" i="12" s="1"/>
  <c r="H726" i="12"/>
  <c r="F728" i="12"/>
  <c r="G728" i="12" s="1"/>
  <c r="E727" i="12"/>
  <c r="P725" i="12" l="1"/>
  <c r="R725" i="12" s="1"/>
  <c r="R724" i="12"/>
  <c r="L726" i="12"/>
  <c r="M726" i="12"/>
  <c r="I726" i="12"/>
  <c r="J726" i="12" s="1"/>
  <c r="H727" i="12"/>
  <c r="F729" i="12"/>
  <c r="G729" i="12" s="1"/>
  <c r="E728" i="12"/>
  <c r="P726" i="12" l="1"/>
  <c r="Q726" i="12"/>
  <c r="L727" i="12"/>
  <c r="M727" i="12"/>
  <c r="N726" i="12"/>
  <c r="I727" i="12"/>
  <c r="J727" i="12" s="1"/>
  <c r="H728" i="12"/>
  <c r="F730" i="12"/>
  <c r="G730" i="12" s="1"/>
  <c r="E729" i="12"/>
  <c r="P727" i="12" l="1"/>
  <c r="Q727" i="12"/>
  <c r="R726" i="12"/>
  <c r="L728" i="12"/>
  <c r="M728" i="12"/>
  <c r="N727" i="12"/>
  <c r="I728" i="12"/>
  <c r="J728" i="12" s="1"/>
  <c r="H729" i="12"/>
  <c r="F731" i="12"/>
  <c r="G731" i="12" s="1"/>
  <c r="E730" i="12"/>
  <c r="P728" i="12" l="1"/>
  <c r="Q728" i="12"/>
  <c r="R727" i="12"/>
  <c r="L729" i="12"/>
  <c r="M729" i="12"/>
  <c r="N728" i="12"/>
  <c r="I729" i="12"/>
  <c r="J729" i="12" s="1"/>
  <c r="H730" i="12"/>
  <c r="F732" i="12"/>
  <c r="G732" i="12" s="1"/>
  <c r="E731" i="12"/>
  <c r="P729" i="12" l="1"/>
  <c r="Q729" i="12"/>
  <c r="R728" i="12"/>
  <c r="L730" i="12"/>
  <c r="M730" i="12"/>
  <c r="N729" i="12"/>
  <c r="I730" i="12"/>
  <c r="J730" i="12" s="1"/>
  <c r="H731" i="12"/>
  <c r="F733" i="12"/>
  <c r="G733" i="12" s="1"/>
  <c r="E732" i="12"/>
  <c r="P730" i="12" l="1"/>
  <c r="Q730" i="12"/>
  <c r="R729" i="12"/>
  <c r="L731" i="12"/>
  <c r="P731" i="12" s="1"/>
  <c r="M731" i="12"/>
  <c r="N730" i="12"/>
  <c r="I731" i="12"/>
  <c r="J731" i="12" s="1"/>
  <c r="H732" i="12"/>
  <c r="F734" i="12"/>
  <c r="G734" i="12" s="1"/>
  <c r="E733" i="12"/>
  <c r="Q731" i="12" l="1"/>
  <c r="R730" i="12"/>
  <c r="L732" i="12"/>
  <c r="P732" i="12" s="1"/>
  <c r="M732" i="12"/>
  <c r="N731" i="12"/>
  <c r="I732" i="12"/>
  <c r="J732" i="12" s="1"/>
  <c r="H733" i="12"/>
  <c r="F735" i="12"/>
  <c r="G735" i="12" s="1"/>
  <c r="E734" i="12"/>
  <c r="Q732" i="12" l="1"/>
  <c r="R731" i="12"/>
  <c r="L733" i="12"/>
  <c r="P733" i="12" s="1"/>
  <c r="M733" i="12"/>
  <c r="N732" i="12"/>
  <c r="I733" i="12"/>
  <c r="J733" i="12" s="1"/>
  <c r="H734" i="12"/>
  <c r="E735" i="12"/>
  <c r="F736" i="12"/>
  <c r="G736" i="12" s="1"/>
  <c r="Q733" i="12" l="1"/>
  <c r="R732" i="12"/>
  <c r="L734" i="12"/>
  <c r="P734" i="12" s="1"/>
  <c r="M734" i="12"/>
  <c r="N733" i="12"/>
  <c r="I734" i="12"/>
  <c r="J734" i="12" s="1"/>
  <c r="H735" i="12"/>
  <c r="F737" i="12"/>
  <c r="G737" i="12" s="1"/>
  <c r="E736" i="12"/>
  <c r="Q734" i="12" l="1"/>
  <c r="R733" i="12"/>
  <c r="L735" i="12"/>
  <c r="P735" i="12" s="1"/>
  <c r="M735" i="12"/>
  <c r="N734" i="12"/>
  <c r="I735" i="12"/>
  <c r="J735" i="12" s="1"/>
  <c r="H736" i="12"/>
  <c r="E737" i="12"/>
  <c r="F738" i="12"/>
  <c r="G738" i="12" s="1"/>
  <c r="Q735" i="12" l="1"/>
  <c r="R734" i="12"/>
  <c r="L736" i="12"/>
  <c r="P736" i="12" s="1"/>
  <c r="M736" i="12"/>
  <c r="N735" i="12"/>
  <c r="I736" i="12"/>
  <c r="J736" i="12" s="1"/>
  <c r="H737" i="12"/>
  <c r="F739" i="12"/>
  <c r="G739" i="12" s="1"/>
  <c r="E738" i="12"/>
  <c r="Q736" i="12" l="1"/>
  <c r="R735" i="12"/>
  <c r="L737" i="12"/>
  <c r="P737" i="12" s="1"/>
  <c r="M737" i="12"/>
  <c r="N736" i="12"/>
  <c r="I737" i="12"/>
  <c r="J737" i="12" s="1"/>
  <c r="H738" i="12"/>
  <c r="F740" i="12"/>
  <c r="G740" i="12" s="1"/>
  <c r="E739" i="12"/>
  <c r="Q737" i="12" l="1"/>
  <c r="R736" i="12"/>
  <c r="L738" i="12"/>
  <c r="P738" i="12" s="1"/>
  <c r="M738" i="12"/>
  <c r="N737" i="12"/>
  <c r="I738" i="12"/>
  <c r="J738" i="12" s="1"/>
  <c r="H739" i="12"/>
  <c r="E740" i="12"/>
  <c r="F741" i="12"/>
  <c r="G741" i="12" s="1"/>
  <c r="Q738" i="12" l="1"/>
  <c r="R737" i="12"/>
  <c r="L739" i="12"/>
  <c r="P739" i="12" s="1"/>
  <c r="M739" i="12"/>
  <c r="N738" i="12"/>
  <c r="I739" i="12"/>
  <c r="J739" i="12" s="1"/>
  <c r="H740" i="12"/>
  <c r="M740" i="12" s="1"/>
  <c r="F742" i="12"/>
  <c r="G742" i="12" s="1"/>
  <c r="E741" i="12"/>
  <c r="Q739" i="12" l="1"/>
  <c r="Q740" i="12" s="1"/>
  <c r="R738" i="12"/>
  <c r="N739" i="12"/>
  <c r="I740" i="12"/>
  <c r="J740" i="12" s="1"/>
  <c r="L740" i="12"/>
  <c r="N740" i="12" s="1"/>
  <c r="H741" i="12"/>
  <c r="M741" i="12" s="1"/>
  <c r="E742" i="12"/>
  <c r="F743" i="12"/>
  <c r="G743" i="12" s="1"/>
  <c r="P740" i="12" l="1"/>
  <c r="R740" i="12" s="1"/>
  <c r="Q741" i="12"/>
  <c r="R739" i="12"/>
  <c r="I741" i="12"/>
  <c r="J741" i="12" s="1"/>
  <c r="L741" i="12"/>
  <c r="N741" i="12" s="1"/>
  <c r="H742" i="12"/>
  <c r="F744" i="12"/>
  <c r="G744" i="12" s="1"/>
  <c r="E743" i="12"/>
  <c r="P741" i="12" l="1"/>
  <c r="R741" i="12" s="1"/>
  <c r="L742" i="12"/>
  <c r="M742" i="12"/>
  <c r="I742" i="12"/>
  <c r="J742" i="12" s="1"/>
  <c r="H743" i="12"/>
  <c r="E744" i="12"/>
  <c r="F745" i="12"/>
  <c r="G745" i="12" s="1"/>
  <c r="P742" i="12" l="1"/>
  <c r="Q742" i="12"/>
  <c r="L743" i="12"/>
  <c r="M743" i="12"/>
  <c r="N742" i="12"/>
  <c r="I743" i="12"/>
  <c r="J743" i="12" s="1"/>
  <c r="H744" i="12"/>
  <c r="F746" i="12"/>
  <c r="G746" i="12" s="1"/>
  <c r="E745" i="12"/>
  <c r="P743" i="12" l="1"/>
  <c r="Q743" i="12"/>
  <c r="R742" i="12"/>
  <c r="L744" i="12"/>
  <c r="M744" i="12"/>
  <c r="N743" i="12"/>
  <c r="I744" i="12"/>
  <c r="J744" i="12" s="1"/>
  <c r="H745" i="12"/>
  <c r="F747" i="12"/>
  <c r="G747" i="12" s="1"/>
  <c r="E746" i="12"/>
  <c r="P744" i="12" l="1"/>
  <c r="Q744" i="12"/>
  <c r="R743" i="12"/>
  <c r="L745" i="12"/>
  <c r="M745" i="12"/>
  <c r="N744" i="12"/>
  <c r="I745" i="12"/>
  <c r="J745" i="12" s="1"/>
  <c r="H746" i="12"/>
  <c r="E747" i="12"/>
  <c r="F748" i="12"/>
  <c r="G748" i="12" s="1"/>
  <c r="P745" i="12" l="1"/>
  <c r="Q745" i="12"/>
  <c r="R744" i="12"/>
  <c r="L746" i="12"/>
  <c r="M746" i="12"/>
  <c r="N745" i="12"/>
  <c r="I746" i="12"/>
  <c r="J746" i="12" s="1"/>
  <c r="H747" i="12"/>
  <c r="F749" i="12"/>
  <c r="G749" i="12" s="1"/>
  <c r="E748" i="12"/>
  <c r="P746" i="12" l="1"/>
  <c r="Q746" i="12"/>
  <c r="R745" i="12"/>
  <c r="L747" i="12"/>
  <c r="M747" i="12"/>
  <c r="N746" i="12"/>
  <c r="I747" i="12"/>
  <c r="J747" i="12" s="1"/>
  <c r="H748" i="12"/>
  <c r="F750" i="12"/>
  <c r="G750" i="12" s="1"/>
  <c r="E749" i="12"/>
  <c r="P747" i="12" l="1"/>
  <c r="Q747" i="12"/>
  <c r="R746" i="12"/>
  <c r="L748" i="12"/>
  <c r="M748" i="12"/>
  <c r="N747" i="12"/>
  <c r="I748" i="12"/>
  <c r="J748" i="12" s="1"/>
  <c r="H749" i="12"/>
  <c r="F751" i="12"/>
  <c r="G751" i="12" s="1"/>
  <c r="E750" i="12"/>
  <c r="P748" i="12" l="1"/>
  <c r="Q748" i="12"/>
  <c r="R747" i="12"/>
  <c r="L749" i="12"/>
  <c r="M749" i="12"/>
  <c r="N748" i="12"/>
  <c r="I749" i="12"/>
  <c r="J749" i="12" s="1"/>
  <c r="H750" i="12"/>
  <c r="F752" i="12"/>
  <c r="G752" i="12" s="1"/>
  <c r="E751" i="12"/>
  <c r="P749" i="12" l="1"/>
  <c r="Q749" i="12"/>
  <c r="R748" i="12"/>
  <c r="L750" i="12"/>
  <c r="M750" i="12"/>
  <c r="N749" i="12"/>
  <c r="I750" i="12"/>
  <c r="J750" i="12" s="1"/>
  <c r="H751" i="12"/>
  <c r="M751" i="12" s="1"/>
  <c r="F753" i="12"/>
  <c r="G753" i="12" s="1"/>
  <c r="E752" i="12"/>
  <c r="P750" i="12" l="1"/>
  <c r="Q750" i="12"/>
  <c r="Q751" i="12" s="1"/>
  <c r="R749" i="12"/>
  <c r="N750" i="12"/>
  <c r="I751" i="12"/>
  <c r="J751" i="12" s="1"/>
  <c r="L751" i="12"/>
  <c r="N751" i="12" s="1"/>
  <c r="H752" i="12"/>
  <c r="F754" i="12"/>
  <c r="G754" i="12" s="1"/>
  <c r="E753" i="12"/>
  <c r="P751" i="12" l="1"/>
  <c r="R751" i="12" s="1"/>
  <c r="R750" i="12"/>
  <c r="L752" i="12"/>
  <c r="M752" i="12"/>
  <c r="I752" i="12"/>
  <c r="J752" i="12" s="1"/>
  <c r="H753" i="12"/>
  <c r="E754" i="12"/>
  <c r="F755" i="12"/>
  <c r="G755" i="12" s="1"/>
  <c r="P752" i="12" l="1"/>
  <c r="Q752" i="12"/>
  <c r="L753" i="12"/>
  <c r="M753" i="12"/>
  <c r="N752" i="12"/>
  <c r="I753" i="12"/>
  <c r="J753" i="12" s="1"/>
  <c r="H754" i="12"/>
  <c r="F756" i="12"/>
  <c r="G756" i="12" s="1"/>
  <c r="E755" i="12"/>
  <c r="P753" i="12" l="1"/>
  <c r="Q753" i="12"/>
  <c r="R752" i="12"/>
  <c r="L754" i="12"/>
  <c r="M754" i="12"/>
  <c r="N753" i="12"/>
  <c r="I754" i="12"/>
  <c r="J754" i="12" s="1"/>
  <c r="H755" i="12"/>
  <c r="F757" i="12"/>
  <c r="G757" i="12" s="1"/>
  <c r="E756" i="12"/>
  <c r="P754" i="12" l="1"/>
  <c r="Q754" i="12"/>
  <c r="R753" i="12"/>
  <c r="L755" i="12"/>
  <c r="M755" i="12"/>
  <c r="N754" i="12"/>
  <c r="I755" i="12"/>
  <c r="J755" i="12" s="1"/>
  <c r="H756" i="12"/>
  <c r="F758" i="12"/>
  <c r="G758" i="12" s="1"/>
  <c r="E757" i="12"/>
  <c r="P755" i="12" l="1"/>
  <c r="Q755" i="12"/>
  <c r="R754" i="12"/>
  <c r="L756" i="12"/>
  <c r="M756" i="12"/>
  <c r="N755" i="12"/>
  <c r="I756" i="12"/>
  <c r="J756" i="12" s="1"/>
  <c r="H757" i="12"/>
  <c r="F759" i="12"/>
  <c r="G759" i="12" s="1"/>
  <c r="E758" i="12"/>
  <c r="P756" i="12" l="1"/>
  <c r="Q756" i="12"/>
  <c r="R755" i="12"/>
  <c r="L757" i="12"/>
  <c r="M757" i="12"/>
  <c r="N756" i="12"/>
  <c r="I757" i="12"/>
  <c r="J757" i="12" s="1"/>
  <c r="H758" i="12"/>
  <c r="E759" i="12"/>
  <c r="F760" i="12"/>
  <c r="G760" i="12" s="1"/>
  <c r="P757" i="12" l="1"/>
  <c r="Q757" i="12"/>
  <c r="R756" i="12"/>
  <c r="L758" i="12"/>
  <c r="M758" i="12"/>
  <c r="N757" i="12"/>
  <c r="I758" i="12"/>
  <c r="J758" i="12" s="1"/>
  <c r="H759" i="12"/>
  <c r="F761" i="12"/>
  <c r="G761" i="12" s="1"/>
  <c r="E760" i="12"/>
  <c r="P758" i="12" l="1"/>
  <c r="Q758" i="12"/>
  <c r="R757" i="12"/>
  <c r="L759" i="12"/>
  <c r="M759" i="12"/>
  <c r="N758" i="12"/>
  <c r="I759" i="12"/>
  <c r="J759" i="12" s="1"/>
  <c r="H760" i="12"/>
  <c r="E761" i="12"/>
  <c r="F762" i="12"/>
  <c r="G762" i="12" s="1"/>
  <c r="P759" i="12" l="1"/>
  <c r="Q759" i="12"/>
  <c r="R758" i="12"/>
  <c r="L760" i="12"/>
  <c r="M760" i="12"/>
  <c r="N759" i="12"/>
  <c r="I760" i="12"/>
  <c r="J760" i="12" s="1"/>
  <c r="H761" i="12"/>
  <c r="F763" i="12"/>
  <c r="G763" i="12" s="1"/>
  <c r="E762" i="12"/>
  <c r="P760" i="12" l="1"/>
  <c r="Q760" i="12"/>
  <c r="R759" i="12"/>
  <c r="L761" i="12"/>
  <c r="M761" i="12"/>
  <c r="N760" i="12"/>
  <c r="I761" i="12"/>
  <c r="J761" i="12" s="1"/>
  <c r="H762" i="12"/>
  <c r="F764" i="12"/>
  <c r="G764" i="12" s="1"/>
  <c r="E763" i="12"/>
  <c r="P761" i="12" l="1"/>
  <c r="Q761" i="12"/>
  <c r="R760" i="12"/>
  <c r="L762" i="12"/>
  <c r="M762" i="12"/>
  <c r="N761" i="12"/>
  <c r="I762" i="12"/>
  <c r="J762" i="12" s="1"/>
  <c r="H763" i="12"/>
  <c r="M763" i="12" s="1"/>
  <c r="F765" i="12"/>
  <c r="G765" i="12" s="1"/>
  <c r="E764" i="12"/>
  <c r="P762" i="12" l="1"/>
  <c r="Q762" i="12"/>
  <c r="Q763" i="12" s="1"/>
  <c r="R761" i="12"/>
  <c r="N762" i="12"/>
  <c r="I763" i="12"/>
  <c r="J763" i="12" s="1"/>
  <c r="L763" i="12"/>
  <c r="N763" i="12" s="1"/>
  <c r="H764" i="12"/>
  <c r="F766" i="12"/>
  <c r="G766" i="12" s="1"/>
  <c r="E765" i="12"/>
  <c r="P763" i="12" l="1"/>
  <c r="R763" i="12" s="1"/>
  <c r="R762" i="12"/>
  <c r="L764" i="12"/>
  <c r="M764" i="12"/>
  <c r="I764" i="12"/>
  <c r="J764" i="12" s="1"/>
  <c r="H765" i="12"/>
  <c r="M765" i="12" s="1"/>
  <c r="E766" i="12"/>
  <c r="F767" i="12"/>
  <c r="G767" i="12" s="1"/>
  <c r="P764" i="12" l="1"/>
  <c r="Q764" i="12"/>
  <c r="Q765" i="12" s="1"/>
  <c r="N764" i="12"/>
  <c r="I765" i="12"/>
  <c r="J765" i="12" s="1"/>
  <c r="L765" i="12"/>
  <c r="N765" i="12" s="1"/>
  <c r="H766" i="12"/>
  <c r="F768" i="12"/>
  <c r="G768" i="12" s="1"/>
  <c r="E767" i="12"/>
  <c r="P765" i="12" l="1"/>
  <c r="R765" i="12" s="1"/>
  <c r="R764" i="12"/>
  <c r="L766" i="12"/>
  <c r="M766" i="12"/>
  <c r="I766" i="12"/>
  <c r="J766" i="12" s="1"/>
  <c r="H767" i="12"/>
  <c r="M767" i="12" s="1"/>
  <c r="F769" i="12"/>
  <c r="G769" i="12" s="1"/>
  <c r="E768" i="12"/>
  <c r="P766" i="12" l="1"/>
  <c r="Q766" i="12"/>
  <c r="Q767" i="12" s="1"/>
  <c r="N766" i="12"/>
  <c r="I767" i="12"/>
  <c r="J767" i="12" s="1"/>
  <c r="L767" i="12"/>
  <c r="N767" i="12" s="1"/>
  <c r="H768" i="12"/>
  <c r="F770" i="12"/>
  <c r="G770" i="12" s="1"/>
  <c r="E769" i="12"/>
  <c r="P767" i="12" l="1"/>
  <c r="R767" i="12" s="1"/>
  <c r="R766" i="12"/>
  <c r="L768" i="12"/>
  <c r="M768" i="12"/>
  <c r="I768" i="12"/>
  <c r="J768" i="12" s="1"/>
  <c r="H769" i="12"/>
  <c r="F771" i="12"/>
  <c r="G771" i="12" s="1"/>
  <c r="E770" i="12"/>
  <c r="P768" i="12" l="1"/>
  <c r="Q768" i="12"/>
  <c r="L769" i="12"/>
  <c r="M769" i="12"/>
  <c r="N768" i="12"/>
  <c r="I769" i="12"/>
  <c r="J769" i="12" s="1"/>
  <c r="H770" i="12"/>
  <c r="F772" i="12"/>
  <c r="G772" i="12" s="1"/>
  <c r="E771" i="12"/>
  <c r="P769" i="12" l="1"/>
  <c r="Q769" i="12"/>
  <c r="R768" i="12"/>
  <c r="L770" i="12"/>
  <c r="M770" i="12"/>
  <c r="N769" i="12"/>
  <c r="I770" i="12"/>
  <c r="J770" i="12" s="1"/>
  <c r="H771" i="12"/>
  <c r="F773" i="12"/>
  <c r="G773" i="12" s="1"/>
  <c r="E772" i="12"/>
  <c r="P770" i="12" l="1"/>
  <c r="Q770" i="12"/>
  <c r="R769" i="12"/>
  <c r="L771" i="12"/>
  <c r="M771" i="12"/>
  <c r="N770" i="12"/>
  <c r="I771" i="12"/>
  <c r="J771" i="12" s="1"/>
  <c r="H772" i="12"/>
  <c r="F774" i="12"/>
  <c r="G774" i="12" s="1"/>
  <c r="E773" i="12"/>
  <c r="P771" i="12" l="1"/>
  <c r="Q771" i="12"/>
  <c r="R770" i="12"/>
  <c r="L772" i="12"/>
  <c r="M772" i="12"/>
  <c r="N771" i="12"/>
  <c r="I772" i="12"/>
  <c r="J772" i="12" s="1"/>
  <c r="H773" i="12"/>
  <c r="F775" i="12"/>
  <c r="G775" i="12" s="1"/>
  <c r="E774" i="12"/>
  <c r="P772" i="12" l="1"/>
  <c r="Q772" i="12"/>
  <c r="R771" i="12"/>
  <c r="L773" i="12"/>
  <c r="M773" i="12"/>
  <c r="N772" i="12"/>
  <c r="I773" i="12"/>
  <c r="J773" i="12" s="1"/>
  <c r="H774" i="12"/>
  <c r="F776" i="12"/>
  <c r="G776" i="12" s="1"/>
  <c r="E775" i="12"/>
  <c r="P773" i="12" l="1"/>
  <c r="Q773" i="12"/>
  <c r="R772" i="12"/>
  <c r="L774" i="12"/>
  <c r="M774" i="12"/>
  <c r="N773" i="12"/>
  <c r="I774" i="12"/>
  <c r="J774" i="12" s="1"/>
  <c r="H775" i="12"/>
  <c r="E776" i="12"/>
  <c r="F777" i="12"/>
  <c r="G777" i="12" s="1"/>
  <c r="P774" i="12" l="1"/>
  <c r="Q774" i="12"/>
  <c r="R773" i="12"/>
  <c r="L775" i="12"/>
  <c r="M775" i="12"/>
  <c r="N774" i="12"/>
  <c r="I775" i="12"/>
  <c r="J775" i="12" s="1"/>
  <c r="H776" i="12"/>
  <c r="M776" i="12" s="1"/>
  <c r="F778" i="12"/>
  <c r="G778" i="12" s="1"/>
  <c r="E777" i="12"/>
  <c r="P775" i="12" l="1"/>
  <c r="Q775" i="12"/>
  <c r="Q776" i="12" s="1"/>
  <c r="R774" i="12"/>
  <c r="N775" i="12"/>
  <c r="I776" i="12"/>
  <c r="J776" i="12" s="1"/>
  <c r="L776" i="12"/>
  <c r="N776" i="12" s="1"/>
  <c r="H777" i="12"/>
  <c r="E778" i="12"/>
  <c r="F779" i="12"/>
  <c r="G779" i="12" s="1"/>
  <c r="P776" i="12" l="1"/>
  <c r="R776" i="12" s="1"/>
  <c r="R775" i="12"/>
  <c r="L777" i="12"/>
  <c r="M777" i="12"/>
  <c r="I777" i="12"/>
  <c r="J777" i="12" s="1"/>
  <c r="H778" i="12"/>
  <c r="F780" i="12"/>
  <c r="G780" i="12" s="1"/>
  <c r="E779" i="12"/>
  <c r="P777" i="12" l="1"/>
  <c r="Q777" i="12"/>
  <c r="L778" i="12"/>
  <c r="M778" i="12"/>
  <c r="N777" i="12"/>
  <c r="I778" i="12"/>
  <c r="J778" i="12" s="1"/>
  <c r="H779" i="12"/>
  <c r="F781" i="12"/>
  <c r="G781" i="12" s="1"/>
  <c r="E780" i="12"/>
  <c r="P778" i="12" l="1"/>
  <c r="Q778" i="12"/>
  <c r="R777" i="12"/>
  <c r="L779" i="12"/>
  <c r="M779" i="12"/>
  <c r="N778" i="12"/>
  <c r="I779" i="12"/>
  <c r="J779" i="12" s="1"/>
  <c r="H780" i="12"/>
  <c r="F782" i="12"/>
  <c r="G782" i="12" s="1"/>
  <c r="E781" i="12"/>
  <c r="P779" i="12" l="1"/>
  <c r="Q779" i="12"/>
  <c r="R778" i="12"/>
  <c r="L780" i="12"/>
  <c r="M780" i="12"/>
  <c r="N779" i="12"/>
  <c r="I780" i="12"/>
  <c r="J780" i="12" s="1"/>
  <c r="H781" i="12"/>
  <c r="E782" i="12"/>
  <c r="F783" i="12"/>
  <c r="G783" i="12" s="1"/>
  <c r="P780" i="12" l="1"/>
  <c r="Q780" i="12"/>
  <c r="R779" i="12"/>
  <c r="L781" i="12"/>
  <c r="M781" i="12"/>
  <c r="N780" i="12"/>
  <c r="I781" i="12"/>
  <c r="J781" i="12" s="1"/>
  <c r="H782" i="12"/>
  <c r="M782" i="12" s="1"/>
  <c r="F784" i="12"/>
  <c r="G784" i="12" s="1"/>
  <c r="E783" i="12"/>
  <c r="P781" i="12" l="1"/>
  <c r="Q781" i="12"/>
  <c r="Q782" i="12" s="1"/>
  <c r="R780" i="12"/>
  <c r="N781" i="12"/>
  <c r="I782" i="12"/>
  <c r="J782" i="12" s="1"/>
  <c r="L782" i="12"/>
  <c r="N782" i="12" s="1"/>
  <c r="H783" i="12"/>
  <c r="E784" i="12"/>
  <c r="F785" i="12"/>
  <c r="G785" i="12" s="1"/>
  <c r="P782" i="12" l="1"/>
  <c r="R782" i="12" s="1"/>
  <c r="R781" i="12"/>
  <c r="L783" i="12"/>
  <c r="M783" i="12"/>
  <c r="I783" i="12"/>
  <c r="J783" i="12" s="1"/>
  <c r="H784" i="12"/>
  <c r="M784" i="12" s="1"/>
  <c r="F786" i="12"/>
  <c r="G786" i="12" s="1"/>
  <c r="E785" i="12"/>
  <c r="P783" i="12" l="1"/>
  <c r="Q783" i="12"/>
  <c r="Q784" i="12" s="1"/>
  <c r="N783" i="12"/>
  <c r="I784" i="12"/>
  <c r="J784" i="12" s="1"/>
  <c r="L784" i="12"/>
  <c r="N784" i="12" s="1"/>
  <c r="H785" i="12"/>
  <c r="M785" i="12" s="1"/>
  <c r="E786" i="12"/>
  <c r="F787" i="12"/>
  <c r="G787" i="12" s="1"/>
  <c r="P784" i="12" l="1"/>
  <c r="R784" i="12" s="1"/>
  <c r="Q785" i="12"/>
  <c r="R783" i="12"/>
  <c r="I785" i="12"/>
  <c r="J785" i="12" s="1"/>
  <c r="L785" i="12"/>
  <c r="N785" i="12" s="1"/>
  <c r="H786" i="12"/>
  <c r="F788" i="12"/>
  <c r="G788" i="12" s="1"/>
  <c r="E787" i="12"/>
  <c r="P785" i="12" l="1"/>
  <c r="R785" i="12" s="1"/>
  <c r="L786" i="12"/>
  <c r="M786" i="12"/>
  <c r="I786" i="12"/>
  <c r="J786" i="12" s="1"/>
  <c r="H787" i="12"/>
  <c r="E788" i="12"/>
  <c r="F789" i="12"/>
  <c r="G789" i="12" s="1"/>
  <c r="P786" i="12" l="1"/>
  <c r="Q786" i="12"/>
  <c r="L787" i="12"/>
  <c r="M787" i="12"/>
  <c r="N786" i="12"/>
  <c r="I787" i="12"/>
  <c r="J787" i="12" s="1"/>
  <c r="H788" i="12"/>
  <c r="F790" i="12"/>
  <c r="G790" i="12" s="1"/>
  <c r="E789" i="12"/>
  <c r="P787" i="12" l="1"/>
  <c r="Q787" i="12"/>
  <c r="R786" i="12"/>
  <c r="L788" i="12"/>
  <c r="M788" i="12"/>
  <c r="N787" i="12"/>
  <c r="I788" i="12"/>
  <c r="J788" i="12" s="1"/>
  <c r="H789" i="12"/>
  <c r="E790" i="12"/>
  <c r="F791" i="12"/>
  <c r="G791" i="12" s="1"/>
  <c r="P788" i="12" l="1"/>
  <c r="Q788" i="12"/>
  <c r="R787" i="12"/>
  <c r="L789" i="12"/>
  <c r="M789" i="12"/>
  <c r="N788" i="12"/>
  <c r="I789" i="12"/>
  <c r="J789" i="12" s="1"/>
  <c r="H790" i="12"/>
  <c r="F792" i="12"/>
  <c r="G792" i="12" s="1"/>
  <c r="E791" i="12"/>
  <c r="P789" i="12" l="1"/>
  <c r="Q789" i="12"/>
  <c r="R788" i="12"/>
  <c r="L790" i="12"/>
  <c r="M790" i="12"/>
  <c r="N789" i="12"/>
  <c r="I790" i="12"/>
  <c r="J790" i="12" s="1"/>
  <c r="H791" i="12"/>
  <c r="F793" i="12"/>
  <c r="G793" i="12" s="1"/>
  <c r="E792" i="12"/>
  <c r="P790" i="12" l="1"/>
  <c r="Q790" i="12"/>
  <c r="R789" i="12"/>
  <c r="L791" i="12"/>
  <c r="M791" i="12"/>
  <c r="N790" i="12"/>
  <c r="I791" i="12"/>
  <c r="J791" i="12" s="1"/>
  <c r="H792" i="12"/>
  <c r="E793" i="12"/>
  <c r="F794" i="12"/>
  <c r="G794" i="12" s="1"/>
  <c r="P791" i="12" l="1"/>
  <c r="Q791" i="12"/>
  <c r="R790" i="12"/>
  <c r="L792" i="12"/>
  <c r="M792" i="12"/>
  <c r="N791" i="12"/>
  <c r="I792" i="12"/>
  <c r="J792" i="12" s="1"/>
  <c r="H793" i="12"/>
  <c r="F795" i="12"/>
  <c r="G795" i="12" s="1"/>
  <c r="E794" i="12"/>
  <c r="P792" i="12" l="1"/>
  <c r="Q792" i="12"/>
  <c r="R791" i="12"/>
  <c r="L793" i="12"/>
  <c r="M793" i="12"/>
  <c r="N792" i="12"/>
  <c r="I793" i="12"/>
  <c r="J793" i="12" s="1"/>
  <c r="H794" i="12"/>
  <c r="M794" i="12" s="1"/>
  <c r="E795" i="12"/>
  <c r="F796" i="12"/>
  <c r="G796" i="12" s="1"/>
  <c r="P793" i="12" l="1"/>
  <c r="Q793" i="12"/>
  <c r="Q794" i="12" s="1"/>
  <c r="R792" i="12"/>
  <c r="N793" i="12"/>
  <c r="I794" i="12"/>
  <c r="J794" i="12" s="1"/>
  <c r="L794" i="12"/>
  <c r="N794" i="12" s="1"/>
  <c r="H795" i="12"/>
  <c r="F797" i="12"/>
  <c r="G797" i="12" s="1"/>
  <c r="E796" i="12"/>
  <c r="P794" i="12" l="1"/>
  <c r="R794" i="12" s="1"/>
  <c r="R793" i="12"/>
  <c r="L795" i="12"/>
  <c r="M795" i="12"/>
  <c r="I795" i="12"/>
  <c r="J795" i="12" s="1"/>
  <c r="H796" i="12"/>
  <c r="E797" i="12"/>
  <c r="F798" i="12"/>
  <c r="G798" i="12" s="1"/>
  <c r="P795" i="12" l="1"/>
  <c r="Q795" i="12"/>
  <c r="L796" i="12"/>
  <c r="M796" i="12"/>
  <c r="N795" i="12"/>
  <c r="I796" i="12"/>
  <c r="J796" i="12" s="1"/>
  <c r="H797" i="12"/>
  <c r="F799" i="12"/>
  <c r="G799" i="12" s="1"/>
  <c r="E798" i="12"/>
  <c r="P796" i="12" l="1"/>
  <c r="Q796" i="12"/>
  <c r="R795" i="12"/>
  <c r="L797" i="12"/>
  <c r="M797" i="12"/>
  <c r="N796" i="12"/>
  <c r="I797" i="12"/>
  <c r="J797" i="12" s="1"/>
  <c r="H798" i="12"/>
  <c r="E799" i="12"/>
  <c r="F800" i="12"/>
  <c r="G800" i="12" s="1"/>
  <c r="P797" i="12" l="1"/>
  <c r="Q797" i="12"/>
  <c r="R796" i="12"/>
  <c r="L798" i="12"/>
  <c r="M798" i="12"/>
  <c r="N797" i="12"/>
  <c r="I798" i="12"/>
  <c r="J798" i="12" s="1"/>
  <c r="H799" i="12"/>
  <c r="M799" i="12" s="1"/>
  <c r="F801" i="12"/>
  <c r="G801" i="12" s="1"/>
  <c r="E800" i="12"/>
  <c r="P798" i="12" l="1"/>
  <c r="Q798" i="12"/>
  <c r="Q799" i="12" s="1"/>
  <c r="R797" i="12"/>
  <c r="N798" i="12"/>
  <c r="I799" i="12"/>
  <c r="J799" i="12" s="1"/>
  <c r="L799" i="12"/>
  <c r="N799" i="12" s="1"/>
  <c r="H800" i="12"/>
  <c r="E801" i="12"/>
  <c r="F802" i="12"/>
  <c r="G802" i="12" s="1"/>
  <c r="P799" i="12" l="1"/>
  <c r="R799" i="12" s="1"/>
  <c r="R798" i="12"/>
  <c r="L800" i="12"/>
  <c r="M800" i="12"/>
  <c r="I800" i="12"/>
  <c r="J800" i="12" s="1"/>
  <c r="H801" i="12"/>
  <c r="F803" i="12"/>
  <c r="G803" i="12" s="1"/>
  <c r="E802" i="12"/>
  <c r="P800" i="12" l="1"/>
  <c r="Q800" i="12"/>
  <c r="L801" i="12"/>
  <c r="M801" i="12"/>
  <c r="N800" i="12"/>
  <c r="I801" i="12"/>
  <c r="J801" i="12" s="1"/>
  <c r="H802" i="12"/>
  <c r="E803" i="12"/>
  <c r="F804" i="12"/>
  <c r="G804" i="12" s="1"/>
  <c r="P801" i="12" l="1"/>
  <c r="Q801" i="12"/>
  <c r="R800" i="12"/>
  <c r="L802" i="12"/>
  <c r="M802" i="12"/>
  <c r="N801" i="12"/>
  <c r="I802" i="12"/>
  <c r="J802" i="12" s="1"/>
  <c r="H803" i="12"/>
  <c r="F805" i="12"/>
  <c r="G805" i="12" s="1"/>
  <c r="E804" i="12"/>
  <c r="P802" i="12" l="1"/>
  <c r="Q802" i="12"/>
  <c r="R801" i="12"/>
  <c r="L803" i="12"/>
  <c r="M803" i="12"/>
  <c r="N802" i="12"/>
  <c r="I803" i="12"/>
  <c r="J803" i="12" s="1"/>
  <c r="H804" i="12"/>
  <c r="F806" i="12"/>
  <c r="G806" i="12" s="1"/>
  <c r="E805" i="12"/>
  <c r="P803" i="12" l="1"/>
  <c r="Q803" i="12"/>
  <c r="R802" i="12"/>
  <c r="L804" i="12"/>
  <c r="M804" i="12"/>
  <c r="N803" i="12"/>
  <c r="I804" i="12"/>
  <c r="J804" i="12" s="1"/>
  <c r="H805" i="12"/>
  <c r="E806" i="12"/>
  <c r="F807" i="12"/>
  <c r="G807" i="12" s="1"/>
  <c r="P804" i="12" l="1"/>
  <c r="Q804" i="12"/>
  <c r="R803" i="12"/>
  <c r="L805" i="12"/>
  <c r="M805" i="12"/>
  <c r="N804" i="12"/>
  <c r="I805" i="12"/>
  <c r="J805" i="12" s="1"/>
  <c r="H806" i="12"/>
  <c r="F808" i="12"/>
  <c r="G808" i="12" s="1"/>
  <c r="E807" i="12"/>
  <c r="P805" i="12" l="1"/>
  <c r="Q805" i="12"/>
  <c r="R804" i="12"/>
  <c r="L806" i="12"/>
  <c r="M806" i="12"/>
  <c r="N805" i="12"/>
  <c r="I806" i="12"/>
  <c r="J806" i="12" s="1"/>
  <c r="H807" i="12"/>
  <c r="E808" i="12"/>
  <c r="F809" i="12"/>
  <c r="G809" i="12" s="1"/>
  <c r="P806" i="12" l="1"/>
  <c r="Q806" i="12"/>
  <c r="R805" i="12"/>
  <c r="L807" i="12"/>
  <c r="M807" i="12"/>
  <c r="N806" i="12"/>
  <c r="I807" i="12"/>
  <c r="J807" i="12" s="1"/>
  <c r="H808" i="12"/>
  <c r="F810" i="12"/>
  <c r="G810" i="12" s="1"/>
  <c r="E809" i="12"/>
  <c r="P807" i="12" l="1"/>
  <c r="Q807" i="12"/>
  <c r="R806" i="12"/>
  <c r="L808" i="12"/>
  <c r="M808" i="12"/>
  <c r="N807" i="12"/>
  <c r="I808" i="12"/>
  <c r="J808" i="12" s="1"/>
  <c r="H809" i="12"/>
  <c r="E810" i="12"/>
  <c r="F811" i="12"/>
  <c r="G811" i="12" s="1"/>
  <c r="P808" i="12" l="1"/>
  <c r="Q808" i="12"/>
  <c r="R807" i="12"/>
  <c r="L809" i="12"/>
  <c r="M809" i="12"/>
  <c r="N808" i="12"/>
  <c r="I809" i="12"/>
  <c r="J809" i="12" s="1"/>
  <c r="H810" i="12"/>
  <c r="F812" i="12"/>
  <c r="G812" i="12" s="1"/>
  <c r="E811" i="12"/>
  <c r="P809" i="12" l="1"/>
  <c r="Q809" i="12"/>
  <c r="R808" i="12"/>
  <c r="L810" i="12"/>
  <c r="M810" i="12"/>
  <c r="N809" i="12"/>
  <c r="I810" i="12"/>
  <c r="J810" i="12" s="1"/>
  <c r="H811" i="12"/>
  <c r="E812" i="12"/>
  <c r="F813" i="12"/>
  <c r="G813" i="12" s="1"/>
  <c r="P810" i="12" l="1"/>
  <c r="Q810" i="12"/>
  <c r="R809" i="12"/>
  <c r="L811" i="12"/>
  <c r="M811" i="12"/>
  <c r="N810" i="12"/>
  <c r="I811" i="12"/>
  <c r="J811" i="12" s="1"/>
  <c r="H812" i="12"/>
  <c r="F814" i="12"/>
  <c r="G814" i="12" s="1"/>
  <c r="E813" i="12"/>
  <c r="P811" i="12" l="1"/>
  <c r="Q811" i="12"/>
  <c r="R810" i="12"/>
  <c r="L812" i="12"/>
  <c r="M812" i="12"/>
  <c r="N811" i="12"/>
  <c r="I812" i="12"/>
  <c r="J812" i="12" s="1"/>
  <c r="H813" i="12"/>
  <c r="E814" i="12"/>
  <c r="F815" i="12"/>
  <c r="G815" i="12" s="1"/>
  <c r="P812" i="12" l="1"/>
  <c r="Q812" i="12"/>
  <c r="R811" i="12"/>
  <c r="L813" i="12"/>
  <c r="M813" i="12"/>
  <c r="N812" i="12"/>
  <c r="I813" i="12"/>
  <c r="J813" i="12" s="1"/>
  <c r="H814" i="12"/>
  <c r="F816" i="12"/>
  <c r="G816" i="12" s="1"/>
  <c r="E815" i="12"/>
  <c r="P813" i="12" l="1"/>
  <c r="Q813" i="12"/>
  <c r="R812" i="12"/>
  <c r="L814" i="12"/>
  <c r="M814" i="12"/>
  <c r="N813" i="12"/>
  <c r="I814" i="12"/>
  <c r="J814" i="12" s="1"/>
  <c r="H815" i="12"/>
  <c r="M815" i="12" s="1"/>
  <c r="F817" i="12"/>
  <c r="G817" i="12" s="1"/>
  <c r="E816" i="12"/>
  <c r="P814" i="12" l="1"/>
  <c r="Q814" i="12"/>
  <c r="Q815" i="12" s="1"/>
  <c r="R813" i="12"/>
  <c r="N814" i="12"/>
  <c r="I815" i="12"/>
  <c r="J815" i="12" s="1"/>
  <c r="L815" i="12"/>
  <c r="N815" i="12" s="1"/>
  <c r="H816" i="12"/>
  <c r="M816" i="12" s="1"/>
  <c r="F818" i="12"/>
  <c r="G818" i="12" s="1"/>
  <c r="E817" i="12"/>
  <c r="P815" i="12" l="1"/>
  <c r="Q816" i="12"/>
  <c r="R814" i="12"/>
  <c r="R815" i="12"/>
  <c r="I816" i="12"/>
  <c r="J816" i="12" s="1"/>
  <c r="L816" i="12"/>
  <c r="N816" i="12" s="1"/>
  <c r="H817" i="12"/>
  <c r="E818" i="12"/>
  <c r="F819" i="12"/>
  <c r="G819" i="12" s="1"/>
  <c r="P816" i="12" l="1"/>
  <c r="R816" i="12" s="1"/>
  <c r="L817" i="12"/>
  <c r="M817" i="12"/>
  <c r="I817" i="12"/>
  <c r="J817" i="12" s="1"/>
  <c r="H818" i="12"/>
  <c r="F820" i="12"/>
  <c r="G820" i="12" s="1"/>
  <c r="E819" i="12"/>
  <c r="P817" i="12" l="1"/>
  <c r="Q817" i="12"/>
  <c r="N817" i="12"/>
  <c r="L818" i="12"/>
  <c r="M818" i="12"/>
  <c r="I818" i="12"/>
  <c r="J818" i="12" s="1"/>
  <c r="H819" i="12"/>
  <c r="F821" i="12"/>
  <c r="G821" i="12" s="1"/>
  <c r="E820" i="12"/>
  <c r="P818" i="12" l="1"/>
  <c r="Q818" i="12"/>
  <c r="R817" i="12"/>
  <c r="L819" i="12"/>
  <c r="M819" i="12"/>
  <c r="N818" i="12"/>
  <c r="I819" i="12"/>
  <c r="J819" i="12" s="1"/>
  <c r="H820" i="12"/>
  <c r="F822" i="12"/>
  <c r="G822" i="12" s="1"/>
  <c r="E821" i="12"/>
  <c r="P819" i="12" l="1"/>
  <c r="Q819" i="12"/>
  <c r="R818" i="12"/>
  <c r="L820" i="12"/>
  <c r="M820" i="12"/>
  <c r="N819" i="12"/>
  <c r="I820" i="12"/>
  <c r="J820" i="12" s="1"/>
  <c r="H821" i="12"/>
  <c r="M821" i="12" s="1"/>
  <c r="F823" i="12"/>
  <c r="G823" i="12" s="1"/>
  <c r="E822" i="12"/>
  <c r="P820" i="12" l="1"/>
  <c r="Q820" i="12"/>
  <c r="Q821" i="12" s="1"/>
  <c r="R819" i="12"/>
  <c r="N820" i="12"/>
  <c r="I821" i="12"/>
  <c r="J821" i="12" s="1"/>
  <c r="L821" i="12"/>
  <c r="N821" i="12" s="1"/>
  <c r="H822" i="12"/>
  <c r="F824" i="12"/>
  <c r="G824" i="12" s="1"/>
  <c r="E823" i="12"/>
  <c r="P821" i="12" l="1"/>
  <c r="R821" i="12" s="1"/>
  <c r="R820" i="12"/>
  <c r="L822" i="12"/>
  <c r="M822" i="12"/>
  <c r="I822" i="12"/>
  <c r="J822" i="12" s="1"/>
  <c r="H823" i="12"/>
  <c r="F825" i="12"/>
  <c r="G825" i="12" s="1"/>
  <c r="E824" i="12"/>
  <c r="P822" i="12" l="1"/>
  <c r="Q822" i="12"/>
  <c r="L823" i="12"/>
  <c r="M823" i="12"/>
  <c r="N822" i="12"/>
  <c r="I823" i="12"/>
  <c r="J823" i="12" s="1"/>
  <c r="H824" i="12"/>
  <c r="E825" i="12"/>
  <c r="F826" i="12"/>
  <c r="G826" i="12" s="1"/>
  <c r="P823" i="12" l="1"/>
  <c r="Q823" i="12"/>
  <c r="R822" i="12"/>
  <c r="L824" i="12"/>
  <c r="M824" i="12"/>
  <c r="N823" i="12"/>
  <c r="I824" i="12"/>
  <c r="J824" i="12" s="1"/>
  <c r="H825" i="12"/>
  <c r="M825" i="12" s="1"/>
  <c r="F827" i="12"/>
  <c r="G827" i="12" s="1"/>
  <c r="E826" i="12"/>
  <c r="P824" i="12" l="1"/>
  <c r="Q824" i="12"/>
  <c r="Q825" i="12" s="1"/>
  <c r="R823" i="12"/>
  <c r="N824" i="12"/>
  <c r="I825" i="12"/>
  <c r="J825" i="12" s="1"/>
  <c r="L825" i="12"/>
  <c r="N825" i="12" s="1"/>
  <c r="H826" i="12"/>
  <c r="F828" i="12"/>
  <c r="G828" i="12" s="1"/>
  <c r="E827" i="12"/>
  <c r="P825" i="12" l="1"/>
  <c r="R825" i="12" s="1"/>
  <c r="R824" i="12"/>
  <c r="L826" i="12"/>
  <c r="M826" i="12"/>
  <c r="I826" i="12"/>
  <c r="J826" i="12" s="1"/>
  <c r="H827" i="12"/>
  <c r="M827" i="12" s="1"/>
  <c r="F829" i="12"/>
  <c r="G829" i="12" s="1"/>
  <c r="E828" i="12"/>
  <c r="P826" i="12" l="1"/>
  <c r="Q826" i="12"/>
  <c r="Q827" i="12" s="1"/>
  <c r="N826" i="12"/>
  <c r="I827" i="12"/>
  <c r="J827" i="12" s="1"/>
  <c r="L827" i="12"/>
  <c r="N827" i="12" s="1"/>
  <c r="H828" i="12"/>
  <c r="F830" i="12"/>
  <c r="G830" i="12" s="1"/>
  <c r="E829" i="12"/>
  <c r="P827" i="12" l="1"/>
  <c r="R827" i="12" s="1"/>
  <c r="R826" i="12"/>
  <c r="L828" i="12"/>
  <c r="M828" i="12"/>
  <c r="I828" i="12"/>
  <c r="J828" i="12" s="1"/>
  <c r="H829" i="12"/>
  <c r="E830" i="12"/>
  <c r="F831" i="12"/>
  <c r="G831" i="12" s="1"/>
  <c r="P828" i="12" l="1"/>
  <c r="Q828" i="12"/>
  <c r="L829" i="12"/>
  <c r="M829" i="12"/>
  <c r="N828" i="12"/>
  <c r="I829" i="12"/>
  <c r="J829" i="12" s="1"/>
  <c r="H830" i="12"/>
  <c r="F832" i="12"/>
  <c r="G832" i="12" s="1"/>
  <c r="E831" i="12"/>
  <c r="P829" i="12" l="1"/>
  <c r="Q829" i="12"/>
  <c r="R828" i="12"/>
  <c r="L830" i="12"/>
  <c r="M830" i="12"/>
  <c r="N829" i="12"/>
  <c r="I830" i="12"/>
  <c r="J830" i="12" s="1"/>
  <c r="H831" i="12"/>
  <c r="E832" i="12"/>
  <c r="F833" i="12"/>
  <c r="G833" i="12" s="1"/>
  <c r="P830" i="12" l="1"/>
  <c r="Q830" i="12"/>
  <c r="R829" i="12"/>
  <c r="L831" i="12"/>
  <c r="M831" i="12"/>
  <c r="N830" i="12"/>
  <c r="I831" i="12"/>
  <c r="J831" i="12" s="1"/>
  <c r="H832" i="12"/>
  <c r="F834" i="12"/>
  <c r="G834" i="12" s="1"/>
  <c r="E833" i="12"/>
  <c r="P831" i="12" l="1"/>
  <c r="Q831" i="12"/>
  <c r="R830" i="12"/>
  <c r="L832" i="12"/>
  <c r="M832" i="12"/>
  <c r="N831" i="12"/>
  <c r="I832" i="12"/>
  <c r="J832" i="12" s="1"/>
  <c r="H833" i="12"/>
  <c r="E834" i="12"/>
  <c r="F835" i="12"/>
  <c r="G835" i="12" s="1"/>
  <c r="P832" i="12" l="1"/>
  <c r="Q832" i="12"/>
  <c r="R831" i="12"/>
  <c r="L833" i="12"/>
  <c r="M833" i="12"/>
  <c r="N832" i="12"/>
  <c r="I833" i="12"/>
  <c r="J833" i="12" s="1"/>
  <c r="H834" i="12"/>
  <c r="M834" i="12" s="1"/>
  <c r="F836" i="12"/>
  <c r="G836" i="12" s="1"/>
  <c r="E835" i="12"/>
  <c r="P833" i="12" l="1"/>
  <c r="Q833" i="12"/>
  <c r="Q834" i="12" s="1"/>
  <c r="R832" i="12"/>
  <c r="N833" i="12"/>
  <c r="I834" i="12"/>
  <c r="J834" i="12" s="1"/>
  <c r="L834" i="12"/>
  <c r="N834" i="12" s="1"/>
  <c r="H835" i="12"/>
  <c r="M835" i="12" s="1"/>
  <c r="E836" i="12"/>
  <c r="F837" i="12"/>
  <c r="G837" i="12" s="1"/>
  <c r="P834" i="12" l="1"/>
  <c r="R834" i="12" s="1"/>
  <c r="Q835" i="12"/>
  <c r="R833" i="12"/>
  <c r="I835" i="12"/>
  <c r="J835" i="12" s="1"/>
  <c r="L835" i="12"/>
  <c r="N835" i="12" s="1"/>
  <c r="H836" i="12"/>
  <c r="M836" i="12" s="1"/>
  <c r="F838" i="12"/>
  <c r="G838" i="12" s="1"/>
  <c r="E837" i="12"/>
  <c r="P835" i="12" l="1"/>
  <c r="R835" i="12" s="1"/>
  <c r="Q836" i="12"/>
  <c r="I836" i="12"/>
  <c r="J836" i="12" s="1"/>
  <c r="L836" i="12"/>
  <c r="N836" i="12" s="1"/>
  <c r="H837" i="12"/>
  <c r="M837" i="12" s="1"/>
  <c r="E838" i="12"/>
  <c r="F839" i="12"/>
  <c r="G839" i="12" s="1"/>
  <c r="P836" i="12" l="1"/>
  <c r="R836" i="12" s="1"/>
  <c r="Q837" i="12"/>
  <c r="I837" i="12"/>
  <c r="J837" i="12" s="1"/>
  <c r="L837" i="12"/>
  <c r="N837" i="12" s="1"/>
  <c r="H838" i="12"/>
  <c r="F840" i="12"/>
  <c r="G840" i="12" s="1"/>
  <c r="E839" i="12"/>
  <c r="P837" i="12" l="1"/>
  <c r="R837" i="12" s="1"/>
  <c r="L838" i="12"/>
  <c r="M838" i="12"/>
  <c r="I838" i="12"/>
  <c r="J838" i="12" s="1"/>
  <c r="H839" i="12"/>
  <c r="E840" i="12"/>
  <c r="F841" i="12"/>
  <c r="G841" i="12" s="1"/>
  <c r="P838" i="12" l="1"/>
  <c r="Q838" i="12"/>
  <c r="L839" i="12"/>
  <c r="M839" i="12"/>
  <c r="N838" i="12"/>
  <c r="I839" i="12"/>
  <c r="J839" i="12" s="1"/>
  <c r="H840" i="12"/>
  <c r="F842" i="12"/>
  <c r="G842" i="12" s="1"/>
  <c r="E841" i="12"/>
  <c r="P839" i="12" l="1"/>
  <c r="Q839" i="12"/>
  <c r="R838" i="12"/>
  <c r="L840" i="12"/>
  <c r="M840" i="12"/>
  <c r="N839" i="12"/>
  <c r="I840" i="12"/>
  <c r="J840" i="12" s="1"/>
  <c r="H841" i="12"/>
  <c r="E842" i="12"/>
  <c r="F843" i="12"/>
  <c r="G843" i="12" s="1"/>
  <c r="P840" i="12" l="1"/>
  <c r="Q840" i="12"/>
  <c r="R839" i="12"/>
  <c r="L841" i="12"/>
  <c r="M841" i="12"/>
  <c r="N840" i="12"/>
  <c r="I841" i="12"/>
  <c r="J841" i="12" s="1"/>
  <c r="H842" i="12"/>
  <c r="M842" i="12" s="1"/>
  <c r="F844" i="12"/>
  <c r="G844" i="12" s="1"/>
  <c r="E843" i="12"/>
  <c r="P841" i="12" l="1"/>
  <c r="Q841" i="12"/>
  <c r="Q842" i="12" s="1"/>
  <c r="R840" i="12"/>
  <c r="N841" i="12"/>
  <c r="I842" i="12"/>
  <c r="J842" i="12" s="1"/>
  <c r="L842" i="12"/>
  <c r="N842" i="12" s="1"/>
  <c r="H843" i="12"/>
  <c r="F845" i="12"/>
  <c r="G845" i="12" s="1"/>
  <c r="E844" i="12"/>
  <c r="P842" i="12" l="1"/>
  <c r="R842" i="12" s="1"/>
  <c r="R841" i="12"/>
  <c r="L843" i="12"/>
  <c r="M843" i="12"/>
  <c r="I843" i="12"/>
  <c r="J843" i="12" s="1"/>
  <c r="H844" i="12"/>
  <c r="F846" i="12"/>
  <c r="G846" i="12" s="1"/>
  <c r="E845" i="12"/>
  <c r="P843" i="12" l="1"/>
  <c r="Q843" i="12"/>
  <c r="L844" i="12"/>
  <c r="M844" i="12"/>
  <c r="N843" i="12"/>
  <c r="I844" i="12"/>
  <c r="J844" i="12" s="1"/>
  <c r="H845" i="12"/>
  <c r="F847" i="12"/>
  <c r="G847" i="12" s="1"/>
  <c r="E846" i="12"/>
  <c r="P844" i="12" l="1"/>
  <c r="Q844" i="12"/>
  <c r="R843" i="12"/>
  <c r="L845" i="12"/>
  <c r="M845" i="12"/>
  <c r="N844" i="12"/>
  <c r="I845" i="12"/>
  <c r="J845" i="12" s="1"/>
  <c r="H846" i="12"/>
  <c r="F848" i="12"/>
  <c r="G848" i="12" s="1"/>
  <c r="E847" i="12"/>
  <c r="P845" i="12" l="1"/>
  <c r="Q845" i="12"/>
  <c r="R844" i="12"/>
  <c r="L846" i="12"/>
  <c r="M846" i="12"/>
  <c r="N845" i="12"/>
  <c r="I846" i="12"/>
  <c r="J846" i="12" s="1"/>
  <c r="H847" i="12"/>
  <c r="E848" i="12"/>
  <c r="F849" i="12"/>
  <c r="G849" i="12" s="1"/>
  <c r="P846" i="12" l="1"/>
  <c r="Q846" i="12"/>
  <c r="R845" i="12"/>
  <c r="L847" i="12"/>
  <c r="M847" i="12"/>
  <c r="N846" i="12"/>
  <c r="I847" i="12"/>
  <c r="J847" i="12" s="1"/>
  <c r="H848" i="12"/>
  <c r="F850" i="12"/>
  <c r="G850" i="12" s="1"/>
  <c r="E849" i="12"/>
  <c r="P847" i="12" l="1"/>
  <c r="Q847" i="12"/>
  <c r="R846" i="12"/>
  <c r="L848" i="12"/>
  <c r="M848" i="12"/>
  <c r="N847" i="12"/>
  <c r="I848" i="12"/>
  <c r="J848" i="12" s="1"/>
  <c r="H849" i="12"/>
  <c r="F851" i="12"/>
  <c r="G851" i="12" s="1"/>
  <c r="E850" i="12"/>
  <c r="P848" i="12" l="1"/>
  <c r="Q848" i="12"/>
  <c r="R847" i="12"/>
  <c r="L849" i="12"/>
  <c r="M849" i="12"/>
  <c r="N848" i="12"/>
  <c r="I849" i="12"/>
  <c r="J849" i="12" s="1"/>
  <c r="H850" i="12"/>
  <c r="F852" i="12"/>
  <c r="G852" i="12" s="1"/>
  <c r="E851" i="12"/>
  <c r="P849" i="12" l="1"/>
  <c r="Q849" i="12"/>
  <c r="R848" i="12"/>
  <c r="L850" i="12"/>
  <c r="M850" i="12"/>
  <c r="N849" i="12"/>
  <c r="I850" i="12"/>
  <c r="J850" i="12" s="1"/>
  <c r="H851" i="12"/>
  <c r="F853" i="12"/>
  <c r="G853" i="12" s="1"/>
  <c r="E852" i="12"/>
  <c r="P850" i="12" l="1"/>
  <c r="Q850" i="12"/>
  <c r="R849" i="12"/>
  <c r="L851" i="12"/>
  <c r="M851" i="12"/>
  <c r="N850" i="12"/>
  <c r="I851" i="12"/>
  <c r="J851" i="12" s="1"/>
  <c r="H852" i="12"/>
  <c r="F854" i="12"/>
  <c r="G854" i="12" s="1"/>
  <c r="E853" i="12"/>
  <c r="P851" i="12" l="1"/>
  <c r="Q851" i="12"/>
  <c r="R850" i="12"/>
  <c r="L852" i="12"/>
  <c r="M852" i="12"/>
  <c r="N851" i="12"/>
  <c r="I852" i="12"/>
  <c r="J852" i="12" s="1"/>
  <c r="H853" i="12"/>
  <c r="E854" i="12"/>
  <c r="F855" i="12"/>
  <c r="G855" i="12" s="1"/>
  <c r="P852" i="12" l="1"/>
  <c r="Q852" i="12"/>
  <c r="R851" i="12"/>
  <c r="L853" i="12"/>
  <c r="M853" i="12"/>
  <c r="N852" i="12"/>
  <c r="I853" i="12"/>
  <c r="J853" i="12" s="1"/>
  <c r="H854" i="12"/>
  <c r="F856" i="12"/>
  <c r="G856" i="12" s="1"/>
  <c r="E855" i="12"/>
  <c r="P853" i="12" l="1"/>
  <c r="Q853" i="12"/>
  <c r="R852" i="12"/>
  <c r="L854" i="12"/>
  <c r="M854" i="12"/>
  <c r="N853" i="12"/>
  <c r="I854" i="12"/>
  <c r="J854" i="12" s="1"/>
  <c r="H855" i="12"/>
  <c r="E856" i="12"/>
  <c r="F857" i="12"/>
  <c r="G857" i="12" s="1"/>
  <c r="P854" i="12" l="1"/>
  <c r="Q854" i="12"/>
  <c r="R853" i="12"/>
  <c r="L855" i="12"/>
  <c r="M855" i="12"/>
  <c r="N854" i="12"/>
  <c r="I855" i="12"/>
  <c r="J855" i="12" s="1"/>
  <c r="H856" i="12"/>
  <c r="F858" i="12"/>
  <c r="G858" i="12" s="1"/>
  <c r="E857" i="12"/>
  <c r="P855" i="12" l="1"/>
  <c r="Q855" i="12"/>
  <c r="R854" i="12"/>
  <c r="L856" i="12"/>
  <c r="M856" i="12"/>
  <c r="N855" i="12"/>
  <c r="I856" i="12"/>
  <c r="J856" i="12" s="1"/>
  <c r="H857" i="12"/>
  <c r="F859" i="12"/>
  <c r="G859" i="12" s="1"/>
  <c r="E858" i="12"/>
  <c r="P856" i="12" l="1"/>
  <c r="Q856" i="12"/>
  <c r="R855" i="12"/>
  <c r="L857" i="12"/>
  <c r="M857" i="12"/>
  <c r="N856" i="12"/>
  <c r="I857" i="12"/>
  <c r="J857" i="12" s="1"/>
  <c r="H858" i="12"/>
  <c r="M858" i="12" s="1"/>
  <c r="F860" i="12"/>
  <c r="G860" i="12" s="1"/>
  <c r="E859" i="12"/>
  <c r="P857" i="12" l="1"/>
  <c r="Q857" i="12"/>
  <c r="Q858" i="12" s="1"/>
  <c r="R856" i="12"/>
  <c r="N857" i="12"/>
  <c r="I858" i="12"/>
  <c r="J858" i="12" s="1"/>
  <c r="L858" i="12"/>
  <c r="N858" i="12" s="1"/>
  <c r="H859" i="12"/>
  <c r="M859" i="12" s="1"/>
  <c r="E860" i="12"/>
  <c r="F861" i="12"/>
  <c r="G861" i="12" s="1"/>
  <c r="P858" i="12" l="1"/>
  <c r="R858" i="12" s="1"/>
  <c r="Q859" i="12"/>
  <c r="R857" i="12"/>
  <c r="I859" i="12"/>
  <c r="J859" i="12" s="1"/>
  <c r="L859" i="12"/>
  <c r="N859" i="12" s="1"/>
  <c r="H860" i="12"/>
  <c r="F862" i="12"/>
  <c r="G862" i="12" s="1"/>
  <c r="E861" i="12"/>
  <c r="P859" i="12" l="1"/>
  <c r="R859" i="12" s="1"/>
  <c r="L860" i="12"/>
  <c r="M860" i="12"/>
  <c r="I860" i="12"/>
  <c r="J860" i="12" s="1"/>
  <c r="H861" i="12"/>
  <c r="F863" i="12"/>
  <c r="G863" i="12" s="1"/>
  <c r="E862" i="12"/>
  <c r="P860" i="12" l="1"/>
  <c r="Q860" i="12"/>
  <c r="L861" i="12"/>
  <c r="M861" i="12"/>
  <c r="N860" i="12"/>
  <c r="I861" i="12"/>
  <c r="J861" i="12" s="1"/>
  <c r="H862" i="12"/>
  <c r="M862" i="12" s="1"/>
  <c r="F864" i="12"/>
  <c r="G864" i="12" s="1"/>
  <c r="E863" i="12"/>
  <c r="P861" i="12" l="1"/>
  <c r="Q861" i="12"/>
  <c r="Q862" i="12" s="1"/>
  <c r="R860" i="12"/>
  <c r="N861" i="12"/>
  <c r="I862" i="12"/>
  <c r="J862" i="12" s="1"/>
  <c r="L862" i="12"/>
  <c r="N862" i="12" s="1"/>
  <c r="H863" i="12"/>
  <c r="F865" i="12"/>
  <c r="G865" i="12" s="1"/>
  <c r="E864" i="12"/>
  <c r="P862" i="12" l="1"/>
  <c r="R862" i="12" s="1"/>
  <c r="R861" i="12"/>
  <c r="L863" i="12"/>
  <c r="M863" i="12"/>
  <c r="I863" i="12"/>
  <c r="J863" i="12" s="1"/>
  <c r="H864" i="12"/>
  <c r="E865" i="12"/>
  <c r="F866" i="12"/>
  <c r="G866" i="12" s="1"/>
  <c r="P863" i="12" l="1"/>
  <c r="Q863" i="12"/>
  <c r="L864" i="12"/>
  <c r="M864" i="12"/>
  <c r="N863" i="12"/>
  <c r="I864" i="12"/>
  <c r="J864" i="12" s="1"/>
  <c r="H865" i="12"/>
  <c r="F867" i="12"/>
  <c r="G867" i="12" s="1"/>
  <c r="E866" i="12"/>
  <c r="P864" i="12" l="1"/>
  <c r="Q864" i="12"/>
  <c r="R863" i="12"/>
  <c r="L865" i="12"/>
  <c r="M865" i="12"/>
  <c r="N864" i="12"/>
  <c r="I865" i="12"/>
  <c r="J865" i="12" s="1"/>
  <c r="H866" i="12"/>
  <c r="F868" i="12"/>
  <c r="G868" i="12" s="1"/>
  <c r="E867" i="12"/>
  <c r="P865" i="12" l="1"/>
  <c r="Q865" i="12"/>
  <c r="R864" i="12"/>
  <c r="L866" i="12"/>
  <c r="M866" i="12"/>
  <c r="N865" i="12"/>
  <c r="I866" i="12"/>
  <c r="J866" i="12" s="1"/>
  <c r="H867" i="12"/>
  <c r="E868" i="12"/>
  <c r="F869" i="12"/>
  <c r="G869" i="12" s="1"/>
  <c r="P866" i="12" l="1"/>
  <c r="Q866" i="12"/>
  <c r="R865" i="12"/>
  <c r="L867" i="12"/>
  <c r="M867" i="12"/>
  <c r="N866" i="12"/>
  <c r="I867" i="12"/>
  <c r="J867" i="12" s="1"/>
  <c r="H868" i="12"/>
  <c r="F870" i="12"/>
  <c r="G870" i="12" s="1"/>
  <c r="E869" i="12"/>
  <c r="P867" i="12" l="1"/>
  <c r="Q867" i="12"/>
  <c r="R866" i="12"/>
  <c r="L868" i="12"/>
  <c r="M868" i="12"/>
  <c r="N867" i="12"/>
  <c r="I868" i="12"/>
  <c r="J868" i="12" s="1"/>
  <c r="H869" i="12"/>
  <c r="F871" i="12"/>
  <c r="G871" i="12" s="1"/>
  <c r="E870" i="12"/>
  <c r="P868" i="12" l="1"/>
  <c r="Q868" i="12"/>
  <c r="R867" i="12"/>
  <c r="L869" i="12"/>
  <c r="M869" i="12"/>
  <c r="N868" i="12"/>
  <c r="I869" i="12"/>
  <c r="J869" i="12" s="1"/>
  <c r="H870" i="12"/>
  <c r="E871" i="12"/>
  <c r="F872" i="12"/>
  <c r="G872" i="12" s="1"/>
  <c r="P869" i="12" l="1"/>
  <c r="Q869" i="12"/>
  <c r="R868" i="12"/>
  <c r="L870" i="12"/>
  <c r="M870" i="12"/>
  <c r="N869" i="12"/>
  <c r="I870" i="12"/>
  <c r="J870" i="12" s="1"/>
  <c r="H871" i="12"/>
  <c r="M871" i="12" s="1"/>
  <c r="F873" i="12"/>
  <c r="G873" i="12" s="1"/>
  <c r="E872" i="12"/>
  <c r="P870" i="12" l="1"/>
  <c r="Q870" i="12"/>
  <c r="Q871" i="12" s="1"/>
  <c r="R869" i="12"/>
  <c r="N870" i="12"/>
  <c r="I871" i="12"/>
  <c r="J871" i="12" s="1"/>
  <c r="L871" i="12"/>
  <c r="N871" i="12" s="1"/>
  <c r="H872" i="12"/>
  <c r="F874" i="12"/>
  <c r="G874" i="12" s="1"/>
  <c r="E873" i="12"/>
  <c r="P871" i="12" l="1"/>
  <c r="R871" i="12" s="1"/>
  <c r="R870" i="12"/>
  <c r="L872" i="12"/>
  <c r="M872" i="12"/>
  <c r="I872" i="12"/>
  <c r="J872" i="12" s="1"/>
  <c r="H873" i="12"/>
  <c r="F875" i="12"/>
  <c r="G875" i="12" s="1"/>
  <c r="E874" i="12"/>
  <c r="P872" i="12" l="1"/>
  <c r="Q872" i="12"/>
  <c r="L873" i="12"/>
  <c r="M873" i="12"/>
  <c r="N872" i="12"/>
  <c r="I873" i="12"/>
  <c r="J873" i="12" s="1"/>
  <c r="H874" i="12"/>
  <c r="M874" i="12" s="1"/>
  <c r="F876" i="12"/>
  <c r="G876" i="12" s="1"/>
  <c r="E875" i="12"/>
  <c r="P873" i="12" l="1"/>
  <c r="Q873" i="12"/>
  <c r="Q874" i="12" s="1"/>
  <c r="R872" i="12"/>
  <c r="N873" i="12"/>
  <c r="I874" i="12"/>
  <c r="J874" i="12" s="1"/>
  <c r="L874" i="12"/>
  <c r="N874" i="12" s="1"/>
  <c r="H875" i="12"/>
  <c r="F877" i="12"/>
  <c r="G877" i="12" s="1"/>
  <c r="E876" i="12"/>
  <c r="P874" i="12" l="1"/>
  <c r="R874" i="12" s="1"/>
  <c r="R873" i="12"/>
  <c r="L875" i="12"/>
  <c r="M875" i="12"/>
  <c r="I875" i="12"/>
  <c r="J875" i="12" s="1"/>
  <c r="H876" i="12"/>
  <c r="F878" i="12"/>
  <c r="G878" i="12" s="1"/>
  <c r="E877" i="12"/>
  <c r="P875" i="12" l="1"/>
  <c r="Q875" i="12"/>
  <c r="L876" i="12"/>
  <c r="M876" i="12"/>
  <c r="N875" i="12"/>
  <c r="I876" i="12"/>
  <c r="J876" i="12" s="1"/>
  <c r="H877" i="12"/>
  <c r="E878" i="12"/>
  <c r="F879" i="12"/>
  <c r="G879" i="12" s="1"/>
  <c r="P876" i="12" l="1"/>
  <c r="Q876" i="12"/>
  <c r="R875" i="12"/>
  <c r="L877" i="12"/>
  <c r="M877" i="12"/>
  <c r="N876" i="12"/>
  <c r="I877" i="12"/>
  <c r="J877" i="12" s="1"/>
  <c r="H878" i="12"/>
  <c r="F880" i="12"/>
  <c r="G880" i="12" s="1"/>
  <c r="E879" i="12"/>
  <c r="P877" i="12" l="1"/>
  <c r="Q877" i="12"/>
  <c r="R876" i="12"/>
  <c r="L878" i="12"/>
  <c r="M878" i="12"/>
  <c r="N877" i="12"/>
  <c r="I878" i="12"/>
  <c r="J878" i="12" s="1"/>
  <c r="H879" i="12"/>
  <c r="E880" i="12"/>
  <c r="F881" i="12"/>
  <c r="G881" i="12" s="1"/>
  <c r="P878" i="12" l="1"/>
  <c r="Q878" i="12"/>
  <c r="R877" i="12"/>
  <c r="L879" i="12"/>
  <c r="M879" i="12"/>
  <c r="N878" i="12"/>
  <c r="I879" i="12"/>
  <c r="J879" i="12" s="1"/>
  <c r="H880" i="12"/>
  <c r="F882" i="12"/>
  <c r="G882" i="12" s="1"/>
  <c r="E881" i="12"/>
  <c r="P879" i="12" l="1"/>
  <c r="Q879" i="12"/>
  <c r="R878" i="12"/>
  <c r="L880" i="12"/>
  <c r="M880" i="12"/>
  <c r="N879" i="12"/>
  <c r="I880" i="12"/>
  <c r="J880" i="12" s="1"/>
  <c r="H881" i="12"/>
  <c r="F883" i="12"/>
  <c r="G883" i="12" s="1"/>
  <c r="E882" i="12"/>
  <c r="P880" i="12" l="1"/>
  <c r="Q880" i="12"/>
  <c r="R879" i="12"/>
  <c r="L881" i="12"/>
  <c r="M881" i="12"/>
  <c r="N880" i="12"/>
  <c r="I881" i="12"/>
  <c r="J881" i="12" s="1"/>
  <c r="H882" i="12"/>
  <c r="E883" i="12"/>
  <c r="F884" i="12"/>
  <c r="G884" i="12" s="1"/>
  <c r="P881" i="12" l="1"/>
  <c r="Q881" i="12"/>
  <c r="R880" i="12"/>
  <c r="L882" i="12"/>
  <c r="M882" i="12"/>
  <c r="N881" i="12"/>
  <c r="I882" i="12"/>
  <c r="J882" i="12" s="1"/>
  <c r="H883" i="12"/>
  <c r="F885" i="12"/>
  <c r="G885" i="12" s="1"/>
  <c r="E884" i="12"/>
  <c r="P882" i="12" l="1"/>
  <c r="Q882" i="12"/>
  <c r="R881" i="12"/>
  <c r="L883" i="12"/>
  <c r="M883" i="12"/>
  <c r="N882" i="12"/>
  <c r="I883" i="12"/>
  <c r="J883" i="12" s="1"/>
  <c r="H884" i="12"/>
  <c r="E885" i="12"/>
  <c r="F886" i="12"/>
  <c r="G886" i="12" s="1"/>
  <c r="P883" i="12" l="1"/>
  <c r="Q883" i="12"/>
  <c r="R882" i="12"/>
  <c r="L884" i="12"/>
  <c r="M884" i="12"/>
  <c r="N883" i="12"/>
  <c r="I884" i="12"/>
  <c r="J884" i="12" s="1"/>
  <c r="H885" i="12"/>
  <c r="F887" i="12"/>
  <c r="G887" i="12" s="1"/>
  <c r="E886" i="12"/>
  <c r="P884" i="12" l="1"/>
  <c r="Q884" i="12"/>
  <c r="R883" i="12"/>
  <c r="L885" i="12"/>
  <c r="M885" i="12"/>
  <c r="N884" i="12"/>
  <c r="I885" i="12"/>
  <c r="J885" i="12" s="1"/>
  <c r="H886" i="12"/>
  <c r="F888" i="12"/>
  <c r="G888" i="12" s="1"/>
  <c r="E887" i="12"/>
  <c r="P885" i="12" l="1"/>
  <c r="Q885" i="12"/>
  <c r="R884" i="12"/>
  <c r="L886" i="12"/>
  <c r="M886" i="12"/>
  <c r="N885" i="12"/>
  <c r="I886" i="12"/>
  <c r="J886" i="12" s="1"/>
  <c r="H887" i="12"/>
  <c r="F889" i="12"/>
  <c r="G889" i="12" s="1"/>
  <c r="E888" i="12"/>
  <c r="P886" i="12" l="1"/>
  <c r="Q886" i="12"/>
  <c r="R885" i="12"/>
  <c r="L887" i="12"/>
  <c r="M887" i="12"/>
  <c r="N886" i="12"/>
  <c r="I887" i="12"/>
  <c r="J887" i="12" s="1"/>
  <c r="H888" i="12"/>
  <c r="E889" i="12"/>
  <c r="F890" i="12"/>
  <c r="G890" i="12" s="1"/>
  <c r="P887" i="12" l="1"/>
  <c r="Q887" i="12"/>
  <c r="R886" i="12"/>
  <c r="L888" i="12"/>
  <c r="M888" i="12"/>
  <c r="N887" i="12"/>
  <c r="I888" i="12"/>
  <c r="J888" i="12" s="1"/>
  <c r="H889" i="12"/>
  <c r="M889" i="12" s="1"/>
  <c r="F891" i="12"/>
  <c r="G891" i="12" s="1"/>
  <c r="E890" i="12"/>
  <c r="P888" i="12" l="1"/>
  <c r="Q888" i="12"/>
  <c r="Q889" i="12" s="1"/>
  <c r="R887" i="12"/>
  <c r="N888" i="12"/>
  <c r="I889" i="12"/>
  <c r="J889" i="12" s="1"/>
  <c r="L889" i="12"/>
  <c r="N889" i="12" s="1"/>
  <c r="H890" i="12"/>
  <c r="M890" i="12" s="1"/>
  <c r="F892" i="12"/>
  <c r="G892" i="12" s="1"/>
  <c r="E891" i="12"/>
  <c r="P889" i="12" l="1"/>
  <c r="R889" i="12" s="1"/>
  <c r="Q890" i="12"/>
  <c r="R888" i="12"/>
  <c r="I890" i="12"/>
  <c r="J890" i="12" s="1"/>
  <c r="L890" i="12"/>
  <c r="N890" i="12" s="1"/>
  <c r="H891" i="12"/>
  <c r="F893" i="12"/>
  <c r="G893" i="12" s="1"/>
  <c r="E892" i="12"/>
  <c r="P890" i="12" l="1"/>
  <c r="R890" i="12" s="1"/>
  <c r="L891" i="12"/>
  <c r="M891" i="12"/>
  <c r="I891" i="12"/>
  <c r="J891" i="12" s="1"/>
  <c r="H892" i="12"/>
  <c r="E893" i="12"/>
  <c r="F894" i="12"/>
  <c r="G894" i="12" s="1"/>
  <c r="P891" i="12" l="1"/>
  <c r="Q891" i="12"/>
  <c r="L892" i="12"/>
  <c r="M892" i="12"/>
  <c r="N891" i="12"/>
  <c r="I892" i="12"/>
  <c r="J892" i="12" s="1"/>
  <c r="H893" i="12"/>
  <c r="F895" i="12"/>
  <c r="G895" i="12" s="1"/>
  <c r="E894" i="12"/>
  <c r="P892" i="12" l="1"/>
  <c r="Q892" i="12"/>
  <c r="R891" i="12"/>
  <c r="L893" i="12"/>
  <c r="M893" i="12"/>
  <c r="N892" i="12"/>
  <c r="I893" i="12"/>
  <c r="J893" i="12" s="1"/>
  <c r="H894" i="12"/>
  <c r="E895" i="12"/>
  <c r="F896" i="12"/>
  <c r="G896" i="12" s="1"/>
  <c r="P893" i="12" l="1"/>
  <c r="Q893" i="12"/>
  <c r="R892" i="12"/>
  <c r="L894" i="12"/>
  <c r="M894" i="12"/>
  <c r="N893" i="12"/>
  <c r="I894" i="12"/>
  <c r="J894" i="12" s="1"/>
  <c r="H895" i="12"/>
  <c r="F897" i="12"/>
  <c r="G897" i="12" s="1"/>
  <c r="E896" i="12"/>
  <c r="P894" i="12" l="1"/>
  <c r="Q894" i="12"/>
  <c r="R893" i="12"/>
  <c r="L895" i="12"/>
  <c r="M895" i="12"/>
  <c r="N894" i="12"/>
  <c r="I895" i="12"/>
  <c r="J895" i="12" s="1"/>
  <c r="H896" i="12"/>
  <c r="M896" i="12" s="1"/>
  <c r="F898" i="12"/>
  <c r="G898" i="12" s="1"/>
  <c r="E897" i="12"/>
  <c r="P895" i="12" l="1"/>
  <c r="Q895" i="12"/>
  <c r="Q896" i="12" s="1"/>
  <c r="R894" i="12"/>
  <c r="N895" i="12"/>
  <c r="I896" i="12"/>
  <c r="J896" i="12" s="1"/>
  <c r="L896" i="12"/>
  <c r="N896" i="12" s="1"/>
  <c r="H897" i="12"/>
  <c r="E898" i="12"/>
  <c r="F899" i="12"/>
  <c r="G899" i="12" s="1"/>
  <c r="P896" i="12" l="1"/>
  <c r="R896" i="12" s="1"/>
  <c r="R895" i="12"/>
  <c r="L897" i="12"/>
  <c r="M897" i="12"/>
  <c r="I897" i="12"/>
  <c r="J897" i="12" s="1"/>
  <c r="H898" i="12"/>
  <c r="F900" i="12"/>
  <c r="G900" i="12" s="1"/>
  <c r="E899" i="12"/>
  <c r="P897" i="12" l="1"/>
  <c r="Q897" i="12"/>
  <c r="L898" i="12"/>
  <c r="M898" i="12"/>
  <c r="N897" i="12"/>
  <c r="I898" i="12"/>
  <c r="J898" i="12" s="1"/>
  <c r="H899" i="12"/>
  <c r="M899" i="12" s="1"/>
  <c r="F901" i="12"/>
  <c r="G901" i="12" s="1"/>
  <c r="E900" i="12"/>
  <c r="P898" i="12" l="1"/>
  <c r="Q898" i="12"/>
  <c r="Q899" i="12" s="1"/>
  <c r="R897" i="12"/>
  <c r="N898" i="12"/>
  <c r="I899" i="12"/>
  <c r="J899" i="12" s="1"/>
  <c r="L899" i="12"/>
  <c r="N899" i="12" s="1"/>
  <c r="H900" i="12"/>
  <c r="E901" i="12"/>
  <c r="F902" i="12"/>
  <c r="G902" i="12" s="1"/>
  <c r="P899" i="12" l="1"/>
  <c r="R899" i="12" s="1"/>
  <c r="R898" i="12"/>
  <c r="L900" i="12"/>
  <c r="M900" i="12"/>
  <c r="I900" i="12"/>
  <c r="J900" i="12" s="1"/>
  <c r="H901" i="12"/>
  <c r="F903" i="12"/>
  <c r="G903" i="12" s="1"/>
  <c r="E902" i="12"/>
  <c r="P900" i="12" l="1"/>
  <c r="Q900" i="12"/>
  <c r="L901" i="12"/>
  <c r="M901" i="12"/>
  <c r="N900" i="12"/>
  <c r="I901" i="12"/>
  <c r="J901" i="12" s="1"/>
  <c r="H902" i="12"/>
  <c r="F904" i="12"/>
  <c r="G904" i="12" s="1"/>
  <c r="E903" i="12"/>
  <c r="P901" i="12" l="1"/>
  <c r="Q901" i="12"/>
  <c r="R900" i="12"/>
  <c r="L902" i="12"/>
  <c r="M902" i="12"/>
  <c r="N901" i="12"/>
  <c r="I902" i="12"/>
  <c r="J902" i="12" s="1"/>
  <c r="H903" i="12"/>
  <c r="M903" i="12" s="1"/>
  <c r="F905" i="12"/>
  <c r="G905" i="12" s="1"/>
  <c r="E904" i="12"/>
  <c r="P902" i="12" l="1"/>
  <c r="Q902" i="12"/>
  <c r="Q903" i="12" s="1"/>
  <c r="R901" i="12"/>
  <c r="N902" i="12"/>
  <c r="I903" i="12"/>
  <c r="J903" i="12" s="1"/>
  <c r="L903" i="12"/>
  <c r="N903" i="12" s="1"/>
  <c r="H904" i="12"/>
  <c r="E905" i="12"/>
  <c r="F906" i="12"/>
  <c r="G906" i="12" s="1"/>
  <c r="P903" i="12" l="1"/>
  <c r="R903" i="12" s="1"/>
  <c r="R902" i="12"/>
  <c r="L904" i="12"/>
  <c r="M904" i="12"/>
  <c r="I904" i="12"/>
  <c r="J904" i="12" s="1"/>
  <c r="H905" i="12"/>
  <c r="F907" i="12"/>
  <c r="G907" i="12" s="1"/>
  <c r="E906" i="12"/>
  <c r="P904" i="12" l="1"/>
  <c r="Q904" i="12"/>
  <c r="L905" i="12"/>
  <c r="M905" i="12"/>
  <c r="N904" i="12"/>
  <c r="I905" i="12"/>
  <c r="J905" i="12" s="1"/>
  <c r="H906" i="12"/>
  <c r="F908" i="12"/>
  <c r="G908" i="12" s="1"/>
  <c r="E907" i="12"/>
  <c r="P905" i="12" l="1"/>
  <c r="Q905" i="12"/>
  <c r="R904" i="12"/>
  <c r="L906" i="12"/>
  <c r="M906" i="12"/>
  <c r="N905" i="12"/>
  <c r="I906" i="12"/>
  <c r="J906" i="12" s="1"/>
  <c r="H907" i="12"/>
  <c r="M907" i="12" s="1"/>
  <c r="F909" i="12"/>
  <c r="G909" i="12" s="1"/>
  <c r="E908" i="12"/>
  <c r="P906" i="12" l="1"/>
  <c r="Q906" i="12"/>
  <c r="Q907" i="12" s="1"/>
  <c r="R905" i="12"/>
  <c r="N906" i="12"/>
  <c r="I907" i="12"/>
  <c r="J907" i="12" s="1"/>
  <c r="L907" i="12"/>
  <c r="N907" i="12" s="1"/>
  <c r="H908" i="12"/>
  <c r="F910" i="12"/>
  <c r="G910" i="12" s="1"/>
  <c r="E909" i="12"/>
  <c r="P907" i="12" l="1"/>
  <c r="R907" i="12" s="1"/>
  <c r="R906" i="12"/>
  <c r="L908" i="12"/>
  <c r="M908" i="12"/>
  <c r="I908" i="12"/>
  <c r="J908" i="12" s="1"/>
  <c r="H909" i="12"/>
  <c r="F911" i="12"/>
  <c r="G911" i="12" s="1"/>
  <c r="E910" i="12"/>
  <c r="P908" i="12" l="1"/>
  <c r="Q908" i="12"/>
  <c r="L909" i="12"/>
  <c r="M909" i="12"/>
  <c r="N908" i="12"/>
  <c r="I909" i="12"/>
  <c r="J909" i="12" s="1"/>
  <c r="H910" i="12"/>
  <c r="E911" i="12"/>
  <c r="F912" i="12"/>
  <c r="G912" i="12" s="1"/>
  <c r="P909" i="12" l="1"/>
  <c r="Q909" i="12"/>
  <c r="R908" i="12"/>
  <c r="L910" i="12"/>
  <c r="M910" i="12"/>
  <c r="N909" i="12"/>
  <c r="I910" i="12"/>
  <c r="J910" i="12" s="1"/>
  <c r="H911" i="12"/>
  <c r="F913" i="12"/>
  <c r="G913" i="12" s="1"/>
  <c r="E912" i="12"/>
  <c r="P910" i="12" l="1"/>
  <c r="Q910" i="12"/>
  <c r="R909" i="12"/>
  <c r="L911" i="12"/>
  <c r="M911" i="12"/>
  <c r="N910" i="12"/>
  <c r="I911" i="12"/>
  <c r="J911" i="12" s="1"/>
  <c r="H912" i="12"/>
  <c r="E913" i="12"/>
  <c r="F914" i="12"/>
  <c r="G914" i="12" s="1"/>
  <c r="P911" i="12" l="1"/>
  <c r="Q911" i="12"/>
  <c r="R910" i="12"/>
  <c r="L912" i="12"/>
  <c r="M912" i="12"/>
  <c r="N911" i="12"/>
  <c r="I912" i="12"/>
  <c r="J912" i="12" s="1"/>
  <c r="H913" i="12"/>
  <c r="F915" i="12"/>
  <c r="G915" i="12" s="1"/>
  <c r="E914" i="12"/>
  <c r="P912" i="12" l="1"/>
  <c r="Q912" i="12"/>
  <c r="R911" i="12"/>
  <c r="L913" i="12"/>
  <c r="M913" i="12"/>
  <c r="N912" i="12"/>
  <c r="I913" i="12"/>
  <c r="J913" i="12" s="1"/>
  <c r="H914" i="12"/>
  <c r="E915" i="12"/>
  <c r="F916" i="12"/>
  <c r="G916" i="12" s="1"/>
  <c r="P913" i="12" l="1"/>
  <c r="Q913" i="12"/>
  <c r="R912" i="12"/>
  <c r="L914" i="12"/>
  <c r="M914" i="12"/>
  <c r="N913" i="12"/>
  <c r="I914" i="12"/>
  <c r="J914" i="12" s="1"/>
  <c r="H915" i="12"/>
  <c r="F917" i="12"/>
  <c r="G917" i="12" s="1"/>
  <c r="E916" i="12"/>
  <c r="P914" i="12" l="1"/>
  <c r="Q914" i="12"/>
  <c r="R913" i="12"/>
  <c r="L915" i="12"/>
  <c r="M915" i="12"/>
  <c r="N914" i="12"/>
  <c r="I915" i="12"/>
  <c r="J915" i="12" s="1"/>
  <c r="H916" i="12"/>
  <c r="M916" i="12" s="1"/>
  <c r="F918" i="12"/>
  <c r="G918" i="12" s="1"/>
  <c r="E917" i="12"/>
  <c r="P915" i="12" l="1"/>
  <c r="Q915" i="12"/>
  <c r="Q916" i="12" s="1"/>
  <c r="R914" i="12"/>
  <c r="N915" i="12"/>
  <c r="I916" i="12"/>
  <c r="J916" i="12" s="1"/>
  <c r="L916" i="12"/>
  <c r="N916" i="12" s="1"/>
  <c r="H917" i="12"/>
  <c r="M917" i="12" s="1"/>
  <c r="E918" i="12"/>
  <c r="F919" i="12"/>
  <c r="G919" i="12" s="1"/>
  <c r="P916" i="12" l="1"/>
  <c r="Q917" i="12"/>
  <c r="R915" i="12"/>
  <c r="R916" i="12"/>
  <c r="I917" i="12"/>
  <c r="J917" i="12" s="1"/>
  <c r="L917" i="12"/>
  <c r="N917" i="12" s="1"/>
  <c r="H918" i="12"/>
  <c r="F920" i="12"/>
  <c r="G920" i="12" s="1"/>
  <c r="E919" i="12"/>
  <c r="P917" i="12" l="1"/>
  <c r="R917" i="12" s="1"/>
  <c r="L918" i="12"/>
  <c r="M918" i="12"/>
  <c r="I918" i="12"/>
  <c r="J918" i="12" s="1"/>
  <c r="H919" i="12"/>
  <c r="F921" i="12"/>
  <c r="G921" i="12" s="1"/>
  <c r="E920" i="12"/>
  <c r="P918" i="12" l="1"/>
  <c r="Q918" i="12"/>
  <c r="L919" i="12"/>
  <c r="M919" i="12"/>
  <c r="N918" i="12"/>
  <c r="I919" i="12"/>
  <c r="J919" i="12" s="1"/>
  <c r="H920" i="12"/>
  <c r="F922" i="12"/>
  <c r="G922" i="12" s="1"/>
  <c r="E921" i="12"/>
  <c r="P919" i="12" l="1"/>
  <c r="Q919" i="12"/>
  <c r="R918" i="12"/>
  <c r="L920" i="12"/>
  <c r="M920" i="12"/>
  <c r="N919" i="12"/>
  <c r="I920" i="12"/>
  <c r="J920" i="12" s="1"/>
  <c r="H921" i="12"/>
  <c r="F923" i="12"/>
  <c r="G923" i="12" s="1"/>
  <c r="E922" i="12"/>
  <c r="P920" i="12" l="1"/>
  <c r="Q920" i="12"/>
  <c r="R919" i="12"/>
  <c r="L921" i="12"/>
  <c r="M921" i="12"/>
  <c r="N920" i="12"/>
  <c r="I921" i="12"/>
  <c r="J921" i="12" s="1"/>
  <c r="H922" i="12"/>
  <c r="E923" i="12"/>
  <c r="F924" i="12"/>
  <c r="G924" i="12" s="1"/>
  <c r="P921" i="12" l="1"/>
  <c r="Q921" i="12"/>
  <c r="R920" i="12"/>
  <c r="L922" i="12"/>
  <c r="M922" i="12"/>
  <c r="N921" i="12"/>
  <c r="I922" i="12"/>
  <c r="J922" i="12" s="1"/>
  <c r="H923" i="12"/>
  <c r="M923" i="12" s="1"/>
  <c r="F925" i="12"/>
  <c r="G925" i="12" s="1"/>
  <c r="E924" i="12"/>
  <c r="P922" i="12" l="1"/>
  <c r="Q922" i="12"/>
  <c r="Q923" i="12" s="1"/>
  <c r="R921" i="12"/>
  <c r="N922" i="12"/>
  <c r="I923" i="12"/>
  <c r="J923" i="12" s="1"/>
  <c r="L923" i="12"/>
  <c r="N923" i="12" s="1"/>
  <c r="H924" i="12"/>
  <c r="F926" i="12"/>
  <c r="G926" i="12" s="1"/>
  <c r="E925" i="12"/>
  <c r="P923" i="12" l="1"/>
  <c r="R923" i="12" s="1"/>
  <c r="R922" i="12"/>
  <c r="L924" i="12"/>
  <c r="M924" i="12"/>
  <c r="I924" i="12"/>
  <c r="J924" i="12" s="1"/>
  <c r="H925" i="12"/>
  <c r="E926" i="12"/>
  <c r="F927" i="12"/>
  <c r="G927" i="12" s="1"/>
  <c r="P924" i="12" l="1"/>
  <c r="Q924" i="12"/>
  <c r="L925" i="12"/>
  <c r="M925" i="12"/>
  <c r="N924" i="12"/>
  <c r="I925" i="12"/>
  <c r="J925" i="12" s="1"/>
  <c r="H926" i="12"/>
  <c r="F928" i="12"/>
  <c r="G928" i="12" s="1"/>
  <c r="E927" i="12"/>
  <c r="P925" i="12" l="1"/>
  <c r="Q925" i="12"/>
  <c r="R924" i="12"/>
  <c r="L926" i="12"/>
  <c r="M926" i="12"/>
  <c r="N925" i="12"/>
  <c r="I926" i="12"/>
  <c r="J926" i="12" s="1"/>
  <c r="H927" i="12"/>
  <c r="E928" i="12"/>
  <c r="F929" i="12"/>
  <c r="G929" i="12" s="1"/>
  <c r="P926" i="12" l="1"/>
  <c r="Q926" i="12"/>
  <c r="R925" i="12"/>
  <c r="L927" i="12"/>
  <c r="M927" i="12"/>
  <c r="N926" i="12"/>
  <c r="I927" i="12"/>
  <c r="J927" i="12" s="1"/>
  <c r="H928" i="12"/>
  <c r="F930" i="12"/>
  <c r="G930" i="12" s="1"/>
  <c r="E929" i="12"/>
  <c r="P927" i="12" l="1"/>
  <c r="Q927" i="12"/>
  <c r="R927" i="12" s="1"/>
  <c r="R926" i="12"/>
  <c r="L928" i="12"/>
  <c r="M928" i="12"/>
  <c r="N927" i="12"/>
  <c r="I928" i="12"/>
  <c r="J928" i="12" s="1"/>
  <c r="H929" i="12"/>
  <c r="F931" i="12"/>
  <c r="G931" i="12" s="1"/>
  <c r="E930" i="12"/>
  <c r="P928" i="12" l="1"/>
  <c r="Q928" i="12"/>
  <c r="L929" i="12"/>
  <c r="M929" i="12"/>
  <c r="N928" i="12"/>
  <c r="I929" i="12"/>
  <c r="J929" i="12" s="1"/>
  <c r="H930" i="12"/>
  <c r="E931" i="12"/>
  <c r="F932" i="12"/>
  <c r="G932" i="12" s="1"/>
  <c r="P929" i="12" l="1"/>
  <c r="Q929" i="12"/>
  <c r="R928" i="12"/>
  <c r="L930" i="12"/>
  <c r="M930" i="12"/>
  <c r="N929" i="12"/>
  <c r="I930" i="12"/>
  <c r="J930" i="12" s="1"/>
  <c r="H931" i="12"/>
  <c r="F933" i="12"/>
  <c r="G933" i="12" s="1"/>
  <c r="E932" i="12"/>
  <c r="P930" i="12" l="1"/>
  <c r="Q930" i="12"/>
  <c r="R929" i="12"/>
  <c r="L931" i="12"/>
  <c r="M931" i="12"/>
  <c r="N930" i="12"/>
  <c r="I931" i="12"/>
  <c r="J931" i="12" s="1"/>
  <c r="H932" i="12"/>
  <c r="F934" i="12"/>
  <c r="G934" i="12" s="1"/>
  <c r="E933" i="12"/>
  <c r="P931" i="12" l="1"/>
  <c r="Q931" i="12"/>
  <c r="R930" i="12"/>
  <c r="L932" i="12"/>
  <c r="M932" i="12"/>
  <c r="N931" i="12"/>
  <c r="I932" i="12"/>
  <c r="J932" i="12" s="1"/>
  <c r="H933" i="12"/>
  <c r="F935" i="12"/>
  <c r="G935" i="12" s="1"/>
  <c r="E934" i="12"/>
  <c r="P932" i="12" l="1"/>
  <c r="Q932" i="12"/>
  <c r="R931" i="12"/>
  <c r="L933" i="12"/>
  <c r="M933" i="12"/>
  <c r="N932" i="12"/>
  <c r="I933" i="12"/>
  <c r="J933" i="12" s="1"/>
  <c r="H934" i="12"/>
  <c r="F936" i="12"/>
  <c r="G936" i="12" s="1"/>
  <c r="E935" i="12"/>
  <c r="P933" i="12" l="1"/>
  <c r="Q933" i="12"/>
  <c r="R932" i="12"/>
  <c r="L934" i="12"/>
  <c r="M934" i="12"/>
  <c r="N933" i="12"/>
  <c r="I934" i="12"/>
  <c r="J934" i="12" s="1"/>
  <c r="H935" i="12"/>
  <c r="F937" i="12"/>
  <c r="G937" i="12" s="1"/>
  <c r="E936" i="12"/>
  <c r="P934" i="12" l="1"/>
  <c r="Q934" i="12"/>
  <c r="R934" i="12" s="1"/>
  <c r="R933" i="12"/>
  <c r="L935" i="12"/>
  <c r="M935" i="12"/>
  <c r="N934" i="12"/>
  <c r="I935" i="12"/>
  <c r="J935" i="12" s="1"/>
  <c r="H936" i="12"/>
  <c r="F938" i="12"/>
  <c r="G938" i="12" s="1"/>
  <c r="E937" i="12"/>
  <c r="Q935" i="12" l="1"/>
  <c r="P935" i="12"/>
  <c r="R935" i="12" s="1"/>
  <c r="L936" i="12"/>
  <c r="M936" i="12"/>
  <c r="N935" i="12"/>
  <c r="I936" i="12"/>
  <c r="J936" i="12" s="1"/>
  <c r="H937" i="12"/>
  <c r="E938" i="12"/>
  <c r="F939" i="12"/>
  <c r="G939" i="12" s="1"/>
  <c r="P936" i="12" l="1"/>
  <c r="Q936" i="12"/>
  <c r="L937" i="12"/>
  <c r="M937" i="12"/>
  <c r="N936" i="12"/>
  <c r="I937" i="12"/>
  <c r="J937" i="12" s="1"/>
  <c r="H938" i="12"/>
  <c r="F940" i="12"/>
  <c r="G940" i="12" s="1"/>
  <c r="E939" i="12"/>
  <c r="P937" i="12" l="1"/>
  <c r="Q937" i="12"/>
  <c r="R936" i="12"/>
  <c r="L938" i="12"/>
  <c r="M938" i="12"/>
  <c r="N937" i="12"/>
  <c r="I938" i="12"/>
  <c r="J938" i="12" s="1"/>
  <c r="H939" i="12"/>
  <c r="E940" i="12"/>
  <c r="F941" i="12"/>
  <c r="G941" i="12" s="1"/>
  <c r="P938" i="12" l="1"/>
  <c r="Q938" i="12"/>
  <c r="R937" i="12"/>
  <c r="L939" i="12"/>
  <c r="M939" i="12"/>
  <c r="N938" i="12"/>
  <c r="I939" i="12"/>
  <c r="J939" i="12" s="1"/>
  <c r="H940" i="12"/>
  <c r="E941" i="12"/>
  <c r="F942" i="12"/>
  <c r="G942" i="12" s="1"/>
  <c r="P939" i="12" l="1"/>
  <c r="Q939" i="12"/>
  <c r="R938" i="12"/>
  <c r="L940" i="12"/>
  <c r="M940" i="12"/>
  <c r="N939" i="12"/>
  <c r="I940" i="12"/>
  <c r="J940" i="12" s="1"/>
  <c r="H941" i="12"/>
  <c r="M941" i="12" s="1"/>
  <c r="F943" i="12"/>
  <c r="G943" i="12" s="1"/>
  <c r="E942" i="12"/>
  <c r="R939" i="12" l="1"/>
  <c r="P940" i="12"/>
  <c r="Q940" i="12"/>
  <c r="Q941" i="12" s="1"/>
  <c r="N940" i="12"/>
  <c r="I941" i="12"/>
  <c r="J941" i="12" s="1"/>
  <c r="L941" i="12"/>
  <c r="N941" i="12" s="1"/>
  <c r="H942" i="12"/>
  <c r="F944" i="12"/>
  <c r="G944" i="12" s="1"/>
  <c r="E943" i="12"/>
  <c r="P941" i="12" l="1"/>
  <c r="R941" i="12" s="1"/>
  <c r="R940" i="12"/>
  <c r="L942" i="12"/>
  <c r="M942" i="12"/>
  <c r="I942" i="12"/>
  <c r="J942" i="12" s="1"/>
  <c r="H943" i="12"/>
  <c r="E944" i="12"/>
  <c r="F945" i="12"/>
  <c r="G945" i="12" s="1"/>
  <c r="P942" i="12" l="1"/>
  <c r="Q942" i="12"/>
  <c r="L943" i="12"/>
  <c r="M943" i="12"/>
  <c r="N942" i="12"/>
  <c r="I943" i="12"/>
  <c r="J943" i="12" s="1"/>
  <c r="H944" i="12"/>
  <c r="E945" i="12"/>
  <c r="F946" i="12"/>
  <c r="G946" i="12" s="1"/>
  <c r="R942" i="12" l="1"/>
  <c r="P943" i="12"/>
  <c r="Q943" i="12"/>
  <c r="L944" i="12"/>
  <c r="M944" i="12"/>
  <c r="N943" i="12"/>
  <c r="I944" i="12"/>
  <c r="J944" i="12" s="1"/>
  <c r="H945" i="12"/>
  <c r="F947" i="12"/>
  <c r="G947" i="12" s="1"/>
  <c r="E946" i="12"/>
  <c r="R943" i="12" l="1"/>
  <c r="P944" i="12"/>
  <c r="Q944" i="12"/>
  <c r="L945" i="12"/>
  <c r="M945" i="12"/>
  <c r="N944" i="12"/>
  <c r="I945" i="12"/>
  <c r="J945" i="12" s="1"/>
  <c r="H946" i="12"/>
  <c r="E947" i="12"/>
  <c r="F948" i="12"/>
  <c r="G948" i="12" s="1"/>
  <c r="P945" i="12" l="1"/>
  <c r="Q945" i="12"/>
  <c r="R944" i="12"/>
  <c r="L946" i="12"/>
  <c r="M946" i="12"/>
  <c r="N945" i="12"/>
  <c r="I946" i="12"/>
  <c r="J946" i="12" s="1"/>
  <c r="H947" i="12"/>
  <c r="F949" i="12"/>
  <c r="G949" i="12" s="1"/>
  <c r="E948" i="12"/>
  <c r="P946" i="12" l="1"/>
  <c r="Q946" i="12"/>
  <c r="R945" i="12"/>
  <c r="L947" i="12"/>
  <c r="M947" i="12"/>
  <c r="N946" i="12"/>
  <c r="I947" i="12"/>
  <c r="J947" i="12" s="1"/>
  <c r="H948" i="12"/>
  <c r="E949" i="12"/>
  <c r="F950" i="12"/>
  <c r="G950" i="12" s="1"/>
  <c r="P947" i="12" l="1"/>
  <c r="Q947" i="12"/>
  <c r="R946" i="12"/>
  <c r="L948" i="12"/>
  <c r="M948" i="12"/>
  <c r="N947" i="12"/>
  <c r="I948" i="12"/>
  <c r="J948" i="12" s="1"/>
  <c r="H949" i="12"/>
  <c r="M949" i="12" s="1"/>
  <c r="F951" i="12"/>
  <c r="G951" i="12" s="1"/>
  <c r="E950" i="12"/>
  <c r="P948" i="12" l="1"/>
  <c r="Q948" i="12"/>
  <c r="Q949" i="12" s="1"/>
  <c r="R947" i="12"/>
  <c r="N948" i="12"/>
  <c r="I949" i="12"/>
  <c r="J949" i="12" s="1"/>
  <c r="L949" i="12"/>
  <c r="N949" i="12" s="1"/>
  <c r="H950" i="12"/>
  <c r="M950" i="12" s="1"/>
  <c r="F952" i="12"/>
  <c r="G952" i="12" s="1"/>
  <c r="E951" i="12"/>
  <c r="P949" i="12" l="1"/>
  <c r="R949" i="12" s="1"/>
  <c r="Q950" i="12"/>
  <c r="R948" i="12"/>
  <c r="I950" i="12"/>
  <c r="J950" i="12" s="1"/>
  <c r="L950" i="12"/>
  <c r="N950" i="12" s="1"/>
  <c r="H951" i="12"/>
  <c r="M951" i="12" s="1"/>
  <c r="F953" i="12"/>
  <c r="G953" i="12" s="1"/>
  <c r="E952" i="12"/>
  <c r="P950" i="12" l="1"/>
  <c r="R950" i="12" s="1"/>
  <c r="Q951" i="12"/>
  <c r="I951" i="12"/>
  <c r="J951" i="12" s="1"/>
  <c r="L951" i="12"/>
  <c r="N951" i="12" s="1"/>
  <c r="H952" i="12"/>
  <c r="F954" i="12"/>
  <c r="G954" i="12" s="1"/>
  <c r="E953" i="12"/>
  <c r="P951" i="12" l="1"/>
  <c r="R951" i="12" s="1"/>
  <c r="L952" i="12"/>
  <c r="M952" i="12"/>
  <c r="I952" i="12"/>
  <c r="J952" i="12" s="1"/>
  <c r="H953" i="12"/>
  <c r="F955" i="12"/>
  <c r="G955" i="12" s="1"/>
  <c r="E954" i="12"/>
  <c r="P952" i="12" l="1"/>
  <c r="Q952" i="12"/>
  <c r="L953" i="12"/>
  <c r="M953" i="12"/>
  <c r="N952" i="12"/>
  <c r="I953" i="12"/>
  <c r="J953" i="12" s="1"/>
  <c r="H954" i="12"/>
  <c r="F956" i="12"/>
  <c r="G956" i="12" s="1"/>
  <c r="E955" i="12"/>
  <c r="P953" i="12" l="1"/>
  <c r="Q953" i="12"/>
  <c r="R952" i="12"/>
  <c r="L954" i="12"/>
  <c r="M954" i="12"/>
  <c r="N953" i="12"/>
  <c r="I954" i="12"/>
  <c r="J954" i="12" s="1"/>
  <c r="H955" i="12"/>
  <c r="E956" i="12"/>
  <c r="F957" i="12"/>
  <c r="G957" i="12" s="1"/>
  <c r="P954" i="12" l="1"/>
  <c r="Q954" i="12"/>
  <c r="R953" i="12"/>
  <c r="L955" i="12"/>
  <c r="M955" i="12"/>
  <c r="N954" i="12"/>
  <c r="I955" i="12"/>
  <c r="J955" i="12" s="1"/>
  <c r="H956" i="12"/>
  <c r="M956" i="12" s="1"/>
  <c r="F958" i="12"/>
  <c r="G958" i="12" s="1"/>
  <c r="E957" i="12"/>
  <c r="P955" i="12" l="1"/>
  <c r="Q955" i="12"/>
  <c r="Q956" i="12" s="1"/>
  <c r="R954" i="12"/>
  <c r="N955" i="12"/>
  <c r="I956" i="12"/>
  <c r="J956" i="12" s="1"/>
  <c r="L956" i="12"/>
  <c r="N956" i="12" s="1"/>
  <c r="H957" i="12"/>
  <c r="F959" i="12"/>
  <c r="G959" i="12" s="1"/>
  <c r="E958" i="12"/>
  <c r="P956" i="12" l="1"/>
  <c r="R956" i="12" s="1"/>
  <c r="R955" i="12"/>
  <c r="L957" i="12"/>
  <c r="M957" i="12"/>
  <c r="I957" i="12"/>
  <c r="J957" i="12" s="1"/>
  <c r="H958" i="12"/>
  <c r="F960" i="12"/>
  <c r="G960" i="12" s="1"/>
  <c r="E959" i="12"/>
  <c r="P957" i="12" l="1"/>
  <c r="Q957" i="12"/>
  <c r="L958" i="12"/>
  <c r="M958" i="12"/>
  <c r="N957" i="12"/>
  <c r="I958" i="12"/>
  <c r="J958" i="12" s="1"/>
  <c r="H959" i="12"/>
  <c r="F961" i="12"/>
  <c r="G961" i="12" s="1"/>
  <c r="E960" i="12"/>
  <c r="P958" i="12" l="1"/>
  <c r="Q958" i="12"/>
  <c r="R957" i="12"/>
  <c r="L959" i="12"/>
  <c r="M959" i="12"/>
  <c r="N958" i="12"/>
  <c r="I959" i="12"/>
  <c r="J959" i="12" s="1"/>
  <c r="H960" i="12"/>
  <c r="E961" i="12"/>
  <c r="F962" i="12"/>
  <c r="G962" i="12" s="1"/>
  <c r="P959" i="12" l="1"/>
  <c r="Q959" i="12"/>
  <c r="R958" i="12"/>
  <c r="L960" i="12"/>
  <c r="M960" i="12"/>
  <c r="N959" i="12"/>
  <c r="I960" i="12"/>
  <c r="J960" i="12" s="1"/>
  <c r="H961" i="12"/>
  <c r="F963" i="12"/>
  <c r="G963" i="12" s="1"/>
  <c r="E962" i="12"/>
  <c r="P960" i="12" l="1"/>
  <c r="Q960" i="12"/>
  <c r="R959" i="12"/>
  <c r="L961" i="12"/>
  <c r="M961" i="12"/>
  <c r="N960" i="12"/>
  <c r="I961" i="12"/>
  <c r="J961" i="12" s="1"/>
  <c r="H962" i="12"/>
  <c r="E963" i="12"/>
  <c r="F964" i="12"/>
  <c r="G964" i="12" s="1"/>
  <c r="R960" i="12" l="1"/>
  <c r="P961" i="12"/>
  <c r="Q961" i="12"/>
  <c r="L962" i="12"/>
  <c r="M962" i="12"/>
  <c r="N961" i="12"/>
  <c r="I962" i="12"/>
  <c r="J962" i="12" s="1"/>
  <c r="H963" i="12"/>
  <c r="F965" i="12"/>
  <c r="G965" i="12" s="1"/>
  <c r="E964" i="12"/>
  <c r="P962" i="12" l="1"/>
  <c r="Q962" i="12"/>
  <c r="R961" i="12"/>
  <c r="L963" i="12"/>
  <c r="M963" i="12"/>
  <c r="N962" i="12"/>
  <c r="I963" i="12"/>
  <c r="J963" i="12" s="1"/>
  <c r="H964" i="12"/>
  <c r="E965" i="12"/>
  <c r="F966" i="12"/>
  <c r="G966" i="12" s="1"/>
  <c r="R962" i="12" l="1"/>
  <c r="P963" i="12"/>
  <c r="Q963" i="12"/>
  <c r="L964" i="12"/>
  <c r="M964" i="12"/>
  <c r="N963" i="12"/>
  <c r="I964" i="12"/>
  <c r="J964" i="12" s="1"/>
  <c r="H965" i="12"/>
  <c r="F967" i="12"/>
  <c r="G967" i="12" s="1"/>
  <c r="E966" i="12"/>
  <c r="P964" i="12" l="1"/>
  <c r="Q964" i="12"/>
  <c r="R963" i="12"/>
  <c r="L965" i="12"/>
  <c r="M965" i="12"/>
  <c r="N964" i="12"/>
  <c r="I965" i="12"/>
  <c r="J965" i="12" s="1"/>
  <c r="H966" i="12"/>
  <c r="F968" i="12"/>
  <c r="G968" i="12" s="1"/>
  <c r="E967" i="12"/>
  <c r="R964" i="12" l="1"/>
  <c r="P965" i="12"/>
  <c r="Q965" i="12"/>
  <c r="L966" i="12"/>
  <c r="M966" i="12"/>
  <c r="N965" i="12"/>
  <c r="I966" i="12"/>
  <c r="J966" i="12" s="1"/>
  <c r="H967" i="12"/>
  <c r="M967" i="12" s="1"/>
  <c r="F969" i="12"/>
  <c r="G969" i="12" s="1"/>
  <c r="E968" i="12"/>
  <c r="P966" i="12" l="1"/>
  <c r="Q966" i="12"/>
  <c r="Q967" i="12" s="1"/>
  <c r="R965" i="12"/>
  <c r="N966" i="12"/>
  <c r="I967" i="12"/>
  <c r="J967" i="12" s="1"/>
  <c r="L967" i="12"/>
  <c r="N967" i="12" s="1"/>
  <c r="H968" i="12"/>
  <c r="F970" i="12"/>
  <c r="G970" i="12" s="1"/>
  <c r="E969" i="12"/>
  <c r="P967" i="12" l="1"/>
  <c r="R967" i="12" s="1"/>
  <c r="R966" i="12"/>
  <c r="L968" i="12"/>
  <c r="M968" i="12"/>
  <c r="I968" i="12"/>
  <c r="J968" i="12" s="1"/>
  <c r="H969" i="12"/>
  <c r="M969" i="12" s="1"/>
  <c r="F971" i="12"/>
  <c r="G971" i="12" s="1"/>
  <c r="E970" i="12"/>
  <c r="P968" i="12" l="1"/>
  <c r="Q968" i="12"/>
  <c r="Q969" i="12" s="1"/>
  <c r="N968" i="12"/>
  <c r="I969" i="12"/>
  <c r="J969" i="12" s="1"/>
  <c r="L969" i="12"/>
  <c r="N969" i="12" s="1"/>
  <c r="H970" i="12"/>
  <c r="F972" i="12"/>
  <c r="G972" i="12" s="1"/>
  <c r="E971" i="12"/>
  <c r="P969" i="12" l="1"/>
  <c r="R969" i="12" s="1"/>
  <c r="R968" i="12"/>
  <c r="L970" i="12"/>
  <c r="M970" i="12"/>
  <c r="I970" i="12"/>
  <c r="J970" i="12" s="1"/>
  <c r="H971" i="12"/>
  <c r="F973" i="12"/>
  <c r="G973" i="12" s="1"/>
  <c r="E972" i="12"/>
  <c r="P970" i="12" l="1"/>
  <c r="Q970" i="12"/>
  <c r="L971" i="12"/>
  <c r="M971" i="12"/>
  <c r="N970" i="12"/>
  <c r="I971" i="12"/>
  <c r="J971" i="12" s="1"/>
  <c r="H972" i="12"/>
  <c r="F974" i="12"/>
  <c r="G974" i="12" s="1"/>
  <c r="E973" i="12"/>
  <c r="P971" i="12" l="1"/>
  <c r="Q971" i="12"/>
  <c r="R970" i="12"/>
  <c r="L972" i="12"/>
  <c r="M972" i="12"/>
  <c r="N971" i="12"/>
  <c r="I972" i="12"/>
  <c r="J972" i="12" s="1"/>
  <c r="H973" i="12"/>
  <c r="E974" i="12"/>
  <c r="F975" i="12"/>
  <c r="G975" i="12" s="1"/>
  <c r="P972" i="12" l="1"/>
  <c r="Q972" i="12"/>
  <c r="R971" i="12"/>
  <c r="L973" i="12"/>
  <c r="M973" i="12"/>
  <c r="N972" i="12"/>
  <c r="I973" i="12"/>
  <c r="J973" i="12" s="1"/>
  <c r="H974" i="12"/>
  <c r="F976" i="12"/>
  <c r="G976" i="12" s="1"/>
  <c r="E975" i="12"/>
  <c r="P973" i="12" l="1"/>
  <c r="Q973" i="12"/>
  <c r="R972" i="12"/>
  <c r="L974" i="12"/>
  <c r="M974" i="12"/>
  <c r="N973" i="12"/>
  <c r="I974" i="12"/>
  <c r="J974" i="12" s="1"/>
  <c r="H975" i="12"/>
  <c r="E976" i="12"/>
  <c r="F977" i="12"/>
  <c r="G977" i="12" s="1"/>
  <c r="P974" i="12" l="1"/>
  <c r="Q974" i="12"/>
  <c r="R973" i="12"/>
  <c r="L975" i="12"/>
  <c r="M975" i="12"/>
  <c r="N974" i="12"/>
  <c r="I975" i="12"/>
  <c r="J975" i="12" s="1"/>
  <c r="H976" i="12"/>
  <c r="F978" i="12"/>
  <c r="G978" i="12" s="1"/>
  <c r="E977" i="12"/>
  <c r="P975" i="12" l="1"/>
  <c r="Q975" i="12"/>
  <c r="R974" i="12"/>
  <c r="L976" i="12"/>
  <c r="M976" i="12"/>
  <c r="N975" i="12"/>
  <c r="I976" i="12"/>
  <c r="J976" i="12" s="1"/>
  <c r="H977" i="12"/>
  <c r="E978" i="12"/>
  <c r="F979" i="12"/>
  <c r="G979" i="12" s="1"/>
  <c r="P976" i="12" l="1"/>
  <c r="Q976" i="12"/>
  <c r="R975" i="12"/>
  <c r="L977" i="12"/>
  <c r="M977" i="12"/>
  <c r="N976" i="12"/>
  <c r="I977" i="12"/>
  <c r="J977" i="12" s="1"/>
  <c r="H978" i="12"/>
  <c r="E979" i="12"/>
  <c r="F980" i="12"/>
  <c r="G980" i="12" s="1"/>
  <c r="P977" i="12" l="1"/>
  <c r="Q977" i="12"/>
  <c r="R976" i="12"/>
  <c r="L978" i="12"/>
  <c r="M978" i="12"/>
  <c r="N977" i="12"/>
  <c r="I978" i="12"/>
  <c r="J978" i="12" s="1"/>
  <c r="H979" i="12"/>
  <c r="F981" i="12"/>
  <c r="G981" i="12" s="1"/>
  <c r="E980" i="12"/>
  <c r="P978" i="12" l="1"/>
  <c r="Q978" i="12"/>
  <c r="R977" i="12"/>
  <c r="L979" i="12"/>
  <c r="M979" i="12"/>
  <c r="N978" i="12"/>
  <c r="I979" i="12"/>
  <c r="J979" i="12" s="1"/>
  <c r="H980" i="12"/>
  <c r="F982" i="12"/>
  <c r="G982" i="12" s="1"/>
  <c r="E981" i="12"/>
  <c r="P979" i="12" l="1"/>
  <c r="Q979" i="12"/>
  <c r="R978" i="12"/>
  <c r="L980" i="12"/>
  <c r="M980" i="12"/>
  <c r="N979" i="12"/>
  <c r="I980" i="12"/>
  <c r="J980" i="12" s="1"/>
  <c r="H981" i="12"/>
  <c r="F983" i="12"/>
  <c r="G983" i="12" s="1"/>
  <c r="E982" i="12"/>
  <c r="P980" i="12" l="1"/>
  <c r="Q980" i="12"/>
  <c r="R979" i="12"/>
  <c r="L981" i="12"/>
  <c r="M981" i="12"/>
  <c r="N980" i="12"/>
  <c r="I981" i="12"/>
  <c r="J981" i="12" s="1"/>
  <c r="H982" i="12"/>
  <c r="E983" i="12"/>
  <c r="F984" i="12"/>
  <c r="G984" i="12" s="1"/>
  <c r="P981" i="12" l="1"/>
  <c r="Q981" i="12"/>
  <c r="R980" i="12"/>
  <c r="L982" i="12"/>
  <c r="M982" i="12"/>
  <c r="N981" i="12"/>
  <c r="I982" i="12"/>
  <c r="J982" i="12" s="1"/>
  <c r="H983" i="12"/>
  <c r="F985" i="12"/>
  <c r="G985" i="12" s="1"/>
  <c r="E984" i="12"/>
  <c r="P982" i="12" l="1"/>
  <c r="Q982" i="12"/>
  <c r="R981" i="12"/>
  <c r="L983" i="12"/>
  <c r="M983" i="12"/>
  <c r="N982" i="12"/>
  <c r="I983" i="12"/>
  <c r="J983" i="12" s="1"/>
  <c r="H984" i="12"/>
  <c r="F986" i="12"/>
  <c r="G986" i="12" s="1"/>
  <c r="E985" i="12"/>
  <c r="P983" i="12" l="1"/>
  <c r="Q983" i="12"/>
  <c r="R982" i="12"/>
  <c r="L984" i="12"/>
  <c r="M984" i="12"/>
  <c r="N983" i="12"/>
  <c r="I984" i="12"/>
  <c r="J984" i="12" s="1"/>
  <c r="H985" i="12"/>
  <c r="E986" i="12"/>
  <c r="F987" i="12"/>
  <c r="G987" i="12" s="1"/>
  <c r="R983" i="12" l="1"/>
  <c r="P984" i="12"/>
  <c r="Q984" i="12"/>
  <c r="L985" i="12"/>
  <c r="M985" i="12"/>
  <c r="N984" i="12"/>
  <c r="I985" i="12"/>
  <c r="J985" i="12" s="1"/>
  <c r="H986" i="12"/>
  <c r="F988" i="12"/>
  <c r="G988" i="12" s="1"/>
  <c r="E987" i="12"/>
  <c r="P985" i="12" l="1"/>
  <c r="Q985" i="12"/>
  <c r="R984" i="12"/>
  <c r="L986" i="12"/>
  <c r="M986" i="12"/>
  <c r="N985" i="12"/>
  <c r="I986" i="12"/>
  <c r="J986" i="12" s="1"/>
  <c r="H987" i="12"/>
  <c r="E988" i="12"/>
  <c r="F989" i="12"/>
  <c r="G989" i="12" s="1"/>
  <c r="P986" i="12" l="1"/>
  <c r="Q986" i="12"/>
  <c r="R985" i="12"/>
  <c r="L987" i="12"/>
  <c r="M987" i="12"/>
  <c r="N986" i="12"/>
  <c r="I987" i="12"/>
  <c r="J987" i="12" s="1"/>
  <c r="H988" i="12"/>
  <c r="F990" i="12"/>
  <c r="G990" i="12" s="1"/>
  <c r="E989" i="12"/>
  <c r="P987" i="12" l="1"/>
  <c r="Q987" i="12"/>
  <c r="R986" i="12"/>
  <c r="L988" i="12"/>
  <c r="M988" i="12"/>
  <c r="N987" i="12"/>
  <c r="I988" i="12"/>
  <c r="J988" i="12" s="1"/>
  <c r="H989" i="12"/>
  <c r="E990" i="12"/>
  <c r="F991" i="12"/>
  <c r="G991" i="12" s="1"/>
  <c r="P988" i="12" l="1"/>
  <c r="Q988" i="12"/>
  <c r="R987" i="12"/>
  <c r="L989" i="12"/>
  <c r="M989" i="12"/>
  <c r="N988" i="12"/>
  <c r="I989" i="12"/>
  <c r="J989" i="12" s="1"/>
  <c r="H990" i="12"/>
  <c r="F992" i="12"/>
  <c r="G992" i="12" s="1"/>
  <c r="E991" i="12"/>
  <c r="P989" i="12" l="1"/>
  <c r="Q989" i="12"/>
  <c r="R988" i="12"/>
  <c r="L990" i="12"/>
  <c r="M990" i="12"/>
  <c r="N989" i="12"/>
  <c r="I990" i="12"/>
  <c r="J990" i="12" s="1"/>
  <c r="H991" i="12"/>
  <c r="E992" i="12"/>
  <c r="F993" i="12"/>
  <c r="G993" i="12" s="1"/>
  <c r="P990" i="12" l="1"/>
  <c r="Q990" i="12"/>
  <c r="R989" i="12"/>
  <c r="L991" i="12"/>
  <c r="M991" i="12"/>
  <c r="N990" i="12"/>
  <c r="I991" i="12"/>
  <c r="J991" i="12" s="1"/>
  <c r="H992" i="12"/>
  <c r="F994" i="12"/>
  <c r="G994" i="12" s="1"/>
  <c r="E993" i="12"/>
  <c r="P991" i="12" l="1"/>
  <c r="Q991" i="12"/>
  <c r="R990" i="12"/>
  <c r="L992" i="12"/>
  <c r="M992" i="12"/>
  <c r="N991" i="12"/>
  <c r="I992" i="12"/>
  <c r="J992" i="12" s="1"/>
  <c r="H993" i="12"/>
  <c r="M993" i="12" s="1"/>
  <c r="E994" i="12"/>
  <c r="F995" i="12"/>
  <c r="G995" i="12" s="1"/>
  <c r="P992" i="12" l="1"/>
  <c r="Q992" i="12"/>
  <c r="Q993" i="12" s="1"/>
  <c r="R991" i="12"/>
  <c r="N992" i="12"/>
  <c r="I993" i="12"/>
  <c r="J993" i="12" s="1"/>
  <c r="L993" i="12"/>
  <c r="N993" i="12" s="1"/>
  <c r="H994" i="12"/>
  <c r="F996" i="12"/>
  <c r="G996" i="12" s="1"/>
  <c r="E995" i="12"/>
  <c r="P993" i="12" l="1"/>
  <c r="R993" i="12" s="1"/>
  <c r="R992" i="12"/>
  <c r="L994" i="12"/>
  <c r="M994" i="12"/>
  <c r="I994" i="12"/>
  <c r="J994" i="12" s="1"/>
  <c r="H995" i="12"/>
  <c r="E996" i="12"/>
  <c r="F997" i="12"/>
  <c r="G997" i="12" s="1"/>
  <c r="P994" i="12" l="1"/>
  <c r="Q994" i="12"/>
  <c r="L995" i="12"/>
  <c r="M995" i="12"/>
  <c r="N994" i="12"/>
  <c r="I995" i="12"/>
  <c r="J995" i="12" s="1"/>
  <c r="H996" i="12"/>
  <c r="F998" i="12"/>
  <c r="G998" i="12" s="1"/>
  <c r="E997" i="12"/>
  <c r="P995" i="12" l="1"/>
  <c r="Q995" i="12"/>
  <c r="R994" i="12"/>
  <c r="L996" i="12"/>
  <c r="M996" i="12"/>
  <c r="N995" i="12"/>
  <c r="I996" i="12"/>
  <c r="J996" i="12" s="1"/>
  <c r="H997" i="12"/>
  <c r="F999" i="12"/>
  <c r="G999" i="12" s="1"/>
  <c r="E998" i="12"/>
  <c r="P996" i="12" l="1"/>
  <c r="Q996" i="12"/>
  <c r="R995" i="12"/>
  <c r="L997" i="12"/>
  <c r="M997" i="12"/>
  <c r="N996" i="12"/>
  <c r="I997" i="12"/>
  <c r="J997" i="12" s="1"/>
  <c r="H998" i="12"/>
  <c r="M998" i="12" s="1"/>
  <c r="F1000" i="12"/>
  <c r="G1000" i="12" s="1"/>
  <c r="E999" i="12"/>
  <c r="P997" i="12" l="1"/>
  <c r="Q997" i="12"/>
  <c r="Q998" i="12" s="1"/>
  <c r="R996" i="12"/>
  <c r="N997" i="12"/>
  <c r="I998" i="12"/>
  <c r="J998" i="12" s="1"/>
  <c r="L998" i="12"/>
  <c r="N998" i="12" s="1"/>
  <c r="H999" i="12"/>
  <c r="F1001" i="12"/>
  <c r="G1001" i="12" s="1"/>
  <c r="E1000" i="12"/>
  <c r="P998" i="12" l="1"/>
  <c r="R998" i="12" s="1"/>
  <c r="R997" i="12"/>
  <c r="L999" i="12"/>
  <c r="M999" i="12"/>
  <c r="I999" i="12"/>
  <c r="J999" i="12" s="1"/>
  <c r="H1000" i="12"/>
  <c r="M1000" i="12" s="1"/>
  <c r="F1002" i="12"/>
  <c r="G1002" i="12" s="1"/>
  <c r="E1001" i="12"/>
  <c r="P999" i="12" l="1"/>
  <c r="Q999" i="12"/>
  <c r="Q1000" i="12" s="1"/>
  <c r="N999" i="12"/>
  <c r="I1000" i="12"/>
  <c r="J1000" i="12" s="1"/>
  <c r="L1000" i="12"/>
  <c r="N1000" i="12" s="1"/>
  <c r="H1001" i="12"/>
  <c r="F1003" i="12"/>
  <c r="G1003" i="12" s="1"/>
  <c r="E1002" i="12"/>
  <c r="P1000" i="12" l="1"/>
  <c r="R1000" i="12" s="1"/>
  <c r="R999" i="12"/>
  <c r="L1001" i="12"/>
  <c r="M1001" i="12"/>
  <c r="I1001" i="12"/>
  <c r="J1001" i="12" s="1"/>
  <c r="H1002" i="12"/>
  <c r="E1003" i="12"/>
  <c r="F1004" i="12"/>
  <c r="G1004" i="12" s="1"/>
  <c r="P1001" i="12" l="1"/>
  <c r="Q1001" i="12"/>
  <c r="L1002" i="12"/>
  <c r="M1002" i="12"/>
  <c r="N1001" i="12"/>
  <c r="I1002" i="12"/>
  <c r="J1002" i="12" s="1"/>
  <c r="H1003" i="12"/>
  <c r="M1003" i="12" s="1"/>
  <c r="F1005" i="12"/>
  <c r="G1005" i="12" s="1"/>
  <c r="E1004" i="12"/>
  <c r="P1002" i="12" l="1"/>
  <c r="Q1002" i="12"/>
  <c r="Q1003" i="12" s="1"/>
  <c r="R1001" i="12"/>
  <c r="N1002" i="12"/>
  <c r="I1003" i="12"/>
  <c r="J1003" i="12" s="1"/>
  <c r="L1003" i="12"/>
  <c r="N1003" i="12" s="1"/>
  <c r="H1004" i="12"/>
  <c r="M1004" i="12" s="1"/>
  <c r="E1005" i="12"/>
  <c r="F1006" i="12"/>
  <c r="G1006" i="12" s="1"/>
  <c r="P1003" i="12" l="1"/>
  <c r="R1003" i="12" s="1"/>
  <c r="Q1004" i="12"/>
  <c r="R1002" i="12"/>
  <c r="I1004" i="12"/>
  <c r="J1004" i="12" s="1"/>
  <c r="L1004" i="12"/>
  <c r="N1004" i="12" s="1"/>
  <c r="H1005" i="12"/>
  <c r="F1007" i="12"/>
  <c r="G1007" i="12" s="1"/>
  <c r="E1006" i="12"/>
  <c r="P1004" i="12" l="1"/>
  <c r="R1004" i="12" s="1"/>
  <c r="L1005" i="12"/>
  <c r="M1005" i="12"/>
  <c r="I1005" i="12"/>
  <c r="J1005" i="12" s="1"/>
  <c r="H1006" i="12"/>
  <c r="E1007" i="12"/>
  <c r="F1008" i="12"/>
  <c r="G1008" i="12" s="1"/>
  <c r="P1005" i="12" l="1"/>
  <c r="Q1005" i="12"/>
  <c r="L1006" i="12"/>
  <c r="M1006" i="12"/>
  <c r="N1005" i="12"/>
  <c r="I1006" i="12"/>
  <c r="J1006" i="12" s="1"/>
  <c r="H1007" i="12"/>
  <c r="F1009" i="12"/>
  <c r="G1009" i="12" s="1"/>
  <c r="E1008" i="12"/>
  <c r="P1006" i="12" l="1"/>
  <c r="Q1006" i="12"/>
  <c r="R1005" i="12"/>
  <c r="L1007" i="12"/>
  <c r="M1007" i="12"/>
  <c r="N1006" i="12"/>
  <c r="I1007" i="12"/>
  <c r="J1007" i="12" s="1"/>
  <c r="H1008" i="12"/>
  <c r="E1009" i="12"/>
  <c r="F1010" i="12"/>
  <c r="G1010" i="12" s="1"/>
  <c r="P1007" i="12" l="1"/>
  <c r="Q1007" i="12"/>
  <c r="R1006" i="12"/>
  <c r="L1008" i="12"/>
  <c r="M1008" i="12"/>
  <c r="N1007" i="12"/>
  <c r="I1008" i="12"/>
  <c r="J1008" i="12" s="1"/>
  <c r="H1009" i="12"/>
  <c r="M1009" i="12" s="1"/>
  <c r="F1011" i="12"/>
  <c r="G1011" i="12" s="1"/>
  <c r="E1010" i="12"/>
  <c r="P1008" i="12" l="1"/>
  <c r="Q1008" i="12"/>
  <c r="Q1009" i="12" s="1"/>
  <c r="R1007" i="12"/>
  <c r="N1008" i="12"/>
  <c r="I1009" i="12"/>
  <c r="J1009" i="12" s="1"/>
  <c r="L1009" i="12"/>
  <c r="N1009" i="12" s="1"/>
  <c r="H1010" i="12"/>
  <c r="M1010" i="12" s="1"/>
  <c r="E1011" i="12"/>
  <c r="F1012" i="12"/>
  <c r="G1012" i="12" s="1"/>
  <c r="P1009" i="12" l="1"/>
  <c r="R1009" i="12" s="1"/>
  <c r="Q1010" i="12"/>
  <c r="R1008" i="12"/>
  <c r="I1010" i="12"/>
  <c r="J1010" i="12" s="1"/>
  <c r="L1010" i="12"/>
  <c r="N1010" i="12" s="1"/>
  <c r="H1011" i="12"/>
  <c r="F1013" i="12"/>
  <c r="G1013" i="12" s="1"/>
  <c r="E1012" i="12"/>
  <c r="P1010" i="12" l="1"/>
  <c r="R1010" i="12" s="1"/>
  <c r="L1011" i="12"/>
  <c r="M1011" i="12"/>
  <c r="I1011" i="12"/>
  <c r="J1011" i="12" s="1"/>
  <c r="H1012" i="12"/>
  <c r="E1013" i="12"/>
  <c r="F1014" i="12"/>
  <c r="G1014" i="12" s="1"/>
  <c r="P1011" i="12" l="1"/>
  <c r="Q1011" i="12"/>
  <c r="L1012" i="12"/>
  <c r="M1012" i="12"/>
  <c r="N1011" i="12"/>
  <c r="I1012" i="12"/>
  <c r="J1012" i="12" s="1"/>
  <c r="H1013" i="12"/>
  <c r="F1015" i="12"/>
  <c r="G1015" i="12" s="1"/>
  <c r="E1014" i="12"/>
  <c r="P1012" i="12" l="1"/>
  <c r="Q1012" i="12"/>
  <c r="R1011" i="12"/>
  <c r="L1013" i="12"/>
  <c r="M1013" i="12"/>
  <c r="N1012" i="12"/>
  <c r="I1013" i="12"/>
  <c r="J1013" i="12" s="1"/>
  <c r="H1014" i="12"/>
  <c r="E1015" i="12"/>
  <c r="F1016" i="12"/>
  <c r="G1016" i="12" s="1"/>
  <c r="P1013" i="12" l="1"/>
  <c r="Q1013" i="12"/>
  <c r="R1012" i="12"/>
  <c r="L1014" i="12"/>
  <c r="M1014" i="12"/>
  <c r="N1013" i="12"/>
  <c r="I1014" i="12"/>
  <c r="J1014" i="12" s="1"/>
  <c r="H1015" i="12"/>
  <c r="F1017" i="12"/>
  <c r="G1017" i="12" s="1"/>
  <c r="E1016" i="12"/>
  <c r="P1014" i="12" l="1"/>
  <c r="Q1014" i="12"/>
  <c r="R1013" i="12"/>
  <c r="L1015" i="12"/>
  <c r="M1015" i="12"/>
  <c r="N1014" i="12"/>
  <c r="I1015" i="12"/>
  <c r="J1015" i="12" s="1"/>
  <c r="H1016" i="12"/>
  <c r="E1017" i="12"/>
  <c r="F1018" i="12"/>
  <c r="G1018" i="12" s="1"/>
  <c r="P1015" i="12" l="1"/>
  <c r="Q1015" i="12"/>
  <c r="R1014" i="12"/>
  <c r="L1016" i="12"/>
  <c r="M1016" i="12"/>
  <c r="N1015" i="12"/>
  <c r="I1016" i="12"/>
  <c r="J1016" i="12" s="1"/>
  <c r="H1017" i="12"/>
  <c r="F1019" i="12"/>
  <c r="G1019" i="12" s="1"/>
  <c r="E1018" i="12"/>
  <c r="P1016" i="12" l="1"/>
  <c r="Q1016" i="12"/>
  <c r="R1015" i="12"/>
  <c r="L1017" i="12"/>
  <c r="M1017" i="12"/>
  <c r="N1016" i="12"/>
  <c r="I1017" i="12"/>
  <c r="J1017" i="12" s="1"/>
  <c r="H1018" i="12"/>
  <c r="F1020" i="12"/>
  <c r="G1020" i="12" s="1"/>
  <c r="E1019" i="12"/>
  <c r="P1017" i="12" l="1"/>
  <c r="Q1017" i="12"/>
  <c r="R1016" i="12"/>
  <c r="L1018" i="12"/>
  <c r="M1018" i="12"/>
  <c r="N1017" i="12"/>
  <c r="I1018" i="12"/>
  <c r="J1018" i="12" s="1"/>
  <c r="H1019" i="12"/>
  <c r="E1020" i="12"/>
  <c r="F1021" i="12"/>
  <c r="G1021" i="12" s="1"/>
  <c r="P1018" i="12" l="1"/>
  <c r="Q1018" i="12"/>
  <c r="R1017" i="12"/>
  <c r="L1019" i="12"/>
  <c r="M1019" i="12"/>
  <c r="N1018" i="12"/>
  <c r="I1019" i="12"/>
  <c r="J1019" i="12" s="1"/>
  <c r="H1020" i="12"/>
  <c r="F1022" i="12"/>
  <c r="G1022" i="12" s="1"/>
  <c r="E1021" i="12"/>
  <c r="P1019" i="12" l="1"/>
  <c r="Q1019" i="12"/>
  <c r="R1018" i="12"/>
  <c r="L1020" i="12"/>
  <c r="M1020" i="12"/>
  <c r="N1019" i="12"/>
  <c r="I1020" i="12"/>
  <c r="J1020" i="12" s="1"/>
  <c r="H1021" i="12"/>
  <c r="E1022" i="12"/>
  <c r="F1023" i="12"/>
  <c r="G1023" i="12" s="1"/>
  <c r="P1020" i="12" l="1"/>
  <c r="Q1020" i="12"/>
  <c r="R1019" i="12"/>
  <c r="L1021" i="12"/>
  <c r="M1021" i="12"/>
  <c r="N1020" i="12"/>
  <c r="I1021" i="12"/>
  <c r="J1021" i="12" s="1"/>
  <c r="H1022" i="12"/>
  <c r="F1024" i="12"/>
  <c r="G1024" i="12" s="1"/>
  <c r="E1023" i="12"/>
  <c r="P1021" i="12" l="1"/>
  <c r="Q1021" i="12"/>
  <c r="R1020" i="12"/>
  <c r="L1022" i="12"/>
  <c r="M1022" i="12"/>
  <c r="N1021" i="12"/>
  <c r="I1022" i="12"/>
  <c r="J1022" i="12" s="1"/>
  <c r="H1023" i="12"/>
  <c r="F1025" i="12"/>
  <c r="G1025" i="12" s="1"/>
  <c r="E1024" i="12"/>
  <c r="P1022" i="12" l="1"/>
  <c r="Q1022" i="12"/>
  <c r="R1021" i="12"/>
  <c r="L1023" i="12"/>
  <c r="M1023" i="12"/>
  <c r="N1022" i="12"/>
  <c r="I1023" i="12"/>
  <c r="J1023" i="12" s="1"/>
  <c r="H1024" i="12"/>
  <c r="E1025" i="12"/>
  <c r="F1026" i="12"/>
  <c r="G1026" i="12" s="1"/>
  <c r="P1023" i="12" l="1"/>
  <c r="Q1023" i="12"/>
  <c r="R1022" i="12"/>
  <c r="L1024" i="12"/>
  <c r="M1024" i="12"/>
  <c r="N1023" i="12"/>
  <c r="I1024" i="12"/>
  <c r="J1024" i="12" s="1"/>
  <c r="H1025" i="12"/>
  <c r="F1027" i="12"/>
  <c r="G1027" i="12" s="1"/>
  <c r="E1026" i="12"/>
  <c r="P1024" i="12" l="1"/>
  <c r="Q1024" i="12"/>
  <c r="R1023" i="12"/>
  <c r="L1025" i="12"/>
  <c r="M1025" i="12"/>
  <c r="N1024" i="12"/>
  <c r="I1025" i="12"/>
  <c r="J1025" i="12" s="1"/>
  <c r="H1026" i="12"/>
  <c r="E1027" i="12"/>
  <c r="F1028" i="12"/>
  <c r="G1028" i="12" s="1"/>
  <c r="P1025" i="12" l="1"/>
  <c r="Q1025" i="12"/>
  <c r="R1024" i="12"/>
  <c r="L1026" i="12"/>
  <c r="M1026" i="12"/>
  <c r="N1025" i="12"/>
  <c r="I1026" i="12"/>
  <c r="J1026" i="12" s="1"/>
  <c r="H1027" i="12"/>
  <c r="F1029" i="12"/>
  <c r="G1029" i="12" s="1"/>
  <c r="E1028" i="12"/>
  <c r="P1026" i="12" l="1"/>
  <c r="Q1026" i="12"/>
  <c r="R1025" i="12"/>
  <c r="L1027" i="12"/>
  <c r="M1027" i="12"/>
  <c r="N1026" i="12"/>
  <c r="I1027" i="12"/>
  <c r="J1027" i="12" s="1"/>
  <c r="H1028" i="12"/>
  <c r="E1029" i="12"/>
  <c r="F1030" i="12"/>
  <c r="G1030" i="12" s="1"/>
  <c r="P1027" i="12" l="1"/>
  <c r="Q1027" i="12"/>
  <c r="R1026" i="12"/>
  <c r="L1028" i="12"/>
  <c r="M1028" i="12"/>
  <c r="N1027" i="12"/>
  <c r="I1028" i="12"/>
  <c r="J1028" i="12" s="1"/>
  <c r="H1029" i="12"/>
  <c r="F1031" i="12"/>
  <c r="G1031" i="12" s="1"/>
  <c r="E1030" i="12"/>
  <c r="P1028" i="12" l="1"/>
  <c r="Q1028" i="12"/>
  <c r="R1027" i="12"/>
  <c r="L1029" i="12"/>
  <c r="M1029" i="12"/>
  <c r="N1028" i="12"/>
  <c r="I1029" i="12"/>
  <c r="J1029" i="12" s="1"/>
  <c r="H1030" i="12"/>
  <c r="E1031" i="12"/>
  <c r="F1032" i="12"/>
  <c r="G1032" i="12" s="1"/>
  <c r="P1029" i="12" l="1"/>
  <c r="Q1029" i="12"/>
  <c r="R1028" i="12"/>
  <c r="L1030" i="12"/>
  <c r="M1030" i="12"/>
  <c r="N1029" i="12"/>
  <c r="I1030" i="12"/>
  <c r="J1030" i="12" s="1"/>
  <c r="H1031" i="12"/>
  <c r="M1031" i="12" s="1"/>
  <c r="F1033" i="12"/>
  <c r="G1033" i="12" s="1"/>
  <c r="E1032" i="12"/>
  <c r="P1030" i="12" l="1"/>
  <c r="Q1030" i="12"/>
  <c r="Q1031" i="12" s="1"/>
  <c r="R1029" i="12"/>
  <c r="N1030" i="12"/>
  <c r="I1031" i="12"/>
  <c r="J1031" i="12" s="1"/>
  <c r="L1031" i="12"/>
  <c r="N1031" i="12" s="1"/>
  <c r="H1032" i="12"/>
  <c r="F1034" i="12"/>
  <c r="G1034" i="12" s="1"/>
  <c r="E1033" i="12"/>
  <c r="P1031" i="12" l="1"/>
  <c r="R1031" i="12" s="1"/>
  <c r="R1030" i="12"/>
  <c r="L1032" i="12"/>
  <c r="M1032" i="12"/>
  <c r="I1032" i="12"/>
  <c r="J1032" i="12" s="1"/>
  <c r="H1033" i="12"/>
  <c r="E1034" i="12"/>
  <c r="F1035" i="12"/>
  <c r="G1035" i="12" s="1"/>
  <c r="P1032" i="12" l="1"/>
  <c r="Q1032" i="12"/>
  <c r="L1033" i="12"/>
  <c r="M1033" i="12"/>
  <c r="N1032" i="12"/>
  <c r="I1033" i="12"/>
  <c r="J1033" i="12" s="1"/>
  <c r="H1034" i="12"/>
  <c r="M1034" i="12" s="1"/>
  <c r="F1036" i="12"/>
  <c r="G1036" i="12" s="1"/>
  <c r="E1035" i="12"/>
  <c r="P1033" i="12" l="1"/>
  <c r="Q1033" i="12"/>
  <c r="Q1034" i="12" s="1"/>
  <c r="R1032" i="12"/>
  <c r="N1033" i="12"/>
  <c r="I1034" i="12"/>
  <c r="J1034" i="12" s="1"/>
  <c r="L1034" i="12"/>
  <c r="N1034" i="12" s="1"/>
  <c r="H1035" i="12"/>
  <c r="M1035" i="12" s="1"/>
  <c r="E1036" i="12"/>
  <c r="F1037" i="12"/>
  <c r="G1037" i="12" s="1"/>
  <c r="P1034" i="12" l="1"/>
  <c r="R1034" i="12" s="1"/>
  <c r="Q1035" i="12"/>
  <c r="R1033" i="12"/>
  <c r="I1035" i="12"/>
  <c r="J1035" i="12" s="1"/>
  <c r="L1035" i="12"/>
  <c r="N1035" i="12" s="1"/>
  <c r="H1036" i="12"/>
  <c r="F1038" i="12"/>
  <c r="G1038" i="12" s="1"/>
  <c r="E1037" i="12"/>
  <c r="P1035" i="12" l="1"/>
  <c r="R1035" i="12" s="1"/>
  <c r="L1036" i="12"/>
  <c r="M1036" i="12"/>
  <c r="I1036" i="12"/>
  <c r="J1036" i="12" s="1"/>
  <c r="H1037" i="12"/>
  <c r="E1038" i="12"/>
  <c r="F1039" i="12"/>
  <c r="G1039" i="12" s="1"/>
  <c r="P1036" i="12" l="1"/>
  <c r="Q1036" i="12"/>
  <c r="L1037" i="12"/>
  <c r="M1037" i="12"/>
  <c r="N1036" i="12"/>
  <c r="I1037" i="12"/>
  <c r="J1037" i="12" s="1"/>
  <c r="H1038" i="12"/>
  <c r="M1038" i="12" s="1"/>
  <c r="F1040" i="12"/>
  <c r="G1040" i="12" s="1"/>
  <c r="E1039" i="12"/>
  <c r="P1037" i="12" l="1"/>
  <c r="Q1037" i="12"/>
  <c r="Q1038" i="12" s="1"/>
  <c r="R1036" i="12"/>
  <c r="N1037" i="12"/>
  <c r="I1038" i="12"/>
  <c r="J1038" i="12" s="1"/>
  <c r="L1038" i="12"/>
  <c r="N1038" i="12" s="1"/>
  <c r="H1039" i="12"/>
  <c r="M1039" i="12" s="1"/>
  <c r="E1040" i="12"/>
  <c r="F1041" i="12"/>
  <c r="G1041" i="12" s="1"/>
  <c r="P1038" i="12" l="1"/>
  <c r="R1038" i="12" s="1"/>
  <c r="Q1039" i="12"/>
  <c r="R1037" i="12"/>
  <c r="I1039" i="12"/>
  <c r="J1039" i="12" s="1"/>
  <c r="L1039" i="12"/>
  <c r="N1039" i="12" s="1"/>
  <c r="H1040" i="12"/>
  <c r="E1041" i="12"/>
  <c r="F1042" i="12"/>
  <c r="G1042" i="12" s="1"/>
  <c r="P1039" i="12" l="1"/>
  <c r="R1039" i="12" s="1"/>
  <c r="L1040" i="12"/>
  <c r="M1040" i="12"/>
  <c r="I1040" i="12"/>
  <c r="J1040" i="12" s="1"/>
  <c r="H1041" i="12"/>
  <c r="M1041" i="12" s="1"/>
  <c r="F1043" i="12"/>
  <c r="G1043" i="12" s="1"/>
  <c r="E1042" i="12"/>
  <c r="P1040" i="12" l="1"/>
  <c r="Q1040" i="12"/>
  <c r="Q1041" i="12" s="1"/>
  <c r="N1040" i="12"/>
  <c r="I1041" i="12"/>
  <c r="J1041" i="12" s="1"/>
  <c r="L1041" i="12"/>
  <c r="N1041" i="12" s="1"/>
  <c r="H1042" i="12"/>
  <c r="E1043" i="12"/>
  <c r="F1044" i="12"/>
  <c r="G1044" i="12" s="1"/>
  <c r="P1041" i="12" l="1"/>
  <c r="R1041" i="12" s="1"/>
  <c r="R1040" i="12"/>
  <c r="L1042" i="12"/>
  <c r="M1042" i="12"/>
  <c r="I1042" i="12"/>
  <c r="J1042" i="12" s="1"/>
  <c r="H1043" i="12"/>
  <c r="M1043" i="12" s="1"/>
  <c r="F1045" i="12"/>
  <c r="G1045" i="12" s="1"/>
  <c r="E1044" i="12"/>
  <c r="P1042" i="12" l="1"/>
  <c r="Q1042" i="12"/>
  <c r="Q1043" i="12" s="1"/>
  <c r="N1042" i="12"/>
  <c r="I1043" i="12"/>
  <c r="J1043" i="12" s="1"/>
  <c r="L1043" i="12"/>
  <c r="N1043" i="12" s="1"/>
  <c r="H1044" i="12"/>
  <c r="F1046" i="12"/>
  <c r="G1046" i="12" s="1"/>
  <c r="E1045" i="12"/>
  <c r="P1043" i="12" l="1"/>
  <c r="R1043" i="12" s="1"/>
  <c r="R1042" i="12"/>
  <c r="L1044" i="12"/>
  <c r="M1044" i="12"/>
  <c r="I1044" i="12"/>
  <c r="J1044" i="12" s="1"/>
  <c r="H1045" i="12"/>
  <c r="F1047" i="12"/>
  <c r="G1047" i="12" s="1"/>
  <c r="E1046" i="12"/>
  <c r="P1044" i="12" l="1"/>
  <c r="Q1044" i="12"/>
  <c r="L1045" i="12"/>
  <c r="M1045" i="12"/>
  <c r="N1044" i="12"/>
  <c r="I1045" i="12"/>
  <c r="J1045" i="12" s="1"/>
  <c r="H1046" i="12"/>
  <c r="E1047" i="12"/>
  <c r="F1048" i="12"/>
  <c r="G1048" i="12" s="1"/>
  <c r="P1045" i="12" l="1"/>
  <c r="Q1045" i="12"/>
  <c r="R1044" i="12"/>
  <c r="L1046" i="12"/>
  <c r="M1046" i="12"/>
  <c r="N1045" i="12"/>
  <c r="I1046" i="12"/>
  <c r="J1046" i="12" s="1"/>
  <c r="H1047" i="12"/>
  <c r="F1049" i="12"/>
  <c r="G1049" i="12" s="1"/>
  <c r="E1048" i="12"/>
  <c r="P1046" i="12" l="1"/>
  <c r="Q1046" i="12"/>
  <c r="R1045" i="12"/>
  <c r="L1047" i="12"/>
  <c r="M1047" i="12"/>
  <c r="N1046" i="12"/>
  <c r="I1047" i="12"/>
  <c r="J1047" i="12" s="1"/>
  <c r="H1048" i="12"/>
  <c r="E1049" i="12"/>
  <c r="F1050" i="12"/>
  <c r="G1050" i="12" s="1"/>
  <c r="P1047" i="12" l="1"/>
  <c r="Q1047" i="12"/>
  <c r="R1046" i="12"/>
  <c r="L1048" i="12"/>
  <c r="M1048" i="12"/>
  <c r="N1047" i="12"/>
  <c r="I1048" i="12"/>
  <c r="J1048" i="12" s="1"/>
  <c r="H1049" i="12"/>
  <c r="F1051" i="12"/>
  <c r="G1051" i="12" s="1"/>
  <c r="E1050" i="12"/>
  <c r="P1048" i="12" l="1"/>
  <c r="Q1048" i="12"/>
  <c r="R1047" i="12"/>
  <c r="L1049" i="12"/>
  <c r="M1049" i="12"/>
  <c r="N1048" i="12"/>
  <c r="I1049" i="12"/>
  <c r="J1049" i="12" s="1"/>
  <c r="H1050" i="12"/>
  <c r="E1051" i="12"/>
  <c r="F1052" i="12"/>
  <c r="G1052" i="12" s="1"/>
  <c r="P1049" i="12" l="1"/>
  <c r="Q1049" i="12"/>
  <c r="R1048" i="12"/>
  <c r="L1050" i="12"/>
  <c r="M1050" i="12"/>
  <c r="N1049" i="12"/>
  <c r="I1050" i="12"/>
  <c r="J1050" i="12" s="1"/>
  <c r="H1051" i="12"/>
  <c r="M1051" i="12" s="1"/>
  <c r="F1053" i="12"/>
  <c r="G1053" i="12" s="1"/>
  <c r="E1052" i="12"/>
  <c r="P1050" i="12" l="1"/>
  <c r="Q1050" i="12"/>
  <c r="Q1051" i="12" s="1"/>
  <c r="R1049" i="12"/>
  <c r="N1050" i="12"/>
  <c r="I1051" i="12"/>
  <c r="J1051" i="12" s="1"/>
  <c r="L1051" i="12"/>
  <c r="N1051" i="12" s="1"/>
  <c r="H1052" i="12"/>
  <c r="E1053" i="12"/>
  <c r="F1054" i="12"/>
  <c r="G1054" i="12" s="1"/>
  <c r="P1051" i="12" l="1"/>
  <c r="R1051" i="12" s="1"/>
  <c r="R1050" i="12"/>
  <c r="L1052" i="12"/>
  <c r="M1052" i="12"/>
  <c r="I1052" i="12"/>
  <c r="J1052" i="12" s="1"/>
  <c r="H1053" i="12"/>
  <c r="F1055" i="12"/>
  <c r="G1055" i="12" s="1"/>
  <c r="E1054" i="12"/>
  <c r="P1052" i="12" l="1"/>
  <c r="Q1052" i="12"/>
  <c r="L1053" i="12"/>
  <c r="M1053" i="12"/>
  <c r="N1052" i="12"/>
  <c r="I1053" i="12"/>
  <c r="J1053" i="12" s="1"/>
  <c r="H1054" i="12"/>
  <c r="E1055" i="12"/>
  <c r="F1056" i="12"/>
  <c r="G1056" i="12" s="1"/>
  <c r="P1053" i="12" l="1"/>
  <c r="Q1053" i="12"/>
  <c r="R1052" i="12"/>
  <c r="L1054" i="12"/>
  <c r="M1054" i="12"/>
  <c r="N1053" i="12"/>
  <c r="I1054" i="12"/>
  <c r="J1054" i="12" s="1"/>
  <c r="H1055" i="12"/>
  <c r="F1057" i="12"/>
  <c r="G1057" i="12" s="1"/>
  <c r="E1056" i="12"/>
  <c r="P1054" i="12" l="1"/>
  <c r="Q1054" i="12"/>
  <c r="R1053" i="12"/>
  <c r="L1055" i="12"/>
  <c r="M1055" i="12"/>
  <c r="N1054" i="12"/>
  <c r="I1055" i="12"/>
  <c r="J1055" i="12" s="1"/>
  <c r="H1056" i="12"/>
  <c r="F1058" i="12"/>
  <c r="G1058" i="12" s="1"/>
  <c r="E1057" i="12"/>
  <c r="P1055" i="12" l="1"/>
  <c r="Q1055" i="12"/>
  <c r="R1054" i="12"/>
  <c r="L1056" i="12"/>
  <c r="M1056" i="12"/>
  <c r="N1055" i="12"/>
  <c r="I1056" i="12"/>
  <c r="J1056" i="12" s="1"/>
  <c r="H1057" i="12"/>
  <c r="F1059" i="12"/>
  <c r="G1059" i="12" s="1"/>
  <c r="E1058" i="12"/>
  <c r="P1056" i="12" l="1"/>
  <c r="Q1056" i="12"/>
  <c r="R1055" i="12"/>
  <c r="L1057" i="12"/>
  <c r="M1057" i="12"/>
  <c r="N1056" i="12"/>
  <c r="I1057" i="12"/>
  <c r="J1057" i="12" s="1"/>
  <c r="H1058" i="12"/>
  <c r="E1059" i="12"/>
  <c r="F1060" i="12"/>
  <c r="G1060" i="12" s="1"/>
  <c r="P1057" i="12" l="1"/>
  <c r="Q1057" i="12"/>
  <c r="R1056" i="12"/>
  <c r="L1058" i="12"/>
  <c r="M1058" i="12"/>
  <c r="N1057" i="12"/>
  <c r="I1058" i="12"/>
  <c r="J1058" i="12" s="1"/>
  <c r="H1059" i="12"/>
  <c r="M1059" i="12" s="1"/>
  <c r="F1061" i="12"/>
  <c r="G1061" i="12" s="1"/>
  <c r="E1060" i="12"/>
  <c r="P1058" i="12" l="1"/>
  <c r="Q1058" i="12"/>
  <c r="Q1059" i="12" s="1"/>
  <c r="R1057" i="12"/>
  <c r="N1058" i="12"/>
  <c r="I1059" i="12"/>
  <c r="J1059" i="12" s="1"/>
  <c r="L1059" i="12"/>
  <c r="N1059" i="12" s="1"/>
  <c r="H1060" i="12"/>
  <c r="F1062" i="12"/>
  <c r="G1062" i="12" s="1"/>
  <c r="E1061" i="12"/>
  <c r="P1059" i="12" l="1"/>
  <c r="R1059" i="12" s="1"/>
  <c r="R1058" i="12"/>
  <c r="L1060" i="12"/>
  <c r="M1060" i="12"/>
  <c r="I1060" i="12"/>
  <c r="J1060" i="12" s="1"/>
  <c r="H1061" i="12"/>
  <c r="E1062" i="12"/>
  <c r="F1063" i="12"/>
  <c r="G1063" i="12" s="1"/>
  <c r="P1060" i="12" l="1"/>
  <c r="Q1060" i="12"/>
  <c r="L1061" i="12"/>
  <c r="M1061" i="12"/>
  <c r="N1060" i="12"/>
  <c r="I1061" i="12"/>
  <c r="J1061" i="12" s="1"/>
  <c r="H1062" i="12"/>
  <c r="F1064" i="12"/>
  <c r="G1064" i="12" s="1"/>
  <c r="E1063" i="12"/>
  <c r="P1061" i="12" l="1"/>
  <c r="Q1061" i="12"/>
  <c r="R1060" i="12"/>
  <c r="L1062" i="12"/>
  <c r="M1062" i="12"/>
  <c r="N1061" i="12"/>
  <c r="I1062" i="12"/>
  <c r="J1062" i="12" s="1"/>
  <c r="H1063" i="12"/>
  <c r="F1065" i="12"/>
  <c r="G1065" i="12" s="1"/>
  <c r="E1064" i="12"/>
  <c r="P1062" i="12" l="1"/>
  <c r="Q1062" i="12"/>
  <c r="R1061" i="12"/>
  <c r="L1063" i="12"/>
  <c r="M1063" i="12"/>
  <c r="N1062" i="12"/>
  <c r="I1063" i="12"/>
  <c r="J1063" i="12" s="1"/>
  <c r="H1064" i="12"/>
  <c r="F1066" i="12"/>
  <c r="G1066" i="12" s="1"/>
  <c r="E1065" i="12"/>
  <c r="P1063" i="12" l="1"/>
  <c r="Q1063" i="12"/>
  <c r="R1062" i="12"/>
  <c r="L1064" i="12"/>
  <c r="M1064" i="12"/>
  <c r="N1063" i="12"/>
  <c r="I1064" i="12"/>
  <c r="J1064" i="12" s="1"/>
  <c r="H1065" i="12"/>
  <c r="F1067" i="12"/>
  <c r="G1067" i="12" s="1"/>
  <c r="E1066" i="12"/>
  <c r="P1064" i="12" l="1"/>
  <c r="Q1064" i="12"/>
  <c r="R1063" i="12"/>
  <c r="L1065" i="12"/>
  <c r="M1065" i="12"/>
  <c r="N1064" i="12"/>
  <c r="I1065" i="12"/>
  <c r="J1065" i="12" s="1"/>
  <c r="H1066" i="12"/>
  <c r="F1068" i="12"/>
  <c r="G1068" i="12" s="1"/>
  <c r="E1067" i="12"/>
  <c r="P1065" i="12" l="1"/>
  <c r="Q1065" i="12"/>
  <c r="R1064" i="12"/>
  <c r="L1066" i="12"/>
  <c r="M1066" i="12"/>
  <c r="N1065" i="12"/>
  <c r="I1066" i="12"/>
  <c r="J1066" i="12" s="1"/>
  <c r="H1067" i="12"/>
  <c r="E1068" i="12"/>
  <c r="F1069" i="12"/>
  <c r="G1069" i="12" s="1"/>
  <c r="P1066" i="12" l="1"/>
  <c r="Q1066" i="12"/>
  <c r="R1065" i="12"/>
  <c r="L1067" i="12"/>
  <c r="M1067" i="12"/>
  <c r="N1066" i="12"/>
  <c r="I1067" i="12"/>
  <c r="J1067" i="12" s="1"/>
  <c r="H1068" i="12"/>
  <c r="F1070" i="12"/>
  <c r="G1070" i="12" s="1"/>
  <c r="E1069" i="12"/>
  <c r="P1067" i="12" l="1"/>
  <c r="Q1067" i="12"/>
  <c r="R1066" i="12"/>
  <c r="L1068" i="12"/>
  <c r="M1068" i="12"/>
  <c r="N1067" i="12"/>
  <c r="I1068" i="12"/>
  <c r="J1068" i="12" s="1"/>
  <c r="H1069" i="12"/>
  <c r="E1070" i="12"/>
  <c r="F1071" i="12"/>
  <c r="G1071" i="12" s="1"/>
  <c r="P1068" i="12" l="1"/>
  <c r="Q1068" i="12"/>
  <c r="R1067" i="12"/>
  <c r="L1069" i="12"/>
  <c r="M1069" i="12"/>
  <c r="N1068" i="12"/>
  <c r="I1069" i="12"/>
  <c r="J1069" i="12" s="1"/>
  <c r="H1070" i="12"/>
  <c r="F1072" i="12"/>
  <c r="G1072" i="12" s="1"/>
  <c r="E1071" i="12"/>
  <c r="P1069" i="12" l="1"/>
  <c r="Q1069" i="12"/>
  <c r="R1068" i="12"/>
  <c r="L1070" i="12"/>
  <c r="M1070" i="12"/>
  <c r="N1069" i="12"/>
  <c r="I1070" i="12"/>
  <c r="J1070" i="12" s="1"/>
  <c r="H1071" i="12"/>
  <c r="F1073" i="12"/>
  <c r="G1073" i="12" s="1"/>
  <c r="E1072" i="12"/>
  <c r="P1070" i="12" l="1"/>
  <c r="Q1070" i="12"/>
  <c r="R1069" i="12"/>
  <c r="L1071" i="12"/>
  <c r="M1071" i="12"/>
  <c r="N1070" i="12"/>
  <c r="I1071" i="12"/>
  <c r="J1071" i="12" s="1"/>
  <c r="H1072" i="12"/>
  <c r="F1074" i="12"/>
  <c r="G1074" i="12" s="1"/>
  <c r="E1073" i="12"/>
  <c r="P1071" i="12" l="1"/>
  <c r="Q1071" i="12"/>
  <c r="R1070" i="12"/>
  <c r="L1072" i="12"/>
  <c r="M1072" i="12"/>
  <c r="N1071" i="12"/>
  <c r="I1072" i="12"/>
  <c r="J1072" i="12" s="1"/>
  <c r="H1073" i="12"/>
  <c r="F1075" i="12"/>
  <c r="G1075" i="12" s="1"/>
  <c r="E1074" i="12"/>
  <c r="P1072" i="12" l="1"/>
  <c r="Q1072" i="12"/>
  <c r="R1071" i="12"/>
  <c r="L1073" i="12"/>
  <c r="M1073" i="12"/>
  <c r="N1072" i="12"/>
  <c r="I1073" i="12"/>
  <c r="J1073" i="12" s="1"/>
  <c r="H1074" i="12"/>
  <c r="E1075" i="12"/>
  <c r="F1076" i="12"/>
  <c r="G1076" i="12" s="1"/>
  <c r="P1073" i="12" l="1"/>
  <c r="Q1073" i="12"/>
  <c r="R1072" i="12"/>
  <c r="L1074" i="12"/>
  <c r="M1074" i="12"/>
  <c r="N1073" i="12"/>
  <c r="I1074" i="12"/>
  <c r="J1074" i="12" s="1"/>
  <c r="H1075" i="12"/>
  <c r="F1077" i="12"/>
  <c r="G1077" i="12" s="1"/>
  <c r="E1076" i="12"/>
  <c r="P1074" i="12" l="1"/>
  <c r="Q1074" i="12"/>
  <c r="R1073" i="12"/>
  <c r="L1075" i="12"/>
  <c r="M1075" i="12"/>
  <c r="N1074" i="12"/>
  <c r="I1075" i="12"/>
  <c r="J1075" i="12" s="1"/>
  <c r="H1076" i="12"/>
  <c r="E1077" i="12"/>
  <c r="F1078" i="12"/>
  <c r="G1078" i="12" s="1"/>
  <c r="P1075" i="12" l="1"/>
  <c r="Q1075" i="12"/>
  <c r="R1074" i="12"/>
  <c r="L1076" i="12"/>
  <c r="M1076" i="12"/>
  <c r="N1075" i="12"/>
  <c r="I1076" i="12"/>
  <c r="J1076" i="12" s="1"/>
  <c r="H1077" i="12"/>
  <c r="F1079" i="12"/>
  <c r="G1079" i="12" s="1"/>
  <c r="E1078" i="12"/>
  <c r="P1076" i="12" l="1"/>
  <c r="Q1076" i="12"/>
  <c r="R1075" i="12"/>
  <c r="L1077" i="12"/>
  <c r="M1077" i="12"/>
  <c r="N1076" i="12"/>
  <c r="I1077" i="12"/>
  <c r="J1077" i="12" s="1"/>
  <c r="H1078" i="12"/>
  <c r="F1080" i="12"/>
  <c r="G1080" i="12" s="1"/>
  <c r="E1079" i="12"/>
  <c r="P1077" i="12" l="1"/>
  <c r="Q1077" i="12"/>
  <c r="R1076" i="12"/>
  <c r="L1078" i="12"/>
  <c r="M1078" i="12"/>
  <c r="N1077" i="12"/>
  <c r="I1078" i="12"/>
  <c r="J1078" i="12" s="1"/>
  <c r="H1079" i="12"/>
  <c r="E1080" i="12"/>
  <c r="F1081" i="12"/>
  <c r="G1081" i="12" s="1"/>
  <c r="P1078" i="12" l="1"/>
  <c r="Q1078" i="12"/>
  <c r="R1077" i="12"/>
  <c r="L1079" i="12"/>
  <c r="M1079" i="12"/>
  <c r="N1078" i="12"/>
  <c r="I1079" i="12"/>
  <c r="J1079" i="12" s="1"/>
  <c r="H1080" i="12"/>
  <c r="F1082" i="12"/>
  <c r="G1082" i="12" s="1"/>
  <c r="E1081" i="12"/>
  <c r="P1079" i="12" l="1"/>
  <c r="Q1079" i="12"/>
  <c r="R1078" i="12"/>
  <c r="L1080" i="12"/>
  <c r="M1080" i="12"/>
  <c r="N1079" i="12"/>
  <c r="I1080" i="12"/>
  <c r="J1080" i="12" s="1"/>
  <c r="H1081" i="12"/>
  <c r="M1081" i="12" s="1"/>
  <c r="E1082" i="12"/>
  <c r="F1083" i="12"/>
  <c r="G1083" i="12" s="1"/>
  <c r="P1080" i="12" l="1"/>
  <c r="Q1080" i="12"/>
  <c r="Q1081" i="12" s="1"/>
  <c r="R1079" i="12"/>
  <c r="N1080" i="12"/>
  <c r="I1081" i="12"/>
  <c r="J1081" i="12" s="1"/>
  <c r="L1081" i="12"/>
  <c r="N1081" i="12" s="1"/>
  <c r="H1082" i="12"/>
  <c r="F1084" i="12"/>
  <c r="G1084" i="12" s="1"/>
  <c r="E1083" i="12"/>
  <c r="P1081" i="12" l="1"/>
  <c r="R1081" i="12" s="1"/>
  <c r="R1080" i="12"/>
  <c r="L1082" i="12"/>
  <c r="M1082" i="12"/>
  <c r="I1082" i="12"/>
  <c r="J1082" i="12" s="1"/>
  <c r="H1083" i="12"/>
  <c r="E1084" i="12"/>
  <c r="F1085" i="12"/>
  <c r="G1085" i="12" s="1"/>
  <c r="P1082" i="12" l="1"/>
  <c r="Q1082" i="12"/>
  <c r="L1083" i="12"/>
  <c r="M1083" i="12"/>
  <c r="N1082" i="12"/>
  <c r="I1083" i="12"/>
  <c r="J1083" i="12" s="1"/>
  <c r="H1084" i="12"/>
  <c r="F1086" i="12"/>
  <c r="G1086" i="12" s="1"/>
  <c r="E1085" i="12"/>
  <c r="P1083" i="12" l="1"/>
  <c r="Q1083" i="12"/>
  <c r="R1082" i="12"/>
  <c r="L1084" i="12"/>
  <c r="M1084" i="12"/>
  <c r="N1083" i="12"/>
  <c r="I1084" i="12"/>
  <c r="J1084" i="12" s="1"/>
  <c r="H1085" i="12"/>
  <c r="M1085" i="12" s="1"/>
  <c r="E1086" i="12"/>
  <c r="F1087" i="12"/>
  <c r="G1087" i="12" s="1"/>
  <c r="P1084" i="12" l="1"/>
  <c r="Q1084" i="12"/>
  <c r="Q1085" i="12" s="1"/>
  <c r="R1083" i="12"/>
  <c r="N1084" i="12"/>
  <c r="I1085" i="12"/>
  <c r="J1085" i="12" s="1"/>
  <c r="L1085" i="12"/>
  <c r="N1085" i="12" s="1"/>
  <c r="H1086" i="12"/>
  <c r="F1088" i="12"/>
  <c r="G1088" i="12" s="1"/>
  <c r="E1087" i="12"/>
  <c r="P1085" i="12" l="1"/>
  <c r="R1085" i="12" s="1"/>
  <c r="R1084" i="12"/>
  <c r="L1086" i="12"/>
  <c r="M1086" i="12"/>
  <c r="I1086" i="12"/>
  <c r="J1086" i="12" s="1"/>
  <c r="H1087" i="12"/>
  <c r="M1087" i="12" s="1"/>
  <c r="F1089" i="12"/>
  <c r="G1089" i="12" s="1"/>
  <c r="E1088" i="12"/>
  <c r="P1086" i="12" l="1"/>
  <c r="Q1086" i="12"/>
  <c r="Q1087" i="12" s="1"/>
  <c r="N1086" i="12"/>
  <c r="I1087" i="12"/>
  <c r="J1087" i="12" s="1"/>
  <c r="L1087" i="12"/>
  <c r="N1087" i="12" s="1"/>
  <c r="H1088" i="12"/>
  <c r="E1089" i="12"/>
  <c r="F1090" i="12"/>
  <c r="G1090" i="12" s="1"/>
  <c r="P1087" i="12" l="1"/>
  <c r="R1087" i="12" s="1"/>
  <c r="R1086" i="12"/>
  <c r="L1088" i="12"/>
  <c r="M1088" i="12"/>
  <c r="I1088" i="12"/>
  <c r="J1088" i="12" s="1"/>
  <c r="H1089" i="12"/>
  <c r="F1091" i="12"/>
  <c r="G1091" i="12" s="1"/>
  <c r="E1090" i="12"/>
  <c r="P1088" i="12" l="1"/>
  <c r="Q1088" i="12"/>
  <c r="L1089" i="12"/>
  <c r="M1089" i="12"/>
  <c r="N1088" i="12"/>
  <c r="I1089" i="12"/>
  <c r="J1089" i="12" s="1"/>
  <c r="H1090" i="12"/>
  <c r="F1092" i="12"/>
  <c r="G1092" i="12" s="1"/>
  <c r="E1091" i="12"/>
  <c r="P1089" i="12" l="1"/>
  <c r="Q1089" i="12"/>
  <c r="R1088" i="12"/>
  <c r="L1090" i="12"/>
  <c r="M1090" i="12"/>
  <c r="N1089" i="12"/>
  <c r="I1090" i="12"/>
  <c r="J1090" i="12" s="1"/>
  <c r="H1091" i="12"/>
  <c r="F1093" i="12"/>
  <c r="G1093" i="12" s="1"/>
  <c r="E1092" i="12"/>
  <c r="P1090" i="12" l="1"/>
  <c r="Q1090" i="12"/>
  <c r="R1089" i="12"/>
  <c r="L1091" i="12"/>
  <c r="M1091" i="12"/>
  <c r="N1090" i="12"/>
  <c r="I1091" i="12"/>
  <c r="J1091" i="12" s="1"/>
  <c r="H1092" i="12"/>
  <c r="E1093" i="12"/>
  <c r="F1094" i="12"/>
  <c r="G1094" i="12" s="1"/>
  <c r="P1091" i="12" l="1"/>
  <c r="Q1091" i="12"/>
  <c r="R1090" i="12"/>
  <c r="L1092" i="12"/>
  <c r="M1092" i="12"/>
  <c r="N1091" i="12"/>
  <c r="I1092" i="12"/>
  <c r="J1092" i="12" s="1"/>
  <c r="H1093" i="12"/>
  <c r="M1093" i="12" s="1"/>
  <c r="F1095" i="12"/>
  <c r="G1095" i="12" s="1"/>
  <c r="E1094" i="12"/>
  <c r="P1092" i="12" l="1"/>
  <c r="Q1092" i="12"/>
  <c r="Q1093" i="12" s="1"/>
  <c r="R1091" i="12"/>
  <c r="N1092" i="12"/>
  <c r="I1093" i="12"/>
  <c r="J1093" i="12" s="1"/>
  <c r="L1093" i="12"/>
  <c r="N1093" i="12" s="1"/>
  <c r="H1094" i="12"/>
  <c r="F1096" i="12"/>
  <c r="G1096" i="12" s="1"/>
  <c r="E1095" i="12"/>
  <c r="P1093" i="12" l="1"/>
  <c r="R1093" i="12" s="1"/>
  <c r="R1092" i="12"/>
  <c r="L1094" i="12"/>
  <c r="M1094" i="12"/>
  <c r="I1094" i="12"/>
  <c r="J1094" i="12" s="1"/>
  <c r="H1095" i="12"/>
  <c r="M1095" i="12" s="1"/>
  <c r="F1097" i="12"/>
  <c r="G1097" i="12" s="1"/>
  <c r="E1096" i="12"/>
  <c r="P1094" i="12" l="1"/>
  <c r="Q1094" i="12"/>
  <c r="Q1095" i="12" s="1"/>
  <c r="N1094" i="12"/>
  <c r="I1095" i="12"/>
  <c r="J1095" i="12" s="1"/>
  <c r="L1095" i="12"/>
  <c r="N1095" i="12" s="1"/>
  <c r="H1096" i="12"/>
  <c r="F1098" i="12"/>
  <c r="G1098" i="12" s="1"/>
  <c r="E1097" i="12"/>
  <c r="P1095" i="12" l="1"/>
  <c r="R1095" i="12" s="1"/>
  <c r="R1094" i="12"/>
  <c r="L1096" i="12"/>
  <c r="M1096" i="12"/>
  <c r="I1096" i="12"/>
  <c r="J1096" i="12" s="1"/>
  <c r="H1097" i="12"/>
  <c r="F1099" i="12"/>
  <c r="G1099" i="12" s="1"/>
  <c r="E1098" i="12"/>
  <c r="P1096" i="12" l="1"/>
  <c r="Q1096" i="12"/>
  <c r="L1097" i="12"/>
  <c r="M1097" i="12"/>
  <c r="N1096" i="12"/>
  <c r="I1097" i="12"/>
  <c r="J1097" i="12" s="1"/>
  <c r="H1098" i="12"/>
  <c r="E1099" i="12"/>
  <c r="F1100" i="12"/>
  <c r="G1100" i="12" s="1"/>
  <c r="P1097" i="12" l="1"/>
  <c r="Q1097" i="12"/>
  <c r="R1096" i="12"/>
  <c r="L1098" i="12"/>
  <c r="M1098" i="12"/>
  <c r="N1097" i="12"/>
  <c r="I1098" i="12"/>
  <c r="J1098" i="12" s="1"/>
  <c r="H1099" i="12"/>
  <c r="M1099" i="12" s="1"/>
  <c r="F1101" i="12"/>
  <c r="G1101" i="12" s="1"/>
  <c r="E1100" i="12"/>
  <c r="P1098" i="12" l="1"/>
  <c r="Q1098" i="12"/>
  <c r="Q1099" i="12" s="1"/>
  <c r="R1097" i="12"/>
  <c r="N1098" i="12"/>
  <c r="I1099" i="12"/>
  <c r="J1099" i="12" s="1"/>
  <c r="L1099" i="12"/>
  <c r="N1099" i="12" s="1"/>
  <c r="H1100" i="12"/>
  <c r="F1102" i="12"/>
  <c r="G1102" i="12" s="1"/>
  <c r="E1101" i="12"/>
  <c r="P1099" i="12" l="1"/>
  <c r="R1099" i="12" s="1"/>
  <c r="R1098" i="12"/>
  <c r="L1100" i="12"/>
  <c r="M1100" i="12"/>
  <c r="I1100" i="12"/>
  <c r="J1100" i="12" s="1"/>
  <c r="H1101" i="12"/>
  <c r="E1102" i="12"/>
  <c r="F1103" i="12"/>
  <c r="G1103" i="12" s="1"/>
  <c r="P1100" i="12" l="1"/>
  <c r="Q1100" i="12"/>
  <c r="L1101" i="12"/>
  <c r="M1101" i="12"/>
  <c r="N1100" i="12"/>
  <c r="I1101" i="12"/>
  <c r="J1101" i="12" s="1"/>
  <c r="H1102" i="12"/>
  <c r="F1104" i="12"/>
  <c r="G1104" i="12" s="1"/>
  <c r="E1103" i="12"/>
  <c r="P1101" i="12" l="1"/>
  <c r="Q1101" i="12"/>
  <c r="R1100" i="12"/>
  <c r="L1102" i="12"/>
  <c r="M1102" i="12"/>
  <c r="N1101" i="12"/>
  <c r="I1102" i="12"/>
  <c r="J1102" i="12" s="1"/>
  <c r="H1103" i="12"/>
  <c r="E1104" i="12"/>
  <c r="F1105" i="12"/>
  <c r="G1105" i="12" s="1"/>
  <c r="P1102" i="12" l="1"/>
  <c r="Q1102" i="12"/>
  <c r="R1101" i="12"/>
  <c r="L1103" i="12"/>
  <c r="M1103" i="12"/>
  <c r="N1102" i="12"/>
  <c r="I1103" i="12"/>
  <c r="J1103" i="12" s="1"/>
  <c r="H1104" i="12"/>
  <c r="F1106" i="12"/>
  <c r="G1106" i="12" s="1"/>
  <c r="E1105" i="12"/>
  <c r="P1103" i="12" l="1"/>
  <c r="Q1103" i="12"/>
  <c r="R1102" i="12"/>
  <c r="L1104" i="12"/>
  <c r="M1104" i="12"/>
  <c r="N1103" i="12"/>
  <c r="I1104" i="12"/>
  <c r="J1104" i="12" s="1"/>
  <c r="H1105" i="12"/>
  <c r="F1107" i="12"/>
  <c r="G1107" i="12" s="1"/>
  <c r="E1106" i="12"/>
  <c r="P1104" i="12" l="1"/>
  <c r="Q1104" i="12"/>
  <c r="R1103" i="12"/>
  <c r="L1105" i="12"/>
  <c r="M1105" i="12"/>
  <c r="N1104" i="12"/>
  <c r="I1105" i="12"/>
  <c r="J1105" i="12" s="1"/>
  <c r="H1106" i="12"/>
  <c r="F1108" i="12"/>
  <c r="G1108" i="12" s="1"/>
  <c r="E1107" i="12"/>
  <c r="P1105" i="12" l="1"/>
  <c r="Q1105" i="12"/>
  <c r="R1104" i="12"/>
  <c r="L1106" i="12"/>
  <c r="M1106" i="12"/>
  <c r="N1105" i="12"/>
  <c r="I1106" i="12"/>
  <c r="J1106" i="12" s="1"/>
  <c r="H1107" i="12"/>
  <c r="E1108" i="12"/>
  <c r="F1109" i="12"/>
  <c r="G1109" i="12" s="1"/>
  <c r="P1106" i="12" l="1"/>
  <c r="Q1106" i="12"/>
  <c r="R1105" i="12"/>
  <c r="L1107" i="12"/>
  <c r="M1107" i="12"/>
  <c r="N1106" i="12"/>
  <c r="I1107" i="12"/>
  <c r="J1107" i="12" s="1"/>
  <c r="H1108" i="12"/>
  <c r="F1110" i="12"/>
  <c r="G1110" i="12" s="1"/>
  <c r="E1109" i="12"/>
  <c r="P1107" i="12" l="1"/>
  <c r="Q1107" i="12"/>
  <c r="R1106" i="12"/>
  <c r="L1108" i="12"/>
  <c r="M1108" i="12"/>
  <c r="N1107" i="12"/>
  <c r="I1108" i="12"/>
  <c r="J1108" i="12" s="1"/>
  <c r="H1109" i="12"/>
  <c r="M1109" i="12" s="1"/>
  <c r="E1110" i="12"/>
  <c r="F1111" i="12"/>
  <c r="G1111" i="12" s="1"/>
  <c r="P1108" i="12" l="1"/>
  <c r="Q1108" i="12"/>
  <c r="Q1109" i="12" s="1"/>
  <c r="R1107" i="12"/>
  <c r="N1108" i="12"/>
  <c r="I1109" i="12"/>
  <c r="J1109" i="12" s="1"/>
  <c r="L1109" i="12"/>
  <c r="N1109" i="12" s="1"/>
  <c r="H1110" i="12"/>
  <c r="F1112" i="12"/>
  <c r="G1112" i="12" s="1"/>
  <c r="E1111" i="12"/>
  <c r="P1109" i="12" l="1"/>
  <c r="R1109" i="12" s="1"/>
  <c r="R1108" i="12"/>
  <c r="L1110" i="12"/>
  <c r="M1110" i="12"/>
  <c r="I1110" i="12"/>
  <c r="J1110" i="12" s="1"/>
  <c r="H1111" i="12"/>
  <c r="F1113" i="12"/>
  <c r="G1113" i="12" s="1"/>
  <c r="E1112" i="12"/>
  <c r="P1110" i="12" l="1"/>
  <c r="Q1110" i="12"/>
  <c r="L1111" i="12"/>
  <c r="M1111" i="12"/>
  <c r="N1110" i="12"/>
  <c r="I1111" i="12"/>
  <c r="J1111" i="12" s="1"/>
  <c r="H1112" i="12"/>
  <c r="M1112" i="12" s="1"/>
  <c r="E1113" i="12"/>
  <c r="F1114" i="12"/>
  <c r="G1114" i="12" s="1"/>
  <c r="P1111" i="12" l="1"/>
  <c r="Q1111" i="12"/>
  <c r="Q1112" i="12" s="1"/>
  <c r="R1110" i="12"/>
  <c r="N1111" i="12"/>
  <c r="I1112" i="12"/>
  <c r="J1112" i="12" s="1"/>
  <c r="L1112" i="12"/>
  <c r="N1112" i="12" s="1"/>
  <c r="H1113" i="12"/>
  <c r="F1115" i="12"/>
  <c r="G1115" i="12" s="1"/>
  <c r="E1114" i="12"/>
  <c r="P1112" i="12" l="1"/>
  <c r="R1112" i="12" s="1"/>
  <c r="R1111" i="12"/>
  <c r="L1113" i="12"/>
  <c r="M1113" i="12"/>
  <c r="I1113" i="12"/>
  <c r="J1113" i="12" s="1"/>
  <c r="H1114" i="12"/>
  <c r="F1116" i="12"/>
  <c r="G1116" i="12" s="1"/>
  <c r="E1115" i="12"/>
  <c r="P1113" i="12" l="1"/>
  <c r="Q1113" i="12"/>
  <c r="L1114" i="12"/>
  <c r="M1114" i="12"/>
  <c r="N1113" i="12"/>
  <c r="I1114" i="12"/>
  <c r="J1114" i="12" s="1"/>
  <c r="H1115" i="12"/>
  <c r="E1116" i="12"/>
  <c r="F1117" i="12"/>
  <c r="G1117" i="12" s="1"/>
  <c r="P1114" i="12" l="1"/>
  <c r="Q1114" i="12"/>
  <c r="R1113" i="12"/>
  <c r="L1115" i="12"/>
  <c r="M1115" i="12"/>
  <c r="N1114" i="12"/>
  <c r="I1115" i="12"/>
  <c r="J1115" i="12" s="1"/>
  <c r="H1116" i="12"/>
  <c r="F1118" i="12"/>
  <c r="G1118" i="12" s="1"/>
  <c r="E1117" i="12"/>
  <c r="P1115" i="12" l="1"/>
  <c r="Q1115" i="12"/>
  <c r="R1114" i="12"/>
  <c r="L1116" i="12"/>
  <c r="M1116" i="12"/>
  <c r="N1115" i="12"/>
  <c r="I1116" i="12"/>
  <c r="J1116" i="12" s="1"/>
  <c r="H1117" i="12"/>
  <c r="F1119" i="12"/>
  <c r="G1119" i="12" s="1"/>
  <c r="E1118" i="12"/>
  <c r="P1116" i="12" l="1"/>
  <c r="Q1116" i="12"/>
  <c r="R1115" i="12"/>
  <c r="L1117" i="12"/>
  <c r="M1117" i="12"/>
  <c r="N1116" i="12"/>
  <c r="I1117" i="12"/>
  <c r="J1117" i="12" s="1"/>
  <c r="H1118" i="12"/>
  <c r="E1119" i="12"/>
  <c r="F1120" i="12"/>
  <c r="G1120" i="12" s="1"/>
  <c r="P1117" i="12" l="1"/>
  <c r="Q1117" i="12"/>
  <c r="R1116" i="12"/>
  <c r="L1118" i="12"/>
  <c r="M1118" i="12"/>
  <c r="N1117" i="12"/>
  <c r="I1118" i="12"/>
  <c r="J1118" i="12" s="1"/>
  <c r="H1119" i="12"/>
  <c r="F1121" i="12"/>
  <c r="G1121" i="12" s="1"/>
  <c r="E1120" i="12"/>
  <c r="P1118" i="12" l="1"/>
  <c r="Q1118" i="12"/>
  <c r="R1117" i="12"/>
  <c r="L1119" i="12"/>
  <c r="M1119" i="12"/>
  <c r="N1118" i="12"/>
  <c r="I1119" i="12"/>
  <c r="J1119" i="12" s="1"/>
  <c r="H1120" i="12"/>
  <c r="M1120" i="12" s="1"/>
  <c r="E1121" i="12"/>
  <c r="F1122" i="12"/>
  <c r="G1122" i="12" s="1"/>
  <c r="P1119" i="12" l="1"/>
  <c r="Q1119" i="12"/>
  <c r="Q1120" i="12" s="1"/>
  <c r="R1118" i="12"/>
  <c r="N1119" i="12"/>
  <c r="I1120" i="12"/>
  <c r="J1120" i="12" s="1"/>
  <c r="L1120" i="12"/>
  <c r="N1120" i="12" s="1"/>
  <c r="H1121" i="12"/>
  <c r="F1123" i="12"/>
  <c r="G1123" i="12" s="1"/>
  <c r="E1122" i="12"/>
  <c r="P1120" i="12" l="1"/>
  <c r="R1120" i="12" s="1"/>
  <c r="R1119" i="12"/>
  <c r="L1121" i="12"/>
  <c r="M1121" i="12"/>
  <c r="I1121" i="12"/>
  <c r="J1121" i="12" s="1"/>
  <c r="H1122" i="12"/>
  <c r="F1124" i="12"/>
  <c r="G1124" i="12" s="1"/>
  <c r="E1123" i="12"/>
  <c r="P1121" i="12" l="1"/>
  <c r="Q1121" i="12"/>
  <c r="L1122" i="12"/>
  <c r="M1122" i="12"/>
  <c r="N1121" i="12"/>
  <c r="I1122" i="12"/>
  <c r="J1122" i="12" s="1"/>
  <c r="H1123" i="12"/>
  <c r="F1125" i="12"/>
  <c r="G1125" i="12" s="1"/>
  <c r="E1124" i="12"/>
  <c r="P1122" i="12" l="1"/>
  <c r="Q1122" i="12"/>
  <c r="R1121" i="12"/>
  <c r="L1123" i="12"/>
  <c r="M1123" i="12"/>
  <c r="N1122" i="12"/>
  <c r="I1123" i="12"/>
  <c r="J1123" i="12" s="1"/>
  <c r="H1124" i="12"/>
  <c r="M1124" i="12" s="1"/>
  <c r="E1125" i="12"/>
  <c r="F1126" i="12"/>
  <c r="G1126" i="12" s="1"/>
  <c r="P1123" i="12" l="1"/>
  <c r="Q1123" i="12"/>
  <c r="Q1124" i="12" s="1"/>
  <c r="R1122" i="12"/>
  <c r="N1123" i="12"/>
  <c r="I1124" i="12"/>
  <c r="J1124" i="12" s="1"/>
  <c r="L1124" i="12"/>
  <c r="N1124" i="12" s="1"/>
  <c r="H1125" i="12"/>
  <c r="F1127" i="12"/>
  <c r="G1127" i="12" s="1"/>
  <c r="E1126" i="12"/>
  <c r="P1124" i="12" l="1"/>
  <c r="R1124" i="12" s="1"/>
  <c r="R1123" i="12"/>
  <c r="L1125" i="12"/>
  <c r="M1125" i="12"/>
  <c r="I1125" i="12"/>
  <c r="J1125" i="12" s="1"/>
  <c r="H1126" i="12"/>
  <c r="F1128" i="12"/>
  <c r="G1128" i="12" s="1"/>
  <c r="E1127" i="12"/>
  <c r="P1125" i="12" l="1"/>
  <c r="Q1125" i="12"/>
  <c r="L1126" i="12"/>
  <c r="M1126" i="12"/>
  <c r="N1125" i="12"/>
  <c r="I1126" i="12"/>
  <c r="J1126" i="12" s="1"/>
  <c r="H1127" i="12"/>
  <c r="M1127" i="12" s="1"/>
  <c r="F1129" i="12"/>
  <c r="G1129" i="12" s="1"/>
  <c r="E1128" i="12"/>
  <c r="P1126" i="12" l="1"/>
  <c r="Q1126" i="12"/>
  <c r="Q1127" i="12" s="1"/>
  <c r="R1125" i="12"/>
  <c r="N1126" i="12"/>
  <c r="I1127" i="12"/>
  <c r="J1127" i="12" s="1"/>
  <c r="L1127" i="12"/>
  <c r="N1127" i="12" s="1"/>
  <c r="H1128" i="12"/>
  <c r="F1130" i="12"/>
  <c r="G1130" i="12" s="1"/>
  <c r="E1129" i="12"/>
  <c r="P1127" i="12" l="1"/>
  <c r="R1127" i="12" s="1"/>
  <c r="R1126" i="12"/>
  <c r="L1128" i="12"/>
  <c r="M1128" i="12"/>
  <c r="I1128" i="12"/>
  <c r="J1128" i="12" s="1"/>
  <c r="H1129" i="12"/>
  <c r="F1131" i="12"/>
  <c r="G1131" i="12" s="1"/>
  <c r="E1130" i="12"/>
  <c r="P1128" i="12" l="1"/>
  <c r="Q1128" i="12"/>
  <c r="L1129" i="12"/>
  <c r="M1129" i="12"/>
  <c r="N1128" i="12"/>
  <c r="I1129" i="12"/>
  <c r="J1129" i="12" s="1"/>
  <c r="H1130" i="12"/>
  <c r="E1131" i="12"/>
  <c r="F1132" i="12"/>
  <c r="G1132" i="12" s="1"/>
  <c r="P1129" i="12" l="1"/>
  <c r="Q1129" i="12"/>
  <c r="R1128" i="12"/>
  <c r="L1130" i="12"/>
  <c r="M1130" i="12"/>
  <c r="N1129" i="12"/>
  <c r="I1130" i="12"/>
  <c r="J1130" i="12" s="1"/>
  <c r="H1131" i="12"/>
  <c r="M1131" i="12" s="1"/>
  <c r="F1133" i="12"/>
  <c r="G1133" i="12" s="1"/>
  <c r="E1132" i="12"/>
  <c r="P1130" i="12" l="1"/>
  <c r="Q1130" i="12"/>
  <c r="Q1131" i="12" s="1"/>
  <c r="R1129" i="12"/>
  <c r="N1130" i="12"/>
  <c r="I1131" i="12"/>
  <c r="J1131" i="12" s="1"/>
  <c r="L1131" i="12"/>
  <c r="N1131" i="12" s="1"/>
  <c r="H1132" i="12"/>
  <c r="M1132" i="12" s="1"/>
  <c r="F1134" i="12"/>
  <c r="G1134" i="12" s="1"/>
  <c r="E1133" i="12"/>
  <c r="P1131" i="12" l="1"/>
  <c r="R1131" i="12" s="1"/>
  <c r="Q1132" i="12"/>
  <c r="R1130" i="12"/>
  <c r="I1132" i="12"/>
  <c r="J1132" i="12" s="1"/>
  <c r="L1132" i="12"/>
  <c r="N1132" i="12" s="1"/>
  <c r="H1133" i="12"/>
  <c r="M1133" i="12" s="1"/>
  <c r="F1135" i="12"/>
  <c r="G1135" i="12" s="1"/>
  <c r="E1134" i="12"/>
  <c r="P1132" i="12" l="1"/>
  <c r="R1132" i="12" s="1"/>
  <c r="Q1133" i="12"/>
  <c r="I1133" i="12"/>
  <c r="J1133" i="12" s="1"/>
  <c r="L1133" i="12"/>
  <c r="N1133" i="12" s="1"/>
  <c r="H1134" i="12"/>
  <c r="F1136" i="12"/>
  <c r="G1136" i="12" s="1"/>
  <c r="E1135" i="12"/>
  <c r="P1133" i="12" l="1"/>
  <c r="L1134" i="12"/>
  <c r="M1134" i="12"/>
  <c r="I1134" i="12"/>
  <c r="J1134" i="12" s="1"/>
  <c r="H1135" i="12"/>
  <c r="E1136" i="12"/>
  <c r="F1137" i="12"/>
  <c r="G1137" i="12" s="1"/>
  <c r="P1134" i="12" l="1"/>
  <c r="R1133" i="12"/>
  <c r="Q1134" i="12"/>
  <c r="L1135" i="12"/>
  <c r="M1135" i="12"/>
  <c r="N1134" i="12"/>
  <c r="I1135" i="12"/>
  <c r="J1135" i="12" s="1"/>
  <c r="H1136" i="12"/>
  <c r="F1138" i="12"/>
  <c r="G1138" i="12" s="1"/>
  <c r="E1137" i="12"/>
  <c r="P1135" i="12" l="1"/>
  <c r="Q1135" i="12"/>
  <c r="R1134" i="12"/>
  <c r="L1136" i="12"/>
  <c r="M1136" i="12"/>
  <c r="N1135" i="12"/>
  <c r="I1136" i="12"/>
  <c r="J1136" i="12" s="1"/>
  <c r="H1137" i="12"/>
  <c r="F1139" i="12"/>
  <c r="G1139" i="12" s="1"/>
  <c r="E1138" i="12"/>
  <c r="P1136" i="12" l="1"/>
  <c r="Q1136" i="12"/>
  <c r="R1135" i="12"/>
  <c r="L1137" i="12"/>
  <c r="M1137" i="12"/>
  <c r="N1136" i="12"/>
  <c r="I1137" i="12"/>
  <c r="J1137" i="12" s="1"/>
  <c r="H1138" i="12"/>
  <c r="E1139" i="12"/>
  <c r="F1140" i="12"/>
  <c r="G1140" i="12" s="1"/>
  <c r="P1137" i="12" l="1"/>
  <c r="Q1137" i="12"/>
  <c r="R1136" i="12"/>
  <c r="L1138" i="12"/>
  <c r="M1138" i="12"/>
  <c r="N1137" i="12"/>
  <c r="I1138" i="12"/>
  <c r="J1138" i="12" s="1"/>
  <c r="H1139" i="12"/>
  <c r="F1141" i="12"/>
  <c r="G1141" i="12" s="1"/>
  <c r="E1140" i="12"/>
  <c r="P1138" i="12" l="1"/>
  <c r="Q1138" i="12"/>
  <c r="R1137" i="12"/>
  <c r="L1139" i="12"/>
  <c r="M1139" i="12"/>
  <c r="N1138" i="12"/>
  <c r="I1139" i="12"/>
  <c r="J1139" i="12" s="1"/>
  <c r="H1140" i="12"/>
  <c r="F1142" i="12"/>
  <c r="G1142" i="12" s="1"/>
  <c r="E1141" i="12"/>
  <c r="P1139" i="12" l="1"/>
  <c r="Q1139" i="12"/>
  <c r="R1138" i="12"/>
  <c r="L1140" i="12"/>
  <c r="M1140" i="12"/>
  <c r="N1139" i="12"/>
  <c r="I1140" i="12"/>
  <c r="J1140" i="12" s="1"/>
  <c r="H1141" i="12"/>
  <c r="F1143" i="12"/>
  <c r="G1143" i="12" s="1"/>
  <c r="E1142" i="12"/>
  <c r="P1140" i="12" l="1"/>
  <c r="Q1140" i="12"/>
  <c r="R1139" i="12"/>
  <c r="L1141" i="12"/>
  <c r="M1141" i="12"/>
  <c r="N1140" i="12"/>
  <c r="I1141" i="12"/>
  <c r="J1141" i="12" s="1"/>
  <c r="H1142" i="12"/>
  <c r="E1143" i="12"/>
  <c r="F1144" i="12"/>
  <c r="G1144" i="12" s="1"/>
  <c r="P1141" i="12" l="1"/>
  <c r="Q1141" i="12"/>
  <c r="R1140" i="12"/>
  <c r="L1142" i="12"/>
  <c r="M1142" i="12"/>
  <c r="N1141" i="12"/>
  <c r="I1142" i="12"/>
  <c r="J1142" i="12" s="1"/>
  <c r="H1143" i="12"/>
  <c r="F1145" i="12"/>
  <c r="G1145" i="12" s="1"/>
  <c r="E1144" i="12"/>
  <c r="P1142" i="12" l="1"/>
  <c r="Q1142" i="12"/>
  <c r="R1141" i="12"/>
  <c r="L1143" i="12"/>
  <c r="M1143" i="12"/>
  <c r="N1142" i="12"/>
  <c r="I1143" i="12"/>
  <c r="J1143" i="12" s="1"/>
  <c r="H1144" i="12"/>
  <c r="F1146" i="12"/>
  <c r="G1146" i="12" s="1"/>
  <c r="E1145" i="12"/>
  <c r="P1143" i="12" l="1"/>
  <c r="Q1143" i="12"/>
  <c r="R1142" i="12"/>
  <c r="L1144" i="12"/>
  <c r="M1144" i="12"/>
  <c r="N1143" i="12"/>
  <c r="I1144" i="12"/>
  <c r="J1144" i="12" s="1"/>
  <c r="H1145" i="12"/>
  <c r="M1145" i="12" s="1"/>
  <c r="E1146" i="12"/>
  <c r="F1147" i="12"/>
  <c r="G1147" i="12" s="1"/>
  <c r="P1144" i="12" l="1"/>
  <c r="Q1144" i="12"/>
  <c r="Q1145" i="12" s="1"/>
  <c r="R1143" i="12"/>
  <c r="N1144" i="12"/>
  <c r="I1145" i="12"/>
  <c r="J1145" i="12" s="1"/>
  <c r="L1145" i="12"/>
  <c r="N1145" i="12" s="1"/>
  <c r="H1146" i="12"/>
  <c r="F1148" i="12"/>
  <c r="G1148" i="12" s="1"/>
  <c r="E1147" i="12"/>
  <c r="P1145" i="12" l="1"/>
  <c r="R1145" i="12" s="1"/>
  <c r="R1144" i="12"/>
  <c r="L1146" i="12"/>
  <c r="M1146" i="12"/>
  <c r="I1146" i="12"/>
  <c r="J1146" i="12" s="1"/>
  <c r="H1147" i="12"/>
  <c r="E1148" i="12"/>
  <c r="F1149" i="12"/>
  <c r="G1149" i="12" s="1"/>
  <c r="P1146" i="12" l="1"/>
  <c r="Q1146" i="12"/>
  <c r="L1147" i="12"/>
  <c r="M1147" i="12"/>
  <c r="N1146" i="12"/>
  <c r="I1147" i="12"/>
  <c r="J1147" i="12" s="1"/>
  <c r="H1148" i="12"/>
  <c r="F1150" i="12"/>
  <c r="G1150" i="12" s="1"/>
  <c r="E1149" i="12"/>
  <c r="P1147" i="12" l="1"/>
  <c r="Q1147" i="12"/>
  <c r="R1146" i="12"/>
  <c r="L1148" i="12"/>
  <c r="M1148" i="12"/>
  <c r="N1147" i="12"/>
  <c r="I1148" i="12"/>
  <c r="J1148" i="12" s="1"/>
  <c r="H1149" i="12"/>
  <c r="E1150" i="12"/>
  <c r="F1151" i="12"/>
  <c r="G1151" i="12" s="1"/>
  <c r="P1148" i="12" l="1"/>
  <c r="Q1148" i="12"/>
  <c r="R1147" i="12"/>
  <c r="L1149" i="12"/>
  <c r="M1149" i="12"/>
  <c r="N1148" i="12"/>
  <c r="I1149" i="12"/>
  <c r="J1149" i="12" s="1"/>
  <c r="H1150" i="12"/>
  <c r="M1150" i="12" s="1"/>
  <c r="F1152" i="12"/>
  <c r="G1152" i="12" s="1"/>
  <c r="E1151" i="12"/>
  <c r="P1149" i="12" l="1"/>
  <c r="Q1149" i="12"/>
  <c r="Q1150" i="12" s="1"/>
  <c r="R1148" i="12"/>
  <c r="N1149" i="12"/>
  <c r="I1150" i="12"/>
  <c r="J1150" i="12" s="1"/>
  <c r="L1150" i="12"/>
  <c r="N1150" i="12" s="1"/>
  <c r="H1151" i="12"/>
  <c r="F1153" i="12"/>
  <c r="G1153" i="12" s="1"/>
  <c r="E1152" i="12"/>
  <c r="P1150" i="12" l="1"/>
  <c r="R1150" i="12" s="1"/>
  <c r="R1149" i="12"/>
  <c r="L1151" i="12"/>
  <c r="M1151" i="12"/>
  <c r="I1151" i="12"/>
  <c r="J1151" i="12" s="1"/>
  <c r="H1152" i="12"/>
  <c r="F1154" i="12"/>
  <c r="G1154" i="12" s="1"/>
  <c r="E1153" i="12"/>
  <c r="P1151" i="12" l="1"/>
  <c r="Q1151" i="12"/>
  <c r="L1152" i="12"/>
  <c r="M1152" i="12"/>
  <c r="N1151" i="12"/>
  <c r="I1152" i="12"/>
  <c r="J1152" i="12" s="1"/>
  <c r="H1153" i="12"/>
  <c r="E1154" i="12"/>
  <c r="F1155" i="12"/>
  <c r="G1155" i="12" s="1"/>
  <c r="P1152" i="12" l="1"/>
  <c r="Q1152" i="12"/>
  <c r="R1151" i="12"/>
  <c r="L1153" i="12"/>
  <c r="M1153" i="12"/>
  <c r="N1152" i="12"/>
  <c r="I1153" i="12"/>
  <c r="J1153" i="12" s="1"/>
  <c r="H1154" i="12"/>
  <c r="F1156" i="12"/>
  <c r="G1156" i="12" s="1"/>
  <c r="E1155" i="12"/>
  <c r="P1153" i="12" l="1"/>
  <c r="Q1153" i="12"/>
  <c r="R1152" i="12"/>
  <c r="L1154" i="12"/>
  <c r="M1154" i="12"/>
  <c r="N1153" i="12"/>
  <c r="I1154" i="12"/>
  <c r="J1154" i="12" s="1"/>
  <c r="H1155" i="12"/>
  <c r="F1157" i="12"/>
  <c r="G1157" i="12" s="1"/>
  <c r="E1156" i="12"/>
  <c r="P1154" i="12" l="1"/>
  <c r="Q1154" i="12"/>
  <c r="R1153" i="12"/>
  <c r="L1155" i="12"/>
  <c r="M1155" i="12"/>
  <c r="N1154" i="12"/>
  <c r="I1155" i="12"/>
  <c r="J1155" i="12" s="1"/>
  <c r="H1156" i="12"/>
  <c r="E1157" i="12"/>
  <c r="F1158" i="12"/>
  <c r="G1158" i="12" s="1"/>
  <c r="P1155" i="12" l="1"/>
  <c r="Q1155" i="12"/>
  <c r="R1154" i="12"/>
  <c r="L1156" i="12"/>
  <c r="M1156" i="12"/>
  <c r="N1155" i="12"/>
  <c r="I1156" i="12"/>
  <c r="J1156" i="12" s="1"/>
  <c r="H1157" i="12"/>
  <c r="F1159" i="12"/>
  <c r="G1159" i="12" s="1"/>
  <c r="E1158" i="12"/>
  <c r="P1156" i="12" l="1"/>
  <c r="Q1156" i="12"/>
  <c r="R1155" i="12"/>
  <c r="L1157" i="12"/>
  <c r="M1157" i="12"/>
  <c r="N1156" i="12"/>
  <c r="I1157" i="12"/>
  <c r="J1157" i="12" s="1"/>
  <c r="H1158" i="12"/>
  <c r="M1158" i="12" s="1"/>
  <c r="F1160" i="12"/>
  <c r="G1160" i="12" s="1"/>
  <c r="E1159" i="12"/>
  <c r="P1157" i="12" l="1"/>
  <c r="Q1157" i="12"/>
  <c r="Q1158" i="12" s="1"/>
  <c r="R1156" i="12"/>
  <c r="N1157" i="12"/>
  <c r="I1158" i="12"/>
  <c r="J1158" i="12" s="1"/>
  <c r="L1158" i="12"/>
  <c r="N1158" i="12" s="1"/>
  <c r="H1159" i="12"/>
  <c r="F1161" i="12"/>
  <c r="G1161" i="12" s="1"/>
  <c r="E1160" i="12"/>
  <c r="P1158" i="12" l="1"/>
  <c r="R1158" i="12" s="1"/>
  <c r="R1157" i="12"/>
  <c r="L1159" i="12"/>
  <c r="M1159" i="12"/>
  <c r="I1159" i="12"/>
  <c r="J1159" i="12" s="1"/>
  <c r="H1160" i="12"/>
  <c r="E1161" i="12"/>
  <c r="F1162" i="12"/>
  <c r="G1162" i="12" s="1"/>
  <c r="P1159" i="12" l="1"/>
  <c r="Q1159" i="12"/>
  <c r="L1160" i="12"/>
  <c r="M1160" i="12"/>
  <c r="N1159" i="12"/>
  <c r="I1160" i="12"/>
  <c r="J1160" i="12" s="1"/>
  <c r="H1161" i="12"/>
  <c r="M1161" i="12" s="1"/>
  <c r="F1163" i="12"/>
  <c r="G1163" i="12" s="1"/>
  <c r="E1162" i="12"/>
  <c r="P1160" i="12" l="1"/>
  <c r="Q1160" i="12"/>
  <c r="Q1161" i="12" s="1"/>
  <c r="R1159" i="12"/>
  <c r="N1160" i="12"/>
  <c r="I1161" i="12"/>
  <c r="J1161" i="12" s="1"/>
  <c r="L1161" i="12"/>
  <c r="N1161" i="12" s="1"/>
  <c r="H1162" i="12"/>
  <c r="E1163" i="12"/>
  <c r="F1164" i="12"/>
  <c r="G1164" i="12" s="1"/>
  <c r="P1161" i="12" l="1"/>
  <c r="R1161" i="12" s="1"/>
  <c r="R1160" i="12"/>
  <c r="L1162" i="12"/>
  <c r="M1162" i="12"/>
  <c r="I1162" i="12"/>
  <c r="J1162" i="12" s="1"/>
  <c r="H1163" i="12"/>
  <c r="E1164" i="12"/>
  <c r="F1165" i="12"/>
  <c r="G1165" i="12" s="1"/>
  <c r="P1162" i="12" l="1"/>
  <c r="Q1162" i="12"/>
  <c r="L1163" i="12"/>
  <c r="M1163" i="12"/>
  <c r="N1162" i="12"/>
  <c r="I1163" i="12"/>
  <c r="J1163" i="12" s="1"/>
  <c r="H1164" i="12"/>
  <c r="F1166" i="12"/>
  <c r="G1166" i="12" s="1"/>
  <c r="E1165" i="12"/>
  <c r="P1163" i="12" l="1"/>
  <c r="Q1163" i="12"/>
  <c r="R1162" i="12"/>
  <c r="L1164" i="12"/>
  <c r="M1164" i="12"/>
  <c r="N1163" i="12"/>
  <c r="I1164" i="12"/>
  <c r="J1164" i="12" s="1"/>
  <c r="H1165" i="12"/>
  <c r="F1167" i="12"/>
  <c r="G1167" i="12" s="1"/>
  <c r="E1166" i="12"/>
  <c r="P1164" i="12" l="1"/>
  <c r="Q1164" i="12"/>
  <c r="R1163" i="12"/>
  <c r="L1165" i="12"/>
  <c r="M1165" i="12"/>
  <c r="N1164" i="12"/>
  <c r="I1165" i="12"/>
  <c r="J1165" i="12" s="1"/>
  <c r="H1166" i="12"/>
  <c r="E1167" i="12"/>
  <c r="F1168" i="12"/>
  <c r="G1168" i="12" s="1"/>
  <c r="P1165" i="12" l="1"/>
  <c r="Q1165" i="12"/>
  <c r="R1164" i="12"/>
  <c r="L1166" i="12"/>
  <c r="M1166" i="12"/>
  <c r="N1165" i="12"/>
  <c r="I1166" i="12"/>
  <c r="J1166" i="12" s="1"/>
  <c r="H1167" i="12"/>
  <c r="M1167" i="12" s="1"/>
  <c r="F1169" i="12"/>
  <c r="G1169" i="12" s="1"/>
  <c r="E1168" i="12"/>
  <c r="P1166" i="12" l="1"/>
  <c r="Q1166" i="12"/>
  <c r="Q1167" i="12" s="1"/>
  <c r="R1165" i="12"/>
  <c r="N1166" i="12"/>
  <c r="I1167" i="12"/>
  <c r="J1167" i="12" s="1"/>
  <c r="L1167" i="12"/>
  <c r="N1167" i="12" s="1"/>
  <c r="H1168" i="12"/>
  <c r="M1168" i="12" s="1"/>
  <c r="F1170" i="12"/>
  <c r="G1170" i="12" s="1"/>
  <c r="E1169" i="12"/>
  <c r="P1167" i="12" l="1"/>
  <c r="Q1168" i="12"/>
  <c r="R1167" i="12"/>
  <c r="R1166" i="12"/>
  <c r="I1168" i="12"/>
  <c r="J1168" i="12" s="1"/>
  <c r="L1168" i="12"/>
  <c r="N1168" i="12" s="1"/>
  <c r="H1169" i="12"/>
  <c r="F1171" i="12"/>
  <c r="G1171" i="12" s="1"/>
  <c r="E1170" i="12"/>
  <c r="P1168" i="12" l="1"/>
  <c r="R1168" i="12" s="1"/>
  <c r="L1169" i="12"/>
  <c r="M1169" i="12"/>
  <c r="I1169" i="12"/>
  <c r="J1169" i="12" s="1"/>
  <c r="H1170" i="12"/>
  <c r="F1172" i="12"/>
  <c r="G1172" i="12" s="1"/>
  <c r="E1171" i="12"/>
  <c r="P1169" i="12" l="1"/>
  <c r="Q1169" i="12"/>
  <c r="L1170" i="12"/>
  <c r="M1170" i="12"/>
  <c r="N1169" i="12"/>
  <c r="I1170" i="12"/>
  <c r="J1170" i="12" s="1"/>
  <c r="H1171" i="12"/>
  <c r="F1173" i="12"/>
  <c r="G1173" i="12" s="1"/>
  <c r="E1172" i="12"/>
  <c r="P1170" i="12" l="1"/>
  <c r="Q1170" i="12"/>
  <c r="R1169" i="12"/>
  <c r="L1171" i="12"/>
  <c r="M1171" i="12"/>
  <c r="N1170" i="12"/>
  <c r="I1171" i="12"/>
  <c r="J1171" i="12" s="1"/>
  <c r="H1172" i="12"/>
  <c r="M1172" i="12" s="1"/>
  <c r="E1173" i="12"/>
  <c r="F1174" i="12"/>
  <c r="G1174" i="12" s="1"/>
  <c r="P1171" i="12" l="1"/>
  <c r="Q1171" i="12"/>
  <c r="Q1172" i="12" s="1"/>
  <c r="R1170" i="12"/>
  <c r="N1171" i="12"/>
  <c r="I1172" i="12"/>
  <c r="J1172" i="12" s="1"/>
  <c r="L1172" i="12"/>
  <c r="N1172" i="12" s="1"/>
  <c r="H1173" i="12"/>
  <c r="F1175" i="12"/>
  <c r="G1175" i="12" s="1"/>
  <c r="E1174" i="12"/>
  <c r="P1172" i="12" l="1"/>
  <c r="R1172" i="12" s="1"/>
  <c r="R1171" i="12"/>
  <c r="L1173" i="12"/>
  <c r="M1173" i="12"/>
  <c r="I1173" i="12"/>
  <c r="J1173" i="12" s="1"/>
  <c r="H1174" i="12"/>
  <c r="F1176" i="12"/>
  <c r="G1176" i="12" s="1"/>
  <c r="E1175" i="12"/>
  <c r="P1173" i="12" l="1"/>
  <c r="Q1173" i="12"/>
  <c r="L1174" i="12"/>
  <c r="M1174" i="12"/>
  <c r="N1173" i="12"/>
  <c r="I1174" i="12"/>
  <c r="J1174" i="12" s="1"/>
  <c r="H1175" i="12"/>
  <c r="M1175" i="12" s="1"/>
  <c r="F1177" i="12"/>
  <c r="G1177" i="12" s="1"/>
  <c r="E1176" i="12"/>
  <c r="P1174" i="12" l="1"/>
  <c r="Q1174" i="12"/>
  <c r="Q1175" i="12" s="1"/>
  <c r="R1173" i="12"/>
  <c r="N1174" i="12"/>
  <c r="I1175" i="12"/>
  <c r="J1175" i="12" s="1"/>
  <c r="L1175" i="12"/>
  <c r="N1175" i="12" s="1"/>
  <c r="H1176" i="12"/>
  <c r="F1178" i="12"/>
  <c r="G1178" i="12" s="1"/>
  <c r="E1177" i="12"/>
  <c r="P1175" i="12" l="1"/>
  <c r="R1175" i="12" s="1"/>
  <c r="R1174" i="12"/>
  <c r="L1176" i="12"/>
  <c r="M1176" i="12"/>
  <c r="I1176" i="12"/>
  <c r="J1176" i="12" s="1"/>
  <c r="H1177" i="12"/>
  <c r="F1179" i="12"/>
  <c r="G1179" i="12" s="1"/>
  <c r="E1178" i="12"/>
  <c r="P1176" i="12" l="1"/>
  <c r="Q1176" i="12"/>
  <c r="L1177" i="12"/>
  <c r="M1177" i="12"/>
  <c r="N1176" i="12"/>
  <c r="I1177" i="12"/>
  <c r="J1177" i="12" s="1"/>
  <c r="H1178" i="12"/>
  <c r="F1180" i="12"/>
  <c r="G1180" i="12" s="1"/>
  <c r="E1179" i="12"/>
  <c r="P1177" i="12" l="1"/>
  <c r="Q1177" i="12"/>
  <c r="R1176" i="12"/>
  <c r="L1178" i="12"/>
  <c r="M1178" i="12"/>
  <c r="N1177" i="12"/>
  <c r="I1178" i="12"/>
  <c r="J1178" i="12" s="1"/>
  <c r="H1179" i="12"/>
  <c r="M1179" i="12" s="1"/>
  <c r="F1181" i="12"/>
  <c r="G1181" i="12" s="1"/>
  <c r="E1180" i="12"/>
  <c r="P1178" i="12" l="1"/>
  <c r="Q1178" i="12"/>
  <c r="Q1179" i="12" s="1"/>
  <c r="R1177" i="12"/>
  <c r="N1178" i="12"/>
  <c r="I1179" i="12"/>
  <c r="J1179" i="12" s="1"/>
  <c r="L1179" i="12"/>
  <c r="N1179" i="12" s="1"/>
  <c r="H1180" i="12"/>
  <c r="F1182" i="12"/>
  <c r="G1182" i="12" s="1"/>
  <c r="E1181" i="12"/>
  <c r="P1179" i="12" l="1"/>
  <c r="R1179" i="12" s="1"/>
  <c r="R1178" i="12"/>
  <c r="L1180" i="12"/>
  <c r="M1180" i="12"/>
  <c r="I1180" i="12"/>
  <c r="J1180" i="12" s="1"/>
  <c r="H1181" i="12"/>
  <c r="F1183" i="12"/>
  <c r="G1183" i="12" s="1"/>
  <c r="E1182" i="12"/>
  <c r="P1180" i="12" l="1"/>
  <c r="Q1180" i="12"/>
  <c r="L1181" i="12"/>
  <c r="M1181" i="12"/>
  <c r="N1180" i="12"/>
  <c r="I1181" i="12"/>
  <c r="J1181" i="12" s="1"/>
  <c r="H1182" i="12"/>
  <c r="F1184" i="12"/>
  <c r="G1184" i="12" s="1"/>
  <c r="E1183" i="12"/>
  <c r="P1181" i="12" l="1"/>
  <c r="Q1181" i="12"/>
  <c r="R1180" i="12"/>
  <c r="L1182" i="12"/>
  <c r="M1182" i="12"/>
  <c r="N1181" i="12"/>
  <c r="I1182" i="12"/>
  <c r="J1182" i="12" s="1"/>
  <c r="H1183" i="12"/>
  <c r="F1185" i="12"/>
  <c r="G1185" i="12" s="1"/>
  <c r="E1184" i="12"/>
  <c r="P1182" i="12" l="1"/>
  <c r="Q1182" i="12"/>
  <c r="R1181" i="12"/>
  <c r="L1183" i="12"/>
  <c r="M1183" i="12"/>
  <c r="N1182" i="12"/>
  <c r="I1183" i="12"/>
  <c r="J1183" i="12" s="1"/>
  <c r="H1184" i="12"/>
  <c r="F1186" i="12"/>
  <c r="G1186" i="12" s="1"/>
  <c r="E1185" i="12"/>
  <c r="P1183" i="12" l="1"/>
  <c r="Q1183" i="12"/>
  <c r="R1182" i="12"/>
  <c r="L1184" i="12"/>
  <c r="M1184" i="12"/>
  <c r="N1183" i="12"/>
  <c r="I1184" i="12"/>
  <c r="J1184" i="12" s="1"/>
  <c r="H1185" i="12"/>
  <c r="F1187" i="12"/>
  <c r="G1187" i="12" s="1"/>
  <c r="E1186" i="12"/>
  <c r="P1184" i="12" l="1"/>
  <c r="Q1184" i="12"/>
  <c r="R1183" i="12"/>
  <c r="L1185" i="12"/>
  <c r="M1185" i="12"/>
  <c r="N1184" i="12"/>
  <c r="I1185" i="12"/>
  <c r="J1185" i="12" s="1"/>
  <c r="H1186" i="12"/>
  <c r="E1187" i="12"/>
  <c r="F1188" i="12"/>
  <c r="G1188" i="12" s="1"/>
  <c r="P1185" i="12" l="1"/>
  <c r="Q1185" i="12"/>
  <c r="R1184" i="12"/>
  <c r="L1186" i="12"/>
  <c r="M1186" i="12"/>
  <c r="N1185" i="12"/>
  <c r="I1186" i="12"/>
  <c r="J1186" i="12" s="1"/>
  <c r="H1187" i="12"/>
  <c r="M1187" i="12" s="1"/>
  <c r="F1189" i="12"/>
  <c r="G1189" i="12" s="1"/>
  <c r="E1188" i="12"/>
  <c r="P1186" i="12" l="1"/>
  <c r="Q1186" i="12"/>
  <c r="Q1187" i="12" s="1"/>
  <c r="R1185" i="12"/>
  <c r="N1186" i="12"/>
  <c r="I1187" i="12"/>
  <c r="J1187" i="12" s="1"/>
  <c r="L1187" i="12"/>
  <c r="N1187" i="12" s="1"/>
  <c r="H1188" i="12"/>
  <c r="F1190" i="12"/>
  <c r="G1190" i="12" s="1"/>
  <c r="E1189" i="12"/>
  <c r="P1187" i="12" l="1"/>
  <c r="R1187" i="12" s="1"/>
  <c r="R1186" i="12"/>
  <c r="L1188" i="12"/>
  <c r="M1188" i="12"/>
  <c r="I1188" i="12"/>
  <c r="J1188" i="12" s="1"/>
  <c r="H1189" i="12"/>
  <c r="F1191" i="12"/>
  <c r="G1191" i="12" s="1"/>
  <c r="E1190" i="12"/>
  <c r="P1188" i="12" l="1"/>
  <c r="Q1188" i="12"/>
  <c r="L1189" i="12"/>
  <c r="M1189" i="12"/>
  <c r="N1188" i="12"/>
  <c r="I1189" i="12"/>
  <c r="J1189" i="12" s="1"/>
  <c r="H1190" i="12"/>
  <c r="E1191" i="12"/>
  <c r="F1192" i="12"/>
  <c r="G1192" i="12" s="1"/>
  <c r="P1189" i="12" l="1"/>
  <c r="Q1189" i="12"/>
  <c r="R1188" i="12"/>
  <c r="L1190" i="12"/>
  <c r="M1190" i="12"/>
  <c r="N1189" i="12"/>
  <c r="I1190" i="12"/>
  <c r="J1190" i="12" s="1"/>
  <c r="H1191" i="12"/>
  <c r="F1193" i="12"/>
  <c r="G1193" i="12" s="1"/>
  <c r="E1192" i="12"/>
  <c r="P1190" i="12" l="1"/>
  <c r="Q1190" i="12"/>
  <c r="R1189" i="12"/>
  <c r="L1191" i="12"/>
  <c r="M1191" i="12"/>
  <c r="N1190" i="12"/>
  <c r="I1191" i="12"/>
  <c r="J1191" i="12" s="1"/>
  <c r="H1192" i="12"/>
  <c r="E1193" i="12"/>
  <c r="F1194" i="12"/>
  <c r="G1194" i="12" s="1"/>
  <c r="P1191" i="12" l="1"/>
  <c r="Q1191" i="12"/>
  <c r="R1190" i="12"/>
  <c r="L1192" i="12"/>
  <c r="M1192" i="12"/>
  <c r="N1191" i="12"/>
  <c r="I1192" i="12"/>
  <c r="J1192" i="12" s="1"/>
  <c r="H1193" i="12"/>
  <c r="F1195" i="12"/>
  <c r="G1195" i="12" s="1"/>
  <c r="E1194" i="12"/>
  <c r="P1192" i="12" l="1"/>
  <c r="Q1192" i="12"/>
  <c r="R1191" i="12"/>
  <c r="L1193" i="12"/>
  <c r="M1193" i="12"/>
  <c r="N1192" i="12"/>
  <c r="I1193" i="12"/>
  <c r="J1193" i="12" s="1"/>
  <c r="H1194" i="12"/>
  <c r="E1195" i="12"/>
  <c r="F1196" i="12"/>
  <c r="G1196" i="12" s="1"/>
  <c r="P1193" i="12" l="1"/>
  <c r="Q1193" i="12"/>
  <c r="R1192" i="12"/>
  <c r="L1194" i="12"/>
  <c r="M1194" i="12"/>
  <c r="N1193" i="12"/>
  <c r="I1194" i="12"/>
  <c r="J1194" i="12" s="1"/>
  <c r="H1195" i="12"/>
  <c r="F1197" i="12"/>
  <c r="G1197" i="12" s="1"/>
  <c r="E1196" i="12"/>
  <c r="P1194" i="12" l="1"/>
  <c r="Q1194" i="12"/>
  <c r="R1193" i="12"/>
  <c r="L1195" i="12"/>
  <c r="M1195" i="12"/>
  <c r="N1194" i="12"/>
  <c r="I1195" i="12"/>
  <c r="J1195" i="12" s="1"/>
  <c r="H1196" i="12"/>
  <c r="F1198" i="12"/>
  <c r="G1198" i="12" s="1"/>
  <c r="E1197" i="12"/>
  <c r="P1195" i="12" l="1"/>
  <c r="Q1195" i="12"/>
  <c r="R1194" i="12"/>
  <c r="L1196" i="12"/>
  <c r="M1196" i="12"/>
  <c r="N1195" i="12"/>
  <c r="I1196" i="12"/>
  <c r="J1196" i="12" s="1"/>
  <c r="H1197" i="12"/>
  <c r="F1199" i="12"/>
  <c r="G1199" i="12" s="1"/>
  <c r="E1198" i="12"/>
  <c r="P1196" i="12" l="1"/>
  <c r="Q1196" i="12"/>
  <c r="R1195" i="12"/>
  <c r="L1197" i="12"/>
  <c r="M1197" i="12"/>
  <c r="N1196" i="12"/>
  <c r="I1197" i="12"/>
  <c r="J1197" i="12" s="1"/>
  <c r="H1198" i="12"/>
  <c r="E1199" i="12"/>
  <c r="F1200" i="12"/>
  <c r="G1200" i="12" s="1"/>
  <c r="P1197" i="12" l="1"/>
  <c r="Q1197" i="12"/>
  <c r="R1196" i="12"/>
  <c r="L1198" i="12"/>
  <c r="M1198" i="12"/>
  <c r="N1197" i="12"/>
  <c r="I1198" i="12"/>
  <c r="J1198" i="12" s="1"/>
  <c r="H1199" i="12"/>
  <c r="F1201" i="12"/>
  <c r="G1201" i="12" s="1"/>
  <c r="E1200" i="12"/>
  <c r="P1198" i="12" l="1"/>
  <c r="Q1198" i="12"/>
  <c r="R1197" i="12"/>
  <c r="L1199" i="12"/>
  <c r="M1199" i="12"/>
  <c r="N1198" i="12"/>
  <c r="I1199" i="12"/>
  <c r="J1199" i="12" s="1"/>
  <c r="H1200" i="12"/>
  <c r="F1202" i="12"/>
  <c r="G1202" i="12" s="1"/>
  <c r="E1201" i="12"/>
  <c r="P1199" i="12" l="1"/>
  <c r="Q1199" i="12"/>
  <c r="R1198" i="12"/>
  <c r="L1200" i="12"/>
  <c r="M1200" i="12"/>
  <c r="N1199" i="12"/>
  <c r="I1200" i="12"/>
  <c r="J1200" i="12" s="1"/>
  <c r="H1201" i="12"/>
  <c r="M1201" i="12" s="1"/>
  <c r="F1203" i="12"/>
  <c r="G1203" i="12" s="1"/>
  <c r="E1202" i="12"/>
  <c r="P1200" i="12" l="1"/>
  <c r="Q1200" i="12"/>
  <c r="Q1201" i="12" s="1"/>
  <c r="R1199" i="12"/>
  <c r="N1200" i="12"/>
  <c r="I1201" i="12"/>
  <c r="J1201" i="12" s="1"/>
  <c r="L1201" i="12"/>
  <c r="N1201" i="12" s="1"/>
  <c r="H1202" i="12"/>
  <c r="M1202" i="12" s="1"/>
  <c r="F1204" i="12"/>
  <c r="G1204" i="12" s="1"/>
  <c r="E1203" i="12"/>
  <c r="P1201" i="12" l="1"/>
  <c r="R1201" i="12" s="1"/>
  <c r="Q1202" i="12"/>
  <c r="R1200" i="12"/>
  <c r="I1202" i="12"/>
  <c r="J1202" i="12" s="1"/>
  <c r="L1202" i="12"/>
  <c r="N1202" i="12" s="1"/>
  <c r="H1203" i="12"/>
  <c r="M1203" i="12" s="1"/>
  <c r="E1204" i="12"/>
  <c r="F1205" i="12"/>
  <c r="G1205" i="12" s="1"/>
  <c r="P1202" i="12" l="1"/>
  <c r="R1202" i="12" s="1"/>
  <c r="Q1203" i="12"/>
  <c r="I1203" i="12"/>
  <c r="J1203" i="12" s="1"/>
  <c r="L1203" i="12"/>
  <c r="N1203" i="12" s="1"/>
  <c r="H1204" i="12"/>
  <c r="M1204" i="12" s="1"/>
  <c r="F1206" i="12"/>
  <c r="G1206" i="12" s="1"/>
  <c r="E1205" i="12"/>
  <c r="P1203" i="12" l="1"/>
  <c r="R1203" i="12" s="1"/>
  <c r="Q1204" i="12"/>
  <c r="I1204" i="12"/>
  <c r="J1204" i="12" s="1"/>
  <c r="L1204" i="12"/>
  <c r="N1204" i="12" s="1"/>
  <c r="H1205" i="12"/>
  <c r="F1207" i="12"/>
  <c r="G1207" i="12" s="1"/>
  <c r="E1206" i="12"/>
  <c r="P1204" i="12" l="1"/>
  <c r="R1204" i="12" s="1"/>
  <c r="L1205" i="12"/>
  <c r="M1205" i="12"/>
  <c r="I1205" i="12"/>
  <c r="J1205" i="12" s="1"/>
  <c r="H1206" i="12"/>
  <c r="E1207" i="12"/>
  <c r="F1208" i="12"/>
  <c r="G1208" i="12" s="1"/>
  <c r="P1205" i="12" l="1"/>
  <c r="Q1205" i="12"/>
  <c r="L1206" i="12"/>
  <c r="M1206" i="12"/>
  <c r="N1205" i="12"/>
  <c r="I1206" i="12"/>
  <c r="J1206" i="12" s="1"/>
  <c r="H1207" i="12"/>
  <c r="F1209" i="12"/>
  <c r="G1209" i="12" s="1"/>
  <c r="E1208" i="12"/>
  <c r="P1206" i="12" l="1"/>
  <c r="Q1206" i="12"/>
  <c r="R1205" i="12"/>
  <c r="L1207" i="12"/>
  <c r="M1207" i="12"/>
  <c r="N1206" i="12"/>
  <c r="I1207" i="12"/>
  <c r="J1207" i="12" s="1"/>
  <c r="H1208" i="12"/>
  <c r="F1210" i="12"/>
  <c r="G1210" i="12" s="1"/>
  <c r="E1209" i="12"/>
  <c r="P1207" i="12" l="1"/>
  <c r="Q1207" i="12"/>
  <c r="R1206" i="12"/>
  <c r="L1208" i="12"/>
  <c r="M1208" i="12"/>
  <c r="N1207" i="12"/>
  <c r="I1208" i="12"/>
  <c r="J1208" i="12" s="1"/>
  <c r="H1209" i="12"/>
  <c r="E1210" i="12"/>
  <c r="F1211" i="12"/>
  <c r="G1211" i="12" s="1"/>
  <c r="P1208" i="12" l="1"/>
  <c r="Q1208" i="12"/>
  <c r="R1207" i="12"/>
  <c r="L1209" i="12"/>
  <c r="M1209" i="12"/>
  <c r="N1208" i="12"/>
  <c r="I1209" i="12"/>
  <c r="J1209" i="12" s="1"/>
  <c r="H1210" i="12"/>
  <c r="F1212" i="12"/>
  <c r="G1212" i="12" s="1"/>
  <c r="E1211" i="12"/>
  <c r="P1209" i="12" l="1"/>
  <c r="Q1209" i="12"/>
  <c r="R1208" i="12"/>
  <c r="L1210" i="12"/>
  <c r="M1210" i="12"/>
  <c r="N1209" i="12"/>
  <c r="I1210" i="12"/>
  <c r="J1210" i="12" s="1"/>
  <c r="H1211" i="12"/>
  <c r="F1213" i="12"/>
  <c r="G1213" i="12" s="1"/>
  <c r="E1212" i="12"/>
  <c r="P1210" i="12" l="1"/>
  <c r="Q1210" i="12"/>
  <c r="R1209" i="12"/>
  <c r="L1211" i="12"/>
  <c r="M1211" i="12"/>
  <c r="N1210" i="12"/>
  <c r="I1211" i="12"/>
  <c r="J1211" i="12" s="1"/>
  <c r="H1212" i="12"/>
  <c r="F1214" i="12"/>
  <c r="G1214" i="12" s="1"/>
  <c r="E1213" i="12"/>
  <c r="P1211" i="12" l="1"/>
  <c r="Q1211" i="12"/>
  <c r="R1210" i="12"/>
  <c r="L1212" i="12"/>
  <c r="M1212" i="12"/>
  <c r="N1211" i="12"/>
  <c r="I1212" i="12"/>
  <c r="J1212" i="12" s="1"/>
  <c r="H1213" i="12"/>
  <c r="E1214" i="12"/>
  <c r="F1215" i="12"/>
  <c r="G1215" i="12" s="1"/>
  <c r="P1212" i="12" l="1"/>
  <c r="Q1212" i="12"/>
  <c r="R1211" i="12"/>
  <c r="L1213" i="12"/>
  <c r="M1213" i="12"/>
  <c r="N1212" i="12"/>
  <c r="I1213" i="12"/>
  <c r="J1213" i="12" s="1"/>
  <c r="H1214" i="12"/>
  <c r="F1216" i="12"/>
  <c r="G1216" i="12" s="1"/>
  <c r="E1215" i="12"/>
  <c r="P1213" i="12" l="1"/>
  <c r="Q1213" i="12"/>
  <c r="R1212" i="12"/>
  <c r="L1214" i="12"/>
  <c r="M1214" i="12"/>
  <c r="N1213" i="12"/>
  <c r="I1214" i="12"/>
  <c r="J1214" i="12" s="1"/>
  <c r="H1215" i="12"/>
  <c r="E1216" i="12"/>
  <c r="F1217" i="12"/>
  <c r="G1217" i="12" s="1"/>
  <c r="P1214" i="12" l="1"/>
  <c r="Q1214" i="12"/>
  <c r="R1213" i="12"/>
  <c r="L1215" i="12"/>
  <c r="M1215" i="12"/>
  <c r="N1214" i="12"/>
  <c r="I1215" i="12"/>
  <c r="J1215" i="12" s="1"/>
  <c r="H1216" i="12"/>
  <c r="F1218" i="12"/>
  <c r="G1218" i="12" s="1"/>
  <c r="E1217" i="12"/>
  <c r="P1215" i="12" l="1"/>
  <c r="Q1215" i="12"/>
  <c r="R1214" i="12"/>
  <c r="L1216" i="12"/>
  <c r="M1216" i="12"/>
  <c r="N1215" i="12"/>
  <c r="I1216" i="12"/>
  <c r="J1216" i="12" s="1"/>
  <c r="H1217" i="12"/>
  <c r="F1219" i="12"/>
  <c r="G1219" i="12" s="1"/>
  <c r="E1218" i="12"/>
  <c r="P1216" i="12" l="1"/>
  <c r="Q1216" i="12"/>
  <c r="R1215" i="12"/>
  <c r="L1217" i="12"/>
  <c r="M1217" i="12"/>
  <c r="N1216" i="12"/>
  <c r="I1217" i="12"/>
  <c r="J1217" i="12" s="1"/>
  <c r="H1218" i="12"/>
  <c r="E1219" i="12"/>
  <c r="F1220" i="12"/>
  <c r="G1220" i="12" s="1"/>
  <c r="P1217" i="12" l="1"/>
  <c r="Q1217" i="12"/>
  <c r="R1216" i="12"/>
  <c r="L1218" i="12"/>
  <c r="M1218" i="12"/>
  <c r="N1217" i="12"/>
  <c r="I1218" i="12"/>
  <c r="J1218" i="12" s="1"/>
  <c r="H1219" i="12"/>
  <c r="F1221" i="12"/>
  <c r="G1221" i="12" s="1"/>
  <c r="E1220" i="12"/>
  <c r="P1218" i="12" l="1"/>
  <c r="Q1218" i="12"/>
  <c r="R1217" i="12"/>
  <c r="L1219" i="12"/>
  <c r="M1219" i="12"/>
  <c r="N1218" i="12"/>
  <c r="I1219" i="12"/>
  <c r="J1219" i="12" s="1"/>
  <c r="H1220" i="12"/>
  <c r="M1220" i="12" s="1"/>
  <c r="E1221" i="12"/>
  <c r="F1222" i="12"/>
  <c r="G1222" i="12" s="1"/>
  <c r="P1219" i="12" l="1"/>
  <c r="Q1219" i="12"/>
  <c r="Q1220" i="12" s="1"/>
  <c r="R1218" i="12"/>
  <c r="N1219" i="12"/>
  <c r="I1220" i="12"/>
  <c r="J1220" i="12" s="1"/>
  <c r="L1220" i="12"/>
  <c r="N1220" i="12" s="1"/>
  <c r="H1221" i="12"/>
  <c r="F1223" i="12"/>
  <c r="G1223" i="12" s="1"/>
  <c r="E1222" i="12"/>
  <c r="P1220" i="12" l="1"/>
  <c r="R1220" i="12" s="1"/>
  <c r="R1219" i="12"/>
  <c r="L1221" i="12"/>
  <c r="M1221" i="12"/>
  <c r="I1221" i="12"/>
  <c r="J1221" i="12" s="1"/>
  <c r="H1222" i="12"/>
  <c r="M1222" i="12" s="1"/>
  <c r="F1224" i="12"/>
  <c r="G1224" i="12" s="1"/>
  <c r="E1223" i="12"/>
  <c r="P1221" i="12" l="1"/>
  <c r="Q1221" i="12"/>
  <c r="Q1222" i="12" s="1"/>
  <c r="N1221" i="12"/>
  <c r="I1222" i="12"/>
  <c r="J1222" i="12" s="1"/>
  <c r="L1222" i="12"/>
  <c r="N1222" i="12" s="1"/>
  <c r="H1223" i="12"/>
  <c r="F1225" i="12"/>
  <c r="G1225" i="12" s="1"/>
  <c r="E1224" i="12"/>
  <c r="P1222" i="12" l="1"/>
  <c r="R1222" i="12" s="1"/>
  <c r="R1221" i="12"/>
  <c r="L1223" i="12"/>
  <c r="M1223" i="12"/>
  <c r="I1223" i="12"/>
  <c r="J1223" i="12" s="1"/>
  <c r="H1224" i="12"/>
  <c r="F1226" i="12"/>
  <c r="G1226" i="12" s="1"/>
  <c r="E1225" i="12"/>
  <c r="P1223" i="12" l="1"/>
  <c r="Q1223" i="12"/>
  <c r="L1224" i="12"/>
  <c r="M1224" i="12"/>
  <c r="N1223" i="12"/>
  <c r="I1224" i="12"/>
  <c r="J1224" i="12" s="1"/>
  <c r="H1225" i="12"/>
  <c r="F1227" i="12"/>
  <c r="G1227" i="12" s="1"/>
  <c r="E1226" i="12"/>
  <c r="P1224" i="12" l="1"/>
  <c r="Q1224" i="12"/>
  <c r="R1223" i="12"/>
  <c r="L1225" i="12"/>
  <c r="M1225" i="12"/>
  <c r="N1224" i="12"/>
  <c r="I1225" i="12"/>
  <c r="J1225" i="12" s="1"/>
  <c r="H1226" i="12"/>
  <c r="E1227" i="12"/>
  <c r="F1228" i="12"/>
  <c r="G1228" i="12" s="1"/>
  <c r="P1225" i="12" l="1"/>
  <c r="Q1225" i="12"/>
  <c r="R1224" i="12"/>
  <c r="L1226" i="12"/>
  <c r="M1226" i="12"/>
  <c r="N1225" i="12"/>
  <c r="I1226" i="12"/>
  <c r="J1226" i="12" s="1"/>
  <c r="H1227" i="12"/>
  <c r="F1229" i="12"/>
  <c r="G1229" i="12" s="1"/>
  <c r="E1228" i="12"/>
  <c r="P1226" i="12" l="1"/>
  <c r="Q1226" i="12"/>
  <c r="R1225" i="12"/>
  <c r="L1227" i="12"/>
  <c r="M1227" i="12"/>
  <c r="N1226" i="12"/>
  <c r="I1227" i="12"/>
  <c r="J1227" i="12" s="1"/>
  <c r="H1228" i="12"/>
  <c r="F1230" i="12"/>
  <c r="G1230" i="12" s="1"/>
  <c r="E1229" i="12"/>
  <c r="P1227" i="12" l="1"/>
  <c r="Q1227" i="12"/>
  <c r="R1226" i="12"/>
  <c r="L1228" i="12"/>
  <c r="M1228" i="12"/>
  <c r="N1227" i="12"/>
  <c r="I1228" i="12"/>
  <c r="J1228" i="12" s="1"/>
  <c r="H1229" i="12"/>
  <c r="F1231" i="12"/>
  <c r="G1231" i="12" s="1"/>
  <c r="E1230" i="12"/>
  <c r="P1228" i="12" l="1"/>
  <c r="Q1228" i="12"/>
  <c r="R1227" i="12"/>
  <c r="L1229" i="12"/>
  <c r="M1229" i="12"/>
  <c r="N1228" i="12"/>
  <c r="I1229" i="12"/>
  <c r="J1229" i="12" s="1"/>
  <c r="H1230" i="12"/>
  <c r="E1231" i="12"/>
  <c r="F1232" i="12"/>
  <c r="G1232" i="12" s="1"/>
  <c r="P1229" i="12" l="1"/>
  <c r="Q1229" i="12"/>
  <c r="R1228" i="12"/>
  <c r="L1230" i="12"/>
  <c r="M1230" i="12"/>
  <c r="N1229" i="12"/>
  <c r="I1230" i="12"/>
  <c r="J1230" i="12" s="1"/>
  <c r="H1231" i="12"/>
  <c r="F1233" i="12"/>
  <c r="G1233" i="12" s="1"/>
  <c r="E1232" i="12"/>
  <c r="P1230" i="12" l="1"/>
  <c r="Q1230" i="12"/>
  <c r="R1229" i="12"/>
  <c r="L1231" i="12"/>
  <c r="M1231" i="12"/>
  <c r="N1230" i="12"/>
  <c r="I1231" i="12"/>
  <c r="J1231" i="12" s="1"/>
  <c r="H1232" i="12"/>
  <c r="F1234" i="12"/>
  <c r="G1234" i="12" s="1"/>
  <c r="E1233" i="12"/>
  <c r="P1231" i="12" l="1"/>
  <c r="Q1231" i="12"/>
  <c r="R1230" i="12"/>
  <c r="L1232" i="12"/>
  <c r="M1232" i="12"/>
  <c r="N1231" i="12"/>
  <c r="I1232" i="12"/>
  <c r="J1232" i="12" s="1"/>
  <c r="H1233" i="12"/>
  <c r="F1235" i="12"/>
  <c r="G1235" i="12" s="1"/>
  <c r="E1234" i="12"/>
  <c r="P1232" i="12" l="1"/>
  <c r="Q1232" i="12"/>
  <c r="R1231" i="12"/>
  <c r="L1233" i="12"/>
  <c r="M1233" i="12"/>
  <c r="N1232" i="12"/>
  <c r="I1233" i="12"/>
  <c r="J1233" i="12" s="1"/>
  <c r="H1234" i="12"/>
  <c r="F1236" i="12"/>
  <c r="G1236" i="12" s="1"/>
  <c r="E1235" i="12"/>
  <c r="P1233" i="12" l="1"/>
  <c r="Q1233" i="12"/>
  <c r="R1232" i="12"/>
  <c r="L1234" i="12"/>
  <c r="M1234" i="12"/>
  <c r="N1233" i="12"/>
  <c r="I1234" i="12"/>
  <c r="J1234" i="12" s="1"/>
  <c r="H1235" i="12"/>
  <c r="M1235" i="12" s="1"/>
  <c r="F1237" i="12"/>
  <c r="G1237" i="12" s="1"/>
  <c r="E1236" i="12"/>
  <c r="P1234" i="12" l="1"/>
  <c r="Q1234" i="12"/>
  <c r="Q1235" i="12" s="1"/>
  <c r="R1233" i="12"/>
  <c r="N1234" i="12"/>
  <c r="I1235" i="12"/>
  <c r="J1235" i="12" s="1"/>
  <c r="L1235" i="12"/>
  <c r="N1235" i="12" s="1"/>
  <c r="H1236" i="12"/>
  <c r="E1237" i="12"/>
  <c r="F1238" i="12"/>
  <c r="G1238" i="12" s="1"/>
  <c r="P1235" i="12" l="1"/>
  <c r="R1235" i="12" s="1"/>
  <c r="R1234" i="12"/>
  <c r="L1236" i="12"/>
  <c r="M1236" i="12"/>
  <c r="I1236" i="12"/>
  <c r="J1236" i="12" s="1"/>
  <c r="H1237" i="12"/>
  <c r="E1238" i="12"/>
  <c r="F1239" i="12"/>
  <c r="G1239" i="12" s="1"/>
  <c r="P1236" i="12" l="1"/>
  <c r="Q1236" i="12"/>
  <c r="L1237" i="12"/>
  <c r="M1237" i="12"/>
  <c r="N1236" i="12"/>
  <c r="I1237" i="12"/>
  <c r="J1237" i="12" s="1"/>
  <c r="H1238" i="12"/>
  <c r="F1240" i="12"/>
  <c r="G1240" i="12" s="1"/>
  <c r="E1239" i="12"/>
  <c r="P1237" i="12" l="1"/>
  <c r="Q1237" i="12"/>
  <c r="R1236" i="12"/>
  <c r="L1238" i="12"/>
  <c r="M1238" i="12"/>
  <c r="N1237" i="12"/>
  <c r="I1238" i="12"/>
  <c r="J1238" i="12" s="1"/>
  <c r="H1239" i="12"/>
  <c r="F1241" i="12"/>
  <c r="G1241" i="12" s="1"/>
  <c r="E1240" i="12"/>
  <c r="P1238" i="12" l="1"/>
  <c r="Q1238" i="12"/>
  <c r="R1237" i="12"/>
  <c r="L1239" i="12"/>
  <c r="M1239" i="12"/>
  <c r="N1238" i="12"/>
  <c r="I1239" i="12"/>
  <c r="J1239" i="12" s="1"/>
  <c r="H1240" i="12"/>
  <c r="E1241" i="12"/>
  <c r="F1242" i="12"/>
  <c r="G1242" i="12" s="1"/>
  <c r="P1239" i="12" l="1"/>
  <c r="Q1239" i="12"/>
  <c r="R1238" i="12"/>
  <c r="L1240" i="12"/>
  <c r="M1240" i="12"/>
  <c r="N1239" i="12"/>
  <c r="I1240" i="12"/>
  <c r="J1240" i="12" s="1"/>
  <c r="H1241" i="12"/>
  <c r="M1241" i="12" s="1"/>
  <c r="F1243" i="12"/>
  <c r="G1243" i="12" s="1"/>
  <c r="E1242" i="12"/>
  <c r="P1240" i="12" l="1"/>
  <c r="Q1240" i="12"/>
  <c r="Q1241" i="12" s="1"/>
  <c r="R1239" i="12"/>
  <c r="N1240" i="12"/>
  <c r="I1241" i="12"/>
  <c r="J1241" i="12" s="1"/>
  <c r="L1241" i="12"/>
  <c r="N1241" i="12" s="1"/>
  <c r="H1242" i="12"/>
  <c r="F1244" i="12"/>
  <c r="G1244" i="12" s="1"/>
  <c r="E1243" i="12"/>
  <c r="P1241" i="12" l="1"/>
  <c r="R1241" i="12" s="1"/>
  <c r="R1240" i="12"/>
  <c r="L1242" i="12"/>
  <c r="M1242" i="12"/>
  <c r="I1242" i="12"/>
  <c r="J1242" i="12" s="1"/>
  <c r="H1243" i="12"/>
  <c r="E1244" i="12"/>
  <c r="F1245" i="12"/>
  <c r="G1245" i="12" s="1"/>
  <c r="P1242" i="12" l="1"/>
  <c r="Q1242" i="12"/>
  <c r="L1243" i="12"/>
  <c r="M1243" i="12"/>
  <c r="N1242" i="12"/>
  <c r="I1243" i="12"/>
  <c r="J1243" i="12" s="1"/>
  <c r="H1244" i="12"/>
  <c r="F1246" i="12"/>
  <c r="G1246" i="12" s="1"/>
  <c r="E1245" i="12"/>
  <c r="P1243" i="12" l="1"/>
  <c r="Q1243" i="12"/>
  <c r="R1242" i="12"/>
  <c r="L1244" i="12"/>
  <c r="M1244" i="12"/>
  <c r="N1243" i="12"/>
  <c r="I1244" i="12"/>
  <c r="J1244" i="12" s="1"/>
  <c r="H1245" i="12"/>
  <c r="E1246" i="12"/>
  <c r="F1247" i="12"/>
  <c r="G1247" i="12" s="1"/>
  <c r="P1244" i="12" l="1"/>
  <c r="Q1244" i="12"/>
  <c r="R1243" i="12"/>
  <c r="L1245" i="12"/>
  <c r="M1245" i="12"/>
  <c r="N1244" i="12"/>
  <c r="I1245" i="12"/>
  <c r="J1245" i="12" s="1"/>
  <c r="H1246" i="12"/>
  <c r="F1248" i="12"/>
  <c r="G1248" i="12" s="1"/>
  <c r="E1247" i="12"/>
  <c r="P1245" i="12" l="1"/>
  <c r="Q1245" i="12"/>
  <c r="R1244" i="12"/>
  <c r="L1246" i="12"/>
  <c r="M1246" i="12"/>
  <c r="N1245" i="12"/>
  <c r="I1246" i="12"/>
  <c r="J1246" i="12" s="1"/>
  <c r="H1247" i="12"/>
  <c r="E1248" i="12"/>
  <c r="F1249" i="12"/>
  <c r="G1249" i="12" s="1"/>
  <c r="P1246" i="12" l="1"/>
  <c r="Q1246" i="12"/>
  <c r="R1245" i="12"/>
  <c r="L1247" i="12"/>
  <c r="M1247" i="12"/>
  <c r="N1246" i="12"/>
  <c r="I1247" i="12"/>
  <c r="J1247" i="12" s="1"/>
  <c r="H1248" i="12"/>
  <c r="F1250" i="12"/>
  <c r="G1250" i="12" s="1"/>
  <c r="E1249" i="12"/>
  <c r="P1247" i="12" l="1"/>
  <c r="Q1247" i="12"/>
  <c r="R1246" i="12"/>
  <c r="L1248" i="12"/>
  <c r="M1248" i="12"/>
  <c r="N1247" i="12"/>
  <c r="I1248" i="12"/>
  <c r="J1248" i="12" s="1"/>
  <c r="H1249" i="12"/>
  <c r="F1251" i="12"/>
  <c r="G1251" i="12" s="1"/>
  <c r="E1250" i="12"/>
  <c r="P1248" i="12" l="1"/>
  <c r="Q1248" i="12"/>
  <c r="R1247" i="12"/>
  <c r="L1249" i="12"/>
  <c r="M1249" i="12"/>
  <c r="N1248" i="12"/>
  <c r="I1249" i="12"/>
  <c r="J1249" i="12" s="1"/>
  <c r="H1250" i="12"/>
  <c r="F1252" i="12"/>
  <c r="G1252" i="12" s="1"/>
  <c r="E1251" i="12"/>
  <c r="P1249" i="12" l="1"/>
  <c r="Q1249" i="12"/>
  <c r="R1248" i="12"/>
  <c r="L1250" i="12"/>
  <c r="M1250" i="12"/>
  <c r="N1249" i="12"/>
  <c r="I1250" i="12"/>
  <c r="J1250" i="12" s="1"/>
  <c r="H1251" i="12"/>
  <c r="M1251" i="12" s="1"/>
  <c r="F1253" i="12"/>
  <c r="G1253" i="12" s="1"/>
  <c r="E1252" i="12"/>
  <c r="P1250" i="12" l="1"/>
  <c r="Q1250" i="12"/>
  <c r="Q1251" i="12" s="1"/>
  <c r="R1249" i="12"/>
  <c r="N1250" i="12"/>
  <c r="I1251" i="12"/>
  <c r="J1251" i="12" s="1"/>
  <c r="L1251" i="12"/>
  <c r="N1251" i="12" s="1"/>
  <c r="H1252" i="12"/>
  <c r="M1252" i="12" s="1"/>
  <c r="E1253" i="12"/>
  <c r="F1254" i="12"/>
  <c r="G1254" i="12" s="1"/>
  <c r="P1251" i="12" l="1"/>
  <c r="R1251" i="12" s="1"/>
  <c r="Q1252" i="12"/>
  <c r="R1250" i="12"/>
  <c r="I1252" i="12"/>
  <c r="J1252" i="12" s="1"/>
  <c r="L1252" i="12"/>
  <c r="N1252" i="12" s="1"/>
  <c r="H1253" i="12"/>
  <c r="F1255" i="12"/>
  <c r="G1255" i="12" s="1"/>
  <c r="E1254" i="12"/>
  <c r="P1252" i="12" l="1"/>
  <c r="R1252" i="12" s="1"/>
  <c r="L1253" i="12"/>
  <c r="M1253" i="12"/>
  <c r="I1253" i="12"/>
  <c r="J1253" i="12" s="1"/>
  <c r="H1254" i="12"/>
  <c r="E1255" i="12"/>
  <c r="F1256" i="12"/>
  <c r="G1256" i="12" s="1"/>
  <c r="P1253" i="12" l="1"/>
  <c r="Q1253" i="12"/>
  <c r="L1254" i="12"/>
  <c r="M1254" i="12"/>
  <c r="N1253" i="12"/>
  <c r="I1254" i="12"/>
  <c r="J1254" i="12" s="1"/>
  <c r="H1255" i="12"/>
  <c r="F1257" i="12"/>
  <c r="G1257" i="12" s="1"/>
  <c r="E1256" i="12"/>
  <c r="P1254" i="12" l="1"/>
  <c r="Q1254" i="12"/>
  <c r="R1253" i="12"/>
  <c r="L1255" i="12"/>
  <c r="M1255" i="12"/>
  <c r="N1254" i="12"/>
  <c r="I1255" i="12"/>
  <c r="J1255" i="12" s="1"/>
  <c r="H1256" i="12"/>
  <c r="E1257" i="12"/>
  <c r="F1258" i="12"/>
  <c r="G1258" i="12" s="1"/>
  <c r="P1255" i="12" l="1"/>
  <c r="Q1255" i="12"/>
  <c r="R1254" i="12"/>
  <c r="L1256" i="12"/>
  <c r="M1256" i="12"/>
  <c r="N1255" i="12"/>
  <c r="I1256" i="12"/>
  <c r="J1256" i="12" s="1"/>
  <c r="H1257" i="12"/>
  <c r="F1259" i="12"/>
  <c r="G1259" i="12" s="1"/>
  <c r="E1258" i="12"/>
  <c r="P1256" i="12" l="1"/>
  <c r="Q1256" i="12"/>
  <c r="R1255" i="12"/>
  <c r="L1257" i="12"/>
  <c r="M1257" i="12"/>
  <c r="N1256" i="12"/>
  <c r="I1257" i="12"/>
  <c r="J1257" i="12" s="1"/>
  <c r="H1258" i="12"/>
  <c r="E1259" i="12"/>
  <c r="F1260" i="12"/>
  <c r="G1260" i="12" s="1"/>
  <c r="P1257" i="12" l="1"/>
  <c r="Q1257" i="12"/>
  <c r="R1256" i="12"/>
  <c r="L1258" i="12"/>
  <c r="M1258" i="12"/>
  <c r="N1257" i="12"/>
  <c r="I1258" i="12"/>
  <c r="J1258" i="12" s="1"/>
  <c r="H1259" i="12"/>
  <c r="F1261" i="12"/>
  <c r="G1261" i="12" s="1"/>
  <c r="E1260" i="12"/>
  <c r="P1258" i="12" l="1"/>
  <c r="Q1258" i="12"/>
  <c r="R1257" i="12"/>
  <c r="L1259" i="12"/>
  <c r="M1259" i="12"/>
  <c r="N1258" i="12"/>
  <c r="I1259" i="12"/>
  <c r="J1259" i="12" s="1"/>
  <c r="H1260" i="12"/>
  <c r="M1260" i="12" s="1"/>
  <c r="E1261" i="12"/>
  <c r="F1262" i="12"/>
  <c r="G1262" i="12" s="1"/>
  <c r="P1259" i="12" l="1"/>
  <c r="Q1259" i="12"/>
  <c r="Q1260" i="12" s="1"/>
  <c r="R1258" i="12"/>
  <c r="N1259" i="12"/>
  <c r="I1260" i="12"/>
  <c r="J1260" i="12" s="1"/>
  <c r="L1260" i="12"/>
  <c r="N1260" i="12" s="1"/>
  <c r="H1261" i="12"/>
  <c r="F1263" i="12"/>
  <c r="G1263" i="12" s="1"/>
  <c r="E1262" i="12"/>
  <c r="P1260" i="12" l="1"/>
  <c r="R1260" i="12" s="1"/>
  <c r="R1259" i="12"/>
  <c r="L1261" i="12"/>
  <c r="M1261" i="12"/>
  <c r="I1261" i="12"/>
  <c r="J1261" i="12" s="1"/>
  <c r="H1262" i="12"/>
  <c r="E1263" i="12"/>
  <c r="F1264" i="12"/>
  <c r="G1264" i="12" s="1"/>
  <c r="P1261" i="12" l="1"/>
  <c r="Q1261" i="12"/>
  <c r="L1262" i="12"/>
  <c r="M1262" i="12"/>
  <c r="N1261" i="12"/>
  <c r="I1262" i="12"/>
  <c r="J1262" i="12" s="1"/>
  <c r="H1263" i="12"/>
  <c r="M1263" i="12" s="1"/>
  <c r="F1265" i="12"/>
  <c r="G1265" i="12" s="1"/>
  <c r="E1264" i="12"/>
  <c r="P1262" i="12" l="1"/>
  <c r="Q1262" i="12"/>
  <c r="Q1263" i="12" s="1"/>
  <c r="R1261" i="12"/>
  <c r="N1262" i="12"/>
  <c r="I1263" i="12"/>
  <c r="J1263" i="12" s="1"/>
  <c r="L1263" i="12"/>
  <c r="N1263" i="12" s="1"/>
  <c r="H1264" i="12"/>
  <c r="F1266" i="12"/>
  <c r="G1266" i="12" s="1"/>
  <c r="E1265" i="12"/>
  <c r="P1263" i="12" l="1"/>
  <c r="R1263" i="12" s="1"/>
  <c r="R1262" i="12"/>
  <c r="L1264" i="12"/>
  <c r="M1264" i="12"/>
  <c r="I1264" i="12"/>
  <c r="J1264" i="12" s="1"/>
  <c r="H1265" i="12"/>
  <c r="F1267" i="12"/>
  <c r="G1267" i="12" s="1"/>
  <c r="E1266" i="12"/>
  <c r="P1264" i="12" l="1"/>
  <c r="Q1264" i="12"/>
  <c r="L1265" i="12"/>
  <c r="M1265" i="12"/>
  <c r="N1264" i="12"/>
  <c r="I1265" i="12"/>
  <c r="J1265" i="12" s="1"/>
  <c r="H1266" i="12"/>
  <c r="F1268" i="12"/>
  <c r="G1268" i="12" s="1"/>
  <c r="E1267" i="12"/>
  <c r="P1265" i="12" l="1"/>
  <c r="Q1265" i="12"/>
  <c r="R1264" i="12"/>
  <c r="L1266" i="12"/>
  <c r="M1266" i="12"/>
  <c r="N1265" i="12"/>
  <c r="I1266" i="12"/>
  <c r="J1266" i="12" s="1"/>
  <c r="H1267" i="12"/>
  <c r="F1269" i="12"/>
  <c r="G1269" i="12" s="1"/>
  <c r="E1268" i="12"/>
  <c r="P1266" i="12" l="1"/>
  <c r="Q1266" i="12"/>
  <c r="R1265" i="12"/>
  <c r="L1267" i="12"/>
  <c r="M1267" i="12"/>
  <c r="N1266" i="12"/>
  <c r="I1267" i="12"/>
  <c r="J1267" i="12" s="1"/>
  <c r="H1268" i="12"/>
  <c r="E1269" i="12"/>
  <c r="F1270" i="12"/>
  <c r="G1270" i="12" s="1"/>
  <c r="P1267" i="12" l="1"/>
  <c r="Q1267" i="12"/>
  <c r="R1266" i="12"/>
  <c r="L1268" i="12"/>
  <c r="M1268" i="12"/>
  <c r="N1267" i="12"/>
  <c r="I1268" i="12"/>
  <c r="J1268" i="12" s="1"/>
  <c r="H1269" i="12"/>
  <c r="F1271" i="12"/>
  <c r="G1271" i="12" s="1"/>
  <c r="E1270" i="12"/>
  <c r="P1268" i="12" l="1"/>
  <c r="Q1268" i="12"/>
  <c r="R1267" i="12"/>
  <c r="L1269" i="12"/>
  <c r="M1269" i="12"/>
  <c r="N1268" i="12"/>
  <c r="I1269" i="12"/>
  <c r="J1269" i="12" s="1"/>
  <c r="H1270" i="12"/>
  <c r="E1271" i="12"/>
  <c r="F1272" i="12"/>
  <c r="G1272" i="12" s="1"/>
  <c r="P1269" i="12" l="1"/>
  <c r="Q1269" i="12"/>
  <c r="R1268" i="12"/>
  <c r="L1270" i="12"/>
  <c r="M1270" i="12"/>
  <c r="N1269" i="12"/>
  <c r="I1270" i="12"/>
  <c r="J1270" i="12" s="1"/>
  <c r="H1271" i="12"/>
  <c r="F1273" i="12"/>
  <c r="G1273" i="12" s="1"/>
  <c r="E1272" i="12"/>
  <c r="P1270" i="12" l="1"/>
  <c r="Q1270" i="12"/>
  <c r="R1269" i="12"/>
  <c r="L1271" i="12"/>
  <c r="M1271" i="12"/>
  <c r="N1270" i="12"/>
  <c r="I1271" i="12"/>
  <c r="J1271" i="12" s="1"/>
  <c r="H1272" i="12"/>
  <c r="M1272" i="12" s="1"/>
  <c r="E1273" i="12"/>
  <c r="F1274" i="12"/>
  <c r="G1274" i="12" s="1"/>
  <c r="P1271" i="12" l="1"/>
  <c r="Q1271" i="12"/>
  <c r="Q1272" i="12" s="1"/>
  <c r="R1270" i="12"/>
  <c r="N1271" i="12"/>
  <c r="I1272" i="12"/>
  <c r="J1272" i="12" s="1"/>
  <c r="L1272" i="12"/>
  <c r="N1272" i="12" s="1"/>
  <c r="H1273" i="12"/>
  <c r="F1275" i="12"/>
  <c r="G1275" i="12" s="1"/>
  <c r="E1274" i="12"/>
  <c r="P1272" i="12" l="1"/>
  <c r="R1272" i="12" s="1"/>
  <c r="R1271" i="12"/>
  <c r="L1273" i="12"/>
  <c r="M1273" i="12"/>
  <c r="I1273" i="12"/>
  <c r="J1273" i="12" s="1"/>
  <c r="H1274" i="12"/>
  <c r="E1275" i="12"/>
  <c r="F1276" i="12"/>
  <c r="G1276" i="12" s="1"/>
  <c r="P1273" i="12" l="1"/>
  <c r="Q1273" i="12"/>
  <c r="L1274" i="12"/>
  <c r="M1274" i="12"/>
  <c r="N1273" i="12"/>
  <c r="I1274" i="12"/>
  <c r="J1274" i="12" s="1"/>
  <c r="H1275" i="12"/>
  <c r="F1277" i="12"/>
  <c r="G1277" i="12" s="1"/>
  <c r="E1276" i="12"/>
  <c r="P1274" i="12" l="1"/>
  <c r="Q1274" i="12"/>
  <c r="R1273" i="12"/>
  <c r="L1275" i="12"/>
  <c r="M1275" i="12"/>
  <c r="N1274" i="12"/>
  <c r="I1275" i="12"/>
  <c r="J1275" i="12" s="1"/>
  <c r="H1276" i="12"/>
  <c r="E1277" i="12"/>
  <c r="F1278" i="12"/>
  <c r="G1278" i="12" s="1"/>
  <c r="P1275" i="12" l="1"/>
  <c r="Q1275" i="12"/>
  <c r="R1274" i="12"/>
  <c r="L1276" i="12"/>
  <c r="M1276" i="12"/>
  <c r="N1275" i="12"/>
  <c r="I1276" i="12"/>
  <c r="J1276" i="12" s="1"/>
  <c r="H1277" i="12"/>
  <c r="F1279" i="12"/>
  <c r="G1279" i="12" s="1"/>
  <c r="E1278" i="12"/>
  <c r="R1275" i="12" l="1"/>
  <c r="P1276" i="12"/>
  <c r="Q1276" i="12"/>
  <c r="L1277" i="12"/>
  <c r="M1277" i="12"/>
  <c r="N1276" i="12"/>
  <c r="I1277" i="12"/>
  <c r="J1277" i="12" s="1"/>
  <c r="H1278" i="12"/>
  <c r="M1278" i="12" s="1"/>
  <c r="E1279" i="12"/>
  <c r="F1280" i="12"/>
  <c r="G1280" i="12" s="1"/>
  <c r="P1277" i="12" l="1"/>
  <c r="Q1277" i="12"/>
  <c r="Q1278" i="12" s="1"/>
  <c r="R1276" i="12"/>
  <c r="N1277" i="12"/>
  <c r="I1278" i="12"/>
  <c r="J1278" i="12" s="1"/>
  <c r="L1278" i="12"/>
  <c r="N1278" i="12" s="1"/>
  <c r="H1279" i="12"/>
  <c r="F1281" i="12"/>
  <c r="G1281" i="12" s="1"/>
  <c r="E1280" i="12"/>
  <c r="P1278" i="12" l="1"/>
  <c r="R1278" i="12" s="1"/>
  <c r="R1277" i="12"/>
  <c r="L1279" i="12"/>
  <c r="M1279" i="12"/>
  <c r="I1279" i="12"/>
  <c r="J1279" i="12" s="1"/>
  <c r="H1280" i="12"/>
  <c r="M1280" i="12" s="1"/>
  <c r="E1281" i="12"/>
  <c r="F1282" i="12"/>
  <c r="G1282" i="12" s="1"/>
  <c r="P1279" i="12" l="1"/>
  <c r="Q1279" i="12"/>
  <c r="Q1280" i="12" s="1"/>
  <c r="N1279" i="12"/>
  <c r="I1280" i="12"/>
  <c r="J1280" i="12" s="1"/>
  <c r="L1280" i="12"/>
  <c r="N1280" i="12" s="1"/>
  <c r="H1281" i="12"/>
  <c r="F1283" i="12"/>
  <c r="G1283" i="12" s="1"/>
  <c r="E1282" i="12"/>
  <c r="P1280" i="12" l="1"/>
  <c r="R1280" i="12" s="1"/>
  <c r="R1279" i="12"/>
  <c r="L1281" i="12"/>
  <c r="M1281" i="12"/>
  <c r="I1281" i="12"/>
  <c r="J1281" i="12" s="1"/>
  <c r="H1282" i="12"/>
  <c r="F1284" i="12"/>
  <c r="G1284" i="12" s="1"/>
  <c r="E1283" i="12"/>
  <c r="P1281" i="12" l="1"/>
  <c r="Q1281" i="12"/>
  <c r="L1282" i="12"/>
  <c r="M1282" i="12"/>
  <c r="N1281" i="12"/>
  <c r="I1282" i="12"/>
  <c r="J1282" i="12" s="1"/>
  <c r="H1283" i="12"/>
  <c r="F1285" i="12"/>
  <c r="G1285" i="12" s="1"/>
  <c r="E1284" i="12"/>
  <c r="P1282" i="12" l="1"/>
  <c r="Q1282" i="12"/>
  <c r="R1281" i="12"/>
  <c r="L1283" i="12"/>
  <c r="M1283" i="12"/>
  <c r="N1282" i="12"/>
  <c r="I1283" i="12"/>
  <c r="J1283" i="12" s="1"/>
  <c r="H1284" i="12"/>
  <c r="F1286" i="12"/>
  <c r="G1286" i="12" s="1"/>
  <c r="E1285" i="12"/>
  <c r="P1283" i="12" l="1"/>
  <c r="Q1283" i="12"/>
  <c r="R1282" i="12"/>
  <c r="L1284" i="12"/>
  <c r="M1284" i="12"/>
  <c r="N1283" i="12"/>
  <c r="I1284" i="12"/>
  <c r="J1284" i="12" s="1"/>
  <c r="H1285" i="12"/>
  <c r="F1287" i="12"/>
  <c r="G1287" i="12" s="1"/>
  <c r="E1286" i="12"/>
  <c r="P1284" i="12" l="1"/>
  <c r="Q1284" i="12"/>
  <c r="R1283" i="12"/>
  <c r="L1285" i="12"/>
  <c r="M1285" i="12"/>
  <c r="N1284" i="12"/>
  <c r="I1285" i="12"/>
  <c r="J1285" i="12" s="1"/>
  <c r="H1286" i="12"/>
  <c r="E1287" i="12"/>
  <c r="F1288" i="12"/>
  <c r="G1288" i="12" s="1"/>
  <c r="P1285" i="12" l="1"/>
  <c r="Q1285" i="12"/>
  <c r="R1284" i="12"/>
  <c r="L1286" i="12"/>
  <c r="M1286" i="12"/>
  <c r="N1285" i="12"/>
  <c r="I1286" i="12"/>
  <c r="J1286" i="12" s="1"/>
  <c r="H1287" i="12"/>
  <c r="M1287" i="12" s="1"/>
  <c r="F1289" i="12"/>
  <c r="G1289" i="12" s="1"/>
  <c r="E1288" i="12"/>
  <c r="P1286" i="12" l="1"/>
  <c r="Q1286" i="12"/>
  <c r="Q1287" i="12" s="1"/>
  <c r="R1285" i="12"/>
  <c r="N1286" i="12"/>
  <c r="I1287" i="12"/>
  <c r="J1287" i="12" s="1"/>
  <c r="L1287" i="12"/>
  <c r="N1287" i="12" s="1"/>
  <c r="H1288" i="12"/>
  <c r="M1288" i="12" s="1"/>
  <c r="F1290" i="12"/>
  <c r="G1290" i="12" s="1"/>
  <c r="E1289" i="12"/>
  <c r="P1287" i="12" l="1"/>
  <c r="R1287" i="12" s="1"/>
  <c r="Q1288" i="12"/>
  <c r="R1286" i="12"/>
  <c r="I1288" i="12"/>
  <c r="J1288" i="12" s="1"/>
  <c r="L1288" i="12"/>
  <c r="N1288" i="12" s="1"/>
  <c r="H1289" i="12"/>
  <c r="F1291" i="12"/>
  <c r="G1291" i="12" s="1"/>
  <c r="E1290" i="12"/>
  <c r="P1288" i="12" l="1"/>
  <c r="R1288" i="12" s="1"/>
  <c r="L1289" i="12"/>
  <c r="M1289" i="12"/>
  <c r="I1289" i="12"/>
  <c r="J1289" i="12" s="1"/>
  <c r="H1290" i="12"/>
  <c r="E1291" i="12"/>
  <c r="F1292" i="12"/>
  <c r="G1292" i="12" s="1"/>
  <c r="P1289" i="12" l="1"/>
  <c r="Q1289" i="12"/>
  <c r="L1290" i="12"/>
  <c r="M1290" i="12"/>
  <c r="N1289" i="12"/>
  <c r="I1290" i="12"/>
  <c r="J1290" i="12" s="1"/>
  <c r="H1291" i="12"/>
  <c r="M1291" i="12" s="1"/>
  <c r="F1293" i="12"/>
  <c r="G1293" i="12" s="1"/>
  <c r="E1292" i="12"/>
  <c r="P1290" i="12" l="1"/>
  <c r="Q1290" i="12"/>
  <c r="Q1291" i="12" s="1"/>
  <c r="R1289" i="12"/>
  <c r="N1290" i="12"/>
  <c r="I1291" i="12"/>
  <c r="J1291" i="12" s="1"/>
  <c r="L1291" i="12"/>
  <c r="N1291" i="12" s="1"/>
  <c r="H1292" i="12"/>
  <c r="M1292" i="12" s="1"/>
  <c r="E1293" i="12"/>
  <c r="F1294" i="12"/>
  <c r="G1294" i="12" s="1"/>
  <c r="P1291" i="12" l="1"/>
  <c r="R1291" i="12" s="1"/>
  <c r="Q1292" i="12"/>
  <c r="R1290" i="12"/>
  <c r="I1292" i="12"/>
  <c r="J1292" i="12" s="1"/>
  <c r="L1292" i="12"/>
  <c r="N1292" i="12" s="1"/>
  <c r="H1293" i="12"/>
  <c r="F1295" i="12"/>
  <c r="G1295" i="12" s="1"/>
  <c r="E1294" i="12"/>
  <c r="P1292" i="12" l="1"/>
  <c r="R1292" i="12" s="1"/>
  <c r="L1293" i="12"/>
  <c r="M1293" i="12"/>
  <c r="I1293" i="12"/>
  <c r="J1293" i="12" s="1"/>
  <c r="H1294" i="12"/>
  <c r="F1296" i="12"/>
  <c r="G1296" i="12" s="1"/>
  <c r="E1295" i="12"/>
  <c r="P1293" i="12" l="1"/>
  <c r="Q1293" i="12"/>
  <c r="L1294" i="12"/>
  <c r="M1294" i="12"/>
  <c r="N1293" i="12"/>
  <c r="I1294" i="12"/>
  <c r="J1294" i="12" s="1"/>
  <c r="H1295" i="12"/>
  <c r="F1297" i="12"/>
  <c r="G1297" i="12" s="1"/>
  <c r="E1296" i="12"/>
  <c r="P1294" i="12" l="1"/>
  <c r="Q1294" i="12"/>
  <c r="R1293" i="12"/>
  <c r="L1295" i="12"/>
  <c r="M1295" i="12"/>
  <c r="N1294" i="12"/>
  <c r="I1295" i="12"/>
  <c r="J1295" i="12" s="1"/>
  <c r="H1296" i="12"/>
  <c r="F1298" i="12"/>
  <c r="G1298" i="12" s="1"/>
  <c r="E1297" i="12"/>
  <c r="P1295" i="12" l="1"/>
  <c r="Q1295" i="12"/>
  <c r="R1294" i="12"/>
  <c r="L1296" i="12"/>
  <c r="M1296" i="12"/>
  <c r="N1295" i="12"/>
  <c r="I1296" i="12"/>
  <c r="J1296" i="12" s="1"/>
  <c r="H1297" i="12"/>
  <c r="M1297" i="12" s="1"/>
  <c r="F1299" i="12"/>
  <c r="G1299" i="12" s="1"/>
  <c r="E1298" i="12"/>
  <c r="P1296" i="12" l="1"/>
  <c r="Q1296" i="12"/>
  <c r="Q1297" i="12" s="1"/>
  <c r="R1295" i="12"/>
  <c r="N1296" i="12"/>
  <c r="I1297" i="12"/>
  <c r="J1297" i="12" s="1"/>
  <c r="L1297" i="12"/>
  <c r="N1297" i="12" s="1"/>
  <c r="H1298" i="12"/>
  <c r="M1298" i="12" s="1"/>
  <c r="F1300" i="12"/>
  <c r="G1300" i="12" s="1"/>
  <c r="E1299" i="12"/>
  <c r="P1297" i="12" l="1"/>
  <c r="R1297" i="12" s="1"/>
  <c r="Q1298" i="12"/>
  <c r="R1296" i="12"/>
  <c r="I1298" i="12"/>
  <c r="J1298" i="12" s="1"/>
  <c r="L1298" i="12"/>
  <c r="N1298" i="12" s="1"/>
  <c r="H1299" i="12"/>
  <c r="F1301" i="12"/>
  <c r="G1301" i="12" s="1"/>
  <c r="E1300" i="12"/>
  <c r="P1298" i="12" l="1"/>
  <c r="R1298" i="12" s="1"/>
  <c r="L1299" i="12"/>
  <c r="M1299" i="12"/>
  <c r="I1299" i="12"/>
  <c r="J1299" i="12" s="1"/>
  <c r="H1300" i="12"/>
  <c r="F1302" i="12"/>
  <c r="G1302" i="12" s="1"/>
  <c r="E1301" i="12"/>
  <c r="P1299" i="12" l="1"/>
  <c r="Q1299" i="12"/>
  <c r="L1300" i="12"/>
  <c r="M1300" i="12"/>
  <c r="N1299" i="12"/>
  <c r="I1300" i="12"/>
  <c r="J1300" i="12" s="1"/>
  <c r="H1301" i="12"/>
  <c r="E1302" i="12"/>
  <c r="F1303" i="12"/>
  <c r="G1303" i="12" s="1"/>
  <c r="P1300" i="12" l="1"/>
  <c r="Q1300" i="12"/>
  <c r="R1299" i="12"/>
  <c r="L1301" i="12"/>
  <c r="M1301" i="12"/>
  <c r="N1300" i="12"/>
  <c r="I1301" i="12"/>
  <c r="J1301" i="12" s="1"/>
  <c r="H1302" i="12"/>
  <c r="F1304" i="12"/>
  <c r="G1304" i="12" s="1"/>
  <c r="E1303" i="12"/>
  <c r="P1301" i="12" l="1"/>
  <c r="Q1301" i="12"/>
  <c r="R1300" i="12"/>
  <c r="L1302" i="12"/>
  <c r="M1302" i="12"/>
  <c r="N1301" i="12"/>
  <c r="I1302" i="12"/>
  <c r="J1302" i="12" s="1"/>
  <c r="H1303" i="12"/>
  <c r="E1304" i="12"/>
  <c r="F1305" i="12"/>
  <c r="G1305" i="12" s="1"/>
  <c r="P1302" i="12" l="1"/>
  <c r="Q1302" i="12"/>
  <c r="R1301" i="12"/>
  <c r="L1303" i="12"/>
  <c r="M1303" i="12"/>
  <c r="N1302" i="12"/>
  <c r="I1303" i="12"/>
  <c r="J1303" i="12" s="1"/>
  <c r="H1304" i="12"/>
  <c r="F1306" i="12"/>
  <c r="G1306" i="12" s="1"/>
  <c r="E1305" i="12"/>
  <c r="P1303" i="12" l="1"/>
  <c r="Q1303" i="12"/>
  <c r="R1302" i="12"/>
  <c r="L1304" i="12"/>
  <c r="M1304" i="12"/>
  <c r="N1303" i="12"/>
  <c r="I1304" i="12"/>
  <c r="J1304" i="12" s="1"/>
  <c r="H1305" i="12"/>
  <c r="M1305" i="12" s="1"/>
  <c r="F1307" i="12"/>
  <c r="G1307" i="12" s="1"/>
  <c r="E1306" i="12"/>
  <c r="P1304" i="12" l="1"/>
  <c r="Q1304" i="12"/>
  <c r="Q1305" i="12" s="1"/>
  <c r="R1303" i="12"/>
  <c r="N1304" i="12"/>
  <c r="I1305" i="12"/>
  <c r="J1305" i="12" s="1"/>
  <c r="L1305" i="12"/>
  <c r="N1305" i="12" s="1"/>
  <c r="H1306" i="12"/>
  <c r="F1308" i="12"/>
  <c r="G1308" i="12" s="1"/>
  <c r="E1307" i="12"/>
  <c r="P1305" i="12" l="1"/>
  <c r="R1305" i="12" s="1"/>
  <c r="R1304" i="12"/>
  <c r="L1306" i="12"/>
  <c r="M1306" i="12"/>
  <c r="I1306" i="12"/>
  <c r="J1306" i="12" s="1"/>
  <c r="H1307" i="12"/>
  <c r="F1309" i="12"/>
  <c r="G1309" i="12" s="1"/>
  <c r="E1308" i="12"/>
  <c r="P1306" i="12" l="1"/>
  <c r="Q1306" i="12"/>
  <c r="L1307" i="12"/>
  <c r="M1307" i="12"/>
  <c r="N1306" i="12"/>
  <c r="I1307" i="12"/>
  <c r="J1307" i="12" s="1"/>
  <c r="H1308" i="12"/>
  <c r="F1310" i="12"/>
  <c r="G1310" i="12" s="1"/>
  <c r="E1309" i="12"/>
  <c r="P1307" i="12" l="1"/>
  <c r="Q1307" i="12"/>
  <c r="R1306" i="12"/>
  <c r="L1308" i="12"/>
  <c r="M1308" i="12"/>
  <c r="N1307" i="12"/>
  <c r="I1308" i="12"/>
  <c r="J1308" i="12" s="1"/>
  <c r="H1309" i="12"/>
  <c r="M1309" i="12" s="1"/>
  <c r="E1310" i="12"/>
  <c r="F1311" i="12"/>
  <c r="G1311" i="12" s="1"/>
  <c r="P1308" i="12" l="1"/>
  <c r="Q1308" i="12"/>
  <c r="Q1309" i="12" s="1"/>
  <c r="R1307" i="12"/>
  <c r="N1308" i="12"/>
  <c r="I1309" i="12"/>
  <c r="J1309" i="12" s="1"/>
  <c r="L1309" i="12"/>
  <c r="N1309" i="12" s="1"/>
  <c r="H1310" i="12"/>
  <c r="F1312" i="12"/>
  <c r="G1312" i="12" s="1"/>
  <c r="E1311" i="12"/>
  <c r="P1309" i="12" l="1"/>
  <c r="R1309" i="12" s="1"/>
  <c r="R1308" i="12"/>
  <c r="L1310" i="12"/>
  <c r="M1310" i="12"/>
  <c r="I1310" i="12"/>
  <c r="J1310" i="12" s="1"/>
  <c r="H1311" i="12"/>
  <c r="F1313" i="12"/>
  <c r="G1313" i="12" s="1"/>
  <c r="E1312" i="12"/>
  <c r="P1310" i="12" l="1"/>
  <c r="Q1310" i="12"/>
  <c r="L1311" i="12"/>
  <c r="M1311" i="12"/>
  <c r="N1310" i="12"/>
  <c r="I1311" i="12"/>
  <c r="J1311" i="12" s="1"/>
  <c r="H1312" i="12"/>
  <c r="M1312" i="12" s="1"/>
  <c r="F1314" i="12"/>
  <c r="G1314" i="12" s="1"/>
  <c r="E1313" i="12"/>
  <c r="P1311" i="12" l="1"/>
  <c r="Q1311" i="12"/>
  <c r="Q1312" i="12" s="1"/>
  <c r="R1310" i="12"/>
  <c r="N1311" i="12"/>
  <c r="I1312" i="12"/>
  <c r="J1312" i="12" s="1"/>
  <c r="L1312" i="12"/>
  <c r="N1312" i="12" s="1"/>
  <c r="H1313" i="12"/>
  <c r="E1314" i="12"/>
  <c r="F1315" i="12"/>
  <c r="G1315" i="12" s="1"/>
  <c r="P1312" i="12" l="1"/>
  <c r="R1312" i="12" s="1"/>
  <c r="R1311" i="12"/>
  <c r="L1313" i="12"/>
  <c r="M1313" i="12"/>
  <c r="I1313" i="12"/>
  <c r="J1313" i="12" s="1"/>
  <c r="H1314" i="12"/>
  <c r="F1316" i="12"/>
  <c r="G1316" i="12" s="1"/>
  <c r="E1315" i="12"/>
  <c r="P1313" i="12" l="1"/>
  <c r="Q1313" i="12"/>
  <c r="L1314" i="12"/>
  <c r="M1314" i="12"/>
  <c r="N1313" i="12"/>
  <c r="I1314" i="12"/>
  <c r="J1314" i="12" s="1"/>
  <c r="H1315" i="12"/>
  <c r="F1317" i="12"/>
  <c r="G1317" i="12" s="1"/>
  <c r="E1316" i="12"/>
  <c r="P1314" i="12" l="1"/>
  <c r="Q1314" i="12"/>
  <c r="R1313" i="12"/>
  <c r="L1315" i="12"/>
  <c r="M1315" i="12"/>
  <c r="N1314" i="12"/>
  <c r="I1315" i="12"/>
  <c r="J1315" i="12" s="1"/>
  <c r="H1316" i="12"/>
  <c r="F1318" i="12"/>
  <c r="G1318" i="12" s="1"/>
  <c r="E1317" i="12"/>
  <c r="P1315" i="12" l="1"/>
  <c r="Q1315" i="12"/>
  <c r="R1314" i="12"/>
  <c r="L1316" i="12"/>
  <c r="M1316" i="12"/>
  <c r="N1315" i="12"/>
  <c r="I1316" i="12"/>
  <c r="J1316" i="12" s="1"/>
  <c r="H1317" i="12"/>
  <c r="F1319" i="12"/>
  <c r="G1319" i="12" s="1"/>
  <c r="E1318" i="12"/>
  <c r="P1316" i="12" l="1"/>
  <c r="Q1316" i="12"/>
  <c r="R1315" i="12"/>
  <c r="L1317" i="12"/>
  <c r="M1317" i="12"/>
  <c r="N1316" i="12"/>
  <c r="I1317" i="12"/>
  <c r="J1317" i="12" s="1"/>
  <c r="H1318" i="12"/>
  <c r="F1320" i="12"/>
  <c r="G1320" i="12" s="1"/>
  <c r="E1319" i="12"/>
  <c r="P1317" i="12" l="1"/>
  <c r="Q1317" i="12"/>
  <c r="R1316" i="12"/>
  <c r="L1318" i="12"/>
  <c r="M1318" i="12"/>
  <c r="N1317" i="12"/>
  <c r="I1318" i="12"/>
  <c r="J1318" i="12" s="1"/>
  <c r="H1319" i="12"/>
  <c r="E1320" i="12"/>
  <c r="F1321" i="12"/>
  <c r="G1321" i="12" s="1"/>
  <c r="P1318" i="12" l="1"/>
  <c r="Q1318" i="12"/>
  <c r="R1317" i="12"/>
  <c r="L1319" i="12"/>
  <c r="M1319" i="12"/>
  <c r="N1318" i="12"/>
  <c r="I1319" i="12"/>
  <c r="J1319" i="12" s="1"/>
  <c r="H1320" i="12"/>
  <c r="F1322" i="12"/>
  <c r="G1322" i="12" s="1"/>
  <c r="E1321" i="12"/>
  <c r="P1319" i="12" l="1"/>
  <c r="Q1319" i="12"/>
  <c r="R1318" i="12"/>
  <c r="L1320" i="12"/>
  <c r="M1320" i="12"/>
  <c r="N1319" i="12"/>
  <c r="I1320" i="12"/>
  <c r="J1320" i="12" s="1"/>
  <c r="H1321" i="12"/>
  <c r="F1323" i="12"/>
  <c r="G1323" i="12" s="1"/>
  <c r="E1322" i="12"/>
  <c r="P1320" i="12" l="1"/>
  <c r="Q1320" i="12"/>
  <c r="R1319" i="12"/>
  <c r="L1321" i="12"/>
  <c r="M1321" i="12"/>
  <c r="N1320" i="12"/>
  <c r="I1321" i="12"/>
  <c r="J1321" i="12" s="1"/>
  <c r="H1322" i="12"/>
  <c r="F1324" i="12"/>
  <c r="G1324" i="12" s="1"/>
  <c r="E1323" i="12"/>
  <c r="P1321" i="12" l="1"/>
  <c r="Q1321" i="12"/>
  <c r="R1320" i="12"/>
  <c r="L1322" i="12"/>
  <c r="M1322" i="12"/>
  <c r="N1321" i="12"/>
  <c r="I1322" i="12"/>
  <c r="J1322" i="12" s="1"/>
  <c r="H1323" i="12"/>
  <c r="F1325" i="12"/>
  <c r="G1325" i="12" s="1"/>
  <c r="E1324" i="12"/>
  <c r="P1322" i="12" l="1"/>
  <c r="Q1322" i="12"/>
  <c r="R1321" i="12"/>
  <c r="L1323" i="12"/>
  <c r="M1323" i="12"/>
  <c r="N1322" i="12"/>
  <c r="I1323" i="12"/>
  <c r="J1323" i="12" s="1"/>
  <c r="H1324" i="12"/>
  <c r="F1326" i="12"/>
  <c r="G1326" i="12" s="1"/>
  <c r="E1325" i="12"/>
  <c r="P1323" i="12" l="1"/>
  <c r="Q1323" i="12"/>
  <c r="R1322" i="12"/>
  <c r="L1324" i="12"/>
  <c r="M1324" i="12"/>
  <c r="N1323" i="12"/>
  <c r="I1324" i="12"/>
  <c r="J1324" i="12" s="1"/>
  <c r="H1325" i="12"/>
  <c r="F1327" i="12"/>
  <c r="G1327" i="12" s="1"/>
  <c r="E1326" i="12"/>
  <c r="P1324" i="12" l="1"/>
  <c r="Q1324" i="12"/>
  <c r="R1323" i="12"/>
  <c r="L1325" i="12"/>
  <c r="M1325" i="12"/>
  <c r="N1324" i="12"/>
  <c r="I1325" i="12"/>
  <c r="J1325" i="12" s="1"/>
  <c r="H1326" i="12"/>
  <c r="F1328" i="12"/>
  <c r="G1328" i="12" s="1"/>
  <c r="E1327" i="12"/>
  <c r="P1325" i="12" l="1"/>
  <c r="Q1325" i="12"/>
  <c r="R1324" i="12"/>
  <c r="L1326" i="12"/>
  <c r="M1326" i="12"/>
  <c r="N1325" i="12"/>
  <c r="I1326" i="12"/>
  <c r="J1326" i="12" s="1"/>
  <c r="H1327" i="12"/>
  <c r="E1328" i="12"/>
  <c r="F1329" i="12"/>
  <c r="G1329" i="12" s="1"/>
  <c r="P1326" i="12" l="1"/>
  <c r="Q1326" i="12"/>
  <c r="R1325" i="12"/>
  <c r="L1327" i="12"/>
  <c r="M1327" i="12"/>
  <c r="N1326" i="12"/>
  <c r="I1327" i="12"/>
  <c r="J1327" i="12" s="1"/>
  <c r="H1328" i="12"/>
  <c r="M1328" i="12" s="1"/>
  <c r="F1330" i="12"/>
  <c r="G1330" i="12" s="1"/>
  <c r="E1329" i="12"/>
  <c r="P1327" i="12" l="1"/>
  <c r="Q1327" i="12"/>
  <c r="Q1328" i="12" s="1"/>
  <c r="R1326" i="12"/>
  <c r="N1327" i="12"/>
  <c r="I1328" i="12"/>
  <c r="J1328" i="12" s="1"/>
  <c r="L1328" i="12"/>
  <c r="N1328" i="12" s="1"/>
  <c r="H1329" i="12"/>
  <c r="E1330" i="12"/>
  <c r="F1331" i="12"/>
  <c r="G1331" i="12" s="1"/>
  <c r="P1328" i="12" l="1"/>
  <c r="R1328" i="12" s="1"/>
  <c r="R1327" i="12"/>
  <c r="L1329" i="12"/>
  <c r="M1329" i="12"/>
  <c r="I1329" i="12"/>
  <c r="J1329" i="12" s="1"/>
  <c r="H1330" i="12"/>
  <c r="M1330" i="12" s="1"/>
  <c r="F1332" i="12"/>
  <c r="G1332" i="12" s="1"/>
  <c r="E1331" i="12"/>
  <c r="P1329" i="12" l="1"/>
  <c r="Q1329" i="12"/>
  <c r="Q1330" i="12" s="1"/>
  <c r="N1329" i="12"/>
  <c r="I1330" i="12"/>
  <c r="J1330" i="12" s="1"/>
  <c r="L1330" i="12"/>
  <c r="N1330" i="12" s="1"/>
  <c r="H1331" i="12"/>
  <c r="F1333" i="12"/>
  <c r="G1333" i="12" s="1"/>
  <c r="E1332" i="12"/>
  <c r="P1330" i="12" l="1"/>
  <c r="R1330" i="12" s="1"/>
  <c r="R1329" i="12"/>
  <c r="L1331" i="12"/>
  <c r="M1331" i="12"/>
  <c r="I1331" i="12"/>
  <c r="J1331" i="12" s="1"/>
  <c r="H1332" i="12"/>
  <c r="F1334" i="12"/>
  <c r="G1334" i="12" s="1"/>
  <c r="E1333" i="12"/>
  <c r="P1331" i="12" l="1"/>
  <c r="Q1331" i="12"/>
  <c r="L1332" i="12"/>
  <c r="M1332" i="12"/>
  <c r="N1331" i="12"/>
  <c r="I1332" i="12"/>
  <c r="J1332" i="12" s="1"/>
  <c r="H1333" i="12"/>
  <c r="F1335" i="12"/>
  <c r="G1335" i="12" s="1"/>
  <c r="E1334" i="12"/>
  <c r="P1332" i="12" l="1"/>
  <c r="Q1332" i="12"/>
  <c r="R1331" i="12"/>
  <c r="L1333" i="12"/>
  <c r="M1333" i="12"/>
  <c r="N1332" i="12"/>
  <c r="I1333" i="12"/>
  <c r="J1333" i="12" s="1"/>
  <c r="H1334" i="12"/>
  <c r="E1335" i="12"/>
  <c r="F1336" i="12"/>
  <c r="G1336" i="12" s="1"/>
  <c r="P1333" i="12" l="1"/>
  <c r="Q1333" i="12"/>
  <c r="R1332" i="12"/>
  <c r="L1334" i="12"/>
  <c r="M1334" i="12"/>
  <c r="N1333" i="12"/>
  <c r="I1334" i="12"/>
  <c r="J1334" i="12" s="1"/>
  <c r="H1335" i="12"/>
  <c r="F1337" i="12"/>
  <c r="G1337" i="12" s="1"/>
  <c r="E1336" i="12"/>
  <c r="P1334" i="12" l="1"/>
  <c r="Q1334" i="12"/>
  <c r="R1333" i="12"/>
  <c r="L1335" i="12"/>
  <c r="M1335" i="12"/>
  <c r="N1334" i="12"/>
  <c r="I1335" i="12"/>
  <c r="J1335" i="12" s="1"/>
  <c r="H1336" i="12"/>
  <c r="M1336" i="12" s="1"/>
  <c r="E1337" i="12"/>
  <c r="F1338" i="12"/>
  <c r="G1338" i="12" s="1"/>
  <c r="P1335" i="12" l="1"/>
  <c r="Q1335" i="12"/>
  <c r="Q1336" i="12" s="1"/>
  <c r="R1334" i="12"/>
  <c r="N1335" i="12"/>
  <c r="I1336" i="12"/>
  <c r="J1336" i="12" s="1"/>
  <c r="L1336" i="12"/>
  <c r="N1336" i="12" s="1"/>
  <c r="H1337" i="12"/>
  <c r="F1339" i="12"/>
  <c r="G1339" i="12" s="1"/>
  <c r="E1338" i="12"/>
  <c r="P1336" i="12" l="1"/>
  <c r="R1336" i="12" s="1"/>
  <c r="R1335" i="12"/>
  <c r="L1337" i="12"/>
  <c r="M1337" i="12"/>
  <c r="I1337" i="12"/>
  <c r="J1337" i="12" s="1"/>
  <c r="H1338" i="12"/>
  <c r="E1339" i="12"/>
  <c r="F1340" i="12"/>
  <c r="G1340" i="12" s="1"/>
  <c r="P1337" i="12" l="1"/>
  <c r="Q1337" i="12"/>
  <c r="L1338" i="12"/>
  <c r="M1338" i="12"/>
  <c r="N1337" i="12"/>
  <c r="I1338" i="12"/>
  <c r="J1338" i="12" s="1"/>
  <c r="H1339" i="12"/>
  <c r="F1341" i="12"/>
  <c r="G1341" i="12" s="1"/>
  <c r="E1340" i="12"/>
  <c r="P1338" i="12" l="1"/>
  <c r="Q1338" i="12"/>
  <c r="R1337" i="12"/>
  <c r="L1339" i="12"/>
  <c r="M1339" i="12"/>
  <c r="N1338" i="12"/>
  <c r="I1339" i="12"/>
  <c r="J1339" i="12" s="1"/>
  <c r="H1340" i="12"/>
  <c r="E1341" i="12"/>
  <c r="F1342" i="12"/>
  <c r="G1342" i="12" s="1"/>
  <c r="R1338" i="12" l="1"/>
  <c r="P1339" i="12"/>
  <c r="Q1339" i="12"/>
  <c r="L1340" i="12"/>
  <c r="M1340" i="12"/>
  <c r="N1339" i="12"/>
  <c r="I1340" i="12"/>
  <c r="J1340" i="12" s="1"/>
  <c r="H1341" i="12"/>
  <c r="F1343" i="12"/>
  <c r="G1343" i="12" s="1"/>
  <c r="E1342" i="12"/>
  <c r="P1340" i="12" l="1"/>
  <c r="Q1340" i="12"/>
  <c r="R1339" i="12"/>
  <c r="L1341" i="12"/>
  <c r="M1341" i="12"/>
  <c r="N1340" i="12"/>
  <c r="I1341" i="12"/>
  <c r="J1341" i="12" s="1"/>
  <c r="H1342" i="12"/>
  <c r="F1344" i="12"/>
  <c r="G1344" i="12" s="1"/>
  <c r="E1343" i="12"/>
  <c r="P1341" i="12" l="1"/>
  <c r="Q1341" i="12"/>
  <c r="R1340" i="12"/>
  <c r="L1342" i="12"/>
  <c r="M1342" i="12"/>
  <c r="N1341" i="12"/>
  <c r="I1342" i="12"/>
  <c r="J1342" i="12" s="1"/>
  <c r="H1343" i="12"/>
  <c r="M1343" i="12" s="1"/>
  <c r="E1344" i="12"/>
  <c r="F1345" i="12"/>
  <c r="G1345" i="12" s="1"/>
  <c r="P1342" i="12" l="1"/>
  <c r="Q1342" i="12"/>
  <c r="Q1343" i="12" s="1"/>
  <c r="R1341" i="12"/>
  <c r="N1342" i="12"/>
  <c r="I1343" i="12"/>
  <c r="J1343" i="12" s="1"/>
  <c r="L1343" i="12"/>
  <c r="N1343" i="12" s="1"/>
  <c r="H1344" i="12"/>
  <c r="M1344" i="12" s="1"/>
  <c r="F1346" i="12"/>
  <c r="G1346" i="12" s="1"/>
  <c r="E1345" i="12"/>
  <c r="P1343" i="12" l="1"/>
  <c r="Q1344" i="12"/>
  <c r="R1343" i="12"/>
  <c r="R1342" i="12"/>
  <c r="I1344" i="12"/>
  <c r="J1344" i="12" s="1"/>
  <c r="L1344" i="12"/>
  <c r="N1344" i="12" s="1"/>
  <c r="H1345" i="12"/>
  <c r="M1345" i="12" s="1"/>
  <c r="E1346" i="12"/>
  <c r="F1347" i="12"/>
  <c r="G1347" i="12" s="1"/>
  <c r="P1344" i="12" l="1"/>
  <c r="Q1345" i="12"/>
  <c r="R1344" i="12"/>
  <c r="I1345" i="12"/>
  <c r="J1345" i="12" s="1"/>
  <c r="L1345" i="12"/>
  <c r="N1345" i="12" s="1"/>
  <c r="H1346" i="12"/>
  <c r="F1348" i="12"/>
  <c r="G1348" i="12" s="1"/>
  <c r="E1347" i="12"/>
  <c r="P1345" i="12" l="1"/>
  <c r="R1345" i="12" s="1"/>
  <c r="L1346" i="12"/>
  <c r="M1346" i="12"/>
  <c r="I1346" i="12"/>
  <c r="J1346" i="12" s="1"/>
  <c r="H1347" i="12"/>
  <c r="F1349" i="12"/>
  <c r="G1349" i="12" s="1"/>
  <c r="E1348" i="12"/>
  <c r="P1346" i="12" l="1"/>
  <c r="Q1346" i="12"/>
  <c r="L1347" i="12"/>
  <c r="M1347" i="12"/>
  <c r="N1346" i="12"/>
  <c r="I1347" i="12"/>
  <c r="J1347" i="12" s="1"/>
  <c r="H1348" i="12"/>
  <c r="E1349" i="12"/>
  <c r="F1350" i="12"/>
  <c r="G1350" i="12" s="1"/>
  <c r="P1347" i="12" l="1"/>
  <c r="Q1347" i="12"/>
  <c r="R1346" i="12"/>
  <c r="L1348" i="12"/>
  <c r="M1348" i="12"/>
  <c r="N1347" i="12"/>
  <c r="I1348" i="12"/>
  <c r="J1348" i="12" s="1"/>
  <c r="H1349" i="12"/>
  <c r="F1351" i="12"/>
  <c r="G1351" i="12" s="1"/>
  <c r="E1350" i="12"/>
  <c r="P1348" i="12" l="1"/>
  <c r="Q1348" i="12"/>
  <c r="R1347" i="12"/>
  <c r="L1349" i="12"/>
  <c r="M1349" i="12"/>
  <c r="N1348" i="12"/>
  <c r="I1349" i="12"/>
  <c r="J1349" i="12" s="1"/>
  <c r="H1350" i="12"/>
  <c r="F1352" i="12"/>
  <c r="G1352" i="12" s="1"/>
  <c r="E1351" i="12"/>
  <c r="P1349" i="12" l="1"/>
  <c r="Q1349" i="12"/>
  <c r="R1348" i="12"/>
  <c r="L1350" i="12"/>
  <c r="M1350" i="12"/>
  <c r="N1349" i="12"/>
  <c r="I1350" i="12"/>
  <c r="J1350" i="12" s="1"/>
  <c r="H1351" i="12"/>
  <c r="E1352" i="12"/>
  <c r="F1353" i="12"/>
  <c r="G1353" i="12" s="1"/>
  <c r="P1350" i="12" l="1"/>
  <c r="Q1350" i="12"/>
  <c r="R1349" i="12"/>
  <c r="L1351" i="12"/>
  <c r="M1351" i="12"/>
  <c r="N1350" i="12"/>
  <c r="I1351" i="12"/>
  <c r="J1351" i="12" s="1"/>
  <c r="H1352" i="12"/>
  <c r="M1352" i="12" s="1"/>
  <c r="F1354" i="12"/>
  <c r="G1354" i="12" s="1"/>
  <c r="E1353" i="12"/>
  <c r="P1351" i="12" l="1"/>
  <c r="Q1351" i="12"/>
  <c r="Q1352" i="12" s="1"/>
  <c r="R1350" i="12"/>
  <c r="N1351" i="12"/>
  <c r="I1352" i="12"/>
  <c r="J1352" i="12" s="1"/>
  <c r="L1352" i="12"/>
  <c r="N1352" i="12" s="1"/>
  <c r="H1353" i="12"/>
  <c r="M1353" i="12" s="1"/>
  <c r="F1355" i="12"/>
  <c r="G1355" i="12" s="1"/>
  <c r="E1354" i="12"/>
  <c r="P1352" i="12" l="1"/>
  <c r="R1352" i="12" s="1"/>
  <c r="Q1353" i="12"/>
  <c r="R1351" i="12"/>
  <c r="I1353" i="12"/>
  <c r="J1353" i="12" s="1"/>
  <c r="L1353" i="12"/>
  <c r="N1353" i="12" s="1"/>
  <c r="H1354" i="12"/>
  <c r="F1356" i="12"/>
  <c r="G1356" i="12" s="1"/>
  <c r="E1355" i="12"/>
  <c r="P1353" i="12" l="1"/>
  <c r="R1353" i="12" s="1"/>
  <c r="L1354" i="12"/>
  <c r="M1354" i="12"/>
  <c r="I1354" i="12"/>
  <c r="J1354" i="12" s="1"/>
  <c r="H1355" i="12"/>
  <c r="E1356" i="12"/>
  <c r="F1357" i="12"/>
  <c r="G1357" i="12" s="1"/>
  <c r="P1354" i="12" l="1"/>
  <c r="Q1354" i="12"/>
  <c r="L1355" i="12"/>
  <c r="M1355" i="12"/>
  <c r="N1354" i="12"/>
  <c r="I1355" i="12"/>
  <c r="J1355" i="12" s="1"/>
  <c r="H1356" i="12"/>
  <c r="F1358" i="12"/>
  <c r="G1358" i="12" s="1"/>
  <c r="E1357" i="12"/>
  <c r="P1355" i="12" l="1"/>
  <c r="Q1355" i="12"/>
  <c r="R1354" i="12"/>
  <c r="L1356" i="12"/>
  <c r="M1356" i="12"/>
  <c r="N1355" i="12"/>
  <c r="I1356" i="12"/>
  <c r="J1356" i="12" s="1"/>
  <c r="H1357" i="12"/>
  <c r="E1358" i="12"/>
  <c r="F1359" i="12"/>
  <c r="G1359" i="12" s="1"/>
  <c r="P1356" i="12" l="1"/>
  <c r="Q1356" i="12"/>
  <c r="R1355" i="12"/>
  <c r="L1357" i="12"/>
  <c r="M1357" i="12"/>
  <c r="N1356" i="12"/>
  <c r="I1357" i="12"/>
  <c r="J1357" i="12" s="1"/>
  <c r="H1358" i="12"/>
  <c r="F1360" i="12"/>
  <c r="G1360" i="12" s="1"/>
  <c r="E1359" i="12"/>
  <c r="P1357" i="12" l="1"/>
  <c r="Q1357" i="12"/>
  <c r="R1356" i="12"/>
  <c r="L1358" i="12"/>
  <c r="M1358" i="12"/>
  <c r="N1357" i="12"/>
  <c r="I1358" i="12"/>
  <c r="J1358" i="12" s="1"/>
  <c r="H1359" i="12"/>
  <c r="E1360" i="12"/>
  <c r="F1361" i="12"/>
  <c r="G1361" i="12" s="1"/>
  <c r="P1358" i="12" l="1"/>
  <c r="Q1358" i="12"/>
  <c r="R1357" i="12"/>
  <c r="L1359" i="12"/>
  <c r="M1359" i="12"/>
  <c r="N1358" i="12"/>
  <c r="I1359" i="12"/>
  <c r="J1359" i="12" s="1"/>
  <c r="H1360" i="12"/>
  <c r="F1362" i="12"/>
  <c r="G1362" i="12" s="1"/>
  <c r="E1361" i="12"/>
  <c r="P1359" i="12" l="1"/>
  <c r="Q1359" i="12"/>
  <c r="R1358" i="12"/>
  <c r="L1360" i="12"/>
  <c r="M1360" i="12"/>
  <c r="N1359" i="12"/>
  <c r="I1360" i="12"/>
  <c r="J1360" i="12" s="1"/>
  <c r="H1361" i="12"/>
  <c r="F1363" i="12"/>
  <c r="G1363" i="12" s="1"/>
  <c r="E1362" i="12"/>
  <c r="R1359" i="12" l="1"/>
  <c r="P1360" i="12"/>
  <c r="Q1360" i="12"/>
  <c r="L1361" i="12"/>
  <c r="M1361" i="12"/>
  <c r="N1360" i="12"/>
  <c r="I1361" i="12"/>
  <c r="J1361" i="12" s="1"/>
  <c r="H1362" i="12"/>
  <c r="F1364" i="12"/>
  <c r="G1364" i="12" s="1"/>
  <c r="E1363" i="12"/>
  <c r="P1361" i="12" l="1"/>
  <c r="Q1361" i="12"/>
  <c r="R1360" i="12"/>
  <c r="L1362" i="12"/>
  <c r="M1362" i="12"/>
  <c r="N1361" i="12"/>
  <c r="I1362" i="12"/>
  <c r="J1362" i="12" s="1"/>
  <c r="H1363" i="12"/>
  <c r="E1364" i="12"/>
  <c r="F1365" i="12"/>
  <c r="G1365" i="12" s="1"/>
  <c r="P1362" i="12" l="1"/>
  <c r="Q1362" i="12"/>
  <c r="R1361" i="12"/>
  <c r="L1363" i="12"/>
  <c r="M1363" i="12"/>
  <c r="N1362" i="12"/>
  <c r="I1363" i="12"/>
  <c r="J1363" i="12" s="1"/>
  <c r="H1364" i="12"/>
  <c r="F1366" i="12"/>
  <c r="G1366" i="12" s="1"/>
  <c r="E1365" i="12"/>
  <c r="P1363" i="12" l="1"/>
  <c r="Q1363" i="12"/>
  <c r="R1362" i="12"/>
  <c r="L1364" i="12"/>
  <c r="M1364" i="12"/>
  <c r="N1363" i="12"/>
  <c r="I1364" i="12"/>
  <c r="J1364" i="12" s="1"/>
  <c r="H1365" i="12"/>
  <c r="F1367" i="12"/>
  <c r="G1367" i="12" s="1"/>
  <c r="E1366" i="12"/>
  <c r="P1364" i="12" l="1"/>
  <c r="Q1364" i="12"/>
  <c r="R1363" i="12"/>
  <c r="L1365" i="12"/>
  <c r="M1365" i="12"/>
  <c r="N1364" i="12"/>
  <c r="I1365" i="12"/>
  <c r="J1365" i="12" s="1"/>
  <c r="H1366" i="12"/>
  <c r="E1367" i="12"/>
  <c r="F1368" i="12"/>
  <c r="G1368" i="12" s="1"/>
  <c r="P1365" i="12" l="1"/>
  <c r="Q1365" i="12"/>
  <c r="R1364" i="12"/>
  <c r="L1366" i="12"/>
  <c r="M1366" i="12"/>
  <c r="N1365" i="12"/>
  <c r="I1366" i="12"/>
  <c r="J1366" i="12" s="1"/>
  <c r="H1367" i="12"/>
  <c r="F1369" i="12"/>
  <c r="G1369" i="12" s="1"/>
  <c r="E1368" i="12"/>
  <c r="P1366" i="12" l="1"/>
  <c r="Q1366" i="12"/>
  <c r="R1365" i="12"/>
  <c r="L1367" i="12"/>
  <c r="M1367" i="12"/>
  <c r="N1366" i="12"/>
  <c r="I1367" i="12"/>
  <c r="J1367" i="12" s="1"/>
  <c r="H1368" i="12"/>
  <c r="F1370" i="12"/>
  <c r="G1370" i="12" s="1"/>
  <c r="E1369" i="12"/>
  <c r="P1367" i="12" l="1"/>
  <c r="Q1367" i="12"/>
  <c r="R1366" i="12"/>
  <c r="L1368" i="12"/>
  <c r="M1368" i="12"/>
  <c r="N1367" i="12"/>
  <c r="I1368" i="12"/>
  <c r="J1368" i="12" s="1"/>
  <c r="H1369" i="12"/>
  <c r="M1369" i="12" s="1"/>
  <c r="F1371" i="12"/>
  <c r="G1371" i="12" s="1"/>
  <c r="E1370" i="12"/>
  <c r="P1368" i="12" l="1"/>
  <c r="Q1368" i="12"/>
  <c r="Q1369" i="12" s="1"/>
  <c r="R1367" i="12"/>
  <c r="N1368" i="12"/>
  <c r="I1369" i="12"/>
  <c r="J1369" i="12" s="1"/>
  <c r="L1369" i="12"/>
  <c r="N1369" i="12" s="1"/>
  <c r="H1370" i="12"/>
  <c r="E1371" i="12"/>
  <c r="F1372" i="12"/>
  <c r="G1372" i="12" s="1"/>
  <c r="P1369" i="12" l="1"/>
  <c r="R1369" i="12" s="1"/>
  <c r="R1368" i="12"/>
  <c r="L1370" i="12"/>
  <c r="M1370" i="12"/>
  <c r="I1370" i="12"/>
  <c r="J1370" i="12" s="1"/>
  <c r="H1371" i="12"/>
  <c r="M1371" i="12" s="1"/>
  <c r="F1373" i="12"/>
  <c r="G1373" i="12" s="1"/>
  <c r="E1372" i="12"/>
  <c r="P1370" i="12" l="1"/>
  <c r="Q1370" i="12"/>
  <c r="Q1371" i="12" s="1"/>
  <c r="N1370" i="12"/>
  <c r="I1371" i="12"/>
  <c r="J1371" i="12" s="1"/>
  <c r="L1371" i="12"/>
  <c r="N1371" i="12" s="1"/>
  <c r="H1372" i="12"/>
  <c r="F1374" i="12"/>
  <c r="G1374" i="12" s="1"/>
  <c r="E1373" i="12"/>
  <c r="P1371" i="12" l="1"/>
  <c r="R1371" i="12" s="1"/>
  <c r="R1370" i="12"/>
  <c r="L1372" i="12"/>
  <c r="M1372" i="12"/>
  <c r="I1372" i="12"/>
  <c r="J1372" i="12" s="1"/>
  <c r="H1373" i="12"/>
  <c r="F1375" i="12"/>
  <c r="G1375" i="12" s="1"/>
  <c r="E1374" i="12"/>
  <c r="P1372" i="12" l="1"/>
  <c r="Q1372" i="12"/>
  <c r="L1373" i="12"/>
  <c r="M1373" i="12"/>
  <c r="N1372" i="12"/>
  <c r="I1373" i="12"/>
  <c r="J1373" i="12" s="1"/>
  <c r="H1374" i="12"/>
  <c r="F1376" i="12"/>
  <c r="G1376" i="12" s="1"/>
  <c r="E1375" i="12"/>
  <c r="P1373" i="12" l="1"/>
  <c r="Q1373" i="12"/>
  <c r="R1372" i="12"/>
  <c r="L1374" i="12"/>
  <c r="M1374" i="12"/>
  <c r="N1373" i="12"/>
  <c r="I1374" i="12"/>
  <c r="J1374" i="12" s="1"/>
  <c r="H1375" i="12"/>
  <c r="E1376" i="12"/>
  <c r="F1377" i="12"/>
  <c r="G1377" i="12" s="1"/>
  <c r="P1374" i="12" l="1"/>
  <c r="Q1374" i="12"/>
  <c r="R1373" i="12"/>
  <c r="L1375" i="12"/>
  <c r="M1375" i="12"/>
  <c r="N1374" i="12"/>
  <c r="I1375" i="12"/>
  <c r="J1375" i="12" s="1"/>
  <c r="H1376" i="12"/>
  <c r="F1378" i="12"/>
  <c r="G1378" i="12" s="1"/>
  <c r="E1377" i="12"/>
  <c r="P1375" i="12" l="1"/>
  <c r="Q1375" i="12"/>
  <c r="R1374" i="12"/>
  <c r="L1376" i="12"/>
  <c r="M1376" i="12"/>
  <c r="N1375" i="12"/>
  <c r="I1376" i="12"/>
  <c r="J1376" i="12" s="1"/>
  <c r="H1377" i="12"/>
  <c r="F1379" i="12"/>
  <c r="G1379" i="12" s="1"/>
  <c r="E1378" i="12"/>
  <c r="P1376" i="12" l="1"/>
  <c r="Q1376" i="12"/>
  <c r="R1375" i="12"/>
  <c r="L1377" i="12"/>
  <c r="M1377" i="12"/>
  <c r="N1376" i="12"/>
  <c r="I1377" i="12"/>
  <c r="J1377" i="12" s="1"/>
  <c r="H1378" i="12"/>
  <c r="M1378" i="12" s="1"/>
  <c r="E1379" i="12"/>
  <c r="F1380" i="12"/>
  <c r="G1380" i="12" s="1"/>
  <c r="P1377" i="12" l="1"/>
  <c r="Q1377" i="12"/>
  <c r="Q1378" i="12" s="1"/>
  <c r="R1376" i="12"/>
  <c r="N1377" i="12"/>
  <c r="I1378" i="12"/>
  <c r="J1378" i="12" s="1"/>
  <c r="L1378" i="12"/>
  <c r="N1378" i="12" s="1"/>
  <c r="H1379" i="12"/>
  <c r="F1381" i="12"/>
  <c r="G1381" i="12" s="1"/>
  <c r="E1380" i="12"/>
  <c r="R1377" i="12" l="1"/>
  <c r="P1378" i="12"/>
  <c r="R1378" i="12" s="1"/>
  <c r="L1379" i="12"/>
  <c r="M1379" i="12"/>
  <c r="I1379" i="12"/>
  <c r="J1379" i="12" s="1"/>
  <c r="H1380" i="12"/>
  <c r="F1382" i="12"/>
  <c r="G1382" i="12" s="1"/>
  <c r="E1381" i="12"/>
  <c r="P1379" i="12" l="1"/>
  <c r="Q1379" i="12"/>
  <c r="L1380" i="12"/>
  <c r="M1380" i="12"/>
  <c r="N1379" i="12"/>
  <c r="I1380" i="12"/>
  <c r="J1380" i="12" s="1"/>
  <c r="H1381" i="12"/>
  <c r="M1381" i="12" s="1"/>
  <c r="F1383" i="12"/>
  <c r="G1383" i="12" s="1"/>
  <c r="E1382" i="12"/>
  <c r="P1380" i="12" l="1"/>
  <c r="Q1380" i="12"/>
  <c r="Q1381" i="12" s="1"/>
  <c r="R1379" i="12"/>
  <c r="N1380" i="12"/>
  <c r="I1381" i="12"/>
  <c r="J1381" i="12" s="1"/>
  <c r="L1381" i="12"/>
  <c r="N1381" i="12" s="1"/>
  <c r="H1382" i="12"/>
  <c r="F1384" i="12"/>
  <c r="G1384" i="12" s="1"/>
  <c r="E1383" i="12"/>
  <c r="P1381" i="12" l="1"/>
  <c r="R1380" i="12"/>
  <c r="L1382" i="12"/>
  <c r="M1382" i="12"/>
  <c r="I1382" i="12"/>
  <c r="J1382" i="12" s="1"/>
  <c r="H1383" i="12"/>
  <c r="F1385" i="12"/>
  <c r="G1385" i="12" s="1"/>
  <c r="E1384" i="12"/>
  <c r="P1382" i="12" l="1"/>
  <c r="R1381" i="12"/>
  <c r="Q1382" i="12"/>
  <c r="L1383" i="12"/>
  <c r="M1383" i="12"/>
  <c r="N1382" i="12"/>
  <c r="I1383" i="12"/>
  <c r="J1383" i="12" s="1"/>
  <c r="H1384" i="12"/>
  <c r="E1385" i="12"/>
  <c r="F1386" i="12"/>
  <c r="G1386" i="12" s="1"/>
  <c r="P1383" i="12" l="1"/>
  <c r="Q1383" i="12"/>
  <c r="R1382" i="12"/>
  <c r="L1384" i="12"/>
  <c r="M1384" i="12"/>
  <c r="N1383" i="12"/>
  <c r="I1384" i="12"/>
  <c r="J1384" i="12" s="1"/>
  <c r="H1385" i="12"/>
  <c r="F1387" i="12"/>
  <c r="G1387" i="12" s="1"/>
  <c r="E1386" i="12"/>
  <c r="P1384" i="12" l="1"/>
  <c r="Q1384" i="12"/>
  <c r="R1383" i="12"/>
  <c r="L1385" i="12"/>
  <c r="M1385" i="12"/>
  <c r="N1384" i="12"/>
  <c r="I1385" i="12"/>
  <c r="J1385" i="12" s="1"/>
  <c r="H1386" i="12"/>
  <c r="F1388" i="12"/>
  <c r="G1388" i="12" s="1"/>
  <c r="E1387" i="12"/>
  <c r="P1385" i="12" l="1"/>
  <c r="Q1385" i="12"/>
  <c r="R1384" i="12"/>
  <c r="L1386" i="12"/>
  <c r="M1386" i="12"/>
  <c r="N1385" i="12"/>
  <c r="I1386" i="12"/>
  <c r="J1386" i="12" s="1"/>
  <c r="H1387" i="12"/>
  <c r="F1389" i="12"/>
  <c r="G1389" i="12" s="1"/>
  <c r="E1388" i="12"/>
  <c r="P1386" i="12" l="1"/>
  <c r="Q1386" i="12"/>
  <c r="R1385" i="12"/>
  <c r="L1387" i="12"/>
  <c r="M1387" i="12"/>
  <c r="N1386" i="12"/>
  <c r="I1387" i="12"/>
  <c r="J1387" i="12" s="1"/>
  <c r="H1388" i="12"/>
  <c r="E1389" i="12"/>
  <c r="F1390" i="12"/>
  <c r="G1390" i="12" s="1"/>
  <c r="P1387" i="12" l="1"/>
  <c r="Q1387" i="12"/>
  <c r="R1386" i="12"/>
  <c r="L1388" i="12"/>
  <c r="M1388" i="12"/>
  <c r="N1387" i="12"/>
  <c r="I1388" i="12"/>
  <c r="J1388" i="12" s="1"/>
  <c r="H1389" i="12"/>
  <c r="F1391" i="12"/>
  <c r="G1391" i="12" s="1"/>
  <c r="E1390" i="12"/>
  <c r="P1388" i="12" l="1"/>
  <c r="Q1388" i="12"/>
  <c r="R1387" i="12"/>
  <c r="L1389" i="12"/>
  <c r="M1389" i="12"/>
  <c r="N1388" i="12"/>
  <c r="I1389" i="12"/>
  <c r="J1389" i="12" s="1"/>
  <c r="H1390" i="12"/>
  <c r="M1390" i="12" s="1"/>
  <c r="F1392" i="12"/>
  <c r="G1392" i="12" s="1"/>
  <c r="E1391" i="12"/>
  <c r="P1389" i="12" l="1"/>
  <c r="Q1389" i="12"/>
  <c r="Q1390" i="12" s="1"/>
  <c r="R1388" i="12"/>
  <c r="N1389" i="12"/>
  <c r="I1390" i="12"/>
  <c r="J1390" i="12" s="1"/>
  <c r="L1390" i="12"/>
  <c r="N1390" i="12" s="1"/>
  <c r="H1391" i="12"/>
  <c r="F1393" i="12"/>
  <c r="G1393" i="12" s="1"/>
  <c r="E1392" i="12"/>
  <c r="P1390" i="12" l="1"/>
  <c r="R1390" i="12" s="1"/>
  <c r="R1389" i="12"/>
  <c r="L1391" i="12"/>
  <c r="M1391" i="12"/>
  <c r="I1391" i="12"/>
  <c r="J1391" i="12" s="1"/>
  <c r="H1392" i="12"/>
  <c r="M1392" i="12" s="1"/>
  <c r="E1393" i="12"/>
  <c r="F1394" i="12"/>
  <c r="G1394" i="12" s="1"/>
  <c r="P1391" i="12" l="1"/>
  <c r="Q1391" i="12"/>
  <c r="Q1392" i="12" s="1"/>
  <c r="N1391" i="12"/>
  <c r="I1392" i="12"/>
  <c r="J1392" i="12" s="1"/>
  <c r="L1392" i="12"/>
  <c r="N1392" i="12" s="1"/>
  <c r="H1393" i="12"/>
  <c r="M1393" i="12" s="1"/>
  <c r="F1395" i="12"/>
  <c r="G1395" i="12" s="1"/>
  <c r="E1394" i="12"/>
  <c r="P1392" i="12" l="1"/>
  <c r="R1392" i="12" s="1"/>
  <c r="Q1393" i="12"/>
  <c r="R1391" i="12"/>
  <c r="I1393" i="12"/>
  <c r="J1393" i="12" s="1"/>
  <c r="L1393" i="12"/>
  <c r="N1393" i="12" s="1"/>
  <c r="H1394" i="12"/>
  <c r="F1396" i="12"/>
  <c r="G1396" i="12" s="1"/>
  <c r="E1395" i="12"/>
  <c r="P1393" i="12" l="1"/>
  <c r="R1393" i="12" s="1"/>
  <c r="L1394" i="12"/>
  <c r="M1394" i="12"/>
  <c r="I1394" i="12"/>
  <c r="J1394" i="12" s="1"/>
  <c r="H1395" i="12"/>
  <c r="F1397" i="12"/>
  <c r="G1397" i="12" s="1"/>
  <c r="E1396" i="12"/>
  <c r="P1394" i="12" l="1"/>
  <c r="Q1394" i="12"/>
  <c r="L1395" i="12"/>
  <c r="M1395" i="12"/>
  <c r="N1394" i="12"/>
  <c r="I1395" i="12"/>
  <c r="J1395" i="12" s="1"/>
  <c r="H1396" i="12"/>
  <c r="F1398" i="12"/>
  <c r="G1398" i="12" s="1"/>
  <c r="E1397" i="12"/>
  <c r="R1394" i="12" l="1"/>
  <c r="P1395" i="12"/>
  <c r="Q1395" i="12"/>
  <c r="L1396" i="12"/>
  <c r="M1396" i="12"/>
  <c r="N1395" i="12"/>
  <c r="I1396" i="12"/>
  <c r="J1396" i="12" s="1"/>
  <c r="H1397" i="12"/>
  <c r="F1399" i="12"/>
  <c r="G1399" i="12" s="1"/>
  <c r="E1398" i="12"/>
  <c r="P1396" i="12" l="1"/>
  <c r="Q1396" i="12"/>
  <c r="R1395" i="12"/>
  <c r="L1397" i="12"/>
  <c r="M1397" i="12"/>
  <c r="N1396" i="12"/>
  <c r="I1397" i="12"/>
  <c r="J1397" i="12" s="1"/>
  <c r="H1398" i="12"/>
  <c r="F1400" i="12"/>
  <c r="G1400" i="12" s="1"/>
  <c r="E1399" i="12"/>
  <c r="P1397" i="12" l="1"/>
  <c r="Q1397" i="12"/>
  <c r="R1396" i="12"/>
  <c r="L1398" i="12"/>
  <c r="M1398" i="12"/>
  <c r="N1397" i="12"/>
  <c r="I1398" i="12"/>
  <c r="J1398" i="12" s="1"/>
  <c r="H1399" i="12"/>
  <c r="F1401" i="12"/>
  <c r="G1401" i="12" s="1"/>
  <c r="E1400" i="12"/>
  <c r="P1398" i="12" l="1"/>
  <c r="Q1398" i="12"/>
  <c r="R1397" i="12"/>
  <c r="L1399" i="12"/>
  <c r="M1399" i="12"/>
  <c r="N1398" i="12"/>
  <c r="I1399" i="12"/>
  <c r="J1399" i="12" s="1"/>
  <c r="H1400" i="12"/>
  <c r="M1400" i="12" s="1"/>
  <c r="E1401" i="12"/>
  <c r="F1402" i="12"/>
  <c r="G1402" i="12" s="1"/>
  <c r="P1399" i="12" l="1"/>
  <c r="Q1399" i="12"/>
  <c r="Q1400" i="12" s="1"/>
  <c r="R1398" i="12"/>
  <c r="N1399" i="12"/>
  <c r="I1400" i="12"/>
  <c r="J1400" i="12" s="1"/>
  <c r="L1400" i="12"/>
  <c r="N1400" i="12" s="1"/>
  <c r="H1401" i="12"/>
  <c r="F1403" i="12"/>
  <c r="G1403" i="12" s="1"/>
  <c r="E1402" i="12"/>
  <c r="P1400" i="12" l="1"/>
  <c r="R1400" i="12" s="1"/>
  <c r="R1399" i="12"/>
  <c r="L1401" i="12"/>
  <c r="M1401" i="12"/>
  <c r="I1401" i="12"/>
  <c r="J1401" i="12" s="1"/>
  <c r="H1402" i="12"/>
  <c r="F1404" i="12"/>
  <c r="G1404" i="12" s="1"/>
  <c r="E1403" i="12"/>
  <c r="P1401" i="12" l="1"/>
  <c r="Q1401" i="12"/>
  <c r="L1402" i="12"/>
  <c r="M1402" i="12"/>
  <c r="N1401" i="12"/>
  <c r="I1402" i="12"/>
  <c r="J1402" i="12" s="1"/>
  <c r="H1403" i="12"/>
  <c r="F1405" i="12"/>
  <c r="G1405" i="12" s="1"/>
  <c r="E1404" i="12"/>
  <c r="P1402" i="12" l="1"/>
  <c r="Q1402" i="12"/>
  <c r="R1401" i="12"/>
  <c r="L1403" i="12"/>
  <c r="M1403" i="12"/>
  <c r="N1402" i="12"/>
  <c r="I1403" i="12"/>
  <c r="J1403" i="12" s="1"/>
  <c r="H1404" i="12"/>
  <c r="F1406" i="12"/>
  <c r="G1406" i="12" s="1"/>
  <c r="E1405" i="12"/>
  <c r="P1403" i="12" l="1"/>
  <c r="Q1403" i="12"/>
  <c r="R1402" i="12"/>
  <c r="L1404" i="12"/>
  <c r="M1404" i="12"/>
  <c r="N1403" i="12"/>
  <c r="I1404" i="12"/>
  <c r="J1404" i="12" s="1"/>
  <c r="H1405" i="12"/>
  <c r="M1405" i="12" s="1"/>
  <c r="E1406" i="12"/>
  <c r="F1407" i="12"/>
  <c r="G1407" i="12" s="1"/>
  <c r="P1404" i="12" l="1"/>
  <c r="Q1404" i="12"/>
  <c r="Q1405" i="12" s="1"/>
  <c r="R1403" i="12"/>
  <c r="N1404" i="12"/>
  <c r="I1405" i="12"/>
  <c r="J1405" i="12" s="1"/>
  <c r="L1405" i="12"/>
  <c r="N1405" i="12" s="1"/>
  <c r="H1406" i="12"/>
  <c r="M1406" i="12" s="1"/>
  <c r="F1408" i="12"/>
  <c r="G1408" i="12" s="1"/>
  <c r="E1407" i="12"/>
  <c r="P1405" i="12" l="1"/>
  <c r="R1405" i="12" s="1"/>
  <c r="Q1406" i="12"/>
  <c r="R1404" i="12"/>
  <c r="I1406" i="12"/>
  <c r="J1406" i="12" s="1"/>
  <c r="L1406" i="12"/>
  <c r="N1406" i="12" s="1"/>
  <c r="H1407" i="12"/>
  <c r="E1408" i="12"/>
  <c r="F1409" i="12"/>
  <c r="G1409" i="12" s="1"/>
  <c r="P1406" i="12" l="1"/>
  <c r="R1406" i="12" s="1"/>
  <c r="L1407" i="12"/>
  <c r="M1407" i="12"/>
  <c r="I1407" i="12"/>
  <c r="J1407" i="12" s="1"/>
  <c r="H1408" i="12"/>
  <c r="F1410" i="12"/>
  <c r="G1410" i="12" s="1"/>
  <c r="E1409" i="12"/>
  <c r="P1407" i="12" l="1"/>
  <c r="Q1407" i="12"/>
  <c r="L1408" i="12"/>
  <c r="M1408" i="12"/>
  <c r="N1407" i="12"/>
  <c r="I1408" i="12"/>
  <c r="J1408" i="12" s="1"/>
  <c r="H1409" i="12"/>
  <c r="E1410" i="12"/>
  <c r="F1411" i="12"/>
  <c r="G1411" i="12" s="1"/>
  <c r="P1408" i="12" l="1"/>
  <c r="Q1408" i="12"/>
  <c r="R1407" i="12"/>
  <c r="L1409" i="12"/>
  <c r="M1409" i="12"/>
  <c r="N1408" i="12"/>
  <c r="I1409" i="12"/>
  <c r="J1409" i="12" s="1"/>
  <c r="H1410" i="12"/>
  <c r="F1412" i="12"/>
  <c r="G1412" i="12" s="1"/>
  <c r="E1411" i="12"/>
  <c r="P1409" i="12" l="1"/>
  <c r="Q1409" i="12"/>
  <c r="R1408" i="12"/>
  <c r="L1410" i="12"/>
  <c r="M1410" i="12"/>
  <c r="N1409" i="12"/>
  <c r="I1410" i="12"/>
  <c r="J1410" i="12" s="1"/>
  <c r="H1411" i="12"/>
  <c r="E1412" i="12"/>
  <c r="F1413" i="12"/>
  <c r="G1413" i="12" s="1"/>
  <c r="P1410" i="12" l="1"/>
  <c r="Q1410" i="12"/>
  <c r="R1409" i="12"/>
  <c r="L1411" i="12"/>
  <c r="M1411" i="12"/>
  <c r="N1410" i="12"/>
  <c r="I1411" i="12"/>
  <c r="J1411" i="12" s="1"/>
  <c r="H1412" i="12"/>
  <c r="F1414" i="12"/>
  <c r="G1414" i="12" s="1"/>
  <c r="E1413" i="12"/>
  <c r="P1411" i="12" l="1"/>
  <c r="Q1411" i="12"/>
  <c r="R1410" i="12"/>
  <c r="L1412" i="12"/>
  <c r="M1412" i="12"/>
  <c r="N1411" i="12"/>
  <c r="I1412" i="12"/>
  <c r="J1412" i="12" s="1"/>
  <c r="H1413" i="12"/>
  <c r="E1414" i="12"/>
  <c r="F1415" i="12"/>
  <c r="G1415" i="12" s="1"/>
  <c r="P1412" i="12" l="1"/>
  <c r="Q1412" i="12"/>
  <c r="R1411" i="12"/>
  <c r="L1413" i="12"/>
  <c r="M1413" i="12"/>
  <c r="N1412" i="12"/>
  <c r="I1413" i="12"/>
  <c r="J1413" i="12" s="1"/>
  <c r="H1414" i="12"/>
  <c r="F1416" i="12"/>
  <c r="G1416" i="12" s="1"/>
  <c r="E1415" i="12"/>
  <c r="P1413" i="12" l="1"/>
  <c r="Q1413" i="12"/>
  <c r="R1412" i="12"/>
  <c r="L1414" i="12"/>
  <c r="M1414" i="12"/>
  <c r="N1413" i="12"/>
  <c r="I1414" i="12"/>
  <c r="J1414" i="12" s="1"/>
  <c r="H1415" i="12"/>
  <c r="M1415" i="12" s="1"/>
  <c r="E1416" i="12"/>
  <c r="F1417" i="12"/>
  <c r="G1417" i="12" s="1"/>
  <c r="P1414" i="12" l="1"/>
  <c r="Q1414" i="12"/>
  <c r="Q1415" i="12" s="1"/>
  <c r="R1413" i="12"/>
  <c r="N1414" i="12"/>
  <c r="I1415" i="12"/>
  <c r="J1415" i="12" s="1"/>
  <c r="L1415" i="12"/>
  <c r="N1415" i="12" s="1"/>
  <c r="H1416" i="12"/>
  <c r="M1416" i="12" s="1"/>
  <c r="E1417" i="12"/>
  <c r="F1418" i="12"/>
  <c r="G1418" i="12" s="1"/>
  <c r="P1415" i="12" l="1"/>
  <c r="R1415" i="12" s="1"/>
  <c r="Q1416" i="12"/>
  <c r="R1414" i="12"/>
  <c r="I1416" i="12"/>
  <c r="J1416" i="12" s="1"/>
  <c r="L1416" i="12"/>
  <c r="N1416" i="12" s="1"/>
  <c r="H1417" i="12"/>
  <c r="F1419" i="12"/>
  <c r="G1419" i="12" s="1"/>
  <c r="E1418" i="12"/>
  <c r="P1416" i="12" l="1"/>
  <c r="R1416" i="12" s="1"/>
  <c r="L1417" i="12"/>
  <c r="M1417" i="12"/>
  <c r="I1417" i="12"/>
  <c r="J1417" i="12" s="1"/>
  <c r="H1418" i="12"/>
  <c r="F1420" i="12"/>
  <c r="G1420" i="12" s="1"/>
  <c r="E1419" i="12"/>
  <c r="P1417" i="12" l="1"/>
  <c r="Q1417" i="12"/>
  <c r="L1418" i="12"/>
  <c r="M1418" i="12"/>
  <c r="N1417" i="12"/>
  <c r="I1418" i="12"/>
  <c r="J1418" i="12" s="1"/>
  <c r="H1419" i="12"/>
  <c r="M1419" i="12" s="1"/>
  <c r="E1420" i="12"/>
  <c r="F1421" i="12"/>
  <c r="G1421" i="12" s="1"/>
  <c r="P1418" i="12" l="1"/>
  <c r="Q1418" i="12"/>
  <c r="Q1419" i="12" s="1"/>
  <c r="R1417" i="12"/>
  <c r="N1418" i="12"/>
  <c r="I1419" i="12"/>
  <c r="J1419" i="12" s="1"/>
  <c r="L1419" i="12"/>
  <c r="N1419" i="12" s="1"/>
  <c r="H1420" i="12"/>
  <c r="F1422" i="12"/>
  <c r="G1422" i="12" s="1"/>
  <c r="E1421" i="12"/>
  <c r="P1419" i="12" l="1"/>
  <c r="R1419" i="12" s="1"/>
  <c r="R1418" i="12"/>
  <c r="L1420" i="12"/>
  <c r="M1420" i="12"/>
  <c r="I1420" i="12"/>
  <c r="J1420" i="12" s="1"/>
  <c r="H1421" i="12"/>
  <c r="F1423" i="12"/>
  <c r="G1423" i="12" s="1"/>
  <c r="E1422" i="12"/>
  <c r="P1420" i="12" l="1"/>
  <c r="Q1420" i="12"/>
  <c r="L1421" i="12"/>
  <c r="M1421" i="12"/>
  <c r="N1420" i="12"/>
  <c r="I1421" i="12"/>
  <c r="J1421" i="12" s="1"/>
  <c r="H1422" i="12"/>
  <c r="F1424" i="12"/>
  <c r="G1424" i="12" s="1"/>
  <c r="E1423" i="12"/>
  <c r="P1421" i="12" l="1"/>
  <c r="Q1421" i="12"/>
  <c r="R1420" i="12"/>
  <c r="L1422" i="12"/>
  <c r="M1422" i="12"/>
  <c r="N1421" i="12"/>
  <c r="I1422" i="12"/>
  <c r="J1422" i="12" s="1"/>
  <c r="H1423" i="12"/>
  <c r="F1425" i="12"/>
  <c r="G1425" i="12" s="1"/>
  <c r="E1424" i="12"/>
  <c r="P1422" i="12" l="1"/>
  <c r="Q1422" i="12"/>
  <c r="R1421" i="12"/>
  <c r="L1423" i="12"/>
  <c r="M1423" i="12"/>
  <c r="N1422" i="12"/>
  <c r="I1423" i="12"/>
  <c r="J1423" i="12" s="1"/>
  <c r="H1424" i="12"/>
  <c r="M1424" i="12" s="1"/>
  <c r="F1426" i="12"/>
  <c r="G1426" i="12" s="1"/>
  <c r="E1425" i="12"/>
  <c r="P1423" i="12" l="1"/>
  <c r="Q1423" i="12"/>
  <c r="Q1424" i="12" s="1"/>
  <c r="R1422" i="12"/>
  <c r="N1423" i="12"/>
  <c r="I1424" i="12"/>
  <c r="J1424" i="12" s="1"/>
  <c r="L1424" i="12"/>
  <c r="N1424" i="12" s="1"/>
  <c r="H1425" i="12"/>
  <c r="E1426" i="12"/>
  <c r="F1427" i="12"/>
  <c r="G1427" i="12" s="1"/>
  <c r="P1424" i="12" l="1"/>
  <c r="R1424" i="12" s="1"/>
  <c r="R1423" i="12"/>
  <c r="L1425" i="12"/>
  <c r="M1425" i="12"/>
  <c r="I1425" i="12"/>
  <c r="J1425" i="12" s="1"/>
  <c r="H1426" i="12"/>
  <c r="F1428" i="12"/>
  <c r="G1428" i="12" s="1"/>
  <c r="E1427" i="12"/>
  <c r="P1425" i="12" l="1"/>
  <c r="Q1425" i="12"/>
  <c r="L1426" i="12"/>
  <c r="M1426" i="12"/>
  <c r="N1425" i="12"/>
  <c r="I1426" i="12"/>
  <c r="J1426" i="12" s="1"/>
  <c r="H1427" i="12"/>
  <c r="F1429" i="12"/>
  <c r="G1429" i="12" s="1"/>
  <c r="E1428" i="12"/>
  <c r="P1426" i="12" l="1"/>
  <c r="Q1426" i="12"/>
  <c r="R1425" i="12"/>
  <c r="L1427" i="12"/>
  <c r="M1427" i="12"/>
  <c r="N1426" i="12"/>
  <c r="I1427" i="12"/>
  <c r="J1427" i="12" s="1"/>
  <c r="H1428" i="12"/>
  <c r="F1430" i="12"/>
  <c r="G1430" i="12" s="1"/>
  <c r="E1429" i="12"/>
  <c r="P1427" i="12" l="1"/>
  <c r="Q1427" i="12"/>
  <c r="R1426" i="12"/>
  <c r="L1428" i="12"/>
  <c r="M1428" i="12"/>
  <c r="N1427" i="12"/>
  <c r="I1428" i="12"/>
  <c r="J1428" i="12" s="1"/>
  <c r="H1429" i="12"/>
  <c r="F1431" i="12"/>
  <c r="G1431" i="12" s="1"/>
  <c r="E1430" i="12"/>
  <c r="P1428" i="12" l="1"/>
  <c r="Q1428" i="12"/>
  <c r="R1427" i="12"/>
  <c r="L1429" i="12"/>
  <c r="M1429" i="12"/>
  <c r="N1428" i="12"/>
  <c r="I1429" i="12"/>
  <c r="J1429" i="12" s="1"/>
  <c r="H1430" i="12"/>
  <c r="E1431" i="12"/>
  <c r="F1432" i="12"/>
  <c r="G1432" i="12" s="1"/>
  <c r="P1429" i="12" l="1"/>
  <c r="Q1429" i="12"/>
  <c r="R1428" i="12"/>
  <c r="L1430" i="12"/>
  <c r="M1430" i="12"/>
  <c r="N1429" i="12"/>
  <c r="I1430" i="12"/>
  <c r="J1430" i="12" s="1"/>
  <c r="H1431" i="12"/>
  <c r="F1433" i="12"/>
  <c r="G1433" i="12" s="1"/>
  <c r="E1432" i="12"/>
  <c r="P1430" i="12" l="1"/>
  <c r="Q1430" i="12"/>
  <c r="R1429" i="12"/>
  <c r="L1431" i="12"/>
  <c r="M1431" i="12"/>
  <c r="N1430" i="12"/>
  <c r="I1431" i="12"/>
  <c r="J1431" i="12" s="1"/>
  <c r="H1432" i="12"/>
  <c r="F1434" i="12"/>
  <c r="G1434" i="12" s="1"/>
  <c r="E1433" i="12"/>
  <c r="P1431" i="12" l="1"/>
  <c r="Q1431" i="12"/>
  <c r="R1430" i="12"/>
  <c r="L1432" i="12"/>
  <c r="M1432" i="12"/>
  <c r="N1431" i="12"/>
  <c r="I1432" i="12"/>
  <c r="J1432" i="12" s="1"/>
  <c r="H1433" i="12"/>
  <c r="E1434" i="12"/>
  <c r="F1435" i="12"/>
  <c r="G1435" i="12" s="1"/>
  <c r="P1432" i="12" l="1"/>
  <c r="Q1432" i="12"/>
  <c r="R1431" i="12"/>
  <c r="L1433" i="12"/>
  <c r="M1433" i="12"/>
  <c r="N1432" i="12"/>
  <c r="I1433" i="12"/>
  <c r="J1433" i="12" s="1"/>
  <c r="H1434" i="12"/>
  <c r="M1434" i="12" s="1"/>
  <c r="F1436" i="12"/>
  <c r="G1436" i="12" s="1"/>
  <c r="E1435" i="12"/>
  <c r="P1433" i="12" l="1"/>
  <c r="Q1433" i="12"/>
  <c r="Q1434" i="12" s="1"/>
  <c r="R1432" i="12"/>
  <c r="N1433" i="12"/>
  <c r="I1434" i="12"/>
  <c r="J1434" i="12" s="1"/>
  <c r="L1434" i="12"/>
  <c r="N1434" i="12" s="1"/>
  <c r="H1435" i="12"/>
  <c r="F1437" i="12"/>
  <c r="G1437" i="12" s="1"/>
  <c r="E1436" i="12"/>
  <c r="P1434" i="12" l="1"/>
  <c r="R1434" i="12" s="1"/>
  <c r="R1433" i="12"/>
  <c r="L1435" i="12"/>
  <c r="M1435" i="12"/>
  <c r="I1435" i="12"/>
  <c r="J1435" i="12" s="1"/>
  <c r="H1436" i="12"/>
  <c r="F1438" i="12"/>
  <c r="G1438" i="12" s="1"/>
  <c r="E1437" i="12"/>
  <c r="P1435" i="12" l="1"/>
  <c r="Q1435" i="12"/>
  <c r="L1436" i="12"/>
  <c r="M1436" i="12"/>
  <c r="N1435" i="12"/>
  <c r="I1436" i="12"/>
  <c r="J1436" i="12" s="1"/>
  <c r="H1437" i="12"/>
  <c r="F1439" i="12"/>
  <c r="G1439" i="12" s="1"/>
  <c r="E1438" i="12"/>
  <c r="P1436" i="12" l="1"/>
  <c r="Q1436" i="12"/>
  <c r="R1435" i="12"/>
  <c r="L1437" i="12"/>
  <c r="M1437" i="12"/>
  <c r="N1436" i="12"/>
  <c r="I1437" i="12"/>
  <c r="J1437" i="12" s="1"/>
  <c r="H1438" i="12"/>
  <c r="F1440" i="12"/>
  <c r="G1440" i="12" s="1"/>
  <c r="E1439" i="12"/>
  <c r="P1437" i="12" l="1"/>
  <c r="Q1437" i="12"/>
  <c r="R1436" i="12"/>
  <c r="L1438" i="12"/>
  <c r="M1438" i="12"/>
  <c r="N1437" i="12"/>
  <c r="I1438" i="12"/>
  <c r="J1438" i="12" s="1"/>
  <c r="H1439" i="12"/>
  <c r="F1441" i="12"/>
  <c r="G1441" i="12" s="1"/>
  <c r="E1440" i="12"/>
  <c r="P1438" i="12" l="1"/>
  <c r="Q1438" i="12"/>
  <c r="R1437" i="12"/>
  <c r="L1439" i="12"/>
  <c r="M1439" i="12"/>
  <c r="N1438" i="12"/>
  <c r="I1439" i="12"/>
  <c r="J1439" i="12" s="1"/>
  <c r="H1440" i="12"/>
  <c r="F1442" i="12"/>
  <c r="G1442" i="12" s="1"/>
  <c r="E1441" i="12"/>
  <c r="P1439" i="12" l="1"/>
  <c r="Q1439" i="12"/>
  <c r="R1438" i="12"/>
  <c r="L1440" i="12"/>
  <c r="M1440" i="12"/>
  <c r="N1439" i="12"/>
  <c r="I1440" i="12"/>
  <c r="J1440" i="12" s="1"/>
  <c r="H1441" i="12"/>
  <c r="F1443" i="12"/>
  <c r="G1443" i="12" s="1"/>
  <c r="E1442" i="12"/>
  <c r="P1440" i="12" l="1"/>
  <c r="Q1440" i="12"/>
  <c r="R1439" i="12"/>
  <c r="L1441" i="12"/>
  <c r="M1441" i="12"/>
  <c r="N1440" i="12"/>
  <c r="I1441" i="12"/>
  <c r="J1441" i="12" s="1"/>
  <c r="H1442" i="12"/>
  <c r="M1442" i="12" s="1"/>
  <c r="F1444" i="12"/>
  <c r="G1444" i="12" s="1"/>
  <c r="E1443" i="12"/>
  <c r="P1441" i="12" l="1"/>
  <c r="Q1441" i="12"/>
  <c r="Q1442" i="12" s="1"/>
  <c r="R1440" i="12"/>
  <c r="N1441" i="12"/>
  <c r="I1442" i="12"/>
  <c r="J1442" i="12" s="1"/>
  <c r="L1442" i="12"/>
  <c r="N1442" i="12" s="1"/>
  <c r="H1443" i="12"/>
  <c r="M1443" i="12" s="1"/>
  <c r="E1444" i="12"/>
  <c r="F1445" i="12"/>
  <c r="G1445" i="12" s="1"/>
  <c r="P1442" i="12" l="1"/>
  <c r="R1442" i="12" s="1"/>
  <c r="Q1443" i="12"/>
  <c r="R1441" i="12"/>
  <c r="I1443" i="12"/>
  <c r="J1443" i="12" s="1"/>
  <c r="L1443" i="12"/>
  <c r="N1443" i="12" s="1"/>
  <c r="H1444" i="12"/>
  <c r="F1446" i="12"/>
  <c r="G1446" i="12" s="1"/>
  <c r="E1445" i="12"/>
  <c r="P1443" i="12" l="1"/>
  <c r="R1443" i="12" s="1"/>
  <c r="L1444" i="12"/>
  <c r="M1444" i="12"/>
  <c r="I1444" i="12"/>
  <c r="J1444" i="12" s="1"/>
  <c r="H1445" i="12"/>
  <c r="F1447" i="12"/>
  <c r="G1447" i="12" s="1"/>
  <c r="E1446" i="12"/>
  <c r="P1444" i="12" l="1"/>
  <c r="Q1444" i="12"/>
  <c r="L1445" i="12"/>
  <c r="M1445" i="12"/>
  <c r="N1444" i="12"/>
  <c r="I1445" i="12"/>
  <c r="J1445" i="12" s="1"/>
  <c r="H1446" i="12"/>
  <c r="F1448" i="12"/>
  <c r="G1448" i="12" s="1"/>
  <c r="E1447" i="12"/>
  <c r="P1445" i="12" l="1"/>
  <c r="Q1445" i="12"/>
  <c r="R1444" i="12"/>
  <c r="L1446" i="12"/>
  <c r="M1446" i="12"/>
  <c r="N1445" i="12"/>
  <c r="I1446" i="12"/>
  <c r="J1446" i="12" s="1"/>
  <c r="H1447" i="12"/>
  <c r="M1447" i="12" s="1"/>
  <c r="F1449" i="12"/>
  <c r="G1449" i="12" s="1"/>
  <c r="E1448" i="12"/>
  <c r="P1446" i="12" l="1"/>
  <c r="Q1446" i="12"/>
  <c r="Q1447" i="12" s="1"/>
  <c r="R1445" i="12"/>
  <c r="N1446" i="12"/>
  <c r="I1447" i="12"/>
  <c r="J1447" i="12" s="1"/>
  <c r="L1447" i="12"/>
  <c r="N1447" i="12" s="1"/>
  <c r="H1448" i="12"/>
  <c r="M1448" i="12" s="1"/>
  <c r="E1449" i="12"/>
  <c r="F1450" i="12"/>
  <c r="G1450" i="12" s="1"/>
  <c r="P1447" i="12" l="1"/>
  <c r="R1447" i="12" s="1"/>
  <c r="Q1448" i="12"/>
  <c r="R1446" i="12"/>
  <c r="I1448" i="12"/>
  <c r="J1448" i="12" s="1"/>
  <c r="L1448" i="12"/>
  <c r="N1448" i="12" s="1"/>
  <c r="H1449" i="12"/>
  <c r="M1449" i="12" s="1"/>
  <c r="F1451" i="12"/>
  <c r="G1451" i="12" s="1"/>
  <c r="E1450" i="12"/>
  <c r="P1448" i="12" l="1"/>
  <c r="R1448" i="12" s="1"/>
  <c r="Q1449" i="12"/>
  <c r="I1449" i="12"/>
  <c r="J1449" i="12" s="1"/>
  <c r="L1449" i="12"/>
  <c r="N1449" i="12" s="1"/>
  <c r="H1450" i="12"/>
  <c r="F1452" i="12"/>
  <c r="G1452" i="12" s="1"/>
  <c r="E1451" i="12"/>
  <c r="P1449" i="12" l="1"/>
  <c r="R1449" i="12" s="1"/>
  <c r="L1450" i="12"/>
  <c r="M1450" i="12"/>
  <c r="I1450" i="12"/>
  <c r="J1450" i="12" s="1"/>
  <c r="H1451" i="12"/>
  <c r="F1453" i="12"/>
  <c r="G1453" i="12" s="1"/>
  <c r="E1452" i="12"/>
  <c r="P1450" i="12" l="1"/>
  <c r="Q1450" i="12"/>
  <c r="L1451" i="12"/>
  <c r="M1451" i="12"/>
  <c r="N1450" i="12"/>
  <c r="I1451" i="12"/>
  <c r="J1451" i="12" s="1"/>
  <c r="H1452" i="12"/>
  <c r="F1454" i="12"/>
  <c r="G1454" i="12" s="1"/>
  <c r="E1453" i="12"/>
  <c r="P1451" i="12" l="1"/>
  <c r="Q1451" i="12"/>
  <c r="R1450" i="12"/>
  <c r="L1452" i="12"/>
  <c r="M1452" i="12"/>
  <c r="N1451" i="12"/>
  <c r="I1452" i="12"/>
  <c r="J1452" i="12" s="1"/>
  <c r="H1453" i="12"/>
  <c r="F1455" i="12"/>
  <c r="G1455" i="12" s="1"/>
  <c r="E1454" i="12"/>
  <c r="P1452" i="12" l="1"/>
  <c r="Q1452" i="12"/>
  <c r="R1451" i="12"/>
  <c r="L1453" i="12"/>
  <c r="M1453" i="12"/>
  <c r="N1452" i="12"/>
  <c r="I1453" i="12"/>
  <c r="J1453" i="12" s="1"/>
  <c r="H1454" i="12"/>
  <c r="F1456" i="12"/>
  <c r="G1456" i="12" s="1"/>
  <c r="E1455" i="12"/>
  <c r="P1453" i="12" l="1"/>
  <c r="Q1453" i="12"/>
  <c r="R1452" i="12"/>
  <c r="L1454" i="12"/>
  <c r="M1454" i="12"/>
  <c r="N1453" i="12"/>
  <c r="I1454" i="12"/>
  <c r="J1454" i="12" s="1"/>
  <c r="H1455" i="12"/>
  <c r="E1456" i="12"/>
  <c r="F1457" i="12"/>
  <c r="G1457" i="12" s="1"/>
  <c r="P1454" i="12" l="1"/>
  <c r="Q1454" i="12"/>
  <c r="R1453" i="12"/>
  <c r="L1455" i="12"/>
  <c r="M1455" i="12"/>
  <c r="N1454" i="12"/>
  <c r="I1455" i="12"/>
  <c r="J1455" i="12" s="1"/>
  <c r="H1456" i="12"/>
  <c r="F1458" i="12"/>
  <c r="G1458" i="12" s="1"/>
  <c r="E1457" i="12"/>
  <c r="P1455" i="12" l="1"/>
  <c r="Q1455" i="12"/>
  <c r="R1454" i="12"/>
  <c r="L1456" i="12"/>
  <c r="M1456" i="12"/>
  <c r="N1455" i="12"/>
  <c r="I1456" i="12"/>
  <c r="J1456" i="12" s="1"/>
  <c r="H1457" i="12"/>
  <c r="E1458" i="12"/>
  <c r="F1459" i="12"/>
  <c r="G1459" i="12" s="1"/>
  <c r="P1456" i="12" l="1"/>
  <c r="Q1456" i="12"/>
  <c r="R1455" i="12"/>
  <c r="L1457" i="12"/>
  <c r="M1457" i="12"/>
  <c r="N1456" i="12"/>
  <c r="I1457" i="12"/>
  <c r="J1457" i="12" s="1"/>
  <c r="H1458" i="12"/>
  <c r="F1460" i="12"/>
  <c r="G1460" i="12" s="1"/>
  <c r="E1459" i="12"/>
  <c r="P1457" i="12" l="1"/>
  <c r="Q1457" i="12"/>
  <c r="R1456" i="12"/>
  <c r="L1458" i="12"/>
  <c r="M1458" i="12"/>
  <c r="N1457" i="12"/>
  <c r="I1458" i="12"/>
  <c r="J1458" i="12" s="1"/>
  <c r="H1459" i="12"/>
  <c r="M1459" i="12" s="1"/>
  <c r="F1461" i="12"/>
  <c r="G1461" i="12" s="1"/>
  <c r="E1460" i="12"/>
  <c r="P1458" i="12" l="1"/>
  <c r="Q1458" i="12"/>
  <c r="Q1459" i="12" s="1"/>
  <c r="R1457" i="12"/>
  <c r="N1458" i="12"/>
  <c r="I1459" i="12"/>
  <c r="J1459" i="12" s="1"/>
  <c r="L1459" i="12"/>
  <c r="N1459" i="12" s="1"/>
  <c r="H1460" i="12"/>
  <c r="E1461" i="12"/>
  <c r="F1462" i="12"/>
  <c r="G1462" i="12" s="1"/>
  <c r="P1459" i="12" l="1"/>
  <c r="R1459" i="12" s="1"/>
  <c r="R1458" i="12"/>
  <c r="L1460" i="12"/>
  <c r="M1460" i="12"/>
  <c r="I1460" i="12"/>
  <c r="J1460" i="12" s="1"/>
  <c r="H1461" i="12"/>
  <c r="F1463" i="12"/>
  <c r="G1463" i="12" s="1"/>
  <c r="E1462" i="12"/>
  <c r="P1460" i="12" l="1"/>
  <c r="Q1460" i="12"/>
  <c r="L1461" i="12"/>
  <c r="M1461" i="12"/>
  <c r="N1460" i="12"/>
  <c r="I1461" i="12"/>
  <c r="J1461" i="12" s="1"/>
  <c r="H1462" i="12"/>
  <c r="E1463" i="12"/>
  <c r="F1464" i="12"/>
  <c r="G1464" i="12" s="1"/>
  <c r="P1461" i="12" l="1"/>
  <c r="Q1461" i="12"/>
  <c r="R1460" i="12"/>
  <c r="L1462" i="12"/>
  <c r="M1462" i="12"/>
  <c r="N1461" i="12"/>
  <c r="I1462" i="12"/>
  <c r="J1462" i="12" s="1"/>
  <c r="H1463" i="12"/>
  <c r="M1463" i="12" s="1"/>
  <c r="F1465" i="12"/>
  <c r="G1465" i="12" s="1"/>
  <c r="E1464" i="12"/>
  <c r="P1462" i="12" l="1"/>
  <c r="Q1462" i="12"/>
  <c r="Q1463" i="12" s="1"/>
  <c r="R1461" i="12"/>
  <c r="N1462" i="12"/>
  <c r="I1463" i="12"/>
  <c r="J1463" i="12" s="1"/>
  <c r="L1463" i="12"/>
  <c r="N1463" i="12" s="1"/>
  <c r="H1464" i="12"/>
  <c r="E1465" i="12"/>
  <c r="F1466" i="12"/>
  <c r="G1466" i="12" s="1"/>
  <c r="P1463" i="12" l="1"/>
  <c r="R1463" i="12" s="1"/>
  <c r="R1462" i="12"/>
  <c r="L1464" i="12"/>
  <c r="M1464" i="12"/>
  <c r="I1464" i="12"/>
  <c r="J1464" i="12" s="1"/>
  <c r="H1465" i="12"/>
  <c r="F1467" i="12"/>
  <c r="G1467" i="12" s="1"/>
  <c r="E1466" i="12"/>
  <c r="P1464" i="12" l="1"/>
  <c r="Q1464" i="12"/>
  <c r="L1465" i="12"/>
  <c r="M1465" i="12"/>
  <c r="N1464" i="12"/>
  <c r="I1465" i="12"/>
  <c r="J1465" i="12" s="1"/>
  <c r="H1466" i="12"/>
  <c r="F1468" i="12"/>
  <c r="G1468" i="12" s="1"/>
  <c r="E1467" i="12"/>
  <c r="P1465" i="12" l="1"/>
  <c r="Q1465" i="12"/>
  <c r="R1464" i="12"/>
  <c r="L1466" i="12"/>
  <c r="M1466" i="12"/>
  <c r="N1465" i="12"/>
  <c r="I1466" i="12"/>
  <c r="J1466" i="12" s="1"/>
  <c r="H1467" i="12"/>
  <c r="M1467" i="12" s="1"/>
  <c r="F1469" i="12"/>
  <c r="G1469" i="12" s="1"/>
  <c r="E1468" i="12"/>
  <c r="P1466" i="12" l="1"/>
  <c r="Q1466" i="12"/>
  <c r="Q1467" i="12" s="1"/>
  <c r="R1465" i="12"/>
  <c r="N1466" i="12"/>
  <c r="I1467" i="12"/>
  <c r="J1467" i="12" s="1"/>
  <c r="L1467" i="12"/>
  <c r="N1467" i="12" s="1"/>
  <c r="H1468" i="12"/>
  <c r="F1470" i="12"/>
  <c r="G1470" i="12" s="1"/>
  <c r="E1469" i="12"/>
  <c r="P1467" i="12" l="1"/>
  <c r="R1467" i="12" s="1"/>
  <c r="R1466" i="12"/>
  <c r="L1468" i="12"/>
  <c r="M1468" i="12"/>
  <c r="I1468" i="12"/>
  <c r="J1468" i="12" s="1"/>
  <c r="H1469" i="12"/>
  <c r="F1471" i="12"/>
  <c r="G1471" i="12" s="1"/>
  <c r="E1470" i="12"/>
  <c r="P1468" i="12" l="1"/>
  <c r="Q1468" i="12"/>
  <c r="L1469" i="12"/>
  <c r="M1469" i="12"/>
  <c r="N1468" i="12"/>
  <c r="I1469" i="12"/>
  <c r="J1469" i="12" s="1"/>
  <c r="H1470" i="12"/>
  <c r="F1472" i="12"/>
  <c r="G1472" i="12" s="1"/>
  <c r="E1471" i="12"/>
  <c r="P1469" i="12" l="1"/>
  <c r="Q1469" i="12"/>
  <c r="R1468" i="12"/>
  <c r="L1470" i="12"/>
  <c r="M1470" i="12"/>
  <c r="N1469" i="12"/>
  <c r="I1470" i="12"/>
  <c r="J1470" i="12" s="1"/>
  <c r="H1471" i="12"/>
  <c r="F1473" i="12"/>
  <c r="G1473" i="12" s="1"/>
  <c r="E1472" i="12"/>
  <c r="P1470" i="12" l="1"/>
  <c r="Q1470" i="12"/>
  <c r="R1469" i="12"/>
  <c r="L1471" i="12"/>
  <c r="M1471" i="12"/>
  <c r="N1470" i="12"/>
  <c r="I1471" i="12"/>
  <c r="J1471" i="12" s="1"/>
  <c r="H1472" i="12"/>
  <c r="E1473" i="12"/>
  <c r="F1474" i="12"/>
  <c r="G1474" i="12" s="1"/>
  <c r="P1471" i="12" l="1"/>
  <c r="Q1471" i="12"/>
  <c r="R1470" i="12"/>
  <c r="L1472" i="12"/>
  <c r="M1472" i="12"/>
  <c r="N1471" i="12"/>
  <c r="I1472" i="12"/>
  <c r="J1472" i="12" s="1"/>
  <c r="H1473" i="12"/>
  <c r="F1475" i="12"/>
  <c r="G1475" i="12" s="1"/>
  <c r="E1474" i="12"/>
  <c r="P1472" i="12" l="1"/>
  <c r="Q1472" i="12"/>
  <c r="R1471" i="12"/>
  <c r="L1473" i="12"/>
  <c r="M1473" i="12"/>
  <c r="N1472" i="12"/>
  <c r="I1473" i="12"/>
  <c r="J1473" i="12" s="1"/>
  <c r="H1474" i="12"/>
  <c r="F1476" i="12"/>
  <c r="G1476" i="12" s="1"/>
  <c r="E1475" i="12"/>
  <c r="P1473" i="12" l="1"/>
  <c r="Q1473" i="12"/>
  <c r="R1472" i="12"/>
  <c r="L1474" i="12"/>
  <c r="M1474" i="12"/>
  <c r="N1473" i="12"/>
  <c r="I1474" i="12"/>
  <c r="J1474" i="12" s="1"/>
  <c r="H1475" i="12"/>
  <c r="F1477" i="12"/>
  <c r="G1477" i="12" s="1"/>
  <c r="E1476" i="12"/>
  <c r="P1474" i="12" l="1"/>
  <c r="Q1474" i="12"/>
  <c r="R1473" i="12"/>
  <c r="L1475" i="12"/>
  <c r="M1475" i="12"/>
  <c r="N1474" i="12"/>
  <c r="I1475" i="12"/>
  <c r="J1475" i="12" s="1"/>
  <c r="H1476" i="12"/>
  <c r="F1478" i="12"/>
  <c r="G1478" i="12" s="1"/>
  <c r="E1477" i="12"/>
  <c r="P1475" i="12" l="1"/>
  <c r="Q1475" i="12"/>
  <c r="R1474" i="12"/>
  <c r="L1476" i="12"/>
  <c r="M1476" i="12"/>
  <c r="N1475" i="12"/>
  <c r="I1476" i="12"/>
  <c r="J1476" i="12" s="1"/>
  <c r="H1477" i="12"/>
  <c r="F1479" i="12"/>
  <c r="G1479" i="12" s="1"/>
  <c r="E1478" i="12"/>
  <c r="P1476" i="12" l="1"/>
  <c r="Q1476" i="12"/>
  <c r="R1475" i="12"/>
  <c r="L1477" i="12"/>
  <c r="M1477" i="12"/>
  <c r="N1476" i="12"/>
  <c r="I1477" i="12"/>
  <c r="J1477" i="12" s="1"/>
  <c r="H1478" i="12"/>
  <c r="E1479" i="12"/>
  <c r="F1480" i="12"/>
  <c r="G1480" i="12" s="1"/>
  <c r="P1477" i="12" l="1"/>
  <c r="Q1477" i="12"/>
  <c r="R1476" i="12"/>
  <c r="L1478" i="12"/>
  <c r="M1478" i="12"/>
  <c r="N1477" i="12"/>
  <c r="I1478" i="12"/>
  <c r="J1478" i="12" s="1"/>
  <c r="H1479" i="12"/>
  <c r="F1481" i="12"/>
  <c r="G1481" i="12" s="1"/>
  <c r="E1480" i="12"/>
  <c r="P1478" i="12" l="1"/>
  <c r="Q1478" i="12"/>
  <c r="R1477" i="12"/>
  <c r="L1479" i="12"/>
  <c r="M1479" i="12"/>
  <c r="N1478" i="12"/>
  <c r="I1479" i="12"/>
  <c r="J1479" i="12" s="1"/>
  <c r="H1480" i="12"/>
  <c r="F1482" i="12"/>
  <c r="G1482" i="12" s="1"/>
  <c r="E1481" i="12"/>
  <c r="P1479" i="12" l="1"/>
  <c r="Q1479" i="12"/>
  <c r="R1478" i="12"/>
  <c r="L1480" i="12"/>
  <c r="M1480" i="12"/>
  <c r="N1479" i="12"/>
  <c r="I1480" i="12"/>
  <c r="J1480" i="12" s="1"/>
  <c r="H1481" i="12"/>
  <c r="M1481" i="12" s="1"/>
  <c r="E1482" i="12"/>
  <c r="F1483" i="12"/>
  <c r="G1483" i="12" s="1"/>
  <c r="P1480" i="12" l="1"/>
  <c r="Q1480" i="12"/>
  <c r="Q1481" i="12" s="1"/>
  <c r="R1479" i="12"/>
  <c r="N1480" i="12"/>
  <c r="I1481" i="12"/>
  <c r="J1481" i="12" s="1"/>
  <c r="L1481" i="12"/>
  <c r="N1481" i="12" s="1"/>
  <c r="H1482" i="12"/>
  <c r="F1484" i="12"/>
  <c r="G1484" i="12" s="1"/>
  <c r="E1483" i="12"/>
  <c r="P1481" i="12" l="1"/>
  <c r="R1481" i="12" s="1"/>
  <c r="R1480" i="12"/>
  <c r="L1482" i="12"/>
  <c r="M1482" i="12"/>
  <c r="I1482" i="12"/>
  <c r="J1482" i="12" s="1"/>
  <c r="H1483" i="12"/>
  <c r="F1485" i="12"/>
  <c r="G1485" i="12" s="1"/>
  <c r="E1484" i="12"/>
  <c r="P1482" i="12" l="1"/>
  <c r="Q1482" i="12"/>
  <c r="L1483" i="12"/>
  <c r="M1483" i="12"/>
  <c r="N1482" i="12"/>
  <c r="I1483" i="12"/>
  <c r="J1483" i="12" s="1"/>
  <c r="H1484" i="12"/>
  <c r="M1484" i="12" s="1"/>
  <c r="F1486" i="12"/>
  <c r="G1486" i="12" s="1"/>
  <c r="E1485" i="12"/>
  <c r="P1483" i="12" l="1"/>
  <c r="Q1483" i="12"/>
  <c r="Q1484" i="12" s="1"/>
  <c r="R1482" i="12"/>
  <c r="N1483" i="12"/>
  <c r="I1484" i="12"/>
  <c r="J1484" i="12" s="1"/>
  <c r="L1484" i="12"/>
  <c r="N1484" i="12" s="1"/>
  <c r="H1485" i="12"/>
  <c r="F1487" i="12"/>
  <c r="G1487" i="12" s="1"/>
  <c r="E1486" i="12"/>
  <c r="P1484" i="12" l="1"/>
  <c r="R1484" i="12" s="1"/>
  <c r="R1483" i="12"/>
  <c r="L1485" i="12"/>
  <c r="M1485" i="12"/>
  <c r="I1485" i="12"/>
  <c r="J1485" i="12" s="1"/>
  <c r="H1486" i="12"/>
  <c r="F1488" i="12"/>
  <c r="G1488" i="12" s="1"/>
  <c r="E1487" i="12"/>
  <c r="P1485" i="12" l="1"/>
  <c r="Q1485" i="12"/>
  <c r="L1486" i="12"/>
  <c r="M1486" i="12"/>
  <c r="N1485" i="12"/>
  <c r="I1486" i="12"/>
  <c r="J1486" i="12" s="1"/>
  <c r="H1487" i="12"/>
  <c r="M1487" i="12" s="1"/>
  <c r="E1488" i="12"/>
  <c r="F1489" i="12"/>
  <c r="G1489" i="12" s="1"/>
  <c r="P1486" i="12" l="1"/>
  <c r="Q1486" i="12"/>
  <c r="Q1487" i="12" s="1"/>
  <c r="R1485" i="12"/>
  <c r="N1486" i="12"/>
  <c r="I1487" i="12"/>
  <c r="J1487" i="12" s="1"/>
  <c r="L1487" i="12"/>
  <c r="N1487" i="12" s="1"/>
  <c r="H1488" i="12"/>
  <c r="F1490" i="12"/>
  <c r="G1490" i="12" s="1"/>
  <c r="E1489" i="12"/>
  <c r="P1487" i="12" l="1"/>
  <c r="R1487" i="12" s="1"/>
  <c r="R1486" i="12"/>
  <c r="L1488" i="12"/>
  <c r="M1488" i="12"/>
  <c r="I1488" i="12"/>
  <c r="J1488" i="12" s="1"/>
  <c r="H1489" i="12"/>
  <c r="F1491" i="12"/>
  <c r="G1491" i="12" s="1"/>
  <c r="E1490" i="12"/>
  <c r="P1488" i="12" l="1"/>
  <c r="Q1488" i="12"/>
  <c r="L1489" i="12"/>
  <c r="M1489" i="12"/>
  <c r="N1488" i="12"/>
  <c r="I1489" i="12"/>
  <c r="J1489" i="12" s="1"/>
  <c r="H1490" i="12"/>
  <c r="E1491" i="12"/>
  <c r="F1492" i="12"/>
  <c r="G1492" i="12" s="1"/>
  <c r="P1489" i="12" l="1"/>
  <c r="Q1489" i="12"/>
  <c r="R1488" i="12"/>
  <c r="L1490" i="12"/>
  <c r="M1490" i="12"/>
  <c r="N1489" i="12"/>
  <c r="I1490" i="12"/>
  <c r="J1490" i="12" s="1"/>
  <c r="H1491" i="12"/>
  <c r="F1493" i="12"/>
  <c r="G1493" i="12" s="1"/>
  <c r="E1492" i="12"/>
  <c r="P1490" i="12" l="1"/>
  <c r="Q1490" i="12"/>
  <c r="R1489" i="12"/>
  <c r="L1491" i="12"/>
  <c r="M1491" i="12"/>
  <c r="N1490" i="12"/>
  <c r="I1491" i="12"/>
  <c r="J1491" i="12" s="1"/>
  <c r="H1492" i="12"/>
  <c r="E1493" i="12"/>
  <c r="F1494" i="12"/>
  <c r="G1494" i="12" s="1"/>
  <c r="P1491" i="12" l="1"/>
  <c r="Q1491" i="12"/>
  <c r="R1490" i="12"/>
  <c r="L1492" i="12"/>
  <c r="M1492" i="12"/>
  <c r="N1491" i="12"/>
  <c r="I1492" i="12"/>
  <c r="J1492" i="12" s="1"/>
  <c r="H1493" i="12"/>
  <c r="F1495" i="12"/>
  <c r="G1495" i="12" s="1"/>
  <c r="E1494" i="12"/>
  <c r="P1492" i="12" l="1"/>
  <c r="Q1492" i="12"/>
  <c r="R1491" i="12"/>
  <c r="L1493" i="12"/>
  <c r="M1493" i="12"/>
  <c r="N1492" i="12"/>
  <c r="I1493" i="12"/>
  <c r="J1493" i="12" s="1"/>
  <c r="H1494" i="12"/>
  <c r="F1496" i="12"/>
  <c r="G1496" i="12" s="1"/>
  <c r="E1495" i="12"/>
  <c r="P1493" i="12" l="1"/>
  <c r="Q1493" i="12"/>
  <c r="R1492" i="12"/>
  <c r="L1494" i="12"/>
  <c r="M1494" i="12"/>
  <c r="N1493" i="12"/>
  <c r="I1494" i="12"/>
  <c r="J1494" i="12" s="1"/>
  <c r="H1495" i="12"/>
  <c r="E1496" i="12"/>
  <c r="F1497" i="12"/>
  <c r="G1497" i="12" s="1"/>
  <c r="P1494" i="12" l="1"/>
  <c r="Q1494" i="12"/>
  <c r="R1493" i="12"/>
  <c r="L1495" i="12"/>
  <c r="M1495" i="12"/>
  <c r="N1494" i="12"/>
  <c r="I1495" i="12"/>
  <c r="J1495" i="12" s="1"/>
  <c r="H1496" i="12"/>
  <c r="F1498" i="12"/>
  <c r="G1498" i="12" s="1"/>
  <c r="E1497" i="12"/>
  <c r="P1495" i="12" l="1"/>
  <c r="Q1495" i="12"/>
  <c r="R1494" i="12"/>
  <c r="L1496" i="12"/>
  <c r="M1496" i="12"/>
  <c r="N1495" i="12"/>
  <c r="I1496" i="12"/>
  <c r="J1496" i="12" s="1"/>
  <c r="H1497" i="12"/>
  <c r="E1498" i="12"/>
  <c r="F1499" i="12"/>
  <c r="G1499" i="12" s="1"/>
  <c r="P1496" i="12" l="1"/>
  <c r="Q1496" i="12"/>
  <c r="R1495" i="12"/>
  <c r="L1497" i="12"/>
  <c r="M1497" i="12"/>
  <c r="N1496" i="12"/>
  <c r="I1497" i="12"/>
  <c r="J1497" i="12" s="1"/>
  <c r="H1498" i="12"/>
  <c r="F1500" i="12"/>
  <c r="G1500" i="12" s="1"/>
  <c r="E1499" i="12"/>
  <c r="P1497" i="12" l="1"/>
  <c r="Q1497" i="12"/>
  <c r="R1496" i="12"/>
  <c r="L1498" i="12"/>
  <c r="M1498" i="12"/>
  <c r="N1497" i="12"/>
  <c r="I1498" i="12"/>
  <c r="J1498" i="12" s="1"/>
  <c r="H1499" i="12"/>
  <c r="F1501" i="12"/>
  <c r="G1501" i="12" s="1"/>
  <c r="E1500" i="12"/>
  <c r="P1498" i="12" l="1"/>
  <c r="Q1498" i="12"/>
  <c r="R1497" i="12"/>
  <c r="L1499" i="12"/>
  <c r="M1499" i="12"/>
  <c r="N1498" i="12"/>
  <c r="I1499" i="12"/>
  <c r="J1499" i="12" s="1"/>
  <c r="H1500" i="12"/>
  <c r="F1502" i="12"/>
  <c r="G1502" i="12" s="1"/>
  <c r="E1501" i="12"/>
  <c r="P1499" i="12" l="1"/>
  <c r="Q1499" i="12"/>
  <c r="R1498" i="12"/>
  <c r="L1500" i="12"/>
  <c r="M1500" i="12"/>
  <c r="N1499" i="12"/>
  <c r="I1500" i="12"/>
  <c r="J1500" i="12" s="1"/>
  <c r="H1501" i="12"/>
  <c r="F1503" i="12"/>
  <c r="G1503" i="12" s="1"/>
  <c r="E1502" i="12"/>
  <c r="P1500" i="12" l="1"/>
  <c r="Q1500" i="12"/>
  <c r="R1499" i="12"/>
  <c r="L1501" i="12"/>
  <c r="M1501" i="12"/>
  <c r="N1500" i="12"/>
  <c r="I1501" i="12"/>
  <c r="J1501" i="12" s="1"/>
  <c r="H1502" i="12"/>
  <c r="E1503" i="12"/>
  <c r="F1504" i="12"/>
  <c r="G1504" i="12" s="1"/>
  <c r="P1501" i="12" l="1"/>
  <c r="Q1501" i="12"/>
  <c r="R1500" i="12"/>
  <c r="L1502" i="12"/>
  <c r="M1502" i="12"/>
  <c r="N1501" i="12"/>
  <c r="I1502" i="12"/>
  <c r="J1502" i="12" s="1"/>
  <c r="H1503" i="12"/>
  <c r="F1505" i="12"/>
  <c r="G1505" i="12" s="1"/>
  <c r="E1504" i="12"/>
  <c r="P1502" i="12" l="1"/>
  <c r="Q1502" i="12"/>
  <c r="R1501" i="12"/>
  <c r="L1503" i="12"/>
  <c r="M1503" i="12"/>
  <c r="N1502" i="12"/>
  <c r="I1503" i="12"/>
  <c r="J1503" i="12" s="1"/>
  <c r="H1504" i="12"/>
  <c r="E1505" i="12"/>
  <c r="F1506" i="12"/>
  <c r="G1506" i="12" s="1"/>
  <c r="P1503" i="12" l="1"/>
  <c r="Q1503" i="12"/>
  <c r="R1502" i="12"/>
  <c r="L1504" i="12"/>
  <c r="M1504" i="12"/>
  <c r="N1503" i="12"/>
  <c r="I1504" i="12"/>
  <c r="J1504" i="12" s="1"/>
  <c r="H1505" i="12"/>
  <c r="F1507" i="12"/>
  <c r="G1507" i="12" s="1"/>
  <c r="E1506" i="12"/>
  <c r="P1504" i="12" l="1"/>
  <c r="Q1504" i="12"/>
  <c r="R1503" i="12"/>
  <c r="L1505" i="12"/>
  <c r="M1505" i="12"/>
  <c r="N1504" i="12"/>
  <c r="I1505" i="12"/>
  <c r="J1505" i="12" s="1"/>
  <c r="H1506" i="12"/>
  <c r="E1507" i="12"/>
  <c r="F1508" i="12"/>
  <c r="G1508" i="12" s="1"/>
  <c r="P1505" i="12" l="1"/>
  <c r="Q1505" i="12"/>
  <c r="R1504" i="12"/>
  <c r="L1506" i="12"/>
  <c r="M1506" i="12"/>
  <c r="N1505" i="12"/>
  <c r="I1506" i="12"/>
  <c r="J1506" i="12" s="1"/>
  <c r="H1507" i="12"/>
  <c r="F1509" i="12"/>
  <c r="G1509" i="12" s="1"/>
  <c r="E1508" i="12"/>
  <c r="P1506" i="12" l="1"/>
  <c r="Q1506" i="12"/>
  <c r="R1505" i="12"/>
  <c r="L1507" i="12"/>
  <c r="M1507" i="12"/>
  <c r="N1506" i="12"/>
  <c r="I1507" i="12"/>
  <c r="J1507" i="12" s="1"/>
  <c r="H1508" i="12"/>
  <c r="F1510" i="12"/>
  <c r="G1510" i="12" s="1"/>
  <c r="E1509" i="12"/>
  <c r="P1507" i="12" l="1"/>
  <c r="Q1507" i="12"/>
  <c r="R1506" i="12"/>
  <c r="L1508" i="12"/>
  <c r="M1508" i="12"/>
  <c r="N1507" i="12"/>
  <c r="I1508" i="12"/>
  <c r="J1508" i="12" s="1"/>
  <c r="H1509" i="12"/>
  <c r="E1510" i="12"/>
  <c r="F1511" i="12"/>
  <c r="G1511" i="12" s="1"/>
  <c r="P1508" i="12" l="1"/>
  <c r="Q1508" i="12"/>
  <c r="R1507" i="12"/>
  <c r="L1509" i="12"/>
  <c r="M1509" i="12"/>
  <c r="N1508" i="12"/>
  <c r="I1509" i="12"/>
  <c r="J1509" i="12" s="1"/>
  <c r="H1510" i="12"/>
  <c r="F1512" i="12"/>
  <c r="G1512" i="12" s="1"/>
  <c r="E1511" i="12"/>
  <c r="P1509" i="12" l="1"/>
  <c r="Q1509" i="12"/>
  <c r="R1508" i="12"/>
  <c r="L1510" i="12"/>
  <c r="M1510" i="12"/>
  <c r="N1509" i="12"/>
  <c r="I1510" i="12"/>
  <c r="J1510" i="12" s="1"/>
  <c r="H1511" i="12"/>
  <c r="E1512" i="12"/>
  <c r="F1513" i="12"/>
  <c r="G1513" i="12" s="1"/>
  <c r="P1510" i="12" l="1"/>
  <c r="Q1510" i="12"/>
  <c r="R1509" i="12"/>
  <c r="L1511" i="12"/>
  <c r="M1511" i="12"/>
  <c r="N1510" i="12"/>
  <c r="I1511" i="12"/>
  <c r="J1511" i="12" s="1"/>
  <c r="H1512" i="12"/>
  <c r="F1514" i="12"/>
  <c r="G1514" i="12" s="1"/>
  <c r="E1513" i="12"/>
  <c r="P1511" i="12" l="1"/>
  <c r="Q1511" i="12"/>
  <c r="R1510" i="12"/>
  <c r="L1512" i="12"/>
  <c r="M1512" i="12"/>
  <c r="N1511" i="12"/>
  <c r="I1512" i="12"/>
  <c r="J1512" i="12" s="1"/>
  <c r="H1513" i="12"/>
  <c r="E1514" i="12"/>
  <c r="F1515" i="12"/>
  <c r="G1515" i="12" s="1"/>
  <c r="P1512" i="12" l="1"/>
  <c r="Q1512" i="12"/>
  <c r="R1511" i="12"/>
  <c r="L1513" i="12"/>
  <c r="M1513" i="12"/>
  <c r="N1512" i="12"/>
  <c r="I1513" i="12"/>
  <c r="J1513" i="12" s="1"/>
  <c r="H1514" i="12"/>
  <c r="F1516" i="12"/>
  <c r="G1516" i="12" s="1"/>
  <c r="E1515" i="12"/>
  <c r="P1513" i="12" l="1"/>
  <c r="Q1513" i="12"/>
  <c r="R1512" i="12"/>
  <c r="L1514" i="12"/>
  <c r="M1514" i="12"/>
  <c r="N1513" i="12"/>
  <c r="I1514" i="12"/>
  <c r="J1514" i="12" s="1"/>
  <c r="H1515" i="12"/>
  <c r="M1515" i="12" s="1"/>
  <c r="F1517" i="12"/>
  <c r="G1517" i="12" s="1"/>
  <c r="E1516" i="12"/>
  <c r="P1514" i="12" l="1"/>
  <c r="Q1514" i="12"/>
  <c r="Q1515" i="12" s="1"/>
  <c r="R1513" i="12"/>
  <c r="N1514" i="12"/>
  <c r="I1515" i="12"/>
  <c r="J1515" i="12" s="1"/>
  <c r="L1515" i="12"/>
  <c r="N1515" i="12" s="1"/>
  <c r="H1516" i="12"/>
  <c r="M1516" i="12" s="1"/>
  <c r="E1517" i="12"/>
  <c r="F1518" i="12"/>
  <c r="G1518" i="12" s="1"/>
  <c r="P1515" i="12" l="1"/>
  <c r="R1515" i="12" s="1"/>
  <c r="Q1516" i="12"/>
  <c r="R1514" i="12"/>
  <c r="I1516" i="12"/>
  <c r="J1516" i="12" s="1"/>
  <c r="L1516" i="12"/>
  <c r="N1516" i="12" s="1"/>
  <c r="H1517" i="12"/>
  <c r="M1517" i="12" s="1"/>
  <c r="F1519" i="12"/>
  <c r="G1519" i="12" s="1"/>
  <c r="E1518" i="12"/>
  <c r="P1516" i="12" l="1"/>
  <c r="R1516" i="12" s="1"/>
  <c r="Q1517" i="12"/>
  <c r="I1517" i="12"/>
  <c r="J1517" i="12" s="1"/>
  <c r="L1517" i="12"/>
  <c r="N1517" i="12" s="1"/>
  <c r="H1518" i="12"/>
  <c r="M1518" i="12" s="1"/>
  <c r="E1519" i="12"/>
  <c r="F1520" i="12"/>
  <c r="G1520" i="12" s="1"/>
  <c r="P1517" i="12" l="1"/>
  <c r="R1517" i="12" s="1"/>
  <c r="Q1518" i="12"/>
  <c r="I1518" i="12"/>
  <c r="J1518" i="12" s="1"/>
  <c r="L1518" i="12"/>
  <c r="N1518" i="12" s="1"/>
  <c r="H1519" i="12"/>
  <c r="M1519" i="12" s="1"/>
  <c r="F1521" i="12"/>
  <c r="G1521" i="12" s="1"/>
  <c r="E1520" i="12"/>
  <c r="P1518" i="12" l="1"/>
  <c r="R1518" i="12" s="1"/>
  <c r="Q1519" i="12"/>
  <c r="I1519" i="12"/>
  <c r="J1519" i="12" s="1"/>
  <c r="L1519" i="12"/>
  <c r="N1519" i="12" s="1"/>
  <c r="H1520" i="12"/>
  <c r="M1520" i="12" s="1"/>
  <c r="E1521" i="12"/>
  <c r="F1522" i="12"/>
  <c r="G1522" i="12" s="1"/>
  <c r="P1519" i="12" l="1"/>
  <c r="R1519" i="12" s="1"/>
  <c r="Q1520" i="12"/>
  <c r="I1520" i="12"/>
  <c r="J1520" i="12" s="1"/>
  <c r="L1520" i="12"/>
  <c r="N1520" i="12" s="1"/>
  <c r="H1521" i="12"/>
  <c r="F1523" i="12"/>
  <c r="G1523" i="12" s="1"/>
  <c r="E1522" i="12"/>
  <c r="P1520" i="12" l="1"/>
  <c r="R1520" i="12" s="1"/>
  <c r="L1521" i="12"/>
  <c r="M1521" i="12"/>
  <c r="I1521" i="12"/>
  <c r="J1521" i="12" s="1"/>
  <c r="H1522" i="12"/>
  <c r="M1522" i="12" s="1"/>
  <c r="E1523" i="12"/>
  <c r="F1524" i="12"/>
  <c r="G1524" i="12" s="1"/>
  <c r="P1521" i="12" l="1"/>
  <c r="Q1521" i="12"/>
  <c r="Q1522" i="12" s="1"/>
  <c r="N1521" i="12"/>
  <c r="I1522" i="12"/>
  <c r="J1522" i="12" s="1"/>
  <c r="L1522" i="12"/>
  <c r="N1522" i="12" s="1"/>
  <c r="H1523" i="12"/>
  <c r="F1525" i="12"/>
  <c r="G1525" i="12" s="1"/>
  <c r="E1524" i="12"/>
  <c r="P1522" i="12" l="1"/>
  <c r="R1522" i="12" s="1"/>
  <c r="R1521" i="12"/>
  <c r="L1523" i="12"/>
  <c r="M1523" i="12"/>
  <c r="I1523" i="12"/>
  <c r="J1523" i="12" s="1"/>
  <c r="H1524" i="12"/>
  <c r="F1526" i="12"/>
  <c r="G1526" i="12" s="1"/>
  <c r="E1525" i="12"/>
  <c r="P1523" i="12" l="1"/>
  <c r="Q1523" i="12"/>
  <c r="L1524" i="12"/>
  <c r="M1524" i="12"/>
  <c r="N1523" i="12"/>
  <c r="I1524" i="12"/>
  <c r="J1524" i="12" s="1"/>
  <c r="H1525" i="12"/>
  <c r="F1527" i="12"/>
  <c r="G1527" i="12" s="1"/>
  <c r="E1526" i="12"/>
  <c r="P1524" i="12" l="1"/>
  <c r="Q1524" i="12"/>
  <c r="R1523" i="12"/>
  <c r="L1525" i="12"/>
  <c r="M1525" i="12"/>
  <c r="N1524" i="12"/>
  <c r="I1525" i="12"/>
  <c r="J1525" i="12" s="1"/>
  <c r="H1526" i="12"/>
  <c r="F1528" i="12"/>
  <c r="G1528" i="12" s="1"/>
  <c r="E1527" i="12"/>
  <c r="P1525" i="12" l="1"/>
  <c r="Q1525" i="12"/>
  <c r="R1524" i="12"/>
  <c r="L1526" i="12"/>
  <c r="M1526" i="12"/>
  <c r="N1525" i="12"/>
  <c r="I1526" i="12"/>
  <c r="J1526" i="12" s="1"/>
  <c r="H1527" i="12"/>
  <c r="F1529" i="12"/>
  <c r="G1529" i="12" s="1"/>
  <c r="E1528" i="12"/>
  <c r="P1526" i="12" l="1"/>
  <c r="Q1526" i="12"/>
  <c r="R1525" i="12"/>
  <c r="L1527" i="12"/>
  <c r="M1527" i="12"/>
  <c r="N1526" i="12"/>
  <c r="I1527" i="12"/>
  <c r="J1527" i="12" s="1"/>
  <c r="H1528" i="12"/>
  <c r="E1529" i="12"/>
  <c r="F1530" i="12"/>
  <c r="G1530" i="12" s="1"/>
  <c r="P1527" i="12" l="1"/>
  <c r="Q1527" i="12"/>
  <c r="R1526" i="12"/>
  <c r="L1528" i="12"/>
  <c r="M1528" i="12"/>
  <c r="N1527" i="12"/>
  <c r="I1528" i="12"/>
  <c r="J1528" i="12" s="1"/>
  <c r="H1529" i="12"/>
  <c r="F1531" i="12"/>
  <c r="G1531" i="12" s="1"/>
  <c r="E1530" i="12"/>
  <c r="P1528" i="12" l="1"/>
  <c r="Q1528" i="12"/>
  <c r="R1527" i="12"/>
  <c r="L1529" i="12"/>
  <c r="M1529" i="12"/>
  <c r="N1528" i="12"/>
  <c r="I1529" i="12"/>
  <c r="J1529" i="12" s="1"/>
  <c r="H1530" i="12"/>
  <c r="F1532" i="12"/>
  <c r="G1532" i="12" s="1"/>
  <c r="E1531" i="12"/>
  <c r="P1529" i="12" l="1"/>
  <c r="Q1529" i="12"/>
  <c r="R1528" i="12"/>
  <c r="L1530" i="12"/>
  <c r="M1530" i="12"/>
  <c r="N1529" i="12"/>
  <c r="I1530" i="12"/>
  <c r="J1530" i="12" s="1"/>
  <c r="H1531" i="12"/>
  <c r="E1532" i="12"/>
  <c r="F1533" i="12"/>
  <c r="G1533" i="12" s="1"/>
  <c r="P1530" i="12" l="1"/>
  <c r="Q1530" i="12"/>
  <c r="R1529" i="12"/>
  <c r="L1531" i="12"/>
  <c r="M1531" i="12"/>
  <c r="N1530" i="12"/>
  <c r="I1531" i="12"/>
  <c r="J1531" i="12" s="1"/>
  <c r="H1532" i="12"/>
  <c r="F1534" i="12"/>
  <c r="G1534" i="12" s="1"/>
  <c r="E1533" i="12"/>
  <c r="P1531" i="12" l="1"/>
  <c r="Q1531" i="12"/>
  <c r="R1530" i="12"/>
  <c r="L1532" i="12"/>
  <c r="M1532" i="12"/>
  <c r="N1531" i="12"/>
  <c r="I1532" i="12"/>
  <c r="J1532" i="12" s="1"/>
  <c r="H1533" i="12"/>
  <c r="F1535" i="12"/>
  <c r="G1535" i="12" s="1"/>
  <c r="E1534" i="12"/>
  <c r="P1532" i="12" l="1"/>
  <c r="Q1532" i="12"/>
  <c r="R1531" i="12"/>
  <c r="L1533" i="12"/>
  <c r="M1533" i="12"/>
  <c r="N1532" i="12"/>
  <c r="I1533" i="12"/>
  <c r="J1533" i="12" s="1"/>
  <c r="H1534" i="12"/>
  <c r="F1536" i="12"/>
  <c r="G1536" i="12" s="1"/>
  <c r="E1535" i="12"/>
  <c r="P1533" i="12" l="1"/>
  <c r="Q1533" i="12"/>
  <c r="R1532" i="12"/>
  <c r="L1534" i="12"/>
  <c r="M1534" i="12"/>
  <c r="N1533" i="12"/>
  <c r="I1534" i="12"/>
  <c r="J1534" i="12" s="1"/>
  <c r="H1535" i="12"/>
  <c r="F1537" i="12"/>
  <c r="G1537" i="12" s="1"/>
  <c r="E1536" i="12"/>
  <c r="P1534" i="12" l="1"/>
  <c r="Q1534" i="12"/>
  <c r="R1533" i="12"/>
  <c r="L1535" i="12"/>
  <c r="M1535" i="12"/>
  <c r="N1534" i="12"/>
  <c r="I1535" i="12"/>
  <c r="J1535" i="12" s="1"/>
  <c r="H1536" i="12"/>
  <c r="F1538" i="12"/>
  <c r="G1538" i="12" s="1"/>
  <c r="E1537" i="12"/>
  <c r="P1535" i="12" l="1"/>
  <c r="Q1535" i="12"/>
  <c r="R1534" i="12"/>
  <c r="L1536" i="12"/>
  <c r="M1536" i="12"/>
  <c r="N1535" i="12"/>
  <c r="I1536" i="12"/>
  <c r="J1536" i="12" s="1"/>
  <c r="H1537" i="12"/>
  <c r="F1539" i="12"/>
  <c r="G1539" i="12" s="1"/>
  <c r="E1538" i="12"/>
  <c r="P1536" i="12" l="1"/>
  <c r="Q1536" i="12"/>
  <c r="R1535" i="12"/>
  <c r="L1537" i="12"/>
  <c r="M1537" i="12"/>
  <c r="N1536" i="12"/>
  <c r="I1537" i="12"/>
  <c r="J1537" i="12" s="1"/>
  <c r="H1538" i="12"/>
  <c r="M1538" i="12" s="1"/>
  <c r="E1539" i="12"/>
  <c r="F1540" i="12"/>
  <c r="G1540" i="12" s="1"/>
  <c r="P1537" i="12" l="1"/>
  <c r="Q1537" i="12"/>
  <c r="Q1538" i="12" s="1"/>
  <c r="R1536" i="12"/>
  <c r="N1537" i="12"/>
  <c r="I1538" i="12"/>
  <c r="J1538" i="12" s="1"/>
  <c r="L1538" i="12"/>
  <c r="N1538" i="12" s="1"/>
  <c r="H1539" i="12"/>
  <c r="F1541" i="12"/>
  <c r="G1541" i="12" s="1"/>
  <c r="E1540" i="12"/>
  <c r="P1538" i="12" l="1"/>
  <c r="R1538" i="12" s="1"/>
  <c r="R1537" i="12"/>
  <c r="L1539" i="12"/>
  <c r="M1539" i="12"/>
  <c r="I1539" i="12"/>
  <c r="J1539" i="12" s="1"/>
  <c r="H1540" i="12"/>
  <c r="E1541" i="12"/>
  <c r="F1542" i="12"/>
  <c r="G1542" i="12" s="1"/>
  <c r="P1539" i="12" l="1"/>
  <c r="Q1539" i="12"/>
  <c r="L1540" i="12"/>
  <c r="M1540" i="12"/>
  <c r="N1539" i="12"/>
  <c r="I1540" i="12"/>
  <c r="J1540" i="12" s="1"/>
  <c r="H1541" i="12"/>
  <c r="F1543" i="12"/>
  <c r="G1543" i="12" s="1"/>
  <c r="E1542" i="12"/>
  <c r="P1540" i="12" l="1"/>
  <c r="Q1540" i="12"/>
  <c r="R1539" i="12"/>
  <c r="L1541" i="12"/>
  <c r="M1541" i="12"/>
  <c r="N1540" i="12"/>
  <c r="I1541" i="12"/>
  <c r="J1541" i="12" s="1"/>
  <c r="H1542" i="12"/>
  <c r="M1542" i="12" s="1"/>
  <c r="E1543" i="12"/>
  <c r="F1544" i="12"/>
  <c r="G1544" i="12" s="1"/>
  <c r="P1541" i="12" l="1"/>
  <c r="Q1541" i="12"/>
  <c r="Q1542" i="12" s="1"/>
  <c r="R1540" i="12"/>
  <c r="N1541" i="12"/>
  <c r="I1542" i="12"/>
  <c r="J1542" i="12" s="1"/>
  <c r="L1542" i="12"/>
  <c r="N1542" i="12" s="1"/>
  <c r="H1543" i="12"/>
  <c r="F1545" i="12"/>
  <c r="G1545" i="12" s="1"/>
  <c r="E1544" i="12"/>
  <c r="P1542" i="12" l="1"/>
  <c r="R1542" i="12" s="1"/>
  <c r="R1541" i="12"/>
  <c r="L1543" i="12"/>
  <c r="M1543" i="12"/>
  <c r="I1543" i="12"/>
  <c r="J1543" i="12" s="1"/>
  <c r="H1544" i="12"/>
  <c r="F1546" i="12"/>
  <c r="G1546" i="12" s="1"/>
  <c r="E1545" i="12"/>
  <c r="P1543" i="12" l="1"/>
  <c r="Q1543" i="12"/>
  <c r="L1544" i="12"/>
  <c r="M1544" i="12"/>
  <c r="N1543" i="12"/>
  <c r="I1544" i="12"/>
  <c r="J1544" i="12" s="1"/>
  <c r="H1545" i="12"/>
  <c r="F1547" i="12"/>
  <c r="G1547" i="12" s="1"/>
  <c r="E1546" i="12"/>
  <c r="P1544" i="12" l="1"/>
  <c r="Q1544" i="12"/>
  <c r="R1543" i="12"/>
  <c r="L1545" i="12"/>
  <c r="M1545" i="12"/>
  <c r="N1544" i="12"/>
  <c r="I1545" i="12"/>
  <c r="J1545" i="12" s="1"/>
  <c r="H1546" i="12"/>
  <c r="E1547" i="12"/>
  <c r="F1548" i="12"/>
  <c r="G1548" i="12" s="1"/>
  <c r="P1545" i="12" l="1"/>
  <c r="Q1545" i="12"/>
  <c r="R1544" i="12"/>
  <c r="L1546" i="12"/>
  <c r="M1546" i="12"/>
  <c r="N1545" i="12"/>
  <c r="I1546" i="12"/>
  <c r="J1546" i="12" s="1"/>
  <c r="H1547" i="12"/>
  <c r="F1549" i="12"/>
  <c r="G1549" i="12" s="1"/>
  <c r="E1548" i="12"/>
  <c r="P1546" i="12" l="1"/>
  <c r="Q1546" i="12"/>
  <c r="R1545" i="12"/>
  <c r="L1547" i="12"/>
  <c r="M1547" i="12"/>
  <c r="N1546" i="12"/>
  <c r="I1547" i="12"/>
  <c r="J1547" i="12" s="1"/>
  <c r="H1548" i="12"/>
  <c r="E1549" i="12"/>
  <c r="F1550" i="12"/>
  <c r="G1550" i="12" s="1"/>
  <c r="P1547" i="12" l="1"/>
  <c r="Q1547" i="12"/>
  <c r="R1546" i="12"/>
  <c r="L1548" i="12"/>
  <c r="M1548" i="12"/>
  <c r="N1547" i="12"/>
  <c r="I1548" i="12"/>
  <c r="J1548" i="12" s="1"/>
  <c r="H1549" i="12"/>
  <c r="F1551" i="12"/>
  <c r="G1551" i="12" s="1"/>
  <c r="E1550" i="12"/>
  <c r="P1548" i="12" l="1"/>
  <c r="Q1548" i="12"/>
  <c r="R1547" i="12"/>
  <c r="L1549" i="12"/>
  <c r="M1549" i="12"/>
  <c r="N1548" i="12"/>
  <c r="I1549" i="12"/>
  <c r="J1549" i="12" s="1"/>
  <c r="H1550" i="12"/>
  <c r="F1552" i="12"/>
  <c r="G1552" i="12" s="1"/>
  <c r="E1551" i="12"/>
  <c r="P1549" i="12" l="1"/>
  <c r="Q1549" i="12"/>
  <c r="R1548" i="12"/>
  <c r="L1550" i="12"/>
  <c r="M1550" i="12"/>
  <c r="N1549" i="12"/>
  <c r="I1550" i="12"/>
  <c r="J1550" i="12" s="1"/>
  <c r="H1551" i="12"/>
  <c r="E1552" i="12"/>
  <c r="F1553" i="12"/>
  <c r="G1553" i="12" s="1"/>
  <c r="P1550" i="12" l="1"/>
  <c r="Q1550" i="12"/>
  <c r="R1549" i="12"/>
  <c r="L1551" i="12"/>
  <c r="M1551" i="12"/>
  <c r="N1550" i="12"/>
  <c r="I1551" i="12"/>
  <c r="J1551" i="12" s="1"/>
  <c r="H1552" i="12"/>
  <c r="F1554" i="12"/>
  <c r="G1554" i="12" s="1"/>
  <c r="E1553" i="12"/>
  <c r="P1551" i="12" l="1"/>
  <c r="Q1551" i="12"/>
  <c r="R1550" i="12"/>
  <c r="L1552" i="12"/>
  <c r="M1552" i="12"/>
  <c r="N1551" i="12"/>
  <c r="I1552" i="12"/>
  <c r="J1552" i="12" s="1"/>
  <c r="H1553" i="12"/>
  <c r="M1553" i="12" s="1"/>
  <c r="E1554" i="12"/>
  <c r="F1555" i="12"/>
  <c r="G1555" i="12" s="1"/>
  <c r="P1552" i="12" l="1"/>
  <c r="Q1552" i="12"/>
  <c r="Q1553" i="12" s="1"/>
  <c r="R1551" i="12"/>
  <c r="N1552" i="12"/>
  <c r="I1553" i="12"/>
  <c r="J1553" i="12" s="1"/>
  <c r="L1553" i="12"/>
  <c r="N1553" i="12" s="1"/>
  <c r="H1554" i="12"/>
  <c r="F1556" i="12"/>
  <c r="G1556" i="12" s="1"/>
  <c r="E1555" i="12"/>
  <c r="P1553" i="12" l="1"/>
  <c r="R1553" i="12" s="1"/>
  <c r="R1552" i="12"/>
  <c r="L1554" i="12"/>
  <c r="M1554" i="12"/>
  <c r="I1554" i="12"/>
  <c r="J1554" i="12" s="1"/>
  <c r="H1555" i="12"/>
  <c r="F1557" i="12"/>
  <c r="G1557" i="12" s="1"/>
  <c r="E1556" i="12"/>
  <c r="P1554" i="12" l="1"/>
  <c r="Q1554" i="12"/>
  <c r="L1555" i="12"/>
  <c r="M1555" i="12"/>
  <c r="N1554" i="12"/>
  <c r="I1555" i="12"/>
  <c r="J1555" i="12" s="1"/>
  <c r="H1556" i="12"/>
  <c r="E1557" i="12"/>
  <c r="F1558" i="12"/>
  <c r="G1558" i="12" s="1"/>
  <c r="P1555" i="12" l="1"/>
  <c r="Q1555" i="12"/>
  <c r="R1554" i="12"/>
  <c r="L1556" i="12"/>
  <c r="M1556" i="12"/>
  <c r="N1555" i="12"/>
  <c r="I1556" i="12"/>
  <c r="J1556" i="12" s="1"/>
  <c r="H1557" i="12"/>
  <c r="F1559" i="12"/>
  <c r="G1559" i="12" s="1"/>
  <c r="E1558" i="12"/>
  <c r="P1556" i="12" l="1"/>
  <c r="Q1556" i="12"/>
  <c r="R1555" i="12"/>
  <c r="L1557" i="12"/>
  <c r="M1557" i="12"/>
  <c r="N1556" i="12"/>
  <c r="I1557" i="12"/>
  <c r="J1557" i="12" s="1"/>
  <c r="H1558" i="12"/>
  <c r="F1560" i="12"/>
  <c r="G1560" i="12" s="1"/>
  <c r="E1559" i="12"/>
  <c r="P1557" i="12" l="1"/>
  <c r="Q1557" i="12"/>
  <c r="R1556" i="12"/>
  <c r="L1558" i="12"/>
  <c r="M1558" i="12"/>
  <c r="N1557" i="12"/>
  <c r="I1558" i="12"/>
  <c r="J1558" i="12" s="1"/>
  <c r="H1559" i="12"/>
  <c r="E1560" i="12"/>
  <c r="F1561" i="12"/>
  <c r="G1561" i="12" s="1"/>
  <c r="P1558" i="12" l="1"/>
  <c r="Q1558" i="12"/>
  <c r="R1557" i="12"/>
  <c r="L1559" i="12"/>
  <c r="M1559" i="12"/>
  <c r="N1558" i="12"/>
  <c r="I1559" i="12"/>
  <c r="J1559" i="12" s="1"/>
  <c r="H1560" i="12"/>
  <c r="F1562" i="12"/>
  <c r="G1562" i="12" s="1"/>
  <c r="E1561" i="12"/>
  <c r="P1559" i="12" l="1"/>
  <c r="Q1559" i="12"/>
  <c r="R1558" i="12"/>
  <c r="L1560" i="12"/>
  <c r="M1560" i="12"/>
  <c r="N1559" i="12"/>
  <c r="I1560" i="12"/>
  <c r="J1560" i="12" s="1"/>
  <c r="H1561" i="12"/>
  <c r="E1562" i="12"/>
  <c r="F1563" i="12"/>
  <c r="G1563" i="12" s="1"/>
  <c r="P1560" i="12" l="1"/>
  <c r="Q1560" i="12"/>
  <c r="R1559" i="12"/>
  <c r="L1561" i="12"/>
  <c r="M1561" i="12"/>
  <c r="N1560" i="12"/>
  <c r="I1561" i="12"/>
  <c r="J1561" i="12" s="1"/>
  <c r="H1562" i="12"/>
  <c r="F1564" i="12"/>
  <c r="G1564" i="12" s="1"/>
  <c r="E1563" i="12"/>
  <c r="P1561" i="12" l="1"/>
  <c r="Q1561" i="12"/>
  <c r="R1560" i="12"/>
  <c r="L1562" i="12"/>
  <c r="M1562" i="12"/>
  <c r="N1561" i="12"/>
  <c r="I1562" i="12"/>
  <c r="J1562" i="12" s="1"/>
  <c r="H1563" i="12"/>
  <c r="E1564" i="12"/>
  <c r="F1565" i="12"/>
  <c r="G1565" i="12" s="1"/>
  <c r="P1562" i="12" l="1"/>
  <c r="Q1562" i="12"/>
  <c r="R1561" i="12"/>
  <c r="L1563" i="12"/>
  <c r="M1563" i="12"/>
  <c r="N1562" i="12"/>
  <c r="I1563" i="12"/>
  <c r="J1563" i="12" s="1"/>
  <c r="H1564" i="12"/>
  <c r="F1566" i="12"/>
  <c r="G1566" i="12" s="1"/>
  <c r="E1565" i="12"/>
  <c r="P1563" i="12" l="1"/>
  <c r="Q1563" i="12"/>
  <c r="R1562" i="12"/>
  <c r="L1564" i="12"/>
  <c r="M1564" i="12"/>
  <c r="N1563" i="12"/>
  <c r="I1564" i="12"/>
  <c r="J1564" i="12" s="1"/>
  <c r="H1565" i="12"/>
  <c r="E1566" i="12"/>
  <c r="F1567" i="12"/>
  <c r="G1567" i="12" s="1"/>
  <c r="P1564" i="12" l="1"/>
  <c r="Q1564" i="12"/>
  <c r="R1563" i="12"/>
  <c r="L1565" i="12"/>
  <c r="M1565" i="12"/>
  <c r="N1564" i="12"/>
  <c r="I1565" i="12"/>
  <c r="J1565" i="12" s="1"/>
  <c r="H1566" i="12"/>
  <c r="F1568" i="12"/>
  <c r="G1568" i="12" s="1"/>
  <c r="E1567" i="12"/>
  <c r="P1565" i="12" l="1"/>
  <c r="Q1565" i="12"/>
  <c r="R1564" i="12"/>
  <c r="L1566" i="12"/>
  <c r="M1566" i="12"/>
  <c r="N1565" i="12"/>
  <c r="I1566" i="12"/>
  <c r="J1566" i="12" s="1"/>
  <c r="H1567" i="12"/>
  <c r="E1568" i="12"/>
  <c r="F1569" i="12"/>
  <c r="G1569" i="12" s="1"/>
  <c r="P1566" i="12" l="1"/>
  <c r="Q1566" i="12"/>
  <c r="R1565" i="12"/>
  <c r="L1567" i="12"/>
  <c r="M1567" i="12"/>
  <c r="N1566" i="12"/>
  <c r="I1567" i="12"/>
  <c r="J1567" i="12" s="1"/>
  <c r="H1568" i="12"/>
  <c r="F1570" i="12"/>
  <c r="G1570" i="12" s="1"/>
  <c r="E1569" i="12"/>
  <c r="P1567" i="12" l="1"/>
  <c r="Q1567" i="12"/>
  <c r="R1566" i="12"/>
  <c r="L1568" i="12"/>
  <c r="M1568" i="12"/>
  <c r="N1567" i="12"/>
  <c r="I1568" i="12"/>
  <c r="J1568" i="12" s="1"/>
  <c r="H1569" i="12"/>
  <c r="E1570" i="12"/>
  <c r="F1571" i="12"/>
  <c r="G1571" i="12" s="1"/>
  <c r="P1568" i="12" l="1"/>
  <c r="Q1568" i="12"/>
  <c r="R1567" i="12"/>
  <c r="L1569" i="12"/>
  <c r="M1569" i="12"/>
  <c r="N1568" i="12"/>
  <c r="I1569" i="12"/>
  <c r="J1569" i="12" s="1"/>
  <c r="H1570" i="12"/>
  <c r="F1572" i="12"/>
  <c r="G1572" i="12" s="1"/>
  <c r="E1571" i="12"/>
  <c r="P1569" i="12" l="1"/>
  <c r="Q1569" i="12"/>
  <c r="R1568" i="12"/>
  <c r="L1570" i="12"/>
  <c r="M1570" i="12"/>
  <c r="N1569" i="12"/>
  <c r="I1570" i="12"/>
  <c r="J1570" i="12" s="1"/>
  <c r="H1571" i="12"/>
  <c r="E1572" i="12"/>
  <c r="F1573" i="12"/>
  <c r="G1573" i="12" s="1"/>
  <c r="P1570" i="12" l="1"/>
  <c r="Q1570" i="12"/>
  <c r="R1569" i="12"/>
  <c r="L1571" i="12"/>
  <c r="M1571" i="12"/>
  <c r="N1570" i="12"/>
  <c r="I1571" i="12"/>
  <c r="J1571" i="12" s="1"/>
  <c r="H1572" i="12"/>
  <c r="F1574" i="12"/>
  <c r="G1574" i="12" s="1"/>
  <c r="E1573" i="12"/>
  <c r="P1571" i="12" l="1"/>
  <c r="Q1571" i="12"/>
  <c r="R1570" i="12"/>
  <c r="L1572" i="12"/>
  <c r="M1572" i="12"/>
  <c r="N1571" i="12"/>
  <c r="I1572" i="12"/>
  <c r="J1572" i="12" s="1"/>
  <c r="H1573" i="12"/>
  <c r="F1575" i="12"/>
  <c r="G1575" i="12" s="1"/>
  <c r="E1574" i="12"/>
  <c r="P1572" i="12" l="1"/>
  <c r="Q1572" i="12"/>
  <c r="R1571" i="12"/>
  <c r="L1573" i="12"/>
  <c r="M1573" i="12"/>
  <c r="N1572" i="12"/>
  <c r="I1573" i="12"/>
  <c r="J1573" i="12" s="1"/>
  <c r="H1574" i="12"/>
  <c r="F1576" i="12"/>
  <c r="G1576" i="12" s="1"/>
  <c r="E1575" i="12"/>
  <c r="P1573" i="12" l="1"/>
  <c r="Q1573" i="12"/>
  <c r="R1572" i="12"/>
  <c r="L1574" i="12"/>
  <c r="M1574" i="12"/>
  <c r="N1573" i="12"/>
  <c r="I1574" i="12"/>
  <c r="J1574" i="12" s="1"/>
  <c r="H1575" i="12"/>
  <c r="E1576" i="12"/>
  <c r="F1577" i="12"/>
  <c r="G1577" i="12" s="1"/>
  <c r="P1574" i="12" l="1"/>
  <c r="Q1574" i="12"/>
  <c r="R1573" i="12"/>
  <c r="L1575" i="12"/>
  <c r="M1575" i="12"/>
  <c r="N1574" i="12"/>
  <c r="I1575" i="12"/>
  <c r="J1575" i="12" s="1"/>
  <c r="H1576" i="12"/>
  <c r="F1578" i="12"/>
  <c r="G1578" i="12" s="1"/>
  <c r="E1577" i="12"/>
  <c r="P1575" i="12" l="1"/>
  <c r="Q1575" i="12"/>
  <c r="R1574" i="12"/>
  <c r="L1576" i="12"/>
  <c r="M1576" i="12"/>
  <c r="N1575" i="12"/>
  <c r="I1576" i="12"/>
  <c r="J1576" i="12" s="1"/>
  <c r="H1577" i="12"/>
  <c r="M1577" i="12" s="1"/>
  <c r="F1579" i="12"/>
  <c r="G1579" i="12" s="1"/>
  <c r="E1578" i="12"/>
  <c r="P1576" i="12" l="1"/>
  <c r="Q1576" i="12"/>
  <c r="Q1577" i="12" s="1"/>
  <c r="R1575" i="12"/>
  <c r="N1576" i="12"/>
  <c r="I1577" i="12"/>
  <c r="J1577" i="12" s="1"/>
  <c r="L1577" i="12"/>
  <c r="N1577" i="12" s="1"/>
  <c r="H1578" i="12"/>
  <c r="F1580" i="12"/>
  <c r="G1580" i="12" s="1"/>
  <c r="E1579" i="12"/>
  <c r="P1577" i="12" l="1"/>
  <c r="R1577" i="12" s="1"/>
  <c r="R1576" i="12"/>
  <c r="L1578" i="12"/>
  <c r="M1578" i="12"/>
  <c r="I1578" i="12"/>
  <c r="J1578" i="12" s="1"/>
  <c r="H1579" i="12"/>
  <c r="E1580" i="12"/>
  <c r="F1581" i="12"/>
  <c r="G1581" i="12" s="1"/>
  <c r="P1578" i="12" l="1"/>
  <c r="Q1578" i="12"/>
  <c r="L1579" i="12"/>
  <c r="M1579" i="12"/>
  <c r="N1578" i="12"/>
  <c r="I1579" i="12"/>
  <c r="J1579" i="12" s="1"/>
  <c r="H1580" i="12"/>
  <c r="M1580" i="12" s="1"/>
  <c r="F1582" i="12"/>
  <c r="G1582" i="12" s="1"/>
  <c r="E1581" i="12"/>
  <c r="P1579" i="12" l="1"/>
  <c r="Q1579" i="12"/>
  <c r="Q1580" i="12" s="1"/>
  <c r="R1578" i="12"/>
  <c r="N1579" i="12"/>
  <c r="I1580" i="12"/>
  <c r="J1580" i="12" s="1"/>
  <c r="L1580" i="12"/>
  <c r="N1580" i="12" s="1"/>
  <c r="H1581" i="12"/>
  <c r="F1583" i="12"/>
  <c r="G1583" i="12" s="1"/>
  <c r="E1582" i="12"/>
  <c r="P1580" i="12" l="1"/>
  <c r="R1580" i="12" s="1"/>
  <c r="R1579" i="12"/>
  <c r="L1581" i="12"/>
  <c r="M1581" i="12"/>
  <c r="I1581" i="12"/>
  <c r="J1581" i="12" s="1"/>
  <c r="H1582" i="12"/>
  <c r="M1582" i="12" s="1"/>
  <c r="E1583" i="12"/>
  <c r="F1584" i="12"/>
  <c r="G1584" i="12" s="1"/>
  <c r="P1581" i="12" l="1"/>
  <c r="Q1581" i="12"/>
  <c r="Q1582" i="12" s="1"/>
  <c r="N1581" i="12"/>
  <c r="I1582" i="12"/>
  <c r="J1582" i="12" s="1"/>
  <c r="L1582" i="12"/>
  <c r="N1582" i="12" s="1"/>
  <c r="H1583" i="12"/>
  <c r="F1585" i="12"/>
  <c r="G1585" i="12" s="1"/>
  <c r="E1584" i="12"/>
  <c r="P1582" i="12" l="1"/>
  <c r="R1582" i="12" s="1"/>
  <c r="R1581" i="12"/>
  <c r="L1583" i="12"/>
  <c r="M1583" i="12"/>
  <c r="I1583" i="12"/>
  <c r="J1583" i="12" s="1"/>
  <c r="H1584" i="12"/>
  <c r="F1586" i="12"/>
  <c r="G1586" i="12" s="1"/>
  <c r="E1585" i="12"/>
  <c r="P1583" i="12" l="1"/>
  <c r="Q1583" i="12"/>
  <c r="L1584" i="12"/>
  <c r="M1584" i="12"/>
  <c r="N1583" i="12"/>
  <c r="I1584" i="12"/>
  <c r="J1584" i="12" s="1"/>
  <c r="H1585" i="12"/>
  <c r="M1585" i="12" s="1"/>
  <c r="F1587" i="12"/>
  <c r="G1587" i="12" s="1"/>
  <c r="E1586" i="12"/>
  <c r="P1584" i="12" l="1"/>
  <c r="Q1584" i="12"/>
  <c r="Q1585" i="12" s="1"/>
  <c r="R1583" i="12"/>
  <c r="N1584" i="12"/>
  <c r="I1585" i="12"/>
  <c r="J1585" i="12" s="1"/>
  <c r="L1585" i="12"/>
  <c r="N1585" i="12" s="1"/>
  <c r="H1586" i="12"/>
  <c r="E1587" i="12"/>
  <c r="F1588" i="12"/>
  <c r="G1588" i="12" s="1"/>
  <c r="P1585" i="12" l="1"/>
  <c r="R1585" i="12" s="1"/>
  <c r="R1584" i="12"/>
  <c r="L1586" i="12"/>
  <c r="M1586" i="12"/>
  <c r="I1586" i="12"/>
  <c r="J1586" i="12" s="1"/>
  <c r="H1587" i="12"/>
  <c r="M1587" i="12" s="1"/>
  <c r="F1589" i="12"/>
  <c r="G1589" i="12" s="1"/>
  <c r="E1588" i="12"/>
  <c r="P1586" i="12" l="1"/>
  <c r="Q1586" i="12"/>
  <c r="Q1587" i="12" s="1"/>
  <c r="N1586" i="12"/>
  <c r="I1587" i="12"/>
  <c r="J1587" i="12" s="1"/>
  <c r="L1587" i="12"/>
  <c r="N1587" i="12" s="1"/>
  <c r="H1588" i="12"/>
  <c r="M1588" i="12" s="1"/>
  <c r="E1589" i="12"/>
  <c r="F1590" i="12"/>
  <c r="G1590" i="12" s="1"/>
  <c r="P1587" i="12" l="1"/>
  <c r="R1587" i="12" s="1"/>
  <c r="Q1588" i="12"/>
  <c r="R1586" i="12"/>
  <c r="I1588" i="12"/>
  <c r="J1588" i="12" s="1"/>
  <c r="L1588" i="12"/>
  <c r="N1588" i="12" s="1"/>
  <c r="H1589" i="12"/>
  <c r="F1591" i="12"/>
  <c r="G1591" i="12" s="1"/>
  <c r="E1590" i="12"/>
  <c r="P1588" i="12" l="1"/>
  <c r="R1588" i="12" s="1"/>
  <c r="L1589" i="12"/>
  <c r="M1589" i="12"/>
  <c r="I1589" i="12"/>
  <c r="J1589" i="12" s="1"/>
  <c r="H1590" i="12"/>
  <c r="F1592" i="12"/>
  <c r="G1592" i="12" s="1"/>
  <c r="E1591" i="12"/>
  <c r="P1589" i="12" l="1"/>
  <c r="Q1589" i="12"/>
  <c r="L1590" i="12"/>
  <c r="M1590" i="12"/>
  <c r="N1589" i="12"/>
  <c r="I1590" i="12"/>
  <c r="J1590" i="12" s="1"/>
  <c r="H1591" i="12"/>
  <c r="F1593" i="12"/>
  <c r="G1593" i="12" s="1"/>
  <c r="E1592" i="12"/>
  <c r="P1590" i="12" l="1"/>
  <c r="Q1590" i="12"/>
  <c r="R1589" i="12"/>
  <c r="L1591" i="12"/>
  <c r="M1591" i="12"/>
  <c r="N1590" i="12"/>
  <c r="I1591" i="12"/>
  <c r="J1591" i="12" s="1"/>
  <c r="H1592" i="12"/>
  <c r="F1594" i="12"/>
  <c r="G1594" i="12" s="1"/>
  <c r="E1593" i="12"/>
  <c r="P1591" i="12" l="1"/>
  <c r="Q1591" i="12"/>
  <c r="R1590" i="12"/>
  <c r="L1592" i="12"/>
  <c r="M1592" i="12"/>
  <c r="N1591" i="12"/>
  <c r="I1592" i="12"/>
  <c r="J1592" i="12" s="1"/>
  <c r="H1593" i="12"/>
  <c r="E1594" i="12"/>
  <c r="F1595" i="12"/>
  <c r="G1595" i="12" s="1"/>
  <c r="P1592" i="12" l="1"/>
  <c r="Q1592" i="12"/>
  <c r="R1591" i="12"/>
  <c r="L1593" i="12"/>
  <c r="M1593" i="12"/>
  <c r="N1592" i="12"/>
  <c r="I1593" i="12"/>
  <c r="J1593" i="12" s="1"/>
  <c r="H1594" i="12"/>
  <c r="F1596" i="12"/>
  <c r="G1596" i="12" s="1"/>
  <c r="E1595" i="12"/>
  <c r="P1593" i="12" l="1"/>
  <c r="Q1593" i="12"/>
  <c r="R1592" i="12"/>
  <c r="L1594" i="12"/>
  <c r="M1594" i="12"/>
  <c r="N1593" i="12"/>
  <c r="I1594" i="12"/>
  <c r="J1594" i="12" s="1"/>
  <c r="H1595" i="12"/>
  <c r="F1597" i="12"/>
  <c r="G1597" i="12" s="1"/>
  <c r="E1596" i="12"/>
  <c r="P1594" i="12" l="1"/>
  <c r="Q1594" i="12"/>
  <c r="R1593" i="12"/>
  <c r="L1595" i="12"/>
  <c r="M1595" i="12"/>
  <c r="N1594" i="12"/>
  <c r="I1595" i="12"/>
  <c r="J1595" i="12" s="1"/>
  <c r="H1596" i="12"/>
  <c r="M1596" i="12" s="1"/>
  <c r="F1598" i="12"/>
  <c r="G1598" i="12" s="1"/>
  <c r="E1597" i="12"/>
  <c r="P1595" i="12" l="1"/>
  <c r="Q1595" i="12"/>
  <c r="Q1596" i="12" s="1"/>
  <c r="R1594" i="12"/>
  <c r="N1595" i="12"/>
  <c r="I1596" i="12"/>
  <c r="J1596" i="12" s="1"/>
  <c r="L1596" i="12"/>
  <c r="N1596" i="12" s="1"/>
  <c r="H1597" i="12"/>
  <c r="F1599" i="12"/>
  <c r="G1599" i="12" s="1"/>
  <c r="E1598" i="12"/>
  <c r="P1596" i="12" l="1"/>
  <c r="R1596" i="12" s="1"/>
  <c r="R1595" i="12"/>
  <c r="L1597" i="12"/>
  <c r="M1597" i="12"/>
  <c r="I1597" i="12"/>
  <c r="J1597" i="12" s="1"/>
  <c r="H1598" i="12"/>
  <c r="F1600" i="12"/>
  <c r="G1600" i="12" s="1"/>
  <c r="E1599" i="12"/>
  <c r="P1597" i="12" l="1"/>
  <c r="Q1597" i="12"/>
  <c r="L1598" i="12"/>
  <c r="M1598" i="12"/>
  <c r="N1597" i="12"/>
  <c r="I1598" i="12"/>
  <c r="J1598" i="12" s="1"/>
  <c r="H1599" i="12"/>
  <c r="M1599" i="12" s="1"/>
  <c r="E1600" i="12"/>
  <c r="F1601" i="12"/>
  <c r="G1601" i="12" s="1"/>
  <c r="P1598" i="12" l="1"/>
  <c r="Q1598" i="12"/>
  <c r="Q1599" i="12" s="1"/>
  <c r="R1597" i="12"/>
  <c r="N1598" i="12"/>
  <c r="I1599" i="12"/>
  <c r="J1599" i="12" s="1"/>
  <c r="L1599" i="12"/>
  <c r="N1599" i="12" s="1"/>
  <c r="H1600" i="12"/>
  <c r="F1602" i="12"/>
  <c r="G1602" i="12" s="1"/>
  <c r="E1601" i="12"/>
  <c r="P1599" i="12" l="1"/>
  <c r="R1599" i="12" s="1"/>
  <c r="R1598" i="12"/>
  <c r="L1600" i="12"/>
  <c r="M1600" i="12"/>
  <c r="I1600" i="12"/>
  <c r="J1600" i="12" s="1"/>
  <c r="H1601" i="12"/>
  <c r="F1603" i="12"/>
  <c r="G1603" i="12" s="1"/>
  <c r="E1602" i="12"/>
  <c r="P1600" i="12" l="1"/>
  <c r="Q1600" i="12"/>
  <c r="L1601" i="12"/>
  <c r="M1601" i="12"/>
  <c r="N1600" i="12"/>
  <c r="I1601" i="12"/>
  <c r="J1601" i="12" s="1"/>
  <c r="H1602" i="12"/>
  <c r="M1602" i="12" s="1"/>
  <c r="E1603" i="12"/>
  <c r="F1604" i="12"/>
  <c r="G1604" i="12" s="1"/>
  <c r="P1601" i="12" l="1"/>
  <c r="Q1601" i="12"/>
  <c r="Q1602" i="12" s="1"/>
  <c r="R1600" i="12"/>
  <c r="N1601" i="12"/>
  <c r="I1602" i="12"/>
  <c r="J1602" i="12" s="1"/>
  <c r="L1602" i="12"/>
  <c r="N1602" i="12" s="1"/>
  <c r="H1603" i="12"/>
  <c r="F1605" i="12"/>
  <c r="G1605" i="12" s="1"/>
  <c r="E1604" i="12"/>
  <c r="P1602" i="12" l="1"/>
  <c r="R1602" i="12" s="1"/>
  <c r="R1601" i="12"/>
  <c r="L1603" i="12"/>
  <c r="M1603" i="12"/>
  <c r="I1603" i="12"/>
  <c r="J1603" i="12" s="1"/>
  <c r="H1604" i="12"/>
  <c r="F1606" i="12"/>
  <c r="G1606" i="12" s="1"/>
  <c r="E1605" i="12"/>
  <c r="P1603" i="12" l="1"/>
  <c r="Q1603" i="12"/>
  <c r="L1604" i="12"/>
  <c r="M1604" i="12"/>
  <c r="N1603" i="12"/>
  <c r="I1604" i="12"/>
  <c r="J1604" i="12" s="1"/>
  <c r="H1605" i="12"/>
  <c r="F1607" i="12"/>
  <c r="G1607" i="12" s="1"/>
  <c r="E1606" i="12"/>
  <c r="P1604" i="12" l="1"/>
  <c r="Q1604" i="12"/>
  <c r="R1603" i="12"/>
  <c r="L1605" i="12"/>
  <c r="M1605" i="12"/>
  <c r="N1604" i="12"/>
  <c r="I1605" i="12"/>
  <c r="J1605" i="12" s="1"/>
  <c r="H1606" i="12"/>
  <c r="F1608" i="12"/>
  <c r="G1608" i="12" s="1"/>
  <c r="E1607" i="12"/>
  <c r="P1605" i="12" l="1"/>
  <c r="Q1605" i="12"/>
  <c r="R1604" i="12"/>
  <c r="L1606" i="12"/>
  <c r="M1606" i="12"/>
  <c r="N1605" i="12"/>
  <c r="I1606" i="12"/>
  <c r="J1606" i="12" s="1"/>
  <c r="H1607" i="12"/>
  <c r="E1608" i="12"/>
  <c r="F1609" i="12"/>
  <c r="G1609" i="12" s="1"/>
  <c r="P1606" i="12" l="1"/>
  <c r="Q1606" i="12"/>
  <c r="R1605" i="12"/>
  <c r="L1607" i="12"/>
  <c r="M1607" i="12"/>
  <c r="N1606" i="12"/>
  <c r="I1607" i="12"/>
  <c r="J1607" i="12" s="1"/>
  <c r="H1608" i="12"/>
  <c r="F1610" i="12"/>
  <c r="G1610" i="12" s="1"/>
  <c r="E1609" i="12"/>
  <c r="R1606" i="12" l="1"/>
  <c r="P1607" i="12"/>
  <c r="Q1607" i="12"/>
  <c r="L1608" i="12"/>
  <c r="M1608" i="12"/>
  <c r="N1607" i="12"/>
  <c r="I1608" i="12"/>
  <c r="J1608" i="12" s="1"/>
  <c r="H1609" i="12"/>
  <c r="F1611" i="12"/>
  <c r="G1611" i="12" s="1"/>
  <c r="E1610" i="12"/>
  <c r="P1608" i="12" l="1"/>
  <c r="Q1608" i="12"/>
  <c r="R1607" i="12"/>
  <c r="L1609" i="12"/>
  <c r="M1609" i="12"/>
  <c r="N1608" i="12"/>
  <c r="I1609" i="12"/>
  <c r="J1609" i="12" s="1"/>
  <c r="H1610" i="12"/>
  <c r="F1612" i="12"/>
  <c r="G1612" i="12" s="1"/>
  <c r="E1611" i="12"/>
  <c r="P1609" i="12" l="1"/>
  <c r="Q1609" i="12"/>
  <c r="R1608" i="12"/>
  <c r="L1610" i="12"/>
  <c r="M1610" i="12"/>
  <c r="N1609" i="12"/>
  <c r="I1610" i="12"/>
  <c r="J1610" i="12" s="1"/>
  <c r="H1611" i="12"/>
  <c r="F1613" i="12"/>
  <c r="G1613" i="12" s="1"/>
  <c r="E1612" i="12"/>
  <c r="P1610" i="12" l="1"/>
  <c r="Q1610" i="12"/>
  <c r="R1609" i="12"/>
  <c r="L1611" i="12"/>
  <c r="M1611" i="12"/>
  <c r="N1610" i="12"/>
  <c r="I1611" i="12"/>
  <c r="J1611" i="12" s="1"/>
  <c r="H1612" i="12"/>
  <c r="E1613" i="12"/>
  <c r="F1614" i="12"/>
  <c r="G1614" i="12" s="1"/>
  <c r="P1611" i="12" l="1"/>
  <c r="Q1611" i="12"/>
  <c r="R1610" i="12"/>
  <c r="L1612" i="12"/>
  <c r="M1612" i="12"/>
  <c r="N1611" i="12"/>
  <c r="I1612" i="12"/>
  <c r="J1612" i="12" s="1"/>
  <c r="H1613" i="12"/>
  <c r="F1615" i="12"/>
  <c r="G1615" i="12" s="1"/>
  <c r="E1614" i="12"/>
  <c r="P1612" i="12" l="1"/>
  <c r="Q1612" i="12"/>
  <c r="R1611" i="12"/>
  <c r="L1613" i="12"/>
  <c r="M1613" i="12"/>
  <c r="N1612" i="12"/>
  <c r="I1613" i="12"/>
  <c r="J1613" i="12" s="1"/>
  <c r="H1614" i="12"/>
  <c r="F1616" i="12"/>
  <c r="G1616" i="12" s="1"/>
  <c r="E1615" i="12"/>
  <c r="P1613" i="12" l="1"/>
  <c r="Q1613" i="12"/>
  <c r="R1612" i="12"/>
  <c r="L1614" i="12"/>
  <c r="M1614" i="12"/>
  <c r="N1613" i="12"/>
  <c r="I1614" i="12"/>
  <c r="J1614" i="12" s="1"/>
  <c r="H1615" i="12"/>
  <c r="F1617" i="12"/>
  <c r="G1617" i="12" s="1"/>
  <c r="E1616" i="12"/>
  <c r="P1614" i="12" l="1"/>
  <c r="Q1614" i="12"/>
  <c r="R1613" i="12"/>
  <c r="L1615" i="12"/>
  <c r="M1615" i="12"/>
  <c r="N1614" i="12"/>
  <c r="I1615" i="12"/>
  <c r="J1615" i="12" s="1"/>
  <c r="H1616" i="12"/>
  <c r="M1616" i="12" s="1"/>
  <c r="E1617" i="12"/>
  <c r="F1618" i="12"/>
  <c r="G1618" i="12" s="1"/>
  <c r="P1615" i="12" l="1"/>
  <c r="Q1615" i="12"/>
  <c r="Q1616" i="12" s="1"/>
  <c r="R1614" i="12"/>
  <c r="N1615" i="12"/>
  <c r="I1616" i="12"/>
  <c r="J1616" i="12" s="1"/>
  <c r="L1616" i="12"/>
  <c r="N1616" i="12" s="1"/>
  <c r="H1617" i="12"/>
  <c r="F1619" i="12"/>
  <c r="G1619" i="12" s="1"/>
  <c r="E1618" i="12"/>
  <c r="P1616" i="12" l="1"/>
  <c r="R1616" i="12" s="1"/>
  <c r="R1615" i="12"/>
  <c r="L1617" i="12"/>
  <c r="M1617" i="12"/>
  <c r="I1617" i="12"/>
  <c r="J1617" i="12" s="1"/>
  <c r="H1618" i="12"/>
  <c r="F1620" i="12"/>
  <c r="G1620" i="12" s="1"/>
  <c r="E1619" i="12"/>
  <c r="P1617" i="12" l="1"/>
  <c r="Q1617" i="12"/>
  <c r="L1618" i="12"/>
  <c r="M1618" i="12"/>
  <c r="N1617" i="12"/>
  <c r="I1618" i="12"/>
  <c r="J1618" i="12" s="1"/>
  <c r="H1619" i="12"/>
  <c r="F1621" i="12"/>
  <c r="G1621" i="12" s="1"/>
  <c r="E1620" i="12"/>
  <c r="P1618" i="12" l="1"/>
  <c r="Q1618" i="12"/>
  <c r="R1617" i="12"/>
  <c r="L1619" i="12"/>
  <c r="M1619" i="12"/>
  <c r="N1618" i="12"/>
  <c r="I1619" i="12"/>
  <c r="J1619" i="12" s="1"/>
  <c r="H1620" i="12"/>
  <c r="E1621" i="12"/>
  <c r="F1622" i="12"/>
  <c r="G1622" i="12" s="1"/>
  <c r="P1619" i="12" l="1"/>
  <c r="Q1619" i="12"/>
  <c r="R1618" i="12"/>
  <c r="L1620" i="12"/>
  <c r="M1620" i="12"/>
  <c r="N1619" i="12"/>
  <c r="I1620" i="12"/>
  <c r="J1620" i="12" s="1"/>
  <c r="H1621" i="12"/>
  <c r="F1623" i="12"/>
  <c r="G1623" i="12" s="1"/>
  <c r="E1622" i="12"/>
  <c r="P1620" i="12" l="1"/>
  <c r="Q1620" i="12"/>
  <c r="R1619" i="12"/>
  <c r="L1621" i="12"/>
  <c r="M1621" i="12"/>
  <c r="N1620" i="12"/>
  <c r="I1621" i="12"/>
  <c r="J1621" i="12" s="1"/>
  <c r="H1622" i="12"/>
  <c r="F1624" i="12"/>
  <c r="G1624" i="12" s="1"/>
  <c r="E1623" i="12"/>
  <c r="P1621" i="12" l="1"/>
  <c r="Q1621" i="12"/>
  <c r="R1620" i="12"/>
  <c r="L1622" i="12"/>
  <c r="M1622" i="12"/>
  <c r="N1621" i="12"/>
  <c r="I1622" i="12"/>
  <c r="J1622" i="12" s="1"/>
  <c r="H1623" i="12"/>
  <c r="F1625" i="12"/>
  <c r="G1625" i="12" s="1"/>
  <c r="E1624" i="12"/>
  <c r="P1622" i="12" l="1"/>
  <c r="Q1622" i="12"/>
  <c r="R1621" i="12"/>
  <c r="L1623" i="12"/>
  <c r="M1623" i="12"/>
  <c r="N1622" i="12"/>
  <c r="I1623" i="12"/>
  <c r="J1623" i="12" s="1"/>
  <c r="H1624" i="12"/>
  <c r="F1626" i="12"/>
  <c r="G1626" i="12" s="1"/>
  <c r="E1625" i="12"/>
  <c r="P1623" i="12" l="1"/>
  <c r="Q1623" i="12"/>
  <c r="R1622" i="12"/>
  <c r="L1624" i="12"/>
  <c r="M1624" i="12"/>
  <c r="N1623" i="12"/>
  <c r="I1624" i="12"/>
  <c r="J1624" i="12" s="1"/>
  <c r="H1625" i="12"/>
  <c r="E1626" i="12"/>
  <c r="F1627" i="12"/>
  <c r="G1627" i="12" s="1"/>
  <c r="P1624" i="12" l="1"/>
  <c r="Q1624" i="12"/>
  <c r="R1623" i="12"/>
  <c r="L1625" i="12"/>
  <c r="M1625" i="12"/>
  <c r="N1624" i="12"/>
  <c r="I1625" i="12"/>
  <c r="J1625" i="12" s="1"/>
  <c r="H1626" i="12"/>
  <c r="F1628" i="12"/>
  <c r="G1628" i="12" s="1"/>
  <c r="E1627" i="12"/>
  <c r="P1625" i="12" l="1"/>
  <c r="Q1625" i="12"/>
  <c r="R1624" i="12"/>
  <c r="L1626" i="12"/>
  <c r="M1626" i="12"/>
  <c r="N1625" i="12"/>
  <c r="I1626" i="12"/>
  <c r="J1626" i="12" s="1"/>
  <c r="H1627" i="12"/>
  <c r="F1629" i="12"/>
  <c r="G1629" i="12" s="1"/>
  <c r="E1628" i="12"/>
  <c r="P1626" i="12" l="1"/>
  <c r="Q1626" i="12"/>
  <c r="R1625" i="12"/>
  <c r="L1627" i="12"/>
  <c r="M1627" i="12"/>
  <c r="N1626" i="12"/>
  <c r="I1627" i="12"/>
  <c r="J1627" i="12" s="1"/>
  <c r="H1628" i="12"/>
  <c r="M1628" i="12" s="1"/>
  <c r="F1630" i="12"/>
  <c r="G1630" i="12" s="1"/>
  <c r="E1629" i="12"/>
  <c r="P1627" i="12" l="1"/>
  <c r="Q1627" i="12"/>
  <c r="Q1628" i="12" s="1"/>
  <c r="R1626" i="12"/>
  <c r="N1627" i="12"/>
  <c r="I1628" i="12"/>
  <c r="J1628" i="12" s="1"/>
  <c r="L1628" i="12"/>
  <c r="N1628" i="12" s="1"/>
  <c r="H1629" i="12"/>
  <c r="F1631" i="12"/>
  <c r="G1631" i="12" s="1"/>
  <c r="E1630" i="12"/>
  <c r="P1628" i="12" l="1"/>
  <c r="R1628" i="12" s="1"/>
  <c r="R1627" i="12"/>
  <c r="L1629" i="12"/>
  <c r="M1629" i="12"/>
  <c r="I1629" i="12"/>
  <c r="J1629" i="12" s="1"/>
  <c r="H1630" i="12"/>
  <c r="M1630" i="12" s="1"/>
  <c r="E1631" i="12"/>
  <c r="F1632" i="12"/>
  <c r="G1632" i="12" s="1"/>
  <c r="P1629" i="12" l="1"/>
  <c r="Q1629" i="12"/>
  <c r="Q1630" i="12" s="1"/>
  <c r="N1629" i="12"/>
  <c r="I1630" i="12"/>
  <c r="J1630" i="12" s="1"/>
  <c r="L1630" i="12"/>
  <c r="N1630" i="12" s="1"/>
  <c r="H1631" i="12"/>
  <c r="F1633" i="12"/>
  <c r="G1633" i="12" s="1"/>
  <c r="E1632" i="12"/>
  <c r="P1630" i="12" l="1"/>
  <c r="R1630" i="12" s="1"/>
  <c r="R1629" i="12"/>
  <c r="L1631" i="12"/>
  <c r="M1631" i="12"/>
  <c r="I1631" i="12"/>
  <c r="J1631" i="12" s="1"/>
  <c r="H1632" i="12"/>
  <c r="F1634" i="12"/>
  <c r="G1634" i="12" s="1"/>
  <c r="E1633" i="12"/>
  <c r="P1631" i="12" l="1"/>
  <c r="Q1631" i="12"/>
  <c r="L1632" i="12"/>
  <c r="M1632" i="12"/>
  <c r="N1631" i="12"/>
  <c r="I1632" i="12"/>
  <c r="J1632" i="12" s="1"/>
  <c r="H1633" i="12"/>
  <c r="F1635" i="12"/>
  <c r="G1635" i="12" s="1"/>
  <c r="E1634" i="12"/>
  <c r="P1632" i="12" l="1"/>
  <c r="Q1632" i="12"/>
  <c r="R1631" i="12"/>
  <c r="L1633" i="12"/>
  <c r="M1633" i="12"/>
  <c r="N1632" i="12"/>
  <c r="I1633" i="12"/>
  <c r="J1633" i="12" s="1"/>
  <c r="H1634" i="12"/>
  <c r="M1634" i="12" s="1"/>
  <c r="E1635" i="12"/>
  <c r="F1636" i="12"/>
  <c r="G1636" i="12" s="1"/>
  <c r="P1633" i="12" l="1"/>
  <c r="Q1633" i="12"/>
  <c r="Q1634" i="12" s="1"/>
  <c r="R1632" i="12"/>
  <c r="N1633" i="12"/>
  <c r="I1634" i="12"/>
  <c r="J1634" i="12" s="1"/>
  <c r="L1634" i="12"/>
  <c r="N1634" i="12" s="1"/>
  <c r="H1635" i="12"/>
  <c r="F1637" i="12"/>
  <c r="G1637" i="12" s="1"/>
  <c r="E1636" i="12"/>
  <c r="P1634" i="12" l="1"/>
  <c r="R1634" i="12" s="1"/>
  <c r="R1633" i="12"/>
  <c r="L1635" i="12"/>
  <c r="M1635" i="12"/>
  <c r="I1635" i="12"/>
  <c r="J1635" i="12" s="1"/>
  <c r="H1636" i="12"/>
  <c r="M1636" i="12" s="1"/>
  <c r="F1638" i="12"/>
  <c r="G1638" i="12" s="1"/>
  <c r="E1637" i="12"/>
  <c r="P1635" i="12" l="1"/>
  <c r="Q1635" i="12"/>
  <c r="Q1636" i="12" s="1"/>
  <c r="N1635" i="12"/>
  <c r="I1636" i="12"/>
  <c r="J1636" i="12" s="1"/>
  <c r="L1636" i="12"/>
  <c r="N1636" i="12" s="1"/>
  <c r="H1637" i="12"/>
  <c r="F1639" i="12"/>
  <c r="G1639" i="12" s="1"/>
  <c r="E1638" i="12"/>
  <c r="P1636" i="12" l="1"/>
  <c r="R1636" i="12" s="1"/>
  <c r="R1635" i="12"/>
  <c r="L1637" i="12"/>
  <c r="M1637" i="12"/>
  <c r="I1637" i="12"/>
  <c r="J1637" i="12" s="1"/>
  <c r="H1638" i="12"/>
  <c r="M1638" i="12" s="1"/>
  <c r="E1639" i="12"/>
  <c r="F1640" i="12"/>
  <c r="G1640" i="12" s="1"/>
  <c r="P1637" i="12" l="1"/>
  <c r="Q1637" i="12"/>
  <c r="Q1638" i="12" s="1"/>
  <c r="N1637" i="12"/>
  <c r="I1638" i="12"/>
  <c r="J1638" i="12" s="1"/>
  <c r="L1638" i="12"/>
  <c r="N1638" i="12" s="1"/>
  <c r="H1639" i="12"/>
  <c r="F1641" i="12"/>
  <c r="G1641" i="12" s="1"/>
  <c r="E1640" i="12"/>
  <c r="P1638" i="12" l="1"/>
  <c r="R1638" i="12" s="1"/>
  <c r="R1637" i="12"/>
  <c r="L1639" i="12"/>
  <c r="M1639" i="12"/>
  <c r="I1639" i="12"/>
  <c r="J1639" i="12" s="1"/>
  <c r="H1640" i="12"/>
  <c r="M1640" i="12" s="1"/>
  <c r="F1642" i="12"/>
  <c r="G1642" i="12" s="1"/>
  <c r="E1641" i="12"/>
  <c r="P1639" i="12" l="1"/>
  <c r="Q1639" i="12"/>
  <c r="Q1640" i="12" s="1"/>
  <c r="N1639" i="12"/>
  <c r="I1640" i="12"/>
  <c r="J1640" i="12" s="1"/>
  <c r="L1640" i="12"/>
  <c r="N1640" i="12" s="1"/>
  <c r="H1641" i="12"/>
  <c r="F1643" i="12"/>
  <c r="G1643" i="12" s="1"/>
  <c r="E1642" i="12"/>
  <c r="P1640" i="12" l="1"/>
  <c r="R1640" i="12" s="1"/>
  <c r="R1639" i="12"/>
  <c r="L1641" i="12"/>
  <c r="M1641" i="12"/>
  <c r="I1641" i="12"/>
  <c r="J1641" i="12" s="1"/>
  <c r="H1642" i="12"/>
  <c r="F1644" i="12"/>
  <c r="G1644" i="12" s="1"/>
  <c r="E1643" i="12"/>
  <c r="P1641" i="12" l="1"/>
  <c r="Q1641" i="12"/>
  <c r="L1642" i="12"/>
  <c r="M1642" i="12"/>
  <c r="N1641" i="12"/>
  <c r="I1642" i="12"/>
  <c r="J1642" i="12" s="1"/>
  <c r="H1643" i="12"/>
  <c r="E1644" i="12"/>
  <c r="F1645" i="12"/>
  <c r="G1645" i="12" s="1"/>
  <c r="P1642" i="12" l="1"/>
  <c r="Q1642" i="12"/>
  <c r="R1641" i="12"/>
  <c r="L1643" i="12"/>
  <c r="M1643" i="12"/>
  <c r="N1642" i="12"/>
  <c r="I1643" i="12"/>
  <c r="J1643" i="12" s="1"/>
  <c r="H1644" i="12"/>
  <c r="F1646" i="12"/>
  <c r="G1646" i="12" s="1"/>
  <c r="E1645" i="12"/>
  <c r="P1643" i="12" l="1"/>
  <c r="Q1643" i="12"/>
  <c r="R1642" i="12"/>
  <c r="L1644" i="12"/>
  <c r="M1644" i="12"/>
  <c r="N1643" i="12"/>
  <c r="I1644" i="12"/>
  <c r="J1644" i="12" s="1"/>
  <c r="H1645" i="12"/>
  <c r="F1647" i="12"/>
  <c r="G1647" i="12" s="1"/>
  <c r="E1646" i="12"/>
  <c r="P1644" i="12" l="1"/>
  <c r="Q1644" i="12"/>
  <c r="R1643" i="12"/>
  <c r="L1645" i="12"/>
  <c r="M1645" i="12"/>
  <c r="N1644" i="12"/>
  <c r="I1645" i="12"/>
  <c r="J1645" i="12" s="1"/>
  <c r="H1646" i="12"/>
  <c r="F1648" i="12"/>
  <c r="G1648" i="12" s="1"/>
  <c r="E1647" i="12"/>
  <c r="P1645" i="12" l="1"/>
  <c r="Q1645" i="12"/>
  <c r="R1644" i="12"/>
  <c r="L1646" i="12"/>
  <c r="M1646" i="12"/>
  <c r="N1645" i="12"/>
  <c r="I1646" i="12"/>
  <c r="J1646" i="12" s="1"/>
  <c r="H1647" i="12"/>
  <c r="F1649" i="12"/>
  <c r="G1649" i="12" s="1"/>
  <c r="E1648" i="12"/>
  <c r="P1646" i="12" l="1"/>
  <c r="Q1646" i="12"/>
  <c r="R1645" i="12"/>
  <c r="L1647" i="12"/>
  <c r="M1647" i="12"/>
  <c r="N1646" i="12"/>
  <c r="I1647" i="12"/>
  <c r="J1647" i="12" s="1"/>
  <c r="H1648" i="12"/>
  <c r="F1650" i="12"/>
  <c r="G1650" i="12" s="1"/>
  <c r="E1649" i="12"/>
  <c r="P1647" i="12" l="1"/>
  <c r="Q1647" i="12"/>
  <c r="R1646" i="12"/>
  <c r="L1648" i="12"/>
  <c r="M1648" i="12"/>
  <c r="N1647" i="12"/>
  <c r="I1648" i="12"/>
  <c r="J1648" i="12" s="1"/>
  <c r="H1649" i="12"/>
  <c r="F1651" i="12"/>
  <c r="G1651" i="12" s="1"/>
  <c r="E1650" i="12"/>
  <c r="P1648" i="12" l="1"/>
  <c r="Q1648" i="12"/>
  <c r="R1647" i="12"/>
  <c r="L1649" i="12"/>
  <c r="M1649" i="12"/>
  <c r="N1648" i="12"/>
  <c r="I1649" i="12"/>
  <c r="J1649" i="12" s="1"/>
  <c r="H1650" i="12"/>
  <c r="F1652" i="12"/>
  <c r="G1652" i="12" s="1"/>
  <c r="E1651" i="12"/>
  <c r="P1649" i="12" l="1"/>
  <c r="Q1649" i="12"/>
  <c r="R1648" i="12"/>
  <c r="L1650" i="12"/>
  <c r="M1650" i="12"/>
  <c r="N1649" i="12"/>
  <c r="I1650" i="12"/>
  <c r="J1650" i="12" s="1"/>
  <c r="H1651" i="12"/>
  <c r="M1651" i="12" s="1"/>
  <c r="E1652" i="12"/>
  <c r="F1653" i="12"/>
  <c r="G1653" i="12" s="1"/>
  <c r="P1650" i="12" l="1"/>
  <c r="Q1650" i="12"/>
  <c r="Q1651" i="12" s="1"/>
  <c r="R1649" i="12"/>
  <c r="N1650" i="12"/>
  <c r="I1651" i="12"/>
  <c r="J1651" i="12" s="1"/>
  <c r="L1651" i="12"/>
  <c r="N1651" i="12" s="1"/>
  <c r="H1652" i="12"/>
  <c r="M1652" i="12" s="1"/>
  <c r="F1654" i="12"/>
  <c r="G1654" i="12" s="1"/>
  <c r="E1653" i="12"/>
  <c r="P1651" i="12" l="1"/>
  <c r="Q1652" i="12"/>
  <c r="R1651" i="12"/>
  <c r="R1650" i="12"/>
  <c r="I1652" i="12"/>
  <c r="J1652" i="12" s="1"/>
  <c r="L1652" i="12"/>
  <c r="N1652" i="12" s="1"/>
  <c r="H1653" i="12"/>
  <c r="E1654" i="12"/>
  <c r="F1655" i="12"/>
  <c r="G1655" i="12" s="1"/>
  <c r="P1652" i="12" l="1"/>
  <c r="R1652" i="12" s="1"/>
  <c r="L1653" i="12"/>
  <c r="M1653" i="12"/>
  <c r="I1653" i="12"/>
  <c r="J1653" i="12" s="1"/>
  <c r="H1654" i="12"/>
  <c r="F1656" i="12"/>
  <c r="G1656" i="12" s="1"/>
  <c r="E1655" i="12"/>
  <c r="P1653" i="12" l="1"/>
  <c r="Q1653" i="12"/>
  <c r="L1654" i="12"/>
  <c r="M1654" i="12"/>
  <c r="N1653" i="12"/>
  <c r="I1654" i="12"/>
  <c r="J1654" i="12" s="1"/>
  <c r="H1655" i="12"/>
  <c r="E1656" i="12"/>
  <c r="F1657" i="12"/>
  <c r="G1657" i="12" s="1"/>
  <c r="P1654" i="12" l="1"/>
  <c r="Q1654" i="12"/>
  <c r="R1653" i="12"/>
  <c r="L1655" i="12"/>
  <c r="M1655" i="12"/>
  <c r="N1654" i="12"/>
  <c r="I1655" i="12"/>
  <c r="J1655" i="12" s="1"/>
  <c r="H1656" i="12"/>
  <c r="F1658" i="12"/>
  <c r="G1658" i="12" s="1"/>
  <c r="E1657" i="12"/>
  <c r="P1655" i="12" l="1"/>
  <c r="Q1655" i="12"/>
  <c r="R1654" i="12"/>
  <c r="L1656" i="12"/>
  <c r="M1656" i="12"/>
  <c r="N1655" i="12"/>
  <c r="I1656" i="12"/>
  <c r="J1656" i="12" s="1"/>
  <c r="H1657" i="12"/>
  <c r="F1659" i="12"/>
  <c r="G1659" i="12" s="1"/>
  <c r="E1658" i="12"/>
  <c r="P1656" i="12" l="1"/>
  <c r="Q1656" i="12"/>
  <c r="R1655" i="12"/>
  <c r="L1657" i="12"/>
  <c r="M1657" i="12"/>
  <c r="N1656" i="12"/>
  <c r="I1657" i="12"/>
  <c r="J1657" i="12" s="1"/>
  <c r="H1658" i="12"/>
  <c r="M1658" i="12" s="1"/>
  <c r="E1659" i="12"/>
  <c r="F1660" i="12"/>
  <c r="G1660" i="12" s="1"/>
  <c r="P1657" i="12" l="1"/>
  <c r="Q1657" i="12"/>
  <c r="Q1658" i="12" s="1"/>
  <c r="R1656" i="12"/>
  <c r="N1657" i="12"/>
  <c r="I1658" i="12"/>
  <c r="J1658" i="12" s="1"/>
  <c r="L1658" i="12"/>
  <c r="N1658" i="12" s="1"/>
  <c r="H1659" i="12"/>
  <c r="F1661" i="12"/>
  <c r="G1661" i="12" s="1"/>
  <c r="E1660" i="12"/>
  <c r="P1658" i="12" l="1"/>
  <c r="R1658" i="12" s="1"/>
  <c r="R1657" i="12"/>
  <c r="L1659" i="12"/>
  <c r="M1659" i="12"/>
  <c r="I1659" i="12"/>
  <c r="J1659" i="12" s="1"/>
  <c r="H1660" i="12"/>
  <c r="F1662" i="12"/>
  <c r="G1662" i="12" s="1"/>
  <c r="E1661" i="12"/>
  <c r="P1659" i="12" l="1"/>
  <c r="Q1659" i="12"/>
  <c r="L1660" i="12"/>
  <c r="M1660" i="12"/>
  <c r="N1659" i="12"/>
  <c r="I1660" i="12"/>
  <c r="J1660" i="12" s="1"/>
  <c r="H1661" i="12"/>
  <c r="F1663" i="12"/>
  <c r="G1663" i="12" s="1"/>
  <c r="E1662" i="12"/>
  <c r="P1660" i="12" l="1"/>
  <c r="Q1660" i="12"/>
  <c r="R1659" i="12"/>
  <c r="L1661" i="12"/>
  <c r="M1661" i="12"/>
  <c r="N1660" i="12"/>
  <c r="I1661" i="12"/>
  <c r="J1661" i="12" s="1"/>
  <c r="H1662" i="12"/>
  <c r="F1664" i="12"/>
  <c r="G1664" i="12" s="1"/>
  <c r="E1663" i="12"/>
  <c r="P1661" i="12" l="1"/>
  <c r="Q1661" i="12"/>
  <c r="R1660" i="12"/>
  <c r="L1662" i="12"/>
  <c r="M1662" i="12"/>
  <c r="N1661" i="12"/>
  <c r="I1662" i="12"/>
  <c r="J1662" i="12" s="1"/>
  <c r="H1663" i="12"/>
  <c r="F1665" i="12"/>
  <c r="G1665" i="12" s="1"/>
  <c r="E1664" i="12"/>
  <c r="P1662" i="12" l="1"/>
  <c r="Q1662" i="12"/>
  <c r="R1661" i="12"/>
  <c r="L1663" i="12"/>
  <c r="M1663" i="12"/>
  <c r="N1662" i="12"/>
  <c r="I1663" i="12"/>
  <c r="J1663" i="12" s="1"/>
  <c r="H1664" i="12"/>
  <c r="M1664" i="12" s="1"/>
  <c r="E1665" i="12"/>
  <c r="F1666" i="12"/>
  <c r="G1666" i="12" s="1"/>
  <c r="P1663" i="12" l="1"/>
  <c r="Q1663" i="12"/>
  <c r="Q1664" i="12" s="1"/>
  <c r="R1662" i="12"/>
  <c r="N1663" i="12"/>
  <c r="I1664" i="12"/>
  <c r="J1664" i="12" s="1"/>
  <c r="L1664" i="12"/>
  <c r="N1664" i="12" s="1"/>
  <c r="H1665" i="12"/>
  <c r="F1667" i="12"/>
  <c r="G1667" i="12" s="1"/>
  <c r="E1666" i="12"/>
  <c r="P1664" i="12" l="1"/>
  <c r="R1664" i="12" s="1"/>
  <c r="R1663" i="12"/>
  <c r="L1665" i="12"/>
  <c r="M1665" i="12"/>
  <c r="I1665" i="12"/>
  <c r="J1665" i="12" s="1"/>
  <c r="H1666" i="12"/>
  <c r="F1668" i="12"/>
  <c r="G1668" i="12" s="1"/>
  <c r="E1667" i="12"/>
  <c r="P1665" i="12" l="1"/>
  <c r="Q1665" i="12"/>
  <c r="L1666" i="12"/>
  <c r="M1666" i="12"/>
  <c r="N1665" i="12"/>
  <c r="I1666" i="12"/>
  <c r="J1666" i="12" s="1"/>
  <c r="H1667" i="12"/>
  <c r="E1668" i="12"/>
  <c r="F1669" i="12"/>
  <c r="G1669" i="12" s="1"/>
  <c r="P1666" i="12" l="1"/>
  <c r="Q1666" i="12"/>
  <c r="R1665" i="12"/>
  <c r="L1667" i="12"/>
  <c r="M1667" i="12"/>
  <c r="N1666" i="12"/>
  <c r="I1667" i="12"/>
  <c r="J1667" i="12" s="1"/>
  <c r="H1668" i="12"/>
  <c r="F1670" i="12"/>
  <c r="G1670" i="12" s="1"/>
  <c r="E1669" i="12"/>
  <c r="P1667" i="12" l="1"/>
  <c r="Q1667" i="12"/>
  <c r="R1666" i="12"/>
  <c r="L1668" i="12"/>
  <c r="M1668" i="12"/>
  <c r="N1667" i="12"/>
  <c r="I1668" i="12"/>
  <c r="J1668" i="12" s="1"/>
  <c r="H1669" i="12"/>
  <c r="F1671" i="12"/>
  <c r="G1671" i="12" s="1"/>
  <c r="E1670" i="12"/>
  <c r="P1668" i="12" l="1"/>
  <c r="Q1668" i="12"/>
  <c r="R1667" i="12"/>
  <c r="L1669" i="12"/>
  <c r="M1669" i="12"/>
  <c r="N1668" i="12"/>
  <c r="I1669" i="12"/>
  <c r="J1669" i="12" s="1"/>
  <c r="H1670" i="12"/>
  <c r="F1672" i="12"/>
  <c r="G1672" i="12" s="1"/>
  <c r="E1671" i="12"/>
  <c r="P1669" i="12" l="1"/>
  <c r="Q1669" i="12"/>
  <c r="R1668" i="12"/>
  <c r="L1670" i="12"/>
  <c r="M1670" i="12"/>
  <c r="N1669" i="12"/>
  <c r="I1670" i="12"/>
  <c r="J1670" i="12" s="1"/>
  <c r="H1671" i="12"/>
  <c r="M1671" i="12" s="1"/>
  <c r="F1673" i="12"/>
  <c r="G1673" i="12" s="1"/>
  <c r="E1672" i="12"/>
  <c r="P1670" i="12" l="1"/>
  <c r="Q1670" i="12"/>
  <c r="Q1671" i="12" s="1"/>
  <c r="R1669" i="12"/>
  <c r="N1670" i="12"/>
  <c r="I1671" i="12"/>
  <c r="J1671" i="12" s="1"/>
  <c r="L1671" i="12"/>
  <c r="N1671" i="12" s="1"/>
  <c r="H1672" i="12"/>
  <c r="F1674" i="12"/>
  <c r="G1674" i="12" s="1"/>
  <c r="E1673" i="12"/>
  <c r="R1670" i="12" l="1"/>
  <c r="P1671" i="12"/>
  <c r="L1672" i="12"/>
  <c r="M1672" i="12"/>
  <c r="I1672" i="12"/>
  <c r="J1672" i="12" s="1"/>
  <c r="H1673" i="12"/>
  <c r="F1675" i="12"/>
  <c r="G1675" i="12" s="1"/>
  <c r="E1674" i="12"/>
  <c r="P1672" i="12" l="1"/>
  <c r="R1671" i="12"/>
  <c r="Q1672" i="12"/>
  <c r="L1673" i="12"/>
  <c r="M1673" i="12"/>
  <c r="N1672" i="12"/>
  <c r="I1673" i="12"/>
  <c r="J1673" i="12" s="1"/>
  <c r="H1674" i="12"/>
  <c r="F1676" i="12"/>
  <c r="G1676" i="12" s="1"/>
  <c r="E1675" i="12"/>
  <c r="P1673" i="12" l="1"/>
  <c r="Q1673" i="12"/>
  <c r="R1672" i="12"/>
  <c r="L1674" i="12"/>
  <c r="M1674" i="12"/>
  <c r="N1673" i="12"/>
  <c r="I1674" i="12"/>
  <c r="J1674" i="12" s="1"/>
  <c r="H1675" i="12"/>
  <c r="E1676" i="12"/>
  <c r="F1677" i="12"/>
  <c r="G1677" i="12" s="1"/>
  <c r="P1674" i="12" l="1"/>
  <c r="Q1674" i="12"/>
  <c r="R1673" i="12"/>
  <c r="L1675" i="12"/>
  <c r="M1675" i="12"/>
  <c r="N1674" i="12"/>
  <c r="I1675" i="12"/>
  <c r="J1675" i="12" s="1"/>
  <c r="H1676" i="12"/>
  <c r="F1678" i="12"/>
  <c r="G1678" i="12" s="1"/>
  <c r="E1677" i="12"/>
  <c r="P1675" i="12" l="1"/>
  <c r="Q1675" i="12"/>
  <c r="R1674" i="12"/>
  <c r="L1676" i="12"/>
  <c r="M1676" i="12"/>
  <c r="N1675" i="12"/>
  <c r="I1676" i="12"/>
  <c r="J1676" i="12" s="1"/>
  <c r="H1677" i="12"/>
  <c r="F1679" i="12"/>
  <c r="G1679" i="12" s="1"/>
  <c r="E1678" i="12"/>
  <c r="P1676" i="12" l="1"/>
  <c r="Q1676" i="12"/>
  <c r="R1675" i="12"/>
  <c r="L1677" i="12"/>
  <c r="M1677" i="12"/>
  <c r="N1676" i="12"/>
  <c r="I1677" i="12"/>
  <c r="J1677" i="12" s="1"/>
  <c r="H1678" i="12"/>
  <c r="F1680" i="12"/>
  <c r="G1680" i="12" s="1"/>
  <c r="E1679" i="12"/>
  <c r="P1677" i="12" l="1"/>
  <c r="Q1677" i="12"/>
  <c r="R1676" i="12"/>
  <c r="L1678" i="12"/>
  <c r="M1678" i="12"/>
  <c r="N1677" i="12"/>
  <c r="I1678" i="12"/>
  <c r="J1678" i="12" s="1"/>
  <c r="H1679" i="12"/>
  <c r="F1681" i="12"/>
  <c r="G1681" i="12" s="1"/>
  <c r="E1680" i="12"/>
  <c r="P1678" i="12" l="1"/>
  <c r="Q1678" i="12"/>
  <c r="R1677" i="12"/>
  <c r="L1679" i="12"/>
  <c r="M1679" i="12"/>
  <c r="N1678" i="12"/>
  <c r="I1679" i="12"/>
  <c r="J1679" i="12" s="1"/>
  <c r="H1680" i="12"/>
  <c r="F1682" i="12"/>
  <c r="G1682" i="12" s="1"/>
  <c r="E1681" i="12"/>
  <c r="P1679" i="12" l="1"/>
  <c r="Q1679" i="12"/>
  <c r="R1678" i="12"/>
  <c r="L1680" i="12"/>
  <c r="M1680" i="12"/>
  <c r="N1679" i="12"/>
  <c r="I1680" i="12"/>
  <c r="J1680" i="12" s="1"/>
  <c r="H1681" i="12"/>
  <c r="E1682" i="12"/>
  <c r="F1683" i="12"/>
  <c r="G1683" i="12" s="1"/>
  <c r="P1680" i="12" l="1"/>
  <c r="Q1680" i="12"/>
  <c r="R1679" i="12"/>
  <c r="L1681" i="12"/>
  <c r="M1681" i="12"/>
  <c r="N1680" i="12"/>
  <c r="I1681" i="12"/>
  <c r="J1681" i="12" s="1"/>
  <c r="H1682" i="12"/>
  <c r="F1684" i="12"/>
  <c r="G1684" i="12" s="1"/>
  <c r="E1683" i="12"/>
  <c r="P1681" i="12" l="1"/>
  <c r="Q1681" i="12"/>
  <c r="R1680" i="12"/>
  <c r="L1682" i="12"/>
  <c r="M1682" i="12"/>
  <c r="N1681" i="12"/>
  <c r="I1682" i="12"/>
  <c r="J1682" i="12" s="1"/>
  <c r="H1683" i="12"/>
  <c r="F1685" i="12"/>
  <c r="G1685" i="12" s="1"/>
  <c r="E1684" i="12"/>
  <c r="P1682" i="12" l="1"/>
  <c r="Q1682" i="12"/>
  <c r="R1681" i="12"/>
  <c r="N1682" i="12"/>
  <c r="L1683" i="12"/>
  <c r="M1683" i="12"/>
  <c r="I1683" i="12"/>
  <c r="J1683" i="12" s="1"/>
  <c r="H1684" i="12"/>
  <c r="E1685" i="12"/>
  <c r="F1686" i="12"/>
  <c r="G1686" i="12" s="1"/>
  <c r="P1683" i="12" l="1"/>
  <c r="Q1683" i="12"/>
  <c r="R1682" i="12"/>
  <c r="L1684" i="12"/>
  <c r="M1684" i="12"/>
  <c r="N1683" i="12"/>
  <c r="I1684" i="12"/>
  <c r="J1684" i="12" s="1"/>
  <c r="H1685" i="12"/>
  <c r="F1687" i="12"/>
  <c r="G1687" i="12" s="1"/>
  <c r="E1686" i="12"/>
  <c r="P1684" i="12" l="1"/>
  <c r="Q1684" i="12"/>
  <c r="R1683" i="12"/>
  <c r="L1685" i="12"/>
  <c r="M1685" i="12"/>
  <c r="N1684" i="12"/>
  <c r="I1685" i="12"/>
  <c r="J1685" i="12" s="1"/>
  <c r="H1686" i="12"/>
  <c r="E1687" i="12"/>
  <c r="F1688" i="12"/>
  <c r="G1688" i="12" s="1"/>
  <c r="P1685" i="12" l="1"/>
  <c r="Q1685" i="12"/>
  <c r="R1684" i="12"/>
  <c r="L1686" i="12"/>
  <c r="M1686" i="12"/>
  <c r="N1685" i="12"/>
  <c r="I1686" i="12"/>
  <c r="J1686" i="12" s="1"/>
  <c r="H1687" i="12"/>
  <c r="F1689" i="12"/>
  <c r="G1689" i="12" s="1"/>
  <c r="E1688" i="12"/>
  <c r="P1686" i="12" l="1"/>
  <c r="Q1686" i="12"/>
  <c r="R1685" i="12"/>
  <c r="L1687" i="12"/>
  <c r="M1687" i="12"/>
  <c r="N1686" i="12"/>
  <c r="I1687" i="12"/>
  <c r="J1687" i="12" s="1"/>
  <c r="H1688" i="12"/>
  <c r="E1689" i="12"/>
  <c r="F1690" i="12"/>
  <c r="G1690" i="12" s="1"/>
  <c r="P1687" i="12" l="1"/>
  <c r="Q1687" i="12"/>
  <c r="R1686" i="12"/>
  <c r="L1688" i="12"/>
  <c r="M1688" i="12"/>
  <c r="N1687" i="12"/>
  <c r="I1688" i="12"/>
  <c r="J1688" i="12" s="1"/>
  <c r="H1689" i="12"/>
  <c r="F1691" i="12"/>
  <c r="G1691" i="12" s="1"/>
  <c r="E1690" i="12"/>
  <c r="P1688" i="12" l="1"/>
  <c r="Q1688" i="12"/>
  <c r="R1687" i="12"/>
  <c r="L1689" i="12"/>
  <c r="M1689" i="12"/>
  <c r="N1688" i="12"/>
  <c r="I1689" i="12"/>
  <c r="J1689" i="12" s="1"/>
  <c r="H1690" i="12"/>
  <c r="F1692" i="12"/>
  <c r="G1692" i="12" s="1"/>
  <c r="E1691" i="12"/>
  <c r="P1689" i="12" l="1"/>
  <c r="Q1689" i="12"/>
  <c r="R1688" i="12"/>
  <c r="L1690" i="12"/>
  <c r="M1690" i="12"/>
  <c r="N1689" i="12"/>
  <c r="I1690" i="12"/>
  <c r="J1690" i="12" s="1"/>
  <c r="H1691" i="12"/>
  <c r="F1693" i="12"/>
  <c r="G1693" i="12" s="1"/>
  <c r="E1692" i="12"/>
  <c r="P1690" i="12" l="1"/>
  <c r="Q1690" i="12"/>
  <c r="R1689" i="12"/>
  <c r="L1691" i="12"/>
  <c r="M1691" i="12"/>
  <c r="N1690" i="12"/>
  <c r="I1691" i="12"/>
  <c r="J1691" i="12" s="1"/>
  <c r="H1692" i="12"/>
  <c r="F1694" i="12"/>
  <c r="G1694" i="12" s="1"/>
  <c r="E1693" i="12"/>
  <c r="P1691" i="12" l="1"/>
  <c r="Q1691" i="12"/>
  <c r="R1690" i="12"/>
  <c r="L1692" i="12"/>
  <c r="M1692" i="12"/>
  <c r="N1691" i="12"/>
  <c r="I1692" i="12"/>
  <c r="J1692" i="12" s="1"/>
  <c r="H1693" i="12"/>
  <c r="E1694" i="12"/>
  <c r="F1695" i="12"/>
  <c r="G1695" i="12" s="1"/>
  <c r="P1692" i="12" l="1"/>
  <c r="Q1692" i="12"/>
  <c r="R1691" i="12"/>
  <c r="L1693" i="12"/>
  <c r="M1693" i="12"/>
  <c r="N1692" i="12"/>
  <c r="I1693" i="12"/>
  <c r="J1693" i="12" s="1"/>
  <c r="H1694" i="12"/>
  <c r="F1696" i="12"/>
  <c r="G1696" i="12" s="1"/>
  <c r="E1695" i="12"/>
  <c r="P1693" i="12" l="1"/>
  <c r="Q1693" i="12"/>
  <c r="R1692" i="12"/>
  <c r="L1694" i="12"/>
  <c r="M1694" i="12"/>
  <c r="N1693" i="12"/>
  <c r="I1694" i="12"/>
  <c r="J1694" i="12" s="1"/>
  <c r="H1695" i="12"/>
  <c r="E1696" i="12"/>
  <c r="F1697" i="12"/>
  <c r="G1697" i="12" s="1"/>
  <c r="P1694" i="12" l="1"/>
  <c r="Q1694" i="12"/>
  <c r="R1693" i="12"/>
  <c r="L1695" i="12"/>
  <c r="M1695" i="12"/>
  <c r="N1694" i="12"/>
  <c r="I1695" i="12"/>
  <c r="J1695" i="12" s="1"/>
  <c r="H1696" i="12"/>
  <c r="F1698" i="12"/>
  <c r="G1698" i="12" s="1"/>
  <c r="E1697" i="12"/>
  <c r="P1695" i="12" l="1"/>
  <c r="Q1695" i="12"/>
  <c r="R1695" i="12" s="1"/>
  <c r="R1694" i="12"/>
  <c r="L1696" i="12"/>
  <c r="M1696" i="12"/>
  <c r="N1695" i="12"/>
  <c r="I1696" i="12"/>
  <c r="J1696" i="12" s="1"/>
  <c r="H1697" i="12"/>
  <c r="E1698" i="12"/>
  <c r="F1699" i="12"/>
  <c r="G1699" i="12" s="1"/>
  <c r="P1696" i="12" l="1"/>
  <c r="Q1696" i="12"/>
  <c r="L1697" i="12"/>
  <c r="M1697" i="12"/>
  <c r="N1696" i="12"/>
  <c r="I1697" i="12"/>
  <c r="J1697" i="12" s="1"/>
  <c r="H1698" i="12"/>
  <c r="F1700" i="12"/>
  <c r="G1700" i="12" s="1"/>
  <c r="E1699" i="12"/>
  <c r="P1697" i="12" l="1"/>
  <c r="Q1697" i="12"/>
  <c r="R1696" i="12"/>
  <c r="L1698" i="12"/>
  <c r="M1698" i="12"/>
  <c r="N1697" i="12"/>
  <c r="I1698" i="12"/>
  <c r="J1698" i="12" s="1"/>
  <c r="H1699" i="12"/>
  <c r="F1701" i="12"/>
  <c r="G1701" i="12" s="1"/>
  <c r="E1700" i="12"/>
  <c r="R1697" i="12" l="1"/>
  <c r="P1698" i="12"/>
  <c r="Q1698" i="12"/>
  <c r="L1699" i="12"/>
  <c r="M1699" i="12"/>
  <c r="N1698" i="12"/>
  <c r="I1699" i="12"/>
  <c r="J1699" i="12" s="1"/>
  <c r="H1700" i="12"/>
  <c r="F1702" i="12"/>
  <c r="G1702" i="12" s="1"/>
  <c r="E1701" i="12"/>
  <c r="P1699" i="12" l="1"/>
  <c r="Q1699" i="12"/>
  <c r="R1698" i="12"/>
  <c r="L1700" i="12"/>
  <c r="M1700" i="12"/>
  <c r="N1699" i="12"/>
  <c r="I1700" i="12"/>
  <c r="J1700" i="12" s="1"/>
  <c r="H1701" i="12"/>
  <c r="F1703" i="12"/>
  <c r="G1703" i="12" s="1"/>
  <c r="E1702" i="12"/>
  <c r="P1700" i="12" l="1"/>
  <c r="Q1700" i="12"/>
  <c r="R1699" i="12"/>
  <c r="L1701" i="12"/>
  <c r="M1701" i="12"/>
  <c r="N1700" i="12"/>
  <c r="I1701" i="12"/>
  <c r="J1701" i="12" s="1"/>
  <c r="H1702" i="12"/>
  <c r="F1704" i="12"/>
  <c r="G1704" i="12" s="1"/>
  <c r="E1703" i="12"/>
  <c r="R1700" i="12" l="1"/>
  <c r="P1701" i="12"/>
  <c r="Q1701" i="12"/>
  <c r="L1702" i="12"/>
  <c r="M1702" i="12"/>
  <c r="N1701" i="12"/>
  <c r="I1702" i="12"/>
  <c r="J1702" i="12" s="1"/>
  <c r="H1703" i="12"/>
  <c r="M1703" i="12" s="1"/>
  <c r="E1704" i="12"/>
  <c r="F1705" i="12"/>
  <c r="G1705" i="12" s="1"/>
  <c r="P1702" i="12" l="1"/>
  <c r="Q1702" i="12"/>
  <c r="Q1703" i="12" s="1"/>
  <c r="R1701" i="12"/>
  <c r="N1702" i="12"/>
  <c r="I1703" i="12"/>
  <c r="J1703" i="12" s="1"/>
  <c r="L1703" i="12"/>
  <c r="N1703" i="12" s="1"/>
  <c r="H1704" i="12"/>
  <c r="F1706" i="12"/>
  <c r="G1706" i="12" s="1"/>
  <c r="E1705" i="12"/>
  <c r="P1703" i="12" l="1"/>
  <c r="R1703" i="12" s="1"/>
  <c r="R1702" i="12"/>
  <c r="L1704" i="12"/>
  <c r="M1704" i="12"/>
  <c r="I1704" i="12"/>
  <c r="J1704" i="12" s="1"/>
  <c r="H1705" i="12"/>
  <c r="F1707" i="12"/>
  <c r="G1707" i="12" s="1"/>
  <c r="E1706" i="12"/>
  <c r="P1704" i="12" l="1"/>
  <c r="Q1704" i="12"/>
  <c r="L1705" i="12"/>
  <c r="M1705" i="12"/>
  <c r="N1704" i="12"/>
  <c r="I1705" i="12"/>
  <c r="J1705" i="12" s="1"/>
  <c r="H1706" i="12"/>
  <c r="M1706" i="12" s="1"/>
  <c r="E1707" i="12"/>
  <c r="F1708" i="12"/>
  <c r="G1708" i="12" s="1"/>
  <c r="P1705" i="12" l="1"/>
  <c r="Q1705" i="12"/>
  <c r="Q1706" i="12" s="1"/>
  <c r="R1704" i="12"/>
  <c r="N1705" i="12"/>
  <c r="I1706" i="12"/>
  <c r="J1706" i="12" s="1"/>
  <c r="L1706" i="12"/>
  <c r="N1706" i="12" s="1"/>
  <c r="H1707" i="12"/>
  <c r="M1707" i="12" s="1"/>
  <c r="F1709" i="12"/>
  <c r="G1709" i="12" s="1"/>
  <c r="E1708" i="12"/>
  <c r="P1706" i="12" l="1"/>
  <c r="R1706" i="12" s="1"/>
  <c r="Q1707" i="12"/>
  <c r="R1705" i="12"/>
  <c r="I1707" i="12"/>
  <c r="J1707" i="12" s="1"/>
  <c r="L1707" i="12"/>
  <c r="N1707" i="12" s="1"/>
  <c r="H1708" i="12"/>
  <c r="F1710" i="12"/>
  <c r="G1710" i="12" s="1"/>
  <c r="E1709" i="12"/>
  <c r="P1707" i="12" l="1"/>
  <c r="R1707" i="12" s="1"/>
  <c r="L1708" i="12"/>
  <c r="M1708" i="12"/>
  <c r="I1708" i="12"/>
  <c r="J1708" i="12" s="1"/>
  <c r="H1709" i="12"/>
  <c r="F1711" i="12"/>
  <c r="G1711" i="12" s="1"/>
  <c r="E1710" i="12"/>
  <c r="P1708" i="12" l="1"/>
  <c r="Q1708" i="12"/>
  <c r="L1709" i="12"/>
  <c r="M1709" i="12"/>
  <c r="N1708" i="12"/>
  <c r="I1709" i="12"/>
  <c r="J1709" i="12" s="1"/>
  <c r="H1710" i="12"/>
  <c r="M1710" i="12" s="1"/>
  <c r="E1711" i="12"/>
  <c r="F1712" i="12"/>
  <c r="G1712" i="12" s="1"/>
  <c r="P1709" i="12" l="1"/>
  <c r="Q1709" i="12"/>
  <c r="Q1710" i="12" s="1"/>
  <c r="R1708" i="12"/>
  <c r="N1709" i="12"/>
  <c r="I1710" i="12"/>
  <c r="J1710" i="12" s="1"/>
  <c r="L1710" i="12"/>
  <c r="N1710" i="12" s="1"/>
  <c r="H1711" i="12"/>
  <c r="F1713" i="12"/>
  <c r="G1713" i="12" s="1"/>
  <c r="E1712" i="12"/>
  <c r="P1710" i="12" l="1"/>
  <c r="R1710" i="12" s="1"/>
  <c r="R1709" i="12"/>
  <c r="L1711" i="12"/>
  <c r="M1711" i="12"/>
  <c r="I1711" i="12"/>
  <c r="J1711" i="12" s="1"/>
  <c r="H1712" i="12"/>
  <c r="E1713" i="12"/>
  <c r="F1714" i="12"/>
  <c r="G1714" i="12" s="1"/>
  <c r="P1711" i="12" l="1"/>
  <c r="Q1711" i="12"/>
  <c r="L1712" i="12"/>
  <c r="M1712" i="12"/>
  <c r="N1711" i="12"/>
  <c r="I1712" i="12"/>
  <c r="J1712" i="12" s="1"/>
  <c r="H1713" i="12"/>
  <c r="F1715" i="12"/>
  <c r="G1715" i="12" s="1"/>
  <c r="E1714" i="12"/>
  <c r="P1712" i="12" l="1"/>
  <c r="Q1712" i="12"/>
  <c r="R1711" i="12"/>
  <c r="L1713" i="12"/>
  <c r="M1713" i="12"/>
  <c r="N1712" i="12"/>
  <c r="I1713" i="12"/>
  <c r="J1713" i="12" s="1"/>
  <c r="H1714" i="12"/>
  <c r="E1715" i="12"/>
  <c r="F1716" i="12"/>
  <c r="G1716" i="12" s="1"/>
  <c r="P1713" i="12" l="1"/>
  <c r="Q1713" i="12"/>
  <c r="R1712" i="12"/>
  <c r="L1714" i="12"/>
  <c r="M1714" i="12"/>
  <c r="N1713" i="12"/>
  <c r="I1714" i="12"/>
  <c r="J1714" i="12" s="1"/>
  <c r="H1715" i="12"/>
  <c r="F1717" i="12"/>
  <c r="G1717" i="12" s="1"/>
  <c r="E1716" i="12"/>
  <c r="P1714" i="12" l="1"/>
  <c r="Q1714" i="12"/>
  <c r="R1713" i="12"/>
  <c r="N1714" i="12"/>
  <c r="L1715" i="12"/>
  <c r="M1715" i="12"/>
  <c r="I1715" i="12"/>
  <c r="J1715" i="12" s="1"/>
  <c r="H1716" i="12"/>
  <c r="E1717" i="12"/>
  <c r="F1718" i="12"/>
  <c r="G1718" i="12" s="1"/>
  <c r="P1715" i="12" l="1"/>
  <c r="Q1715" i="12"/>
  <c r="R1714" i="12"/>
  <c r="L1716" i="12"/>
  <c r="M1716" i="12"/>
  <c r="N1715" i="12"/>
  <c r="I1716" i="12"/>
  <c r="J1716" i="12" s="1"/>
  <c r="H1717" i="12"/>
  <c r="F1719" i="12"/>
  <c r="G1719" i="12" s="1"/>
  <c r="E1718" i="12"/>
  <c r="P1716" i="12" l="1"/>
  <c r="Q1716" i="12"/>
  <c r="R1715" i="12"/>
  <c r="L1717" i="12"/>
  <c r="M1717" i="12"/>
  <c r="N1716" i="12"/>
  <c r="I1717" i="12"/>
  <c r="J1717" i="12" s="1"/>
  <c r="H1718" i="12"/>
  <c r="E1719" i="12"/>
  <c r="F1720" i="12"/>
  <c r="G1720" i="12" s="1"/>
  <c r="P1717" i="12" l="1"/>
  <c r="Q1717" i="12"/>
  <c r="R1716" i="12"/>
  <c r="L1718" i="12"/>
  <c r="M1718" i="12"/>
  <c r="N1717" i="12"/>
  <c r="I1718" i="12"/>
  <c r="J1718" i="12" s="1"/>
  <c r="H1719" i="12"/>
  <c r="F1721" i="12"/>
  <c r="G1721" i="12" s="1"/>
  <c r="E1720" i="12"/>
  <c r="P1718" i="12" l="1"/>
  <c r="Q1718" i="12"/>
  <c r="R1717" i="12"/>
  <c r="L1719" i="12"/>
  <c r="M1719" i="12"/>
  <c r="N1718" i="12"/>
  <c r="I1719" i="12"/>
  <c r="J1719" i="12" s="1"/>
  <c r="H1720" i="12"/>
  <c r="E1721" i="12"/>
  <c r="F1722" i="12"/>
  <c r="G1722" i="12" s="1"/>
  <c r="P1719" i="12" l="1"/>
  <c r="Q1719" i="12"/>
  <c r="R1718" i="12"/>
  <c r="L1720" i="12"/>
  <c r="M1720" i="12"/>
  <c r="N1719" i="12"/>
  <c r="I1720" i="12"/>
  <c r="J1720" i="12" s="1"/>
  <c r="H1721" i="12"/>
  <c r="F1723" i="12"/>
  <c r="G1723" i="12" s="1"/>
  <c r="E1722" i="12"/>
  <c r="P1720" i="12" l="1"/>
  <c r="Q1720" i="12"/>
  <c r="R1719" i="12"/>
  <c r="L1721" i="12"/>
  <c r="M1721" i="12"/>
  <c r="N1720" i="12"/>
  <c r="I1721" i="12"/>
  <c r="J1721" i="12" s="1"/>
  <c r="H1722" i="12"/>
  <c r="M1722" i="12" s="1"/>
  <c r="E1723" i="12"/>
  <c r="F1724" i="12"/>
  <c r="G1724" i="12" s="1"/>
  <c r="P1721" i="12" l="1"/>
  <c r="Q1721" i="12"/>
  <c r="Q1722" i="12" s="1"/>
  <c r="R1720" i="12"/>
  <c r="N1721" i="12"/>
  <c r="I1722" i="12"/>
  <c r="J1722" i="12" s="1"/>
  <c r="L1722" i="12"/>
  <c r="N1722" i="12" s="1"/>
  <c r="H1723" i="12"/>
  <c r="F1725" i="12"/>
  <c r="G1725" i="12" s="1"/>
  <c r="E1724" i="12"/>
  <c r="P1722" i="12" l="1"/>
  <c r="R1722" i="12" s="1"/>
  <c r="R1721" i="12"/>
  <c r="L1723" i="12"/>
  <c r="M1723" i="12"/>
  <c r="I1723" i="12"/>
  <c r="J1723" i="12" s="1"/>
  <c r="H1724" i="12"/>
  <c r="E1725" i="12"/>
  <c r="F1726" i="12"/>
  <c r="G1726" i="12" s="1"/>
  <c r="P1723" i="12" l="1"/>
  <c r="Q1723" i="12"/>
  <c r="L1724" i="12"/>
  <c r="M1724" i="12"/>
  <c r="N1723" i="12"/>
  <c r="I1724" i="12"/>
  <c r="J1724" i="12" s="1"/>
  <c r="H1725" i="12"/>
  <c r="F1727" i="12"/>
  <c r="G1727" i="12" s="1"/>
  <c r="E1726" i="12"/>
  <c r="P1724" i="12" l="1"/>
  <c r="Q1724" i="12"/>
  <c r="R1723" i="12"/>
  <c r="L1725" i="12"/>
  <c r="M1725" i="12"/>
  <c r="N1724" i="12"/>
  <c r="I1725" i="12"/>
  <c r="J1725" i="12" s="1"/>
  <c r="H1726" i="12"/>
  <c r="F1728" i="12"/>
  <c r="G1728" i="12" s="1"/>
  <c r="E1727" i="12"/>
  <c r="P1725" i="12" l="1"/>
  <c r="Q1725" i="12"/>
  <c r="R1724" i="12"/>
  <c r="L1726" i="12"/>
  <c r="M1726" i="12"/>
  <c r="N1725" i="12"/>
  <c r="I1726" i="12"/>
  <c r="J1726" i="12" s="1"/>
  <c r="H1727" i="12"/>
  <c r="M1727" i="12" s="1"/>
  <c r="F1729" i="12"/>
  <c r="G1729" i="12" s="1"/>
  <c r="E1728" i="12"/>
  <c r="P1726" i="12" l="1"/>
  <c r="Q1726" i="12"/>
  <c r="Q1727" i="12" s="1"/>
  <c r="R1725" i="12"/>
  <c r="N1726" i="12"/>
  <c r="I1727" i="12"/>
  <c r="J1727" i="12" s="1"/>
  <c r="L1727" i="12"/>
  <c r="N1727" i="12" s="1"/>
  <c r="H1728" i="12"/>
  <c r="F1730" i="12"/>
  <c r="G1730" i="12" s="1"/>
  <c r="E1729" i="12"/>
  <c r="P1727" i="12" l="1"/>
  <c r="R1727" i="12" s="1"/>
  <c r="R1726" i="12"/>
  <c r="L1728" i="12"/>
  <c r="M1728" i="12"/>
  <c r="I1728" i="12"/>
  <c r="J1728" i="12" s="1"/>
  <c r="H1729" i="12"/>
  <c r="F1731" i="12"/>
  <c r="G1731" i="12" s="1"/>
  <c r="E1730" i="12"/>
  <c r="P1728" i="12" l="1"/>
  <c r="Q1728" i="12"/>
  <c r="L1729" i="12"/>
  <c r="M1729" i="12"/>
  <c r="N1728" i="12"/>
  <c r="I1729" i="12"/>
  <c r="J1729" i="12" s="1"/>
  <c r="H1730" i="12"/>
  <c r="F1732" i="12"/>
  <c r="G1732" i="12" s="1"/>
  <c r="E1731" i="12"/>
  <c r="P1729" i="12" l="1"/>
  <c r="Q1729" i="12"/>
  <c r="R1728" i="12"/>
  <c r="L1730" i="12"/>
  <c r="M1730" i="12"/>
  <c r="N1729" i="12"/>
  <c r="I1730" i="12"/>
  <c r="J1730" i="12" s="1"/>
  <c r="H1731" i="12"/>
  <c r="E1732" i="12"/>
  <c r="F1733" i="12"/>
  <c r="G1733" i="12" s="1"/>
  <c r="P1730" i="12" l="1"/>
  <c r="Q1730" i="12"/>
  <c r="R1729" i="12"/>
  <c r="L1731" i="12"/>
  <c r="M1731" i="12"/>
  <c r="N1730" i="12"/>
  <c r="I1731" i="12"/>
  <c r="J1731" i="12" s="1"/>
  <c r="H1732" i="12"/>
  <c r="F1734" i="12"/>
  <c r="G1734" i="12" s="1"/>
  <c r="E1733" i="12"/>
  <c r="P1731" i="12" l="1"/>
  <c r="Q1731" i="12"/>
  <c r="R1730" i="12"/>
  <c r="L1732" i="12"/>
  <c r="M1732" i="12"/>
  <c r="N1731" i="12"/>
  <c r="I1732" i="12"/>
  <c r="J1732" i="12" s="1"/>
  <c r="H1733" i="12"/>
  <c r="E1734" i="12"/>
  <c r="F1735" i="12"/>
  <c r="G1735" i="12" s="1"/>
  <c r="P1732" i="12" l="1"/>
  <c r="Q1732" i="12"/>
  <c r="R1731" i="12"/>
  <c r="L1733" i="12"/>
  <c r="M1733" i="12"/>
  <c r="N1732" i="12"/>
  <c r="I1733" i="12"/>
  <c r="J1733" i="12" s="1"/>
  <c r="H1734" i="12"/>
  <c r="F1736" i="12"/>
  <c r="G1736" i="12" s="1"/>
  <c r="E1735" i="12"/>
  <c r="P1733" i="12" l="1"/>
  <c r="Q1733" i="12"/>
  <c r="R1732" i="12"/>
  <c r="L1734" i="12"/>
  <c r="M1734" i="12"/>
  <c r="N1733" i="12"/>
  <c r="I1734" i="12"/>
  <c r="J1734" i="12" s="1"/>
  <c r="H1735" i="12"/>
  <c r="F1737" i="12"/>
  <c r="G1737" i="12" s="1"/>
  <c r="E1736" i="12"/>
  <c r="P1734" i="12" l="1"/>
  <c r="Q1734" i="12"/>
  <c r="R1733" i="12"/>
  <c r="L1735" i="12"/>
  <c r="M1735" i="12"/>
  <c r="N1734" i="12"/>
  <c r="I1735" i="12"/>
  <c r="J1735" i="12" s="1"/>
  <c r="H1736" i="12"/>
  <c r="E1737" i="12"/>
  <c r="F1738" i="12"/>
  <c r="G1738" i="12" s="1"/>
  <c r="P1735" i="12" l="1"/>
  <c r="Q1735" i="12"/>
  <c r="R1734" i="12"/>
  <c r="L1736" i="12"/>
  <c r="M1736" i="12"/>
  <c r="N1735" i="12"/>
  <c r="I1736" i="12"/>
  <c r="J1736" i="12" s="1"/>
  <c r="H1737" i="12"/>
  <c r="M1737" i="12" s="1"/>
  <c r="F1739" i="12"/>
  <c r="G1739" i="12" s="1"/>
  <c r="E1738" i="12"/>
  <c r="P1736" i="12" l="1"/>
  <c r="Q1736" i="12"/>
  <c r="Q1737" i="12" s="1"/>
  <c r="R1735" i="12"/>
  <c r="N1736" i="12"/>
  <c r="I1737" i="12"/>
  <c r="J1737" i="12" s="1"/>
  <c r="L1737" i="12"/>
  <c r="N1737" i="12" s="1"/>
  <c r="H1738" i="12"/>
  <c r="F1740" i="12"/>
  <c r="G1740" i="12" s="1"/>
  <c r="E1739" i="12"/>
  <c r="P1737" i="12" l="1"/>
  <c r="R1737" i="12" s="1"/>
  <c r="R1736" i="12"/>
  <c r="L1738" i="12"/>
  <c r="M1738" i="12"/>
  <c r="I1738" i="12"/>
  <c r="J1738" i="12" s="1"/>
  <c r="H1739" i="12"/>
  <c r="E1740" i="12"/>
  <c r="F1741" i="12"/>
  <c r="G1741" i="12" s="1"/>
  <c r="P1738" i="12" l="1"/>
  <c r="Q1738" i="12"/>
  <c r="L1739" i="12"/>
  <c r="M1739" i="12"/>
  <c r="N1738" i="12"/>
  <c r="I1739" i="12"/>
  <c r="J1739" i="12" s="1"/>
  <c r="H1740" i="12"/>
  <c r="F1742" i="12"/>
  <c r="G1742" i="12" s="1"/>
  <c r="E1741" i="12"/>
  <c r="P1739" i="12" l="1"/>
  <c r="Q1739" i="12"/>
  <c r="R1738" i="12"/>
  <c r="L1740" i="12"/>
  <c r="M1740" i="12"/>
  <c r="N1739" i="12"/>
  <c r="I1740" i="12"/>
  <c r="J1740" i="12" s="1"/>
  <c r="H1741" i="12"/>
  <c r="F1743" i="12"/>
  <c r="G1743" i="12" s="1"/>
  <c r="E1742" i="12"/>
  <c r="P1740" i="12" l="1"/>
  <c r="Q1740" i="12"/>
  <c r="R1739" i="12"/>
  <c r="L1741" i="12"/>
  <c r="M1741" i="12"/>
  <c r="N1740" i="12"/>
  <c r="I1741" i="12"/>
  <c r="J1741" i="12" s="1"/>
  <c r="H1742" i="12"/>
  <c r="F1744" i="12"/>
  <c r="G1744" i="12" s="1"/>
  <c r="E1743" i="12"/>
  <c r="P1741" i="12" l="1"/>
  <c r="Q1741" i="12"/>
  <c r="R1740" i="12"/>
  <c r="L1742" i="12"/>
  <c r="M1742" i="12"/>
  <c r="N1741" i="12"/>
  <c r="I1742" i="12"/>
  <c r="J1742" i="12" s="1"/>
  <c r="H1743" i="12"/>
  <c r="F1745" i="12"/>
  <c r="G1745" i="12" s="1"/>
  <c r="E1744" i="12"/>
  <c r="P1742" i="12" l="1"/>
  <c r="Q1742" i="12"/>
  <c r="R1741" i="12"/>
  <c r="L1743" i="12"/>
  <c r="M1743" i="12"/>
  <c r="N1742" i="12"/>
  <c r="I1743" i="12"/>
  <c r="J1743" i="12" s="1"/>
  <c r="H1744" i="12"/>
  <c r="E1745" i="12"/>
  <c r="F1746" i="12"/>
  <c r="G1746" i="12" s="1"/>
  <c r="P1743" i="12" l="1"/>
  <c r="Q1743" i="12"/>
  <c r="R1742" i="12"/>
  <c r="L1744" i="12"/>
  <c r="M1744" i="12"/>
  <c r="N1743" i="12"/>
  <c r="I1744" i="12"/>
  <c r="J1744" i="12" s="1"/>
  <c r="H1745" i="12"/>
  <c r="F1747" i="12"/>
  <c r="G1747" i="12" s="1"/>
  <c r="E1746" i="12"/>
  <c r="P1744" i="12" l="1"/>
  <c r="Q1744" i="12"/>
  <c r="R1743" i="12"/>
  <c r="L1745" i="12"/>
  <c r="M1745" i="12"/>
  <c r="N1744" i="12"/>
  <c r="I1745" i="12"/>
  <c r="J1745" i="12" s="1"/>
  <c r="H1746" i="12"/>
  <c r="F1748" i="12"/>
  <c r="G1748" i="12" s="1"/>
  <c r="E1747" i="12"/>
  <c r="P1745" i="12" l="1"/>
  <c r="Q1745" i="12"/>
  <c r="R1744" i="12"/>
  <c r="L1746" i="12"/>
  <c r="M1746" i="12"/>
  <c r="N1745" i="12"/>
  <c r="I1746" i="12"/>
  <c r="J1746" i="12" s="1"/>
  <c r="H1747" i="12"/>
  <c r="E1748" i="12"/>
  <c r="F1749" i="12"/>
  <c r="G1749" i="12" s="1"/>
  <c r="P1746" i="12" l="1"/>
  <c r="Q1746" i="12"/>
  <c r="R1745" i="12"/>
  <c r="L1747" i="12"/>
  <c r="M1747" i="12"/>
  <c r="N1746" i="12"/>
  <c r="I1747" i="12"/>
  <c r="J1747" i="12" s="1"/>
  <c r="H1748" i="12"/>
  <c r="F1750" i="12"/>
  <c r="G1750" i="12" s="1"/>
  <c r="E1749" i="12"/>
  <c r="P1747" i="12" l="1"/>
  <c r="Q1747" i="12"/>
  <c r="R1746" i="12"/>
  <c r="L1748" i="12"/>
  <c r="M1748" i="12"/>
  <c r="N1747" i="12"/>
  <c r="I1748" i="12"/>
  <c r="J1748" i="12" s="1"/>
  <c r="H1749" i="12"/>
  <c r="F1751" i="12"/>
  <c r="G1751" i="12" s="1"/>
  <c r="E1750" i="12"/>
  <c r="P1748" i="12" l="1"/>
  <c r="Q1748" i="12"/>
  <c r="R1747" i="12"/>
  <c r="L1749" i="12"/>
  <c r="M1749" i="12"/>
  <c r="N1748" i="12"/>
  <c r="I1749" i="12"/>
  <c r="J1749" i="12" s="1"/>
  <c r="H1750" i="12"/>
  <c r="F1752" i="12"/>
  <c r="G1752" i="12" s="1"/>
  <c r="E1751" i="12"/>
  <c r="P1749" i="12" l="1"/>
  <c r="Q1749" i="12"/>
  <c r="R1748" i="12"/>
  <c r="L1750" i="12"/>
  <c r="M1750" i="12"/>
  <c r="N1749" i="12"/>
  <c r="I1750" i="12"/>
  <c r="J1750" i="12" s="1"/>
  <c r="H1751" i="12"/>
  <c r="F1753" i="12"/>
  <c r="G1753" i="12" s="1"/>
  <c r="E1752" i="12"/>
  <c r="P1750" i="12" l="1"/>
  <c r="Q1750" i="12"/>
  <c r="R1749" i="12"/>
  <c r="L1751" i="12"/>
  <c r="M1751" i="12"/>
  <c r="N1750" i="12"/>
  <c r="I1751" i="12"/>
  <c r="J1751" i="12" s="1"/>
  <c r="H1752" i="12"/>
  <c r="F1754" i="12"/>
  <c r="G1754" i="12" s="1"/>
  <c r="E1753" i="12"/>
  <c r="P1751" i="12" l="1"/>
  <c r="Q1751" i="12"/>
  <c r="R1750" i="12"/>
  <c r="L1752" i="12"/>
  <c r="M1752" i="12"/>
  <c r="N1751" i="12"/>
  <c r="I1752" i="12"/>
  <c r="J1752" i="12" s="1"/>
  <c r="H1753" i="12"/>
  <c r="M1753" i="12" s="1"/>
  <c r="F1755" i="12"/>
  <c r="G1755" i="12" s="1"/>
  <c r="E1754" i="12"/>
  <c r="P1752" i="12" l="1"/>
  <c r="Q1752" i="12"/>
  <c r="Q1753" i="12" s="1"/>
  <c r="R1751" i="12"/>
  <c r="N1752" i="12"/>
  <c r="I1753" i="12"/>
  <c r="J1753" i="12" s="1"/>
  <c r="L1753" i="12"/>
  <c r="N1753" i="12" s="1"/>
  <c r="H1754" i="12"/>
  <c r="F1756" i="12"/>
  <c r="G1756" i="12" s="1"/>
  <c r="E1755" i="12"/>
  <c r="P1753" i="12" l="1"/>
  <c r="R1753" i="12" s="1"/>
  <c r="R1752" i="12"/>
  <c r="L1754" i="12"/>
  <c r="M1754" i="12"/>
  <c r="I1754" i="12"/>
  <c r="J1754" i="12" s="1"/>
  <c r="H1755" i="12"/>
  <c r="E1756" i="12"/>
  <c r="F1757" i="12"/>
  <c r="G1757" i="12" s="1"/>
  <c r="P1754" i="12" l="1"/>
  <c r="Q1754" i="12"/>
  <c r="L1755" i="12"/>
  <c r="M1755" i="12"/>
  <c r="N1754" i="12"/>
  <c r="I1755" i="12"/>
  <c r="J1755" i="12" s="1"/>
  <c r="H1756" i="12"/>
  <c r="F1758" i="12"/>
  <c r="G1758" i="12" s="1"/>
  <c r="E1757" i="12"/>
  <c r="P1755" i="12" l="1"/>
  <c r="Q1755" i="12"/>
  <c r="R1754" i="12"/>
  <c r="L1756" i="12"/>
  <c r="M1756" i="12"/>
  <c r="N1755" i="12"/>
  <c r="I1756" i="12"/>
  <c r="J1756" i="12" s="1"/>
  <c r="H1757" i="12"/>
  <c r="F1759" i="12"/>
  <c r="G1759" i="12" s="1"/>
  <c r="E1758" i="12"/>
  <c r="P1756" i="12" l="1"/>
  <c r="Q1756" i="12"/>
  <c r="R1755" i="12"/>
  <c r="L1757" i="12"/>
  <c r="M1757" i="12"/>
  <c r="N1756" i="12"/>
  <c r="I1757" i="12"/>
  <c r="J1757" i="12" s="1"/>
  <c r="H1758" i="12"/>
  <c r="F1760" i="12"/>
  <c r="G1760" i="12" s="1"/>
  <c r="E1759" i="12"/>
  <c r="P1757" i="12" l="1"/>
  <c r="Q1757" i="12"/>
  <c r="R1756" i="12"/>
  <c r="L1758" i="12"/>
  <c r="M1758" i="12"/>
  <c r="N1757" i="12"/>
  <c r="I1758" i="12"/>
  <c r="J1758" i="12" s="1"/>
  <c r="H1759" i="12"/>
  <c r="F1761" i="12"/>
  <c r="G1761" i="12" s="1"/>
  <c r="E1760" i="12"/>
  <c r="P1758" i="12" l="1"/>
  <c r="Q1758" i="12"/>
  <c r="R1757" i="12"/>
  <c r="L1759" i="12"/>
  <c r="M1759" i="12"/>
  <c r="N1758" i="12"/>
  <c r="I1759" i="12"/>
  <c r="J1759" i="12" s="1"/>
  <c r="H1760" i="12"/>
  <c r="F1762" i="12"/>
  <c r="G1762" i="12" s="1"/>
  <c r="E1761" i="12"/>
  <c r="P1759" i="12" l="1"/>
  <c r="Q1759" i="12"/>
  <c r="R1758" i="12"/>
  <c r="L1760" i="12"/>
  <c r="M1760" i="12"/>
  <c r="N1759" i="12"/>
  <c r="I1760" i="12"/>
  <c r="J1760" i="12" s="1"/>
  <c r="H1761" i="12"/>
  <c r="E1762" i="12"/>
  <c r="F1763" i="12"/>
  <c r="G1763" i="12" s="1"/>
  <c r="P1760" i="12" l="1"/>
  <c r="Q1760" i="12"/>
  <c r="R1759" i="12"/>
  <c r="L1761" i="12"/>
  <c r="M1761" i="12"/>
  <c r="N1760" i="12"/>
  <c r="I1761" i="12"/>
  <c r="J1761" i="12" s="1"/>
  <c r="H1762" i="12"/>
  <c r="F1764" i="12"/>
  <c r="G1764" i="12" s="1"/>
  <c r="E1763" i="12"/>
  <c r="P1761" i="12" l="1"/>
  <c r="Q1761" i="12"/>
  <c r="R1760" i="12"/>
  <c r="L1762" i="12"/>
  <c r="M1762" i="12"/>
  <c r="N1761" i="12"/>
  <c r="I1762" i="12"/>
  <c r="J1762" i="12" s="1"/>
  <c r="H1763" i="12"/>
  <c r="F1765" i="12"/>
  <c r="G1765" i="12" s="1"/>
  <c r="E1764" i="12"/>
  <c r="P1762" i="12" l="1"/>
  <c r="Q1762" i="12"/>
  <c r="R1761" i="12"/>
  <c r="L1763" i="12"/>
  <c r="M1763" i="12"/>
  <c r="N1762" i="12"/>
  <c r="I1763" i="12"/>
  <c r="J1763" i="12" s="1"/>
  <c r="H1764" i="12"/>
  <c r="F1766" i="12"/>
  <c r="G1766" i="12" s="1"/>
  <c r="E1765" i="12"/>
  <c r="P1763" i="12" l="1"/>
  <c r="Q1763" i="12"/>
  <c r="R1762" i="12"/>
  <c r="L1764" i="12"/>
  <c r="M1764" i="12"/>
  <c r="N1763" i="12"/>
  <c r="I1764" i="12"/>
  <c r="J1764" i="12" s="1"/>
  <c r="H1765" i="12"/>
  <c r="F1767" i="12"/>
  <c r="G1767" i="12" s="1"/>
  <c r="E1766" i="12"/>
  <c r="P1764" i="12" l="1"/>
  <c r="Q1764" i="12"/>
  <c r="R1763" i="12"/>
  <c r="L1765" i="12"/>
  <c r="M1765" i="12"/>
  <c r="N1764" i="12"/>
  <c r="I1765" i="12"/>
  <c r="J1765" i="12" s="1"/>
  <c r="H1766" i="12"/>
  <c r="M1766" i="12" s="1"/>
  <c r="F1768" i="12"/>
  <c r="G1768" i="12" s="1"/>
  <c r="E1767" i="12"/>
  <c r="P1765" i="12" l="1"/>
  <c r="Q1765" i="12"/>
  <c r="Q1766" i="12" s="1"/>
  <c r="R1764" i="12"/>
  <c r="N1765" i="12"/>
  <c r="I1766" i="12"/>
  <c r="J1766" i="12" s="1"/>
  <c r="L1766" i="12"/>
  <c r="N1766" i="12" s="1"/>
  <c r="H1767" i="12"/>
  <c r="E1768" i="12"/>
  <c r="F1769" i="12"/>
  <c r="G1769" i="12" s="1"/>
  <c r="P1766" i="12" l="1"/>
  <c r="R1766" i="12" s="1"/>
  <c r="R1765" i="12"/>
  <c r="L1767" i="12"/>
  <c r="M1767" i="12"/>
  <c r="I1767" i="12"/>
  <c r="J1767" i="12" s="1"/>
  <c r="H1768" i="12"/>
  <c r="F1770" i="12"/>
  <c r="G1770" i="12" s="1"/>
  <c r="E1769" i="12"/>
  <c r="P1767" i="12" l="1"/>
  <c r="Q1767" i="12"/>
  <c r="L1768" i="12"/>
  <c r="M1768" i="12"/>
  <c r="N1767" i="12"/>
  <c r="I1768" i="12"/>
  <c r="J1768" i="12" s="1"/>
  <c r="H1769" i="12"/>
  <c r="E1770" i="12"/>
  <c r="F1771" i="12"/>
  <c r="G1771" i="12" s="1"/>
  <c r="P1768" i="12" l="1"/>
  <c r="Q1768" i="12"/>
  <c r="R1767" i="12"/>
  <c r="L1769" i="12"/>
  <c r="M1769" i="12"/>
  <c r="N1768" i="12"/>
  <c r="I1769" i="12"/>
  <c r="J1769" i="12" s="1"/>
  <c r="H1770" i="12"/>
  <c r="F1772" i="12"/>
  <c r="G1772" i="12" s="1"/>
  <c r="E1771" i="12"/>
  <c r="P1769" i="12" l="1"/>
  <c r="Q1769" i="12"/>
  <c r="R1768" i="12"/>
  <c r="L1770" i="12"/>
  <c r="M1770" i="12"/>
  <c r="N1769" i="12"/>
  <c r="I1770" i="12"/>
  <c r="J1770" i="12" s="1"/>
  <c r="H1771" i="12"/>
  <c r="E1772" i="12"/>
  <c r="F1773" i="12"/>
  <c r="G1773" i="12" s="1"/>
  <c r="P1770" i="12" l="1"/>
  <c r="Q1770" i="12"/>
  <c r="R1769" i="12"/>
  <c r="L1771" i="12"/>
  <c r="M1771" i="12"/>
  <c r="N1770" i="12"/>
  <c r="I1771" i="12"/>
  <c r="J1771" i="12" s="1"/>
  <c r="H1772" i="12"/>
  <c r="F1774" i="12"/>
  <c r="G1774" i="12" s="1"/>
  <c r="E1773" i="12"/>
  <c r="P1771" i="12" l="1"/>
  <c r="Q1771" i="12"/>
  <c r="R1770" i="12"/>
  <c r="L1772" i="12"/>
  <c r="M1772" i="12"/>
  <c r="N1771" i="12"/>
  <c r="I1772" i="12"/>
  <c r="J1772" i="12" s="1"/>
  <c r="H1773" i="12"/>
  <c r="F1775" i="12"/>
  <c r="G1775" i="12" s="1"/>
  <c r="E1774" i="12"/>
  <c r="P1772" i="12" l="1"/>
  <c r="Q1772" i="12"/>
  <c r="R1771" i="12"/>
  <c r="L1773" i="12"/>
  <c r="M1773" i="12"/>
  <c r="N1772" i="12"/>
  <c r="I1773" i="12"/>
  <c r="J1773" i="12" s="1"/>
  <c r="H1774" i="12"/>
  <c r="F1776" i="12"/>
  <c r="G1776" i="12" s="1"/>
  <c r="E1775" i="12"/>
  <c r="P1773" i="12" l="1"/>
  <c r="Q1773" i="12"/>
  <c r="R1772" i="12"/>
  <c r="L1774" i="12"/>
  <c r="M1774" i="12"/>
  <c r="N1773" i="12"/>
  <c r="I1774" i="12"/>
  <c r="J1774" i="12" s="1"/>
  <c r="H1775" i="12"/>
  <c r="E1776" i="12"/>
  <c r="F1777" i="12"/>
  <c r="G1777" i="12" s="1"/>
  <c r="P1774" i="12" l="1"/>
  <c r="Q1774" i="12"/>
  <c r="R1773" i="12"/>
  <c r="L1775" i="12"/>
  <c r="M1775" i="12"/>
  <c r="N1774" i="12"/>
  <c r="I1775" i="12"/>
  <c r="J1775" i="12" s="1"/>
  <c r="H1776" i="12"/>
  <c r="F1778" i="12"/>
  <c r="G1778" i="12" s="1"/>
  <c r="E1777" i="12"/>
  <c r="P1775" i="12" l="1"/>
  <c r="Q1775" i="12"/>
  <c r="R1774" i="12"/>
  <c r="L1776" i="12"/>
  <c r="M1776" i="12"/>
  <c r="N1775" i="12"/>
  <c r="I1776" i="12"/>
  <c r="J1776" i="12" s="1"/>
  <c r="H1777" i="12"/>
  <c r="E1778" i="12"/>
  <c r="F1779" i="12"/>
  <c r="G1779" i="12" s="1"/>
  <c r="P1776" i="12" l="1"/>
  <c r="Q1776" i="12"/>
  <c r="R1775" i="12"/>
  <c r="L1777" i="12"/>
  <c r="M1777" i="12"/>
  <c r="N1776" i="12"/>
  <c r="I1777" i="12"/>
  <c r="J1777" i="12" s="1"/>
  <c r="H1778" i="12"/>
  <c r="F1780" i="12"/>
  <c r="G1780" i="12" s="1"/>
  <c r="E1779" i="12"/>
  <c r="P1777" i="12" l="1"/>
  <c r="Q1777" i="12"/>
  <c r="R1776" i="12"/>
  <c r="L1778" i="12"/>
  <c r="M1778" i="12"/>
  <c r="N1777" i="12"/>
  <c r="I1778" i="12"/>
  <c r="J1778" i="12" s="1"/>
  <c r="H1779" i="12"/>
  <c r="F1781" i="12"/>
  <c r="G1781" i="12" s="1"/>
  <c r="E1780" i="12"/>
  <c r="P1778" i="12" l="1"/>
  <c r="Q1778" i="12"/>
  <c r="R1777" i="12"/>
  <c r="L1779" i="12"/>
  <c r="M1779" i="12"/>
  <c r="N1778" i="12"/>
  <c r="I1779" i="12"/>
  <c r="J1779" i="12" s="1"/>
  <c r="H1780" i="12"/>
  <c r="E1781" i="12"/>
  <c r="F1782" i="12"/>
  <c r="G1782" i="12" s="1"/>
  <c r="P1779" i="12" l="1"/>
  <c r="Q1779" i="12"/>
  <c r="R1778" i="12"/>
  <c r="L1780" i="12"/>
  <c r="M1780" i="12"/>
  <c r="N1779" i="12"/>
  <c r="I1780" i="12"/>
  <c r="J1780" i="12" s="1"/>
  <c r="H1781" i="12"/>
  <c r="F1783" i="12"/>
  <c r="G1783" i="12" s="1"/>
  <c r="E1782" i="12"/>
  <c r="P1780" i="12" l="1"/>
  <c r="Q1780" i="12"/>
  <c r="R1779" i="12"/>
  <c r="L1781" i="12"/>
  <c r="M1781" i="12"/>
  <c r="N1780" i="12"/>
  <c r="I1781" i="12"/>
  <c r="J1781" i="12" s="1"/>
  <c r="H1782" i="12"/>
  <c r="F1784" i="12"/>
  <c r="G1784" i="12" s="1"/>
  <c r="E1783" i="12"/>
  <c r="P1781" i="12" l="1"/>
  <c r="Q1781" i="12"/>
  <c r="R1780" i="12"/>
  <c r="L1782" i="12"/>
  <c r="M1782" i="12"/>
  <c r="N1781" i="12"/>
  <c r="I1782" i="12"/>
  <c r="J1782" i="12" s="1"/>
  <c r="H1783" i="12"/>
  <c r="F1785" i="12"/>
  <c r="G1785" i="12" s="1"/>
  <c r="E1784" i="12"/>
  <c r="P1782" i="12" l="1"/>
  <c r="Q1782" i="12"/>
  <c r="R1781" i="12"/>
  <c r="L1783" i="12"/>
  <c r="M1783" i="12"/>
  <c r="N1782" i="12"/>
  <c r="I1783" i="12"/>
  <c r="J1783" i="12" s="1"/>
  <c r="H1784" i="12"/>
  <c r="E1785" i="12"/>
  <c r="F1786" i="12"/>
  <c r="G1786" i="12" s="1"/>
  <c r="R1782" i="12" l="1"/>
  <c r="P1783" i="12"/>
  <c r="Q1783" i="12"/>
  <c r="L1784" i="12"/>
  <c r="M1784" i="12"/>
  <c r="N1783" i="12"/>
  <c r="I1784" i="12"/>
  <c r="J1784" i="12" s="1"/>
  <c r="H1785" i="12"/>
  <c r="F1787" i="12"/>
  <c r="G1787" i="12" s="1"/>
  <c r="E1786" i="12"/>
  <c r="P1784" i="12" l="1"/>
  <c r="Q1784" i="12"/>
  <c r="R1783" i="12"/>
  <c r="L1785" i="12"/>
  <c r="M1785" i="12"/>
  <c r="N1784" i="12"/>
  <c r="I1785" i="12"/>
  <c r="J1785" i="12" s="1"/>
  <c r="H1786" i="12"/>
  <c r="F1788" i="12"/>
  <c r="G1788" i="12" s="1"/>
  <c r="E1787" i="12"/>
  <c r="P1785" i="12" l="1"/>
  <c r="Q1785" i="12"/>
  <c r="R1784" i="12"/>
  <c r="L1786" i="12"/>
  <c r="M1786" i="12"/>
  <c r="N1785" i="12"/>
  <c r="I1786" i="12"/>
  <c r="J1786" i="12" s="1"/>
  <c r="H1787" i="12"/>
  <c r="F1789" i="12"/>
  <c r="G1789" i="12" s="1"/>
  <c r="E1788" i="12"/>
  <c r="P1786" i="12" l="1"/>
  <c r="Q1786" i="12"/>
  <c r="R1785" i="12"/>
  <c r="L1787" i="12"/>
  <c r="M1787" i="12"/>
  <c r="N1786" i="12"/>
  <c r="I1787" i="12"/>
  <c r="J1787" i="12" s="1"/>
  <c r="H1788" i="12"/>
  <c r="F1790" i="12"/>
  <c r="G1790" i="12" s="1"/>
  <c r="E1789" i="12"/>
  <c r="P1787" i="12" l="1"/>
  <c r="Q1787" i="12"/>
  <c r="R1786" i="12"/>
  <c r="L1788" i="12"/>
  <c r="M1788" i="12"/>
  <c r="N1787" i="12"/>
  <c r="I1788" i="12"/>
  <c r="J1788" i="12" s="1"/>
  <c r="H1789" i="12"/>
  <c r="F1791" i="12"/>
  <c r="G1791" i="12" s="1"/>
  <c r="E1790" i="12"/>
  <c r="P1788" i="12" l="1"/>
  <c r="Q1788" i="12"/>
  <c r="R1787" i="12"/>
  <c r="L1789" i="12"/>
  <c r="M1789" i="12"/>
  <c r="N1788" i="12"/>
  <c r="I1789" i="12"/>
  <c r="J1789" i="12" s="1"/>
  <c r="H1790" i="12"/>
  <c r="F1792" i="12"/>
  <c r="G1792" i="12" s="1"/>
  <c r="E1791" i="12"/>
  <c r="P1789" i="12" l="1"/>
  <c r="Q1789" i="12"/>
  <c r="R1788" i="12"/>
  <c r="L1790" i="12"/>
  <c r="M1790" i="12"/>
  <c r="N1789" i="12"/>
  <c r="I1790" i="12"/>
  <c r="J1790" i="12" s="1"/>
  <c r="H1791" i="12"/>
  <c r="E1792" i="12"/>
  <c r="F1793" i="12"/>
  <c r="G1793" i="12" s="1"/>
  <c r="P1790" i="12" l="1"/>
  <c r="Q1790" i="12"/>
  <c r="R1789" i="12"/>
  <c r="L1791" i="12"/>
  <c r="M1791" i="12"/>
  <c r="N1790" i="12"/>
  <c r="I1791" i="12"/>
  <c r="J1791" i="12" s="1"/>
  <c r="H1792" i="12"/>
  <c r="F1794" i="12"/>
  <c r="G1794" i="12" s="1"/>
  <c r="E1793" i="12"/>
  <c r="P1791" i="12" l="1"/>
  <c r="Q1791" i="12"/>
  <c r="R1790" i="12"/>
  <c r="L1792" i="12"/>
  <c r="M1792" i="12"/>
  <c r="N1791" i="12"/>
  <c r="I1792" i="12"/>
  <c r="J1792" i="12" s="1"/>
  <c r="H1793" i="12"/>
  <c r="M1793" i="12" s="1"/>
  <c r="F1795" i="12"/>
  <c r="G1795" i="12" s="1"/>
  <c r="E1794" i="12"/>
  <c r="P1792" i="12" l="1"/>
  <c r="Q1792" i="12"/>
  <c r="Q1793" i="12" s="1"/>
  <c r="R1791" i="12"/>
  <c r="N1792" i="12"/>
  <c r="I1793" i="12"/>
  <c r="J1793" i="12" s="1"/>
  <c r="L1793" i="12"/>
  <c r="N1793" i="12" s="1"/>
  <c r="H1794" i="12"/>
  <c r="F1796" i="12"/>
  <c r="G1796" i="12" s="1"/>
  <c r="E1795" i="12"/>
  <c r="P1793" i="12" l="1"/>
  <c r="R1793" i="12" s="1"/>
  <c r="R1792" i="12"/>
  <c r="L1794" i="12"/>
  <c r="M1794" i="12"/>
  <c r="I1794" i="12"/>
  <c r="J1794" i="12" s="1"/>
  <c r="H1795" i="12"/>
  <c r="F1797" i="12"/>
  <c r="G1797" i="12" s="1"/>
  <c r="E1796" i="12"/>
  <c r="P1794" i="12" l="1"/>
  <c r="Q1794" i="12"/>
  <c r="L1795" i="12"/>
  <c r="M1795" i="12"/>
  <c r="N1794" i="12"/>
  <c r="I1795" i="12"/>
  <c r="J1795" i="12" s="1"/>
  <c r="H1796" i="12"/>
  <c r="F1798" i="12"/>
  <c r="G1798" i="12" s="1"/>
  <c r="E1797" i="12"/>
  <c r="P1795" i="12" l="1"/>
  <c r="Q1795" i="12"/>
  <c r="R1794" i="12"/>
  <c r="L1796" i="12"/>
  <c r="M1796" i="12"/>
  <c r="N1795" i="12"/>
  <c r="I1796" i="12"/>
  <c r="J1796" i="12" s="1"/>
  <c r="H1797" i="12"/>
  <c r="E1798" i="12"/>
  <c r="F1799" i="12"/>
  <c r="G1799" i="12" s="1"/>
  <c r="R1795" i="12" l="1"/>
  <c r="P1796" i="12"/>
  <c r="Q1796" i="12"/>
  <c r="L1797" i="12"/>
  <c r="M1797" i="12"/>
  <c r="N1796" i="12"/>
  <c r="I1797" i="12"/>
  <c r="J1797" i="12" s="1"/>
  <c r="H1798" i="12"/>
  <c r="F1800" i="12"/>
  <c r="G1800" i="12" s="1"/>
  <c r="E1799" i="12"/>
  <c r="P1797" i="12" l="1"/>
  <c r="Q1797" i="12"/>
  <c r="R1796" i="12"/>
  <c r="L1798" i="12"/>
  <c r="M1798" i="12"/>
  <c r="N1797" i="12"/>
  <c r="I1798" i="12"/>
  <c r="J1798" i="12" s="1"/>
  <c r="H1799" i="12"/>
  <c r="F1801" i="12"/>
  <c r="G1801" i="12" s="1"/>
  <c r="E1800" i="12"/>
  <c r="P1798" i="12" l="1"/>
  <c r="Q1798" i="12"/>
  <c r="R1797" i="12"/>
  <c r="L1799" i="12"/>
  <c r="M1799" i="12"/>
  <c r="N1798" i="12"/>
  <c r="I1799" i="12"/>
  <c r="J1799" i="12" s="1"/>
  <c r="H1800" i="12"/>
  <c r="F1802" i="12"/>
  <c r="G1802" i="12" s="1"/>
  <c r="E1801" i="12"/>
  <c r="P1799" i="12" l="1"/>
  <c r="Q1799" i="12"/>
  <c r="R1798" i="12"/>
  <c r="L1800" i="12"/>
  <c r="M1800" i="12"/>
  <c r="N1799" i="12"/>
  <c r="I1800" i="12"/>
  <c r="J1800" i="12" s="1"/>
  <c r="H1801" i="12"/>
  <c r="E1802" i="12"/>
  <c r="F1803" i="12"/>
  <c r="G1803" i="12" s="1"/>
  <c r="P1800" i="12" l="1"/>
  <c r="Q1800" i="12"/>
  <c r="R1799" i="12"/>
  <c r="L1801" i="12"/>
  <c r="M1801" i="12"/>
  <c r="N1800" i="12"/>
  <c r="I1801" i="12"/>
  <c r="J1801" i="12" s="1"/>
  <c r="H1802" i="12"/>
  <c r="F1804" i="12"/>
  <c r="G1804" i="12" s="1"/>
  <c r="E1803" i="12"/>
  <c r="P1801" i="12" l="1"/>
  <c r="Q1801" i="12"/>
  <c r="R1800" i="12"/>
  <c r="L1802" i="12"/>
  <c r="M1802" i="12"/>
  <c r="N1801" i="12"/>
  <c r="I1802" i="12"/>
  <c r="J1802" i="12" s="1"/>
  <c r="H1803" i="12"/>
  <c r="E1804" i="12"/>
  <c r="F1805" i="12"/>
  <c r="G1805" i="12" s="1"/>
  <c r="P1802" i="12" l="1"/>
  <c r="Q1802" i="12"/>
  <c r="R1801" i="12"/>
  <c r="L1803" i="12"/>
  <c r="M1803" i="12"/>
  <c r="N1802" i="12"/>
  <c r="I1803" i="12"/>
  <c r="J1803" i="12" s="1"/>
  <c r="H1804" i="12"/>
  <c r="F1806" i="12"/>
  <c r="G1806" i="12" s="1"/>
  <c r="E1805" i="12"/>
  <c r="P1803" i="12" l="1"/>
  <c r="Q1803" i="12"/>
  <c r="R1802" i="12"/>
  <c r="L1804" i="12"/>
  <c r="M1804" i="12"/>
  <c r="N1803" i="12"/>
  <c r="I1804" i="12"/>
  <c r="J1804" i="12" s="1"/>
  <c r="H1805" i="12"/>
  <c r="F1807" i="12"/>
  <c r="G1807" i="12" s="1"/>
  <c r="E1806" i="12"/>
  <c r="P1804" i="12" l="1"/>
  <c r="Q1804" i="12"/>
  <c r="R1803" i="12"/>
  <c r="L1805" i="12"/>
  <c r="M1805" i="12"/>
  <c r="N1804" i="12"/>
  <c r="I1805" i="12"/>
  <c r="J1805" i="12" s="1"/>
  <c r="H1806" i="12"/>
  <c r="F1808" i="12"/>
  <c r="G1808" i="12" s="1"/>
  <c r="E1807" i="12"/>
  <c r="P1805" i="12" l="1"/>
  <c r="Q1805" i="12"/>
  <c r="R1804" i="12"/>
  <c r="L1806" i="12"/>
  <c r="M1806" i="12"/>
  <c r="N1805" i="12"/>
  <c r="I1806" i="12"/>
  <c r="J1806" i="12" s="1"/>
  <c r="H1807" i="12"/>
  <c r="M1807" i="12" s="1"/>
  <c r="F1809" i="12"/>
  <c r="G1809" i="12" s="1"/>
  <c r="E1808" i="12"/>
  <c r="R1805" i="12" l="1"/>
  <c r="P1806" i="12"/>
  <c r="Q1806" i="12"/>
  <c r="Q1807" i="12" s="1"/>
  <c r="N1806" i="12"/>
  <c r="I1807" i="12"/>
  <c r="J1807" i="12" s="1"/>
  <c r="L1807" i="12"/>
  <c r="N1807" i="12" s="1"/>
  <c r="H1808" i="12"/>
  <c r="M1808" i="12" s="1"/>
  <c r="F1810" i="12"/>
  <c r="G1810" i="12" s="1"/>
  <c r="E1809" i="12"/>
  <c r="P1807" i="12" l="1"/>
  <c r="Q1808" i="12"/>
  <c r="R1806" i="12"/>
  <c r="R1807" i="12"/>
  <c r="I1808" i="12"/>
  <c r="J1808" i="12" s="1"/>
  <c r="L1808" i="12"/>
  <c r="N1808" i="12" s="1"/>
  <c r="H1809" i="12"/>
  <c r="M1809" i="12" s="1"/>
  <c r="F1811" i="12"/>
  <c r="G1811" i="12" s="1"/>
  <c r="E1810" i="12"/>
  <c r="P1808" i="12" l="1"/>
  <c r="R1808" i="12" s="1"/>
  <c r="Q1809" i="12"/>
  <c r="I1809" i="12"/>
  <c r="J1809" i="12" s="1"/>
  <c r="L1809" i="12"/>
  <c r="N1809" i="12" s="1"/>
  <c r="H1810" i="12"/>
  <c r="E1811" i="12"/>
  <c r="F1812" i="12"/>
  <c r="G1812" i="12" s="1"/>
  <c r="P1809" i="12" l="1"/>
  <c r="R1809" i="12" s="1"/>
  <c r="L1810" i="12"/>
  <c r="M1810" i="12"/>
  <c r="I1810" i="12"/>
  <c r="J1810" i="12" s="1"/>
  <c r="H1811" i="12"/>
  <c r="M1811" i="12" s="1"/>
  <c r="F1813" i="12"/>
  <c r="G1813" i="12" s="1"/>
  <c r="E1812" i="12"/>
  <c r="P1810" i="12" l="1"/>
  <c r="Q1810" i="12"/>
  <c r="Q1811" i="12" s="1"/>
  <c r="N1810" i="12"/>
  <c r="I1811" i="12"/>
  <c r="J1811" i="12" s="1"/>
  <c r="L1811" i="12"/>
  <c r="N1811" i="12" s="1"/>
  <c r="H1812" i="12"/>
  <c r="F1814" i="12"/>
  <c r="G1814" i="12" s="1"/>
  <c r="E1813" i="12"/>
  <c r="P1811" i="12" l="1"/>
  <c r="R1811" i="12" s="1"/>
  <c r="R1810" i="12"/>
  <c r="L1812" i="12"/>
  <c r="M1812" i="12"/>
  <c r="I1812" i="12"/>
  <c r="J1812" i="12" s="1"/>
  <c r="H1813" i="12"/>
  <c r="M1813" i="12" s="1"/>
  <c r="E1814" i="12"/>
  <c r="F1815" i="12"/>
  <c r="G1815" i="12" s="1"/>
  <c r="P1812" i="12" l="1"/>
  <c r="Q1812" i="12"/>
  <c r="Q1813" i="12" s="1"/>
  <c r="N1812" i="12"/>
  <c r="I1813" i="12"/>
  <c r="J1813" i="12" s="1"/>
  <c r="L1813" i="12"/>
  <c r="N1813" i="12" s="1"/>
  <c r="H1814" i="12"/>
  <c r="M1814" i="12" s="1"/>
  <c r="F1816" i="12"/>
  <c r="G1816" i="12" s="1"/>
  <c r="E1815" i="12"/>
  <c r="P1813" i="12" l="1"/>
  <c r="R1813" i="12" s="1"/>
  <c r="Q1814" i="12"/>
  <c r="R1812" i="12"/>
  <c r="I1814" i="12"/>
  <c r="J1814" i="12" s="1"/>
  <c r="L1814" i="12"/>
  <c r="N1814" i="12" s="1"/>
  <c r="H1815" i="12"/>
  <c r="E1816" i="12"/>
  <c r="F1817" i="12"/>
  <c r="G1817" i="12" s="1"/>
  <c r="P1814" i="12" l="1"/>
  <c r="R1814" i="12" s="1"/>
  <c r="L1815" i="12"/>
  <c r="M1815" i="12"/>
  <c r="I1815" i="12"/>
  <c r="J1815" i="12" s="1"/>
  <c r="H1816" i="12"/>
  <c r="F1818" i="12"/>
  <c r="G1818" i="12" s="1"/>
  <c r="E1817" i="12"/>
  <c r="P1815" i="12" l="1"/>
  <c r="Q1815" i="12"/>
  <c r="L1816" i="12"/>
  <c r="M1816" i="12"/>
  <c r="N1815" i="12"/>
  <c r="I1816" i="12"/>
  <c r="J1816" i="12" s="1"/>
  <c r="H1817" i="12"/>
  <c r="E1818" i="12"/>
  <c r="F1819" i="12"/>
  <c r="G1819" i="12" s="1"/>
  <c r="P1816" i="12" l="1"/>
  <c r="Q1816" i="12"/>
  <c r="R1815" i="12"/>
  <c r="L1817" i="12"/>
  <c r="M1817" i="12"/>
  <c r="N1816" i="12"/>
  <c r="I1817" i="12"/>
  <c r="J1817" i="12" s="1"/>
  <c r="H1818" i="12"/>
  <c r="F1820" i="12"/>
  <c r="G1820" i="12" s="1"/>
  <c r="E1819" i="12"/>
  <c r="P1817" i="12" l="1"/>
  <c r="Q1817" i="12"/>
  <c r="R1816" i="12"/>
  <c r="L1818" i="12"/>
  <c r="M1818" i="12"/>
  <c r="N1817" i="12"/>
  <c r="I1818" i="12"/>
  <c r="J1818" i="12" s="1"/>
  <c r="H1819" i="12"/>
  <c r="E1820" i="12"/>
  <c r="F1821" i="12"/>
  <c r="G1821" i="12" s="1"/>
  <c r="P1818" i="12" l="1"/>
  <c r="Q1818" i="12"/>
  <c r="R1817" i="12"/>
  <c r="L1819" i="12"/>
  <c r="M1819" i="12"/>
  <c r="N1818" i="12"/>
  <c r="I1819" i="12"/>
  <c r="J1819" i="12" s="1"/>
  <c r="H1820" i="12"/>
  <c r="F1822" i="12"/>
  <c r="G1822" i="12" s="1"/>
  <c r="E1821" i="12"/>
  <c r="P1819" i="12" l="1"/>
  <c r="Q1819" i="12"/>
  <c r="R1818" i="12"/>
  <c r="L1820" i="12"/>
  <c r="M1820" i="12"/>
  <c r="N1819" i="12"/>
  <c r="I1820" i="12"/>
  <c r="J1820" i="12" s="1"/>
  <c r="H1821" i="12"/>
  <c r="F1823" i="12"/>
  <c r="G1823" i="12" s="1"/>
  <c r="E1822" i="12"/>
  <c r="P1820" i="12" l="1"/>
  <c r="Q1820" i="12"/>
  <c r="R1819" i="12"/>
  <c r="L1821" i="12"/>
  <c r="M1821" i="12"/>
  <c r="N1820" i="12"/>
  <c r="I1821" i="12"/>
  <c r="J1821" i="12" s="1"/>
  <c r="H1822" i="12"/>
  <c r="M1822" i="12" s="1"/>
  <c r="F1824" i="12"/>
  <c r="G1824" i="12" s="1"/>
  <c r="E1823" i="12"/>
  <c r="P1821" i="12" l="1"/>
  <c r="Q1821" i="12"/>
  <c r="Q1822" i="12" s="1"/>
  <c r="R1820" i="12"/>
  <c r="N1821" i="12"/>
  <c r="I1822" i="12"/>
  <c r="J1822" i="12" s="1"/>
  <c r="L1822" i="12"/>
  <c r="N1822" i="12" s="1"/>
  <c r="H1823" i="12"/>
  <c r="F1825" i="12"/>
  <c r="G1825" i="12" s="1"/>
  <c r="E1824" i="12"/>
  <c r="P1822" i="12" l="1"/>
  <c r="R1822" i="12" s="1"/>
  <c r="R1821" i="12"/>
  <c r="L1823" i="12"/>
  <c r="M1823" i="12"/>
  <c r="I1823" i="12"/>
  <c r="J1823" i="12" s="1"/>
  <c r="H1824" i="12"/>
  <c r="F1826" i="12"/>
  <c r="G1826" i="12" s="1"/>
  <c r="E1825" i="12"/>
  <c r="P1823" i="12" l="1"/>
  <c r="Q1823" i="12"/>
  <c r="L1824" i="12"/>
  <c r="M1824" i="12"/>
  <c r="N1823" i="12"/>
  <c r="I1824" i="12"/>
  <c r="J1824" i="12" s="1"/>
  <c r="H1825" i="12"/>
  <c r="E1826" i="12"/>
  <c r="F1827" i="12"/>
  <c r="G1827" i="12" s="1"/>
  <c r="P1824" i="12" l="1"/>
  <c r="Q1824" i="12"/>
  <c r="R1823" i="12"/>
  <c r="L1825" i="12"/>
  <c r="M1825" i="12"/>
  <c r="N1824" i="12"/>
  <c r="I1825" i="12"/>
  <c r="J1825" i="12" s="1"/>
  <c r="H1826" i="12"/>
  <c r="F1828" i="12"/>
  <c r="G1828" i="12" s="1"/>
  <c r="E1827" i="12"/>
  <c r="P1825" i="12" l="1"/>
  <c r="Q1825" i="12"/>
  <c r="R1824" i="12"/>
  <c r="L1826" i="12"/>
  <c r="M1826" i="12"/>
  <c r="N1825" i="12"/>
  <c r="I1826" i="12"/>
  <c r="J1826" i="12" s="1"/>
  <c r="H1827" i="12"/>
  <c r="E1828" i="12"/>
  <c r="F1829" i="12"/>
  <c r="G1829" i="12" s="1"/>
  <c r="P1826" i="12" l="1"/>
  <c r="Q1826" i="12"/>
  <c r="R1825" i="12"/>
  <c r="L1827" i="12"/>
  <c r="M1827" i="12"/>
  <c r="N1826" i="12"/>
  <c r="I1827" i="12"/>
  <c r="J1827" i="12" s="1"/>
  <c r="H1828" i="12"/>
  <c r="M1828" i="12" s="1"/>
  <c r="F1830" i="12"/>
  <c r="G1830" i="12" s="1"/>
  <c r="E1829" i="12"/>
  <c r="P1827" i="12" l="1"/>
  <c r="Q1827" i="12"/>
  <c r="Q1828" i="12" s="1"/>
  <c r="R1826" i="12"/>
  <c r="N1827" i="12"/>
  <c r="I1828" i="12"/>
  <c r="J1828" i="12" s="1"/>
  <c r="L1828" i="12"/>
  <c r="N1828" i="12" s="1"/>
  <c r="H1829" i="12"/>
  <c r="F1831" i="12"/>
  <c r="G1831" i="12" s="1"/>
  <c r="E1830" i="12"/>
  <c r="P1828" i="12" l="1"/>
  <c r="R1828" i="12" s="1"/>
  <c r="R1827" i="12"/>
  <c r="L1829" i="12"/>
  <c r="M1829" i="12"/>
  <c r="I1829" i="12"/>
  <c r="J1829" i="12" s="1"/>
  <c r="H1830" i="12"/>
  <c r="M1830" i="12" s="1"/>
  <c r="E1831" i="12"/>
  <c r="F1832" i="12"/>
  <c r="G1832" i="12" s="1"/>
  <c r="P1829" i="12" l="1"/>
  <c r="Q1829" i="12"/>
  <c r="Q1830" i="12" s="1"/>
  <c r="N1829" i="12"/>
  <c r="I1830" i="12"/>
  <c r="J1830" i="12" s="1"/>
  <c r="L1830" i="12"/>
  <c r="N1830" i="12" s="1"/>
  <c r="H1831" i="12"/>
  <c r="M1831" i="12" s="1"/>
  <c r="F1833" i="12"/>
  <c r="G1833" i="12" s="1"/>
  <c r="E1832" i="12"/>
  <c r="P1830" i="12" l="1"/>
  <c r="R1830" i="12" s="1"/>
  <c r="Q1831" i="12"/>
  <c r="R1829" i="12"/>
  <c r="I1831" i="12"/>
  <c r="J1831" i="12" s="1"/>
  <c r="L1831" i="12"/>
  <c r="N1831" i="12" s="1"/>
  <c r="H1832" i="12"/>
  <c r="E1833" i="12"/>
  <c r="F1834" i="12"/>
  <c r="G1834" i="12" s="1"/>
  <c r="P1831" i="12" l="1"/>
  <c r="L1832" i="12"/>
  <c r="M1832" i="12"/>
  <c r="I1832" i="12"/>
  <c r="J1832" i="12" s="1"/>
  <c r="H1833" i="12"/>
  <c r="F1835" i="12"/>
  <c r="G1835" i="12" s="1"/>
  <c r="E1834" i="12"/>
  <c r="P1832" i="12" l="1"/>
  <c r="R1831" i="12"/>
  <c r="Q1832" i="12"/>
  <c r="L1833" i="12"/>
  <c r="M1833" i="12"/>
  <c r="N1832" i="12"/>
  <c r="I1833" i="12"/>
  <c r="J1833" i="12" s="1"/>
  <c r="H1834" i="12"/>
  <c r="F1836" i="12"/>
  <c r="G1836" i="12" s="1"/>
  <c r="E1835" i="12"/>
  <c r="P1833" i="12" l="1"/>
  <c r="Q1833" i="12"/>
  <c r="R1832" i="12"/>
  <c r="L1834" i="12"/>
  <c r="M1834" i="12"/>
  <c r="N1833" i="12"/>
  <c r="I1834" i="12"/>
  <c r="J1834" i="12" s="1"/>
  <c r="H1835" i="12"/>
  <c r="F1837" i="12"/>
  <c r="G1837" i="12" s="1"/>
  <c r="E1836" i="12"/>
  <c r="P1834" i="12" l="1"/>
  <c r="Q1834" i="12"/>
  <c r="R1833" i="12"/>
  <c r="L1835" i="12"/>
  <c r="M1835" i="12"/>
  <c r="N1834" i="12"/>
  <c r="I1835" i="12"/>
  <c r="J1835" i="12" s="1"/>
  <c r="H1836" i="12"/>
  <c r="F1838" i="12"/>
  <c r="G1838" i="12" s="1"/>
  <c r="E1837" i="12"/>
  <c r="P1835" i="12" l="1"/>
  <c r="Q1835" i="12"/>
  <c r="R1834" i="12"/>
  <c r="L1836" i="12"/>
  <c r="M1836" i="12"/>
  <c r="N1835" i="12"/>
  <c r="I1836" i="12"/>
  <c r="J1836" i="12" s="1"/>
  <c r="H1837" i="12"/>
  <c r="F1839" i="12"/>
  <c r="G1839" i="12" s="1"/>
  <c r="E1838" i="12"/>
  <c r="P1836" i="12" l="1"/>
  <c r="Q1836" i="12"/>
  <c r="R1835" i="12"/>
  <c r="L1837" i="12"/>
  <c r="M1837" i="12"/>
  <c r="N1836" i="12"/>
  <c r="I1837" i="12"/>
  <c r="J1837" i="12" s="1"/>
  <c r="H1838" i="12"/>
  <c r="E1839" i="12"/>
  <c r="F1840" i="12"/>
  <c r="G1840" i="12" s="1"/>
  <c r="P1837" i="12" l="1"/>
  <c r="Q1837" i="12"/>
  <c r="R1836" i="12"/>
  <c r="L1838" i="12"/>
  <c r="M1838" i="12"/>
  <c r="N1837" i="12"/>
  <c r="I1838" i="12"/>
  <c r="J1838" i="12" s="1"/>
  <c r="H1839" i="12"/>
  <c r="F1841" i="12"/>
  <c r="G1841" i="12" s="1"/>
  <c r="E1840" i="12"/>
  <c r="P1838" i="12" l="1"/>
  <c r="Q1838" i="12"/>
  <c r="R1837" i="12"/>
  <c r="L1839" i="12"/>
  <c r="M1839" i="12"/>
  <c r="N1838" i="12"/>
  <c r="I1839" i="12"/>
  <c r="J1839" i="12" s="1"/>
  <c r="H1840" i="12"/>
  <c r="F1842" i="12"/>
  <c r="G1842" i="12" s="1"/>
  <c r="E1841" i="12"/>
  <c r="P1839" i="12" l="1"/>
  <c r="Q1839" i="12"/>
  <c r="R1838" i="12"/>
  <c r="L1840" i="12"/>
  <c r="M1840" i="12"/>
  <c r="N1839" i="12"/>
  <c r="I1840" i="12"/>
  <c r="J1840" i="12" s="1"/>
  <c r="H1841" i="12"/>
  <c r="E1842" i="12"/>
  <c r="F1843" i="12"/>
  <c r="G1843" i="12" s="1"/>
  <c r="P1840" i="12" l="1"/>
  <c r="Q1840" i="12"/>
  <c r="R1839" i="12"/>
  <c r="L1841" i="12"/>
  <c r="M1841" i="12"/>
  <c r="N1840" i="12"/>
  <c r="I1841" i="12"/>
  <c r="J1841" i="12" s="1"/>
  <c r="H1842" i="12"/>
  <c r="M1842" i="12" s="1"/>
  <c r="F1844" i="12"/>
  <c r="G1844" i="12" s="1"/>
  <c r="E1843" i="12"/>
  <c r="P1841" i="12" l="1"/>
  <c r="Q1841" i="12"/>
  <c r="Q1842" i="12" s="1"/>
  <c r="R1840" i="12"/>
  <c r="N1841" i="12"/>
  <c r="I1842" i="12"/>
  <c r="J1842" i="12" s="1"/>
  <c r="L1842" i="12"/>
  <c r="N1842" i="12" s="1"/>
  <c r="H1843" i="12"/>
  <c r="F1845" i="12"/>
  <c r="G1845" i="12" s="1"/>
  <c r="E1844" i="12"/>
  <c r="P1842" i="12" l="1"/>
  <c r="R1842" i="12" s="1"/>
  <c r="R1841" i="12"/>
  <c r="L1843" i="12"/>
  <c r="M1843" i="12"/>
  <c r="I1843" i="12"/>
  <c r="J1843" i="12" s="1"/>
  <c r="H1844" i="12"/>
  <c r="F1846" i="12"/>
  <c r="G1846" i="12" s="1"/>
  <c r="E1845" i="12"/>
  <c r="P1843" i="12" l="1"/>
  <c r="Q1843" i="12"/>
  <c r="L1844" i="12"/>
  <c r="M1844" i="12"/>
  <c r="N1843" i="12"/>
  <c r="I1844" i="12"/>
  <c r="J1844" i="12" s="1"/>
  <c r="H1845" i="12"/>
  <c r="E1846" i="12"/>
  <c r="F1847" i="12"/>
  <c r="G1847" i="12" s="1"/>
  <c r="P1844" i="12" l="1"/>
  <c r="Q1844" i="12"/>
  <c r="R1843" i="12"/>
  <c r="L1845" i="12"/>
  <c r="M1845" i="12"/>
  <c r="N1844" i="12"/>
  <c r="I1845" i="12"/>
  <c r="J1845" i="12" s="1"/>
  <c r="H1846" i="12"/>
  <c r="M1846" i="12" s="1"/>
  <c r="F1848" i="12"/>
  <c r="G1848" i="12" s="1"/>
  <c r="E1847" i="12"/>
  <c r="R1844" i="12" l="1"/>
  <c r="P1845" i="12"/>
  <c r="Q1845" i="12"/>
  <c r="Q1846" i="12" s="1"/>
  <c r="N1845" i="12"/>
  <c r="I1846" i="12"/>
  <c r="J1846" i="12" s="1"/>
  <c r="L1846" i="12"/>
  <c r="N1846" i="12" s="1"/>
  <c r="H1847" i="12"/>
  <c r="E1848" i="12"/>
  <c r="F1849" i="12"/>
  <c r="G1849" i="12" s="1"/>
  <c r="P1846" i="12" l="1"/>
  <c r="R1846" i="12" s="1"/>
  <c r="R1845" i="12"/>
  <c r="L1847" i="12"/>
  <c r="M1847" i="12"/>
  <c r="I1847" i="12"/>
  <c r="J1847" i="12" s="1"/>
  <c r="H1848" i="12"/>
  <c r="F1850" i="12"/>
  <c r="G1850" i="12" s="1"/>
  <c r="E1849" i="12"/>
  <c r="P1847" i="12" l="1"/>
  <c r="Q1847" i="12"/>
  <c r="L1848" i="12"/>
  <c r="M1848" i="12"/>
  <c r="N1847" i="12"/>
  <c r="I1848" i="12"/>
  <c r="J1848" i="12" s="1"/>
  <c r="H1849" i="12"/>
  <c r="E1850" i="12"/>
  <c r="F1851" i="12"/>
  <c r="G1851" i="12" s="1"/>
  <c r="P1848" i="12" l="1"/>
  <c r="Q1848" i="12"/>
  <c r="R1847" i="12"/>
  <c r="L1849" i="12"/>
  <c r="M1849" i="12"/>
  <c r="N1848" i="12"/>
  <c r="I1849" i="12"/>
  <c r="J1849" i="12" s="1"/>
  <c r="H1850" i="12"/>
  <c r="F1852" i="12"/>
  <c r="G1852" i="12" s="1"/>
  <c r="E1851" i="12"/>
  <c r="P1849" i="12" l="1"/>
  <c r="Q1849" i="12"/>
  <c r="R1848" i="12"/>
  <c r="L1850" i="12"/>
  <c r="M1850" i="12"/>
  <c r="N1849" i="12"/>
  <c r="I1850" i="12"/>
  <c r="J1850" i="12" s="1"/>
  <c r="H1851" i="12"/>
  <c r="M1851" i="12" s="1"/>
  <c r="F1853" i="12"/>
  <c r="G1853" i="12" s="1"/>
  <c r="E1852" i="12"/>
  <c r="P1850" i="12" l="1"/>
  <c r="Q1850" i="12"/>
  <c r="Q1851" i="12" s="1"/>
  <c r="R1849" i="12"/>
  <c r="N1850" i="12"/>
  <c r="I1851" i="12"/>
  <c r="J1851" i="12" s="1"/>
  <c r="L1851" i="12"/>
  <c r="N1851" i="12" s="1"/>
  <c r="H1852" i="12"/>
  <c r="F1854" i="12"/>
  <c r="G1854" i="12" s="1"/>
  <c r="E1853" i="12"/>
  <c r="P1851" i="12" l="1"/>
  <c r="R1851" i="12" s="1"/>
  <c r="R1850" i="12"/>
  <c r="L1852" i="12"/>
  <c r="M1852" i="12"/>
  <c r="I1852" i="12"/>
  <c r="J1852" i="12" s="1"/>
  <c r="H1853" i="12"/>
  <c r="F1855" i="12"/>
  <c r="G1855" i="12" s="1"/>
  <c r="E1854" i="12"/>
  <c r="P1852" i="12" l="1"/>
  <c r="Q1852" i="12"/>
  <c r="L1853" i="12"/>
  <c r="M1853" i="12"/>
  <c r="N1852" i="12"/>
  <c r="I1853" i="12"/>
  <c r="J1853" i="12" s="1"/>
  <c r="H1854" i="12"/>
  <c r="F1856" i="12"/>
  <c r="G1856" i="12" s="1"/>
  <c r="E1855" i="12"/>
  <c r="P1853" i="12" l="1"/>
  <c r="Q1853" i="12"/>
  <c r="R1852" i="12"/>
  <c r="L1854" i="12"/>
  <c r="M1854" i="12"/>
  <c r="N1853" i="12"/>
  <c r="I1854" i="12"/>
  <c r="J1854" i="12" s="1"/>
  <c r="H1855" i="12"/>
  <c r="E1856" i="12"/>
  <c r="F1857" i="12"/>
  <c r="G1857" i="12" s="1"/>
  <c r="P1854" i="12" l="1"/>
  <c r="Q1854" i="12"/>
  <c r="R1853" i="12"/>
  <c r="L1855" i="12"/>
  <c r="M1855" i="12"/>
  <c r="N1854" i="12"/>
  <c r="I1855" i="12"/>
  <c r="J1855" i="12" s="1"/>
  <c r="H1856" i="12"/>
  <c r="F1858" i="12"/>
  <c r="G1858" i="12" s="1"/>
  <c r="E1857" i="12"/>
  <c r="P1855" i="12" l="1"/>
  <c r="Q1855" i="12"/>
  <c r="R1854" i="12"/>
  <c r="L1856" i="12"/>
  <c r="M1856" i="12"/>
  <c r="N1855" i="12"/>
  <c r="I1856" i="12"/>
  <c r="J1856" i="12" s="1"/>
  <c r="H1857" i="12"/>
  <c r="F1859" i="12"/>
  <c r="G1859" i="12" s="1"/>
  <c r="E1858" i="12"/>
  <c r="P1856" i="12" l="1"/>
  <c r="Q1856" i="12"/>
  <c r="R1855" i="12"/>
  <c r="L1857" i="12"/>
  <c r="M1857" i="12"/>
  <c r="N1856" i="12"/>
  <c r="I1857" i="12"/>
  <c r="J1857" i="12" s="1"/>
  <c r="H1858" i="12"/>
  <c r="F1860" i="12"/>
  <c r="G1860" i="12" s="1"/>
  <c r="E1859" i="12"/>
  <c r="P1857" i="12" l="1"/>
  <c r="Q1857" i="12"/>
  <c r="R1856" i="12"/>
  <c r="L1858" i="12"/>
  <c r="M1858" i="12"/>
  <c r="N1857" i="12"/>
  <c r="I1858" i="12"/>
  <c r="J1858" i="12" s="1"/>
  <c r="H1859" i="12"/>
  <c r="F1861" i="12"/>
  <c r="G1861" i="12" s="1"/>
  <c r="E1860" i="12"/>
  <c r="R1857" i="12" l="1"/>
  <c r="P1858" i="12"/>
  <c r="Q1858" i="12"/>
  <c r="L1859" i="12"/>
  <c r="M1859" i="12"/>
  <c r="N1858" i="12"/>
  <c r="I1859" i="12"/>
  <c r="J1859" i="12" s="1"/>
  <c r="H1860" i="12"/>
  <c r="F1862" i="12"/>
  <c r="G1862" i="12" s="1"/>
  <c r="E1861" i="12"/>
  <c r="P1859" i="12" l="1"/>
  <c r="Q1859" i="12"/>
  <c r="R1858" i="12"/>
  <c r="L1860" i="12"/>
  <c r="M1860" i="12"/>
  <c r="N1859" i="12"/>
  <c r="I1860" i="12"/>
  <c r="J1860" i="12" s="1"/>
  <c r="H1861" i="12"/>
  <c r="M1861" i="12" s="1"/>
  <c r="F1863" i="12"/>
  <c r="G1863" i="12" s="1"/>
  <c r="E1862" i="12"/>
  <c r="P1860" i="12" l="1"/>
  <c r="Q1860" i="12"/>
  <c r="Q1861" i="12" s="1"/>
  <c r="R1859" i="12"/>
  <c r="N1860" i="12"/>
  <c r="I1861" i="12"/>
  <c r="J1861" i="12" s="1"/>
  <c r="L1861" i="12"/>
  <c r="N1861" i="12" s="1"/>
  <c r="H1862" i="12"/>
  <c r="F1864" i="12"/>
  <c r="G1864" i="12" s="1"/>
  <c r="E1863" i="12"/>
  <c r="P1861" i="12" l="1"/>
  <c r="R1861" i="12" s="1"/>
  <c r="R1860" i="12"/>
  <c r="L1862" i="12"/>
  <c r="M1862" i="12"/>
  <c r="I1862" i="12"/>
  <c r="J1862" i="12" s="1"/>
  <c r="H1863" i="12"/>
  <c r="F1865" i="12"/>
  <c r="G1865" i="12" s="1"/>
  <c r="E1864" i="12"/>
  <c r="P1862" i="12" l="1"/>
  <c r="Q1862" i="12"/>
  <c r="L1863" i="12"/>
  <c r="M1863" i="12"/>
  <c r="N1862" i="12"/>
  <c r="I1863" i="12"/>
  <c r="J1863" i="12" s="1"/>
  <c r="H1864" i="12"/>
  <c r="F1866" i="12"/>
  <c r="G1866" i="12" s="1"/>
  <c r="E1865" i="12"/>
  <c r="P1863" i="12" l="1"/>
  <c r="Q1863" i="12"/>
  <c r="R1862" i="12"/>
  <c r="L1864" i="12"/>
  <c r="M1864" i="12"/>
  <c r="N1863" i="12"/>
  <c r="I1864" i="12"/>
  <c r="J1864" i="12" s="1"/>
  <c r="H1865" i="12"/>
  <c r="E1866" i="12"/>
  <c r="F1867" i="12"/>
  <c r="G1867" i="12" s="1"/>
  <c r="P1864" i="12" l="1"/>
  <c r="Q1864" i="12"/>
  <c r="R1863" i="12"/>
  <c r="L1865" i="12"/>
  <c r="M1865" i="12"/>
  <c r="N1864" i="12"/>
  <c r="I1865" i="12"/>
  <c r="J1865" i="12" s="1"/>
  <c r="H1866" i="12"/>
  <c r="F1868" i="12"/>
  <c r="G1868" i="12" s="1"/>
  <c r="E1867" i="12"/>
  <c r="P1865" i="12" l="1"/>
  <c r="Q1865" i="12"/>
  <c r="R1864" i="12"/>
  <c r="L1866" i="12"/>
  <c r="P1866" i="12" s="1"/>
  <c r="M1866" i="12"/>
  <c r="N1865" i="12"/>
  <c r="I1866" i="12"/>
  <c r="J1866" i="12" s="1"/>
  <c r="H1867" i="12"/>
  <c r="F1869" i="12"/>
  <c r="G1869" i="12" s="1"/>
  <c r="E1868" i="12"/>
  <c r="Q1866" i="12" l="1"/>
  <c r="R1865" i="12"/>
  <c r="L1867" i="12"/>
  <c r="P1867" i="12" s="1"/>
  <c r="M1867" i="12"/>
  <c r="N1866" i="12"/>
  <c r="I1867" i="12"/>
  <c r="J1867" i="12" s="1"/>
  <c r="H1868" i="12"/>
  <c r="F1870" i="12"/>
  <c r="G1870" i="12" s="1"/>
  <c r="E1869" i="12"/>
  <c r="Q1867" i="12" l="1"/>
  <c r="R1866" i="12"/>
  <c r="L1868" i="12"/>
  <c r="P1868" i="12" s="1"/>
  <c r="M1868" i="12"/>
  <c r="N1867" i="12"/>
  <c r="I1868" i="12"/>
  <c r="J1868" i="12" s="1"/>
  <c r="H1869" i="12"/>
  <c r="M1869" i="12" s="1"/>
  <c r="E1870" i="12"/>
  <c r="F1871" i="12"/>
  <c r="G1871" i="12" s="1"/>
  <c r="Q1868" i="12" l="1"/>
  <c r="Q1869" i="12" s="1"/>
  <c r="R1867" i="12"/>
  <c r="N1868" i="12"/>
  <c r="I1869" i="12"/>
  <c r="J1869" i="12" s="1"/>
  <c r="L1869" i="12"/>
  <c r="N1869" i="12" s="1"/>
  <c r="H1870" i="12"/>
  <c r="F1872" i="12"/>
  <c r="G1872" i="12" s="1"/>
  <c r="E1871" i="12"/>
  <c r="P1869" i="12" l="1"/>
  <c r="R1869" i="12" s="1"/>
  <c r="R1868" i="12"/>
  <c r="L1870" i="12"/>
  <c r="M1870" i="12"/>
  <c r="I1870" i="12"/>
  <c r="J1870" i="12" s="1"/>
  <c r="H1871" i="12"/>
  <c r="F1873" i="12"/>
  <c r="G1873" i="12" s="1"/>
  <c r="E1872" i="12"/>
  <c r="P1870" i="12" l="1"/>
  <c r="Q1870" i="12"/>
  <c r="L1871" i="12"/>
  <c r="M1871" i="12"/>
  <c r="N1870" i="12"/>
  <c r="I1871" i="12"/>
  <c r="J1871" i="12" s="1"/>
  <c r="H1872" i="12"/>
  <c r="F1874" i="12"/>
  <c r="G1874" i="12" s="1"/>
  <c r="E1873" i="12"/>
  <c r="P1871" i="12" l="1"/>
  <c r="Q1871" i="12"/>
  <c r="R1870" i="12"/>
  <c r="L1872" i="12"/>
  <c r="M1872" i="12"/>
  <c r="N1871" i="12"/>
  <c r="I1872" i="12"/>
  <c r="J1872" i="12" s="1"/>
  <c r="H1873" i="12"/>
  <c r="E1874" i="12"/>
  <c r="F1875" i="12"/>
  <c r="G1875" i="12" s="1"/>
  <c r="P1872" i="12" l="1"/>
  <c r="Q1872" i="12"/>
  <c r="R1871" i="12"/>
  <c r="L1873" i="12"/>
  <c r="M1873" i="12"/>
  <c r="N1872" i="12"/>
  <c r="I1873" i="12"/>
  <c r="J1873" i="12" s="1"/>
  <c r="H1874" i="12"/>
  <c r="F1876" i="12"/>
  <c r="G1876" i="12" s="1"/>
  <c r="E1875" i="12"/>
  <c r="P1873" i="12" l="1"/>
  <c r="Q1873" i="12"/>
  <c r="R1872" i="12"/>
  <c r="L1874" i="12"/>
  <c r="M1874" i="12"/>
  <c r="N1873" i="12"/>
  <c r="I1874" i="12"/>
  <c r="J1874" i="12" s="1"/>
  <c r="H1875" i="12"/>
  <c r="M1875" i="12" s="1"/>
  <c r="E1876" i="12"/>
  <c r="F1877" i="12"/>
  <c r="G1877" i="12" s="1"/>
  <c r="P1874" i="12" l="1"/>
  <c r="Q1874" i="12"/>
  <c r="Q1875" i="12" s="1"/>
  <c r="R1873" i="12"/>
  <c r="N1874" i="12"/>
  <c r="I1875" i="12"/>
  <c r="J1875" i="12" s="1"/>
  <c r="L1875" i="12"/>
  <c r="N1875" i="12" s="1"/>
  <c r="H1876" i="12"/>
  <c r="M1876" i="12" s="1"/>
  <c r="F1878" i="12"/>
  <c r="G1878" i="12" s="1"/>
  <c r="E1877" i="12"/>
  <c r="P1875" i="12" l="1"/>
  <c r="R1875" i="12" s="1"/>
  <c r="Q1876" i="12"/>
  <c r="R1874" i="12"/>
  <c r="I1876" i="12"/>
  <c r="J1876" i="12" s="1"/>
  <c r="L1876" i="12"/>
  <c r="N1876" i="12" s="1"/>
  <c r="H1877" i="12"/>
  <c r="E1878" i="12"/>
  <c r="F1879" i="12"/>
  <c r="G1879" i="12" s="1"/>
  <c r="P1876" i="12" l="1"/>
  <c r="R1876" i="12" s="1"/>
  <c r="L1877" i="12"/>
  <c r="M1877" i="12"/>
  <c r="I1877" i="12"/>
  <c r="J1877" i="12" s="1"/>
  <c r="H1878" i="12"/>
  <c r="M1878" i="12" s="1"/>
  <c r="F1880" i="12"/>
  <c r="G1880" i="12" s="1"/>
  <c r="E1879" i="12"/>
  <c r="P1877" i="12" l="1"/>
  <c r="Q1877" i="12"/>
  <c r="Q1878" i="12" s="1"/>
  <c r="N1877" i="12"/>
  <c r="I1878" i="12"/>
  <c r="J1878" i="12" s="1"/>
  <c r="L1878" i="12"/>
  <c r="N1878" i="12" s="1"/>
  <c r="H1879" i="12"/>
  <c r="M1879" i="12" s="1"/>
  <c r="E1880" i="12"/>
  <c r="F1881" i="12"/>
  <c r="G1881" i="12" s="1"/>
  <c r="P1878" i="12" l="1"/>
  <c r="R1878" i="12" s="1"/>
  <c r="Q1879" i="12"/>
  <c r="R1877" i="12"/>
  <c r="I1879" i="12"/>
  <c r="J1879" i="12" s="1"/>
  <c r="L1879" i="12"/>
  <c r="N1879" i="12" s="1"/>
  <c r="H1880" i="12"/>
  <c r="M1880" i="12" s="1"/>
  <c r="F1882" i="12"/>
  <c r="G1882" i="12" s="1"/>
  <c r="E1881" i="12"/>
  <c r="P1879" i="12" l="1"/>
  <c r="Q1880" i="12"/>
  <c r="R1879" i="12"/>
  <c r="I1880" i="12"/>
  <c r="J1880" i="12" s="1"/>
  <c r="L1880" i="12"/>
  <c r="N1880" i="12" s="1"/>
  <c r="H1881" i="12"/>
  <c r="M1881" i="12" s="1"/>
  <c r="E1882" i="12"/>
  <c r="F1883" i="12"/>
  <c r="G1883" i="12" s="1"/>
  <c r="P1880" i="12" l="1"/>
  <c r="R1880" i="12" s="1"/>
  <c r="Q1881" i="12"/>
  <c r="I1881" i="12"/>
  <c r="J1881" i="12" s="1"/>
  <c r="L1881" i="12"/>
  <c r="N1881" i="12" s="1"/>
  <c r="H1882" i="12"/>
  <c r="F1884" i="12"/>
  <c r="G1884" i="12" s="1"/>
  <c r="E1883" i="12"/>
  <c r="P1881" i="12" l="1"/>
  <c r="R1881" i="12" s="1"/>
  <c r="L1882" i="12"/>
  <c r="M1882" i="12"/>
  <c r="I1882" i="12"/>
  <c r="J1882" i="12" s="1"/>
  <c r="H1883" i="12"/>
  <c r="E1884" i="12"/>
  <c r="F1885" i="12"/>
  <c r="G1885" i="12" s="1"/>
  <c r="P1882" i="12" l="1"/>
  <c r="Q1882" i="12"/>
  <c r="L1883" i="12"/>
  <c r="M1883" i="12"/>
  <c r="N1882" i="12"/>
  <c r="I1883" i="12"/>
  <c r="J1883" i="12" s="1"/>
  <c r="H1884" i="12"/>
  <c r="F1886" i="12"/>
  <c r="G1886" i="12" s="1"/>
  <c r="E1885" i="12"/>
  <c r="P1883" i="12" l="1"/>
  <c r="Q1883" i="12"/>
  <c r="R1882" i="12"/>
  <c r="L1884" i="12"/>
  <c r="M1884" i="12"/>
  <c r="N1883" i="12"/>
  <c r="I1884" i="12"/>
  <c r="J1884" i="12" s="1"/>
  <c r="H1885" i="12"/>
  <c r="E1886" i="12"/>
  <c r="F1887" i="12"/>
  <c r="G1887" i="12" s="1"/>
  <c r="P1884" i="12" l="1"/>
  <c r="Q1884" i="12"/>
  <c r="R1883" i="12"/>
  <c r="L1885" i="12"/>
  <c r="M1885" i="12"/>
  <c r="N1884" i="12"/>
  <c r="I1885" i="12"/>
  <c r="J1885" i="12" s="1"/>
  <c r="H1886" i="12"/>
  <c r="M1886" i="12" s="1"/>
  <c r="F1888" i="12"/>
  <c r="G1888" i="12" s="1"/>
  <c r="E1887" i="12"/>
  <c r="P1885" i="12" l="1"/>
  <c r="Q1885" i="12"/>
  <c r="Q1886" i="12" s="1"/>
  <c r="R1884" i="12"/>
  <c r="N1885" i="12"/>
  <c r="I1886" i="12"/>
  <c r="J1886" i="12" s="1"/>
  <c r="L1886" i="12"/>
  <c r="N1886" i="12" s="1"/>
  <c r="H1887" i="12"/>
  <c r="M1887" i="12" s="1"/>
  <c r="E1888" i="12"/>
  <c r="F1889" i="12"/>
  <c r="G1889" i="12" s="1"/>
  <c r="P1886" i="12" l="1"/>
  <c r="R1886" i="12" s="1"/>
  <c r="Q1887" i="12"/>
  <c r="R1885" i="12"/>
  <c r="I1887" i="12"/>
  <c r="J1887" i="12" s="1"/>
  <c r="L1887" i="12"/>
  <c r="N1887" i="12" s="1"/>
  <c r="H1888" i="12"/>
  <c r="F1890" i="12"/>
  <c r="G1890" i="12" s="1"/>
  <c r="E1889" i="12"/>
  <c r="P1887" i="12" l="1"/>
  <c r="R1887" i="12" s="1"/>
  <c r="L1888" i="12"/>
  <c r="M1888" i="12"/>
  <c r="I1888" i="12"/>
  <c r="J1888" i="12" s="1"/>
  <c r="H1889" i="12"/>
  <c r="F1891" i="12"/>
  <c r="G1891" i="12" s="1"/>
  <c r="E1890" i="12"/>
  <c r="P1888" i="12" l="1"/>
  <c r="Q1888" i="12"/>
  <c r="L1889" i="12"/>
  <c r="M1889" i="12"/>
  <c r="N1888" i="12"/>
  <c r="I1889" i="12"/>
  <c r="J1889" i="12" s="1"/>
  <c r="H1890" i="12"/>
  <c r="F1892" i="12"/>
  <c r="G1892" i="12" s="1"/>
  <c r="E1891" i="12"/>
  <c r="P1889" i="12" l="1"/>
  <c r="Q1889" i="12"/>
  <c r="R1888" i="12"/>
  <c r="L1890" i="12"/>
  <c r="M1890" i="12"/>
  <c r="N1889" i="12"/>
  <c r="I1890" i="12"/>
  <c r="J1890" i="12" s="1"/>
  <c r="H1891" i="12"/>
  <c r="F1893" i="12"/>
  <c r="G1893" i="12" s="1"/>
  <c r="E1892" i="12"/>
  <c r="P1890" i="12" l="1"/>
  <c r="Q1890" i="12"/>
  <c r="R1889" i="12"/>
  <c r="L1891" i="12"/>
  <c r="M1891" i="12"/>
  <c r="N1890" i="12"/>
  <c r="I1891" i="12"/>
  <c r="J1891" i="12" s="1"/>
  <c r="H1892" i="12"/>
  <c r="E1893" i="12"/>
  <c r="F1894" i="12"/>
  <c r="G1894" i="12" s="1"/>
  <c r="P1891" i="12" l="1"/>
  <c r="Q1891" i="12"/>
  <c r="R1890" i="12"/>
  <c r="L1892" i="12"/>
  <c r="M1892" i="12"/>
  <c r="N1891" i="12"/>
  <c r="I1892" i="12"/>
  <c r="J1892" i="12" s="1"/>
  <c r="H1893" i="12"/>
  <c r="F1895" i="12"/>
  <c r="G1895" i="12" s="1"/>
  <c r="E1894" i="12"/>
  <c r="P1892" i="12" l="1"/>
  <c r="Q1892" i="12"/>
  <c r="R1891" i="12"/>
  <c r="L1893" i="12"/>
  <c r="M1893" i="12"/>
  <c r="N1892" i="12"/>
  <c r="I1893" i="12"/>
  <c r="J1893" i="12" s="1"/>
  <c r="H1894" i="12"/>
  <c r="F1896" i="12"/>
  <c r="G1896" i="12" s="1"/>
  <c r="E1895" i="12"/>
  <c r="P1893" i="12" l="1"/>
  <c r="Q1893" i="12"/>
  <c r="R1892" i="12"/>
  <c r="L1894" i="12"/>
  <c r="M1894" i="12"/>
  <c r="N1893" i="12"/>
  <c r="I1894" i="12"/>
  <c r="J1894" i="12" s="1"/>
  <c r="H1895" i="12"/>
  <c r="F1897" i="12"/>
  <c r="G1897" i="12" s="1"/>
  <c r="E1896" i="12"/>
  <c r="P1894" i="12" l="1"/>
  <c r="Q1894" i="12"/>
  <c r="R1893" i="12"/>
  <c r="L1895" i="12"/>
  <c r="M1895" i="12"/>
  <c r="N1894" i="12"/>
  <c r="I1895" i="12"/>
  <c r="J1895" i="12" s="1"/>
  <c r="H1896" i="12"/>
  <c r="E1897" i="12"/>
  <c r="F1898" i="12"/>
  <c r="G1898" i="12" s="1"/>
  <c r="P1895" i="12" l="1"/>
  <c r="Q1895" i="12"/>
  <c r="R1894" i="12"/>
  <c r="L1896" i="12"/>
  <c r="M1896" i="12"/>
  <c r="N1895" i="12"/>
  <c r="I1896" i="12"/>
  <c r="J1896" i="12" s="1"/>
  <c r="H1897" i="12"/>
  <c r="M1897" i="12" s="1"/>
  <c r="F1899" i="12"/>
  <c r="G1899" i="12" s="1"/>
  <c r="E1898" i="12"/>
  <c r="P1896" i="12" l="1"/>
  <c r="Q1896" i="12"/>
  <c r="Q1897" i="12" s="1"/>
  <c r="R1895" i="12"/>
  <c r="N1896" i="12"/>
  <c r="I1897" i="12"/>
  <c r="J1897" i="12" s="1"/>
  <c r="L1897" i="12"/>
  <c r="N1897" i="12" s="1"/>
  <c r="H1898" i="12"/>
  <c r="M1898" i="12" s="1"/>
  <c r="F1900" i="12"/>
  <c r="G1900" i="12" s="1"/>
  <c r="E1899" i="12"/>
  <c r="P1897" i="12" l="1"/>
  <c r="R1897" i="12" s="1"/>
  <c r="Q1898" i="12"/>
  <c r="R1896" i="12"/>
  <c r="I1898" i="12"/>
  <c r="J1898" i="12" s="1"/>
  <c r="L1898" i="12"/>
  <c r="N1898" i="12" s="1"/>
  <c r="H1899" i="12"/>
  <c r="M1899" i="12" s="1"/>
  <c r="E1900" i="12"/>
  <c r="F1901" i="12"/>
  <c r="G1901" i="12" s="1"/>
  <c r="P1898" i="12" l="1"/>
  <c r="R1898" i="12" s="1"/>
  <c r="Q1899" i="12"/>
  <c r="I1899" i="12"/>
  <c r="J1899" i="12" s="1"/>
  <c r="L1899" i="12"/>
  <c r="N1899" i="12" s="1"/>
  <c r="H1900" i="12"/>
  <c r="F1902" i="12"/>
  <c r="G1902" i="12" s="1"/>
  <c r="E1901" i="12"/>
  <c r="P1899" i="12" l="1"/>
  <c r="R1899" i="12" s="1"/>
  <c r="L1900" i="12"/>
  <c r="M1900" i="12"/>
  <c r="I1900" i="12"/>
  <c r="J1900" i="12" s="1"/>
  <c r="H1901" i="12"/>
  <c r="F1903" i="12"/>
  <c r="G1903" i="12" s="1"/>
  <c r="E1902" i="12"/>
  <c r="P1900" i="12" l="1"/>
  <c r="Q1900" i="12"/>
  <c r="L1901" i="12"/>
  <c r="M1901" i="12"/>
  <c r="N1900" i="12"/>
  <c r="I1901" i="12"/>
  <c r="J1901" i="12" s="1"/>
  <c r="H1902" i="12"/>
  <c r="M1902" i="12" s="1"/>
  <c r="E1903" i="12"/>
  <c r="F1904" i="12"/>
  <c r="G1904" i="12" s="1"/>
  <c r="P1901" i="12" l="1"/>
  <c r="Q1901" i="12"/>
  <c r="Q1902" i="12" s="1"/>
  <c r="R1900" i="12"/>
  <c r="N1901" i="12"/>
  <c r="I1902" i="12"/>
  <c r="J1902" i="12" s="1"/>
  <c r="L1902" i="12"/>
  <c r="N1902" i="12" s="1"/>
  <c r="H1903" i="12"/>
  <c r="F1905" i="12"/>
  <c r="G1905" i="12" s="1"/>
  <c r="E1904" i="12"/>
  <c r="P1902" i="12" l="1"/>
  <c r="R1902" i="12" s="1"/>
  <c r="R1901" i="12"/>
  <c r="L1903" i="12"/>
  <c r="M1903" i="12"/>
  <c r="I1903" i="12"/>
  <c r="J1903" i="12" s="1"/>
  <c r="H1904" i="12"/>
  <c r="M1904" i="12" s="1"/>
  <c r="E1905" i="12"/>
  <c r="F1906" i="12"/>
  <c r="G1906" i="12" s="1"/>
  <c r="P1903" i="12" l="1"/>
  <c r="Q1903" i="12"/>
  <c r="Q1904" i="12" s="1"/>
  <c r="N1903" i="12"/>
  <c r="I1904" i="12"/>
  <c r="J1904" i="12" s="1"/>
  <c r="L1904" i="12"/>
  <c r="N1904" i="12" s="1"/>
  <c r="H1905" i="12"/>
  <c r="F1907" i="12"/>
  <c r="G1907" i="12" s="1"/>
  <c r="E1906" i="12"/>
  <c r="P1904" i="12" l="1"/>
  <c r="R1904" i="12" s="1"/>
  <c r="R1903" i="12"/>
  <c r="L1905" i="12"/>
  <c r="M1905" i="12"/>
  <c r="I1905" i="12"/>
  <c r="J1905" i="12" s="1"/>
  <c r="H1906" i="12"/>
  <c r="M1906" i="12" s="1"/>
  <c r="E1907" i="12"/>
  <c r="F1908" i="12"/>
  <c r="G1908" i="12" s="1"/>
  <c r="P1905" i="12" l="1"/>
  <c r="Q1905" i="12"/>
  <c r="Q1906" i="12" s="1"/>
  <c r="N1905" i="12"/>
  <c r="I1906" i="12"/>
  <c r="J1906" i="12" s="1"/>
  <c r="L1906" i="12"/>
  <c r="N1906" i="12" s="1"/>
  <c r="H1907" i="12"/>
  <c r="F1909" i="12"/>
  <c r="G1909" i="12" s="1"/>
  <c r="E1908" i="12"/>
  <c r="P1906" i="12" l="1"/>
  <c r="R1906" i="12" s="1"/>
  <c r="R1905" i="12"/>
  <c r="L1907" i="12"/>
  <c r="M1907" i="12"/>
  <c r="I1907" i="12"/>
  <c r="J1907" i="12" s="1"/>
  <c r="H1908" i="12"/>
  <c r="E1909" i="12"/>
  <c r="F1910" i="12"/>
  <c r="G1910" i="12" s="1"/>
  <c r="P1907" i="12" l="1"/>
  <c r="Q1907" i="12"/>
  <c r="L1908" i="12"/>
  <c r="M1908" i="12"/>
  <c r="N1907" i="12"/>
  <c r="I1908" i="12"/>
  <c r="J1908" i="12" s="1"/>
  <c r="H1909" i="12"/>
  <c r="F1911" i="12"/>
  <c r="G1911" i="12" s="1"/>
  <c r="E1910" i="12"/>
  <c r="P1908" i="12" l="1"/>
  <c r="Q1908" i="12"/>
  <c r="R1907" i="12"/>
  <c r="L1909" i="12"/>
  <c r="M1909" i="12"/>
  <c r="N1908" i="12"/>
  <c r="I1909" i="12"/>
  <c r="J1909" i="12" s="1"/>
  <c r="H1910" i="12"/>
  <c r="E1911" i="12"/>
  <c r="F1912" i="12"/>
  <c r="G1912" i="12" s="1"/>
  <c r="P1909" i="12" l="1"/>
  <c r="Q1909" i="12"/>
  <c r="R1908" i="12"/>
  <c r="L1910" i="12"/>
  <c r="M1910" i="12"/>
  <c r="N1909" i="12"/>
  <c r="I1910" i="12"/>
  <c r="J1910" i="12" s="1"/>
  <c r="H1911" i="12"/>
  <c r="F1913" i="12"/>
  <c r="G1913" i="12" s="1"/>
  <c r="E1912" i="12"/>
  <c r="P1910" i="12" l="1"/>
  <c r="Q1910" i="12"/>
  <c r="R1909" i="12"/>
  <c r="L1911" i="12"/>
  <c r="M1911" i="12"/>
  <c r="N1910" i="12"/>
  <c r="I1911" i="12"/>
  <c r="J1911" i="12" s="1"/>
  <c r="H1912" i="12"/>
  <c r="E1913" i="12"/>
  <c r="F1914" i="12"/>
  <c r="G1914" i="12" s="1"/>
  <c r="P1911" i="12" l="1"/>
  <c r="Q1911" i="12"/>
  <c r="R1910" i="12"/>
  <c r="L1912" i="12"/>
  <c r="M1912" i="12"/>
  <c r="N1911" i="12"/>
  <c r="I1912" i="12"/>
  <c r="J1912" i="12" s="1"/>
  <c r="H1913" i="12"/>
  <c r="F1915" i="12"/>
  <c r="G1915" i="12" s="1"/>
  <c r="E1914" i="12"/>
  <c r="P1912" i="12" l="1"/>
  <c r="Q1912" i="12"/>
  <c r="R1911" i="12"/>
  <c r="L1913" i="12"/>
  <c r="M1913" i="12"/>
  <c r="N1912" i="12"/>
  <c r="I1913" i="12"/>
  <c r="J1913" i="12" s="1"/>
  <c r="H1914" i="12"/>
  <c r="F1916" i="12"/>
  <c r="G1916" i="12" s="1"/>
  <c r="E1915" i="12"/>
  <c r="P1913" i="12" l="1"/>
  <c r="Q1913" i="12"/>
  <c r="R1912" i="12"/>
  <c r="L1914" i="12"/>
  <c r="M1914" i="12"/>
  <c r="N1913" i="12"/>
  <c r="I1914" i="12"/>
  <c r="J1914" i="12" s="1"/>
  <c r="H1915" i="12"/>
  <c r="E1916" i="12"/>
  <c r="F1917" i="12"/>
  <c r="G1917" i="12" s="1"/>
  <c r="P1914" i="12" l="1"/>
  <c r="Q1914" i="12"/>
  <c r="R1913" i="12"/>
  <c r="L1915" i="12"/>
  <c r="M1915" i="12"/>
  <c r="N1914" i="12"/>
  <c r="I1915" i="12"/>
  <c r="J1915" i="12" s="1"/>
  <c r="H1916" i="12"/>
  <c r="F1918" i="12"/>
  <c r="G1918" i="12" s="1"/>
  <c r="E1917" i="12"/>
  <c r="P1915" i="12" l="1"/>
  <c r="Q1915" i="12"/>
  <c r="R1914" i="12"/>
  <c r="L1916" i="12"/>
  <c r="M1916" i="12"/>
  <c r="N1915" i="12"/>
  <c r="I1916" i="12"/>
  <c r="J1916" i="12" s="1"/>
  <c r="H1917" i="12"/>
  <c r="E1918" i="12"/>
  <c r="F1919" i="12"/>
  <c r="G1919" i="12" s="1"/>
  <c r="P1916" i="12" l="1"/>
  <c r="Q1916" i="12"/>
  <c r="R1915" i="12"/>
  <c r="L1917" i="12"/>
  <c r="M1917" i="12"/>
  <c r="N1916" i="12"/>
  <c r="I1917" i="12"/>
  <c r="J1917" i="12" s="1"/>
  <c r="H1918" i="12"/>
  <c r="F1920" i="12"/>
  <c r="G1920" i="12" s="1"/>
  <c r="E1919" i="12"/>
  <c r="P1917" i="12" l="1"/>
  <c r="Q1917" i="12"/>
  <c r="R1916" i="12"/>
  <c r="L1918" i="12"/>
  <c r="M1918" i="12"/>
  <c r="N1917" i="12"/>
  <c r="I1918" i="12"/>
  <c r="J1918" i="12" s="1"/>
  <c r="H1919" i="12"/>
  <c r="M1919" i="12" s="1"/>
  <c r="E1920" i="12"/>
  <c r="F1921" i="12"/>
  <c r="G1921" i="12" s="1"/>
  <c r="P1918" i="12" l="1"/>
  <c r="Q1918" i="12"/>
  <c r="Q1919" i="12" s="1"/>
  <c r="R1917" i="12"/>
  <c r="N1918" i="12"/>
  <c r="I1919" i="12"/>
  <c r="J1919" i="12" s="1"/>
  <c r="L1919" i="12"/>
  <c r="N1919" i="12" s="1"/>
  <c r="H1920" i="12"/>
  <c r="F1922" i="12"/>
  <c r="G1922" i="12" s="1"/>
  <c r="E1921" i="12"/>
  <c r="P1919" i="12" l="1"/>
  <c r="R1919" i="12" s="1"/>
  <c r="R1918" i="12"/>
  <c r="L1920" i="12"/>
  <c r="M1920" i="12"/>
  <c r="I1920" i="12"/>
  <c r="J1920" i="12" s="1"/>
  <c r="H1921" i="12"/>
  <c r="E1922" i="12"/>
  <c r="F1923" i="12"/>
  <c r="G1923" i="12" s="1"/>
  <c r="P1920" i="12" l="1"/>
  <c r="Q1920" i="12"/>
  <c r="L1921" i="12"/>
  <c r="M1921" i="12"/>
  <c r="N1920" i="12"/>
  <c r="I1921" i="12"/>
  <c r="J1921" i="12" s="1"/>
  <c r="H1922" i="12"/>
  <c r="F1924" i="12"/>
  <c r="G1924" i="12" s="1"/>
  <c r="E1923" i="12"/>
  <c r="P1921" i="12" l="1"/>
  <c r="Q1921" i="12"/>
  <c r="R1920" i="12"/>
  <c r="L1922" i="12"/>
  <c r="M1922" i="12"/>
  <c r="N1921" i="12"/>
  <c r="I1922" i="12"/>
  <c r="J1922" i="12" s="1"/>
  <c r="H1923" i="12"/>
  <c r="M1923" i="12" s="1"/>
  <c r="E1924" i="12"/>
  <c r="F1925" i="12"/>
  <c r="G1925" i="12" s="1"/>
  <c r="P1922" i="12" l="1"/>
  <c r="Q1922" i="12"/>
  <c r="Q1923" i="12" s="1"/>
  <c r="R1921" i="12"/>
  <c r="N1922" i="12"/>
  <c r="I1923" i="12"/>
  <c r="J1923" i="12" s="1"/>
  <c r="L1923" i="12"/>
  <c r="N1923" i="12" s="1"/>
  <c r="H1924" i="12"/>
  <c r="F1926" i="12"/>
  <c r="G1926" i="12" s="1"/>
  <c r="E1925" i="12"/>
  <c r="P1923" i="12" l="1"/>
  <c r="R1923" i="12" s="1"/>
  <c r="R1922" i="12"/>
  <c r="L1924" i="12"/>
  <c r="M1924" i="12"/>
  <c r="I1924" i="12"/>
  <c r="J1924" i="12" s="1"/>
  <c r="H1925" i="12"/>
  <c r="E1926" i="12"/>
  <c r="F1927" i="12"/>
  <c r="G1927" i="12" s="1"/>
  <c r="P1924" i="12" l="1"/>
  <c r="Q1924" i="12"/>
  <c r="L1925" i="12"/>
  <c r="M1925" i="12"/>
  <c r="N1924" i="12"/>
  <c r="I1925" i="12"/>
  <c r="J1925" i="12" s="1"/>
  <c r="H1926" i="12"/>
  <c r="M1926" i="12" s="1"/>
  <c r="F1928" i="12"/>
  <c r="G1928" i="12" s="1"/>
  <c r="E1927" i="12"/>
  <c r="P1925" i="12" l="1"/>
  <c r="Q1925" i="12"/>
  <c r="Q1926" i="12" s="1"/>
  <c r="R1924" i="12"/>
  <c r="N1925" i="12"/>
  <c r="I1926" i="12"/>
  <c r="J1926" i="12" s="1"/>
  <c r="L1926" i="12"/>
  <c r="N1926" i="12" s="1"/>
  <c r="H1927" i="12"/>
  <c r="M1927" i="12" s="1"/>
  <c r="E1928" i="12"/>
  <c r="F1929" i="12"/>
  <c r="G1929" i="12" s="1"/>
  <c r="P1926" i="12" l="1"/>
  <c r="R1926" i="12" s="1"/>
  <c r="Q1927" i="12"/>
  <c r="R1925" i="12"/>
  <c r="I1927" i="12"/>
  <c r="J1927" i="12" s="1"/>
  <c r="L1927" i="12"/>
  <c r="N1927" i="12" s="1"/>
  <c r="H1928" i="12"/>
  <c r="F1930" i="12"/>
  <c r="G1930" i="12" s="1"/>
  <c r="E1929" i="12"/>
  <c r="P1927" i="12" l="1"/>
  <c r="R1927" i="12" s="1"/>
  <c r="L1928" i="12"/>
  <c r="M1928" i="12"/>
  <c r="I1928" i="12"/>
  <c r="J1928" i="12" s="1"/>
  <c r="H1929" i="12"/>
  <c r="M1929" i="12" s="1"/>
  <c r="E1930" i="12"/>
  <c r="F1931" i="12"/>
  <c r="G1931" i="12" s="1"/>
  <c r="P1928" i="12" l="1"/>
  <c r="Q1928" i="12"/>
  <c r="Q1929" i="12" s="1"/>
  <c r="N1928" i="12"/>
  <c r="I1929" i="12"/>
  <c r="J1929" i="12" s="1"/>
  <c r="L1929" i="12"/>
  <c r="N1929" i="12" s="1"/>
  <c r="H1930" i="12"/>
  <c r="F1932" i="12"/>
  <c r="G1932" i="12" s="1"/>
  <c r="E1931" i="12"/>
  <c r="P1929" i="12" l="1"/>
  <c r="R1929" i="12" s="1"/>
  <c r="R1928" i="12"/>
  <c r="L1930" i="12"/>
  <c r="M1930" i="12"/>
  <c r="I1930" i="12"/>
  <c r="J1930" i="12" s="1"/>
  <c r="H1931" i="12"/>
  <c r="E1932" i="12"/>
  <c r="F1933" i="12"/>
  <c r="G1933" i="12" s="1"/>
  <c r="P1930" i="12" l="1"/>
  <c r="Q1930" i="12"/>
  <c r="L1931" i="12"/>
  <c r="M1931" i="12"/>
  <c r="N1930" i="12"/>
  <c r="I1931" i="12"/>
  <c r="J1931" i="12" s="1"/>
  <c r="H1932" i="12"/>
  <c r="F1934" i="12"/>
  <c r="G1934" i="12" s="1"/>
  <c r="E1933" i="12"/>
  <c r="P1931" i="12" l="1"/>
  <c r="Q1931" i="12"/>
  <c r="R1930" i="12"/>
  <c r="L1932" i="12"/>
  <c r="M1932" i="12"/>
  <c r="N1931" i="12"/>
  <c r="I1932" i="12"/>
  <c r="J1932" i="12" s="1"/>
  <c r="H1933" i="12"/>
  <c r="E1934" i="12"/>
  <c r="F1935" i="12"/>
  <c r="G1935" i="12" s="1"/>
  <c r="P1932" i="12" l="1"/>
  <c r="Q1932" i="12"/>
  <c r="R1931" i="12"/>
  <c r="L1933" i="12"/>
  <c r="M1933" i="12"/>
  <c r="N1932" i="12"/>
  <c r="I1933" i="12"/>
  <c r="J1933" i="12" s="1"/>
  <c r="H1934" i="12"/>
  <c r="F1936" i="12"/>
  <c r="G1936" i="12" s="1"/>
  <c r="E1935" i="12"/>
  <c r="P1933" i="12" l="1"/>
  <c r="Q1933" i="12"/>
  <c r="R1932" i="12"/>
  <c r="L1934" i="12"/>
  <c r="M1934" i="12"/>
  <c r="N1933" i="12"/>
  <c r="I1934" i="12"/>
  <c r="J1934" i="12" s="1"/>
  <c r="H1935" i="12"/>
  <c r="M1935" i="12" s="1"/>
  <c r="E1936" i="12"/>
  <c r="F1937" i="12"/>
  <c r="G1937" i="12" s="1"/>
  <c r="P1934" i="12" l="1"/>
  <c r="Q1934" i="12"/>
  <c r="Q1935" i="12" s="1"/>
  <c r="R1933" i="12"/>
  <c r="N1934" i="12"/>
  <c r="I1935" i="12"/>
  <c r="J1935" i="12" s="1"/>
  <c r="L1935" i="12"/>
  <c r="N1935" i="12" s="1"/>
  <c r="H1936" i="12"/>
  <c r="M1936" i="12" s="1"/>
  <c r="F1938" i="12"/>
  <c r="G1938" i="12" s="1"/>
  <c r="E1937" i="12"/>
  <c r="P1935" i="12" l="1"/>
  <c r="R1935" i="12" s="1"/>
  <c r="Q1936" i="12"/>
  <c r="R1934" i="12"/>
  <c r="I1936" i="12"/>
  <c r="J1936" i="12" s="1"/>
  <c r="L1936" i="12"/>
  <c r="N1936" i="12" s="1"/>
  <c r="H1937" i="12"/>
  <c r="M1937" i="12" s="1"/>
  <c r="E1938" i="12"/>
  <c r="F1939" i="12"/>
  <c r="G1939" i="12" s="1"/>
  <c r="P1936" i="12" l="1"/>
  <c r="R1936" i="12" s="1"/>
  <c r="Q1937" i="12"/>
  <c r="I1937" i="12"/>
  <c r="J1937" i="12" s="1"/>
  <c r="L1937" i="12"/>
  <c r="N1937" i="12" s="1"/>
  <c r="H1938" i="12"/>
  <c r="F1940" i="12"/>
  <c r="G1940" i="12" s="1"/>
  <c r="E1939" i="12"/>
  <c r="P1937" i="12" l="1"/>
  <c r="R1937" i="12" s="1"/>
  <c r="L1938" i="12"/>
  <c r="M1938" i="12"/>
  <c r="I1938" i="12"/>
  <c r="J1938" i="12" s="1"/>
  <c r="H1939" i="12"/>
  <c r="M1939" i="12" s="1"/>
  <c r="E1940" i="12"/>
  <c r="F1941" i="12"/>
  <c r="G1941" i="12" s="1"/>
  <c r="P1938" i="12" l="1"/>
  <c r="Q1938" i="12"/>
  <c r="Q1939" i="12" s="1"/>
  <c r="N1938" i="12"/>
  <c r="I1939" i="12"/>
  <c r="J1939" i="12" s="1"/>
  <c r="L1939" i="12"/>
  <c r="N1939" i="12" s="1"/>
  <c r="H1940" i="12"/>
  <c r="F1942" i="12"/>
  <c r="G1942" i="12" s="1"/>
  <c r="E1941" i="12"/>
  <c r="P1939" i="12" l="1"/>
  <c r="R1939" i="12" s="1"/>
  <c r="R1938" i="12"/>
  <c r="L1940" i="12"/>
  <c r="M1940" i="12"/>
  <c r="I1940" i="12"/>
  <c r="J1940" i="12" s="1"/>
  <c r="H1941" i="12"/>
  <c r="M1941" i="12" s="1"/>
  <c r="E1942" i="12"/>
  <c r="F1943" i="12"/>
  <c r="G1943" i="12" s="1"/>
  <c r="P1940" i="12" l="1"/>
  <c r="Q1940" i="12"/>
  <c r="Q1941" i="12" s="1"/>
  <c r="N1940" i="12"/>
  <c r="I1941" i="12"/>
  <c r="J1941" i="12" s="1"/>
  <c r="L1941" i="12"/>
  <c r="N1941" i="12" s="1"/>
  <c r="H1942" i="12"/>
  <c r="M1942" i="12" s="1"/>
  <c r="F1944" i="12"/>
  <c r="G1944" i="12" s="1"/>
  <c r="E1943" i="12"/>
  <c r="P1941" i="12" l="1"/>
  <c r="R1941" i="12" s="1"/>
  <c r="Q1942" i="12"/>
  <c r="R1940" i="12"/>
  <c r="I1942" i="12"/>
  <c r="J1942" i="12" s="1"/>
  <c r="L1942" i="12"/>
  <c r="N1942" i="12" s="1"/>
  <c r="H1943" i="12"/>
  <c r="E1944" i="12"/>
  <c r="F1945" i="12"/>
  <c r="G1945" i="12" s="1"/>
  <c r="P1942" i="12" l="1"/>
  <c r="R1942" i="12" s="1"/>
  <c r="L1943" i="12"/>
  <c r="M1943" i="12"/>
  <c r="I1943" i="12"/>
  <c r="J1943" i="12" s="1"/>
  <c r="H1944" i="12"/>
  <c r="F1946" i="12"/>
  <c r="G1946" i="12" s="1"/>
  <c r="E1945" i="12"/>
  <c r="P1943" i="12" l="1"/>
  <c r="Q1943" i="12"/>
  <c r="L1944" i="12"/>
  <c r="M1944" i="12"/>
  <c r="N1943" i="12"/>
  <c r="I1944" i="12"/>
  <c r="J1944" i="12" s="1"/>
  <c r="H1945" i="12"/>
  <c r="E1946" i="12"/>
  <c r="F1947" i="12"/>
  <c r="G1947" i="12" s="1"/>
  <c r="P1944" i="12" l="1"/>
  <c r="Q1944" i="12"/>
  <c r="R1943" i="12"/>
  <c r="L1945" i="12"/>
  <c r="M1945" i="12"/>
  <c r="N1944" i="12"/>
  <c r="I1945" i="12"/>
  <c r="J1945" i="12" s="1"/>
  <c r="H1946" i="12"/>
  <c r="F1948" i="12"/>
  <c r="G1948" i="12" s="1"/>
  <c r="E1947" i="12"/>
  <c r="P1945" i="12" l="1"/>
  <c r="Q1945" i="12"/>
  <c r="R1944" i="12"/>
  <c r="L1946" i="12"/>
  <c r="M1946" i="12"/>
  <c r="N1945" i="12"/>
  <c r="I1946" i="12"/>
  <c r="J1946" i="12" s="1"/>
  <c r="H1947" i="12"/>
  <c r="M1947" i="12" s="1"/>
  <c r="E1948" i="12"/>
  <c r="F1949" i="12"/>
  <c r="G1949" i="12" s="1"/>
  <c r="P1946" i="12" l="1"/>
  <c r="Q1946" i="12"/>
  <c r="Q1947" i="12" s="1"/>
  <c r="R1945" i="12"/>
  <c r="N1946" i="12"/>
  <c r="I1947" i="12"/>
  <c r="J1947" i="12" s="1"/>
  <c r="L1947" i="12"/>
  <c r="N1947" i="12" s="1"/>
  <c r="H1948" i="12"/>
  <c r="M1948" i="12" s="1"/>
  <c r="F1950" i="12"/>
  <c r="G1950" i="12" s="1"/>
  <c r="E1949" i="12"/>
  <c r="P1947" i="12" l="1"/>
  <c r="R1947" i="12" s="1"/>
  <c r="Q1948" i="12"/>
  <c r="R1946" i="12"/>
  <c r="I1948" i="12"/>
  <c r="J1948" i="12" s="1"/>
  <c r="L1948" i="12"/>
  <c r="N1948" i="12" s="1"/>
  <c r="H1949" i="12"/>
  <c r="E1950" i="12"/>
  <c r="F1951" i="12"/>
  <c r="G1951" i="12" s="1"/>
  <c r="P1948" i="12" l="1"/>
  <c r="R1948" i="12" s="1"/>
  <c r="L1949" i="12"/>
  <c r="M1949" i="12"/>
  <c r="I1949" i="12"/>
  <c r="J1949" i="12" s="1"/>
  <c r="H1950" i="12"/>
  <c r="F1952" i="12"/>
  <c r="G1952" i="12" s="1"/>
  <c r="E1951" i="12"/>
  <c r="P1949" i="12" l="1"/>
  <c r="Q1949" i="12"/>
  <c r="L1950" i="12"/>
  <c r="M1950" i="12"/>
  <c r="N1949" i="12"/>
  <c r="I1950" i="12"/>
  <c r="J1950" i="12" s="1"/>
  <c r="H1951" i="12"/>
  <c r="M1951" i="12" s="1"/>
  <c r="E1952" i="12"/>
  <c r="F1953" i="12"/>
  <c r="G1953" i="12" s="1"/>
  <c r="P1950" i="12" l="1"/>
  <c r="Q1950" i="12"/>
  <c r="Q1951" i="12" s="1"/>
  <c r="R1949" i="12"/>
  <c r="N1950" i="12"/>
  <c r="I1951" i="12"/>
  <c r="J1951" i="12" s="1"/>
  <c r="L1951" i="12"/>
  <c r="N1951" i="12" s="1"/>
  <c r="H1952" i="12"/>
  <c r="M1952" i="12" s="1"/>
  <c r="F1954" i="12"/>
  <c r="G1954" i="12" s="1"/>
  <c r="E1953" i="12"/>
  <c r="P1951" i="12" l="1"/>
  <c r="R1951" i="12" s="1"/>
  <c r="Q1952" i="12"/>
  <c r="R1950" i="12"/>
  <c r="I1952" i="12"/>
  <c r="J1952" i="12" s="1"/>
  <c r="L1952" i="12"/>
  <c r="N1952" i="12" s="1"/>
  <c r="H1953" i="12"/>
  <c r="F1955" i="12"/>
  <c r="G1955" i="12" s="1"/>
  <c r="E1954" i="12"/>
  <c r="P1952" i="12" l="1"/>
  <c r="R1952" i="12" s="1"/>
  <c r="L1953" i="12"/>
  <c r="M1953" i="12"/>
  <c r="I1953" i="12"/>
  <c r="J1953" i="12" s="1"/>
  <c r="H1954" i="12"/>
  <c r="E1955" i="12"/>
  <c r="F1956" i="12"/>
  <c r="G1956" i="12" s="1"/>
  <c r="P1953" i="12" l="1"/>
  <c r="Q1953" i="12"/>
  <c r="L1954" i="12"/>
  <c r="M1954" i="12"/>
  <c r="N1953" i="12"/>
  <c r="I1954" i="12"/>
  <c r="J1954" i="12" s="1"/>
  <c r="H1955" i="12"/>
  <c r="E1956" i="12"/>
  <c r="F1957" i="12"/>
  <c r="G1957" i="12" s="1"/>
  <c r="P1954" i="12" l="1"/>
  <c r="Q1954" i="12"/>
  <c r="R1953" i="12"/>
  <c r="L1955" i="12"/>
  <c r="M1955" i="12"/>
  <c r="N1954" i="12"/>
  <c r="I1955" i="12"/>
  <c r="J1955" i="12" s="1"/>
  <c r="H1956" i="12"/>
  <c r="E1957" i="12"/>
  <c r="F1958" i="12"/>
  <c r="G1958" i="12" s="1"/>
  <c r="P1955" i="12" l="1"/>
  <c r="Q1955" i="12"/>
  <c r="R1954" i="12"/>
  <c r="L1956" i="12"/>
  <c r="M1956" i="12"/>
  <c r="N1955" i="12"/>
  <c r="I1956" i="12"/>
  <c r="J1956" i="12" s="1"/>
  <c r="H1957" i="12"/>
  <c r="F1959" i="12"/>
  <c r="G1959" i="12" s="1"/>
  <c r="E1958" i="12"/>
  <c r="P1956" i="12" l="1"/>
  <c r="Q1956" i="12"/>
  <c r="R1955" i="12"/>
  <c r="L1957" i="12"/>
  <c r="M1957" i="12"/>
  <c r="N1956" i="12"/>
  <c r="I1957" i="12"/>
  <c r="J1957" i="12" s="1"/>
  <c r="H1958" i="12"/>
  <c r="F1960" i="12"/>
  <c r="G1960" i="12" s="1"/>
  <c r="E1959" i="12"/>
  <c r="P1957" i="12" l="1"/>
  <c r="Q1957" i="12"/>
  <c r="R1956" i="12"/>
  <c r="L1958" i="12"/>
  <c r="M1958" i="12"/>
  <c r="N1957" i="12"/>
  <c r="I1958" i="12"/>
  <c r="J1958" i="12" s="1"/>
  <c r="H1959" i="12"/>
  <c r="F1961" i="12"/>
  <c r="G1961" i="12" s="1"/>
  <c r="E1960" i="12"/>
  <c r="P1958" i="12" l="1"/>
  <c r="Q1958" i="12"/>
  <c r="R1957" i="12"/>
  <c r="L1959" i="12"/>
  <c r="M1959" i="12"/>
  <c r="N1958" i="12"/>
  <c r="I1959" i="12"/>
  <c r="J1959" i="12" s="1"/>
  <c r="H1960" i="12"/>
  <c r="F1962" i="12"/>
  <c r="G1962" i="12" s="1"/>
  <c r="E1961" i="12"/>
  <c r="P1959" i="12" l="1"/>
  <c r="Q1959" i="12"/>
  <c r="R1958" i="12"/>
  <c r="L1960" i="12"/>
  <c r="M1960" i="12"/>
  <c r="N1959" i="12"/>
  <c r="I1960" i="12"/>
  <c r="J1960" i="12" s="1"/>
  <c r="H1961" i="12"/>
  <c r="E1962" i="12"/>
  <c r="F1963" i="12"/>
  <c r="G1963" i="12" s="1"/>
  <c r="P1960" i="12" l="1"/>
  <c r="Q1960" i="12"/>
  <c r="R1959" i="12"/>
  <c r="L1961" i="12"/>
  <c r="M1961" i="12"/>
  <c r="N1960" i="12"/>
  <c r="I1961" i="12"/>
  <c r="J1961" i="12" s="1"/>
  <c r="H1962" i="12"/>
  <c r="F1964" i="12"/>
  <c r="G1964" i="12" s="1"/>
  <c r="E1963" i="12"/>
  <c r="P1961" i="12" l="1"/>
  <c r="Q1961" i="12"/>
  <c r="R1960" i="12"/>
  <c r="L1962" i="12"/>
  <c r="M1962" i="12"/>
  <c r="N1961" i="12"/>
  <c r="I1962" i="12"/>
  <c r="J1962" i="12" s="1"/>
  <c r="H1963" i="12"/>
  <c r="F1965" i="12"/>
  <c r="G1965" i="12" s="1"/>
  <c r="E1964" i="12"/>
  <c r="P1962" i="12" l="1"/>
  <c r="Q1962" i="12"/>
  <c r="R1961" i="12"/>
  <c r="L1963" i="12"/>
  <c r="M1963" i="12"/>
  <c r="N1962" i="12"/>
  <c r="I1963" i="12"/>
  <c r="J1963" i="12" s="1"/>
  <c r="H1964" i="12"/>
  <c r="F1966" i="12"/>
  <c r="G1966" i="12" s="1"/>
  <c r="E1965" i="12"/>
  <c r="P1963" i="12" l="1"/>
  <c r="Q1963" i="12"/>
  <c r="R1962" i="12"/>
  <c r="L1964" i="12"/>
  <c r="M1964" i="12"/>
  <c r="N1963" i="12"/>
  <c r="I1964" i="12"/>
  <c r="J1964" i="12" s="1"/>
  <c r="H1965" i="12"/>
  <c r="F1967" i="12"/>
  <c r="G1967" i="12" s="1"/>
  <c r="E1966" i="12"/>
  <c r="P1964" i="12" l="1"/>
  <c r="Q1964" i="12"/>
  <c r="R1963" i="12"/>
  <c r="L1965" i="12"/>
  <c r="M1965" i="12"/>
  <c r="N1964" i="12"/>
  <c r="I1965" i="12"/>
  <c r="J1965" i="12" s="1"/>
  <c r="H1966" i="12"/>
  <c r="F1968" i="12"/>
  <c r="G1968" i="12" s="1"/>
  <c r="E1967" i="12"/>
  <c r="R1964" i="12" l="1"/>
  <c r="P1965" i="12"/>
  <c r="Q1965" i="12"/>
  <c r="L1966" i="12"/>
  <c r="M1966" i="12"/>
  <c r="N1965" i="12"/>
  <c r="I1966" i="12"/>
  <c r="J1966" i="12" s="1"/>
  <c r="H1967" i="12"/>
  <c r="M1967" i="12" s="1"/>
  <c r="E1968" i="12"/>
  <c r="F1969" i="12"/>
  <c r="G1969" i="12" s="1"/>
  <c r="P1966" i="12" l="1"/>
  <c r="Q1966" i="12"/>
  <c r="Q1967" i="12" s="1"/>
  <c r="R1965" i="12"/>
  <c r="N1966" i="12"/>
  <c r="I1967" i="12"/>
  <c r="J1967" i="12" s="1"/>
  <c r="L1967" i="12"/>
  <c r="N1967" i="12" s="1"/>
  <c r="H1968" i="12"/>
  <c r="M1968" i="12" s="1"/>
  <c r="F1970" i="12"/>
  <c r="G1970" i="12" s="1"/>
  <c r="E1969" i="12"/>
  <c r="P1967" i="12" l="1"/>
  <c r="R1967" i="12" s="1"/>
  <c r="Q1968" i="12"/>
  <c r="R1966" i="12"/>
  <c r="I1968" i="12"/>
  <c r="J1968" i="12" s="1"/>
  <c r="L1968" i="12"/>
  <c r="N1968" i="12" s="1"/>
  <c r="H1969" i="12"/>
  <c r="M1969" i="12" s="1"/>
  <c r="E1970" i="12"/>
  <c r="F1971" i="12"/>
  <c r="G1971" i="12" s="1"/>
  <c r="P1968" i="12" l="1"/>
  <c r="R1968" i="12" s="1"/>
  <c r="Q1969" i="12"/>
  <c r="I1969" i="12"/>
  <c r="J1969" i="12" s="1"/>
  <c r="L1969" i="12"/>
  <c r="N1969" i="12" s="1"/>
  <c r="H1970" i="12"/>
  <c r="F1972" i="12"/>
  <c r="G1972" i="12" s="1"/>
  <c r="E1971" i="12"/>
  <c r="P1969" i="12" l="1"/>
  <c r="R1969" i="12" s="1"/>
  <c r="L1970" i="12"/>
  <c r="M1970" i="12"/>
  <c r="I1970" i="12"/>
  <c r="J1970" i="12" s="1"/>
  <c r="H1971" i="12"/>
  <c r="F1973" i="12"/>
  <c r="G1973" i="12" s="1"/>
  <c r="E1972" i="12"/>
  <c r="P1970" i="12" l="1"/>
  <c r="Q1970" i="12"/>
  <c r="L1971" i="12"/>
  <c r="M1971" i="12"/>
  <c r="N1970" i="12"/>
  <c r="I1971" i="12"/>
  <c r="J1971" i="12" s="1"/>
  <c r="H1972" i="12"/>
  <c r="F1974" i="12"/>
  <c r="G1974" i="12" s="1"/>
  <c r="E1973" i="12"/>
  <c r="P1971" i="12" l="1"/>
  <c r="Q1971" i="12"/>
  <c r="R1970" i="12"/>
  <c r="L1972" i="12"/>
  <c r="M1972" i="12"/>
  <c r="N1971" i="12"/>
  <c r="I1972" i="12"/>
  <c r="J1972" i="12" s="1"/>
  <c r="H1973" i="12"/>
  <c r="F1975" i="12"/>
  <c r="G1975" i="12" s="1"/>
  <c r="E1974" i="12"/>
  <c r="P1972" i="12" l="1"/>
  <c r="Q1972" i="12"/>
  <c r="R1971" i="12"/>
  <c r="L1973" i="12"/>
  <c r="M1973" i="12"/>
  <c r="N1972" i="12"/>
  <c r="I1973" i="12"/>
  <c r="J1973" i="12" s="1"/>
  <c r="H1974" i="12"/>
  <c r="E1975" i="12"/>
  <c r="F1976" i="12"/>
  <c r="G1976" i="12" s="1"/>
  <c r="R1972" i="12" l="1"/>
  <c r="P1973" i="12"/>
  <c r="Q1973" i="12"/>
  <c r="L1974" i="12"/>
  <c r="M1974" i="12"/>
  <c r="N1973" i="12"/>
  <c r="I1974" i="12"/>
  <c r="J1974" i="12" s="1"/>
  <c r="H1975" i="12"/>
  <c r="M1975" i="12" s="1"/>
  <c r="F1977" i="12"/>
  <c r="G1977" i="12" s="1"/>
  <c r="E1976" i="12"/>
  <c r="P1974" i="12" l="1"/>
  <c r="Q1974" i="12"/>
  <c r="Q1975" i="12" s="1"/>
  <c r="R1973" i="12"/>
  <c r="N1974" i="12"/>
  <c r="I1975" i="12"/>
  <c r="J1975" i="12" s="1"/>
  <c r="L1975" i="12"/>
  <c r="N1975" i="12" s="1"/>
  <c r="H1976" i="12"/>
  <c r="E1977" i="12"/>
  <c r="F1978" i="12"/>
  <c r="G1978" i="12" s="1"/>
  <c r="P1975" i="12" l="1"/>
  <c r="R1975" i="12" s="1"/>
  <c r="R1974" i="12"/>
  <c r="L1976" i="12"/>
  <c r="M1976" i="12"/>
  <c r="I1976" i="12"/>
  <c r="J1976" i="12" s="1"/>
  <c r="H1977" i="12"/>
  <c r="F1979" i="12"/>
  <c r="G1979" i="12" s="1"/>
  <c r="E1978" i="12"/>
  <c r="P1976" i="12" l="1"/>
  <c r="Q1976" i="12"/>
  <c r="L1977" i="12"/>
  <c r="M1977" i="12"/>
  <c r="N1976" i="12"/>
  <c r="I1977" i="12"/>
  <c r="J1977" i="12" s="1"/>
  <c r="H1978" i="12"/>
  <c r="F1980" i="12"/>
  <c r="G1980" i="12" s="1"/>
  <c r="E1979" i="12"/>
  <c r="P1977" i="12" l="1"/>
  <c r="Q1977" i="12"/>
  <c r="R1976" i="12"/>
  <c r="L1978" i="12"/>
  <c r="M1978" i="12"/>
  <c r="N1977" i="12"/>
  <c r="I1978" i="12"/>
  <c r="J1978" i="12" s="1"/>
  <c r="H1979" i="12"/>
  <c r="F1981" i="12"/>
  <c r="G1981" i="12" s="1"/>
  <c r="E1980" i="12"/>
  <c r="P1978" i="12" l="1"/>
  <c r="Q1978" i="12"/>
  <c r="R1977" i="12"/>
  <c r="L1979" i="12"/>
  <c r="M1979" i="12"/>
  <c r="N1978" i="12"/>
  <c r="I1979" i="12"/>
  <c r="J1979" i="12" s="1"/>
  <c r="H1980" i="12"/>
  <c r="F1982" i="12"/>
  <c r="G1982" i="12" s="1"/>
  <c r="E1981" i="12"/>
  <c r="P1979" i="12" l="1"/>
  <c r="Q1979" i="12"/>
  <c r="R1978" i="12"/>
  <c r="L1980" i="12"/>
  <c r="M1980" i="12"/>
  <c r="N1979" i="12"/>
  <c r="I1980" i="12"/>
  <c r="J1980" i="12" s="1"/>
  <c r="H1981" i="12"/>
  <c r="M1981" i="12" s="1"/>
  <c r="E1982" i="12"/>
  <c r="F1983" i="12"/>
  <c r="G1983" i="12" s="1"/>
  <c r="P1980" i="12" l="1"/>
  <c r="Q1980" i="12"/>
  <c r="Q1981" i="12" s="1"/>
  <c r="R1979" i="12"/>
  <c r="N1980" i="12"/>
  <c r="I1981" i="12"/>
  <c r="J1981" i="12" s="1"/>
  <c r="L1981" i="12"/>
  <c r="N1981" i="12" s="1"/>
  <c r="H1982" i="12"/>
  <c r="F1984" i="12"/>
  <c r="G1984" i="12" s="1"/>
  <c r="E1983" i="12"/>
  <c r="P1981" i="12" l="1"/>
  <c r="R1981" i="12" s="1"/>
  <c r="R1980" i="12"/>
  <c r="L1982" i="12"/>
  <c r="M1982" i="12"/>
  <c r="I1982" i="12"/>
  <c r="J1982" i="12" s="1"/>
  <c r="H1983" i="12"/>
  <c r="M1983" i="12" s="1"/>
  <c r="E1984" i="12"/>
  <c r="F1985" i="12"/>
  <c r="G1985" i="12" s="1"/>
  <c r="P1982" i="12" l="1"/>
  <c r="Q1982" i="12"/>
  <c r="Q1983" i="12" s="1"/>
  <c r="N1982" i="12"/>
  <c r="I1983" i="12"/>
  <c r="J1983" i="12" s="1"/>
  <c r="L1983" i="12"/>
  <c r="N1983" i="12" s="1"/>
  <c r="H1984" i="12"/>
  <c r="F1986" i="12"/>
  <c r="G1986" i="12" s="1"/>
  <c r="E1985" i="12"/>
  <c r="P1983" i="12" l="1"/>
  <c r="R1983" i="12" s="1"/>
  <c r="R1982" i="12"/>
  <c r="L1984" i="12"/>
  <c r="M1984" i="12"/>
  <c r="I1984" i="12"/>
  <c r="J1984" i="12" s="1"/>
  <c r="H1985" i="12"/>
  <c r="F1987" i="12"/>
  <c r="G1987" i="12" s="1"/>
  <c r="E1986" i="12"/>
  <c r="P1984" i="12" l="1"/>
  <c r="Q1984" i="12"/>
  <c r="L1985" i="12"/>
  <c r="M1985" i="12"/>
  <c r="N1984" i="12"/>
  <c r="I1985" i="12"/>
  <c r="J1985" i="12" s="1"/>
  <c r="H1986" i="12"/>
  <c r="F1988" i="12"/>
  <c r="G1988" i="12" s="1"/>
  <c r="E1987" i="12"/>
  <c r="P1985" i="12" l="1"/>
  <c r="Q1985" i="12"/>
  <c r="R1984" i="12"/>
  <c r="L1986" i="12"/>
  <c r="M1986" i="12"/>
  <c r="N1985" i="12"/>
  <c r="I1986" i="12"/>
  <c r="J1986" i="12" s="1"/>
  <c r="H1987" i="12"/>
  <c r="E1988" i="12"/>
  <c r="F1989" i="12"/>
  <c r="G1989" i="12" s="1"/>
  <c r="P1986" i="12" l="1"/>
  <c r="Q1986" i="12"/>
  <c r="R1985" i="12"/>
  <c r="L1987" i="12"/>
  <c r="M1987" i="12"/>
  <c r="N1986" i="12"/>
  <c r="I1987" i="12"/>
  <c r="J1987" i="12" s="1"/>
  <c r="H1988" i="12"/>
  <c r="F1990" i="12"/>
  <c r="G1990" i="12" s="1"/>
  <c r="E1989" i="12"/>
  <c r="P1987" i="12" l="1"/>
  <c r="Q1987" i="12"/>
  <c r="R1986" i="12"/>
  <c r="L1988" i="12"/>
  <c r="M1988" i="12"/>
  <c r="N1987" i="12"/>
  <c r="I1988" i="12"/>
  <c r="J1988" i="12" s="1"/>
  <c r="H1989" i="12"/>
  <c r="F1991" i="12"/>
  <c r="G1991" i="12" s="1"/>
  <c r="E1990" i="12"/>
  <c r="P1988" i="12" l="1"/>
  <c r="Q1988" i="12"/>
  <c r="R1987" i="12"/>
  <c r="L1989" i="12"/>
  <c r="M1989" i="12"/>
  <c r="N1988" i="12"/>
  <c r="I1989" i="12"/>
  <c r="J1989" i="12" s="1"/>
  <c r="H1990" i="12"/>
  <c r="F1992" i="12"/>
  <c r="G1992" i="12" s="1"/>
  <c r="E1991" i="12"/>
  <c r="P1989" i="12" l="1"/>
  <c r="Q1989" i="12"/>
  <c r="R1988" i="12"/>
  <c r="L1990" i="12"/>
  <c r="M1990" i="12"/>
  <c r="N1989" i="12"/>
  <c r="I1990" i="12"/>
  <c r="J1990" i="12" s="1"/>
  <c r="H1991" i="12"/>
  <c r="F1993" i="12"/>
  <c r="G1993" i="12" s="1"/>
  <c r="E1992" i="12"/>
  <c r="P1990" i="12" l="1"/>
  <c r="Q1990" i="12"/>
  <c r="R1989" i="12"/>
  <c r="L1991" i="12"/>
  <c r="M1991" i="12"/>
  <c r="N1990" i="12"/>
  <c r="I1991" i="12"/>
  <c r="J1991" i="12" s="1"/>
  <c r="H1992" i="12"/>
  <c r="M1992" i="12" s="1"/>
  <c r="F1994" i="12"/>
  <c r="G1994" i="12" s="1"/>
  <c r="E1993" i="12"/>
  <c r="P1991" i="12" l="1"/>
  <c r="Q1991" i="12"/>
  <c r="Q1992" i="12" s="1"/>
  <c r="R1990" i="12"/>
  <c r="N1991" i="12"/>
  <c r="I1992" i="12"/>
  <c r="J1992" i="12" s="1"/>
  <c r="L1992" i="12"/>
  <c r="N1992" i="12" s="1"/>
  <c r="H1993" i="12"/>
  <c r="M1993" i="12" s="1"/>
  <c r="E1994" i="12"/>
  <c r="F1995" i="12"/>
  <c r="G1995" i="12" s="1"/>
  <c r="P1992" i="12" l="1"/>
  <c r="R1992" i="12" s="1"/>
  <c r="Q1993" i="12"/>
  <c r="R1991" i="12"/>
  <c r="I1993" i="12"/>
  <c r="J1993" i="12" s="1"/>
  <c r="L1993" i="12"/>
  <c r="N1993" i="12" s="1"/>
  <c r="H1994" i="12"/>
  <c r="F1996" i="12"/>
  <c r="G1996" i="12" s="1"/>
  <c r="E1995" i="12"/>
  <c r="P1993" i="12" l="1"/>
  <c r="R1993" i="12" s="1"/>
  <c r="L1994" i="12"/>
  <c r="M1994" i="12"/>
  <c r="I1994" i="12"/>
  <c r="J1994" i="12" s="1"/>
  <c r="H1995" i="12"/>
  <c r="E1996" i="12"/>
  <c r="F1997" i="12"/>
  <c r="G1997" i="12" s="1"/>
  <c r="P1994" i="12" l="1"/>
  <c r="Q1994" i="12"/>
  <c r="L1995" i="12"/>
  <c r="M1995" i="12"/>
  <c r="N1994" i="12"/>
  <c r="I1995" i="12"/>
  <c r="J1995" i="12" s="1"/>
  <c r="H1996" i="12"/>
  <c r="F1998" i="12"/>
  <c r="G1998" i="12" s="1"/>
  <c r="E1997" i="12"/>
  <c r="P1995" i="12" l="1"/>
  <c r="Q1995" i="12"/>
  <c r="R1994" i="12"/>
  <c r="L1996" i="12"/>
  <c r="M1996" i="12"/>
  <c r="N1995" i="12"/>
  <c r="I1996" i="12"/>
  <c r="J1996" i="12" s="1"/>
  <c r="H1997" i="12"/>
  <c r="F1999" i="12"/>
  <c r="G1999" i="12" s="1"/>
  <c r="E1998" i="12"/>
  <c r="P1996" i="12" l="1"/>
  <c r="Q1996" i="12"/>
  <c r="R1995" i="12"/>
  <c r="L1997" i="12"/>
  <c r="M1997" i="12"/>
  <c r="N1996" i="12"/>
  <c r="I1997" i="12"/>
  <c r="J1997" i="12" s="1"/>
  <c r="H1998" i="12"/>
  <c r="F2000" i="12"/>
  <c r="G2000" i="12" s="1"/>
  <c r="E1999" i="12"/>
  <c r="P1997" i="12" l="1"/>
  <c r="Q1997" i="12"/>
  <c r="R1996" i="12"/>
  <c r="L1998" i="12"/>
  <c r="M1998" i="12"/>
  <c r="N1997" i="12"/>
  <c r="I1998" i="12"/>
  <c r="J1998" i="12" s="1"/>
  <c r="H1999" i="12"/>
  <c r="F2001" i="12"/>
  <c r="G2001" i="12" s="1"/>
  <c r="E2000" i="12"/>
  <c r="P1998" i="12" l="1"/>
  <c r="Q1998" i="12"/>
  <c r="R1997" i="12"/>
  <c r="L1999" i="12"/>
  <c r="M1999" i="12"/>
  <c r="N1998" i="12"/>
  <c r="I1999" i="12"/>
  <c r="J1999" i="12" s="1"/>
  <c r="H2000" i="12"/>
  <c r="M2000" i="12" s="1"/>
  <c r="F2002" i="12"/>
  <c r="G2002" i="12" s="1"/>
  <c r="E2001" i="12"/>
  <c r="P1999" i="12" l="1"/>
  <c r="Q1999" i="12"/>
  <c r="Q2000" i="12" s="1"/>
  <c r="R1998" i="12"/>
  <c r="N1999" i="12"/>
  <c r="I2000" i="12"/>
  <c r="J2000" i="12" s="1"/>
  <c r="L2000" i="12"/>
  <c r="N2000" i="12" s="1"/>
  <c r="H2001" i="12"/>
  <c r="M2001" i="12" s="1"/>
  <c r="F2003" i="12"/>
  <c r="G2003" i="12" s="1"/>
  <c r="E2002" i="12"/>
  <c r="P2000" i="12" l="1"/>
  <c r="R2000" i="12" s="1"/>
  <c r="Q2001" i="12"/>
  <c r="R1999" i="12"/>
  <c r="I2001" i="12"/>
  <c r="J2001" i="12" s="1"/>
  <c r="L2001" i="12"/>
  <c r="N2001" i="12" s="1"/>
  <c r="H2002" i="12"/>
  <c r="E2003" i="12"/>
  <c r="F2004" i="12"/>
  <c r="G2004" i="12" s="1"/>
  <c r="P2001" i="12" l="1"/>
  <c r="R2001" i="12" s="1"/>
  <c r="L2002" i="12"/>
  <c r="M2002" i="12"/>
  <c r="I2002" i="12"/>
  <c r="J2002" i="12" s="1"/>
  <c r="H2003" i="12"/>
  <c r="M2003" i="12" s="1"/>
  <c r="F2005" i="12"/>
  <c r="G2005" i="12" s="1"/>
  <c r="E2004" i="12"/>
  <c r="P2002" i="12" l="1"/>
  <c r="Q2002" i="12"/>
  <c r="Q2003" i="12" s="1"/>
  <c r="N2002" i="12"/>
  <c r="I2003" i="12"/>
  <c r="J2003" i="12" s="1"/>
  <c r="L2003" i="12"/>
  <c r="N2003" i="12" s="1"/>
  <c r="H2004" i="12"/>
  <c r="F2006" i="12"/>
  <c r="G2006" i="12" s="1"/>
  <c r="E2005" i="12"/>
  <c r="P2003" i="12" l="1"/>
  <c r="R2003" i="12" s="1"/>
  <c r="R2002" i="12"/>
  <c r="L2004" i="12"/>
  <c r="M2004" i="12"/>
  <c r="I2004" i="12"/>
  <c r="J2004" i="12" s="1"/>
  <c r="H2005" i="12"/>
  <c r="F2007" i="12"/>
  <c r="G2007" i="12" s="1"/>
  <c r="E2006" i="12"/>
  <c r="P2004" i="12" l="1"/>
  <c r="Q2004" i="12"/>
  <c r="L2005" i="12"/>
  <c r="M2005" i="12"/>
  <c r="N2004" i="12"/>
  <c r="I2005" i="12"/>
  <c r="J2005" i="12" s="1"/>
  <c r="H2006" i="12"/>
  <c r="F2008" i="12"/>
  <c r="G2008" i="12" s="1"/>
  <c r="E2007" i="12"/>
  <c r="P2005" i="12" l="1"/>
  <c r="Q2005" i="12"/>
  <c r="R2004" i="12"/>
  <c r="L2006" i="12"/>
  <c r="M2006" i="12"/>
  <c r="N2005" i="12"/>
  <c r="I2006" i="12"/>
  <c r="J2006" i="12" s="1"/>
  <c r="H2007" i="12"/>
  <c r="E2008" i="12"/>
  <c r="F2009" i="12"/>
  <c r="G2009" i="12" s="1"/>
  <c r="P2006" i="12" l="1"/>
  <c r="Q2006" i="12"/>
  <c r="R2005" i="12"/>
  <c r="L2007" i="12"/>
  <c r="M2007" i="12"/>
  <c r="N2006" i="12"/>
  <c r="I2007" i="12"/>
  <c r="J2007" i="12" s="1"/>
  <c r="H2008" i="12"/>
  <c r="F2010" i="12"/>
  <c r="G2010" i="12" s="1"/>
  <c r="E2009" i="12"/>
  <c r="R2006" i="12" l="1"/>
  <c r="P2007" i="12"/>
  <c r="Q2007" i="12"/>
  <c r="L2008" i="12"/>
  <c r="M2008" i="12"/>
  <c r="N2007" i="12"/>
  <c r="I2008" i="12"/>
  <c r="J2008" i="12" s="1"/>
  <c r="H2009" i="12"/>
  <c r="M2009" i="12" s="1"/>
  <c r="E2010" i="12"/>
  <c r="F2011" i="12"/>
  <c r="G2011" i="12" s="1"/>
  <c r="P2008" i="12" l="1"/>
  <c r="Q2008" i="12"/>
  <c r="Q2009" i="12" s="1"/>
  <c r="R2007" i="12"/>
  <c r="N2008" i="12"/>
  <c r="I2009" i="12"/>
  <c r="J2009" i="12" s="1"/>
  <c r="L2009" i="12"/>
  <c r="N2009" i="12" s="1"/>
  <c r="H2010" i="12"/>
  <c r="F2012" i="12"/>
  <c r="G2012" i="12" s="1"/>
  <c r="E2011" i="12"/>
  <c r="P2009" i="12" l="1"/>
  <c r="R2009" i="12" s="1"/>
  <c r="R2008" i="12"/>
  <c r="L2010" i="12"/>
  <c r="M2010" i="12"/>
  <c r="I2010" i="12"/>
  <c r="J2010" i="12" s="1"/>
  <c r="H2011" i="12"/>
  <c r="M2011" i="12" s="1"/>
  <c r="E2012" i="12"/>
  <c r="F2013" i="12"/>
  <c r="G2013" i="12" s="1"/>
  <c r="P2010" i="12" l="1"/>
  <c r="Q2010" i="12"/>
  <c r="Q2011" i="12" s="1"/>
  <c r="N2010" i="12"/>
  <c r="I2011" i="12"/>
  <c r="J2011" i="12" s="1"/>
  <c r="L2011" i="12"/>
  <c r="N2011" i="12" s="1"/>
  <c r="H2012" i="12"/>
  <c r="F2014" i="12"/>
  <c r="G2014" i="12" s="1"/>
  <c r="E2013" i="12"/>
  <c r="P2011" i="12" l="1"/>
  <c r="R2011" i="12" s="1"/>
  <c r="R2010" i="12"/>
  <c r="L2012" i="12"/>
  <c r="M2012" i="12"/>
  <c r="I2012" i="12"/>
  <c r="J2012" i="12" s="1"/>
  <c r="H2013" i="12"/>
  <c r="M2013" i="12" s="1"/>
  <c r="E2014" i="12"/>
  <c r="F2015" i="12"/>
  <c r="G2015" i="12" s="1"/>
  <c r="P2012" i="12" l="1"/>
  <c r="Q2012" i="12"/>
  <c r="Q2013" i="12" s="1"/>
  <c r="N2012" i="12"/>
  <c r="I2013" i="12"/>
  <c r="J2013" i="12" s="1"/>
  <c r="L2013" i="12"/>
  <c r="N2013" i="12" s="1"/>
  <c r="H2014" i="12"/>
  <c r="F2016" i="12"/>
  <c r="G2016" i="12" s="1"/>
  <c r="E2015" i="12"/>
  <c r="P2013" i="12" l="1"/>
  <c r="R2013" i="12" s="1"/>
  <c r="R2012" i="12"/>
  <c r="L2014" i="12"/>
  <c r="M2014" i="12"/>
  <c r="I2014" i="12"/>
  <c r="J2014" i="12" s="1"/>
  <c r="H2015" i="12"/>
  <c r="F2017" i="12"/>
  <c r="G2017" i="12" s="1"/>
  <c r="E2016" i="12"/>
  <c r="P2014" i="12" l="1"/>
  <c r="Q2014" i="12"/>
  <c r="L2015" i="12"/>
  <c r="M2015" i="12"/>
  <c r="N2014" i="12"/>
  <c r="I2015" i="12"/>
  <c r="J2015" i="12" s="1"/>
  <c r="H2016" i="12"/>
  <c r="F2018" i="12"/>
  <c r="G2018" i="12" s="1"/>
  <c r="E2017" i="12"/>
  <c r="P2015" i="12" l="1"/>
  <c r="Q2015" i="12"/>
  <c r="R2014" i="12"/>
  <c r="L2016" i="12"/>
  <c r="M2016" i="12"/>
  <c r="N2015" i="12"/>
  <c r="I2016" i="12"/>
  <c r="J2016" i="12" s="1"/>
  <c r="H2017" i="12"/>
  <c r="M2017" i="12" s="1"/>
  <c r="E2018" i="12"/>
  <c r="F2019" i="12"/>
  <c r="G2019" i="12" s="1"/>
  <c r="P2016" i="12" l="1"/>
  <c r="Q2016" i="12"/>
  <c r="Q2017" i="12" s="1"/>
  <c r="R2015" i="12"/>
  <c r="N2016" i="12"/>
  <c r="I2017" i="12"/>
  <c r="J2017" i="12" s="1"/>
  <c r="L2017" i="12"/>
  <c r="N2017" i="12" s="1"/>
  <c r="H2018" i="12"/>
  <c r="F2020" i="12"/>
  <c r="G2020" i="12" s="1"/>
  <c r="E2019" i="12"/>
  <c r="P2017" i="12" l="1"/>
  <c r="R2017" i="12" s="1"/>
  <c r="R2016" i="12"/>
  <c r="L2018" i="12"/>
  <c r="M2018" i="12"/>
  <c r="I2018" i="12"/>
  <c r="J2018" i="12" s="1"/>
  <c r="H2019" i="12"/>
  <c r="E2020" i="12"/>
  <c r="F2021" i="12"/>
  <c r="G2021" i="12" s="1"/>
  <c r="P2018" i="12" l="1"/>
  <c r="Q2018" i="12"/>
  <c r="L2019" i="12"/>
  <c r="M2019" i="12"/>
  <c r="N2018" i="12"/>
  <c r="I2019" i="12"/>
  <c r="J2019" i="12" s="1"/>
  <c r="H2020" i="12"/>
  <c r="F2022" i="12"/>
  <c r="G2022" i="12" s="1"/>
  <c r="E2021" i="12"/>
  <c r="P2019" i="12" l="1"/>
  <c r="Q2019" i="12"/>
  <c r="R2018" i="12"/>
  <c r="L2020" i="12"/>
  <c r="M2020" i="12"/>
  <c r="N2019" i="12"/>
  <c r="I2020" i="12"/>
  <c r="J2020" i="12" s="1"/>
  <c r="H2021" i="12"/>
  <c r="M2021" i="12" s="1"/>
  <c r="E2022" i="12"/>
  <c r="F2023" i="12"/>
  <c r="G2023" i="12" s="1"/>
  <c r="P2020" i="12" l="1"/>
  <c r="Q2020" i="12"/>
  <c r="Q2021" i="12" s="1"/>
  <c r="R2019" i="12"/>
  <c r="N2020" i="12"/>
  <c r="I2021" i="12"/>
  <c r="J2021" i="12" s="1"/>
  <c r="L2021" i="12"/>
  <c r="N2021" i="12" s="1"/>
  <c r="H2022" i="12"/>
  <c r="F2024" i="12"/>
  <c r="G2024" i="12" s="1"/>
  <c r="E2023" i="12"/>
  <c r="P2021" i="12" l="1"/>
  <c r="R2021" i="12" s="1"/>
  <c r="R2020" i="12"/>
  <c r="L2022" i="12"/>
  <c r="M2022" i="12"/>
  <c r="I2022" i="12"/>
  <c r="J2022" i="12" s="1"/>
  <c r="H2023" i="12"/>
  <c r="F2025" i="12"/>
  <c r="G2025" i="12" s="1"/>
  <c r="E2024" i="12"/>
  <c r="P2022" i="12" l="1"/>
  <c r="Q2022" i="12"/>
  <c r="L2023" i="12"/>
  <c r="M2023" i="12"/>
  <c r="N2022" i="12"/>
  <c r="I2023" i="12"/>
  <c r="J2023" i="12" s="1"/>
  <c r="H2024" i="12"/>
  <c r="F2026" i="12"/>
  <c r="G2026" i="12" s="1"/>
  <c r="E2025" i="12"/>
  <c r="P2023" i="12" l="1"/>
  <c r="Q2023" i="12"/>
  <c r="R2022" i="12"/>
  <c r="L2024" i="12"/>
  <c r="M2024" i="12"/>
  <c r="N2023" i="12"/>
  <c r="I2024" i="12"/>
  <c r="J2024" i="12" s="1"/>
  <c r="H2025" i="12"/>
  <c r="F2027" i="12"/>
  <c r="G2027" i="12" s="1"/>
  <c r="E2026" i="12"/>
  <c r="P2024" i="12" l="1"/>
  <c r="Q2024" i="12"/>
  <c r="R2023" i="12"/>
  <c r="L2025" i="12"/>
  <c r="M2025" i="12"/>
  <c r="N2024" i="12"/>
  <c r="I2025" i="12"/>
  <c r="J2025" i="12" s="1"/>
  <c r="H2026" i="12"/>
  <c r="E2027" i="12"/>
  <c r="F2028" i="12"/>
  <c r="G2028" i="12" s="1"/>
  <c r="P2025" i="12" l="1"/>
  <c r="Q2025" i="12"/>
  <c r="R2024" i="12"/>
  <c r="L2026" i="12"/>
  <c r="M2026" i="12"/>
  <c r="N2025" i="12"/>
  <c r="I2026" i="12"/>
  <c r="J2026" i="12" s="1"/>
  <c r="H2027" i="12"/>
  <c r="M2027" i="12" s="1"/>
  <c r="F2029" i="12"/>
  <c r="G2029" i="12" s="1"/>
  <c r="E2028" i="12"/>
  <c r="P2026" i="12" l="1"/>
  <c r="Q2026" i="12"/>
  <c r="Q2027" i="12" s="1"/>
  <c r="R2025" i="12"/>
  <c r="N2026" i="12"/>
  <c r="I2027" i="12"/>
  <c r="J2027" i="12" s="1"/>
  <c r="L2027" i="12"/>
  <c r="N2027" i="12" s="1"/>
  <c r="H2028" i="12"/>
  <c r="F2030" i="12"/>
  <c r="G2030" i="12" s="1"/>
  <c r="E2029" i="12"/>
  <c r="P2027" i="12" l="1"/>
  <c r="R2027" i="12" s="1"/>
  <c r="R2026" i="12"/>
  <c r="L2028" i="12"/>
  <c r="M2028" i="12"/>
  <c r="I2028" i="12"/>
  <c r="J2028" i="12" s="1"/>
  <c r="H2029" i="12"/>
  <c r="F2031" i="12"/>
  <c r="G2031" i="12" s="1"/>
  <c r="E2030" i="12"/>
  <c r="P2028" i="12" l="1"/>
  <c r="Q2028" i="12"/>
  <c r="L2029" i="12"/>
  <c r="M2029" i="12"/>
  <c r="N2028" i="12"/>
  <c r="I2029" i="12"/>
  <c r="J2029" i="12" s="1"/>
  <c r="H2030" i="12"/>
  <c r="F2032" i="12"/>
  <c r="G2032" i="12" s="1"/>
  <c r="E2031" i="12"/>
  <c r="P2029" i="12" l="1"/>
  <c r="Q2029" i="12"/>
  <c r="R2028" i="12"/>
  <c r="L2030" i="12"/>
  <c r="M2030" i="12"/>
  <c r="N2029" i="12"/>
  <c r="I2030" i="12"/>
  <c r="J2030" i="12" s="1"/>
  <c r="H2031" i="12"/>
  <c r="M2031" i="12" s="1"/>
  <c r="F2033" i="12"/>
  <c r="G2033" i="12" s="1"/>
  <c r="E2032" i="12"/>
  <c r="P2030" i="12" l="1"/>
  <c r="Q2030" i="12"/>
  <c r="Q2031" i="12" s="1"/>
  <c r="R2029" i="12"/>
  <c r="N2030" i="12"/>
  <c r="I2031" i="12"/>
  <c r="J2031" i="12" s="1"/>
  <c r="L2031" i="12"/>
  <c r="N2031" i="12" s="1"/>
  <c r="H2032" i="12"/>
  <c r="F2034" i="12"/>
  <c r="G2034" i="12" s="1"/>
  <c r="E2033" i="12"/>
  <c r="P2031" i="12" l="1"/>
  <c r="R2031" i="12" s="1"/>
  <c r="R2030" i="12"/>
  <c r="L2032" i="12"/>
  <c r="M2032" i="12"/>
  <c r="I2032" i="12"/>
  <c r="J2032" i="12" s="1"/>
  <c r="H2033" i="12"/>
  <c r="F2035" i="12"/>
  <c r="G2035" i="12" s="1"/>
  <c r="E2034" i="12"/>
  <c r="P2032" i="12" l="1"/>
  <c r="Q2032" i="12"/>
  <c r="L2033" i="12"/>
  <c r="M2033" i="12"/>
  <c r="N2032" i="12"/>
  <c r="I2033" i="12"/>
  <c r="J2033" i="12" s="1"/>
  <c r="H2034" i="12"/>
  <c r="F2036" i="12"/>
  <c r="G2036" i="12" s="1"/>
  <c r="E2035" i="12"/>
  <c r="P2033" i="12" l="1"/>
  <c r="Q2033" i="12"/>
  <c r="R2032" i="12"/>
  <c r="L2034" i="12"/>
  <c r="M2034" i="12"/>
  <c r="N2033" i="12"/>
  <c r="I2034" i="12"/>
  <c r="J2034" i="12" s="1"/>
  <c r="H2035" i="12"/>
  <c r="F2037" i="12"/>
  <c r="G2037" i="12" s="1"/>
  <c r="E2036" i="12"/>
  <c r="P2034" i="12" l="1"/>
  <c r="Q2034" i="12"/>
  <c r="R2033" i="12"/>
  <c r="L2035" i="12"/>
  <c r="M2035" i="12"/>
  <c r="N2034" i="12"/>
  <c r="I2035" i="12"/>
  <c r="J2035" i="12" s="1"/>
  <c r="H2036" i="12"/>
  <c r="E2037" i="12"/>
  <c r="F2038" i="12"/>
  <c r="G2038" i="12" s="1"/>
  <c r="P2035" i="12" l="1"/>
  <c r="Q2035" i="12"/>
  <c r="R2034" i="12"/>
  <c r="L2036" i="12"/>
  <c r="M2036" i="12"/>
  <c r="N2035" i="12"/>
  <c r="I2036" i="12"/>
  <c r="J2036" i="12" s="1"/>
  <c r="H2037" i="12"/>
  <c r="F2039" i="12"/>
  <c r="G2039" i="12" s="1"/>
  <c r="E2038" i="12"/>
  <c r="P2036" i="12" l="1"/>
  <c r="Q2036" i="12"/>
  <c r="R2035" i="12"/>
  <c r="L2037" i="12"/>
  <c r="M2037" i="12"/>
  <c r="N2036" i="12"/>
  <c r="I2037" i="12"/>
  <c r="J2037" i="12" s="1"/>
  <c r="H2038" i="12"/>
  <c r="M2038" i="12" s="1"/>
  <c r="F2040" i="12"/>
  <c r="G2040" i="12" s="1"/>
  <c r="E2039" i="12"/>
  <c r="P2037" i="12" l="1"/>
  <c r="Q2037" i="12"/>
  <c r="Q2038" i="12" s="1"/>
  <c r="R2036" i="12"/>
  <c r="N2037" i="12"/>
  <c r="I2038" i="12"/>
  <c r="J2038" i="12" s="1"/>
  <c r="L2038" i="12"/>
  <c r="N2038" i="12" s="1"/>
  <c r="H2039" i="12"/>
  <c r="M2039" i="12" s="1"/>
  <c r="F2041" i="12"/>
  <c r="G2041" i="12" s="1"/>
  <c r="E2040" i="12"/>
  <c r="P2038" i="12" l="1"/>
  <c r="R2038" i="12" s="1"/>
  <c r="Q2039" i="12"/>
  <c r="R2037" i="12"/>
  <c r="I2039" i="12"/>
  <c r="J2039" i="12" s="1"/>
  <c r="L2039" i="12"/>
  <c r="N2039" i="12" s="1"/>
  <c r="H2040" i="12"/>
  <c r="E2041" i="12"/>
  <c r="F2042" i="12"/>
  <c r="G2042" i="12" s="1"/>
  <c r="P2039" i="12" l="1"/>
  <c r="R2039" i="12" s="1"/>
  <c r="L2040" i="12"/>
  <c r="M2040" i="12"/>
  <c r="I2040" i="12"/>
  <c r="J2040" i="12" s="1"/>
  <c r="H2041" i="12"/>
  <c r="F2043" i="12"/>
  <c r="G2043" i="12" s="1"/>
  <c r="E2042" i="12"/>
  <c r="P2040" i="12" l="1"/>
  <c r="Q2040" i="12"/>
  <c r="L2041" i="12"/>
  <c r="M2041" i="12"/>
  <c r="N2040" i="12"/>
  <c r="I2041" i="12"/>
  <c r="J2041" i="12" s="1"/>
  <c r="H2042" i="12"/>
  <c r="E2043" i="12"/>
  <c r="F2044" i="12"/>
  <c r="G2044" i="12" s="1"/>
  <c r="P2041" i="12" l="1"/>
  <c r="Q2041" i="12"/>
  <c r="R2040" i="12"/>
  <c r="L2042" i="12"/>
  <c r="M2042" i="12"/>
  <c r="N2041" i="12"/>
  <c r="I2042" i="12"/>
  <c r="J2042" i="12" s="1"/>
  <c r="H2043" i="12"/>
  <c r="F2045" i="12"/>
  <c r="G2045" i="12" s="1"/>
  <c r="E2044" i="12"/>
  <c r="P2042" i="12" l="1"/>
  <c r="Q2042" i="12"/>
  <c r="R2041" i="12"/>
  <c r="L2043" i="12"/>
  <c r="M2043" i="12"/>
  <c r="N2042" i="12"/>
  <c r="I2043" i="12"/>
  <c r="J2043" i="12" s="1"/>
  <c r="H2044" i="12"/>
  <c r="E2045" i="12"/>
  <c r="F2046" i="12"/>
  <c r="G2046" i="12" s="1"/>
  <c r="P2043" i="12" l="1"/>
  <c r="Q2043" i="12"/>
  <c r="R2042" i="12"/>
  <c r="L2044" i="12"/>
  <c r="M2044" i="12"/>
  <c r="N2043" i="12"/>
  <c r="I2044" i="12"/>
  <c r="J2044" i="12" s="1"/>
  <c r="H2045" i="12"/>
  <c r="F2047" i="12"/>
  <c r="G2047" i="12" s="1"/>
  <c r="E2046" i="12"/>
  <c r="P2044" i="12" l="1"/>
  <c r="Q2044" i="12"/>
  <c r="R2043" i="12"/>
  <c r="L2045" i="12"/>
  <c r="M2045" i="12"/>
  <c r="N2044" i="12"/>
  <c r="I2045" i="12"/>
  <c r="J2045" i="12" s="1"/>
  <c r="H2046" i="12"/>
  <c r="F2048" i="12"/>
  <c r="G2048" i="12" s="1"/>
  <c r="E2047" i="12"/>
  <c r="P2045" i="12" l="1"/>
  <c r="Q2045" i="12"/>
  <c r="R2044" i="12"/>
  <c r="L2046" i="12"/>
  <c r="M2046" i="12"/>
  <c r="N2045" i="12"/>
  <c r="I2046" i="12"/>
  <c r="J2046" i="12" s="1"/>
  <c r="H2047" i="12"/>
  <c r="M2047" i="12" s="1"/>
  <c r="E2048" i="12"/>
  <c r="F2049" i="12"/>
  <c r="G2049" i="12" s="1"/>
  <c r="P2046" i="12" l="1"/>
  <c r="Q2046" i="12"/>
  <c r="Q2047" i="12" s="1"/>
  <c r="R2045" i="12"/>
  <c r="N2046" i="12"/>
  <c r="I2047" i="12"/>
  <c r="J2047" i="12" s="1"/>
  <c r="L2047" i="12"/>
  <c r="N2047" i="12" s="1"/>
  <c r="H2048" i="12"/>
  <c r="F2050" i="12"/>
  <c r="G2050" i="12" s="1"/>
  <c r="E2049" i="12"/>
  <c r="P2047" i="12" l="1"/>
  <c r="R2047" i="12" s="1"/>
  <c r="R2046" i="12"/>
  <c r="L2048" i="12"/>
  <c r="M2048" i="12"/>
  <c r="I2048" i="12"/>
  <c r="J2048" i="12" s="1"/>
  <c r="H2049" i="12"/>
  <c r="M2049" i="12" s="1"/>
  <c r="F2051" i="12"/>
  <c r="G2051" i="12" s="1"/>
  <c r="E2050" i="12"/>
  <c r="P2048" i="12" l="1"/>
  <c r="Q2048" i="12"/>
  <c r="Q2049" i="12" s="1"/>
  <c r="N2048" i="12"/>
  <c r="I2049" i="12"/>
  <c r="J2049" i="12" s="1"/>
  <c r="L2049" i="12"/>
  <c r="N2049" i="12" s="1"/>
  <c r="H2050" i="12"/>
  <c r="E2051" i="12"/>
  <c r="F2052" i="12"/>
  <c r="G2052" i="12" s="1"/>
  <c r="P2049" i="12" l="1"/>
  <c r="R2049" i="12" s="1"/>
  <c r="R2048" i="12"/>
  <c r="L2050" i="12"/>
  <c r="M2050" i="12"/>
  <c r="I2050" i="12"/>
  <c r="J2050" i="12" s="1"/>
  <c r="H2051" i="12"/>
  <c r="F2053" i="12"/>
  <c r="G2053" i="12" s="1"/>
  <c r="E2052" i="12"/>
  <c r="P2050" i="12" l="1"/>
  <c r="Q2050" i="12"/>
  <c r="L2051" i="12"/>
  <c r="M2051" i="12"/>
  <c r="N2050" i="12"/>
  <c r="I2051" i="12"/>
  <c r="J2051" i="12" s="1"/>
  <c r="H2052" i="12"/>
  <c r="F2054" i="12"/>
  <c r="G2054" i="12" s="1"/>
  <c r="E2053" i="12"/>
  <c r="P2051" i="12" l="1"/>
  <c r="Q2051" i="12"/>
  <c r="R2050" i="12"/>
  <c r="L2052" i="12"/>
  <c r="M2052" i="12"/>
  <c r="N2051" i="12"/>
  <c r="I2052" i="12"/>
  <c r="J2052" i="12" s="1"/>
  <c r="H2053" i="12"/>
  <c r="M2053" i="12" s="1"/>
  <c r="E2054" i="12"/>
  <c r="F2055" i="12"/>
  <c r="G2055" i="12" s="1"/>
  <c r="P2052" i="12" l="1"/>
  <c r="Q2052" i="12"/>
  <c r="Q2053" i="12" s="1"/>
  <c r="R2051" i="12"/>
  <c r="N2052" i="12"/>
  <c r="I2053" i="12"/>
  <c r="J2053" i="12" s="1"/>
  <c r="L2053" i="12"/>
  <c r="N2053" i="12" s="1"/>
  <c r="H2054" i="12"/>
  <c r="F2056" i="12"/>
  <c r="G2056" i="12" s="1"/>
  <c r="E2055" i="12"/>
  <c r="P2053" i="12" l="1"/>
  <c r="R2053" i="12" s="1"/>
  <c r="R2052" i="12"/>
  <c r="L2054" i="12"/>
  <c r="M2054" i="12"/>
  <c r="I2054" i="12"/>
  <c r="J2054" i="12" s="1"/>
  <c r="H2055" i="12"/>
  <c r="F2057" i="12"/>
  <c r="G2057" i="12" s="1"/>
  <c r="E2056" i="12"/>
  <c r="P2054" i="12" l="1"/>
  <c r="Q2054" i="12"/>
  <c r="L2055" i="12"/>
  <c r="M2055" i="12"/>
  <c r="N2054" i="12"/>
  <c r="I2055" i="12"/>
  <c r="J2055" i="12" s="1"/>
  <c r="H2056" i="12"/>
  <c r="E2057" i="12"/>
  <c r="F2058" i="12"/>
  <c r="G2058" i="12" s="1"/>
  <c r="P2055" i="12" l="1"/>
  <c r="Q2055" i="12"/>
  <c r="R2054" i="12"/>
  <c r="L2056" i="12"/>
  <c r="M2056" i="12"/>
  <c r="N2055" i="12"/>
  <c r="I2056" i="12"/>
  <c r="J2056" i="12" s="1"/>
  <c r="H2057" i="12"/>
  <c r="M2057" i="12" s="1"/>
  <c r="F2059" i="12"/>
  <c r="G2059" i="12" s="1"/>
  <c r="E2058" i="12"/>
  <c r="P2056" i="12" l="1"/>
  <c r="Q2056" i="12"/>
  <c r="Q2057" i="12" s="1"/>
  <c r="R2055" i="12"/>
  <c r="N2056" i="12"/>
  <c r="I2057" i="12"/>
  <c r="J2057" i="12" s="1"/>
  <c r="L2057" i="12"/>
  <c r="N2057" i="12" s="1"/>
  <c r="H2058" i="12"/>
  <c r="E2059" i="12"/>
  <c r="F2060" i="12"/>
  <c r="G2060" i="12" s="1"/>
  <c r="P2057" i="12" l="1"/>
  <c r="R2057" i="12" s="1"/>
  <c r="R2056" i="12"/>
  <c r="L2058" i="12"/>
  <c r="M2058" i="12"/>
  <c r="I2058" i="12"/>
  <c r="J2058" i="12" s="1"/>
  <c r="H2059" i="12"/>
  <c r="F2061" i="12"/>
  <c r="G2061" i="12" s="1"/>
  <c r="E2060" i="12"/>
  <c r="P2058" i="12" l="1"/>
  <c r="Q2058" i="12"/>
  <c r="L2059" i="12"/>
  <c r="M2059" i="12"/>
  <c r="N2058" i="12"/>
  <c r="I2059" i="12"/>
  <c r="J2059" i="12" s="1"/>
  <c r="H2060" i="12"/>
  <c r="M2060" i="12" s="1"/>
  <c r="F2062" i="12"/>
  <c r="G2062" i="12" s="1"/>
  <c r="E2061" i="12"/>
  <c r="P2059" i="12" l="1"/>
  <c r="Q2059" i="12"/>
  <c r="Q2060" i="12" s="1"/>
  <c r="R2058" i="12"/>
  <c r="N2059" i="12"/>
  <c r="I2060" i="12"/>
  <c r="J2060" i="12" s="1"/>
  <c r="L2060" i="12"/>
  <c r="N2060" i="12" s="1"/>
  <c r="H2061" i="12"/>
  <c r="M2061" i="12" s="1"/>
  <c r="F2063" i="12"/>
  <c r="G2063" i="12" s="1"/>
  <c r="E2062" i="12"/>
  <c r="P2060" i="12" l="1"/>
  <c r="R2060" i="12" s="1"/>
  <c r="Q2061" i="12"/>
  <c r="R2059" i="12"/>
  <c r="I2061" i="12"/>
  <c r="J2061" i="12" s="1"/>
  <c r="L2061" i="12"/>
  <c r="N2061" i="12" s="1"/>
  <c r="H2062" i="12"/>
  <c r="M2062" i="12" s="1"/>
  <c r="E2063" i="12"/>
  <c r="F2064" i="12"/>
  <c r="G2064" i="12" s="1"/>
  <c r="P2061" i="12" l="1"/>
  <c r="R2061" i="12" s="1"/>
  <c r="Q2062" i="12"/>
  <c r="I2062" i="12"/>
  <c r="J2062" i="12" s="1"/>
  <c r="L2062" i="12"/>
  <c r="N2062" i="12" s="1"/>
  <c r="H2063" i="12"/>
  <c r="F2065" i="12"/>
  <c r="G2065" i="12" s="1"/>
  <c r="E2064" i="12"/>
  <c r="P2062" i="12" l="1"/>
  <c r="R2062" i="12" s="1"/>
  <c r="L2063" i="12"/>
  <c r="M2063" i="12"/>
  <c r="I2063" i="12"/>
  <c r="J2063" i="12" s="1"/>
  <c r="H2064" i="12"/>
  <c r="E2065" i="12"/>
  <c r="F2066" i="12"/>
  <c r="G2066" i="12" s="1"/>
  <c r="P2063" i="12" l="1"/>
  <c r="Q2063" i="12"/>
  <c r="L2064" i="12"/>
  <c r="M2064" i="12"/>
  <c r="N2063" i="12"/>
  <c r="I2064" i="12"/>
  <c r="J2064" i="12" s="1"/>
  <c r="H2065" i="12"/>
  <c r="F2067" i="12"/>
  <c r="G2067" i="12" s="1"/>
  <c r="E2066" i="12"/>
  <c r="P2064" i="12" l="1"/>
  <c r="Q2064" i="12"/>
  <c r="R2063" i="12"/>
  <c r="L2065" i="12"/>
  <c r="M2065" i="12"/>
  <c r="N2064" i="12"/>
  <c r="I2065" i="12"/>
  <c r="J2065" i="12" s="1"/>
  <c r="H2066" i="12"/>
  <c r="F2068" i="12"/>
  <c r="G2068" i="12" s="1"/>
  <c r="E2067" i="12"/>
  <c r="P2065" i="12" l="1"/>
  <c r="Q2065" i="12"/>
  <c r="R2064" i="12"/>
  <c r="L2066" i="12"/>
  <c r="M2066" i="12"/>
  <c r="N2065" i="12"/>
  <c r="I2066" i="12"/>
  <c r="J2066" i="12" s="1"/>
  <c r="H2067" i="12"/>
  <c r="F2069" i="12"/>
  <c r="G2069" i="12" s="1"/>
  <c r="E2068" i="12"/>
  <c r="P2066" i="12" l="1"/>
  <c r="Q2066" i="12"/>
  <c r="R2065" i="12"/>
  <c r="L2067" i="12"/>
  <c r="M2067" i="12"/>
  <c r="N2066" i="12"/>
  <c r="I2067" i="12"/>
  <c r="J2067" i="12" s="1"/>
  <c r="H2068" i="12"/>
  <c r="F2070" i="12"/>
  <c r="G2070" i="12" s="1"/>
  <c r="E2069" i="12"/>
  <c r="P2067" i="12" l="1"/>
  <c r="Q2067" i="12"/>
  <c r="R2066" i="12"/>
  <c r="L2068" i="12"/>
  <c r="M2068" i="12"/>
  <c r="N2067" i="12"/>
  <c r="I2068" i="12"/>
  <c r="J2068" i="12" s="1"/>
  <c r="H2069" i="12"/>
  <c r="F2071" i="12"/>
  <c r="G2071" i="12" s="1"/>
  <c r="E2070" i="12"/>
  <c r="P2068" i="12" l="1"/>
  <c r="Q2068" i="12"/>
  <c r="R2067" i="12"/>
  <c r="L2069" i="12"/>
  <c r="M2069" i="12"/>
  <c r="N2068" i="12"/>
  <c r="I2069" i="12"/>
  <c r="J2069" i="12" s="1"/>
  <c r="H2070" i="12"/>
  <c r="F2072" i="12"/>
  <c r="G2072" i="12" s="1"/>
  <c r="E2071" i="12"/>
  <c r="P2069" i="12" l="1"/>
  <c r="Q2069" i="12"/>
  <c r="R2068" i="12"/>
  <c r="L2070" i="12"/>
  <c r="M2070" i="12"/>
  <c r="N2069" i="12"/>
  <c r="I2070" i="12"/>
  <c r="J2070" i="12" s="1"/>
  <c r="H2071" i="12"/>
  <c r="F2073" i="12"/>
  <c r="G2073" i="12" s="1"/>
  <c r="E2072" i="12"/>
  <c r="P2070" i="12" l="1"/>
  <c r="Q2070" i="12"/>
  <c r="R2069" i="12"/>
  <c r="L2071" i="12"/>
  <c r="M2071" i="12"/>
  <c r="N2070" i="12"/>
  <c r="I2071" i="12"/>
  <c r="J2071" i="12" s="1"/>
  <c r="H2072" i="12"/>
  <c r="F2074" i="12"/>
  <c r="G2074" i="12" s="1"/>
  <c r="E2073" i="12"/>
  <c r="P2071" i="12" l="1"/>
  <c r="Q2071" i="12"/>
  <c r="R2070" i="12"/>
  <c r="L2072" i="12"/>
  <c r="M2072" i="12"/>
  <c r="N2071" i="12"/>
  <c r="I2072" i="12"/>
  <c r="J2072" i="12" s="1"/>
  <c r="H2073" i="12"/>
  <c r="M2073" i="12" s="1"/>
  <c r="E2074" i="12"/>
  <c r="F2075" i="12"/>
  <c r="G2075" i="12" s="1"/>
  <c r="P2072" i="12" l="1"/>
  <c r="Q2072" i="12"/>
  <c r="Q2073" i="12" s="1"/>
  <c r="R2071" i="12"/>
  <c r="N2072" i="12"/>
  <c r="I2073" i="12"/>
  <c r="J2073" i="12" s="1"/>
  <c r="L2073" i="12"/>
  <c r="N2073" i="12" s="1"/>
  <c r="H2074" i="12"/>
  <c r="F2076" i="12"/>
  <c r="G2076" i="12" s="1"/>
  <c r="E2075" i="12"/>
  <c r="P2073" i="12" l="1"/>
  <c r="R2073" i="12" s="1"/>
  <c r="R2072" i="12"/>
  <c r="L2074" i="12"/>
  <c r="M2074" i="12"/>
  <c r="I2074" i="12"/>
  <c r="J2074" i="12" s="1"/>
  <c r="H2075" i="12"/>
  <c r="E2076" i="12"/>
  <c r="F2077" i="12"/>
  <c r="G2077" i="12" s="1"/>
  <c r="P2074" i="12" l="1"/>
  <c r="Q2074" i="12"/>
  <c r="L2075" i="12"/>
  <c r="M2075" i="12"/>
  <c r="N2074" i="12"/>
  <c r="I2075" i="12"/>
  <c r="J2075" i="12" s="1"/>
  <c r="H2076" i="12"/>
  <c r="M2076" i="12" s="1"/>
  <c r="F2078" i="12"/>
  <c r="G2078" i="12" s="1"/>
  <c r="E2077" i="12"/>
  <c r="P2075" i="12" l="1"/>
  <c r="Q2075" i="12"/>
  <c r="Q2076" i="12" s="1"/>
  <c r="R2074" i="12"/>
  <c r="N2075" i="12"/>
  <c r="I2076" i="12"/>
  <c r="J2076" i="12" s="1"/>
  <c r="L2076" i="12"/>
  <c r="N2076" i="12" s="1"/>
  <c r="H2077" i="12"/>
  <c r="M2077" i="12" s="1"/>
  <c r="F2079" i="12"/>
  <c r="G2079" i="12" s="1"/>
  <c r="E2078" i="12"/>
  <c r="P2076" i="12" l="1"/>
  <c r="R2076" i="12" s="1"/>
  <c r="Q2077" i="12"/>
  <c r="R2075" i="12"/>
  <c r="I2077" i="12"/>
  <c r="J2077" i="12" s="1"/>
  <c r="L2077" i="12"/>
  <c r="N2077" i="12" s="1"/>
  <c r="H2078" i="12"/>
  <c r="F2080" i="12"/>
  <c r="G2080" i="12" s="1"/>
  <c r="E2079" i="12"/>
  <c r="P2077" i="12" l="1"/>
  <c r="R2077" i="12" s="1"/>
  <c r="L2078" i="12"/>
  <c r="M2078" i="12"/>
  <c r="I2078" i="12"/>
  <c r="J2078" i="12" s="1"/>
  <c r="H2079" i="12"/>
  <c r="E2080" i="12"/>
  <c r="F2081" i="12"/>
  <c r="G2081" i="12" s="1"/>
  <c r="P2078" i="12" l="1"/>
  <c r="Q2078" i="12"/>
  <c r="L2079" i="12"/>
  <c r="M2079" i="12"/>
  <c r="N2078" i="12"/>
  <c r="I2079" i="12"/>
  <c r="J2079" i="12" s="1"/>
  <c r="H2080" i="12"/>
  <c r="F2082" i="12"/>
  <c r="G2082" i="12" s="1"/>
  <c r="E2081" i="12"/>
  <c r="P2079" i="12" l="1"/>
  <c r="Q2079" i="12"/>
  <c r="R2078" i="12"/>
  <c r="L2080" i="12"/>
  <c r="M2080" i="12"/>
  <c r="N2079" i="12"/>
  <c r="I2080" i="12"/>
  <c r="J2080" i="12" s="1"/>
  <c r="H2081" i="12"/>
  <c r="M2081" i="12" s="1"/>
  <c r="E2082" i="12"/>
  <c r="F2083" i="12"/>
  <c r="G2083" i="12" s="1"/>
  <c r="P2080" i="12" l="1"/>
  <c r="Q2080" i="12"/>
  <c r="Q2081" i="12" s="1"/>
  <c r="R2079" i="12"/>
  <c r="N2080" i="12"/>
  <c r="I2081" i="12"/>
  <c r="J2081" i="12" s="1"/>
  <c r="L2081" i="12"/>
  <c r="N2081" i="12" s="1"/>
  <c r="H2082" i="12"/>
  <c r="F2084" i="12"/>
  <c r="G2084" i="12" s="1"/>
  <c r="E2083" i="12"/>
  <c r="P2081" i="12" l="1"/>
  <c r="R2080" i="12"/>
  <c r="L2082" i="12"/>
  <c r="M2082" i="12"/>
  <c r="I2082" i="12"/>
  <c r="J2082" i="12" s="1"/>
  <c r="H2083" i="12"/>
  <c r="M2083" i="12" s="1"/>
  <c r="F2085" i="12"/>
  <c r="G2085" i="12" s="1"/>
  <c r="E2084" i="12"/>
  <c r="P2082" i="12" l="1"/>
  <c r="R2081" i="12"/>
  <c r="Q2082" i="12"/>
  <c r="Q2083" i="12" s="1"/>
  <c r="N2082" i="12"/>
  <c r="I2083" i="12"/>
  <c r="J2083" i="12" s="1"/>
  <c r="L2083" i="12"/>
  <c r="N2083" i="12" s="1"/>
  <c r="H2084" i="12"/>
  <c r="F2086" i="12"/>
  <c r="G2086" i="12" s="1"/>
  <c r="E2085" i="12"/>
  <c r="P2083" i="12" l="1"/>
  <c r="R2082" i="12"/>
  <c r="L2084" i="12"/>
  <c r="M2084" i="12"/>
  <c r="I2084" i="12"/>
  <c r="J2084" i="12" s="1"/>
  <c r="H2085" i="12"/>
  <c r="F2087" i="12"/>
  <c r="G2087" i="12" s="1"/>
  <c r="E2086" i="12"/>
  <c r="P2084" i="12" l="1"/>
  <c r="R2083" i="12"/>
  <c r="Q2084" i="12"/>
  <c r="L2085" i="12"/>
  <c r="M2085" i="12"/>
  <c r="N2084" i="12"/>
  <c r="I2085" i="12"/>
  <c r="J2085" i="12" s="1"/>
  <c r="H2086" i="12"/>
  <c r="F2088" i="12"/>
  <c r="G2088" i="12" s="1"/>
  <c r="E2087" i="12"/>
  <c r="P2085" i="12" l="1"/>
  <c r="Q2085" i="12"/>
  <c r="R2084" i="12"/>
  <c r="L2086" i="12"/>
  <c r="M2086" i="12"/>
  <c r="N2085" i="12"/>
  <c r="I2086" i="12"/>
  <c r="J2086" i="12" s="1"/>
  <c r="H2087" i="12"/>
  <c r="F2089" i="12"/>
  <c r="G2089" i="12" s="1"/>
  <c r="E2088" i="12"/>
  <c r="P2086" i="12" l="1"/>
  <c r="Q2086" i="12"/>
  <c r="R2085" i="12"/>
  <c r="L2087" i="12"/>
  <c r="M2087" i="12"/>
  <c r="N2086" i="12"/>
  <c r="I2087" i="12"/>
  <c r="J2087" i="12" s="1"/>
  <c r="H2088" i="12"/>
  <c r="F2090" i="12"/>
  <c r="G2090" i="12" s="1"/>
  <c r="E2089" i="12"/>
  <c r="P2087" i="12" l="1"/>
  <c r="Q2087" i="12"/>
  <c r="R2086" i="12"/>
  <c r="L2088" i="12"/>
  <c r="M2088" i="12"/>
  <c r="N2087" i="12"/>
  <c r="I2088" i="12"/>
  <c r="J2088" i="12" s="1"/>
  <c r="H2089" i="12"/>
  <c r="M2089" i="12" s="1"/>
  <c r="E2090" i="12"/>
  <c r="F2091" i="12"/>
  <c r="G2091" i="12" s="1"/>
  <c r="P2088" i="12" l="1"/>
  <c r="Q2088" i="12"/>
  <c r="Q2089" i="12" s="1"/>
  <c r="R2087" i="12"/>
  <c r="N2088" i="12"/>
  <c r="I2089" i="12"/>
  <c r="J2089" i="12" s="1"/>
  <c r="L2089" i="12"/>
  <c r="N2089" i="12" s="1"/>
  <c r="H2090" i="12"/>
  <c r="F2092" i="12"/>
  <c r="G2092" i="12" s="1"/>
  <c r="E2091" i="12"/>
  <c r="P2089" i="12" l="1"/>
  <c r="R2089" i="12" s="1"/>
  <c r="R2088" i="12"/>
  <c r="L2090" i="12"/>
  <c r="M2090" i="12"/>
  <c r="I2090" i="12"/>
  <c r="J2090" i="12" s="1"/>
  <c r="H2091" i="12"/>
  <c r="F2093" i="12"/>
  <c r="G2093" i="12" s="1"/>
  <c r="E2092" i="12"/>
  <c r="P2090" i="12" l="1"/>
  <c r="Q2090" i="12"/>
  <c r="L2091" i="12"/>
  <c r="M2091" i="12"/>
  <c r="N2090" i="12"/>
  <c r="I2091" i="12"/>
  <c r="J2091" i="12" s="1"/>
  <c r="H2092" i="12"/>
  <c r="E2093" i="12"/>
  <c r="F2094" i="12"/>
  <c r="G2094" i="12" s="1"/>
  <c r="P2091" i="12" l="1"/>
  <c r="Q2091" i="12"/>
  <c r="R2090" i="12"/>
  <c r="L2092" i="12"/>
  <c r="M2092" i="12"/>
  <c r="N2091" i="12"/>
  <c r="I2092" i="12"/>
  <c r="J2092" i="12" s="1"/>
  <c r="H2093" i="12"/>
  <c r="F2095" i="12"/>
  <c r="G2095" i="12" s="1"/>
  <c r="E2094" i="12"/>
  <c r="P2092" i="12" l="1"/>
  <c r="Q2092" i="12"/>
  <c r="R2091" i="12"/>
  <c r="L2093" i="12"/>
  <c r="M2093" i="12"/>
  <c r="N2092" i="12"/>
  <c r="I2093" i="12"/>
  <c r="J2093" i="12" s="1"/>
  <c r="H2094" i="12"/>
  <c r="E2095" i="12"/>
  <c r="F2096" i="12"/>
  <c r="G2096" i="12" s="1"/>
  <c r="R2092" i="12" l="1"/>
  <c r="P2093" i="12"/>
  <c r="Q2093" i="12"/>
  <c r="L2094" i="12"/>
  <c r="M2094" i="12"/>
  <c r="N2093" i="12"/>
  <c r="I2094" i="12"/>
  <c r="J2094" i="12" s="1"/>
  <c r="H2095" i="12"/>
  <c r="F2097" i="12"/>
  <c r="G2097" i="12" s="1"/>
  <c r="E2096" i="12"/>
  <c r="P2094" i="12" l="1"/>
  <c r="Q2094" i="12"/>
  <c r="R2093" i="12"/>
  <c r="L2095" i="12"/>
  <c r="M2095" i="12"/>
  <c r="N2094" i="12"/>
  <c r="I2095" i="12"/>
  <c r="J2095" i="12" s="1"/>
  <c r="H2096" i="12"/>
  <c r="F2098" i="12"/>
  <c r="G2098" i="12" s="1"/>
  <c r="E2097" i="12"/>
  <c r="P2095" i="12" l="1"/>
  <c r="Q2095" i="12"/>
  <c r="R2094" i="12"/>
  <c r="L2096" i="12"/>
  <c r="M2096" i="12"/>
  <c r="N2095" i="12"/>
  <c r="I2096" i="12"/>
  <c r="J2096" i="12" s="1"/>
  <c r="H2097" i="12"/>
  <c r="M2097" i="12" s="1"/>
  <c r="E2098" i="12"/>
  <c r="F2099" i="12"/>
  <c r="G2099" i="12" s="1"/>
  <c r="P2096" i="12" l="1"/>
  <c r="Q2096" i="12"/>
  <c r="Q2097" i="12" s="1"/>
  <c r="R2095" i="12"/>
  <c r="N2096" i="12"/>
  <c r="I2097" i="12"/>
  <c r="J2097" i="12" s="1"/>
  <c r="L2097" i="12"/>
  <c r="N2097" i="12" s="1"/>
  <c r="H2098" i="12"/>
  <c r="F2100" i="12"/>
  <c r="G2100" i="12" s="1"/>
  <c r="E2099" i="12"/>
  <c r="P2097" i="12" l="1"/>
  <c r="R2097" i="12" s="1"/>
  <c r="R2096" i="12"/>
  <c r="L2098" i="12"/>
  <c r="M2098" i="12"/>
  <c r="I2098" i="12"/>
  <c r="J2098" i="12" s="1"/>
  <c r="H2099" i="12"/>
  <c r="E2100" i="12"/>
  <c r="F2101" i="12"/>
  <c r="G2101" i="12" s="1"/>
  <c r="P2098" i="12" l="1"/>
  <c r="Q2098" i="12"/>
  <c r="L2099" i="12"/>
  <c r="M2099" i="12"/>
  <c r="N2098" i="12"/>
  <c r="I2099" i="12"/>
  <c r="J2099" i="12" s="1"/>
  <c r="H2100" i="12"/>
  <c r="F2102" i="12"/>
  <c r="G2102" i="12" s="1"/>
  <c r="E2101" i="12"/>
  <c r="P2099" i="12" l="1"/>
  <c r="Q2099" i="12"/>
  <c r="R2098" i="12"/>
  <c r="L2100" i="12"/>
  <c r="M2100" i="12"/>
  <c r="N2099" i="12"/>
  <c r="I2100" i="12"/>
  <c r="J2100" i="12" s="1"/>
  <c r="H2101" i="12"/>
  <c r="E2102" i="12"/>
  <c r="F2103" i="12"/>
  <c r="G2103" i="12" s="1"/>
  <c r="P2100" i="12" l="1"/>
  <c r="Q2100" i="12"/>
  <c r="R2099" i="12"/>
  <c r="L2101" i="12"/>
  <c r="M2101" i="12"/>
  <c r="N2100" i="12"/>
  <c r="I2101" i="12"/>
  <c r="J2101" i="12" s="1"/>
  <c r="H2102" i="12"/>
  <c r="F2104" i="12"/>
  <c r="G2104" i="12" s="1"/>
  <c r="E2103" i="12"/>
  <c r="R2100" i="12" l="1"/>
  <c r="P2101" i="12"/>
  <c r="Q2101" i="12"/>
  <c r="L2102" i="12"/>
  <c r="M2102" i="12"/>
  <c r="N2101" i="12"/>
  <c r="I2102" i="12"/>
  <c r="J2102" i="12" s="1"/>
  <c r="H2103" i="12"/>
  <c r="M2103" i="12" s="1"/>
  <c r="F2105" i="12"/>
  <c r="G2105" i="12" s="1"/>
  <c r="E2104" i="12"/>
  <c r="P2102" i="12" l="1"/>
  <c r="Q2102" i="12"/>
  <c r="Q2103" i="12" s="1"/>
  <c r="R2101" i="12"/>
  <c r="N2102" i="12"/>
  <c r="I2103" i="12"/>
  <c r="J2103" i="12" s="1"/>
  <c r="L2103" i="12"/>
  <c r="N2103" i="12" s="1"/>
  <c r="H2104" i="12"/>
  <c r="M2104" i="12" s="1"/>
  <c r="E2105" i="12"/>
  <c r="F2106" i="12"/>
  <c r="G2106" i="12" s="1"/>
  <c r="P2103" i="12" l="1"/>
  <c r="R2103" i="12" s="1"/>
  <c r="Q2104" i="12"/>
  <c r="R2102" i="12"/>
  <c r="I2104" i="12"/>
  <c r="J2104" i="12" s="1"/>
  <c r="L2104" i="12"/>
  <c r="N2104" i="12" s="1"/>
  <c r="H2105" i="12"/>
  <c r="F2107" i="12"/>
  <c r="G2107" i="12" s="1"/>
  <c r="E2106" i="12"/>
  <c r="P2104" i="12" l="1"/>
  <c r="R2104" i="12" s="1"/>
  <c r="L2105" i="12"/>
  <c r="M2105" i="12"/>
  <c r="I2105" i="12"/>
  <c r="J2105" i="12" s="1"/>
  <c r="H2106" i="12"/>
  <c r="E2107" i="12"/>
  <c r="F2108" i="12"/>
  <c r="G2108" i="12" s="1"/>
  <c r="P2105" i="12" l="1"/>
  <c r="Q2105" i="12"/>
  <c r="L2106" i="12"/>
  <c r="M2106" i="12"/>
  <c r="N2105" i="12"/>
  <c r="I2106" i="12"/>
  <c r="J2106" i="12" s="1"/>
  <c r="H2107" i="12"/>
  <c r="F2109" i="12"/>
  <c r="G2109" i="12" s="1"/>
  <c r="E2108" i="12"/>
  <c r="P2106" i="12" l="1"/>
  <c r="Q2106" i="12"/>
  <c r="R2105" i="12"/>
  <c r="L2107" i="12"/>
  <c r="M2107" i="12"/>
  <c r="N2106" i="12"/>
  <c r="I2107" i="12"/>
  <c r="J2107" i="12" s="1"/>
  <c r="H2108" i="12"/>
  <c r="E2109" i="12"/>
  <c r="F2110" i="12"/>
  <c r="G2110" i="12" s="1"/>
  <c r="P2107" i="12" l="1"/>
  <c r="Q2107" i="12"/>
  <c r="R2106" i="12"/>
  <c r="L2108" i="12"/>
  <c r="M2108" i="12"/>
  <c r="N2107" i="12"/>
  <c r="I2108" i="12"/>
  <c r="J2108" i="12" s="1"/>
  <c r="H2109" i="12"/>
  <c r="F2111" i="12"/>
  <c r="G2111" i="12" s="1"/>
  <c r="E2110" i="12"/>
  <c r="P2108" i="12" l="1"/>
  <c r="Q2108" i="12"/>
  <c r="R2107" i="12"/>
  <c r="L2109" i="12"/>
  <c r="M2109" i="12"/>
  <c r="N2108" i="12"/>
  <c r="I2109" i="12"/>
  <c r="J2109" i="12" s="1"/>
  <c r="H2110" i="12"/>
  <c r="F2112" i="12"/>
  <c r="G2112" i="12" s="1"/>
  <c r="E2111" i="12"/>
  <c r="P2109" i="12" l="1"/>
  <c r="Q2109" i="12"/>
  <c r="R2108" i="12"/>
  <c r="L2110" i="12"/>
  <c r="M2110" i="12"/>
  <c r="N2109" i="12"/>
  <c r="I2110" i="12"/>
  <c r="J2110" i="12" s="1"/>
  <c r="H2111" i="12"/>
  <c r="F2113" i="12"/>
  <c r="G2113" i="12" s="1"/>
  <c r="E2112" i="12"/>
  <c r="P2110" i="12" l="1"/>
  <c r="Q2110" i="12"/>
  <c r="R2109" i="12"/>
  <c r="L2111" i="12"/>
  <c r="M2111" i="12"/>
  <c r="N2110" i="12"/>
  <c r="I2111" i="12"/>
  <c r="J2111" i="12" s="1"/>
  <c r="H2112" i="12"/>
  <c r="E2113" i="12"/>
  <c r="F2114" i="12"/>
  <c r="G2114" i="12" s="1"/>
  <c r="P2111" i="12" l="1"/>
  <c r="Q2111" i="12"/>
  <c r="R2110" i="12"/>
  <c r="L2112" i="12"/>
  <c r="M2112" i="12"/>
  <c r="N2111" i="12"/>
  <c r="I2112" i="12"/>
  <c r="J2112" i="12" s="1"/>
  <c r="H2113" i="12"/>
  <c r="M2113" i="12" s="1"/>
  <c r="F2115" i="12"/>
  <c r="G2115" i="12" s="1"/>
  <c r="E2114" i="12"/>
  <c r="P2112" i="12" l="1"/>
  <c r="Q2112" i="12"/>
  <c r="Q2113" i="12" s="1"/>
  <c r="R2111" i="12"/>
  <c r="N2112" i="12"/>
  <c r="I2113" i="12"/>
  <c r="J2113" i="12" s="1"/>
  <c r="L2113" i="12"/>
  <c r="N2113" i="12" s="1"/>
  <c r="H2114" i="12"/>
  <c r="M2114" i="12" s="1"/>
  <c r="E2115" i="12"/>
  <c r="F2116" i="12"/>
  <c r="G2116" i="12" s="1"/>
  <c r="P2113" i="12" l="1"/>
  <c r="R2113" i="12" s="1"/>
  <c r="Q2114" i="12"/>
  <c r="R2112" i="12"/>
  <c r="I2114" i="12"/>
  <c r="J2114" i="12" s="1"/>
  <c r="L2114" i="12"/>
  <c r="N2114" i="12" s="1"/>
  <c r="H2115" i="12"/>
  <c r="F2117" i="12"/>
  <c r="G2117" i="12" s="1"/>
  <c r="E2116" i="12"/>
  <c r="P2114" i="12" l="1"/>
  <c r="R2114" i="12" s="1"/>
  <c r="L2115" i="12"/>
  <c r="M2115" i="12"/>
  <c r="I2115" i="12"/>
  <c r="J2115" i="12" s="1"/>
  <c r="H2116" i="12"/>
  <c r="F2118" i="12"/>
  <c r="G2118" i="12" s="1"/>
  <c r="E2117" i="12"/>
  <c r="P2115" i="12" l="1"/>
  <c r="Q2115" i="12"/>
  <c r="L2116" i="12"/>
  <c r="M2116" i="12"/>
  <c r="N2115" i="12"/>
  <c r="I2116" i="12"/>
  <c r="J2116" i="12" s="1"/>
  <c r="H2117" i="12"/>
  <c r="F2119" i="12"/>
  <c r="G2119" i="12" s="1"/>
  <c r="E2118" i="12"/>
  <c r="P2116" i="12" l="1"/>
  <c r="Q2116" i="12"/>
  <c r="R2115" i="12"/>
  <c r="L2117" i="12"/>
  <c r="M2117" i="12"/>
  <c r="N2116" i="12"/>
  <c r="I2117" i="12"/>
  <c r="J2117" i="12" s="1"/>
  <c r="H2118" i="12"/>
  <c r="F2120" i="12"/>
  <c r="G2120" i="12" s="1"/>
  <c r="E2119" i="12"/>
  <c r="P2117" i="12" l="1"/>
  <c r="Q2117" i="12"/>
  <c r="R2116" i="12"/>
  <c r="L2118" i="12"/>
  <c r="M2118" i="12"/>
  <c r="N2117" i="12"/>
  <c r="I2118" i="12"/>
  <c r="J2118" i="12" s="1"/>
  <c r="H2119" i="12"/>
  <c r="M2119" i="12" s="1"/>
  <c r="E2120" i="12"/>
  <c r="F2121" i="12"/>
  <c r="G2121" i="12" s="1"/>
  <c r="P2118" i="12" l="1"/>
  <c r="Q2118" i="12"/>
  <c r="Q2119" i="12" s="1"/>
  <c r="R2117" i="12"/>
  <c r="N2118" i="12"/>
  <c r="I2119" i="12"/>
  <c r="J2119" i="12" s="1"/>
  <c r="L2119" i="12"/>
  <c r="N2119" i="12" s="1"/>
  <c r="H2120" i="12"/>
  <c r="F2122" i="12"/>
  <c r="G2122" i="12" s="1"/>
  <c r="E2121" i="12"/>
  <c r="P2119" i="12" l="1"/>
  <c r="R2119" i="12" s="1"/>
  <c r="R2118" i="12"/>
  <c r="L2120" i="12"/>
  <c r="M2120" i="12"/>
  <c r="I2120" i="12"/>
  <c r="J2120" i="12" s="1"/>
  <c r="H2121" i="12"/>
  <c r="E2122" i="12"/>
  <c r="F2123" i="12"/>
  <c r="G2123" i="12" s="1"/>
  <c r="P2120" i="12" l="1"/>
  <c r="Q2120" i="12"/>
  <c r="L2121" i="12"/>
  <c r="M2121" i="12"/>
  <c r="N2120" i="12"/>
  <c r="I2121" i="12"/>
  <c r="J2121" i="12" s="1"/>
  <c r="H2122" i="12"/>
  <c r="F2124" i="12"/>
  <c r="G2124" i="12" s="1"/>
  <c r="E2123" i="12"/>
  <c r="P2121" i="12" l="1"/>
  <c r="Q2121" i="12"/>
  <c r="R2120" i="12"/>
  <c r="L2122" i="12"/>
  <c r="M2122" i="12"/>
  <c r="N2121" i="12"/>
  <c r="I2122" i="12"/>
  <c r="J2122" i="12" s="1"/>
  <c r="H2123" i="12"/>
  <c r="E2124" i="12"/>
  <c r="F2125" i="12"/>
  <c r="G2125" i="12" s="1"/>
  <c r="P2122" i="12" l="1"/>
  <c r="Q2122" i="12"/>
  <c r="R2121" i="12"/>
  <c r="L2123" i="12"/>
  <c r="M2123" i="12"/>
  <c r="N2122" i="12"/>
  <c r="I2123" i="12"/>
  <c r="J2123" i="12" s="1"/>
  <c r="H2124" i="12"/>
  <c r="F2126" i="12"/>
  <c r="G2126" i="12" s="1"/>
  <c r="E2125" i="12"/>
  <c r="P2123" i="12" l="1"/>
  <c r="Q2123" i="12"/>
  <c r="R2122" i="12"/>
  <c r="L2124" i="12"/>
  <c r="M2124" i="12"/>
  <c r="N2123" i="12"/>
  <c r="I2124" i="12"/>
  <c r="J2124" i="12" s="1"/>
  <c r="H2125" i="12"/>
  <c r="M2125" i="12" s="1"/>
  <c r="E2126" i="12"/>
  <c r="F2127" i="12"/>
  <c r="G2127" i="12" s="1"/>
  <c r="P2124" i="12" l="1"/>
  <c r="Q2124" i="12"/>
  <c r="Q2125" i="12" s="1"/>
  <c r="R2123" i="12"/>
  <c r="N2124" i="12"/>
  <c r="I2125" i="12"/>
  <c r="J2125" i="12" s="1"/>
  <c r="L2125" i="12"/>
  <c r="N2125" i="12" s="1"/>
  <c r="H2126" i="12"/>
  <c r="F2128" i="12"/>
  <c r="G2128" i="12" s="1"/>
  <c r="E2127" i="12"/>
  <c r="P2125" i="12" l="1"/>
  <c r="R2125" i="12" s="1"/>
  <c r="R2124" i="12"/>
  <c r="L2126" i="12"/>
  <c r="M2126" i="12"/>
  <c r="I2126" i="12"/>
  <c r="J2126" i="12" s="1"/>
  <c r="H2127" i="12"/>
  <c r="E2128" i="12"/>
  <c r="F2129" i="12"/>
  <c r="G2129" i="12" s="1"/>
  <c r="P2126" i="12" l="1"/>
  <c r="Q2126" i="12"/>
  <c r="L2127" i="12"/>
  <c r="M2127" i="12"/>
  <c r="N2126" i="12"/>
  <c r="I2127" i="12"/>
  <c r="J2127" i="12" s="1"/>
  <c r="H2128" i="12"/>
  <c r="F2130" i="12"/>
  <c r="G2130" i="12" s="1"/>
  <c r="E2129" i="12"/>
  <c r="P2127" i="12" l="1"/>
  <c r="Q2127" i="12"/>
  <c r="R2126" i="12"/>
  <c r="L2128" i="12"/>
  <c r="M2128" i="12"/>
  <c r="N2127" i="12"/>
  <c r="I2128" i="12"/>
  <c r="J2128" i="12" s="1"/>
  <c r="H2129" i="12"/>
  <c r="F2131" i="12"/>
  <c r="G2131" i="12" s="1"/>
  <c r="E2130" i="12"/>
  <c r="P2128" i="12" l="1"/>
  <c r="Q2128" i="12"/>
  <c r="R2127" i="12"/>
  <c r="L2129" i="12"/>
  <c r="M2129" i="12"/>
  <c r="N2128" i="12"/>
  <c r="I2129" i="12"/>
  <c r="J2129" i="12" s="1"/>
  <c r="H2130" i="12"/>
  <c r="F2132" i="12"/>
  <c r="G2132" i="12" s="1"/>
  <c r="E2131" i="12"/>
  <c r="P2129" i="12" l="1"/>
  <c r="Q2129" i="12"/>
  <c r="R2128" i="12"/>
  <c r="L2130" i="12"/>
  <c r="M2130" i="12"/>
  <c r="N2129" i="12"/>
  <c r="I2130" i="12"/>
  <c r="J2130" i="12" s="1"/>
  <c r="H2131" i="12"/>
  <c r="F2133" i="12"/>
  <c r="G2133" i="12" s="1"/>
  <c r="E2132" i="12"/>
  <c r="P2130" i="12" l="1"/>
  <c r="Q2130" i="12"/>
  <c r="R2129" i="12"/>
  <c r="L2131" i="12"/>
  <c r="M2131" i="12"/>
  <c r="N2130" i="12"/>
  <c r="I2131" i="12"/>
  <c r="J2131" i="12" s="1"/>
  <c r="H2132" i="12"/>
  <c r="M2132" i="12" s="1"/>
  <c r="E2133" i="12"/>
  <c r="F2134" i="12"/>
  <c r="G2134" i="12" s="1"/>
  <c r="P2131" i="12" l="1"/>
  <c r="Q2131" i="12"/>
  <c r="Q2132" i="12" s="1"/>
  <c r="R2130" i="12"/>
  <c r="N2131" i="12"/>
  <c r="I2132" i="12"/>
  <c r="J2132" i="12" s="1"/>
  <c r="L2132" i="12"/>
  <c r="N2132" i="12" s="1"/>
  <c r="H2133" i="12"/>
  <c r="M2133" i="12" s="1"/>
  <c r="F2135" i="12"/>
  <c r="G2135" i="12" s="1"/>
  <c r="E2134" i="12"/>
  <c r="R2131" i="12" l="1"/>
  <c r="P2132" i="12"/>
  <c r="Q2133" i="12"/>
  <c r="I2133" i="12"/>
  <c r="J2133" i="12" s="1"/>
  <c r="L2133" i="12"/>
  <c r="N2133" i="12" s="1"/>
  <c r="H2134" i="12"/>
  <c r="M2134" i="12" s="1"/>
  <c r="E2135" i="12"/>
  <c r="F2136" i="12"/>
  <c r="G2136" i="12" s="1"/>
  <c r="P2133" i="12" l="1"/>
  <c r="R2133" i="12" s="1"/>
  <c r="R2132" i="12"/>
  <c r="Q2134" i="12"/>
  <c r="I2134" i="12"/>
  <c r="J2134" i="12" s="1"/>
  <c r="L2134" i="12"/>
  <c r="N2134" i="12" s="1"/>
  <c r="H2135" i="12"/>
  <c r="F2137" i="12"/>
  <c r="G2137" i="12" s="1"/>
  <c r="E2136" i="12"/>
  <c r="P2134" i="12" l="1"/>
  <c r="R2134" i="12" s="1"/>
  <c r="L2135" i="12"/>
  <c r="M2135" i="12"/>
  <c r="I2135" i="12"/>
  <c r="J2135" i="12" s="1"/>
  <c r="H2136" i="12"/>
  <c r="E2137" i="12"/>
  <c r="F2138" i="12"/>
  <c r="G2138" i="12" s="1"/>
  <c r="P2135" i="12" l="1"/>
  <c r="Q2135" i="12"/>
  <c r="L2136" i="12"/>
  <c r="M2136" i="12"/>
  <c r="N2135" i="12"/>
  <c r="I2136" i="12"/>
  <c r="J2136" i="12" s="1"/>
  <c r="H2137" i="12"/>
  <c r="F2139" i="12"/>
  <c r="G2139" i="12" s="1"/>
  <c r="E2138" i="12"/>
  <c r="P2136" i="12" l="1"/>
  <c r="Q2136" i="12"/>
  <c r="R2135" i="12"/>
  <c r="L2137" i="12"/>
  <c r="M2137" i="12"/>
  <c r="N2136" i="12"/>
  <c r="I2137" i="12"/>
  <c r="J2137" i="12" s="1"/>
  <c r="H2138" i="12"/>
  <c r="E2139" i="12"/>
  <c r="F2140" i="12"/>
  <c r="G2140" i="12" s="1"/>
  <c r="P2137" i="12" l="1"/>
  <c r="Q2137" i="12"/>
  <c r="R2136" i="12"/>
  <c r="L2138" i="12"/>
  <c r="M2138" i="12"/>
  <c r="N2137" i="12"/>
  <c r="I2138" i="12"/>
  <c r="J2138" i="12" s="1"/>
  <c r="H2139" i="12"/>
  <c r="M2139" i="12" s="1"/>
  <c r="F2141" i="12"/>
  <c r="G2141" i="12" s="1"/>
  <c r="E2140" i="12"/>
  <c r="P2138" i="12" l="1"/>
  <c r="Q2138" i="12"/>
  <c r="Q2139" i="12" s="1"/>
  <c r="R2137" i="12"/>
  <c r="N2138" i="12"/>
  <c r="I2139" i="12"/>
  <c r="J2139" i="12" s="1"/>
  <c r="L2139" i="12"/>
  <c r="N2139" i="12" s="1"/>
  <c r="H2140" i="12"/>
  <c r="E2141" i="12"/>
  <c r="F2142" i="12"/>
  <c r="G2142" i="12" s="1"/>
  <c r="R2138" i="12" l="1"/>
  <c r="P2139" i="12"/>
  <c r="L2140" i="12"/>
  <c r="M2140" i="12"/>
  <c r="I2140" i="12"/>
  <c r="J2140" i="12" s="1"/>
  <c r="H2141" i="12"/>
  <c r="F2143" i="12"/>
  <c r="G2143" i="12" s="1"/>
  <c r="E2142" i="12"/>
  <c r="P2140" i="12" l="1"/>
  <c r="R2139" i="12"/>
  <c r="Q2140" i="12"/>
  <c r="L2141" i="12"/>
  <c r="M2141" i="12"/>
  <c r="N2140" i="12"/>
  <c r="I2141" i="12"/>
  <c r="J2141" i="12" s="1"/>
  <c r="H2142" i="12"/>
  <c r="F2144" i="12"/>
  <c r="G2144" i="12" s="1"/>
  <c r="E2143" i="12"/>
  <c r="P2141" i="12" l="1"/>
  <c r="Q2141" i="12"/>
  <c r="R2140" i="12"/>
  <c r="L2142" i="12"/>
  <c r="M2142" i="12"/>
  <c r="N2141" i="12"/>
  <c r="I2142" i="12"/>
  <c r="J2142" i="12" s="1"/>
  <c r="H2143" i="12"/>
  <c r="E2144" i="12"/>
  <c r="F2145" i="12"/>
  <c r="G2145" i="12" s="1"/>
  <c r="P2142" i="12" l="1"/>
  <c r="Q2142" i="12"/>
  <c r="R2141" i="12"/>
  <c r="L2143" i="12"/>
  <c r="M2143" i="12"/>
  <c r="N2142" i="12"/>
  <c r="I2143" i="12"/>
  <c r="J2143" i="12" s="1"/>
  <c r="H2144" i="12"/>
  <c r="M2144" i="12" s="1"/>
  <c r="F2146" i="12"/>
  <c r="G2146" i="12" s="1"/>
  <c r="E2145" i="12"/>
  <c r="P2143" i="12" l="1"/>
  <c r="Q2143" i="12"/>
  <c r="Q2144" i="12" s="1"/>
  <c r="R2142" i="12"/>
  <c r="N2143" i="12"/>
  <c r="I2144" i="12"/>
  <c r="J2144" i="12" s="1"/>
  <c r="L2144" i="12"/>
  <c r="N2144" i="12" s="1"/>
  <c r="H2145" i="12"/>
  <c r="M2145" i="12" s="1"/>
  <c r="F2147" i="12"/>
  <c r="G2147" i="12" s="1"/>
  <c r="E2146" i="12"/>
  <c r="P2144" i="12" l="1"/>
  <c r="R2144" i="12" s="1"/>
  <c r="Q2145" i="12"/>
  <c r="R2143" i="12"/>
  <c r="I2145" i="12"/>
  <c r="J2145" i="12" s="1"/>
  <c r="L2145" i="12"/>
  <c r="N2145" i="12" s="1"/>
  <c r="H2146" i="12"/>
  <c r="F2148" i="12"/>
  <c r="G2148" i="12" s="1"/>
  <c r="E2147" i="12"/>
  <c r="P2145" i="12" l="1"/>
  <c r="R2145" i="12" s="1"/>
  <c r="L2146" i="12"/>
  <c r="M2146" i="12"/>
  <c r="I2146" i="12"/>
  <c r="J2146" i="12" s="1"/>
  <c r="H2147" i="12"/>
  <c r="F2149" i="12"/>
  <c r="G2149" i="12" s="1"/>
  <c r="E2148" i="12"/>
  <c r="P2146" i="12" l="1"/>
  <c r="Q2146" i="12"/>
  <c r="L2147" i="12"/>
  <c r="M2147" i="12"/>
  <c r="N2146" i="12"/>
  <c r="I2147" i="12"/>
  <c r="J2147" i="12" s="1"/>
  <c r="H2148" i="12"/>
  <c r="M2148" i="12" s="1"/>
  <c r="F2150" i="12"/>
  <c r="G2150" i="12" s="1"/>
  <c r="E2149" i="12"/>
  <c r="P2147" i="12" l="1"/>
  <c r="Q2147" i="12"/>
  <c r="Q2148" i="12" s="1"/>
  <c r="R2146" i="12"/>
  <c r="N2147" i="12"/>
  <c r="I2148" i="12"/>
  <c r="J2148" i="12" s="1"/>
  <c r="L2148" i="12"/>
  <c r="N2148" i="12" s="1"/>
  <c r="H2149" i="12"/>
  <c r="F2151" i="12"/>
  <c r="G2151" i="12" s="1"/>
  <c r="E2150" i="12"/>
  <c r="P2148" i="12" l="1"/>
  <c r="R2148" i="12" s="1"/>
  <c r="R2147" i="12"/>
  <c r="L2149" i="12"/>
  <c r="M2149" i="12"/>
  <c r="I2149" i="12"/>
  <c r="J2149" i="12" s="1"/>
  <c r="H2150" i="12"/>
  <c r="F2152" i="12"/>
  <c r="G2152" i="12" s="1"/>
  <c r="E2151" i="12"/>
  <c r="P2149" i="12" l="1"/>
  <c r="Q2149" i="12"/>
  <c r="L2150" i="12"/>
  <c r="M2150" i="12"/>
  <c r="N2149" i="12"/>
  <c r="I2150" i="12"/>
  <c r="J2150" i="12" s="1"/>
  <c r="H2151" i="12"/>
  <c r="F2153" i="12"/>
  <c r="G2153" i="12" s="1"/>
  <c r="E2152" i="12"/>
  <c r="P2150" i="12" l="1"/>
  <c r="Q2150" i="12"/>
  <c r="R2149" i="12"/>
  <c r="L2151" i="12"/>
  <c r="M2151" i="12"/>
  <c r="N2150" i="12"/>
  <c r="I2151" i="12"/>
  <c r="J2151" i="12" s="1"/>
  <c r="H2152" i="12"/>
  <c r="F2154" i="12"/>
  <c r="G2154" i="12" s="1"/>
  <c r="E2153" i="12"/>
  <c r="P2151" i="12" l="1"/>
  <c r="Q2151" i="12"/>
  <c r="R2150" i="12"/>
  <c r="L2152" i="12"/>
  <c r="M2152" i="12"/>
  <c r="N2151" i="12"/>
  <c r="I2152" i="12"/>
  <c r="J2152" i="12" s="1"/>
  <c r="H2153" i="12"/>
  <c r="F2155" i="12"/>
  <c r="G2155" i="12" s="1"/>
  <c r="E2154" i="12"/>
  <c r="P2152" i="12" l="1"/>
  <c r="Q2152" i="12"/>
  <c r="R2151" i="12"/>
  <c r="L2153" i="12"/>
  <c r="M2153" i="12"/>
  <c r="N2152" i="12"/>
  <c r="I2153" i="12"/>
  <c r="J2153" i="12" s="1"/>
  <c r="H2154" i="12"/>
  <c r="F2156" i="12"/>
  <c r="G2156" i="12" s="1"/>
  <c r="E2155" i="12"/>
  <c r="P2153" i="12" l="1"/>
  <c r="Q2153" i="12"/>
  <c r="R2152" i="12"/>
  <c r="L2154" i="12"/>
  <c r="M2154" i="12"/>
  <c r="N2153" i="12"/>
  <c r="I2154" i="12"/>
  <c r="J2154" i="12" s="1"/>
  <c r="H2155" i="12"/>
  <c r="F2157" i="12"/>
  <c r="G2157" i="12" s="1"/>
  <c r="E2156" i="12"/>
  <c r="P2154" i="12" l="1"/>
  <c r="Q2154" i="12"/>
  <c r="R2153" i="12"/>
  <c r="L2155" i="12"/>
  <c r="M2155" i="12"/>
  <c r="N2154" i="12"/>
  <c r="I2155" i="12"/>
  <c r="J2155" i="12" s="1"/>
  <c r="H2156" i="12"/>
  <c r="F2158" i="12"/>
  <c r="G2158" i="12" s="1"/>
  <c r="E2157" i="12"/>
  <c r="P2155" i="12" l="1"/>
  <c r="Q2155" i="12"/>
  <c r="R2154" i="12"/>
  <c r="L2156" i="12"/>
  <c r="M2156" i="12"/>
  <c r="N2155" i="12"/>
  <c r="I2156" i="12"/>
  <c r="J2156" i="12" s="1"/>
  <c r="H2157" i="12"/>
  <c r="F2159" i="12"/>
  <c r="G2159" i="12" s="1"/>
  <c r="E2158" i="12"/>
  <c r="P2156" i="12" l="1"/>
  <c r="Q2156" i="12"/>
  <c r="R2155" i="12"/>
  <c r="L2157" i="12"/>
  <c r="M2157" i="12"/>
  <c r="N2156" i="12"/>
  <c r="I2157" i="12"/>
  <c r="J2157" i="12" s="1"/>
  <c r="H2158" i="12"/>
  <c r="E2159" i="12"/>
  <c r="F2160" i="12"/>
  <c r="G2160" i="12" s="1"/>
  <c r="P2157" i="12" l="1"/>
  <c r="Q2157" i="12"/>
  <c r="R2156" i="12"/>
  <c r="L2158" i="12"/>
  <c r="M2158" i="12"/>
  <c r="N2157" i="12"/>
  <c r="I2158" i="12"/>
  <c r="J2158" i="12" s="1"/>
  <c r="H2159" i="12"/>
  <c r="F2161" i="12"/>
  <c r="G2161" i="12" s="1"/>
  <c r="E2160" i="12"/>
  <c r="P2158" i="12" l="1"/>
  <c r="Q2158" i="12"/>
  <c r="R2157" i="12"/>
  <c r="L2159" i="12"/>
  <c r="M2159" i="12"/>
  <c r="N2158" i="12"/>
  <c r="I2159" i="12"/>
  <c r="J2159" i="12" s="1"/>
  <c r="H2160" i="12"/>
  <c r="F2162" i="12"/>
  <c r="G2162" i="12" s="1"/>
  <c r="E2161" i="12"/>
  <c r="P2159" i="12" l="1"/>
  <c r="Q2159" i="12"/>
  <c r="R2158" i="12"/>
  <c r="L2160" i="12"/>
  <c r="M2160" i="12"/>
  <c r="N2159" i="12"/>
  <c r="I2160" i="12"/>
  <c r="J2160" i="12" s="1"/>
  <c r="H2161" i="12"/>
  <c r="M2161" i="12" s="1"/>
  <c r="F2163" i="12"/>
  <c r="G2163" i="12" s="1"/>
  <c r="E2162" i="12"/>
  <c r="P2160" i="12" l="1"/>
  <c r="Q2160" i="12"/>
  <c r="Q2161" i="12" s="1"/>
  <c r="R2159" i="12"/>
  <c r="N2160" i="12"/>
  <c r="I2161" i="12"/>
  <c r="J2161" i="12" s="1"/>
  <c r="L2161" i="12"/>
  <c r="N2161" i="12" s="1"/>
  <c r="H2162" i="12"/>
  <c r="E2163" i="12"/>
  <c r="F2164" i="12"/>
  <c r="G2164" i="12" s="1"/>
  <c r="P2161" i="12" l="1"/>
  <c r="R2161" i="12" s="1"/>
  <c r="R2160" i="12"/>
  <c r="L2162" i="12"/>
  <c r="M2162" i="12"/>
  <c r="I2162" i="12"/>
  <c r="J2162" i="12" s="1"/>
  <c r="H2163" i="12"/>
  <c r="F2165" i="12"/>
  <c r="G2165" i="12" s="1"/>
  <c r="E2164" i="12"/>
  <c r="P2162" i="12" l="1"/>
  <c r="Q2162" i="12"/>
  <c r="L2163" i="12"/>
  <c r="M2163" i="12"/>
  <c r="N2162" i="12"/>
  <c r="I2163" i="12"/>
  <c r="J2163" i="12" s="1"/>
  <c r="H2164" i="12"/>
  <c r="F2166" i="12"/>
  <c r="G2166" i="12" s="1"/>
  <c r="E2165" i="12"/>
  <c r="P2163" i="12" l="1"/>
  <c r="Q2163" i="12"/>
  <c r="R2162" i="12"/>
  <c r="L2164" i="12"/>
  <c r="M2164" i="12"/>
  <c r="N2163" i="12"/>
  <c r="I2164" i="12"/>
  <c r="J2164" i="12" s="1"/>
  <c r="H2165" i="12"/>
  <c r="F2167" i="12"/>
  <c r="G2167" i="12" s="1"/>
  <c r="E2166" i="12"/>
  <c r="P2164" i="12" l="1"/>
  <c r="Q2164" i="12"/>
  <c r="R2163" i="12"/>
  <c r="L2165" i="12"/>
  <c r="M2165" i="12"/>
  <c r="N2164" i="12"/>
  <c r="I2165" i="12"/>
  <c r="J2165" i="12" s="1"/>
  <c r="H2166" i="12"/>
  <c r="F2168" i="12"/>
  <c r="G2168" i="12" s="1"/>
  <c r="E2167" i="12"/>
  <c r="P2165" i="12" l="1"/>
  <c r="Q2165" i="12"/>
  <c r="R2164" i="12"/>
  <c r="L2166" i="12"/>
  <c r="M2166" i="12"/>
  <c r="N2165" i="12"/>
  <c r="I2166" i="12"/>
  <c r="J2166" i="12" s="1"/>
  <c r="H2167" i="12"/>
  <c r="F2169" i="12"/>
  <c r="G2169" i="12" s="1"/>
  <c r="E2168" i="12"/>
  <c r="P2166" i="12" l="1"/>
  <c r="Q2166" i="12"/>
  <c r="R2165" i="12"/>
  <c r="L2167" i="12"/>
  <c r="M2167" i="12"/>
  <c r="N2166" i="12"/>
  <c r="I2167" i="12"/>
  <c r="J2167" i="12" s="1"/>
  <c r="H2168" i="12"/>
  <c r="F2170" i="12"/>
  <c r="G2170" i="12" s="1"/>
  <c r="E2169" i="12"/>
  <c r="R2166" i="12" l="1"/>
  <c r="P2167" i="12"/>
  <c r="Q2167" i="12"/>
  <c r="L2168" i="12"/>
  <c r="M2168" i="12"/>
  <c r="N2167" i="12"/>
  <c r="I2168" i="12"/>
  <c r="J2168" i="12" s="1"/>
  <c r="H2169" i="12"/>
  <c r="E2170" i="12"/>
  <c r="F2171" i="12"/>
  <c r="G2171" i="12" s="1"/>
  <c r="P2168" i="12" l="1"/>
  <c r="Q2168" i="12"/>
  <c r="R2167" i="12"/>
  <c r="L2169" i="12"/>
  <c r="M2169" i="12"/>
  <c r="N2168" i="12"/>
  <c r="I2169" i="12"/>
  <c r="J2169" i="12" s="1"/>
  <c r="H2170" i="12"/>
  <c r="F2172" i="12"/>
  <c r="G2172" i="12" s="1"/>
  <c r="E2171" i="12"/>
  <c r="P2169" i="12" l="1"/>
  <c r="Q2169" i="12"/>
  <c r="R2168" i="12"/>
  <c r="L2170" i="12"/>
  <c r="M2170" i="12"/>
  <c r="N2169" i="12"/>
  <c r="I2170" i="12"/>
  <c r="J2170" i="12" s="1"/>
  <c r="H2171" i="12"/>
  <c r="E2172" i="12"/>
  <c r="F2173" i="12"/>
  <c r="G2173" i="12" s="1"/>
  <c r="P2170" i="12" l="1"/>
  <c r="Q2170" i="12"/>
  <c r="R2169" i="12"/>
  <c r="L2171" i="12"/>
  <c r="M2171" i="12"/>
  <c r="N2170" i="12"/>
  <c r="I2171" i="12"/>
  <c r="J2171" i="12" s="1"/>
  <c r="H2172" i="12"/>
  <c r="F2174" i="12"/>
  <c r="G2174" i="12" s="1"/>
  <c r="E2173" i="12"/>
  <c r="P2171" i="12" l="1"/>
  <c r="Q2171" i="12"/>
  <c r="R2170" i="12"/>
  <c r="L2172" i="12"/>
  <c r="M2172" i="12"/>
  <c r="N2171" i="12"/>
  <c r="I2172" i="12"/>
  <c r="J2172" i="12" s="1"/>
  <c r="H2173" i="12"/>
  <c r="F2175" i="12"/>
  <c r="G2175" i="12" s="1"/>
  <c r="E2174" i="12"/>
  <c r="P2172" i="12" l="1"/>
  <c r="Q2172" i="12"/>
  <c r="R2171" i="12"/>
  <c r="L2173" i="12"/>
  <c r="M2173" i="12"/>
  <c r="N2172" i="12"/>
  <c r="I2173" i="12"/>
  <c r="J2173" i="12" s="1"/>
  <c r="H2174" i="12"/>
  <c r="F2176" i="12"/>
  <c r="G2176" i="12" s="1"/>
  <c r="E2175" i="12"/>
  <c r="P2173" i="12" l="1"/>
  <c r="Q2173" i="12"/>
  <c r="R2172" i="12"/>
  <c r="L2174" i="12"/>
  <c r="M2174" i="12"/>
  <c r="N2173" i="12"/>
  <c r="I2174" i="12"/>
  <c r="J2174" i="12" s="1"/>
  <c r="H2175" i="12"/>
  <c r="F2177" i="12"/>
  <c r="G2177" i="12" s="1"/>
  <c r="E2176" i="12"/>
  <c r="P2174" i="12" l="1"/>
  <c r="Q2174" i="12"/>
  <c r="R2173" i="12"/>
  <c r="L2175" i="12"/>
  <c r="M2175" i="12"/>
  <c r="N2174" i="12"/>
  <c r="I2175" i="12"/>
  <c r="J2175" i="12" s="1"/>
  <c r="H2176" i="12"/>
  <c r="F2178" i="12"/>
  <c r="G2178" i="12" s="1"/>
  <c r="E2177" i="12"/>
  <c r="P2175" i="12" l="1"/>
  <c r="Q2175" i="12"/>
  <c r="R2174" i="12"/>
  <c r="L2176" i="12"/>
  <c r="M2176" i="12"/>
  <c r="N2175" i="12"/>
  <c r="I2176" i="12"/>
  <c r="J2176" i="12" s="1"/>
  <c r="H2177" i="12"/>
  <c r="F2179" i="12"/>
  <c r="G2179" i="12" s="1"/>
  <c r="E2178" i="12"/>
  <c r="P2176" i="12" l="1"/>
  <c r="Q2176" i="12"/>
  <c r="R2175" i="12"/>
  <c r="L2177" i="12"/>
  <c r="M2177" i="12"/>
  <c r="N2176" i="12"/>
  <c r="I2177" i="12"/>
  <c r="J2177" i="12" s="1"/>
  <c r="H2178" i="12"/>
  <c r="M2178" i="12" s="1"/>
  <c r="F2180" i="12"/>
  <c r="G2180" i="12" s="1"/>
  <c r="E2179" i="12"/>
  <c r="P2177" i="12" l="1"/>
  <c r="Q2177" i="12"/>
  <c r="Q2178" i="12" s="1"/>
  <c r="R2176" i="12"/>
  <c r="N2177" i="12"/>
  <c r="I2178" i="12"/>
  <c r="J2178" i="12" s="1"/>
  <c r="L2178" i="12"/>
  <c r="N2178" i="12" s="1"/>
  <c r="H2179" i="12"/>
  <c r="F2181" i="12"/>
  <c r="G2181" i="12" s="1"/>
  <c r="E2180" i="12"/>
  <c r="P2178" i="12" l="1"/>
  <c r="R2178" i="12" s="1"/>
  <c r="R2177" i="12"/>
  <c r="L2179" i="12"/>
  <c r="M2179" i="12"/>
  <c r="I2179" i="12"/>
  <c r="J2179" i="12" s="1"/>
  <c r="H2180" i="12"/>
  <c r="M2180" i="12" s="1"/>
  <c r="F2182" i="12"/>
  <c r="G2182" i="12" s="1"/>
  <c r="E2181" i="12"/>
  <c r="P2179" i="12" l="1"/>
  <c r="Q2179" i="12"/>
  <c r="Q2180" i="12" s="1"/>
  <c r="N2179" i="12"/>
  <c r="I2180" i="12"/>
  <c r="J2180" i="12" s="1"/>
  <c r="L2180" i="12"/>
  <c r="N2180" i="12" s="1"/>
  <c r="H2181" i="12"/>
  <c r="F2183" i="12"/>
  <c r="G2183" i="12" s="1"/>
  <c r="E2182" i="12"/>
  <c r="P2180" i="12" l="1"/>
  <c r="R2180" i="12" s="1"/>
  <c r="R2179" i="12"/>
  <c r="L2181" i="12"/>
  <c r="M2181" i="12"/>
  <c r="I2181" i="12"/>
  <c r="J2181" i="12" s="1"/>
  <c r="H2182" i="12"/>
  <c r="E2183" i="12"/>
  <c r="F2184" i="12"/>
  <c r="G2184" i="12" s="1"/>
  <c r="P2181" i="12" l="1"/>
  <c r="Q2181" i="12"/>
  <c r="L2182" i="12"/>
  <c r="M2182" i="12"/>
  <c r="N2181" i="12"/>
  <c r="I2182" i="12"/>
  <c r="J2182" i="12" s="1"/>
  <c r="H2183" i="12"/>
  <c r="F2185" i="12"/>
  <c r="G2185" i="12" s="1"/>
  <c r="E2184" i="12"/>
  <c r="P2182" i="12" l="1"/>
  <c r="Q2182" i="12"/>
  <c r="R2181" i="12"/>
  <c r="L2183" i="12"/>
  <c r="M2183" i="12"/>
  <c r="N2182" i="12"/>
  <c r="I2183" i="12"/>
  <c r="J2183" i="12" s="1"/>
  <c r="H2184" i="12"/>
  <c r="F2186" i="12"/>
  <c r="G2186" i="12" s="1"/>
  <c r="E2185" i="12"/>
  <c r="P2183" i="12" l="1"/>
  <c r="Q2183" i="12"/>
  <c r="R2182" i="12"/>
  <c r="L2184" i="12"/>
  <c r="M2184" i="12"/>
  <c r="N2183" i="12"/>
  <c r="I2184" i="12"/>
  <c r="J2184" i="12" s="1"/>
  <c r="H2185" i="12"/>
  <c r="M2185" i="12" s="1"/>
  <c r="E2186" i="12"/>
  <c r="F2187" i="12"/>
  <c r="G2187" i="12" s="1"/>
  <c r="P2184" i="12" l="1"/>
  <c r="Q2184" i="12"/>
  <c r="Q2185" i="12" s="1"/>
  <c r="R2183" i="12"/>
  <c r="N2184" i="12"/>
  <c r="I2185" i="12"/>
  <c r="J2185" i="12" s="1"/>
  <c r="L2185" i="12"/>
  <c r="N2185" i="12" s="1"/>
  <c r="H2186" i="12"/>
  <c r="F2188" i="12"/>
  <c r="G2188" i="12" s="1"/>
  <c r="E2187" i="12"/>
  <c r="P2185" i="12" l="1"/>
  <c r="R2185" i="12" s="1"/>
  <c r="R2184" i="12"/>
  <c r="L2186" i="12"/>
  <c r="M2186" i="12"/>
  <c r="I2186" i="12"/>
  <c r="J2186" i="12" s="1"/>
  <c r="H2187" i="12"/>
  <c r="F2189" i="12"/>
  <c r="G2189" i="12" s="1"/>
  <c r="E2188" i="12"/>
  <c r="P2186" i="12" l="1"/>
  <c r="Q2186" i="12"/>
  <c r="L2187" i="12"/>
  <c r="M2187" i="12"/>
  <c r="N2186" i="12"/>
  <c r="I2187" i="12"/>
  <c r="J2187" i="12" s="1"/>
  <c r="H2188" i="12"/>
  <c r="F2190" i="12"/>
  <c r="G2190" i="12" s="1"/>
  <c r="E2189" i="12"/>
  <c r="P2187" i="12" l="1"/>
  <c r="Q2187" i="12"/>
  <c r="R2186" i="12"/>
  <c r="L2188" i="12"/>
  <c r="M2188" i="12"/>
  <c r="N2187" i="12"/>
  <c r="I2188" i="12"/>
  <c r="J2188" i="12" s="1"/>
  <c r="H2189" i="12"/>
  <c r="M2189" i="12" s="1"/>
  <c r="F2191" i="12"/>
  <c r="G2191" i="12" s="1"/>
  <c r="E2190" i="12"/>
  <c r="R2187" i="12" l="1"/>
  <c r="P2188" i="12"/>
  <c r="Q2188" i="12"/>
  <c r="Q2189" i="12" s="1"/>
  <c r="N2188" i="12"/>
  <c r="I2189" i="12"/>
  <c r="J2189" i="12" s="1"/>
  <c r="L2189" i="12"/>
  <c r="N2189" i="12" s="1"/>
  <c r="H2190" i="12"/>
  <c r="F2192" i="12"/>
  <c r="G2192" i="12" s="1"/>
  <c r="E2191" i="12"/>
  <c r="P2189" i="12" l="1"/>
  <c r="R2189" i="12" s="1"/>
  <c r="R2188" i="12"/>
  <c r="L2190" i="12"/>
  <c r="M2190" i="12"/>
  <c r="I2190" i="12"/>
  <c r="J2190" i="12" s="1"/>
  <c r="H2191" i="12"/>
  <c r="E2192" i="12"/>
  <c r="F2193" i="12"/>
  <c r="G2193" i="12" s="1"/>
  <c r="P2190" i="12" l="1"/>
  <c r="Q2190" i="12"/>
  <c r="L2191" i="12"/>
  <c r="M2191" i="12"/>
  <c r="N2190" i="12"/>
  <c r="I2191" i="12"/>
  <c r="J2191" i="12" s="1"/>
  <c r="H2192" i="12"/>
  <c r="F2194" i="12"/>
  <c r="G2194" i="12" s="1"/>
  <c r="E2193" i="12"/>
  <c r="P2191" i="12" l="1"/>
  <c r="Q2191" i="12"/>
  <c r="R2190" i="12"/>
  <c r="L2192" i="12"/>
  <c r="M2192" i="12"/>
  <c r="N2191" i="12"/>
  <c r="I2192" i="12"/>
  <c r="J2192" i="12" s="1"/>
  <c r="H2193" i="12"/>
  <c r="M2193" i="12" s="1"/>
  <c r="E2194" i="12"/>
  <c r="F2195" i="12"/>
  <c r="G2195" i="12" s="1"/>
  <c r="P2192" i="12" l="1"/>
  <c r="Q2192" i="12"/>
  <c r="Q2193" i="12" s="1"/>
  <c r="R2191" i="12"/>
  <c r="N2192" i="12"/>
  <c r="I2193" i="12"/>
  <c r="J2193" i="12" s="1"/>
  <c r="L2193" i="12"/>
  <c r="N2193" i="12" s="1"/>
  <c r="H2194" i="12"/>
  <c r="F2196" i="12"/>
  <c r="G2196" i="12" s="1"/>
  <c r="E2195" i="12"/>
  <c r="P2193" i="12" l="1"/>
  <c r="R2193" i="12" s="1"/>
  <c r="R2192" i="12"/>
  <c r="L2194" i="12"/>
  <c r="M2194" i="12"/>
  <c r="I2194" i="12"/>
  <c r="J2194" i="12" s="1"/>
  <c r="H2195" i="12"/>
  <c r="F2197" i="12"/>
  <c r="G2197" i="12" s="1"/>
  <c r="E2196" i="12"/>
  <c r="P2194" i="12" l="1"/>
  <c r="Q2194" i="12"/>
  <c r="L2195" i="12"/>
  <c r="M2195" i="12"/>
  <c r="N2194" i="12"/>
  <c r="I2195" i="12"/>
  <c r="J2195" i="12" s="1"/>
  <c r="H2196" i="12"/>
  <c r="E2197" i="12"/>
  <c r="F2198" i="12"/>
  <c r="G2198" i="12" s="1"/>
  <c r="P2195" i="12" l="1"/>
  <c r="Q2195" i="12"/>
  <c r="R2194" i="12"/>
  <c r="L2196" i="12"/>
  <c r="M2196" i="12"/>
  <c r="N2195" i="12"/>
  <c r="I2196" i="12"/>
  <c r="J2196" i="12" s="1"/>
  <c r="H2197" i="12"/>
  <c r="F2199" i="12"/>
  <c r="G2199" i="12" s="1"/>
  <c r="E2198" i="12"/>
  <c r="P2196" i="12" l="1"/>
  <c r="Q2196" i="12"/>
  <c r="R2195" i="12"/>
  <c r="L2197" i="12"/>
  <c r="M2197" i="12"/>
  <c r="N2196" i="12"/>
  <c r="I2197" i="12"/>
  <c r="J2197" i="12" s="1"/>
  <c r="H2198" i="12"/>
  <c r="F2200" i="12"/>
  <c r="G2200" i="12" s="1"/>
  <c r="E2199" i="12"/>
  <c r="P2197" i="12" l="1"/>
  <c r="Q2197" i="12"/>
  <c r="R2196" i="12"/>
  <c r="L2198" i="12"/>
  <c r="M2198" i="12"/>
  <c r="N2197" i="12"/>
  <c r="I2198" i="12"/>
  <c r="J2198" i="12" s="1"/>
  <c r="H2199" i="12"/>
  <c r="E2200" i="12"/>
  <c r="F2201" i="12"/>
  <c r="G2201" i="12" s="1"/>
  <c r="P2198" i="12" l="1"/>
  <c r="Q2198" i="12"/>
  <c r="R2197" i="12"/>
  <c r="L2199" i="12"/>
  <c r="M2199" i="12"/>
  <c r="N2198" i="12"/>
  <c r="I2199" i="12"/>
  <c r="J2199" i="12" s="1"/>
  <c r="H2200" i="12"/>
  <c r="F2202" i="12"/>
  <c r="G2202" i="12" s="1"/>
  <c r="E2201" i="12"/>
  <c r="P2199" i="12" l="1"/>
  <c r="Q2199" i="12"/>
  <c r="R2198" i="12"/>
  <c r="L2200" i="12"/>
  <c r="M2200" i="12"/>
  <c r="N2199" i="12"/>
  <c r="I2200" i="12"/>
  <c r="J2200" i="12" s="1"/>
  <c r="H2201" i="12"/>
  <c r="F2203" i="12"/>
  <c r="G2203" i="12" s="1"/>
  <c r="E2202" i="12"/>
  <c r="P2200" i="12" l="1"/>
  <c r="Q2200" i="12"/>
  <c r="R2199" i="12"/>
  <c r="L2201" i="12"/>
  <c r="M2201" i="12"/>
  <c r="N2200" i="12"/>
  <c r="I2201" i="12"/>
  <c r="J2201" i="12" s="1"/>
  <c r="H2202" i="12"/>
  <c r="E2203" i="12"/>
  <c r="F2204" i="12"/>
  <c r="G2204" i="12" s="1"/>
  <c r="P2201" i="12" l="1"/>
  <c r="Q2201" i="12"/>
  <c r="R2200" i="12"/>
  <c r="L2202" i="12"/>
  <c r="M2202" i="12"/>
  <c r="N2201" i="12"/>
  <c r="I2202" i="12"/>
  <c r="J2202" i="12" s="1"/>
  <c r="H2203" i="12"/>
  <c r="F2205" i="12"/>
  <c r="G2205" i="12" s="1"/>
  <c r="E2204" i="12"/>
  <c r="P2202" i="12" l="1"/>
  <c r="Q2202" i="12"/>
  <c r="R2201" i="12"/>
  <c r="L2203" i="12"/>
  <c r="M2203" i="12"/>
  <c r="N2202" i="12"/>
  <c r="I2203" i="12"/>
  <c r="J2203" i="12" s="1"/>
  <c r="H2204" i="12"/>
  <c r="M2204" i="12" s="1"/>
  <c r="F2206" i="12"/>
  <c r="G2206" i="12" s="1"/>
  <c r="E2205" i="12"/>
  <c r="P2203" i="12" l="1"/>
  <c r="Q2203" i="12"/>
  <c r="Q2204" i="12" s="1"/>
  <c r="R2202" i="12"/>
  <c r="N2203" i="12"/>
  <c r="I2204" i="12"/>
  <c r="J2204" i="12" s="1"/>
  <c r="L2204" i="12"/>
  <c r="N2204" i="12" s="1"/>
  <c r="H2205" i="12"/>
  <c r="F2207" i="12"/>
  <c r="G2207" i="12" s="1"/>
  <c r="E2206" i="12"/>
  <c r="P2204" i="12" l="1"/>
  <c r="R2204" i="12" s="1"/>
  <c r="R2203" i="12"/>
  <c r="L2205" i="12"/>
  <c r="M2205" i="12"/>
  <c r="I2205" i="12"/>
  <c r="J2205" i="12" s="1"/>
  <c r="H2206" i="12"/>
  <c r="E2207" i="12"/>
  <c r="F2208" i="12"/>
  <c r="G2208" i="12" s="1"/>
  <c r="P2205" i="12" l="1"/>
  <c r="Q2205" i="12"/>
  <c r="L2206" i="12"/>
  <c r="M2206" i="12"/>
  <c r="N2205" i="12"/>
  <c r="I2206" i="12"/>
  <c r="J2206" i="12" s="1"/>
  <c r="H2207" i="12"/>
  <c r="F2209" i="12"/>
  <c r="G2209" i="12" s="1"/>
  <c r="E2208" i="12"/>
  <c r="P2206" i="12" l="1"/>
  <c r="Q2206" i="12"/>
  <c r="R2205" i="12"/>
  <c r="L2207" i="12"/>
  <c r="M2207" i="12"/>
  <c r="N2206" i="12"/>
  <c r="I2207" i="12"/>
  <c r="J2207" i="12" s="1"/>
  <c r="H2208" i="12"/>
  <c r="F2210" i="12"/>
  <c r="G2210" i="12" s="1"/>
  <c r="E2209" i="12"/>
  <c r="P2207" i="12" l="1"/>
  <c r="Q2207" i="12"/>
  <c r="R2206" i="12"/>
  <c r="L2208" i="12"/>
  <c r="M2208" i="12"/>
  <c r="N2207" i="12"/>
  <c r="I2208" i="12"/>
  <c r="J2208" i="12" s="1"/>
  <c r="H2209" i="12"/>
  <c r="F2211" i="12"/>
  <c r="G2211" i="12" s="1"/>
  <c r="E2210" i="12"/>
  <c r="P2208" i="12" l="1"/>
  <c r="Q2208" i="12"/>
  <c r="R2207" i="12"/>
  <c r="L2209" i="12"/>
  <c r="M2209" i="12"/>
  <c r="N2208" i="12"/>
  <c r="I2209" i="12"/>
  <c r="J2209" i="12" s="1"/>
  <c r="H2210" i="12"/>
  <c r="M2210" i="12" s="1"/>
  <c r="E2211" i="12"/>
  <c r="F2212" i="12"/>
  <c r="G2212" i="12" s="1"/>
  <c r="P2209" i="12" l="1"/>
  <c r="Q2209" i="12"/>
  <c r="Q2210" i="12" s="1"/>
  <c r="R2208" i="12"/>
  <c r="N2209" i="12"/>
  <c r="I2210" i="12"/>
  <c r="J2210" i="12" s="1"/>
  <c r="L2210" i="12"/>
  <c r="N2210" i="12" s="1"/>
  <c r="H2211" i="12"/>
  <c r="F2213" i="12"/>
  <c r="G2213" i="12" s="1"/>
  <c r="E2212" i="12"/>
  <c r="P2210" i="12" l="1"/>
  <c r="R2210" i="12" s="1"/>
  <c r="R2209" i="12"/>
  <c r="L2211" i="12"/>
  <c r="M2211" i="12"/>
  <c r="I2211" i="12"/>
  <c r="J2211" i="12" s="1"/>
  <c r="H2212" i="12"/>
  <c r="E2213" i="12"/>
  <c r="F2214" i="12"/>
  <c r="G2214" i="12" s="1"/>
  <c r="P2211" i="12" l="1"/>
  <c r="Q2211" i="12"/>
  <c r="L2212" i="12"/>
  <c r="M2212" i="12"/>
  <c r="N2211" i="12"/>
  <c r="I2212" i="12"/>
  <c r="J2212" i="12" s="1"/>
  <c r="H2213" i="12"/>
  <c r="F2215" i="12"/>
  <c r="G2215" i="12" s="1"/>
  <c r="E2214" i="12"/>
  <c r="P2212" i="12" l="1"/>
  <c r="Q2212" i="12"/>
  <c r="R2211" i="12"/>
  <c r="L2213" i="12"/>
  <c r="M2213" i="12"/>
  <c r="N2212" i="12"/>
  <c r="I2213" i="12"/>
  <c r="J2213" i="12" s="1"/>
  <c r="H2214" i="12"/>
  <c r="F2216" i="12"/>
  <c r="G2216" i="12" s="1"/>
  <c r="E2215" i="12"/>
  <c r="P2213" i="12" l="1"/>
  <c r="Q2213" i="12"/>
  <c r="R2212" i="12"/>
  <c r="L2214" i="12"/>
  <c r="M2214" i="12"/>
  <c r="N2213" i="12"/>
  <c r="I2214" i="12"/>
  <c r="J2214" i="12" s="1"/>
  <c r="H2215" i="12"/>
  <c r="F2217" i="12"/>
  <c r="G2217" i="12" s="1"/>
  <c r="E2216" i="12"/>
  <c r="P2214" i="12" l="1"/>
  <c r="Q2214" i="12"/>
  <c r="R2213" i="12"/>
  <c r="L2215" i="12"/>
  <c r="M2215" i="12"/>
  <c r="N2214" i="12"/>
  <c r="I2215" i="12"/>
  <c r="J2215" i="12" s="1"/>
  <c r="H2216" i="12"/>
  <c r="E2217" i="12"/>
  <c r="F2218" i="12"/>
  <c r="G2218" i="12" s="1"/>
  <c r="P2215" i="12" l="1"/>
  <c r="Q2215" i="12"/>
  <c r="R2214" i="12"/>
  <c r="L2216" i="12"/>
  <c r="M2216" i="12"/>
  <c r="N2215" i="12"/>
  <c r="I2216" i="12"/>
  <c r="J2216" i="12" s="1"/>
  <c r="H2217" i="12"/>
  <c r="F2219" i="12"/>
  <c r="G2219" i="12" s="1"/>
  <c r="E2218" i="12"/>
  <c r="P2216" i="12" l="1"/>
  <c r="Q2216" i="12"/>
  <c r="R2215" i="12"/>
  <c r="L2217" i="12"/>
  <c r="M2217" i="12"/>
  <c r="N2216" i="12"/>
  <c r="I2217" i="12"/>
  <c r="J2217" i="12" s="1"/>
  <c r="H2218" i="12"/>
  <c r="E2219" i="12"/>
  <c r="F2220" i="12"/>
  <c r="G2220" i="12" s="1"/>
  <c r="P2217" i="12" l="1"/>
  <c r="Q2217" i="12"/>
  <c r="R2216" i="12"/>
  <c r="L2218" i="12"/>
  <c r="M2218" i="12"/>
  <c r="N2217" i="12"/>
  <c r="I2218" i="12"/>
  <c r="J2218" i="12" s="1"/>
  <c r="H2219" i="12"/>
  <c r="F2221" i="12"/>
  <c r="G2221" i="12" s="1"/>
  <c r="E2220" i="12"/>
  <c r="P2218" i="12" l="1"/>
  <c r="Q2218" i="12"/>
  <c r="R2217" i="12"/>
  <c r="L2219" i="12"/>
  <c r="M2219" i="12"/>
  <c r="N2218" i="12"/>
  <c r="I2219" i="12"/>
  <c r="J2219" i="12" s="1"/>
  <c r="H2220" i="12"/>
  <c r="E2221" i="12"/>
  <c r="F2222" i="12"/>
  <c r="G2222" i="12" s="1"/>
  <c r="P2219" i="12" l="1"/>
  <c r="Q2219" i="12"/>
  <c r="R2218" i="12"/>
  <c r="L2220" i="12"/>
  <c r="M2220" i="12"/>
  <c r="N2219" i="12"/>
  <c r="I2220" i="12"/>
  <c r="J2220" i="12" s="1"/>
  <c r="H2221" i="12"/>
  <c r="M2221" i="12" s="1"/>
  <c r="F2223" i="12"/>
  <c r="G2223" i="12" s="1"/>
  <c r="E2222" i="12"/>
  <c r="P2220" i="12" l="1"/>
  <c r="Q2220" i="12"/>
  <c r="Q2221" i="12" s="1"/>
  <c r="R2219" i="12"/>
  <c r="N2220" i="12"/>
  <c r="I2221" i="12"/>
  <c r="J2221" i="12" s="1"/>
  <c r="L2221" i="12"/>
  <c r="N2221" i="12" s="1"/>
  <c r="H2222" i="12"/>
  <c r="F2224" i="12"/>
  <c r="G2224" i="12" s="1"/>
  <c r="E2223" i="12"/>
  <c r="P2221" i="12" l="1"/>
  <c r="R2220" i="12"/>
  <c r="L2222" i="12"/>
  <c r="M2222" i="12"/>
  <c r="I2222" i="12"/>
  <c r="J2222" i="12" s="1"/>
  <c r="H2223" i="12"/>
  <c r="F2225" i="12"/>
  <c r="G2225" i="12" s="1"/>
  <c r="E2224" i="12"/>
  <c r="P2222" i="12" l="1"/>
  <c r="R2221" i="12"/>
  <c r="Q2222" i="12"/>
  <c r="L2223" i="12"/>
  <c r="M2223" i="12"/>
  <c r="N2222" i="12"/>
  <c r="I2223" i="12"/>
  <c r="J2223" i="12" s="1"/>
  <c r="H2224" i="12"/>
  <c r="F2226" i="12"/>
  <c r="G2226" i="12" s="1"/>
  <c r="E2225" i="12"/>
  <c r="P2223" i="12" l="1"/>
  <c r="Q2223" i="12"/>
  <c r="R2222" i="12"/>
  <c r="L2224" i="12"/>
  <c r="M2224" i="12"/>
  <c r="N2223" i="12"/>
  <c r="I2224" i="12"/>
  <c r="J2224" i="12" s="1"/>
  <c r="H2225" i="12"/>
  <c r="M2225" i="12" s="1"/>
  <c r="E2226" i="12"/>
  <c r="F2227" i="12"/>
  <c r="G2227" i="12" s="1"/>
  <c r="P2224" i="12" l="1"/>
  <c r="Q2224" i="12"/>
  <c r="Q2225" i="12" s="1"/>
  <c r="R2223" i="12"/>
  <c r="N2224" i="12"/>
  <c r="I2225" i="12"/>
  <c r="J2225" i="12" s="1"/>
  <c r="L2225" i="12"/>
  <c r="N2225" i="12" s="1"/>
  <c r="H2226" i="12"/>
  <c r="F2228" i="12"/>
  <c r="G2228" i="12" s="1"/>
  <c r="E2227" i="12"/>
  <c r="P2225" i="12" l="1"/>
  <c r="R2224" i="12"/>
  <c r="R2225" i="12"/>
  <c r="L2226" i="12"/>
  <c r="M2226" i="12"/>
  <c r="I2226" i="12"/>
  <c r="J2226" i="12" s="1"/>
  <c r="H2227" i="12"/>
  <c r="F2229" i="12"/>
  <c r="G2229" i="12" s="1"/>
  <c r="E2228" i="12"/>
  <c r="P2226" i="12" l="1"/>
  <c r="Q2226" i="12"/>
  <c r="L2227" i="12"/>
  <c r="M2227" i="12"/>
  <c r="N2226" i="12"/>
  <c r="I2227" i="12"/>
  <c r="J2227" i="12" s="1"/>
  <c r="H2228" i="12"/>
  <c r="F2230" i="12"/>
  <c r="G2230" i="12" s="1"/>
  <c r="E2229" i="12"/>
  <c r="P2227" i="12" l="1"/>
  <c r="Q2227" i="12"/>
  <c r="R2226" i="12"/>
  <c r="L2228" i="12"/>
  <c r="M2228" i="12"/>
  <c r="N2227" i="12"/>
  <c r="I2228" i="12"/>
  <c r="J2228" i="12" s="1"/>
  <c r="H2229" i="12"/>
  <c r="F2231" i="12"/>
  <c r="G2231" i="12" s="1"/>
  <c r="E2230" i="12"/>
  <c r="P2228" i="12" l="1"/>
  <c r="Q2228" i="12"/>
  <c r="R2227" i="12"/>
  <c r="L2229" i="12"/>
  <c r="M2229" i="12"/>
  <c r="N2228" i="12"/>
  <c r="I2229" i="12"/>
  <c r="J2229" i="12" s="1"/>
  <c r="H2230" i="12"/>
  <c r="F2232" i="12"/>
  <c r="G2232" i="12" s="1"/>
  <c r="E2231" i="12"/>
  <c r="P2229" i="12" l="1"/>
  <c r="Q2229" i="12"/>
  <c r="R2228" i="12"/>
  <c r="L2230" i="12"/>
  <c r="M2230" i="12"/>
  <c r="N2229" i="12"/>
  <c r="I2230" i="12"/>
  <c r="J2230" i="12" s="1"/>
  <c r="H2231" i="12"/>
  <c r="F2233" i="12"/>
  <c r="G2233" i="12" s="1"/>
  <c r="E2232" i="12"/>
  <c r="P2230" i="12" l="1"/>
  <c r="Q2230" i="12"/>
  <c r="R2229" i="12"/>
  <c r="L2231" i="12"/>
  <c r="M2231" i="12"/>
  <c r="N2230" i="12"/>
  <c r="I2231" i="12"/>
  <c r="J2231" i="12" s="1"/>
  <c r="H2232" i="12"/>
  <c r="F2234" i="12"/>
  <c r="G2234" i="12" s="1"/>
  <c r="E2233" i="12"/>
  <c r="P2231" i="12" l="1"/>
  <c r="Q2231" i="12"/>
  <c r="R2230" i="12"/>
  <c r="L2232" i="12"/>
  <c r="M2232" i="12"/>
  <c r="N2231" i="12"/>
  <c r="I2232" i="12"/>
  <c r="J2232" i="12" s="1"/>
  <c r="H2233" i="12"/>
  <c r="M2233" i="12" s="1"/>
  <c r="E2234" i="12"/>
  <c r="F2235" i="12"/>
  <c r="G2235" i="12" s="1"/>
  <c r="P2232" i="12" l="1"/>
  <c r="Q2232" i="12"/>
  <c r="Q2233" i="12" s="1"/>
  <c r="R2231" i="12"/>
  <c r="N2232" i="12"/>
  <c r="I2233" i="12"/>
  <c r="J2233" i="12" s="1"/>
  <c r="L2233" i="12"/>
  <c r="N2233" i="12" s="1"/>
  <c r="H2234" i="12"/>
  <c r="F2236" i="12"/>
  <c r="G2236" i="12" s="1"/>
  <c r="E2235" i="12"/>
  <c r="P2233" i="12" l="1"/>
  <c r="R2233" i="12" s="1"/>
  <c r="R2232" i="12"/>
  <c r="L2234" i="12"/>
  <c r="M2234" i="12"/>
  <c r="I2234" i="12"/>
  <c r="J2234" i="12" s="1"/>
  <c r="H2235" i="12"/>
  <c r="F2237" i="12"/>
  <c r="G2237" i="12" s="1"/>
  <c r="E2236" i="12"/>
  <c r="P2234" i="12" l="1"/>
  <c r="Q2234" i="12"/>
  <c r="L2235" i="12"/>
  <c r="M2235" i="12"/>
  <c r="N2234" i="12"/>
  <c r="I2235" i="12"/>
  <c r="J2235" i="12" s="1"/>
  <c r="H2236" i="12"/>
  <c r="F2238" i="12"/>
  <c r="G2238" i="12" s="1"/>
  <c r="E2237" i="12"/>
  <c r="P2235" i="12" l="1"/>
  <c r="Q2235" i="12"/>
  <c r="R2234" i="12"/>
  <c r="L2236" i="12"/>
  <c r="M2236" i="12"/>
  <c r="N2235" i="12"/>
  <c r="I2236" i="12"/>
  <c r="J2236" i="12" s="1"/>
  <c r="H2237" i="12"/>
  <c r="F2239" i="12"/>
  <c r="G2239" i="12" s="1"/>
  <c r="E2238" i="12"/>
  <c r="P2236" i="12" l="1"/>
  <c r="Q2236" i="12"/>
  <c r="R2235" i="12"/>
  <c r="L2237" i="12"/>
  <c r="M2237" i="12"/>
  <c r="N2236" i="12"/>
  <c r="I2237" i="12"/>
  <c r="J2237" i="12" s="1"/>
  <c r="H2238" i="12"/>
  <c r="F2240" i="12"/>
  <c r="G2240" i="12" s="1"/>
  <c r="E2239" i="12"/>
  <c r="P2237" i="12" l="1"/>
  <c r="Q2237" i="12"/>
  <c r="R2236" i="12"/>
  <c r="L2238" i="12"/>
  <c r="M2238" i="12"/>
  <c r="N2237" i="12"/>
  <c r="I2238" i="12"/>
  <c r="J2238" i="12" s="1"/>
  <c r="H2239" i="12"/>
  <c r="F2241" i="12"/>
  <c r="G2241" i="12" s="1"/>
  <c r="E2240" i="12"/>
  <c r="P2238" i="12" l="1"/>
  <c r="Q2238" i="12"/>
  <c r="R2237" i="12"/>
  <c r="L2239" i="12"/>
  <c r="M2239" i="12"/>
  <c r="N2238" i="12"/>
  <c r="I2239" i="12"/>
  <c r="J2239" i="12" s="1"/>
  <c r="H2240" i="12"/>
  <c r="E2241" i="12"/>
  <c r="F2242" i="12"/>
  <c r="G2242" i="12" s="1"/>
  <c r="P2239" i="12" l="1"/>
  <c r="Q2239" i="12"/>
  <c r="R2238" i="12"/>
  <c r="L2240" i="12"/>
  <c r="M2240" i="12"/>
  <c r="N2239" i="12"/>
  <c r="I2240" i="12"/>
  <c r="J2240" i="12" s="1"/>
  <c r="H2241" i="12"/>
  <c r="F2243" i="12"/>
  <c r="G2243" i="12" s="1"/>
  <c r="E2242" i="12"/>
  <c r="P2240" i="12" l="1"/>
  <c r="Q2240" i="12"/>
  <c r="R2239" i="12"/>
  <c r="L2241" i="12"/>
  <c r="M2241" i="12"/>
  <c r="N2240" i="12"/>
  <c r="I2241" i="12"/>
  <c r="J2241" i="12" s="1"/>
  <c r="H2242" i="12"/>
  <c r="E2243" i="12"/>
  <c r="F2244" i="12"/>
  <c r="G2244" i="12" s="1"/>
  <c r="P2241" i="12" l="1"/>
  <c r="Q2241" i="12"/>
  <c r="R2240" i="12"/>
  <c r="L2242" i="12"/>
  <c r="M2242" i="12"/>
  <c r="N2241" i="12"/>
  <c r="I2242" i="12"/>
  <c r="J2242" i="12" s="1"/>
  <c r="H2243" i="12"/>
  <c r="F2245" i="12"/>
  <c r="G2245" i="12" s="1"/>
  <c r="E2244" i="12"/>
  <c r="R2241" i="12" l="1"/>
  <c r="P2242" i="12"/>
  <c r="Q2242" i="12"/>
  <c r="L2243" i="12"/>
  <c r="M2243" i="12"/>
  <c r="N2242" i="12"/>
  <c r="I2243" i="12"/>
  <c r="J2243" i="12" s="1"/>
  <c r="H2244" i="12"/>
  <c r="M2244" i="12" s="1"/>
  <c r="F2246" i="12"/>
  <c r="G2246" i="12" s="1"/>
  <c r="E2245" i="12"/>
  <c r="P2243" i="12" l="1"/>
  <c r="Q2243" i="12"/>
  <c r="Q2244" i="12" s="1"/>
  <c r="R2242" i="12"/>
  <c r="N2243" i="12"/>
  <c r="I2244" i="12"/>
  <c r="J2244" i="12" s="1"/>
  <c r="L2244" i="12"/>
  <c r="N2244" i="12" s="1"/>
  <c r="H2245" i="12"/>
  <c r="F2247" i="12"/>
  <c r="G2247" i="12" s="1"/>
  <c r="E2246" i="12"/>
  <c r="P2244" i="12" l="1"/>
  <c r="R2244" i="12" s="1"/>
  <c r="R2243" i="12"/>
  <c r="L2245" i="12"/>
  <c r="M2245" i="12"/>
  <c r="I2245" i="12"/>
  <c r="J2245" i="12" s="1"/>
  <c r="H2246" i="12"/>
  <c r="M2246" i="12" s="1"/>
  <c r="F2248" i="12"/>
  <c r="G2248" i="12" s="1"/>
  <c r="E2247" i="12"/>
  <c r="P2245" i="12" l="1"/>
  <c r="Q2245" i="12"/>
  <c r="Q2246" i="12" s="1"/>
  <c r="N2245" i="12"/>
  <c r="I2246" i="12"/>
  <c r="J2246" i="12" s="1"/>
  <c r="L2246" i="12"/>
  <c r="N2246" i="12" s="1"/>
  <c r="H2247" i="12"/>
  <c r="F2249" i="12"/>
  <c r="G2249" i="12" s="1"/>
  <c r="E2248" i="12"/>
  <c r="P2246" i="12" l="1"/>
  <c r="R2246" i="12" s="1"/>
  <c r="R2245" i="12"/>
  <c r="L2247" i="12"/>
  <c r="M2247" i="12"/>
  <c r="I2247" i="12"/>
  <c r="J2247" i="12" s="1"/>
  <c r="H2248" i="12"/>
  <c r="E2249" i="12"/>
  <c r="F2250" i="12"/>
  <c r="G2250" i="12" s="1"/>
  <c r="P2247" i="12" l="1"/>
  <c r="Q2247" i="12"/>
  <c r="L2248" i="12"/>
  <c r="M2248" i="12"/>
  <c r="N2247" i="12"/>
  <c r="I2248" i="12"/>
  <c r="J2248" i="12" s="1"/>
  <c r="H2249" i="12"/>
  <c r="F2251" i="12"/>
  <c r="G2251" i="12" s="1"/>
  <c r="E2250" i="12"/>
  <c r="P2248" i="12" l="1"/>
  <c r="Q2248" i="12"/>
  <c r="R2247" i="12"/>
  <c r="L2249" i="12"/>
  <c r="M2249" i="12"/>
  <c r="N2248" i="12"/>
  <c r="I2249" i="12"/>
  <c r="J2249" i="12" s="1"/>
  <c r="H2250" i="12"/>
  <c r="E2251" i="12"/>
  <c r="F2252" i="12"/>
  <c r="G2252" i="12" s="1"/>
  <c r="P2249" i="12" l="1"/>
  <c r="Q2249" i="12"/>
  <c r="R2248" i="12"/>
  <c r="L2250" i="12"/>
  <c r="M2250" i="12"/>
  <c r="N2249" i="12"/>
  <c r="I2250" i="12"/>
  <c r="J2250" i="12" s="1"/>
  <c r="H2251" i="12"/>
  <c r="F2253" i="12"/>
  <c r="G2253" i="12" s="1"/>
  <c r="E2252" i="12"/>
  <c r="P2250" i="12" l="1"/>
  <c r="Q2250" i="12"/>
  <c r="R2249" i="12"/>
  <c r="L2251" i="12"/>
  <c r="M2251" i="12"/>
  <c r="N2250" i="12"/>
  <c r="I2251" i="12"/>
  <c r="J2251" i="12" s="1"/>
  <c r="H2252" i="12"/>
  <c r="F2254" i="12"/>
  <c r="G2254" i="12" s="1"/>
  <c r="E2253" i="12"/>
  <c r="P2251" i="12" l="1"/>
  <c r="Q2251" i="12"/>
  <c r="R2250" i="12"/>
  <c r="L2252" i="12"/>
  <c r="M2252" i="12"/>
  <c r="N2251" i="12"/>
  <c r="I2252" i="12"/>
  <c r="J2252" i="12" s="1"/>
  <c r="H2253" i="12"/>
  <c r="F2255" i="12"/>
  <c r="G2255" i="12" s="1"/>
  <c r="E2254" i="12"/>
  <c r="P2252" i="12" l="1"/>
  <c r="Q2252" i="12"/>
  <c r="R2251" i="12"/>
  <c r="L2253" i="12"/>
  <c r="M2253" i="12"/>
  <c r="N2252" i="12"/>
  <c r="I2253" i="12"/>
  <c r="J2253" i="12" s="1"/>
  <c r="H2254" i="12"/>
  <c r="E2255" i="12"/>
  <c r="F2256" i="12"/>
  <c r="G2256" i="12" s="1"/>
  <c r="P2253" i="12" l="1"/>
  <c r="Q2253" i="12"/>
  <c r="R2252" i="12"/>
  <c r="L2254" i="12"/>
  <c r="M2254" i="12"/>
  <c r="N2253" i="12"/>
  <c r="I2254" i="12"/>
  <c r="J2254" i="12" s="1"/>
  <c r="H2255" i="12"/>
  <c r="F2257" i="12"/>
  <c r="G2257" i="12" s="1"/>
  <c r="E2256" i="12"/>
  <c r="P2254" i="12" l="1"/>
  <c r="Q2254" i="12"/>
  <c r="R2253" i="12"/>
  <c r="L2255" i="12"/>
  <c r="M2255" i="12"/>
  <c r="N2254" i="12"/>
  <c r="I2255" i="12"/>
  <c r="J2255" i="12" s="1"/>
  <c r="H2256" i="12"/>
  <c r="F2258" i="12"/>
  <c r="G2258" i="12" s="1"/>
  <c r="E2257" i="12"/>
  <c r="P2255" i="12" l="1"/>
  <c r="Q2255" i="12"/>
  <c r="R2254" i="12"/>
  <c r="L2256" i="12"/>
  <c r="M2256" i="12"/>
  <c r="N2255" i="12"/>
  <c r="I2256" i="12"/>
  <c r="J2256" i="12" s="1"/>
  <c r="H2257" i="12"/>
  <c r="F2259" i="12"/>
  <c r="G2259" i="12" s="1"/>
  <c r="E2258" i="12"/>
  <c r="P2256" i="12" l="1"/>
  <c r="Q2256" i="12"/>
  <c r="R2255" i="12"/>
  <c r="L2257" i="12"/>
  <c r="M2257" i="12"/>
  <c r="N2256" i="12"/>
  <c r="I2257" i="12"/>
  <c r="J2257" i="12" s="1"/>
  <c r="H2258" i="12"/>
  <c r="M2258" i="12" s="1"/>
  <c r="F2260" i="12"/>
  <c r="G2260" i="12" s="1"/>
  <c r="E2259" i="12"/>
  <c r="P2257" i="12" l="1"/>
  <c r="Q2257" i="12"/>
  <c r="Q2258" i="12" s="1"/>
  <c r="R2256" i="12"/>
  <c r="N2257" i="12"/>
  <c r="I2258" i="12"/>
  <c r="J2258" i="12" s="1"/>
  <c r="L2258" i="12"/>
  <c r="N2258" i="12" s="1"/>
  <c r="H2259" i="12"/>
  <c r="F2261" i="12"/>
  <c r="G2261" i="12" s="1"/>
  <c r="E2260" i="12"/>
  <c r="P2258" i="12" l="1"/>
  <c r="R2258" i="12" s="1"/>
  <c r="R2257" i="12"/>
  <c r="L2259" i="12"/>
  <c r="M2259" i="12"/>
  <c r="I2259" i="12"/>
  <c r="J2259" i="12" s="1"/>
  <c r="H2260" i="12"/>
  <c r="E2261" i="12"/>
  <c r="F2262" i="12"/>
  <c r="G2262" i="12" s="1"/>
  <c r="P2259" i="12" l="1"/>
  <c r="Q2259" i="12"/>
  <c r="L2260" i="12"/>
  <c r="M2260" i="12"/>
  <c r="N2259" i="12"/>
  <c r="I2260" i="12"/>
  <c r="J2260" i="12" s="1"/>
  <c r="H2261" i="12"/>
  <c r="F2263" i="12"/>
  <c r="G2263" i="12" s="1"/>
  <c r="E2262" i="12"/>
  <c r="P2260" i="12" l="1"/>
  <c r="Q2260" i="12"/>
  <c r="R2259" i="12"/>
  <c r="L2261" i="12"/>
  <c r="M2261" i="12"/>
  <c r="N2260" i="12"/>
  <c r="I2261" i="12"/>
  <c r="J2261" i="12" s="1"/>
  <c r="H2262" i="12"/>
  <c r="E2263" i="12"/>
  <c r="F2264" i="12"/>
  <c r="G2264" i="12" s="1"/>
  <c r="P2261" i="12" l="1"/>
  <c r="Q2261" i="12"/>
  <c r="R2260" i="12"/>
  <c r="L2262" i="12"/>
  <c r="M2262" i="12"/>
  <c r="N2261" i="12"/>
  <c r="I2262" i="12"/>
  <c r="J2262" i="12" s="1"/>
  <c r="H2263" i="12"/>
  <c r="F2265" i="12"/>
  <c r="G2265" i="12" s="1"/>
  <c r="E2264" i="12"/>
  <c r="P2262" i="12" l="1"/>
  <c r="Q2262" i="12"/>
  <c r="R2261" i="12"/>
  <c r="L2263" i="12"/>
  <c r="M2263" i="12"/>
  <c r="N2262" i="12"/>
  <c r="I2263" i="12"/>
  <c r="J2263" i="12" s="1"/>
  <c r="H2264" i="12"/>
  <c r="M2264" i="12" s="1"/>
  <c r="E2265" i="12"/>
  <c r="F2266" i="12"/>
  <c r="G2266" i="12" s="1"/>
  <c r="P2263" i="12" l="1"/>
  <c r="Q2263" i="12"/>
  <c r="Q2264" i="12" s="1"/>
  <c r="R2262" i="12"/>
  <c r="N2263" i="12"/>
  <c r="I2264" i="12"/>
  <c r="J2264" i="12" s="1"/>
  <c r="L2264" i="12"/>
  <c r="N2264" i="12" s="1"/>
  <c r="H2265" i="12"/>
  <c r="F2267" i="12"/>
  <c r="G2267" i="12" s="1"/>
  <c r="E2266" i="12"/>
  <c r="P2264" i="12" l="1"/>
  <c r="R2264" i="12" s="1"/>
  <c r="R2263" i="12"/>
  <c r="L2265" i="12"/>
  <c r="M2265" i="12"/>
  <c r="I2265" i="12"/>
  <c r="J2265" i="12" s="1"/>
  <c r="H2266" i="12"/>
  <c r="M2266" i="12" s="1"/>
  <c r="E2267" i="12"/>
  <c r="F2268" i="12"/>
  <c r="G2268" i="12" s="1"/>
  <c r="P2265" i="12" l="1"/>
  <c r="Q2265" i="12"/>
  <c r="Q2266" i="12" s="1"/>
  <c r="N2265" i="12"/>
  <c r="I2266" i="12"/>
  <c r="J2266" i="12" s="1"/>
  <c r="L2266" i="12"/>
  <c r="N2266" i="12" s="1"/>
  <c r="H2267" i="12"/>
  <c r="F2269" i="12"/>
  <c r="G2269" i="12" s="1"/>
  <c r="E2268" i="12"/>
  <c r="P2266" i="12" l="1"/>
  <c r="R2266" i="12" s="1"/>
  <c r="R2265" i="12"/>
  <c r="L2267" i="12"/>
  <c r="M2267" i="12"/>
  <c r="I2267" i="12"/>
  <c r="J2267" i="12" s="1"/>
  <c r="H2268" i="12"/>
  <c r="F2270" i="12"/>
  <c r="G2270" i="12" s="1"/>
  <c r="E2269" i="12"/>
  <c r="P2267" i="12" l="1"/>
  <c r="Q2267" i="12"/>
  <c r="L2268" i="12"/>
  <c r="M2268" i="12"/>
  <c r="N2267" i="12"/>
  <c r="I2268" i="12"/>
  <c r="J2268" i="12" s="1"/>
  <c r="H2269" i="12"/>
  <c r="F2271" i="12"/>
  <c r="G2271" i="12" s="1"/>
  <c r="E2270" i="12"/>
  <c r="P2268" i="12" l="1"/>
  <c r="Q2268" i="12"/>
  <c r="R2267" i="12"/>
  <c r="L2269" i="12"/>
  <c r="M2269" i="12"/>
  <c r="N2268" i="12"/>
  <c r="I2269" i="12"/>
  <c r="J2269" i="12" s="1"/>
  <c r="H2270" i="12"/>
  <c r="F2272" i="12"/>
  <c r="G2272" i="12" s="1"/>
  <c r="E2271" i="12"/>
  <c r="P2269" i="12" l="1"/>
  <c r="Q2269" i="12"/>
  <c r="R2268" i="12"/>
  <c r="L2270" i="12"/>
  <c r="M2270" i="12"/>
  <c r="N2269" i="12"/>
  <c r="I2270" i="12"/>
  <c r="J2270" i="12" s="1"/>
  <c r="H2271" i="12"/>
  <c r="F2273" i="12"/>
  <c r="G2273" i="12" s="1"/>
  <c r="E2272" i="12"/>
  <c r="P2270" i="12" l="1"/>
  <c r="Q2270" i="12"/>
  <c r="R2269" i="12"/>
  <c r="L2271" i="12"/>
  <c r="M2271" i="12"/>
  <c r="N2270" i="12"/>
  <c r="I2271" i="12"/>
  <c r="J2271" i="12" s="1"/>
  <c r="H2272" i="12"/>
  <c r="F2274" i="12"/>
  <c r="G2274" i="12" s="1"/>
  <c r="E2273" i="12"/>
  <c r="P2271" i="12" l="1"/>
  <c r="Q2271" i="12"/>
  <c r="R2270" i="12"/>
  <c r="L2272" i="12"/>
  <c r="M2272" i="12"/>
  <c r="N2271" i="12"/>
  <c r="I2272" i="12"/>
  <c r="J2272" i="12" s="1"/>
  <c r="H2273" i="12"/>
  <c r="F2275" i="12"/>
  <c r="G2275" i="12" s="1"/>
  <c r="E2274" i="12"/>
  <c r="P2272" i="12" l="1"/>
  <c r="Q2272" i="12"/>
  <c r="R2271" i="12"/>
  <c r="L2273" i="12"/>
  <c r="M2273" i="12"/>
  <c r="N2272" i="12"/>
  <c r="I2273" i="12"/>
  <c r="J2273" i="12" s="1"/>
  <c r="H2274" i="12"/>
  <c r="E2275" i="12"/>
  <c r="F2276" i="12"/>
  <c r="G2276" i="12" s="1"/>
  <c r="R2272" i="12" l="1"/>
  <c r="P2273" i="12"/>
  <c r="Q2273" i="12"/>
  <c r="L2274" i="12"/>
  <c r="M2274" i="12"/>
  <c r="N2273" i="12"/>
  <c r="I2274" i="12"/>
  <c r="J2274" i="12" s="1"/>
  <c r="H2275" i="12"/>
  <c r="F2277" i="12"/>
  <c r="G2277" i="12" s="1"/>
  <c r="E2276" i="12"/>
  <c r="P2274" i="12" l="1"/>
  <c r="Q2274" i="12"/>
  <c r="R2273" i="12"/>
  <c r="L2275" i="12"/>
  <c r="M2275" i="12"/>
  <c r="N2274" i="12"/>
  <c r="I2275" i="12"/>
  <c r="J2275" i="12" s="1"/>
  <c r="H2276" i="12"/>
  <c r="M2276" i="12" s="1"/>
  <c r="F2278" i="12"/>
  <c r="G2278" i="12" s="1"/>
  <c r="E2277" i="12"/>
  <c r="P2275" i="12" l="1"/>
  <c r="Q2275" i="12"/>
  <c r="Q2276" i="12" s="1"/>
  <c r="R2274" i="12"/>
  <c r="N2275" i="12"/>
  <c r="I2276" i="12"/>
  <c r="J2276" i="12" s="1"/>
  <c r="L2276" i="12"/>
  <c r="N2276" i="12" s="1"/>
  <c r="H2277" i="12"/>
  <c r="F2279" i="12"/>
  <c r="G2279" i="12" s="1"/>
  <c r="E2278" i="12"/>
  <c r="P2276" i="12" l="1"/>
  <c r="R2276" i="12" s="1"/>
  <c r="R2275" i="12"/>
  <c r="L2277" i="12"/>
  <c r="M2277" i="12"/>
  <c r="I2277" i="12"/>
  <c r="J2277" i="12" s="1"/>
  <c r="H2278" i="12"/>
  <c r="F2280" i="12"/>
  <c r="G2280" i="12" s="1"/>
  <c r="E2279" i="12"/>
  <c r="P2277" i="12" l="1"/>
  <c r="Q2277" i="12"/>
  <c r="L2278" i="12"/>
  <c r="M2278" i="12"/>
  <c r="N2277" i="12"/>
  <c r="I2278" i="12"/>
  <c r="J2278" i="12" s="1"/>
  <c r="H2279" i="12"/>
  <c r="E2280" i="12"/>
  <c r="F2281" i="12"/>
  <c r="G2281" i="12" s="1"/>
  <c r="P2278" i="12" l="1"/>
  <c r="Q2278" i="12"/>
  <c r="R2277" i="12"/>
  <c r="L2279" i="12"/>
  <c r="M2279" i="12"/>
  <c r="N2278" i="12"/>
  <c r="I2279" i="12"/>
  <c r="J2279" i="12" s="1"/>
  <c r="H2280" i="12"/>
  <c r="F2282" i="12"/>
  <c r="G2282" i="12" s="1"/>
  <c r="E2281" i="12"/>
  <c r="P2279" i="12" l="1"/>
  <c r="Q2279" i="12"/>
  <c r="R2278" i="12"/>
  <c r="L2280" i="12"/>
  <c r="M2280" i="12"/>
  <c r="N2279" i="12"/>
  <c r="I2280" i="12"/>
  <c r="J2280" i="12" s="1"/>
  <c r="H2281" i="12"/>
  <c r="M2281" i="12" s="1"/>
  <c r="E2282" i="12"/>
  <c r="F2283" i="12"/>
  <c r="G2283" i="12" s="1"/>
  <c r="P2280" i="12" l="1"/>
  <c r="Q2280" i="12"/>
  <c r="Q2281" i="12" s="1"/>
  <c r="R2279" i="12"/>
  <c r="N2280" i="12"/>
  <c r="I2281" i="12"/>
  <c r="J2281" i="12" s="1"/>
  <c r="L2281" i="12"/>
  <c r="N2281" i="12" s="1"/>
  <c r="H2282" i="12"/>
  <c r="F2284" i="12"/>
  <c r="G2284" i="12" s="1"/>
  <c r="E2283" i="12"/>
  <c r="P2281" i="12" l="1"/>
  <c r="R2281" i="12" s="1"/>
  <c r="R2280" i="12"/>
  <c r="L2282" i="12"/>
  <c r="M2282" i="12"/>
  <c r="I2282" i="12"/>
  <c r="J2282" i="12" s="1"/>
  <c r="H2283" i="12"/>
  <c r="E2284" i="12"/>
  <c r="F2285" i="12"/>
  <c r="G2285" i="12" s="1"/>
  <c r="P2282" i="12" l="1"/>
  <c r="Q2282" i="12"/>
  <c r="L2283" i="12"/>
  <c r="M2283" i="12"/>
  <c r="N2282" i="12"/>
  <c r="I2283" i="12"/>
  <c r="J2283" i="12" s="1"/>
  <c r="H2284" i="12"/>
  <c r="F2286" i="12"/>
  <c r="G2286" i="12" s="1"/>
  <c r="E2285" i="12"/>
  <c r="P2283" i="12" l="1"/>
  <c r="Q2283" i="12"/>
  <c r="R2282" i="12"/>
  <c r="L2284" i="12"/>
  <c r="M2284" i="12"/>
  <c r="N2283" i="12"/>
  <c r="I2284" i="12"/>
  <c r="J2284" i="12" s="1"/>
  <c r="H2285" i="12"/>
  <c r="F2287" i="12"/>
  <c r="G2287" i="12" s="1"/>
  <c r="E2286" i="12"/>
  <c r="P2284" i="12" l="1"/>
  <c r="Q2284" i="12"/>
  <c r="R2283" i="12"/>
  <c r="L2285" i="12"/>
  <c r="M2285" i="12"/>
  <c r="N2284" i="12"/>
  <c r="I2285" i="12"/>
  <c r="J2285" i="12" s="1"/>
  <c r="H2286" i="12"/>
  <c r="M2286" i="12" s="1"/>
  <c r="F2288" i="12"/>
  <c r="G2288" i="12" s="1"/>
  <c r="E2287" i="12"/>
  <c r="P2285" i="12" l="1"/>
  <c r="Q2285" i="12"/>
  <c r="Q2286" i="12" s="1"/>
  <c r="R2284" i="12"/>
  <c r="N2285" i="12"/>
  <c r="I2286" i="12"/>
  <c r="J2286" i="12" s="1"/>
  <c r="L2286" i="12"/>
  <c r="N2286" i="12" s="1"/>
  <c r="H2287" i="12"/>
  <c r="E2288" i="12"/>
  <c r="F2289" i="12"/>
  <c r="G2289" i="12" s="1"/>
  <c r="P2286" i="12" l="1"/>
  <c r="R2286" i="12" s="1"/>
  <c r="R2285" i="12"/>
  <c r="L2287" i="12"/>
  <c r="M2287" i="12"/>
  <c r="I2287" i="12"/>
  <c r="J2287" i="12" s="1"/>
  <c r="H2288" i="12"/>
  <c r="F2290" i="12"/>
  <c r="G2290" i="12" s="1"/>
  <c r="E2289" i="12"/>
  <c r="P2287" i="12" l="1"/>
  <c r="Q2287" i="12"/>
  <c r="L2288" i="12"/>
  <c r="M2288" i="12"/>
  <c r="N2287" i="12"/>
  <c r="I2288" i="12"/>
  <c r="J2288" i="12" s="1"/>
  <c r="H2289" i="12"/>
  <c r="F2291" i="12"/>
  <c r="G2291" i="12" s="1"/>
  <c r="E2290" i="12"/>
  <c r="P2288" i="12" l="1"/>
  <c r="Q2288" i="12"/>
  <c r="R2287" i="12"/>
  <c r="L2289" i="12"/>
  <c r="M2289" i="12"/>
  <c r="N2288" i="12"/>
  <c r="I2289" i="12"/>
  <c r="J2289" i="12" s="1"/>
  <c r="H2290" i="12"/>
  <c r="F2292" i="12"/>
  <c r="G2292" i="12" s="1"/>
  <c r="E2291" i="12"/>
  <c r="P2289" i="12" l="1"/>
  <c r="Q2289" i="12"/>
  <c r="R2288" i="12"/>
  <c r="L2290" i="12"/>
  <c r="M2290" i="12"/>
  <c r="N2289" i="12"/>
  <c r="I2290" i="12"/>
  <c r="J2290" i="12" s="1"/>
  <c r="H2291" i="12"/>
  <c r="F2293" i="12"/>
  <c r="G2293" i="12" s="1"/>
  <c r="E2292" i="12"/>
  <c r="P2290" i="12" l="1"/>
  <c r="Q2290" i="12"/>
  <c r="R2289" i="12"/>
  <c r="L2291" i="12"/>
  <c r="M2291" i="12"/>
  <c r="N2290" i="12"/>
  <c r="I2291" i="12"/>
  <c r="J2291" i="12" s="1"/>
  <c r="H2292" i="12"/>
  <c r="F2294" i="12"/>
  <c r="G2294" i="12" s="1"/>
  <c r="E2293" i="12"/>
  <c r="P2291" i="12" l="1"/>
  <c r="Q2291" i="12"/>
  <c r="R2290" i="12"/>
  <c r="L2292" i="12"/>
  <c r="M2292" i="12"/>
  <c r="N2291" i="12"/>
  <c r="I2292" i="12"/>
  <c r="J2292" i="12" s="1"/>
  <c r="H2293" i="12"/>
  <c r="F2295" i="12"/>
  <c r="G2295" i="12" s="1"/>
  <c r="E2294" i="12"/>
  <c r="P2292" i="12" l="1"/>
  <c r="Q2292" i="12"/>
  <c r="R2291" i="12"/>
  <c r="L2293" i="12"/>
  <c r="M2293" i="12"/>
  <c r="N2292" i="12"/>
  <c r="I2293" i="12"/>
  <c r="J2293" i="12" s="1"/>
  <c r="H2294" i="12"/>
  <c r="F2296" i="12"/>
  <c r="G2296" i="12" s="1"/>
  <c r="E2295" i="12"/>
  <c r="P2293" i="12" l="1"/>
  <c r="Q2293" i="12"/>
  <c r="R2292" i="12"/>
  <c r="L2294" i="12"/>
  <c r="M2294" i="12"/>
  <c r="N2293" i="12"/>
  <c r="I2294" i="12"/>
  <c r="J2294" i="12" s="1"/>
  <c r="H2295" i="12"/>
  <c r="F2297" i="12"/>
  <c r="G2297" i="12" s="1"/>
  <c r="E2296" i="12"/>
  <c r="P2294" i="12" l="1"/>
  <c r="Q2294" i="12"/>
  <c r="R2293" i="12"/>
  <c r="L2295" i="12"/>
  <c r="M2295" i="12"/>
  <c r="N2294" i="12"/>
  <c r="I2295" i="12"/>
  <c r="J2295" i="12" s="1"/>
  <c r="H2296" i="12"/>
  <c r="F2298" i="12"/>
  <c r="G2298" i="12" s="1"/>
  <c r="E2297" i="12"/>
  <c r="P2295" i="12" l="1"/>
  <c r="Q2295" i="12"/>
  <c r="R2294" i="12"/>
  <c r="L2296" i="12"/>
  <c r="M2296" i="12"/>
  <c r="N2295" i="12"/>
  <c r="I2296" i="12"/>
  <c r="J2296" i="12" s="1"/>
  <c r="H2297" i="12"/>
  <c r="F2299" i="12"/>
  <c r="G2299" i="12" s="1"/>
  <c r="E2298" i="12"/>
  <c r="P2296" i="12" l="1"/>
  <c r="Q2296" i="12"/>
  <c r="R2295" i="12"/>
  <c r="L2297" i="12"/>
  <c r="M2297" i="12"/>
  <c r="N2296" i="12"/>
  <c r="I2297" i="12"/>
  <c r="J2297" i="12" s="1"/>
  <c r="H2298" i="12"/>
  <c r="F2300" i="12"/>
  <c r="G2300" i="12" s="1"/>
  <c r="E2299" i="12"/>
  <c r="P2297" i="12" l="1"/>
  <c r="Q2297" i="12"/>
  <c r="R2296" i="12"/>
  <c r="L2298" i="12"/>
  <c r="M2298" i="12"/>
  <c r="N2297" i="12"/>
  <c r="I2298" i="12"/>
  <c r="J2298" i="12" s="1"/>
  <c r="H2299" i="12"/>
  <c r="E2300" i="12"/>
  <c r="F2301" i="12"/>
  <c r="G2301" i="12" s="1"/>
  <c r="P2298" i="12" l="1"/>
  <c r="Q2298" i="12"/>
  <c r="R2297" i="12"/>
  <c r="L2299" i="12"/>
  <c r="M2299" i="12"/>
  <c r="N2298" i="12"/>
  <c r="I2299" i="12"/>
  <c r="J2299" i="12" s="1"/>
  <c r="H2300" i="12"/>
  <c r="F2302" i="12"/>
  <c r="G2302" i="12" s="1"/>
  <c r="E2301" i="12"/>
  <c r="P2299" i="12" l="1"/>
  <c r="Q2299" i="12"/>
  <c r="R2298" i="12"/>
  <c r="L2300" i="12"/>
  <c r="M2300" i="12"/>
  <c r="N2299" i="12"/>
  <c r="I2300" i="12"/>
  <c r="J2300" i="12" s="1"/>
  <c r="H2301" i="12"/>
  <c r="M2301" i="12" s="1"/>
  <c r="F2303" i="12"/>
  <c r="G2303" i="12" s="1"/>
  <c r="E2302" i="12"/>
  <c r="P2300" i="12" l="1"/>
  <c r="Q2300" i="12"/>
  <c r="Q2301" i="12" s="1"/>
  <c r="R2299" i="12"/>
  <c r="N2300" i="12"/>
  <c r="I2301" i="12"/>
  <c r="J2301" i="12" s="1"/>
  <c r="L2301" i="12"/>
  <c r="N2301" i="12" s="1"/>
  <c r="H2302" i="12"/>
  <c r="E2303" i="12"/>
  <c r="F2304" i="12"/>
  <c r="G2304" i="12" s="1"/>
  <c r="P2301" i="12" l="1"/>
  <c r="R2301" i="12" s="1"/>
  <c r="R2300" i="12"/>
  <c r="L2302" i="12"/>
  <c r="M2302" i="12"/>
  <c r="I2302" i="12"/>
  <c r="J2302" i="12" s="1"/>
  <c r="H2303" i="12"/>
  <c r="F2305" i="12"/>
  <c r="G2305" i="12" s="1"/>
  <c r="E2304" i="12"/>
  <c r="P2302" i="12" l="1"/>
  <c r="Q2302" i="12"/>
  <c r="L2303" i="12"/>
  <c r="M2303" i="12"/>
  <c r="N2302" i="12"/>
  <c r="I2303" i="12"/>
  <c r="J2303" i="12" s="1"/>
  <c r="H2304" i="12"/>
  <c r="F2306" i="12"/>
  <c r="G2306" i="12" s="1"/>
  <c r="E2305" i="12"/>
  <c r="P2303" i="12" l="1"/>
  <c r="Q2303" i="12"/>
  <c r="R2302" i="12"/>
  <c r="L2304" i="12"/>
  <c r="M2304" i="12"/>
  <c r="N2303" i="12"/>
  <c r="I2304" i="12"/>
  <c r="J2304" i="12" s="1"/>
  <c r="H2305" i="12"/>
  <c r="F2307" i="12"/>
  <c r="G2307" i="12" s="1"/>
  <c r="E2306" i="12"/>
  <c r="P2304" i="12" l="1"/>
  <c r="Q2304" i="12"/>
  <c r="R2303" i="12"/>
  <c r="L2305" i="12"/>
  <c r="M2305" i="12"/>
  <c r="N2304" i="12"/>
  <c r="I2305" i="12"/>
  <c r="J2305" i="12" s="1"/>
  <c r="H2306" i="12"/>
  <c r="F2308" i="12"/>
  <c r="G2308" i="12" s="1"/>
  <c r="E2307" i="12"/>
  <c r="P2305" i="12" l="1"/>
  <c r="Q2305" i="12"/>
  <c r="R2304" i="12"/>
  <c r="L2306" i="12"/>
  <c r="M2306" i="12"/>
  <c r="N2305" i="12"/>
  <c r="I2306" i="12"/>
  <c r="J2306" i="12" s="1"/>
  <c r="H2307" i="12"/>
  <c r="M2307" i="12" s="1"/>
  <c r="F2309" i="12"/>
  <c r="G2309" i="12" s="1"/>
  <c r="E2308" i="12"/>
  <c r="P2306" i="12" l="1"/>
  <c r="Q2306" i="12"/>
  <c r="Q2307" i="12" s="1"/>
  <c r="R2305" i="12"/>
  <c r="N2306" i="12"/>
  <c r="I2307" i="12"/>
  <c r="J2307" i="12" s="1"/>
  <c r="L2307" i="12"/>
  <c r="N2307" i="12" s="1"/>
  <c r="H2308" i="12"/>
  <c r="F2310" i="12"/>
  <c r="G2310" i="12" s="1"/>
  <c r="E2309" i="12"/>
  <c r="P2307" i="12" l="1"/>
  <c r="R2307" i="12" s="1"/>
  <c r="R2306" i="12"/>
  <c r="L2308" i="12"/>
  <c r="M2308" i="12"/>
  <c r="I2308" i="12"/>
  <c r="J2308" i="12" s="1"/>
  <c r="H2309" i="12"/>
  <c r="E2310" i="12"/>
  <c r="F2311" i="12"/>
  <c r="G2311" i="12" s="1"/>
  <c r="P2308" i="12" l="1"/>
  <c r="Q2308" i="12"/>
  <c r="L2309" i="12"/>
  <c r="M2309" i="12"/>
  <c r="N2308" i="12"/>
  <c r="I2309" i="12"/>
  <c r="J2309" i="12" s="1"/>
  <c r="H2310" i="12"/>
  <c r="F2312" i="12"/>
  <c r="G2312" i="12" s="1"/>
  <c r="E2311" i="12"/>
  <c r="P2309" i="12" l="1"/>
  <c r="Q2309" i="12"/>
  <c r="R2308" i="12"/>
  <c r="L2310" i="12"/>
  <c r="M2310" i="12"/>
  <c r="N2309" i="12"/>
  <c r="I2310" i="12"/>
  <c r="J2310" i="12" s="1"/>
  <c r="H2311" i="12"/>
  <c r="E2312" i="12"/>
  <c r="F2313" i="12"/>
  <c r="G2313" i="12" s="1"/>
  <c r="P2310" i="12" l="1"/>
  <c r="Q2310" i="12"/>
  <c r="R2309" i="12"/>
  <c r="L2311" i="12"/>
  <c r="M2311" i="12"/>
  <c r="N2310" i="12"/>
  <c r="I2311" i="12"/>
  <c r="J2311" i="12" s="1"/>
  <c r="H2312" i="12"/>
  <c r="F2314" i="12"/>
  <c r="G2314" i="12" s="1"/>
  <c r="E2313" i="12"/>
  <c r="P2311" i="12" l="1"/>
  <c r="Q2311" i="12"/>
  <c r="R2310" i="12"/>
  <c r="L2312" i="12"/>
  <c r="M2312" i="12"/>
  <c r="N2311" i="12"/>
  <c r="I2312" i="12"/>
  <c r="J2312" i="12" s="1"/>
  <c r="H2313" i="12"/>
  <c r="E2314" i="12"/>
  <c r="F2315" i="12"/>
  <c r="G2315" i="12" s="1"/>
  <c r="P2312" i="12" l="1"/>
  <c r="Q2312" i="12"/>
  <c r="R2311" i="12"/>
  <c r="L2313" i="12"/>
  <c r="M2313" i="12"/>
  <c r="N2312" i="12"/>
  <c r="I2313" i="12"/>
  <c r="J2313" i="12" s="1"/>
  <c r="H2314" i="12"/>
  <c r="F2316" i="12"/>
  <c r="G2316" i="12" s="1"/>
  <c r="E2315" i="12"/>
  <c r="P2313" i="12" l="1"/>
  <c r="Q2313" i="12"/>
  <c r="R2312" i="12"/>
  <c r="L2314" i="12"/>
  <c r="M2314" i="12"/>
  <c r="N2313" i="12"/>
  <c r="I2314" i="12"/>
  <c r="J2314" i="12" s="1"/>
  <c r="H2315" i="12"/>
  <c r="E2316" i="12"/>
  <c r="F2317" i="12"/>
  <c r="G2317" i="12" s="1"/>
  <c r="P2314" i="12" l="1"/>
  <c r="Q2314" i="12"/>
  <c r="R2313" i="12"/>
  <c r="L2315" i="12"/>
  <c r="M2315" i="12"/>
  <c r="N2314" i="12"/>
  <c r="I2315" i="12"/>
  <c r="J2315" i="12" s="1"/>
  <c r="H2316" i="12"/>
  <c r="F2318" i="12"/>
  <c r="G2318" i="12" s="1"/>
  <c r="E2317" i="12"/>
  <c r="P2315" i="12" l="1"/>
  <c r="Q2315" i="12"/>
  <c r="R2314" i="12"/>
  <c r="L2316" i="12"/>
  <c r="M2316" i="12"/>
  <c r="N2315" i="12"/>
  <c r="I2316" i="12"/>
  <c r="J2316" i="12" s="1"/>
  <c r="H2317" i="12"/>
  <c r="F2319" i="12"/>
  <c r="G2319" i="12" s="1"/>
  <c r="E2318" i="12"/>
  <c r="P2316" i="12" l="1"/>
  <c r="Q2316" i="12"/>
  <c r="R2315" i="12"/>
  <c r="L2317" i="12"/>
  <c r="M2317" i="12"/>
  <c r="N2316" i="12"/>
  <c r="I2317" i="12"/>
  <c r="J2317" i="12" s="1"/>
  <c r="H2318" i="12"/>
  <c r="M2318" i="12" s="1"/>
  <c r="F2320" i="12"/>
  <c r="G2320" i="12" s="1"/>
  <c r="E2319" i="12"/>
  <c r="P2317" i="12" l="1"/>
  <c r="Q2317" i="12"/>
  <c r="Q2318" i="12" s="1"/>
  <c r="R2316" i="12"/>
  <c r="N2317" i="12"/>
  <c r="I2318" i="12"/>
  <c r="J2318" i="12" s="1"/>
  <c r="L2318" i="12"/>
  <c r="N2318" i="12" s="1"/>
  <c r="H2319" i="12"/>
  <c r="F2321" i="12"/>
  <c r="G2321" i="12" s="1"/>
  <c r="E2320" i="12"/>
  <c r="P2318" i="12" l="1"/>
  <c r="R2318" i="12" s="1"/>
  <c r="R2317" i="12"/>
  <c r="L2319" i="12"/>
  <c r="M2319" i="12"/>
  <c r="I2319" i="12"/>
  <c r="J2319" i="12" s="1"/>
  <c r="H2320" i="12"/>
  <c r="F2322" i="12"/>
  <c r="G2322" i="12" s="1"/>
  <c r="E2321" i="12"/>
  <c r="P2319" i="12" l="1"/>
  <c r="Q2319" i="12"/>
  <c r="L2320" i="12"/>
  <c r="M2320" i="12"/>
  <c r="N2319" i="12"/>
  <c r="I2320" i="12"/>
  <c r="J2320" i="12" s="1"/>
  <c r="H2321" i="12"/>
  <c r="E2322" i="12"/>
  <c r="F2323" i="12"/>
  <c r="G2323" i="12" s="1"/>
  <c r="P2320" i="12" l="1"/>
  <c r="Q2320" i="12"/>
  <c r="R2319" i="12"/>
  <c r="L2321" i="12"/>
  <c r="M2321" i="12"/>
  <c r="N2320" i="12"/>
  <c r="I2321" i="12"/>
  <c r="J2321" i="12" s="1"/>
  <c r="H2322" i="12"/>
  <c r="F2324" i="12"/>
  <c r="G2324" i="12" s="1"/>
  <c r="E2323" i="12"/>
  <c r="P2321" i="12" l="1"/>
  <c r="Q2321" i="12"/>
  <c r="R2320" i="12"/>
  <c r="L2322" i="12"/>
  <c r="M2322" i="12"/>
  <c r="N2321" i="12"/>
  <c r="I2322" i="12"/>
  <c r="J2322" i="12" s="1"/>
  <c r="H2323" i="12"/>
  <c r="E2324" i="12"/>
  <c r="F2325" i="12"/>
  <c r="G2325" i="12" s="1"/>
  <c r="P2322" i="12" l="1"/>
  <c r="Q2322" i="12"/>
  <c r="R2321" i="12"/>
  <c r="L2323" i="12"/>
  <c r="M2323" i="12"/>
  <c r="N2322" i="12"/>
  <c r="I2323" i="12"/>
  <c r="J2323" i="12" s="1"/>
  <c r="H2324" i="12"/>
  <c r="F2326" i="12"/>
  <c r="G2326" i="12" s="1"/>
  <c r="E2325" i="12"/>
  <c r="P2323" i="12" l="1"/>
  <c r="Q2323" i="12"/>
  <c r="R2322" i="12"/>
  <c r="L2324" i="12"/>
  <c r="M2324" i="12"/>
  <c r="N2323" i="12"/>
  <c r="I2324" i="12"/>
  <c r="J2324" i="12" s="1"/>
  <c r="H2325" i="12"/>
  <c r="F2327" i="12"/>
  <c r="G2327" i="12" s="1"/>
  <c r="E2326" i="12"/>
  <c r="P2324" i="12" l="1"/>
  <c r="Q2324" i="12"/>
  <c r="R2323" i="12"/>
  <c r="L2325" i="12"/>
  <c r="M2325" i="12"/>
  <c r="N2324" i="12"/>
  <c r="I2325" i="12"/>
  <c r="J2325" i="12" s="1"/>
  <c r="H2326" i="12"/>
  <c r="E2327" i="12"/>
  <c r="F2328" i="12"/>
  <c r="G2328" i="12" s="1"/>
  <c r="P2325" i="12" l="1"/>
  <c r="Q2325" i="12"/>
  <c r="R2324" i="12"/>
  <c r="L2326" i="12"/>
  <c r="M2326" i="12"/>
  <c r="N2325" i="12"/>
  <c r="I2326" i="12"/>
  <c r="J2326" i="12" s="1"/>
  <c r="H2327" i="12"/>
  <c r="F2329" i="12"/>
  <c r="G2329" i="12" s="1"/>
  <c r="E2328" i="12"/>
  <c r="P2326" i="12" l="1"/>
  <c r="Q2326" i="12"/>
  <c r="R2325" i="12"/>
  <c r="L2327" i="12"/>
  <c r="M2327" i="12"/>
  <c r="N2326" i="12"/>
  <c r="I2327" i="12"/>
  <c r="J2327" i="12" s="1"/>
  <c r="H2328" i="12"/>
  <c r="E2329" i="12"/>
  <c r="F2330" i="12"/>
  <c r="G2330" i="12" s="1"/>
  <c r="P2327" i="12" l="1"/>
  <c r="Q2327" i="12"/>
  <c r="R2326" i="12"/>
  <c r="L2328" i="12"/>
  <c r="M2328" i="12"/>
  <c r="N2327" i="12"/>
  <c r="I2328" i="12"/>
  <c r="J2328" i="12" s="1"/>
  <c r="H2329" i="12"/>
  <c r="F2331" i="12"/>
  <c r="G2331" i="12" s="1"/>
  <c r="E2330" i="12"/>
  <c r="P2328" i="12" l="1"/>
  <c r="Q2328" i="12"/>
  <c r="R2327" i="12"/>
  <c r="L2329" i="12"/>
  <c r="M2329" i="12"/>
  <c r="N2328" i="12"/>
  <c r="I2329" i="12"/>
  <c r="J2329" i="12" s="1"/>
  <c r="H2330" i="12"/>
  <c r="E2331" i="12"/>
  <c r="F2332" i="12"/>
  <c r="G2332" i="12" s="1"/>
  <c r="P2329" i="12" l="1"/>
  <c r="Q2329" i="12"/>
  <c r="R2328" i="12"/>
  <c r="L2330" i="12"/>
  <c r="M2330" i="12"/>
  <c r="N2329" i="12"/>
  <c r="I2330" i="12"/>
  <c r="J2330" i="12" s="1"/>
  <c r="H2331" i="12"/>
  <c r="F2333" i="12"/>
  <c r="G2333" i="12" s="1"/>
  <c r="E2332" i="12"/>
  <c r="P2330" i="12" l="1"/>
  <c r="Q2330" i="12"/>
  <c r="R2329" i="12"/>
  <c r="L2331" i="12"/>
  <c r="M2331" i="12"/>
  <c r="N2330" i="12"/>
  <c r="I2331" i="12"/>
  <c r="J2331" i="12" s="1"/>
  <c r="H2332" i="12"/>
  <c r="F2334" i="12"/>
  <c r="G2334" i="12" s="1"/>
  <c r="E2333" i="12"/>
  <c r="P2331" i="12" l="1"/>
  <c r="Q2331" i="12"/>
  <c r="R2330" i="12"/>
  <c r="L2332" i="12"/>
  <c r="M2332" i="12"/>
  <c r="N2331" i="12"/>
  <c r="I2332" i="12"/>
  <c r="J2332" i="12" s="1"/>
  <c r="H2333" i="12"/>
  <c r="M2333" i="12" s="1"/>
  <c r="E2334" i="12"/>
  <c r="F2335" i="12"/>
  <c r="G2335" i="12" s="1"/>
  <c r="P2332" i="12" l="1"/>
  <c r="Q2332" i="12"/>
  <c r="Q2333" i="12" s="1"/>
  <c r="R2331" i="12"/>
  <c r="N2332" i="12"/>
  <c r="I2333" i="12"/>
  <c r="J2333" i="12" s="1"/>
  <c r="L2333" i="12"/>
  <c r="N2333" i="12" s="1"/>
  <c r="H2334" i="12"/>
  <c r="F2336" i="12"/>
  <c r="G2336" i="12" s="1"/>
  <c r="E2335" i="12"/>
  <c r="P2333" i="12" l="1"/>
  <c r="R2333" i="12" s="1"/>
  <c r="R2332" i="12"/>
  <c r="L2334" i="12"/>
  <c r="M2334" i="12"/>
  <c r="I2334" i="12"/>
  <c r="J2334" i="12" s="1"/>
  <c r="H2335" i="12"/>
  <c r="E2336" i="12"/>
  <c r="F2337" i="12"/>
  <c r="G2337" i="12" s="1"/>
  <c r="P2334" i="12" l="1"/>
  <c r="Q2334" i="12"/>
  <c r="L2335" i="12"/>
  <c r="M2335" i="12"/>
  <c r="N2334" i="12"/>
  <c r="I2335" i="12"/>
  <c r="J2335" i="12" s="1"/>
  <c r="H2336" i="12"/>
  <c r="M2336" i="12" s="1"/>
  <c r="F2338" i="12"/>
  <c r="G2338" i="12" s="1"/>
  <c r="E2337" i="12"/>
  <c r="P2335" i="12" l="1"/>
  <c r="Q2335" i="12"/>
  <c r="Q2336" i="12" s="1"/>
  <c r="R2334" i="12"/>
  <c r="N2335" i="12"/>
  <c r="I2336" i="12"/>
  <c r="J2336" i="12" s="1"/>
  <c r="L2336" i="12"/>
  <c r="N2336" i="12" s="1"/>
  <c r="H2337" i="12"/>
  <c r="F2339" i="12"/>
  <c r="G2339" i="12" s="1"/>
  <c r="E2338" i="12"/>
  <c r="P2336" i="12" l="1"/>
  <c r="R2336" i="12" s="1"/>
  <c r="R2335" i="12"/>
  <c r="L2337" i="12"/>
  <c r="M2337" i="12"/>
  <c r="I2337" i="12"/>
  <c r="J2337" i="12" s="1"/>
  <c r="H2338" i="12"/>
  <c r="M2338" i="12" s="1"/>
  <c r="E2339" i="12"/>
  <c r="F2340" i="12"/>
  <c r="G2340" i="12" s="1"/>
  <c r="P2337" i="12" l="1"/>
  <c r="Q2337" i="12"/>
  <c r="Q2338" i="12" s="1"/>
  <c r="N2337" i="12"/>
  <c r="I2338" i="12"/>
  <c r="J2338" i="12" s="1"/>
  <c r="L2338" i="12"/>
  <c r="N2338" i="12" s="1"/>
  <c r="H2339" i="12"/>
  <c r="E2340" i="12"/>
  <c r="F2341" i="12"/>
  <c r="G2341" i="12" s="1"/>
  <c r="P2338" i="12" l="1"/>
  <c r="R2337" i="12"/>
  <c r="L2339" i="12"/>
  <c r="M2339" i="12"/>
  <c r="I2339" i="12"/>
  <c r="J2339" i="12" s="1"/>
  <c r="H2340" i="12"/>
  <c r="M2340" i="12" s="1"/>
  <c r="F2342" i="12"/>
  <c r="G2342" i="12" s="1"/>
  <c r="E2341" i="12"/>
  <c r="P2339" i="12" l="1"/>
  <c r="R2338" i="12"/>
  <c r="Q2339" i="12"/>
  <c r="Q2340" i="12" s="1"/>
  <c r="N2339" i="12"/>
  <c r="I2340" i="12"/>
  <c r="J2340" i="12" s="1"/>
  <c r="L2340" i="12"/>
  <c r="N2340" i="12" s="1"/>
  <c r="H2341" i="12"/>
  <c r="M2341" i="12" s="1"/>
  <c r="F2343" i="12"/>
  <c r="G2343" i="12" s="1"/>
  <c r="E2342" i="12"/>
  <c r="P2340" i="12" l="1"/>
  <c r="R2340" i="12" s="1"/>
  <c r="Q2341" i="12"/>
  <c r="R2339" i="12"/>
  <c r="I2341" i="12"/>
  <c r="J2341" i="12" s="1"/>
  <c r="L2341" i="12"/>
  <c r="N2341" i="12" s="1"/>
  <c r="H2342" i="12"/>
  <c r="F2344" i="12"/>
  <c r="G2344" i="12" s="1"/>
  <c r="E2343" i="12"/>
  <c r="P2341" i="12" l="1"/>
  <c r="R2341" i="12" s="1"/>
  <c r="L2342" i="12"/>
  <c r="M2342" i="12"/>
  <c r="I2342" i="12"/>
  <c r="J2342" i="12" s="1"/>
  <c r="H2343" i="12"/>
  <c r="F2345" i="12"/>
  <c r="G2345" i="12" s="1"/>
  <c r="E2344" i="12"/>
  <c r="P2342" i="12" l="1"/>
  <c r="Q2342" i="12"/>
  <c r="L2343" i="12"/>
  <c r="M2343" i="12"/>
  <c r="N2342" i="12"/>
  <c r="I2343" i="12"/>
  <c r="J2343" i="12" s="1"/>
  <c r="H2344" i="12"/>
  <c r="F2346" i="12"/>
  <c r="G2346" i="12" s="1"/>
  <c r="E2345" i="12"/>
  <c r="P2343" i="12" l="1"/>
  <c r="Q2343" i="12"/>
  <c r="R2342" i="12"/>
  <c r="L2344" i="12"/>
  <c r="M2344" i="12"/>
  <c r="N2343" i="12"/>
  <c r="I2344" i="12"/>
  <c r="J2344" i="12" s="1"/>
  <c r="H2345" i="12"/>
  <c r="E2346" i="12"/>
  <c r="F2347" i="12"/>
  <c r="G2347" i="12" s="1"/>
  <c r="P2344" i="12" l="1"/>
  <c r="Q2344" i="12"/>
  <c r="R2343" i="12"/>
  <c r="L2345" i="12"/>
  <c r="M2345" i="12"/>
  <c r="N2344" i="12"/>
  <c r="I2345" i="12"/>
  <c r="J2345" i="12" s="1"/>
  <c r="H2346" i="12"/>
  <c r="F2348" i="12"/>
  <c r="G2348" i="12" s="1"/>
  <c r="E2347" i="12"/>
  <c r="P2345" i="12" l="1"/>
  <c r="Q2345" i="12"/>
  <c r="R2344" i="12"/>
  <c r="L2346" i="12"/>
  <c r="M2346" i="12"/>
  <c r="N2345" i="12"/>
  <c r="I2346" i="12"/>
  <c r="J2346" i="12" s="1"/>
  <c r="H2347" i="12"/>
  <c r="F2349" i="12"/>
  <c r="G2349" i="12" s="1"/>
  <c r="E2348" i="12"/>
  <c r="P2346" i="12" l="1"/>
  <c r="Q2346" i="12"/>
  <c r="R2345" i="12"/>
  <c r="L2347" i="12"/>
  <c r="M2347" i="12"/>
  <c r="N2346" i="12"/>
  <c r="I2347" i="12"/>
  <c r="J2347" i="12" s="1"/>
  <c r="H2348" i="12"/>
  <c r="M2348" i="12" s="1"/>
  <c r="F2350" i="12"/>
  <c r="G2350" i="12" s="1"/>
  <c r="E2349" i="12"/>
  <c r="P2347" i="12" l="1"/>
  <c r="Q2347" i="12"/>
  <c r="Q2348" i="12" s="1"/>
  <c r="R2346" i="12"/>
  <c r="N2347" i="12"/>
  <c r="I2348" i="12"/>
  <c r="J2348" i="12" s="1"/>
  <c r="L2348" i="12"/>
  <c r="N2348" i="12" s="1"/>
  <c r="H2349" i="12"/>
  <c r="E2350" i="12"/>
  <c r="F2351" i="12"/>
  <c r="G2351" i="12" s="1"/>
  <c r="P2348" i="12" l="1"/>
  <c r="R2348" i="12" s="1"/>
  <c r="R2347" i="12"/>
  <c r="L2349" i="12"/>
  <c r="M2349" i="12"/>
  <c r="I2349" i="12"/>
  <c r="J2349" i="12" s="1"/>
  <c r="H2350" i="12"/>
  <c r="M2350" i="12" s="1"/>
  <c r="F2352" i="12"/>
  <c r="G2352" i="12" s="1"/>
  <c r="E2351" i="12"/>
  <c r="P2349" i="12" l="1"/>
  <c r="Q2349" i="12"/>
  <c r="Q2350" i="12" s="1"/>
  <c r="N2349" i="12"/>
  <c r="I2350" i="12"/>
  <c r="J2350" i="12" s="1"/>
  <c r="L2350" i="12"/>
  <c r="N2350" i="12" s="1"/>
  <c r="H2351" i="12"/>
  <c r="F2353" i="12"/>
  <c r="G2353" i="12" s="1"/>
  <c r="E2352" i="12"/>
  <c r="P2350" i="12" l="1"/>
  <c r="R2350" i="12" s="1"/>
  <c r="R2349" i="12"/>
  <c r="L2351" i="12"/>
  <c r="M2351" i="12"/>
  <c r="I2351" i="12"/>
  <c r="J2351" i="12" s="1"/>
  <c r="H2352" i="12"/>
  <c r="F2354" i="12"/>
  <c r="G2354" i="12" s="1"/>
  <c r="E2353" i="12"/>
  <c r="P2351" i="12" l="1"/>
  <c r="Q2351" i="12"/>
  <c r="L2352" i="12"/>
  <c r="M2352" i="12"/>
  <c r="N2351" i="12"/>
  <c r="I2352" i="12"/>
  <c r="J2352" i="12" s="1"/>
  <c r="H2353" i="12"/>
  <c r="E2354" i="12"/>
  <c r="F2355" i="12"/>
  <c r="G2355" i="12" s="1"/>
  <c r="P2352" i="12" l="1"/>
  <c r="Q2352" i="12"/>
  <c r="R2351" i="12"/>
  <c r="L2353" i="12"/>
  <c r="M2353" i="12"/>
  <c r="N2352" i="12"/>
  <c r="I2353" i="12"/>
  <c r="J2353" i="12" s="1"/>
  <c r="H2354" i="12"/>
  <c r="F2356" i="12"/>
  <c r="G2356" i="12" s="1"/>
  <c r="E2355" i="12"/>
  <c r="P2353" i="12" l="1"/>
  <c r="Q2353" i="12"/>
  <c r="R2352" i="12"/>
  <c r="L2354" i="12"/>
  <c r="M2354" i="12"/>
  <c r="N2353" i="12"/>
  <c r="I2354" i="12"/>
  <c r="J2354" i="12" s="1"/>
  <c r="H2355" i="12"/>
  <c r="F2357" i="12"/>
  <c r="G2357" i="12" s="1"/>
  <c r="E2356" i="12"/>
  <c r="P2354" i="12" l="1"/>
  <c r="Q2354" i="12"/>
  <c r="R2353" i="12"/>
  <c r="L2355" i="12"/>
  <c r="M2355" i="12"/>
  <c r="N2354" i="12"/>
  <c r="I2355" i="12"/>
  <c r="J2355" i="12" s="1"/>
  <c r="H2356" i="12"/>
  <c r="F2358" i="12"/>
  <c r="G2358" i="12" s="1"/>
  <c r="E2357" i="12"/>
  <c r="P2355" i="12" l="1"/>
  <c r="Q2355" i="12"/>
  <c r="R2354" i="12"/>
  <c r="L2356" i="12"/>
  <c r="M2356" i="12"/>
  <c r="N2355" i="12"/>
  <c r="I2356" i="12"/>
  <c r="J2356" i="12" s="1"/>
  <c r="H2357" i="12"/>
  <c r="F2359" i="12"/>
  <c r="G2359" i="12" s="1"/>
  <c r="E2358" i="12"/>
  <c r="P2356" i="12" l="1"/>
  <c r="Q2356" i="12"/>
  <c r="R2355" i="12"/>
  <c r="L2357" i="12"/>
  <c r="M2357" i="12"/>
  <c r="N2356" i="12"/>
  <c r="I2357" i="12"/>
  <c r="J2357" i="12" s="1"/>
  <c r="H2358" i="12"/>
  <c r="M2358" i="12" s="1"/>
  <c r="F2360" i="12"/>
  <c r="G2360" i="12" s="1"/>
  <c r="E2359" i="12"/>
  <c r="P2357" i="12" l="1"/>
  <c r="Q2357" i="12"/>
  <c r="Q2358" i="12" s="1"/>
  <c r="R2356" i="12"/>
  <c r="N2357" i="12"/>
  <c r="I2358" i="12"/>
  <c r="J2358" i="12" s="1"/>
  <c r="L2358" i="12"/>
  <c r="N2358" i="12" s="1"/>
  <c r="H2359" i="12"/>
  <c r="F2361" i="12"/>
  <c r="G2361" i="12" s="1"/>
  <c r="E2360" i="12"/>
  <c r="P2358" i="12" l="1"/>
  <c r="R2358" i="12" s="1"/>
  <c r="R2357" i="12"/>
  <c r="L2359" i="12"/>
  <c r="M2359" i="12"/>
  <c r="I2359" i="12"/>
  <c r="J2359" i="12" s="1"/>
  <c r="H2360" i="12"/>
  <c r="M2360" i="12" s="1"/>
  <c r="F2362" i="12"/>
  <c r="G2362" i="12" s="1"/>
  <c r="E2361" i="12"/>
  <c r="P2359" i="12" l="1"/>
  <c r="Q2359" i="12"/>
  <c r="Q2360" i="12" s="1"/>
  <c r="N2359" i="12"/>
  <c r="I2360" i="12"/>
  <c r="J2360" i="12" s="1"/>
  <c r="L2360" i="12"/>
  <c r="N2360" i="12" s="1"/>
  <c r="H2361" i="12"/>
  <c r="M2361" i="12" s="1"/>
  <c r="E2362" i="12"/>
  <c r="F2363" i="12"/>
  <c r="G2363" i="12" s="1"/>
  <c r="P2360" i="12" l="1"/>
  <c r="R2360" i="12" s="1"/>
  <c r="Q2361" i="12"/>
  <c r="R2359" i="12"/>
  <c r="I2361" i="12"/>
  <c r="J2361" i="12" s="1"/>
  <c r="L2361" i="12"/>
  <c r="N2361" i="12" s="1"/>
  <c r="H2362" i="12"/>
  <c r="F2364" i="12"/>
  <c r="G2364" i="12" s="1"/>
  <c r="E2363" i="12"/>
  <c r="P2361" i="12" l="1"/>
  <c r="R2361" i="12" s="1"/>
  <c r="L2362" i="12"/>
  <c r="M2362" i="12"/>
  <c r="I2362" i="12"/>
  <c r="J2362" i="12" s="1"/>
  <c r="H2363" i="12"/>
  <c r="F2365" i="12"/>
  <c r="G2365" i="12" s="1"/>
  <c r="E2364" i="12"/>
  <c r="P2362" i="12" l="1"/>
  <c r="Q2362" i="12"/>
  <c r="L2363" i="12"/>
  <c r="M2363" i="12"/>
  <c r="N2362" i="12"/>
  <c r="I2363" i="12"/>
  <c r="J2363" i="12" s="1"/>
  <c r="H2364" i="12"/>
  <c r="E2365" i="12"/>
  <c r="F2366" i="12"/>
  <c r="G2366" i="12" s="1"/>
  <c r="P2363" i="12" l="1"/>
  <c r="Q2363" i="12"/>
  <c r="R2362" i="12"/>
  <c r="L2364" i="12"/>
  <c r="M2364" i="12"/>
  <c r="N2363" i="12"/>
  <c r="I2364" i="12"/>
  <c r="J2364" i="12" s="1"/>
  <c r="H2365" i="12"/>
  <c r="F2367" i="12"/>
  <c r="G2367" i="12" s="1"/>
  <c r="E2366" i="12"/>
  <c r="P2364" i="12" l="1"/>
  <c r="Q2364" i="12"/>
  <c r="R2363" i="12"/>
  <c r="L2365" i="12"/>
  <c r="M2365" i="12"/>
  <c r="N2364" i="12"/>
  <c r="I2365" i="12"/>
  <c r="J2365" i="12" s="1"/>
  <c r="H2366" i="12"/>
  <c r="E2367" i="12"/>
  <c r="F2368" i="12"/>
  <c r="G2368" i="12" s="1"/>
  <c r="R2364" i="12" l="1"/>
  <c r="P2365" i="12"/>
  <c r="Q2365" i="12"/>
  <c r="L2366" i="12"/>
  <c r="M2366" i="12"/>
  <c r="N2365" i="12"/>
  <c r="I2366" i="12"/>
  <c r="J2366" i="12" s="1"/>
  <c r="H2367" i="12"/>
  <c r="F2369" i="12"/>
  <c r="G2369" i="12" s="1"/>
  <c r="E2368" i="12"/>
  <c r="P2366" i="12" l="1"/>
  <c r="Q2366" i="12"/>
  <c r="R2365" i="12"/>
  <c r="L2367" i="12"/>
  <c r="M2367" i="12"/>
  <c r="N2366" i="12"/>
  <c r="I2367" i="12"/>
  <c r="J2367" i="12" s="1"/>
  <c r="H2368" i="12"/>
  <c r="F2370" i="12"/>
  <c r="G2370" i="12" s="1"/>
  <c r="E2369" i="12"/>
  <c r="P2367" i="12" l="1"/>
  <c r="Q2367" i="12"/>
  <c r="R2366" i="12"/>
  <c r="L2368" i="12"/>
  <c r="M2368" i="12"/>
  <c r="N2367" i="12"/>
  <c r="I2368" i="12"/>
  <c r="J2368" i="12" s="1"/>
  <c r="H2369" i="12"/>
  <c r="M2369" i="12" s="1"/>
  <c r="E2370" i="12"/>
  <c r="F2371" i="12"/>
  <c r="G2371" i="12" s="1"/>
  <c r="P2368" i="12" l="1"/>
  <c r="Q2368" i="12"/>
  <c r="Q2369" i="12" s="1"/>
  <c r="R2367" i="12"/>
  <c r="N2368" i="12"/>
  <c r="I2369" i="12"/>
  <c r="J2369" i="12" s="1"/>
  <c r="L2369" i="12"/>
  <c r="N2369" i="12" s="1"/>
  <c r="H2370" i="12"/>
  <c r="F2372" i="12"/>
  <c r="G2372" i="12" s="1"/>
  <c r="E2371" i="12"/>
  <c r="P2369" i="12" l="1"/>
  <c r="R2369" i="12" s="1"/>
  <c r="R2368" i="12"/>
  <c r="L2370" i="12"/>
  <c r="M2370" i="12"/>
  <c r="I2370" i="12"/>
  <c r="J2370" i="12" s="1"/>
  <c r="H2371" i="12"/>
  <c r="F2373" i="12"/>
  <c r="G2373" i="12" s="1"/>
  <c r="E2372" i="12"/>
  <c r="P2370" i="12" l="1"/>
  <c r="Q2370" i="12"/>
  <c r="L2371" i="12"/>
  <c r="M2371" i="12"/>
  <c r="N2370" i="12"/>
  <c r="I2371" i="12"/>
  <c r="J2371" i="12" s="1"/>
  <c r="H2372" i="12"/>
  <c r="E2373" i="12"/>
  <c r="F2374" i="12"/>
  <c r="G2374" i="12" s="1"/>
  <c r="P2371" i="12" l="1"/>
  <c r="Q2371" i="12"/>
  <c r="R2370" i="12"/>
  <c r="L2372" i="12"/>
  <c r="M2372" i="12"/>
  <c r="N2371" i="12"/>
  <c r="I2372" i="12"/>
  <c r="J2372" i="12" s="1"/>
  <c r="H2373" i="12"/>
  <c r="F2375" i="12"/>
  <c r="G2375" i="12" s="1"/>
  <c r="E2374" i="12"/>
  <c r="P2372" i="12" l="1"/>
  <c r="Q2372" i="12"/>
  <c r="R2371" i="12"/>
  <c r="L2373" i="12"/>
  <c r="M2373" i="12"/>
  <c r="N2372" i="12"/>
  <c r="I2373" i="12"/>
  <c r="J2373" i="12" s="1"/>
  <c r="H2374" i="12"/>
  <c r="F2376" i="12"/>
  <c r="G2376" i="12" s="1"/>
  <c r="E2375" i="12"/>
  <c r="P2373" i="12" l="1"/>
  <c r="Q2373" i="12"/>
  <c r="R2372" i="12"/>
  <c r="L2374" i="12"/>
  <c r="M2374" i="12"/>
  <c r="N2373" i="12"/>
  <c r="I2374" i="12"/>
  <c r="J2374" i="12" s="1"/>
  <c r="H2375" i="12"/>
  <c r="F2377" i="12"/>
  <c r="G2377" i="12" s="1"/>
  <c r="E2376" i="12"/>
  <c r="P2374" i="12" l="1"/>
  <c r="Q2374" i="12"/>
  <c r="R2373" i="12"/>
  <c r="L2375" i="12"/>
  <c r="M2375" i="12"/>
  <c r="N2374" i="12"/>
  <c r="I2375" i="12"/>
  <c r="J2375" i="12" s="1"/>
  <c r="H2376" i="12"/>
  <c r="M2376" i="12" s="1"/>
  <c r="E2377" i="12"/>
  <c r="F2378" i="12"/>
  <c r="G2378" i="12" s="1"/>
  <c r="P2375" i="12" l="1"/>
  <c r="Q2375" i="12"/>
  <c r="Q2376" i="12" s="1"/>
  <c r="R2374" i="12"/>
  <c r="N2375" i="12"/>
  <c r="I2376" i="12"/>
  <c r="J2376" i="12" s="1"/>
  <c r="L2376" i="12"/>
  <c r="N2376" i="12" s="1"/>
  <c r="H2377" i="12"/>
  <c r="M2377" i="12" s="1"/>
  <c r="E2378" i="12"/>
  <c r="F2379" i="12"/>
  <c r="G2379" i="12" s="1"/>
  <c r="P2376" i="12" l="1"/>
  <c r="R2376" i="12" s="1"/>
  <c r="Q2377" i="12"/>
  <c r="R2375" i="12"/>
  <c r="I2377" i="12"/>
  <c r="J2377" i="12" s="1"/>
  <c r="L2377" i="12"/>
  <c r="N2377" i="12" s="1"/>
  <c r="H2378" i="12"/>
  <c r="M2378" i="12" s="1"/>
  <c r="F2380" i="12"/>
  <c r="G2380" i="12" s="1"/>
  <c r="E2379" i="12"/>
  <c r="P2377" i="12" l="1"/>
  <c r="R2377" i="12" s="1"/>
  <c r="Q2378" i="12"/>
  <c r="I2378" i="12"/>
  <c r="J2378" i="12" s="1"/>
  <c r="L2378" i="12"/>
  <c r="N2378" i="12" s="1"/>
  <c r="H2379" i="12"/>
  <c r="E2380" i="12"/>
  <c r="F2381" i="12"/>
  <c r="G2381" i="12" s="1"/>
  <c r="P2378" i="12" l="1"/>
  <c r="R2378" i="12" s="1"/>
  <c r="L2379" i="12"/>
  <c r="M2379" i="12"/>
  <c r="I2379" i="12"/>
  <c r="J2379" i="12" s="1"/>
  <c r="H2380" i="12"/>
  <c r="F2382" i="12"/>
  <c r="G2382" i="12" s="1"/>
  <c r="E2381" i="12"/>
  <c r="P2379" i="12" l="1"/>
  <c r="Q2379" i="12"/>
  <c r="L2380" i="12"/>
  <c r="M2380" i="12"/>
  <c r="N2379" i="12"/>
  <c r="I2380" i="12"/>
  <c r="J2380" i="12" s="1"/>
  <c r="H2381" i="12"/>
  <c r="E2382" i="12"/>
  <c r="F2383" i="12"/>
  <c r="G2383" i="12" s="1"/>
  <c r="P2380" i="12" l="1"/>
  <c r="Q2380" i="12"/>
  <c r="R2379" i="12"/>
  <c r="L2381" i="12"/>
  <c r="M2381" i="12"/>
  <c r="N2380" i="12"/>
  <c r="I2381" i="12"/>
  <c r="J2381" i="12" s="1"/>
  <c r="H2382" i="12"/>
  <c r="F2384" i="12"/>
  <c r="G2384" i="12" s="1"/>
  <c r="E2383" i="12"/>
  <c r="R2380" i="12" l="1"/>
  <c r="P2381" i="12"/>
  <c r="Q2381" i="12"/>
  <c r="L2382" i="12"/>
  <c r="M2382" i="12"/>
  <c r="N2381" i="12"/>
  <c r="I2382" i="12"/>
  <c r="J2382" i="12" s="1"/>
  <c r="H2383" i="12"/>
  <c r="F2385" i="12"/>
  <c r="G2385" i="12" s="1"/>
  <c r="E2384" i="12"/>
  <c r="P2382" i="12" l="1"/>
  <c r="Q2382" i="12"/>
  <c r="R2381" i="12"/>
  <c r="L2383" i="12"/>
  <c r="M2383" i="12"/>
  <c r="N2382" i="12"/>
  <c r="I2383" i="12"/>
  <c r="J2383" i="12" s="1"/>
  <c r="H2384" i="12"/>
  <c r="F2386" i="12"/>
  <c r="G2386" i="12" s="1"/>
  <c r="E2385" i="12"/>
  <c r="P2383" i="12" l="1"/>
  <c r="Q2383" i="12"/>
  <c r="R2382" i="12"/>
  <c r="L2384" i="12"/>
  <c r="M2384" i="12"/>
  <c r="N2383" i="12"/>
  <c r="I2384" i="12"/>
  <c r="J2384" i="12" s="1"/>
  <c r="H2385" i="12"/>
  <c r="F2387" i="12"/>
  <c r="G2387" i="12" s="1"/>
  <c r="E2386" i="12"/>
  <c r="P2384" i="12" l="1"/>
  <c r="Q2384" i="12"/>
  <c r="R2383" i="12"/>
  <c r="L2385" i="12"/>
  <c r="M2385" i="12"/>
  <c r="N2384" i="12"/>
  <c r="I2385" i="12"/>
  <c r="J2385" i="12" s="1"/>
  <c r="H2386" i="12"/>
  <c r="F2388" i="12"/>
  <c r="G2388" i="12" s="1"/>
  <c r="E2387" i="12"/>
  <c r="P2385" i="12" l="1"/>
  <c r="Q2385" i="12"/>
  <c r="R2384" i="12"/>
  <c r="L2386" i="12"/>
  <c r="M2386" i="12"/>
  <c r="N2385" i="12"/>
  <c r="I2386" i="12"/>
  <c r="J2386" i="12" s="1"/>
  <c r="H2387" i="12"/>
  <c r="F2389" i="12"/>
  <c r="G2389" i="12" s="1"/>
  <c r="E2388" i="12"/>
  <c r="P2386" i="12" l="1"/>
  <c r="Q2386" i="12"/>
  <c r="R2385" i="12"/>
  <c r="L2387" i="12"/>
  <c r="M2387" i="12"/>
  <c r="N2386" i="12"/>
  <c r="I2387" i="12"/>
  <c r="J2387" i="12" s="1"/>
  <c r="H2388" i="12"/>
  <c r="M2388" i="12" s="1"/>
  <c r="E2389" i="12"/>
  <c r="F2390" i="12"/>
  <c r="G2390" i="12" s="1"/>
  <c r="P2387" i="12" l="1"/>
  <c r="Q2387" i="12"/>
  <c r="Q2388" i="12" s="1"/>
  <c r="R2386" i="12"/>
  <c r="N2387" i="12"/>
  <c r="I2388" i="12"/>
  <c r="J2388" i="12" s="1"/>
  <c r="L2388" i="12"/>
  <c r="N2388" i="12" s="1"/>
  <c r="H2389" i="12"/>
  <c r="F2391" i="12"/>
  <c r="G2391" i="12" s="1"/>
  <c r="E2390" i="12"/>
  <c r="P2388" i="12" l="1"/>
  <c r="R2387" i="12"/>
  <c r="L2389" i="12"/>
  <c r="M2389" i="12"/>
  <c r="I2389" i="12"/>
  <c r="J2389" i="12" s="1"/>
  <c r="H2390" i="12"/>
  <c r="F2392" i="12"/>
  <c r="G2392" i="12" s="1"/>
  <c r="E2391" i="12"/>
  <c r="P2389" i="12" l="1"/>
  <c r="R2388" i="12"/>
  <c r="Q2389" i="12"/>
  <c r="L2390" i="12"/>
  <c r="M2390" i="12"/>
  <c r="N2389" i="12"/>
  <c r="I2390" i="12"/>
  <c r="J2390" i="12" s="1"/>
  <c r="H2391" i="12"/>
  <c r="F2393" i="12"/>
  <c r="G2393" i="12" s="1"/>
  <c r="E2392" i="12"/>
  <c r="P2390" i="12" l="1"/>
  <c r="Q2390" i="12"/>
  <c r="R2389" i="12"/>
  <c r="L2391" i="12"/>
  <c r="M2391" i="12"/>
  <c r="N2390" i="12"/>
  <c r="I2391" i="12"/>
  <c r="J2391" i="12" s="1"/>
  <c r="H2392" i="12"/>
  <c r="M2392" i="12" s="1"/>
  <c r="E2393" i="12"/>
  <c r="F2394" i="12"/>
  <c r="G2394" i="12" s="1"/>
  <c r="P2391" i="12" l="1"/>
  <c r="Q2391" i="12"/>
  <c r="Q2392" i="12" s="1"/>
  <c r="R2390" i="12"/>
  <c r="N2391" i="12"/>
  <c r="I2392" i="12"/>
  <c r="J2392" i="12" s="1"/>
  <c r="L2392" i="12"/>
  <c r="N2392" i="12" s="1"/>
  <c r="H2393" i="12"/>
  <c r="F2395" i="12"/>
  <c r="G2395" i="12" s="1"/>
  <c r="E2394" i="12"/>
  <c r="P2392" i="12" l="1"/>
  <c r="R2392" i="12" s="1"/>
  <c r="R2391" i="12"/>
  <c r="L2393" i="12"/>
  <c r="M2393" i="12"/>
  <c r="I2393" i="12"/>
  <c r="J2393" i="12" s="1"/>
  <c r="H2394" i="12"/>
  <c r="F2396" i="12"/>
  <c r="G2396" i="12" s="1"/>
  <c r="E2395" i="12"/>
  <c r="P2393" i="12" l="1"/>
  <c r="Q2393" i="12"/>
  <c r="L2394" i="12"/>
  <c r="M2394" i="12"/>
  <c r="N2393" i="12"/>
  <c r="I2394" i="12"/>
  <c r="J2394" i="12" s="1"/>
  <c r="H2395" i="12"/>
  <c r="E2396" i="12"/>
  <c r="F2397" i="12"/>
  <c r="G2397" i="12" s="1"/>
  <c r="P2394" i="12" l="1"/>
  <c r="Q2394" i="12"/>
  <c r="R2393" i="12"/>
  <c r="L2395" i="12"/>
  <c r="M2395" i="12"/>
  <c r="N2394" i="12"/>
  <c r="I2395" i="12"/>
  <c r="J2395" i="12" s="1"/>
  <c r="H2396" i="12"/>
  <c r="M2396" i="12" s="1"/>
  <c r="F2398" i="12"/>
  <c r="G2398" i="12" s="1"/>
  <c r="E2397" i="12"/>
  <c r="P2395" i="12" l="1"/>
  <c r="Q2395" i="12"/>
  <c r="Q2396" i="12" s="1"/>
  <c r="R2394" i="12"/>
  <c r="N2395" i="12"/>
  <c r="I2396" i="12"/>
  <c r="J2396" i="12" s="1"/>
  <c r="L2396" i="12"/>
  <c r="N2396" i="12" s="1"/>
  <c r="H2397" i="12"/>
  <c r="F2399" i="12"/>
  <c r="G2399" i="12" s="1"/>
  <c r="E2398" i="12"/>
  <c r="P2396" i="12" l="1"/>
  <c r="R2395" i="12"/>
  <c r="L2397" i="12"/>
  <c r="M2397" i="12"/>
  <c r="I2397" i="12"/>
  <c r="J2397" i="12" s="1"/>
  <c r="H2398" i="12"/>
  <c r="E2399" i="12"/>
  <c r="F2400" i="12"/>
  <c r="G2400" i="12" s="1"/>
  <c r="P2397" i="12" l="1"/>
  <c r="R2396" i="12"/>
  <c r="Q2397" i="12"/>
  <c r="L2398" i="12"/>
  <c r="M2398" i="12"/>
  <c r="N2397" i="12"/>
  <c r="I2398" i="12"/>
  <c r="J2398" i="12" s="1"/>
  <c r="H2399" i="12"/>
  <c r="F2401" i="12"/>
  <c r="G2401" i="12" s="1"/>
  <c r="E2400" i="12"/>
  <c r="P2398" i="12" l="1"/>
  <c r="Q2398" i="12"/>
  <c r="R2397" i="12"/>
  <c r="L2399" i="12"/>
  <c r="P2399" i="12" s="1"/>
  <c r="M2399" i="12"/>
  <c r="N2398" i="12"/>
  <c r="I2399" i="12"/>
  <c r="J2399" i="12" s="1"/>
  <c r="H2400" i="12"/>
  <c r="F2402" i="12"/>
  <c r="G2402" i="12" s="1"/>
  <c r="E2401" i="12"/>
  <c r="Q2399" i="12" l="1"/>
  <c r="R2398" i="12"/>
  <c r="L2400" i="12"/>
  <c r="P2400" i="12" s="1"/>
  <c r="M2400" i="12"/>
  <c r="N2399" i="12"/>
  <c r="I2400" i="12"/>
  <c r="J2400" i="12" s="1"/>
  <c r="H2401" i="12"/>
  <c r="F2403" i="12"/>
  <c r="G2403" i="12" s="1"/>
  <c r="E2402" i="12"/>
  <c r="Q2400" i="12" l="1"/>
  <c r="R2399" i="12"/>
  <c r="L2401" i="12"/>
  <c r="P2401" i="12" s="1"/>
  <c r="M2401" i="12"/>
  <c r="N2400" i="12"/>
  <c r="I2401" i="12"/>
  <c r="J2401" i="12" s="1"/>
  <c r="H2402" i="12"/>
  <c r="F2404" i="12"/>
  <c r="G2404" i="12" s="1"/>
  <c r="E2403" i="12"/>
  <c r="Q2401" i="12" l="1"/>
  <c r="R2400" i="12"/>
  <c r="L2402" i="12"/>
  <c r="P2402" i="12" s="1"/>
  <c r="M2402" i="12"/>
  <c r="N2401" i="12"/>
  <c r="I2402" i="12"/>
  <c r="J2402" i="12" s="1"/>
  <c r="H2403" i="12"/>
  <c r="F2405" i="12"/>
  <c r="G2405" i="12" s="1"/>
  <c r="E2404" i="12"/>
  <c r="Q2402" i="12" l="1"/>
  <c r="R2401" i="12"/>
  <c r="L2403" i="12"/>
  <c r="P2403" i="12" s="1"/>
  <c r="M2403" i="12"/>
  <c r="N2402" i="12"/>
  <c r="I2403" i="12"/>
  <c r="J2403" i="12" s="1"/>
  <c r="H2404" i="12"/>
  <c r="E2405" i="12"/>
  <c r="F2406" i="12"/>
  <c r="G2406" i="12" s="1"/>
  <c r="Q2403" i="12" l="1"/>
  <c r="R2402" i="12"/>
  <c r="L2404" i="12"/>
  <c r="P2404" i="12" s="1"/>
  <c r="M2404" i="12"/>
  <c r="N2403" i="12"/>
  <c r="I2404" i="12"/>
  <c r="J2404" i="12" s="1"/>
  <c r="H2405" i="12"/>
  <c r="F2407" i="12"/>
  <c r="G2407" i="12" s="1"/>
  <c r="E2406" i="12"/>
  <c r="Q2404" i="12" l="1"/>
  <c r="R2403" i="12"/>
  <c r="L2405" i="12"/>
  <c r="P2405" i="12" s="1"/>
  <c r="M2405" i="12"/>
  <c r="N2404" i="12"/>
  <c r="I2405" i="12"/>
  <c r="J2405" i="12" s="1"/>
  <c r="H2406" i="12"/>
  <c r="F2408" i="12"/>
  <c r="G2408" i="12" s="1"/>
  <c r="E2407" i="12"/>
  <c r="Q2405" i="12" l="1"/>
  <c r="R2404" i="12"/>
  <c r="L2406" i="12"/>
  <c r="P2406" i="12" s="1"/>
  <c r="M2406" i="12"/>
  <c r="N2405" i="12"/>
  <c r="I2406" i="12"/>
  <c r="J2406" i="12" s="1"/>
  <c r="H2407" i="12"/>
  <c r="M2407" i="12" s="1"/>
  <c r="E2408" i="12"/>
  <c r="F2409" i="12"/>
  <c r="G2409" i="12" s="1"/>
  <c r="Q2406" i="12" l="1"/>
  <c r="Q2407" i="12" s="1"/>
  <c r="R2405" i="12"/>
  <c r="N2406" i="12"/>
  <c r="I2407" i="12"/>
  <c r="J2407" i="12" s="1"/>
  <c r="L2407" i="12"/>
  <c r="N2407" i="12" s="1"/>
  <c r="H2408" i="12"/>
  <c r="F2410" i="12"/>
  <c r="G2410" i="12" s="1"/>
  <c r="E2409" i="12"/>
  <c r="P2407" i="12" l="1"/>
  <c r="R2407" i="12" s="1"/>
  <c r="R2406" i="12"/>
  <c r="L2408" i="12"/>
  <c r="M2408" i="12"/>
  <c r="I2408" i="12"/>
  <c r="J2408" i="12" s="1"/>
  <c r="H2409" i="12"/>
  <c r="M2409" i="12" s="1"/>
  <c r="E2410" i="12"/>
  <c r="F2411" i="12"/>
  <c r="G2411" i="12" s="1"/>
  <c r="P2408" i="12" l="1"/>
  <c r="Q2408" i="12"/>
  <c r="Q2409" i="12" s="1"/>
  <c r="N2408" i="12"/>
  <c r="I2409" i="12"/>
  <c r="J2409" i="12" s="1"/>
  <c r="L2409" i="12"/>
  <c r="N2409" i="12" s="1"/>
  <c r="H2410" i="12"/>
  <c r="F2412" i="12"/>
  <c r="G2412" i="12" s="1"/>
  <c r="E2411" i="12"/>
  <c r="P2409" i="12" l="1"/>
  <c r="R2409" i="12" s="1"/>
  <c r="R2408" i="12"/>
  <c r="L2410" i="12"/>
  <c r="M2410" i="12"/>
  <c r="I2410" i="12"/>
  <c r="J2410" i="12" s="1"/>
  <c r="H2411" i="12"/>
  <c r="M2411" i="12" s="1"/>
  <c r="E2412" i="12"/>
  <c r="F2413" i="12"/>
  <c r="G2413" i="12" s="1"/>
  <c r="P2410" i="12" l="1"/>
  <c r="Q2410" i="12"/>
  <c r="Q2411" i="12" s="1"/>
  <c r="N2410" i="12"/>
  <c r="I2411" i="12"/>
  <c r="J2411" i="12" s="1"/>
  <c r="L2411" i="12"/>
  <c r="N2411" i="12" s="1"/>
  <c r="H2412" i="12"/>
  <c r="M2412" i="12" s="1"/>
  <c r="E2413" i="12"/>
  <c r="F2414" i="12"/>
  <c r="G2414" i="12" s="1"/>
  <c r="P2411" i="12" l="1"/>
  <c r="Q2412" i="12"/>
  <c r="R2410" i="12"/>
  <c r="R2411" i="12"/>
  <c r="I2412" i="12"/>
  <c r="J2412" i="12" s="1"/>
  <c r="L2412" i="12"/>
  <c r="N2412" i="12" s="1"/>
  <c r="H2413" i="12"/>
  <c r="F2415" i="12"/>
  <c r="G2415" i="12" s="1"/>
  <c r="E2414" i="12"/>
  <c r="P2412" i="12" l="1"/>
  <c r="R2412" i="12" s="1"/>
  <c r="L2413" i="12"/>
  <c r="M2413" i="12"/>
  <c r="I2413" i="12"/>
  <c r="J2413" i="12" s="1"/>
  <c r="H2414" i="12"/>
  <c r="F2416" i="12"/>
  <c r="G2416" i="12" s="1"/>
  <c r="E2415" i="12"/>
  <c r="P2413" i="12" l="1"/>
  <c r="Q2413" i="12"/>
  <c r="L2414" i="12"/>
  <c r="M2414" i="12"/>
  <c r="N2413" i="12"/>
  <c r="I2414" i="12"/>
  <c r="J2414" i="12" s="1"/>
  <c r="H2415" i="12"/>
  <c r="E2416" i="12"/>
  <c r="F2417" i="12"/>
  <c r="G2417" i="12" s="1"/>
  <c r="P2414" i="12" l="1"/>
  <c r="Q2414" i="12"/>
  <c r="R2413" i="12"/>
  <c r="L2415" i="12"/>
  <c r="M2415" i="12"/>
  <c r="N2414" i="12"/>
  <c r="I2415" i="12"/>
  <c r="J2415" i="12" s="1"/>
  <c r="H2416" i="12"/>
  <c r="F2418" i="12"/>
  <c r="G2418" i="12" s="1"/>
  <c r="E2417" i="12"/>
  <c r="P2415" i="12" l="1"/>
  <c r="Q2415" i="12"/>
  <c r="R2414" i="12"/>
  <c r="L2416" i="12"/>
  <c r="M2416" i="12"/>
  <c r="N2415" i="12"/>
  <c r="I2416" i="12"/>
  <c r="J2416" i="12" s="1"/>
  <c r="H2417" i="12"/>
  <c r="M2417" i="12" s="1"/>
  <c r="E2418" i="12"/>
  <c r="F2419" i="12"/>
  <c r="G2419" i="12" s="1"/>
  <c r="P2416" i="12" l="1"/>
  <c r="Q2416" i="12"/>
  <c r="Q2417" i="12" s="1"/>
  <c r="R2415" i="12"/>
  <c r="N2416" i="12"/>
  <c r="I2417" i="12"/>
  <c r="J2417" i="12" s="1"/>
  <c r="L2417" i="12"/>
  <c r="N2417" i="12" s="1"/>
  <c r="H2418" i="12"/>
  <c r="F2420" i="12"/>
  <c r="G2420" i="12" s="1"/>
  <c r="E2419" i="12"/>
  <c r="P2417" i="12" l="1"/>
  <c r="R2417" i="12" s="1"/>
  <c r="R2416" i="12"/>
  <c r="L2418" i="12"/>
  <c r="M2418" i="12"/>
  <c r="I2418" i="12"/>
  <c r="J2418" i="12" s="1"/>
  <c r="H2419" i="12"/>
  <c r="E2420" i="12"/>
  <c r="F2421" i="12"/>
  <c r="G2421" i="12" s="1"/>
  <c r="P2418" i="12" l="1"/>
  <c r="Q2418" i="12"/>
  <c r="L2419" i="12"/>
  <c r="M2419" i="12"/>
  <c r="N2418" i="12"/>
  <c r="I2419" i="12"/>
  <c r="J2419" i="12" s="1"/>
  <c r="H2420" i="12"/>
  <c r="F2422" i="12"/>
  <c r="G2422" i="12" s="1"/>
  <c r="E2421" i="12"/>
  <c r="P2419" i="12" l="1"/>
  <c r="Q2419" i="12"/>
  <c r="R2418" i="12"/>
  <c r="L2420" i="12"/>
  <c r="M2420" i="12"/>
  <c r="N2419" i="12"/>
  <c r="I2420" i="12"/>
  <c r="J2420" i="12" s="1"/>
  <c r="H2421" i="12"/>
  <c r="F2423" i="12"/>
  <c r="G2423" i="12" s="1"/>
  <c r="E2422" i="12"/>
  <c r="P2420" i="12" l="1"/>
  <c r="Q2420" i="12"/>
  <c r="R2419" i="12"/>
  <c r="L2421" i="12"/>
  <c r="M2421" i="12"/>
  <c r="N2420" i="12"/>
  <c r="I2421" i="12"/>
  <c r="J2421" i="12" s="1"/>
  <c r="H2422" i="12"/>
  <c r="F2424" i="12"/>
  <c r="G2424" i="12" s="1"/>
  <c r="E2423" i="12"/>
  <c r="P2421" i="12" l="1"/>
  <c r="Q2421" i="12"/>
  <c r="R2420" i="12"/>
  <c r="L2422" i="12"/>
  <c r="M2422" i="12"/>
  <c r="N2421" i="12"/>
  <c r="I2422" i="12"/>
  <c r="J2422" i="12" s="1"/>
  <c r="H2423" i="12"/>
  <c r="F2425" i="12"/>
  <c r="G2425" i="12" s="1"/>
  <c r="E2424" i="12"/>
  <c r="P2422" i="12" l="1"/>
  <c r="Q2422" i="12"/>
  <c r="R2421" i="12"/>
  <c r="L2423" i="12"/>
  <c r="M2423" i="12"/>
  <c r="N2422" i="12"/>
  <c r="I2423" i="12"/>
  <c r="J2423" i="12" s="1"/>
  <c r="H2424" i="12"/>
  <c r="M2424" i="12" s="1"/>
  <c r="E2425" i="12"/>
  <c r="F2426" i="12"/>
  <c r="G2426" i="12" s="1"/>
  <c r="P2423" i="12" l="1"/>
  <c r="Q2423" i="12"/>
  <c r="Q2424" i="12" s="1"/>
  <c r="R2422" i="12"/>
  <c r="N2423" i="12"/>
  <c r="I2424" i="12"/>
  <c r="J2424" i="12" s="1"/>
  <c r="L2424" i="12"/>
  <c r="N2424" i="12" s="1"/>
  <c r="H2425" i="12"/>
  <c r="M2425" i="12" s="1"/>
  <c r="F2427" i="12"/>
  <c r="G2427" i="12" s="1"/>
  <c r="E2426" i="12"/>
  <c r="P2424" i="12" l="1"/>
  <c r="Q2425" i="12"/>
  <c r="R2424" i="12"/>
  <c r="R2423" i="12"/>
  <c r="I2425" i="12"/>
  <c r="J2425" i="12" s="1"/>
  <c r="L2425" i="12"/>
  <c r="N2425" i="12" s="1"/>
  <c r="H2426" i="12"/>
  <c r="E2427" i="12"/>
  <c r="F2428" i="12"/>
  <c r="G2428" i="12" s="1"/>
  <c r="P2425" i="12" l="1"/>
  <c r="R2425" i="12" s="1"/>
  <c r="L2426" i="12"/>
  <c r="M2426" i="12"/>
  <c r="I2426" i="12"/>
  <c r="J2426" i="12" s="1"/>
  <c r="H2427" i="12"/>
  <c r="F2429" i="12"/>
  <c r="G2429" i="12" s="1"/>
  <c r="E2428" i="12"/>
  <c r="P2426" i="12" l="1"/>
  <c r="Q2426" i="12"/>
  <c r="L2427" i="12"/>
  <c r="M2427" i="12"/>
  <c r="N2426" i="12"/>
  <c r="I2427" i="12"/>
  <c r="J2427" i="12" s="1"/>
  <c r="H2428" i="12"/>
  <c r="E2429" i="12"/>
  <c r="F2430" i="12"/>
  <c r="G2430" i="12" s="1"/>
  <c r="P2427" i="12" l="1"/>
  <c r="Q2427" i="12"/>
  <c r="R2426" i="12"/>
  <c r="L2428" i="12"/>
  <c r="M2428" i="12"/>
  <c r="N2427" i="12"/>
  <c r="I2428" i="12"/>
  <c r="J2428" i="12" s="1"/>
  <c r="H2429" i="12"/>
  <c r="M2429" i="12" s="1"/>
  <c r="F2431" i="12"/>
  <c r="G2431" i="12" s="1"/>
  <c r="E2430" i="12"/>
  <c r="P2428" i="12" l="1"/>
  <c r="Q2428" i="12"/>
  <c r="Q2429" i="12" s="1"/>
  <c r="R2427" i="12"/>
  <c r="N2428" i="12"/>
  <c r="I2429" i="12"/>
  <c r="J2429" i="12" s="1"/>
  <c r="L2429" i="12"/>
  <c r="N2429" i="12" s="1"/>
  <c r="H2430" i="12"/>
  <c r="M2430" i="12" s="1"/>
  <c r="E2431" i="12"/>
  <c r="F2432" i="12"/>
  <c r="G2432" i="12" s="1"/>
  <c r="P2429" i="12" l="1"/>
  <c r="R2429" i="12" s="1"/>
  <c r="Q2430" i="12"/>
  <c r="R2428" i="12"/>
  <c r="I2430" i="12"/>
  <c r="J2430" i="12" s="1"/>
  <c r="L2430" i="12"/>
  <c r="N2430" i="12" s="1"/>
  <c r="H2431" i="12"/>
  <c r="F2433" i="12"/>
  <c r="G2433" i="12" s="1"/>
  <c r="E2432" i="12"/>
  <c r="P2430" i="12" l="1"/>
  <c r="R2430" i="12" s="1"/>
  <c r="L2431" i="12"/>
  <c r="M2431" i="12"/>
  <c r="I2431" i="12"/>
  <c r="J2431" i="12" s="1"/>
  <c r="H2432" i="12"/>
  <c r="F2434" i="12"/>
  <c r="G2434" i="12" s="1"/>
  <c r="E2433" i="12"/>
  <c r="P2431" i="12" l="1"/>
  <c r="Q2431" i="12"/>
  <c r="L2432" i="12"/>
  <c r="M2432" i="12"/>
  <c r="N2431" i="12"/>
  <c r="I2432" i="12"/>
  <c r="J2432" i="12" s="1"/>
  <c r="H2433" i="12"/>
  <c r="F2435" i="12"/>
  <c r="G2435" i="12" s="1"/>
  <c r="E2434" i="12"/>
  <c r="P2432" i="12" l="1"/>
  <c r="Q2432" i="12"/>
  <c r="R2431" i="12"/>
  <c r="L2433" i="12"/>
  <c r="M2433" i="12"/>
  <c r="N2432" i="12"/>
  <c r="I2433" i="12"/>
  <c r="J2433" i="12" s="1"/>
  <c r="H2434" i="12"/>
  <c r="F2436" i="12"/>
  <c r="G2436" i="12" s="1"/>
  <c r="E2435" i="12"/>
  <c r="R2432" i="12" l="1"/>
  <c r="P2433" i="12"/>
  <c r="Q2433" i="12"/>
  <c r="L2434" i="12"/>
  <c r="M2434" i="12"/>
  <c r="N2433" i="12"/>
  <c r="I2434" i="12"/>
  <c r="J2434" i="12" s="1"/>
  <c r="H2435" i="12"/>
  <c r="F2437" i="12"/>
  <c r="G2437" i="12" s="1"/>
  <c r="E2436" i="12"/>
  <c r="P2434" i="12" l="1"/>
  <c r="Q2434" i="12"/>
  <c r="R2433" i="12"/>
  <c r="L2435" i="12"/>
  <c r="M2435" i="12"/>
  <c r="N2434" i="12"/>
  <c r="I2435" i="12"/>
  <c r="J2435" i="12" s="1"/>
  <c r="H2436" i="12"/>
  <c r="F2438" i="12"/>
  <c r="G2438" i="12" s="1"/>
  <c r="E2437" i="12"/>
  <c r="P2435" i="12" l="1"/>
  <c r="Q2435" i="12"/>
  <c r="R2434" i="12"/>
  <c r="L2436" i="12"/>
  <c r="M2436" i="12"/>
  <c r="N2435" i="12"/>
  <c r="I2436" i="12"/>
  <c r="J2436" i="12" s="1"/>
  <c r="H2437" i="12"/>
  <c r="F2439" i="12"/>
  <c r="G2439" i="12" s="1"/>
  <c r="E2438" i="12"/>
  <c r="P2436" i="12" l="1"/>
  <c r="Q2436" i="12"/>
  <c r="R2435" i="12"/>
  <c r="L2437" i="12"/>
  <c r="M2437" i="12"/>
  <c r="N2436" i="12"/>
  <c r="I2437" i="12"/>
  <c r="J2437" i="12" s="1"/>
  <c r="H2438" i="12"/>
  <c r="M2438" i="12" s="1"/>
  <c r="F2440" i="12"/>
  <c r="G2440" i="12" s="1"/>
  <c r="E2439" i="12"/>
  <c r="P2437" i="12" l="1"/>
  <c r="Q2437" i="12"/>
  <c r="Q2438" i="12" s="1"/>
  <c r="R2436" i="12"/>
  <c r="N2437" i="12"/>
  <c r="I2438" i="12"/>
  <c r="J2438" i="12" s="1"/>
  <c r="L2438" i="12"/>
  <c r="N2438" i="12" s="1"/>
  <c r="H2439" i="12"/>
  <c r="M2439" i="12" s="1"/>
  <c r="F2441" i="12"/>
  <c r="G2441" i="12" s="1"/>
  <c r="E2440" i="12"/>
  <c r="P2438" i="12" l="1"/>
  <c r="R2438" i="12" s="1"/>
  <c r="Q2439" i="12"/>
  <c r="R2437" i="12"/>
  <c r="I2439" i="12"/>
  <c r="J2439" i="12" s="1"/>
  <c r="L2439" i="12"/>
  <c r="N2439" i="12" s="1"/>
  <c r="H2440" i="12"/>
  <c r="F2442" i="12"/>
  <c r="G2442" i="12" s="1"/>
  <c r="E2441" i="12"/>
  <c r="P2439" i="12" l="1"/>
  <c r="R2439" i="12" s="1"/>
  <c r="L2440" i="12"/>
  <c r="M2440" i="12"/>
  <c r="I2440" i="12"/>
  <c r="J2440" i="12" s="1"/>
  <c r="H2441" i="12"/>
  <c r="F2443" i="12"/>
  <c r="G2443" i="12" s="1"/>
  <c r="E2442" i="12"/>
  <c r="P2440" i="12" l="1"/>
  <c r="Q2440" i="12"/>
  <c r="L2441" i="12"/>
  <c r="M2441" i="12"/>
  <c r="N2440" i="12"/>
  <c r="I2441" i="12"/>
  <c r="J2441" i="12" s="1"/>
  <c r="H2442" i="12"/>
  <c r="F2444" i="12"/>
  <c r="G2444" i="12" s="1"/>
  <c r="E2443" i="12"/>
  <c r="P2441" i="12" l="1"/>
  <c r="Q2441" i="12"/>
  <c r="R2440" i="12"/>
  <c r="L2442" i="12"/>
  <c r="M2442" i="12"/>
  <c r="N2441" i="12"/>
  <c r="I2442" i="12"/>
  <c r="J2442" i="12" s="1"/>
  <c r="H2443" i="12"/>
  <c r="M2443" i="12" s="1"/>
  <c r="E2444" i="12"/>
  <c r="F2445" i="12"/>
  <c r="G2445" i="12" s="1"/>
  <c r="P2442" i="12" l="1"/>
  <c r="Q2442" i="12"/>
  <c r="Q2443" i="12" s="1"/>
  <c r="R2441" i="12"/>
  <c r="N2442" i="12"/>
  <c r="I2443" i="12"/>
  <c r="J2443" i="12" s="1"/>
  <c r="L2443" i="12"/>
  <c r="N2443" i="12" s="1"/>
  <c r="H2444" i="12"/>
  <c r="M2444" i="12" s="1"/>
  <c r="F2446" i="12"/>
  <c r="G2446" i="12" s="1"/>
  <c r="E2445" i="12"/>
  <c r="P2443" i="12" l="1"/>
  <c r="R2443" i="12" s="1"/>
  <c r="Q2444" i="12"/>
  <c r="R2442" i="12"/>
  <c r="I2444" i="12"/>
  <c r="J2444" i="12" s="1"/>
  <c r="L2444" i="12"/>
  <c r="N2444" i="12" s="1"/>
  <c r="H2445" i="12"/>
  <c r="M2445" i="12" s="1"/>
  <c r="E2446" i="12"/>
  <c r="F2447" i="12"/>
  <c r="G2447" i="12" s="1"/>
  <c r="P2444" i="12" l="1"/>
  <c r="Q2445" i="12"/>
  <c r="R2444" i="12"/>
  <c r="I2445" i="12"/>
  <c r="J2445" i="12" s="1"/>
  <c r="L2445" i="12"/>
  <c r="N2445" i="12" s="1"/>
  <c r="H2446" i="12"/>
  <c r="F2448" i="12"/>
  <c r="G2448" i="12" s="1"/>
  <c r="E2447" i="12"/>
  <c r="P2445" i="12" l="1"/>
  <c r="R2445" i="12" s="1"/>
  <c r="L2446" i="12"/>
  <c r="M2446" i="12"/>
  <c r="I2446" i="12"/>
  <c r="J2446" i="12" s="1"/>
  <c r="H2447" i="12"/>
  <c r="E2448" i="12"/>
  <c r="F2449" i="12"/>
  <c r="G2449" i="12" s="1"/>
  <c r="P2446" i="12" l="1"/>
  <c r="Q2446" i="12"/>
  <c r="L2447" i="12"/>
  <c r="M2447" i="12"/>
  <c r="N2446" i="12"/>
  <c r="I2447" i="12"/>
  <c r="J2447" i="12" s="1"/>
  <c r="H2448" i="12"/>
  <c r="F2450" i="12"/>
  <c r="G2450" i="12" s="1"/>
  <c r="E2449" i="12"/>
  <c r="P2447" i="12" l="1"/>
  <c r="Q2447" i="12"/>
  <c r="R2446" i="12"/>
  <c r="L2448" i="12"/>
  <c r="M2448" i="12"/>
  <c r="N2447" i="12"/>
  <c r="I2448" i="12"/>
  <c r="J2448" i="12" s="1"/>
  <c r="H2449" i="12"/>
  <c r="E2450" i="12"/>
  <c r="F2451" i="12"/>
  <c r="G2451" i="12" s="1"/>
  <c r="P2448" i="12" l="1"/>
  <c r="Q2448" i="12"/>
  <c r="R2447" i="12"/>
  <c r="L2449" i="12"/>
  <c r="M2449" i="12"/>
  <c r="N2448" i="12"/>
  <c r="I2449" i="12"/>
  <c r="J2449" i="12" s="1"/>
  <c r="H2450" i="12"/>
  <c r="F2452" i="12"/>
  <c r="G2452" i="12" s="1"/>
  <c r="E2451" i="12"/>
  <c r="P2449" i="12" l="1"/>
  <c r="Q2449" i="12"/>
  <c r="R2448" i="12"/>
  <c r="L2450" i="12"/>
  <c r="M2450" i="12"/>
  <c r="N2449" i="12"/>
  <c r="I2450" i="12"/>
  <c r="J2450" i="12" s="1"/>
  <c r="H2451" i="12"/>
  <c r="F2453" i="12"/>
  <c r="G2453" i="12" s="1"/>
  <c r="E2452" i="12"/>
  <c r="P2450" i="12" l="1"/>
  <c r="Q2450" i="12"/>
  <c r="R2449" i="12"/>
  <c r="L2451" i="12"/>
  <c r="M2451" i="12"/>
  <c r="N2450" i="12"/>
  <c r="I2451" i="12"/>
  <c r="J2451" i="12" s="1"/>
  <c r="H2452" i="12"/>
  <c r="M2452" i="12" s="1"/>
  <c r="F2454" i="12"/>
  <c r="G2454" i="12" s="1"/>
  <c r="E2453" i="12"/>
  <c r="P2451" i="12" l="1"/>
  <c r="Q2451" i="12"/>
  <c r="Q2452" i="12" s="1"/>
  <c r="R2450" i="12"/>
  <c r="N2451" i="12"/>
  <c r="I2452" i="12"/>
  <c r="J2452" i="12" s="1"/>
  <c r="L2452" i="12"/>
  <c r="N2452" i="12" s="1"/>
  <c r="H2453" i="12"/>
  <c r="E2454" i="12"/>
  <c r="F2455" i="12"/>
  <c r="G2455" i="12" s="1"/>
  <c r="P2452" i="12" l="1"/>
  <c r="R2452" i="12" s="1"/>
  <c r="R2451" i="12"/>
  <c r="L2453" i="12"/>
  <c r="M2453" i="12"/>
  <c r="I2453" i="12"/>
  <c r="J2453" i="12" s="1"/>
  <c r="H2454" i="12"/>
  <c r="F2456" i="12"/>
  <c r="G2456" i="12" s="1"/>
  <c r="E2455" i="12"/>
  <c r="P2453" i="12" l="1"/>
  <c r="Q2453" i="12"/>
  <c r="L2454" i="12"/>
  <c r="M2454" i="12"/>
  <c r="N2453" i="12"/>
  <c r="I2454" i="12"/>
  <c r="J2454" i="12" s="1"/>
  <c r="H2455" i="12"/>
  <c r="F2457" i="12"/>
  <c r="G2457" i="12" s="1"/>
  <c r="E2456" i="12"/>
  <c r="P2454" i="12" l="1"/>
  <c r="Q2454" i="12"/>
  <c r="R2453" i="12"/>
  <c r="L2455" i="12"/>
  <c r="M2455" i="12"/>
  <c r="N2454" i="12"/>
  <c r="I2455" i="12"/>
  <c r="J2455" i="12" s="1"/>
  <c r="H2456" i="12"/>
  <c r="F2458" i="12"/>
  <c r="G2458" i="12" s="1"/>
  <c r="E2457" i="12"/>
  <c r="P2455" i="12" l="1"/>
  <c r="Q2455" i="12"/>
  <c r="R2454" i="12"/>
  <c r="L2456" i="12"/>
  <c r="M2456" i="12"/>
  <c r="N2455" i="12"/>
  <c r="I2456" i="12"/>
  <c r="J2456" i="12" s="1"/>
  <c r="H2457" i="12"/>
  <c r="M2457" i="12" s="1"/>
  <c r="E2458" i="12"/>
  <c r="F2459" i="12"/>
  <c r="G2459" i="12" s="1"/>
  <c r="P2456" i="12" l="1"/>
  <c r="Q2456" i="12"/>
  <c r="Q2457" i="12" s="1"/>
  <c r="R2455" i="12"/>
  <c r="N2456" i="12"/>
  <c r="I2457" i="12"/>
  <c r="J2457" i="12" s="1"/>
  <c r="L2457" i="12"/>
  <c r="N2457" i="12" s="1"/>
  <c r="H2458" i="12"/>
  <c r="F2460" i="12"/>
  <c r="G2460" i="12" s="1"/>
  <c r="E2459" i="12"/>
  <c r="P2457" i="12" l="1"/>
  <c r="R2457" i="12" s="1"/>
  <c r="R2456" i="12"/>
  <c r="L2458" i="12"/>
  <c r="M2458" i="12"/>
  <c r="I2458" i="12"/>
  <c r="J2458" i="12" s="1"/>
  <c r="H2459" i="12"/>
  <c r="M2459" i="12" s="1"/>
  <c r="E2460" i="12"/>
  <c r="F2461" i="12"/>
  <c r="G2461" i="12" s="1"/>
  <c r="P2458" i="12" l="1"/>
  <c r="Q2458" i="12"/>
  <c r="Q2459" i="12" s="1"/>
  <c r="N2458" i="12"/>
  <c r="I2459" i="12"/>
  <c r="J2459" i="12" s="1"/>
  <c r="L2459" i="12"/>
  <c r="N2459" i="12" s="1"/>
  <c r="H2460" i="12"/>
  <c r="F2462" i="12"/>
  <c r="G2462" i="12" s="1"/>
  <c r="E2461" i="12"/>
  <c r="P2459" i="12" l="1"/>
  <c r="R2459" i="12" s="1"/>
  <c r="R2458" i="12"/>
  <c r="L2460" i="12"/>
  <c r="M2460" i="12"/>
  <c r="I2460" i="12"/>
  <c r="J2460" i="12" s="1"/>
  <c r="H2461" i="12"/>
  <c r="M2461" i="12" s="1"/>
  <c r="E2462" i="12"/>
  <c r="F2463" i="12"/>
  <c r="G2463" i="12" s="1"/>
  <c r="P2460" i="12" l="1"/>
  <c r="Q2460" i="12"/>
  <c r="Q2461" i="12" s="1"/>
  <c r="N2460" i="12"/>
  <c r="I2461" i="12"/>
  <c r="J2461" i="12" s="1"/>
  <c r="L2461" i="12"/>
  <c r="N2461" i="12" s="1"/>
  <c r="H2462" i="12"/>
  <c r="F2464" i="12"/>
  <c r="G2464" i="12" s="1"/>
  <c r="E2463" i="12"/>
  <c r="P2461" i="12" l="1"/>
  <c r="R2461" i="12" s="1"/>
  <c r="R2460" i="12"/>
  <c r="L2462" i="12"/>
  <c r="M2462" i="12"/>
  <c r="I2462" i="12"/>
  <c r="J2462" i="12" s="1"/>
  <c r="H2463" i="12"/>
  <c r="M2463" i="12" s="1"/>
  <c r="E2464" i="12"/>
  <c r="F2465" i="12"/>
  <c r="G2465" i="12" s="1"/>
  <c r="P2462" i="12" l="1"/>
  <c r="Q2462" i="12"/>
  <c r="Q2463" i="12" s="1"/>
  <c r="N2462" i="12"/>
  <c r="I2463" i="12"/>
  <c r="J2463" i="12" s="1"/>
  <c r="L2463" i="12"/>
  <c r="N2463" i="12" s="1"/>
  <c r="H2464" i="12"/>
  <c r="M2464" i="12" s="1"/>
  <c r="F2466" i="12"/>
  <c r="G2466" i="12" s="1"/>
  <c r="E2465" i="12"/>
  <c r="P2463" i="12" l="1"/>
  <c r="Q2464" i="12"/>
  <c r="R2462" i="12"/>
  <c r="R2463" i="12"/>
  <c r="I2464" i="12"/>
  <c r="J2464" i="12" s="1"/>
  <c r="L2464" i="12"/>
  <c r="N2464" i="12" s="1"/>
  <c r="H2465" i="12"/>
  <c r="E2466" i="12"/>
  <c r="F2467" i="12"/>
  <c r="G2467" i="12" s="1"/>
  <c r="P2464" i="12" l="1"/>
  <c r="R2464" i="12" s="1"/>
  <c r="L2465" i="12"/>
  <c r="M2465" i="12"/>
  <c r="I2465" i="12"/>
  <c r="J2465" i="12" s="1"/>
  <c r="H2466" i="12"/>
  <c r="E2467" i="12"/>
  <c r="F2468" i="12"/>
  <c r="G2468" i="12" s="1"/>
  <c r="P2465" i="12" l="1"/>
  <c r="Q2465" i="12"/>
  <c r="L2466" i="12"/>
  <c r="M2466" i="12"/>
  <c r="N2465" i="12"/>
  <c r="I2466" i="12"/>
  <c r="J2466" i="12" s="1"/>
  <c r="H2467" i="12"/>
  <c r="F2469" i="12"/>
  <c r="G2469" i="12" s="1"/>
  <c r="E2468" i="12"/>
  <c r="P2466" i="12" l="1"/>
  <c r="Q2466" i="12"/>
  <c r="R2465" i="12"/>
  <c r="L2467" i="12"/>
  <c r="M2467" i="12"/>
  <c r="N2466" i="12"/>
  <c r="I2467" i="12"/>
  <c r="J2467" i="12" s="1"/>
  <c r="H2468" i="12"/>
  <c r="F2470" i="12"/>
  <c r="G2470" i="12" s="1"/>
  <c r="E2469" i="12"/>
  <c r="P2467" i="12" l="1"/>
  <c r="Q2467" i="12"/>
  <c r="R2466" i="12"/>
  <c r="L2468" i="12"/>
  <c r="M2468" i="12"/>
  <c r="N2467" i="12"/>
  <c r="I2468" i="12"/>
  <c r="J2468" i="12" s="1"/>
  <c r="H2469" i="12"/>
  <c r="F2471" i="12"/>
  <c r="G2471" i="12" s="1"/>
  <c r="E2470" i="12"/>
  <c r="P2468" i="12" l="1"/>
  <c r="Q2468" i="12"/>
  <c r="R2467" i="12"/>
  <c r="L2469" i="12"/>
  <c r="M2469" i="12"/>
  <c r="N2468" i="12"/>
  <c r="I2469" i="12"/>
  <c r="J2469" i="12" s="1"/>
  <c r="H2470" i="12"/>
  <c r="F2472" i="12"/>
  <c r="G2472" i="12" s="1"/>
  <c r="E2471" i="12"/>
  <c r="P2469" i="12" l="1"/>
  <c r="Q2469" i="12"/>
  <c r="R2468" i="12"/>
  <c r="L2470" i="12"/>
  <c r="M2470" i="12"/>
  <c r="N2469" i="12"/>
  <c r="I2470" i="12"/>
  <c r="J2470" i="12" s="1"/>
  <c r="H2471" i="12"/>
  <c r="E2472" i="12"/>
  <c r="F2473" i="12"/>
  <c r="G2473" i="12" s="1"/>
  <c r="P2470" i="12" l="1"/>
  <c r="Q2470" i="12"/>
  <c r="R2469" i="12"/>
  <c r="L2471" i="12"/>
  <c r="M2471" i="12"/>
  <c r="N2470" i="12"/>
  <c r="I2471" i="12"/>
  <c r="J2471" i="12" s="1"/>
  <c r="H2472" i="12"/>
  <c r="F2474" i="12"/>
  <c r="G2474" i="12" s="1"/>
  <c r="E2473" i="12"/>
  <c r="P2471" i="12" l="1"/>
  <c r="Q2471" i="12"/>
  <c r="R2470" i="12"/>
  <c r="L2472" i="12"/>
  <c r="M2472" i="12"/>
  <c r="N2471" i="12"/>
  <c r="I2472" i="12"/>
  <c r="J2472" i="12" s="1"/>
  <c r="H2473" i="12"/>
  <c r="E2474" i="12"/>
  <c r="F2475" i="12"/>
  <c r="G2475" i="12" s="1"/>
  <c r="P2472" i="12" l="1"/>
  <c r="Q2472" i="12"/>
  <c r="R2472" i="12" s="1"/>
  <c r="R2471" i="12"/>
  <c r="L2473" i="12"/>
  <c r="M2473" i="12"/>
  <c r="N2472" i="12"/>
  <c r="I2473" i="12"/>
  <c r="J2473" i="12" s="1"/>
  <c r="H2474" i="12"/>
  <c r="M2474" i="12" s="1"/>
  <c r="F2476" i="12"/>
  <c r="G2476" i="12" s="1"/>
  <c r="E2475" i="12"/>
  <c r="P2473" i="12" l="1"/>
  <c r="Q2473" i="12"/>
  <c r="Q2474" i="12" s="1"/>
  <c r="N2473" i="12"/>
  <c r="I2474" i="12"/>
  <c r="J2474" i="12" s="1"/>
  <c r="L2474" i="12"/>
  <c r="N2474" i="12" s="1"/>
  <c r="H2475" i="12"/>
  <c r="F2477" i="12"/>
  <c r="G2477" i="12" s="1"/>
  <c r="E2476" i="12"/>
  <c r="P2474" i="12" l="1"/>
  <c r="R2474" i="12" s="1"/>
  <c r="R2473" i="12"/>
  <c r="L2475" i="12"/>
  <c r="M2475" i="12"/>
  <c r="Q2475" i="12" s="1"/>
  <c r="I2475" i="12"/>
  <c r="J2475" i="12" s="1"/>
  <c r="H2476" i="12"/>
  <c r="F2478" i="12"/>
  <c r="G2478" i="12" s="1"/>
  <c r="E2477" i="12"/>
  <c r="P2475" i="12" l="1"/>
  <c r="R2475" i="12" s="1"/>
  <c r="L2476" i="12"/>
  <c r="M2476" i="12"/>
  <c r="N2475" i="12"/>
  <c r="I2476" i="12"/>
  <c r="J2476" i="12" s="1"/>
  <c r="H2477" i="12"/>
  <c r="E2478" i="12"/>
  <c r="F2479" i="12"/>
  <c r="G2479" i="12" s="1"/>
  <c r="P2476" i="12" l="1"/>
  <c r="Q2476" i="12"/>
  <c r="L2477" i="12"/>
  <c r="M2477" i="12"/>
  <c r="N2476" i="12"/>
  <c r="I2477" i="12"/>
  <c r="J2477" i="12" s="1"/>
  <c r="H2478" i="12"/>
  <c r="F2480" i="12"/>
  <c r="G2480" i="12" s="1"/>
  <c r="E2479" i="12"/>
  <c r="P2477" i="12" l="1"/>
  <c r="Q2477" i="12"/>
  <c r="R2476" i="12"/>
  <c r="L2478" i="12"/>
  <c r="M2478" i="12"/>
  <c r="N2477" i="12"/>
  <c r="I2478" i="12"/>
  <c r="J2478" i="12" s="1"/>
  <c r="H2479" i="12"/>
  <c r="M2479" i="12" s="1"/>
  <c r="E2480" i="12"/>
  <c r="F2481" i="12"/>
  <c r="G2481" i="12" s="1"/>
  <c r="P2478" i="12" l="1"/>
  <c r="Q2478" i="12"/>
  <c r="Q2479" i="12" s="1"/>
  <c r="R2477" i="12"/>
  <c r="N2478" i="12"/>
  <c r="I2479" i="12"/>
  <c r="J2479" i="12" s="1"/>
  <c r="L2479" i="12"/>
  <c r="N2479" i="12" s="1"/>
  <c r="H2480" i="12"/>
  <c r="M2480" i="12" s="1"/>
  <c r="F2482" i="12"/>
  <c r="G2482" i="12" s="1"/>
  <c r="E2481" i="12"/>
  <c r="P2479" i="12" l="1"/>
  <c r="R2479" i="12" s="1"/>
  <c r="Q2480" i="12"/>
  <c r="R2478" i="12"/>
  <c r="I2480" i="12"/>
  <c r="J2480" i="12" s="1"/>
  <c r="L2480" i="12"/>
  <c r="N2480" i="12" s="1"/>
  <c r="H2481" i="12"/>
  <c r="M2481" i="12" s="1"/>
  <c r="E2482" i="12"/>
  <c r="F2483" i="12"/>
  <c r="G2483" i="12" s="1"/>
  <c r="P2480" i="12" l="1"/>
  <c r="R2480" i="12" s="1"/>
  <c r="Q2481" i="12"/>
  <c r="I2481" i="12"/>
  <c r="J2481" i="12" s="1"/>
  <c r="L2481" i="12"/>
  <c r="N2481" i="12" s="1"/>
  <c r="H2482" i="12"/>
  <c r="F2484" i="12"/>
  <c r="G2484" i="12" s="1"/>
  <c r="E2483" i="12"/>
  <c r="P2481" i="12" l="1"/>
  <c r="R2481" i="12" s="1"/>
  <c r="L2482" i="12"/>
  <c r="M2482" i="12"/>
  <c r="I2482" i="12"/>
  <c r="J2482" i="12" s="1"/>
  <c r="H2483" i="12"/>
  <c r="M2483" i="12" s="1"/>
  <c r="F2485" i="12"/>
  <c r="G2485" i="12" s="1"/>
  <c r="E2484" i="12"/>
  <c r="P2482" i="12" l="1"/>
  <c r="Q2482" i="12"/>
  <c r="Q2483" i="12" s="1"/>
  <c r="N2482" i="12"/>
  <c r="I2483" i="12"/>
  <c r="J2483" i="12" s="1"/>
  <c r="L2483" i="12"/>
  <c r="N2483" i="12" s="1"/>
  <c r="H2484" i="12"/>
  <c r="M2484" i="12" s="1"/>
  <c r="F2486" i="12"/>
  <c r="G2486" i="12" s="1"/>
  <c r="E2485" i="12"/>
  <c r="P2483" i="12" l="1"/>
  <c r="Q2484" i="12"/>
  <c r="R2482" i="12"/>
  <c r="I2484" i="12"/>
  <c r="J2484" i="12" s="1"/>
  <c r="L2484" i="12"/>
  <c r="N2484" i="12" s="1"/>
  <c r="H2485" i="12"/>
  <c r="M2485" i="12" s="1"/>
  <c r="E2486" i="12"/>
  <c r="F2487" i="12"/>
  <c r="G2487" i="12" s="1"/>
  <c r="P2484" i="12" l="1"/>
  <c r="R2483" i="12"/>
  <c r="Q2485" i="12"/>
  <c r="R2484" i="12"/>
  <c r="I2485" i="12"/>
  <c r="J2485" i="12" s="1"/>
  <c r="L2485" i="12"/>
  <c r="N2485" i="12" s="1"/>
  <c r="H2486" i="12"/>
  <c r="F2488" i="12"/>
  <c r="G2488" i="12" s="1"/>
  <c r="E2487" i="12"/>
  <c r="P2485" i="12" l="1"/>
  <c r="R2485" i="12" s="1"/>
  <c r="L2486" i="12"/>
  <c r="M2486" i="12"/>
  <c r="I2486" i="12"/>
  <c r="J2486" i="12" s="1"/>
  <c r="H2487" i="12"/>
  <c r="M2487" i="12" s="1"/>
  <c r="F2489" i="12"/>
  <c r="G2489" i="12" s="1"/>
  <c r="E2488" i="12"/>
  <c r="P2486" i="12" l="1"/>
  <c r="Q2486" i="12"/>
  <c r="Q2487" i="12" s="1"/>
  <c r="N2486" i="12"/>
  <c r="I2487" i="12"/>
  <c r="J2487" i="12" s="1"/>
  <c r="L2487" i="12"/>
  <c r="N2487" i="12" s="1"/>
  <c r="H2488" i="12"/>
  <c r="E2489" i="12"/>
  <c r="F2490" i="12"/>
  <c r="G2490" i="12" s="1"/>
  <c r="P2487" i="12" l="1"/>
  <c r="R2486" i="12"/>
  <c r="R2487" i="12"/>
  <c r="L2488" i="12"/>
  <c r="M2488" i="12"/>
  <c r="I2488" i="12"/>
  <c r="J2488" i="12" s="1"/>
  <c r="H2489" i="12"/>
  <c r="F2491" i="12"/>
  <c r="G2491" i="12" s="1"/>
  <c r="E2490" i="12"/>
  <c r="P2488" i="12" l="1"/>
  <c r="Q2488" i="12"/>
  <c r="L2489" i="12"/>
  <c r="M2489" i="12"/>
  <c r="N2488" i="12"/>
  <c r="I2489" i="12"/>
  <c r="J2489" i="12" s="1"/>
  <c r="H2490" i="12"/>
  <c r="F2492" i="12"/>
  <c r="G2492" i="12" s="1"/>
  <c r="E2491" i="12"/>
  <c r="P2489" i="12" l="1"/>
  <c r="Q2489" i="12"/>
  <c r="R2488" i="12"/>
  <c r="L2490" i="12"/>
  <c r="M2490" i="12"/>
  <c r="N2489" i="12"/>
  <c r="I2490" i="12"/>
  <c r="J2490" i="12" s="1"/>
  <c r="H2491" i="12"/>
  <c r="F2493" i="12"/>
  <c r="G2493" i="12" s="1"/>
  <c r="E2492" i="12"/>
  <c r="P2490" i="12" l="1"/>
  <c r="Q2490" i="12"/>
  <c r="R2489" i="12"/>
  <c r="L2491" i="12"/>
  <c r="M2491" i="12"/>
  <c r="N2490" i="12"/>
  <c r="I2491" i="12"/>
  <c r="J2491" i="12" s="1"/>
  <c r="H2492" i="12"/>
  <c r="F2494" i="12"/>
  <c r="G2494" i="12" s="1"/>
  <c r="E2493" i="12"/>
  <c r="P2491" i="12" l="1"/>
  <c r="Q2491" i="12"/>
  <c r="R2490" i="12"/>
  <c r="L2492" i="12"/>
  <c r="M2492" i="12"/>
  <c r="N2491" i="12"/>
  <c r="I2492" i="12"/>
  <c r="J2492" i="12" s="1"/>
  <c r="H2493" i="12"/>
  <c r="E2494" i="12"/>
  <c r="F2495" i="12"/>
  <c r="G2495" i="12" s="1"/>
  <c r="P2492" i="12" l="1"/>
  <c r="Q2492" i="12"/>
  <c r="R2491" i="12"/>
  <c r="L2493" i="12"/>
  <c r="M2493" i="12"/>
  <c r="N2492" i="12"/>
  <c r="I2493" i="12"/>
  <c r="J2493" i="12" s="1"/>
  <c r="H2494" i="12"/>
  <c r="F2496" i="12"/>
  <c r="G2496" i="12" s="1"/>
  <c r="E2495" i="12"/>
  <c r="P2493" i="12" l="1"/>
  <c r="Q2493" i="12"/>
  <c r="R2492" i="12"/>
  <c r="L2494" i="12"/>
  <c r="M2494" i="12"/>
  <c r="N2493" i="12"/>
  <c r="I2494" i="12"/>
  <c r="J2494" i="12" s="1"/>
  <c r="H2495" i="12"/>
  <c r="E2496" i="12"/>
  <c r="F2497" i="12"/>
  <c r="G2497" i="12" s="1"/>
  <c r="P2494" i="12" l="1"/>
  <c r="Q2494" i="12"/>
  <c r="R2493" i="12"/>
  <c r="L2495" i="12"/>
  <c r="M2495" i="12"/>
  <c r="N2494" i="12"/>
  <c r="I2495" i="12"/>
  <c r="J2495" i="12" s="1"/>
  <c r="H2496" i="12"/>
  <c r="M2496" i="12" s="1"/>
  <c r="F2498" i="12"/>
  <c r="G2498" i="12" s="1"/>
  <c r="E2497" i="12"/>
  <c r="P2495" i="12" l="1"/>
  <c r="Q2495" i="12"/>
  <c r="Q2496" i="12" s="1"/>
  <c r="R2494" i="12"/>
  <c r="N2495" i="12"/>
  <c r="I2496" i="12"/>
  <c r="J2496" i="12" s="1"/>
  <c r="L2496" i="12"/>
  <c r="N2496" i="12" s="1"/>
  <c r="H2497" i="12"/>
  <c r="F2499" i="12"/>
  <c r="G2499" i="12" s="1"/>
  <c r="E2498" i="12"/>
  <c r="P2496" i="12" l="1"/>
  <c r="R2496" i="12" s="1"/>
  <c r="R2495" i="12"/>
  <c r="L2497" i="12"/>
  <c r="M2497" i="12"/>
  <c r="I2497" i="12"/>
  <c r="J2497" i="12" s="1"/>
  <c r="H2498" i="12"/>
  <c r="E2499" i="12"/>
  <c r="F2500" i="12"/>
  <c r="G2500" i="12" s="1"/>
  <c r="P2497" i="12" l="1"/>
  <c r="Q2497" i="12"/>
  <c r="L2498" i="12"/>
  <c r="M2498" i="12"/>
  <c r="N2497" i="12"/>
  <c r="I2498" i="12"/>
  <c r="J2498" i="12" s="1"/>
  <c r="H2499" i="12"/>
  <c r="F2501" i="12"/>
  <c r="G2501" i="12" s="1"/>
  <c r="E2500" i="12"/>
  <c r="P2498" i="12" l="1"/>
  <c r="Q2498" i="12"/>
  <c r="R2497" i="12"/>
  <c r="L2499" i="12"/>
  <c r="M2499" i="12"/>
  <c r="N2498" i="12"/>
  <c r="I2499" i="12"/>
  <c r="J2499" i="12" s="1"/>
  <c r="H2500" i="12"/>
  <c r="E2501" i="12"/>
  <c r="F2502" i="12"/>
  <c r="G2502" i="12" s="1"/>
  <c r="P2499" i="12" l="1"/>
  <c r="Q2499" i="12"/>
  <c r="R2498" i="12"/>
  <c r="L2500" i="12"/>
  <c r="M2500" i="12"/>
  <c r="N2499" i="12"/>
  <c r="I2500" i="12"/>
  <c r="J2500" i="12" s="1"/>
  <c r="H2501" i="12"/>
  <c r="F2503" i="12"/>
  <c r="G2503" i="12" s="1"/>
  <c r="E2502" i="12"/>
  <c r="P2500" i="12" l="1"/>
  <c r="Q2500" i="12"/>
  <c r="R2499" i="12"/>
  <c r="L2501" i="12"/>
  <c r="M2501" i="12"/>
  <c r="N2500" i="12"/>
  <c r="I2501" i="12"/>
  <c r="J2501" i="12" s="1"/>
  <c r="H2502" i="12"/>
  <c r="E2503" i="12"/>
  <c r="F2504" i="12"/>
  <c r="G2504" i="12" s="1"/>
  <c r="P2501" i="12" l="1"/>
  <c r="Q2501" i="12"/>
  <c r="R2500" i="12"/>
  <c r="L2502" i="12"/>
  <c r="M2502" i="12"/>
  <c r="N2501" i="12"/>
  <c r="I2502" i="12"/>
  <c r="J2502" i="12" s="1"/>
  <c r="H2503" i="12"/>
  <c r="F2505" i="12"/>
  <c r="G2505" i="12" s="1"/>
  <c r="E2504" i="12"/>
  <c r="P2502" i="12" l="1"/>
  <c r="Q2502" i="12"/>
  <c r="R2501" i="12"/>
  <c r="L2503" i="12"/>
  <c r="M2503" i="12"/>
  <c r="N2502" i="12"/>
  <c r="I2503" i="12"/>
  <c r="J2503" i="12" s="1"/>
  <c r="H2504" i="12"/>
  <c r="E2505" i="12"/>
  <c r="F2506" i="12"/>
  <c r="G2506" i="12" s="1"/>
  <c r="P2503" i="12" l="1"/>
  <c r="Q2503" i="12"/>
  <c r="R2502" i="12"/>
  <c r="L2504" i="12"/>
  <c r="M2504" i="12"/>
  <c r="N2503" i="12"/>
  <c r="I2504" i="12"/>
  <c r="J2504" i="12" s="1"/>
  <c r="H2505" i="12"/>
  <c r="F2507" i="12"/>
  <c r="G2507" i="12" s="1"/>
  <c r="E2506" i="12"/>
  <c r="P2504" i="12" l="1"/>
  <c r="Q2504" i="12"/>
  <c r="R2503" i="12"/>
  <c r="L2505" i="12"/>
  <c r="M2505" i="12"/>
  <c r="N2504" i="12"/>
  <c r="I2505" i="12"/>
  <c r="J2505" i="12" s="1"/>
  <c r="H2506" i="12"/>
  <c r="F2508" i="12"/>
  <c r="G2508" i="12" s="1"/>
  <c r="E2507" i="12"/>
  <c r="P2505" i="12" l="1"/>
  <c r="Q2505" i="12"/>
  <c r="R2504" i="12"/>
  <c r="L2506" i="12"/>
  <c r="M2506" i="12"/>
  <c r="N2505" i="12"/>
  <c r="I2506" i="12"/>
  <c r="J2506" i="12" s="1"/>
  <c r="H2507" i="12"/>
  <c r="F2509" i="12"/>
  <c r="G2509" i="12" s="1"/>
  <c r="E2508" i="12"/>
  <c r="P2506" i="12" l="1"/>
  <c r="Q2506" i="12"/>
  <c r="R2505" i="12"/>
  <c r="L2507" i="12"/>
  <c r="M2507" i="12"/>
  <c r="N2506" i="12"/>
  <c r="I2507" i="12"/>
  <c r="J2507" i="12" s="1"/>
  <c r="H2508" i="12"/>
  <c r="F2510" i="12"/>
  <c r="G2510" i="12" s="1"/>
  <c r="E2509" i="12"/>
  <c r="R2506" i="12" l="1"/>
  <c r="P2507" i="12"/>
  <c r="Q2507" i="12"/>
  <c r="L2508" i="12"/>
  <c r="M2508" i="12"/>
  <c r="N2507" i="12"/>
  <c r="I2508" i="12"/>
  <c r="J2508" i="12" s="1"/>
  <c r="H2509" i="12"/>
  <c r="E2510" i="12"/>
  <c r="F2511" i="12"/>
  <c r="G2511" i="12" s="1"/>
  <c r="P2508" i="12" l="1"/>
  <c r="Q2508" i="12"/>
  <c r="R2507" i="12"/>
  <c r="L2509" i="12"/>
  <c r="M2509" i="12"/>
  <c r="N2508" i="12"/>
  <c r="I2509" i="12"/>
  <c r="J2509" i="12" s="1"/>
  <c r="H2510" i="12"/>
  <c r="M2510" i="12" s="1"/>
  <c r="F2512" i="12"/>
  <c r="G2512" i="12" s="1"/>
  <c r="E2511" i="12"/>
  <c r="P2509" i="12" l="1"/>
  <c r="Q2509" i="12"/>
  <c r="Q2510" i="12" s="1"/>
  <c r="R2508" i="12"/>
  <c r="N2509" i="12"/>
  <c r="I2510" i="12"/>
  <c r="J2510" i="12" s="1"/>
  <c r="L2510" i="12"/>
  <c r="N2510" i="12" s="1"/>
  <c r="H2511" i="12"/>
  <c r="F2513" i="12"/>
  <c r="G2513" i="12" s="1"/>
  <c r="E2512" i="12"/>
  <c r="P2510" i="12" l="1"/>
  <c r="R2510" i="12" s="1"/>
  <c r="R2509" i="12"/>
  <c r="L2511" i="12"/>
  <c r="M2511" i="12"/>
  <c r="I2511" i="12"/>
  <c r="J2511" i="12" s="1"/>
  <c r="H2512" i="12"/>
  <c r="F2514" i="12"/>
  <c r="G2514" i="12" s="1"/>
  <c r="E2513" i="12"/>
  <c r="P2511" i="12" l="1"/>
  <c r="Q2511" i="12"/>
  <c r="L2512" i="12"/>
  <c r="M2512" i="12"/>
  <c r="N2511" i="12"/>
  <c r="I2512" i="12"/>
  <c r="J2512" i="12" s="1"/>
  <c r="H2513" i="12"/>
  <c r="F2515" i="12"/>
  <c r="G2515" i="12" s="1"/>
  <c r="E2514" i="12"/>
  <c r="P2512" i="12" l="1"/>
  <c r="Q2512" i="12"/>
  <c r="R2511" i="12"/>
  <c r="L2513" i="12"/>
  <c r="M2513" i="12"/>
  <c r="N2512" i="12"/>
  <c r="I2513" i="12"/>
  <c r="J2513" i="12" s="1"/>
  <c r="H2514" i="12"/>
  <c r="E2515" i="12"/>
  <c r="F2516" i="12"/>
  <c r="G2516" i="12" s="1"/>
  <c r="P2513" i="12" l="1"/>
  <c r="Q2513" i="12"/>
  <c r="R2512" i="12"/>
  <c r="L2514" i="12"/>
  <c r="M2514" i="12"/>
  <c r="N2513" i="12"/>
  <c r="I2514" i="12"/>
  <c r="J2514" i="12" s="1"/>
  <c r="H2515" i="12"/>
  <c r="F2517" i="12"/>
  <c r="G2517" i="12" s="1"/>
  <c r="E2516" i="12"/>
  <c r="P2514" i="12" l="1"/>
  <c r="Q2514" i="12"/>
  <c r="R2513" i="12"/>
  <c r="L2515" i="12"/>
  <c r="M2515" i="12"/>
  <c r="N2514" i="12"/>
  <c r="I2515" i="12"/>
  <c r="J2515" i="12" s="1"/>
  <c r="H2516" i="12"/>
  <c r="E2517" i="12"/>
  <c r="F2518" i="12"/>
  <c r="G2518" i="12" s="1"/>
  <c r="P2515" i="12" l="1"/>
  <c r="Q2515" i="12"/>
  <c r="R2514" i="12"/>
  <c r="L2516" i="12"/>
  <c r="M2516" i="12"/>
  <c r="N2515" i="12"/>
  <c r="I2516" i="12"/>
  <c r="J2516" i="12" s="1"/>
  <c r="H2517" i="12"/>
  <c r="F2519" i="12"/>
  <c r="G2519" i="12" s="1"/>
  <c r="E2518" i="12"/>
  <c r="P2516" i="12" l="1"/>
  <c r="Q2516" i="12"/>
  <c r="R2515" i="12"/>
  <c r="L2517" i="12"/>
  <c r="M2517" i="12"/>
  <c r="N2516" i="12"/>
  <c r="I2517" i="12"/>
  <c r="J2517" i="12" s="1"/>
  <c r="H2518" i="12"/>
  <c r="F2520" i="12"/>
  <c r="G2520" i="12" s="1"/>
  <c r="E2519" i="12"/>
  <c r="P2517" i="12" l="1"/>
  <c r="Q2517" i="12"/>
  <c r="R2516" i="12"/>
  <c r="L2518" i="12"/>
  <c r="M2518" i="12"/>
  <c r="N2517" i="12"/>
  <c r="I2518" i="12"/>
  <c r="J2518" i="12" s="1"/>
  <c r="H2519" i="12"/>
  <c r="E2520" i="12"/>
  <c r="F2521" i="12"/>
  <c r="G2521" i="12" s="1"/>
  <c r="P2518" i="12" l="1"/>
  <c r="Q2518" i="12"/>
  <c r="R2517" i="12"/>
  <c r="L2519" i="12"/>
  <c r="M2519" i="12"/>
  <c r="N2518" i="12"/>
  <c r="I2519" i="12"/>
  <c r="J2519" i="12" s="1"/>
  <c r="H2520" i="12"/>
  <c r="F2522" i="12"/>
  <c r="G2522" i="12" s="1"/>
  <c r="E2521" i="12"/>
  <c r="P2519" i="12" l="1"/>
  <c r="Q2519" i="12"/>
  <c r="R2518" i="12"/>
  <c r="L2520" i="12"/>
  <c r="M2520" i="12"/>
  <c r="N2519" i="12"/>
  <c r="I2520" i="12"/>
  <c r="J2520" i="12" s="1"/>
  <c r="H2521" i="12"/>
  <c r="F2523" i="12"/>
  <c r="G2523" i="12" s="1"/>
  <c r="E2522" i="12"/>
  <c r="P2520" i="12" l="1"/>
  <c r="Q2520" i="12"/>
  <c r="R2519" i="12"/>
  <c r="L2521" i="12"/>
  <c r="M2521" i="12"/>
  <c r="N2520" i="12"/>
  <c r="I2521" i="12"/>
  <c r="J2521" i="12" s="1"/>
  <c r="H2522" i="12"/>
  <c r="E2523" i="12"/>
  <c r="F2524" i="12"/>
  <c r="G2524" i="12" s="1"/>
  <c r="P2521" i="12" l="1"/>
  <c r="Q2521" i="12"/>
  <c r="R2520" i="12"/>
  <c r="L2522" i="12"/>
  <c r="M2522" i="12"/>
  <c r="N2521" i="12"/>
  <c r="I2522" i="12"/>
  <c r="J2522" i="12" s="1"/>
  <c r="H2523" i="12"/>
  <c r="F2525" i="12"/>
  <c r="G2525" i="12" s="1"/>
  <c r="E2524" i="12"/>
  <c r="P2522" i="12" l="1"/>
  <c r="Q2522" i="12"/>
  <c r="R2521" i="12"/>
  <c r="L2523" i="12"/>
  <c r="M2523" i="12"/>
  <c r="N2522" i="12"/>
  <c r="I2523" i="12"/>
  <c r="J2523" i="12" s="1"/>
  <c r="H2524" i="12"/>
  <c r="M2524" i="12" s="1"/>
  <c r="E2525" i="12"/>
  <c r="F2526" i="12"/>
  <c r="G2526" i="12" s="1"/>
  <c r="P2523" i="12" l="1"/>
  <c r="Q2523" i="12"/>
  <c r="Q2524" i="12" s="1"/>
  <c r="R2522" i="12"/>
  <c r="N2523" i="12"/>
  <c r="I2524" i="12"/>
  <c r="J2524" i="12" s="1"/>
  <c r="L2524" i="12"/>
  <c r="N2524" i="12" s="1"/>
  <c r="H2525" i="12"/>
  <c r="F2527" i="12"/>
  <c r="G2527" i="12" s="1"/>
  <c r="E2526" i="12"/>
  <c r="P2524" i="12" l="1"/>
  <c r="R2524" i="12" s="1"/>
  <c r="R2523" i="12"/>
  <c r="L2525" i="12"/>
  <c r="M2525" i="12"/>
  <c r="I2525" i="12"/>
  <c r="J2525" i="12" s="1"/>
  <c r="H2526" i="12"/>
  <c r="E2527" i="12"/>
  <c r="F2528" i="12"/>
  <c r="G2528" i="12" s="1"/>
  <c r="P2525" i="12" l="1"/>
  <c r="Q2525" i="12"/>
  <c r="L2526" i="12"/>
  <c r="M2526" i="12"/>
  <c r="N2525" i="12"/>
  <c r="I2526" i="12"/>
  <c r="J2526" i="12" s="1"/>
  <c r="H2527" i="12"/>
  <c r="F2529" i="12"/>
  <c r="G2529" i="12" s="1"/>
  <c r="E2528" i="12"/>
  <c r="P2526" i="12" l="1"/>
  <c r="Q2526" i="12"/>
  <c r="R2525" i="12"/>
  <c r="L2527" i="12"/>
  <c r="M2527" i="12"/>
  <c r="N2526" i="12"/>
  <c r="I2527" i="12"/>
  <c r="J2527" i="12" s="1"/>
  <c r="H2528" i="12"/>
  <c r="E2529" i="12"/>
  <c r="F2530" i="12"/>
  <c r="G2530" i="12" s="1"/>
  <c r="P2527" i="12" l="1"/>
  <c r="Q2527" i="12"/>
  <c r="R2526" i="12"/>
  <c r="L2528" i="12"/>
  <c r="M2528" i="12"/>
  <c r="N2527" i="12"/>
  <c r="I2528" i="12"/>
  <c r="J2528" i="12" s="1"/>
  <c r="H2529" i="12"/>
  <c r="F2531" i="12"/>
  <c r="G2531" i="12" s="1"/>
  <c r="E2530" i="12"/>
  <c r="P2528" i="12" l="1"/>
  <c r="Q2528" i="12"/>
  <c r="R2527" i="12"/>
  <c r="L2529" i="12"/>
  <c r="M2529" i="12"/>
  <c r="N2528" i="12"/>
  <c r="I2529" i="12"/>
  <c r="J2529" i="12" s="1"/>
  <c r="H2530" i="12"/>
  <c r="E2531" i="12"/>
  <c r="F2532" i="12"/>
  <c r="G2532" i="12" s="1"/>
  <c r="P2529" i="12" l="1"/>
  <c r="Q2529" i="12"/>
  <c r="R2528" i="12"/>
  <c r="L2530" i="12"/>
  <c r="M2530" i="12"/>
  <c r="N2529" i="12"/>
  <c r="I2530" i="12"/>
  <c r="J2530" i="12" s="1"/>
  <c r="H2531" i="12"/>
  <c r="M2531" i="12" s="1"/>
  <c r="F2533" i="12"/>
  <c r="G2533" i="12" s="1"/>
  <c r="E2532" i="12"/>
  <c r="P2530" i="12" l="1"/>
  <c r="Q2530" i="12"/>
  <c r="Q2531" i="12" s="1"/>
  <c r="R2529" i="12"/>
  <c r="N2530" i="12"/>
  <c r="I2531" i="12"/>
  <c r="J2531" i="12" s="1"/>
  <c r="L2531" i="12"/>
  <c r="N2531" i="12" s="1"/>
  <c r="H2532" i="12"/>
  <c r="M2532" i="12" s="1"/>
  <c r="E2533" i="12"/>
  <c r="F2534" i="12"/>
  <c r="G2534" i="12" s="1"/>
  <c r="P2531" i="12" l="1"/>
  <c r="R2531" i="12" s="1"/>
  <c r="Q2532" i="12"/>
  <c r="R2530" i="12"/>
  <c r="I2532" i="12"/>
  <c r="J2532" i="12" s="1"/>
  <c r="L2532" i="12"/>
  <c r="N2532" i="12" s="1"/>
  <c r="H2533" i="12"/>
  <c r="F2535" i="12"/>
  <c r="G2535" i="12" s="1"/>
  <c r="E2534" i="12"/>
  <c r="P2532" i="12" l="1"/>
  <c r="R2532" i="12" s="1"/>
  <c r="L2533" i="12"/>
  <c r="M2533" i="12"/>
  <c r="I2533" i="12"/>
  <c r="J2533" i="12" s="1"/>
  <c r="H2534" i="12"/>
  <c r="F2536" i="12"/>
  <c r="G2536" i="12" s="1"/>
  <c r="E2535" i="12"/>
  <c r="P2533" i="12" l="1"/>
  <c r="Q2533" i="12"/>
  <c r="L2534" i="12"/>
  <c r="M2534" i="12"/>
  <c r="N2533" i="12"/>
  <c r="I2534" i="12"/>
  <c r="J2534" i="12" s="1"/>
  <c r="H2535" i="12"/>
  <c r="E2536" i="12"/>
  <c r="F2537" i="12"/>
  <c r="G2537" i="12" s="1"/>
  <c r="P2534" i="12" l="1"/>
  <c r="Q2534" i="12"/>
  <c r="R2533" i="12"/>
  <c r="L2535" i="12"/>
  <c r="M2535" i="12"/>
  <c r="N2534" i="12"/>
  <c r="I2535" i="12"/>
  <c r="J2535" i="12" s="1"/>
  <c r="H2536" i="12"/>
  <c r="M2536" i="12" s="1"/>
  <c r="F2538" i="12"/>
  <c r="G2538" i="12" s="1"/>
  <c r="E2537" i="12"/>
  <c r="P2535" i="12" l="1"/>
  <c r="Q2535" i="12"/>
  <c r="Q2536" i="12" s="1"/>
  <c r="R2534" i="12"/>
  <c r="N2535" i="12"/>
  <c r="I2536" i="12"/>
  <c r="J2536" i="12" s="1"/>
  <c r="L2536" i="12"/>
  <c r="N2536" i="12" s="1"/>
  <c r="H2537" i="12"/>
  <c r="E2538" i="12"/>
  <c r="F2539" i="12"/>
  <c r="G2539" i="12" s="1"/>
  <c r="P2536" i="12" l="1"/>
  <c r="R2536" i="12" s="1"/>
  <c r="R2535" i="12"/>
  <c r="L2537" i="12"/>
  <c r="M2537" i="12"/>
  <c r="I2537" i="12"/>
  <c r="J2537" i="12" s="1"/>
  <c r="H2538" i="12"/>
  <c r="F2540" i="12"/>
  <c r="G2540" i="12" s="1"/>
  <c r="E2539" i="12"/>
  <c r="P2537" i="12" l="1"/>
  <c r="Q2537" i="12"/>
  <c r="L2538" i="12"/>
  <c r="M2538" i="12"/>
  <c r="N2537" i="12"/>
  <c r="I2538" i="12"/>
  <c r="J2538" i="12" s="1"/>
  <c r="H2539" i="12"/>
  <c r="E2540" i="12"/>
  <c r="F2541" i="12"/>
  <c r="G2541" i="12" s="1"/>
  <c r="P2538" i="12" l="1"/>
  <c r="Q2538" i="12"/>
  <c r="R2537" i="12"/>
  <c r="L2539" i="12"/>
  <c r="M2539" i="12"/>
  <c r="N2538" i="12"/>
  <c r="I2539" i="12"/>
  <c r="J2539" i="12" s="1"/>
  <c r="H2540" i="12"/>
  <c r="F2542" i="12"/>
  <c r="G2542" i="12" s="1"/>
  <c r="E2541" i="12"/>
  <c r="P2539" i="12" l="1"/>
  <c r="Q2539" i="12"/>
  <c r="R2538" i="12"/>
  <c r="L2540" i="12"/>
  <c r="M2540" i="12"/>
  <c r="N2539" i="12"/>
  <c r="I2540" i="12"/>
  <c r="J2540" i="12" s="1"/>
  <c r="H2541" i="12"/>
  <c r="E2542" i="12"/>
  <c r="F2543" i="12"/>
  <c r="G2543" i="12" s="1"/>
  <c r="P2540" i="12" l="1"/>
  <c r="Q2540" i="12"/>
  <c r="R2539" i="12"/>
  <c r="L2541" i="12"/>
  <c r="M2541" i="12"/>
  <c r="N2540" i="12"/>
  <c r="I2541" i="12"/>
  <c r="J2541" i="12" s="1"/>
  <c r="H2542" i="12"/>
  <c r="F2544" i="12"/>
  <c r="G2544" i="12" s="1"/>
  <c r="E2543" i="12"/>
  <c r="P2541" i="12" l="1"/>
  <c r="Q2541" i="12"/>
  <c r="R2540" i="12"/>
  <c r="L2542" i="12"/>
  <c r="M2542" i="12"/>
  <c r="N2541" i="12"/>
  <c r="I2542" i="12"/>
  <c r="J2542" i="12" s="1"/>
  <c r="H2543" i="12"/>
  <c r="F2545" i="12"/>
  <c r="G2545" i="12" s="1"/>
  <c r="E2544" i="12"/>
  <c r="P2542" i="12" l="1"/>
  <c r="Q2542" i="12"/>
  <c r="R2541" i="12"/>
  <c r="L2543" i="12"/>
  <c r="M2543" i="12"/>
  <c r="N2542" i="12"/>
  <c r="I2543" i="12"/>
  <c r="J2543" i="12" s="1"/>
  <c r="H2544" i="12"/>
  <c r="F2546" i="12"/>
  <c r="G2546" i="12" s="1"/>
  <c r="E2545" i="12"/>
  <c r="P2543" i="12" l="1"/>
  <c r="Q2543" i="12"/>
  <c r="R2542" i="12"/>
  <c r="L2544" i="12"/>
  <c r="M2544" i="12"/>
  <c r="N2543" i="12"/>
  <c r="I2544" i="12"/>
  <c r="J2544" i="12" s="1"/>
  <c r="H2545" i="12"/>
  <c r="F2547" i="12"/>
  <c r="G2547" i="12" s="1"/>
  <c r="E2546" i="12"/>
  <c r="P2544" i="12" l="1"/>
  <c r="Q2544" i="12"/>
  <c r="R2543" i="12"/>
  <c r="L2545" i="12"/>
  <c r="M2545" i="12"/>
  <c r="N2544" i="12"/>
  <c r="I2545" i="12"/>
  <c r="J2545" i="12" s="1"/>
  <c r="H2546" i="12"/>
  <c r="E2547" i="12"/>
  <c r="F2548" i="12"/>
  <c r="G2548" i="12" s="1"/>
  <c r="P2545" i="12" l="1"/>
  <c r="Q2545" i="12"/>
  <c r="R2544" i="12"/>
  <c r="L2546" i="12"/>
  <c r="M2546" i="12"/>
  <c r="N2545" i="12"/>
  <c r="I2546" i="12"/>
  <c r="J2546" i="12" s="1"/>
  <c r="H2547" i="12"/>
  <c r="F2549" i="12"/>
  <c r="G2549" i="12" s="1"/>
  <c r="E2548" i="12"/>
  <c r="P2546" i="12" l="1"/>
  <c r="Q2546" i="12"/>
  <c r="R2545" i="12"/>
  <c r="L2547" i="12"/>
  <c r="M2547" i="12"/>
  <c r="N2546" i="12"/>
  <c r="I2547" i="12"/>
  <c r="J2547" i="12" s="1"/>
  <c r="H2548" i="12"/>
  <c r="E2549" i="12"/>
  <c r="F2550" i="12"/>
  <c r="G2550" i="12" s="1"/>
  <c r="P2547" i="12" l="1"/>
  <c r="Q2547" i="12"/>
  <c r="R2546" i="12"/>
  <c r="L2548" i="12"/>
  <c r="M2548" i="12"/>
  <c r="N2547" i="12"/>
  <c r="I2548" i="12"/>
  <c r="J2548" i="12" s="1"/>
  <c r="H2549" i="12"/>
  <c r="F2551" i="12"/>
  <c r="G2551" i="12" s="1"/>
  <c r="E2550" i="12"/>
  <c r="P2548" i="12" l="1"/>
  <c r="Q2548" i="12"/>
  <c r="R2547" i="12"/>
  <c r="L2549" i="12"/>
  <c r="M2549" i="12"/>
  <c r="N2548" i="12"/>
  <c r="I2549" i="12"/>
  <c r="J2549" i="12" s="1"/>
  <c r="H2550" i="12"/>
  <c r="E2551" i="12"/>
  <c r="F2552" i="12"/>
  <c r="G2552" i="12" s="1"/>
  <c r="P2549" i="12" l="1"/>
  <c r="Q2549" i="12"/>
  <c r="R2548" i="12"/>
  <c r="L2550" i="12"/>
  <c r="M2550" i="12"/>
  <c r="N2549" i="12"/>
  <c r="I2550" i="12"/>
  <c r="J2550" i="12" s="1"/>
  <c r="H2551" i="12"/>
  <c r="F2553" i="12"/>
  <c r="G2553" i="12" s="1"/>
  <c r="E2552" i="12"/>
  <c r="P2550" i="12" l="1"/>
  <c r="Q2550" i="12"/>
  <c r="R2549" i="12"/>
  <c r="L2551" i="12"/>
  <c r="M2551" i="12"/>
  <c r="N2550" i="12"/>
  <c r="I2551" i="12"/>
  <c r="J2551" i="12" s="1"/>
  <c r="H2552" i="12"/>
  <c r="F2554" i="12"/>
  <c r="G2554" i="12" s="1"/>
  <c r="E2553" i="12"/>
  <c r="P2551" i="12" l="1"/>
  <c r="Q2551" i="12"/>
  <c r="R2550" i="12"/>
  <c r="L2552" i="12"/>
  <c r="M2552" i="12"/>
  <c r="N2551" i="12"/>
  <c r="I2552" i="12"/>
  <c r="J2552" i="12" s="1"/>
  <c r="H2553" i="12"/>
  <c r="F2555" i="12"/>
  <c r="G2555" i="12" s="1"/>
  <c r="E2554" i="12"/>
  <c r="P2552" i="12" l="1"/>
  <c r="Q2552" i="12"/>
  <c r="R2551" i="12"/>
  <c r="L2553" i="12"/>
  <c r="M2553" i="12"/>
  <c r="N2552" i="12"/>
  <c r="I2553" i="12"/>
  <c r="J2553" i="12" s="1"/>
  <c r="H2554" i="12"/>
  <c r="F2556" i="12"/>
  <c r="G2556" i="12" s="1"/>
  <c r="E2555" i="12"/>
  <c r="P2553" i="12" l="1"/>
  <c r="Q2553" i="12"/>
  <c r="R2552" i="12"/>
  <c r="L2554" i="12"/>
  <c r="M2554" i="12"/>
  <c r="N2553" i="12"/>
  <c r="I2554" i="12"/>
  <c r="J2554" i="12" s="1"/>
  <c r="H2555" i="12"/>
  <c r="E2556" i="12"/>
  <c r="F2557" i="12"/>
  <c r="G2557" i="12" s="1"/>
  <c r="P2554" i="12" l="1"/>
  <c r="Q2554" i="12"/>
  <c r="R2553" i="12"/>
  <c r="L2555" i="12"/>
  <c r="M2555" i="12"/>
  <c r="N2554" i="12"/>
  <c r="I2555" i="12"/>
  <c r="J2555" i="12" s="1"/>
  <c r="H2556" i="12"/>
  <c r="F2558" i="12"/>
  <c r="G2558" i="12" s="1"/>
  <c r="E2557" i="12"/>
  <c r="P2555" i="12" l="1"/>
  <c r="Q2555" i="12"/>
  <c r="R2554" i="12"/>
  <c r="L2556" i="12"/>
  <c r="M2556" i="12"/>
  <c r="N2555" i="12"/>
  <c r="I2556" i="12"/>
  <c r="J2556" i="12" s="1"/>
  <c r="H2557" i="12"/>
  <c r="F2559" i="12"/>
  <c r="G2559" i="12" s="1"/>
  <c r="E2558" i="12"/>
  <c r="P2556" i="12" l="1"/>
  <c r="Q2556" i="12"/>
  <c r="R2555" i="12"/>
  <c r="L2557" i="12"/>
  <c r="M2557" i="12"/>
  <c r="N2556" i="12"/>
  <c r="I2557" i="12"/>
  <c r="J2557" i="12" s="1"/>
  <c r="H2558" i="12"/>
  <c r="F2560" i="12"/>
  <c r="G2560" i="12" s="1"/>
  <c r="E2559" i="12"/>
  <c r="P2557" i="12" l="1"/>
  <c r="Q2557" i="12"/>
  <c r="R2556" i="12"/>
  <c r="L2558" i="12"/>
  <c r="M2558" i="12"/>
  <c r="N2557" i="12"/>
  <c r="I2558" i="12"/>
  <c r="J2558" i="12" s="1"/>
  <c r="H2559" i="12"/>
  <c r="M2559" i="12" s="1"/>
  <c r="F2561" i="12"/>
  <c r="G2561" i="12" s="1"/>
  <c r="E2560" i="12"/>
  <c r="P2558" i="12" l="1"/>
  <c r="Q2558" i="12"/>
  <c r="Q2559" i="12" s="1"/>
  <c r="R2557" i="12"/>
  <c r="N2558" i="12"/>
  <c r="I2559" i="12"/>
  <c r="J2559" i="12" s="1"/>
  <c r="L2559" i="12"/>
  <c r="N2559" i="12" s="1"/>
  <c r="H2560" i="12"/>
  <c r="F2562" i="12"/>
  <c r="G2562" i="12" s="1"/>
  <c r="E2561" i="12"/>
  <c r="P2559" i="12" l="1"/>
  <c r="R2559" i="12" s="1"/>
  <c r="R2558" i="12"/>
  <c r="L2560" i="12"/>
  <c r="M2560" i="12"/>
  <c r="I2560" i="12"/>
  <c r="J2560" i="12" s="1"/>
  <c r="H2561" i="12"/>
  <c r="E2562" i="12"/>
  <c r="F2563" i="12"/>
  <c r="G2563" i="12" s="1"/>
  <c r="P2560" i="12" l="1"/>
  <c r="Q2560" i="12"/>
  <c r="L2561" i="12"/>
  <c r="M2561" i="12"/>
  <c r="N2560" i="12"/>
  <c r="I2561" i="12"/>
  <c r="J2561" i="12" s="1"/>
  <c r="H2562" i="12"/>
  <c r="F2564" i="12"/>
  <c r="G2564" i="12" s="1"/>
  <c r="E2563" i="12"/>
  <c r="P2561" i="12" l="1"/>
  <c r="Q2561" i="12"/>
  <c r="R2560" i="12"/>
  <c r="L2562" i="12"/>
  <c r="M2562" i="12"/>
  <c r="N2561" i="12"/>
  <c r="I2562" i="12"/>
  <c r="J2562" i="12" s="1"/>
  <c r="H2563" i="12"/>
  <c r="E2564" i="12"/>
  <c r="F2565" i="12"/>
  <c r="G2565" i="12" s="1"/>
  <c r="P2562" i="12" l="1"/>
  <c r="Q2562" i="12"/>
  <c r="R2561" i="12"/>
  <c r="L2563" i="12"/>
  <c r="M2563" i="12"/>
  <c r="N2562" i="12"/>
  <c r="I2563" i="12"/>
  <c r="J2563" i="12" s="1"/>
  <c r="H2564" i="12"/>
  <c r="F2566" i="12"/>
  <c r="G2566" i="12" s="1"/>
  <c r="E2565" i="12"/>
  <c r="P2563" i="12" l="1"/>
  <c r="Q2563" i="12"/>
  <c r="R2562" i="12"/>
  <c r="L2564" i="12"/>
  <c r="M2564" i="12"/>
  <c r="N2563" i="12"/>
  <c r="I2564" i="12"/>
  <c r="J2564" i="12" s="1"/>
  <c r="H2565" i="12"/>
  <c r="F2567" i="12"/>
  <c r="G2567" i="12" s="1"/>
  <c r="E2566" i="12"/>
  <c r="P2564" i="12" l="1"/>
  <c r="Q2564" i="12"/>
  <c r="R2563" i="12"/>
  <c r="L2565" i="12"/>
  <c r="M2565" i="12"/>
  <c r="N2564" i="12"/>
  <c r="I2565" i="12"/>
  <c r="J2565" i="12" s="1"/>
  <c r="H2566" i="12"/>
  <c r="F2568" i="12"/>
  <c r="G2568" i="12" s="1"/>
  <c r="E2567" i="12"/>
  <c r="P2565" i="12" l="1"/>
  <c r="Q2565" i="12"/>
  <c r="R2564" i="12"/>
  <c r="L2566" i="12"/>
  <c r="M2566" i="12"/>
  <c r="N2565" i="12"/>
  <c r="I2566" i="12"/>
  <c r="J2566" i="12" s="1"/>
  <c r="H2567" i="12"/>
  <c r="F2569" i="12"/>
  <c r="G2569" i="12" s="1"/>
  <c r="E2568" i="12"/>
  <c r="P2566" i="12" l="1"/>
  <c r="Q2566" i="12"/>
  <c r="R2565" i="12"/>
  <c r="L2567" i="12"/>
  <c r="M2567" i="12"/>
  <c r="N2566" i="12"/>
  <c r="I2567" i="12"/>
  <c r="J2567" i="12" s="1"/>
  <c r="H2568" i="12"/>
  <c r="M2568" i="12" s="1"/>
  <c r="E2569" i="12"/>
  <c r="F2570" i="12"/>
  <c r="G2570" i="12" s="1"/>
  <c r="P2567" i="12" l="1"/>
  <c r="Q2567" i="12"/>
  <c r="Q2568" i="12" s="1"/>
  <c r="R2566" i="12"/>
  <c r="N2567" i="12"/>
  <c r="I2568" i="12"/>
  <c r="J2568" i="12" s="1"/>
  <c r="L2568" i="12"/>
  <c r="N2568" i="12" s="1"/>
  <c r="H2569" i="12"/>
  <c r="F2571" i="12"/>
  <c r="G2571" i="12" s="1"/>
  <c r="E2570" i="12"/>
  <c r="P2568" i="12" l="1"/>
  <c r="R2567" i="12"/>
  <c r="L2569" i="12"/>
  <c r="M2569" i="12"/>
  <c r="I2569" i="12"/>
  <c r="J2569" i="12" s="1"/>
  <c r="H2570" i="12"/>
  <c r="F2572" i="12"/>
  <c r="G2572" i="12" s="1"/>
  <c r="E2571" i="12"/>
  <c r="P2569" i="12" l="1"/>
  <c r="R2568" i="12"/>
  <c r="Q2569" i="12"/>
  <c r="L2570" i="12"/>
  <c r="M2570" i="12"/>
  <c r="N2569" i="12"/>
  <c r="I2570" i="12"/>
  <c r="J2570" i="12" s="1"/>
  <c r="H2571" i="12"/>
  <c r="M2571" i="12" s="1"/>
  <c r="E2572" i="12"/>
  <c r="F2573" i="12"/>
  <c r="G2573" i="12" s="1"/>
  <c r="P2570" i="12" l="1"/>
  <c r="Q2570" i="12"/>
  <c r="Q2571" i="12" s="1"/>
  <c r="R2569" i="12"/>
  <c r="N2570" i="12"/>
  <c r="I2571" i="12"/>
  <c r="J2571" i="12" s="1"/>
  <c r="L2571" i="12"/>
  <c r="N2571" i="12" s="1"/>
  <c r="H2572" i="12"/>
  <c r="F2574" i="12"/>
  <c r="G2574" i="12" s="1"/>
  <c r="E2573" i="12"/>
  <c r="R2570" i="12" l="1"/>
  <c r="P2571" i="12"/>
  <c r="L2572" i="12"/>
  <c r="M2572" i="12"/>
  <c r="I2572" i="12"/>
  <c r="J2572" i="12" s="1"/>
  <c r="H2573" i="12"/>
  <c r="F2575" i="12"/>
  <c r="G2575" i="12" s="1"/>
  <c r="E2574" i="12"/>
  <c r="P2572" i="12" l="1"/>
  <c r="R2571" i="12"/>
  <c r="Q2572" i="12"/>
  <c r="L2573" i="12"/>
  <c r="M2573" i="12"/>
  <c r="N2572" i="12"/>
  <c r="I2573" i="12"/>
  <c r="J2573" i="12" s="1"/>
  <c r="H2574" i="12"/>
  <c r="M2574" i="12" s="1"/>
  <c r="F2576" i="12"/>
  <c r="G2576" i="12" s="1"/>
  <c r="E2575" i="12"/>
  <c r="P2573" i="12" l="1"/>
  <c r="Q2573" i="12"/>
  <c r="Q2574" i="12" s="1"/>
  <c r="R2572" i="12"/>
  <c r="N2573" i="12"/>
  <c r="I2574" i="12"/>
  <c r="J2574" i="12" s="1"/>
  <c r="L2574" i="12"/>
  <c r="N2574" i="12" s="1"/>
  <c r="H2575" i="12"/>
  <c r="F2577" i="12"/>
  <c r="G2577" i="12" s="1"/>
  <c r="E2576" i="12"/>
  <c r="P2574" i="12" l="1"/>
  <c r="R2574" i="12" s="1"/>
  <c r="R2573" i="12"/>
  <c r="L2575" i="12"/>
  <c r="M2575" i="12"/>
  <c r="I2575" i="12"/>
  <c r="J2575" i="12" s="1"/>
  <c r="H2576" i="12"/>
  <c r="F2578" i="12"/>
  <c r="G2578" i="12" s="1"/>
  <c r="E2577" i="12"/>
  <c r="P2575" i="12" l="1"/>
  <c r="Q2575" i="12"/>
  <c r="L2576" i="12"/>
  <c r="M2576" i="12"/>
  <c r="N2575" i="12"/>
  <c r="I2576" i="12"/>
  <c r="J2576" i="12" s="1"/>
  <c r="H2577" i="12"/>
  <c r="M2577" i="12" s="1"/>
  <c r="E2578" i="12"/>
  <c r="F2579" i="12"/>
  <c r="G2579" i="12" s="1"/>
  <c r="P2576" i="12" l="1"/>
  <c r="Q2576" i="12"/>
  <c r="Q2577" i="12" s="1"/>
  <c r="R2575" i="12"/>
  <c r="N2576" i="12"/>
  <c r="I2577" i="12"/>
  <c r="J2577" i="12" s="1"/>
  <c r="L2577" i="12"/>
  <c r="N2577" i="12" s="1"/>
  <c r="H2578" i="12"/>
  <c r="M2578" i="12" s="1"/>
  <c r="F2580" i="12"/>
  <c r="G2580" i="12" s="1"/>
  <c r="E2579" i="12"/>
  <c r="P2577" i="12" l="1"/>
  <c r="Q2578" i="12"/>
  <c r="R2577" i="12"/>
  <c r="R2576" i="12"/>
  <c r="I2578" i="12"/>
  <c r="J2578" i="12" s="1"/>
  <c r="L2578" i="12"/>
  <c r="N2578" i="12" s="1"/>
  <c r="H2579" i="12"/>
  <c r="E2580" i="12"/>
  <c r="F2581" i="12"/>
  <c r="G2581" i="12" s="1"/>
  <c r="P2578" i="12" l="1"/>
  <c r="R2578" i="12" s="1"/>
  <c r="L2579" i="12"/>
  <c r="M2579" i="12"/>
  <c r="I2579" i="12"/>
  <c r="J2579" i="12" s="1"/>
  <c r="H2580" i="12"/>
  <c r="F2582" i="12"/>
  <c r="G2582" i="12" s="1"/>
  <c r="E2581" i="12"/>
  <c r="P2579" i="12" l="1"/>
  <c r="Q2579" i="12"/>
  <c r="L2580" i="12"/>
  <c r="M2580" i="12"/>
  <c r="N2579" i="12"/>
  <c r="I2580" i="12"/>
  <c r="J2580" i="12" s="1"/>
  <c r="H2581" i="12"/>
  <c r="F2583" i="12"/>
  <c r="G2583" i="12" s="1"/>
  <c r="E2582" i="12"/>
  <c r="P2580" i="12" l="1"/>
  <c r="Q2580" i="12"/>
  <c r="R2579" i="12"/>
  <c r="L2581" i="12"/>
  <c r="M2581" i="12"/>
  <c r="N2580" i="12"/>
  <c r="I2581" i="12"/>
  <c r="J2581" i="12" s="1"/>
  <c r="H2582" i="12"/>
  <c r="F2584" i="12"/>
  <c r="G2584" i="12" s="1"/>
  <c r="E2583" i="12"/>
  <c r="P2581" i="12" l="1"/>
  <c r="Q2581" i="12"/>
  <c r="R2580" i="12"/>
  <c r="L2582" i="12"/>
  <c r="M2582" i="12"/>
  <c r="N2581" i="12"/>
  <c r="I2582" i="12"/>
  <c r="J2582" i="12" s="1"/>
  <c r="H2583" i="12"/>
  <c r="F2585" i="12"/>
  <c r="G2585" i="12" s="1"/>
  <c r="E2584" i="12"/>
  <c r="P2582" i="12" l="1"/>
  <c r="Q2582" i="12"/>
  <c r="R2581" i="12"/>
  <c r="L2583" i="12"/>
  <c r="M2583" i="12"/>
  <c r="N2582" i="12"/>
  <c r="I2583" i="12"/>
  <c r="J2583" i="12" s="1"/>
  <c r="H2584" i="12"/>
  <c r="M2584" i="12" s="1"/>
  <c r="E2585" i="12"/>
  <c r="F2586" i="12"/>
  <c r="G2586" i="12" s="1"/>
  <c r="P2583" i="12" l="1"/>
  <c r="Q2583" i="12"/>
  <c r="Q2584" i="12" s="1"/>
  <c r="R2582" i="12"/>
  <c r="N2583" i="12"/>
  <c r="I2584" i="12"/>
  <c r="J2584" i="12" s="1"/>
  <c r="L2584" i="12"/>
  <c r="N2584" i="12" s="1"/>
  <c r="H2585" i="12"/>
  <c r="M2585" i="12" s="1"/>
  <c r="F2587" i="12"/>
  <c r="G2587" i="12" s="1"/>
  <c r="E2586" i="12"/>
  <c r="P2584" i="12" l="1"/>
  <c r="R2584" i="12" s="1"/>
  <c r="Q2585" i="12"/>
  <c r="R2583" i="12"/>
  <c r="I2585" i="12"/>
  <c r="J2585" i="12" s="1"/>
  <c r="L2585" i="12"/>
  <c r="N2585" i="12" s="1"/>
  <c r="H2586" i="12"/>
  <c r="E2587" i="12"/>
  <c r="F2588" i="12"/>
  <c r="G2588" i="12" s="1"/>
  <c r="P2585" i="12" l="1"/>
  <c r="R2585" i="12" s="1"/>
  <c r="L2586" i="12"/>
  <c r="M2586" i="12"/>
  <c r="I2586" i="12"/>
  <c r="J2586" i="12" s="1"/>
  <c r="H2587" i="12"/>
  <c r="F2589" i="12"/>
  <c r="G2589" i="12" s="1"/>
  <c r="E2588" i="12"/>
  <c r="P2586" i="12" l="1"/>
  <c r="Q2586" i="12"/>
  <c r="L2587" i="12"/>
  <c r="M2587" i="12"/>
  <c r="N2586" i="12"/>
  <c r="I2587" i="12"/>
  <c r="J2587" i="12" s="1"/>
  <c r="H2588" i="12"/>
  <c r="F2590" i="12"/>
  <c r="G2590" i="12" s="1"/>
  <c r="E2589" i="12"/>
  <c r="P2587" i="12" l="1"/>
  <c r="Q2587" i="12"/>
  <c r="R2586" i="12"/>
  <c r="L2588" i="12"/>
  <c r="M2588" i="12"/>
  <c r="N2587" i="12"/>
  <c r="I2588" i="12"/>
  <c r="J2588" i="12" s="1"/>
  <c r="H2589" i="12"/>
  <c r="F2591" i="12"/>
  <c r="G2591" i="12" s="1"/>
  <c r="E2590" i="12"/>
  <c r="P2588" i="12" l="1"/>
  <c r="Q2588" i="12"/>
  <c r="R2587" i="12"/>
  <c r="L2589" i="12"/>
  <c r="M2589" i="12"/>
  <c r="N2588" i="12"/>
  <c r="I2589" i="12"/>
  <c r="J2589" i="12" s="1"/>
  <c r="H2590" i="12"/>
  <c r="F2592" i="12"/>
  <c r="G2592" i="12" s="1"/>
  <c r="E2591" i="12"/>
  <c r="P2589" i="12" l="1"/>
  <c r="Q2589" i="12"/>
  <c r="R2588" i="12"/>
  <c r="L2590" i="12"/>
  <c r="M2590" i="12"/>
  <c r="N2589" i="12"/>
  <c r="I2590" i="12"/>
  <c r="J2590" i="12" s="1"/>
  <c r="H2591" i="12"/>
  <c r="M2591" i="12" s="1"/>
  <c r="E2592" i="12"/>
  <c r="F2593" i="12"/>
  <c r="G2593" i="12" s="1"/>
  <c r="P2590" i="12" l="1"/>
  <c r="Q2590" i="12"/>
  <c r="Q2591" i="12" s="1"/>
  <c r="R2589" i="12"/>
  <c r="N2590" i="12"/>
  <c r="I2591" i="12"/>
  <c r="J2591" i="12" s="1"/>
  <c r="L2591" i="12"/>
  <c r="N2591" i="12" s="1"/>
  <c r="H2592" i="12"/>
  <c r="M2592" i="12" s="1"/>
  <c r="F2594" i="12"/>
  <c r="G2594" i="12" s="1"/>
  <c r="E2593" i="12"/>
  <c r="R2590" i="12" l="1"/>
  <c r="P2591" i="12"/>
  <c r="Q2592" i="12"/>
  <c r="I2592" i="12"/>
  <c r="J2592" i="12" s="1"/>
  <c r="L2592" i="12"/>
  <c r="N2592" i="12" s="1"/>
  <c r="H2593" i="12"/>
  <c r="M2593" i="12" s="1"/>
  <c r="E2594" i="12"/>
  <c r="F2595" i="12"/>
  <c r="G2595" i="12" s="1"/>
  <c r="P2592" i="12" l="1"/>
  <c r="R2592" i="12" s="1"/>
  <c r="R2591" i="12"/>
  <c r="Q2593" i="12"/>
  <c r="I2593" i="12"/>
  <c r="J2593" i="12" s="1"/>
  <c r="L2593" i="12"/>
  <c r="N2593" i="12" s="1"/>
  <c r="H2594" i="12"/>
  <c r="F2596" i="12"/>
  <c r="G2596" i="12" s="1"/>
  <c r="E2595" i="12"/>
  <c r="P2593" i="12" l="1"/>
  <c r="R2593" i="12" s="1"/>
  <c r="L2594" i="12"/>
  <c r="M2594" i="12"/>
  <c r="I2594" i="12"/>
  <c r="J2594" i="12" s="1"/>
  <c r="H2595" i="12"/>
  <c r="F2597" i="12"/>
  <c r="G2597" i="12" s="1"/>
  <c r="E2596" i="12"/>
  <c r="P2594" i="12" l="1"/>
  <c r="Q2594" i="12"/>
  <c r="L2595" i="12"/>
  <c r="M2595" i="12"/>
  <c r="N2594" i="12"/>
  <c r="I2595" i="12"/>
  <c r="J2595" i="12" s="1"/>
  <c r="H2596" i="12"/>
  <c r="F2598" i="12"/>
  <c r="G2598" i="12" s="1"/>
  <c r="E2597" i="12"/>
  <c r="P2595" i="12" l="1"/>
  <c r="Q2595" i="12"/>
  <c r="R2594" i="12"/>
  <c r="L2596" i="12"/>
  <c r="M2596" i="12"/>
  <c r="N2595" i="12"/>
  <c r="I2596" i="12"/>
  <c r="J2596" i="12" s="1"/>
  <c r="H2597" i="12"/>
  <c r="M2597" i="12" s="1"/>
  <c r="F2599" i="12"/>
  <c r="G2599" i="12" s="1"/>
  <c r="E2598" i="12"/>
  <c r="P2596" i="12" l="1"/>
  <c r="Q2596" i="12"/>
  <c r="Q2597" i="12" s="1"/>
  <c r="R2595" i="12"/>
  <c r="N2596" i="12"/>
  <c r="I2597" i="12"/>
  <c r="J2597" i="12" s="1"/>
  <c r="L2597" i="12"/>
  <c r="N2597" i="12" s="1"/>
  <c r="H2598" i="12"/>
  <c r="E2599" i="12"/>
  <c r="F2600" i="12"/>
  <c r="G2600" i="12" s="1"/>
  <c r="P2597" i="12" l="1"/>
  <c r="R2597" i="12" s="1"/>
  <c r="R2596" i="12"/>
  <c r="L2598" i="12"/>
  <c r="M2598" i="12"/>
  <c r="I2598" i="12"/>
  <c r="J2598" i="12" s="1"/>
  <c r="H2599" i="12"/>
  <c r="F2601" i="12"/>
  <c r="G2601" i="12" s="1"/>
  <c r="E2600" i="12"/>
  <c r="P2598" i="12" l="1"/>
  <c r="Q2598" i="12"/>
  <c r="L2599" i="12"/>
  <c r="M2599" i="12"/>
  <c r="N2598" i="12"/>
  <c r="I2599" i="12"/>
  <c r="J2599" i="12" s="1"/>
  <c r="H2600" i="12"/>
  <c r="F2602" i="12"/>
  <c r="G2602" i="12" s="1"/>
  <c r="E2601" i="12"/>
  <c r="P2599" i="12" l="1"/>
  <c r="Q2599" i="12"/>
  <c r="R2598" i="12"/>
  <c r="L2600" i="12"/>
  <c r="M2600" i="12"/>
  <c r="N2599" i="12"/>
  <c r="I2600" i="12"/>
  <c r="J2600" i="12" s="1"/>
  <c r="H2601" i="12"/>
  <c r="F2603" i="12"/>
  <c r="G2603" i="12" s="1"/>
  <c r="E2602" i="12"/>
  <c r="P2600" i="12" l="1"/>
  <c r="Q2600" i="12"/>
  <c r="R2599" i="12"/>
  <c r="L2601" i="12"/>
  <c r="M2601" i="12"/>
  <c r="N2600" i="12"/>
  <c r="I2601" i="12"/>
  <c r="J2601" i="12" s="1"/>
  <c r="H2602" i="12"/>
  <c r="F2604" i="12"/>
  <c r="G2604" i="12" s="1"/>
  <c r="E2603" i="12"/>
  <c r="P2601" i="12" l="1"/>
  <c r="Q2601" i="12"/>
  <c r="R2600" i="12"/>
  <c r="L2602" i="12"/>
  <c r="M2602" i="12"/>
  <c r="N2601" i="12"/>
  <c r="I2602" i="12"/>
  <c r="J2602" i="12" s="1"/>
  <c r="H2603" i="12"/>
  <c r="F2605" i="12"/>
  <c r="G2605" i="12" s="1"/>
  <c r="E2604" i="12"/>
  <c r="P2602" i="12" l="1"/>
  <c r="Q2602" i="12"/>
  <c r="R2601" i="12"/>
  <c r="L2603" i="12"/>
  <c r="M2603" i="12"/>
  <c r="N2602" i="12"/>
  <c r="I2603" i="12"/>
  <c r="J2603" i="12" s="1"/>
  <c r="H2604" i="12"/>
  <c r="F2606" i="12"/>
  <c r="G2606" i="12" s="1"/>
  <c r="E2605" i="12"/>
  <c r="P2603" i="12" l="1"/>
  <c r="Q2603" i="12"/>
  <c r="R2602" i="12"/>
  <c r="L2604" i="12"/>
  <c r="M2604" i="12"/>
  <c r="N2603" i="12"/>
  <c r="I2604" i="12"/>
  <c r="J2604" i="12" s="1"/>
  <c r="H2605" i="12"/>
  <c r="F2607" i="12"/>
  <c r="G2607" i="12" s="1"/>
  <c r="E2606" i="12"/>
  <c r="P2604" i="12" l="1"/>
  <c r="Q2604" i="12"/>
  <c r="R2603" i="12"/>
  <c r="L2605" i="12"/>
  <c r="M2605" i="12"/>
  <c r="N2604" i="12"/>
  <c r="I2605" i="12"/>
  <c r="J2605" i="12" s="1"/>
  <c r="H2606" i="12"/>
  <c r="F2608" i="12"/>
  <c r="G2608" i="12" s="1"/>
  <c r="E2607" i="12"/>
  <c r="P2605" i="12" l="1"/>
  <c r="Q2605" i="12"/>
  <c r="R2604" i="12"/>
  <c r="L2606" i="12"/>
  <c r="M2606" i="12"/>
  <c r="N2605" i="12"/>
  <c r="I2606" i="12"/>
  <c r="J2606" i="12" s="1"/>
  <c r="H2607" i="12"/>
  <c r="F2609" i="12"/>
  <c r="G2609" i="12" s="1"/>
  <c r="E2608" i="12"/>
  <c r="P2606" i="12" l="1"/>
  <c r="Q2606" i="12"/>
  <c r="R2605" i="12"/>
  <c r="L2607" i="12"/>
  <c r="M2607" i="12"/>
  <c r="N2606" i="12"/>
  <c r="I2607" i="12"/>
  <c r="J2607" i="12" s="1"/>
  <c r="H2608" i="12"/>
  <c r="F2610" i="12"/>
  <c r="G2610" i="12" s="1"/>
  <c r="E2609" i="12"/>
  <c r="P2607" i="12" l="1"/>
  <c r="Q2607" i="12"/>
  <c r="R2606" i="12"/>
  <c r="L2608" i="12"/>
  <c r="M2608" i="12"/>
  <c r="N2607" i="12"/>
  <c r="I2608" i="12"/>
  <c r="J2608" i="12" s="1"/>
  <c r="H2609" i="12"/>
  <c r="M2609" i="12" s="1"/>
  <c r="E2610" i="12"/>
  <c r="F2611" i="12"/>
  <c r="G2611" i="12" s="1"/>
  <c r="P2608" i="12" l="1"/>
  <c r="Q2608" i="12"/>
  <c r="Q2609" i="12" s="1"/>
  <c r="R2607" i="12"/>
  <c r="N2608" i="12"/>
  <c r="I2609" i="12"/>
  <c r="J2609" i="12" s="1"/>
  <c r="L2609" i="12"/>
  <c r="N2609" i="12" s="1"/>
  <c r="H2610" i="12"/>
  <c r="F2612" i="12"/>
  <c r="G2612" i="12" s="1"/>
  <c r="E2611" i="12"/>
  <c r="P2609" i="12" l="1"/>
  <c r="R2609" i="12" s="1"/>
  <c r="R2608" i="12"/>
  <c r="L2610" i="12"/>
  <c r="M2610" i="12"/>
  <c r="I2610" i="12"/>
  <c r="J2610" i="12" s="1"/>
  <c r="H2611" i="12"/>
  <c r="M2611" i="12" s="1"/>
  <c r="F2613" i="12"/>
  <c r="G2613" i="12" s="1"/>
  <c r="E2612" i="12"/>
  <c r="P2610" i="12" l="1"/>
  <c r="Q2610" i="12"/>
  <c r="Q2611" i="12" s="1"/>
  <c r="N2610" i="12"/>
  <c r="I2611" i="12"/>
  <c r="J2611" i="12" s="1"/>
  <c r="L2611" i="12"/>
  <c r="N2611" i="12" s="1"/>
  <c r="H2612" i="12"/>
  <c r="M2612" i="12" s="1"/>
  <c r="E2613" i="12"/>
  <c r="F2614" i="12"/>
  <c r="G2614" i="12" s="1"/>
  <c r="P2611" i="12" l="1"/>
  <c r="R2611" i="12" s="1"/>
  <c r="Q2612" i="12"/>
  <c r="R2610" i="12"/>
  <c r="I2612" i="12"/>
  <c r="J2612" i="12" s="1"/>
  <c r="L2612" i="12"/>
  <c r="N2612" i="12" s="1"/>
  <c r="H2613" i="12"/>
  <c r="M2613" i="12" s="1"/>
  <c r="F2615" i="12"/>
  <c r="G2615" i="12" s="1"/>
  <c r="E2614" i="12"/>
  <c r="P2612" i="12" l="1"/>
  <c r="R2612" i="12" s="1"/>
  <c r="Q2613" i="12"/>
  <c r="I2613" i="12"/>
  <c r="J2613" i="12" s="1"/>
  <c r="L2613" i="12"/>
  <c r="N2613" i="12" s="1"/>
  <c r="H2614" i="12"/>
  <c r="F2616" i="12"/>
  <c r="G2616" i="12" s="1"/>
  <c r="E2615" i="12"/>
  <c r="P2613" i="12" l="1"/>
  <c r="R2613" i="12" s="1"/>
  <c r="L2614" i="12"/>
  <c r="M2614" i="12"/>
  <c r="I2614" i="12"/>
  <c r="J2614" i="12" s="1"/>
  <c r="H2615" i="12"/>
  <c r="F2617" i="12"/>
  <c r="G2617" i="12" s="1"/>
  <c r="E2616" i="12"/>
  <c r="P2614" i="12" l="1"/>
  <c r="Q2614" i="12"/>
  <c r="L2615" i="12"/>
  <c r="M2615" i="12"/>
  <c r="N2614" i="12"/>
  <c r="I2615" i="12"/>
  <c r="J2615" i="12" s="1"/>
  <c r="H2616" i="12"/>
  <c r="F2618" i="12"/>
  <c r="G2618" i="12" s="1"/>
  <c r="E2617" i="12"/>
  <c r="P2615" i="12" l="1"/>
  <c r="Q2615" i="12"/>
  <c r="R2614" i="12"/>
  <c r="L2616" i="12"/>
  <c r="M2616" i="12"/>
  <c r="N2615" i="12"/>
  <c r="I2616" i="12"/>
  <c r="J2616" i="12" s="1"/>
  <c r="H2617" i="12"/>
  <c r="F2619" i="12"/>
  <c r="G2619" i="12" s="1"/>
  <c r="E2618" i="12"/>
  <c r="P2616" i="12" l="1"/>
  <c r="Q2616" i="12"/>
  <c r="R2615" i="12"/>
  <c r="L2617" i="12"/>
  <c r="M2617" i="12"/>
  <c r="N2616" i="12"/>
  <c r="I2617" i="12"/>
  <c r="J2617" i="12" s="1"/>
  <c r="H2618" i="12"/>
  <c r="F2620" i="12"/>
  <c r="G2620" i="12" s="1"/>
  <c r="E2619" i="12"/>
  <c r="P2617" i="12" l="1"/>
  <c r="Q2617" i="12"/>
  <c r="R2616" i="12"/>
  <c r="L2618" i="12"/>
  <c r="M2618" i="12"/>
  <c r="N2617" i="12"/>
  <c r="I2618" i="12"/>
  <c r="J2618" i="12" s="1"/>
  <c r="H2619" i="12"/>
  <c r="M2619" i="12" s="1"/>
  <c r="E2620" i="12"/>
  <c r="F2621" i="12"/>
  <c r="G2621" i="12" s="1"/>
  <c r="P2618" i="12" l="1"/>
  <c r="Q2618" i="12"/>
  <c r="Q2619" i="12" s="1"/>
  <c r="R2617" i="12"/>
  <c r="N2618" i="12"/>
  <c r="I2619" i="12"/>
  <c r="J2619" i="12" s="1"/>
  <c r="L2619" i="12"/>
  <c r="N2619" i="12" s="1"/>
  <c r="H2620" i="12"/>
  <c r="M2620" i="12" s="1"/>
  <c r="F2622" i="12"/>
  <c r="G2622" i="12" s="1"/>
  <c r="E2621" i="12"/>
  <c r="P2619" i="12" l="1"/>
  <c r="R2619" i="12" s="1"/>
  <c r="Q2620" i="12"/>
  <c r="R2618" i="12"/>
  <c r="I2620" i="12"/>
  <c r="J2620" i="12" s="1"/>
  <c r="L2620" i="12"/>
  <c r="N2620" i="12" s="1"/>
  <c r="H2621" i="12"/>
  <c r="M2621" i="12" s="1"/>
  <c r="E2622" i="12"/>
  <c r="F2623" i="12"/>
  <c r="G2623" i="12" s="1"/>
  <c r="P2620" i="12" l="1"/>
  <c r="Q2621" i="12"/>
  <c r="R2620" i="12"/>
  <c r="I2621" i="12"/>
  <c r="J2621" i="12" s="1"/>
  <c r="L2621" i="12"/>
  <c r="N2621" i="12" s="1"/>
  <c r="H2622" i="12"/>
  <c r="F2624" i="12"/>
  <c r="G2624" i="12" s="1"/>
  <c r="E2623" i="12"/>
  <c r="P2621" i="12" l="1"/>
  <c r="R2621" i="12" s="1"/>
  <c r="L2622" i="12"/>
  <c r="M2622" i="12"/>
  <c r="I2622" i="12"/>
  <c r="J2622" i="12" s="1"/>
  <c r="H2623" i="12"/>
  <c r="F2625" i="12"/>
  <c r="G2625" i="12" s="1"/>
  <c r="E2624" i="12"/>
  <c r="P2622" i="12" l="1"/>
  <c r="Q2622" i="12"/>
  <c r="L2623" i="12"/>
  <c r="M2623" i="12"/>
  <c r="N2622" i="12"/>
  <c r="I2623" i="12"/>
  <c r="J2623" i="12" s="1"/>
  <c r="H2624" i="12"/>
  <c r="F2626" i="12"/>
  <c r="G2626" i="12" s="1"/>
  <c r="E2625" i="12"/>
  <c r="P2623" i="12" l="1"/>
  <c r="Q2623" i="12"/>
  <c r="R2622" i="12"/>
  <c r="L2624" i="12"/>
  <c r="M2624" i="12"/>
  <c r="N2623" i="12"/>
  <c r="I2624" i="12"/>
  <c r="J2624" i="12" s="1"/>
  <c r="H2625" i="12"/>
  <c r="E2626" i="12"/>
  <c r="F2627" i="12"/>
  <c r="G2627" i="12" s="1"/>
  <c r="P2624" i="12" l="1"/>
  <c r="Q2624" i="12"/>
  <c r="R2623" i="12"/>
  <c r="L2625" i="12"/>
  <c r="M2625" i="12"/>
  <c r="N2624" i="12"/>
  <c r="I2625" i="12"/>
  <c r="J2625" i="12" s="1"/>
  <c r="H2626" i="12"/>
  <c r="F2628" i="12"/>
  <c r="G2628" i="12" s="1"/>
  <c r="E2627" i="12"/>
  <c r="P2625" i="12" l="1"/>
  <c r="Q2625" i="12"/>
  <c r="R2624" i="12"/>
  <c r="L2626" i="12"/>
  <c r="M2626" i="12"/>
  <c r="N2625" i="12"/>
  <c r="I2626" i="12"/>
  <c r="J2626" i="12" s="1"/>
  <c r="H2627" i="12"/>
  <c r="E2628" i="12"/>
  <c r="F2629" i="12"/>
  <c r="G2629" i="12" s="1"/>
  <c r="P2626" i="12" l="1"/>
  <c r="Q2626" i="12"/>
  <c r="R2625" i="12"/>
  <c r="L2627" i="12"/>
  <c r="M2627" i="12"/>
  <c r="N2626" i="12"/>
  <c r="I2627" i="12"/>
  <c r="J2627" i="12" s="1"/>
  <c r="H2628" i="12"/>
  <c r="F2630" i="12"/>
  <c r="G2630" i="12" s="1"/>
  <c r="E2629" i="12"/>
  <c r="P2627" i="12" l="1"/>
  <c r="Q2627" i="12"/>
  <c r="R2626" i="12"/>
  <c r="L2628" i="12"/>
  <c r="M2628" i="12"/>
  <c r="N2627" i="12"/>
  <c r="I2628" i="12"/>
  <c r="J2628" i="12" s="1"/>
  <c r="H2629" i="12"/>
  <c r="E2630" i="12"/>
  <c r="F2631" i="12"/>
  <c r="G2631" i="12" s="1"/>
  <c r="P2628" i="12" l="1"/>
  <c r="Q2628" i="12"/>
  <c r="R2627" i="12"/>
  <c r="L2629" i="12"/>
  <c r="M2629" i="12"/>
  <c r="N2628" i="12"/>
  <c r="I2629" i="12"/>
  <c r="J2629" i="12" s="1"/>
  <c r="H2630" i="12"/>
  <c r="F2632" i="12"/>
  <c r="G2632" i="12" s="1"/>
  <c r="E2631" i="12"/>
  <c r="P2629" i="12" l="1"/>
  <c r="Q2629" i="12"/>
  <c r="R2628" i="12"/>
  <c r="L2630" i="12"/>
  <c r="M2630" i="12"/>
  <c r="N2629" i="12"/>
  <c r="I2630" i="12"/>
  <c r="J2630" i="12" s="1"/>
  <c r="H2631" i="12"/>
  <c r="E2632" i="12"/>
  <c r="F2633" i="12"/>
  <c r="G2633" i="12" s="1"/>
  <c r="P2630" i="12" l="1"/>
  <c r="Q2630" i="12"/>
  <c r="R2629" i="12"/>
  <c r="L2631" i="12"/>
  <c r="M2631" i="12"/>
  <c r="N2630" i="12"/>
  <c r="I2631" i="12"/>
  <c r="J2631" i="12" s="1"/>
  <c r="H2632" i="12"/>
  <c r="F2634" i="12"/>
  <c r="G2634" i="12" s="1"/>
  <c r="E2633" i="12"/>
  <c r="P2631" i="12" l="1"/>
  <c r="Q2631" i="12"/>
  <c r="R2630" i="12"/>
  <c r="L2632" i="12"/>
  <c r="M2632" i="12"/>
  <c r="N2631" i="12"/>
  <c r="I2632" i="12"/>
  <c r="J2632" i="12" s="1"/>
  <c r="H2633" i="12"/>
  <c r="M2633" i="12" s="1"/>
  <c r="F2635" i="12"/>
  <c r="G2635" i="12" s="1"/>
  <c r="E2634" i="12"/>
  <c r="P2632" i="12" l="1"/>
  <c r="Q2632" i="12"/>
  <c r="Q2633" i="12" s="1"/>
  <c r="R2631" i="12"/>
  <c r="N2632" i="12"/>
  <c r="I2633" i="12"/>
  <c r="J2633" i="12" s="1"/>
  <c r="L2633" i="12"/>
  <c r="N2633" i="12" s="1"/>
  <c r="H2634" i="12"/>
  <c r="E2635" i="12"/>
  <c r="F2636" i="12"/>
  <c r="G2636" i="12" s="1"/>
  <c r="P2633" i="12" l="1"/>
  <c r="R2633" i="12" s="1"/>
  <c r="R2632" i="12"/>
  <c r="L2634" i="12"/>
  <c r="M2634" i="12"/>
  <c r="I2634" i="12"/>
  <c r="J2634" i="12" s="1"/>
  <c r="H2635" i="12"/>
  <c r="F2637" i="12"/>
  <c r="G2637" i="12" s="1"/>
  <c r="E2636" i="12"/>
  <c r="P2634" i="12" l="1"/>
  <c r="Q2634" i="12"/>
  <c r="L2635" i="12"/>
  <c r="M2635" i="12"/>
  <c r="N2634" i="12"/>
  <c r="I2635" i="12"/>
  <c r="J2635" i="12" s="1"/>
  <c r="H2636" i="12"/>
  <c r="F2638" i="12"/>
  <c r="G2638" i="12" s="1"/>
  <c r="E2637" i="12"/>
  <c r="P2635" i="12" l="1"/>
  <c r="Q2635" i="12"/>
  <c r="R2634" i="12"/>
  <c r="L2636" i="12"/>
  <c r="M2636" i="12"/>
  <c r="N2635" i="12"/>
  <c r="I2636" i="12"/>
  <c r="J2636" i="12" s="1"/>
  <c r="H2637" i="12"/>
  <c r="M2637" i="12" s="1"/>
  <c r="E2638" i="12"/>
  <c r="F2639" i="12"/>
  <c r="G2639" i="12" s="1"/>
  <c r="P2636" i="12" l="1"/>
  <c r="Q2636" i="12"/>
  <c r="Q2637" i="12" s="1"/>
  <c r="R2635" i="12"/>
  <c r="N2636" i="12"/>
  <c r="I2637" i="12"/>
  <c r="J2637" i="12" s="1"/>
  <c r="L2637" i="12"/>
  <c r="N2637" i="12" s="1"/>
  <c r="H2638" i="12"/>
  <c r="F2640" i="12"/>
  <c r="G2640" i="12" s="1"/>
  <c r="E2639" i="12"/>
  <c r="P2637" i="12" l="1"/>
  <c r="R2637" i="12" s="1"/>
  <c r="R2636" i="12"/>
  <c r="L2638" i="12"/>
  <c r="M2638" i="12"/>
  <c r="I2638" i="12"/>
  <c r="J2638" i="12" s="1"/>
  <c r="H2639" i="12"/>
  <c r="E2640" i="12"/>
  <c r="F2641" i="12"/>
  <c r="G2641" i="12" s="1"/>
  <c r="P2638" i="12" l="1"/>
  <c r="Q2638" i="12"/>
  <c r="L2639" i="12"/>
  <c r="M2639" i="12"/>
  <c r="N2638" i="12"/>
  <c r="I2639" i="12"/>
  <c r="J2639" i="12" s="1"/>
  <c r="H2640" i="12"/>
  <c r="M2640" i="12" s="1"/>
  <c r="F2642" i="12"/>
  <c r="G2642" i="12" s="1"/>
  <c r="E2641" i="12"/>
  <c r="P2639" i="12" l="1"/>
  <c r="Q2639" i="12"/>
  <c r="Q2640" i="12" s="1"/>
  <c r="R2638" i="12"/>
  <c r="N2639" i="12"/>
  <c r="I2640" i="12"/>
  <c r="J2640" i="12" s="1"/>
  <c r="L2640" i="12"/>
  <c r="N2640" i="12" s="1"/>
  <c r="H2641" i="12"/>
  <c r="F2643" i="12"/>
  <c r="G2643" i="12" s="1"/>
  <c r="E2642" i="12"/>
  <c r="P2640" i="12" l="1"/>
  <c r="R2640" i="12" s="1"/>
  <c r="R2639" i="12"/>
  <c r="L2641" i="12"/>
  <c r="M2641" i="12"/>
  <c r="I2641" i="12"/>
  <c r="J2641" i="12" s="1"/>
  <c r="H2642" i="12"/>
  <c r="E2643" i="12"/>
  <c r="F2644" i="12"/>
  <c r="G2644" i="12" s="1"/>
  <c r="P2641" i="12" l="1"/>
  <c r="Q2641" i="12"/>
  <c r="L2642" i="12"/>
  <c r="M2642" i="12"/>
  <c r="N2641" i="12"/>
  <c r="I2642" i="12"/>
  <c r="J2642" i="12" s="1"/>
  <c r="H2643" i="12"/>
  <c r="F2645" i="12"/>
  <c r="G2645" i="12" s="1"/>
  <c r="E2644" i="12"/>
  <c r="P2642" i="12" l="1"/>
  <c r="Q2642" i="12"/>
  <c r="R2641" i="12"/>
  <c r="L2643" i="12"/>
  <c r="M2643" i="12"/>
  <c r="N2642" i="12"/>
  <c r="I2643" i="12"/>
  <c r="J2643" i="12" s="1"/>
  <c r="H2644" i="12"/>
  <c r="E2645" i="12"/>
  <c r="F2646" i="12"/>
  <c r="G2646" i="12" s="1"/>
  <c r="P2643" i="12" l="1"/>
  <c r="Q2643" i="12"/>
  <c r="R2642" i="12"/>
  <c r="L2644" i="12"/>
  <c r="M2644" i="12"/>
  <c r="N2643" i="12"/>
  <c r="I2644" i="12"/>
  <c r="J2644" i="12" s="1"/>
  <c r="H2645" i="12"/>
  <c r="F2647" i="12"/>
  <c r="G2647" i="12" s="1"/>
  <c r="E2646" i="12"/>
  <c r="P2644" i="12" l="1"/>
  <c r="Q2644" i="12"/>
  <c r="R2643" i="12"/>
  <c r="L2645" i="12"/>
  <c r="M2645" i="12"/>
  <c r="N2644" i="12"/>
  <c r="I2645" i="12"/>
  <c r="J2645" i="12" s="1"/>
  <c r="H2646" i="12"/>
  <c r="F2648" i="12"/>
  <c r="G2648" i="12" s="1"/>
  <c r="E2647" i="12"/>
  <c r="P2645" i="12" l="1"/>
  <c r="Q2645" i="12"/>
  <c r="R2644" i="12"/>
  <c r="L2646" i="12"/>
  <c r="M2646" i="12"/>
  <c r="N2645" i="12"/>
  <c r="I2646" i="12"/>
  <c r="J2646" i="12" s="1"/>
  <c r="H2647" i="12"/>
  <c r="M2647" i="12" s="1"/>
  <c r="E2648" i="12"/>
  <c r="F2649" i="12"/>
  <c r="G2649" i="12" s="1"/>
  <c r="P2646" i="12" l="1"/>
  <c r="Q2646" i="12"/>
  <c r="Q2647" i="12" s="1"/>
  <c r="R2645" i="12"/>
  <c r="N2646" i="12"/>
  <c r="I2647" i="12"/>
  <c r="J2647" i="12" s="1"/>
  <c r="L2647" i="12"/>
  <c r="N2647" i="12" s="1"/>
  <c r="H2648" i="12"/>
  <c r="M2648" i="12" s="1"/>
  <c r="F2650" i="12"/>
  <c r="G2650" i="12" s="1"/>
  <c r="E2649" i="12"/>
  <c r="P2647" i="12" l="1"/>
  <c r="R2647" i="12" s="1"/>
  <c r="Q2648" i="12"/>
  <c r="R2646" i="12"/>
  <c r="I2648" i="12"/>
  <c r="J2648" i="12" s="1"/>
  <c r="L2648" i="12"/>
  <c r="N2648" i="12" s="1"/>
  <c r="H2649" i="12"/>
  <c r="F2651" i="12"/>
  <c r="G2651" i="12" s="1"/>
  <c r="E2650" i="12"/>
  <c r="P2648" i="12" l="1"/>
  <c r="R2648" i="12" s="1"/>
  <c r="L2649" i="12"/>
  <c r="M2649" i="12"/>
  <c r="I2649" i="12"/>
  <c r="J2649" i="12" s="1"/>
  <c r="H2650" i="12"/>
  <c r="M2650" i="12" s="1"/>
  <c r="F2652" i="12"/>
  <c r="G2652" i="12" s="1"/>
  <c r="E2651" i="12"/>
  <c r="P2649" i="12" l="1"/>
  <c r="Q2649" i="12"/>
  <c r="Q2650" i="12" s="1"/>
  <c r="N2649" i="12"/>
  <c r="I2650" i="12"/>
  <c r="J2650" i="12" s="1"/>
  <c r="L2650" i="12"/>
  <c r="N2650" i="12" s="1"/>
  <c r="H2651" i="12"/>
  <c r="F2653" i="12"/>
  <c r="G2653" i="12" s="1"/>
  <c r="E2652" i="12"/>
  <c r="P2650" i="12" l="1"/>
  <c r="R2650" i="12" s="1"/>
  <c r="R2649" i="12"/>
  <c r="L2651" i="12"/>
  <c r="M2651" i="12"/>
  <c r="I2651" i="12"/>
  <c r="J2651" i="12" s="1"/>
  <c r="H2652" i="12"/>
  <c r="F2654" i="12"/>
  <c r="G2654" i="12" s="1"/>
  <c r="E2653" i="12"/>
  <c r="P2651" i="12" l="1"/>
  <c r="Q2651" i="12"/>
  <c r="L2652" i="12"/>
  <c r="M2652" i="12"/>
  <c r="N2651" i="12"/>
  <c r="I2652" i="12"/>
  <c r="J2652" i="12" s="1"/>
  <c r="H2653" i="12"/>
  <c r="F2655" i="12"/>
  <c r="G2655" i="12" s="1"/>
  <c r="E2654" i="12"/>
  <c r="P2652" i="12" l="1"/>
  <c r="Q2652" i="12"/>
  <c r="R2651" i="12"/>
  <c r="L2653" i="12"/>
  <c r="M2653" i="12"/>
  <c r="N2652" i="12"/>
  <c r="I2653" i="12"/>
  <c r="J2653" i="12" s="1"/>
  <c r="H2654" i="12"/>
  <c r="F2656" i="12"/>
  <c r="G2656" i="12" s="1"/>
  <c r="E2655" i="12"/>
  <c r="P2653" i="12" l="1"/>
  <c r="Q2653" i="12"/>
  <c r="R2652" i="12"/>
  <c r="L2654" i="12"/>
  <c r="M2654" i="12"/>
  <c r="N2653" i="12"/>
  <c r="I2654" i="12"/>
  <c r="J2654" i="12" s="1"/>
  <c r="H2655" i="12"/>
  <c r="F2657" i="12"/>
  <c r="G2657" i="12" s="1"/>
  <c r="E2656" i="12"/>
  <c r="P2654" i="12" l="1"/>
  <c r="Q2654" i="12"/>
  <c r="R2653" i="12"/>
  <c r="L2655" i="12"/>
  <c r="M2655" i="12"/>
  <c r="N2654" i="12"/>
  <c r="I2655" i="12"/>
  <c r="J2655" i="12" s="1"/>
  <c r="H2656" i="12"/>
  <c r="M2656" i="12" s="1"/>
  <c r="F2658" i="12"/>
  <c r="G2658" i="12" s="1"/>
  <c r="E2657" i="12"/>
  <c r="R2654" i="12" l="1"/>
  <c r="P2655" i="12"/>
  <c r="Q2655" i="12"/>
  <c r="Q2656" i="12" s="1"/>
  <c r="N2655" i="12"/>
  <c r="I2656" i="12"/>
  <c r="J2656" i="12" s="1"/>
  <c r="L2656" i="12"/>
  <c r="N2656" i="12" s="1"/>
  <c r="H2657" i="12"/>
  <c r="E2658" i="12"/>
  <c r="F2659" i="12"/>
  <c r="G2659" i="12" s="1"/>
  <c r="P2656" i="12" l="1"/>
  <c r="R2656" i="12" s="1"/>
  <c r="R2655" i="12"/>
  <c r="L2657" i="12"/>
  <c r="M2657" i="12"/>
  <c r="I2657" i="12"/>
  <c r="J2657" i="12" s="1"/>
  <c r="H2658" i="12"/>
  <c r="F2660" i="12"/>
  <c r="G2660" i="12" s="1"/>
  <c r="E2659" i="12"/>
  <c r="P2657" i="12" l="1"/>
  <c r="Q2657" i="12"/>
  <c r="L2658" i="12"/>
  <c r="M2658" i="12"/>
  <c r="N2657" i="12"/>
  <c r="I2658" i="12"/>
  <c r="J2658" i="12" s="1"/>
  <c r="H2659" i="12"/>
  <c r="M2659" i="12" s="1"/>
  <c r="F2661" i="12"/>
  <c r="G2661" i="12" s="1"/>
  <c r="E2660" i="12"/>
  <c r="P2658" i="12" l="1"/>
  <c r="Q2658" i="12"/>
  <c r="Q2659" i="12" s="1"/>
  <c r="R2657" i="12"/>
  <c r="N2658" i="12"/>
  <c r="I2659" i="12"/>
  <c r="J2659" i="12" s="1"/>
  <c r="L2659" i="12"/>
  <c r="N2659" i="12" s="1"/>
  <c r="H2660" i="12"/>
  <c r="E2661" i="12"/>
  <c r="F2662" i="12"/>
  <c r="G2662" i="12" s="1"/>
  <c r="P2659" i="12" l="1"/>
  <c r="R2659" i="12" s="1"/>
  <c r="R2658" i="12"/>
  <c r="L2660" i="12"/>
  <c r="M2660" i="12"/>
  <c r="I2660" i="12"/>
  <c r="J2660" i="12" s="1"/>
  <c r="H2661" i="12"/>
  <c r="F2663" i="12"/>
  <c r="G2663" i="12" s="1"/>
  <c r="E2662" i="12"/>
  <c r="P2660" i="12" l="1"/>
  <c r="Q2660" i="12"/>
  <c r="L2661" i="12"/>
  <c r="M2661" i="12"/>
  <c r="N2660" i="12"/>
  <c r="I2661" i="12"/>
  <c r="J2661" i="12" s="1"/>
  <c r="H2662" i="12"/>
  <c r="E2663" i="12"/>
  <c r="F2664" i="12"/>
  <c r="G2664" i="12" s="1"/>
  <c r="P2661" i="12" l="1"/>
  <c r="Q2661" i="12"/>
  <c r="R2660" i="12"/>
  <c r="L2662" i="12"/>
  <c r="M2662" i="12"/>
  <c r="N2661" i="12"/>
  <c r="I2662" i="12"/>
  <c r="J2662" i="12" s="1"/>
  <c r="H2663" i="12"/>
  <c r="F2665" i="12"/>
  <c r="G2665" i="12" s="1"/>
  <c r="E2664" i="12"/>
  <c r="P2662" i="12" l="1"/>
  <c r="Q2662" i="12"/>
  <c r="R2661" i="12"/>
  <c r="L2663" i="12"/>
  <c r="M2663" i="12"/>
  <c r="N2662" i="12"/>
  <c r="I2663" i="12"/>
  <c r="J2663" i="12" s="1"/>
  <c r="H2664" i="12"/>
  <c r="F2666" i="12"/>
  <c r="G2666" i="12" s="1"/>
  <c r="E2665" i="12"/>
  <c r="P2663" i="12" l="1"/>
  <c r="Q2663" i="12"/>
  <c r="R2662" i="12"/>
  <c r="L2664" i="12"/>
  <c r="M2664" i="12"/>
  <c r="N2663" i="12"/>
  <c r="I2664" i="12"/>
  <c r="J2664" i="12" s="1"/>
  <c r="H2665" i="12"/>
  <c r="E2666" i="12"/>
  <c r="F2667" i="12"/>
  <c r="G2667" i="12" s="1"/>
  <c r="P2664" i="12" l="1"/>
  <c r="Q2664" i="12"/>
  <c r="R2663" i="12"/>
  <c r="L2665" i="12"/>
  <c r="M2665" i="12"/>
  <c r="N2664" i="12"/>
  <c r="I2665" i="12"/>
  <c r="J2665" i="12" s="1"/>
  <c r="H2666" i="12"/>
  <c r="F2668" i="12"/>
  <c r="G2668" i="12" s="1"/>
  <c r="E2667" i="12"/>
  <c r="P2665" i="12" l="1"/>
  <c r="Q2665" i="12"/>
  <c r="R2664" i="12"/>
  <c r="L2666" i="12"/>
  <c r="M2666" i="12"/>
  <c r="N2665" i="12"/>
  <c r="I2666" i="12"/>
  <c r="J2666" i="12" s="1"/>
  <c r="H2667" i="12"/>
  <c r="M2667" i="12" s="1"/>
  <c r="E2668" i="12"/>
  <c r="F2669" i="12"/>
  <c r="G2669" i="12" s="1"/>
  <c r="P2666" i="12" l="1"/>
  <c r="Q2666" i="12"/>
  <c r="Q2667" i="12" s="1"/>
  <c r="R2665" i="12"/>
  <c r="N2666" i="12"/>
  <c r="I2667" i="12"/>
  <c r="J2667" i="12" s="1"/>
  <c r="L2667" i="12"/>
  <c r="N2667" i="12" s="1"/>
  <c r="H2668" i="12"/>
  <c r="F2670" i="12"/>
  <c r="G2670" i="12" s="1"/>
  <c r="E2669" i="12"/>
  <c r="P2667" i="12" l="1"/>
  <c r="R2667" i="12" s="1"/>
  <c r="R2666" i="12"/>
  <c r="L2668" i="12"/>
  <c r="M2668" i="12"/>
  <c r="I2668" i="12"/>
  <c r="J2668" i="12" s="1"/>
  <c r="H2669" i="12"/>
  <c r="E2670" i="12"/>
  <c r="F2671" i="12"/>
  <c r="G2671" i="12" s="1"/>
  <c r="P2668" i="12" l="1"/>
  <c r="Q2668" i="12"/>
  <c r="L2669" i="12"/>
  <c r="M2669" i="12"/>
  <c r="N2668" i="12"/>
  <c r="I2669" i="12"/>
  <c r="J2669" i="12" s="1"/>
  <c r="H2670" i="12"/>
  <c r="M2670" i="12" s="1"/>
  <c r="F2672" i="12"/>
  <c r="G2672" i="12" s="1"/>
  <c r="E2671" i="12"/>
  <c r="P2669" i="12" l="1"/>
  <c r="Q2669" i="12"/>
  <c r="Q2670" i="12" s="1"/>
  <c r="R2668" i="12"/>
  <c r="N2669" i="12"/>
  <c r="I2670" i="12"/>
  <c r="J2670" i="12" s="1"/>
  <c r="L2670" i="12"/>
  <c r="N2670" i="12" s="1"/>
  <c r="H2671" i="12"/>
  <c r="E2672" i="12"/>
  <c r="F2673" i="12"/>
  <c r="G2673" i="12" s="1"/>
  <c r="P2670" i="12" l="1"/>
  <c r="R2670" i="12" s="1"/>
  <c r="R2669" i="12"/>
  <c r="L2671" i="12"/>
  <c r="M2671" i="12"/>
  <c r="I2671" i="12"/>
  <c r="J2671" i="12" s="1"/>
  <c r="H2672" i="12"/>
  <c r="F2674" i="12"/>
  <c r="G2674" i="12" s="1"/>
  <c r="E2673" i="12"/>
  <c r="P2671" i="12" l="1"/>
  <c r="Q2671" i="12"/>
  <c r="L2672" i="12"/>
  <c r="M2672" i="12"/>
  <c r="N2671" i="12"/>
  <c r="I2672" i="12"/>
  <c r="J2672" i="12" s="1"/>
  <c r="H2673" i="12"/>
  <c r="M2673" i="12" s="1"/>
  <c r="E2674" i="12"/>
  <c r="F2675" i="12"/>
  <c r="G2675" i="12" s="1"/>
  <c r="P2672" i="12" l="1"/>
  <c r="Q2672" i="12"/>
  <c r="Q2673" i="12" s="1"/>
  <c r="R2671" i="12"/>
  <c r="N2672" i="12"/>
  <c r="I2673" i="12"/>
  <c r="J2673" i="12" s="1"/>
  <c r="L2673" i="12"/>
  <c r="N2673" i="12" s="1"/>
  <c r="H2674" i="12"/>
  <c r="F2676" i="12"/>
  <c r="G2676" i="12" s="1"/>
  <c r="E2675" i="12"/>
  <c r="P2673" i="12" l="1"/>
  <c r="R2673" i="12" s="1"/>
  <c r="R2672" i="12"/>
  <c r="L2674" i="12"/>
  <c r="M2674" i="12"/>
  <c r="I2674" i="12"/>
  <c r="J2674" i="12" s="1"/>
  <c r="H2675" i="12"/>
  <c r="F2677" i="12"/>
  <c r="G2677" i="12" s="1"/>
  <c r="E2676" i="12"/>
  <c r="P2674" i="12" l="1"/>
  <c r="Q2674" i="12"/>
  <c r="L2675" i="12"/>
  <c r="M2675" i="12"/>
  <c r="N2674" i="12"/>
  <c r="I2675" i="12"/>
  <c r="J2675" i="12" s="1"/>
  <c r="H2676" i="12"/>
  <c r="M2676" i="12" s="1"/>
  <c r="F2678" i="12"/>
  <c r="G2678" i="12" s="1"/>
  <c r="E2677" i="12"/>
  <c r="P2675" i="12" l="1"/>
  <c r="Q2675" i="12"/>
  <c r="Q2676" i="12" s="1"/>
  <c r="R2674" i="12"/>
  <c r="N2675" i="12"/>
  <c r="I2676" i="12"/>
  <c r="J2676" i="12" s="1"/>
  <c r="L2676" i="12"/>
  <c r="N2676" i="12" s="1"/>
  <c r="H2677" i="12"/>
  <c r="E2678" i="12"/>
  <c r="F2679" i="12"/>
  <c r="G2679" i="12" s="1"/>
  <c r="P2676" i="12" l="1"/>
  <c r="R2676" i="12" s="1"/>
  <c r="R2675" i="12"/>
  <c r="L2677" i="12"/>
  <c r="M2677" i="12"/>
  <c r="I2677" i="12"/>
  <c r="J2677" i="12" s="1"/>
  <c r="H2678" i="12"/>
  <c r="F2680" i="12"/>
  <c r="G2680" i="12" s="1"/>
  <c r="E2679" i="12"/>
  <c r="P2677" i="12" l="1"/>
  <c r="Q2677" i="12"/>
  <c r="L2678" i="12"/>
  <c r="M2678" i="12"/>
  <c r="N2677" i="12"/>
  <c r="I2678" i="12"/>
  <c r="J2678" i="12" s="1"/>
  <c r="H2679" i="12"/>
  <c r="F2681" i="12"/>
  <c r="G2681" i="12" s="1"/>
  <c r="E2680" i="12"/>
  <c r="P2678" i="12" l="1"/>
  <c r="Q2678" i="12"/>
  <c r="R2677" i="12"/>
  <c r="L2679" i="12"/>
  <c r="M2679" i="12"/>
  <c r="N2678" i="12"/>
  <c r="I2679" i="12"/>
  <c r="J2679" i="12" s="1"/>
  <c r="H2680" i="12"/>
  <c r="F2682" i="12"/>
  <c r="G2682" i="12" s="1"/>
  <c r="E2681" i="12"/>
  <c r="P2679" i="12" l="1"/>
  <c r="Q2679" i="12"/>
  <c r="R2678" i="12"/>
  <c r="L2680" i="12"/>
  <c r="M2680" i="12"/>
  <c r="N2679" i="12"/>
  <c r="I2680" i="12"/>
  <c r="J2680" i="12" s="1"/>
  <c r="H2681" i="12"/>
  <c r="F2683" i="12"/>
  <c r="G2683" i="12" s="1"/>
  <c r="E2682" i="12"/>
  <c r="P2680" i="12" l="1"/>
  <c r="Q2680" i="12"/>
  <c r="R2679" i="12"/>
  <c r="L2681" i="12"/>
  <c r="M2681" i="12"/>
  <c r="N2680" i="12"/>
  <c r="I2681" i="12"/>
  <c r="J2681" i="12" s="1"/>
  <c r="H2682" i="12"/>
  <c r="M2682" i="12" s="1"/>
  <c r="F2684" i="12"/>
  <c r="G2684" i="12" s="1"/>
  <c r="E2683" i="12"/>
  <c r="P2681" i="12" l="1"/>
  <c r="Q2681" i="12"/>
  <c r="Q2682" i="12" s="1"/>
  <c r="R2680" i="12"/>
  <c r="N2681" i="12"/>
  <c r="I2682" i="12"/>
  <c r="J2682" i="12" s="1"/>
  <c r="L2682" i="12"/>
  <c r="N2682" i="12" s="1"/>
  <c r="H2683" i="12"/>
  <c r="F2685" i="12"/>
  <c r="G2685" i="12" s="1"/>
  <c r="E2684" i="12"/>
  <c r="P2682" i="12" l="1"/>
  <c r="R2682" i="12" s="1"/>
  <c r="R2681" i="12"/>
  <c r="L2683" i="12"/>
  <c r="M2683" i="12"/>
  <c r="I2683" i="12"/>
  <c r="J2683" i="12" s="1"/>
  <c r="H2684" i="12"/>
  <c r="F2686" i="12"/>
  <c r="G2686" i="12" s="1"/>
  <c r="E2685" i="12"/>
  <c r="P2683" i="12" l="1"/>
  <c r="Q2683" i="12"/>
  <c r="L2684" i="12"/>
  <c r="M2684" i="12"/>
  <c r="N2683" i="12"/>
  <c r="I2684" i="12"/>
  <c r="J2684" i="12" s="1"/>
  <c r="H2685" i="12"/>
  <c r="F2687" i="12"/>
  <c r="G2687" i="12" s="1"/>
  <c r="E2686" i="12"/>
  <c r="P2684" i="12" l="1"/>
  <c r="Q2684" i="12"/>
  <c r="R2683" i="12"/>
  <c r="L2685" i="12"/>
  <c r="M2685" i="12"/>
  <c r="N2684" i="12"/>
  <c r="I2685" i="12"/>
  <c r="J2685" i="12" s="1"/>
  <c r="H2686" i="12"/>
  <c r="F2688" i="12"/>
  <c r="G2688" i="12" s="1"/>
  <c r="E2687" i="12"/>
  <c r="P2685" i="12" l="1"/>
  <c r="Q2685" i="12"/>
  <c r="R2684" i="12"/>
  <c r="L2686" i="12"/>
  <c r="M2686" i="12"/>
  <c r="N2685" i="12"/>
  <c r="I2686" i="12"/>
  <c r="J2686" i="12" s="1"/>
  <c r="H2687" i="12"/>
  <c r="E2688" i="12"/>
  <c r="F2689" i="12"/>
  <c r="G2689" i="12" s="1"/>
  <c r="P2686" i="12" l="1"/>
  <c r="Q2686" i="12"/>
  <c r="R2685" i="12"/>
  <c r="L2687" i="12"/>
  <c r="M2687" i="12"/>
  <c r="N2686" i="12"/>
  <c r="I2687" i="12"/>
  <c r="J2687" i="12" s="1"/>
  <c r="H2688" i="12"/>
  <c r="F2690" i="12"/>
  <c r="G2690" i="12" s="1"/>
  <c r="E2689" i="12"/>
  <c r="P2687" i="12" l="1"/>
  <c r="Q2687" i="12"/>
  <c r="R2686" i="12"/>
  <c r="L2688" i="12"/>
  <c r="M2688" i="12"/>
  <c r="N2687" i="12"/>
  <c r="I2688" i="12"/>
  <c r="J2688" i="12" s="1"/>
  <c r="H2689" i="12"/>
  <c r="E2690" i="12"/>
  <c r="F2691" i="12"/>
  <c r="G2691" i="12" s="1"/>
  <c r="P2688" i="12" l="1"/>
  <c r="Q2688" i="12"/>
  <c r="R2687" i="12"/>
  <c r="L2689" i="12"/>
  <c r="M2689" i="12"/>
  <c r="N2688" i="12"/>
  <c r="I2689" i="12"/>
  <c r="J2689" i="12" s="1"/>
  <c r="H2690" i="12"/>
  <c r="F2692" i="12"/>
  <c r="G2692" i="12" s="1"/>
  <c r="E2691" i="12"/>
  <c r="P2689" i="12" l="1"/>
  <c r="Q2689" i="12"/>
  <c r="R2688" i="12"/>
  <c r="L2690" i="12"/>
  <c r="M2690" i="12"/>
  <c r="N2689" i="12"/>
  <c r="I2690" i="12"/>
  <c r="J2690" i="12" s="1"/>
  <c r="H2691" i="12"/>
  <c r="E2692" i="12"/>
  <c r="F2693" i="12"/>
  <c r="G2693" i="12" s="1"/>
  <c r="P2690" i="12" l="1"/>
  <c r="Q2690" i="12"/>
  <c r="R2689" i="12"/>
  <c r="L2691" i="12"/>
  <c r="M2691" i="12"/>
  <c r="N2690" i="12"/>
  <c r="I2691" i="12"/>
  <c r="J2691" i="12" s="1"/>
  <c r="H2692" i="12"/>
  <c r="F2694" i="12"/>
  <c r="G2694" i="12" s="1"/>
  <c r="E2693" i="12"/>
  <c r="P2691" i="12" l="1"/>
  <c r="Q2691" i="12"/>
  <c r="R2690" i="12"/>
  <c r="L2692" i="12"/>
  <c r="M2692" i="12"/>
  <c r="N2691" i="12"/>
  <c r="I2692" i="12"/>
  <c r="J2692" i="12" s="1"/>
  <c r="H2693" i="12"/>
  <c r="F2695" i="12"/>
  <c r="G2695" i="12" s="1"/>
  <c r="E2694" i="12"/>
  <c r="P2692" i="12" l="1"/>
  <c r="Q2692" i="12"/>
  <c r="R2691" i="12"/>
  <c r="L2693" i="12"/>
  <c r="M2693" i="12"/>
  <c r="N2692" i="12"/>
  <c r="I2693" i="12"/>
  <c r="J2693" i="12" s="1"/>
  <c r="H2694" i="12"/>
  <c r="F2696" i="12"/>
  <c r="G2696" i="12" s="1"/>
  <c r="E2695" i="12"/>
  <c r="P2693" i="12" l="1"/>
  <c r="Q2693" i="12"/>
  <c r="R2692" i="12"/>
  <c r="L2694" i="12"/>
  <c r="M2694" i="12"/>
  <c r="N2693" i="12"/>
  <c r="I2694" i="12"/>
  <c r="J2694" i="12" s="1"/>
  <c r="H2695" i="12"/>
  <c r="F2697" i="12"/>
  <c r="G2697" i="12" s="1"/>
  <c r="E2696" i="12"/>
  <c r="P2694" i="12" l="1"/>
  <c r="Q2694" i="12"/>
  <c r="R2693" i="12"/>
  <c r="L2695" i="12"/>
  <c r="P2695" i="12" s="1"/>
  <c r="M2695" i="12"/>
  <c r="N2694" i="12"/>
  <c r="I2695" i="12"/>
  <c r="J2695" i="12" s="1"/>
  <c r="H2696" i="12"/>
  <c r="M2696" i="12" s="1"/>
  <c r="E2697" i="12"/>
  <c r="F2698" i="12"/>
  <c r="G2698" i="12" s="1"/>
  <c r="Q2695" i="12" l="1"/>
  <c r="Q2696" i="12" s="1"/>
  <c r="R2694" i="12"/>
  <c r="N2695" i="12"/>
  <c r="I2696" i="12"/>
  <c r="J2696" i="12" s="1"/>
  <c r="L2696" i="12"/>
  <c r="N2696" i="12" s="1"/>
  <c r="H2697" i="12"/>
  <c r="F2699" i="12"/>
  <c r="G2699" i="12" s="1"/>
  <c r="E2698" i="12"/>
  <c r="P2696" i="12" l="1"/>
  <c r="R2696" i="12" s="1"/>
  <c r="R2695" i="12"/>
  <c r="L2697" i="12"/>
  <c r="M2697" i="12"/>
  <c r="I2697" i="12"/>
  <c r="J2697" i="12" s="1"/>
  <c r="H2698" i="12"/>
  <c r="F2700" i="12"/>
  <c r="G2700" i="12" s="1"/>
  <c r="E2699" i="12"/>
  <c r="P2697" i="12" l="1"/>
  <c r="Q2697" i="12"/>
  <c r="L2698" i="12"/>
  <c r="M2698" i="12"/>
  <c r="N2697" i="12"/>
  <c r="I2698" i="12"/>
  <c r="J2698" i="12" s="1"/>
  <c r="H2699" i="12"/>
  <c r="M2699" i="12" s="1"/>
  <c r="E2700" i="12"/>
  <c r="F2701" i="12"/>
  <c r="G2701" i="12" s="1"/>
  <c r="P2698" i="12" l="1"/>
  <c r="Q2698" i="12"/>
  <c r="Q2699" i="12" s="1"/>
  <c r="R2697" i="12"/>
  <c r="N2698" i="12"/>
  <c r="I2699" i="12"/>
  <c r="J2699" i="12" s="1"/>
  <c r="L2699" i="12"/>
  <c r="N2699" i="12" s="1"/>
  <c r="H2700" i="12"/>
  <c r="M2700" i="12" s="1"/>
  <c r="F2702" i="12"/>
  <c r="G2702" i="12" s="1"/>
  <c r="E2701" i="12"/>
  <c r="P2699" i="12" l="1"/>
  <c r="R2699" i="12" s="1"/>
  <c r="Q2700" i="12"/>
  <c r="R2698" i="12"/>
  <c r="I2700" i="12"/>
  <c r="J2700" i="12" s="1"/>
  <c r="L2700" i="12"/>
  <c r="N2700" i="12" s="1"/>
  <c r="H2701" i="12"/>
  <c r="F2703" i="12"/>
  <c r="G2703" i="12" s="1"/>
  <c r="E2702" i="12"/>
  <c r="P2700" i="12" l="1"/>
  <c r="R2700" i="12" s="1"/>
  <c r="L2701" i="12"/>
  <c r="M2701" i="12"/>
  <c r="I2701" i="12"/>
  <c r="J2701" i="12" s="1"/>
  <c r="H2702" i="12"/>
  <c r="F2704" i="12"/>
  <c r="G2704" i="12" s="1"/>
  <c r="E2703" i="12"/>
  <c r="P2701" i="12" l="1"/>
  <c r="Q2701" i="12"/>
  <c r="L2702" i="12"/>
  <c r="M2702" i="12"/>
  <c r="N2701" i="12"/>
  <c r="I2702" i="12"/>
  <c r="J2702" i="12" s="1"/>
  <c r="H2703" i="12"/>
  <c r="E2704" i="12"/>
  <c r="F2705" i="12"/>
  <c r="G2705" i="12" s="1"/>
  <c r="P2702" i="12" l="1"/>
  <c r="Q2702" i="12"/>
  <c r="R2701" i="12"/>
  <c r="L2703" i="12"/>
  <c r="M2703" i="12"/>
  <c r="N2702" i="12"/>
  <c r="I2703" i="12"/>
  <c r="J2703" i="12" s="1"/>
  <c r="H2704" i="12"/>
  <c r="F2706" i="12"/>
  <c r="G2706" i="12" s="1"/>
  <c r="E2705" i="12"/>
  <c r="P2703" i="12" l="1"/>
  <c r="Q2703" i="12"/>
  <c r="R2702" i="12"/>
  <c r="L2704" i="12"/>
  <c r="M2704" i="12"/>
  <c r="N2703" i="12"/>
  <c r="I2704" i="12"/>
  <c r="J2704" i="12" s="1"/>
  <c r="H2705" i="12"/>
  <c r="F2707" i="12"/>
  <c r="G2707" i="12" s="1"/>
  <c r="E2706" i="12"/>
  <c r="P2704" i="12" l="1"/>
  <c r="Q2704" i="12"/>
  <c r="R2703" i="12"/>
  <c r="L2705" i="12"/>
  <c r="M2705" i="12"/>
  <c r="N2704" i="12"/>
  <c r="I2705" i="12"/>
  <c r="J2705" i="12" s="1"/>
  <c r="H2706" i="12"/>
  <c r="F2708" i="12"/>
  <c r="G2708" i="12" s="1"/>
  <c r="E2707" i="12"/>
  <c r="P2705" i="12" l="1"/>
  <c r="Q2705" i="12"/>
  <c r="R2704" i="12"/>
  <c r="L2706" i="12"/>
  <c r="M2706" i="12"/>
  <c r="N2705" i="12"/>
  <c r="I2706" i="12"/>
  <c r="J2706" i="12" s="1"/>
  <c r="H2707" i="12"/>
  <c r="E2708" i="12"/>
  <c r="F2709" i="12"/>
  <c r="G2709" i="12" s="1"/>
  <c r="P2706" i="12" l="1"/>
  <c r="Q2706" i="12"/>
  <c r="R2705" i="12"/>
  <c r="L2707" i="12"/>
  <c r="M2707" i="12"/>
  <c r="N2706" i="12"/>
  <c r="I2707" i="12"/>
  <c r="J2707" i="12" s="1"/>
  <c r="H2708" i="12"/>
  <c r="F2710" i="12"/>
  <c r="G2710" i="12" s="1"/>
  <c r="E2709" i="12"/>
  <c r="P2707" i="12" l="1"/>
  <c r="Q2707" i="12"/>
  <c r="R2706" i="12"/>
  <c r="L2708" i="12"/>
  <c r="M2708" i="12"/>
  <c r="N2707" i="12"/>
  <c r="I2708" i="12"/>
  <c r="J2708" i="12" s="1"/>
  <c r="H2709" i="12"/>
  <c r="M2709" i="12" s="1"/>
  <c r="E2710" i="12"/>
  <c r="F2711" i="12"/>
  <c r="G2711" i="12" s="1"/>
  <c r="P2708" i="12" l="1"/>
  <c r="Q2708" i="12"/>
  <c r="Q2709" i="12" s="1"/>
  <c r="R2707" i="12"/>
  <c r="N2708" i="12"/>
  <c r="I2709" i="12"/>
  <c r="J2709" i="12" s="1"/>
  <c r="L2709" i="12"/>
  <c r="N2709" i="12" s="1"/>
  <c r="H2710" i="12"/>
  <c r="F2712" i="12"/>
  <c r="G2712" i="12" s="1"/>
  <c r="E2711" i="12"/>
  <c r="P2709" i="12" l="1"/>
  <c r="R2709" i="12" s="1"/>
  <c r="R2708" i="12"/>
  <c r="L2710" i="12"/>
  <c r="M2710" i="12"/>
  <c r="I2710" i="12"/>
  <c r="J2710" i="12" s="1"/>
  <c r="H2711" i="12"/>
  <c r="E2712" i="12"/>
  <c r="F2713" i="12"/>
  <c r="G2713" i="12" s="1"/>
  <c r="P2710" i="12" l="1"/>
  <c r="Q2710" i="12"/>
  <c r="L2711" i="12"/>
  <c r="M2711" i="12"/>
  <c r="N2710" i="12"/>
  <c r="I2711" i="12"/>
  <c r="J2711" i="12" s="1"/>
  <c r="H2712" i="12"/>
  <c r="F2714" i="12"/>
  <c r="G2714" i="12" s="1"/>
  <c r="E2713" i="12"/>
  <c r="P2711" i="12" l="1"/>
  <c r="Q2711" i="12"/>
  <c r="R2710" i="12"/>
  <c r="L2712" i="12"/>
  <c r="M2712" i="12"/>
  <c r="N2711" i="12"/>
  <c r="I2712" i="12"/>
  <c r="J2712" i="12" s="1"/>
  <c r="H2713" i="12"/>
  <c r="F2715" i="12"/>
  <c r="G2715" i="12" s="1"/>
  <c r="E2714" i="12"/>
  <c r="P2712" i="12" l="1"/>
  <c r="Q2712" i="12"/>
  <c r="R2711" i="12"/>
  <c r="L2713" i="12"/>
  <c r="M2713" i="12"/>
  <c r="N2712" i="12"/>
  <c r="I2713" i="12"/>
  <c r="J2713" i="12" s="1"/>
  <c r="H2714" i="12"/>
  <c r="F2716" i="12"/>
  <c r="G2716" i="12" s="1"/>
  <c r="E2715" i="12"/>
  <c r="P2713" i="12" l="1"/>
  <c r="Q2713" i="12"/>
  <c r="R2712" i="12"/>
  <c r="L2714" i="12"/>
  <c r="M2714" i="12"/>
  <c r="N2713" i="12"/>
  <c r="I2714" i="12"/>
  <c r="J2714" i="12" s="1"/>
  <c r="H2715" i="12"/>
  <c r="E2716" i="12"/>
  <c r="F2717" i="12"/>
  <c r="G2717" i="12" s="1"/>
  <c r="P2714" i="12" l="1"/>
  <c r="Q2714" i="12"/>
  <c r="R2713" i="12"/>
  <c r="L2715" i="12"/>
  <c r="M2715" i="12"/>
  <c r="N2714" i="12"/>
  <c r="I2715" i="12"/>
  <c r="J2715" i="12" s="1"/>
  <c r="H2716" i="12"/>
  <c r="F2718" i="12"/>
  <c r="G2718" i="12" s="1"/>
  <c r="E2717" i="12"/>
  <c r="P2715" i="12" l="1"/>
  <c r="Q2715" i="12"/>
  <c r="R2714" i="12"/>
  <c r="L2716" i="12"/>
  <c r="M2716" i="12"/>
  <c r="N2715" i="12"/>
  <c r="I2716" i="12"/>
  <c r="J2716" i="12" s="1"/>
  <c r="H2717" i="12"/>
  <c r="F2719" i="12"/>
  <c r="G2719" i="12" s="1"/>
  <c r="E2718" i="12"/>
  <c r="P2716" i="12" l="1"/>
  <c r="Q2716" i="12"/>
  <c r="R2715" i="12"/>
  <c r="L2717" i="12"/>
  <c r="M2717" i="12"/>
  <c r="N2716" i="12"/>
  <c r="I2717" i="12"/>
  <c r="J2717" i="12" s="1"/>
  <c r="H2718" i="12"/>
  <c r="F2720" i="12"/>
  <c r="G2720" i="12" s="1"/>
  <c r="E2719" i="12"/>
  <c r="P2717" i="12" l="1"/>
  <c r="Q2717" i="12"/>
  <c r="R2716" i="12"/>
  <c r="L2718" i="12"/>
  <c r="M2718" i="12"/>
  <c r="N2717" i="12"/>
  <c r="I2718" i="12"/>
  <c r="J2718" i="12" s="1"/>
  <c r="H2719" i="12"/>
  <c r="F2721" i="12"/>
  <c r="G2721" i="12" s="1"/>
  <c r="E2720" i="12"/>
  <c r="P2718" i="12" l="1"/>
  <c r="Q2718" i="12"/>
  <c r="R2717" i="12"/>
  <c r="L2719" i="12"/>
  <c r="M2719" i="12"/>
  <c r="N2718" i="12"/>
  <c r="I2719" i="12"/>
  <c r="J2719" i="12" s="1"/>
  <c r="H2720" i="12"/>
  <c r="F2722" i="12"/>
  <c r="G2722" i="12" s="1"/>
  <c r="E2721" i="12"/>
  <c r="P2719" i="12" l="1"/>
  <c r="Q2719" i="12"/>
  <c r="R2718" i="12"/>
  <c r="L2720" i="12"/>
  <c r="M2720" i="12"/>
  <c r="N2719" i="12"/>
  <c r="I2720" i="12"/>
  <c r="J2720" i="12" s="1"/>
  <c r="H2721" i="12"/>
  <c r="F2723" i="12"/>
  <c r="G2723" i="12" s="1"/>
  <c r="E2722" i="12"/>
  <c r="P2720" i="12" l="1"/>
  <c r="Q2720" i="12"/>
  <c r="R2719" i="12"/>
  <c r="L2721" i="12"/>
  <c r="M2721" i="12"/>
  <c r="N2720" i="12"/>
  <c r="I2721" i="12"/>
  <c r="J2721" i="12" s="1"/>
  <c r="H2722" i="12"/>
  <c r="F2724" i="12"/>
  <c r="G2724" i="12" s="1"/>
  <c r="E2723" i="12"/>
  <c r="P2721" i="12" l="1"/>
  <c r="Q2721" i="12"/>
  <c r="R2720" i="12"/>
  <c r="L2722" i="12"/>
  <c r="M2722" i="12"/>
  <c r="N2721" i="12"/>
  <c r="I2722" i="12"/>
  <c r="J2722" i="12" s="1"/>
  <c r="H2723" i="12"/>
  <c r="M2723" i="12" s="1"/>
  <c r="E2724" i="12"/>
  <c r="F2725" i="12"/>
  <c r="G2725" i="12" s="1"/>
  <c r="P2722" i="12" l="1"/>
  <c r="Q2722" i="12"/>
  <c r="Q2723" i="12" s="1"/>
  <c r="R2721" i="12"/>
  <c r="N2722" i="12"/>
  <c r="I2723" i="12"/>
  <c r="J2723" i="12" s="1"/>
  <c r="L2723" i="12"/>
  <c r="N2723" i="12" s="1"/>
  <c r="H2724" i="12"/>
  <c r="F2726" i="12"/>
  <c r="G2726" i="12" s="1"/>
  <c r="E2725" i="12"/>
  <c r="P2723" i="12" l="1"/>
  <c r="R2723" i="12" s="1"/>
  <c r="R2722" i="12"/>
  <c r="L2724" i="12"/>
  <c r="M2724" i="12"/>
  <c r="I2724" i="12"/>
  <c r="J2724" i="12" s="1"/>
  <c r="H2725" i="12"/>
  <c r="F2727" i="12"/>
  <c r="G2727" i="12" s="1"/>
  <c r="E2726" i="12"/>
  <c r="P2724" i="12" l="1"/>
  <c r="Q2724" i="12"/>
  <c r="L2725" i="12"/>
  <c r="M2725" i="12"/>
  <c r="N2724" i="12"/>
  <c r="I2725" i="12"/>
  <c r="J2725" i="12" s="1"/>
  <c r="H2726" i="12"/>
  <c r="F2728" i="12"/>
  <c r="G2728" i="12" s="1"/>
  <c r="E2727" i="12"/>
  <c r="P2725" i="12" l="1"/>
  <c r="Q2725" i="12"/>
  <c r="R2724" i="12"/>
  <c r="L2726" i="12"/>
  <c r="M2726" i="12"/>
  <c r="N2725" i="12"/>
  <c r="I2726" i="12"/>
  <c r="J2726" i="12" s="1"/>
  <c r="H2727" i="12"/>
  <c r="E2728" i="12"/>
  <c r="F2729" i="12"/>
  <c r="G2729" i="12" s="1"/>
  <c r="P2726" i="12" l="1"/>
  <c r="Q2726" i="12"/>
  <c r="R2725" i="12"/>
  <c r="L2727" i="12"/>
  <c r="M2727" i="12"/>
  <c r="N2726" i="12"/>
  <c r="I2727" i="12"/>
  <c r="J2727" i="12" s="1"/>
  <c r="H2728" i="12"/>
  <c r="F2730" i="12"/>
  <c r="G2730" i="12" s="1"/>
  <c r="E2729" i="12"/>
  <c r="P2727" i="12" l="1"/>
  <c r="Q2727" i="12"/>
  <c r="R2726" i="12"/>
  <c r="L2728" i="12"/>
  <c r="M2728" i="12"/>
  <c r="N2727" i="12"/>
  <c r="I2728" i="12"/>
  <c r="J2728" i="12" s="1"/>
  <c r="H2729" i="12"/>
  <c r="F2731" i="12"/>
  <c r="G2731" i="12" s="1"/>
  <c r="E2730" i="12"/>
  <c r="P2728" i="12" l="1"/>
  <c r="Q2728" i="12"/>
  <c r="R2727" i="12"/>
  <c r="L2729" i="12"/>
  <c r="M2729" i="12"/>
  <c r="N2728" i="12"/>
  <c r="I2729" i="12"/>
  <c r="J2729" i="12" s="1"/>
  <c r="H2730" i="12"/>
  <c r="M2730" i="12" s="1"/>
  <c r="F2732" i="12"/>
  <c r="G2732" i="12" s="1"/>
  <c r="E2731" i="12"/>
  <c r="P2729" i="12" l="1"/>
  <c r="Q2729" i="12"/>
  <c r="Q2730" i="12" s="1"/>
  <c r="R2728" i="12"/>
  <c r="N2729" i="12"/>
  <c r="I2730" i="12"/>
  <c r="J2730" i="12" s="1"/>
  <c r="L2730" i="12"/>
  <c r="N2730" i="12" s="1"/>
  <c r="H2731" i="12"/>
  <c r="F2733" i="12"/>
  <c r="G2733" i="12" s="1"/>
  <c r="E2732" i="12"/>
  <c r="P2730" i="12" l="1"/>
  <c r="R2730" i="12" s="1"/>
  <c r="R2729" i="12"/>
  <c r="L2731" i="12"/>
  <c r="M2731" i="12"/>
  <c r="I2731" i="12"/>
  <c r="J2731" i="12" s="1"/>
  <c r="H2732" i="12"/>
  <c r="M2732" i="12" s="1"/>
  <c r="F2734" i="12"/>
  <c r="G2734" i="12" s="1"/>
  <c r="E2733" i="12"/>
  <c r="P2731" i="12" l="1"/>
  <c r="Q2731" i="12"/>
  <c r="Q2732" i="12" s="1"/>
  <c r="N2731" i="12"/>
  <c r="I2732" i="12"/>
  <c r="J2732" i="12" s="1"/>
  <c r="L2732" i="12"/>
  <c r="N2732" i="12" s="1"/>
  <c r="H2733" i="12"/>
  <c r="M2733" i="12" s="1"/>
  <c r="E2734" i="12"/>
  <c r="F2735" i="12"/>
  <c r="G2735" i="12" s="1"/>
  <c r="P2732" i="12" l="1"/>
  <c r="R2732" i="12" s="1"/>
  <c r="R2731" i="12"/>
  <c r="Q2733" i="12"/>
  <c r="I2733" i="12"/>
  <c r="J2733" i="12" s="1"/>
  <c r="L2733" i="12"/>
  <c r="N2733" i="12" s="1"/>
  <c r="H2734" i="12"/>
  <c r="F2736" i="12"/>
  <c r="G2736" i="12" s="1"/>
  <c r="E2735" i="12"/>
  <c r="P2733" i="12" l="1"/>
  <c r="R2733" i="12" s="1"/>
  <c r="L2734" i="12"/>
  <c r="M2734" i="12"/>
  <c r="I2734" i="12"/>
  <c r="J2734" i="12" s="1"/>
  <c r="H2735" i="12"/>
  <c r="F2737" i="12"/>
  <c r="G2737" i="12" s="1"/>
  <c r="E2736" i="12"/>
  <c r="P2734" i="12" l="1"/>
  <c r="Q2734" i="12"/>
  <c r="L2735" i="12"/>
  <c r="M2735" i="12"/>
  <c r="N2734" i="12"/>
  <c r="I2735" i="12"/>
  <c r="J2735" i="12" s="1"/>
  <c r="H2736" i="12"/>
  <c r="F2738" i="12"/>
  <c r="G2738" i="12" s="1"/>
  <c r="E2737" i="12"/>
  <c r="P2735" i="12" l="1"/>
  <c r="Q2735" i="12"/>
  <c r="R2735" i="12" s="1"/>
  <c r="R2734" i="12"/>
  <c r="L2736" i="12"/>
  <c r="M2736" i="12"/>
  <c r="N2735" i="12"/>
  <c r="I2736" i="12"/>
  <c r="J2736" i="12" s="1"/>
  <c r="H2737" i="12"/>
  <c r="F2739" i="12"/>
  <c r="G2739" i="12" s="1"/>
  <c r="E2738" i="12"/>
  <c r="P2736" i="12" l="1"/>
  <c r="Q2736" i="12"/>
  <c r="L2737" i="12"/>
  <c r="M2737" i="12"/>
  <c r="N2736" i="12"/>
  <c r="I2737" i="12"/>
  <c r="J2737" i="12" s="1"/>
  <c r="H2738" i="12"/>
  <c r="E2739" i="12"/>
  <c r="F2740" i="12"/>
  <c r="G2740" i="12" s="1"/>
  <c r="P2737" i="12" l="1"/>
  <c r="Q2737" i="12"/>
  <c r="R2736" i="12"/>
  <c r="L2738" i="12"/>
  <c r="M2738" i="12"/>
  <c r="N2737" i="12"/>
  <c r="I2738" i="12"/>
  <c r="J2738" i="12" s="1"/>
  <c r="H2739" i="12"/>
  <c r="M2739" i="12" s="1"/>
  <c r="F2741" i="12"/>
  <c r="G2741" i="12" s="1"/>
  <c r="E2740" i="12"/>
  <c r="P2738" i="12" l="1"/>
  <c r="Q2738" i="12"/>
  <c r="Q2739" i="12" s="1"/>
  <c r="R2737" i="12"/>
  <c r="N2738" i="12"/>
  <c r="I2739" i="12"/>
  <c r="J2739" i="12" s="1"/>
  <c r="L2739" i="12"/>
  <c r="N2739" i="12" s="1"/>
  <c r="H2740" i="12"/>
  <c r="M2740" i="12" s="1"/>
  <c r="F2742" i="12"/>
  <c r="G2742" i="12" s="1"/>
  <c r="E2741" i="12"/>
  <c r="P2739" i="12" l="1"/>
  <c r="Q2740" i="12"/>
  <c r="R2739" i="12"/>
  <c r="R2738" i="12"/>
  <c r="I2740" i="12"/>
  <c r="J2740" i="12" s="1"/>
  <c r="L2740" i="12"/>
  <c r="N2740" i="12" s="1"/>
  <c r="H2741" i="12"/>
  <c r="F2743" i="12"/>
  <c r="G2743" i="12" s="1"/>
  <c r="E2742" i="12"/>
  <c r="P2740" i="12" l="1"/>
  <c r="R2740" i="12" s="1"/>
  <c r="L2741" i="12"/>
  <c r="M2741" i="12"/>
  <c r="I2741" i="12"/>
  <c r="J2741" i="12" s="1"/>
  <c r="H2742" i="12"/>
  <c r="M2742" i="12" s="1"/>
  <c r="F2744" i="12"/>
  <c r="G2744" i="12" s="1"/>
  <c r="E2743" i="12"/>
  <c r="P2741" i="12" l="1"/>
  <c r="Q2741" i="12"/>
  <c r="Q2742" i="12" s="1"/>
  <c r="N2741" i="12"/>
  <c r="I2742" i="12"/>
  <c r="J2742" i="12" s="1"/>
  <c r="L2742" i="12"/>
  <c r="N2742" i="12" s="1"/>
  <c r="H2743" i="12"/>
  <c r="F2745" i="12"/>
  <c r="G2745" i="12" s="1"/>
  <c r="E2744" i="12"/>
  <c r="P2742" i="12" l="1"/>
  <c r="R2742" i="12" s="1"/>
  <c r="R2741" i="12"/>
  <c r="L2743" i="12"/>
  <c r="M2743" i="12"/>
  <c r="I2743" i="12"/>
  <c r="J2743" i="12" s="1"/>
  <c r="H2744" i="12"/>
  <c r="M2744" i="12" s="1"/>
  <c r="E2745" i="12"/>
  <c r="F2746" i="12"/>
  <c r="G2746" i="12" s="1"/>
  <c r="P2743" i="12" l="1"/>
  <c r="Q2743" i="12"/>
  <c r="Q2744" i="12" s="1"/>
  <c r="N2743" i="12"/>
  <c r="I2744" i="12"/>
  <c r="J2744" i="12" s="1"/>
  <c r="L2744" i="12"/>
  <c r="N2744" i="12" s="1"/>
  <c r="H2745" i="12"/>
  <c r="M2745" i="12" s="1"/>
  <c r="F2747" i="12"/>
  <c r="G2747" i="12" s="1"/>
  <c r="E2746" i="12"/>
  <c r="P2744" i="12" l="1"/>
  <c r="R2743" i="12"/>
  <c r="Q2745" i="12"/>
  <c r="R2744" i="12"/>
  <c r="I2745" i="12"/>
  <c r="J2745" i="12" s="1"/>
  <c r="L2745" i="12"/>
  <c r="N2745" i="12" s="1"/>
  <c r="H2746" i="12"/>
  <c r="E2747" i="12"/>
  <c r="F2748" i="12"/>
  <c r="G2748" i="12" s="1"/>
  <c r="P2745" i="12" l="1"/>
  <c r="R2745" i="12" s="1"/>
  <c r="L2746" i="12"/>
  <c r="M2746" i="12"/>
  <c r="I2746" i="12"/>
  <c r="J2746" i="12" s="1"/>
  <c r="H2747" i="12"/>
  <c r="F2749" i="12"/>
  <c r="G2749" i="12" s="1"/>
  <c r="E2748" i="12"/>
  <c r="P2746" i="12" l="1"/>
  <c r="Q2746" i="12"/>
  <c r="L2747" i="12"/>
  <c r="M2747" i="12"/>
  <c r="N2746" i="12"/>
  <c r="I2747" i="12"/>
  <c r="J2747" i="12" s="1"/>
  <c r="H2748" i="12"/>
  <c r="F2750" i="12"/>
  <c r="G2750" i="12" s="1"/>
  <c r="E2749" i="12"/>
  <c r="P2747" i="12" l="1"/>
  <c r="Q2747" i="12"/>
  <c r="R2746" i="12"/>
  <c r="L2748" i="12"/>
  <c r="M2748" i="12"/>
  <c r="N2747" i="12"/>
  <c r="I2748" i="12"/>
  <c r="J2748" i="12" s="1"/>
  <c r="H2749" i="12"/>
  <c r="F2751" i="12"/>
  <c r="G2751" i="12" s="1"/>
  <c r="E2750" i="12"/>
  <c r="P2748" i="12" l="1"/>
  <c r="Q2748" i="12"/>
  <c r="R2747" i="12"/>
  <c r="L2749" i="12"/>
  <c r="M2749" i="12"/>
  <c r="N2748" i="12"/>
  <c r="I2749" i="12"/>
  <c r="J2749" i="12" s="1"/>
  <c r="H2750" i="12"/>
  <c r="F2752" i="12"/>
  <c r="G2752" i="12" s="1"/>
  <c r="E2751" i="12"/>
  <c r="P2749" i="12" l="1"/>
  <c r="Q2749" i="12"/>
  <c r="R2748" i="12"/>
  <c r="L2750" i="12"/>
  <c r="M2750" i="12"/>
  <c r="N2749" i="12"/>
  <c r="I2750" i="12"/>
  <c r="J2750" i="12" s="1"/>
  <c r="H2751" i="12"/>
  <c r="F2753" i="12"/>
  <c r="G2753" i="12" s="1"/>
  <c r="E2752" i="12"/>
  <c r="P2750" i="12" l="1"/>
  <c r="Q2750" i="12"/>
  <c r="R2749" i="12"/>
  <c r="L2751" i="12"/>
  <c r="M2751" i="12"/>
  <c r="N2750" i="12"/>
  <c r="I2751" i="12"/>
  <c r="J2751" i="12" s="1"/>
  <c r="H2752" i="12"/>
  <c r="F2754" i="12"/>
  <c r="G2754" i="12" s="1"/>
  <c r="E2753" i="12"/>
  <c r="P2751" i="12" l="1"/>
  <c r="Q2751" i="12"/>
  <c r="R2750" i="12"/>
  <c r="L2752" i="12"/>
  <c r="M2752" i="12"/>
  <c r="N2751" i="12"/>
  <c r="I2752" i="12"/>
  <c r="J2752" i="12" s="1"/>
  <c r="H2753" i="12"/>
  <c r="E2754" i="12"/>
  <c r="F2755" i="12"/>
  <c r="G2755" i="12" s="1"/>
  <c r="P2752" i="12" l="1"/>
  <c r="Q2752" i="12"/>
  <c r="R2751" i="12"/>
  <c r="L2753" i="12"/>
  <c r="M2753" i="12"/>
  <c r="N2752" i="12"/>
  <c r="I2753" i="12"/>
  <c r="J2753" i="12" s="1"/>
  <c r="H2754" i="12"/>
  <c r="M2754" i="12" s="1"/>
  <c r="F2756" i="12"/>
  <c r="G2756" i="12" s="1"/>
  <c r="E2755" i="12"/>
  <c r="P2753" i="12" l="1"/>
  <c r="Q2753" i="12"/>
  <c r="Q2754" i="12" s="1"/>
  <c r="R2752" i="12"/>
  <c r="N2753" i="12"/>
  <c r="I2754" i="12"/>
  <c r="J2754" i="12" s="1"/>
  <c r="L2754" i="12"/>
  <c r="N2754" i="12" s="1"/>
  <c r="H2755" i="12"/>
  <c r="M2755" i="12" s="1"/>
  <c r="F2757" i="12"/>
  <c r="G2757" i="12" s="1"/>
  <c r="E2756" i="12"/>
  <c r="P2754" i="12" l="1"/>
  <c r="R2754" i="12" s="1"/>
  <c r="Q2755" i="12"/>
  <c r="R2753" i="12"/>
  <c r="I2755" i="12"/>
  <c r="J2755" i="12" s="1"/>
  <c r="L2755" i="12"/>
  <c r="N2755" i="12" s="1"/>
  <c r="H2756" i="12"/>
  <c r="M2756" i="12" s="1"/>
  <c r="F2758" i="12"/>
  <c r="G2758" i="12" s="1"/>
  <c r="E2757" i="12"/>
  <c r="P2755" i="12" l="1"/>
  <c r="Q2756" i="12"/>
  <c r="R2755" i="12"/>
  <c r="I2756" i="12"/>
  <c r="J2756" i="12" s="1"/>
  <c r="L2756" i="12"/>
  <c r="N2756" i="12" s="1"/>
  <c r="H2757" i="12"/>
  <c r="M2757" i="12" s="1"/>
  <c r="E2758" i="12"/>
  <c r="F2759" i="12"/>
  <c r="G2759" i="12" s="1"/>
  <c r="P2756" i="12" l="1"/>
  <c r="R2756" i="12" s="1"/>
  <c r="Q2757" i="12"/>
  <c r="I2757" i="12"/>
  <c r="J2757" i="12" s="1"/>
  <c r="L2757" i="12"/>
  <c r="N2757" i="12" s="1"/>
  <c r="H2758" i="12"/>
  <c r="M2758" i="12" s="1"/>
  <c r="E2759" i="12"/>
  <c r="F2760" i="12"/>
  <c r="G2760" i="12" s="1"/>
  <c r="P2757" i="12" l="1"/>
  <c r="R2757" i="12" s="1"/>
  <c r="Q2758" i="12"/>
  <c r="I2758" i="12"/>
  <c r="J2758" i="12" s="1"/>
  <c r="L2758" i="12"/>
  <c r="N2758" i="12" s="1"/>
  <c r="H2759" i="12"/>
  <c r="F2761" i="12"/>
  <c r="G2761" i="12" s="1"/>
  <c r="E2760" i="12"/>
  <c r="P2758" i="12" l="1"/>
  <c r="L2759" i="12"/>
  <c r="M2759" i="12"/>
  <c r="I2759" i="12"/>
  <c r="J2759" i="12" s="1"/>
  <c r="H2760" i="12"/>
  <c r="F2762" i="12"/>
  <c r="G2762" i="12" s="1"/>
  <c r="E2761" i="12"/>
  <c r="P2759" i="12" l="1"/>
  <c r="R2758" i="12"/>
  <c r="Q2759" i="12"/>
  <c r="L2760" i="12"/>
  <c r="M2760" i="12"/>
  <c r="N2759" i="12"/>
  <c r="I2760" i="12"/>
  <c r="J2760" i="12" s="1"/>
  <c r="H2761" i="12"/>
  <c r="M2761" i="12" s="1"/>
  <c r="F2763" i="12"/>
  <c r="G2763" i="12" s="1"/>
  <c r="E2762" i="12"/>
  <c r="P2760" i="12" l="1"/>
  <c r="Q2760" i="12"/>
  <c r="Q2761" i="12" s="1"/>
  <c r="R2759" i="12"/>
  <c r="N2760" i="12"/>
  <c r="I2761" i="12"/>
  <c r="J2761" i="12" s="1"/>
  <c r="L2761" i="12"/>
  <c r="N2761" i="12" s="1"/>
  <c r="H2762" i="12"/>
  <c r="M2762" i="12" s="1"/>
  <c r="F2764" i="12"/>
  <c r="G2764" i="12" s="1"/>
  <c r="E2763" i="12"/>
  <c r="P2761" i="12" l="1"/>
  <c r="R2761" i="12" s="1"/>
  <c r="Q2762" i="12"/>
  <c r="R2760" i="12"/>
  <c r="I2762" i="12"/>
  <c r="J2762" i="12" s="1"/>
  <c r="L2762" i="12"/>
  <c r="N2762" i="12" s="1"/>
  <c r="H2763" i="12"/>
  <c r="E2764" i="12"/>
  <c r="F2765" i="12"/>
  <c r="G2765" i="12" s="1"/>
  <c r="P2762" i="12" l="1"/>
  <c r="R2762" i="12" s="1"/>
  <c r="L2763" i="12"/>
  <c r="M2763" i="12"/>
  <c r="I2763" i="12"/>
  <c r="J2763" i="12" s="1"/>
  <c r="H2764" i="12"/>
  <c r="F2766" i="12"/>
  <c r="G2766" i="12" s="1"/>
  <c r="E2765" i="12"/>
  <c r="P2763" i="12" l="1"/>
  <c r="Q2763" i="12"/>
  <c r="L2764" i="12"/>
  <c r="M2764" i="12"/>
  <c r="N2763" i="12"/>
  <c r="I2764" i="12"/>
  <c r="J2764" i="12" s="1"/>
  <c r="H2765" i="12"/>
  <c r="E2766" i="12"/>
  <c r="F2767" i="12"/>
  <c r="G2767" i="12" s="1"/>
  <c r="P2764" i="12" l="1"/>
  <c r="Q2764" i="12"/>
  <c r="R2763" i="12"/>
  <c r="L2765" i="12"/>
  <c r="M2765" i="12"/>
  <c r="N2764" i="12"/>
  <c r="I2765" i="12"/>
  <c r="J2765" i="12" s="1"/>
  <c r="H2766" i="12"/>
  <c r="M2766" i="12" s="1"/>
  <c r="F2768" i="12"/>
  <c r="G2768" i="12" s="1"/>
  <c r="E2767" i="12"/>
  <c r="P2765" i="12" l="1"/>
  <c r="Q2765" i="12"/>
  <c r="Q2766" i="12" s="1"/>
  <c r="R2764" i="12"/>
  <c r="N2765" i="12"/>
  <c r="I2766" i="12"/>
  <c r="J2766" i="12" s="1"/>
  <c r="L2766" i="12"/>
  <c r="N2766" i="12" s="1"/>
  <c r="H2767" i="12"/>
  <c r="F2769" i="12"/>
  <c r="G2769" i="12" s="1"/>
  <c r="E2768" i="12"/>
  <c r="P2766" i="12" l="1"/>
  <c r="R2766" i="12" s="1"/>
  <c r="R2765" i="12"/>
  <c r="L2767" i="12"/>
  <c r="M2767" i="12"/>
  <c r="I2767" i="12"/>
  <c r="J2767" i="12" s="1"/>
  <c r="H2768" i="12"/>
  <c r="F2770" i="12"/>
  <c r="G2770" i="12" s="1"/>
  <c r="E2769" i="12"/>
  <c r="P2767" i="12" l="1"/>
  <c r="Q2767" i="12"/>
  <c r="L2768" i="12"/>
  <c r="M2768" i="12"/>
  <c r="N2767" i="12"/>
  <c r="I2768" i="12"/>
  <c r="J2768" i="12" s="1"/>
  <c r="H2769" i="12"/>
  <c r="E2770" i="12"/>
  <c r="F2771" i="12"/>
  <c r="G2771" i="12" s="1"/>
  <c r="P2768" i="12" l="1"/>
  <c r="Q2768" i="12"/>
  <c r="R2767" i="12"/>
  <c r="L2769" i="12"/>
  <c r="M2769" i="12"/>
  <c r="N2768" i="12"/>
  <c r="I2769" i="12"/>
  <c r="J2769" i="12" s="1"/>
  <c r="H2770" i="12"/>
  <c r="F2772" i="12"/>
  <c r="G2772" i="12" s="1"/>
  <c r="E2771" i="12"/>
  <c r="P2769" i="12" l="1"/>
  <c r="Q2769" i="12"/>
  <c r="R2768" i="12"/>
  <c r="L2770" i="12"/>
  <c r="M2770" i="12"/>
  <c r="N2769" i="12"/>
  <c r="I2770" i="12"/>
  <c r="J2770" i="12" s="1"/>
  <c r="H2771" i="12"/>
  <c r="E2772" i="12"/>
  <c r="F2773" i="12"/>
  <c r="G2773" i="12" s="1"/>
  <c r="P2770" i="12" l="1"/>
  <c r="Q2770" i="12"/>
  <c r="R2769" i="12"/>
  <c r="L2771" i="12"/>
  <c r="M2771" i="12"/>
  <c r="N2770" i="12"/>
  <c r="I2771" i="12"/>
  <c r="J2771" i="12" s="1"/>
  <c r="H2772" i="12"/>
  <c r="F2774" i="12"/>
  <c r="G2774" i="12" s="1"/>
  <c r="E2773" i="12"/>
  <c r="P2771" i="12" l="1"/>
  <c r="Q2771" i="12"/>
  <c r="R2770" i="12"/>
  <c r="L2772" i="12"/>
  <c r="M2772" i="12"/>
  <c r="N2771" i="12"/>
  <c r="I2772" i="12"/>
  <c r="J2772" i="12" s="1"/>
  <c r="H2773" i="12"/>
  <c r="E2774" i="12"/>
  <c r="F2775" i="12"/>
  <c r="G2775" i="12" s="1"/>
  <c r="P2772" i="12" l="1"/>
  <c r="Q2772" i="12"/>
  <c r="R2771" i="12"/>
  <c r="L2773" i="12"/>
  <c r="M2773" i="12"/>
  <c r="N2772" i="12"/>
  <c r="I2773" i="12"/>
  <c r="J2773" i="12" s="1"/>
  <c r="H2774" i="12"/>
  <c r="F2776" i="12"/>
  <c r="G2776" i="12" s="1"/>
  <c r="E2775" i="12"/>
  <c r="P2773" i="12" l="1"/>
  <c r="Q2773" i="12"/>
  <c r="R2772" i="12"/>
  <c r="L2774" i="12"/>
  <c r="M2774" i="12"/>
  <c r="N2773" i="12"/>
  <c r="I2774" i="12"/>
  <c r="J2774" i="12" s="1"/>
  <c r="H2775" i="12"/>
  <c r="F2777" i="12"/>
  <c r="G2777" i="12" s="1"/>
  <c r="E2776" i="12"/>
  <c r="P2774" i="12" l="1"/>
  <c r="Q2774" i="12"/>
  <c r="R2773" i="12"/>
  <c r="L2775" i="12"/>
  <c r="M2775" i="12"/>
  <c r="N2774" i="12"/>
  <c r="I2775" i="12"/>
  <c r="J2775" i="12" s="1"/>
  <c r="H2776" i="12"/>
  <c r="F2778" i="12"/>
  <c r="G2778" i="12" s="1"/>
  <c r="E2777" i="12"/>
  <c r="P2775" i="12" l="1"/>
  <c r="Q2775" i="12"/>
  <c r="R2774" i="12"/>
  <c r="L2776" i="12"/>
  <c r="M2776" i="12"/>
  <c r="N2775" i="12"/>
  <c r="I2776" i="12"/>
  <c r="J2776" i="12" s="1"/>
  <c r="H2777" i="12"/>
  <c r="F2779" i="12"/>
  <c r="G2779" i="12" s="1"/>
  <c r="E2778" i="12"/>
  <c r="P2776" i="12" l="1"/>
  <c r="Q2776" i="12"/>
  <c r="R2775" i="12"/>
  <c r="L2777" i="12"/>
  <c r="M2777" i="12"/>
  <c r="N2776" i="12"/>
  <c r="I2777" i="12"/>
  <c r="J2777" i="12" s="1"/>
  <c r="H2778" i="12"/>
  <c r="E2779" i="12"/>
  <c r="F2780" i="12"/>
  <c r="G2780" i="12" s="1"/>
  <c r="P2777" i="12" l="1"/>
  <c r="Q2777" i="12"/>
  <c r="R2776" i="12"/>
  <c r="L2778" i="12"/>
  <c r="M2778" i="12"/>
  <c r="N2777" i="12"/>
  <c r="I2778" i="12"/>
  <c r="J2778" i="12" s="1"/>
  <c r="H2779" i="12"/>
  <c r="F2781" i="12"/>
  <c r="G2781" i="12" s="1"/>
  <c r="E2780" i="12"/>
  <c r="P2778" i="12" l="1"/>
  <c r="Q2778" i="12"/>
  <c r="R2777" i="12"/>
  <c r="L2779" i="12"/>
  <c r="M2779" i="12"/>
  <c r="N2778" i="12"/>
  <c r="I2779" i="12"/>
  <c r="J2779" i="12" s="1"/>
  <c r="H2780" i="12"/>
  <c r="F2782" i="12"/>
  <c r="G2782" i="12" s="1"/>
  <c r="E2781" i="12"/>
  <c r="P2779" i="12" l="1"/>
  <c r="Q2779" i="12"/>
  <c r="R2778" i="12"/>
  <c r="L2780" i="12"/>
  <c r="M2780" i="12"/>
  <c r="N2779" i="12"/>
  <c r="I2780" i="12"/>
  <c r="J2780" i="12" s="1"/>
  <c r="H2781" i="12"/>
  <c r="F2783" i="12"/>
  <c r="G2783" i="12" s="1"/>
  <c r="E2782" i="12"/>
  <c r="P2780" i="12" l="1"/>
  <c r="Q2780" i="12"/>
  <c r="R2779" i="12"/>
  <c r="L2781" i="12"/>
  <c r="M2781" i="12"/>
  <c r="N2780" i="12"/>
  <c r="I2781" i="12"/>
  <c r="J2781" i="12" s="1"/>
  <c r="H2782" i="12"/>
  <c r="E2783" i="12"/>
  <c r="F2784" i="12"/>
  <c r="G2784" i="12" s="1"/>
  <c r="P2781" i="12" l="1"/>
  <c r="Q2781" i="12"/>
  <c r="R2780" i="12"/>
  <c r="L2782" i="12"/>
  <c r="M2782" i="12"/>
  <c r="N2781" i="12"/>
  <c r="I2782" i="12"/>
  <c r="J2782" i="12" s="1"/>
  <c r="H2783" i="12"/>
  <c r="F2785" i="12"/>
  <c r="G2785" i="12" s="1"/>
  <c r="E2784" i="12"/>
  <c r="P2782" i="12" l="1"/>
  <c r="Q2782" i="12"/>
  <c r="R2781" i="12"/>
  <c r="L2783" i="12"/>
  <c r="M2783" i="12"/>
  <c r="N2782" i="12"/>
  <c r="I2783" i="12"/>
  <c r="J2783" i="12" s="1"/>
  <c r="H2784" i="12"/>
  <c r="F2786" i="12"/>
  <c r="G2786" i="12" s="1"/>
  <c r="E2785" i="12"/>
  <c r="R2782" i="12" l="1"/>
  <c r="P2783" i="12"/>
  <c r="Q2783" i="12"/>
  <c r="L2784" i="12"/>
  <c r="M2784" i="12"/>
  <c r="N2783" i="12"/>
  <c r="I2784" i="12"/>
  <c r="J2784" i="12" s="1"/>
  <c r="H2785" i="12"/>
  <c r="F2787" i="12"/>
  <c r="G2787" i="12" s="1"/>
  <c r="E2786" i="12"/>
  <c r="P2784" i="12" l="1"/>
  <c r="Q2784" i="12"/>
  <c r="R2783" i="12"/>
  <c r="L2785" i="12"/>
  <c r="M2785" i="12"/>
  <c r="N2784" i="12"/>
  <c r="I2785" i="12"/>
  <c r="J2785" i="12" s="1"/>
  <c r="H2786" i="12"/>
  <c r="F2788" i="12"/>
  <c r="G2788" i="12" s="1"/>
  <c r="E2787" i="12"/>
  <c r="P2785" i="12" l="1"/>
  <c r="Q2785" i="12"/>
  <c r="R2784" i="12"/>
  <c r="L2786" i="12"/>
  <c r="M2786" i="12"/>
  <c r="N2785" i="12"/>
  <c r="I2786" i="12"/>
  <c r="J2786" i="12" s="1"/>
  <c r="H2787" i="12"/>
  <c r="E2788" i="12"/>
  <c r="F2789" i="12"/>
  <c r="G2789" i="12" s="1"/>
  <c r="P2786" i="12" l="1"/>
  <c r="Q2786" i="12"/>
  <c r="R2785" i="12"/>
  <c r="L2787" i="12"/>
  <c r="M2787" i="12"/>
  <c r="N2786" i="12"/>
  <c r="I2787" i="12"/>
  <c r="J2787" i="12" s="1"/>
  <c r="H2788" i="12"/>
  <c r="F2790" i="12"/>
  <c r="G2790" i="12" s="1"/>
  <c r="E2789" i="12"/>
  <c r="P2787" i="12" l="1"/>
  <c r="Q2787" i="12"/>
  <c r="R2786" i="12"/>
  <c r="L2788" i="12"/>
  <c r="M2788" i="12"/>
  <c r="N2787" i="12"/>
  <c r="I2788" i="12"/>
  <c r="J2788" i="12" s="1"/>
  <c r="H2789" i="12"/>
  <c r="F2791" i="12"/>
  <c r="G2791" i="12" s="1"/>
  <c r="E2790" i="12"/>
  <c r="P2788" i="12" l="1"/>
  <c r="Q2788" i="12"/>
  <c r="R2787" i="12"/>
  <c r="L2789" i="12"/>
  <c r="M2789" i="12"/>
  <c r="N2788" i="12"/>
  <c r="I2789" i="12"/>
  <c r="J2789" i="12" s="1"/>
  <c r="H2790" i="12"/>
  <c r="E2791" i="12"/>
  <c r="F2792" i="12"/>
  <c r="G2792" i="12" s="1"/>
  <c r="P2789" i="12" l="1"/>
  <c r="Q2789" i="12"/>
  <c r="R2788" i="12"/>
  <c r="L2790" i="12"/>
  <c r="M2790" i="12"/>
  <c r="N2789" i="12"/>
  <c r="I2790" i="12"/>
  <c r="J2790" i="12" s="1"/>
  <c r="H2791" i="12"/>
  <c r="F2793" i="12"/>
  <c r="G2793" i="12" s="1"/>
  <c r="E2792" i="12"/>
  <c r="P2790" i="12" l="1"/>
  <c r="Q2790" i="12"/>
  <c r="R2789" i="12"/>
  <c r="L2791" i="12"/>
  <c r="M2791" i="12"/>
  <c r="N2790" i="12"/>
  <c r="I2791" i="12"/>
  <c r="J2791" i="12" s="1"/>
  <c r="H2792" i="12"/>
  <c r="F2794" i="12"/>
  <c r="G2794" i="12" s="1"/>
  <c r="E2793" i="12"/>
  <c r="P2791" i="12" l="1"/>
  <c r="Q2791" i="12"/>
  <c r="R2790" i="12"/>
  <c r="L2792" i="12"/>
  <c r="M2792" i="12"/>
  <c r="N2791" i="12"/>
  <c r="I2792" i="12"/>
  <c r="J2792" i="12" s="1"/>
  <c r="H2793" i="12"/>
  <c r="M2793" i="12" s="1"/>
  <c r="F2795" i="12"/>
  <c r="G2795" i="12" s="1"/>
  <c r="E2794" i="12"/>
  <c r="P2792" i="12" l="1"/>
  <c r="Q2792" i="12"/>
  <c r="Q2793" i="12" s="1"/>
  <c r="R2791" i="12"/>
  <c r="N2792" i="12"/>
  <c r="I2793" i="12"/>
  <c r="J2793" i="12" s="1"/>
  <c r="L2793" i="12"/>
  <c r="N2793" i="12" s="1"/>
  <c r="H2794" i="12"/>
  <c r="F2796" i="12"/>
  <c r="G2796" i="12" s="1"/>
  <c r="E2795" i="12"/>
  <c r="P2793" i="12" l="1"/>
  <c r="R2793" i="12" s="1"/>
  <c r="R2792" i="12"/>
  <c r="L2794" i="12"/>
  <c r="M2794" i="12"/>
  <c r="I2794" i="12"/>
  <c r="J2794" i="12" s="1"/>
  <c r="H2795" i="12"/>
  <c r="F2797" i="12"/>
  <c r="G2797" i="12" s="1"/>
  <c r="E2796" i="12"/>
  <c r="P2794" i="12" l="1"/>
  <c r="Q2794" i="12"/>
  <c r="L2795" i="12"/>
  <c r="M2795" i="12"/>
  <c r="N2794" i="12"/>
  <c r="I2795" i="12"/>
  <c r="J2795" i="12" s="1"/>
  <c r="H2796" i="12"/>
  <c r="M2796" i="12" s="1"/>
  <c r="F2798" i="12"/>
  <c r="G2798" i="12" s="1"/>
  <c r="E2797" i="12"/>
  <c r="P2795" i="12" l="1"/>
  <c r="Q2795" i="12"/>
  <c r="Q2796" i="12" s="1"/>
  <c r="R2794" i="12"/>
  <c r="N2795" i="12"/>
  <c r="I2796" i="12"/>
  <c r="J2796" i="12" s="1"/>
  <c r="L2796" i="12"/>
  <c r="N2796" i="12" s="1"/>
  <c r="H2797" i="12"/>
  <c r="F2799" i="12"/>
  <c r="G2799" i="12" s="1"/>
  <c r="E2798" i="12"/>
  <c r="P2796" i="12" l="1"/>
  <c r="R2796" i="12" s="1"/>
  <c r="R2795" i="12"/>
  <c r="L2797" i="12"/>
  <c r="M2797" i="12"/>
  <c r="I2797" i="12"/>
  <c r="J2797" i="12" s="1"/>
  <c r="H2798" i="12"/>
  <c r="E2799" i="12"/>
  <c r="F2800" i="12"/>
  <c r="G2800" i="12" s="1"/>
  <c r="P2797" i="12" l="1"/>
  <c r="Q2797" i="12"/>
  <c r="L2798" i="12"/>
  <c r="M2798" i="12"/>
  <c r="N2797" i="12"/>
  <c r="I2798" i="12"/>
  <c r="J2798" i="12" s="1"/>
  <c r="H2799" i="12"/>
  <c r="M2799" i="12" s="1"/>
  <c r="F2801" i="12"/>
  <c r="G2801" i="12" s="1"/>
  <c r="E2800" i="12"/>
  <c r="P2798" i="12" l="1"/>
  <c r="Q2798" i="12"/>
  <c r="Q2799" i="12" s="1"/>
  <c r="R2797" i="12"/>
  <c r="N2798" i="12"/>
  <c r="I2799" i="12"/>
  <c r="J2799" i="12" s="1"/>
  <c r="L2799" i="12"/>
  <c r="N2799" i="12" s="1"/>
  <c r="H2800" i="12"/>
  <c r="M2800" i="12" s="1"/>
  <c r="F2802" i="12"/>
  <c r="G2802" i="12" s="1"/>
  <c r="E2801" i="12"/>
  <c r="P2799" i="12" l="1"/>
  <c r="Q2800" i="12"/>
  <c r="R2799" i="12"/>
  <c r="R2798" i="12"/>
  <c r="I2800" i="12"/>
  <c r="J2800" i="12" s="1"/>
  <c r="L2800" i="12"/>
  <c r="N2800" i="12" s="1"/>
  <c r="H2801" i="12"/>
  <c r="E2802" i="12"/>
  <c r="F2803" i="12"/>
  <c r="G2803" i="12" s="1"/>
  <c r="P2800" i="12" l="1"/>
  <c r="R2800" i="12" s="1"/>
  <c r="L2801" i="12"/>
  <c r="M2801" i="12"/>
  <c r="I2801" i="12"/>
  <c r="J2801" i="12" s="1"/>
  <c r="H2802" i="12"/>
  <c r="F2804" i="12"/>
  <c r="G2804" i="12" s="1"/>
  <c r="E2803" i="12"/>
  <c r="P2801" i="12" l="1"/>
  <c r="Q2801" i="12"/>
  <c r="L2802" i="12"/>
  <c r="M2802" i="12"/>
  <c r="N2801" i="12"/>
  <c r="I2802" i="12"/>
  <c r="J2802" i="12" s="1"/>
  <c r="H2803" i="12"/>
  <c r="E2804" i="12"/>
  <c r="F2805" i="12"/>
  <c r="G2805" i="12" s="1"/>
  <c r="P2802" i="12" l="1"/>
  <c r="Q2802" i="12"/>
  <c r="R2801" i="12"/>
  <c r="L2803" i="12"/>
  <c r="M2803" i="12"/>
  <c r="N2802" i="12"/>
  <c r="I2803" i="12"/>
  <c r="J2803" i="12" s="1"/>
  <c r="H2804" i="12"/>
  <c r="F2806" i="12"/>
  <c r="G2806" i="12" s="1"/>
  <c r="E2805" i="12"/>
  <c r="P2803" i="12" l="1"/>
  <c r="Q2803" i="12"/>
  <c r="R2802" i="12"/>
  <c r="L2804" i="12"/>
  <c r="M2804" i="12"/>
  <c r="N2803" i="12"/>
  <c r="I2804" i="12"/>
  <c r="J2804" i="12" s="1"/>
  <c r="H2805" i="12"/>
  <c r="M2805" i="12" s="1"/>
  <c r="F2807" i="12"/>
  <c r="G2807" i="12" s="1"/>
  <c r="E2806" i="12"/>
  <c r="P2804" i="12" l="1"/>
  <c r="Q2804" i="12"/>
  <c r="Q2805" i="12" s="1"/>
  <c r="R2803" i="12"/>
  <c r="N2804" i="12"/>
  <c r="I2805" i="12"/>
  <c r="J2805" i="12" s="1"/>
  <c r="L2805" i="12"/>
  <c r="N2805" i="12" s="1"/>
  <c r="H2806" i="12"/>
  <c r="F2808" i="12"/>
  <c r="G2808" i="12" s="1"/>
  <c r="E2807" i="12"/>
  <c r="P2805" i="12" l="1"/>
  <c r="R2805" i="12" s="1"/>
  <c r="R2804" i="12"/>
  <c r="L2806" i="12"/>
  <c r="M2806" i="12"/>
  <c r="I2806" i="12"/>
  <c r="J2806" i="12" s="1"/>
  <c r="H2807" i="12"/>
  <c r="M2807" i="12" s="1"/>
  <c r="F2809" i="12"/>
  <c r="G2809" i="12" s="1"/>
  <c r="E2808" i="12"/>
  <c r="P2806" i="12" l="1"/>
  <c r="Q2806" i="12"/>
  <c r="Q2807" i="12" s="1"/>
  <c r="N2806" i="12"/>
  <c r="I2807" i="12"/>
  <c r="J2807" i="12" s="1"/>
  <c r="L2807" i="12"/>
  <c r="N2807" i="12" s="1"/>
  <c r="H2808" i="12"/>
  <c r="M2808" i="12" s="1"/>
  <c r="F2810" i="12"/>
  <c r="G2810" i="12" s="1"/>
  <c r="E2809" i="12"/>
  <c r="P2807" i="12" l="1"/>
  <c r="R2807" i="12" s="1"/>
  <c r="Q2808" i="12"/>
  <c r="R2806" i="12"/>
  <c r="I2808" i="12"/>
  <c r="J2808" i="12" s="1"/>
  <c r="L2808" i="12"/>
  <c r="N2808" i="12" s="1"/>
  <c r="H2809" i="12"/>
  <c r="E2810" i="12"/>
  <c r="F2811" i="12"/>
  <c r="G2811" i="12" s="1"/>
  <c r="P2808" i="12" l="1"/>
  <c r="R2808" i="12" s="1"/>
  <c r="L2809" i="12"/>
  <c r="M2809" i="12"/>
  <c r="I2809" i="12"/>
  <c r="J2809" i="12" s="1"/>
  <c r="H2810" i="12"/>
  <c r="M2810" i="12" s="1"/>
  <c r="F2812" i="12"/>
  <c r="G2812" i="12" s="1"/>
  <c r="E2811" i="12"/>
  <c r="P2809" i="12" l="1"/>
  <c r="Q2809" i="12"/>
  <c r="Q2810" i="12" s="1"/>
  <c r="N2809" i="12"/>
  <c r="I2810" i="12"/>
  <c r="J2810" i="12" s="1"/>
  <c r="L2810" i="12"/>
  <c r="N2810" i="12" s="1"/>
  <c r="H2811" i="12"/>
  <c r="E2812" i="12"/>
  <c r="F2813" i="12"/>
  <c r="G2813" i="12" s="1"/>
  <c r="P2810" i="12" l="1"/>
  <c r="R2810" i="12" s="1"/>
  <c r="R2809" i="12"/>
  <c r="L2811" i="12"/>
  <c r="M2811" i="12"/>
  <c r="I2811" i="12"/>
  <c r="J2811" i="12" s="1"/>
  <c r="H2812" i="12"/>
  <c r="F2814" i="12"/>
  <c r="G2814" i="12" s="1"/>
  <c r="E2813" i="12"/>
  <c r="P2811" i="12" l="1"/>
  <c r="Q2811" i="12"/>
  <c r="L2812" i="12"/>
  <c r="M2812" i="12"/>
  <c r="N2811" i="12"/>
  <c r="I2812" i="12"/>
  <c r="J2812" i="12" s="1"/>
  <c r="H2813" i="12"/>
  <c r="E2814" i="12"/>
  <c r="F2815" i="12"/>
  <c r="G2815" i="12" s="1"/>
  <c r="P2812" i="12" l="1"/>
  <c r="Q2812" i="12"/>
  <c r="R2811" i="12"/>
  <c r="L2813" i="12"/>
  <c r="M2813" i="12"/>
  <c r="N2812" i="12"/>
  <c r="I2813" i="12"/>
  <c r="J2813" i="12" s="1"/>
  <c r="H2814" i="12"/>
  <c r="F2816" i="12"/>
  <c r="G2816" i="12" s="1"/>
  <c r="E2815" i="12"/>
  <c r="P2813" i="12" l="1"/>
  <c r="Q2813" i="12"/>
  <c r="R2812" i="12"/>
  <c r="L2814" i="12"/>
  <c r="M2814" i="12"/>
  <c r="N2813" i="12"/>
  <c r="I2814" i="12"/>
  <c r="J2814" i="12" s="1"/>
  <c r="H2815" i="12"/>
  <c r="F2817" i="12"/>
  <c r="G2817" i="12" s="1"/>
  <c r="E2816" i="12"/>
  <c r="P2814" i="12" l="1"/>
  <c r="Q2814" i="12"/>
  <c r="R2813" i="12"/>
  <c r="L2815" i="12"/>
  <c r="M2815" i="12"/>
  <c r="N2814" i="12"/>
  <c r="I2815" i="12"/>
  <c r="J2815" i="12" s="1"/>
  <c r="H2816" i="12"/>
  <c r="F2818" i="12"/>
  <c r="G2818" i="12" s="1"/>
  <c r="E2817" i="12"/>
  <c r="P2815" i="12" l="1"/>
  <c r="Q2815" i="12"/>
  <c r="R2814" i="12"/>
  <c r="L2816" i="12"/>
  <c r="M2816" i="12"/>
  <c r="N2815" i="12"/>
  <c r="I2816" i="12"/>
  <c r="J2816" i="12" s="1"/>
  <c r="H2817" i="12"/>
  <c r="E2818" i="12"/>
  <c r="F2819" i="12"/>
  <c r="G2819" i="12" s="1"/>
  <c r="P2816" i="12" l="1"/>
  <c r="Q2816" i="12"/>
  <c r="R2815" i="12"/>
  <c r="L2817" i="12"/>
  <c r="M2817" i="12"/>
  <c r="N2816" i="12"/>
  <c r="I2817" i="12"/>
  <c r="J2817" i="12" s="1"/>
  <c r="H2818" i="12"/>
  <c r="F2820" i="12"/>
  <c r="G2820" i="12" s="1"/>
  <c r="E2819" i="12"/>
  <c r="P2817" i="12" l="1"/>
  <c r="Q2817" i="12"/>
  <c r="R2816" i="12"/>
  <c r="L2818" i="12"/>
  <c r="M2818" i="12"/>
  <c r="N2817" i="12"/>
  <c r="I2818" i="12"/>
  <c r="J2818" i="12" s="1"/>
  <c r="H2819" i="12"/>
  <c r="E2820" i="12"/>
  <c r="F2821" i="12"/>
  <c r="G2821" i="12" s="1"/>
  <c r="P2818" i="12" l="1"/>
  <c r="Q2818" i="12"/>
  <c r="R2817" i="12"/>
  <c r="L2819" i="12"/>
  <c r="M2819" i="12"/>
  <c r="N2818" i="12"/>
  <c r="I2819" i="12"/>
  <c r="J2819" i="12" s="1"/>
  <c r="H2820" i="12"/>
  <c r="F2822" i="12"/>
  <c r="G2822" i="12" s="1"/>
  <c r="E2821" i="12"/>
  <c r="P2819" i="12" l="1"/>
  <c r="Q2819" i="12"/>
  <c r="R2818" i="12"/>
  <c r="L2820" i="12"/>
  <c r="M2820" i="12"/>
  <c r="N2819" i="12"/>
  <c r="I2820" i="12"/>
  <c r="J2820" i="12" s="1"/>
  <c r="H2821" i="12"/>
  <c r="F2823" i="12"/>
  <c r="G2823" i="12" s="1"/>
  <c r="E2822" i="12"/>
  <c r="P2820" i="12" l="1"/>
  <c r="Q2820" i="12"/>
  <c r="R2819" i="12"/>
  <c r="L2821" i="12"/>
  <c r="M2821" i="12"/>
  <c r="N2820" i="12"/>
  <c r="I2821" i="12"/>
  <c r="J2821" i="12" s="1"/>
  <c r="H2822" i="12"/>
  <c r="F2824" i="12"/>
  <c r="G2824" i="12" s="1"/>
  <c r="E2823" i="12"/>
  <c r="P2821" i="12" l="1"/>
  <c r="Q2821" i="12"/>
  <c r="R2820" i="12"/>
  <c r="L2822" i="12"/>
  <c r="M2822" i="12"/>
  <c r="N2821" i="12"/>
  <c r="I2822" i="12"/>
  <c r="J2822" i="12" s="1"/>
  <c r="H2823" i="12"/>
  <c r="F2825" i="12"/>
  <c r="G2825" i="12" s="1"/>
  <c r="E2824" i="12"/>
  <c r="P2822" i="12" l="1"/>
  <c r="Q2822" i="12"/>
  <c r="R2821" i="12"/>
  <c r="L2823" i="12"/>
  <c r="M2823" i="12"/>
  <c r="N2822" i="12"/>
  <c r="I2823" i="12"/>
  <c r="J2823" i="12" s="1"/>
  <c r="H2824" i="12"/>
  <c r="E2825" i="12"/>
  <c r="F2826" i="12"/>
  <c r="G2826" i="12" s="1"/>
  <c r="P2823" i="12" l="1"/>
  <c r="Q2823" i="12"/>
  <c r="R2822" i="12"/>
  <c r="L2824" i="12"/>
  <c r="M2824" i="12"/>
  <c r="N2823" i="12"/>
  <c r="I2824" i="12"/>
  <c r="J2824" i="12" s="1"/>
  <c r="H2825" i="12"/>
  <c r="F2827" i="12"/>
  <c r="G2827" i="12" s="1"/>
  <c r="E2826" i="12"/>
  <c r="P2824" i="12" l="1"/>
  <c r="Q2824" i="12"/>
  <c r="R2823" i="12"/>
  <c r="L2825" i="12"/>
  <c r="M2825" i="12"/>
  <c r="N2824" i="12"/>
  <c r="I2825" i="12"/>
  <c r="J2825" i="12" s="1"/>
  <c r="H2826" i="12"/>
  <c r="F2828" i="12"/>
  <c r="G2828" i="12" s="1"/>
  <c r="E2827" i="12"/>
  <c r="P2825" i="12" l="1"/>
  <c r="Q2825" i="12"/>
  <c r="R2824" i="12"/>
  <c r="L2826" i="12"/>
  <c r="M2826" i="12"/>
  <c r="N2825" i="12"/>
  <c r="I2826" i="12"/>
  <c r="J2826" i="12" s="1"/>
  <c r="H2827" i="12"/>
  <c r="F2829" i="12"/>
  <c r="G2829" i="12" s="1"/>
  <c r="E2828" i="12"/>
  <c r="P2826" i="12" l="1"/>
  <c r="Q2826" i="12"/>
  <c r="R2825" i="12"/>
  <c r="L2827" i="12"/>
  <c r="M2827" i="12"/>
  <c r="N2826" i="12"/>
  <c r="I2827" i="12"/>
  <c r="J2827" i="12" s="1"/>
  <c r="H2828" i="12"/>
  <c r="M2828" i="12" s="1"/>
  <c r="F2830" i="12"/>
  <c r="G2830" i="12" s="1"/>
  <c r="E2829" i="12"/>
  <c r="P2827" i="12" l="1"/>
  <c r="Q2827" i="12"/>
  <c r="Q2828" i="12" s="1"/>
  <c r="R2826" i="12"/>
  <c r="N2827" i="12"/>
  <c r="I2828" i="12"/>
  <c r="J2828" i="12" s="1"/>
  <c r="L2828" i="12"/>
  <c r="N2828" i="12" s="1"/>
  <c r="H2829" i="12"/>
  <c r="M2829" i="12" s="1"/>
  <c r="E2830" i="12"/>
  <c r="F2831" i="12"/>
  <c r="G2831" i="12" s="1"/>
  <c r="P2828" i="12" l="1"/>
  <c r="R2828" i="12" s="1"/>
  <c r="Q2829" i="12"/>
  <c r="R2827" i="12"/>
  <c r="I2829" i="12"/>
  <c r="J2829" i="12" s="1"/>
  <c r="L2829" i="12"/>
  <c r="N2829" i="12" s="1"/>
  <c r="H2830" i="12"/>
  <c r="F2832" i="12"/>
  <c r="G2832" i="12" s="1"/>
  <c r="E2831" i="12"/>
  <c r="P2829" i="12" l="1"/>
  <c r="R2829" i="12" s="1"/>
  <c r="L2830" i="12"/>
  <c r="M2830" i="12"/>
  <c r="I2830" i="12"/>
  <c r="J2830" i="12" s="1"/>
  <c r="H2831" i="12"/>
  <c r="E2832" i="12"/>
  <c r="F2833" i="12"/>
  <c r="G2833" i="12" s="1"/>
  <c r="P2830" i="12" l="1"/>
  <c r="Q2830" i="12"/>
  <c r="L2831" i="12"/>
  <c r="M2831" i="12"/>
  <c r="N2830" i="12"/>
  <c r="I2831" i="12"/>
  <c r="J2831" i="12" s="1"/>
  <c r="H2832" i="12"/>
  <c r="F2834" i="12"/>
  <c r="G2834" i="12" s="1"/>
  <c r="E2833" i="12"/>
  <c r="P2831" i="12" l="1"/>
  <c r="Q2831" i="12"/>
  <c r="R2830" i="12"/>
  <c r="L2832" i="12"/>
  <c r="M2832" i="12"/>
  <c r="N2831" i="12"/>
  <c r="I2832" i="12"/>
  <c r="J2832" i="12" s="1"/>
  <c r="H2833" i="12"/>
  <c r="E2834" i="12"/>
  <c r="F2835" i="12"/>
  <c r="G2835" i="12" s="1"/>
  <c r="P2832" i="12" l="1"/>
  <c r="Q2832" i="12"/>
  <c r="R2831" i="12"/>
  <c r="L2833" i="12"/>
  <c r="M2833" i="12"/>
  <c r="N2832" i="12"/>
  <c r="I2833" i="12"/>
  <c r="J2833" i="12" s="1"/>
  <c r="H2834" i="12"/>
  <c r="F2836" i="12"/>
  <c r="G2836" i="12" s="1"/>
  <c r="E2835" i="12"/>
  <c r="P2833" i="12" l="1"/>
  <c r="Q2833" i="12"/>
  <c r="R2832" i="12"/>
  <c r="L2834" i="12"/>
  <c r="M2834" i="12"/>
  <c r="N2833" i="12"/>
  <c r="I2834" i="12"/>
  <c r="J2834" i="12" s="1"/>
  <c r="H2835" i="12"/>
  <c r="F2837" i="12"/>
  <c r="G2837" i="12" s="1"/>
  <c r="E2836" i="12"/>
  <c r="P2834" i="12" l="1"/>
  <c r="Q2834" i="12"/>
  <c r="R2833" i="12"/>
  <c r="L2835" i="12"/>
  <c r="M2835" i="12"/>
  <c r="N2834" i="12"/>
  <c r="I2835" i="12"/>
  <c r="J2835" i="12" s="1"/>
  <c r="H2836" i="12"/>
  <c r="F2838" i="12"/>
  <c r="G2838" i="12" s="1"/>
  <c r="E2837" i="12"/>
  <c r="P2835" i="12" l="1"/>
  <c r="Q2835" i="12"/>
  <c r="R2834" i="12"/>
  <c r="L2836" i="12"/>
  <c r="M2836" i="12"/>
  <c r="N2835" i="12"/>
  <c r="I2836" i="12"/>
  <c r="J2836" i="12" s="1"/>
  <c r="H2837" i="12"/>
  <c r="E2838" i="12"/>
  <c r="F2839" i="12"/>
  <c r="G2839" i="12" s="1"/>
  <c r="P2836" i="12" l="1"/>
  <c r="Q2836" i="12"/>
  <c r="R2835" i="12"/>
  <c r="L2837" i="12"/>
  <c r="M2837" i="12"/>
  <c r="N2836" i="12"/>
  <c r="I2837" i="12"/>
  <c r="J2837" i="12" s="1"/>
  <c r="H2838" i="12"/>
  <c r="F2840" i="12"/>
  <c r="G2840" i="12" s="1"/>
  <c r="E2839" i="12"/>
  <c r="P2837" i="12" l="1"/>
  <c r="Q2837" i="12"/>
  <c r="R2836" i="12"/>
  <c r="L2838" i="12"/>
  <c r="M2838" i="12"/>
  <c r="N2837" i="12"/>
  <c r="I2838" i="12"/>
  <c r="J2838" i="12" s="1"/>
  <c r="H2839" i="12"/>
  <c r="F2841" i="12"/>
  <c r="G2841" i="12" s="1"/>
  <c r="E2840" i="12"/>
  <c r="P2838" i="12" l="1"/>
  <c r="Q2838" i="12"/>
  <c r="R2837" i="12"/>
  <c r="L2839" i="12"/>
  <c r="M2839" i="12"/>
  <c r="N2838" i="12"/>
  <c r="I2839" i="12"/>
  <c r="J2839" i="12" s="1"/>
  <c r="H2840" i="12"/>
  <c r="F2842" i="12"/>
  <c r="G2842" i="12" s="1"/>
  <c r="E2841" i="12"/>
  <c r="P2839" i="12" l="1"/>
  <c r="Q2839" i="12"/>
  <c r="R2838" i="12"/>
  <c r="L2840" i="12"/>
  <c r="M2840" i="12"/>
  <c r="N2839" i="12"/>
  <c r="I2840" i="12"/>
  <c r="J2840" i="12" s="1"/>
  <c r="H2841" i="12"/>
  <c r="F2843" i="12"/>
  <c r="G2843" i="12" s="1"/>
  <c r="E2842" i="12"/>
  <c r="P2840" i="12" l="1"/>
  <c r="Q2840" i="12"/>
  <c r="R2839" i="12"/>
  <c r="L2841" i="12"/>
  <c r="M2841" i="12"/>
  <c r="N2840" i="12"/>
  <c r="I2841" i="12"/>
  <c r="J2841" i="12" s="1"/>
  <c r="H2842" i="12"/>
  <c r="F2844" i="12"/>
  <c r="G2844" i="12" s="1"/>
  <c r="E2843" i="12"/>
  <c r="P2841" i="12" l="1"/>
  <c r="Q2841" i="12"/>
  <c r="R2840" i="12"/>
  <c r="L2842" i="12"/>
  <c r="M2842" i="12"/>
  <c r="N2841" i="12"/>
  <c r="I2842" i="12"/>
  <c r="J2842" i="12" s="1"/>
  <c r="H2843" i="12"/>
  <c r="E2844" i="12"/>
  <c r="F2845" i="12"/>
  <c r="G2845" i="12" s="1"/>
  <c r="P2842" i="12" l="1"/>
  <c r="Q2842" i="12"/>
  <c r="R2841" i="12"/>
  <c r="L2843" i="12"/>
  <c r="M2843" i="12"/>
  <c r="N2842" i="12"/>
  <c r="I2843" i="12"/>
  <c r="J2843" i="12" s="1"/>
  <c r="H2844" i="12"/>
  <c r="F2846" i="12"/>
  <c r="G2846" i="12" s="1"/>
  <c r="E2845" i="12"/>
  <c r="P2843" i="12" l="1"/>
  <c r="Q2843" i="12"/>
  <c r="R2842" i="12"/>
  <c r="L2844" i="12"/>
  <c r="M2844" i="12"/>
  <c r="N2843" i="12"/>
  <c r="I2844" i="12"/>
  <c r="J2844" i="12" s="1"/>
  <c r="H2845" i="12"/>
  <c r="F2847" i="12"/>
  <c r="G2847" i="12" s="1"/>
  <c r="E2846" i="12"/>
  <c r="P2844" i="12" l="1"/>
  <c r="Q2844" i="12"/>
  <c r="R2843" i="12"/>
  <c r="L2845" i="12"/>
  <c r="M2845" i="12"/>
  <c r="N2844" i="12"/>
  <c r="I2845" i="12"/>
  <c r="J2845" i="12" s="1"/>
  <c r="H2846" i="12"/>
  <c r="E2847" i="12"/>
  <c r="F2848" i="12"/>
  <c r="G2848" i="12" s="1"/>
  <c r="P2845" i="12" l="1"/>
  <c r="Q2845" i="12"/>
  <c r="R2844" i="12"/>
  <c r="L2846" i="12"/>
  <c r="M2846" i="12"/>
  <c r="N2845" i="12"/>
  <c r="I2846" i="12"/>
  <c r="J2846" i="12" s="1"/>
  <c r="H2847" i="12"/>
  <c r="F2849" i="12"/>
  <c r="G2849" i="12" s="1"/>
  <c r="E2848" i="12"/>
  <c r="P2846" i="12" l="1"/>
  <c r="Q2846" i="12"/>
  <c r="R2845" i="12"/>
  <c r="L2847" i="12"/>
  <c r="M2847" i="12"/>
  <c r="N2846" i="12"/>
  <c r="I2847" i="12"/>
  <c r="J2847" i="12" s="1"/>
  <c r="H2848" i="12"/>
  <c r="M2848" i="12" s="1"/>
  <c r="E2849" i="12"/>
  <c r="F2850" i="12"/>
  <c r="G2850" i="12" s="1"/>
  <c r="P2847" i="12" l="1"/>
  <c r="Q2847" i="12"/>
  <c r="Q2848" i="12" s="1"/>
  <c r="R2846" i="12"/>
  <c r="N2847" i="12"/>
  <c r="I2848" i="12"/>
  <c r="J2848" i="12" s="1"/>
  <c r="L2848" i="12"/>
  <c r="N2848" i="12" s="1"/>
  <c r="H2849" i="12"/>
  <c r="F2851" i="12"/>
  <c r="G2851" i="12" s="1"/>
  <c r="E2850" i="12"/>
  <c r="P2848" i="12" l="1"/>
  <c r="R2848" i="12" s="1"/>
  <c r="R2847" i="12"/>
  <c r="L2849" i="12"/>
  <c r="M2849" i="12"/>
  <c r="I2849" i="12"/>
  <c r="J2849" i="12" s="1"/>
  <c r="H2850" i="12"/>
  <c r="E2851" i="12"/>
  <c r="F2852" i="12"/>
  <c r="G2852" i="12" s="1"/>
  <c r="P2849" i="12" l="1"/>
  <c r="Q2849" i="12"/>
  <c r="L2850" i="12"/>
  <c r="M2850" i="12"/>
  <c r="N2849" i="12"/>
  <c r="I2850" i="12"/>
  <c r="J2850" i="12" s="1"/>
  <c r="H2851" i="12"/>
  <c r="M2851" i="12" s="1"/>
  <c r="F2853" i="12"/>
  <c r="G2853" i="12" s="1"/>
  <c r="E2852" i="12"/>
  <c r="P2850" i="12" l="1"/>
  <c r="Q2850" i="12"/>
  <c r="Q2851" i="12" s="1"/>
  <c r="R2849" i="12"/>
  <c r="N2850" i="12"/>
  <c r="I2851" i="12"/>
  <c r="J2851" i="12" s="1"/>
  <c r="L2851" i="12"/>
  <c r="N2851" i="12" s="1"/>
  <c r="H2852" i="12"/>
  <c r="M2852" i="12" s="1"/>
  <c r="E2853" i="12"/>
  <c r="F2854" i="12"/>
  <c r="G2854" i="12" s="1"/>
  <c r="P2851" i="12" l="1"/>
  <c r="R2851" i="12" s="1"/>
  <c r="Q2852" i="12"/>
  <c r="R2850" i="12"/>
  <c r="I2852" i="12"/>
  <c r="J2852" i="12" s="1"/>
  <c r="L2852" i="12"/>
  <c r="N2852" i="12" s="1"/>
  <c r="H2853" i="12"/>
  <c r="F2855" i="12"/>
  <c r="G2855" i="12" s="1"/>
  <c r="E2854" i="12"/>
  <c r="P2852" i="12" l="1"/>
  <c r="R2852" i="12" s="1"/>
  <c r="L2853" i="12"/>
  <c r="M2853" i="12"/>
  <c r="I2853" i="12"/>
  <c r="J2853" i="12" s="1"/>
  <c r="H2854" i="12"/>
  <c r="F2856" i="12"/>
  <c r="G2856" i="12" s="1"/>
  <c r="E2855" i="12"/>
  <c r="P2853" i="12" l="1"/>
  <c r="Q2853" i="12"/>
  <c r="L2854" i="12"/>
  <c r="M2854" i="12"/>
  <c r="N2853" i="12"/>
  <c r="I2854" i="12"/>
  <c r="J2854" i="12" s="1"/>
  <c r="H2855" i="12"/>
  <c r="F2857" i="12"/>
  <c r="G2857" i="12" s="1"/>
  <c r="E2856" i="12"/>
  <c r="P2854" i="12" l="1"/>
  <c r="Q2854" i="12"/>
  <c r="R2853" i="12"/>
  <c r="L2855" i="12"/>
  <c r="M2855" i="12"/>
  <c r="N2854" i="12"/>
  <c r="I2855" i="12"/>
  <c r="J2855" i="12" s="1"/>
  <c r="H2856" i="12"/>
  <c r="E2857" i="12"/>
  <c r="F2858" i="12"/>
  <c r="G2858" i="12" s="1"/>
  <c r="P2855" i="12" l="1"/>
  <c r="Q2855" i="12"/>
  <c r="R2854" i="12"/>
  <c r="L2856" i="12"/>
  <c r="M2856" i="12"/>
  <c r="N2855" i="12"/>
  <c r="I2856" i="12"/>
  <c r="J2856" i="12" s="1"/>
  <c r="H2857" i="12"/>
  <c r="M2857" i="12" s="1"/>
  <c r="F2859" i="12"/>
  <c r="G2859" i="12" s="1"/>
  <c r="E2858" i="12"/>
  <c r="P2856" i="12" l="1"/>
  <c r="Q2856" i="12"/>
  <c r="Q2857" i="12" s="1"/>
  <c r="R2855" i="12"/>
  <c r="N2856" i="12"/>
  <c r="I2857" i="12"/>
  <c r="J2857" i="12" s="1"/>
  <c r="L2857" i="12"/>
  <c r="N2857" i="12" s="1"/>
  <c r="H2858" i="12"/>
  <c r="F2860" i="12"/>
  <c r="G2860" i="12" s="1"/>
  <c r="E2859" i="12"/>
  <c r="P2857" i="12" l="1"/>
  <c r="R2857" i="12" s="1"/>
  <c r="R2856" i="12"/>
  <c r="L2858" i="12"/>
  <c r="M2858" i="12"/>
  <c r="I2858" i="12"/>
  <c r="J2858" i="12" s="1"/>
  <c r="H2859" i="12"/>
  <c r="F2861" i="12"/>
  <c r="G2861" i="12" s="1"/>
  <c r="E2860" i="12"/>
  <c r="P2858" i="12" l="1"/>
  <c r="Q2858" i="12"/>
  <c r="L2859" i="12"/>
  <c r="M2859" i="12"/>
  <c r="N2858" i="12"/>
  <c r="I2859" i="12"/>
  <c r="J2859" i="12" s="1"/>
  <c r="H2860" i="12"/>
  <c r="E2861" i="12"/>
  <c r="F2862" i="12"/>
  <c r="G2862" i="12" s="1"/>
  <c r="P2859" i="12" l="1"/>
  <c r="Q2859" i="12"/>
  <c r="R2858" i="12"/>
  <c r="L2860" i="12"/>
  <c r="M2860" i="12"/>
  <c r="N2859" i="12"/>
  <c r="I2860" i="12"/>
  <c r="J2860" i="12" s="1"/>
  <c r="H2861" i="12"/>
  <c r="F2863" i="12"/>
  <c r="G2863" i="12" s="1"/>
  <c r="E2862" i="12"/>
  <c r="P2860" i="12" l="1"/>
  <c r="Q2860" i="12"/>
  <c r="R2859" i="12"/>
  <c r="L2861" i="12"/>
  <c r="M2861" i="12"/>
  <c r="N2860" i="12"/>
  <c r="I2861" i="12"/>
  <c r="J2861" i="12" s="1"/>
  <c r="H2862" i="12"/>
  <c r="F2864" i="12"/>
  <c r="G2864" i="12" s="1"/>
  <c r="E2863" i="12"/>
  <c r="P2861" i="12" l="1"/>
  <c r="Q2861" i="12"/>
  <c r="R2860" i="12"/>
  <c r="L2862" i="12"/>
  <c r="M2862" i="12"/>
  <c r="N2861" i="12"/>
  <c r="I2862" i="12"/>
  <c r="J2862" i="12" s="1"/>
  <c r="H2863" i="12"/>
  <c r="E2864" i="12"/>
  <c r="F2865" i="12"/>
  <c r="G2865" i="12" s="1"/>
  <c r="P2862" i="12" l="1"/>
  <c r="Q2862" i="12"/>
  <c r="R2861" i="12"/>
  <c r="L2863" i="12"/>
  <c r="M2863" i="12"/>
  <c r="N2862" i="12"/>
  <c r="I2863" i="12"/>
  <c r="J2863" i="12" s="1"/>
  <c r="H2864" i="12"/>
  <c r="F2866" i="12"/>
  <c r="G2866" i="12" s="1"/>
  <c r="E2865" i="12"/>
  <c r="P2863" i="12" l="1"/>
  <c r="Q2863" i="12"/>
  <c r="R2862" i="12"/>
  <c r="L2864" i="12"/>
  <c r="M2864" i="12"/>
  <c r="N2863" i="12"/>
  <c r="I2864" i="12"/>
  <c r="J2864" i="12" s="1"/>
  <c r="H2865" i="12"/>
  <c r="E2866" i="12"/>
  <c r="F2867" i="12"/>
  <c r="G2867" i="12" s="1"/>
  <c r="P2864" i="12" l="1"/>
  <c r="Q2864" i="12"/>
  <c r="R2863" i="12"/>
  <c r="L2865" i="12"/>
  <c r="M2865" i="12"/>
  <c r="N2864" i="12"/>
  <c r="I2865" i="12"/>
  <c r="J2865" i="12" s="1"/>
  <c r="H2866" i="12"/>
  <c r="F2868" i="12"/>
  <c r="G2868" i="12" s="1"/>
  <c r="E2867" i="12"/>
  <c r="P2865" i="12" l="1"/>
  <c r="Q2865" i="12"/>
  <c r="R2864" i="12"/>
  <c r="L2866" i="12"/>
  <c r="M2866" i="12"/>
  <c r="N2865" i="12"/>
  <c r="I2866" i="12"/>
  <c r="J2866" i="12" s="1"/>
  <c r="H2867" i="12"/>
  <c r="E2868" i="12"/>
  <c r="F2869" i="12"/>
  <c r="G2869" i="12" s="1"/>
  <c r="P2866" i="12" l="1"/>
  <c r="Q2866" i="12"/>
  <c r="R2865" i="12"/>
  <c r="L2867" i="12"/>
  <c r="M2867" i="12"/>
  <c r="N2866" i="12"/>
  <c r="I2867" i="12"/>
  <c r="J2867" i="12" s="1"/>
  <c r="H2868" i="12"/>
  <c r="F2870" i="12"/>
  <c r="G2870" i="12" s="1"/>
  <c r="E2869" i="12"/>
  <c r="P2867" i="12" l="1"/>
  <c r="Q2867" i="12"/>
  <c r="R2866" i="12"/>
  <c r="L2868" i="12"/>
  <c r="M2868" i="12"/>
  <c r="N2867" i="12"/>
  <c r="I2868" i="12"/>
  <c r="J2868" i="12" s="1"/>
  <c r="H2869" i="12"/>
  <c r="F2871" i="12"/>
  <c r="G2871" i="12" s="1"/>
  <c r="E2870" i="12"/>
  <c r="P2868" i="12" l="1"/>
  <c r="Q2868" i="12"/>
  <c r="R2867" i="12"/>
  <c r="L2869" i="12"/>
  <c r="M2869" i="12"/>
  <c r="N2868" i="12"/>
  <c r="I2869" i="12"/>
  <c r="J2869" i="12" s="1"/>
  <c r="H2870" i="12"/>
  <c r="E2871" i="12"/>
  <c r="F2872" i="12"/>
  <c r="G2872" i="12" s="1"/>
  <c r="P2869" i="12" l="1"/>
  <c r="Q2869" i="12"/>
  <c r="R2868" i="12"/>
  <c r="L2870" i="12"/>
  <c r="M2870" i="12"/>
  <c r="N2869" i="12"/>
  <c r="I2870" i="12"/>
  <c r="J2870" i="12" s="1"/>
  <c r="H2871" i="12"/>
  <c r="F2873" i="12"/>
  <c r="G2873" i="12" s="1"/>
  <c r="E2872" i="12"/>
  <c r="P2870" i="12" l="1"/>
  <c r="Q2870" i="12"/>
  <c r="R2869" i="12"/>
  <c r="L2871" i="12"/>
  <c r="M2871" i="12"/>
  <c r="N2870" i="12"/>
  <c r="I2871" i="12"/>
  <c r="J2871" i="12" s="1"/>
  <c r="H2872" i="12"/>
  <c r="F2874" i="12"/>
  <c r="G2874" i="12" s="1"/>
  <c r="E2873" i="12"/>
  <c r="P2871" i="12" l="1"/>
  <c r="Q2871" i="12"/>
  <c r="R2870" i="12"/>
  <c r="L2872" i="12"/>
  <c r="M2872" i="12"/>
  <c r="N2871" i="12"/>
  <c r="I2872" i="12"/>
  <c r="J2872" i="12" s="1"/>
  <c r="H2873" i="12"/>
  <c r="F2875" i="12"/>
  <c r="G2875" i="12" s="1"/>
  <c r="E2874" i="12"/>
  <c r="P2872" i="12" l="1"/>
  <c r="Q2872" i="12"/>
  <c r="R2871" i="12"/>
  <c r="L2873" i="12"/>
  <c r="M2873" i="12"/>
  <c r="N2872" i="12"/>
  <c r="I2873" i="12"/>
  <c r="J2873" i="12" s="1"/>
  <c r="H2874" i="12"/>
  <c r="E2875" i="12"/>
  <c r="F2876" i="12"/>
  <c r="G2876" i="12" s="1"/>
  <c r="P2873" i="12" l="1"/>
  <c r="Q2873" i="12"/>
  <c r="R2872" i="12"/>
  <c r="L2874" i="12"/>
  <c r="M2874" i="12"/>
  <c r="N2873" i="12"/>
  <c r="I2874" i="12"/>
  <c r="J2874" i="12" s="1"/>
  <c r="H2875" i="12"/>
  <c r="F2877" i="12"/>
  <c r="G2877" i="12" s="1"/>
  <c r="E2876" i="12"/>
  <c r="P2874" i="12" l="1"/>
  <c r="Q2874" i="12"/>
  <c r="R2873" i="12"/>
  <c r="L2875" i="12"/>
  <c r="M2875" i="12"/>
  <c r="N2874" i="12"/>
  <c r="I2875" i="12"/>
  <c r="J2875" i="12" s="1"/>
  <c r="H2876" i="12"/>
  <c r="E2877" i="12"/>
  <c r="F2878" i="12"/>
  <c r="G2878" i="12" s="1"/>
  <c r="P2875" i="12" l="1"/>
  <c r="Q2875" i="12"/>
  <c r="R2874" i="12"/>
  <c r="L2876" i="12"/>
  <c r="M2876" i="12"/>
  <c r="N2875" i="12"/>
  <c r="I2876" i="12"/>
  <c r="J2876" i="12" s="1"/>
  <c r="H2877" i="12"/>
  <c r="F2879" i="12"/>
  <c r="G2879" i="12" s="1"/>
  <c r="E2878" i="12"/>
  <c r="P2876" i="12" l="1"/>
  <c r="Q2876" i="12"/>
  <c r="R2875" i="12"/>
  <c r="L2877" i="12"/>
  <c r="M2877" i="12"/>
  <c r="N2876" i="12"/>
  <c r="I2877" i="12"/>
  <c r="J2877" i="12" s="1"/>
  <c r="H2878" i="12"/>
  <c r="F2880" i="12"/>
  <c r="G2880" i="12" s="1"/>
  <c r="E2879" i="12"/>
  <c r="P2877" i="12" l="1"/>
  <c r="Q2877" i="12"/>
  <c r="R2876" i="12"/>
  <c r="L2878" i="12"/>
  <c r="M2878" i="12"/>
  <c r="N2877" i="12"/>
  <c r="I2878" i="12"/>
  <c r="J2878" i="12" s="1"/>
  <c r="H2879" i="12"/>
  <c r="M2879" i="12" s="1"/>
  <c r="E2880" i="12"/>
  <c r="F2881" i="12"/>
  <c r="G2881" i="12" s="1"/>
  <c r="P2878" i="12" l="1"/>
  <c r="Q2878" i="12"/>
  <c r="Q2879" i="12" s="1"/>
  <c r="R2877" i="12"/>
  <c r="N2878" i="12"/>
  <c r="I2879" i="12"/>
  <c r="J2879" i="12" s="1"/>
  <c r="L2879" i="12"/>
  <c r="N2879" i="12" s="1"/>
  <c r="H2880" i="12"/>
  <c r="F2882" i="12"/>
  <c r="G2882" i="12" s="1"/>
  <c r="E2881" i="12"/>
  <c r="P2879" i="12" l="1"/>
  <c r="R2879" i="12" s="1"/>
  <c r="R2878" i="12"/>
  <c r="L2880" i="12"/>
  <c r="M2880" i="12"/>
  <c r="I2880" i="12"/>
  <c r="J2880" i="12" s="1"/>
  <c r="H2881" i="12"/>
  <c r="F2883" i="12"/>
  <c r="G2883" i="12" s="1"/>
  <c r="E2882" i="12"/>
  <c r="P2880" i="12" l="1"/>
  <c r="Q2880" i="12"/>
  <c r="L2881" i="12"/>
  <c r="M2881" i="12"/>
  <c r="N2880" i="12"/>
  <c r="I2881" i="12"/>
  <c r="J2881" i="12" s="1"/>
  <c r="H2882" i="12"/>
  <c r="E2883" i="12"/>
  <c r="F2884" i="12"/>
  <c r="G2884" i="12" s="1"/>
  <c r="P2881" i="12" l="1"/>
  <c r="Q2881" i="12"/>
  <c r="R2880" i="12"/>
  <c r="L2882" i="12"/>
  <c r="M2882" i="12"/>
  <c r="N2881" i="12"/>
  <c r="I2882" i="12"/>
  <c r="J2882" i="12" s="1"/>
  <c r="H2883" i="12"/>
  <c r="F2885" i="12"/>
  <c r="G2885" i="12" s="1"/>
  <c r="E2884" i="12"/>
  <c r="P2882" i="12" l="1"/>
  <c r="Q2882" i="12"/>
  <c r="R2881" i="12"/>
  <c r="L2883" i="12"/>
  <c r="M2883" i="12"/>
  <c r="N2882" i="12"/>
  <c r="I2883" i="12"/>
  <c r="J2883" i="12" s="1"/>
  <c r="H2884" i="12"/>
  <c r="E2885" i="12"/>
  <c r="F2886" i="12"/>
  <c r="G2886" i="12" s="1"/>
  <c r="P2883" i="12" l="1"/>
  <c r="Q2883" i="12"/>
  <c r="R2882" i="12"/>
  <c r="L2884" i="12"/>
  <c r="M2884" i="12"/>
  <c r="N2883" i="12"/>
  <c r="I2884" i="12"/>
  <c r="J2884" i="12" s="1"/>
  <c r="H2885" i="12"/>
  <c r="F2887" i="12"/>
  <c r="G2887" i="12" s="1"/>
  <c r="E2886" i="12"/>
  <c r="P2884" i="12" l="1"/>
  <c r="Q2884" i="12"/>
  <c r="R2883" i="12"/>
  <c r="L2885" i="12"/>
  <c r="M2885" i="12"/>
  <c r="N2884" i="12"/>
  <c r="I2885" i="12"/>
  <c r="J2885" i="12" s="1"/>
  <c r="H2886" i="12"/>
  <c r="E2887" i="12"/>
  <c r="F2888" i="12"/>
  <c r="G2888" i="12" s="1"/>
  <c r="P2885" i="12" l="1"/>
  <c r="Q2885" i="12"/>
  <c r="R2884" i="12"/>
  <c r="L2886" i="12"/>
  <c r="M2886" i="12"/>
  <c r="N2885" i="12"/>
  <c r="I2886" i="12"/>
  <c r="J2886" i="12" s="1"/>
  <c r="H2887" i="12"/>
  <c r="M2887" i="12" s="1"/>
  <c r="F2889" i="12"/>
  <c r="G2889" i="12" s="1"/>
  <c r="E2888" i="12"/>
  <c r="P2886" i="12" l="1"/>
  <c r="Q2886" i="12"/>
  <c r="Q2887" i="12" s="1"/>
  <c r="R2885" i="12"/>
  <c r="N2886" i="12"/>
  <c r="I2887" i="12"/>
  <c r="J2887" i="12" s="1"/>
  <c r="L2887" i="12"/>
  <c r="N2887" i="12" s="1"/>
  <c r="H2888" i="12"/>
  <c r="F2890" i="12"/>
  <c r="G2890" i="12" s="1"/>
  <c r="E2889" i="12"/>
  <c r="P2887" i="12" l="1"/>
  <c r="R2887" i="12" s="1"/>
  <c r="R2886" i="12"/>
  <c r="L2888" i="12"/>
  <c r="M2888" i="12"/>
  <c r="I2888" i="12"/>
  <c r="J2888" i="12" s="1"/>
  <c r="H2889" i="12"/>
  <c r="E2890" i="12"/>
  <c r="F2891" i="12"/>
  <c r="G2891" i="12" s="1"/>
  <c r="P2888" i="12" l="1"/>
  <c r="Q2888" i="12"/>
  <c r="L2889" i="12"/>
  <c r="M2889" i="12"/>
  <c r="N2888" i="12"/>
  <c r="I2889" i="12"/>
  <c r="J2889" i="12" s="1"/>
  <c r="H2890" i="12"/>
  <c r="F2892" i="12"/>
  <c r="G2892" i="12" s="1"/>
  <c r="E2891" i="12"/>
  <c r="P2889" i="12" l="1"/>
  <c r="Q2889" i="12"/>
  <c r="R2888" i="12"/>
  <c r="L2890" i="12"/>
  <c r="M2890" i="12"/>
  <c r="N2889" i="12"/>
  <c r="I2890" i="12"/>
  <c r="J2890" i="12" s="1"/>
  <c r="H2891" i="12"/>
  <c r="F2893" i="12"/>
  <c r="G2893" i="12" s="1"/>
  <c r="E2892" i="12"/>
  <c r="P2890" i="12" l="1"/>
  <c r="Q2890" i="12"/>
  <c r="R2889" i="12"/>
  <c r="L2891" i="12"/>
  <c r="M2891" i="12"/>
  <c r="N2890" i="12"/>
  <c r="I2891" i="12"/>
  <c r="J2891" i="12" s="1"/>
  <c r="H2892" i="12"/>
  <c r="F2894" i="12"/>
  <c r="G2894" i="12" s="1"/>
  <c r="E2893" i="12"/>
  <c r="P2891" i="12" l="1"/>
  <c r="Q2891" i="12"/>
  <c r="R2890" i="12"/>
  <c r="L2892" i="12"/>
  <c r="M2892" i="12"/>
  <c r="N2891" i="12"/>
  <c r="I2892" i="12"/>
  <c r="J2892" i="12" s="1"/>
  <c r="H2893" i="12"/>
  <c r="F2895" i="12"/>
  <c r="G2895" i="12" s="1"/>
  <c r="E2894" i="12"/>
  <c r="P2892" i="12" l="1"/>
  <c r="Q2892" i="12"/>
  <c r="R2891" i="12"/>
  <c r="L2893" i="12"/>
  <c r="M2893" i="12"/>
  <c r="N2892" i="12"/>
  <c r="I2893" i="12"/>
  <c r="J2893" i="12" s="1"/>
  <c r="H2894" i="12"/>
  <c r="F2896" i="12"/>
  <c r="G2896" i="12" s="1"/>
  <c r="E2895" i="12"/>
  <c r="P2893" i="12" l="1"/>
  <c r="Q2893" i="12"/>
  <c r="R2892" i="12"/>
  <c r="L2894" i="12"/>
  <c r="M2894" i="12"/>
  <c r="N2893" i="12"/>
  <c r="I2894" i="12"/>
  <c r="J2894" i="12" s="1"/>
  <c r="H2895" i="12"/>
  <c r="F2897" i="12"/>
  <c r="G2897" i="12" s="1"/>
  <c r="E2896" i="12"/>
  <c r="P2894" i="12" l="1"/>
  <c r="Q2894" i="12"/>
  <c r="R2893" i="12"/>
  <c r="L2895" i="12"/>
  <c r="M2895" i="12"/>
  <c r="N2894" i="12"/>
  <c r="I2895" i="12"/>
  <c r="J2895" i="12" s="1"/>
  <c r="H2896" i="12"/>
  <c r="M2896" i="12" s="1"/>
  <c r="F2898" i="12"/>
  <c r="G2898" i="12" s="1"/>
  <c r="E2897" i="12"/>
  <c r="P2895" i="12" l="1"/>
  <c r="Q2895" i="12"/>
  <c r="Q2896" i="12" s="1"/>
  <c r="R2894" i="12"/>
  <c r="N2895" i="12"/>
  <c r="I2896" i="12"/>
  <c r="J2896" i="12" s="1"/>
  <c r="L2896" i="12"/>
  <c r="N2896" i="12" s="1"/>
  <c r="H2897" i="12"/>
  <c r="F2899" i="12"/>
  <c r="G2899" i="12" s="1"/>
  <c r="E2898" i="12"/>
  <c r="P2896" i="12" l="1"/>
  <c r="R2896" i="12" s="1"/>
  <c r="R2895" i="12"/>
  <c r="L2897" i="12"/>
  <c r="M2897" i="12"/>
  <c r="I2897" i="12"/>
  <c r="J2897" i="12" s="1"/>
  <c r="H2898" i="12"/>
  <c r="E2899" i="12"/>
  <c r="F2900" i="12"/>
  <c r="G2900" i="12" s="1"/>
  <c r="P2897" i="12" l="1"/>
  <c r="Q2897" i="12"/>
  <c r="L2898" i="12"/>
  <c r="M2898" i="12"/>
  <c r="N2897" i="12"/>
  <c r="I2898" i="12"/>
  <c r="J2898" i="12" s="1"/>
  <c r="H2899" i="12"/>
  <c r="F2901" i="12"/>
  <c r="G2901" i="12" s="1"/>
  <c r="E2900" i="12"/>
  <c r="P2898" i="12" l="1"/>
  <c r="Q2898" i="12"/>
  <c r="R2897" i="12"/>
  <c r="L2899" i="12"/>
  <c r="M2899" i="12"/>
  <c r="N2898" i="12"/>
  <c r="I2899" i="12"/>
  <c r="J2899" i="12" s="1"/>
  <c r="H2900" i="12"/>
  <c r="F2902" i="12"/>
  <c r="G2902" i="12" s="1"/>
  <c r="E2901" i="12"/>
  <c r="P2899" i="12" l="1"/>
  <c r="Q2899" i="12"/>
  <c r="R2898" i="12"/>
  <c r="L2900" i="12"/>
  <c r="M2900" i="12"/>
  <c r="N2899" i="12"/>
  <c r="I2900" i="12"/>
  <c r="J2900" i="12" s="1"/>
  <c r="H2901" i="12"/>
  <c r="E2902" i="12"/>
  <c r="F2903" i="12"/>
  <c r="G2903" i="12" s="1"/>
  <c r="P2900" i="12" l="1"/>
  <c r="Q2900" i="12"/>
  <c r="R2899" i="12"/>
  <c r="L2901" i="12"/>
  <c r="M2901" i="12"/>
  <c r="N2900" i="12"/>
  <c r="I2901" i="12"/>
  <c r="J2901" i="12" s="1"/>
  <c r="H2902" i="12"/>
  <c r="F2904" i="12"/>
  <c r="G2904" i="12" s="1"/>
  <c r="E2903" i="12"/>
  <c r="P2901" i="12" l="1"/>
  <c r="Q2901" i="12"/>
  <c r="R2900" i="12"/>
  <c r="L2902" i="12"/>
  <c r="M2902" i="12"/>
  <c r="N2901" i="12"/>
  <c r="I2902" i="12"/>
  <c r="J2902" i="12" s="1"/>
  <c r="H2903" i="12"/>
  <c r="F2905" i="12"/>
  <c r="G2905" i="12" s="1"/>
  <c r="E2904" i="12"/>
  <c r="P2902" i="12" l="1"/>
  <c r="Q2902" i="12"/>
  <c r="R2901" i="12"/>
  <c r="L2903" i="12"/>
  <c r="M2903" i="12"/>
  <c r="N2902" i="12"/>
  <c r="I2903" i="12"/>
  <c r="J2903" i="12" s="1"/>
  <c r="H2904" i="12"/>
  <c r="F2906" i="12"/>
  <c r="G2906" i="12" s="1"/>
  <c r="E2905" i="12"/>
  <c r="P2903" i="12" l="1"/>
  <c r="Q2903" i="12"/>
  <c r="R2902" i="12"/>
  <c r="L2904" i="12"/>
  <c r="M2904" i="12"/>
  <c r="N2903" i="12"/>
  <c r="I2904" i="12"/>
  <c r="J2904" i="12" s="1"/>
  <c r="H2905" i="12"/>
  <c r="F2907" i="12"/>
  <c r="G2907" i="12" s="1"/>
  <c r="E2906" i="12"/>
  <c r="P2904" i="12" l="1"/>
  <c r="Q2904" i="12"/>
  <c r="R2903" i="12"/>
  <c r="L2905" i="12"/>
  <c r="M2905" i="12"/>
  <c r="N2904" i="12"/>
  <c r="I2905" i="12"/>
  <c r="J2905" i="12" s="1"/>
  <c r="H2906" i="12"/>
  <c r="E2907" i="12"/>
  <c r="F2908" i="12"/>
  <c r="G2908" i="12" s="1"/>
  <c r="P2905" i="12" l="1"/>
  <c r="Q2905" i="12"/>
  <c r="R2904" i="12"/>
  <c r="L2906" i="12"/>
  <c r="M2906" i="12"/>
  <c r="N2905" i="12"/>
  <c r="I2906" i="12"/>
  <c r="J2906" i="12" s="1"/>
  <c r="H2907" i="12"/>
  <c r="F2909" i="12"/>
  <c r="G2909" i="12" s="1"/>
  <c r="E2908" i="12"/>
  <c r="P2906" i="12" l="1"/>
  <c r="Q2906" i="12"/>
  <c r="R2905" i="12"/>
  <c r="L2907" i="12"/>
  <c r="M2907" i="12"/>
  <c r="N2906" i="12"/>
  <c r="I2907" i="12"/>
  <c r="J2907" i="12" s="1"/>
  <c r="H2908" i="12"/>
  <c r="F2910" i="12"/>
  <c r="G2910" i="12" s="1"/>
  <c r="E2909" i="12"/>
  <c r="P2907" i="12" l="1"/>
  <c r="Q2907" i="12"/>
  <c r="R2906" i="12"/>
  <c r="L2908" i="12"/>
  <c r="M2908" i="12"/>
  <c r="N2907" i="12"/>
  <c r="I2908" i="12"/>
  <c r="J2908" i="12" s="1"/>
  <c r="H2909" i="12"/>
  <c r="E2910" i="12"/>
  <c r="F2911" i="12"/>
  <c r="G2911" i="12" s="1"/>
  <c r="P2908" i="12" l="1"/>
  <c r="Q2908" i="12"/>
  <c r="R2907" i="12"/>
  <c r="L2909" i="12"/>
  <c r="M2909" i="12"/>
  <c r="N2908" i="12"/>
  <c r="I2909" i="12"/>
  <c r="J2909" i="12" s="1"/>
  <c r="H2910" i="12"/>
  <c r="F2912" i="12"/>
  <c r="G2912" i="12" s="1"/>
  <c r="E2911" i="12"/>
  <c r="P2909" i="12" l="1"/>
  <c r="Q2909" i="12"/>
  <c r="R2908" i="12"/>
  <c r="L2910" i="12"/>
  <c r="M2910" i="12"/>
  <c r="N2909" i="12"/>
  <c r="I2910" i="12"/>
  <c r="J2910" i="12" s="1"/>
  <c r="H2911" i="12"/>
  <c r="F2913" i="12"/>
  <c r="G2913" i="12" s="1"/>
  <c r="E2912" i="12"/>
  <c r="P2910" i="12" l="1"/>
  <c r="Q2910" i="12"/>
  <c r="R2909" i="12"/>
  <c r="L2911" i="12"/>
  <c r="M2911" i="12"/>
  <c r="N2910" i="12"/>
  <c r="I2911" i="12"/>
  <c r="J2911" i="12" s="1"/>
  <c r="H2912" i="12"/>
  <c r="F2914" i="12"/>
  <c r="G2914" i="12" s="1"/>
  <c r="E2913" i="12"/>
  <c r="P2911" i="12" l="1"/>
  <c r="Q2911" i="12"/>
  <c r="R2910" i="12"/>
  <c r="L2912" i="12"/>
  <c r="M2912" i="12"/>
  <c r="N2911" i="12"/>
  <c r="I2912" i="12"/>
  <c r="J2912" i="12" s="1"/>
  <c r="H2913" i="12"/>
  <c r="E2914" i="12"/>
  <c r="F2915" i="12"/>
  <c r="G2915" i="12" s="1"/>
  <c r="P2912" i="12" l="1"/>
  <c r="Q2912" i="12"/>
  <c r="R2911" i="12"/>
  <c r="L2913" i="12"/>
  <c r="M2913" i="12"/>
  <c r="N2912" i="12"/>
  <c r="I2913" i="12"/>
  <c r="J2913" i="12" s="1"/>
  <c r="H2914" i="12"/>
  <c r="F2916" i="12"/>
  <c r="G2916" i="12" s="1"/>
  <c r="E2915" i="12"/>
  <c r="P2913" i="12" l="1"/>
  <c r="Q2913" i="12"/>
  <c r="R2912" i="12"/>
  <c r="L2914" i="12"/>
  <c r="M2914" i="12"/>
  <c r="N2913" i="12"/>
  <c r="I2914" i="12"/>
  <c r="J2914" i="12" s="1"/>
  <c r="H2915" i="12"/>
  <c r="E2916" i="12"/>
  <c r="F2917" i="12"/>
  <c r="G2917" i="12" s="1"/>
  <c r="P2914" i="12" l="1"/>
  <c r="Q2914" i="12"/>
  <c r="R2913" i="12"/>
  <c r="L2915" i="12"/>
  <c r="M2915" i="12"/>
  <c r="N2914" i="12"/>
  <c r="I2915" i="12"/>
  <c r="J2915" i="12" s="1"/>
  <c r="H2916" i="12"/>
  <c r="F2918" i="12"/>
  <c r="G2918" i="12" s="1"/>
  <c r="E2917" i="12"/>
  <c r="P2915" i="12" l="1"/>
  <c r="Q2915" i="12"/>
  <c r="R2914" i="12"/>
  <c r="L2916" i="12"/>
  <c r="M2916" i="12"/>
  <c r="N2915" i="12"/>
  <c r="I2916" i="12"/>
  <c r="J2916" i="12" s="1"/>
  <c r="H2917" i="12"/>
  <c r="M2917" i="12" s="1"/>
  <c r="E2918" i="12"/>
  <c r="F2919" i="12"/>
  <c r="G2919" i="12" s="1"/>
  <c r="P2916" i="12" l="1"/>
  <c r="Q2916" i="12"/>
  <c r="Q2917" i="12" s="1"/>
  <c r="R2915" i="12"/>
  <c r="N2916" i="12"/>
  <c r="I2917" i="12"/>
  <c r="J2917" i="12" s="1"/>
  <c r="L2917" i="12"/>
  <c r="N2917" i="12" s="1"/>
  <c r="H2918" i="12"/>
  <c r="M2918" i="12" s="1"/>
  <c r="F2920" i="12"/>
  <c r="G2920" i="12" s="1"/>
  <c r="E2919" i="12"/>
  <c r="P2917" i="12" l="1"/>
  <c r="R2917" i="12" s="1"/>
  <c r="Q2918" i="12"/>
  <c r="R2916" i="12"/>
  <c r="I2918" i="12"/>
  <c r="J2918" i="12" s="1"/>
  <c r="L2918" i="12"/>
  <c r="N2918" i="12" s="1"/>
  <c r="H2919" i="12"/>
  <c r="F2921" i="12"/>
  <c r="G2921" i="12" s="1"/>
  <c r="E2920" i="12"/>
  <c r="P2918" i="12" l="1"/>
  <c r="R2918" i="12" s="1"/>
  <c r="L2919" i="12"/>
  <c r="M2919" i="12"/>
  <c r="I2919" i="12"/>
  <c r="J2919" i="12" s="1"/>
  <c r="H2920" i="12"/>
  <c r="E2921" i="12"/>
  <c r="F2922" i="12"/>
  <c r="G2922" i="12" s="1"/>
  <c r="P2919" i="12" l="1"/>
  <c r="Q2919" i="12"/>
  <c r="L2920" i="12"/>
  <c r="M2920" i="12"/>
  <c r="N2919" i="12"/>
  <c r="I2920" i="12"/>
  <c r="J2920" i="12" s="1"/>
  <c r="H2921" i="12"/>
  <c r="M2921" i="12" s="1"/>
  <c r="F2923" i="12"/>
  <c r="G2923" i="12" s="1"/>
  <c r="E2922" i="12"/>
  <c r="P2920" i="12" l="1"/>
  <c r="Q2920" i="12"/>
  <c r="Q2921" i="12" s="1"/>
  <c r="R2919" i="12"/>
  <c r="N2920" i="12"/>
  <c r="I2921" i="12"/>
  <c r="J2921" i="12" s="1"/>
  <c r="L2921" i="12"/>
  <c r="N2921" i="12" s="1"/>
  <c r="H2922" i="12"/>
  <c r="E2923" i="12"/>
  <c r="F2924" i="12"/>
  <c r="G2924" i="12" s="1"/>
  <c r="P2921" i="12" l="1"/>
  <c r="R2921" i="12" s="1"/>
  <c r="R2920" i="12"/>
  <c r="L2922" i="12"/>
  <c r="M2922" i="12"/>
  <c r="I2922" i="12"/>
  <c r="J2922" i="12" s="1"/>
  <c r="H2923" i="12"/>
  <c r="F2925" i="12"/>
  <c r="G2925" i="12" s="1"/>
  <c r="E2924" i="12"/>
  <c r="P2922" i="12" l="1"/>
  <c r="Q2922" i="12"/>
  <c r="L2923" i="12"/>
  <c r="M2923" i="12"/>
  <c r="N2922" i="12"/>
  <c r="I2923" i="12"/>
  <c r="J2923" i="12" s="1"/>
  <c r="H2924" i="12"/>
  <c r="E2925" i="12"/>
  <c r="F2926" i="12"/>
  <c r="G2926" i="12" s="1"/>
  <c r="P2923" i="12" l="1"/>
  <c r="Q2923" i="12"/>
  <c r="R2922" i="12"/>
  <c r="L2924" i="12"/>
  <c r="M2924" i="12"/>
  <c r="N2923" i="12"/>
  <c r="I2924" i="12"/>
  <c r="J2924" i="12" s="1"/>
  <c r="H2925" i="12"/>
  <c r="F2927" i="12"/>
  <c r="G2927" i="12" s="1"/>
  <c r="E2926" i="12"/>
  <c r="P2924" i="12" l="1"/>
  <c r="Q2924" i="12"/>
  <c r="R2923" i="12"/>
  <c r="L2925" i="12"/>
  <c r="M2925" i="12"/>
  <c r="N2924" i="12"/>
  <c r="I2925" i="12"/>
  <c r="J2925" i="12" s="1"/>
  <c r="H2926" i="12"/>
  <c r="F2928" i="12"/>
  <c r="G2928" i="12" s="1"/>
  <c r="E2927" i="12"/>
  <c r="P2925" i="12" l="1"/>
  <c r="Q2925" i="12"/>
  <c r="R2924" i="12"/>
  <c r="L2926" i="12"/>
  <c r="M2926" i="12"/>
  <c r="N2925" i="12"/>
  <c r="I2926" i="12"/>
  <c r="J2926" i="12" s="1"/>
  <c r="H2927" i="12"/>
  <c r="E2928" i="12"/>
  <c r="F2929" i="12"/>
  <c r="G2929" i="12" s="1"/>
  <c r="P2926" i="12" l="1"/>
  <c r="Q2926" i="12"/>
  <c r="R2925" i="12"/>
  <c r="L2927" i="12"/>
  <c r="M2927" i="12"/>
  <c r="N2926" i="12"/>
  <c r="I2927" i="12"/>
  <c r="J2927" i="12" s="1"/>
  <c r="H2928" i="12"/>
  <c r="F2930" i="12"/>
  <c r="G2930" i="12" s="1"/>
  <c r="E2929" i="12"/>
  <c r="P2927" i="12" l="1"/>
  <c r="Q2927" i="12"/>
  <c r="R2926" i="12"/>
  <c r="L2928" i="12"/>
  <c r="M2928" i="12"/>
  <c r="N2927" i="12"/>
  <c r="I2928" i="12"/>
  <c r="J2928" i="12" s="1"/>
  <c r="H2929" i="12"/>
  <c r="E2930" i="12"/>
  <c r="F2931" i="12"/>
  <c r="G2931" i="12" s="1"/>
  <c r="P2928" i="12" l="1"/>
  <c r="Q2928" i="12"/>
  <c r="R2927" i="12"/>
  <c r="L2929" i="12"/>
  <c r="M2929" i="12"/>
  <c r="N2928" i="12"/>
  <c r="I2929" i="12"/>
  <c r="J2929" i="12" s="1"/>
  <c r="H2930" i="12"/>
  <c r="F2932" i="12"/>
  <c r="G2932" i="12" s="1"/>
  <c r="E2931" i="12"/>
  <c r="P2929" i="12" l="1"/>
  <c r="Q2929" i="12"/>
  <c r="R2928" i="12"/>
  <c r="L2930" i="12"/>
  <c r="M2930" i="12"/>
  <c r="N2929" i="12"/>
  <c r="I2930" i="12"/>
  <c r="J2930" i="12" s="1"/>
  <c r="H2931" i="12"/>
  <c r="M2931" i="12" s="1"/>
  <c r="E2932" i="12"/>
  <c r="F2933" i="12"/>
  <c r="G2933" i="12" s="1"/>
  <c r="P2930" i="12" l="1"/>
  <c r="Q2930" i="12"/>
  <c r="Q2931" i="12" s="1"/>
  <c r="R2929" i="12"/>
  <c r="N2930" i="12"/>
  <c r="I2931" i="12"/>
  <c r="J2931" i="12" s="1"/>
  <c r="L2931" i="12"/>
  <c r="N2931" i="12" s="1"/>
  <c r="H2932" i="12"/>
  <c r="F2934" i="12"/>
  <c r="G2934" i="12" s="1"/>
  <c r="E2933" i="12"/>
  <c r="P2931" i="12" l="1"/>
  <c r="R2931" i="12" s="1"/>
  <c r="R2930" i="12"/>
  <c r="L2932" i="12"/>
  <c r="M2932" i="12"/>
  <c r="I2932" i="12"/>
  <c r="J2932" i="12" s="1"/>
  <c r="H2933" i="12"/>
  <c r="F2935" i="12"/>
  <c r="G2935" i="12" s="1"/>
  <c r="E2934" i="12"/>
  <c r="P2932" i="12" l="1"/>
  <c r="Q2932" i="12"/>
  <c r="L2933" i="12"/>
  <c r="M2933" i="12"/>
  <c r="N2932" i="12"/>
  <c r="I2933" i="12"/>
  <c r="J2933" i="12" s="1"/>
  <c r="H2934" i="12"/>
  <c r="F2936" i="12"/>
  <c r="G2936" i="12" s="1"/>
  <c r="E2935" i="12"/>
  <c r="P2933" i="12" l="1"/>
  <c r="Q2933" i="12"/>
  <c r="R2932" i="12"/>
  <c r="L2934" i="12"/>
  <c r="M2934" i="12"/>
  <c r="N2933" i="12"/>
  <c r="I2934" i="12"/>
  <c r="J2934" i="12" s="1"/>
  <c r="H2935" i="12"/>
  <c r="E2936" i="12"/>
  <c r="F2937" i="12"/>
  <c r="G2937" i="12" s="1"/>
  <c r="P2934" i="12" l="1"/>
  <c r="Q2934" i="12"/>
  <c r="R2933" i="12"/>
  <c r="L2935" i="12"/>
  <c r="M2935" i="12"/>
  <c r="N2934" i="12"/>
  <c r="I2935" i="12"/>
  <c r="J2935" i="12" s="1"/>
  <c r="H2936" i="12"/>
  <c r="F2938" i="12"/>
  <c r="G2938" i="12" s="1"/>
  <c r="E2937" i="12"/>
  <c r="P2935" i="12" l="1"/>
  <c r="Q2935" i="12"/>
  <c r="R2934" i="12"/>
  <c r="L2936" i="12"/>
  <c r="M2936" i="12"/>
  <c r="N2935" i="12"/>
  <c r="I2936" i="12"/>
  <c r="J2936" i="12" s="1"/>
  <c r="H2937" i="12"/>
  <c r="F2939" i="12"/>
  <c r="G2939" i="12" s="1"/>
  <c r="E2938" i="12"/>
  <c r="P2936" i="12" l="1"/>
  <c r="Q2936" i="12"/>
  <c r="R2935" i="12"/>
  <c r="L2937" i="12"/>
  <c r="M2937" i="12"/>
  <c r="N2936" i="12"/>
  <c r="I2937" i="12"/>
  <c r="J2937" i="12" s="1"/>
  <c r="H2938" i="12"/>
  <c r="F2940" i="12"/>
  <c r="G2940" i="12" s="1"/>
  <c r="E2939" i="12"/>
  <c r="P2937" i="12" l="1"/>
  <c r="Q2937" i="12"/>
  <c r="R2936" i="12"/>
  <c r="L2938" i="12"/>
  <c r="M2938" i="12"/>
  <c r="N2937" i="12"/>
  <c r="I2938" i="12"/>
  <c r="J2938" i="12" s="1"/>
  <c r="H2939" i="12"/>
  <c r="E2940" i="12"/>
  <c r="F2941" i="12"/>
  <c r="G2941" i="12" s="1"/>
  <c r="P2938" i="12" l="1"/>
  <c r="Q2938" i="12"/>
  <c r="R2937" i="12"/>
  <c r="L2939" i="12"/>
  <c r="M2939" i="12"/>
  <c r="N2938" i="12"/>
  <c r="I2939" i="12"/>
  <c r="J2939" i="12" s="1"/>
  <c r="H2940" i="12"/>
  <c r="F2942" i="12"/>
  <c r="G2942" i="12" s="1"/>
  <c r="E2941" i="12"/>
  <c r="P2939" i="12" l="1"/>
  <c r="Q2939" i="12"/>
  <c r="R2938" i="12"/>
  <c r="L2940" i="12"/>
  <c r="M2940" i="12"/>
  <c r="N2939" i="12"/>
  <c r="I2940" i="12"/>
  <c r="J2940" i="12" s="1"/>
  <c r="H2941" i="12"/>
  <c r="E2942" i="12"/>
  <c r="F2943" i="12"/>
  <c r="G2943" i="12" s="1"/>
  <c r="P2940" i="12" l="1"/>
  <c r="Q2940" i="12"/>
  <c r="R2939" i="12"/>
  <c r="L2941" i="12"/>
  <c r="M2941" i="12"/>
  <c r="N2940" i="12"/>
  <c r="I2941" i="12"/>
  <c r="J2941" i="12" s="1"/>
  <c r="H2942" i="12"/>
  <c r="F2944" i="12"/>
  <c r="G2944" i="12" s="1"/>
  <c r="E2943" i="12"/>
  <c r="P2941" i="12" l="1"/>
  <c r="Q2941" i="12"/>
  <c r="R2940" i="12"/>
  <c r="L2942" i="12"/>
  <c r="M2942" i="12"/>
  <c r="N2941" i="12"/>
  <c r="I2942" i="12"/>
  <c r="J2942" i="12" s="1"/>
  <c r="H2943" i="12"/>
  <c r="E2944" i="12"/>
  <c r="F2945" i="12"/>
  <c r="G2945" i="12" s="1"/>
  <c r="P2942" i="12" l="1"/>
  <c r="Q2942" i="12"/>
  <c r="R2941" i="12"/>
  <c r="L2943" i="12"/>
  <c r="M2943" i="12"/>
  <c r="N2942" i="12"/>
  <c r="I2943" i="12"/>
  <c r="J2943" i="12" s="1"/>
  <c r="H2944" i="12"/>
  <c r="F2946" i="12"/>
  <c r="G2946" i="12" s="1"/>
  <c r="E2945" i="12"/>
  <c r="P2943" i="12" l="1"/>
  <c r="Q2943" i="12"/>
  <c r="R2942" i="12"/>
  <c r="L2944" i="12"/>
  <c r="M2944" i="12"/>
  <c r="N2943" i="12"/>
  <c r="I2944" i="12"/>
  <c r="J2944" i="12" s="1"/>
  <c r="H2945" i="12"/>
  <c r="E2946" i="12"/>
  <c r="F2947" i="12"/>
  <c r="G2947" i="12" s="1"/>
  <c r="P2944" i="12" l="1"/>
  <c r="Q2944" i="12"/>
  <c r="R2943" i="12"/>
  <c r="L2945" i="12"/>
  <c r="M2945" i="12"/>
  <c r="N2944" i="12"/>
  <c r="I2945" i="12"/>
  <c r="J2945" i="12" s="1"/>
  <c r="H2946" i="12"/>
  <c r="F2948" i="12"/>
  <c r="G2948" i="12" s="1"/>
  <c r="E2947" i="12"/>
  <c r="P2945" i="12" l="1"/>
  <c r="Q2945" i="12"/>
  <c r="R2944" i="12"/>
  <c r="L2946" i="12"/>
  <c r="M2946" i="12"/>
  <c r="N2945" i="12"/>
  <c r="I2946" i="12"/>
  <c r="J2946" i="12" s="1"/>
  <c r="H2947" i="12"/>
  <c r="F2949" i="12"/>
  <c r="G2949" i="12" s="1"/>
  <c r="E2948" i="12"/>
  <c r="P2946" i="12" l="1"/>
  <c r="Q2946" i="12"/>
  <c r="R2945" i="12"/>
  <c r="L2947" i="12"/>
  <c r="M2947" i="12"/>
  <c r="N2946" i="12"/>
  <c r="I2947" i="12"/>
  <c r="J2947" i="12" s="1"/>
  <c r="H2948" i="12"/>
  <c r="E2949" i="12"/>
  <c r="F2950" i="12"/>
  <c r="G2950" i="12" s="1"/>
  <c r="P2947" i="12" l="1"/>
  <c r="Q2947" i="12"/>
  <c r="R2946" i="12"/>
  <c r="L2948" i="12"/>
  <c r="M2948" i="12"/>
  <c r="N2947" i="12"/>
  <c r="I2948" i="12"/>
  <c r="J2948" i="12" s="1"/>
  <c r="H2949" i="12"/>
  <c r="F2951" i="12"/>
  <c r="G2951" i="12" s="1"/>
  <c r="E2950" i="12"/>
  <c r="P2948" i="12" l="1"/>
  <c r="Q2948" i="12"/>
  <c r="R2947" i="12"/>
  <c r="L2949" i="12"/>
  <c r="M2949" i="12"/>
  <c r="N2948" i="12"/>
  <c r="I2949" i="12"/>
  <c r="J2949" i="12" s="1"/>
  <c r="H2950" i="12"/>
  <c r="E2951" i="12"/>
  <c r="F2952" i="12"/>
  <c r="G2952" i="12" s="1"/>
  <c r="P2949" i="12" l="1"/>
  <c r="Q2949" i="12"/>
  <c r="R2948" i="12"/>
  <c r="L2950" i="12"/>
  <c r="M2950" i="12"/>
  <c r="N2949" i="12"/>
  <c r="I2950" i="12"/>
  <c r="J2950" i="12" s="1"/>
  <c r="H2951" i="12"/>
  <c r="F2953" i="12"/>
  <c r="G2953" i="12" s="1"/>
  <c r="E2952" i="12"/>
  <c r="P2950" i="12" l="1"/>
  <c r="Q2950" i="12"/>
  <c r="R2949" i="12"/>
  <c r="L2951" i="12"/>
  <c r="M2951" i="12"/>
  <c r="N2950" i="12"/>
  <c r="I2951" i="12"/>
  <c r="J2951" i="12" s="1"/>
  <c r="H2952" i="12"/>
  <c r="F2954" i="12"/>
  <c r="G2954" i="12" s="1"/>
  <c r="E2953" i="12"/>
  <c r="P2951" i="12" l="1"/>
  <c r="Q2951" i="12"/>
  <c r="R2950" i="12"/>
  <c r="L2952" i="12"/>
  <c r="M2952" i="12"/>
  <c r="N2951" i="12"/>
  <c r="I2952" i="12"/>
  <c r="J2952" i="12" s="1"/>
  <c r="H2953" i="12"/>
  <c r="F2955" i="12"/>
  <c r="G2955" i="12" s="1"/>
  <c r="E2954" i="12"/>
  <c r="P2952" i="12" l="1"/>
  <c r="Q2952" i="12"/>
  <c r="R2951" i="12"/>
  <c r="L2953" i="12"/>
  <c r="M2953" i="12"/>
  <c r="N2952" i="12"/>
  <c r="I2953" i="12"/>
  <c r="J2953" i="12" s="1"/>
  <c r="H2954" i="12"/>
  <c r="M2954" i="12" s="1"/>
  <c r="F2956" i="12"/>
  <c r="G2956" i="12" s="1"/>
  <c r="E2955" i="12"/>
  <c r="P2953" i="12" l="1"/>
  <c r="Q2953" i="12"/>
  <c r="Q2954" i="12" s="1"/>
  <c r="R2952" i="12"/>
  <c r="N2953" i="12"/>
  <c r="I2954" i="12"/>
  <c r="J2954" i="12" s="1"/>
  <c r="L2954" i="12"/>
  <c r="N2954" i="12" s="1"/>
  <c r="H2955" i="12"/>
  <c r="F2957" i="12"/>
  <c r="G2957" i="12" s="1"/>
  <c r="E2956" i="12"/>
  <c r="P2954" i="12" l="1"/>
  <c r="R2954" i="12" s="1"/>
  <c r="R2953" i="12"/>
  <c r="L2955" i="12"/>
  <c r="M2955" i="12"/>
  <c r="I2955" i="12"/>
  <c r="J2955" i="12" s="1"/>
  <c r="H2956" i="12"/>
  <c r="E2957" i="12"/>
  <c r="F2958" i="12"/>
  <c r="G2958" i="12" s="1"/>
  <c r="P2955" i="12" l="1"/>
  <c r="Q2955" i="12"/>
  <c r="L2956" i="12"/>
  <c r="M2956" i="12"/>
  <c r="N2955" i="12"/>
  <c r="I2956" i="12"/>
  <c r="J2956" i="12" s="1"/>
  <c r="H2957" i="12"/>
  <c r="F2959" i="12"/>
  <c r="G2959" i="12" s="1"/>
  <c r="E2958" i="12"/>
  <c r="P2956" i="12" l="1"/>
  <c r="Q2956" i="12"/>
  <c r="R2955" i="12"/>
  <c r="L2957" i="12"/>
  <c r="M2957" i="12"/>
  <c r="N2956" i="12"/>
  <c r="I2957" i="12"/>
  <c r="J2957" i="12" s="1"/>
  <c r="H2958" i="12"/>
  <c r="E2959" i="12"/>
  <c r="F2960" i="12"/>
  <c r="G2960" i="12" s="1"/>
  <c r="P2957" i="12" l="1"/>
  <c r="Q2957" i="12"/>
  <c r="R2956" i="12"/>
  <c r="L2958" i="12"/>
  <c r="M2958" i="12"/>
  <c r="N2957" i="12"/>
  <c r="I2958" i="12"/>
  <c r="J2958" i="12" s="1"/>
  <c r="H2959" i="12"/>
  <c r="F2961" i="12"/>
  <c r="G2961" i="12" s="1"/>
  <c r="E2960" i="12"/>
  <c r="P2958" i="12" l="1"/>
  <c r="Q2958" i="12"/>
  <c r="R2957" i="12"/>
  <c r="L2959" i="12"/>
  <c r="M2959" i="12"/>
  <c r="N2958" i="12"/>
  <c r="I2959" i="12"/>
  <c r="J2959" i="12" s="1"/>
  <c r="H2960" i="12"/>
  <c r="F2962" i="12"/>
  <c r="G2962" i="12" s="1"/>
  <c r="E2961" i="12"/>
  <c r="P2959" i="12" l="1"/>
  <c r="Q2959" i="12"/>
  <c r="R2958" i="12"/>
  <c r="L2960" i="12"/>
  <c r="M2960" i="12"/>
  <c r="N2959" i="12"/>
  <c r="I2960" i="12"/>
  <c r="J2960" i="12" s="1"/>
  <c r="H2961" i="12"/>
  <c r="E2962" i="12"/>
  <c r="F2963" i="12"/>
  <c r="G2963" i="12" s="1"/>
  <c r="P2960" i="12" l="1"/>
  <c r="Q2960" i="12"/>
  <c r="R2959" i="12"/>
  <c r="L2961" i="12"/>
  <c r="M2961" i="12"/>
  <c r="N2960" i="12"/>
  <c r="I2961" i="12"/>
  <c r="J2961" i="12" s="1"/>
  <c r="H2962" i="12"/>
  <c r="M2962" i="12" s="1"/>
  <c r="F2964" i="12"/>
  <c r="G2964" i="12" s="1"/>
  <c r="E2963" i="12"/>
  <c r="P2961" i="12" l="1"/>
  <c r="Q2961" i="12"/>
  <c r="Q2962" i="12" s="1"/>
  <c r="R2960" i="12"/>
  <c r="N2961" i="12"/>
  <c r="I2962" i="12"/>
  <c r="J2962" i="12" s="1"/>
  <c r="L2962" i="12"/>
  <c r="N2962" i="12" s="1"/>
  <c r="H2963" i="12"/>
  <c r="M2963" i="12" s="1"/>
  <c r="F2965" i="12"/>
  <c r="G2965" i="12" s="1"/>
  <c r="E2964" i="12"/>
  <c r="P2962" i="12" l="1"/>
  <c r="R2962" i="12" s="1"/>
  <c r="Q2963" i="12"/>
  <c r="R2961" i="12"/>
  <c r="I2963" i="12"/>
  <c r="J2963" i="12" s="1"/>
  <c r="L2963" i="12"/>
  <c r="N2963" i="12" s="1"/>
  <c r="H2964" i="12"/>
  <c r="E2965" i="12"/>
  <c r="F2966" i="12"/>
  <c r="G2966" i="12" s="1"/>
  <c r="P2963" i="12" l="1"/>
  <c r="R2963" i="12" s="1"/>
  <c r="L2964" i="12"/>
  <c r="M2964" i="12"/>
  <c r="I2964" i="12"/>
  <c r="J2964" i="12" s="1"/>
  <c r="H2965" i="12"/>
  <c r="F2967" i="12"/>
  <c r="G2967" i="12" s="1"/>
  <c r="E2966" i="12"/>
  <c r="P2964" i="12" l="1"/>
  <c r="Q2964" i="12"/>
  <c r="L2965" i="12"/>
  <c r="M2965" i="12"/>
  <c r="N2964" i="12"/>
  <c r="I2965" i="12"/>
  <c r="J2965" i="12" s="1"/>
  <c r="H2966" i="12"/>
  <c r="E2967" i="12"/>
  <c r="F2968" i="12"/>
  <c r="G2968" i="12" s="1"/>
  <c r="P2965" i="12" l="1"/>
  <c r="Q2965" i="12"/>
  <c r="R2964" i="12"/>
  <c r="L2966" i="12"/>
  <c r="M2966" i="12"/>
  <c r="N2965" i="12"/>
  <c r="I2966" i="12"/>
  <c r="J2966" i="12" s="1"/>
  <c r="H2967" i="12"/>
  <c r="F2969" i="12"/>
  <c r="G2969" i="12" s="1"/>
  <c r="E2968" i="12"/>
  <c r="P2966" i="12" l="1"/>
  <c r="Q2966" i="12"/>
  <c r="R2965" i="12"/>
  <c r="L2967" i="12"/>
  <c r="M2967" i="12"/>
  <c r="N2966" i="12"/>
  <c r="I2967" i="12"/>
  <c r="J2967" i="12" s="1"/>
  <c r="H2968" i="12"/>
  <c r="E2969" i="12"/>
  <c r="F2970" i="12"/>
  <c r="G2970" i="12" s="1"/>
  <c r="P2967" i="12" l="1"/>
  <c r="Q2967" i="12"/>
  <c r="R2966" i="12"/>
  <c r="L2968" i="12"/>
  <c r="M2968" i="12"/>
  <c r="N2967" i="12"/>
  <c r="I2968" i="12"/>
  <c r="J2968" i="12" s="1"/>
  <c r="H2969" i="12"/>
  <c r="F2971" i="12"/>
  <c r="G2971" i="12" s="1"/>
  <c r="E2970" i="12"/>
  <c r="P2968" i="12" l="1"/>
  <c r="Q2968" i="12"/>
  <c r="R2967" i="12"/>
  <c r="L2969" i="12"/>
  <c r="M2969" i="12"/>
  <c r="N2968" i="12"/>
  <c r="I2969" i="12"/>
  <c r="J2969" i="12" s="1"/>
  <c r="H2970" i="12"/>
  <c r="E2971" i="12"/>
  <c r="F2972" i="12"/>
  <c r="G2972" i="12" s="1"/>
  <c r="P2969" i="12" l="1"/>
  <c r="Q2969" i="12"/>
  <c r="R2968" i="12"/>
  <c r="L2970" i="12"/>
  <c r="M2970" i="12"/>
  <c r="N2969" i="12"/>
  <c r="I2970" i="12"/>
  <c r="J2970" i="12" s="1"/>
  <c r="H2971" i="12"/>
  <c r="F2973" i="12"/>
  <c r="G2973" i="12" s="1"/>
  <c r="E2972" i="12"/>
  <c r="P2970" i="12" l="1"/>
  <c r="Q2970" i="12"/>
  <c r="R2969" i="12"/>
  <c r="L2971" i="12"/>
  <c r="M2971" i="12"/>
  <c r="N2970" i="12"/>
  <c r="I2971" i="12"/>
  <c r="J2971" i="12" s="1"/>
  <c r="H2972" i="12"/>
  <c r="E2973" i="12"/>
  <c r="F2974" i="12"/>
  <c r="G2974" i="12" s="1"/>
  <c r="P2971" i="12" l="1"/>
  <c r="Q2971" i="12"/>
  <c r="R2970" i="12"/>
  <c r="L2972" i="12"/>
  <c r="M2972" i="12"/>
  <c r="N2971" i="12"/>
  <c r="I2972" i="12"/>
  <c r="J2972" i="12" s="1"/>
  <c r="H2973" i="12"/>
  <c r="F2975" i="12"/>
  <c r="G2975" i="12" s="1"/>
  <c r="E2974" i="12"/>
  <c r="P2972" i="12" l="1"/>
  <c r="Q2972" i="12"/>
  <c r="R2971" i="12"/>
  <c r="L2973" i="12"/>
  <c r="M2973" i="12"/>
  <c r="N2972" i="12"/>
  <c r="I2973" i="12"/>
  <c r="J2973" i="12" s="1"/>
  <c r="H2974" i="12"/>
  <c r="F2976" i="12"/>
  <c r="G2976" i="12" s="1"/>
  <c r="E2975" i="12"/>
  <c r="P2973" i="12" l="1"/>
  <c r="Q2973" i="12"/>
  <c r="R2972" i="12"/>
  <c r="L2974" i="12"/>
  <c r="M2974" i="12"/>
  <c r="N2973" i="12"/>
  <c r="I2974" i="12"/>
  <c r="J2974" i="12" s="1"/>
  <c r="H2975" i="12"/>
  <c r="F2977" i="12"/>
  <c r="G2977" i="12" s="1"/>
  <c r="E2976" i="12"/>
  <c r="P2974" i="12" l="1"/>
  <c r="Q2974" i="12"/>
  <c r="R2973" i="12"/>
  <c r="L2975" i="12"/>
  <c r="M2975" i="12"/>
  <c r="N2974" i="12"/>
  <c r="I2975" i="12"/>
  <c r="J2975" i="12" s="1"/>
  <c r="H2976" i="12"/>
  <c r="F2978" i="12"/>
  <c r="G2978" i="12" s="1"/>
  <c r="E2977" i="12"/>
  <c r="P2975" i="12" l="1"/>
  <c r="Q2975" i="12"/>
  <c r="R2974" i="12"/>
  <c r="L2976" i="12"/>
  <c r="M2976" i="12"/>
  <c r="N2975" i="12"/>
  <c r="I2976" i="12"/>
  <c r="J2976" i="12" s="1"/>
  <c r="H2977" i="12"/>
  <c r="E2978" i="12"/>
  <c r="F2979" i="12"/>
  <c r="G2979" i="12" s="1"/>
  <c r="P2976" i="12" l="1"/>
  <c r="Q2976" i="12"/>
  <c r="R2975" i="12"/>
  <c r="L2977" i="12"/>
  <c r="M2977" i="12"/>
  <c r="N2976" i="12"/>
  <c r="I2977" i="12"/>
  <c r="J2977" i="12" s="1"/>
  <c r="H2978" i="12"/>
  <c r="F2980" i="12"/>
  <c r="G2980" i="12" s="1"/>
  <c r="E2979" i="12"/>
  <c r="P2977" i="12" l="1"/>
  <c r="Q2977" i="12"/>
  <c r="R2976" i="12"/>
  <c r="L2978" i="12"/>
  <c r="M2978" i="12"/>
  <c r="N2977" i="12"/>
  <c r="I2978" i="12"/>
  <c r="J2978" i="12" s="1"/>
  <c r="H2979" i="12"/>
  <c r="E2980" i="12"/>
  <c r="F2981" i="12"/>
  <c r="G2981" i="12" s="1"/>
  <c r="P2978" i="12" l="1"/>
  <c r="Q2978" i="12"/>
  <c r="R2977" i="12"/>
  <c r="L2979" i="12"/>
  <c r="M2979" i="12"/>
  <c r="N2978" i="12"/>
  <c r="I2979" i="12"/>
  <c r="J2979" i="12" s="1"/>
  <c r="H2980" i="12"/>
  <c r="F2982" i="12"/>
  <c r="G2982" i="12" s="1"/>
  <c r="E2981" i="12"/>
  <c r="P2979" i="12" l="1"/>
  <c r="Q2979" i="12"/>
  <c r="R2978" i="12"/>
  <c r="L2980" i="12"/>
  <c r="M2980" i="12"/>
  <c r="N2979" i="12"/>
  <c r="I2980" i="12"/>
  <c r="J2980" i="12" s="1"/>
  <c r="H2981" i="12"/>
  <c r="E2982" i="12"/>
  <c r="F2983" i="12"/>
  <c r="G2983" i="12" s="1"/>
  <c r="P2980" i="12" l="1"/>
  <c r="Q2980" i="12"/>
  <c r="R2979" i="12"/>
  <c r="L2981" i="12"/>
  <c r="M2981" i="12"/>
  <c r="N2980" i="12"/>
  <c r="I2981" i="12"/>
  <c r="J2981" i="12" s="1"/>
  <c r="H2982" i="12"/>
  <c r="F2984" i="12"/>
  <c r="G2984" i="12" s="1"/>
  <c r="E2983" i="12"/>
  <c r="P2981" i="12" l="1"/>
  <c r="Q2981" i="12"/>
  <c r="R2980" i="12"/>
  <c r="L2982" i="12"/>
  <c r="M2982" i="12"/>
  <c r="N2981" i="12"/>
  <c r="I2982" i="12"/>
  <c r="J2982" i="12" s="1"/>
  <c r="H2983" i="12"/>
  <c r="E2984" i="12"/>
  <c r="F2985" i="12"/>
  <c r="G2985" i="12" s="1"/>
  <c r="P2982" i="12" l="1"/>
  <c r="Q2982" i="12"/>
  <c r="R2981" i="12"/>
  <c r="L2983" i="12"/>
  <c r="M2983" i="12"/>
  <c r="N2982" i="12"/>
  <c r="I2983" i="12"/>
  <c r="J2983" i="12" s="1"/>
  <c r="H2984" i="12"/>
  <c r="M2984" i="12" s="1"/>
  <c r="F2986" i="12"/>
  <c r="G2986" i="12" s="1"/>
  <c r="E2985" i="12"/>
  <c r="P2983" i="12" l="1"/>
  <c r="Q2983" i="12"/>
  <c r="Q2984" i="12" s="1"/>
  <c r="R2982" i="12"/>
  <c r="N2983" i="12"/>
  <c r="I2984" i="12"/>
  <c r="J2984" i="12" s="1"/>
  <c r="L2984" i="12"/>
  <c r="N2984" i="12" s="1"/>
  <c r="H2985" i="12"/>
  <c r="F2987" i="12"/>
  <c r="G2987" i="12" s="1"/>
  <c r="E2986" i="12"/>
  <c r="P2984" i="12" l="1"/>
  <c r="R2984" i="12" s="1"/>
  <c r="R2983" i="12"/>
  <c r="L2985" i="12"/>
  <c r="M2985" i="12"/>
  <c r="I2985" i="12"/>
  <c r="J2985" i="12" s="1"/>
  <c r="H2986" i="12"/>
  <c r="M2986" i="12" s="1"/>
  <c r="E2987" i="12"/>
  <c r="F2988" i="12"/>
  <c r="G2988" i="12" s="1"/>
  <c r="P2985" i="12" l="1"/>
  <c r="Q2985" i="12"/>
  <c r="Q2986" i="12" s="1"/>
  <c r="N2985" i="12"/>
  <c r="I2986" i="12"/>
  <c r="J2986" i="12" s="1"/>
  <c r="L2986" i="12"/>
  <c r="N2986" i="12" s="1"/>
  <c r="H2987" i="12"/>
  <c r="F2989" i="12"/>
  <c r="G2989" i="12" s="1"/>
  <c r="E2988" i="12"/>
  <c r="P2986" i="12" l="1"/>
  <c r="R2986" i="12" s="1"/>
  <c r="R2985" i="12"/>
  <c r="L2987" i="12"/>
  <c r="M2987" i="12"/>
  <c r="I2987" i="12"/>
  <c r="J2987" i="12" s="1"/>
  <c r="H2988" i="12"/>
  <c r="M2988" i="12" s="1"/>
  <c r="F2990" i="12"/>
  <c r="G2990" i="12" s="1"/>
  <c r="E2989" i="12"/>
  <c r="P2987" i="12" l="1"/>
  <c r="Q2987" i="12"/>
  <c r="Q2988" i="12" s="1"/>
  <c r="N2987" i="12"/>
  <c r="I2988" i="12"/>
  <c r="J2988" i="12" s="1"/>
  <c r="L2988" i="12"/>
  <c r="N2988" i="12" s="1"/>
  <c r="H2989" i="12"/>
  <c r="F2991" i="12"/>
  <c r="G2991" i="12" s="1"/>
  <c r="E2990" i="12"/>
  <c r="P2988" i="12" l="1"/>
  <c r="R2988" i="12" s="1"/>
  <c r="R2987" i="12"/>
  <c r="L2989" i="12"/>
  <c r="M2989" i="12"/>
  <c r="I2989" i="12"/>
  <c r="J2989" i="12" s="1"/>
  <c r="H2990" i="12"/>
  <c r="F2992" i="12"/>
  <c r="G2992" i="12" s="1"/>
  <c r="E2991" i="12"/>
  <c r="P2989" i="12" l="1"/>
  <c r="Q2989" i="12"/>
  <c r="L2990" i="12"/>
  <c r="M2990" i="12"/>
  <c r="N2989" i="12"/>
  <c r="I2990" i="12"/>
  <c r="J2990" i="12" s="1"/>
  <c r="H2991" i="12"/>
  <c r="F2993" i="12"/>
  <c r="G2993" i="12" s="1"/>
  <c r="E2992" i="12"/>
  <c r="P2990" i="12" l="1"/>
  <c r="Q2990" i="12"/>
  <c r="R2989" i="12"/>
  <c r="L2991" i="12"/>
  <c r="M2991" i="12"/>
  <c r="N2990" i="12"/>
  <c r="I2991" i="12"/>
  <c r="J2991" i="12" s="1"/>
  <c r="H2992" i="12"/>
  <c r="E2993" i="12"/>
  <c r="F2994" i="12"/>
  <c r="G2994" i="12" s="1"/>
  <c r="P2991" i="12" l="1"/>
  <c r="Q2991" i="12"/>
  <c r="R2990" i="12"/>
  <c r="L2992" i="12"/>
  <c r="M2992" i="12"/>
  <c r="N2991" i="12"/>
  <c r="I2992" i="12"/>
  <c r="J2992" i="12" s="1"/>
  <c r="H2993" i="12"/>
  <c r="F2995" i="12"/>
  <c r="G2995" i="12" s="1"/>
  <c r="E2994" i="12"/>
  <c r="P2992" i="12" l="1"/>
  <c r="Q2992" i="12"/>
  <c r="R2991" i="12"/>
  <c r="L2993" i="12"/>
  <c r="M2993" i="12"/>
  <c r="N2992" i="12"/>
  <c r="I2993" i="12"/>
  <c r="J2993" i="12" s="1"/>
  <c r="H2994" i="12"/>
  <c r="E2995" i="12"/>
  <c r="F2996" i="12"/>
  <c r="G2996" i="12" s="1"/>
  <c r="P2993" i="12" l="1"/>
  <c r="Q2993" i="12"/>
  <c r="R2992" i="12"/>
  <c r="L2994" i="12"/>
  <c r="M2994" i="12"/>
  <c r="N2993" i="12"/>
  <c r="I2994" i="12"/>
  <c r="J2994" i="12" s="1"/>
  <c r="H2995" i="12"/>
  <c r="F2997" i="12"/>
  <c r="G2997" i="12" s="1"/>
  <c r="E2996" i="12"/>
  <c r="P2994" i="12" l="1"/>
  <c r="Q2994" i="12"/>
  <c r="R2993" i="12"/>
  <c r="L2995" i="12"/>
  <c r="M2995" i="12"/>
  <c r="N2994" i="12"/>
  <c r="I2995" i="12"/>
  <c r="J2995" i="12" s="1"/>
  <c r="H2996" i="12"/>
  <c r="F2998" i="12"/>
  <c r="G2998" i="12" s="1"/>
  <c r="E2997" i="12"/>
  <c r="P2995" i="12" l="1"/>
  <c r="Q2995" i="12"/>
  <c r="R2994" i="12"/>
  <c r="L2996" i="12"/>
  <c r="M2996" i="12"/>
  <c r="N2995" i="12"/>
  <c r="I2996" i="12"/>
  <c r="J2996" i="12" s="1"/>
  <c r="H2997" i="12"/>
  <c r="F2999" i="12"/>
  <c r="G2999" i="12" s="1"/>
  <c r="E2998" i="12"/>
  <c r="P2996" i="12" l="1"/>
  <c r="Q2996" i="12"/>
  <c r="R2995" i="12"/>
  <c r="L2997" i="12"/>
  <c r="M2997" i="12"/>
  <c r="N2996" i="12"/>
  <c r="I2997" i="12"/>
  <c r="J2997" i="12" s="1"/>
  <c r="H2998" i="12"/>
  <c r="F3000" i="12"/>
  <c r="G3000" i="12" s="1"/>
  <c r="E2999" i="12"/>
  <c r="P2997" i="12" l="1"/>
  <c r="Q2997" i="12"/>
  <c r="R2996" i="12"/>
  <c r="L2998" i="12"/>
  <c r="M2998" i="12"/>
  <c r="N2997" i="12"/>
  <c r="I2998" i="12"/>
  <c r="J2998" i="12" s="1"/>
  <c r="H2999" i="12"/>
  <c r="M2999" i="12" s="1"/>
  <c r="E3000" i="12"/>
  <c r="F3001" i="12"/>
  <c r="G3001" i="12" s="1"/>
  <c r="P2998" i="12" l="1"/>
  <c r="Q2998" i="12"/>
  <c r="Q2999" i="12" s="1"/>
  <c r="R2997" i="12"/>
  <c r="N2998" i="12"/>
  <c r="I2999" i="12"/>
  <c r="J2999" i="12" s="1"/>
  <c r="L2999" i="12"/>
  <c r="N2999" i="12" s="1"/>
  <c r="H3000" i="12"/>
  <c r="F3002" i="12"/>
  <c r="G3002" i="12" s="1"/>
  <c r="E3001" i="12"/>
  <c r="P2999" i="12" l="1"/>
  <c r="R2999" i="12" s="1"/>
  <c r="R2998" i="12"/>
  <c r="L3000" i="12"/>
  <c r="M3000" i="12"/>
  <c r="I3000" i="12"/>
  <c r="J3000" i="12" s="1"/>
  <c r="H3001" i="12"/>
  <c r="M3001" i="12" s="1"/>
  <c r="F3003" i="12"/>
  <c r="G3003" i="12" s="1"/>
  <c r="E3002" i="12"/>
  <c r="P3000" i="12" l="1"/>
  <c r="Q3000" i="12"/>
  <c r="Q3001" i="12" s="1"/>
  <c r="N3000" i="12"/>
  <c r="I3001" i="12"/>
  <c r="J3001" i="12" s="1"/>
  <c r="L3001" i="12"/>
  <c r="N3001" i="12" s="1"/>
  <c r="H3002" i="12"/>
  <c r="F3004" i="12"/>
  <c r="G3004" i="12" s="1"/>
  <c r="E3003" i="12"/>
  <c r="P3001" i="12" l="1"/>
  <c r="R3001" i="12" s="1"/>
  <c r="R3000" i="12"/>
  <c r="L3002" i="12"/>
  <c r="M3002" i="12"/>
  <c r="I3002" i="12"/>
  <c r="J3002" i="12" s="1"/>
  <c r="H3003" i="12"/>
  <c r="F3005" i="12"/>
  <c r="G3005" i="12" s="1"/>
  <c r="E3004" i="12"/>
  <c r="P3002" i="12" l="1"/>
  <c r="Q3002" i="12"/>
  <c r="L3003" i="12"/>
  <c r="M3003" i="12"/>
  <c r="N3002" i="12"/>
  <c r="I3003" i="12"/>
  <c r="J3003" i="12" s="1"/>
  <c r="H3004" i="12"/>
  <c r="F3006" i="12"/>
  <c r="G3006" i="12" s="1"/>
  <c r="E3005" i="12"/>
  <c r="P3003" i="12" l="1"/>
  <c r="Q3003" i="12"/>
  <c r="R3002" i="12"/>
  <c r="L3004" i="12"/>
  <c r="M3004" i="12"/>
  <c r="N3003" i="12"/>
  <c r="I3004" i="12"/>
  <c r="J3004" i="12" s="1"/>
  <c r="H3005" i="12"/>
  <c r="F3007" i="12"/>
  <c r="G3007" i="12" s="1"/>
  <c r="E3006" i="12"/>
  <c r="P3004" i="12" l="1"/>
  <c r="Q3004" i="12"/>
  <c r="R3003" i="12"/>
  <c r="L3005" i="12"/>
  <c r="M3005" i="12"/>
  <c r="N3004" i="12"/>
  <c r="I3005" i="12"/>
  <c r="J3005" i="12" s="1"/>
  <c r="H3006" i="12"/>
  <c r="E3007" i="12"/>
  <c r="F3008" i="12"/>
  <c r="G3008" i="12" s="1"/>
  <c r="P3005" i="12" l="1"/>
  <c r="Q3005" i="12"/>
  <c r="R3004" i="12"/>
  <c r="L3006" i="12"/>
  <c r="M3006" i="12"/>
  <c r="N3005" i="12"/>
  <c r="I3006" i="12"/>
  <c r="J3006" i="12" s="1"/>
  <c r="H3007" i="12"/>
  <c r="F3009" i="12"/>
  <c r="G3009" i="12" s="1"/>
  <c r="E3008" i="12"/>
  <c r="P3006" i="12" l="1"/>
  <c r="Q3006" i="12"/>
  <c r="R3005" i="12"/>
  <c r="L3007" i="12"/>
  <c r="M3007" i="12"/>
  <c r="N3006" i="12"/>
  <c r="I3007" i="12"/>
  <c r="J3007" i="12" s="1"/>
  <c r="H3008" i="12"/>
  <c r="E3009" i="12"/>
  <c r="F3010" i="12"/>
  <c r="G3010" i="12" s="1"/>
  <c r="P3007" i="12" l="1"/>
  <c r="Q3007" i="12"/>
  <c r="R3006" i="12"/>
  <c r="L3008" i="12"/>
  <c r="M3008" i="12"/>
  <c r="N3007" i="12"/>
  <c r="I3008" i="12"/>
  <c r="J3008" i="12" s="1"/>
  <c r="H3009" i="12"/>
  <c r="F3011" i="12"/>
  <c r="G3011" i="12" s="1"/>
  <c r="E3010" i="12"/>
  <c r="P3008" i="12" l="1"/>
  <c r="Q3008" i="12"/>
  <c r="R3007" i="12"/>
  <c r="L3009" i="12"/>
  <c r="M3009" i="12"/>
  <c r="N3008" i="12"/>
  <c r="I3009" i="12"/>
  <c r="J3009" i="12" s="1"/>
  <c r="H3010" i="12"/>
  <c r="E3011" i="12"/>
  <c r="F3012" i="12"/>
  <c r="G3012" i="12" s="1"/>
  <c r="P3009" i="12" l="1"/>
  <c r="Q3009" i="12"/>
  <c r="R3008" i="12"/>
  <c r="L3010" i="12"/>
  <c r="M3010" i="12"/>
  <c r="N3009" i="12"/>
  <c r="I3010" i="12"/>
  <c r="J3010" i="12" s="1"/>
  <c r="H3011" i="12"/>
  <c r="F3013" i="12"/>
  <c r="G3013" i="12" s="1"/>
  <c r="E3012" i="12"/>
  <c r="P3010" i="12" l="1"/>
  <c r="Q3010" i="12"/>
  <c r="R3009" i="12"/>
  <c r="L3011" i="12"/>
  <c r="M3011" i="12"/>
  <c r="N3010" i="12"/>
  <c r="I3011" i="12"/>
  <c r="J3011" i="12" s="1"/>
  <c r="H3012" i="12"/>
  <c r="E3013" i="12"/>
  <c r="F3014" i="12"/>
  <c r="G3014" i="12" s="1"/>
  <c r="P3011" i="12" l="1"/>
  <c r="Q3011" i="12"/>
  <c r="R3010" i="12"/>
  <c r="L3012" i="12"/>
  <c r="M3012" i="12"/>
  <c r="N3011" i="12"/>
  <c r="I3012" i="12"/>
  <c r="J3012" i="12" s="1"/>
  <c r="H3013" i="12"/>
  <c r="F3015" i="12"/>
  <c r="G3015" i="12" s="1"/>
  <c r="E3014" i="12"/>
  <c r="P3012" i="12" l="1"/>
  <c r="Q3012" i="12"/>
  <c r="R3011" i="12"/>
  <c r="L3013" i="12"/>
  <c r="M3013" i="12"/>
  <c r="N3012" i="12"/>
  <c r="I3013" i="12"/>
  <c r="J3013" i="12" s="1"/>
  <c r="H3014" i="12"/>
  <c r="F3016" i="12"/>
  <c r="G3016" i="12" s="1"/>
  <c r="E3015" i="12"/>
  <c r="P3013" i="12" l="1"/>
  <c r="Q3013" i="12"/>
  <c r="R3012" i="12"/>
  <c r="L3014" i="12"/>
  <c r="M3014" i="12"/>
  <c r="N3013" i="12"/>
  <c r="I3014" i="12"/>
  <c r="J3014" i="12" s="1"/>
  <c r="H3015" i="12"/>
  <c r="F3017" i="12"/>
  <c r="G3017" i="12" s="1"/>
  <c r="E3016" i="12"/>
  <c r="P3014" i="12" l="1"/>
  <c r="Q3014" i="12"/>
  <c r="R3013" i="12"/>
  <c r="L3015" i="12"/>
  <c r="M3015" i="12"/>
  <c r="N3014" i="12"/>
  <c r="I3015" i="12"/>
  <c r="J3015" i="12" s="1"/>
  <c r="H3016" i="12"/>
  <c r="E3017" i="12"/>
  <c r="F3018" i="12"/>
  <c r="G3018" i="12" s="1"/>
  <c r="P3015" i="12" l="1"/>
  <c r="Q3015" i="12"/>
  <c r="R3014" i="12"/>
  <c r="L3016" i="12"/>
  <c r="M3016" i="12"/>
  <c r="N3015" i="12"/>
  <c r="I3016" i="12"/>
  <c r="J3016" i="12" s="1"/>
  <c r="H3017" i="12"/>
  <c r="F3019" i="12"/>
  <c r="G3019" i="12" s="1"/>
  <c r="E3018" i="12"/>
  <c r="P3016" i="12" l="1"/>
  <c r="Q3016" i="12"/>
  <c r="R3015" i="12"/>
  <c r="L3017" i="12"/>
  <c r="M3017" i="12"/>
  <c r="N3016" i="12"/>
  <c r="I3017" i="12"/>
  <c r="J3017" i="12" s="1"/>
  <c r="H3018" i="12"/>
  <c r="E3019" i="12"/>
  <c r="F3020" i="12"/>
  <c r="G3020" i="12" s="1"/>
  <c r="P3017" i="12" l="1"/>
  <c r="Q3017" i="12"/>
  <c r="R3016" i="12"/>
  <c r="L3018" i="12"/>
  <c r="M3018" i="12"/>
  <c r="N3017" i="12"/>
  <c r="I3018" i="12"/>
  <c r="J3018" i="12" s="1"/>
  <c r="H3019" i="12"/>
  <c r="F3021" i="12"/>
  <c r="G3021" i="12" s="1"/>
  <c r="E3020" i="12"/>
  <c r="P3018" i="12" l="1"/>
  <c r="Q3018" i="12"/>
  <c r="R3017" i="12"/>
  <c r="L3019" i="12"/>
  <c r="M3019" i="12"/>
  <c r="N3018" i="12"/>
  <c r="I3019" i="12"/>
  <c r="J3019" i="12" s="1"/>
  <c r="H3020" i="12"/>
  <c r="E3021" i="12"/>
  <c r="F3022" i="12"/>
  <c r="G3022" i="12" s="1"/>
  <c r="P3019" i="12" l="1"/>
  <c r="Q3019" i="12"/>
  <c r="R3018" i="12"/>
  <c r="L3020" i="12"/>
  <c r="M3020" i="12"/>
  <c r="N3019" i="12"/>
  <c r="I3020" i="12"/>
  <c r="J3020" i="12" s="1"/>
  <c r="H3021" i="12"/>
  <c r="F3023" i="12"/>
  <c r="G3023" i="12" s="1"/>
  <c r="E3022" i="12"/>
  <c r="P3020" i="12" l="1"/>
  <c r="Q3020" i="12"/>
  <c r="R3019" i="12"/>
  <c r="L3021" i="12"/>
  <c r="M3021" i="12"/>
  <c r="N3020" i="12"/>
  <c r="I3021" i="12"/>
  <c r="J3021" i="12" s="1"/>
  <c r="H3022" i="12"/>
  <c r="E3023" i="12"/>
  <c r="F3024" i="12"/>
  <c r="G3024" i="12" s="1"/>
  <c r="P3021" i="12" l="1"/>
  <c r="Q3021" i="12"/>
  <c r="R3020" i="12"/>
  <c r="L3022" i="12"/>
  <c r="M3022" i="12"/>
  <c r="N3021" i="12"/>
  <c r="I3022" i="12"/>
  <c r="J3022" i="12" s="1"/>
  <c r="H3023" i="12"/>
  <c r="M3023" i="12" s="1"/>
  <c r="F3025" i="12"/>
  <c r="G3025" i="12" s="1"/>
  <c r="E3024" i="12"/>
  <c r="P3022" i="12" l="1"/>
  <c r="Q3022" i="12"/>
  <c r="Q3023" i="12" s="1"/>
  <c r="R3021" i="12"/>
  <c r="N3022" i="12"/>
  <c r="I3023" i="12"/>
  <c r="J3023" i="12" s="1"/>
  <c r="L3023" i="12"/>
  <c r="N3023" i="12" s="1"/>
  <c r="H3024" i="12"/>
  <c r="F3026" i="12"/>
  <c r="G3026" i="12" s="1"/>
  <c r="E3025" i="12"/>
  <c r="P3023" i="12" l="1"/>
  <c r="R3023" i="12" s="1"/>
  <c r="R3022" i="12"/>
  <c r="L3024" i="12"/>
  <c r="M3024" i="12"/>
  <c r="I3024" i="12"/>
  <c r="J3024" i="12" s="1"/>
  <c r="H3025" i="12"/>
  <c r="F3027" i="12"/>
  <c r="G3027" i="12" s="1"/>
  <c r="E3026" i="12"/>
  <c r="P3024" i="12" l="1"/>
  <c r="Q3024" i="12"/>
  <c r="L3025" i="12"/>
  <c r="M3025" i="12"/>
  <c r="N3024" i="12"/>
  <c r="I3025" i="12"/>
  <c r="J3025" i="12" s="1"/>
  <c r="H3026" i="12"/>
  <c r="F3028" i="12"/>
  <c r="G3028" i="12" s="1"/>
  <c r="E3027" i="12"/>
  <c r="P3025" i="12" l="1"/>
  <c r="Q3025" i="12"/>
  <c r="R3024" i="12"/>
  <c r="L3026" i="12"/>
  <c r="M3026" i="12"/>
  <c r="N3025" i="12"/>
  <c r="I3026" i="12"/>
  <c r="J3026" i="12" s="1"/>
  <c r="H3027" i="12"/>
  <c r="F3029" i="12"/>
  <c r="G3029" i="12" s="1"/>
  <c r="E3028" i="12"/>
  <c r="P3026" i="12" l="1"/>
  <c r="Q3026" i="12"/>
  <c r="R3025" i="12"/>
  <c r="L3027" i="12"/>
  <c r="M3027" i="12"/>
  <c r="N3026" i="12"/>
  <c r="I3027" i="12"/>
  <c r="J3027" i="12" s="1"/>
  <c r="H3028" i="12"/>
  <c r="F3030" i="12"/>
  <c r="G3030" i="12" s="1"/>
  <c r="E3029" i="12"/>
  <c r="P3027" i="12" l="1"/>
  <c r="Q3027" i="12"/>
  <c r="R3026" i="12"/>
  <c r="L3028" i="12"/>
  <c r="M3028" i="12"/>
  <c r="N3027" i="12"/>
  <c r="I3028" i="12"/>
  <c r="J3028" i="12" s="1"/>
  <c r="H3029" i="12"/>
  <c r="E3030" i="12"/>
  <c r="F3031" i="12"/>
  <c r="G3031" i="12" s="1"/>
  <c r="P3028" i="12" l="1"/>
  <c r="Q3028" i="12"/>
  <c r="R3027" i="12"/>
  <c r="L3029" i="12"/>
  <c r="M3029" i="12"/>
  <c r="N3028" i="12"/>
  <c r="I3029" i="12"/>
  <c r="J3029" i="12" s="1"/>
  <c r="H3030" i="12"/>
  <c r="F3032" i="12"/>
  <c r="G3032" i="12" s="1"/>
  <c r="E3031" i="12"/>
  <c r="P3029" i="12" l="1"/>
  <c r="Q3029" i="12"/>
  <c r="R3028" i="12"/>
  <c r="L3030" i="12"/>
  <c r="M3030" i="12"/>
  <c r="N3029" i="12"/>
  <c r="I3030" i="12"/>
  <c r="J3030" i="12" s="1"/>
  <c r="H3031" i="12"/>
  <c r="E3032" i="12"/>
  <c r="F3033" i="12"/>
  <c r="G3033" i="12" s="1"/>
  <c r="P3030" i="12" l="1"/>
  <c r="Q3030" i="12"/>
  <c r="R3029" i="12"/>
  <c r="L3031" i="12"/>
  <c r="M3031" i="12"/>
  <c r="N3030" i="12"/>
  <c r="I3031" i="12"/>
  <c r="J3031" i="12" s="1"/>
  <c r="H3032" i="12"/>
  <c r="F3034" i="12"/>
  <c r="G3034" i="12" s="1"/>
  <c r="E3033" i="12"/>
  <c r="P3031" i="12" l="1"/>
  <c r="Q3031" i="12"/>
  <c r="R3030" i="12"/>
  <c r="L3032" i="12"/>
  <c r="M3032" i="12"/>
  <c r="N3031" i="12"/>
  <c r="I3032" i="12"/>
  <c r="J3032" i="12" s="1"/>
  <c r="H3033" i="12"/>
  <c r="E3034" i="12"/>
  <c r="F3035" i="12"/>
  <c r="G3035" i="12" s="1"/>
  <c r="P3032" i="12" l="1"/>
  <c r="Q3032" i="12"/>
  <c r="R3031" i="12"/>
  <c r="L3033" i="12"/>
  <c r="M3033" i="12"/>
  <c r="N3032" i="12"/>
  <c r="I3033" i="12"/>
  <c r="J3033" i="12" s="1"/>
  <c r="H3034" i="12"/>
  <c r="F3036" i="12"/>
  <c r="G3036" i="12" s="1"/>
  <c r="E3035" i="12"/>
  <c r="P3033" i="12" l="1"/>
  <c r="Q3033" i="12"/>
  <c r="R3032" i="12"/>
  <c r="L3034" i="12"/>
  <c r="M3034" i="12"/>
  <c r="N3033" i="12"/>
  <c r="I3034" i="12"/>
  <c r="J3034" i="12" s="1"/>
  <c r="H3035" i="12"/>
  <c r="E3036" i="12"/>
  <c r="F3037" i="12"/>
  <c r="G3037" i="12" s="1"/>
  <c r="P3034" i="12" l="1"/>
  <c r="Q3034" i="12"/>
  <c r="R3033" i="12"/>
  <c r="L3035" i="12"/>
  <c r="M3035" i="12"/>
  <c r="N3034" i="12"/>
  <c r="I3035" i="12"/>
  <c r="J3035" i="12" s="1"/>
  <c r="H3036" i="12"/>
  <c r="F3038" i="12"/>
  <c r="G3038" i="12" s="1"/>
  <c r="E3037" i="12"/>
  <c r="P3035" i="12" l="1"/>
  <c r="Q3035" i="12"/>
  <c r="R3034" i="12"/>
  <c r="L3036" i="12"/>
  <c r="M3036" i="12"/>
  <c r="N3035" i="12"/>
  <c r="I3036" i="12"/>
  <c r="J3036" i="12" s="1"/>
  <c r="H3037" i="12"/>
  <c r="E3038" i="12"/>
  <c r="F3039" i="12"/>
  <c r="G3039" i="12" s="1"/>
  <c r="P3036" i="12" l="1"/>
  <c r="Q3036" i="12"/>
  <c r="R3035" i="12"/>
  <c r="L3037" i="12"/>
  <c r="M3037" i="12"/>
  <c r="N3036" i="12"/>
  <c r="I3037" i="12"/>
  <c r="J3037" i="12" s="1"/>
  <c r="H3038" i="12"/>
  <c r="M3038" i="12" s="1"/>
  <c r="F3040" i="12"/>
  <c r="G3040" i="12" s="1"/>
  <c r="E3039" i="12"/>
  <c r="P3037" i="12" l="1"/>
  <c r="Q3037" i="12"/>
  <c r="Q3038" i="12" s="1"/>
  <c r="R3036" i="12"/>
  <c r="N3037" i="12"/>
  <c r="I3038" i="12"/>
  <c r="J3038" i="12" s="1"/>
  <c r="L3038" i="12"/>
  <c r="N3038" i="12" s="1"/>
  <c r="H3039" i="12"/>
  <c r="F3041" i="12"/>
  <c r="G3041" i="12" s="1"/>
  <c r="E3040" i="12"/>
  <c r="P3038" i="12" l="1"/>
  <c r="R3038" i="12" s="1"/>
  <c r="R3037" i="12"/>
  <c r="L3039" i="12"/>
  <c r="M3039" i="12"/>
  <c r="I3039" i="12"/>
  <c r="J3039" i="12" s="1"/>
  <c r="H3040" i="12"/>
  <c r="F3042" i="12"/>
  <c r="G3042" i="12" s="1"/>
  <c r="E3041" i="12"/>
  <c r="P3039" i="12" l="1"/>
  <c r="Q3039" i="12"/>
  <c r="N3039" i="12"/>
  <c r="L3040" i="12"/>
  <c r="M3040" i="12"/>
  <c r="I3040" i="12"/>
  <c r="J3040" i="12" s="1"/>
  <c r="H3041" i="12"/>
  <c r="E3042" i="12"/>
  <c r="F3043" i="12"/>
  <c r="G3043" i="12" s="1"/>
  <c r="P3040" i="12" l="1"/>
  <c r="Q3040" i="12"/>
  <c r="R3039" i="12"/>
  <c r="L3041" i="12"/>
  <c r="M3041" i="12"/>
  <c r="N3040" i="12"/>
  <c r="I3041" i="12"/>
  <c r="J3041" i="12" s="1"/>
  <c r="H3042" i="12"/>
  <c r="M3042" i="12" s="1"/>
  <c r="F3044" i="12"/>
  <c r="G3044" i="12" s="1"/>
  <c r="E3043" i="12"/>
  <c r="P3041" i="12" l="1"/>
  <c r="Q3041" i="12"/>
  <c r="Q3042" i="12" s="1"/>
  <c r="R3040" i="12"/>
  <c r="N3041" i="12"/>
  <c r="I3042" i="12"/>
  <c r="J3042" i="12" s="1"/>
  <c r="L3042" i="12"/>
  <c r="N3042" i="12" s="1"/>
  <c r="H3043" i="12"/>
  <c r="F3045" i="12"/>
  <c r="G3045" i="12" s="1"/>
  <c r="E3044" i="12"/>
  <c r="P3042" i="12" l="1"/>
  <c r="R3042" i="12" s="1"/>
  <c r="R3041" i="12"/>
  <c r="L3043" i="12"/>
  <c r="M3043" i="12"/>
  <c r="I3043" i="12"/>
  <c r="J3043" i="12" s="1"/>
  <c r="H3044" i="12"/>
  <c r="F3046" i="12"/>
  <c r="G3046" i="12" s="1"/>
  <c r="E3045" i="12"/>
  <c r="P3043" i="12" l="1"/>
  <c r="Q3043" i="12"/>
  <c r="L3044" i="12"/>
  <c r="M3044" i="12"/>
  <c r="N3043" i="12"/>
  <c r="I3044" i="12"/>
  <c r="J3044" i="12" s="1"/>
  <c r="H3045" i="12"/>
  <c r="M3045" i="12" s="1"/>
  <c r="E3046" i="12"/>
  <c r="F3047" i="12"/>
  <c r="G3047" i="12" s="1"/>
  <c r="P3044" i="12" l="1"/>
  <c r="Q3044" i="12"/>
  <c r="Q3045" i="12" s="1"/>
  <c r="R3043" i="12"/>
  <c r="N3044" i="12"/>
  <c r="I3045" i="12"/>
  <c r="J3045" i="12" s="1"/>
  <c r="L3045" i="12"/>
  <c r="N3045" i="12" s="1"/>
  <c r="H3046" i="12"/>
  <c r="F3048" i="12"/>
  <c r="G3048" i="12" s="1"/>
  <c r="E3047" i="12"/>
  <c r="P3045" i="12" l="1"/>
  <c r="R3045" i="12" s="1"/>
  <c r="R3044" i="12"/>
  <c r="L3046" i="12"/>
  <c r="M3046" i="12"/>
  <c r="I3046" i="12"/>
  <c r="J3046" i="12" s="1"/>
  <c r="H3047" i="12"/>
  <c r="E3048" i="12"/>
  <c r="F3049" i="12"/>
  <c r="G3049" i="12" s="1"/>
  <c r="P3046" i="12" l="1"/>
  <c r="Q3046" i="12"/>
  <c r="L3047" i="12"/>
  <c r="M3047" i="12"/>
  <c r="N3046" i="12"/>
  <c r="I3047" i="12"/>
  <c r="J3047" i="12" s="1"/>
  <c r="H3048" i="12"/>
  <c r="F3050" i="12"/>
  <c r="G3050" i="12" s="1"/>
  <c r="E3049" i="12"/>
  <c r="P3047" i="12" l="1"/>
  <c r="Q3047" i="12"/>
  <c r="R3046" i="12"/>
  <c r="L3048" i="12"/>
  <c r="M3048" i="12"/>
  <c r="N3047" i="12"/>
  <c r="I3048" i="12"/>
  <c r="J3048" i="12" s="1"/>
  <c r="H3049" i="12"/>
  <c r="E3050" i="12"/>
  <c r="F3051" i="12"/>
  <c r="G3051" i="12" s="1"/>
  <c r="P3048" i="12" l="1"/>
  <c r="Q3048" i="12"/>
  <c r="R3047" i="12"/>
  <c r="L3049" i="12"/>
  <c r="M3049" i="12"/>
  <c r="N3048" i="12"/>
  <c r="I3049" i="12"/>
  <c r="J3049" i="12" s="1"/>
  <c r="H3050" i="12"/>
  <c r="F3052" i="12"/>
  <c r="G3052" i="12" s="1"/>
  <c r="E3051" i="12"/>
  <c r="P3049" i="12" l="1"/>
  <c r="Q3049" i="12"/>
  <c r="R3048" i="12"/>
  <c r="L3050" i="12"/>
  <c r="M3050" i="12"/>
  <c r="N3049" i="12"/>
  <c r="I3050" i="12"/>
  <c r="J3050" i="12" s="1"/>
  <c r="H3051" i="12"/>
  <c r="M3051" i="12" s="1"/>
  <c r="F3053" i="12"/>
  <c r="G3053" i="12" s="1"/>
  <c r="E3052" i="12"/>
  <c r="P3050" i="12" l="1"/>
  <c r="Q3050" i="12"/>
  <c r="Q3051" i="12" s="1"/>
  <c r="R3049" i="12"/>
  <c r="N3050" i="12"/>
  <c r="I3051" i="12"/>
  <c r="J3051" i="12" s="1"/>
  <c r="L3051" i="12"/>
  <c r="N3051" i="12" s="1"/>
  <c r="H3052" i="12"/>
  <c r="F3054" i="12"/>
  <c r="G3054" i="12" s="1"/>
  <c r="E3053" i="12"/>
  <c r="P3051" i="12" l="1"/>
  <c r="R3051" i="12" s="1"/>
  <c r="R3050" i="12"/>
  <c r="L3052" i="12"/>
  <c r="M3052" i="12"/>
  <c r="I3052" i="12"/>
  <c r="J3052" i="12" s="1"/>
  <c r="H3053" i="12"/>
  <c r="E3054" i="12"/>
  <c r="F3055" i="12"/>
  <c r="G3055" i="12" s="1"/>
  <c r="P3052" i="12" l="1"/>
  <c r="Q3052" i="12"/>
  <c r="L3053" i="12"/>
  <c r="M3053" i="12"/>
  <c r="N3052" i="12"/>
  <c r="I3053" i="12"/>
  <c r="J3053" i="12" s="1"/>
  <c r="H3054" i="12"/>
  <c r="F3056" i="12"/>
  <c r="G3056" i="12" s="1"/>
  <c r="E3055" i="12"/>
  <c r="P3053" i="12" l="1"/>
  <c r="Q3053" i="12"/>
  <c r="R3052" i="12"/>
  <c r="L3054" i="12"/>
  <c r="M3054" i="12"/>
  <c r="N3053" i="12"/>
  <c r="I3054" i="12"/>
  <c r="J3054" i="12" s="1"/>
  <c r="H3055" i="12"/>
  <c r="M3055" i="12" s="1"/>
  <c r="F3057" i="12"/>
  <c r="G3057" i="12" s="1"/>
  <c r="E3056" i="12"/>
  <c r="P3054" i="12" l="1"/>
  <c r="Q3054" i="12"/>
  <c r="Q3055" i="12" s="1"/>
  <c r="R3053" i="12"/>
  <c r="N3054" i="12"/>
  <c r="I3055" i="12"/>
  <c r="J3055" i="12" s="1"/>
  <c r="L3055" i="12"/>
  <c r="N3055" i="12" s="1"/>
  <c r="H3056" i="12"/>
  <c r="E3057" i="12"/>
  <c r="F3058" i="12"/>
  <c r="G3058" i="12" s="1"/>
  <c r="P3055" i="12" l="1"/>
  <c r="R3055" i="12" s="1"/>
  <c r="R3054" i="12"/>
  <c r="L3056" i="12"/>
  <c r="M3056" i="12"/>
  <c r="I3056" i="12"/>
  <c r="J3056" i="12" s="1"/>
  <c r="H3057" i="12"/>
  <c r="F3059" i="12"/>
  <c r="G3059" i="12" s="1"/>
  <c r="E3058" i="12"/>
  <c r="P3056" i="12" l="1"/>
  <c r="Q3056" i="12"/>
  <c r="L3057" i="12"/>
  <c r="M3057" i="12"/>
  <c r="N3056" i="12"/>
  <c r="I3057" i="12"/>
  <c r="J3057" i="12" s="1"/>
  <c r="H3058" i="12"/>
  <c r="E3059" i="12"/>
  <c r="F3060" i="12"/>
  <c r="G3060" i="12" s="1"/>
  <c r="P3057" i="12" l="1"/>
  <c r="Q3057" i="12"/>
  <c r="R3056" i="12"/>
  <c r="L3058" i="12"/>
  <c r="M3058" i="12"/>
  <c r="N3057" i="12"/>
  <c r="I3058" i="12"/>
  <c r="J3058" i="12" s="1"/>
  <c r="H3059" i="12"/>
  <c r="F3061" i="12"/>
  <c r="G3061" i="12" s="1"/>
  <c r="E3060" i="12"/>
  <c r="P3058" i="12" l="1"/>
  <c r="Q3058" i="12"/>
  <c r="R3057" i="12"/>
  <c r="L3059" i="12"/>
  <c r="M3059" i="12"/>
  <c r="N3058" i="12"/>
  <c r="I3059" i="12"/>
  <c r="J3059" i="12" s="1"/>
  <c r="H3060" i="12"/>
  <c r="F3062" i="12"/>
  <c r="G3062" i="12" s="1"/>
  <c r="E3061" i="12"/>
  <c r="P3059" i="12" l="1"/>
  <c r="Q3059" i="12"/>
  <c r="R3058" i="12"/>
  <c r="L3060" i="12"/>
  <c r="M3060" i="12"/>
  <c r="N3059" i="12"/>
  <c r="I3060" i="12"/>
  <c r="J3060" i="12" s="1"/>
  <c r="H3061" i="12"/>
  <c r="F3063" i="12"/>
  <c r="G3063" i="12" s="1"/>
  <c r="E3062" i="12"/>
  <c r="P3060" i="12" l="1"/>
  <c r="Q3060" i="12"/>
  <c r="R3059" i="12"/>
  <c r="L3061" i="12"/>
  <c r="M3061" i="12"/>
  <c r="N3060" i="12"/>
  <c r="I3061" i="12"/>
  <c r="J3061" i="12" s="1"/>
  <c r="H3062" i="12"/>
  <c r="F3064" i="12"/>
  <c r="G3064" i="12" s="1"/>
  <c r="E3063" i="12"/>
  <c r="P3061" i="12" l="1"/>
  <c r="Q3061" i="12"/>
  <c r="R3060" i="12"/>
  <c r="L3062" i="12"/>
  <c r="M3062" i="12"/>
  <c r="N3061" i="12"/>
  <c r="I3062" i="12"/>
  <c r="J3062" i="12" s="1"/>
  <c r="H3063" i="12"/>
  <c r="F3065" i="12"/>
  <c r="G3065" i="12" s="1"/>
  <c r="E3064" i="12"/>
  <c r="P3062" i="12" l="1"/>
  <c r="Q3062" i="12"/>
  <c r="R3061" i="12"/>
  <c r="L3063" i="12"/>
  <c r="M3063" i="12"/>
  <c r="N3062" i="12"/>
  <c r="I3063" i="12"/>
  <c r="J3063" i="12" s="1"/>
  <c r="H3064" i="12"/>
  <c r="E3065" i="12"/>
  <c r="F3066" i="12"/>
  <c r="G3066" i="12" s="1"/>
  <c r="P3063" i="12" l="1"/>
  <c r="Q3063" i="12"/>
  <c r="R3062" i="12"/>
  <c r="L3064" i="12"/>
  <c r="M3064" i="12"/>
  <c r="N3063" i="12"/>
  <c r="I3064" i="12"/>
  <c r="J3064" i="12" s="1"/>
  <c r="H3065" i="12"/>
  <c r="M3065" i="12" s="1"/>
  <c r="F3067" i="12"/>
  <c r="G3067" i="12" s="1"/>
  <c r="E3066" i="12"/>
  <c r="P3064" i="12" l="1"/>
  <c r="Q3064" i="12"/>
  <c r="Q3065" i="12" s="1"/>
  <c r="R3063" i="12"/>
  <c r="N3064" i="12"/>
  <c r="I3065" i="12"/>
  <c r="J3065" i="12" s="1"/>
  <c r="L3065" i="12"/>
  <c r="N3065" i="12" s="1"/>
  <c r="H3066" i="12"/>
  <c r="F3068" i="12"/>
  <c r="G3068" i="12" s="1"/>
  <c r="E3067" i="12"/>
  <c r="P3065" i="12" l="1"/>
  <c r="R3065" i="12" s="1"/>
  <c r="R3064" i="12"/>
  <c r="L3066" i="12"/>
  <c r="M3066" i="12"/>
  <c r="I3066" i="12"/>
  <c r="J3066" i="12" s="1"/>
  <c r="H3067" i="12"/>
  <c r="F3069" i="12"/>
  <c r="G3069" i="12" s="1"/>
  <c r="E3068" i="12"/>
  <c r="P3066" i="12" l="1"/>
  <c r="Q3066" i="12"/>
  <c r="L3067" i="12"/>
  <c r="M3067" i="12"/>
  <c r="N3066" i="12"/>
  <c r="I3067" i="12"/>
  <c r="J3067" i="12" s="1"/>
  <c r="H3068" i="12"/>
  <c r="E3069" i="12"/>
  <c r="F3070" i="12"/>
  <c r="G3070" i="12" s="1"/>
  <c r="P3067" i="12" l="1"/>
  <c r="Q3067" i="12"/>
  <c r="R3066" i="12"/>
  <c r="L3068" i="12"/>
  <c r="M3068" i="12"/>
  <c r="N3067" i="12"/>
  <c r="I3068" i="12"/>
  <c r="J3068" i="12" s="1"/>
  <c r="H3069" i="12"/>
  <c r="F3071" i="12"/>
  <c r="G3071" i="12" s="1"/>
  <c r="E3070" i="12"/>
  <c r="P3068" i="12" l="1"/>
  <c r="Q3068" i="12"/>
  <c r="R3067" i="12"/>
  <c r="L3069" i="12"/>
  <c r="M3069" i="12"/>
  <c r="N3068" i="12"/>
  <c r="I3069" i="12"/>
  <c r="J3069" i="12" s="1"/>
  <c r="H3070" i="12"/>
  <c r="F3072" i="12"/>
  <c r="G3072" i="12" s="1"/>
  <c r="E3071" i="12"/>
  <c r="P3069" i="12" l="1"/>
  <c r="Q3069" i="12"/>
  <c r="R3068" i="12"/>
  <c r="L3070" i="12"/>
  <c r="M3070" i="12"/>
  <c r="N3069" i="12"/>
  <c r="I3070" i="12"/>
  <c r="J3070" i="12" s="1"/>
  <c r="H3071" i="12"/>
  <c r="F3073" i="12"/>
  <c r="G3073" i="12" s="1"/>
  <c r="E3072" i="12"/>
  <c r="P3070" i="12" l="1"/>
  <c r="Q3070" i="12"/>
  <c r="R3069" i="12"/>
  <c r="L3071" i="12"/>
  <c r="M3071" i="12"/>
  <c r="N3070" i="12"/>
  <c r="I3071" i="12"/>
  <c r="J3071" i="12" s="1"/>
  <c r="H3072" i="12"/>
  <c r="E3073" i="12"/>
  <c r="F3074" i="12"/>
  <c r="G3074" i="12" s="1"/>
  <c r="P3071" i="12" l="1"/>
  <c r="Q3071" i="12"/>
  <c r="R3070" i="12"/>
  <c r="L3072" i="12"/>
  <c r="M3072" i="12"/>
  <c r="N3071" i="12"/>
  <c r="I3072" i="12"/>
  <c r="J3072" i="12" s="1"/>
  <c r="H3073" i="12"/>
  <c r="F3075" i="12"/>
  <c r="G3075" i="12" s="1"/>
  <c r="E3074" i="12"/>
  <c r="P3072" i="12" l="1"/>
  <c r="Q3072" i="12"/>
  <c r="R3071" i="12"/>
  <c r="L3073" i="12"/>
  <c r="M3073" i="12"/>
  <c r="N3072" i="12"/>
  <c r="I3073" i="12"/>
  <c r="J3073" i="12" s="1"/>
  <c r="H3074" i="12"/>
  <c r="E3075" i="12"/>
  <c r="F3076" i="12"/>
  <c r="G3076" i="12" s="1"/>
  <c r="P3073" i="12" l="1"/>
  <c r="Q3073" i="12"/>
  <c r="R3072" i="12"/>
  <c r="L3074" i="12"/>
  <c r="M3074" i="12"/>
  <c r="N3073" i="12"/>
  <c r="I3074" i="12"/>
  <c r="J3074" i="12" s="1"/>
  <c r="H3075" i="12"/>
  <c r="F3077" i="12"/>
  <c r="G3077" i="12" s="1"/>
  <c r="E3076" i="12"/>
  <c r="P3074" i="12" l="1"/>
  <c r="Q3074" i="12"/>
  <c r="R3073" i="12"/>
  <c r="L3075" i="12"/>
  <c r="M3075" i="12"/>
  <c r="N3074" i="12"/>
  <c r="I3075" i="12"/>
  <c r="J3075" i="12" s="1"/>
  <c r="H3076" i="12"/>
  <c r="F3078" i="12"/>
  <c r="G3078" i="12" s="1"/>
  <c r="E3077" i="12"/>
  <c r="P3075" i="12" l="1"/>
  <c r="Q3075" i="12"/>
  <c r="R3074" i="12"/>
  <c r="L3076" i="12"/>
  <c r="M3076" i="12"/>
  <c r="N3075" i="12"/>
  <c r="I3076" i="12"/>
  <c r="J3076" i="12" s="1"/>
  <c r="H3077" i="12"/>
  <c r="F3079" i="12"/>
  <c r="G3079" i="12" s="1"/>
  <c r="E3078" i="12"/>
  <c r="P3076" i="12" l="1"/>
  <c r="Q3076" i="12"/>
  <c r="R3075" i="12"/>
  <c r="L3077" i="12"/>
  <c r="M3077" i="12"/>
  <c r="N3076" i="12"/>
  <c r="I3077" i="12"/>
  <c r="J3077" i="12" s="1"/>
  <c r="H3078" i="12"/>
  <c r="M3078" i="12" s="1"/>
  <c r="E3079" i="12"/>
  <c r="F3080" i="12"/>
  <c r="G3080" i="12" s="1"/>
  <c r="P3077" i="12" l="1"/>
  <c r="Q3077" i="12"/>
  <c r="Q3078" i="12" s="1"/>
  <c r="R3076" i="12"/>
  <c r="N3077" i="12"/>
  <c r="I3078" i="12"/>
  <c r="J3078" i="12" s="1"/>
  <c r="L3078" i="12"/>
  <c r="N3078" i="12" s="1"/>
  <c r="H3079" i="12"/>
  <c r="F3081" i="12"/>
  <c r="G3081" i="12" s="1"/>
  <c r="E3080" i="12"/>
  <c r="P3078" i="12" l="1"/>
  <c r="R3078" i="12" s="1"/>
  <c r="R3077" i="12"/>
  <c r="L3079" i="12"/>
  <c r="M3079" i="12"/>
  <c r="I3079" i="12"/>
  <c r="J3079" i="12" s="1"/>
  <c r="H3080" i="12"/>
  <c r="M3080" i="12" s="1"/>
  <c r="F3082" i="12"/>
  <c r="G3082" i="12" s="1"/>
  <c r="E3081" i="12"/>
  <c r="P3079" i="12" l="1"/>
  <c r="Q3079" i="12"/>
  <c r="Q3080" i="12" s="1"/>
  <c r="N3079" i="12"/>
  <c r="I3080" i="12"/>
  <c r="J3080" i="12" s="1"/>
  <c r="L3080" i="12"/>
  <c r="N3080" i="12" s="1"/>
  <c r="H3081" i="12"/>
  <c r="E3082" i="12"/>
  <c r="F3083" i="12"/>
  <c r="G3083" i="12" s="1"/>
  <c r="P3080" i="12" l="1"/>
  <c r="R3080" i="12" s="1"/>
  <c r="R3079" i="12"/>
  <c r="L3081" i="12"/>
  <c r="M3081" i="12"/>
  <c r="I3081" i="12"/>
  <c r="J3081" i="12" s="1"/>
  <c r="H3082" i="12"/>
  <c r="F3084" i="12"/>
  <c r="G3084" i="12" s="1"/>
  <c r="E3083" i="12"/>
  <c r="P3081" i="12" l="1"/>
  <c r="Q3081" i="12"/>
  <c r="L3082" i="12"/>
  <c r="M3082" i="12"/>
  <c r="N3081" i="12"/>
  <c r="I3082" i="12"/>
  <c r="J3082" i="12" s="1"/>
  <c r="H3083" i="12"/>
  <c r="F3085" i="12"/>
  <c r="G3085" i="12" s="1"/>
  <c r="E3084" i="12"/>
  <c r="P3082" i="12" l="1"/>
  <c r="Q3082" i="12"/>
  <c r="R3081" i="12"/>
  <c r="L3083" i="12"/>
  <c r="M3083" i="12"/>
  <c r="N3082" i="12"/>
  <c r="I3083" i="12"/>
  <c r="J3083" i="12" s="1"/>
  <c r="H3084" i="12"/>
  <c r="E3085" i="12"/>
  <c r="F3086" i="12"/>
  <c r="G3086" i="12" s="1"/>
  <c r="P3083" i="12" l="1"/>
  <c r="Q3083" i="12"/>
  <c r="R3082" i="12"/>
  <c r="L3084" i="12"/>
  <c r="M3084" i="12"/>
  <c r="N3083" i="12"/>
  <c r="I3084" i="12"/>
  <c r="J3084" i="12" s="1"/>
  <c r="H3085" i="12"/>
  <c r="F3087" i="12"/>
  <c r="G3087" i="12" s="1"/>
  <c r="E3086" i="12"/>
  <c r="P3084" i="12" l="1"/>
  <c r="Q3084" i="12"/>
  <c r="R3083" i="12"/>
  <c r="N3084" i="12"/>
  <c r="L3085" i="12"/>
  <c r="M3085" i="12"/>
  <c r="I3085" i="12"/>
  <c r="J3085" i="12" s="1"/>
  <c r="H3086" i="12"/>
  <c r="F3088" i="12"/>
  <c r="G3088" i="12" s="1"/>
  <c r="E3087" i="12"/>
  <c r="P3085" i="12" l="1"/>
  <c r="Q3085" i="12"/>
  <c r="R3084" i="12"/>
  <c r="L3086" i="12"/>
  <c r="M3086" i="12"/>
  <c r="N3085" i="12"/>
  <c r="I3086" i="12"/>
  <c r="J3086" i="12" s="1"/>
  <c r="H3087" i="12"/>
  <c r="F3089" i="12"/>
  <c r="G3089" i="12" s="1"/>
  <c r="E3088" i="12"/>
  <c r="P3086" i="12" l="1"/>
  <c r="Q3086" i="12"/>
  <c r="R3085" i="12"/>
  <c r="L3087" i="12"/>
  <c r="M3087" i="12"/>
  <c r="N3086" i="12"/>
  <c r="I3087" i="12"/>
  <c r="J3087" i="12" s="1"/>
  <c r="H3088" i="12"/>
  <c r="F3090" i="12"/>
  <c r="G3090" i="12" s="1"/>
  <c r="E3089" i="12"/>
  <c r="P3087" i="12" l="1"/>
  <c r="Q3087" i="12"/>
  <c r="R3086" i="12"/>
  <c r="L3088" i="12"/>
  <c r="M3088" i="12"/>
  <c r="N3087" i="12"/>
  <c r="I3088" i="12"/>
  <c r="J3088" i="12" s="1"/>
  <c r="H3089" i="12"/>
  <c r="F3091" i="12"/>
  <c r="G3091" i="12" s="1"/>
  <c r="E3090" i="12"/>
  <c r="P3088" i="12" l="1"/>
  <c r="Q3088" i="12"/>
  <c r="R3087" i="12"/>
  <c r="L3089" i="12"/>
  <c r="M3089" i="12"/>
  <c r="N3088" i="12"/>
  <c r="I3089" i="12"/>
  <c r="J3089" i="12" s="1"/>
  <c r="H3090" i="12"/>
  <c r="E3091" i="12"/>
  <c r="F3092" i="12"/>
  <c r="G3092" i="12" s="1"/>
  <c r="P3089" i="12" l="1"/>
  <c r="Q3089" i="12"/>
  <c r="R3088" i="12"/>
  <c r="L3090" i="12"/>
  <c r="M3090" i="12"/>
  <c r="N3089" i="12"/>
  <c r="I3090" i="12"/>
  <c r="J3090" i="12" s="1"/>
  <c r="H3091" i="12"/>
  <c r="F3093" i="12"/>
  <c r="G3093" i="12" s="1"/>
  <c r="E3092" i="12"/>
  <c r="P3090" i="12" l="1"/>
  <c r="Q3090" i="12"/>
  <c r="R3089" i="12"/>
  <c r="L3091" i="12"/>
  <c r="M3091" i="12"/>
  <c r="N3090" i="12"/>
  <c r="I3091" i="12"/>
  <c r="J3091" i="12" s="1"/>
  <c r="H3092" i="12"/>
  <c r="E3093" i="12"/>
  <c r="F3094" i="12"/>
  <c r="G3094" i="12" s="1"/>
  <c r="P3091" i="12" l="1"/>
  <c r="Q3091" i="12"/>
  <c r="R3090" i="12"/>
  <c r="L3092" i="12"/>
  <c r="M3092" i="12"/>
  <c r="N3091" i="12"/>
  <c r="I3092" i="12"/>
  <c r="J3092" i="12" s="1"/>
  <c r="H3093" i="12"/>
  <c r="M3093" i="12" s="1"/>
  <c r="F3095" i="12"/>
  <c r="G3095" i="12" s="1"/>
  <c r="E3094" i="12"/>
  <c r="P3092" i="12" l="1"/>
  <c r="Q3092" i="12"/>
  <c r="Q3093" i="12" s="1"/>
  <c r="R3091" i="12"/>
  <c r="N3092" i="12"/>
  <c r="I3093" i="12"/>
  <c r="J3093" i="12" s="1"/>
  <c r="L3093" i="12"/>
  <c r="N3093" i="12" s="1"/>
  <c r="H3094" i="12"/>
  <c r="F3096" i="12"/>
  <c r="G3096" i="12" s="1"/>
  <c r="E3095" i="12"/>
  <c r="P3093" i="12" l="1"/>
  <c r="R3093" i="12" s="1"/>
  <c r="R3092" i="12"/>
  <c r="L3094" i="12"/>
  <c r="M3094" i="12"/>
  <c r="I3094" i="12"/>
  <c r="J3094" i="12" s="1"/>
  <c r="H3095" i="12"/>
  <c r="F3097" i="12"/>
  <c r="G3097" i="12" s="1"/>
  <c r="E3096" i="12"/>
  <c r="P3094" i="12" l="1"/>
  <c r="Q3094" i="12"/>
  <c r="L3095" i="12"/>
  <c r="M3095" i="12"/>
  <c r="N3094" i="12"/>
  <c r="I3095" i="12"/>
  <c r="J3095" i="12" s="1"/>
  <c r="H3096" i="12"/>
  <c r="F3098" i="12"/>
  <c r="G3098" i="12" s="1"/>
  <c r="E3097" i="12"/>
  <c r="P3095" i="12" l="1"/>
  <c r="Q3095" i="12"/>
  <c r="R3094" i="12"/>
  <c r="L3096" i="12"/>
  <c r="M3096" i="12"/>
  <c r="N3095" i="12"/>
  <c r="I3096" i="12"/>
  <c r="J3096" i="12" s="1"/>
  <c r="H3097" i="12"/>
  <c r="E3098" i="12"/>
  <c r="F3099" i="12"/>
  <c r="G3099" i="12" s="1"/>
  <c r="P3096" i="12" l="1"/>
  <c r="Q3096" i="12"/>
  <c r="R3095" i="12"/>
  <c r="L3097" i="12"/>
  <c r="M3097" i="12"/>
  <c r="N3096" i="12"/>
  <c r="I3097" i="12"/>
  <c r="J3097" i="12" s="1"/>
  <c r="H3098" i="12"/>
  <c r="F3100" i="12"/>
  <c r="G3100" i="12" s="1"/>
  <c r="E3099" i="12"/>
  <c r="P3097" i="12" l="1"/>
  <c r="Q3097" i="12"/>
  <c r="R3096" i="12"/>
  <c r="L3098" i="12"/>
  <c r="M3098" i="12"/>
  <c r="N3097" i="12"/>
  <c r="I3098" i="12"/>
  <c r="J3098" i="12" s="1"/>
  <c r="H3099" i="12"/>
  <c r="E3100" i="12"/>
  <c r="F3101" i="12"/>
  <c r="G3101" i="12" s="1"/>
  <c r="P3098" i="12" l="1"/>
  <c r="Q3098" i="12"/>
  <c r="R3097" i="12"/>
  <c r="L3099" i="12"/>
  <c r="M3099" i="12"/>
  <c r="N3098" i="12"/>
  <c r="I3099" i="12"/>
  <c r="J3099" i="12" s="1"/>
  <c r="H3100" i="12"/>
  <c r="M3100" i="12" s="1"/>
  <c r="F3102" i="12"/>
  <c r="G3102" i="12" s="1"/>
  <c r="E3101" i="12"/>
  <c r="P3099" i="12" l="1"/>
  <c r="Q3099" i="12"/>
  <c r="Q3100" i="12" s="1"/>
  <c r="R3098" i="12"/>
  <c r="N3099" i="12"/>
  <c r="I3100" i="12"/>
  <c r="J3100" i="12" s="1"/>
  <c r="L3100" i="12"/>
  <c r="N3100" i="12" s="1"/>
  <c r="H3101" i="12"/>
  <c r="E3102" i="12"/>
  <c r="F3103" i="12"/>
  <c r="G3103" i="12" s="1"/>
  <c r="P3100" i="12" l="1"/>
  <c r="R3100" i="12" s="1"/>
  <c r="R3099" i="12"/>
  <c r="L3101" i="12"/>
  <c r="M3101" i="12"/>
  <c r="I3101" i="12"/>
  <c r="J3101" i="12" s="1"/>
  <c r="H3102" i="12"/>
  <c r="M3102" i="12" s="1"/>
  <c r="F3104" i="12"/>
  <c r="G3104" i="12" s="1"/>
  <c r="E3103" i="12"/>
  <c r="P3101" i="12" l="1"/>
  <c r="Q3101" i="12"/>
  <c r="Q3102" i="12" s="1"/>
  <c r="N3101" i="12"/>
  <c r="I3102" i="12"/>
  <c r="J3102" i="12" s="1"/>
  <c r="L3102" i="12"/>
  <c r="N3102" i="12" s="1"/>
  <c r="H3103" i="12"/>
  <c r="E3104" i="12"/>
  <c r="F3105" i="12"/>
  <c r="G3105" i="12" s="1"/>
  <c r="P3102" i="12" l="1"/>
  <c r="R3102" i="12" s="1"/>
  <c r="R3101" i="12"/>
  <c r="L3103" i="12"/>
  <c r="M3103" i="12"/>
  <c r="I3103" i="12"/>
  <c r="J3103" i="12" s="1"/>
  <c r="H3104" i="12"/>
  <c r="M3104" i="12" s="1"/>
  <c r="F3106" i="12"/>
  <c r="G3106" i="12" s="1"/>
  <c r="E3105" i="12"/>
  <c r="P3103" i="12" l="1"/>
  <c r="Q3103" i="12"/>
  <c r="Q3104" i="12" s="1"/>
  <c r="N3103" i="12"/>
  <c r="I3104" i="12"/>
  <c r="J3104" i="12" s="1"/>
  <c r="L3104" i="12"/>
  <c r="N3104" i="12" s="1"/>
  <c r="H3105" i="12"/>
  <c r="F3107" i="12"/>
  <c r="G3107" i="12" s="1"/>
  <c r="E3106" i="12"/>
  <c r="P3104" i="12" l="1"/>
  <c r="R3104" i="12" s="1"/>
  <c r="R3103" i="12"/>
  <c r="L3105" i="12"/>
  <c r="M3105" i="12"/>
  <c r="I3105" i="12"/>
  <c r="J3105" i="12" s="1"/>
  <c r="H3106" i="12"/>
  <c r="E3107" i="12"/>
  <c r="F3108" i="12"/>
  <c r="G3108" i="12" s="1"/>
  <c r="P3105" i="12" l="1"/>
  <c r="Q3105" i="12"/>
  <c r="L3106" i="12"/>
  <c r="M3106" i="12"/>
  <c r="N3105" i="12"/>
  <c r="I3106" i="12"/>
  <c r="J3106" i="12" s="1"/>
  <c r="H3107" i="12"/>
  <c r="F3109" i="12"/>
  <c r="G3109" i="12" s="1"/>
  <c r="E3108" i="12"/>
  <c r="P3106" i="12" l="1"/>
  <c r="Q3106" i="12"/>
  <c r="R3105" i="12"/>
  <c r="L3107" i="12"/>
  <c r="M3107" i="12"/>
  <c r="N3106" i="12"/>
  <c r="I3107" i="12"/>
  <c r="J3107" i="12" s="1"/>
  <c r="H3108" i="12"/>
  <c r="E3109" i="12"/>
  <c r="F3110" i="12"/>
  <c r="G3110" i="12" s="1"/>
  <c r="P3107" i="12" l="1"/>
  <c r="Q3107" i="12"/>
  <c r="R3106" i="12"/>
  <c r="L3108" i="12"/>
  <c r="M3108" i="12"/>
  <c r="N3107" i="12"/>
  <c r="I3108" i="12"/>
  <c r="J3108" i="12" s="1"/>
  <c r="H3109" i="12"/>
  <c r="M3109" i="12" s="1"/>
  <c r="E3110" i="12"/>
  <c r="F3111" i="12"/>
  <c r="G3111" i="12" s="1"/>
  <c r="P3108" i="12" l="1"/>
  <c r="Q3108" i="12"/>
  <c r="Q3109" i="12" s="1"/>
  <c r="R3107" i="12"/>
  <c r="N3108" i="12"/>
  <c r="I3109" i="12"/>
  <c r="J3109" i="12" s="1"/>
  <c r="L3109" i="12"/>
  <c r="N3109" i="12" s="1"/>
  <c r="H3110" i="12"/>
  <c r="F3112" i="12"/>
  <c r="G3112" i="12" s="1"/>
  <c r="E3111" i="12"/>
  <c r="P3109" i="12" l="1"/>
  <c r="R3109" i="12" s="1"/>
  <c r="R3108" i="12"/>
  <c r="L3110" i="12"/>
  <c r="M3110" i="12"/>
  <c r="I3110" i="12"/>
  <c r="J3110" i="12" s="1"/>
  <c r="H3111" i="12"/>
  <c r="F3113" i="12"/>
  <c r="G3113" i="12" s="1"/>
  <c r="E3112" i="12"/>
  <c r="P3110" i="12" l="1"/>
  <c r="Q3110" i="12"/>
  <c r="L3111" i="12"/>
  <c r="M3111" i="12"/>
  <c r="N3110" i="12"/>
  <c r="I3111" i="12"/>
  <c r="J3111" i="12" s="1"/>
  <c r="H3112" i="12"/>
  <c r="F3114" i="12"/>
  <c r="G3114" i="12" s="1"/>
  <c r="E3113" i="12"/>
  <c r="P3111" i="12" l="1"/>
  <c r="Q3111" i="12"/>
  <c r="R3110" i="12"/>
  <c r="L3112" i="12"/>
  <c r="M3112" i="12"/>
  <c r="N3111" i="12"/>
  <c r="I3112" i="12"/>
  <c r="J3112" i="12" s="1"/>
  <c r="H3113" i="12"/>
  <c r="E3114" i="12"/>
  <c r="F3115" i="12"/>
  <c r="G3115" i="12" s="1"/>
  <c r="P3112" i="12" l="1"/>
  <c r="Q3112" i="12"/>
  <c r="R3111" i="12"/>
  <c r="L3113" i="12"/>
  <c r="M3113" i="12"/>
  <c r="N3112" i="12"/>
  <c r="I3113" i="12"/>
  <c r="J3113" i="12" s="1"/>
  <c r="H3114" i="12"/>
  <c r="F3116" i="12"/>
  <c r="G3116" i="12" s="1"/>
  <c r="E3115" i="12"/>
  <c r="P3113" i="12" l="1"/>
  <c r="Q3113" i="12"/>
  <c r="R3112" i="12"/>
  <c r="L3114" i="12"/>
  <c r="M3114" i="12"/>
  <c r="N3113" i="12"/>
  <c r="I3114" i="12"/>
  <c r="J3114" i="12" s="1"/>
  <c r="H3115" i="12"/>
  <c r="F3117" i="12"/>
  <c r="G3117" i="12" s="1"/>
  <c r="E3116" i="12"/>
  <c r="P3114" i="12" l="1"/>
  <c r="Q3114" i="12"/>
  <c r="R3113" i="12"/>
  <c r="L3115" i="12"/>
  <c r="M3115" i="12"/>
  <c r="N3114" i="12"/>
  <c r="I3115" i="12"/>
  <c r="J3115" i="12" s="1"/>
  <c r="H3116" i="12"/>
  <c r="F3118" i="12"/>
  <c r="G3118" i="12" s="1"/>
  <c r="E3117" i="12"/>
  <c r="P3115" i="12" l="1"/>
  <c r="Q3115" i="12"/>
  <c r="R3114" i="12"/>
  <c r="L3116" i="12"/>
  <c r="M3116" i="12"/>
  <c r="N3115" i="12"/>
  <c r="I3116" i="12"/>
  <c r="J3116" i="12" s="1"/>
  <c r="H3117" i="12"/>
  <c r="E3118" i="12"/>
  <c r="F3119" i="12"/>
  <c r="G3119" i="12" s="1"/>
  <c r="P3116" i="12" l="1"/>
  <c r="Q3116" i="12"/>
  <c r="R3115" i="12"/>
  <c r="L3117" i="12"/>
  <c r="M3117" i="12"/>
  <c r="N3116" i="12"/>
  <c r="I3117" i="12"/>
  <c r="J3117" i="12" s="1"/>
  <c r="H3118" i="12"/>
  <c r="F3120" i="12"/>
  <c r="G3120" i="12" s="1"/>
  <c r="E3119" i="12"/>
  <c r="P3117" i="12" l="1"/>
  <c r="Q3117" i="12"/>
  <c r="R3116" i="12"/>
  <c r="L3118" i="12"/>
  <c r="M3118" i="12"/>
  <c r="N3117" i="12"/>
  <c r="I3118" i="12"/>
  <c r="J3118" i="12" s="1"/>
  <c r="H3119" i="12"/>
  <c r="E3120" i="12"/>
  <c r="F3121" i="12"/>
  <c r="G3121" i="12" s="1"/>
  <c r="P3118" i="12" l="1"/>
  <c r="Q3118" i="12"/>
  <c r="R3117" i="12"/>
  <c r="L3119" i="12"/>
  <c r="M3119" i="12"/>
  <c r="N3118" i="12"/>
  <c r="I3119" i="12"/>
  <c r="J3119" i="12" s="1"/>
  <c r="H3120" i="12"/>
  <c r="F3122" i="12"/>
  <c r="G3122" i="12" s="1"/>
  <c r="E3121" i="12"/>
  <c r="P3119" i="12" l="1"/>
  <c r="Q3119" i="12"/>
  <c r="R3118" i="12"/>
  <c r="L3120" i="12"/>
  <c r="M3120" i="12"/>
  <c r="N3119" i="12"/>
  <c r="I3120" i="12"/>
  <c r="J3120" i="12" s="1"/>
  <c r="H3121" i="12"/>
  <c r="F3123" i="12"/>
  <c r="G3123" i="12" s="1"/>
  <c r="E3122" i="12"/>
  <c r="P3120" i="12" l="1"/>
  <c r="Q3120" i="12"/>
  <c r="R3119" i="12"/>
  <c r="L3121" i="12"/>
  <c r="M3121" i="12"/>
  <c r="N3120" i="12"/>
  <c r="I3121" i="12"/>
  <c r="J3121" i="12" s="1"/>
  <c r="H3122" i="12"/>
  <c r="F3124" i="12"/>
  <c r="G3124" i="12" s="1"/>
  <c r="E3123" i="12"/>
  <c r="P3121" i="12" l="1"/>
  <c r="Q3121" i="12"/>
  <c r="R3120" i="12"/>
  <c r="L3122" i="12"/>
  <c r="M3122" i="12"/>
  <c r="N3121" i="12"/>
  <c r="I3122" i="12"/>
  <c r="J3122" i="12" s="1"/>
  <c r="H3123" i="12"/>
  <c r="F3125" i="12"/>
  <c r="G3125" i="12" s="1"/>
  <c r="E3124" i="12"/>
  <c r="P3122" i="12" l="1"/>
  <c r="Q3122" i="12"/>
  <c r="R3121" i="12"/>
  <c r="L3123" i="12"/>
  <c r="M3123" i="12"/>
  <c r="N3122" i="12"/>
  <c r="I3123" i="12"/>
  <c r="J3123" i="12" s="1"/>
  <c r="H3124" i="12"/>
  <c r="F3126" i="12"/>
  <c r="G3126" i="12" s="1"/>
  <c r="E3125" i="12"/>
  <c r="P3123" i="12" l="1"/>
  <c r="Q3123" i="12"/>
  <c r="R3122" i="12"/>
  <c r="L3124" i="12"/>
  <c r="M3124" i="12"/>
  <c r="N3123" i="12"/>
  <c r="I3124" i="12"/>
  <c r="J3124" i="12" s="1"/>
  <c r="H3125" i="12"/>
  <c r="F3127" i="12"/>
  <c r="G3127" i="12" s="1"/>
  <c r="E3126" i="12"/>
  <c r="P3124" i="12" l="1"/>
  <c r="Q3124" i="12"/>
  <c r="R3123" i="12"/>
  <c r="L3125" i="12"/>
  <c r="M3125" i="12"/>
  <c r="N3124" i="12"/>
  <c r="I3125" i="12"/>
  <c r="J3125" i="12" s="1"/>
  <c r="H3126" i="12"/>
  <c r="F3128" i="12"/>
  <c r="G3128" i="12" s="1"/>
  <c r="E3127" i="12"/>
  <c r="P3125" i="12" l="1"/>
  <c r="Q3125" i="12"/>
  <c r="R3124" i="12"/>
  <c r="L3126" i="12"/>
  <c r="M3126" i="12"/>
  <c r="N3125" i="12"/>
  <c r="I3126" i="12"/>
  <c r="J3126" i="12" s="1"/>
  <c r="H3127" i="12"/>
  <c r="F3129" i="12"/>
  <c r="G3129" i="12" s="1"/>
  <c r="E3128" i="12"/>
  <c r="P3126" i="12" l="1"/>
  <c r="Q3126" i="12"/>
  <c r="R3125" i="12"/>
  <c r="L3127" i="12"/>
  <c r="M3127" i="12"/>
  <c r="N3126" i="12"/>
  <c r="I3127" i="12"/>
  <c r="J3127" i="12" s="1"/>
  <c r="H3128" i="12"/>
  <c r="F3130" i="12"/>
  <c r="G3130" i="12" s="1"/>
  <c r="E3129" i="12"/>
  <c r="P3127" i="12" l="1"/>
  <c r="Q3127" i="12"/>
  <c r="R3126" i="12"/>
  <c r="L3128" i="12"/>
  <c r="M3128" i="12"/>
  <c r="N3127" i="12"/>
  <c r="I3128" i="12"/>
  <c r="J3128" i="12" s="1"/>
  <c r="H3129" i="12"/>
  <c r="F3131" i="12"/>
  <c r="G3131" i="12" s="1"/>
  <c r="E3130" i="12"/>
  <c r="P3128" i="12" l="1"/>
  <c r="Q3128" i="12"/>
  <c r="R3127" i="12"/>
  <c r="L3129" i="12"/>
  <c r="M3129" i="12"/>
  <c r="N3128" i="12"/>
  <c r="I3129" i="12"/>
  <c r="J3129" i="12" s="1"/>
  <c r="H3130" i="12"/>
  <c r="M3130" i="12" s="1"/>
  <c r="E3131" i="12"/>
  <c r="F3132" i="12"/>
  <c r="G3132" i="12" s="1"/>
  <c r="P3129" i="12" l="1"/>
  <c r="Q3129" i="12"/>
  <c r="Q3130" i="12" s="1"/>
  <c r="R3128" i="12"/>
  <c r="N3129" i="12"/>
  <c r="I3130" i="12"/>
  <c r="J3130" i="12" s="1"/>
  <c r="L3130" i="12"/>
  <c r="N3130" i="12" s="1"/>
  <c r="H3131" i="12"/>
  <c r="F3133" i="12"/>
  <c r="G3133" i="12" s="1"/>
  <c r="E3132" i="12"/>
  <c r="P3130" i="12" l="1"/>
  <c r="R3130" i="12" s="1"/>
  <c r="R3129" i="12"/>
  <c r="L3131" i="12"/>
  <c r="M3131" i="12"/>
  <c r="I3131" i="12"/>
  <c r="J3131" i="12" s="1"/>
  <c r="H3132" i="12"/>
  <c r="M3132" i="12" s="1"/>
  <c r="E3133" i="12"/>
  <c r="F3134" i="12"/>
  <c r="G3134" i="12" s="1"/>
  <c r="P3131" i="12" l="1"/>
  <c r="Q3131" i="12"/>
  <c r="Q3132" i="12" s="1"/>
  <c r="N3131" i="12"/>
  <c r="I3132" i="12"/>
  <c r="J3132" i="12" s="1"/>
  <c r="L3132" i="12"/>
  <c r="N3132" i="12" s="1"/>
  <c r="H3133" i="12"/>
  <c r="F3135" i="12"/>
  <c r="G3135" i="12" s="1"/>
  <c r="E3134" i="12"/>
  <c r="P3132" i="12" l="1"/>
  <c r="R3132" i="12" s="1"/>
  <c r="R3131" i="12"/>
  <c r="L3133" i="12"/>
  <c r="M3133" i="12"/>
  <c r="I3133" i="12"/>
  <c r="J3133" i="12" s="1"/>
  <c r="H3134" i="12"/>
  <c r="F3136" i="12"/>
  <c r="G3136" i="12" s="1"/>
  <c r="E3135" i="12"/>
  <c r="P3133" i="12" l="1"/>
  <c r="Q3133" i="12"/>
  <c r="L3134" i="12"/>
  <c r="M3134" i="12"/>
  <c r="N3133" i="12"/>
  <c r="I3134" i="12"/>
  <c r="J3134" i="12" s="1"/>
  <c r="H3135" i="12"/>
  <c r="E3136" i="12"/>
  <c r="F3137" i="12"/>
  <c r="G3137" i="12" s="1"/>
  <c r="P3134" i="12" l="1"/>
  <c r="Q3134" i="12"/>
  <c r="R3133" i="12"/>
  <c r="L3135" i="12"/>
  <c r="M3135" i="12"/>
  <c r="N3134" i="12"/>
  <c r="I3135" i="12"/>
  <c r="J3135" i="12" s="1"/>
  <c r="H3136" i="12"/>
  <c r="F3138" i="12"/>
  <c r="G3138" i="12" s="1"/>
  <c r="E3137" i="12"/>
  <c r="P3135" i="12" l="1"/>
  <c r="Q3135" i="12"/>
  <c r="R3134" i="12"/>
  <c r="L3136" i="12"/>
  <c r="M3136" i="12"/>
  <c r="N3135" i="12"/>
  <c r="I3136" i="12"/>
  <c r="J3136" i="12" s="1"/>
  <c r="H3137" i="12"/>
  <c r="F3139" i="12"/>
  <c r="G3139" i="12" s="1"/>
  <c r="E3138" i="12"/>
  <c r="P3136" i="12" l="1"/>
  <c r="Q3136" i="12"/>
  <c r="R3135" i="12"/>
  <c r="L3137" i="12"/>
  <c r="M3137" i="12"/>
  <c r="N3136" i="12"/>
  <c r="I3137" i="12"/>
  <c r="J3137" i="12" s="1"/>
  <c r="H3138" i="12"/>
  <c r="E3139" i="12"/>
  <c r="F3140" i="12"/>
  <c r="G3140" i="12" s="1"/>
  <c r="P3137" i="12" l="1"/>
  <c r="Q3137" i="12"/>
  <c r="R3136" i="12"/>
  <c r="L3138" i="12"/>
  <c r="M3138" i="12"/>
  <c r="N3137" i="12"/>
  <c r="I3138" i="12"/>
  <c r="J3138" i="12" s="1"/>
  <c r="H3139" i="12"/>
  <c r="F3141" i="12"/>
  <c r="G3141" i="12" s="1"/>
  <c r="E3140" i="12"/>
  <c r="P3138" i="12" l="1"/>
  <c r="Q3138" i="12"/>
  <c r="R3137" i="12"/>
  <c r="L3139" i="12"/>
  <c r="M3139" i="12"/>
  <c r="N3138" i="12"/>
  <c r="I3139" i="12"/>
  <c r="J3139" i="12" s="1"/>
  <c r="H3140" i="12"/>
  <c r="E3141" i="12"/>
  <c r="F3142" i="12"/>
  <c r="G3142" i="12" s="1"/>
  <c r="P3139" i="12" l="1"/>
  <c r="Q3139" i="12"/>
  <c r="R3138" i="12"/>
  <c r="N3139" i="12"/>
  <c r="L3140" i="12"/>
  <c r="M3140" i="12"/>
  <c r="I3140" i="12"/>
  <c r="J3140" i="12" s="1"/>
  <c r="H3141" i="12"/>
  <c r="F3143" i="12"/>
  <c r="G3143" i="12" s="1"/>
  <c r="E3142" i="12"/>
  <c r="P3140" i="12" l="1"/>
  <c r="Q3140" i="12"/>
  <c r="R3139" i="12"/>
  <c r="L3141" i="12"/>
  <c r="M3141" i="12"/>
  <c r="N3140" i="12"/>
  <c r="I3141" i="12"/>
  <c r="J3141" i="12" s="1"/>
  <c r="H3142" i="12"/>
  <c r="F3144" i="12"/>
  <c r="G3144" i="12" s="1"/>
  <c r="E3143" i="12"/>
  <c r="P3141" i="12" l="1"/>
  <c r="Q3141" i="12"/>
  <c r="R3140" i="12"/>
  <c r="L3142" i="12"/>
  <c r="M3142" i="12"/>
  <c r="N3141" i="12"/>
  <c r="I3142" i="12"/>
  <c r="J3142" i="12" s="1"/>
  <c r="H3143" i="12"/>
  <c r="E3144" i="12"/>
  <c r="F3145" i="12"/>
  <c r="G3145" i="12" s="1"/>
  <c r="P3142" i="12" l="1"/>
  <c r="Q3142" i="12"/>
  <c r="R3141" i="12"/>
  <c r="L3143" i="12"/>
  <c r="M3143" i="12"/>
  <c r="N3142" i="12"/>
  <c r="I3143" i="12"/>
  <c r="J3143" i="12" s="1"/>
  <c r="H3144" i="12"/>
  <c r="F3146" i="12"/>
  <c r="G3146" i="12" s="1"/>
  <c r="E3145" i="12"/>
  <c r="P3143" i="12" l="1"/>
  <c r="Q3143" i="12"/>
  <c r="R3142" i="12"/>
  <c r="L3144" i="12"/>
  <c r="M3144" i="12"/>
  <c r="N3143" i="12"/>
  <c r="I3144" i="12"/>
  <c r="J3144" i="12" s="1"/>
  <c r="H3145" i="12"/>
  <c r="E3146" i="12"/>
  <c r="F3147" i="12"/>
  <c r="G3147" i="12" s="1"/>
  <c r="P3144" i="12" l="1"/>
  <c r="Q3144" i="12"/>
  <c r="R3143" i="12"/>
  <c r="L3145" i="12"/>
  <c r="M3145" i="12"/>
  <c r="N3144" i="12"/>
  <c r="I3145" i="12"/>
  <c r="J3145" i="12" s="1"/>
  <c r="H3146" i="12"/>
  <c r="E3147" i="12"/>
  <c r="F3148" i="12"/>
  <c r="G3148" i="12" s="1"/>
  <c r="P3145" i="12" l="1"/>
  <c r="Q3145" i="12"/>
  <c r="R3144" i="12"/>
  <c r="L3146" i="12"/>
  <c r="M3146" i="12"/>
  <c r="N3145" i="12"/>
  <c r="I3146" i="12"/>
  <c r="J3146" i="12" s="1"/>
  <c r="H3147" i="12"/>
  <c r="F3149" i="12"/>
  <c r="G3149" i="12" s="1"/>
  <c r="E3148" i="12"/>
  <c r="P3146" i="12" l="1"/>
  <c r="Q3146" i="12"/>
  <c r="R3145" i="12"/>
  <c r="L3147" i="12"/>
  <c r="M3147" i="12"/>
  <c r="N3146" i="12"/>
  <c r="I3147" i="12"/>
  <c r="J3147" i="12" s="1"/>
  <c r="H3148" i="12"/>
  <c r="E3149" i="12"/>
  <c r="F3150" i="12"/>
  <c r="G3150" i="12" s="1"/>
  <c r="P3147" i="12" l="1"/>
  <c r="Q3147" i="12"/>
  <c r="R3146" i="12"/>
  <c r="L3148" i="12"/>
  <c r="M3148" i="12"/>
  <c r="N3147" i="12"/>
  <c r="I3148" i="12"/>
  <c r="J3148" i="12" s="1"/>
  <c r="H3149" i="12"/>
  <c r="M3149" i="12" s="1"/>
  <c r="F3151" i="12"/>
  <c r="G3151" i="12" s="1"/>
  <c r="E3150" i="12"/>
  <c r="P3148" i="12" l="1"/>
  <c r="Q3148" i="12"/>
  <c r="Q3149" i="12" s="1"/>
  <c r="R3147" i="12"/>
  <c r="N3148" i="12"/>
  <c r="I3149" i="12"/>
  <c r="J3149" i="12" s="1"/>
  <c r="L3149" i="12"/>
  <c r="N3149" i="12" s="1"/>
  <c r="H3150" i="12"/>
  <c r="F3152" i="12"/>
  <c r="G3152" i="12" s="1"/>
  <c r="E3151" i="12"/>
  <c r="P3149" i="12" l="1"/>
  <c r="R3149" i="12" s="1"/>
  <c r="R3148" i="12"/>
  <c r="L3150" i="12"/>
  <c r="M3150" i="12"/>
  <c r="I3150" i="12"/>
  <c r="J3150" i="12" s="1"/>
  <c r="H3151" i="12"/>
  <c r="F3153" i="12"/>
  <c r="G3153" i="12" s="1"/>
  <c r="E3152" i="12"/>
  <c r="P3150" i="12" l="1"/>
  <c r="Q3150" i="12"/>
  <c r="L3151" i="12"/>
  <c r="M3151" i="12"/>
  <c r="N3150" i="12"/>
  <c r="I3151" i="12"/>
  <c r="J3151" i="12" s="1"/>
  <c r="H3152" i="12"/>
  <c r="M3152" i="12" s="1"/>
  <c r="F3154" i="12"/>
  <c r="G3154" i="12" s="1"/>
  <c r="E3153" i="12"/>
  <c r="P3151" i="12" l="1"/>
  <c r="Q3151" i="12"/>
  <c r="Q3152" i="12" s="1"/>
  <c r="R3150" i="12"/>
  <c r="N3151" i="12"/>
  <c r="I3152" i="12"/>
  <c r="J3152" i="12" s="1"/>
  <c r="L3152" i="12"/>
  <c r="N3152" i="12" s="1"/>
  <c r="H3153" i="12"/>
  <c r="F3155" i="12"/>
  <c r="G3155" i="12" s="1"/>
  <c r="E3154" i="12"/>
  <c r="P3152" i="12" l="1"/>
  <c r="R3152" i="12" s="1"/>
  <c r="R3151" i="12"/>
  <c r="L3153" i="12"/>
  <c r="M3153" i="12"/>
  <c r="I3153" i="12"/>
  <c r="J3153" i="12" s="1"/>
  <c r="H3154" i="12"/>
  <c r="E3155" i="12"/>
  <c r="F3156" i="12"/>
  <c r="G3156" i="12" s="1"/>
  <c r="P3153" i="12" l="1"/>
  <c r="Q3153" i="12"/>
  <c r="L3154" i="12"/>
  <c r="M3154" i="12"/>
  <c r="N3153" i="12"/>
  <c r="I3154" i="12"/>
  <c r="J3154" i="12" s="1"/>
  <c r="H3155" i="12"/>
  <c r="F3157" i="12"/>
  <c r="G3157" i="12" s="1"/>
  <c r="E3156" i="12"/>
  <c r="P3154" i="12" l="1"/>
  <c r="Q3154" i="12"/>
  <c r="R3153" i="12"/>
  <c r="L3155" i="12"/>
  <c r="M3155" i="12"/>
  <c r="N3154" i="12"/>
  <c r="I3155" i="12"/>
  <c r="J3155" i="12" s="1"/>
  <c r="H3156" i="12"/>
  <c r="F3158" i="12"/>
  <c r="G3158" i="12" s="1"/>
  <c r="E3157" i="12"/>
  <c r="R3154" i="12" l="1"/>
  <c r="P3155" i="12"/>
  <c r="Q3155" i="12"/>
  <c r="L3156" i="12"/>
  <c r="M3156" i="12"/>
  <c r="N3155" i="12"/>
  <c r="I3156" i="12"/>
  <c r="J3156" i="12" s="1"/>
  <c r="H3157" i="12"/>
  <c r="M3157" i="12" s="1"/>
  <c r="F3159" i="12"/>
  <c r="G3159" i="12" s="1"/>
  <c r="E3158" i="12"/>
  <c r="P3156" i="12" l="1"/>
  <c r="Q3156" i="12"/>
  <c r="Q3157" i="12" s="1"/>
  <c r="R3155" i="12"/>
  <c r="N3156" i="12"/>
  <c r="I3157" i="12"/>
  <c r="J3157" i="12" s="1"/>
  <c r="L3157" i="12"/>
  <c r="N3157" i="12" s="1"/>
  <c r="H3158" i="12"/>
  <c r="E3159" i="12"/>
  <c r="F3160" i="12"/>
  <c r="G3160" i="12" s="1"/>
  <c r="P3157" i="12" l="1"/>
  <c r="R3157" i="12" s="1"/>
  <c r="R3156" i="12"/>
  <c r="L3158" i="12"/>
  <c r="M3158" i="12"/>
  <c r="I3158" i="12"/>
  <c r="J3158" i="12" s="1"/>
  <c r="H3159" i="12"/>
  <c r="F3161" i="12"/>
  <c r="G3161" i="12" s="1"/>
  <c r="E3160" i="12"/>
  <c r="P3158" i="12" l="1"/>
  <c r="Q3158" i="12"/>
  <c r="L3159" i="12"/>
  <c r="M3159" i="12"/>
  <c r="N3158" i="12"/>
  <c r="I3159" i="12"/>
  <c r="J3159" i="12" s="1"/>
  <c r="H3160" i="12"/>
  <c r="E3161" i="12"/>
  <c r="F3162" i="12"/>
  <c r="G3162" i="12" s="1"/>
  <c r="P3159" i="12" l="1"/>
  <c r="Q3159" i="12"/>
  <c r="R3158" i="12"/>
  <c r="L3160" i="12"/>
  <c r="M3160" i="12"/>
  <c r="N3159" i="12"/>
  <c r="I3160" i="12"/>
  <c r="J3160" i="12" s="1"/>
  <c r="H3161" i="12"/>
  <c r="F3163" i="12"/>
  <c r="G3163" i="12" s="1"/>
  <c r="E3162" i="12"/>
  <c r="P3160" i="12" l="1"/>
  <c r="Q3160" i="12"/>
  <c r="R3159" i="12"/>
  <c r="L3161" i="12"/>
  <c r="M3161" i="12"/>
  <c r="N3160" i="12"/>
  <c r="I3161" i="12"/>
  <c r="J3161" i="12" s="1"/>
  <c r="H3162" i="12"/>
  <c r="F3164" i="12"/>
  <c r="G3164" i="12" s="1"/>
  <c r="E3163" i="12"/>
  <c r="P3161" i="12" l="1"/>
  <c r="Q3161" i="12"/>
  <c r="R3160" i="12"/>
  <c r="L3162" i="12"/>
  <c r="M3162" i="12"/>
  <c r="N3161" i="12"/>
  <c r="I3162" i="12"/>
  <c r="J3162" i="12" s="1"/>
  <c r="H3163" i="12"/>
  <c r="F3165" i="12"/>
  <c r="G3165" i="12" s="1"/>
  <c r="E3164" i="12"/>
  <c r="P3162" i="12" l="1"/>
  <c r="Q3162" i="12"/>
  <c r="R3161" i="12"/>
  <c r="L3163" i="12"/>
  <c r="M3163" i="12"/>
  <c r="N3162" i="12"/>
  <c r="I3163" i="12"/>
  <c r="J3163" i="12" s="1"/>
  <c r="H3164" i="12"/>
  <c r="F3166" i="12"/>
  <c r="G3166" i="12" s="1"/>
  <c r="E3165" i="12"/>
  <c r="P3163" i="12" l="1"/>
  <c r="Q3163" i="12"/>
  <c r="R3162" i="12"/>
  <c r="L3164" i="12"/>
  <c r="M3164" i="12"/>
  <c r="N3163" i="12"/>
  <c r="I3164" i="12"/>
  <c r="J3164" i="12" s="1"/>
  <c r="H3165" i="12"/>
  <c r="F3167" i="12"/>
  <c r="G3167" i="12" s="1"/>
  <c r="E3166" i="12"/>
  <c r="P3164" i="12" l="1"/>
  <c r="Q3164" i="12"/>
  <c r="R3163" i="12"/>
  <c r="L3165" i="12"/>
  <c r="M3165" i="12"/>
  <c r="N3164" i="12"/>
  <c r="I3165" i="12"/>
  <c r="J3165" i="12" s="1"/>
  <c r="H3166" i="12"/>
  <c r="F3168" i="12"/>
  <c r="G3168" i="12" s="1"/>
  <c r="E3167" i="12"/>
  <c r="P3165" i="12" l="1"/>
  <c r="Q3165" i="12"/>
  <c r="R3164" i="12"/>
  <c r="L3166" i="12"/>
  <c r="M3166" i="12"/>
  <c r="N3165" i="12"/>
  <c r="I3166" i="12"/>
  <c r="J3166" i="12" s="1"/>
  <c r="H3167" i="12"/>
  <c r="M3167" i="12" s="1"/>
  <c r="E3168" i="12"/>
  <c r="F3169" i="12"/>
  <c r="G3169" i="12" s="1"/>
  <c r="P3166" i="12" l="1"/>
  <c r="Q3166" i="12"/>
  <c r="Q3167" i="12" s="1"/>
  <c r="R3165" i="12"/>
  <c r="N3166" i="12"/>
  <c r="I3167" i="12"/>
  <c r="J3167" i="12" s="1"/>
  <c r="L3167" i="12"/>
  <c r="N3167" i="12" s="1"/>
  <c r="H3168" i="12"/>
  <c r="F3170" i="12"/>
  <c r="G3170" i="12" s="1"/>
  <c r="E3169" i="12"/>
  <c r="P3167" i="12" l="1"/>
  <c r="R3167" i="12" s="1"/>
  <c r="R3166" i="12"/>
  <c r="L3168" i="12"/>
  <c r="M3168" i="12"/>
  <c r="I3168" i="12"/>
  <c r="J3168" i="12" s="1"/>
  <c r="H3169" i="12"/>
  <c r="E3170" i="12"/>
  <c r="F3171" i="12"/>
  <c r="G3171" i="12" s="1"/>
  <c r="P3168" i="12" l="1"/>
  <c r="Q3168" i="12"/>
  <c r="L3169" i="12"/>
  <c r="M3169" i="12"/>
  <c r="N3168" i="12"/>
  <c r="I3169" i="12"/>
  <c r="J3169" i="12" s="1"/>
  <c r="H3170" i="12"/>
  <c r="F3172" i="12"/>
  <c r="G3172" i="12" s="1"/>
  <c r="E3171" i="12"/>
  <c r="P3169" i="12" l="1"/>
  <c r="Q3169" i="12"/>
  <c r="R3168" i="12"/>
  <c r="L3170" i="12"/>
  <c r="M3170" i="12"/>
  <c r="N3169" i="12"/>
  <c r="I3170" i="12"/>
  <c r="J3170" i="12" s="1"/>
  <c r="H3171" i="12"/>
  <c r="E3172" i="12"/>
  <c r="F3173" i="12"/>
  <c r="G3173" i="12" s="1"/>
  <c r="P3170" i="12" l="1"/>
  <c r="Q3170" i="12"/>
  <c r="R3169" i="12"/>
  <c r="L3171" i="12"/>
  <c r="M3171" i="12"/>
  <c r="N3170" i="12"/>
  <c r="I3171" i="12"/>
  <c r="J3171" i="12" s="1"/>
  <c r="H3172" i="12"/>
  <c r="F3174" i="12"/>
  <c r="G3174" i="12" s="1"/>
  <c r="E3173" i="12"/>
  <c r="P3171" i="12" l="1"/>
  <c r="Q3171" i="12"/>
  <c r="R3170" i="12"/>
  <c r="L3172" i="12"/>
  <c r="M3172" i="12"/>
  <c r="N3171" i="12"/>
  <c r="I3172" i="12"/>
  <c r="J3172" i="12" s="1"/>
  <c r="H3173" i="12"/>
  <c r="F3175" i="12"/>
  <c r="G3175" i="12" s="1"/>
  <c r="E3174" i="12"/>
  <c r="P3172" i="12" l="1"/>
  <c r="Q3172" i="12"/>
  <c r="R3171" i="12"/>
  <c r="L3173" i="12"/>
  <c r="M3173" i="12"/>
  <c r="N3172" i="12"/>
  <c r="I3173" i="12"/>
  <c r="J3173" i="12" s="1"/>
  <c r="H3174" i="12"/>
  <c r="M3174" i="12" s="1"/>
  <c r="F3176" i="12"/>
  <c r="G3176" i="12" s="1"/>
  <c r="E3175" i="12"/>
  <c r="P3173" i="12" l="1"/>
  <c r="Q3173" i="12"/>
  <c r="Q3174" i="12" s="1"/>
  <c r="R3172" i="12"/>
  <c r="N3173" i="12"/>
  <c r="I3174" i="12"/>
  <c r="J3174" i="12" s="1"/>
  <c r="L3174" i="12"/>
  <c r="N3174" i="12" s="1"/>
  <c r="H3175" i="12"/>
  <c r="F3177" i="12"/>
  <c r="G3177" i="12" s="1"/>
  <c r="E3176" i="12"/>
  <c r="P3174" i="12" l="1"/>
  <c r="R3174" i="12" s="1"/>
  <c r="R3173" i="12"/>
  <c r="L3175" i="12"/>
  <c r="M3175" i="12"/>
  <c r="I3175" i="12"/>
  <c r="J3175" i="12" s="1"/>
  <c r="H3176" i="12"/>
  <c r="F3178" i="12"/>
  <c r="G3178" i="12" s="1"/>
  <c r="E3177" i="12"/>
  <c r="P3175" i="12" l="1"/>
  <c r="Q3175" i="12"/>
  <c r="L3176" i="12"/>
  <c r="M3176" i="12"/>
  <c r="N3175" i="12"/>
  <c r="I3176" i="12"/>
  <c r="J3176" i="12" s="1"/>
  <c r="H3177" i="12"/>
  <c r="M3177" i="12" s="1"/>
  <c r="F3179" i="12"/>
  <c r="G3179" i="12" s="1"/>
  <c r="E3178" i="12"/>
  <c r="P3176" i="12" l="1"/>
  <c r="Q3176" i="12"/>
  <c r="Q3177" i="12" s="1"/>
  <c r="R3175" i="12"/>
  <c r="N3176" i="12"/>
  <c r="I3177" i="12"/>
  <c r="J3177" i="12" s="1"/>
  <c r="L3177" i="12"/>
  <c r="N3177" i="12" s="1"/>
  <c r="H3178" i="12"/>
  <c r="F3180" i="12"/>
  <c r="G3180" i="12" s="1"/>
  <c r="E3179" i="12"/>
  <c r="P3177" i="12" l="1"/>
  <c r="R3177" i="12" s="1"/>
  <c r="R3176" i="12"/>
  <c r="L3178" i="12"/>
  <c r="M3178" i="12"/>
  <c r="I3178" i="12"/>
  <c r="J3178" i="12" s="1"/>
  <c r="H3179" i="12"/>
  <c r="F3181" i="12"/>
  <c r="G3181" i="12" s="1"/>
  <c r="E3180" i="12"/>
  <c r="P3178" i="12" l="1"/>
  <c r="Q3178" i="12"/>
  <c r="N3178" i="12"/>
  <c r="L3179" i="12"/>
  <c r="M3179" i="12"/>
  <c r="I3179" i="12"/>
  <c r="J3179" i="12" s="1"/>
  <c r="H3180" i="12"/>
  <c r="F3182" i="12"/>
  <c r="G3182" i="12" s="1"/>
  <c r="E3181" i="12"/>
  <c r="P3179" i="12" l="1"/>
  <c r="Q3179" i="12"/>
  <c r="R3178" i="12"/>
  <c r="L3180" i="12"/>
  <c r="M3180" i="12"/>
  <c r="N3179" i="12"/>
  <c r="I3180" i="12"/>
  <c r="J3180" i="12" s="1"/>
  <c r="H3181" i="12"/>
  <c r="E3182" i="12"/>
  <c r="F3183" i="12"/>
  <c r="G3183" i="12" s="1"/>
  <c r="P3180" i="12" l="1"/>
  <c r="Q3180" i="12"/>
  <c r="R3179" i="12"/>
  <c r="L3181" i="12"/>
  <c r="M3181" i="12"/>
  <c r="N3180" i="12"/>
  <c r="I3181" i="12"/>
  <c r="J3181" i="12" s="1"/>
  <c r="H3182" i="12"/>
  <c r="M3182" i="12" s="1"/>
  <c r="F3184" i="12"/>
  <c r="G3184" i="12" s="1"/>
  <c r="E3183" i="12"/>
  <c r="P3181" i="12" l="1"/>
  <c r="Q3181" i="12"/>
  <c r="Q3182" i="12" s="1"/>
  <c r="R3180" i="12"/>
  <c r="N3181" i="12"/>
  <c r="I3182" i="12"/>
  <c r="J3182" i="12" s="1"/>
  <c r="L3182" i="12"/>
  <c r="N3182" i="12" s="1"/>
  <c r="H3183" i="12"/>
  <c r="F3185" i="12"/>
  <c r="G3185" i="12" s="1"/>
  <c r="E3184" i="12"/>
  <c r="P3182" i="12" l="1"/>
  <c r="R3182" i="12" s="1"/>
  <c r="R3181" i="12"/>
  <c r="L3183" i="12"/>
  <c r="M3183" i="12"/>
  <c r="I3183" i="12"/>
  <c r="J3183" i="12" s="1"/>
  <c r="H3184" i="12"/>
  <c r="F3186" i="12"/>
  <c r="G3186" i="12" s="1"/>
  <c r="E3185" i="12"/>
  <c r="P3183" i="12" l="1"/>
  <c r="Q3183" i="12"/>
  <c r="L3184" i="12"/>
  <c r="M3184" i="12"/>
  <c r="N3183" i="12"/>
  <c r="I3184" i="12"/>
  <c r="J3184" i="12" s="1"/>
  <c r="H3185" i="12"/>
  <c r="F3187" i="12"/>
  <c r="G3187" i="12" s="1"/>
  <c r="E3186" i="12"/>
  <c r="P3184" i="12" l="1"/>
  <c r="Q3184" i="12"/>
  <c r="R3183" i="12"/>
  <c r="L3185" i="12"/>
  <c r="M3185" i="12"/>
  <c r="N3184" i="12"/>
  <c r="I3185" i="12"/>
  <c r="J3185" i="12" s="1"/>
  <c r="H3186" i="12"/>
  <c r="F3188" i="12"/>
  <c r="G3188" i="12" s="1"/>
  <c r="E3187" i="12"/>
  <c r="P3185" i="12" l="1"/>
  <c r="Q3185" i="12"/>
  <c r="R3184" i="12"/>
  <c r="L3186" i="12"/>
  <c r="M3186" i="12"/>
  <c r="N3185" i="12"/>
  <c r="I3186" i="12"/>
  <c r="J3186" i="12" s="1"/>
  <c r="H3187" i="12"/>
  <c r="E3188" i="12"/>
  <c r="F3189" i="12"/>
  <c r="G3189" i="12" s="1"/>
  <c r="P3186" i="12" l="1"/>
  <c r="Q3186" i="12"/>
  <c r="R3185" i="12"/>
  <c r="L3187" i="12"/>
  <c r="M3187" i="12"/>
  <c r="N3186" i="12"/>
  <c r="I3187" i="12"/>
  <c r="J3187" i="12" s="1"/>
  <c r="H3188" i="12"/>
  <c r="F3190" i="12"/>
  <c r="G3190" i="12" s="1"/>
  <c r="E3189" i="12"/>
  <c r="P3187" i="12" l="1"/>
  <c r="Q3187" i="12"/>
  <c r="R3186" i="12"/>
  <c r="L3188" i="12"/>
  <c r="M3188" i="12"/>
  <c r="N3187" i="12"/>
  <c r="I3188" i="12"/>
  <c r="J3188" i="12" s="1"/>
  <c r="H3189" i="12"/>
  <c r="M3189" i="12" s="1"/>
  <c r="F3191" i="12"/>
  <c r="G3191" i="12" s="1"/>
  <c r="E3190" i="12"/>
  <c r="P3188" i="12" l="1"/>
  <c r="Q3188" i="12"/>
  <c r="Q3189" i="12" s="1"/>
  <c r="R3187" i="12"/>
  <c r="N3188" i="12"/>
  <c r="I3189" i="12"/>
  <c r="J3189" i="12" s="1"/>
  <c r="L3189" i="12"/>
  <c r="N3189" i="12" s="1"/>
  <c r="H3190" i="12"/>
  <c r="M3190" i="12" s="1"/>
  <c r="E3191" i="12"/>
  <c r="F3192" i="12"/>
  <c r="G3192" i="12" s="1"/>
  <c r="P3189" i="12" l="1"/>
  <c r="R3189" i="12" s="1"/>
  <c r="Q3190" i="12"/>
  <c r="R3188" i="12"/>
  <c r="I3190" i="12"/>
  <c r="J3190" i="12" s="1"/>
  <c r="L3190" i="12"/>
  <c r="N3190" i="12" s="1"/>
  <c r="H3191" i="12"/>
  <c r="F3193" i="12"/>
  <c r="G3193" i="12" s="1"/>
  <c r="E3192" i="12"/>
  <c r="P3190" i="12" l="1"/>
  <c r="R3190" i="12" s="1"/>
  <c r="L3191" i="12"/>
  <c r="M3191" i="12"/>
  <c r="I3191" i="12"/>
  <c r="J3191" i="12" s="1"/>
  <c r="H3192" i="12"/>
  <c r="E3193" i="12"/>
  <c r="F3194" i="12"/>
  <c r="G3194" i="12" s="1"/>
  <c r="P3191" i="12" l="1"/>
  <c r="Q3191" i="12"/>
  <c r="L3192" i="12"/>
  <c r="M3192" i="12"/>
  <c r="N3191" i="12"/>
  <c r="I3192" i="12"/>
  <c r="J3192" i="12" s="1"/>
  <c r="H3193" i="12"/>
  <c r="F3195" i="12"/>
  <c r="G3195" i="12" s="1"/>
  <c r="E3194" i="12"/>
  <c r="P3192" i="12" l="1"/>
  <c r="Q3192" i="12"/>
  <c r="R3191" i="12"/>
  <c r="L3193" i="12"/>
  <c r="M3193" i="12"/>
  <c r="N3192" i="12"/>
  <c r="I3193" i="12"/>
  <c r="J3193" i="12" s="1"/>
  <c r="H3194" i="12"/>
  <c r="E3195" i="12"/>
  <c r="F3196" i="12"/>
  <c r="G3196" i="12" s="1"/>
  <c r="P3193" i="12" l="1"/>
  <c r="Q3193" i="12"/>
  <c r="R3192" i="12"/>
  <c r="L3194" i="12"/>
  <c r="M3194" i="12"/>
  <c r="N3193" i="12"/>
  <c r="I3194" i="12"/>
  <c r="J3194" i="12" s="1"/>
  <c r="H3195" i="12"/>
  <c r="F3197" i="12"/>
  <c r="G3197" i="12" s="1"/>
  <c r="E3196" i="12"/>
  <c r="P3194" i="12" l="1"/>
  <c r="Q3194" i="12"/>
  <c r="R3193" i="12"/>
  <c r="L3195" i="12"/>
  <c r="M3195" i="12"/>
  <c r="N3194" i="12"/>
  <c r="I3195" i="12"/>
  <c r="J3195" i="12" s="1"/>
  <c r="H3196" i="12"/>
  <c r="F3198" i="12"/>
  <c r="G3198" i="12" s="1"/>
  <c r="E3197" i="12"/>
  <c r="P3195" i="12" l="1"/>
  <c r="Q3195" i="12"/>
  <c r="R3194" i="12"/>
  <c r="L3196" i="12"/>
  <c r="M3196" i="12"/>
  <c r="N3195" i="12"/>
  <c r="I3196" i="12"/>
  <c r="J3196" i="12" s="1"/>
  <c r="H3197" i="12"/>
  <c r="F3199" i="12"/>
  <c r="G3199" i="12" s="1"/>
  <c r="E3198" i="12"/>
  <c r="P3196" i="12" l="1"/>
  <c r="Q3196" i="12"/>
  <c r="R3195" i="12"/>
  <c r="L3197" i="12"/>
  <c r="M3197" i="12"/>
  <c r="N3196" i="12"/>
  <c r="I3197" i="12"/>
  <c r="J3197" i="12" s="1"/>
  <c r="H3198" i="12"/>
  <c r="M3198" i="12" s="1"/>
  <c r="F3200" i="12"/>
  <c r="G3200" i="12" s="1"/>
  <c r="E3199" i="12"/>
  <c r="P3197" i="12" l="1"/>
  <c r="Q3197" i="12"/>
  <c r="Q3198" i="12" s="1"/>
  <c r="R3196" i="12"/>
  <c r="N3197" i="12"/>
  <c r="I3198" i="12"/>
  <c r="J3198" i="12" s="1"/>
  <c r="L3198" i="12"/>
  <c r="N3198" i="12" s="1"/>
  <c r="H3199" i="12"/>
  <c r="E3200" i="12"/>
  <c r="F3201" i="12"/>
  <c r="G3201" i="12" s="1"/>
  <c r="P3198" i="12" l="1"/>
  <c r="R3198" i="12" s="1"/>
  <c r="R3197" i="12"/>
  <c r="L3199" i="12"/>
  <c r="M3199" i="12"/>
  <c r="I3199" i="12"/>
  <c r="J3199" i="12" s="1"/>
  <c r="H3200" i="12"/>
  <c r="F3202" i="12"/>
  <c r="G3202" i="12" s="1"/>
  <c r="E3201" i="12"/>
  <c r="P3199" i="12" l="1"/>
  <c r="Q3199" i="12"/>
  <c r="L3200" i="12"/>
  <c r="M3200" i="12"/>
  <c r="N3199" i="12"/>
  <c r="I3200" i="12"/>
  <c r="J3200" i="12" s="1"/>
  <c r="H3201" i="12"/>
  <c r="M3201" i="12" s="1"/>
  <c r="E3202" i="12"/>
  <c r="F3203" i="12"/>
  <c r="G3203" i="12" s="1"/>
  <c r="P3200" i="12" l="1"/>
  <c r="Q3200" i="12"/>
  <c r="Q3201" i="12" s="1"/>
  <c r="R3199" i="12"/>
  <c r="N3200" i="12"/>
  <c r="I3201" i="12"/>
  <c r="J3201" i="12" s="1"/>
  <c r="L3201" i="12"/>
  <c r="N3201" i="12" s="1"/>
  <c r="H3202" i="12"/>
  <c r="F3204" i="12"/>
  <c r="G3204" i="12" s="1"/>
  <c r="E3203" i="12"/>
  <c r="P3201" i="12" l="1"/>
  <c r="R3201" i="12" s="1"/>
  <c r="R3200" i="12"/>
  <c r="L3202" i="12"/>
  <c r="M3202" i="12"/>
  <c r="I3202" i="12"/>
  <c r="J3202" i="12" s="1"/>
  <c r="H3203" i="12"/>
  <c r="F3205" i="12"/>
  <c r="G3205" i="12" s="1"/>
  <c r="E3204" i="12"/>
  <c r="P3202" i="12" l="1"/>
  <c r="Q3202" i="12"/>
  <c r="L3203" i="12"/>
  <c r="M3203" i="12"/>
  <c r="N3202" i="12"/>
  <c r="I3203" i="12"/>
  <c r="J3203" i="12" s="1"/>
  <c r="H3204" i="12"/>
  <c r="F3206" i="12"/>
  <c r="G3206" i="12" s="1"/>
  <c r="E3205" i="12"/>
  <c r="P3203" i="12" l="1"/>
  <c r="Q3203" i="12"/>
  <c r="R3202" i="12"/>
  <c r="L3204" i="12"/>
  <c r="M3204" i="12"/>
  <c r="N3203" i="12"/>
  <c r="I3204" i="12"/>
  <c r="J3204" i="12" s="1"/>
  <c r="H3205" i="12"/>
  <c r="F3207" i="12"/>
  <c r="G3207" i="12" s="1"/>
  <c r="E3206" i="12"/>
  <c r="P3204" i="12" l="1"/>
  <c r="Q3204" i="12"/>
  <c r="R3203" i="12"/>
  <c r="L3205" i="12"/>
  <c r="M3205" i="12"/>
  <c r="N3204" i="12"/>
  <c r="I3205" i="12"/>
  <c r="J3205" i="12" s="1"/>
  <c r="H3206" i="12"/>
  <c r="M3206" i="12" s="1"/>
  <c r="E3207" i="12"/>
  <c r="F3208" i="12"/>
  <c r="G3208" i="12" s="1"/>
  <c r="P3205" i="12" l="1"/>
  <c r="Q3205" i="12"/>
  <c r="Q3206" i="12" s="1"/>
  <c r="R3204" i="12"/>
  <c r="N3205" i="12"/>
  <c r="I3206" i="12"/>
  <c r="J3206" i="12" s="1"/>
  <c r="L3206" i="12"/>
  <c r="N3206" i="12" s="1"/>
  <c r="H3207" i="12"/>
  <c r="M3207" i="12" s="1"/>
  <c r="F3209" i="12"/>
  <c r="G3209" i="12" s="1"/>
  <c r="E3208" i="12"/>
  <c r="P3206" i="12" l="1"/>
  <c r="R3206" i="12" s="1"/>
  <c r="Q3207" i="12"/>
  <c r="R3205" i="12"/>
  <c r="I3207" i="12"/>
  <c r="J3207" i="12" s="1"/>
  <c r="L3207" i="12"/>
  <c r="N3207" i="12" s="1"/>
  <c r="H3208" i="12"/>
  <c r="M3208" i="12" s="1"/>
  <c r="E3209" i="12"/>
  <c r="F3210" i="12"/>
  <c r="G3210" i="12" s="1"/>
  <c r="P3207" i="12" l="1"/>
  <c r="R3207" i="12" s="1"/>
  <c r="Q3208" i="12"/>
  <c r="I3208" i="12"/>
  <c r="J3208" i="12" s="1"/>
  <c r="L3208" i="12"/>
  <c r="N3208" i="12" s="1"/>
  <c r="H3209" i="12"/>
  <c r="F3211" i="12"/>
  <c r="G3211" i="12" s="1"/>
  <c r="E3210" i="12"/>
  <c r="P3208" i="12" l="1"/>
  <c r="R3208" i="12" s="1"/>
  <c r="L3209" i="12"/>
  <c r="M3209" i="12"/>
  <c r="I3209" i="12"/>
  <c r="J3209" i="12" s="1"/>
  <c r="H3210" i="12"/>
  <c r="E3211" i="12"/>
  <c r="F3212" i="12"/>
  <c r="G3212" i="12" s="1"/>
  <c r="P3209" i="12" l="1"/>
  <c r="Q3209" i="12"/>
  <c r="L3210" i="12"/>
  <c r="M3210" i="12"/>
  <c r="N3209" i="12"/>
  <c r="I3210" i="12"/>
  <c r="J3210" i="12" s="1"/>
  <c r="H3211" i="12"/>
  <c r="F3213" i="12"/>
  <c r="G3213" i="12" s="1"/>
  <c r="E3212" i="12"/>
  <c r="P3210" i="12" l="1"/>
  <c r="Q3210" i="12"/>
  <c r="R3209" i="12"/>
  <c r="L3211" i="12"/>
  <c r="M3211" i="12"/>
  <c r="N3210" i="12"/>
  <c r="I3211" i="12"/>
  <c r="J3211" i="12" s="1"/>
  <c r="H3212" i="12"/>
  <c r="F3214" i="12"/>
  <c r="G3214" i="12" s="1"/>
  <c r="E3213" i="12"/>
  <c r="P3211" i="12" l="1"/>
  <c r="Q3211" i="12"/>
  <c r="R3210" i="12"/>
  <c r="L3212" i="12"/>
  <c r="M3212" i="12"/>
  <c r="N3211" i="12"/>
  <c r="I3212" i="12"/>
  <c r="J3212" i="12" s="1"/>
  <c r="H3213" i="12"/>
  <c r="F3215" i="12"/>
  <c r="G3215" i="12" s="1"/>
  <c r="E3214" i="12"/>
  <c r="P3212" i="12" l="1"/>
  <c r="Q3212" i="12"/>
  <c r="R3211" i="12"/>
  <c r="L3213" i="12"/>
  <c r="M3213" i="12"/>
  <c r="N3212" i="12"/>
  <c r="I3213" i="12"/>
  <c r="J3213" i="12" s="1"/>
  <c r="H3214" i="12"/>
  <c r="M3214" i="12" s="1"/>
  <c r="E3215" i="12"/>
  <c r="F3216" i="12"/>
  <c r="G3216" i="12" s="1"/>
  <c r="P3213" i="12" l="1"/>
  <c r="Q3213" i="12"/>
  <c r="Q3214" i="12" s="1"/>
  <c r="R3212" i="12"/>
  <c r="N3213" i="12"/>
  <c r="I3214" i="12"/>
  <c r="J3214" i="12" s="1"/>
  <c r="L3214" i="12"/>
  <c r="N3214" i="12" s="1"/>
  <c r="H3215" i="12"/>
  <c r="M3215" i="12" s="1"/>
  <c r="F3217" i="12"/>
  <c r="G3217" i="12" s="1"/>
  <c r="E3216" i="12"/>
  <c r="P3214" i="12" l="1"/>
  <c r="R3214" i="12" s="1"/>
  <c r="Q3215" i="12"/>
  <c r="R3213" i="12"/>
  <c r="I3215" i="12"/>
  <c r="J3215" i="12" s="1"/>
  <c r="L3215" i="12"/>
  <c r="N3215" i="12" s="1"/>
  <c r="H3216" i="12"/>
  <c r="E3217" i="12"/>
  <c r="F3218" i="12"/>
  <c r="G3218" i="12" s="1"/>
  <c r="P3215" i="12" l="1"/>
  <c r="R3215" i="12" s="1"/>
  <c r="L3216" i="12"/>
  <c r="M3216" i="12"/>
  <c r="I3216" i="12"/>
  <c r="J3216" i="12" s="1"/>
  <c r="H3217" i="12"/>
  <c r="M3217" i="12" s="1"/>
  <c r="F3219" i="12"/>
  <c r="G3219" i="12" s="1"/>
  <c r="E3218" i="12"/>
  <c r="P3216" i="12" l="1"/>
  <c r="Q3216" i="12"/>
  <c r="Q3217" i="12" s="1"/>
  <c r="N3216" i="12"/>
  <c r="I3217" i="12"/>
  <c r="J3217" i="12" s="1"/>
  <c r="L3217" i="12"/>
  <c r="N3217" i="12" s="1"/>
  <c r="H3218" i="12"/>
  <c r="E3219" i="12"/>
  <c r="F3220" i="12"/>
  <c r="G3220" i="12" s="1"/>
  <c r="P3217" i="12" l="1"/>
  <c r="R3217" i="12" s="1"/>
  <c r="R3216" i="12"/>
  <c r="L3218" i="12"/>
  <c r="M3218" i="12"/>
  <c r="I3218" i="12"/>
  <c r="J3218" i="12" s="1"/>
  <c r="H3219" i="12"/>
  <c r="M3219" i="12" s="1"/>
  <c r="F3221" i="12"/>
  <c r="G3221" i="12" s="1"/>
  <c r="E3220" i="12"/>
  <c r="P3218" i="12" l="1"/>
  <c r="Q3218" i="12"/>
  <c r="Q3219" i="12" s="1"/>
  <c r="N3218" i="12"/>
  <c r="I3219" i="12"/>
  <c r="J3219" i="12" s="1"/>
  <c r="L3219" i="12"/>
  <c r="N3219" i="12" s="1"/>
  <c r="H3220" i="12"/>
  <c r="F3222" i="12"/>
  <c r="G3222" i="12" s="1"/>
  <c r="E3221" i="12"/>
  <c r="P3219" i="12" l="1"/>
  <c r="R3219" i="12" s="1"/>
  <c r="R3218" i="12"/>
  <c r="L3220" i="12"/>
  <c r="M3220" i="12"/>
  <c r="I3220" i="12"/>
  <c r="J3220" i="12" s="1"/>
  <c r="H3221" i="12"/>
  <c r="F3223" i="12"/>
  <c r="G3223" i="12" s="1"/>
  <c r="E3222" i="12"/>
  <c r="P3220" i="12" l="1"/>
  <c r="Q3220" i="12"/>
  <c r="L3221" i="12"/>
  <c r="M3221" i="12"/>
  <c r="N3220" i="12"/>
  <c r="I3221" i="12"/>
  <c r="J3221" i="12" s="1"/>
  <c r="H3222" i="12"/>
  <c r="E3223" i="12"/>
  <c r="F3224" i="12"/>
  <c r="G3224" i="12" s="1"/>
  <c r="P3221" i="12" l="1"/>
  <c r="Q3221" i="12"/>
  <c r="R3220" i="12"/>
  <c r="L3222" i="12"/>
  <c r="M3222" i="12"/>
  <c r="N3221" i="12"/>
  <c r="I3222" i="12"/>
  <c r="J3222" i="12" s="1"/>
  <c r="H3223" i="12"/>
  <c r="F3225" i="12"/>
  <c r="G3225" i="12" s="1"/>
  <c r="E3224" i="12"/>
  <c r="P3222" i="12" l="1"/>
  <c r="Q3222" i="12"/>
  <c r="R3221" i="12"/>
  <c r="L3223" i="12"/>
  <c r="M3223" i="12"/>
  <c r="N3222" i="12"/>
  <c r="I3223" i="12"/>
  <c r="J3223" i="12" s="1"/>
  <c r="H3224" i="12"/>
  <c r="E3225" i="12"/>
  <c r="F3226" i="12"/>
  <c r="G3226" i="12" s="1"/>
  <c r="P3223" i="12" l="1"/>
  <c r="Q3223" i="12"/>
  <c r="R3222" i="12"/>
  <c r="L3224" i="12"/>
  <c r="M3224" i="12"/>
  <c r="N3223" i="12"/>
  <c r="I3224" i="12"/>
  <c r="J3224" i="12" s="1"/>
  <c r="H3225" i="12"/>
  <c r="M3225" i="12" s="1"/>
  <c r="F3227" i="12"/>
  <c r="G3227" i="12" s="1"/>
  <c r="E3226" i="12"/>
  <c r="P3224" i="12" l="1"/>
  <c r="Q3224" i="12"/>
  <c r="Q3225" i="12" s="1"/>
  <c r="R3223" i="12"/>
  <c r="N3224" i="12"/>
  <c r="I3225" i="12"/>
  <c r="J3225" i="12" s="1"/>
  <c r="L3225" i="12"/>
  <c r="N3225" i="12" s="1"/>
  <c r="H3226" i="12"/>
  <c r="F3228" i="12"/>
  <c r="G3228" i="12" s="1"/>
  <c r="E3227" i="12"/>
  <c r="P3225" i="12" l="1"/>
  <c r="R3225" i="12" s="1"/>
  <c r="R3224" i="12"/>
  <c r="L3226" i="12"/>
  <c r="M3226" i="12"/>
  <c r="I3226" i="12"/>
  <c r="J3226" i="12" s="1"/>
  <c r="H3227" i="12"/>
  <c r="F3229" i="12"/>
  <c r="G3229" i="12" s="1"/>
  <c r="E3228" i="12"/>
  <c r="P3226" i="12" l="1"/>
  <c r="Q3226" i="12"/>
  <c r="L3227" i="12"/>
  <c r="M3227" i="12"/>
  <c r="N3226" i="12"/>
  <c r="I3227" i="12"/>
  <c r="J3227" i="12" s="1"/>
  <c r="H3228" i="12"/>
  <c r="F3230" i="12"/>
  <c r="G3230" i="12" s="1"/>
  <c r="E3229" i="12"/>
  <c r="P3227" i="12" l="1"/>
  <c r="Q3227" i="12"/>
  <c r="R3226" i="12"/>
  <c r="L3228" i="12"/>
  <c r="M3228" i="12"/>
  <c r="N3227" i="12"/>
  <c r="I3228" i="12"/>
  <c r="J3228" i="12" s="1"/>
  <c r="H3229" i="12"/>
  <c r="M3229" i="12" s="1"/>
  <c r="F3231" i="12"/>
  <c r="G3231" i="12" s="1"/>
  <c r="E3230" i="12"/>
  <c r="P3228" i="12" l="1"/>
  <c r="Q3228" i="12"/>
  <c r="Q3229" i="12" s="1"/>
  <c r="R3227" i="12"/>
  <c r="N3228" i="12"/>
  <c r="I3229" i="12"/>
  <c r="J3229" i="12" s="1"/>
  <c r="L3229" i="12"/>
  <c r="N3229" i="12" s="1"/>
  <c r="H3230" i="12"/>
  <c r="M3230" i="12" s="1"/>
  <c r="E3231" i="12"/>
  <c r="F3232" i="12"/>
  <c r="G3232" i="12" s="1"/>
  <c r="P3229" i="12" l="1"/>
  <c r="R3229" i="12" s="1"/>
  <c r="R3228" i="12"/>
  <c r="Q3230" i="12"/>
  <c r="I3230" i="12"/>
  <c r="J3230" i="12" s="1"/>
  <c r="L3230" i="12"/>
  <c r="N3230" i="12" s="1"/>
  <c r="H3231" i="12"/>
  <c r="F3233" i="12"/>
  <c r="G3233" i="12" s="1"/>
  <c r="E3232" i="12"/>
  <c r="P3230" i="12" l="1"/>
  <c r="R3230" i="12" s="1"/>
  <c r="L3231" i="12"/>
  <c r="M3231" i="12"/>
  <c r="I3231" i="12"/>
  <c r="J3231" i="12" s="1"/>
  <c r="H3232" i="12"/>
  <c r="M3232" i="12" s="1"/>
  <c r="F3234" i="12"/>
  <c r="G3234" i="12" s="1"/>
  <c r="E3233" i="12"/>
  <c r="P3231" i="12" l="1"/>
  <c r="Q3231" i="12"/>
  <c r="Q3232" i="12" s="1"/>
  <c r="N3231" i="12"/>
  <c r="I3232" i="12"/>
  <c r="J3232" i="12" s="1"/>
  <c r="L3232" i="12"/>
  <c r="N3232" i="12" s="1"/>
  <c r="H3233" i="12"/>
  <c r="F3235" i="12"/>
  <c r="G3235" i="12" s="1"/>
  <c r="E3234" i="12"/>
  <c r="P3232" i="12" l="1"/>
  <c r="R3232" i="12" s="1"/>
  <c r="R3231" i="12"/>
  <c r="L3233" i="12"/>
  <c r="M3233" i="12"/>
  <c r="I3233" i="12"/>
  <c r="J3233" i="12" s="1"/>
  <c r="H3234" i="12"/>
  <c r="E3235" i="12"/>
  <c r="F3236" i="12"/>
  <c r="G3236" i="12" s="1"/>
  <c r="P3233" i="12" l="1"/>
  <c r="Q3233" i="12"/>
  <c r="L3234" i="12"/>
  <c r="M3234" i="12"/>
  <c r="N3233" i="12"/>
  <c r="I3234" i="12"/>
  <c r="J3234" i="12" s="1"/>
  <c r="H3235" i="12"/>
  <c r="F3237" i="12"/>
  <c r="G3237" i="12" s="1"/>
  <c r="E3236" i="12"/>
  <c r="P3234" i="12" l="1"/>
  <c r="Q3234" i="12"/>
  <c r="R3233" i="12"/>
  <c r="L3235" i="12"/>
  <c r="M3235" i="12"/>
  <c r="N3234" i="12"/>
  <c r="I3235" i="12"/>
  <c r="J3235" i="12" s="1"/>
  <c r="H3236" i="12"/>
  <c r="E3237" i="12"/>
  <c r="F3238" i="12"/>
  <c r="G3238" i="12" s="1"/>
  <c r="P3235" i="12" l="1"/>
  <c r="Q3235" i="12"/>
  <c r="R3234" i="12"/>
  <c r="L3236" i="12"/>
  <c r="M3236" i="12"/>
  <c r="N3235" i="12"/>
  <c r="I3236" i="12"/>
  <c r="J3236" i="12" s="1"/>
  <c r="H3237" i="12"/>
  <c r="F3239" i="12"/>
  <c r="G3239" i="12" s="1"/>
  <c r="E3238" i="12"/>
  <c r="P3236" i="12" l="1"/>
  <c r="Q3236" i="12"/>
  <c r="R3235" i="12"/>
  <c r="L3237" i="12"/>
  <c r="M3237" i="12"/>
  <c r="N3236" i="12"/>
  <c r="I3237" i="12"/>
  <c r="J3237" i="12" s="1"/>
  <c r="H3238" i="12"/>
  <c r="F3240" i="12"/>
  <c r="G3240" i="12" s="1"/>
  <c r="E3239" i="12"/>
  <c r="P3237" i="12" l="1"/>
  <c r="Q3237" i="12"/>
  <c r="R3236" i="12"/>
  <c r="L3238" i="12"/>
  <c r="M3238" i="12"/>
  <c r="N3237" i="12"/>
  <c r="I3238" i="12"/>
  <c r="J3238" i="12" s="1"/>
  <c r="H3239" i="12"/>
  <c r="F3241" i="12"/>
  <c r="G3241" i="12" s="1"/>
  <c r="E3240" i="12"/>
  <c r="P3238" i="12" l="1"/>
  <c r="Q3238" i="12"/>
  <c r="R3237" i="12"/>
  <c r="L3239" i="12"/>
  <c r="M3239" i="12"/>
  <c r="N3238" i="12"/>
  <c r="I3239" i="12"/>
  <c r="J3239" i="12" s="1"/>
  <c r="H3240" i="12"/>
  <c r="E3241" i="12"/>
  <c r="F3242" i="12"/>
  <c r="G3242" i="12" s="1"/>
  <c r="P3239" i="12" l="1"/>
  <c r="Q3239" i="12"/>
  <c r="R3238" i="12"/>
  <c r="L3240" i="12"/>
  <c r="M3240" i="12"/>
  <c r="N3239" i="12"/>
  <c r="I3240" i="12"/>
  <c r="J3240" i="12" s="1"/>
  <c r="H3241" i="12"/>
  <c r="F3243" i="12"/>
  <c r="G3243" i="12" s="1"/>
  <c r="E3242" i="12"/>
  <c r="P3240" i="12" l="1"/>
  <c r="Q3240" i="12"/>
  <c r="R3239" i="12"/>
  <c r="L3241" i="12"/>
  <c r="M3241" i="12"/>
  <c r="N3240" i="12"/>
  <c r="I3241" i="12"/>
  <c r="J3241" i="12" s="1"/>
  <c r="H3242" i="12"/>
  <c r="F3244" i="12"/>
  <c r="G3244" i="12" s="1"/>
  <c r="E3243" i="12"/>
  <c r="P3241" i="12" l="1"/>
  <c r="Q3241" i="12"/>
  <c r="R3240" i="12"/>
  <c r="L3242" i="12"/>
  <c r="M3242" i="12"/>
  <c r="N3241" i="12"/>
  <c r="I3242" i="12"/>
  <c r="J3242" i="12" s="1"/>
  <c r="H3243" i="12"/>
  <c r="E3244" i="12"/>
  <c r="F3245" i="12"/>
  <c r="G3245" i="12" s="1"/>
  <c r="R3241" i="12" l="1"/>
  <c r="P3242" i="12"/>
  <c r="Q3242" i="12"/>
  <c r="L3243" i="12"/>
  <c r="M3243" i="12"/>
  <c r="N3242" i="12"/>
  <c r="I3243" i="12"/>
  <c r="J3243" i="12" s="1"/>
  <c r="H3244" i="12"/>
  <c r="E3245" i="12"/>
  <c r="F3246" i="12"/>
  <c r="G3246" i="12" s="1"/>
  <c r="P3243" i="12" l="1"/>
  <c r="Q3243" i="12"/>
  <c r="R3242" i="12"/>
  <c r="L3244" i="12"/>
  <c r="M3244" i="12"/>
  <c r="N3243" i="12"/>
  <c r="I3244" i="12"/>
  <c r="J3244" i="12" s="1"/>
  <c r="H3245" i="12"/>
  <c r="F3247" i="12"/>
  <c r="G3247" i="12" s="1"/>
  <c r="E3246" i="12"/>
  <c r="R3243" i="12" l="1"/>
  <c r="P3244" i="12"/>
  <c r="Q3244" i="12"/>
  <c r="L3245" i="12"/>
  <c r="M3245" i="12"/>
  <c r="N3244" i="12"/>
  <c r="I3245" i="12"/>
  <c r="J3245" i="12" s="1"/>
  <c r="H3246" i="12"/>
  <c r="F3248" i="12"/>
  <c r="G3248" i="12" s="1"/>
  <c r="E3247" i="12"/>
  <c r="P3245" i="12" l="1"/>
  <c r="Q3245" i="12"/>
  <c r="R3244" i="12"/>
  <c r="L3246" i="12"/>
  <c r="M3246" i="12"/>
  <c r="N3245" i="12"/>
  <c r="I3246" i="12"/>
  <c r="J3246" i="12" s="1"/>
  <c r="H3247" i="12"/>
  <c r="M3247" i="12" s="1"/>
  <c r="E3248" i="12"/>
  <c r="F3249" i="12"/>
  <c r="G3249" i="12" s="1"/>
  <c r="R3245" i="12" l="1"/>
  <c r="P3246" i="12"/>
  <c r="Q3246" i="12"/>
  <c r="Q3247" i="12" s="1"/>
  <c r="N3246" i="12"/>
  <c r="I3247" i="12"/>
  <c r="J3247" i="12" s="1"/>
  <c r="L3247" i="12"/>
  <c r="N3247" i="12" s="1"/>
  <c r="H3248" i="12"/>
  <c r="E3249" i="12"/>
  <c r="F3250" i="12"/>
  <c r="G3250" i="12" s="1"/>
  <c r="P3247" i="12" l="1"/>
  <c r="R3247" i="12" s="1"/>
  <c r="R3246" i="12"/>
  <c r="L3248" i="12"/>
  <c r="M3248" i="12"/>
  <c r="I3248" i="12"/>
  <c r="J3248" i="12" s="1"/>
  <c r="H3249" i="12"/>
  <c r="F3251" i="12"/>
  <c r="G3251" i="12" s="1"/>
  <c r="E3250" i="12"/>
  <c r="P3248" i="12" l="1"/>
  <c r="Q3248" i="12"/>
  <c r="L3249" i="12"/>
  <c r="M3249" i="12"/>
  <c r="N3248" i="12"/>
  <c r="I3249" i="12"/>
  <c r="J3249" i="12" s="1"/>
  <c r="H3250" i="12"/>
  <c r="F3252" i="12"/>
  <c r="G3252" i="12" s="1"/>
  <c r="E3251" i="12"/>
  <c r="P3249" i="12" l="1"/>
  <c r="Q3249" i="12"/>
  <c r="R3248" i="12"/>
  <c r="L3250" i="12"/>
  <c r="M3250" i="12"/>
  <c r="N3249" i="12"/>
  <c r="I3250" i="12"/>
  <c r="J3250" i="12" s="1"/>
  <c r="H3251" i="12"/>
  <c r="M3251" i="12" s="1"/>
  <c r="F3253" i="12"/>
  <c r="G3253" i="12" s="1"/>
  <c r="E3252" i="12"/>
  <c r="P3250" i="12" l="1"/>
  <c r="Q3250" i="12"/>
  <c r="Q3251" i="12" s="1"/>
  <c r="R3249" i="12"/>
  <c r="N3250" i="12"/>
  <c r="I3251" i="12"/>
  <c r="J3251" i="12" s="1"/>
  <c r="L3251" i="12"/>
  <c r="N3251" i="12" s="1"/>
  <c r="H3252" i="12"/>
  <c r="M3252" i="12" s="1"/>
  <c r="E3253" i="12"/>
  <c r="F3254" i="12"/>
  <c r="G3254" i="12" s="1"/>
  <c r="P3251" i="12" l="1"/>
  <c r="Q3252" i="12"/>
  <c r="R3250" i="12"/>
  <c r="R3251" i="12"/>
  <c r="I3252" i="12"/>
  <c r="J3252" i="12" s="1"/>
  <c r="L3252" i="12"/>
  <c r="N3252" i="12" s="1"/>
  <c r="H3253" i="12"/>
  <c r="M3253" i="12" s="1"/>
  <c r="F3255" i="12"/>
  <c r="G3255" i="12" s="1"/>
  <c r="E3254" i="12"/>
  <c r="P3252" i="12" l="1"/>
  <c r="Q3253" i="12"/>
  <c r="I3253" i="12"/>
  <c r="J3253" i="12" s="1"/>
  <c r="L3253" i="12"/>
  <c r="N3253" i="12" s="1"/>
  <c r="H3254" i="12"/>
  <c r="F3256" i="12"/>
  <c r="G3256" i="12" s="1"/>
  <c r="E3255" i="12"/>
  <c r="P3253" i="12" l="1"/>
  <c r="R3253" i="12" s="1"/>
  <c r="R3252" i="12"/>
  <c r="L3254" i="12"/>
  <c r="M3254" i="12"/>
  <c r="I3254" i="12"/>
  <c r="J3254" i="12" s="1"/>
  <c r="H3255" i="12"/>
  <c r="E3256" i="12"/>
  <c r="F3257" i="12"/>
  <c r="G3257" i="12" s="1"/>
  <c r="P3254" i="12" l="1"/>
  <c r="Q3254" i="12"/>
  <c r="L3255" i="12"/>
  <c r="M3255" i="12"/>
  <c r="N3254" i="12"/>
  <c r="I3255" i="12"/>
  <c r="J3255" i="12" s="1"/>
  <c r="H3256" i="12"/>
  <c r="F3258" i="12"/>
  <c r="G3258" i="12" s="1"/>
  <c r="E3257" i="12"/>
  <c r="P3255" i="12" l="1"/>
  <c r="Q3255" i="12"/>
  <c r="R3254" i="12"/>
  <c r="L3256" i="12"/>
  <c r="M3256" i="12"/>
  <c r="N3255" i="12"/>
  <c r="I3256" i="12"/>
  <c r="J3256" i="12" s="1"/>
  <c r="H3257" i="12"/>
  <c r="M3257" i="12" s="1"/>
  <c r="E3258" i="12"/>
  <c r="F3259" i="12"/>
  <c r="G3259" i="12" s="1"/>
  <c r="P3256" i="12" l="1"/>
  <c r="Q3256" i="12"/>
  <c r="Q3257" i="12" s="1"/>
  <c r="R3255" i="12"/>
  <c r="N3256" i="12"/>
  <c r="I3257" i="12"/>
  <c r="J3257" i="12" s="1"/>
  <c r="L3257" i="12"/>
  <c r="N3257" i="12" s="1"/>
  <c r="H3258" i="12"/>
  <c r="F3260" i="12"/>
  <c r="G3260" i="12" s="1"/>
  <c r="E3259" i="12"/>
  <c r="P3257" i="12" l="1"/>
  <c r="R3257" i="12" s="1"/>
  <c r="R3256" i="12"/>
  <c r="L3258" i="12"/>
  <c r="M3258" i="12"/>
  <c r="I3258" i="12"/>
  <c r="J3258" i="12" s="1"/>
  <c r="H3259" i="12"/>
  <c r="E3260" i="12"/>
  <c r="F3261" i="12"/>
  <c r="G3261" i="12" s="1"/>
  <c r="P3258" i="12" l="1"/>
  <c r="Q3258" i="12"/>
  <c r="L3259" i="12"/>
  <c r="M3259" i="12"/>
  <c r="N3258" i="12"/>
  <c r="I3259" i="12"/>
  <c r="J3259" i="12" s="1"/>
  <c r="H3260" i="12"/>
  <c r="F3262" i="12"/>
  <c r="G3262" i="12" s="1"/>
  <c r="E3261" i="12"/>
  <c r="P3259" i="12" l="1"/>
  <c r="Q3259" i="12"/>
  <c r="R3258" i="12"/>
  <c r="L3260" i="12"/>
  <c r="M3260" i="12"/>
  <c r="N3259" i="12"/>
  <c r="I3260" i="12"/>
  <c r="J3260" i="12" s="1"/>
  <c r="H3261" i="12"/>
  <c r="F3263" i="12"/>
  <c r="G3263" i="12" s="1"/>
  <c r="E3262" i="12"/>
  <c r="P3260" i="12" l="1"/>
  <c r="Q3260" i="12"/>
  <c r="R3259" i="12"/>
  <c r="L3261" i="12"/>
  <c r="M3261" i="12"/>
  <c r="N3260" i="12"/>
  <c r="I3261" i="12"/>
  <c r="J3261" i="12" s="1"/>
  <c r="H3262" i="12"/>
  <c r="E3263" i="12"/>
  <c r="F3264" i="12"/>
  <c r="G3264" i="12" s="1"/>
  <c r="P3261" i="12" l="1"/>
  <c r="Q3261" i="12"/>
  <c r="R3260" i="12"/>
  <c r="L3262" i="12"/>
  <c r="M3262" i="12"/>
  <c r="N3261" i="12"/>
  <c r="I3262" i="12"/>
  <c r="J3262" i="12" s="1"/>
  <c r="H3263" i="12"/>
  <c r="F3265" i="12"/>
  <c r="G3265" i="12" s="1"/>
  <c r="E3264" i="12"/>
  <c r="P3262" i="12" l="1"/>
  <c r="Q3262" i="12"/>
  <c r="R3261" i="12"/>
  <c r="L3263" i="12"/>
  <c r="M3263" i="12"/>
  <c r="N3262" i="12"/>
  <c r="I3263" i="12"/>
  <c r="J3263" i="12" s="1"/>
  <c r="H3264" i="12"/>
  <c r="F3266" i="12"/>
  <c r="G3266" i="12" s="1"/>
  <c r="E3265" i="12"/>
  <c r="P3263" i="12" l="1"/>
  <c r="Q3263" i="12"/>
  <c r="R3262" i="12"/>
  <c r="L3264" i="12"/>
  <c r="M3264" i="12"/>
  <c r="N3263" i="12"/>
  <c r="I3264" i="12"/>
  <c r="J3264" i="12" s="1"/>
  <c r="H3265" i="12"/>
  <c r="F3267" i="12"/>
  <c r="G3267" i="12" s="1"/>
  <c r="E3266" i="12"/>
  <c r="P3264" i="12" l="1"/>
  <c r="Q3264" i="12"/>
  <c r="R3263" i="12"/>
  <c r="L3265" i="12"/>
  <c r="M3265" i="12"/>
  <c r="N3264" i="12"/>
  <c r="I3265" i="12"/>
  <c r="J3265" i="12" s="1"/>
  <c r="H3266" i="12"/>
  <c r="E3267" i="12"/>
  <c r="F3268" i="12"/>
  <c r="G3268" i="12" s="1"/>
  <c r="P3265" i="12" l="1"/>
  <c r="Q3265" i="12"/>
  <c r="R3264" i="12"/>
  <c r="L3266" i="12"/>
  <c r="M3266" i="12"/>
  <c r="N3265" i="12"/>
  <c r="I3266" i="12"/>
  <c r="J3266" i="12" s="1"/>
  <c r="H3267" i="12"/>
  <c r="F3269" i="12"/>
  <c r="G3269" i="12" s="1"/>
  <c r="E3268" i="12"/>
  <c r="P3266" i="12" l="1"/>
  <c r="Q3266" i="12"/>
  <c r="R3265" i="12"/>
  <c r="L3267" i="12"/>
  <c r="M3267" i="12"/>
  <c r="N3266" i="12"/>
  <c r="I3267" i="12"/>
  <c r="J3267" i="12" s="1"/>
  <c r="H3268" i="12"/>
  <c r="M3268" i="12" s="1"/>
  <c r="F3270" i="12"/>
  <c r="G3270" i="12" s="1"/>
  <c r="E3269" i="12"/>
  <c r="P3267" i="12" l="1"/>
  <c r="Q3267" i="12"/>
  <c r="Q3268" i="12" s="1"/>
  <c r="R3266" i="12"/>
  <c r="N3267" i="12"/>
  <c r="I3268" i="12"/>
  <c r="J3268" i="12" s="1"/>
  <c r="L3268" i="12"/>
  <c r="N3268" i="12" s="1"/>
  <c r="H3269" i="12"/>
  <c r="E3270" i="12"/>
  <c r="F3271" i="12"/>
  <c r="G3271" i="12" s="1"/>
  <c r="P3268" i="12" l="1"/>
  <c r="R3268" i="12" s="1"/>
  <c r="R3267" i="12"/>
  <c r="L3269" i="12"/>
  <c r="M3269" i="12"/>
  <c r="I3269" i="12"/>
  <c r="J3269" i="12" s="1"/>
  <c r="H3270" i="12"/>
  <c r="F3272" i="12"/>
  <c r="G3272" i="12" s="1"/>
  <c r="E3271" i="12"/>
  <c r="P3269" i="12" l="1"/>
  <c r="Q3269" i="12"/>
  <c r="L3270" i="12"/>
  <c r="M3270" i="12"/>
  <c r="N3269" i="12"/>
  <c r="I3270" i="12"/>
  <c r="J3270" i="12" s="1"/>
  <c r="H3271" i="12"/>
  <c r="F3273" i="12"/>
  <c r="G3273" i="12" s="1"/>
  <c r="E3272" i="12"/>
  <c r="P3270" i="12" l="1"/>
  <c r="Q3270" i="12"/>
  <c r="R3269" i="12"/>
  <c r="L3271" i="12"/>
  <c r="M3271" i="12"/>
  <c r="N3270" i="12"/>
  <c r="I3271" i="12"/>
  <c r="J3271" i="12" s="1"/>
  <c r="H3272" i="12"/>
  <c r="M3272" i="12" s="1"/>
  <c r="F3274" i="12"/>
  <c r="G3274" i="12" s="1"/>
  <c r="E3273" i="12"/>
  <c r="P3271" i="12" l="1"/>
  <c r="Q3271" i="12"/>
  <c r="Q3272" i="12" s="1"/>
  <c r="R3270" i="12"/>
  <c r="N3271" i="12"/>
  <c r="I3272" i="12"/>
  <c r="J3272" i="12" s="1"/>
  <c r="L3272" i="12"/>
  <c r="N3272" i="12" s="1"/>
  <c r="H3273" i="12"/>
  <c r="E3274" i="12"/>
  <c r="F3275" i="12"/>
  <c r="G3275" i="12" s="1"/>
  <c r="P3272" i="12" l="1"/>
  <c r="R3272" i="12" s="1"/>
  <c r="R3271" i="12"/>
  <c r="L3273" i="12"/>
  <c r="M3273" i="12"/>
  <c r="I3273" i="12"/>
  <c r="J3273" i="12" s="1"/>
  <c r="H3274" i="12"/>
  <c r="F3276" i="12"/>
  <c r="G3276" i="12" s="1"/>
  <c r="E3275" i="12"/>
  <c r="P3273" i="12" l="1"/>
  <c r="Q3273" i="12"/>
  <c r="L3274" i="12"/>
  <c r="M3274" i="12"/>
  <c r="N3273" i="12"/>
  <c r="I3274" i="12"/>
  <c r="J3274" i="12" s="1"/>
  <c r="H3275" i="12"/>
  <c r="M3275" i="12" s="1"/>
  <c r="F3277" i="12"/>
  <c r="G3277" i="12" s="1"/>
  <c r="E3276" i="12"/>
  <c r="P3274" i="12" l="1"/>
  <c r="Q3274" i="12"/>
  <c r="Q3275" i="12" s="1"/>
  <c r="R3273" i="12"/>
  <c r="N3274" i="12"/>
  <c r="I3275" i="12"/>
  <c r="J3275" i="12" s="1"/>
  <c r="L3275" i="12"/>
  <c r="N3275" i="12" s="1"/>
  <c r="H3276" i="12"/>
  <c r="E3277" i="12"/>
  <c r="F3278" i="12"/>
  <c r="G3278" i="12" s="1"/>
  <c r="P3275" i="12" l="1"/>
  <c r="R3274" i="12"/>
  <c r="L3276" i="12"/>
  <c r="M3276" i="12"/>
  <c r="I3276" i="12"/>
  <c r="J3276" i="12" s="1"/>
  <c r="H3277" i="12"/>
  <c r="M3277" i="12" s="1"/>
  <c r="F3279" i="12"/>
  <c r="G3279" i="12" s="1"/>
  <c r="E3278" i="12"/>
  <c r="P3276" i="12" l="1"/>
  <c r="R3275" i="12"/>
  <c r="Q3276" i="12"/>
  <c r="Q3277" i="12" s="1"/>
  <c r="N3276" i="12"/>
  <c r="I3277" i="12"/>
  <c r="J3277" i="12" s="1"/>
  <c r="L3277" i="12"/>
  <c r="N3277" i="12" s="1"/>
  <c r="H3278" i="12"/>
  <c r="E3279" i="12"/>
  <c r="F3280" i="12"/>
  <c r="G3280" i="12" s="1"/>
  <c r="P3277" i="12" l="1"/>
  <c r="R3277" i="12" s="1"/>
  <c r="R3276" i="12"/>
  <c r="L3278" i="12"/>
  <c r="M3278" i="12"/>
  <c r="I3278" i="12"/>
  <c r="J3278" i="12" s="1"/>
  <c r="H3279" i="12"/>
  <c r="F3281" i="12"/>
  <c r="G3281" i="12" s="1"/>
  <c r="E3280" i="12"/>
  <c r="P3278" i="12" l="1"/>
  <c r="Q3278" i="12"/>
  <c r="L3279" i="12"/>
  <c r="M3279" i="12"/>
  <c r="N3278" i="12"/>
  <c r="I3279" i="12"/>
  <c r="J3279" i="12" s="1"/>
  <c r="H3280" i="12"/>
  <c r="F3282" i="12"/>
  <c r="G3282" i="12" s="1"/>
  <c r="E3281" i="12"/>
  <c r="P3279" i="12" l="1"/>
  <c r="Q3279" i="12"/>
  <c r="R3278" i="12"/>
  <c r="L3280" i="12"/>
  <c r="M3280" i="12"/>
  <c r="N3279" i="12"/>
  <c r="I3280" i="12"/>
  <c r="J3280" i="12" s="1"/>
  <c r="H3281" i="12"/>
  <c r="F3283" i="12"/>
  <c r="G3283" i="12" s="1"/>
  <c r="E3282" i="12"/>
  <c r="P3280" i="12" l="1"/>
  <c r="Q3280" i="12"/>
  <c r="R3279" i="12"/>
  <c r="L3281" i="12"/>
  <c r="M3281" i="12"/>
  <c r="N3280" i="12"/>
  <c r="I3281" i="12"/>
  <c r="J3281" i="12" s="1"/>
  <c r="H3282" i="12"/>
  <c r="E3283" i="12"/>
  <c r="F3284" i="12"/>
  <c r="G3284" i="12" s="1"/>
  <c r="P3281" i="12" l="1"/>
  <c r="Q3281" i="12"/>
  <c r="R3280" i="12"/>
  <c r="L3282" i="12"/>
  <c r="M3282" i="12"/>
  <c r="N3281" i="12"/>
  <c r="I3282" i="12"/>
  <c r="J3282" i="12" s="1"/>
  <c r="H3283" i="12"/>
  <c r="F3285" i="12"/>
  <c r="G3285" i="12" s="1"/>
  <c r="E3284" i="12"/>
  <c r="P3282" i="12" l="1"/>
  <c r="Q3282" i="12"/>
  <c r="R3281" i="12"/>
  <c r="L3283" i="12"/>
  <c r="M3283" i="12"/>
  <c r="N3282" i="12"/>
  <c r="I3283" i="12"/>
  <c r="J3283" i="12" s="1"/>
  <c r="H3284" i="12"/>
  <c r="F3286" i="12"/>
  <c r="G3286" i="12" s="1"/>
  <c r="E3285" i="12"/>
  <c r="P3283" i="12" l="1"/>
  <c r="Q3283" i="12"/>
  <c r="R3282" i="12"/>
  <c r="L3284" i="12"/>
  <c r="M3284" i="12"/>
  <c r="N3283" i="12"/>
  <c r="I3284" i="12"/>
  <c r="J3284" i="12" s="1"/>
  <c r="H3285" i="12"/>
  <c r="M3285" i="12" s="1"/>
  <c r="F3287" i="12"/>
  <c r="G3287" i="12" s="1"/>
  <c r="E3286" i="12"/>
  <c r="P3284" i="12" l="1"/>
  <c r="Q3284" i="12"/>
  <c r="Q3285" i="12" s="1"/>
  <c r="R3283" i="12"/>
  <c r="N3284" i="12"/>
  <c r="I3285" i="12"/>
  <c r="J3285" i="12" s="1"/>
  <c r="L3285" i="12"/>
  <c r="N3285" i="12" s="1"/>
  <c r="H3286" i="12"/>
  <c r="E3287" i="12"/>
  <c r="F3288" i="12"/>
  <c r="G3288" i="12" s="1"/>
  <c r="P3285" i="12" l="1"/>
  <c r="R3285" i="12" s="1"/>
  <c r="R3284" i="12"/>
  <c r="L3286" i="12"/>
  <c r="M3286" i="12"/>
  <c r="I3286" i="12"/>
  <c r="J3286" i="12" s="1"/>
  <c r="H3287" i="12"/>
  <c r="M3287" i="12" s="1"/>
  <c r="F3289" i="12"/>
  <c r="G3289" i="12" s="1"/>
  <c r="E3288" i="12"/>
  <c r="P3286" i="12" l="1"/>
  <c r="Q3286" i="12"/>
  <c r="Q3287" i="12" s="1"/>
  <c r="N3286" i="12"/>
  <c r="I3287" i="12"/>
  <c r="J3287" i="12" s="1"/>
  <c r="L3287" i="12"/>
  <c r="N3287" i="12" s="1"/>
  <c r="H3288" i="12"/>
  <c r="E3289" i="12"/>
  <c r="F3290" i="12"/>
  <c r="G3290" i="12" s="1"/>
  <c r="P3287" i="12" l="1"/>
  <c r="R3287" i="12" s="1"/>
  <c r="R3286" i="12"/>
  <c r="L3288" i="12"/>
  <c r="M3288" i="12"/>
  <c r="I3288" i="12"/>
  <c r="J3288" i="12" s="1"/>
  <c r="H3289" i="12"/>
  <c r="F3291" i="12"/>
  <c r="G3291" i="12" s="1"/>
  <c r="E3290" i="12"/>
  <c r="P3288" i="12" l="1"/>
  <c r="Q3288" i="12"/>
  <c r="L3289" i="12"/>
  <c r="M3289" i="12"/>
  <c r="N3288" i="12"/>
  <c r="I3289" i="12"/>
  <c r="J3289" i="12" s="1"/>
  <c r="H3290" i="12"/>
  <c r="M3290" i="12" s="1"/>
  <c r="F3292" i="12"/>
  <c r="G3292" i="12" s="1"/>
  <c r="E3291" i="12"/>
  <c r="P3289" i="12" l="1"/>
  <c r="Q3289" i="12"/>
  <c r="Q3290" i="12" s="1"/>
  <c r="R3288" i="12"/>
  <c r="N3289" i="12"/>
  <c r="I3290" i="12"/>
  <c r="J3290" i="12" s="1"/>
  <c r="L3290" i="12"/>
  <c r="N3290" i="12" s="1"/>
  <c r="H3291" i="12"/>
  <c r="F3293" i="12"/>
  <c r="G3293" i="12" s="1"/>
  <c r="E3292" i="12"/>
  <c r="P3290" i="12" l="1"/>
  <c r="R3290" i="12" s="1"/>
  <c r="R3289" i="12"/>
  <c r="L3291" i="12"/>
  <c r="M3291" i="12"/>
  <c r="I3291" i="12"/>
  <c r="J3291" i="12" s="1"/>
  <c r="H3292" i="12"/>
  <c r="M3292" i="12" s="1"/>
  <c r="F3294" i="12"/>
  <c r="G3294" i="12" s="1"/>
  <c r="E3293" i="12"/>
  <c r="P3291" i="12" l="1"/>
  <c r="Q3291" i="12"/>
  <c r="Q3292" i="12" s="1"/>
  <c r="N3291" i="12"/>
  <c r="I3292" i="12"/>
  <c r="J3292" i="12" s="1"/>
  <c r="L3292" i="12"/>
  <c r="N3292" i="12" s="1"/>
  <c r="H3293" i="12"/>
  <c r="F3295" i="12"/>
  <c r="G3295" i="12" s="1"/>
  <c r="E3294" i="12"/>
  <c r="P3292" i="12" l="1"/>
  <c r="R3292" i="12" s="1"/>
  <c r="R3291" i="12"/>
  <c r="L3293" i="12"/>
  <c r="M3293" i="12"/>
  <c r="I3293" i="12"/>
  <c r="J3293" i="12" s="1"/>
  <c r="H3294" i="12"/>
  <c r="F3296" i="12"/>
  <c r="G3296" i="12" s="1"/>
  <c r="E3295" i="12"/>
  <c r="P3293" i="12" l="1"/>
  <c r="Q3293" i="12"/>
  <c r="L3294" i="12"/>
  <c r="M3294" i="12"/>
  <c r="N3293" i="12"/>
  <c r="I3294" i="12"/>
  <c r="J3294" i="12" s="1"/>
  <c r="H3295" i="12"/>
  <c r="E3296" i="12"/>
  <c r="F3297" i="12"/>
  <c r="G3297" i="12" s="1"/>
  <c r="P3294" i="12" l="1"/>
  <c r="Q3294" i="12"/>
  <c r="R3293" i="12"/>
  <c r="L3295" i="12"/>
  <c r="M3295" i="12"/>
  <c r="N3294" i="12"/>
  <c r="I3295" i="12"/>
  <c r="J3295" i="12" s="1"/>
  <c r="H3296" i="12"/>
  <c r="F3298" i="12"/>
  <c r="G3298" i="12" s="1"/>
  <c r="E3297" i="12"/>
  <c r="P3295" i="12" l="1"/>
  <c r="Q3295" i="12"/>
  <c r="R3294" i="12"/>
  <c r="L3296" i="12"/>
  <c r="M3296" i="12"/>
  <c r="N3295" i="12"/>
  <c r="I3296" i="12"/>
  <c r="J3296" i="12" s="1"/>
  <c r="H3297" i="12"/>
  <c r="F3299" i="12"/>
  <c r="G3299" i="12" s="1"/>
  <c r="E3298" i="12"/>
  <c r="P3296" i="12" l="1"/>
  <c r="Q3296" i="12"/>
  <c r="R3295" i="12"/>
  <c r="L3297" i="12"/>
  <c r="M3297" i="12"/>
  <c r="N3296" i="12"/>
  <c r="I3297" i="12"/>
  <c r="J3297" i="12" s="1"/>
  <c r="H3298" i="12"/>
  <c r="F3300" i="12"/>
  <c r="G3300" i="12" s="1"/>
  <c r="E3299" i="12"/>
  <c r="P3297" i="12" l="1"/>
  <c r="Q3297" i="12"/>
  <c r="R3296" i="12"/>
  <c r="L3298" i="12"/>
  <c r="M3298" i="12"/>
  <c r="N3297" i="12"/>
  <c r="I3298" i="12"/>
  <c r="J3298" i="12" s="1"/>
  <c r="H3299" i="12"/>
  <c r="E3300" i="12"/>
  <c r="F3301" i="12"/>
  <c r="G3301" i="12" s="1"/>
  <c r="P3298" i="12" l="1"/>
  <c r="Q3298" i="12"/>
  <c r="R3297" i="12"/>
  <c r="L3299" i="12"/>
  <c r="M3299" i="12"/>
  <c r="N3298" i="12"/>
  <c r="I3299" i="12"/>
  <c r="J3299" i="12" s="1"/>
  <c r="H3300" i="12"/>
  <c r="F3302" i="12"/>
  <c r="G3302" i="12" s="1"/>
  <c r="E3301" i="12"/>
  <c r="P3299" i="12" l="1"/>
  <c r="Q3299" i="12"/>
  <c r="R3298" i="12"/>
  <c r="L3300" i="12"/>
  <c r="M3300" i="12"/>
  <c r="N3299" i="12"/>
  <c r="I3300" i="12"/>
  <c r="J3300" i="12" s="1"/>
  <c r="H3301" i="12"/>
  <c r="E3302" i="12"/>
  <c r="F3303" i="12"/>
  <c r="G3303" i="12" s="1"/>
  <c r="P3300" i="12" l="1"/>
  <c r="Q3300" i="12"/>
  <c r="R3299" i="12"/>
  <c r="L3301" i="12"/>
  <c r="M3301" i="12"/>
  <c r="N3300" i="12"/>
  <c r="I3301" i="12"/>
  <c r="J3301" i="12" s="1"/>
  <c r="H3302" i="12"/>
  <c r="F3304" i="12"/>
  <c r="G3304" i="12" s="1"/>
  <c r="E3303" i="12"/>
  <c r="P3301" i="12" l="1"/>
  <c r="Q3301" i="12"/>
  <c r="R3300" i="12"/>
  <c r="L3302" i="12"/>
  <c r="M3302" i="12"/>
  <c r="N3301" i="12"/>
  <c r="I3302" i="12"/>
  <c r="J3302" i="12" s="1"/>
  <c r="H3303" i="12"/>
  <c r="E3304" i="12"/>
  <c r="F3305" i="12"/>
  <c r="G3305" i="12" s="1"/>
  <c r="P3302" i="12" l="1"/>
  <c r="Q3302" i="12"/>
  <c r="R3301" i="12"/>
  <c r="L3303" i="12"/>
  <c r="M3303" i="12"/>
  <c r="N3302" i="12"/>
  <c r="I3303" i="12"/>
  <c r="J3303" i="12" s="1"/>
  <c r="H3304" i="12"/>
  <c r="M3304" i="12" s="1"/>
  <c r="F3306" i="12"/>
  <c r="G3306" i="12" s="1"/>
  <c r="E3305" i="12"/>
  <c r="P3303" i="12" l="1"/>
  <c r="Q3303" i="12"/>
  <c r="Q3304" i="12" s="1"/>
  <c r="R3302" i="12"/>
  <c r="N3303" i="12"/>
  <c r="I3304" i="12"/>
  <c r="J3304" i="12" s="1"/>
  <c r="L3304" i="12"/>
  <c r="N3304" i="12" s="1"/>
  <c r="H3305" i="12"/>
  <c r="M3305" i="12" s="1"/>
  <c r="F3307" i="12"/>
  <c r="G3307" i="12" s="1"/>
  <c r="E3306" i="12"/>
  <c r="P3304" i="12" l="1"/>
  <c r="Q3305" i="12"/>
  <c r="R3303" i="12"/>
  <c r="R3304" i="12"/>
  <c r="I3305" i="12"/>
  <c r="J3305" i="12" s="1"/>
  <c r="L3305" i="12"/>
  <c r="N3305" i="12" s="1"/>
  <c r="H3306" i="12"/>
  <c r="M3306" i="12" s="1"/>
  <c r="E3307" i="12"/>
  <c r="F3308" i="12"/>
  <c r="G3308" i="12" s="1"/>
  <c r="P3305" i="12" l="1"/>
  <c r="Q3306" i="12"/>
  <c r="R3305" i="12"/>
  <c r="I3306" i="12"/>
  <c r="J3306" i="12" s="1"/>
  <c r="L3306" i="12"/>
  <c r="N3306" i="12" s="1"/>
  <c r="H3307" i="12"/>
  <c r="F3309" i="12"/>
  <c r="G3309" i="12" s="1"/>
  <c r="E3308" i="12"/>
  <c r="P3306" i="12" l="1"/>
  <c r="R3306" i="12" s="1"/>
  <c r="L3307" i="12"/>
  <c r="M3307" i="12"/>
  <c r="I3307" i="12"/>
  <c r="J3307" i="12" s="1"/>
  <c r="H3308" i="12"/>
  <c r="E3309" i="12"/>
  <c r="F3310" i="12"/>
  <c r="G3310" i="12" s="1"/>
  <c r="P3307" i="12" l="1"/>
  <c r="Q3307" i="12"/>
  <c r="L3308" i="12"/>
  <c r="M3308" i="12"/>
  <c r="N3307" i="12"/>
  <c r="I3308" i="12"/>
  <c r="J3308" i="12" s="1"/>
  <c r="H3309" i="12"/>
  <c r="M3309" i="12" s="1"/>
  <c r="F3311" i="12"/>
  <c r="G3311" i="12" s="1"/>
  <c r="E3310" i="12"/>
  <c r="P3308" i="12" l="1"/>
  <c r="Q3308" i="12"/>
  <c r="Q3309" i="12" s="1"/>
  <c r="R3307" i="12"/>
  <c r="N3308" i="12"/>
  <c r="I3309" i="12"/>
  <c r="J3309" i="12" s="1"/>
  <c r="L3309" i="12"/>
  <c r="N3309" i="12" s="1"/>
  <c r="H3310" i="12"/>
  <c r="E3311" i="12"/>
  <c r="F3312" i="12"/>
  <c r="G3312" i="12" s="1"/>
  <c r="P3309" i="12" l="1"/>
  <c r="R3309" i="12" s="1"/>
  <c r="R3308" i="12"/>
  <c r="L3310" i="12"/>
  <c r="M3310" i="12"/>
  <c r="I3310" i="12"/>
  <c r="J3310" i="12" s="1"/>
  <c r="H3311" i="12"/>
  <c r="F3313" i="12"/>
  <c r="G3313" i="12" s="1"/>
  <c r="E3312" i="12"/>
  <c r="P3310" i="12" l="1"/>
  <c r="Q3310" i="12"/>
  <c r="L3311" i="12"/>
  <c r="M3311" i="12"/>
  <c r="N3310" i="12"/>
  <c r="I3311" i="12"/>
  <c r="J3311" i="12" s="1"/>
  <c r="H3312" i="12"/>
  <c r="F3314" i="12"/>
  <c r="G3314" i="12" s="1"/>
  <c r="E3313" i="12"/>
  <c r="P3311" i="12" l="1"/>
  <c r="Q3311" i="12"/>
  <c r="R3310" i="12"/>
  <c r="L3312" i="12"/>
  <c r="M3312" i="12"/>
  <c r="N3311" i="12"/>
  <c r="I3312" i="12"/>
  <c r="J3312" i="12" s="1"/>
  <c r="H3313" i="12"/>
  <c r="F3315" i="12"/>
  <c r="G3315" i="12" s="1"/>
  <c r="E3314" i="12"/>
  <c r="P3312" i="12" l="1"/>
  <c r="Q3312" i="12"/>
  <c r="R3311" i="12"/>
  <c r="L3313" i="12"/>
  <c r="M3313" i="12"/>
  <c r="N3312" i="12"/>
  <c r="I3313" i="12"/>
  <c r="J3313" i="12" s="1"/>
  <c r="H3314" i="12"/>
  <c r="M3314" i="12" s="1"/>
  <c r="F3316" i="12"/>
  <c r="G3316" i="12" s="1"/>
  <c r="E3315" i="12"/>
  <c r="P3313" i="12" l="1"/>
  <c r="Q3313" i="12"/>
  <c r="Q3314" i="12" s="1"/>
  <c r="R3312" i="12"/>
  <c r="N3313" i="12"/>
  <c r="I3314" i="12"/>
  <c r="J3314" i="12" s="1"/>
  <c r="L3314" i="12"/>
  <c r="N3314" i="12" s="1"/>
  <c r="H3315" i="12"/>
  <c r="F3317" i="12"/>
  <c r="G3317" i="12" s="1"/>
  <c r="E3316" i="12"/>
  <c r="P3314" i="12" l="1"/>
  <c r="R3314" i="12" s="1"/>
  <c r="R3313" i="12"/>
  <c r="L3315" i="12"/>
  <c r="M3315" i="12"/>
  <c r="I3315" i="12"/>
  <c r="J3315" i="12" s="1"/>
  <c r="H3316" i="12"/>
  <c r="F3318" i="12"/>
  <c r="G3318" i="12" s="1"/>
  <c r="E3317" i="12"/>
  <c r="P3315" i="12" l="1"/>
  <c r="Q3315" i="12"/>
  <c r="L3316" i="12"/>
  <c r="M3316" i="12"/>
  <c r="N3315" i="12"/>
  <c r="I3316" i="12"/>
  <c r="J3316" i="12" s="1"/>
  <c r="H3317" i="12"/>
  <c r="F3319" i="12"/>
  <c r="G3319" i="12" s="1"/>
  <c r="E3318" i="12"/>
  <c r="P3316" i="12" l="1"/>
  <c r="Q3316" i="12"/>
  <c r="R3315" i="12"/>
  <c r="L3317" i="12"/>
  <c r="M3317" i="12"/>
  <c r="N3316" i="12"/>
  <c r="I3317" i="12"/>
  <c r="J3317" i="12" s="1"/>
  <c r="H3318" i="12"/>
  <c r="F3320" i="12"/>
  <c r="G3320" i="12" s="1"/>
  <c r="E3319" i="12"/>
  <c r="P3317" i="12" l="1"/>
  <c r="Q3317" i="12"/>
  <c r="R3316" i="12"/>
  <c r="L3318" i="12"/>
  <c r="M3318" i="12"/>
  <c r="N3317" i="12"/>
  <c r="I3318" i="12"/>
  <c r="J3318" i="12" s="1"/>
  <c r="H3319" i="12"/>
  <c r="M3319" i="12" s="1"/>
  <c r="E3320" i="12"/>
  <c r="F3321" i="12"/>
  <c r="G3321" i="12" s="1"/>
  <c r="P3318" i="12" l="1"/>
  <c r="Q3318" i="12"/>
  <c r="Q3319" i="12" s="1"/>
  <c r="R3317" i="12"/>
  <c r="N3318" i="12"/>
  <c r="I3319" i="12"/>
  <c r="J3319" i="12" s="1"/>
  <c r="L3319" i="12"/>
  <c r="N3319" i="12" s="1"/>
  <c r="H3320" i="12"/>
  <c r="F3322" i="12"/>
  <c r="G3322" i="12" s="1"/>
  <c r="E3321" i="12"/>
  <c r="P3319" i="12" l="1"/>
  <c r="R3319" i="12" s="1"/>
  <c r="R3318" i="12"/>
  <c r="L3320" i="12"/>
  <c r="M3320" i="12"/>
  <c r="I3320" i="12"/>
  <c r="J3320" i="12" s="1"/>
  <c r="H3321" i="12"/>
  <c r="E3322" i="12"/>
  <c r="F3323" i="12"/>
  <c r="G3323" i="12" s="1"/>
  <c r="P3320" i="12" l="1"/>
  <c r="Q3320" i="12"/>
  <c r="L3321" i="12"/>
  <c r="M3321" i="12"/>
  <c r="N3320" i="12"/>
  <c r="I3321" i="12"/>
  <c r="J3321" i="12" s="1"/>
  <c r="H3322" i="12"/>
  <c r="F3324" i="12"/>
  <c r="G3324" i="12" s="1"/>
  <c r="E3323" i="12"/>
  <c r="P3321" i="12" l="1"/>
  <c r="Q3321" i="12"/>
  <c r="R3320" i="12"/>
  <c r="N3321" i="12"/>
  <c r="L3322" i="12"/>
  <c r="M3322" i="12"/>
  <c r="I3322" i="12"/>
  <c r="J3322" i="12" s="1"/>
  <c r="H3323" i="12"/>
  <c r="E3324" i="12"/>
  <c r="F3325" i="12"/>
  <c r="G3325" i="12" s="1"/>
  <c r="P3322" i="12" l="1"/>
  <c r="Q3322" i="12"/>
  <c r="R3321" i="12"/>
  <c r="L3323" i="12"/>
  <c r="M3323" i="12"/>
  <c r="N3322" i="12"/>
  <c r="I3323" i="12"/>
  <c r="J3323" i="12" s="1"/>
  <c r="H3324" i="12"/>
  <c r="F3326" i="12"/>
  <c r="G3326" i="12" s="1"/>
  <c r="E3325" i="12"/>
  <c r="P3323" i="12" l="1"/>
  <c r="Q3323" i="12"/>
  <c r="R3322" i="12"/>
  <c r="L3324" i="12"/>
  <c r="M3324" i="12"/>
  <c r="N3323" i="12"/>
  <c r="I3324" i="12"/>
  <c r="J3324" i="12" s="1"/>
  <c r="H3325" i="12"/>
  <c r="E3326" i="12"/>
  <c r="F3327" i="12"/>
  <c r="G3327" i="12" s="1"/>
  <c r="P3324" i="12" l="1"/>
  <c r="Q3324" i="12"/>
  <c r="R3323" i="12"/>
  <c r="L3325" i="12"/>
  <c r="M3325" i="12"/>
  <c r="N3324" i="12"/>
  <c r="I3325" i="12"/>
  <c r="J3325" i="12" s="1"/>
  <c r="H3326" i="12"/>
  <c r="F3328" i="12"/>
  <c r="G3328" i="12" s="1"/>
  <c r="E3327" i="12"/>
  <c r="P3325" i="12" l="1"/>
  <c r="Q3325" i="12"/>
  <c r="R3324" i="12"/>
  <c r="L3326" i="12"/>
  <c r="M3326" i="12"/>
  <c r="N3325" i="12"/>
  <c r="I3326" i="12"/>
  <c r="J3326" i="12" s="1"/>
  <c r="H3327" i="12"/>
  <c r="E3328" i="12"/>
  <c r="F3329" i="12"/>
  <c r="G3329" i="12" s="1"/>
  <c r="P3326" i="12" l="1"/>
  <c r="Q3326" i="12"/>
  <c r="R3325" i="12"/>
  <c r="L3327" i="12"/>
  <c r="M3327" i="12"/>
  <c r="N3326" i="12"/>
  <c r="I3327" i="12"/>
  <c r="J3327" i="12" s="1"/>
  <c r="H3328" i="12"/>
  <c r="F3330" i="12"/>
  <c r="G3330" i="12" s="1"/>
  <c r="E3329" i="12"/>
  <c r="P3327" i="12" l="1"/>
  <c r="Q3327" i="12"/>
  <c r="R3326" i="12"/>
  <c r="L3328" i="12"/>
  <c r="M3328" i="12"/>
  <c r="N3327" i="12"/>
  <c r="I3328" i="12"/>
  <c r="J3328" i="12" s="1"/>
  <c r="H3329" i="12"/>
  <c r="M3329" i="12" s="1"/>
  <c r="F3331" i="12"/>
  <c r="G3331" i="12" s="1"/>
  <c r="E3330" i="12"/>
  <c r="P3328" i="12" l="1"/>
  <c r="Q3328" i="12"/>
  <c r="Q3329" i="12" s="1"/>
  <c r="R3327" i="12"/>
  <c r="N3328" i="12"/>
  <c r="I3329" i="12"/>
  <c r="J3329" i="12" s="1"/>
  <c r="L3329" i="12"/>
  <c r="N3329" i="12" s="1"/>
  <c r="H3330" i="12"/>
  <c r="F3332" i="12"/>
  <c r="G3332" i="12" s="1"/>
  <c r="E3331" i="12"/>
  <c r="P3329" i="12" l="1"/>
  <c r="R3329" i="12" s="1"/>
  <c r="R3328" i="12"/>
  <c r="L3330" i="12"/>
  <c r="M3330" i="12"/>
  <c r="I3330" i="12"/>
  <c r="J3330" i="12" s="1"/>
  <c r="H3331" i="12"/>
  <c r="F3333" i="12"/>
  <c r="G3333" i="12" s="1"/>
  <c r="E3332" i="12"/>
  <c r="P3330" i="12" l="1"/>
  <c r="Q3330" i="12"/>
  <c r="N3330" i="12"/>
  <c r="L3331" i="12"/>
  <c r="M3331" i="12"/>
  <c r="I3331" i="12"/>
  <c r="J3331" i="12" s="1"/>
  <c r="H3332" i="12"/>
  <c r="E3333" i="12"/>
  <c r="F3334" i="12"/>
  <c r="G3334" i="12" s="1"/>
  <c r="P3331" i="12" l="1"/>
  <c r="Q3331" i="12"/>
  <c r="R3330" i="12"/>
  <c r="L3332" i="12"/>
  <c r="M3332" i="12"/>
  <c r="N3331" i="12"/>
  <c r="I3332" i="12"/>
  <c r="J3332" i="12" s="1"/>
  <c r="H3333" i="12"/>
  <c r="F3335" i="12"/>
  <c r="G3335" i="12" s="1"/>
  <c r="E3334" i="12"/>
  <c r="P3332" i="12" l="1"/>
  <c r="Q3332" i="12"/>
  <c r="R3331" i="12"/>
  <c r="L3333" i="12"/>
  <c r="M3333" i="12"/>
  <c r="N3332" i="12"/>
  <c r="I3333" i="12"/>
  <c r="J3333" i="12" s="1"/>
  <c r="H3334" i="12"/>
  <c r="E3335" i="12"/>
  <c r="F3336" i="12"/>
  <c r="G3336" i="12" s="1"/>
  <c r="P3333" i="12" l="1"/>
  <c r="Q3333" i="12"/>
  <c r="R3332" i="12"/>
  <c r="L3334" i="12"/>
  <c r="M3334" i="12"/>
  <c r="N3333" i="12"/>
  <c r="I3334" i="12"/>
  <c r="J3334" i="12" s="1"/>
  <c r="H3335" i="12"/>
  <c r="M3335" i="12" s="1"/>
  <c r="E3336" i="12"/>
  <c r="F3337" i="12"/>
  <c r="G3337" i="12" s="1"/>
  <c r="P3334" i="12" l="1"/>
  <c r="Q3334" i="12"/>
  <c r="Q3335" i="12" s="1"/>
  <c r="R3333" i="12"/>
  <c r="N3334" i="12"/>
  <c r="I3335" i="12"/>
  <c r="J3335" i="12" s="1"/>
  <c r="L3335" i="12"/>
  <c r="N3335" i="12" s="1"/>
  <c r="H3336" i="12"/>
  <c r="E3337" i="12"/>
  <c r="F3338" i="12"/>
  <c r="G3338" i="12" s="1"/>
  <c r="P3335" i="12" l="1"/>
  <c r="R3335" i="12" s="1"/>
  <c r="R3334" i="12"/>
  <c r="L3336" i="12"/>
  <c r="M3336" i="12"/>
  <c r="I3336" i="12"/>
  <c r="J3336" i="12" s="1"/>
  <c r="H3337" i="12"/>
  <c r="F3339" i="12"/>
  <c r="G3339" i="12" s="1"/>
  <c r="E3338" i="12"/>
  <c r="P3336" i="12" l="1"/>
  <c r="Q3336" i="12"/>
  <c r="L3337" i="12"/>
  <c r="M3337" i="12"/>
  <c r="N3336" i="12"/>
  <c r="I3337" i="12"/>
  <c r="J3337" i="12" s="1"/>
  <c r="H3338" i="12"/>
  <c r="F3340" i="12"/>
  <c r="G3340" i="12" s="1"/>
  <c r="E3339" i="12"/>
  <c r="P3337" i="12" l="1"/>
  <c r="Q3337" i="12"/>
  <c r="R3336" i="12"/>
  <c r="N3337" i="12"/>
  <c r="L3338" i="12"/>
  <c r="M3338" i="12"/>
  <c r="I3338" i="12"/>
  <c r="J3338" i="12" s="1"/>
  <c r="H3339" i="12"/>
  <c r="E3340" i="12"/>
  <c r="F3341" i="12"/>
  <c r="G3341" i="12" s="1"/>
  <c r="P3338" i="12" l="1"/>
  <c r="Q3338" i="12"/>
  <c r="R3337" i="12"/>
  <c r="N3338" i="12"/>
  <c r="L3339" i="12"/>
  <c r="M3339" i="12"/>
  <c r="I3339" i="12"/>
  <c r="J3339" i="12" s="1"/>
  <c r="H3340" i="12"/>
  <c r="M3340" i="12" s="1"/>
  <c r="F3342" i="12"/>
  <c r="G3342" i="12" s="1"/>
  <c r="E3341" i="12"/>
  <c r="P3339" i="12" l="1"/>
  <c r="Q3339" i="12"/>
  <c r="Q3340" i="12" s="1"/>
  <c r="R3338" i="12"/>
  <c r="N3339" i="12"/>
  <c r="I3340" i="12"/>
  <c r="J3340" i="12" s="1"/>
  <c r="L3340" i="12"/>
  <c r="N3340" i="12" s="1"/>
  <c r="H3341" i="12"/>
  <c r="F3343" i="12"/>
  <c r="G3343" i="12" s="1"/>
  <c r="E3342" i="12"/>
  <c r="P3340" i="12" l="1"/>
  <c r="R3340" i="12" s="1"/>
  <c r="R3339" i="12"/>
  <c r="L3341" i="12"/>
  <c r="M3341" i="12"/>
  <c r="I3341" i="12"/>
  <c r="J3341" i="12" s="1"/>
  <c r="H3342" i="12"/>
  <c r="F3344" i="12"/>
  <c r="G3344" i="12" s="1"/>
  <c r="E3343" i="12"/>
  <c r="P3341" i="12" l="1"/>
  <c r="Q3341" i="12"/>
  <c r="L3342" i="12"/>
  <c r="M3342" i="12"/>
  <c r="N3341" i="12"/>
  <c r="I3342" i="12"/>
  <c r="J3342" i="12" s="1"/>
  <c r="H3343" i="12"/>
  <c r="E3344" i="12"/>
  <c r="F3345" i="12"/>
  <c r="G3345" i="12" s="1"/>
  <c r="P3342" i="12" l="1"/>
  <c r="Q3342" i="12"/>
  <c r="R3341" i="12"/>
  <c r="L3343" i="12"/>
  <c r="M3343" i="12"/>
  <c r="N3342" i="12"/>
  <c r="I3343" i="12"/>
  <c r="J3343" i="12" s="1"/>
  <c r="H3344" i="12"/>
  <c r="F3346" i="12"/>
  <c r="G3346" i="12" s="1"/>
  <c r="E3345" i="12"/>
  <c r="P3343" i="12" l="1"/>
  <c r="Q3343" i="12"/>
  <c r="R3342" i="12"/>
  <c r="L3344" i="12"/>
  <c r="M3344" i="12"/>
  <c r="N3343" i="12"/>
  <c r="I3344" i="12"/>
  <c r="J3344" i="12" s="1"/>
  <c r="H3345" i="12"/>
  <c r="E3346" i="12"/>
  <c r="F3347" i="12"/>
  <c r="G3347" i="12" s="1"/>
  <c r="P3344" i="12" l="1"/>
  <c r="Q3344" i="12"/>
  <c r="R3343" i="12"/>
  <c r="L3345" i="12"/>
  <c r="M3345" i="12"/>
  <c r="N3344" i="12"/>
  <c r="I3345" i="12"/>
  <c r="J3345" i="12" s="1"/>
  <c r="H3346" i="12"/>
  <c r="F3348" i="12"/>
  <c r="G3348" i="12" s="1"/>
  <c r="E3347" i="12"/>
  <c r="P3345" i="12" l="1"/>
  <c r="Q3345" i="12"/>
  <c r="R3344" i="12"/>
  <c r="L3346" i="12"/>
  <c r="M3346" i="12"/>
  <c r="N3345" i="12"/>
  <c r="I3346" i="12"/>
  <c r="J3346" i="12" s="1"/>
  <c r="H3347" i="12"/>
  <c r="E3348" i="12"/>
  <c r="F3349" i="12"/>
  <c r="G3349" i="12" s="1"/>
  <c r="P3346" i="12" l="1"/>
  <c r="Q3346" i="12"/>
  <c r="R3345" i="12"/>
  <c r="L3347" i="12"/>
  <c r="M3347" i="12"/>
  <c r="N3346" i="12"/>
  <c r="I3347" i="12"/>
  <c r="J3347" i="12" s="1"/>
  <c r="H3348" i="12"/>
  <c r="F3350" i="12"/>
  <c r="G3350" i="12" s="1"/>
  <c r="E3349" i="12"/>
  <c r="P3347" i="12" l="1"/>
  <c r="Q3347" i="12"/>
  <c r="R3346" i="12"/>
  <c r="L3348" i="12"/>
  <c r="M3348" i="12"/>
  <c r="N3347" i="12"/>
  <c r="I3348" i="12"/>
  <c r="J3348" i="12" s="1"/>
  <c r="H3349" i="12"/>
  <c r="E3350" i="12"/>
  <c r="F3351" i="12"/>
  <c r="G3351" i="12" s="1"/>
  <c r="P3348" i="12" l="1"/>
  <c r="Q3348" i="12"/>
  <c r="R3347" i="12"/>
  <c r="L3349" i="12"/>
  <c r="M3349" i="12"/>
  <c r="N3348" i="12"/>
  <c r="I3349" i="12"/>
  <c r="J3349" i="12" s="1"/>
  <c r="H3350" i="12"/>
  <c r="F3352" i="12"/>
  <c r="G3352" i="12" s="1"/>
  <c r="E3351" i="12"/>
  <c r="P3349" i="12" l="1"/>
  <c r="Q3349" i="12"/>
  <c r="R3348" i="12"/>
  <c r="L3350" i="12"/>
  <c r="M3350" i="12"/>
  <c r="N3349" i="12"/>
  <c r="I3350" i="12"/>
  <c r="J3350" i="12" s="1"/>
  <c r="H3351" i="12"/>
  <c r="E3352" i="12"/>
  <c r="F3353" i="12"/>
  <c r="G3353" i="12" s="1"/>
  <c r="P3350" i="12" l="1"/>
  <c r="Q3350" i="12"/>
  <c r="R3349" i="12"/>
  <c r="L3351" i="12"/>
  <c r="M3351" i="12"/>
  <c r="N3350" i="12"/>
  <c r="I3351" i="12"/>
  <c r="J3351" i="12" s="1"/>
  <c r="H3352" i="12"/>
  <c r="F3354" i="12"/>
  <c r="G3354" i="12" s="1"/>
  <c r="E3353" i="12"/>
  <c r="P3351" i="12" l="1"/>
  <c r="Q3351" i="12"/>
  <c r="R3350" i="12"/>
  <c r="L3352" i="12"/>
  <c r="M3352" i="12"/>
  <c r="N3351" i="12"/>
  <c r="I3352" i="12"/>
  <c r="J3352" i="12" s="1"/>
  <c r="H3353" i="12"/>
  <c r="F3355" i="12"/>
  <c r="G3355" i="12" s="1"/>
  <c r="E3354" i="12"/>
  <c r="P3352" i="12" l="1"/>
  <c r="Q3352" i="12"/>
  <c r="R3351" i="12"/>
  <c r="L3353" i="12"/>
  <c r="M3353" i="12"/>
  <c r="N3352" i="12"/>
  <c r="I3353" i="12"/>
  <c r="J3353" i="12" s="1"/>
  <c r="H3354" i="12"/>
  <c r="E3355" i="12"/>
  <c r="F3356" i="12"/>
  <c r="G3356" i="12" s="1"/>
  <c r="P3353" i="12" l="1"/>
  <c r="Q3353" i="12"/>
  <c r="R3352" i="12"/>
  <c r="L3354" i="12"/>
  <c r="M3354" i="12"/>
  <c r="N3353" i="12"/>
  <c r="I3354" i="12"/>
  <c r="J3354" i="12" s="1"/>
  <c r="H3355" i="12"/>
  <c r="F3357" i="12"/>
  <c r="G3357" i="12" s="1"/>
  <c r="E3356" i="12"/>
  <c r="P3354" i="12" l="1"/>
  <c r="Q3354" i="12"/>
  <c r="R3353" i="12"/>
  <c r="L3355" i="12"/>
  <c r="M3355" i="12"/>
  <c r="N3354" i="12"/>
  <c r="I3355" i="12"/>
  <c r="J3355" i="12" s="1"/>
  <c r="H3356" i="12"/>
  <c r="F3358" i="12"/>
  <c r="G3358" i="12" s="1"/>
  <c r="E3357" i="12"/>
  <c r="P3355" i="12" l="1"/>
  <c r="Q3355" i="12"/>
  <c r="R3354" i="12"/>
  <c r="L3356" i="12"/>
  <c r="M3356" i="12"/>
  <c r="N3355" i="12"/>
  <c r="I3356" i="12"/>
  <c r="J3356" i="12" s="1"/>
  <c r="H3357" i="12"/>
  <c r="E3358" i="12"/>
  <c r="F3359" i="12"/>
  <c r="G3359" i="12" s="1"/>
  <c r="P3356" i="12" l="1"/>
  <c r="Q3356" i="12"/>
  <c r="R3355" i="12"/>
  <c r="L3357" i="12"/>
  <c r="M3357" i="12"/>
  <c r="N3356" i="12"/>
  <c r="I3357" i="12"/>
  <c r="J3357" i="12" s="1"/>
  <c r="H3358" i="12"/>
  <c r="M3358" i="12" s="1"/>
  <c r="F3360" i="12"/>
  <c r="G3360" i="12" s="1"/>
  <c r="E3359" i="12"/>
  <c r="P3357" i="12" l="1"/>
  <c r="Q3357" i="12"/>
  <c r="Q3358" i="12" s="1"/>
  <c r="R3356" i="12"/>
  <c r="N3357" i="12"/>
  <c r="I3358" i="12"/>
  <c r="J3358" i="12" s="1"/>
  <c r="L3358" i="12"/>
  <c r="N3358" i="12" s="1"/>
  <c r="H3359" i="12"/>
  <c r="E3360" i="12"/>
  <c r="F3361" i="12"/>
  <c r="G3361" i="12" s="1"/>
  <c r="P3358" i="12" l="1"/>
  <c r="R3358" i="12" s="1"/>
  <c r="R3357" i="12"/>
  <c r="L3359" i="12"/>
  <c r="M3359" i="12"/>
  <c r="I3359" i="12"/>
  <c r="J3359" i="12" s="1"/>
  <c r="H3360" i="12"/>
  <c r="M3360" i="12" s="1"/>
  <c r="F3362" i="12"/>
  <c r="G3362" i="12" s="1"/>
  <c r="E3361" i="12"/>
  <c r="P3359" i="12" l="1"/>
  <c r="Q3359" i="12"/>
  <c r="Q3360" i="12" s="1"/>
  <c r="N3359" i="12"/>
  <c r="I3360" i="12"/>
  <c r="J3360" i="12" s="1"/>
  <c r="L3360" i="12"/>
  <c r="N3360" i="12" s="1"/>
  <c r="H3361" i="12"/>
  <c r="E3362" i="12"/>
  <c r="F3363" i="12"/>
  <c r="G3363" i="12" s="1"/>
  <c r="P3360" i="12" l="1"/>
  <c r="R3360" i="12" s="1"/>
  <c r="R3359" i="12"/>
  <c r="L3361" i="12"/>
  <c r="M3361" i="12"/>
  <c r="I3361" i="12"/>
  <c r="J3361" i="12" s="1"/>
  <c r="H3362" i="12"/>
  <c r="F3364" i="12"/>
  <c r="G3364" i="12" s="1"/>
  <c r="E3363" i="12"/>
  <c r="P3361" i="12" l="1"/>
  <c r="Q3361" i="12"/>
  <c r="L3362" i="12"/>
  <c r="M3362" i="12"/>
  <c r="N3361" i="12"/>
  <c r="I3362" i="12"/>
  <c r="J3362" i="12" s="1"/>
  <c r="H3363" i="12"/>
  <c r="E3364" i="12"/>
  <c r="F3365" i="12"/>
  <c r="G3365" i="12" s="1"/>
  <c r="P3362" i="12" l="1"/>
  <c r="Q3362" i="12"/>
  <c r="R3361" i="12"/>
  <c r="L3363" i="12"/>
  <c r="M3363" i="12"/>
  <c r="N3362" i="12"/>
  <c r="I3363" i="12"/>
  <c r="J3363" i="12" s="1"/>
  <c r="H3364" i="12"/>
  <c r="F3366" i="12"/>
  <c r="G3366" i="12" s="1"/>
  <c r="E3365" i="12"/>
  <c r="P3363" i="12" l="1"/>
  <c r="Q3363" i="12"/>
  <c r="R3362" i="12"/>
  <c r="L3364" i="12"/>
  <c r="M3364" i="12"/>
  <c r="N3363" i="12"/>
  <c r="I3364" i="12"/>
  <c r="J3364" i="12" s="1"/>
  <c r="H3365" i="12"/>
  <c r="M3365" i="12" s="1"/>
  <c r="E3366" i="12"/>
  <c r="F3367" i="12"/>
  <c r="G3367" i="12" s="1"/>
  <c r="P3364" i="12" l="1"/>
  <c r="Q3364" i="12"/>
  <c r="Q3365" i="12" s="1"/>
  <c r="R3363" i="12"/>
  <c r="N3364" i="12"/>
  <c r="I3365" i="12"/>
  <c r="J3365" i="12" s="1"/>
  <c r="L3365" i="12"/>
  <c r="N3365" i="12" s="1"/>
  <c r="H3366" i="12"/>
  <c r="M3366" i="12" s="1"/>
  <c r="E3367" i="12"/>
  <c r="F3368" i="12"/>
  <c r="G3368" i="12" s="1"/>
  <c r="P3365" i="12" l="1"/>
  <c r="R3365" i="12" s="1"/>
  <c r="Q3366" i="12"/>
  <c r="R3364" i="12"/>
  <c r="I3366" i="12"/>
  <c r="J3366" i="12" s="1"/>
  <c r="L3366" i="12"/>
  <c r="N3366" i="12" s="1"/>
  <c r="H3367" i="12"/>
  <c r="M3367" i="12" s="1"/>
  <c r="F3369" i="12"/>
  <c r="G3369" i="12" s="1"/>
  <c r="E3368" i="12"/>
  <c r="P3366" i="12" l="1"/>
  <c r="R3366" i="12" s="1"/>
  <c r="Q3367" i="12"/>
  <c r="I3367" i="12"/>
  <c r="J3367" i="12" s="1"/>
  <c r="L3367" i="12"/>
  <c r="N3367" i="12" s="1"/>
  <c r="H3368" i="12"/>
  <c r="E3369" i="12"/>
  <c r="F3370" i="12"/>
  <c r="G3370" i="12" s="1"/>
  <c r="P3367" i="12" l="1"/>
  <c r="R3367" i="12" s="1"/>
  <c r="L3368" i="12"/>
  <c r="M3368" i="12"/>
  <c r="I3368" i="12"/>
  <c r="J3368" i="12" s="1"/>
  <c r="H3369" i="12"/>
  <c r="F3371" i="12"/>
  <c r="G3371" i="12" s="1"/>
  <c r="E3370" i="12"/>
  <c r="P3368" i="12" l="1"/>
  <c r="Q3368" i="12"/>
  <c r="L3369" i="12"/>
  <c r="M3369" i="12"/>
  <c r="N3368" i="12"/>
  <c r="I3369" i="12"/>
  <c r="J3369" i="12" s="1"/>
  <c r="H3370" i="12"/>
  <c r="E3371" i="12"/>
  <c r="F3372" i="12"/>
  <c r="G3372" i="12" s="1"/>
  <c r="P3369" i="12" l="1"/>
  <c r="Q3369" i="12"/>
  <c r="R3368" i="12"/>
  <c r="L3370" i="12"/>
  <c r="M3370" i="12"/>
  <c r="N3369" i="12"/>
  <c r="I3370" i="12"/>
  <c r="J3370" i="12" s="1"/>
  <c r="H3371" i="12"/>
  <c r="F3373" i="12"/>
  <c r="G3373" i="12" s="1"/>
  <c r="E3372" i="12"/>
  <c r="P3370" i="12" l="1"/>
  <c r="Q3370" i="12"/>
  <c r="R3369" i="12"/>
  <c r="L3371" i="12"/>
  <c r="M3371" i="12"/>
  <c r="N3370" i="12"/>
  <c r="I3371" i="12"/>
  <c r="J3371" i="12" s="1"/>
  <c r="H3372" i="12"/>
  <c r="E3373" i="12"/>
  <c r="F3374" i="12"/>
  <c r="G3374" i="12" s="1"/>
  <c r="P3371" i="12" l="1"/>
  <c r="Q3371" i="12"/>
  <c r="R3370" i="12"/>
  <c r="L3372" i="12"/>
  <c r="M3372" i="12"/>
  <c r="N3371" i="12"/>
  <c r="I3372" i="12"/>
  <c r="J3372" i="12" s="1"/>
  <c r="H3373" i="12"/>
  <c r="M3373" i="12" s="1"/>
  <c r="F3375" i="12"/>
  <c r="G3375" i="12" s="1"/>
  <c r="E3374" i="12"/>
  <c r="P3372" i="12" l="1"/>
  <c r="Q3372" i="12"/>
  <c r="Q3373" i="12" s="1"/>
  <c r="R3371" i="12"/>
  <c r="N3372" i="12"/>
  <c r="I3373" i="12"/>
  <c r="J3373" i="12" s="1"/>
  <c r="L3373" i="12"/>
  <c r="N3373" i="12" s="1"/>
  <c r="H3374" i="12"/>
  <c r="M3374" i="12" s="1"/>
  <c r="E3375" i="12"/>
  <c r="F3376" i="12"/>
  <c r="G3376" i="12" s="1"/>
  <c r="P3373" i="12" l="1"/>
  <c r="Q3374" i="12"/>
  <c r="R3372" i="12"/>
  <c r="R3373" i="12"/>
  <c r="I3374" i="12"/>
  <c r="J3374" i="12" s="1"/>
  <c r="L3374" i="12"/>
  <c r="N3374" i="12" s="1"/>
  <c r="H3375" i="12"/>
  <c r="F3377" i="12"/>
  <c r="G3377" i="12" s="1"/>
  <c r="E3376" i="12"/>
  <c r="P3374" i="12" l="1"/>
  <c r="R3374" i="12" s="1"/>
  <c r="L3375" i="12"/>
  <c r="M3375" i="12"/>
  <c r="I3375" i="12"/>
  <c r="J3375" i="12" s="1"/>
  <c r="H3376" i="12"/>
  <c r="F3378" i="12"/>
  <c r="G3378" i="12" s="1"/>
  <c r="E3377" i="12"/>
  <c r="P3375" i="12" l="1"/>
  <c r="Q3375" i="12"/>
  <c r="L3376" i="12"/>
  <c r="M3376" i="12"/>
  <c r="N3375" i="12"/>
  <c r="I3376" i="12"/>
  <c r="J3376" i="12" s="1"/>
  <c r="H3377" i="12"/>
  <c r="E3378" i="12"/>
  <c r="F3379" i="12"/>
  <c r="G3379" i="12" s="1"/>
  <c r="P3376" i="12" l="1"/>
  <c r="Q3376" i="12"/>
  <c r="R3375" i="12"/>
  <c r="L3377" i="12"/>
  <c r="M3377" i="12"/>
  <c r="N3376" i="12"/>
  <c r="I3377" i="12"/>
  <c r="J3377" i="12" s="1"/>
  <c r="H3378" i="12"/>
  <c r="F3380" i="12"/>
  <c r="G3380" i="12" s="1"/>
  <c r="E3379" i="12"/>
  <c r="P3377" i="12" l="1"/>
  <c r="Q3377" i="12"/>
  <c r="R3376" i="12"/>
  <c r="L3378" i="12"/>
  <c r="M3378" i="12"/>
  <c r="N3377" i="12"/>
  <c r="I3378" i="12"/>
  <c r="J3378" i="12" s="1"/>
  <c r="H3379" i="12"/>
  <c r="E3380" i="12"/>
  <c r="F3381" i="12"/>
  <c r="G3381" i="12" s="1"/>
  <c r="P3378" i="12" l="1"/>
  <c r="Q3378" i="12"/>
  <c r="R3377" i="12"/>
  <c r="L3379" i="12"/>
  <c r="M3379" i="12"/>
  <c r="N3378" i="12"/>
  <c r="I3379" i="12"/>
  <c r="J3379" i="12" s="1"/>
  <c r="H3380" i="12"/>
  <c r="E3381" i="12"/>
  <c r="F3382" i="12"/>
  <c r="G3382" i="12" s="1"/>
  <c r="P3379" i="12" l="1"/>
  <c r="Q3379" i="12"/>
  <c r="R3378" i="12"/>
  <c r="L3380" i="12"/>
  <c r="M3380" i="12"/>
  <c r="N3379" i="12"/>
  <c r="I3380" i="12"/>
  <c r="J3380" i="12" s="1"/>
  <c r="H3381" i="12"/>
  <c r="F3383" i="12"/>
  <c r="G3383" i="12" s="1"/>
  <c r="E3382" i="12"/>
  <c r="P3380" i="12" l="1"/>
  <c r="Q3380" i="12"/>
  <c r="R3379" i="12"/>
  <c r="L3381" i="12"/>
  <c r="M3381" i="12"/>
  <c r="N3380" i="12"/>
  <c r="I3381" i="12"/>
  <c r="J3381" i="12" s="1"/>
  <c r="H3382" i="12"/>
  <c r="E3383" i="12"/>
  <c r="F3384" i="12"/>
  <c r="G3384" i="12" s="1"/>
  <c r="P3381" i="12" l="1"/>
  <c r="Q3381" i="12"/>
  <c r="R3380" i="12"/>
  <c r="L3382" i="12"/>
  <c r="M3382" i="12"/>
  <c r="N3381" i="12"/>
  <c r="I3382" i="12"/>
  <c r="J3382" i="12" s="1"/>
  <c r="H3383" i="12"/>
  <c r="M3383" i="12" s="1"/>
  <c r="F3385" i="12"/>
  <c r="G3385" i="12" s="1"/>
  <c r="E3384" i="12"/>
  <c r="P3382" i="12" l="1"/>
  <c r="Q3382" i="12"/>
  <c r="Q3383" i="12" s="1"/>
  <c r="R3381" i="12"/>
  <c r="N3382" i="12"/>
  <c r="I3383" i="12"/>
  <c r="J3383" i="12" s="1"/>
  <c r="L3383" i="12"/>
  <c r="N3383" i="12" s="1"/>
  <c r="H3384" i="12"/>
  <c r="F3386" i="12"/>
  <c r="G3386" i="12" s="1"/>
  <c r="E3385" i="12"/>
  <c r="P3383" i="12" l="1"/>
  <c r="R3383" i="12" s="1"/>
  <c r="R3382" i="12"/>
  <c r="L3384" i="12"/>
  <c r="M3384" i="12"/>
  <c r="I3384" i="12"/>
  <c r="J3384" i="12" s="1"/>
  <c r="H3385" i="12"/>
  <c r="F3387" i="12"/>
  <c r="G3387" i="12" s="1"/>
  <c r="E3386" i="12"/>
  <c r="P3384" i="12" l="1"/>
  <c r="Q3384" i="12"/>
  <c r="L3385" i="12"/>
  <c r="M3385" i="12"/>
  <c r="N3384" i="12"/>
  <c r="I3385" i="12"/>
  <c r="J3385" i="12" s="1"/>
  <c r="H3386" i="12"/>
  <c r="F3388" i="12"/>
  <c r="G3388" i="12" s="1"/>
  <c r="E3387" i="12"/>
  <c r="P3385" i="12" l="1"/>
  <c r="Q3385" i="12"/>
  <c r="R3384" i="12"/>
  <c r="L3386" i="12"/>
  <c r="M3386" i="12"/>
  <c r="N3385" i="12"/>
  <c r="I3386" i="12"/>
  <c r="J3386" i="12" s="1"/>
  <c r="H3387" i="12"/>
  <c r="F3389" i="12"/>
  <c r="G3389" i="12" s="1"/>
  <c r="E3388" i="12"/>
  <c r="P3386" i="12" l="1"/>
  <c r="Q3386" i="12"/>
  <c r="R3385" i="12"/>
  <c r="L3387" i="12"/>
  <c r="M3387" i="12"/>
  <c r="N3386" i="12"/>
  <c r="I3387" i="12"/>
  <c r="J3387" i="12" s="1"/>
  <c r="H3388" i="12"/>
  <c r="F3390" i="12"/>
  <c r="G3390" i="12" s="1"/>
  <c r="E3389" i="12"/>
  <c r="P3387" i="12" l="1"/>
  <c r="Q3387" i="12"/>
  <c r="R3386" i="12"/>
  <c r="L3388" i="12"/>
  <c r="M3388" i="12"/>
  <c r="N3387" i="12"/>
  <c r="I3388" i="12"/>
  <c r="J3388" i="12" s="1"/>
  <c r="H3389" i="12"/>
  <c r="E3390" i="12"/>
  <c r="F3391" i="12"/>
  <c r="G3391" i="12" s="1"/>
  <c r="P3388" i="12" l="1"/>
  <c r="Q3388" i="12"/>
  <c r="R3387" i="12"/>
  <c r="L3389" i="12"/>
  <c r="M3389" i="12"/>
  <c r="N3388" i="12"/>
  <c r="I3389" i="12"/>
  <c r="J3389" i="12" s="1"/>
  <c r="H3390" i="12"/>
  <c r="F3392" i="12"/>
  <c r="G3392" i="12" s="1"/>
  <c r="E3391" i="12"/>
  <c r="P3389" i="12" l="1"/>
  <c r="Q3389" i="12"/>
  <c r="R3388" i="12"/>
  <c r="L3390" i="12"/>
  <c r="M3390" i="12"/>
  <c r="N3389" i="12"/>
  <c r="I3390" i="12"/>
  <c r="J3390" i="12" s="1"/>
  <c r="H3391" i="12"/>
  <c r="F3393" i="12"/>
  <c r="G3393" i="12" s="1"/>
  <c r="E3392" i="12"/>
  <c r="P3390" i="12" l="1"/>
  <c r="Q3390" i="12"/>
  <c r="R3389" i="12"/>
  <c r="L3391" i="12"/>
  <c r="M3391" i="12"/>
  <c r="N3390" i="12"/>
  <c r="I3391" i="12"/>
  <c r="J3391" i="12" s="1"/>
  <c r="H3392" i="12"/>
  <c r="M3392" i="12" s="1"/>
  <c r="F3394" i="12"/>
  <c r="G3394" i="12" s="1"/>
  <c r="E3393" i="12"/>
  <c r="P3391" i="12" l="1"/>
  <c r="Q3391" i="12"/>
  <c r="Q3392" i="12" s="1"/>
  <c r="R3390" i="12"/>
  <c r="N3391" i="12"/>
  <c r="I3392" i="12"/>
  <c r="J3392" i="12" s="1"/>
  <c r="L3392" i="12"/>
  <c r="N3392" i="12" s="1"/>
  <c r="H3393" i="12"/>
  <c r="M3393" i="12" s="1"/>
  <c r="E3394" i="12"/>
  <c r="F3395" i="12"/>
  <c r="G3395" i="12" s="1"/>
  <c r="P3392" i="12" l="1"/>
  <c r="R3392" i="12" s="1"/>
  <c r="Q3393" i="12"/>
  <c r="R3391" i="12"/>
  <c r="I3393" i="12"/>
  <c r="J3393" i="12" s="1"/>
  <c r="L3393" i="12"/>
  <c r="N3393" i="12" s="1"/>
  <c r="H3394" i="12"/>
  <c r="F3396" i="12"/>
  <c r="G3396" i="12" s="1"/>
  <c r="E3395" i="12"/>
  <c r="P3393" i="12" l="1"/>
  <c r="R3393" i="12" s="1"/>
  <c r="L3394" i="12"/>
  <c r="M3394" i="12"/>
  <c r="I3394" i="12"/>
  <c r="J3394" i="12" s="1"/>
  <c r="H3395" i="12"/>
  <c r="F3397" i="12"/>
  <c r="G3397" i="12" s="1"/>
  <c r="E3396" i="12"/>
  <c r="P3394" i="12" l="1"/>
  <c r="Q3394" i="12"/>
  <c r="L3395" i="12"/>
  <c r="M3395" i="12"/>
  <c r="N3394" i="12"/>
  <c r="I3395" i="12"/>
  <c r="J3395" i="12" s="1"/>
  <c r="H3396" i="12"/>
  <c r="E3397" i="12"/>
  <c r="F3398" i="12"/>
  <c r="G3398" i="12" s="1"/>
  <c r="P3395" i="12" l="1"/>
  <c r="Q3395" i="12"/>
  <c r="R3394" i="12"/>
  <c r="L3396" i="12"/>
  <c r="M3396" i="12"/>
  <c r="N3395" i="12"/>
  <c r="I3396" i="12"/>
  <c r="J3396" i="12" s="1"/>
  <c r="H3397" i="12"/>
  <c r="M3397" i="12" s="1"/>
  <c r="F3399" i="12"/>
  <c r="G3399" i="12" s="1"/>
  <c r="E3398" i="12"/>
  <c r="P3396" i="12" l="1"/>
  <c r="Q3396" i="12"/>
  <c r="Q3397" i="12" s="1"/>
  <c r="R3395" i="12"/>
  <c r="N3396" i="12"/>
  <c r="I3397" i="12"/>
  <c r="J3397" i="12" s="1"/>
  <c r="L3397" i="12"/>
  <c r="N3397" i="12" s="1"/>
  <c r="H3398" i="12"/>
  <c r="F3400" i="12"/>
  <c r="G3400" i="12" s="1"/>
  <c r="E3399" i="12"/>
  <c r="P3397" i="12" l="1"/>
  <c r="R3397" i="12" s="1"/>
  <c r="R3396" i="12"/>
  <c r="L3398" i="12"/>
  <c r="M3398" i="12"/>
  <c r="I3398" i="12"/>
  <c r="J3398" i="12" s="1"/>
  <c r="H3399" i="12"/>
  <c r="E3400" i="12"/>
  <c r="F3401" i="12"/>
  <c r="G3401" i="12" s="1"/>
  <c r="P3398" i="12" l="1"/>
  <c r="Q3398" i="12"/>
  <c r="L3399" i="12"/>
  <c r="M3399" i="12"/>
  <c r="N3398" i="12"/>
  <c r="I3399" i="12"/>
  <c r="J3399" i="12" s="1"/>
  <c r="H3400" i="12"/>
  <c r="F3402" i="12"/>
  <c r="G3402" i="12" s="1"/>
  <c r="E3401" i="12"/>
  <c r="P3399" i="12" l="1"/>
  <c r="Q3399" i="12"/>
  <c r="R3398" i="12"/>
  <c r="L3400" i="12"/>
  <c r="M3400" i="12"/>
  <c r="N3399" i="12"/>
  <c r="I3400" i="12"/>
  <c r="J3400" i="12" s="1"/>
  <c r="H3401" i="12"/>
  <c r="E3402" i="12"/>
  <c r="F3403" i="12"/>
  <c r="G3403" i="12" s="1"/>
  <c r="P3400" i="12" l="1"/>
  <c r="Q3400" i="12"/>
  <c r="R3399" i="12"/>
  <c r="L3401" i="12"/>
  <c r="M3401" i="12"/>
  <c r="N3400" i="12"/>
  <c r="I3401" i="12"/>
  <c r="J3401" i="12" s="1"/>
  <c r="H3402" i="12"/>
  <c r="F3404" i="12"/>
  <c r="G3404" i="12" s="1"/>
  <c r="E3403" i="12"/>
  <c r="P3401" i="12" l="1"/>
  <c r="Q3401" i="12"/>
  <c r="R3400" i="12"/>
  <c r="L3402" i="12"/>
  <c r="M3402" i="12"/>
  <c r="N3401" i="12"/>
  <c r="I3402" i="12"/>
  <c r="J3402" i="12" s="1"/>
  <c r="H3403" i="12"/>
  <c r="F3405" i="12"/>
  <c r="G3405" i="12" s="1"/>
  <c r="E3404" i="12"/>
  <c r="P3402" i="12" l="1"/>
  <c r="Q3402" i="12"/>
  <c r="R3401" i="12"/>
  <c r="L3403" i="12"/>
  <c r="M3403" i="12"/>
  <c r="N3402" i="12"/>
  <c r="I3403" i="12"/>
  <c r="J3403" i="12" s="1"/>
  <c r="H3404" i="12"/>
  <c r="F3406" i="12"/>
  <c r="G3406" i="12" s="1"/>
  <c r="E3405" i="12"/>
  <c r="P3403" i="12" l="1"/>
  <c r="Q3403" i="12"/>
  <c r="R3402" i="12"/>
  <c r="L3404" i="12"/>
  <c r="M3404" i="12"/>
  <c r="N3403" i="12"/>
  <c r="I3404" i="12"/>
  <c r="J3404" i="12" s="1"/>
  <c r="H3405" i="12"/>
  <c r="E3406" i="12"/>
  <c r="F3407" i="12"/>
  <c r="G3407" i="12" s="1"/>
  <c r="P3404" i="12" l="1"/>
  <c r="Q3404" i="12"/>
  <c r="R3403" i="12"/>
  <c r="L3405" i="12"/>
  <c r="M3405" i="12"/>
  <c r="N3404" i="12"/>
  <c r="I3405" i="12"/>
  <c r="J3405" i="12" s="1"/>
  <c r="H3406" i="12"/>
  <c r="F3408" i="12"/>
  <c r="G3408" i="12" s="1"/>
  <c r="E3407" i="12"/>
  <c r="P3405" i="12" l="1"/>
  <c r="Q3405" i="12"/>
  <c r="R3404" i="12"/>
  <c r="L3406" i="12"/>
  <c r="M3406" i="12"/>
  <c r="N3405" i="12"/>
  <c r="I3406" i="12"/>
  <c r="J3406" i="12" s="1"/>
  <c r="H3407" i="12"/>
  <c r="F3409" i="12"/>
  <c r="G3409" i="12" s="1"/>
  <c r="E3408" i="12"/>
  <c r="P3406" i="12" l="1"/>
  <c r="Q3406" i="12"/>
  <c r="R3405" i="12"/>
  <c r="L3407" i="12"/>
  <c r="M3407" i="12"/>
  <c r="N3406" i="12"/>
  <c r="I3407" i="12"/>
  <c r="J3407" i="12" s="1"/>
  <c r="H3408" i="12"/>
  <c r="E3409" i="12"/>
  <c r="F3410" i="12"/>
  <c r="G3410" i="12" s="1"/>
  <c r="P3407" i="12" l="1"/>
  <c r="Q3407" i="12"/>
  <c r="R3406" i="12"/>
  <c r="L3408" i="12"/>
  <c r="M3408" i="12"/>
  <c r="N3407" i="12"/>
  <c r="I3408" i="12"/>
  <c r="J3408" i="12" s="1"/>
  <c r="H3409" i="12"/>
  <c r="M3409" i="12" s="1"/>
  <c r="F3411" i="12"/>
  <c r="G3411" i="12" s="1"/>
  <c r="E3410" i="12"/>
  <c r="P3408" i="12" l="1"/>
  <c r="Q3408" i="12"/>
  <c r="Q3409" i="12" s="1"/>
  <c r="R3407" i="12"/>
  <c r="N3408" i="12"/>
  <c r="I3409" i="12"/>
  <c r="J3409" i="12" s="1"/>
  <c r="L3409" i="12"/>
  <c r="N3409" i="12" s="1"/>
  <c r="H3410" i="12"/>
  <c r="E3411" i="12"/>
  <c r="F3412" i="12"/>
  <c r="G3412" i="12" s="1"/>
  <c r="P3409" i="12" l="1"/>
  <c r="R3409" i="12" s="1"/>
  <c r="R3408" i="12"/>
  <c r="L3410" i="12"/>
  <c r="M3410" i="12"/>
  <c r="I3410" i="12"/>
  <c r="J3410" i="12" s="1"/>
  <c r="H3411" i="12"/>
  <c r="M3411" i="12" s="1"/>
  <c r="F3413" i="12"/>
  <c r="G3413" i="12" s="1"/>
  <c r="E3412" i="12"/>
  <c r="P3410" i="12" l="1"/>
  <c r="Q3410" i="12"/>
  <c r="Q3411" i="12" s="1"/>
  <c r="N3410" i="12"/>
  <c r="I3411" i="12"/>
  <c r="J3411" i="12" s="1"/>
  <c r="L3411" i="12"/>
  <c r="N3411" i="12" s="1"/>
  <c r="H3412" i="12"/>
  <c r="M3412" i="12" s="1"/>
  <c r="E3413" i="12"/>
  <c r="F3414" i="12"/>
  <c r="G3414" i="12" s="1"/>
  <c r="P3411" i="12" l="1"/>
  <c r="R3411" i="12" s="1"/>
  <c r="Q3412" i="12"/>
  <c r="R3410" i="12"/>
  <c r="I3412" i="12"/>
  <c r="J3412" i="12" s="1"/>
  <c r="L3412" i="12"/>
  <c r="N3412" i="12" s="1"/>
  <c r="H3413" i="12"/>
  <c r="F3415" i="12"/>
  <c r="G3415" i="12" s="1"/>
  <c r="E3414" i="12"/>
  <c r="P3412" i="12" l="1"/>
  <c r="R3412" i="12" s="1"/>
  <c r="L3413" i="12"/>
  <c r="M3413" i="12"/>
  <c r="I3413" i="12"/>
  <c r="J3413" i="12" s="1"/>
  <c r="H3414" i="12"/>
  <c r="F3416" i="12"/>
  <c r="G3416" i="12" s="1"/>
  <c r="E3415" i="12"/>
  <c r="P3413" i="12" l="1"/>
  <c r="Q3413" i="12"/>
  <c r="L3414" i="12"/>
  <c r="M3414" i="12"/>
  <c r="N3413" i="12"/>
  <c r="I3414" i="12"/>
  <c r="J3414" i="12" s="1"/>
  <c r="H3415" i="12"/>
  <c r="F3417" i="12"/>
  <c r="G3417" i="12" s="1"/>
  <c r="E3416" i="12"/>
  <c r="P3414" i="12" l="1"/>
  <c r="Q3414" i="12"/>
  <c r="R3413" i="12"/>
  <c r="L3415" i="12"/>
  <c r="M3415" i="12"/>
  <c r="N3414" i="12"/>
  <c r="I3415" i="12"/>
  <c r="J3415" i="12" s="1"/>
  <c r="H3416" i="12"/>
  <c r="E3417" i="12"/>
  <c r="F3418" i="12"/>
  <c r="G3418" i="12" s="1"/>
  <c r="P3415" i="12" l="1"/>
  <c r="Q3415" i="12"/>
  <c r="R3414" i="12"/>
  <c r="L3416" i="12"/>
  <c r="M3416" i="12"/>
  <c r="N3415" i="12"/>
  <c r="I3416" i="12"/>
  <c r="J3416" i="12" s="1"/>
  <c r="H3417" i="12"/>
  <c r="F3419" i="12"/>
  <c r="G3419" i="12" s="1"/>
  <c r="E3418" i="12"/>
  <c r="P3416" i="12" l="1"/>
  <c r="Q3416" i="12"/>
  <c r="R3415" i="12"/>
  <c r="L3417" i="12"/>
  <c r="M3417" i="12"/>
  <c r="N3416" i="12"/>
  <c r="I3417" i="12"/>
  <c r="J3417" i="12" s="1"/>
  <c r="H3418" i="12"/>
  <c r="E3419" i="12"/>
  <c r="F3420" i="12"/>
  <c r="G3420" i="12" s="1"/>
  <c r="P3417" i="12" l="1"/>
  <c r="Q3417" i="12"/>
  <c r="R3416" i="12"/>
  <c r="L3418" i="12"/>
  <c r="M3418" i="12"/>
  <c r="N3417" i="12"/>
  <c r="I3418" i="12"/>
  <c r="J3418" i="12" s="1"/>
  <c r="H3419" i="12"/>
  <c r="F3421" i="12"/>
  <c r="G3421" i="12" s="1"/>
  <c r="E3420" i="12"/>
  <c r="P3418" i="12" l="1"/>
  <c r="Q3418" i="12"/>
  <c r="R3417" i="12"/>
  <c r="L3419" i="12"/>
  <c r="M3419" i="12"/>
  <c r="N3418" i="12"/>
  <c r="I3419" i="12"/>
  <c r="J3419" i="12" s="1"/>
  <c r="H3420" i="12"/>
  <c r="E3421" i="12"/>
  <c r="F3422" i="12"/>
  <c r="G3422" i="12" s="1"/>
  <c r="P3419" i="12" l="1"/>
  <c r="Q3419" i="12"/>
  <c r="R3418" i="12"/>
  <c r="L3420" i="12"/>
  <c r="M3420" i="12"/>
  <c r="N3419" i="12"/>
  <c r="I3420" i="12"/>
  <c r="J3420" i="12" s="1"/>
  <c r="H3421" i="12"/>
  <c r="F3423" i="12"/>
  <c r="G3423" i="12" s="1"/>
  <c r="E3422" i="12"/>
  <c r="P3420" i="12" l="1"/>
  <c r="Q3420" i="12"/>
  <c r="R3419" i="12"/>
  <c r="L3421" i="12"/>
  <c r="P3421" i="12" s="1"/>
  <c r="M3421" i="12"/>
  <c r="N3420" i="12"/>
  <c r="I3421" i="12"/>
  <c r="J3421" i="12" s="1"/>
  <c r="H3422" i="12"/>
  <c r="F3424" i="12"/>
  <c r="G3424" i="12" s="1"/>
  <c r="E3423" i="12"/>
  <c r="Q3421" i="12" l="1"/>
  <c r="R3420" i="12"/>
  <c r="L3422" i="12"/>
  <c r="P3422" i="12" s="1"/>
  <c r="M3422" i="12"/>
  <c r="N3421" i="12"/>
  <c r="I3422" i="12"/>
  <c r="J3422" i="12" s="1"/>
  <c r="H3423" i="12"/>
  <c r="E3424" i="12"/>
  <c r="F3425" i="12"/>
  <c r="G3425" i="12" s="1"/>
  <c r="Q3422" i="12" l="1"/>
  <c r="R3421" i="12"/>
  <c r="L3423" i="12"/>
  <c r="P3423" i="12" s="1"/>
  <c r="M3423" i="12"/>
  <c r="N3422" i="12"/>
  <c r="I3423" i="12"/>
  <c r="J3423" i="12" s="1"/>
  <c r="H3424" i="12"/>
  <c r="M3424" i="12" s="1"/>
  <c r="F3426" i="12"/>
  <c r="G3426" i="12" s="1"/>
  <c r="E3425" i="12"/>
  <c r="Q3423" i="12" l="1"/>
  <c r="Q3424" i="12" s="1"/>
  <c r="R3422" i="12"/>
  <c r="N3423" i="12"/>
  <c r="I3424" i="12"/>
  <c r="J3424" i="12" s="1"/>
  <c r="L3424" i="12"/>
  <c r="N3424" i="12" s="1"/>
  <c r="H3425" i="12"/>
  <c r="M3425" i="12" s="1"/>
  <c r="F3427" i="12"/>
  <c r="G3427" i="12" s="1"/>
  <c r="E3426" i="12"/>
  <c r="P3424" i="12" l="1"/>
  <c r="Q3425" i="12"/>
  <c r="R3423" i="12"/>
  <c r="R3424" i="12"/>
  <c r="I3425" i="12"/>
  <c r="J3425" i="12" s="1"/>
  <c r="L3425" i="12"/>
  <c r="N3425" i="12" s="1"/>
  <c r="H3426" i="12"/>
  <c r="F3428" i="12"/>
  <c r="G3428" i="12" s="1"/>
  <c r="E3427" i="12"/>
  <c r="P3425" i="12" l="1"/>
  <c r="R3425" i="12" s="1"/>
  <c r="L3426" i="12"/>
  <c r="M3426" i="12"/>
  <c r="I3426" i="12"/>
  <c r="J3426" i="12" s="1"/>
  <c r="H3427" i="12"/>
  <c r="M3427" i="12" s="1"/>
  <c r="F3429" i="12"/>
  <c r="G3429" i="12" s="1"/>
  <c r="E3428" i="12"/>
  <c r="P3426" i="12" l="1"/>
  <c r="Q3426" i="12"/>
  <c r="Q3427" i="12" s="1"/>
  <c r="N3426" i="12"/>
  <c r="I3427" i="12"/>
  <c r="J3427" i="12" s="1"/>
  <c r="L3427" i="12"/>
  <c r="N3427" i="12" s="1"/>
  <c r="H3428" i="12"/>
  <c r="F3430" i="12"/>
  <c r="G3430" i="12" s="1"/>
  <c r="E3429" i="12"/>
  <c r="P3427" i="12" l="1"/>
  <c r="R3427" i="12" s="1"/>
  <c r="R3426" i="12"/>
  <c r="L3428" i="12"/>
  <c r="M3428" i="12"/>
  <c r="I3428" i="12"/>
  <c r="J3428" i="12" s="1"/>
  <c r="H3429" i="12"/>
  <c r="E3430" i="12"/>
  <c r="F3431" i="12"/>
  <c r="G3431" i="12" s="1"/>
  <c r="P3428" i="12" l="1"/>
  <c r="Q3428" i="12"/>
  <c r="L3429" i="12"/>
  <c r="M3429" i="12"/>
  <c r="N3428" i="12"/>
  <c r="I3429" i="12"/>
  <c r="J3429" i="12" s="1"/>
  <c r="H3430" i="12"/>
  <c r="F3432" i="12"/>
  <c r="G3432" i="12" s="1"/>
  <c r="E3431" i="12"/>
  <c r="P3429" i="12" l="1"/>
  <c r="Q3429" i="12"/>
  <c r="R3428" i="12"/>
  <c r="L3430" i="12"/>
  <c r="M3430" i="12"/>
  <c r="N3429" i="12"/>
  <c r="I3430" i="12"/>
  <c r="J3430" i="12" s="1"/>
  <c r="H3431" i="12"/>
  <c r="E3432" i="12"/>
  <c r="F3433" i="12"/>
  <c r="G3433" i="12" s="1"/>
  <c r="P3430" i="12" l="1"/>
  <c r="Q3430" i="12"/>
  <c r="R3429" i="12"/>
  <c r="L3431" i="12"/>
  <c r="M3431" i="12"/>
  <c r="N3430" i="12"/>
  <c r="I3431" i="12"/>
  <c r="J3431" i="12" s="1"/>
  <c r="H3432" i="12"/>
  <c r="F3434" i="12"/>
  <c r="G3434" i="12" s="1"/>
  <c r="E3433" i="12"/>
  <c r="P3431" i="12" l="1"/>
  <c r="Q3431" i="12"/>
  <c r="R3430" i="12"/>
  <c r="L3432" i="12"/>
  <c r="M3432" i="12"/>
  <c r="N3431" i="12"/>
  <c r="I3432" i="12"/>
  <c r="J3432" i="12" s="1"/>
  <c r="H3433" i="12"/>
  <c r="F3435" i="12"/>
  <c r="G3435" i="12" s="1"/>
  <c r="E3434" i="12"/>
  <c r="R3431" i="12" l="1"/>
  <c r="P3432" i="12"/>
  <c r="Q3432" i="12"/>
  <c r="L3433" i="12"/>
  <c r="M3433" i="12"/>
  <c r="N3432" i="12"/>
  <c r="I3433" i="12"/>
  <c r="J3433" i="12" s="1"/>
  <c r="H3434" i="12"/>
  <c r="F3436" i="12"/>
  <c r="G3436" i="12" s="1"/>
  <c r="E3435" i="12"/>
  <c r="P3433" i="12" l="1"/>
  <c r="Q3433" i="12"/>
  <c r="R3432" i="12"/>
  <c r="L3434" i="12"/>
  <c r="M3434" i="12"/>
  <c r="N3433" i="12"/>
  <c r="I3434" i="12"/>
  <c r="J3434" i="12" s="1"/>
  <c r="H3435" i="12"/>
  <c r="M3435" i="12" s="1"/>
  <c r="E3436" i="12"/>
  <c r="F3437" i="12"/>
  <c r="G3437" i="12" s="1"/>
  <c r="P3434" i="12" l="1"/>
  <c r="Q3434" i="12"/>
  <c r="Q3435" i="12" s="1"/>
  <c r="R3433" i="12"/>
  <c r="N3434" i="12"/>
  <c r="I3435" i="12"/>
  <c r="J3435" i="12" s="1"/>
  <c r="L3435" i="12"/>
  <c r="N3435" i="12" s="1"/>
  <c r="H3436" i="12"/>
  <c r="F3438" i="12"/>
  <c r="G3438" i="12" s="1"/>
  <c r="E3437" i="12"/>
  <c r="P3435" i="12" l="1"/>
  <c r="R3435" i="12" s="1"/>
  <c r="R3434" i="12"/>
  <c r="L3436" i="12"/>
  <c r="M3436" i="12"/>
  <c r="I3436" i="12"/>
  <c r="J3436" i="12" s="1"/>
  <c r="H3437" i="12"/>
  <c r="E3438" i="12"/>
  <c r="F3439" i="12"/>
  <c r="G3439" i="12" s="1"/>
  <c r="P3436" i="12" l="1"/>
  <c r="Q3436" i="12"/>
  <c r="L3437" i="12"/>
  <c r="M3437" i="12"/>
  <c r="N3436" i="12"/>
  <c r="I3437" i="12"/>
  <c r="J3437" i="12" s="1"/>
  <c r="H3438" i="12"/>
  <c r="F3440" i="12"/>
  <c r="G3440" i="12" s="1"/>
  <c r="E3439" i="12"/>
  <c r="P3437" i="12" l="1"/>
  <c r="Q3437" i="12"/>
  <c r="R3436" i="12"/>
  <c r="L3438" i="12"/>
  <c r="M3438" i="12"/>
  <c r="N3437" i="12"/>
  <c r="I3438" i="12"/>
  <c r="J3438" i="12" s="1"/>
  <c r="H3439" i="12"/>
  <c r="F3441" i="12"/>
  <c r="G3441" i="12" s="1"/>
  <c r="E3440" i="12"/>
  <c r="P3438" i="12" l="1"/>
  <c r="Q3438" i="12"/>
  <c r="R3437" i="12"/>
  <c r="L3439" i="12"/>
  <c r="M3439" i="12"/>
  <c r="N3438" i="12"/>
  <c r="I3439" i="12"/>
  <c r="J3439" i="12" s="1"/>
  <c r="H3440" i="12"/>
  <c r="F3442" i="12"/>
  <c r="G3442" i="12" s="1"/>
  <c r="E3441" i="12"/>
  <c r="P3439" i="12" l="1"/>
  <c r="Q3439" i="12"/>
  <c r="R3438" i="12"/>
  <c r="L3440" i="12"/>
  <c r="M3440" i="12"/>
  <c r="N3439" i="12"/>
  <c r="I3440" i="12"/>
  <c r="J3440" i="12" s="1"/>
  <c r="H3441" i="12"/>
  <c r="E3442" i="12"/>
  <c r="F3443" i="12"/>
  <c r="G3443" i="12" s="1"/>
  <c r="P3440" i="12" l="1"/>
  <c r="Q3440" i="12"/>
  <c r="R3439" i="12"/>
  <c r="L3441" i="12"/>
  <c r="M3441" i="12"/>
  <c r="N3440" i="12"/>
  <c r="I3441" i="12"/>
  <c r="J3441" i="12" s="1"/>
  <c r="H3442" i="12"/>
  <c r="F3444" i="12"/>
  <c r="G3444" i="12" s="1"/>
  <c r="E3443" i="12"/>
  <c r="P3441" i="12" l="1"/>
  <c r="Q3441" i="12"/>
  <c r="R3440" i="12"/>
  <c r="L3442" i="12"/>
  <c r="M3442" i="12"/>
  <c r="N3441" i="12"/>
  <c r="I3442" i="12"/>
  <c r="J3442" i="12" s="1"/>
  <c r="H3443" i="12"/>
  <c r="E3444" i="12"/>
  <c r="F3445" i="12"/>
  <c r="G3445" i="12" s="1"/>
  <c r="P3442" i="12" l="1"/>
  <c r="Q3442" i="12"/>
  <c r="R3441" i="12"/>
  <c r="L3443" i="12"/>
  <c r="M3443" i="12"/>
  <c r="N3442" i="12"/>
  <c r="I3443" i="12"/>
  <c r="J3443" i="12" s="1"/>
  <c r="H3444" i="12"/>
  <c r="F3446" i="12"/>
  <c r="G3446" i="12" s="1"/>
  <c r="E3445" i="12"/>
  <c r="P3443" i="12" l="1"/>
  <c r="Q3443" i="12"/>
  <c r="R3442" i="12"/>
  <c r="L3444" i="12"/>
  <c r="M3444" i="12"/>
  <c r="N3443" i="12"/>
  <c r="I3444" i="12"/>
  <c r="J3444" i="12" s="1"/>
  <c r="H3445" i="12"/>
  <c r="F3447" i="12"/>
  <c r="G3447" i="12" s="1"/>
  <c r="E3446" i="12"/>
  <c r="P3444" i="12" l="1"/>
  <c r="Q3444" i="12"/>
  <c r="R3443" i="12"/>
  <c r="L3445" i="12"/>
  <c r="M3445" i="12"/>
  <c r="N3444" i="12"/>
  <c r="I3445" i="12"/>
  <c r="J3445" i="12" s="1"/>
  <c r="H3446" i="12"/>
  <c r="M3446" i="12" s="1"/>
  <c r="E3447" i="12"/>
  <c r="F3448" i="12"/>
  <c r="G3448" i="12" s="1"/>
  <c r="P3445" i="12" l="1"/>
  <c r="Q3445" i="12"/>
  <c r="Q3446" i="12" s="1"/>
  <c r="R3444" i="12"/>
  <c r="N3445" i="12"/>
  <c r="I3446" i="12"/>
  <c r="J3446" i="12" s="1"/>
  <c r="L3446" i="12"/>
  <c r="N3446" i="12" s="1"/>
  <c r="H3447" i="12"/>
  <c r="F3449" i="12"/>
  <c r="G3449" i="12" s="1"/>
  <c r="E3448" i="12"/>
  <c r="P3446" i="12" l="1"/>
  <c r="R3446" i="12" s="1"/>
  <c r="R3445" i="12"/>
  <c r="L3447" i="12"/>
  <c r="M3447" i="12"/>
  <c r="I3447" i="12"/>
  <c r="J3447" i="12" s="1"/>
  <c r="H3448" i="12"/>
  <c r="E3449" i="12"/>
  <c r="F3450" i="12"/>
  <c r="G3450" i="12" s="1"/>
  <c r="P3447" i="12" l="1"/>
  <c r="Q3447" i="12"/>
  <c r="L3448" i="12"/>
  <c r="M3448" i="12"/>
  <c r="N3447" i="12"/>
  <c r="I3448" i="12"/>
  <c r="J3448" i="12" s="1"/>
  <c r="H3449" i="12"/>
  <c r="M3449" i="12" s="1"/>
  <c r="F3451" i="12"/>
  <c r="G3451" i="12" s="1"/>
  <c r="E3450" i="12"/>
  <c r="P3448" i="12" l="1"/>
  <c r="Q3448" i="12"/>
  <c r="Q3449" i="12" s="1"/>
  <c r="R3447" i="12"/>
  <c r="N3448" i="12"/>
  <c r="I3449" i="12"/>
  <c r="J3449" i="12" s="1"/>
  <c r="L3449" i="12"/>
  <c r="N3449" i="12" s="1"/>
  <c r="H3450" i="12"/>
  <c r="F3452" i="12"/>
  <c r="G3452" i="12" s="1"/>
  <c r="E3451" i="12"/>
  <c r="P3449" i="12" l="1"/>
  <c r="R3449" i="12" s="1"/>
  <c r="R3448" i="12"/>
  <c r="L3450" i="12"/>
  <c r="M3450" i="12"/>
  <c r="I3450" i="12"/>
  <c r="J3450" i="12" s="1"/>
  <c r="H3451" i="12"/>
  <c r="E3452" i="12"/>
  <c r="F3453" i="12"/>
  <c r="G3453" i="12" s="1"/>
  <c r="P3450" i="12" l="1"/>
  <c r="Q3450" i="12"/>
  <c r="L3451" i="12"/>
  <c r="M3451" i="12"/>
  <c r="N3450" i="12"/>
  <c r="I3451" i="12"/>
  <c r="J3451" i="12" s="1"/>
  <c r="H3452" i="12"/>
  <c r="M3452" i="12" s="1"/>
  <c r="F3454" i="12"/>
  <c r="G3454" i="12" s="1"/>
  <c r="E3453" i="12"/>
  <c r="P3451" i="12" l="1"/>
  <c r="Q3451" i="12"/>
  <c r="Q3452" i="12" s="1"/>
  <c r="R3450" i="12"/>
  <c r="N3451" i="12"/>
  <c r="I3452" i="12"/>
  <c r="J3452" i="12" s="1"/>
  <c r="L3452" i="12"/>
  <c r="N3452" i="12" s="1"/>
  <c r="H3453" i="12"/>
  <c r="F3455" i="12"/>
  <c r="G3455" i="12" s="1"/>
  <c r="E3454" i="12"/>
  <c r="P3452" i="12" l="1"/>
  <c r="R3452" i="12" s="1"/>
  <c r="R3451" i="12"/>
  <c r="L3453" i="12"/>
  <c r="M3453" i="12"/>
  <c r="I3453" i="12"/>
  <c r="J3453" i="12" s="1"/>
  <c r="H3454" i="12"/>
  <c r="E3455" i="12"/>
  <c r="F3456" i="12"/>
  <c r="G3456" i="12" s="1"/>
  <c r="P3453" i="12" l="1"/>
  <c r="Q3453" i="12"/>
  <c r="L3454" i="12"/>
  <c r="M3454" i="12"/>
  <c r="N3453" i="12"/>
  <c r="I3454" i="12"/>
  <c r="J3454" i="12" s="1"/>
  <c r="H3455" i="12"/>
  <c r="F3457" i="12"/>
  <c r="G3457" i="12" s="1"/>
  <c r="E3456" i="12"/>
  <c r="P3454" i="12" l="1"/>
  <c r="Q3454" i="12"/>
  <c r="R3453" i="12"/>
  <c r="L3455" i="12"/>
  <c r="M3455" i="12"/>
  <c r="N3454" i="12"/>
  <c r="I3455" i="12"/>
  <c r="J3455" i="12" s="1"/>
  <c r="H3456" i="12"/>
  <c r="F3458" i="12"/>
  <c r="G3458" i="12" s="1"/>
  <c r="E3457" i="12"/>
  <c r="P3455" i="12" l="1"/>
  <c r="Q3455" i="12"/>
  <c r="R3454" i="12"/>
  <c r="L3456" i="12"/>
  <c r="M3456" i="12"/>
  <c r="N3455" i="12"/>
  <c r="I3456" i="12"/>
  <c r="J3456" i="12" s="1"/>
  <c r="H3457" i="12"/>
  <c r="E3458" i="12"/>
  <c r="F3459" i="12"/>
  <c r="G3459" i="12" s="1"/>
  <c r="P3456" i="12" l="1"/>
  <c r="Q3456" i="12"/>
  <c r="R3455" i="12"/>
  <c r="L3457" i="12"/>
  <c r="M3457" i="12"/>
  <c r="N3456" i="12"/>
  <c r="I3457" i="12"/>
  <c r="J3457" i="12" s="1"/>
  <c r="H3458" i="12"/>
  <c r="F3460" i="12"/>
  <c r="G3460" i="12" s="1"/>
  <c r="E3459" i="12"/>
  <c r="P3457" i="12" l="1"/>
  <c r="Q3457" i="12"/>
  <c r="R3456" i="12"/>
  <c r="L3458" i="12"/>
  <c r="M3458" i="12"/>
  <c r="N3457" i="12"/>
  <c r="I3458" i="12"/>
  <c r="J3458" i="12" s="1"/>
  <c r="H3459" i="12"/>
  <c r="E3460" i="12"/>
  <c r="F3461" i="12"/>
  <c r="G3461" i="12" s="1"/>
  <c r="P3458" i="12" l="1"/>
  <c r="Q3458" i="12"/>
  <c r="R3457" i="12"/>
  <c r="L3459" i="12"/>
  <c r="M3459" i="12"/>
  <c r="N3458" i="12"/>
  <c r="I3459" i="12"/>
  <c r="J3459" i="12" s="1"/>
  <c r="H3460" i="12"/>
  <c r="F3462" i="12"/>
  <c r="G3462" i="12" s="1"/>
  <c r="E3461" i="12"/>
  <c r="P3459" i="12" l="1"/>
  <c r="Q3459" i="12"/>
  <c r="R3458" i="12"/>
  <c r="L3460" i="12"/>
  <c r="M3460" i="12"/>
  <c r="N3459" i="12"/>
  <c r="I3460" i="12"/>
  <c r="J3460" i="12" s="1"/>
  <c r="H3461" i="12"/>
  <c r="F3463" i="12"/>
  <c r="G3463" i="12" s="1"/>
  <c r="E3462" i="12"/>
  <c r="P3460" i="12" l="1"/>
  <c r="Q3460" i="12"/>
  <c r="R3459" i="12"/>
  <c r="L3461" i="12"/>
  <c r="M3461" i="12"/>
  <c r="N3460" i="12"/>
  <c r="I3461" i="12"/>
  <c r="J3461" i="12" s="1"/>
  <c r="H3462" i="12"/>
  <c r="F3464" i="12"/>
  <c r="G3464" i="12" s="1"/>
  <c r="E3463" i="12"/>
  <c r="P3461" i="12" l="1"/>
  <c r="Q3461" i="12"/>
  <c r="R3460" i="12"/>
  <c r="L3462" i="12"/>
  <c r="M3462" i="12"/>
  <c r="N3461" i="12"/>
  <c r="I3462" i="12"/>
  <c r="J3462" i="12" s="1"/>
  <c r="H3463" i="12"/>
  <c r="E3464" i="12"/>
  <c r="F3465" i="12"/>
  <c r="G3465" i="12" s="1"/>
  <c r="P3462" i="12" l="1"/>
  <c r="Q3462" i="12"/>
  <c r="R3461" i="12"/>
  <c r="L3463" i="12"/>
  <c r="M3463" i="12"/>
  <c r="N3462" i="12"/>
  <c r="I3463" i="12"/>
  <c r="J3463" i="12" s="1"/>
  <c r="H3464" i="12"/>
  <c r="E3465" i="12"/>
  <c r="F3466" i="12"/>
  <c r="G3466" i="12" s="1"/>
  <c r="P3463" i="12" l="1"/>
  <c r="Q3463" i="12"/>
  <c r="R3462" i="12"/>
  <c r="L3464" i="12"/>
  <c r="M3464" i="12"/>
  <c r="N3463" i="12"/>
  <c r="I3464" i="12"/>
  <c r="J3464" i="12" s="1"/>
  <c r="H3465" i="12"/>
  <c r="F3467" i="12"/>
  <c r="G3467" i="12" s="1"/>
  <c r="E3466" i="12"/>
  <c r="P3464" i="12" l="1"/>
  <c r="Q3464" i="12"/>
  <c r="R3463" i="12"/>
  <c r="L3465" i="12"/>
  <c r="M3465" i="12"/>
  <c r="N3464" i="12"/>
  <c r="I3465" i="12"/>
  <c r="J3465" i="12" s="1"/>
  <c r="H3466" i="12"/>
  <c r="E3467" i="12"/>
  <c r="F3468" i="12"/>
  <c r="G3468" i="12" s="1"/>
  <c r="P3465" i="12" l="1"/>
  <c r="Q3465" i="12"/>
  <c r="R3464" i="12"/>
  <c r="L3466" i="12"/>
  <c r="M3466" i="12"/>
  <c r="N3465" i="12"/>
  <c r="I3466" i="12"/>
  <c r="J3466" i="12" s="1"/>
  <c r="H3467" i="12"/>
  <c r="F3469" i="12"/>
  <c r="G3469" i="12" s="1"/>
  <c r="E3468" i="12"/>
  <c r="P3466" i="12" l="1"/>
  <c r="Q3466" i="12"/>
  <c r="R3465" i="12"/>
  <c r="L3467" i="12"/>
  <c r="M3467" i="12"/>
  <c r="N3466" i="12"/>
  <c r="I3467" i="12"/>
  <c r="J3467" i="12" s="1"/>
  <c r="H3468" i="12"/>
  <c r="E3469" i="12"/>
  <c r="F3470" i="12"/>
  <c r="G3470" i="12" s="1"/>
  <c r="P3467" i="12" l="1"/>
  <c r="Q3467" i="12"/>
  <c r="R3466" i="12"/>
  <c r="L3468" i="12"/>
  <c r="M3468" i="12"/>
  <c r="N3467" i="12"/>
  <c r="I3468" i="12"/>
  <c r="J3468" i="12" s="1"/>
  <c r="H3469" i="12"/>
  <c r="F3471" i="12"/>
  <c r="G3471" i="12" s="1"/>
  <c r="E3470" i="12"/>
  <c r="P3468" i="12" l="1"/>
  <c r="Q3468" i="12"/>
  <c r="R3467" i="12"/>
  <c r="L3469" i="12"/>
  <c r="M3469" i="12"/>
  <c r="N3468" i="12"/>
  <c r="I3469" i="12"/>
  <c r="J3469" i="12" s="1"/>
  <c r="H3470" i="12"/>
  <c r="F3472" i="12"/>
  <c r="G3472" i="12" s="1"/>
  <c r="E3471" i="12"/>
  <c r="P3469" i="12" l="1"/>
  <c r="Q3469" i="12"/>
  <c r="R3468" i="12"/>
  <c r="L3470" i="12"/>
  <c r="M3470" i="12"/>
  <c r="N3469" i="12"/>
  <c r="I3470" i="12"/>
  <c r="J3470" i="12" s="1"/>
  <c r="H3471" i="12"/>
  <c r="E3472" i="12"/>
  <c r="F3473" i="12"/>
  <c r="G3473" i="12" s="1"/>
  <c r="P3470" i="12" l="1"/>
  <c r="Q3470" i="12"/>
  <c r="R3469" i="12"/>
  <c r="L3471" i="12"/>
  <c r="M3471" i="12"/>
  <c r="N3470" i="12"/>
  <c r="I3471" i="12"/>
  <c r="J3471" i="12" s="1"/>
  <c r="H3472" i="12"/>
  <c r="F3474" i="12"/>
  <c r="G3474" i="12" s="1"/>
  <c r="E3473" i="12"/>
  <c r="P3471" i="12" l="1"/>
  <c r="Q3471" i="12"/>
  <c r="R3470" i="12"/>
  <c r="L3472" i="12"/>
  <c r="M3472" i="12"/>
  <c r="N3471" i="12"/>
  <c r="I3472" i="12"/>
  <c r="J3472" i="12" s="1"/>
  <c r="H3473" i="12"/>
  <c r="F3475" i="12"/>
  <c r="G3475" i="12" s="1"/>
  <c r="E3474" i="12"/>
  <c r="P3472" i="12" l="1"/>
  <c r="Q3472" i="12"/>
  <c r="R3471" i="12"/>
  <c r="L3473" i="12"/>
  <c r="M3473" i="12"/>
  <c r="N3472" i="12"/>
  <c r="I3473" i="12"/>
  <c r="J3473" i="12" s="1"/>
  <c r="H3474" i="12"/>
  <c r="F3476" i="12"/>
  <c r="G3476" i="12" s="1"/>
  <c r="E3475" i="12"/>
  <c r="P3473" i="12" l="1"/>
  <c r="Q3473" i="12"/>
  <c r="R3472" i="12"/>
  <c r="L3474" i="12"/>
  <c r="M3474" i="12"/>
  <c r="N3473" i="12"/>
  <c r="I3474" i="12"/>
  <c r="J3474" i="12" s="1"/>
  <c r="H3475" i="12"/>
  <c r="E3476" i="12"/>
  <c r="F3477" i="12"/>
  <c r="G3477" i="12" s="1"/>
  <c r="P3474" i="12" l="1"/>
  <c r="Q3474" i="12"/>
  <c r="R3473" i="12"/>
  <c r="L3475" i="12"/>
  <c r="M3475" i="12"/>
  <c r="N3474" i="12"/>
  <c r="I3475" i="12"/>
  <c r="J3475" i="12" s="1"/>
  <c r="H3476" i="12"/>
  <c r="F3478" i="12"/>
  <c r="G3478" i="12" s="1"/>
  <c r="E3477" i="12"/>
  <c r="P3475" i="12" l="1"/>
  <c r="Q3475" i="12"/>
  <c r="R3474" i="12"/>
  <c r="L3476" i="12"/>
  <c r="M3476" i="12"/>
  <c r="N3475" i="12"/>
  <c r="I3476" i="12"/>
  <c r="J3476" i="12" s="1"/>
  <c r="H3477" i="12"/>
  <c r="F3479" i="12"/>
  <c r="G3479" i="12" s="1"/>
  <c r="E3478" i="12"/>
  <c r="P3476" i="12" l="1"/>
  <c r="Q3476" i="12"/>
  <c r="R3475" i="12"/>
  <c r="L3477" i="12"/>
  <c r="M3477" i="12"/>
  <c r="N3476" i="12"/>
  <c r="I3477" i="12"/>
  <c r="J3477" i="12" s="1"/>
  <c r="H3478" i="12"/>
  <c r="E3479" i="12"/>
  <c r="F3480" i="12"/>
  <c r="G3480" i="12" s="1"/>
  <c r="P3477" i="12" l="1"/>
  <c r="Q3477" i="12"/>
  <c r="R3476" i="12"/>
  <c r="L3478" i="12"/>
  <c r="M3478" i="12"/>
  <c r="N3477" i="12"/>
  <c r="I3478" i="12"/>
  <c r="J3478" i="12" s="1"/>
  <c r="H3479" i="12"/>
  <c r="F3481" i="12"/>
  <c r="G3481" i="12" s="1"/>
  <c r="E3480" i="12"/>
  <c r="P3478" i="12" l="1"/>
  <c r="Q3478" i="12"/>
  <c r="R3477" i="12"/>
  <c r="L3479" i="12"/>
  <c r="M3479" i="12"/>
  <c r="N3478" i="12"/>
  <c r="I3479" i="12"/>
  <c r="J3479" i="12" s="1"/>
  <c r="H3480" i="12"/>
  <c r="F3482" i="12"/>
  <c r="G3482" i="12" s="1"/>
  <c r="E3481" i="12"/>
  <c r="P3479" i="12" l="1"/>
  <c r="Q3479" i="12"/>
  <c r="R3478" i="12"/>
  <c r="L3480" i="12"/>
  <c r="M3480" i="12"/>
  <c r="N3479" i="12"/>
  <c r="I3480" i="12"/>
  <c r="J3480" i="12" s="1"/>
  <c r="H3481" i="12"/>
  <c r="F3483" i="12"/>
  <c r="G3483" i="12" s="1"/>
  <c r="E3482" i="12"/>
  <c r="P3480" i="12" l="1"/>
  <c r="Q3480" i="12"/>
  <c r="R3479" i="12"/>
  <c r="L3481" i="12"/>
  <c r="M3481" i="12"/>
  <c r="N3480" i="12"/>
  <c r="I3481" i="12"/>
  <c r="J3481" i="12" s="1"/>
  <c r="H3482" i="12"/>
  <c r="E3483" i="12"/>
  <c r="F3484" i="12"/>
  <c r="G3484" i="12" s="1"/>
  <c r="P3481" i="12" l="1"/>
  <c r="Q3481" i="12"/>
  <c r="R3480" i="12"/>
  <c r="L3482" i="12"/>
  <c r="M3482" i="12"/>
  <c r="N3481" i="12"/>
  <c r="I3482" i="12"/>
  <c r="J3482" i="12" s="1"/>
  <c r="H3483" i="12"/>
  <c r="F3485" i="12"/>
  <c r="G3485" i="12" s="1"/>
  <c r="E3484" i="12"/>
  <c r="P3482" i="12" l="1"/>
  <c r="Q3482" i="12"/>
  <c r="R3481" i="12"/>
  <c r="L3483" i="12"/>
  <c r="M3483" i="12"/>
  <c r="N3482" i="12"/>
  <c r="I3483" i="12"/>
  <c r="J3483" i="12" s="1"/>
  <c r="H3484" i="12"/>
  <c r="F3486" i="12"/>
  <c r="G3486" i="12" s="1"/>
  <c r="E3485" i="12"/>
  <c r="P3483" i="12" l="1"/>
  <c r="Q3483" i="12"/>
  <c r="R3482" i="12"/>
  <c r="L3484" i="12"/>
  <c r="M3484" i="12"/>
  <c r="N3483" i="12"/>
  <c r="I3484" i="12"/>
  <c r="J3484" i="12" s="1"/>
  <c r="H3485" i="12"/>
  <c r="F3487" i="12"/>
  <c r="G3487" i="12" s="1"/>
  <c r="E3486" i="12"/>
  <c r="P3484" i="12" l="1"/>
  <c r="Q3484" i="12"/>
  <c r="R3483" i="12"/>
  <c r="L3485" i="12"/>
  <c r="M3485" i="12"/>
  <c r="N3484" i="12"/>
  <c r="I3485" i="12"/>
  <c r="J3485" i="12" s="1"/>
  <c r="H3486" i="12"/>
  <c r="F3488" i="12"/>
  <c r="G3488" i="12" s="1"/>
  <c r="E3487" i="12"/>
  <c r="P3485" i="12" l="1"/>
  <c r="Q3485" i="12"/>
  <c r="R3484" i="12"/>
  <c r="L3486" i="12"/>
  <c r="M3486" i="12"/>
  <c r="N3485" i="12"/>
  <c r="I3486" i="12"/>
  <c r="J3486" i="12" s="1"/>
  <c r="H3487" i="12"/>
  <c r="E3488" i="12"/>
  <c r="F3489" i="12"/>
  <c r="G3489" i="12" s="1"/>
  <c r="P3486" i="12" l="1"/>
  <c r="Q3486" i="12"/>
  <c r="R3485" i="12"/>
  <c r="L3487" i="12"/>
  <c r="M3487" i="12"/>
  <c r="N3486" i="12"/>
  <c r="I3487" i="12"/>
  <c r="J3487" i="12" s="1"/>
  <c r="H3488" i="12"/>
  <c r="M3488" i="12" s="1"/>
  <c r="F3490" i="12"/>
  <c r="G3490" i="12" s="1"/>
  <c r="E3489" i="12"/>
  <c r="P3487" i="12" l="1"/>
  <c r="Q3487" i="12"/>
  <c r="Q3488" i="12" s="1"/>
  <c r="R3486" i="12"/>
  <c r="N3487" i="12"/>
  <c r="I3488" i="12"/>
  <c r="J3488" i="12" s="1"/>
  <c r="L3488" i="12"/>
  <c r="N3488" i="12" s="1"/>
  <c r="H3489" i="12"/>
  <c r="F3491" i="12"/>
  <c r="G3491" i="12" s="1"/>
  <c r="E3490" i="12"/>
  <c r="P3488" i="12" l="1"/>
  <c r="R3488" i="12" s="1"/>
  <c r="R3487" i="12"/>
  <c r="L3489" i="12"/>
  <c r="M3489" i="12"/>
  <c r="I3489" i="12"/>
  <c r="J3489" i="12" s="1"/>
  <c r="H3490" i="12"/>
  <c r="F3492" i="12"/>
  <c r="G3492" i="12" s="1"/>
  <c r="E3491" i="12"/>
  <c r="P3489" i="12" l="1"/>
  <c r="Q3489" i="12"/>
  <c r="L3490" i="12"/>
  <c r="M3490" i="12"/>
  <c r="N3489" i="12"/>
  <c r="I3490" i="12"/>
  <c r="J3490" i="12" s="1"/>
  <c r="H3491" i="12"/>
  <c r="E3492" i="12"/>
  <c r="F3493" i="12"/>
  <c r="G3493" i="12" s="1"/>
  <c r="P3490" i="12" l="1"/>
  <c r="Q3490" i="12"/>
  <c r="R3489" i="12"/>
  <c r="L3491" i="12"/>
  <c r="M3491" i="12"/>
  <c r="N3490" i="12"/>
  <c r="I3491" i="12"/>
  <c r="J3491" i="12" s="1"/>
  <c r="H3492" i="12"/>
  <c r="F3494" i="12"/>
  <c r="G3494" i="12" s="1"/>
  <c r="E3493" i="12"/>
  <c r="P3491" i="12" l="1"/>
  <c r="Q3491" i="12"/>
  <c r="R3490" i="12"/>
  <c r="L3492" i="12"/>
  <c r="M3492" i="12"/>
  <c r="N3491" i="12"/>
  <c r="I3492" i="12"/>
  <c r="J3492" i="12" s="1"/>
  <c r="H3493" i="12"/>
  <c r="E3494" i="12"/>
  <c r="F3495" i="12"/>
  <c r="G3495" i="12" s="1"/>
  <c r="P3492" i="12" l="1"/>
  <c r="Q3492" i="12"/>
  <c r="R3491" i="12"/>
  <c r="L3493" i="12"/>
  <c r="M3493" i="12"/>
  <c r="N3492" i="12"/>
  <c r="I3493" i="12"/>
  <c r="J3493" i="12" s="1"/>
  <c r="H3494" i="12"/>
  <c r="F3496" i="12"/>
  <c r="G3496" i="12" s="1"/>
  <c r="E3495" i="12"/>
  <c r="P3493" i="12" l="1"/>
  <c r="Q3493" i="12"/>
  <c r="R3492" i="12"/>
  <c r="L3494" i="12"/>
  <c r="M3494" i="12"/>
  <c r="N3493" i="12"/>
  <c r="I3494" i="12"/>
  <c r="J3494" i="12" s="1"/>
  <c r="H3495" i="12"/>
  <c r="E3496" i="12"/>
  <c r="F3497" i="12"/>
  <c r="G3497" i="12" s="1"/>
  <c r="P3494" i="12" l="1"/>
  <c r="Q3494" i="12"/>
  <c r="R3493" i="12"/>
  <c r="L3495" i="12"/>
  <c r="M3495" i="12"/>
  <c r="N3494" i="12"/>
  <c r="I3495" i="12"/>
  <c r="J3495" i="12" s="1"/>
  <c r="H3496" i="12"/>
  <c r="M3496" i="12" s="1"/>
  <c r="F3498" i="12"/>
  <c r="G3498" i="12" s="1"/>
  <c r="E3497" i="12"/>
  <c r="P3495" i="12" l="1"/>
  <c r="Q3495" i="12"/>
  <c r="Q3496" i="12" s="1"/>
  <c r="R3494" i="12"/>
  <c r="N3495" i="12"/>
  <c r="I3496" i="12"/>
  <c r="J3496" i="12" s="1"/>
  <c r="L3496" i="12"/>
  <c r="N3496" i="12" s="1"/>
  <c r="H3497" i="12"/>
  <c r="F3499" i="12"/>
  <c r="G3499" i="12" s="1"/>
  <c r="E3498" i="12"/>
  <c r="P3496" i="12" l="1"/>
  <c r="R3495" i="12"/>
  <c r="L3497" i="12"/>
  <c r="M3497" i="12"/>
  <c r="I3497" i="12"/>
  <c r="J3497" i="12" s="1"/>
  <c r="H3498" i="12"/>
  <c r="F3500" i="12"/>
  <c r="G3500" i="12" s="1"/>
  <c r="E3499" i="12"/>
  <c r="P3497" i="12" l="1"/>
  <c r="R3496" i="12"/>
  <c r="Q3497" i="12"/>
  <c r="L3498" i="12"/>
  <c r="M3498" i="12"/>
  <c r="N3497" i="12"/>
  <c r="I3498" i="12"/>
  <c r="J3498" i="12" s="1"/>
  <c r="H3499" i="12"/>
  <c r="E3500" i="12"/>
  <c r="F3501" i="12"/>
  <c r="G3501" i="12" s="1"/>
  <c r="P3498" i="12" l="1"/>
  <c r="Q3498" i="12"/>
  <c r="R3497" i="12"/>
  <c r="L3499" i="12"/>
  <c r="M3499" i="12"/>
  <c r="N3498" i="12"/>
  <c r="I3499" i="12"/>
  <c r="J3499" i="12" s="1"/>
  <c r="H3500" i="12"/>
  <c r="M3500" i="12" s="1"/>
  <c r="F3502" i="12"/>
  <c r="G3502" i="12" s="1"/>
  <c r="E3501" i="12"/>
  <c r="P3499" i="12" l="1"/>
  <c r="Q3499" i="12"/>
  <c r="Q3500" i="12" s="1"/>
  <c r="R3498" i="12"/>
  <c r="N3499" i="12"/>
  <c r="I3500" i="12"/>
  <c r="J3500" i="12" s="1"/>
  <c r="L3500" i="12"/>
  <c r="N3500" i="12" s="1"/>
  <c r="H3501" i="12"/>
  <c r="E3502" i="12"/>
  <c r="F3503" i="12"/>
  <c r="G3503" i="12" s="1"/>
  <c r="P3500" i="12" l="1"/>
  <c r="R3500" i="12" s="1"/>
  <c r="R3499" i="12"/>
  <c r="L3501" i="12"/>
  <c r="M3501" i="12"/>
  <c r="I3501" i="12"/>
  <c r="J3501" i="12" s="1"/>
  <c r="H3502" i="12"/>
  <c r="M3502" i="12" s="1"/>
  <c r="F3504" i="12"/>
  <c r="G3504" i="12" s="1"/>
  <c r="E3503" i="12"/>
  <c r="P3501" i="12" l="1"/>
  <c r="Q3501" i="12"/>
  <c r="Q3502" i="12" s="1"/>
  <c r="N3501" i="12"/>
  <c r="I3502" i="12"/>
  <c r="J3502" i="12" s="1"/>
  <c r="L3502" i="12"/>
  <c r="N3502" i="12" s="1"/>
  <c r="H3503" i="12"/>
  <c r="E3504" i="12"/>
  <c r="F3505" i="12"/>
  <c r="G3505" i="12" s="1"/>
  <c r="P3502" i="12" l="1"/>
  <c r="R3502" i="12" s="1"/>
  <c r="R3501" i="12"/>
  <c r="L3503" i="12"/>
  <c r="M3503" i="12"/>
  <c r="I3503" i="12"/>
  <c r="J3503" i="12" s="1"/>
  <c r="H3504" i="12"/>
  <c r="F3506" i="12"/>
  <c r="G3506" i="12" s="1"/>
  <c r="E3505" i="12"/>
  <c r="P3503" i="12" l="1"/>
  <c r="Q3503" i="12"/>
  <c r="L3504" i="12"/>
  <c r="M3504" i="12"/>
  <c r="N3503" i="12"/>
  <c r="I3504" i="12"/>
  <c r="J3504" i="12" s="1"/>
  <c r="H3505" i="12"/>
  <c r="E3506" i="12"/>
  <c r="F3507" i="12"/>
  <c r="G3507" i="12" s="1"/>
  <c r="P3504" i="12" l="1"/>
  <c r="Q3504" i="12"/>
  <c r="R3503" i="12"/>
  <c r="L3505" i="12"/>
  <c r="M3505" i="12"/>
  <c r="N3504" i="12"/>
  <c r="I3505" i="12"/>
  <c r="J3505" i="12" s="1"/>
  <c r="H3506" i="12"/>
  <c r="F3508" i="12"/>
  <c r="G3508" i="12" s="1"/>
  <c r="E3507" i="12"/>
  <c r="P3505" i="12" l="1"/>
  <c r="Q3505" i="12"/>
  <c r="R3505" i="12" s="1"/>
  <c r="R3504" i="12"/>
  <c r="L3506" i="12"/>
  <c r="M3506" i="12"/>
  <c r="N3505" i="12"/>
  <c r="I3506" i="12"/>
  <c r="J3506" i="12" s="1"/>
  <c r="H3507" i="12"/>
  <c r="E3508" i="12"/>
  <c r="F3509" i="12"/>
  <c r="G3509" i="12" s="1"/>
  <c r="P3506" i="12" l="1"/>
  <c r="Q3506" i="12"/>
  <c r="L3507" i="12"/>
  <c r="M3507" i="12"/>
  <c r="N3506" i="12"/>
  <c r="I3507" i="12"/>
  <c r="J3507" i="12" s="1"/>
  <c r="H3508" i="12"/>
  <c r="F3510" i="12"/>
  <c r="G3510" i="12" s="1"/>
  <c r="E3509" i="12"/>
  <c r="P3507" i="12" l="1"/>
  <c r="Q3507" i="12"/>
  <c r="R3506" i="12"/>
  <c r="L3508" i="12"/>
  <c r="M3508" i="12"/>
  <c r="N3507" i="12"/>
  <c r="I3508" i="12"/>
  <c r="J3508" i="12" s="1"/>
  <c r="H3509" i="12"/>
  <c r="F3511" i="12"/>
  <c r="G3511" i="12" s="1"/>
  <c r="E3510" i="12"/>
  <c r="P3508" i="12" l="1"/>
  <c r="Q3508" i="12"/>
  <c r="R3507" i="12"/>
  <c r="L3509" i="12"/>
  <c r="M3509" i="12"/>
  <c r="N3508" i="12"/>
  <c r="I3509" i="12"/>
  <c r="J3509" i="12" s="1"/>
  <c r="H3510" i="12"/>
  <c r="E3511" i="12"/>
  <c r="F3512" i="12"/>
  <c r="G3512" i="12" s="1"/>
  <c r="P3509" i="12" l="1"/>
  <c r="Q3509" i="12"/>
  <c r="R3508" i="12"/>
  <c r="L3510" i="12"/>
  <c r="M3510" i="12"/>
  <c r="N3509" i="12"/>
  <c r="I3510" i="12"/>
  <c r="J3510" i="12" s="1"/>
  <c r="H3511" i="12"/>
  <c r="M3511" i="12" s="1"/>
  <c r="F3513" i="12"/>
  <c r="G3513" i="12" s="1"/>
  <c r="E3512" i="12"/>
  <c r="P3510" i="12" l="1"/>
  <c r="Q3510" i="12"/>
  <c r="Q3511" i="12" s="1"/>
  <c r="R3509" i="12"/>
  <c r="N3510" i="12"/>
  <c r="I3511" i="12"/>
  <c r="J3511" i="12" s="1"/>
  <c r="L3511" i="12"/>
  <c r="N3511" i="12" s="1"/>
  <c r="H3512" i="12"/>
  <c r="F3514" i="12"/>
  <c r="G3514" i="12" s="1"/>
  <c r="E3513" i="12"/>
  <c r="P3511" i="12" l="1"/>
  <c r="R3511" i="12" s="1"/>
  <c r="R3510" i="12"/>
  <c r="L3512" i="12"/>
  <c r="M3512" i="12"/>
  <c r="I3512" i="12"/>
  <c r="J3512" i="12" s="1"/>
  <c r="H3513" i="12"/>
  <c r="F3515" i="12"/>
  <c r="G3515" i="12" s="1"/>
  <c r="E3514" i="12"/>
  <c r="P3512" i="12" l="1"/>
  <c r="Q3512" i="12"/>
  <c r="L3513" i="12"/>
  <c r="M3513" i="12"/>
  <c r="N3512" i="12"/>
  <c r="I3513" i="12"/>
  <c r="J3513" i="12" s="1"/>
  <c r="H3514" i="12"/>
  <c r="F3516" i="12"/>
  <c r="G3516" i="12" s="1"/>
  <c r="E3515" i="12"/>
  <c r="P3513" i="12" l="1"/>
  <c r="Q3513" i="12"/>
  <c r="R3512" i="12"/>
  <c r="L3514" i="12"/>
  <c r="M3514" i="12"/>
  <c r="N3513" i="12"/>
  <c r="I3514" i="12"/>
  <c r="J3514" i="12" s="1"/>
  <c r="H3515" i="12"/>
  <c r="E3516" i="12"/>
  <c r="F3517" i="12"/>
  <c r="G3517" i="12" s="1"/>
  <c r="P3514" i="12" l="1"/>
  <c r="Q3514" i="12"/>
  <c r="R3513" i="12"/>
  <c r="L3515" i="12"/>
  <c r="M3515" i="12"/>
  <c r="N3514" i="12"/>
  <c r="I3515" i="12"/>
  <c r="J3515" i="12" s="1"/>
  <c r="H3516" i="12"/>
  <c r="F3518" i="12"/>
  <c r="G3518" i="12" s="1"/>
  <c r="E3517" i="12"/>
  <c r="P3515" i="12" l="1"/>
  <c r="Q3515" i="12"/>
  <c r="R3514" i="12"/>
  <c r="L3516" i="12"/>
  <c r="M3516" i="12"/>
  <c r="N3515" i="12"/>
  <c r="I3516" i="12"/>
  <c r="J3516" i="12" s="1"/>
  <c r="H3517" i="12"/>
  <c r="M3517" i="12" s="1"/>
  <c r="F3519" i="12"/>
  <c r="G3519" i="12" s="1"/>
  <c r="E3518" i="12"/>
  <c r="P3516" i="12" l="1"/>
  <c r="Q3516" i="12"/>
  <c r="Q3517" i="12" s="1"/>
  <c r="R3515" i="12"/>
  <c r="N3516" i="12"/>
  <c r="I3517" i="12"/>
  <c r="J3517" i="12" s="1"/>
  <c r="L3517" i="12"/>
  <c r="N3517" i="12" s="1"/>
  <c r="H3518" i="12"/>
  <c r="E3519" i="12"/>
  <c r="F3520" i="12"/>
  <c r="G3520" i="12" s="1"/>
  <c r="P3517" i="12" l="1"/>
  <c r="R3517" i="12" s="1"/>
  <c r="R3516" i="12"/>
  <c r="L3518" i="12"/>
  <c r="M3518" i="12"/>
  <c r="I3518" i="12"/>
  <c r="J3518" i="12" s="1"/>
  <c r="H3519" i="12"/>
  <c r="F3521" i="12"/>
  <c r="G3521" i="12" s="1"/>
  <c r="E3520" i="12"/>
  <c r="P3518" i="12" l="1"/>
  <c r="Q3518" i="12"/>
  <c r="L3519" i="12"/>
  <c r="M3519" i="12"/>
  <c r="N3518" i="12"/>
  <c r="I3519" i="12"/>
  <c r="J3519" i="12" s="1"/>
  <c r="H3520" i="12"/>
  <c r="E3521" i="12"/>
  <c r="F3522" i="12"/>
  <c r="G3522" i="12" s="1"/>
  <c r="P3519" i="12" l="1"/>
  <c r="Q3519" i="12"/>
  <c r="R3518" i="12"/>
  <c r="L3520" i="12"/>
  <c r="M3520" i="12"/>
  <c r="N3519" i="12"/>
  <c r="I3520" i="12"/>
  <c r="J3520" i="12" s="1"/>
  <c r="H3521" i="12"/>
  <c r="F3523" i="12"/>
  <c r="G3523" i="12" s="1"/>
  <c r="E3522" i="12"/>
  <c r="R3519" i="12" l="1"/>
  <c r="P3520" i="12"/>
  <c r="Q3520" i="12"/>
  <c r="L3521" i="12"/>
  <c r="M3521" i="12"/>
  <c r="N3520" i="12"/>
  <c r="I3521" i="12"/>
  <c r="J3521" i="12" s="1"/>
  <c r="H3522" i="12"/>
  <c r="F3524" i="12"/>
  <c r="G3524" i="12" s="1"/>
  <c r="E3523" i="12"/>
  <c r="P3521" i="12" l="1"/>
  <c r="Q3521" i="12"/>
  <c r="R3520" i="12"/>
  <c r="L3522" i="12"/>
  <c r="M3522" i="12"/>
  <c r="N3521" i="12"/>
  <c r="I3522" i="12"/>
  <c r="J3522" i="12" s="1"/>
  <c r="H3523" i="12"/>
  <c r="F3525" i="12"/>
  <c r="G3525" i="12" s="1"/>
  <c r="E3524" i="12"/>
  <c r="P3522" i="12" l="1"/>
  <c r="Q3522" i="12"/>
  <c r="R3521" i="12"/>
  <c r="L3523" i="12"/>
  <c r="M3523" i="12"/>
  <c r="N3522" i="12"/>
  <c r="I3523" i="12"/>
  <c r="J3523" i="12" s="1"/>
  <c r="H3524" i="12"/>
  <c r="F3526" i="12"/>
  <c r="G3526" i="12" s="1"/>
  <c r="E3525" i="12"/>
  <c r="P3523" i="12" l="1"/>
  <c r="Q3523" i="12"/>
  <c r="R3522" i="12"/>
  <c r="L3524" i="12"/>
  <c r="M3524" i="12"/>
  <c r="N3523" i="12"/>
  <c r="I3524" i="12"/>
  <c r="J3524" i="12" s="1"/>
  <c r="H3525" i="12"/>
  <c r="E3526" i="12"/>
  <c r="F3527" i="12"/>
  <c r="G3527" i="12" s="1"/>
  <c r="P3524" i="12" l="1"/>
  <c r="Q3524" i="12"/>
  <c r="R3523" i="12"/>
  <c r="L3525" i="12"/>
  <c r="M3525" i="12"/>
  <c r="N3524" i="12"/>
  <c r="I3525" i="12"/>
  <c r="J3525" i="12" s="1"/>
  <c r="H3526" i="12"/>
  <c r="F3528" i="12"/>
  <c r="G3528" i="12" s="1"/>
  <c r="E3527" i="12"/>
  <c r="P3525" i="12" l="1"/>
  <c r="Q3525" i="12"/>
  <c r="R3524" i="12"/>
  <c r="L3526" i="12"/>
  <c r="M3526" i="12"/>
  <c r="N3525" i="12"/>
  <c r="I3526" i="12"/>
  <c r="J3526" i="12" s="1"/>
  <c r="H3527" i="12"/>
  <c r="E3528" i="12"/>
  <c r="F3529" i="12"/>
  <c r="G3529" i="12" s="1"/>
  <c r="P3526" i="12" l="1"/>
  <c r="Q3526" i="12"/>
  <c r="R3525" i="12"/>
  <c r="L3527" i="12"/>
  <c r="M3527" i="12"/>
  <c r="N3526" i="12"/>
  <c r="I3527" i="12"/>
  <c r="J3527" i="12" s="1"/>
  <c r="H3528" i="12"/>
  <c r="F3530" i="12"/>
  <c r="G3530" i="12" s="1"/>
  <c r="E3529" i="12"/>
  <c r="P3527" i="12" l="1"/>
  <c r="Q3527" i="12"/>
  <c r="R3526" i="12"/>
  <c r="L3528" i="12"/>
  <c r="M3528" i="12"/>
  <c r="N3527" i="12"/>
  <c r="I3528" i="12"/>
  <c r="J3528" i="12" s="1"/>
  <c r="H3529" i="12"/>
  <c r="E3530" i="12"/>
  <c r="F3531" i="12"/>
  <c r="G3531" i="12" s="1"/>
  <c r="P3528" i="12" l="1"/>
  <c r="Q3528" i="12"/>
  <c r="R3527" i="12"/>
  <c r="L3529" i="12"/>
  <c r="M3529" i="12"/>
  <c r="N3528" i="12"/>
  <c r="I3529" i="12"/>
  <c r="J3529" i="12" s="1"/>
  <c r="H3530" i="12"/>
  <c r="F3532" i="12"/>
  <c r="G3532" i="12" s="1"/>
  <c r="E3531" i="12"/>
  <c r="R3528" i="12" l="1"/>
  <c r="P3529" i="12"/>
  <c r="Q3529" i="12"/>
  <c r="L3530" i="12"/>
  <c r="M3530" i="12"/>
  <c r="N3529" i="12"/>
  <c r="I3530" i="12"/>
  <c r="J3530" i="12" s="1"/>
  <c r="H3531" i="12"/>
  <c r="E3532" i="12"/>
  <c r="F3533" i="12"/>
  <c r="G3533" i="12" s="1"/>
  <c r="P3530" i="12" l="1"/>
  <c r="Q3530" i="12"/>
  <c r="R3529" i="12"/>
  <c r="L3531" i="12"/>
  <c r="M3531" i="12"/>
  <c r="N3530" i="12"/>
  <c r="I3531" i="12"/>
  <c r="J3531" i="12" s="1"/>
  <c r="H3532" i="12"/>
  <c r="F3534" i="12"/>
  <c r="G3534" i="12" s="1"/>
  <c r="E3533" i="12"/>
  <c r="P3531" i="12" l="1"/>
  <c r="Q3531" i="12"/>
  <c r="R3530" i="12"/>
  <c r="L3532" i="12"/>
  <c r="M3532" i="12"/>
  <c r="N3531" i="12"/>
  <c r="I3532" i="12"/>
  <c r="J3532" i="12" s="1"/>
  <c r="H3533" i="12"/>
  <c r="E3534" i="12"/>
  <c r="F3535" i="12"/>
  <c r="G3535" i="12" s="1"/>
  <c r="P3532" i="12" l="1"/>
  <c r="Q3532" i="12"/>
  <c r="R3531" i="12"/>
  <c r="L3533" i="12"/>
  <c r="M3533" i="12"/>
  <c r="N3532" i="12"/>
  <c r="I3533" i="12"/>
  <c r="J3533" i="12" s="1"/>
  <c r="H3534" i="12"/>
  <c r="F3536" i="12"/>
  <c r="G3536" i="12" s="1"/>
  <c r="E3535" i="12"/>
  <c r="P3533" i="12" l="1"/>
  <c r="Q3533" i="12"/>
  <c r="R3532" i="12"/>
  <c r="N3533" i="12"/>
  <c r="L3534" i="12"/>
  <c r="M3534" i="12"/>
  <c r="I3534" i="12"/>
  <c r="J3534" i="12" s="1"/>
  <c r="H3535" i="12"/>
  <c r="F3537" i="12"/>
  <c r="G3537" i="12" s="1"/>
  <c r="E3536" i="12"/>
  <c r="P3534" i="12" l="1"/>
  <c r="Q3534" i="12"/>
  <c r="R3534" i="12" s="1"/>
  <c r="R3533" i="12"/>
  <c r="L3535" i="12"/>
  <c r="M3535" i="12"/>
  <c r="N3534" i="12"/>
  <c r="I3535" i="12"/>
  <c r="J3535" i="12" s="1"/>
  <c r="H3536" i="12"/>
  <c r="M3536" i="12" s="1"/>
  <c r="E3537" i="12"/>
  <c r="F3538" i="12"/>
  <c r="G3538" i="12" s="1"/>
  <c r="P3535" i="12" l="1"/>
  <c r="Q3535" i="12"/>
  <c r="Q3536" i="12" s="1"/>
  <c r="N3535" i="12"/>
  <c r="I3536" i="12"/>
  <c r="J3536" i="12" s="1"/>
  <c r="L3536" i="12"/>
  <c r="N3536" i="12" s="1"/>
  <c r="H3537" i="12"/>
  <c r="F3539" i="12"/>
  <c r="G3539" i="12" s="1"/>
  <c r="E3538" i="12"/>
  <c r="P3536" i="12" l="1"/>
  <c r="R3536" i="12" s="1"/>
  <c r="R3535" i="12"/>
  <c r="L3537" i="12"/>
  <c r="M3537" i="12"/>
  <c r="I3537" i="12"/>
  <c r="J3537" i="12" s="1"/>
  <c r="H3538" i="12"/>
  <c r="E3539" i="12"/>
  <c r="F3540" i="12"/>
  <c r="G3540" i="12" s="1"/>
  <c r="P3537" i="12" l="1"/>
  <c r="Q3537" i="12"/>
  <c r="L3538" i="12"/>
  <c r="M3538" i="12"/>
  <c r="N3537" i="12"/>
  <c r="I3538" i="12"/>
  <c r="J3538" i="12" s="1"/>
  <c r="H3539" i="12"/>
  <c r="F3541" i="12"/>
  <c r="G3541" i="12" s="1"/>
  <c r="E3540" i="12"/>
  <c r="P3538" i="12" l="1"/>
  <c r="Q3538" i="12"/>
  <c r="R3537" i="12"/>
  <c r="N3538" i="12"/>
  <c r="L3539" i="12"/>
  <c r="M3539" i="12"/>
  <c r="I3539" i="12"/>
  <c r="J3539" i="12" s="1"/>
  <c r="H3540" i="12"/>
  <c r="F3542" i="12"/>
  <c r="G3542" i="12" s="1"/>
  <c r="E3541" i="12"/>
  <c r="P3539" i="12" l="1"/>
  <c r="Q3539" i="12"/>
  <c r="R3538" i="12"/>
  <c r="N3539" i="12"/>
  <c r="L3540" i="12"/>
  <c r="M3540" i="12"/>
  <c r="I3540" i="12"/>
  <c r="J3540" i="12" s="1"/>
  <c r="H3541" i="12"/>
  <c r="F3543" i="12"/>
  <c r="G3543" i="12" s="1"/>
  <c r="E3542" i="12"/>
  <c r="P3540" i="12" l="1"/>
  <c r="Q3540" i="12"/>
  <c r="R3539" i="12"/>
  <c r="L3541" i="12"/>
  <c r="M3541" i="12"/>
  <c r="N3540" i="12"/>
  <c r="I3541" i="12"/>
  <c r="J3541" i="12" s="1"/>
  <c r="H3542" i="12"/>
  <c r="F3544" i="12"/>
  <c r="G3544" i="12" s="1"/>
  <c r="E3543" i="12"/>
  <c r="P3541" i="12" l="1"/>
  <c r="Q3541" i="12"/>
  <c r="R3540" i="12"/>
  <c r="L3542" i="12"/>
  <c r="M3542" i="12"/>
  <c r="N3541" i="12"/>
  <c r="I3542" i="12"/>
  <c r="J3542" i="12" s="1"/>
  <c r="H3543" i="12"/>
  <c r="F3545" i="12"/>
  <c r="G3545" i="12" s="1"/>
  <c r="E3544" i="12"/>
  <c r="P3542" i="12" l="1"/>
  <c r="Q3542" i="12"/>
  <c r="R3541" i="12"/>
  <c r="N3542" i="12"/>
  <c r="L3543" i="12"/>
  <c r="M3543" i="12"/>
  <c r="I3543" i="12"/>
  <c r="J3543" i="12" s="1"/>
  <c r="H3544" i="12"/>
  <c r="E3545" i="12"/>
  <c r="F3546" i="12"/>
  <c r="G3546" i="12" s="1"/>
  <c r="P3543" i="12" l="1"/>
  <c r="Q3543" i="12"/>
  <c r="R3542" i="12"/>
  <c r="N3543" i="12"/>
  <c r="L3544" i="12"/>
  <c r="M3544" i="12"/>
  <c r="I3544" i="12"/>
  <c r="J3544" i="12" s="1"/>
  <c r="H3545" i="12"/>
  <c r="F3547" i="12"/>
  <c r="G3547" i="12" s="1"/>
  <c r="E3546" i="12"/>
  <c r="P3544" i="12" l="1"/>
  <c r="Q3544" i="12"/>
  <c r="R3543" i="12"/>
  <c r="L3545" i="12"/>
  <c r="M3545" i="12"/>
  <c r="N3544" i="12"/>
  <c r="I3545" i="12"/>
  <c r="J3545" i="12" s="1"/>
  <c r="H3546" i="12"/>
  <c r="F3548" i="12"/>
  <c r="G3548" i="12" s="1"/>
  <c r="E3547" i="12"/>
  <c r="P3545" i="12" l="1"/>
  <c r="Q3545" i="12"/>
  <c r="R3544" i="12"/>
  <c r="N3545" i="12"/>
  <c r="L3546" i="12"/>
  <c r="M3546" i="12"/>
  <c r="I3546" i="12"/>
  <c r="J3546" i="12" s="1"/>
  <c r="H3547" i="12"/>
  <c r="F3549" i="12"/>
  <c r="G3549" i="12" s="1"/>
  <c r="E3548" i="12"/>
  <c r="P3546" i="12" l="1"/>
  <c r="Q3546" i="12"/>
  <c r="R3545" i="12"/>
  <c r="L3547" i="12"/>
  <c r="M3547" i="12"/>
  <c r="N3546" i="12"/>
  <c r="I3547" i="12"/>
  <c r="J3547" i="12" s="1"/>
  <c r="H3548" i="12"/>
  <c r="F3550" i="12"/>
  <c r="G3550" i="12" s="1"/>
  <c r="E3549" i="12"/>
  <c r="P3547" i="12" l="1"/>
  <c r="Q3547" i="12"/>
  <c r="R3546" i="12"/>
  <c r="L3548" i="12"/>
  <c r="M3548" i="12"/>
  <c r="N3547" i="12"/>
  <c r="I3548" i="12"/>
  <c r="J3548" i="12" s="1"/>
  <c r="H3549" i="12"/>
  <c r="E3550" i="12"/>
  <c r="F3551" i="12"/>
  <c r="G3551" i="12" s="1"/>
  <c r="P3548" i="12" l="1"/>
  <c r="Q3548" i="12"/>
  <c r="R3547" i="12"/>
  <c r="N3548" i="12"/>
  <c r="L3549" i="12"/>
  <c r="M3549" i="12"/>
  <c r="I3549" i="12"/>
  <c r="J3549" i="12" s="1"/>
  <c r="H3550" i="12"/>
  <c r="F3552" i="12"/>
  <c r="G3552" i="12" s="1"/>
  <c r="E3551" i="12"/>
  <c r="P3549" i="12" l="1"/>
  <c r="Q3549" i="12"/>
  <c r="R3548" i="12"/>
  <c r="L3550" i="12"/>
  <c r="M3550" i="12"/>
  <c r="N3549" i="12"/>
  <c r="I3550" i="12"/>
  <c r="J3550" i="12" s="1"/>
  <c r="H3551" i="12"/>
  <c r="E3552" i="12"/>
  <c r="F3553" i="12"/>
  <c r="G3553" i="12" s="1"/>
  <c r="P3550" i="12" l="1"/>
  <c r="Q3550" i="12"/>
  <c r="R3549" i="12"/>
  <c r="N3550" i="12"/>
  <c r="L3551" i="12"/>
  <c r="M3551" i="12"/>
  <c r="I3551" i="12"/>
  <c r="J3551" i="12" s="1"/>
  <c r="H3552" i="12"/>
  <c r="F3554" i="12"/>
  <c r="G3554" i="12" s="1"/>
  <c r="E3553" i="12"/>
  <c r="P3551" i="12" l="1"/>
  <c r="Q3551" i="12"/>
  <c r="R3550" i="12"/>
  <c r="L3552" i="12"/>
  <c r="M3552" i="12"/>
  <c r="N3551" i="12"/>
  <c r="I3552" i="12"/>
  <c r="J3552" i="12" s="1"/>
  <c r="H3553" i="12"/>
  <c r="E3554" i="12"/>
  <c r="F3555" i="12"/>
  <c r="G3555" i="12" s="1"/>
  <c r="P3552" i="12" l="1"/>
  <c r="Q3552" i="12"/>
  <c r="R3551" i="12"/>
  <c r="L3553" i="12"/>
  <c r="M3553" i="12"/>
  <c r="N3552" i="12"/>
  <c r="I3553" i="12"/>
  <c r="J3553" i="12" s="1"/>
  <c r="H3554" i="12"/>
  <c r="M3554" i="12" s="1"/>
  <c r="F3556" i="12"/>
  <c r="G3556" i="12" s="1"/>
  <c r="E3555" i="12"/>
  <c r="P3553" i="12" l="1"/>
  <c r="Q3553" i="12"/>
  <c r="Q3554" i="12" s="1"/>
  <c r="R3552" i="12"/>
  <c r="N3553" i="12"/>
  <c r="I3554" i="12"/>
  <c r="J3554" i="12" s="1"/>
  <c r="L3554" i="12"/>
  <c r="N3554" i="12" s="1"/>
  <c r="H3555" i="12"/>
  <c r="M3555" i="12" s="1"/>
  <c r="E3556" i="12"/>
  <c r="F3557" i="12"/>
  <c r="G3557" i="12" s="1"/>
  <c r="P3554" i="12" l="1"/>
  <c r="Q3555" i="12"/>
  <c r="R3553" i="12"/>
  <c r="R3554" i="12"/>
  <c r="I3555" i="12"/>
  <c r="J3555" i="12" s="1"/>
  <c r="L3555" i="12"/>
  <c r="N3555" i="12" s="1"/>
  <c r="H3556" i="12"/>
  <c r="F3558" i="12"/>
  <c r="G3558" i="12" s="1"/>
  <c r="E3557" i="12"/>
  <c r="P3555" i="12" l="1"/>
  <c r="R3555" i="12" s="1"/>
  <c r="L3556" i="12"/>
  <c r="M3556" i="12"/>
  <c r="I3556" i="12"/>
  <c r="J3556" i="12" s="1"/>
  <c r="H3557" i="12"/>
  <c r="M3557" i="12" s="1"/>
  <c r="F3559" i="12"/>
  <c r="G3559" i="12" s="1"/>
  <c r="E3558" i="12"/>
  <c r="P3556" i="12" l="1"/>
  <c r="Q3556" i="12"/>
  <c r="Q3557" i="12" s="1"/>
  <c r="N3556" i="12"/>
  <c r="I3557" i="12"/>
  <c r="J3557" i="12" s="1"/>
  <c r="L3557" i="12"/>
  <c r="N3557" i="12" s="1"/>
  <c r="H3558" i="12"/>
  <c r="F3560" i="12"/>
  <c r="G3560" i="12" s="1"/>
  <c r="E3559" i="12"/>
  <c r="P3557" i="12" l="1"/>
  <c r="R3557" i="12" s="1"/>
  <c r="R3556" i="12"/>
  <c r="L3558" i="12"/>
  <c r="M3558" i="12"/>
  <c r="I3558" i="12"/>
  <c r="J3558" i="12" s="1"/>
  <c r="H3559" i="12"/>
  <c r="F3561" i="12"/>
  <c r="G3561" i="12" s="1"/>
  <c r="E3560" i="12"/>
  <c r="P3558" i="12" l="1"/>
  <c r="Q3558" i="12"/>
  <c r="L3559" i="12"/>
  <c r="M3559" i="12"/>
  <c r="N3558" i="12"/>
  <c r="I3559" i="12"/>
  <c r="J3559" i="12" s="1"/>
  <c r="H3560" i="12"/>
  <c r="F3562" i="12"/>
  <c r="G3562" i="12" s="1"/>
  <c r="E3561" i="12"/>
  <c r="P3559" i="12" l="1"/>
  <c r="Q3559" i="12"/>
  <c r="R3558" i="12"/>
  <c r="L3560" i="12"/>
  <c r="M3560" i="12"/>
  <c r="N3559" i="12"/>
  <c r="I3560" i="12"/>
  <c r="J3560" i="12" s="1"/>
  <c r="H3561" i="12"/>
  <c r="E3562" i="12"/>
  <c r="F3563" i="12"/>
  <c r="G3563" i="12" s="1"/>
  <c r="P3560" i="12" l="1"/>
  <c r="Q3560" i="12"/>
  <c r="R3559" i="12"/>
  <c r="L3561" i="12"/>
  <c r="M3561" i="12"/>
  <c r="N3560" i="12"/>
  <c r="I3561" i="12"/>
  <c r="J3561" i="12" s="1"/>
  <c r="H3562" i="12"/>
  <c r="M3562" i="12" s="1"/>
  <c r="F3564" i="12"/>
  <c r="G3564" i="12" s="1"/>
  <c r="E3563" i="12"/>
  <c r="P3561" i="12" l="1"/>
  <c r="Q3561" i="12"/>
  <c r="Q3562" i="12" s="1"/>
  <c r="R3560" i="12"/>
  <c r="N3561" i="12"/>
  <c r="I3562" i="12"/>
  <c r="J3562" i="12" s="1"/>
  <c r="L3562" i="12"/>
  <c r="N3562" i="12" s="1"/>
  <c r="H3563" i="12"/>
  <c r="E3564" i="12"/>
  <c r="F3565" i="12"/>
  <c r="G3565" i="12" s="1"/>
  <c r="P3562" i="12" l="1"/>
  <c r="R3562" i="12" s="1"/>
  <c r="R3561" i="12"/>
  <c r="L3563" i="12"/>
  <c r="M3563" i="12"/>
  <c r="I3563" i="12"/>
  <c r="J3563" i="12" s="1"/>
  <c r="H3564" i="12"/>
  <c r="F3566" i="12"/>
  <c r="G3566" i="12" s="1"/>
  <c r="E3565" i="12"/>
  <c r="P3563" i="12" l="1"/>
  <c r="Q3563" i="12"/>
  <c r="L3564" i="12"/>
  <c r="M3564" i="12"/>
  <c r="N3563" i="12"/>
  <c r="I3564" i="12"/>
  <c r="J3564" i="12" s="1"/>
  <c r="H3565" i="12"/>
  <c r="F3567" i="12"/>
  <c r="G3567" i="12" s="1"/>
  <c r="E3566" i="12"/>
  <c r="P3564" i="12" l="1"/>
  <c r="Q3564" i="12"/>
  <c r="R3563" i="12"/>
  <c r="L3565" i="12"/>
  <c r="M3565" i="12"/>
  <c r="N3564" i="12"/>
  <c r="I3565" i="12"/>
  <c r="J3565" i="12" s="1"/>
  <c r="H3566" i="12"/>
  <c r="E3567" i="12"/>
  <c r="F3568" i="12"/>
  <c r="G3568" i="12" s="1"/>
  <c r="P3565" i="12" l="1"/>
  <c r="Q3565" i="12"/>
  <c r="R3564" i="12"/>
  <c r="L3566" i="12"/>
  <c r="M3566" i="12"/>
  <c r="N3565" i="12"/>
  <c r="I3566" i="12"/>
  <c r="J3566" i="12" s="1"/>
  <c r="H3567" i="12"/>
  <c r="M3567" i="12" s="1"/>
  <c r="F3569" i="12"/>
  <c r="G3569" i="12" s="1"/>
  <c r="E3568" i="12"/>
  <c r="P3566" i="12" l="1"/>
  <c r="Q3566" i="12"/>
  <c r="Q3567" i="12" s="1"/>
  <c r="R3565" i="12"/>
  <c r="N3566" i="12"/>
  <c r="I3567" i="12"/>
  <c r="J3567" i="12" s="1"/>
  <c r="L3567" i="12"/>
  <c r="N3567" i="12" s="1"/>
  <c r="H3568" i="12"/>
  <c r="F3570" i="12"/>
  <c r="G3570" i="12" s="1"/>
  <c r="E3569" i="12"/>
  <c r="P3567" i="12" l="1"/>
  <c r="R3567" i="12" s="1"/>
  <c r="R3566" i="12"/>
  <c r="L3568" i="12"/>
  <c r="M3568" i="12"/>
  <c r="I3568" i="12"/>
  <c r="J3568" i="12" s="1"/>
  <c r="H3569" i="12"/>
  <c r="F3571" i="12"/>
  <c r="G3571" i="12" s="1"/>
  <c r="E3570" i="12"/>
  <c r="P3568" i="12" l="1"/>
  <c r="Q3568" i="12"/>
  <c r="L3569" i="12"/>
  <c r="M3569" i="12"/>
  <c r="N3568" i="12"/>
  <c r="I3569" i="12"/>
  <c r="J3569" i="12" s="1"/>
  <c r="H3570" i="12"/>
  <c r="E3571" i="12"/>
  <c r="F3572" i="12"/>
  <c r="G3572" i="12" s="1"/>
  <c r="P3569" i="12" l="1"/>
  <c r="Q3569" i="12"/>
  <c r="R3568" i="12"/>
  <c r="L3570" i="12"/>
  <c r="M3570" i="12"/>
  <c r="N3569" i="12"/>
  <c r="I3570" i="12"/>
  <c r="J3570" i="12" s="1"/>
  <c r="H3571" i="12"/>
  <c r="F3573" i="12"/>
  <c r="G3573" i="12" s="1"/>
  <c r="E3572" i="12"/>
  <c r="P3570" i="12" l="1"/>
  <c r="Q3570" i="12"/>
  <c r="R3569" i="12"/>
  <c r="L3571" i="12"/>
  <c r="M3571" i="12"/>
  <c r="N3570" i="12"/>
  <c r="I3571" i="12"/>
  <c r="J3571" i="12" s="1"/>
  <c r="H3572" i="12"/>
  <c r="E3573" i="12"/>
  <c r="F3574" i="12"/>
  <c r="G3574" i="12" s="1"/>
  <c r="P3571" i="12" l="1"/>
  <c r="Q3571" i="12"/>
  <c r="R3570" i="12"/>
  <c r="L3572" i="12"/>
  <c r="M3572" i="12"/>
  <c r="N3571" i="12"/>
  <c r="I3572" i="12"/>
  <c r="J3572" i="12" s="1"/>
  <c r="H3573" i="12"/>
  <c r="F3575" i="12"/>
  <c r="G3575" i="12" s="1"/>
  <c r="E3574" i="12"/>
  <c r="P3572" i="12" l="1"/>
  <c r="Q3572" i="12"/>
  <c r="R3571" i="12"/>
  <c r="L3573" i="12"/>
  <c r="M3573" i="12"/>
  <c r="N3572" i="12"/>
  <c r="I3573" i="12"/>
  <c r="J3573" i="12" s="1"/>
  <c r="H3574" i="12"/>
  <c r="E3575" i="12"/>
  <c r="F3576" i="12"/>
  <c r="G3576" i="12" s="1"/>
  <c r="P3573" i="12" l="1"/>
  <c r="Q3573" i="12"/>
  <c r="R3572" i="12"/>
  <c r="L3574" i="12"/>
  <c r="M3574" i="12"/>
  <c r="N3573" i="12"/>
  <c r="I3574" i="12"/>
  <c r="J3574" i="12" s="1"/>
  <c r="H3575" i="12"/>
  <c r="M3575" i="12" s="1"/>
  <c r="F3577" i="12"/>
  <c r="G3577" i="12" s="1"/>
  <c r="E3576" i="12"/>
  <c r="P3574" i="12" l="1"/>
  <c r="Q3574" i="12"/>
  <c r="Q3575" i="12" s="1"/>
  <c r="R3573" i="12"/>
  <c r="N3574" i="12"/>
  <c r="I3575" i="12"/>
  <c r="J3575" i="12" s="1"/>
  <c r="L3575" i="12"/>
  <c r="N3575" i="12" s="1"/>
  <c r="H3576" i="12"/>
  <c r="E3577" i="12"/>
  <c r="F3578" i="12"/>
  <c r="G3578" i="12" s="1"/>
  <c r="P3575" i="12" l="1"/>
  <c r="R3575" i="12" s="1"/>
  <c r="R3574" i="12"/>
  <c r="L3576" i="12"/>
  <c r="M3576" i="12"/>
  <c r="I3576" i="12"/>
  <c r="J3576" i="12" s="1"/>
  <c r="H3577" i="12"/>
  <c r="F3579" i="12"/>
  <c r="G3579" i="12" s="1"/>
  <c r="E3578" i="12"/>
  <c r="P3576" i="12" l="1"/>
  <c r="Q3576" i="12"/>
  <c r="L3577" i="12"/>
  <c r="M3577" i="12"/>
  <c r="N3576" i="12"/>
  <c r="I3577" i="12"/>
  <c r="J3577" i="12" s="1"/>
  <c r="H3578" i="12"/>
  <c r="F3580" i="12"/>
  <c r="G3580" i="12" s="1"/>
  <c r="E3579" i="12"/>
  <c r="P3577" i="12" l="1"/>
  <c r="Q3577" i="12"/>
  <c r="R3576" i="12"/>
  <c r="L3578" i="12"/>
  <c r="M3578" i="12"/>
  <c r="N3577" i="12"/>
  <c r="I3578" i="12"/>
  <c r="J3578" i="12" s="1"/>
  <c r="H3579" i="12"/>
  <c r="F3581" i="12"/>
  <c r="G3581" i="12" s="1"/>
  <c r="E3580" i="12"/>
  <c r="P3578" i="12" l="1"/>
  <c r="Q3578" i="12"/>
  <c r="R3577" i="12"/>
  <c r="L3579" i="12"/>
  <c r="M3579" i="12"/>
  <c r="N3578" i="12"/>
  <c r="I3579" i="12"/>
  <c r="J3579" i="12" s="1"/>
  <c r="H3580" i="12"/>
  <c r="F3582" i="12"/>
  <c r="G3582" i="12" s="1"/>
  <c r="E3581" i="12"/>
  <c r="P3579" i="12" l="1"/>
  <c r="Q3579" i="12"/>
  <c r="R3578" i="12"/>
  <c r="N3579" i="12"/>
  <c r="L3580" i="12"/>
  <c r="M3580" i="12"/>
  <c r="I3580" i="12"/>
  <c r="J3580" i="12" s="1"/>
  <c r="H3581" i="12"/>
  <c r="E3582" i="12"/>
  <c r="F3583" i="12"/>
  <c r="G3583" i="12" s="1"/>
  <c r="P3580" i="12" l="1"/>
  <c r="Q3580" i="12"/>
  <c r="R3579" i="12"/>
  <c r="L3581" i="12"/>
  <c r="M3581" i="12"/>
  <c r="N3580" i="12"/>
  <c r="I3581" i="12"/>
  <c r="J3581" i="12" s="1"/>
  <c r="H3582" i="12"/>
  <c r="F3584" i="12"/>
  <c r="G3584" i="12" s="1"/>
  <c r="E3583" i="12"/>
  <c r="P3581" i="12" l="1"/>
  <c r="Q3581" i="12"/>
  <c r="R3580" i="12"/>
  <c r="L3582" i="12"/>
  <c r="M3582" i="12"/>
  <c r="N3581" i="12"/>
  <c r="I3582" i="12"/>
  <c r="J3582" i="12" s="1"/>
  <c r="H3583" i="12"/>
  <c r="E3584" i="12"/>
  <c r="F3585" i="12"/>
  <c r="G3585" i="12" s="1"/>
  <c r="P3582" i="12" l="1"/>
  <c r="Q3582" i="12"/>
  <c r="R3581" i="12"/>
  <c r="L3583" i="12"/>
  <c r="M3583" i="12"/>
  <c r="N3582" i="12"/>
  <c r="I3583" i="12"/>
  <c r="J3583" i="12" s="1"/>
  <c r="H3584" i="12"/>
  <c r="F3586" i="12"/>
  <c r="G3586" i="12" s="1"/>
  <c r="E3585" i="12"/>
  <c r="P3583" i="12" l="1"/>
  <c r="Q3583" i="12"/>
  <c r="R3582" i="12"/>
  <c r="L3584" i="12"/>
  <c r="M3584" i="12"/>
  <c r="N3583" i="12"/>
  <c r="I3584" i="12"/>
  <c r="J3584" i="12" s="1"/>
  <c r="H3585" i="12"/>
  <c r="F3587" i="12"/>
  <c r="G3587" i="12" s="1"/>
  <c r="E3586" i="12"/>
  <c r="P3584" i="12" l="1"/>
  <c r="Q3584" i="12"/>
  <c r="R3583" i="12"/>
  <c r="L3585" i="12"/>
  <c r="M3585" i="12"/>
  <c r="N3584" i="12"/>
  <c r="I3585" i="12"/>
  <c r="J3585" i="12" s="1"/>
  <c r="H3586" i="12"/>
  <c r="M3586" i="12" s="1"/>
  <c r="F3588" i="12"/>
  <c r="G3588" i="12" s="1"/>
  <c r="E3587" i="12"/>
  <c r="P3585" i="12" l="1"/>
  <c r="Q3585" i="12"/>
  <c r="Q3586" i="12" s="1"/>
  <c r="R3584" i="12"/>
  <c r="N3585" i="12"/>
  <c r="I3586" i="12"/>
  <c r="J3586" i="12" s="1"/>
  <c r="L3586" i="12"/>
  <c r="N3586" i="12" s="1"/>
  <c r="H3587" i="12"/>
  <c r="E3588" i="12"/>
  <c r="F3589" i="12"/>
  <c r="G3589" i="12" s="1"/>
  <c r="P3586" i="12" l="1"/>
  <c r="R3586" i="12" s="1"/>
  <c r="R3585" i="12"/>
  <c r="L3587" i="12"/>
  <c r="M3587" i="12"/>
  <c r="I3587" i="12"/>
  <c r="J3587" i="12" s="1"/>
  <c r="H3588" i="12"/>
  <c r="F3590" i="12"/>
  <c r="G3590" i="12" s="1"/>
  <c r="E3589" i="12"/>
  <c r="P3587" i="12" l="1"/>
  <c r="Q3587" i="12"/>
  <c r="N3587" i="12"/>
  <c r="L3588" i="12"/>
  <c r="M3588" i="12"/>
  <c r="I3588" i="12"/>
  <c r="J3588" i="12" s="1"/>
  <c r="H3589" i="12"/>
  <c r="E3590" i="12"/>
  <c r="F3591" i="12"/>
  <c r="G3591" i="12" s="1"/>
  <c r="P3588" i="12" l="1"/>
  <c r="Q3588" i="12"/>
  <c r="R3587" i="12"/>
  <c r="L3589" i="12"/>
  <c r="M3589" i="12"/>
  <c r="N3588" i="12"/>
  <c r="I3589" i="12"/>
  <c r="J3589" i="12" s="1"/>
  <c r="H3590" i="12"/>
  <c r="F3592" i="12"/>
  <c r="G3592" i="12" s="1"/>
  <c r="E3591" i="12"/>
  <c r="P3589" i="12" l="1"/>
  <c r="Q3589" i="12"/>
  <c r="R3588" i="12"/>
  <c r="L3590" i="12"/>
  <c r="M3590" i="12"/>
  <c r="N3589" i="12"/>
  <c r="I3590" i="12"/>
  <c r="J3590" i="12" s="1"/>
  <c r="H3591" i="12"/>
  <c r="E3592" i="12"/>
  <c r="F3593" i="12"/>
  <c r="G3593" i="12" s="1"/>
  <c r="P3590" i="12" l="1"/>
  <c r="Q3590" i="12"/>
  <c r="R3589" i="12"/>
  <c r="L3591" i="12"/>
  <c r="M3591" i="12"/>
  <c r="N3590" i="12"/>
  <c r="I3591" i="12"/>
  <c r="J3591" i="12" s="1"/>
  <c r="H3592" i="12"/>
  <c r="F3594" i="12"/>
  <c r="G3594" i="12" s="1"/>
  <c r="E3593" i="12"/>
  <c r="P3591" i="12" l="1"/>
  <c r="Q3591" i="12"/>
  <c r="R3590" i="12"/>
  <c r="L3592" i="12"/>
  <c r="M3592" i="12"/>
  <c r="N3591" i="12"/>
  <c r="I3592" i="12"/>
  <c r="J3592" i="12" s="1"/>
  <c r="H3593" i="12"/>
  <c r="E3594" i="12"/>
  <c r="F3595" i="12"/>
  <c r="G3595" i="12" s="1"/>
  <c r="R3591" i="12" l="1"/>
  <c r="P3592" i="12"/>
  <c r="Q3592" i="12"/>
  <c r="L3593" i="12"/>
  <c r="M3593" i="12"/>
  <c r="N3592" i="12"/>
  <c r="I3593" i="12"/>
  <c r="J3593" i="12" s="1"/>
  <c r="H3594" i="12"/>
  <c r="F3596" i="12"/>
  <c r="G3596" i="12" s="1"/>
  <c r="E3595" i="12"/>
  <c r="P3593" i="12" l="1"/>
  <c r="Q3593" i="12"/>
  <c r="R3592" i="12"/>
  <c r="N3593" i="12"/>
  <c r="L3594" i="12"/>
  <c r="M3594" i="12"/>
  <c r="I3594" i="12"/>
  <c r="J3594" i="12" s="1"/>
  <c r="H3595" i="12"/>
  <c r="E3596" i="12"/>
  <c r="F3597" i="12"/>
  <c r="G3597" i="12" s="1"/>
  <c r="P3594" i="12" l="1"/>
  <c r="Q3594" i="12"/>
  <c r="R3593" i="12"/>
  <c r="L3595" i="12"/>
  <c r="M3595" i="12"/>
  <c r="N3594" i="12"/>
  <c r="I3595" i="12"/>
  <c r="J3595" i="12" s="1"/>
  <c r="H3596" i="12"/>
  <c r="F3598" i="12"/>
  <c r="G3598" i="12" s="1"/>
  <c r="E3597" i="12"/>
  <c r="P3595" i="12" l="1"/>
  <c r="Q3595" i="12"/>
  <c r="R3595" i="12" s="1"/>
  <c r="R3594" i="12"/>
  <c r="L3596" i="12"/>
  <c r="M3596" i="12"/>
  <c r="N3595" i="12"/>
  <c r="I3596" i="12"/>
  <c r="J3596" i="12" s="1"/>
  <c r="H3597" i="12"/>
  <c r="F3599" i="12"/>
  <c r="G3599" i="12" s="1"/>
  <c r="E3598" i="12"/>
  <c r="P3596" i="12" l="1"/>
  <c r="Q3596" i="12"/>
  <c r="L3597" i="12"/>
  <c r="M3597" i="12"/>
  <c r="N3596" i="12"/>
  <c r="I3597" i="12"/>
  <c r="J3597" i="12" s="1"/>
  <c r="H3598" i="12"/>
  <c r="E3599" i="12"/>
  <c r="F3600" i="12"/>
  <c r="G3600" i="12" s="1"/>
  <c r="P3597" i="12" l="1"/>
  <c r="Q3597" i="12"/>
  <c r="R3596" i="12"/>
  <c r="L3598" i="12"/>
  <c r="M3598" i="12"/>
  <c r="N3597" i="12"/>
  <c r="I3598" i="12"/>
  <c r="J3598" i="12" s="1"/>
  <c r="H3599" i="12"/>
  <c r="F3601" i="12"/>
  <c r="G3601" i="12" s="1"/>
  <c r="E3600" i="12"/>
  <c r="P3598" i="12" l="1"/>
  <c r="Q3598" i="12"/>
  <c r="R3597" i="12"/>
  <c r="L3599" i="12"/>
  <c r="M3599" i="12"/>
  <c r="N3598" i="12"/>
  <c r="I3599" i="12"/>
  <c r="J3599" i="12" s="1"/>
  <c r="H3600" i="12"/>
  <c r="F3602" i="12"/>
  <c r="G3602" i="12" s="1"/>
  <c r="E3601" i="12"/>
  <c r="P3599" i="12" l="1"/>
  <c r="Q3599" i="12"/>
  <c r="R3598" i="12"/>
  <c r="L3600" i="12"/>
  <c r="M3600" i="12"/>
  <c r="N3599" i="12"/>
  <c r="I3600" i="12"/>
  <c r="J3600" i="12" s="1"/>
  <c r="H3601" i="12"/>
  <c r="F3603" i="12"/>
  <c r="G3603" i="12" s="1"/>
  <c r="E3602" i="12"/>
  <c r="P3600" i="12" l="1"/>
  <c r="Q3600" i="12"/>
  <c r="R3599" i="12"/>
  <c r="L3601" i="12"/>
  <c r="M3601" i="12"/>
  <c r="N3600" i="12"/>
  <c r="I3601" i="12"/>
  <c r="J3601" i="12" s="1"/>
  <c r="H3602" i="12"/>
  <c r="E3603" i="12"/>
  <c r="F3604" i="12"/>
  <c r="G3604" i="12" s="1"/>
  <c r="P3601" i="12" l="1"/>
  <c r="Q3601" i="12"/>
  <c r="R3600" i="12"/>
  <c r="L3602" i="12"/>
  <c r="M3602" i="12"/>
  <c r="N3601" i="12"/>
  <c r="I3602" i="12"/>
  <c r="J3602" i="12" s="1"/>
  <c r="H3603" i="12"/>
  <c r="M3603" i="12" s="1"/>
  <c r="F3605" i="12"/>
  <c r="G3605" i="12" s="1"/>
  <c r="E3604" i="12"/>
  <c r="P3602" i="12" l="1"/>
  <c r="Q3602" i="12"/>
  <c r="Q3603" i="12" s="1"/>
  <c r="R3601" i="12"/>
  <c r="N3602" i="12"/>
  <c r="I3603" i="12"/>
  <c r="J3603" i="12" s="1"/>
  <c r="L3603" i="12"/>
  <c r="N3603" i="12" s="1"/>
  <c r="H3604" i="12"/>
  <c r="F3606" i="12"/>
  <c r="G3606" i="12" s="1"/>
  <c r="E3605" i="12"/>
  <c r="P3603" i="12" l="1"/>
  <c r="R3603" i="12" s="1"/>
  <c r="R3602" i="12"/>
  <c r="L3604" i="12"/>
  <c r="M3604" i="12"/>
  <c r="I3604" i="12"/>
  <c r="J3604" i="12" s="1"/>
  <c r="H3605" i="12"/>
  <c r="F3607" i="12"/>
  <c r="G3607" i="12" s="1"/>
  <c r="E3606" i="12"/>
  <c r="P3604" i="12" l="1"/>
  <c r="Q3604" i="12"/>
  <c r="L3605" i="12"/>
  <c r="M3605" i="12"/>
  <c r="N3604" i="12"/>
  <c r="I3605" i="12"/>
  <c r="J3605" i="12" s="1"/>
  <c r="H3606" i="12"/>
  <c r="F3608" i="12"/>
  <c r="G3608" i="12" s="1"/>
  <c r="E3607" i="12"/>
  <c r="P3605" i="12" l="1"/>
  <c r="Q3605" i="12"/>
  <c r="R3604" i="12"/>
  <c r="L3606" i="12"/>
  <c r="M3606" i="12"/>
  <c r="N3605" i="12"/>
  <c r="I3606" i="12"/>
  <c r="J3606" i="12" s="1"/>
  <c r="H3607" i="12"/>
  <c r="E3608" i="12"/>
  <c r="F3609" i="12"/>
  <c r="G3609" i="12" s="1"/>
  <c r="P3606" i="12" l="1"/>
  <c r="Q3606" i="12"/>
  <c r="R3605" i="12"/>
  <c r="L3607" i="12"/>
  <c r="M3607" i="12"/>
  <c r="N3606" i="12"/>
  <c r="I3607" i="12"/>
  <c r="J3607" i="12" s="1"/>
  <c r="H3608" i="12"/>
  <c r="F3610" i="12"/>
  <c r="G3610" i="12" s="1"/>
  <c r="E3609" i="12"/>
  <c r="P3607" i="12" l="1"/>
  <c r="Q3607" i="12"/>
  <c r="R3606" i="12"/>
  <c r="L3608" i="12"/>
  <c r="M3608" i="12"/>
  <c r="N3607" i="12"/>
  <c r="I3608" i="12"/>
  <c r="J3608" i="12" s="1"/>
  <c r="H3609" i="12"/>
  <c r="M3609" i="12" s="1"/>
  <c r="F3611" i="12"/>
  <c r="G3611" i="12" s="1"/>
  <c r="E3610" i="12"/>
  <c r="P3608" i="12" l="1"/>
  <c r="Q3608" i="12"/>
  <c r="Q3609" i="12" s="1"/>
  <c r="R3607" i="12"/>
  <c r="N3608" i="12"/>
  <c r="I3609" i="12"/>
  <c r="J3609" i="12" s="1"/>
  <c r="L3609" i="12"/>
  <c r="N3609" i="12" s="1"/>
  <c r="H3610" i="12"/>
  <c r="M3610" i="12" s="1"/>
  <c r="F3612" i="12"/>
  <c r="G3612" i="12" s="1"/>
  <c r="E3611" i="12"/>
  <c r="R3608" i="12" l="1"/>
  <c r="P3609" i="12"/>
  <c r="Q3610" i="12"/>
  <c r="I3610" i="12"/>
  <c r="J3610" i="12" s="1"/>
  <c r="L3610" i="12"/>
  <c r="N3610" i="12" s="1"/>
  <c r="H3611" i="12"/>
  <c r="F3613" i="12"/>
  <c r="G3613" i="12" s="1"/>
  <c r="E3612" i="12"/>
  <c r="P3610" i="12" l="1"/>
  <c r="R3610" i="12" s="1"/>
  <c r="R3609" i="12"/>
  <c r="L3611" i="12"/>
  <c r="M3611" i="12"/>
  <c r="I3611" i="12"/>
  <c r="J3611" i="12" s="1"/>
  <c r="H3612" i="12"/>
  <c r="F3614" i="12"/>
  <c r="G3614" i="12" s="1"/>
  <c r="E3613" i="12"/>
  <c r="P3611" i="12" l="1"/>
  <c r="Q3611" i="12"/>
  <c r="L3612" i="12"/>
  <c r="M3612" i="12"/>
  <c r="N3611" i="12"/>
  <c r="I3612" i="12"/>
  <c r="J3612" i="12" s="1"/>
  <c r="H3613" i="12"/>
  <c r="F3615" i="12"/>
  <c r="G3615" i="12" s="1"/>
  <c r="E3614" i="12"/>
  <c r="P3612" i="12" l="1"/>
  <c r="Q3612" i="12"/>
  <c r="R3611" i="12"/>
  <c r="L3613" i="12"/>
  <c r="M3613" i="12"/>
  <c r="N3612" i="12"/>
  <c r="I3613" i="12"/>
  <c r="J3613" i="12" s="1"/>
  <c r="H3614" i="12"/>
  <c r="E3615" i="12"/>
  <c r="F3616" i="12"/>
  <c r="G3616" i="12" s="1"/>
  <c r="P3613" i="12" l="1"/>
  <c r="Q3613" i="12"/>
  <c r="R3612" i="12"/>
  <c r="L3614" i="12"/>
  <c r="M3614" i="12"/>
  <c r="N3613" i="12"/>
  <c r="I3614" i="12"/>
  <c r="J3614" i="12" s="1"/>
  <c r="H3615" i="12"/>
  <c r="F3617" i="12"/>
  <c r="G3617" i="12" s="1"/>
  <c r="E3616" i="12"/>
  <c r="P3614" i="12" l="1"/>
  <c r="Q3614" i="12"/>
  <c r="R3613" i="12"/>
  <c r="L3615" i="12"/>
  <c r="M3615" i="12"/>
  <c r="N3614" i="12"/>
  <c r="I3615" i="12"/>
  <c r="J3615" i="12" s="1"/>
  <c r="H3616" i="12"/>
  <c r="F3618" i="12"/>
  <c r="G3618" i="12" s="1"/>
  <c r="E3617" i="12"/>
  <c r="P3615" i="12" l="1"/>
  <c r="Q3615" i="12"/>
  <c r="R3614" i="12"/>
  <c r="N3615" i="12"/>
  <c r="L3616" i="12"/>
  <c r="M3616" i="12"/>
  <c r="I3616" i="12"/>
  <c r="J3616" i="12" s="1"/>
  <c r="H3617" i="12"/>
  <c r="E3618" i="12"/>
  <c r="F3619" i="12"/>
  <c r="G3619" i="12" s="1"/>
  <c r="P3616" i="12" l="1"/>
  <c r="Q3616" i="12"/>
  <c r="R3615" i="12"/>
  <c r="N3616" i="12"/>
  <c r="L3617" i="12"/>
  <c r="M3617" i="12"/>
  <c r="I3617" i="12"/>
  <c r="J3617" i="12" s="1"/>
  <c r="H3618" i="12"/>
  <c r="M3618" i="12" s="1"/>
  <c r="F3620" i="12"/>
  <c r="G3620" i="12" s="1"/>
  <c r="E3619" i="12"/>
  <c r="P3617" i="12" l="1"/>
  <c r="Q3617" i="12"/>
  <c r="Q3618" i="12" s="1"/>
  <c r="R3616" i="12"/>
  <c r="N3617" i="12"/>
  <c r="I3618" i="12"/>
  <c r="J3618" i="12" s="1"/>
  <c r="L3618" i="12"/>
  <c r="N3618" i="12" s="1"/>
  <c r="H3619" i="12"/>
  <c r="F3621" i="12"/>
  <c r="G3621" i="12" s="1"/>
  <c r="E3620" i="12"/>
  <c r="P3618" i="12" l="1"/>
  <c r="R3618" i="12" s="1"/>
  <c r="R3617" i="12"/>
  <c r="L3619" i="12"/>
  <c r="M3619" i="12"/>
  <c r="I3619" i="12"/>
  <c r="J3619" i="12" s="1"/>
  <c r="H3620" i="12"/>
  <c r="F3622" i="12"/>
  <c r="G3622" i="12" s="1"/>
  <c r="E3621" i="12"/>
  <c r="P3619" i="12" l="1"/>
  <c r="Q3619" i="12"/>
  <c r="L3620" i="12"/>
  <c r="M3620" i="12"/>
  <c r="N3619" i="12"/>
  <c r="I3620" i="12"/>
  <c r="J3620" i="12" s="1"/>
  <c r="H3621" i="12"/>
  <c r="F3623" i="12"/>
  <c r="G3623" i="12" s="1"/>
  <c r="E3622" i="12"/>
  <c r="P3620" i="12" l="1"/>
  <c r="Q3620" i="12"/>
  <c r="R3619" i="12"/>
  <c r="L3621" i="12"/>
  <c r="M3621" i="12"/>
  <c r="N3620" i="12"/>
  <c r="I3621" i="12"/>
  <c r="J3621" i="12" s="1"/>
  <c r="H3622" i="12"/>
  <c r="F3624" i="12"/>
  <c r="G3624" i="12" s="1"/>
  <c r="E3623" i="12"/>
  <c r="P3621" i="12" l="1"/>
  <c r="Q3621" i="12"/>
  <c r="R3620" i="12"/>
  <c r="L3622" i="12"/>
  <c r="M3622" i="12"/>
  <c r="N3621" i="12"/>
  <c r="I3622" i="12"/>
  <c r="J3622" i="12" s="1"/>
  <c r="H3623" i="12"/>
  <c r="F3625" i="12"/>
  <c r="G3625" i="12" s="1"/>
  <c r="E3624" i="12"/>
  <c r="P3622" i="12" l="1"/>
  <c r="Q3622" i="12"/>
  <c r="R3622" i="12" s="1"/>
  <c r="R3621" i="12"/>
  <c r="L3623" i="12"/>
  <c r="M3623" i="12"/>
  <c r="N3622" i="12"/>
  <c r="I3623" i="12"/>
  <c r="J3623" i="12" s="1"/>
  <c r="H3624" i="12"/>
  <c r="E3625" i="12"/>
  <c r="F3626" i="12"/>
  <c r="G3626" i="12" s="1"/>
  <c r="P3623" i="12" l="1"/>
  <c r="Q3623" i="12"/>
  <c r="L3624" i="12"/>
  <c r="M3624" i="12"/>
  <c r="N3623" i="12"/>
  <c r="I3624" i="12"/>
  <c r="J3624" i="12" s="1"/>
  <c r="H3625" i="12"/>
  <c r="F3627" i="12"/>
  <c r="G3627" i="12" s="1"/>
  <c r="E3626" i="12"/>
  <c r="P3624" i="12" l="1"/>
  <c r="Q3624" i="12"/>
  <c r="R3623" i="12"/>
  <c r="L3625" i="12"/>
  <c r="M3625" i="12"/>
  <c r="N3624" i="12"/>
  <c r="I3625" i="12"/>
  <c r="J3625" i="12" s="1"/>
  <c r="H3626" i="12"/>
  <c r="F3628" i="12"/>
  <c r="G3628" i="12" s="1"/>
  <c r="E3627" i="12"/>
  <c r="P3625" i="12" l="1"/>
  <c r="Q3625" i="12"/>
  <c r="R3624" i="12"/>
  <c r="L3626" i="12"/>
  <c r="M3626" i="12"/>
  <c r="N3625" i="12"/>
  <c r="I3626" i="12"/>
  <c r="J3626" i="12" s="1"/>
  <c r="H3627" i="12"/>
  <c r="F3629" i="12"/>
  <c r="G3629" i="12" s="1"/>
  <c r="E3628" i="12"/>
  <c r="P3626" i="12" l="1"/>
  <c r="Q3626" i="12"/>
  <c r="R3625" i="12"/>
  <c r="L3627" i="12"/>
  <c r="M3627" i="12"/>
  <c r="N3626" i="12"/>
  <c r="I3627" i="12"/>
  <c r="J3627" i="12" s="1"/>
  <c r="H3628" i="12"/>
  <c r="F3630" i="12"/>
  <c r="G3630" i="12" s="1"/>
  <c r="E3629" i="12"/>
  <c r="P3627" i="12" l="1"/>
  <c r="Q3627" i="12"/>
  <c r="R3626" i="12"/>
  <c r="L3628" i="12"/>
  <c r="M3628" i="12"/>
  <c r="N3627" i="12"/>
  <c r="I3628" i="12"/>
  <c r="J3628" i="12" s="1"/>
  <c r="H3629" i="12"/>
  <c r="E3630" i="12"/>
  <c r="F3631" i="12"/>
  <c r="G3631" i="12" s="1"/>
  <c r="P3628" i="12" l="1"/>
  <c r="Q3628" i="12"/>
  <c r="R3627" i="12"/>
  <c r="L3629" i="12"/>
  <c r="M3629" i="12"/>
  <c r="N3628" i="12"/>
  <c r="I3629" i="12"/>
  <c r="J3629" i="12" s="1"/>
  <c r="H3630" i="12"/>
  <c r="F3632" i="12"/>
  <c r="G3632" i="12" s="1"/>
  <c r="E3631" i="12"/>
  <c r="P3629" i="12" l="1"/>
  <c r="Q3629" i="12"/>
  <c r="R3628" i="12"/>
  <c r="L3630" i="12"/>
  <c r="M3630" i="12"/>
  <c r="N3629" i="12"/>
  <c r="I3630" i="12"/>
  <c r="J3630" i="12" s="1"/>
  <c r="H3631" i="12"/>
  <c r="E3632" i="12"/>
  <c r="F3633" i="12"/>
  <c r="G3633" i="12" s="1"/>
  <c r="P3630" i="12" l="1"/>
  <c r="Q3630" i="12"/>
  <c r="R3629" i="12"/>
  <c r="L3631" i="12"/>
  <c r="M3631" i="12"/>
  <c r="N3630" i="12"/>
  <c r="I3631" i="12"/>
  <c r="J3631" i="12" s="1"/>
  <c r="H3632" i="12"/>
  <c r="M3632" i="12" s="1"/>
  <c r="F3634" i="12"/>
  <c r="G3634" i="12" s="1"/>
  <c r="E3633" i="12"/>
  <c r="P3631" i="12" l="1"/>
  <c r="Q3631" i="12"/>
  <c r="Q3632" i="12" s="1"/>
  <c r="R3630" i="12"/>
  <c r="N3631" i="12"/>
  <c r="I3632" i="12"/>
  <c r="J3632" i="12" s="1"/>
  <c r="L3632" i="12"/>
  <c r="N3632" i="12" s="1"/>
  <c r="H3633" i="12"/>
  <c r="F3635" i="12"/>
  <c r="G3635" i="12" s="1"/>
  <c r="E3634" i="12"/>
  <c r="P3632" i="12" l="1"/>
  <c r="R3632" i="12" s="1"/>
  <c r="R3631" i="12"/>
  <c r="L3633" i="12"/>
  <c r="M3633" i="12"/>
  <c r="I3633" i="12"/>
  <c r="J3633" i="12" s="1"/>
  <c r="H3634" i="12"/>
  <c r="F3636" i="12"/>
  <c r="G3636" i="12" s="1"/>
  <c r="E3635" i="12"/>
  <c r="P3633" i="12" l="1"/>
  <c r="Q3633" i="12"/>
  <c r="L3634" i="12"/>
  <c r="M3634" i="12"/>
  <c r="N3633" i="12"/>
  <c r="I3634" i="12"/>
  <c r="J3634" i="12" s="1"/>
  <c r="H3635" i="12"/>
  <c r="F3637" i="12"/>
  <c r="G3637" i="12" s="1"/>
  <c r="E3636" i="12"/>
  <c r="P3634" i="12" l="1"/>
  <c r="Q3634" i="12"/>
  <c r="R3633" i="12"/>
  <c r="L3635" i="12"/>
  <c r="M3635" i="12"/>
  <c r="N3634" i="12"/>
  <c r="I3635" i="12"/>
  <c r="J3635" i="12" s="1"/>
  <c r="H3636" i="12"/>
  <c r="E3637" i="12"/>
  <c r="F3638" i="12"/>
  <c r="G3638" i="12" s="1"/>
  <c r="P3635" i="12" l="1"/>
  <c r="Q3635" i="12"/>
  <c r="R3634" i="12"/>
  <c r="L3636" i="12"/>
  <c r="M3636" i="12"/>
  <c r="N3635" i="12"/>
  <c r="I3636" i="12"/>
  <c r="J3636" i="12" s="1"/>
  <c r="H3637" i="12"/>
  <c r="F3639" i="12"/>
  <c r="G3639" i="12" s="1"/>
  <c r="E3638" i="12"/>
  <c r="P3636" i="12" l="1"/>
  <c r="Q3636" i="12"/>
  <c r="R3635" i="12"/>
  <c r="L3637" i="12"/>
  <c r="M3637" i="12"/>
  <c r="N3636" i="12"/>
  <c r="I3637" i="12"/>
  <c r="J3637" i="12" s="1"/>
  <c r="H3638" i="12"/>
  <c r="F3640" i="12"/>
  <c r="G3640" i="12" s="1"/>
  <c r="E3639" i="12"/>
  <c r="P3637" i="12" l="1"/>
  <c r="Q3637" i="12"/>
  <c r="R3636" i="12"/>
  <c r="L3638" i="12"/>
  <c r="M3638" i="12"/>
  <c r="N3637" i="12"/>
  <c r="I3638" i="12"/>
  <c r="J3638" i="12" s="1"/>
  <c r="H3639" i="12"/>
  <c r="E3640" i="12"/>
  <c r="F3641" i="12"/>
  <c r="G3641" i="12" s="1"/>
  <c r="P3638" i="12" l="1"/>
  <c r="Q3638" i="12"/>
  <c r="R3637" i="12"/>
  <c r="L3639" i="12"/>
  <c r="M3639" i="12"/>
  <c r="N3638" i="12"/>
  <c r="I3639" i="12"/>
  <c r="J3639" i="12" s="1"/>
  <c r="H3640" i="12"/>
  <c r="F3642" i="12"/>
  <c r="G3642" i="12" s="1"/>
  <c r="E3641" i="12"/>
  <c r="P3639" i="12" l="1"/>
  <c r="Q3639" i="12"/>
  <c r="R3638" i="12"/>
  <c r="N3639" i="12"/>
  <c r="L3640" i="12"/>
  <c r="M3640" i="12"/>
  <c r="I3640" i="12"/>
  <c r="J3640" i="12" s="1"/>
  <c r="H3641" i="12"/>
  <c r="E3642" i="12"/>
  <c r="F3643" i="12"/>
  <c r="G3643" i="12" s="1"/>
  <c r="P3640" i="12" l="1"/>
  <c r="Q3640" i="12"/>
  <c r="R3639" i="12"/>
  <c r="L3641" i="12"/>
  <c r="M3641" i="12"/>
  <c r="N3640" i="12"/>
  <c r="I3641" i="12"/>
  <c r="J3641" i="12" s="1"/>
  <c r="H3642" i="12"/>
  <c r="F3644" i="12"/>
  <c r="G3644" i="12" s="1"/>
  <c r="E3643" i="12"/>
  <c r="P3641" i="12" l="1"/>
  <c r="Q3641" i="12"/>
  <c r="R3640" i="12"/>
  <c r="L3642" i="12"/>
  <c r="M3642" i="12"/>
  <c r="N3641" i="12"/>
  <c r="I3642" i="12"/>
  <c r="J3642" i="12" s="1"/>
  <c r="H3643" i="12"/>
  <c r="E3644" i="12"/>
  <c r="F3645" i="12"/>
  <c r="G3645" i="12" s="1"/>
  <c r="P3642" i="12" l="1"/>
  <c r="Q3642" i="12"/>
  <c r="R3641" i="12"/>
  <c r="L3643" i="12"/>
  <c r="M3643" i="12"/>
  <c r="N3642" i="12"/>
  <c r="I3643" i="12"/>
  <c r="J3643" i="12" s="1"/>
  <c r="H3644" i="12"/>
  <c r="F3646" i="12"/>
  <c r="G3646" i="12" s="1"/>
  <c r="E3645" i="12"/>
  <c r="P3643" i="12" l="1"/>
  <c r="Q3643" i="12"/>
  <c r="R3642" i="12"/>
  <c r="L3644" i="12"/>
  <c r="M3644" i="12"/>
  <c r="N3643" i="12"/>
  <c r="I3644" i="12"/>
  <c r="J3644" i="12" s="1"/>
  <c r="H3645" i="12"/>
  <c r="E3646" i="12"/>
  <c r="F3647" i="12"/>
  <c r="G3647" i="12" s="1"/>
  <c r="P3644" i="12" l="1"/>
  <c r="Q3644" i="12"/>
  <c r="R3643" i="12"/>
  <c r="L3645" i="12"/>
  <c r="M3645" i="12"/>
  <c r="N3644" i="12"/>
  <c r="I3645" i="12"/>
  <c r="J3645" i="12" s="1"/>
  <c r="H3646" i="12"/>
  <c r="F3648" i="12"/>
  <c r="G3648" i="12" s="1"/>
  <c r="E3647" i="12"/>
  <c r="P3645" i="12" l="1"/>
  <c r="Q3645" i="12"/>
  <c r="R3644" i="12"/>
  <c r="L3646" i="12"/>
  <c r="M3646" i="12"/>
  <c r="N3645" i="12"/>
  <c r="I3646" i="12"/>
  <c r="J3646" i="12" s="1"/>
  <c r="H3647" i="12"/>
  <c r="F3649" i="12"/>
  <c r="G3649" i="12" s="1"/>
  <c r="E3648" i="12"/>
  <c r="P3646" i="12" l="1"/>
  <c r="Q3646" i="12"/>
  <c r="R3645" i="12"/>
  <c r="L3647" i="12"/>
  <c r="M3647" i="12"/>
  <c r="N3646" i="12"/>
  <c r="I3647" i="12"/>
  <c r="J3647" i="12" s="1"/>
  <c r="H3648" i="12"/>
  <c r="F3650" i="12"/>
  <c r="G3650" i="12" s="1"/>
  <c r="E3649" i="12"/>
  <c r="P3647" i="12" l="1"/>
  <c r="Q3647" i="12"/>
  <c r="R3646" i="12"/>
  <c r="L3648" i="12"/>
  <c r="M3648" i="12"/>
  <c r="N3647" i="12"/>
  <c r="I3648" i="12"/>
  <c r="J3648" i="12" s="1"/>
  <c r="H3649" i="12"/>
  <c r="E3650" i="12"/>
  <c r="F3651" i="12"/>
  <c r="G3651" i="12" s="1"/>
  <c r="P3648" i="12" l="1"/>
  <c r="Q3648" i="12"/>
  <c r="R3647" i="12"/>
  <c r="L3649" i="12"/>
  <c r="M3649" i="12"/>
  <c r="N3648" i="12"/>
  <c r="I3649" i="12"/>
  <c r="J3649" i="12" s="1"/>
  <c r="H3650" i="12"/>
  <c r="F3652" i="12"/>
  <c r="G3652" i="12" s="1"/>
  <c r="E3651" i="12"/>
  <c r="P3649" i="12" l="1"/>
  <c r="Q3649" i="12"/>
  <c r="R3648" i="12"/>
  <c r="L3650" i="12"/>
  <c r="M3650" i="12"/>
  <c r="N3649" i="12"/>
  <c r="I3650" i="12"/>
  <c r="J3650" i="12" s="1"/>
  <c r="H3651" i="12"/>
  <c r="E3652" i="12"/>
  <c r="F3653" i="12"/>
  <c r="G3653" i="12" s="1"/>
  <c r="P3650" i="12" l="1"/>
  <c r="Q3650" i="12"/>
  <c r="R3649" i="12"/>
  <c r="L3651" i="12"/>
  <c r="M3651" i="12"/>
  <c r="N3650" i="12"/>
  <c r="I3651" i="12"/>
  <c r="J3651" i="12" s="1"/>
  <c r="H3652" i="12"/>
  <c r="F3654" i="12"/>
  <c r="G3654" i="12" s="1"/>
  <c r="E3653" i="12"/>
  <c r="P3651" i="12" l="1"/>
  <c r="Q3651" i="12"/>
  <c r="R3650" i="12"/>
  <c r="L3652" i="12"/>
  <c r="M3652" i="12"/>
  <c r="N3651" i="12"/>
  <c r="I3652" i="12"/>
  <c r="J3652" i="12" s="1"/>
  <c r="H3653" i="12"/>
  <c r="F3655" i="12"/>
  <c r="G3655" i="12" s="1"/>
  <c r="E3654" i="12"/>
  <c r="P3652" i="12" l="1"/>
  <c r="Q3652" i="12"/>
  <c r="R3651" i="12"/>
  <c r="L3653" i="12"/>
  <c r="M3653" i="12"/>
  <c r="N3652" i="12"/>
  <c r="I3653" i="12"/>
  <c r="J3653" i="12" s="1"/>
  <c r="H3654" i="12"/>
  <c r="F3656" i="12"/>
  <c r="G3656" i="12" s="1"/>
  <c r="E3655" i="12"/>
  <c r="P3653" i="12" l="1"/>
  <c r="Q3653" i="12"/>
  <c r="R3652" i="12"/>
  <c r="L3654" i="12"/>
  <c r="M3654" i="12"/>
  <c r="N3653" i="12"/>
  <c r="I3654" i="12"/>
  <c r="J3654" i="12" s="1"/>
  <c r="H3655" i="12"/>
  <c r="F3657" i="12"/>
  <c r="G3657" i="12" s="1"/>
  <c r="E3656" i="12"/>
  <c r="P3654" i="12" l="1"/>
  <c r="Q3654" i="12"/>
  <c r="R3653" i="12"/>
  <c r="L3655" i="12"/>
  <c r="M3655" i="12"/>
  <c r="N3654" i="12"/>
  <c r="I3655" i="12"/>
  <c r="J3655" i="12" s="1"/>
  <c r="H3656" i="12"/>
  <c r="F3658" i="12"/>
  <c r="G3658" i="12" s="1"/>
  <c r="E3657" i="12"/>
  <c r="P3655" i="12" l="1"/>
  <c r="Q3655" i="12"/>
  <c r="R3654" i="12"/>
  <c r="L3656" i="12"/>
  <c r="M3656" i="12"/>
  <c r="N3655" i="12"/>
  <c r="I3656" i="12"/>
  <c r="J3656" i="12" s="1"/>
  <c r="H3657" i="12"/>
  <c r="E3658" i="12"/>
  <c r="F3659" i="12"/>
  <c r="G3659" i="12" s="1"/>
  <c r="P3656" i="12" l="1"/>
  <c r="Q3656" i="12"/>
  <c r="R3655" i="12"/>
  <c r="L3657" i="12"/>
  <c r="M3657" i="12"/>
  <c r="N3656" i="12"/>
  <c r="I3657" i="12"/>
  <c r="J3657" i="12" s="1"/>
  <c r="H3658" i="12"/>
  <c r="F3660" i="12"/>
  <c r="G3660" i="12" s="1"/>
  <c r="E3659" i="12"/>
  <c r="P3657" i="12" l="1"/>
  <c r="Q3657" i="12"/>
  <c r="R3656" i="12"/>
  <c r="L3658" i="12"/>
  <c r="M3658" i="12"/>
  <c r="N3657" i="12"/>
  <c r="I3658" i="12"/>
  <c r="J3658" i="12" s="1"/>
  <c r="H3659" i="12"/>
  <c r="E3660" i="12"/>
  <c r="F3661" i="12"/>
  <c r="G3661" i="12" s="1"/>
  <c r="P3658" i="12" l="1"/>
  <c r="Q3658" i="12"/>
  <c r="R3657" i="12"/>
  <c r="L3659" i="12"/>
  <c r="M3659" i="12"/>
  <c r="N3658" i="12"/>
  <c r="I3659" i="12"/>
  <c r="J3659" i="12" s="1"/>
  <c r="H3660" i="12"/>
  <c r="F3662" i="12"/>
  <c r="G3662" i="12" s="1"/>
  <c r="E3661" i="12"/>
  <c r="P3659" i="12" l="1"/>
  <c r="Q3659" i="12"/>
  <c r="R3658" i="12"/>
  <c r="L3660" i="12"/>
  <c r="M3660" i="12"/>
  <c r="N3659" i="12"/>
  <c r="I3660" i="12"/>
  <c r="J3660" i="12" s="1"/>
  <c r="H3661" i="12"/>
  <c r="E3662" i="12"/>
  <c r="F3663" i="12"/>
  <c r="G3663" i="12" s="1"/>
  <c r="P3660" i="12" l="1"/>
  <c r="Q3660" i="12"/>
  <c r="R3659" i="12"/>
  <c r="L3661" i="12"/>
  <c r="M3661" i="12"/>
  <c r="N3660" i="12"/>
  <c r="I3661" i="12"/>
  <c r="J3661" i="12" s="1"/>
  <c r="H3662" i="12"/>
  <c r="F3664" i="12"/>
  <c r="G3664" i="12" s="1"/>
  <c r="E3663" i="12"/>
  <c r="P3661" i="12" l="1"/>
  <c r="Q3661" i="12"/>
  <c r="R3660" i="12"/>
  <c r="L3662" i="12"/>
  <c r="M3662" i="12"/>
  <c r="N3661" i="12"/>
  <c r="I3662" i="12"/>
  <c r="J3662" i="12" s="1"/>
  <c r="H3663" i="12"/>
  <c r="E3664" i="12"/>
  <c r="F3665" i="12"/>
  <c r="G3665" i="12" s="1"/>
  <c r="P3662" i="12" l="1"/>
  <c r="Q3662" i="12"/>
  <c r="R3661" i="12"/>
  <c r="L3663" i="12"/>
  <c r="M3663" i="12"/>
  <c r="N3662" i="12"/>
  <c r="I3663" i="12"/>
  <c r="J3663" i="12" s="1"/>
  <c r="H3664" i="12"/>
  <c r="F3666" i="12"/>
  <c r="G3666" i="12" s="1"/>
  <c r="E3665" i="12"/>
  <c r="P3663" i="12" l="1"/>
  <c r="Q3663" i="12"/>
  <c r="R3662" i="12"/>
  <c r="L3664" i="12"/>
  <c r="M3664" i="12"/>
  <c r="N3663" i="12"/>
  <c r="I3664" i="12"/>
  <c r="J3664" i="12" s="1"/>
  <c r="H3665" i="12"/>
  <c r="F3667" i="12"/>
  <c r="G3667" i="12" s="1"/>
  <c r="E3666" i="12"/>
  <c r="P3664" i="12" l="1"/>
  <c r="Q3664" i="12"/>
  <c r="R3663" i="12"/>
  <c r="L3665" i="12"/>
  <c r="M3665" i="12"/>
  <c r="N3664" i="12"/>
  <c r="I3665" i="12"/>
  <c r="J3665" i="12" s="1"/>
  <c r="H3666" i="12"/>
  <c r="E3667" i="12"/>
  <c r="F3668" i="12"/>
  <c r="G3668" i="12" s="1"/>
  <c r="P3665" i="12" l="1"/>
  <c r="Q3665" i="12"/>
  <c r="R3664" i="12"/>
  <c r="L3666" i="12"/>
  <c r="M3666" i="12"/>
  <c r="N3665" i="12"/>
  <c r="I3666" i="12"/>
  <c r="J3666" i="12" s="1"/>
  <c r="H3667" i="12"/>
  <c r="F3669" i="12"/>
  <c r="G3669" i="12" s="1"/>
  <c r="E3668" i="12"/>
  <c r="P3666" i="12" l="1"/>
  <c r="Q3666" i="12"/>
  <c r="R3665" i="12"/>
  <c r="L3667" i="12"/>
  <c r="M3667" i="12"/>
  <c r="N3666" i="12"/>
  <c r="I3667" i="12"/>
  <c r="J3667" i="12" s="1"/>
  <c r="H3668" i="12"/>
  <c r="E3669" i="12"/>
  <c r="F3670" i="12"/>
  <c r="G3670" i="12" s="1"/>
  <c r="P3667" i="12" l="1"/>
  <c r="Q3667" i="12"/>
  <c r="R3666" i="12"/>
  <c r="L3668" i="12"/>
  <c r="M3668" i="12"/>
  <c r="N3667" i="12"/>
  <c r="I3668" i="12"/>
  <c r="J3668" i="12" s="1"/>
  <c r="H3669" i="12"/>
  <c r="F3671" i="12"/>
  <c r="G3671" i="12" s="1"/>
  <c r="E3670" i="12"/>
  <c r="P3668" i="12" l="1"/>
  <c r="Q3668" i="12"/>
  <c r="R3667" i="12"/>
  <c r="L3669" i="12"/>
  <c r="M3669" i="12"/>
  <c r="N3668" i="12"/>
  <c r="I3669" i="12"/>
  <c r="J3669" i="12" s="1"/>
  <c r="H3670" i="12"/>
  <c r="E3671" i="12"/>
  <c r="F3672" i="12"/>
  <c r="G3672" i="12" s="1"/>
  <c r="P3669" i="12" l="1"/>
  <c r="Q3669" i="12"/>
  <c r="R3668" i="12"/>
  <c r="L3670" i="12"/>
  <c r="M3670" i="12"/>
  <c r="N3669" i="12"/>
  <c r="I3670" i="12"/>
  <c r="J3670" i="12" s="1"/>
  <c r="H3671" i="12"/>
  <c r="F3673" i="12"/>
  <c r="G3673" i="12" s="1"/>
  <c r="E3672" i="12"/>
  <c r="P3670" i="12" l="1"/>
  <c r="Q3670" i="12"/>
  <c r="R3669" i="12"/>
  <c r="L3671" i="12"/>
  <c r="M3671" i="12"/>
  <c r="N3670" i="12"/>
  <c r="I3671" i="12"/>
  <c r="J3671" i="12" s="1"/>
  <c r="H3672" i="12"/>
  <c r="M3672" i="12" s="1"/>
  <c r="E3673" i="12"/>
  <c r="F3674" i="12"/>
  <c r="G3674" i="12" s="1"/>
  <c r="P3671" i="12" l="1"/>
  <c r="Q3671" i="12"/>
  <c r="Q3672" i="12" s="1"/>
  <c r="R3670" i="12"/>
  <c r="N3671" i="12"/>
  <c r="I3672" i="12"/>
  <c r="J3672" i="12" s="1"/>
  <c r="L3672" i="12"/>
  <c r="N3672" i="12" s="1"/>
  <c r="H3673" i="12"/>
  <c r="F3675" i="12"/>
  <c r="G3675" i="12" s="1"/>
  <c r="E3674" i="12"/>
  <c r="P3672" i="12" l="1"/>
  <c r="R3671" i="12"/>
  <c r="L3673" i="12"/>
  <c r="M3673" i="12"/>
  <c r="I3673" i="12"/>
  <c r="J3673" i="12" s="1"/>
  <c r="H3674" i="12"/>
  <c r="F3676" i="12"/>
  <c r="G3676" i="12" s="1"/>
  <c r="E3675" i="12"/>
  <c r="P3673" i="12" l="1"/>
  <c r="R3672" i="12"/>
  <c r="Q3673" i="12"/>
  <c r="L3674" i="12"/>
  <c r="M3674" i="12"/>
  <c r="N3673" i="12"/>
  <c r="I3674" i="12"/>
  <c r="J3674" i="12" s="1"/>
  <c r="H3675" i="12"/>
  <c r="F3677" i="12"/>
  <c r="G3677" i="12" s="1"/>
  <c r="E3676" i="12"/>
  <c r="P3674" i="12" l="1"/>
  <c r="Q3674" i="12"/>
  <c r="R3673" i="12"/>
  <c r="L3675" i="12"/>
  <c r="M3675" i="12"/>
  <c r="N3674" i="12"/>
  <c r="I3675" i="12"/>
  <c r="J3675" i="12" s="1"/>
  <c r="H3676" i="12"/>
  <c r="E3677" i="12"/>
  <c r="F3678" i="12"/>
  <c r="G3678" i="12" s="1"/>
  <c r="P3675" i="12" l="1"/>
  <c r="Q3675" i="12"/>
  <c r="R3674" i="12"/>
  <c r="L3676" i="12"/>
  <c r="M3676" i="12"/>
  <c r="N3675" i="12"/>
  <c r="I3676" i="12"/>
  <c r="J3676" i="12" s="1"/>
  <c r="H3677" i="12"/>
  <c r="F3679" i="12"/>
  <c r="G3679" i="12" s="1"/>
  <c r="E3678" i="12"/>
  <c r="P3676" i="12" l="1"/>
  <c r="Q3676" i="12"/>
  <c r="R3675" i="12"/>
  <c r="L3677" i="12"/>
  <c r="M3677" i="12"/>
  <c r="N3676" i="12"/>
  <c r="I3677" i="12"/>
  <c r="J3677" i="12" s="1"/>
  <c r="H3678" i="12"/>
  <c r="F3680" i="12"/>
  <c r="G3680" i="12" s="1"/>
  <c r="E3679" i="12"/>
  <c r="P3677" i="12" l="1"/>
  <c r="Q3677" i="12"/>
  <c r="R3676" i="12"/>
  <c r="L3678" i="12"/>
  <c r="M3678" i="12"/>
  <c r="N3677" i="12"/>
  <c r="I3678" i="12"/>
  <c r="J3678" i="12" s="1"/>
  <c r="H3679" i="12"/>
  <c r="F3681" i="12"/>
  <c r="G3681" i="12" s="1"/>
  <c r="E3680" i="12"/>
  <c r="P3678" i="12" l="1"/>
  <c r="Q3678" i="12"/>
  <c r="R3677" i="12"/>
  <c r="L3679" i="12"/>
  <c r="M3679" i="12"/>
  <c r="N3678" i="12"/>
  <c r="I3679" i="12"/>
  <c r="J3679" i="12" s="1"/>
  <c r="H3680" i="12"/>
  <c r="E3681" i="12"/>
  <c r="F3682" i="12"/>
  <c r="G3682" i="12" s="1"/>
  <c r="P3679" i="12" l="1"/>
  <c r="Q3679" i="12"/>
  <c r="R3678" i="12"/>
  <c r="L3680" i="12"/>
  <c r="M3680" i="12"/>
  <c r="N3679" i="12"/>
  <c r="I3680" i="12"/>
  <c r="J3680" i="12" s="1"/>
  <c r="H3681" i="12"/>
  <c r="M3681" i="12" s="1"/>
  <c r="F3683" i="12"/>
  <c r="G3683" i="12" s="1"/>
  <c r="E3682" i="12"/>
  <c r="P3680" i="12" l="1"/>
  <c r="Q3680" i="12"/>
  <c r="Q3681" i="12" s="1"/>
  <c r="R3679" i="12"/>
  <c r="N3680" i="12"/>
  <c r="I3681" i="12"/>
  <c r="J3681" i="12" s="1"/>
  <c r="L3681" i="12"/>
  <c r="N3681" i="12" s="1"/>
  <c r="H3682" i="12"/>
  <c r="F3684" i="12"/>
  <c r="G3684" i="12" s="1"/>
  <c r="E3683" i="12"/>
  <c r="P3681" i="12" l="1"/>
  <c r="R3681" i="12" s="1"/>
  <c r="R3680" i="12"/>
  <c r="L3682" i="12"/>
  <c r="M3682" i="12"/>
  <c r="J16" i="12"/>
  <c r="I3682" i="12"/>
  <c r="J3682" i="12" s="1"/>
  <c r="H3683" i="12"/>
  <c r="F3685" i="12"/>
  <c r="G3685" i="12" s="1"/>
  <c r="E3684" i="12"/>
  <c r="P3682" i="12" l="1"/>
  <c r="Q3682" i="12"/>
  <c r="N3682" i="12"/>
  <c r="L3683" i="12"/>
  <c r="M3683" i="12"/>
  <c r="I3683" i="12"/>
  <c r="J3683" i="12" s="1"/>
  <c r="H3684" i="12"/>
  <c r="E3685" i="12"/>
  <c r="F3686" i="12"/>
  <c r="G3686" i="12" s="1"/>
  <c r="P3683" i="12" l="1"/>
  <c r="Q3683" i="12"/>
  <c r="R3682" i="12"/>
  <c r="L3684" i="12"/>
  <c r="M3684" i="12"/>
  <c r="N3683" i="12"/>
  <c r="I3684" i="12"/>
  <c r="H3685" i="12"/>
  <c r="F3687" i="12"/>
  <c r="G3687" i="12" s="1"/>
  <c r="E3686" i="12"/>
  <c r="P3684" i="12" l="1"/>
  <c r="J3684" i="12"/>
  <c r="Q3684" i="12"/>
  <c r="R3683" i="12"/>
  <c r="L3685" i="12"/>
  <c r="M3685" i="12"/>
  <c r="N3684" i="12"/>
  <c r="I3685" i="12"/>
  <c r="H3686" i="12"/>
  <c r="M3686" i="12" s="1"/>
  <c r="F3688" i="12"/>
  <c r="G3688" i="12" s="1"/>
  <c r="E3687" i="12"/>
  <c r="J3685" i="12" l="1"/>
  <c r="P3685" i="12"/>
  <c r="Q3685" i="12"/>
  <c r="Q3686" i="12" s="1"/>
  <c r="R3684" i="12"/>
  <c r="N3685" i="12"/>
  <c r="I3686" i="12"/>
  <c r="L3686" i="12"/>
  <c r="N3686" i="12" s="1"/>
  <c r="H3687" i="12"/>
  <c r="E3688" i="12"/>
  <c r="F3689" i="12"/>
  <c r="G3689" i="12" s="1"/>
  <c r="P3686" i="12" l="1"/>
  <c r="R3686" i="12" s="1"/>
  <c r="J3686" i="12"/>
  <c r="R3685" i="12"/>
  <c r="L3687" i="12"/>
  <c r="M3687" i="12"/>
  <c r="I3687" i="12"/>
  <c r="H3688" i="12"/>
  <c r="F3690" i="12"/>
  <c r="G3690" i="12" s="1"/>
  <c r="E3689" i="12"/>
  <c r="J3687" i="12" l="1"/>
  <c r="P3687" i="12"/>
  <c r="Q3687" i="12"/>
  <c r="L3688" i="12"/>
  <c r="M3688" i="12"/>
  <c r="N3687" i="12"/>
  <c r="I3688" i="12"/>
  <c r="H3689" i="12"/>
  <c r="F3691" i="12"/>
  <c r="G3691" i="12" s="1"/>
  <c r="E3690" i="12"/>
  <c r="J3688" i="12" l="1"/>
  <c r="P3688" i="12"/>
  <c r="Q3688" i="12"/>
  <c r="R3687" i="12"/>
  <c r="L3689" i="12"/>
  <c r="M3689" i="12"/>
  <c r="N3688" i="12"/>
  <c r="I3689" i="12"/>
  <c r="H3690" i="12"/>
  <c r="F3692" i="12"/>
  <c r="G3692" i="12" s="1"/>
  <c r="E3691" i="12"/>
  <c r="J3689" i="12" l="1"/>
  <c r="P3689" i="12"/>
  <c r="Q3689" i="12"/>
  <c r="R3688" i="12"/>
  <c r="L3690" i="12"/>
  <c r="M3690" i="12"/>
  <c r="N3689" i="12"/>
  <c r="I3690" i="12"/>
  <c r="J3690" i="12" s="1"/>
  <c r="H3691" i="12"/>
  <c r="E3692" i="12"/>
  <c r="F3693" i="12"/>
  <c r="G3693" i="12" s="1"/>
  <c r="P3690" i="12" l="1"/>
  <c r="Q3690" i="12"/>
  <c r="R3689" i="12"/>
  <c r="L3691" i="12"/>
  <c r="M3691" i="12"/>
  <c r="N3690" i="12"/>
  <c r="I3691" i="12"/>
  <c r="J3691" i="12" s="1"/>
  <c r="H3692" i="12"/>
  <c r="F3694" i="12"/>
  <c r="G3694" i="12" s="1"/>
  <c r="E3693" i="12"/>
  <c r="P3691" i="12" l="1"/>
  <c r="Q3691" i="12"/>
  <c r="R3690" i="12"/>
  <c r="L3692" i="12"/>
  <c r="M3692" i="12"/>
  <c r="N3691" i="12"/>
  <c r="I3692" i="12"/>
  <c r="J3692" i="12" s="1"/>
  <c r="H3693" i="12"/>
  <c r="E3694" i="12"/>
  <c r="F3695" i="12"/>
  <c r="G3695" i="12" s="1"/>
  <c r="P3692" i="12" l="1"/>
  <c r="Q3692" i="12"/>
  <c r="R3691" i="12"/>
  <c r="L3693" i="12"/>
  <c r="M3693" i="12"/>
  <c r="N3692" i="12"/>
  <c r="I3693" i="12"/>
  <c r="J3693" i="12" s="1"/>
  <c r="H3694" i="12"/>
  <c r="F3696" i="12"/>
  <c r="G3696" i="12" s="1"/>
  <c r="E3695" i="12"/>
  <c r="P3693" i="12" l="1"/>
  <c r="Q3693" i="12"/>
  <c r="R3692" i="12"/>
  <c r="L3694" i="12"/>
  <c r="M3694" i="12"/>
  <c r="N3693" i="12"/>
  <c r="I3694" i="12"/>
  <c r="J3694" i="12" s="1"/>
  <c r="H3695" i="12"/>
  <c r="E3696" i="12"/>
  <c r="F3697" i="12"/>
  <c r="G3697" i="12" s="1"/>
  <c r="P3694" i="12" l="1"/>
  <c r="Q3694" i="12"/>
  <c r="R3693" i="12"/>
  <c r="L3695" i="12"/>
  <c r="M3695" i="12"/>
  <c r="N3694" i="12"/>
  <c r="I3695" i="12"/>
  <c r="J3695" i="12" s="1"/>
  <c r="H3696" i="12"/>
  <c r="F3698" i="12"/>
  <c r="G3698" i="12" s="1"/>
  <c r="E3697" i="12"/>
  <c r="P3695" i="12" l="1"/>
  <c r="Q3695" i="12"/>
  <c r="R3694" i="12"/>
  <c r="L3696" i="12"/>
  <c r="M3696" i="12"/>
  <c r="N3695" i="12"/>
  <c r="I3696" i="12"/>
  <c r="J3696" i="12" s="1"/>
  <c r="H3697" i="12"/>
  <c r="E3698" i="12"/>
  <c r="F3699" i="12"/>
  <c r="G3699" i="12" s="1"/>
  <c r="P3696" i="12" l="1"/>
  <c r="Q3696" i="12"/>
  <c r="R3695" i="12"/>
  <c r="L3697" i="12"/>
  <c r="M3697" i="12"/>
  <c r="N3696" i="12"/>
  <c r="I3697" i="12"/>
  <c r="J3697" i="12" s="1"/>
  <c r="H3698" i="12"/>
  <c r="M3698" i="12" s="1"/>
  <c r="F3700" i="12"/>
  <c r="G3700" i="12" s="1"/>
  <c r="E3699" i="12"/>
  <c r="P3697" i="12" l="1"/>
  <c r="Q3697" i="12"/>
  <c r="Q3698" i="12" s="1"/>
  <c r="R3696" i="12"/>
  <c r="N3697" i="12"/>
  <c r="I3698" i="12"/>
  <c r="J3698" i="12" s="1"/>
  <c r="L3698" i="12"/>
  <c r="N3698" i="12" s="1"/>
  <c r="H3699" i="12"/>
  <c r="F3701" i="12"/>
  <c r="G3701" i="12" s="1"/>
  <c r="E3700" i="12"/>
  <c r="P3698" i="12" l="1"/>
  <c r="R3698" i="12" s="1"/>
  <c r="R3697" i="12"/>
  <c r="L3699" i="12"/>
  <c r="M3699" i="12"/>
  <c r="I3699" i="12"/>
  <c r="J3699" i="12" s="1"/>
  <c r="H3700" i="12"/>
  <c r="F3702" i="12"/>
  <c r="G3702" i="12" s="1"/>
  <c r="E3701" i="12"/>
  <c r="P3699" i="12" l="1"/>
  <c r="Q3699" i="12"/>
  <c r="N3699" i="12"/>
  <c r="L3700" i="12"/>
  <c r="M3700" i="12"/>
  <c r="I3700" i="12"/>
  <c r="J3700" i="12" s="1"/>
  <c r="H3701" i="12"/>
  <c r="F3703" i="12"/>
  <c r="G3703" i="12" s="1"/>
  <c r="E3702" i="12"/>
  <c r="P3700" i="12" l="1"/>
  <c r="Q3700" i="12"/>
  <c r="R3699" i="12"/>
  <c r="L3701" i="12"/>
  <c r="M3701" i="12"/>
  <c r="N3700" i="12"/>
  <c r="I3701" i="12"/>
  <c r="J3701" i="12" s="1"/>
  <c r="H3702" i="12"/>
  <c r="E3703" i="12"/>
  <c r="F3704" i="12"/>
  <c r="G3704" i="12" s="1"/>
  <c r="P3701" i="12" l="1"/>
  <c r="Q3701" i="12"/>
  <c r="R3700" i="12"/>
  <c r="L3702" i="12"/>
  <c r="M3702" i="12"/>
  <c r="N3701" i="12"/>
  <c r="I3702" i="12"/>
  <c r="J3702" i="12" s="1"/>
  <c r="H3703" i="12"/>
  <c r="F3705" i="12"/>
  <c r="G3705" i="12" s="1"/>
  <c r="E3704" i="12"/>
  <c r="P3702" i="12" l="1"/>
  <c r="Q3702" i="12"/>
  <c r="R3701" i="12"/>
  <c r="L3703" i="12"/>
  <c r="M3703" i="12"/>
  <c r="N3702" i="12"/>
  <c r="I3703" i="12"/>
  <c r="J3703" i="12" s="1"/>
  <c r="H3704" i="12"/>
  <c r="F3706" i="12"/>
  <c r="G3706" i="12" s="1"/>
  <c r="E3705" i="12"/>
  <c r="P3703" i="12" l="1"/>
  <c r="Q3703" i="12"/>
  <c r="R3702" i="12"/>
  <c r="L3704" i="12"/>
  <c r="M3704" i="12"/>
  <c r="N3703" i="12"/>
  <c r="I3704" i="12"/>
  <c r="J3704" i="12" s="1"/>
  <c r="H3705" i="12"/>
  <c r="F3707" i="12"/>
  <c r="G3707" i="12" s="1"/>
  <c r="E3706" i="12"/>
  <c r="P3704" i="12" l="1"/>
  <c r="Q3704" i="12"/>
  <c r="R3703" i="12"/>
  <c r="N3704" i="12"/>
  <c r="L3705" i="12"/>
  <c r="M3705" i="12"/>
  <c r="I3705" i="12"/>
  <c r="J3705" i="12" s="1"/>
  <c r="H3706" i="12"/>
  <c r="M3706" i="12" s="1"/>
  <c r="E3707" i="12"/>
  <c r="F3708" i="12"/>
  <c r="G3708" i="12" s="1"/>
  <c r="P3705" i="12" l="1"/>
  <c r="Q3705" i="12"/>
  <c r="Q3706" i="12" s="1"/>
  <c r="R3704" i="12"/>
  <c r="N3705" i="12"/>
  <c r="I3706" i="12"/>
  <c r="J3706" i="12" s="1"/>
  <c r="L3706" i="12"/>
  <c r="N3706" i="12" s="1"/>
  <c r="H3707" i="12"/>
  <c r="M3707" i="12" s="1"/>
  <c r="F3709" i="12"/>
  <c r="G3709" i="12" s="1"/>
  <c r="E3708" i="12"/>
  <c r="P3706" i="12" l="1"/>
  <c r="R3706" i="12" s="1"/>
  <c r="Q3707" i="12"/>
  <c r="R3705" i="12"/>
  <c r="I3707" i="12"/>
  <c r="J3707" i="12" s="1"/>
  <c r="L3707" i="12"/>
  <c r="N3707" i="12" s="1"/>
  <c r="H3708" i="12"/>
  <c r="E3709" i="12"/>
  <c r="F3710" i="12"/>
  <c r="G3710" i="12" s="1"/>
  <c r="P3707" i="12" l="1"/>
  <c r="R3707" i="12" s="1"/>
  <c r="L3708" i="12"/>
  <c r="M3708" i="12"/>
  <c r="I3708" i="12"/>
  <c r="J3708" i="12" s="1"/>
  <c r="H3709" i="12"/>
  <c r="F3711" i="12"/>
  <c r="G3711" i="12" s="1"/>
  <c r="E3710" i="12"/>
  <c r="P3708" i="12" l="1"/>
  <c r="Q3708" i="12"/>
  <c r="L3709" i="12"/>
  <c r="M3709" i="12"/>
  <c r="N3708" i="12"/>
  <c r="I3709" i="12"/>
  <c r="J3709" i="12" s="1"/>
  <c r="H3710" i="12"/>
  <c r="E3711" i="12"/>
  <c r="F3712" i="12"/>
  <c r="G3712" i="12" s="1"/>
  <c r="P3709" i="12" l="1"/>
  <c r="Q3709" i="12"/>
  <c r="R3708" i="12"/>
  <c r="L3710" i="12"/>
  <c r="M3710" i="12"/>
  <c r="N3709" i="12"/>
  <c r="I3710" i="12"/>
  <c r="J3710" i="12" s="1"/>
  <c r="H3711" i="12"/>
  <c r="F3713" i="12"/>
  <c r="G3713" i="12" s="1"/>
  <c r="E3712" i="12"/>
  <c r="P3710" i="12" l="1"/>
  <c r="Q3710" i="12"/>
  <c r="R3709" i="12"/>
  <c r="L3711" i="12"/>
  <c r="M3711" i="12"/>
  <c r="N3710" i="12"/>
  <c r="I3711" i="12"/>
  <c r="J3711" i="12" s="1"/>
  <c r="H3712" i="12"/>
  <c r="M3712" i="12" s="1"/>
  <c r="E3713" i="12"/>
  <c r="F3714" i="12"/>
  <c r="G3714" i="12" s="1"/>
  <c r="P3711" i="12" l="1"/>
  <c r="Q3711" i="12"/>
  <c r="Q3712" i="12" s="1"/>
  <c r="R3710" i="12"/>
  <c r="N3711" i="12"/>
  <c r="I3712" i="12"/>
  <c r="J3712" i="12" s="1"/>
  <c r="L3712" i="12"/>
  <c r="N3712" i="12" s="1"/>
  <c r="H3713" i="12"/>
  <c r="F3715" i="12"/>
  <c r="G3715" i="12" s="1"/>
  <c r="E3714" i="12"/>
  <c r="P3712" i="12" l="1"/>
  <c r="R3712" i="12" s="1"/>
  <c r="R3711" i="12"/>
  <c r="L3713" i="12"/>
  <c r="M3713" i="12"/>
  <c r="I3713" i="12"/>
  <c r="J3713" i="12" s="1"/>
  <c r="H3714" i="12"/>
  <c r="F3716" i="12"/>
  <c r="G3716" i="12" s="1"/>
  <c r="E3715" i="12"/>
  <c r="P3713" i="12" l="1"/>
  <c r="Q3713" i="12"/>
  <c r="L3714" i="12"/>
  <c r="M3714" i="12"/>
  <c r="N3713" i="12"/>
  <c r="I3714" i="12"/>
  <c r="J3714" i="12" s="1"/>
  <c r="H3715" i="12"/>
  <c r="E3716" i="12"/>
  <c r="F3717" i="12"/>
  <c r="G3717" i="12" s="1"/>
  <c r="P3714" i="12" l="1"/>
  <c r="Q3714" i="12"/>
  <c r="R3713" i="12"/>
  <c r="L3715" i="12"/>
  <c r="M3715" i="12"/>
  <c r="N3714" i="12"/>
  <c r="I3715" i="12"/>
  <c r="J3715" i="12" s="1"/>
  <c r="H3716" i="12"/>
  <c r="F3718" i="12"/>
  <c r="G3718" i="12" s="1"/>
  <c r="E3717" i="12"/>
  <c r="P3715" i="12" l="1"/>
  <c r="Q3715" i="12"/>
  <c r="R3714" i="12"/>
  <c r="L3716" i="12"/>
  <c r="M3716" i="12"/>
  <c r="N3715" i="12"/>
  <c r="I3716" i="12"/>
  <c r="J3716" i="12" s="1"/>
  <c r="H3717" i="12"/>
  <c r="M3717" i="12" s="1"/>
  <c r="F3719" i="12"/>
  <c r="G3719" i="12" s="1"/>
  <c r="E3718" i="12"/>
  <c r="P3716" i="12" l="1"/>
  <c r="Q3716" i="12"/>
  <c r="Q3717" i="12" s="1"/>
  <c r="R3715" i="12"/>
  <c r="N3716" i="12"/>
  <c r="I3717" i="12"/>
  <c r="J3717" i="12" s="1"/>
  <c r="L3717" i="12"/>
  <c r="N3717" i="12" s="1"/>
  <c r="H3718" i="12"/>
  <c r="M3718" i="12" s="1"/>
  <c r="F3720" i="12"/>
  <c r="G3720" i="12" s="1"/>
  <c r="E3719" i="12"/>
  <c r="P3717" i="12" l="1"/>
  <c r="R3717" i="12" s="1"/>
  <c r="Q3718" i="12"/>
  <c r="R3716" i="12"/>
  <c r="I3718" i="12"/>
  <c r="J3718" i="12" s="1"/>
  <c r="L3718" i="12"/>
  <c r="N3718" i="12" s="1"/>
  <c r="H3719" i="12"/>
  <c r="F3721" i="12"/>
  <c r="G3721" i="12" s="1"/>
  <c r="E3720" i="12"/>
  <c r="P3718" i="12" l="1"/>
  <c r="R3718" i="12" s="1"/>
  <c r="L3719" i="12"/>
  <c r="M3719" i="12"/>
  <c r="I3719" i="12"/>
  <c r="J3719" i="12" s="1"/>
  <c r="H3720" i="12"/>
  <c r="E3721" i="12"/>
  <c r="F3722" i="12"/>
  <c r="G3722" i="12" s="1"/>
  <c r="P3719" i="12" l="1"/>
  <c r="Q3719" i="12"/>
  <c r="L3720" i="12"/>
  <c r="M3720" i="12"/>
  <c r="N3719" i="12"/>
  <c r="I3720" i="12"/>
  <c r="J3720" i="12" s="1"/>
  <c r="H3721" i="12"/>
  <c r="M3721" i="12" s="1"/>
  <c r="F3723" i="12"/>
  <c r="G3723" i="12" s="1"/>
  <c r="E3722" i="12"/>
  <c r="P3720" i="12" l="1"/>
  <c r="Q3720" i="12"/>
  <c r="Q3721" i="12" s="1"/>
  <c r="R3719" i="12"/>
  <c r="N3720" i="12"/>
  <c r="I3721" i="12"/>
  <c r="J3721" i="12" s="1"/>
  <c r="L3721" i="12"/>
  <c r="N3721" i="12" s="1"/>
  <c r="H3722" i="12"/>
  <c r="F3724" i="12"/>
  <c r="G3724" i="12" s="1"/>
  <c r="E3723" i="12"/>
  <c r="P3721" i="12" l="1"/>
  <c r="R3721" i="12" s="1"/>
  <c r="R3720" i="12"/>
  <c r="L3722" i="12"/>
  <c r="M3722" i="12"/>
  <c r="I3722" i="12"/>
  <c r="J3722" i="12" s="1"/>
  <c r="H3723" i="12"/>
  <c r="F3725" i="12"/>
  <c r="G3725" i="12" s="1"/>
  <c r="E3724" i="12"/>
  <c r="P3722" i="12" l="1"/>
  <c r="Q3722" i="12"/>
  <c r="L3723" i="12"/>
  <c r="M3723" i="12"/>
  <c r="N3722" i="12"/>
  <c r="I3723" i="12"/>
  <c r="J3723" i="12" s="1"/>
  <c r="H3724" i="12"/>
  <c r="E3725" i="12"/>
  <c r="F3726" i="12"/>
  <c r="G3726" i="12" s="1"/>
  <c r="P3723" i="12" l="1"/>
  <c r="Q3723" i="12"/>
  <c r="R3722" i="12"/>
  <c r="N3723" i="12"/>
  <c r="L3724" i="12"/>
  <c r="M3724" i="12"/>
  <c r="I3724" i="12"/>
  <c r="J3724" i="12" s="1"/>
  <c r="H3725" i="12"/>
  <c r="F3727" i="12"/>
  <c r="G3727" i="12" s="1"/>
  <c r="E3726" i="12"/>
  <c r="P3724" i="12" l="1"/>
  <c r="Q3724" i="12"/>
  <c r="R3723" i="12"/>
  <c r="L3725" i="12"/>
  <c r="M3725" i="12"/>
  <c r="N3724" i="12"/>
  <c r="I3725" i="12"/>
  <c r="J3725" i="12" s="1"/>
  <c r="H3726" i="12"/>
  <c r="F3728" i="12"/>
  <c r="G3728" i="12" s="1"/>
  <c r="E3727" i="12"/>
  <c r="P3725" i="12" l="1"/>
  <c r="Q3725" i="12"/>
  <c r="R3724" i="12"/>
  <c r="L3726" i="12"/>
  <c r="M3726" i="12"/>
  <c r="N3725" i="12"/>
  <c r="I3726" i="12"/>
  <c r="J3726" i="12" s="1"/>
  <c r="H3727" i="12"/>
  <c r="F3729" i="12"/>
  <c r="G3729" i="12" s="1"/>
  <c r="E3728" i="12"/>
  <c r="P3726" i="12" l="1"/>
  <c r="Q3726" i="12"/>
  <c r="R3725" i="12"/>
  <c r="L3727" i="12"/>
  <c r="M3727" i="12"/>
  <c r="N3726" i="12"/>
  <c r="I3727" i="12"/>
  <c r="J3727" i="12" s="1"/>
  <c r="H3728" i="12"/>
  <c r="F3730" i="12"/>
  <c r="G3730" i="12" s="1"/>
  <c r="E3729" i="12"/>
  <c r="P3727" i="12" l="1"/>
  <c r="Q3727" i="12"/>
  <c r="R3726" i="12"/>
  <c r="L3728" i="12"/>
  <c r="M3728" i="12"/>
  <c r="N3727" i="12"/>
  <c r="I3728" i="12"/>
  <c r="J3728" i="12" s="1"/>
  <c r="H3729" i="12"/>
  <c r="F3731" i="12"/>
  <c r="G3731" i="12" s="1"/>
  <c r="E3730" i="12"/>
  <c r="P3728" i="12" l="1"/>
  <c r="Q3728" i="12"/>
  <c r="R3727" i="12"/>
  <c r="L3729" i="12"/>
  <c r="M3729" i="12"/>
  <c r="N3728" i="12"/>
  <c r="I3729" i="12"/>
  <c r="J3729" i="12" s="1"/>
  <c r="H3730" i="12"/>
  <c r="E3731" i="12"/>
  <c r="F3732" i="12"/>
  <c r="G3732" i="12" s="1"/>
  <c r="P3729" i="12" l="1"/>
  <c r="Q3729" i="12"/>
  <c r="R3728" i="12"/>
  <c r="L3730" i="12"/>
  <c r="M3730" i="12"/>
  <c r="N3729" i="12"/>
  <c r="I3730" i="12"/>
  <c r="J3730" i="12" s="1"/>
  <c r="H3731" i="12"/>
  <c r="F3733" i="12"/>
  <c r="G3733" i="12" s="1"/>
  <c r="E3732" i="12"/>
  <c r="P3730" i="12" l="1"/>
  <c r="Q3730" i="12"/>
  <c r="R3729" i="12"/>
  <c r="L3731" i="12"/>
  <c r="M3731" i="12"/>
  <c r="N3730" i="12"/>
  <c r="I3731" i="12"/>
  <c r="J3731" i="12" s="1"/>
  <c r="H3732" i="12"/>
  <c r="F3734" i="12"/>
  <c r="G3734" i="12" s="1"/>
  <c r="E3733" i="12"/>
  <c r="P3731" i="12" l="1"/>
  <c r="Q3731" i="12"/>
  <c r="R3730" i="12"/>
  <c r="L3732" i="12"/>
  <c r="M3732" i="12"/>
  <c r="N3731" i="12"/>
  <c r="I3732" i="12"/>
  <c r="J3732" i="12" s="1"/>
  <c r="H3733" i="12"/>
  <c r="E3734" i="12"/>
  <c r="F3735" i="12"/>
  <c r="G3735" i="12" s="1"/>
  <c r="P3732" i="12" l="1"/>
  <c r="Q3732" i="12"/>
  <c r="R3731" i="12"/>
  <c r="L3733" i="12"/>
  <c r="M3733" i="12"/>
  <c r="N3732" i="12"/>
  <c r="I3733" i="12"/>
  <c r="J3733" i="12" s="1"/>
  <c r="H3734" i="12"/>
  <c r="F3736" i="12"/>
  <c r="G3736" i="12" s="1"/>
  <c r="E3735" i="12"/>
  <c r="P3733" i="12" l="1"/>
  <c r="Q3733" i="12"/>
  <c r="R3732" i="12"/>
  <c r="L3734" i="12"/>
  <c r="M3734" i="12"/>
  <c r="N3733" i="12"/>
  <c r="I3734" i="12"/>
  <c r="J3734" i="12" s="1"/>
  <c r="H3735" i="12"/>
  <c r="E3736" i="12"/>
  <c r="F3737" i="12"/>
  <c r="G3737" i="12" s="1"/>
  <c r="P3734" i="12" l="1"/>
  <c r="Q3734" i="12"/>
  <c r="R3733" i="12"/>
  <c r="L3735" i="12"/>
  <c r="M3735" i="12"/>
  <c r="N3734" i="12"/>
  <c r="I3735" i="12"/>
  <c r="J3735" i="12" s="1"/>
  <c r="H3736" i="12"/>
  <c r="M3736" i="12" s="1"/>
  <c r="F3738" i="12"/>
  <c r="G3738" i="12" s="1"/>
  <c r="E3737" i="12"/>
  <c r="P3735" i="12" l="1"/>
  <c r="Q3735" i="12"/>
  <c r="Q3736" i="12" s="1"/>
  <c r="R3734" i="12"/>
  <c r="N3735" i="12"/>
  <c r="I3736" i="12"/>
  <c r="J3736" i="12" s="1"/>
  <c r="L3736" i="12"/>
  <c r="N3736" i="12" s="1"/>
  <c r="H3737" i="12"/>
  <c r="F3739" i="12"/>
  <c r="G3739" i="12" s="1"/>
  <c r="E3738" i="12"/>
  <c r="P3736" i="12" l="1"/>
  <c r="R3736" i="12" s="1"/>
  <c r="R3735" i="12"/>
  <c r="L3737" i="12"/>
  <c r="M3737" i="12"/>
  <c r="I3737" i="12"/>
  <c r="J3737" i="12" s="1"/>
  <c r="H3738" i="12"/>
  <c r="M3738" i="12" s="1"/>
  <c r="F3740" i="12"/>
  <c r="G3740" i="12" s="1"/>
  <c r="E3739" i="12"/>
  <c r="P3737" i="12" l="1"/>
  <c r="Q3737" i="12"/>
  <c r="Q3738" i="12" s="1"/>
  <c r="N3737" i="12"/>
  <c r="I3738" i="12"/>
  <c r="J3738" i="12" s="1"/>
  <c r="L3738" i="12"/>
  <c r="N3738" i="12" s="1"/>
  <c r="H3739" i="12"/>
  <c r="F3741" i="12"/>
  <c r="G3741" i="12" s="1"/>
  <c r="E3740" i="12"/>
  <c r="P3738" i="12" l="1"/>
  <c r="R3738" i="12" s="1"/>
  <c r="R3737" i="12"/>
  <c r="L3739" i="12"/>
  <c r="M3739" i="12"/>
  <c r="I3739" i="12"/>
  <c r="J3739" i="12" s="1"/>
  <c r="H3740" i="12"/>
  <c r="F3742" i="12"/>
  <c r="G3742" i="12" s="1"/>
  <c r="E3741" i="12"/>
  <c r="P3739" i="12" l="1"/>
  <c r="Q3739" i="12"/>
  <c r="L3740" i="12"/>
  <c r="M3740" i="12"/>
  <c r="N3739" i="12"/>
  <c r="I3740" i="12"/>
  <c r="J3740" i="12" s="1"/>
  <c r="H3741" i="12"/>
  <c r="F3743" i="12"/>
  <c r="G3743" i="12" s="1"/>
  <c r="E3742" i="12"/>
  <c r="P3740" i="12" l="1"/>
  <c r="Q3740" i="12"/>
  <c r="R3739" i="12"/>
  <c r="L3741" i="12"/>
  <c r="M3741" i="12"/>
  <c r="N3740" i="12"/>
  <c r="I3741" i="12"/>
  <c r="J3741" i="12" s="1"/>
  <c r="H3742" i="12"/>
  <c r="M3742" i="12" s="1"/>
  <c r="E3743" i="12"/>
  <c r="F3744" i="12"/>
  <c r="G3744" i="12" s="1"/>
  <c r="P3741" i="12" l="1"/>
  <c r="Q3741" i="12"/>
  <c r="Q3742" i="12" s="1"/>
  <c r="R3740" i="12"/>
  <c r="N3741" i="12"/>
  <c r="I3742" i="12"/>
  <c r="J3742" i="12" s="1"/>
  <c r="L3742" i="12"/>
  <c r="N3742" i="12" s="1"/>
  <c r="H3743" i="12"/>
  <c r="F3745" i="12"/>
  <c r="G3745" i="12" s="1"/>
  <c r="E3744" i="12"/>
  <c r="P3742" i="12" l="1"/>
  <c r="R3742" i="12" s="1"/>
  <c r="R3741" i="12"/>
  <c r="L3743" i="12"/>
  <c r="M3743" i="12"/>
  <c r="I3743" i="12"/>
  <c r="J3743" i="12" s="1"/>
  <c r="H3744" i="12"/>
  <c r="M3744" i="12" s="1"/>
  <c r="F3746" i="12"/>
  <c r="G3746" i="12" s="1"/>
  <c r="E3745" i="12"/>
  <c r="P3743" i="12" l="1"/>
  <c r="Q3743" i="12"/>
  <c r="Q3744" i="12" s="1"/>
  <c r="N3743" i="12"/>
  <c r="I3744" i="12"/>
  <c r="J3744" i="12" s="1"/>
  <c r="L3744" i="12"/>
  <c r="N3744" i="12" s="1"/>
  <c r="H3745" i="12"/>
  <c r="E3746" i="12"/>
  <c r="F3747" i="12"/>
  <c r="G3747" i="12" s="1"/>
  <c r="P3744" i="12" l="1"/>
  <c r="R3744" i="12" s="1"/>
  <c r="R3743" i="12"/>
  <c r="L3745" i="12"/>
  <c r="M3745" i="12"/>
  <c r="I3745" i="12"/>
  <c r="J3745" i="12" s="1"/>
  <c r="H3746" i="12"/>
  <c r="F3748" i="12"/>
  <c r="G3748" i="12" s="1"/>
  <c r="E3747" i="12"/>
  <c r="P3745" i="12" l="1"/>
  <c r="Q3745" i="12"/>
  <c r="L3746" i="12"/>
  <c r="M3746" i="12"/>
  <c r="N3745" i="12"/>
  <c r="I3746" i="12"/>
  <c r="J3746" i="12" s="1"/>
  <c r="H3747" i="12"/>
  <c r="E3748" i="12"/>
  <c r="F3749" i="12"/>
  <c r="G3749" i="12" s="1"/>
  <c r="P3746" i="12" l="1"/>
  <c r="Q3746" i="12"/>
  <c r="R3745" i="12"/>
  <c r="L3747" i="12"/>
  <c r="M3747" i="12"/>
  <c r="N3746" i="12"/>
  <c r="I3747" i="12"/>
  <c r="J3747" i="12" s="1"/>
  <c r="H3748" i="12"/>
  <c r="F3750" i="12"/>
  <c r="G3750" i="12" s="1"/>
  <c r="E3749" i="12"/>
  <c r="P3747" i="12" l="1"/>
  <c r="Q3747" i="12"/>
  <c r="R3746" i="12"/>
  <c r="L3748" i="12"/>
  <c r="M3748" i="12"/>
  <c r="N3747" i="12"/>
  <c r="I3748" i="12"/>
  <c r="J3748" i="12" s="1"/>
  <c r="H3749" i="12"/>
  <c r="M3749" i="12" s="1"/>
  <c r="F3751" i="12"/>
  <c r="G3751" i="12" s="1"/>
  <c r="E3750" i="12"/>
  <c r="P3748" i="12" l="1"/>
  <c r="Q3748" i="12"/>
  <c r="Q3749" i="12" s="1"/>
  <c r="R3747" i="12"/>
  <c r="N3748" i="12"/>
  <c r="I3749" i="12"/>
  <c r="J3749" i="12" s="1"/>
  <c r="L3749" i="12"/>
  <c r="N3749" i="12" s="1"/>
  <c r="H3750" i="12"/>
  <c r="F3752" i="12"/>
  <c r="G3752" i="12" s="1"/>
  <c r="E3751" i="12"/>
  <c r="R3748" i="12" l="1"/>
  <c r="P3749" i="12"/>
  <c r="L3750" i="12"/>
  <c r="M3750" i="12"/>
  <c r="I3750" i="12"/>
  <c r="J3750" i="12" s="1"/>
  <c r="H3751" i="12"/>
  <c r="E3752" i="12"/>
  <c r="F3753" i="12"/>
  <c r="G3753" i="12" s="1"/>
  <c r="P3750" i="12" l="1"/>
  <c r="R3749" i="12"/>
  <c r="Q3750" i="12"/>
  <c r="L3751" i="12"/>
  <c r="M3751" i="12"/>
  <c r="N3750" i="12"/>
  <c r="I3751" i="12"/>
  <c r="J3751" i="12" s="1"/>
  <c r="H3752" i="12"/>
  <c r="F3754" i="12"/>
  <c r="G3754" i="12" s="1"/>
  <c r="E3753" i="12"/>
  <c r="P3751" i="12" l="1"/>
  <c r="Q3751" i="12"/>
  <c r="R3750" i="12"/>
  <c r="L3752" i="12"/>
  <c r="M3752" i="12"/>
  <c r="N3751" i="12"/>
  <c r="I3752" i="12"/>
  <c r="J3752" i="12" s="1"/>
  <c r="H3753" i="12"/>
  <c r="E3754" i="12"/>
  <c r="F3755" i="12"/>
  <c r="G3755" i="12" s="1"/>
  <c r="P3752" i="12" l="1"/>
  <c r="Q3752" i="12"/>
  <c r="R3751" i="12"/>
  <c r="L3753" i="12"/>
  <c r="M3753" i="12"/>
  <c r="N3752" i="12"/>
  <c r="I3753" i="12"/>
  <c r="J3753" i="12" s="1"/>
  <c r="H3754" i="12"/>
  <c r="F3756" i="12"/>
  <c r="G3756" i="12" s="1"/>
  <c r="E3755" i="12"/>
  <c r="P3753" i="12" l="1"/>
  <c r="Q3753" i="12"/>
  <c r="R3752" i="12"/>
  <c r="L3754" i="12"/>
  <c r="M3754" i="12"/>
  <c r="N3753" i="12"/>
  <c r="I3754" i="12"/>
  <c r="J3754" i="12" s="1"/>
  <c r="H3755" i="12"/>
  <c r="E3756" i="12"/>
  <c r="F3757" i="12"/>
  <c r="G3757" i="12" s="1"/>
  <c r="P3754" i="12" l="1"/>
  <c r="Q3754" i="12"/>
  <c r="R3753" i="12"/>
  <c r="L3755" i="12"/>
  <c r="M3755" i="12"/>
  <c r="N3754" i="12"/>
  <c r="I3755" i="12"/>
  <c r="J3755" i="12" s="1"/>
  <c r="H3756" i="12"/>
  <c r="F3758" i="12"/>
  <c r="G3758" i="12" s="1"/>
  <c r="E3757" i="12"/>
  <c r="P3755" i="12" l="1"/>
  <c r="Q3755" i="12"/>
  <c r="R3754" i="12"/>
  <c r="L3756" i="12"/>
  <c r="M3756" i="12"/>
  <c r="N3755" i="12"/>
  <c r="I3756" i="12"/>
  <c r="J3756" i="12" s="1"/>
  <c r="H3757" i="12"/>
  <c r="F3759" i="12"/>
  <c r="G3759" i="12" s="1"/>
  <c r="E3758" i="12"/>
  <c r="P3756" i="12" l="1"/>
  <c r="Q3756" i="12"/>
  <c r="R3755" i="12"/>
  <c r="L3757" i="12"/>
  <c r="M3757" i="12"/>
  <c r="N3756" i="12"/>
  <c r="I3757" i="12"/>
  <c r="J3757" i="12" s="1"/>
  <c r="H3758" i="12"/>
  <c r="F3760" i="12"/>
  <c r="G3760" i="12" s="1"/>
  <c r="E3759" i="12"/>
  <c r="P3757" i="12" l="1"/>
  <c r="Q3757" i="12"/>
  <c r="R3756" i="12"/>
  <c r="L3758" i="12"/>
  <c r="M3758" i="12"/>
  <c r="N3757" i="12"/>
  <c r="I3758" i="12"/>
  <c r="J3758" i="12" s="1"/>
  <c r="H3759" i="12"/>
  <c r="F3761" i="12"/>
  <c r="G3761" i="12" s="1"/>
  <c r="E3760" i="12"/>
  <c r="P3758" i="12" l="1"/>
  <c r="Q3758" i="12"/>
  <c r="R3757" i="12"/>
  <c r="L3759" i="12"/>
  <c r="M3759" i="12"/>
  <c r="N3758" i="12"/>
  <c r="I3759" i="12"/>
  <c r="J3759" i="12" s="1"/>
  <c r="H3760" i="12"/>
  <c r="E3761" i="12"/>
  <c r="F3762" i="12"/>
  <c r="G3762" i="12" s="1"/>
  <c r="P3759" i="12" l="1"/>
  <c r="Q3759" i="12"/>
  <c r="R3758" i="12"/>
  <c r="L3760" i="12"/>
  <c r="M3760" i="12"/>
  <c r="N3759" i="12"/>
  <c r="I3760" i="12"/>
  <c r="J3760" i="12" s="1"/>
  <c r="H3761" i="12"/>
  <c r="F3763" i="12"/>
  <c r="G3763" i="12" s="1"/>
  <c r="E3762" i="12"/>
  <c r="P3760" i="12" l="1"/>
  <c r="Q3760" i="12"/>
  <c r="R3759" i="12"/>
  <c r="L3761" i="12"/>
  <c r="M3761" i="12"/>
  <c r="N3760" i="12"/>
  <c r="I3761" i="12"/>
  <c r="J3761" i="12" s="1"/>
  <c r="H3762" i="12"/>
  <c r="E3763" i="12"/>
  <c r="F3764" i="12"/>
  <c r="G3764" i="12" s="1"/>
  <c r="P3761" i="12" l="1"/>
  <c r="Q3761" i="12"/>
  <c r="R3760" i="12"/>
  <c r="L3762" i="12"/>
  <c r="M3762" i="12"/>
  <c r="N3761" i="12"/>
  <c r="I3762" i="12"/>
  <c r="J3762" i="12" s="1"/>
  <c r="H3763" i="12"/>
  <c r="F3765" i="12"/>
  <c r="G3765" i="12" s="1"/>
  <c r="E3764" i="12"/>
  <c r="P3762" i="12" l="1"/>
  <c r="Q3762" i="12"/>
  <c r="R3761" i="12"/>
  <c r="L3763" i="12"/>
  <c r="M3763" i="12"/>
  <c r="N3762" i="12"/>
  <c r="I3763" i="12"/>
  <c r="J3763" i="12" s="1"/>
  <c r="H3764" i="12"/>
  <c r="E3765" i="12"/>
  <c r="F3766" i="12"/>
  <c r="G3766" i="12" s="1"/>
  <c r="P3763" i="12" l="1"/>
  <c r="Q3763" i="12"/>
  <c r="R3762" i="12"/>
  <c r="L3764" i="12"/>
  <c r="M3764" i="12"/>
  <c r="N3763" i="12"/>
  <c r="I3764" i="12"/>
  <c r="J3764" i="12" s="1"/>
  <c r="H3765" i="12"/>
  <c r="F3767" i="12"/>
  <c r="G3767" i="12" s="1"/>
  <c r="E3766" i="12"/>
  <c r="P3764" i="12" l="1"/>
  <c r="Q3764" i="12"/>
  <c r="R3763" i="12"/>
  <c r="L3765" i="12"/>
  <c r="M3765" i="12"/>
  <c r="N3764" i="12"/>
  <c r="I3765" i="12"/>
  <c r="J3765" i="12" s="1"/>
  <c r="H3766" i="12"/>
  <c r="F3768" i="12"/>
  <c r="G3768" i="12" s="1"/>
  <c r="E3767" i="12"/>
  <c r="P3765" i="12" l="1"/>
  <c r="Q3765" i="12"/>
  <c r="R3764" i="12"/>
  <c r="L3766" i="12"/>
  <c r="M3766" i="12"/>
  <c r="N3765" i="12"/>
  <c r="I3766" i="12"/>
  <c r="J3766" i="12" s="1"/>
  <c r="H3767" i="12"/>
  <c r="F3769" i="12"/>
  <c r="G3769" i="12" s="1"/>
  <c r="E3768" i="12"/>
  <c r="P3766" i="12" l="1"/>
  <c r="Q3766" i="12"/>
  <c r="R3765" i="12"/>
  <c r="L3767" i="12"/>
  <c r="M3767" i="12"/>
  <c r="N3766" i="12"/>
  <c r="I3767" i="12"/>
  <c r="J3767" i="12" s="1"/>
  <c r="H3768" i="12"/>
  <c r="F3770" i="12"/>
  <c r="G3770" i="12" s="1"/>
  <c r="E3769" i="12"/>
  <c r="P3767" i="12" l="1"/>
  <c r="Q3767" i="12"/>
  <c r="R3766" i="12"/>
  <c r="L3768" i="12"/>
  <c r="M3768" i="12"/>
  <c r="N3767" i="12"/>
  <c r="I3768" i="12"/>
  <c r="J3768" i="12" s="1"/>
  <c r="H3769" i="12"/>
  <c r="E3770" i="12"/>
  <c r="F3771" i="12"/>
  <c r="G3771" i="12" s="1"/>
  <c r="P3768" i="12" l="1"/>
  <c r="Q3768" i="12"/>
  <c r="R3767" i="12"/>
  <c r="L3769" i="12"/>
  <c r="M3769" i="12"/>
  <c r="N3768" i="12"/>
  <c r="I3769" i="12"/>
  <c r="J3769" i="12" s="1"/>
  <c r="H3770" i="12"/>
  <c r="F3772" i="12"/>
  <c r="G3772" i="12" s="1"/>
  <c r="E3771" i="12"/>
  <c r="P3769" i="12" l="1"/>
  <c r="Q3769" i="12"/>
  <c r="R3768" i="12"/>
  <c r="L3770" i="12"/>
  <c r="M3770" i="12"/>
  <c r="N3769" i="12"/>
  <c r="I3770" i="12"/>
  <c r="J3770" i="12" s="1"/>
  <c r="H3771" i="12"/>
  <c r="E3772" i="12"/>
  <c r="F3773" i="12"/>
  <c r="G3773" i="12" s="1"/>
  <c r="P3770" i="12" l="1"/>
  <c r="Q3770" i="12"/>
  <c r="R3769" i="12"/>
  <c r="L3771" i="12"/>
  <c r="M3771" i="12"/>
  <c r="N3770" i="12"/>
  <c r="I3771" i="12"/>
  <c r="J3771" i="12" s="1"/>
  <c r="H3772" i="12"/>
  <c r="F3774" i="12"/>
  <c r="G3774" i="12" s="1"/>
  <c r="E3773" i="12"/>
  <c r="P3771" i="12" l="1"/>
  <c r="Q3771" i="12"/>
  <c r="R3770" i="12"/>
  <c r="L3772" i="12"/>
  <c r="M3772" i="12"/>
  <c r="N3771" i="12"/>
  <c r="I3772" i="12"/>
  <c r="J3772" i="12" s="1"/>
  <c r="H3773" i="12"/>
  <c r="F3775" i="12"/>
  <c r="G3775" i="12" s="1"/>
  <c r="E3774" i="12"/>
  <c r="P3772" i="12" l="1"/>
  <c r="Q3772" i="12"/>
  <c r="R3771" i="12"/>
  <c r="L3773" i="12"/>
  <c r="M3773" i="12"/>
  <c r="N3772" i="12"/>
  <c r="I3773" i="12"/>
  <c r="J3773" i="12" s="1"/>
  <c r="H3774" i="12"/>
  <c r="F3776" i="12"/>
  <c r="G3776" i="12" s="1"/>
  <c r="E3775" i="12"/>
  <c r="P3773" i="12" l="1"/>
  <c r="Q3773" i="12"/>
  <c r="R3772" i="12"/>
  <c r="L3774" i="12"/>
  <c r="M3774" i="12"/>
  <c r="N3773" i="12"/>
  <c r="I3774" i="12"/>
  <c r="J3774" i="12" s="1"/>
  <c r="H3775" i="12"/>
  <c r="F3777" i="12"/>
  <c r="G3777" i="12" s="1"/>
  <c r="E3776" i="12"/>
  <c r="P3774" i="12" l="1"/>
  <c r="Q3774" i="12"/>
  <c r="R3773" i="12"/>
  <c r="L3775" i="12"/>
  <c r="M3775" i="12"/>
  <c r="N3774" i="12"/>
  <c r="I3775" i="12"/>
  <c r="J3775" i="12" s="1"/>
  <c r="H3776" i="12"/>
  <c r="E3777" i="12"/>
  <c r="F3778" i="12"/>
  <c r="G3778" i="12" s="1"/>
  <c r="P3775" i="12" l="1"/>
  <c r="Q3775" i="12"/>
  <c r="R3774" i="12"/>
  <c r="L3776" i="12"/>
  <c r="M3776" i="12"/>
  <c r="N3775" i="12"/>
  <c r="I3776" i="12"/>
  <c r="J3776" i="12" s="1"/>
  <c r="H3777" i="12"/>
  <c r="M3777" i="12" s="1"/>
  <c r="F3779" i="12"/>
  <c r="G3779" i="12" s="1"/>
  <c r="E3778" i="12"/>
  <c r="P3776" i="12" l="1"/>
  <c r="Q3776" i="12"/>
  <c r="Q3777" i="12" s="1"/>
  <c r="R3775" i="12"/>
  <c r="N3776" i="12"/>
  <c r="I3777" i="12"/>
  <c r="J3777" i="12" s="1"/>
  <c r="L3777" i="12"/>
  <c r="N3777" i="12" s="1"/>
  <c r="H3778" i="12"/>
  <c r="F3780" i="12"/>
  <c r="G3780" i="12" s="1"/>
  <c r="E3779" i="12"/>
  <c r="P3777" i="12" l="1"/>
  <c r="R3777" i="12" s="1"/>
  <c r="R3776" i="12"/>
  <c r="L3778" i="12"/>
  <c r="M3778" i="12"/>
  <c r="I3778" i="12"/>
  <c r="J3778" i="12" s="1"/>
  <c r="H3779" i="12"/>
  <c r="F3781" i="12"/>
  <c r="G3781" i="12" s="1"/>
  <c r="E3780" i="12"/>
  <c r="P3778" i="12" l="1"/>
  <c r="Q3778" i="12"/>
  <c r="L3779" i="12"/>
  <c r="M3779" i="12"/>
  <c r="N3778" i="12"/>
  <c r="I3779" i="12"/>
  <c r="J3779" i="12" s="1"/>
  <c r="H3780" i="12"/>
  <c r="F3782" i="12"/>
  <c r="G3782" i="12" s="1"/>
  <c r="E3781" i="12"/>
  <c r="P3779" i="12" l="1"/>
  <c r="Q3779" i="12"/>
  <c r="R3778" i="12"/>
  <c r="L3780" i="12"/>
  <c r="M3780" i="12"/>
  <c r="N3779" i="12"/>
  <c r="I3780" i="12"/>
  <c r="J3780" i="12" s="1"/>
  <c r="H3781" i="12"/>
  <c r="E3782" i="12"/>
  <c r="F3783" i="12"/>
  <c r="G3783" i="12" s="1"/>
  <c r="P3780" i="12" l="1"/>
  <c r="Q3780" i="12"/>
  <c r="R3779" i="12"/>
  <c r="L3781" i="12"/>
  <c r="M3781" i="12"/>
  <c r="N3780" i="12"/>
  <c r="I3781" i="12"/>
  <c r="J3781" i="12" s="1"/>
  <c r="H3782" i="12"/>
  <c r="F3784" i="12"/>
  <c r="G3784" i="12" s="1"/>
  <c r="E3783" i="12"/>
  <c r="P3781" i="12" l="1"/>
  <c r="Q3781" i="12"/>
  <c r="R3780" i="12"/>
  <c r="L3782" i="12"/>
  <c r="M3782" i="12"/>
  <c r="N3781" i="12"/>
  <c r="I3782" i="12"/>
  <c r="J3782" i="12" s="1"/>
  <c r="H3783" i="12"/>
  <c r="E3784" i="12"/>
  <c r="F3785" i="12"/>
  <c r="G3785" i="12" s="1"/>
  <c r="P3782" i="12" l="1"/>
  <c r="Q3782" i="12"/>
  <c r="R3781" i="12"/>
  <c r="L3783" i="12"/>
  <c r="M3783" i="12"/>
  <c r="N3782" i="12"/>
  <c r="I3783" i="12"/>
  <c r="J3783" i="12" s="1"/>
  <c r="H3784" i="12"/>
  <c r="F3786" i="12"/>
  <c r="G3786" i="12" s="1"/>
  <c r="E3785" i="12"/>
  <c r="P3783" i="12" l="1"/>
  <c r="Q3783" i="12"/>
  <c r="R3782" i="12"/>
  <c r="L3784" i="12"/>
  <c r="M3784" i="12"/>
  <c r="N3783" i="12"/>
  <c r="I3784" i="12"/>
  <c r="J3784" i="12" s="1"/>
  <c r="H3785" i="12"/>
  <c r="F3787" i="12"/>
  <c r="G3787" i="12" s="1"/>
  <c r="E3786" i="12"/>
  <c r="P3784" i="12" l="1"/>
  <c r="Q3784" i="12"/>
  <c r="R3783" i="12"/>
  <c r="L3785" i="12"/>
  <c r="M3785" i="12"/>
  <c r="N3784" i="12"/>
  <c r="I3785" i="12"/>
  <c r="J3785" i="12" s="1"/>
  <c r="H3786" i="12"/>
  <c r="F3788" i="12"/>
  <c r="G3788" i="12" s="1"/>
  <c r="E3787" i="12"/>
  <c r="P3785" i="12" l="1"/>
  <c r="Q3785" i="12"/>
  <c r="R3784" i="12"/>
  <c r="L3786" i="12"/>
  <c r="M3786" i="12"/>
  <c r="N3785" i="12"/>
  <c r="I3786" i="12"/>
  <c r="J3786" i="12" s="1"/>
  <c r="H3787" i="12"/>
  <c r="E3788" i="12"/>
  <c r="F3789" i="12"/>
  <c r="G3789" i="12" s="1"/>
  <c r="P3786" i="12" l="1"/>
  <c r="Q3786" i="12"/>
  <c r="R3785" i="12"/>
  <c r="L3787" i="12"/>
  <c r="M3787" i="12"/>
  <c r="N3786" i="12"/>
  <c r="I3787" i="12"/>
  <c r="J3787" i="12" s="1"/>
  <c r="H3788" i="12"/>
  <c r="F3790" i="12"/>
  <c r="G3790" i="12" s="1"/>
  <c r="E3789" i="12"/>
  <c r="P3787" i="12" l="1"/>
  <c r="Q3787" i="12"/>
  <c r="R3786" i="12"/>
  <c r="L3788" i="12"/>
  <c r="M3788" i="12"/>
  <c r="N3787" i="12"/>
  <c r="I3788" i="12"/>
  <c r="J3788" i="12" s="1"/>
  <c r="H3789" i="12"/>
  <c r="M3789" i="12" s="1"/>
  <c r="E3790" i="12"/>
  <c r="F3791" i="12"/>
  <c r="G3791" i="12" s="1"/>
  <c r="P3788" i="12" l="1"/>
  <c r="Q3788" i="12"/>
  <c r="Q3789" i="12" s="1"/>
  <c r="R3787" i="12"/>
  <c r="N3788" i="12"/>
  <c r="I3789" i="12"/>
  <c r="J3789" i="12" s="1"/>
  <c r="L3789" i="12"/>
  <c r="N3789" i="12" s="1"/>
  <c r="H3790" i="12"/>
  <c r="F3792" i="12"/>
  <c r="G3792" i="12" s="1"/>
  <c r="E3791" i="12"/>
  <c r="P3789" i="12" l="1"/>
  <c r="R3789" i="12" s="1"/>
  <c r="R3788" i="12"/>
  <c r="L3790" i="12"/>
  <c r="M3790" i="12"/>
  <c r="I3790" i="12"/>
  <c r="J3790" i="12" s="1"/>
  <c r="H3791" i="12"/>
  <c r="E3792" i="12"/>
  <c r="F3793" i="12"/>
  <c r="G3793" i="12" s="1"/>
  <c r="P3790" i="12" l="1"/>
  <c r="Q3790" i="12"/>
  <c r="L3791" i="12"/>
  <c r="M3791" i="12"/>
  <c r="N3790" i="12"/>
  <c r="I3791" i="12"/>
  <c r="J3791" i="12" s="1"/>
  <c r="H3792" i="12"/>
  <c r="F3794" i="12"/>
  <c r="G3794" i="12" s="1"/>
  <c r="E3793" i="12"/>
  <c r="P3791" i="12" l="1"/>
  <c r="Q3791" i="12"/>
  <c r="R3790" i="12"/>
  <c r="L3792" i="12"/>
  <c r="M3792" i="12"/>
  <c r="N3791" i="12"/>
  <c r="I3792" i="12"/>
  <c r="J3792" i="12" s="1"/>
  <c r="H3793" i="12"/>
  <c r="E3794" i="12"/>
  <c r="F3795" i="12"/>
  <c r="G3795" i="12" s="1"/>
  <c r="P3792" i="12" l="1"/>
  <c r="Q3792" i="12"/>
  <c r="R3791" i="12"/>
  <c r="L3793" i="12"/>
  <c r="M3793" i="12"/>
  <c r="N3792" i="12"/>
  <c r="I3793" i="12"/>
  <c r="J3793" i="12" s="1"/>
  <c r="H3794" i="12"/>
  <c r="M3794" i="12" s="1"/>
  <c r="F3796" i="12"/>
  <c r="G3796" i="12" s="1"/>
  <c r="E3795" i="12"/>
  <c r="P3793" i="12" l="1"/>
  <c r="Q3793" i="12"/>
  <c r="Q3794" i="12" s="1"/>
  <c r="R3792" i="12"/>
  <c r="N3793" i="12"/>
  <c r="I3794" i="12"/>
  <c r="J3794" i="12" s="1"/>
  <c r="L3794" i="12"/>
  <c r="N3794" i="12" s="1"/>
  <c r="H3795" i="12"/>
  <c r="E3796" i="12"/>
  <c r="F3797" i="12"/>
  <c r="G3797" i="12" s="1"/>
  <c r="P3794" i="12" l="1"/>
  <c r="R3794" i="12" s="1"/>
  <c r="R3793" i="12"/>
  <c r="L3795" i="12"/>
  <c r="M3795" i="12"/>
  <c r="I3795" i="12"/>
  <c r="J3795" i="12" s="1"/>
  <c r="H3796" i="12"/>
  <c r="F3798" i="12"/>
  <c r="G3798" i="12" s="1"/>
  <c r="E3797" i="12"/>
  <c r="P3795" i="12" l="1"/>
  <c r="Q3795" i="12"/>
  <c r="L3796" i="12"/>
  <c r="M3796" i="12"/>
  <c r="N3795" i="12"/>
  <c r="I3796" i="12"/>
  <c r="J3796" i="12" s="1"/>
  <c r="H3797" i="12"/>
  <c r="F3799" i="12"/>
  <c r="G3799" i="12" s="1"/>
  <c r="E3798" i="12"/>
  <c r="P3796" i="12" l="1"/>
  <c r="Q3796" i="12"/>
  <c r="R3795" i="12"/>
  <c r="L3797" i="12"/>
  <c r="M3797" i="12"/>
  <c r="N3796" i="12"/>
  <c r="I3797" i="12"/>
  <c r="J3797" i="12" s="1"/>
  <c r="H3798" i="12"/>
  <c r="F3800" i="12"/>
  <c r="G3800" i="12" s="1"/>
  <c r="E3799" i="12"/>
  <c r="P3797" i="12" l="1"/>
  <c r="Q3797" i="12"/>
  <c r="R3796" i="12"/>
  <c r="L3798" i="12"/>
  <c r="M3798" i="12"/>
  <c r="N3797" i="12"/>
  <c r="I3798" i="12"/>
  <c r="J3798" i="12" s="1"/>
  <c r="H3799" i="12"/>
  <c r="E3800" i="12"/>
  <c r="F3801" i="12"/>
  <c r="G3801" i="12" s="1"/>
  <c r="P3798" i="12" l="1"/>
  <c r="Q3798" i="12"/>
  <c r="R3797" i="12"/>
  <c r="L3799" i="12"/>
  <c r="M3799" i="12"/>
  <c r="N3798" i="12"/>
  <c r="I3799" i="12"/>
  <c r="J3799" i="12" s="1"/>
  <c r="H3800" i="12"/>
  <c r="M3800" i="12" s="1"/>
  <c r="F3802" i="12"/>
  <c r="G3802" i="12" s="1"/>
  <c r="E3801" i="12"/>
  <c r="R3798" i="12" l="1"/>
  <c r="P3799" i="12"/>
  <c r="Q3799" i="12"/>
  <c r="Q3800" i="12" s="1"/>
  <c r="N3799" i="12"/>
  <c r="I3800" i="12"/>
  <c r="J3800" i="12" s="1"/>
  <c r="L3800" i="12"/>
  <c r="N3800" i="12" s="1"/>
  <c r="H3801" i="12"/>
  <c r="F3803" i="12"/>
  <c r="G3803" i="12" s="1"/>
  <c r="E3802" i="12"/>
  <c r="P3800" i="12" l="1"/>
  <c r="R3800" i="12" s="1"/>
  <c r="R3799" i="12"/>
  <c r="L3801" i="12"/>
  <c r="M3801" i="12"/>
  <c r="I3801" i="12"/>
  <c r="J3801" i="12" s="1"/>
  <c r="H3802" i="12"/>
  <c r="F3804" i="12"/>
  <c r="G3804" i="12" s="1"/>
  <c r="E3803" i="12"/>
  <c r="P3801" i="12" l="1"/>
  <c r="Q3801" i="12"/>
  <c r="L3802" i="12"/>
  <c r="M3802" i="12"/>
  <c r="N3801" i="12"/>
  <c r="I3802" i="12"/>
  <c r="J3802" i="12" s="1"/>
  <c r="H3803" i="12"/>
  <c r="M3803" i="12" s="1"/>
  <c r="E3804" i="12"/>
  <c r="F3805" i="12"/>
  <c r="G3805" i="12" s="1"/>
  <c r="P3802" i="12" l="1"/>
  <c r="Q3802" i="12"/>
  <c r="Q3803" i="12" s="1"/>
  <c r="R3801" i="12"/>
  <c r="N3802" i="12"/>
  <c r="I3803" i="12"/>
  <c r="J3803" i="12" s="1"/>
  <c r="L3803" i="12"/>
  <c r="N3803" i="12" s="1"/>
  <c r="H3804" i="12"/>
  <c r="F3806" i="12"/>
  <c r="G3806" i="12" s="1"/>
  <c r="E3805" i="12"/>
  <c r="P3803" i="12" l="1"/>
  <c r="R3803" i="12" s="1"/>
  <c r="R3802" i="12"/>
  <c r="L3804" i="12"/>
  <c r="M3804" i="12"/>
  <c r="I3804" i="12"/>
  <c r="J3804" i="12" s="1"/>
  <c r="H3805" i="12"/>
  <c r="F3807" i="12"/>
  <c r="G3807" i="12" s="1"/>
  <c r="E3806" i="12"/>
  <c r="P3804" i="12" l="1"/>
  <c r="Q3804" i="12"/>
  <c r="L3805" i="12"/>
  <c r="M3805" i="12"/>
  <c r="N3804" i="12"/>
  <c r="I3805" i="12"/>
  <c r="J3805" i="12" s="1"/>
  <c r="H3806" i="12"/>
  <c r="F3808" i="12"/>
  <c r="G3808" i="12" s="1"/>
  <c r="E3807" i="12"/>
  <c r="P3805" i="12" l="1"/>
  <c r="Q3805" i="12"/>
  <c r="R3804" i="12"/>
  <c r="L3806" i="12"/>
  <c r="M3806" i="12"/>
  <c r="N3805" i="12"/>
  <c r="I3806" i="12"/>
  <c r="J3806" i="12" s="1"/>
  <c r="H3807" i="12"/>
  <c r="F3809" i="12"/>
  <c r="G3809" i="12" s="1"/>
  <c r="E3808" i="12"/>
  <c r="P3806" i="12" l="1"/>
  <c r="Q3806" i="12"/>
  <c r="R3805" i="12"/>
  <c r="L3807" i="12"/>
  <c r="M3807" i="12"/>
  <c r="N3806" i="12"/>
  <c r="I3807" i="12"/>
  <c r="J3807" i="12" s="1"/>
  <c r="H3808" i="12"/>
  <c r="E3809" i="12"/>
  <c r="F3810" i="12"/>
  <c r="G3810" i="12" s="1"/>
  <c r="P3807" i="12" l="1"/>
  <c r="Q3807" i="12"/>
  <c r="R3806" i="12"/>
  <c r="L3808" i="12"/>
  <c r="M3808" i="12"/>
  <c r="N3807" i="12"/>
  <c r="I3808" i="12"/>
  <c r="J3808" i="12" s="1"/>
  <c r="H3809" i="12"/>
  <c r="M3809" i="12" s="1"/>
  <c r="F3811" i="12"/>
  <c r="G3811" i="12" s="1"/>
  <c r="E3810" i="12"/>
  <c r="P3808" i="12" l="1"/>
  <c r="Q3808" i="12"/>
  <c r="Q3809" i="12" s="1"/>
  <c r="R3807" i="12"/>
  <c r="N3808" i="12"/>
  <c r="I3809" i="12"/>
  <c r="J3809" i="12" s="1"/>
  <c r="L3809" i="12"/>
  <c r="N3809" i="12" s="1"/>
  <c r="H3810" i="12"/>
  <c r="F3812" i="12"/>
  <c r="G3812" i="12" s="1"/>
  <c r="E3811" i="12"/>
  <c r="P3809" i="12" l="1"/>
  <c r="R3809" i="12" s="1"/>
  <c r="R3808" i="12"/>
  <c r="L3810" i="12"/>
  <c r="M3810" i="12"/>
  <c r="I3810" i="12"/>
  <c r="J3810" i="12" s="1"/>
  <c r="H3811" i="12"/>
  <c r="F3813" i="12"/>
  <c r="G3813" i="12" s="1"/>
  <c r="E3812" i="12"/>
  <c r="P3810" i="12" l="1"/>
  <c r="Q3810" i="12"/>
  <c r="L3811" i="12"/>
  <c r="M3811" i="12"/>
  <c r="N3810" i="12"/>
  <c r="I3811" i="12"/>
  <c r="J3811" i="12" s="1"/>
  <c r="H3812" i="12"/>
  <c r="F3814" i="12"/>
  <c r="G3814" i="12" s="1"/>
  <c r="E3813" i="12"/>
  <c r="P3811" i="12" l="1"/>
  <c r="Q3811" i="12"/>
  <c r="R3811" i="12" s="1"/>
  <c r="R3810" i="12"/>
  <c r="L3812" i="12"/>
  <c r="M3812" i="12"/>
  <c r="N3811" i="12"/>
  <c r="I3812" i="12"/>
  <c r="J3812" i="12" s="1"/>
  <c r="H3813" i="12"/>
  <c r="E3814" i="12"/>
  <c r="F3815" i="12"/>
  <c r="G3815" i="12" s="1"/>
  <c r="P3812" i="12" l="1"/>
  <c r="Q3812" i="12"/>
  <c r="L3813" i="12"/>
  <c r="M3813" i="12"/>
  <c r="N3812" i="12"/>
  <c r="I3813" i="12"/>
  <c r="J3813" i="12" s="1"/>
  <c r="H3814" i="12"/>
  <c r="F3816" i="12"/>
  <c r="G3816" i="12" s="1"/>
  <c r="E3815" i="12"/>
  <c r="P3813" i="12" l="1"/>
  <c r="Q3813" i="12"/>
  <c r="R3812" i="12"/>
  <c r="L3814" i="12"/>
  <c r="M3814" i="12"/>
  <c r="N3813" i="12"/>
  <c r="I3814" i="12"/>
  <c r="J3814" i="12" s="1"/>
  <c r="H3815" i="12"/>
  <c r="F3817" i="12"/>
  <c r="G3817" i="12" s="1"/>
  <c r="E3816" i="12"/>
  <c r="P3814" i="12" l="1"/>
  <c r="Q3814" i="12"/>
  <c r="R3813" i="12"/>
  <c r="L3815" i="12"/>
  <c r="M3815" i="12"/>
  <c r="N3814" i="12"/>
  <c r="I3815" i="12"/>
  <c r="J3815" i="12" s="1"/>
  <c r="H3816" i="12"/>
  <c r="E3817" i="12"/>
  <c r="F3818" i="12"/>
  <c r="G3818" i="12" s="1"/>
  <c r="P3815" i="12" l="1"/>
  <c r="Q3815" i="12"/>
  <c r="R3814" i="12"/>
  <c r="L3816" i="12"/>
  <c r="M3816" i="12"/>
  <c r="N3815" i="12"/>
  <c r="I3816" i="12"/>
  <c r="J3816" i="12" s="1"/>
  <c r="H3817" i="12"/>
  <c r="F3819" i="12"/>
  <c r="G3819" i="12" s="1"/>
  <c r="E3818" i="12"/>
  <c r="P3816" i="12" l="1"/>
  <c r="Q3816" i="12"/>
  <c r="R3815" i="12"/>
  <c r="L3817" i="12"/>
  <c r="M3817" i="12"/>
  <c r="N3816" i="12"/>
  <c r="I3817" i="12"/>
  <c r="J3817" i="12" s="1"/>
  <c r="H3818" i="12"/>
  <c r="M3818" i="12" s="1"/>
  <c r="F3820" i="12"/>
  <c r="G3820" i="12" s="1"/>
  <c r="E3819" i="12"/>
  <c r="P3817" i="12" l="1"/>
  <c r="Q3817" i="12"/>
  <c r="Q3818" i="12" s="1"/>
  <c r="R3816" i="12"/>
  <c r="N3817" i="12"/>
  <c r="I3818" i="12"/>
  <c r="J3818" i="12" s="1"/>
  <c r="L3818" i="12"/>
  <c r="N3818" i="12" s="1"/>
  <c r="H3819" i="12"/>
  <c r="F3821" i="12"/>
  <c r="G3821" i="12" s="1"/>
  <c r="E3820" i="12"/>
  <c r="P3818" i="12" l="1"/>
  <c r="R3818" i="12" s="1"/>
  <c r="R3817" i="12"/>
  <c r="L3819" i="12"/>
  <c r="M3819" i="12"/>
  <c r="I3819" i="12"/>
  <c r="J3819" i="12" s="1"/>
  <c r="H3820" i="12"/>
  <c r="F3822" i="12"/>
  <c r="G3822" i="12" s="1"/>
  <c r="E3821" i="12"/>
  <c r="P3819" i="12" l="1"/>
  <c r="Q3819" i="12"/>
  <c r="L3820" i="12"/>
  <c r="M3820" i="12"/>
  <c r="N3819" i="12"/>
  <c r="I3820" i="12"/>
  <c r="J3820" i="12" s="1"/>
  <c r="H3821" i="12"/>
  <c r="M3821" i="12" s="1"/>
  <c r="F3823" i="12"/>
  <c r="G3823" i="12" s="1"/>
  <c r="E3822" i="12"/>
  <c r="P3820" i="12" l="1"/>
  <c r="Q3820" i="12"/>
  <c r="Q3821" i="12" s="1"/>
  <c r="R3819" i="12"/>
  <c r="N3820" i="12"/>
  <c r="I3821" i="12"/>
  <c r="J3821" i="12" s="1"/>
  <c r="L3821" i="12"/>
  <c r="N3821" i="12" s="1"/>
  <c r="H3822" i="12"/>
  <c r="F3824" i="12"/>
  <c r="G3824" i="12" s="1"/>
  <c r="E3823" i="12"/>
  <c r="P3821" i="12" l="1"/>
  <c r="R3821" i="12" s="1"/>
  <c r="R3820" i="12"/>
  <c r="L3822" i="12"/>
  <c r="M3822" i="12"/>
  <c r="I3822" i="12"/>
  <c r="J3822" i="12" s="1"/>
  <c r="H3823" i="12"/>
  <c r="M3823" i="12" s="1"/>
  <c r="F3825" i="12"/>
  <c r="G3825" i="12" s="1"/>
  <c r="E3824" i="12"/>
  <c r="P3822" i="12" l="1"/>
  <c r="Q3822" i="12"/>
  <c r="Q3823" i="12" s="1"/>
  <c r="N3822" i="12"/>
  <c r="I3823" i="12"/>
  <c r="J3823" i="12" s="1"/>
  <c r="L3823" i="12"/>
  <c r="N3823" i="12" s="1"/>
  <c r="H3824" i="12"/>
  <c r="F3826" i="12"/>
  <c r="G3826" i="12" s="1"/>
  <c r="E3825" i="12"/>
  <c r="P3823" i="12" l="1"/>
  <c r="R3823" i="12" s="1"/>
  <c r="R3822" i="12"/>
  <c r="L3824" i="12"/>
  <c r="M3824" i="12"/>
  <c r="I3824" i="12"/>
  <c r="J3824" i="12" s="1"/>
  <c r="H3825" i="12"/>
  <c r="E3826" i="12"/>
  <c r="F3827" i="12"/>
  <c r="G3827" i="12" s="1"/>
  <c r="P3824" i="12" l="1"/>
  <c r="Q3824" i="12"/>
  <c r="L3825" i="12"/>
  <c r="M3825" i="12"/>
  <c r="N3824" i="12"/>
  <c r="I3825" i="12"/>
  <c r="J3825" i="12" s="1"/>
  <c r="H3826" i="12"/>
  <c r="F3828" i="12"/>
  <c r="G3828" i="12" s="1"/>
  <c r="E3827" i="12"/>
  <c r="P3825" i="12" l="1"/>
  <c r="Q3825" i="12"/>
  <c r="R3824" i="12"/>
  <c r="L3826" i="12"/>
  <c r="M3826" i="12"/>
  <c r="N3825" i="12"/>
  <c r="I3826" i="12"/>
  <c r="J3826" i="12" s="1"/>
  <c r="H3827" i="12"/>
  <c r="E3828" i="12"/>
  <c r="F3829" i="12"/>
  <c r="G3829" i="12" s="1"/>
  <c r="P3826" i="12" l="1"/>
  <c r="Q3826" i="12"/>
  <c r="R3825" i="12"/>
  <c r="L3827" i="12"/>
  <c r="M3827" i="12"/>
  <c r="N3826" i="12"/>
  <c r="I3827" i="12"/>
  <c r="J3827" i="12" s="1"/>
  <c r="H3828" i="12"/>
  <c r="M3828" i="12" s="1"/>
  <c r="F3830" i="12"/>
  <c r="G3830" i="12" s="1"/>
  <c r="E3829" i="12"/>
  <c r="P3827" i="12" l="1"/>
  <c r="Q3827" i="12"/>
  <c r="Q3828" i="12" s="1"/>
  <c r="R3826" i="12"/>
  <c r="N3827" i="12"/>
  <c r="I3828" i="12"/>
  <c r="J3828" i="12" s="1"/>
  <c r="L3828" i="12"/>
  <c r="N3828" i="12" s="1"/>
  <c r="H3829" i="12"/>
  <c r="M3829" i="12" s="1"/>
  <c r="E3830" i="12"/>
  <c r="F3831" i="12"/>
  <c r="G3831" i="12" s="1"/>
  <c r="P3828" i="12" l="1"/>
  <c r="Q3829" i="12"/>
  <c r="R3828" i="12"/>
  <c r="R3827" i="12"/>
  <c r="I3829" i="12"/>
  <c r="J3829" i="12" s="1"/>
  <c r="L3829" i="12"/>
  <c r="N3829" i="12" s="1"/>
  <c r="H3830" i="12"/>
  <c r="F3832" i="12"/>
  <c r="G3832" i="12" s="1"/>
  <c r="E3831" i="12"/>
  <c r="P3829" i="12" l="1"/>
  <c r="R3829" i="12" s="1"/>
  <c r="L3830" i="12"/>
  <c r="M3830" i="12"/>
  <c r="I3830" i="12"/>
  <c r="J3830" i="12" s="1"/>
  <c r="H3831" i="12"/>
  <c r="M3831" i="12" s="1"/>
  <c r="F3833" i="12"/>
  <c r="G3833" i="12" s="1"/>
  <c r="E3832" i="12"/>
  <c r="P3830" i="12" l="1"/>
  <c r="Q3830" i="12"/>
  <c r="Q3831" i="12" s="1"/>
  <c r="N3830" i="12"/>
  <c r="I3831" i="12"/>
  <c r="J3831" i="12" s="1"/>
  <c r="L3831" i="12"/>
  <c r="N3831" i="12" s="1"/>
  <c r="H3832" i="12"/>
  <c r="F3834" i="12"/>
  <c r="G3834" i="12" s="1"/>
  <c r="E3833" i="12"/>
  <c r="P3831" i="12" l="1"/>
  <c r="R3831" i="12" s="1"/>
  <c r="R3830" i="12"/>
  <c r="L3832" i="12"/>
  <c r="M3832" i="12"/>
  <c r="I3832" i="12"/>
  <c r="J3832" i="12" s="1"/>
  <c r="H3833" i="12"/>
  <c r="F3835" i="12"/>
  <c r="G3835" i="12" s="1"/>
  <c r="E3834" i="12"/>
  <c r="P3832" i="12" l="1"/>
  <c r="Q3832" i="12"/>
  <c r="L3833" i="12"/>
  <c r="M3833" i="12"/>
  <c r="N3832" i="12"/>
  <c r="I3833" i="12"/>
  <c r="J3833" i="12" s="1"/>
  <c r="H3834" i="12"/>
  <c r="M3834" i="12" s="1"/>
  <c r="F3836" i="12"/>
  <c r="G3836" i="12" s="1"/>
  <c r="E3835" i="12"/>
  <c r="P3833" i="12" l="1"/>
  <c r="Q3833" i="12"/>
  <c r="Q3834" i="12" s="1"/>
  <c r="R3832" i="12"/>
  <c r="N3833" i="12"/>
  <c r="I3834" i="12"/>
  <c r="J3834" i="12" s="1"/>
  <c r="L3834" i="12"/>
  <c r="N3834" i="12" s="1"/>
  <c r="H3835" i="12"/>
  <c r="E3836" i="12"/>
  <c r="F3837" i="12"/>
  <c r="G3837" i="12" s="1"/>
  <c r="P3834" i="12" l="1"/>
  <c r="R3834" i="12" s="1"/>
  <c r="R3833" i="12"/>
  <c r="L3835" i="12"/>
  <c r="M3835" i="12"/>
  <c r="I3835" i="12"/>
  <c r="J3835" i="12" s="1"/>
  <c r="H3836" i="12"/>
  <c r="F3838" i="12"/>
  <c r="G3838" i="12" s="1"/>
  <c r="E3837" i="12"/>
  <c r="P3835" i="12" l="1"/>
  <c r="Q3835" i="12"/>
  <c r="L3836" i="12"/>
  <c r="M3836" i="12"/>
  <c r="N3835" i="12"/>
  <c r="I3836" i="12"/>
  <c r="J3836" i="12" s="1"/>
  <c r="H3837" i="12"/>
  <c r="M3837" i="12" s="1"/>
  <c r="F3839" i="12"/>
  <c r="G3839" i="12" s="1"/>
  <c r="E3838" i="12"/>
  <c r="P3836" i="12" l="1"/>
  <c r="Q3836" i="12"/>
  <c r="Q3837" i="12" s="1"/>
  <c r="R3835" i="12"/>
  <c r="N3836" i="12"/>
  <c r="I3837" i="12"/>
  <c r="J3837" i="12" s="1"/>
  <c r="L3837" i="12"/>
  <c r="N3837" i="12" s="1"/>
  <c r="H3838" i="12"/>
  <c r="F3840" i="12"/>
  <c r="G3840" i="12" s="1"/>
  <c r="E3839" i="12"/>
  <c r="P3837" i="12" l="1"/>
  <c r="R3837" i="12" s="1"/>
  <c r="R3836" i="12"/>
  <c r="L3838" i="12"/>
  <c r="M3838" i="12"/>
  <c r="I3838" i="12"/>
  <c r="J3838" i="12" s="1"/>
  <c r="H3839" i="12"/>
  <c r="F3841" i="12"/>
  <c r="G3841" i="12" s="1"/>
  <c r="E3840" i="12"/>
  <c r="P3838" i="12" l="1"/>
  <c r="Q3838" i="12"/>
  <c r="L3839" i="12"/>
  <c r="M3839" i="12"/>
  <c r="N3838" i="12"/>
  <c r="I3839" i="12"/>
  <c r="J3839" i="12" s="1"/>
  <c r="H3840" i="12"/>
  <c r="E3841" i="12"/>
  <c r="F3842" i="12"/>
  <c r="G3842" i="12" s="1"/>
  <c r="P3839" i="12" l="1"/>
  <c r="Q3839" i="12"/>
  <c r="R3838" i="12"/>
  <c r="L3840" i="12"/>
  <c r="M3840" i="12"/>
  <c r="N3839" i="12"/>
  <c r="I3840" i="12"/>
  <c r="J3840" i="12" s="1"/>
  <c r="H3841" i="12"/>
  <c r="F3843" i="12"/>
  <c r="G3843" i="12" s="1"/>
  <c r="E3842" i="12"/>
  <c r="P3840" i="12" l="1"/>
  <c r="Q3840" i="12"/>
  <c r="R3839" i="12"/>
  <c r="L3841" i="12"/>
  <c r="M3841" i="12"/>
  <c r="N3840" i="12"/>
  <c r="I3841" i="12"/>
  <c r="J3841" i="12" s="1"/>
  <c r="H3842" i="12"/>
  <c r="E3843" i="12"/>
  <c r="F3844" i="12"/>
  <c r="G3844" i="12" s="1"/>
  <c r="P3841" i="12" l="1"/>
  <c r="Q3841" i="12"/>
  <c r="R3840" i="12"/>
  <c r="L3842" i="12"/>
  <c r="M3842" i="12"/>
  <c r="N3841" i="12"/>
  <c r="I3842" i="12"/>
  <c r="J3842" i="12" s="1"/>
  <c r="H3843" i="12"/>
  <c r="F3845" i="12"/>
  <c r="G3845" i="12" s="1"/>
  <c r="E3844" i="12"/>
  <c r="P3842" i="12" l="1"/>
  <c r="Q3842" i="12"/>
  <c r="R3841" i="12"/>
  <c r="L3843" i="12"/>
  <c r="M3843" i="12"/>
  <c r="N3842" i="12"/>
  <c r="I3843" i="12"/>
  <c r="J3843" i="12" s="1"/>
  <c r="H3844" i="12"/>
  <c r="E3845" i="12"/>
  <c r="F3846" i="12"/>
  <c r="G3846" i="12" s="1"/>
  <c r="P3843" i="12" l="1"/>
  <c r="Q3843" i="12"/>
  <c r="R3842" i="12"/>
  <c r="L3844" i="12"/>
  <c r="M3844" i="12"/>
  <c r="N3843" i="12"/>
  <c r="I3844" i="12"/>
  <c r="J3844" i="12" s="1"/>
  <c r="H3845" i="12"/>
  <c r="F3847" i="12"/>
  <c r="G3847" i="12" s="1"/>
  <c r="E3846" i="12"/>
  <c r="P3844" i="12" l="1"/>
  <c r="Q3844" i="12"/>
  <c r="R3843" i="12"/>
  <c r="L3845" i="12"/>
  <c r="M3845" i="12"/>
  <c r="N3844" i="12"/>
  <c r="I3845" i="12"/>
  <c r="J3845" i="12" s="1"/>
  <c r="H3846" i="12"/>
  <c r="F3848" i="12"/>
  <c r="G3848" i="12" s="1"/>
  <c r="E3847" i="12"/>
  <c r="P3845" i="12" l="1"/>
  <c r="Q3845" i="12"/>
  <c r="R3844" i="12"/>
  <c r="L3846" i="12"/>
  <c r="M3846" i="12"/>
  <c r="N3845" i="12"/>
  <c r="I3846" i="12"/>
  <c r="J3846" i="12" s="1"/>
  <c r="H3847" i="12"/>
  <c r="F3849" i="12"/>
  <c r="G3849" i="12" s="1"/>
  <c r="E3848" i="12"/>
  <c r="P3846" i="12" l="1"/>
  <c r="Q3846" i="12"/>
  <c r="R3845" i="12"/>
  <c r="L3847" i="12"/>
  <c r="M3847" i="12"/>
  <c r="N3846" i="12"/>
  <c r="I3847" i="12"/>
  <c r="J3847" i="12" s="1"/>
  <c r="H3848" i="12"/>
  <c r="E3849" i="12"/>
  <c r="F3850" i="12"/>
  <c r="G3850" i="12" s="1"/>
  <c r="P3847" i="12" l="1"/>
  <c r="Q3847" i="12"/>
  <c r="R3846" i="12"/>
  <c r="L3848" i="12"/>
  <c r="M3848" i="12"/>
  <c r="N3847" i="12"/>
  <c r="I3848" i="12"/>
  <c r="J3848" i="12" s="1"/>
  <c r="H3849" i="12"/>
  <c r="F3851" i="12"/>
  <c r="G3851" i="12" s="1"/>
  <c r="E3850" i="12"/>
  <c r="P3848" i="12" l="1"/>
  <c r="Q3848" i="12"/>
  <c r="R3847" i="12"/>
  <c r="L3849" i="12"/>
  <c r="M3849" i="12"/>
  <c r="N3848" i="12"/>
  <c r="I3849" i="12"/>
  <c r="J3849" i="12" s="1"/>
  <c r="H3850" i="12"/>
  <c r="F3852" i="12"/>
  <c r="G3852" i="12" s="1"/>
  <c r="E3851" i="12"/>
  <c r="P3849" i="12" l="1"/>
  <c r="Q3849" i="12"/>
  <c r="R3848" i="12"/>
  <c r="L3850" i="12"/>
  <c r="M3850" i="12"/>
  <c r="N3849" i="12"/>
  <c r="I3850" i="12"/>
  <c r="J3850" i="12" s="1"/>
  <c r="H3851" i="12"/>
  <c r="M3851" i="12" s="1"/>
  <c r="F3853" i="12"/>
  <c r="G3853" i="12" s="1"/>
  <c r="E3852" i="12"/>
  <c r="P3850" i="12" l="1"/>
  <c r="Q3850" i="12"/>
  <c r="Q3851" i="12" s="1"/>
  <c r="R3849" i="12"/>
  <c r="N3850" i="12"/>
  <c r="I3851" i="12"/>
  <c r="J3851" i="12" s="1"/>
  <c r="L3851" i="12"/>
  <c r="N3851" i="12" s="1"/>
  <c r="H3852" i="12"/>
  <c r="F3854" i="12"/>
  <c r="G3854" i="12" s="1"/>
  <c r="E3853" i="12"/>
  <c r="P3851" i="12" l="1"/>
  <c r="R3851" i="12" s="1"/>
  <c r="R3850" i="12"/>
  <c r="L3852" i="12"/>
  <c r="M3852" i="12"/>
  <c r="I3852" i="12"/>
  <c r="J3852" i="12" s="1"/>
  <c r="H3853" i="12"/>
  <c r="E3854" i="12"/>
  <c r="F3855" i="12"/>
  <c r="G3855" i="12" s="1"/>
  <c r="P3852" i="12" l="1"/>
  <c r="Q3852" i="12"/>
  <c r="L3853" i="12"/>
  <c r="M3853" i="12"/>
  <c r="N3852" i="12"/>
  <c r="I3853" i="12"/>
  <c r="J3853" i="12" s="1"/>
  <c r="H3854" i="12"/>
  <c r="F3856" i="12"/>
  <c r="G3856" i="12" s="1"/>
  <c r="E3855" i="12"/>
  <c r="P3853" i="12" l="1"/>
  <c r="Q3853" i="12"/>
  <c r="R3852" i="12"/>
  <c r="L3854" i="12"/>
  <c r="M3854" i="12"/>
  <c r="N3853" i="12"/>
  <c r="I3854" i="12"/>
  <c r="J3854" i="12" s="1"/>
  <c r="H3855" i="12"/>
  <c r="E3856" i="12"/>
  <c r="F3857" i="12"/>
  <c r="G3857" i="12" s="1"/>
  <c r="P3854" i="12" l="1"/>
  <c r="Q3854" i="12"/>
  <c r="R3853" i="12"/>
  <c r="L3855" i="12"/>
  <c r="M3855" i="12"/>
  <c r="N3854" i="12"/>
  <c r="I3855" i="12"/>
  <c r="J3855" i="12" s="1"/>
  <c r="H3856" i="12"/>
  <c r="M3856" i="12" s="1"/>
  <c r="F3858" i="12"/>
  <c r="G3858" i="12" s="1"/>
  <c r="E3857" i="12"/>
  <c r="P3855" i="12" l="1"/>
  <c r="Q3855" i="12"/>
  <c r="Q3856" i="12" s="1"/>
  <c r="R3854" i="12"/>
  <c r="N3855" i="12"/>
  <c r="I3856" i="12"/>
  <c r="J3856" i="12" s="1"/>
  <c r="L3856" i="12"/>
  <c r="N3856" i="12" s="1"/>
  <c r="H3857" i="12"/>
  <c r="F3859" i="12"/>
  <c r="G3859" i="12" s="1"/>
  <c r="E3858" i="12"/>
  <c r="P3856" i="12" l="1"/>
  <c r="R3856" i="12" s="1"/>
  <c r="R3855" i="12"/>
  <c r="L3857" i="12"/>
  <c r="M3857" i="12"/>
  <c r="I3857" i="12"/>
  <c r="J3857" i="12" s="1"/>
  <c r="H3858" i="12"/>
  <c r="E3859" i="12"/>
  <c r="F3860" i="12"/>
  <c r="G3860" i="12" s="1"/>
  <c r="P3857" i="12" l="1"/>
  <c r="Q3857" i="12"/>
  <c r="L3858" i="12"/>
  <c r="M3858" i="12"/>
  <c r="N3857" i="12"/>
  <c r="I3858" i="12"/>
  <c r="J3858" i="12" s="1"/>
  <c r="H3859" i="12"/>
  <c r="F3861" i="12"/>
  <c r="G3861" i="12" s="1"/>
  <c r="E3860" i="12"/>
  <c r="P3858" i="12" l="1"/>
  <c r="Q3858" i="12"/>
  <c r="R3857" i="12"/>
  <c r="L3859" i="12"/>
  <c r="M3859" i="12"/>
  <c r="N3858" i="12"/>
  <c r="I3859" i="12"/>
  <c r="J3859" i="12" s="1"/>
  <c r="H3860" i="12"/>
  <c r="F3862" i="12"/>
  <c r="G3862" i="12" s="1"/>
  <c r="E3861" i="12"/>
  <c r="P3859" i="12" l="1"/>
  <c r="Q3859" i="12"/>
  <c r="R3858" i="12"/>
  <c r="L3860" i="12"/>
  <c r="M3860" i="12"/>
  <c r="N3859" i="12"/>
  <c r="I3860" i="12"/>
  <c r="J3860" i="12" s="1"/>
  <c r="H3861" i="12"/>
  <c r="E3862" i="12"/>
  <c r="F3863" i="12"/>
  <c r="G3863" i="12" s="1"/>
  <c r="P3860" i="12" l="1"/>
  <c r="Q3860" i="12"/>
  <c r="R3859" i="12"/>
  <c r="L3861" i="12"/>
  <c r="M3861" i="12"/>
  <c r="N3860" i="12"/>
  <c r="I3861" i="12"/>
  <c r="J3861" i="12" s="1"/>
  <c r="H3862" i="12"/>
  <c r="F3864" i="12"/>
  <c r="G3864" i="12" s="1"/>
  <c r="E3863" i="12"/>
  <c r="P3861" i="12" l="1"/>
  <c r="Q3861" i="12"/>
  <c r="R3860" i="12"/>
  <c r="L3862" i="12"/>
  <c r="M3862" i="12"/>
  <c r="N3861" i="12"/>
  <c r="I3862" i="12"/>
  <c r="J3862" i="12" s="1"/>
  <c r="H3863" i="12"/>
  <c r="E3864" i="12"/>
  <c r="F3865" i="12"/>
  <c r="G3865" i="12" s="1"/>
  <c r="P3862" i="12" l="1"/>
  <c r="Q3862" i="12"/>
  <c r="R3861" i="12"/>
  <c r="L3863" i="12"/>
  <c r="M3863" i="12"/>
  <c r="N3862" i="12"/>
  <c r="I3863" i="12"/>
  <c r="J3863" i="12" s="1"/>
  <c r="H3864" i="12"/>
  <c r="F3866" i="12"/>
  <c r="G3866" i="12" s="1"/>
  <c r="E3865" i="12"/>
  <c r="P3863" i="12" l="1"/>
  <c r="Q3863" i="12"/>
  <c r="R3862" i="12"/>
  <c r="L3864" i="12"/>
  <c r="M3864" i="12"/>
  <c r="N3863" i="12"/>
  <c r="I3864" i="12"/>
  <c r="J3864" i="12" s="1"/>
  <c r="H3865" i="12"/>
  <c r="E3866" i="12"/>
  <c r="F3867" i="12"/>
  <c r="G3867" i="12" s="1"/>
  <c r="P3864" i="12" l="1"/>
  <c r="Q3864" i="12"/>
  <c r="R3863" i="12"/>
  <c r="L3865" i="12"/>
  <c r="M3865" i="12"/>
  <c r="N3864" i="12"/>
  <c r="I3865" i="12"/>
  <c r="J3865" i="12" s="1"/>
  <c r="H3866" i="12"/>
  <c r="F3868" i="12"/>
  <c r="G3868" i="12" s="1"/>
  <c r="E3867" i="12"/>
  <c r="P3865" i="12" l="1"/>
  <c r="Q3865" i="12"/>
  <c r="R3864" i="12"/>
  <c r="L3866" i="12"/>
  <c r="M3866" i="12"/>
  <c r="N3865" i="12"/>
  <c r="I3866" i="12"/>
  <c r="J3866" i="12" s="1"/>
  <c r="H3867" i="12"/>
  <c r="E3868" i="12"/>
  <c r="F3869" i="12"/>
  <c r="G3869" i="12" s="1"/>
  <c r="P3866" i="12" l="1"/>
  <c r="Q3866" i="12"/>
  <c r="R3865" i="12"/>
  <c r="L3867" i="12"/>
  <c r="M3867" i="12"/>
  <c r="N3866" i="12"/>
  <c r="I3867" i="12"/>
  <c r="J3867" i="12" s="1"/>
  <c r="H3868" i="12"/>
  <c r="F3870" i="12"/>
  <c r="G3870" i="12" s="1"/>
  <c r="E3869" i="12"/>
  <c r="P3867" i="12" l="1"/>
  <c r="Q3867" i="12"/>
  <c r="R3866" i="12"/>
  <c r="L3868" i="12"/>
  <c r="M3868" i="12"/>
  <c r="N3867" i="12"/>
  <c r="I3868" i="12"/>
  <c r="J3868" i="12" s="1"/>
  <c r="H3869" i="12"/>
  <c r="F3871" i="12"/>
  <c r="G3871" i="12" s="1"/>
  <c r="E3870" i="12"/>
  <c r="P3868" i="12" l="1"/>
  <c r="Q3868" i="12"/>
  <c r="R3867" i="12"/>
  <c r="L3869" i="12"/>
  <c r="M3869" i="12"/>
  <c r="N3868" i="12"/>
  <c r="I3869" i="12"/>
  <c r="J3869" i="12" s="1"/>
  <c r="H3870" i="12"/>
  <c r="F3872" i="12"/>
  <c r="G3872" i="12" s="1"/>
  <c r="E3871" i="12"/>
  <c r="P3869" i="12" l="1"/>
  <c r="Q3869" i="12"/>
  <c r="R3868" i="12"/>
  <c r="L3870" i="12"/>
  <c r="M3870" i="12"/>
  <c r="N3869" i="12"/>
  <c r="I3870" i="12"/>
  <c r="J3870" i="12" s="1"/>
  <c r="H3871" i="12"/>
  <c r="F3873" i="12"/>
  <c r="G3873" i="12" s="1"/>
  <c r="E3872" i="12"/>
  <c r="P3870" i="12" l="1"/>
  <c r="Q3870" i="12"/>
  <c r="R3869" i="12"/>
  <c r="L3871" i="12"/>
  <c r="M3871" i="12"/>
  <c r="N3870" i="12"/>
  <c r="I3871" i="12"/>
  <c r="J3871" i="12" s="1"/>
  <c r="H3872" i="12"/>
  <c r="F3874" i="12"/>
  <c r="G3874" i="12" s="1"/>
  <c r="E3873" i="12"/>
  <c r="P3871" i="12" l="1"/>
  <c r="Q3871" i="12"/>
  <c r="R3870" i="12"/>
  <c r="L3872" i="12"/>
  <c r="M3872" i="12"/>
  <c r="N3871" i="12"/>
  <c r="I3872" i="12"/>
  <c r="J3872" i="12" s="1"/>
  <c r="H3873" i="12"/>
  <c r="E3874" i="12"/>
  <c r="F3875" i="12"/>
  <c r="G3875" i="12" s="1"/>
  <c r="P3872" i="12" l="1"/>
  <c r="Q3872" i="12"/>
  <c r="R3871" i="12"/>
  <c r="L3873" i="12"/>
  <c r="M3873" i="12"/>
  <c r="N3872" i="12"/>
  <c r="I3873" i="12"/>
  <c r="J3873" i="12" s="1"/>
  <c r="H3874" i="12"/>
  <c r="F3876" i="12"/>
  <c r="G3876" i="12" s="1"/>
  <c r="E3875" i="12"/>
  <c r="P3873" i="12" l="1"/>
  <c r="Q3873" i="12"/>
  <c r="R3872" i="12"/>
  <c r="L3874" i="12"/>
  <c r="M3874" i="12"/>
  <c r="N3873" i="12"/>
  <c r="I3874" i="12"/>
  <c r="J3874" i="12" s="1"/>
  <c r="H3875" i="12"/>
  <c r="F3877" i="12"/>
  <c r="G3877" i="12" s="1"/>
  <c r="E3876" i="12"/>
  <c r="P3874" i="12" l="1"/>
  <c r="Q3874" i="12"/>
  <c r="R3873" i="12"/>
  <c r="L3875" i="12"/>
  <c r="M3875" i="12"/>
  <c r="N3874" i="12"/>
  <c r="I3875" i="12"/>
  <c r="J3875" i="12" s="1"/>
  <c r="H3876" i="12"/>
  <c r="F3878" i="12"/>
  <c r="G3878" i="12" s="1"/>
  <c r="E3877" i="12"/>
  <c r="P3875" i="12" l="1"/>
  <c r="Q3875" i="12"/>
  <c r="R3874" i="12"/>
  <c r="L3876" i="12"/>
  <c r="M3876" i="12"/>
  <c r="N3875" i="12"/>
  <c r="I3876" i="12"/>
  <c r="J3876" i="12" s="1"/>
  <c r="H3877" i="12"/>
  <c r="E3878" i="12"/>
  <c r="F3879" i="12"/>
  <c r="G3879" i="12" s="1"/>
  <c r="P3876" i="12" l="1"/>
  <c r="Q3876" i="12"/>
  <c r="R3875" i="12"/>
  <c r="L3877" i="12"/>
  <c r="M3877" i="12"/>
  <c r="N3876" i="12"/>
  <c r="I3877" i="12"/>
  <c r="J3877" i="12" s="1"/>
  <c r="H3878" i="12"/>
  <c r="M3878" i="12" s="1"/>
  <c r="F3880" i="12"/>
  <c r="G3880" i="12" s="1"/>
  <c r="E3879" i="12"/>
  <c r="P3877" i="12" l="1"/>
  <c r="Q3877" i="12"/>
  <c r="Q3878" i="12" s="1"/>
  <c r="R3876" i="12"/>
  <c r="N3877" i="12"/>
  <c r="I3878" i="12"/>
  <c r="J3878" i="12" s="1"/>
  <c r="L3878" i="12"/>
  <c r="N3878" i="12" s="1"/>
  <c r="H3879" i="12"/>
  <c r="E3880" i="12"/>
  <c r="F3881" i="12"/>
  <c r="G3881" i="12" s="1"/>
  <c r="P3878" i="12" l="1"/>
  <c r="R3877" i="12"/>
  <c r="R3878" i="12"/>
  <c r="L3879" i="12"/>
  <c r="M3879" i="12"/>
  <c r="I3879" i="12"/>
  <c r="J3879" i="12" s="1"/>
  <c r="H3880" i="12"/>
  <c r="F3882" i="12"/>
  <c r="G3882" i="12" s="1"/>
  <c r="E3881" i="12"/>
  <c r="P3879" i="12" l="1"/>
  <c r="Q3879" i="12"/>
  <c r="L3880" i="12"/>
  <c r="M3880" i="12"/>
  <c r="N3879" i="12"/>
  <c r="I3880" i="12"/>
  <c r="J3880" i="12" s="1"/>
  <c r="H3881" i="12"/>
  <c r="E3882" i="12"/>
  <c r="F3883" i="12"/>
  <c r="G3883" i="12" s="1"/>
  <c r="P3880" i="12" l="1"/>
  <c r="Q3880" i="12"/>
  <c r="R3879" i="12"/>
  <c r="L3881" i="12"/>
  <c r="M3881" i="12"/>
  <c r="N3880" i="12"/>
  <c r="I3881" i="12"/>
  <c r="J3881" i="12" s="1"/>
  <c r="H3882" i="12"/>
  <c r="F3884" i="12"/>
  <c r="G3884" i="12" s="1"/>
  <c r="E3883" i="12"/>
  <c r="P3881" i="12" l="1"/>
  <c r="Q3881" i="12"/>
  <c r="R3880" i="12"/>
  <c r="L3882" i="12"/>
  <c r="M3882" i="12"/>
  <c r="N3881" i="12"/>
  <c r="I3882" i="12"/>
  <c r="J3882" i="12" s="1"/>
  <c r="H3883" i="12"/>
  <c r="F3885" i="12"/>
  <c r="G3885" i="12" s="1"/>
  <c r="E3884" i="12"/>
  <c r="P3882" i="12" l="1"/>
  <c r="Q3882" i="12"/>
  <c r="R3881" i="12"/>
  <c r="L3883" i="12"/>
  <c r="M3883" i="12"/>
  <c r="N3882" i="12"/>
  <c r="I3883" i="12"/>
  <c r="J3883" i="12" s="1"/>
  <c r="H3884" i="12"/>
  <c r="F3886" i="12"/>
  <c r="G3886" i="12" s="1"/>
  <c r="E3885" i="12"/>
  <c r="P3883" i="12" l="1"/>
  <c r="Q3883" i="12"/>
  <c r="R3882" i="12"/>
  <c r="L3884" i="12"/>
  <c r="M3884" i="12"/>
  <c r="N3883" i="12"/>
  <c r="I3884" i="12"/>
  <c r="J3884" i="12" s="1"/>
  <c r="H3885" i="12"/>
  <c r="F3887" i="12"/>
  <c r="G3887" i="12" s="1"/>
  <c r="E3886" i="12"/>
  <c r="P3884" i="12" l="1"/>
  <c r="Q3884" i="12"/>
  <c r="R3883" i="12"/>
  <c r="L3885" i="12"/>
  <c r="M3885" i="12"/>
  <c r="N3884" i="12"/>
  <c r="I3885" i="12"/>
  <c r="J3885" i="12" s="1"/>
  <c r="H3886" i="12"/>
  <c r="F3888" i="12"/>
  <c r="G3888" i="12" s="1"/>
  <c r="E3887" i="12"/>
  <c r="P3885" i="12" l="1"/>
  <c r="Q3885" i="12"/>
  <c r="R3884" i="12"/>
  <c r="L3886" i="12"/>
  <c r="M3886" i="12"/>
  <c r="N3885" i="12"/>
  <c r="I3886" i="12"/>
  <c r="J3886" i="12" s="1"/>
  <c r="H3887" i="12"/>
  <c r="E3888" i="12"/>
  <c r="F3889" i="12"/>
  <c r="G3889" i="12" s="1"/>
  <c r="P3886" i="12" l="1"/>
  <c r="Q3886" i="12"/>
  <c r="R3885" i="12"/>
  <c r="L3887" i="12"/>
  <c r="M3887" i="12"/>
  <c r="N3886" i="12"/>
  <c r="I3887" i="12"/>
  <c r="J3887" i="12" s="1"/>
  <c r="H3888" i="12"/>
  <c r="F3890" i="12"/>
  <c r="G3890" i="12" s="1"/>
  <c r="E3889" i="12"/>
  <c r="P3887" i="12" l="1"/>
  <c r="Q3887" i="12"/>
  <c r="R3886" i="12"/>
  <c r="L3888" i="12"/>
  <c r="M3888" i="12"/>
  <c r="N3887" i="12"/>
  <c r="I3888" i="12"/>
  <c r="J3888" i="12" s="1"/>
  <c r="H3889" i="12"/>
  <c r="F3891" i="12"/>
  <c r="G3891" i="12" s="1"/>
  <c r="E3890" i="12"/>
  <c r="P3888" i="12" l="1"/>
  <c r="Q3888" i="12"/>
  <c r="R3887" i="12"/>
  <c r="L3889" i="12"/>
  <c r="M3889" i="12"/>
  <c r="N3888" i="12"/>
  <c r="I3889" i="12"/>
  <c r="J3889" i="12" s="1"/>
  <c r="H3890" i="12"/>
  <c r="F3892" i="12"/>
  <c r="G3892" i="12" s="1"/>
  <c r="E3891" i="12"/>
  <c r="P3889" i="12" l="1"/>
  <c r="Q3889" i="12"/>
  <c r="R3888" i="12"/>
  <c r="L3890" i="12"/>
  <c r="M3890" i="12"/>
  <c r="N3889" i="12"/>
  <c r="I3890" i="12"/>
  <c r="J3890" i="12" s="1"/>
  <c r="H3891" i="12"/>
  <c r="M3891" i="12" s="1"/>
  <c r="F3893" i="12"/>
  <c r="G3893" i="12" s="1"/>
  <c r="E3892" i="12"/>
  <c r="P3890" i="12" l="1"/>
  <c r="Q3890" i="12"/>
  <c r="Q3891" i="12" s="1"/>
  <c r="R3889" i="12"/>
  <c r="N3890" i="12"/>
  <c r="I3891" i="12"/>
  <c r="J3891" i="12" s="1"/>
  <c r="L3891" i="12"/>
  <c r="N3891" i="12" s="1"/>
  <c r="H3892" i="12"/>
  <c r="F3894" i="12"/>
  <c r="G3894" i="12" s="1"/>
  <c r="E3893" i="12"/>
  <c r="P3891" i="12" l="1"/>
  <c r="R3891" i="12" s="1"/>
  <c r="R3890" i="12"/>
  <c r="L3892" i="12"/>
  <c r="M3892" i="12"/>
  <c r="I3892" i="12"/>
  <c r="J3892" i="12" s="1"/>
  <c r="H3893" i="12"/>
  <c r="M3893" i="12" s="1"/>
  <c r="E3894" i="12"/>
  <c r="F3895" i="12"/>
  <c r="G3895" i="12" s="1"/>
  <c r="P3892" i="12" l="1"/>
  <c r="Q3892" i="12"/>
  <c r="Q3893" i="12" s="1"/>
  <c r="N3892" i="12"/>
  <c r="I3893" i="12"/>
  <c r="J3893" i="12" s="1"/>
  <c r="L3893" i="12"/>
  <c r="N3893" i="12" s="1"/>
  <c r="H3894" i="12"/>
  <c r="F3896" i="12"/>
  <c r="G3896" i="12" s="1"/>
  <c r="E3895" i="12"/>
  <c r="P3893" i="12" l="1"/>
  <c r="R3893" i="12" s="1"/>
  <c r="R3892" i="12"/>
  <c r="L3894" i="12"/>
  <c r="M3894" i="12"/>
  <c r="I3894" i="12"/>
  <c r="J3894" i="12" s="1"/>
  <c r="H3895" i="12"/>
  <c r="E3896" i="12"/>
  <c r="F3897" i="12"/>
  <c r="G3897" i="12" s="1"/>
  <c r="P3894" i="12" l="1"/>
  <c r="Q3894" i="12"/>
  <c r="L3895" i="12"/>
  <c r="M3895" i="12"/>
  <c r="N3894" i="12"/>
  <c r="I3895" i="12"/>
  <c r="J3895" i="12" s="1"/>
  <c r="H3896" i="12"/>
  <c r="F3898" i="12"/>
  <c r="G3898" i="12" s="1"/>
  <c r="E3897" i="12"/>
  <c r="P3895" i="12" l="1"/>
  <c r="Q3895" i="12"/>
  <c r="R3894" i="12"/>
  <c r="L3896" i="12"/>
  <c r="M3896" i="12"/>
  <c r="N3895" i="12"/>
  <c r="I3896" i="12"/>
  <c r="J3896" i="12" s="1"/>
  <c r="H3897" i="12"/>
  <c r="M3897" i="12" s="1"/>
  <c r="F3899" i="12"/>
  <c r="G3899" i="12" s="1"/>
  <c r="E3898" i="12"/>
  <c r="P3896" i="12" l="1"/>
  <c r="Q3896" i="12"/>
  <c r="Q3897" i="12" s="1"/>
  <c r="R3895" i="12"/>
  <c r="N3896" i="12"/>
  <c r="I3897" i="12"/>
  <c r="J3897" i="12" s="1"/>
  <c r="L3897" i="12"/>
  <c r="N3897" i="12" s="1"/>
  <c r="H3898" i="12"/>
  <c r="E3899" i="12"/>
  <c r="F3900" i="12"/>
  <c r="G3900" i="12" s="1"/>
  <c r="P3897" i="12" l="1"/>
  <c r="R3897" i="12" s="1"/>
  <c r="R3896" i="12"/>
  <c r="L3898" i="12"/>
  <c r="M3898" i="12"/>
  <c r="I3898" i="12"/>
  <c r="J3898" i="12" s="1"/>
  <c r="H3899" i="12"/>
  <c r="F3901" i="12"/>
  <c r="G3901" i="12" s="1"/>
  <c r="E3900" i="12"/>
  <c r="P3898" i="12" l="1"/>
  <c r="Q3898" i="12"/>
  <c r="L3899" i="12"/>
  <c r="M3899" i="12"/>
  <c r="N3898" i="12"/>
  <c r="I3899" i="12"/>
  <c r="J3899" i="12" s="1"/>
  <c r="H3900" i="12"/>
  <c r="E3901" i="12"/>
  <c r="F3902" i="12"/>
  <c r="G3902" i="12" s="1"/>
  <c r="P3899" i="12" l="1"/>
  <c r="Q3899" i="12"/>
  <c r="R3898" i="12"/>
  <c r="L3900" i="12"/>
  <c r="M3900" i="12"/>
  <c r="N3899" i="12"/>
  <c r="I3900" i="12"/>
  <c r="J3900" i="12" s="1"/>
  <c r="H3901" i="12"/>
  <c r="F3903" i="12"/>
  <c r="G3903" i="12" s="1"/>
  <c r="E3902" i="12"/>
  <c r="P3900" i="12" l="1"/>
  <c r="Q3900" i="12"/>
  <c r="R3899" i="12"/>
  <c r="L3901" i="12"/>
  <c r="M3901" i="12"/>
  <c r="N3900" i="12"/>
  <c r="I3901" i="12"/>
  <c r="J3901" i="12" s="1"/>
  <c r="H3902" i="12"/>
  <c r="E3903" i="12"/>
  <c r="F3904" i="12"/>
  <c r="G3904" i="12" s="1"/>
  <c r="P3901" i="12" l="1"/>
  <c r="Q3901" i="12"/>
  <c r="R3900" i="12"/>
  <c r="L3902" i="12"/>
  <c r="M3902" i="12"/>
  <c r="N3901" i="12"/>
  <c r="I3902" i="12"/>
  <c r="J3902" i="12" s="1"/>
  <c r="H3903" i="12"/>
  <c r="F3905" i="12"/>
  <c r="G3905" i="12" s="1"/>
  <c r="E3904" i="12"/>
  <c r="P3902" i="12" l="1"/>
  <c r="Q3902" i="12"/>
  <c r="R3901" i="12"/>
  <c r="L3903" i="12"/>
  <c r="M3903" i="12"/>
  <c r="N3902" i="12"/>
  <c r="I3903" i="12"/>
  <c r="J3903" i="12" s="1"/>
  <c r="H3904" i="12"/>
  <c r="F3906" i="12"/>
  <c r="G3906" i="12" s="1"/>
  <c r="E3905" i="12"/>
  <c r="P3903" i="12" l="1"/>
  <c r="Q3903" i="12"/>
  <c r="R3902" i="12"/>
  <c r="L3904" i="12"/>
  <c r="M3904" i="12"/>
  <c r="N3903" i="12"/>
  <c r="I3904" i="12"/>
  <c r="J3904" i="12" s="1"/>
  <c r="H3905" i="12"/>
  <c r="E3906" i="12"/>
  <c r="F3907" i="12"/>
  <c r="G3907" i="12" s="1"/>
  <c r="P3904" i="12" l="1"/>
  <c r="Q3904" i="12"/>
  <c r="R3903" i="12"/>
  <c r="L3905" i="12"/>
  <c r="M3905" i="12"/>
  <c r="N3904" i="12"/>
  <c r="I3905" i="12"/>
  <c r="J3905" i="12" s="1"/>
  <c r="H3906" i="12"/>
  <c r="F3908" i="12"/>
  <c r="G3908" i="12" s="1"/>
  <c r="E3907" i="12"/>
  <c r="P3905" i="12" l="1"/>
  <c r="Q3905" i="12"/>
  <c r="R3904" i="12"/>
  <c r="L3906" i="12"/>
  <c r="M3906" i="12"/>
  <c r="N3905" i="12"/>
  <c r="I3906" i="12"/>
  <c r="J3906" i="12" s="1"/>
  <c r="H3907" i="12"/>
  <c r="E3908" i="12"/>
  <c r="F3909" i="12"/>
  <c r="G3909" i="12" s="1"/>
  <c r="P3906" i="12" l="1"/>
  <c r="Q3906" i="12"/>
  <c r="R3905" i="12"/>
  <c r="L3907" i="12"/>
  <c r="M3907" i="12"/>
  <c r="N3906" i="12"/>
  <c r="I3907" i="12"/>
  <c r="J3907" i="12" s="1"/>
  <c r="H3908" i="12"/>
  <c r="F3910" i="12"/>
  <c r="G3910" i="12" s="1"/>
  <c r="E3909" i="12"/>
  <c r="P3907" i="12" l="1"/>
  <c r="Q3907" i="12"/>
  <c r="R3906" i="12"/>
  <c r="L3908" i="12"/>
  <c r="M3908" i="12"/>
  <c r="N3907" i="12"/>
  <c r="I3908" i="12"/>
  <c r="J3908" i="12" s="1"/>
  <c r="H3909" i="12"/>
  <c r="M3909" i="12" s="1"/>
  <c r="E3910" i="12"/>
  <c r="F3911" i="12"/>
  <c r="G3911" i="12" s="1"/>
  <c r="P3908" i="12" l="1"/>
  <c r="Q3908" i="12"/>
  <c r="Q3909" i="12" s="1"/>
  <c r="R3907" i="12"/>
  <c r="N3908" i="12"/>
  <c r="I3909" i="12"/>
  <c r="J3909" i="12" s="1"/>
  <c r="L3909" i="12"/>
  <c r="N3909" i="12" s="1"/>
  <c r="H3910" i="12"/>
  <c r="F3912" i="12"/>
  <c r="G3912" i="12" s="1"/>
  <c r="E3911" i="12"/>
  <c r="P3909" i="12" l="1"/>
  <c r="R3908" i="12"/>
  <c r="L3910" i="12"/>
  <c r="M3910" i="12"/>
  <c r="I3910" i="12"/>
  <c r="J3910" i="12" s="1"/>
  <c r="H3911" i="12"/>
  <c r="F3913" i="12"/>
  <c r="G3913" i="12" s="1"/>
  <c r="E3912" i="12"/>
  <c r="P3910" i="12" l="1"/>
  <c r="R3909" i="12"/>
  <c r="Q3910" i="12"/>
  <c r="L3911" i="12"/>
  <c r="M3911" i="12"/>
  <c r="N3910" i="12"/>
  <c r="I3911" i="12"/>
  <c r="J3911" i="12" s="1"/>
  <c r="H3912" i="12"/>
  <c r="E3913" i="12"/>
  <c r="F3914" i="12"/>
  <c r="G3914" i="12" s="1"/>
  <c r="P3911" i="12" l="1"/>
  <c r="Q3911" i="12"/>
  <c r="R3910" i="12"/>
  <c r="L3912" i="12"/>
  <c r="M3912" i="12"/>
  <c r="N3911" i="12"/>
  <c r="I3912" i="12"/>
  <c r="J3912" i="12" s="1"/>
  <c r="H3913" i="12"/>
  <c r="F3915" i="12"/>
  <c r="G3915" i="12" s="1"/>
  <c r="E3914" i="12"/>
  <c r="P3912" i="12" l="1"/>
  <c r="Q3912" i="12"/>
  <c r="R3911" i="12"/>
  <c r="L3913" i="12"/>
  <c r="M3913" i="12"/>
  <c r="N3912" i="12"/>
  <c r="I3913" i="12"/>
  <c r="J3913" i="12" s="1"/>
  <c r="H3914" i="12"/>
  <c r="M3914" i="12" s="1"/>
  <c r="E3915" i="12"/>
  <c r="F3916" i="12"/>
  <c r="G3916" i="12" s="1"/>
  <c r="R3912" i="12" l="1"/>
  <c r="P3913" i="12"/>
  <c r="Q3913" i="12"/>
  <c r="Q3914" i="12" s="1"/>
  <c r="N3913" i="12"/>
  <c r="I3914" i="12"/>
  <c r="J3914" i="12" s="1"/>
  <c r="L3914" i="12"/>
  <c r="N3914" i="12" s="1"/>
  <c r="H3915" i="12"/>
  <c r="F3917" i="12"/>
  <c r="G3917" i="12" s="1"/>
  <c r="E3916" i="12"/>
  <c r="P3914" i="12" l="1"/>
  <c r="R3914" i="12" s="1"/>
  <c r="R3913" i="12"/>
  <c r="L3915" i="12"/>
  <c r="M3915" i="12"/>
  <c r="I3915" i="12"/>
  <c r="J3915" i="12" s="1"/>
  <c r="H3916" i="12"/>
  <c r="E3917" i="12"/>
  <c r="F3918" i="12"/>
  <c r="G3918" i="12" s="1"/>
  <c r="P3915" i="12" l="1"/>
  <c r="Q3915" i="12"/>
  <c r="L3916" i="12"/>
  <c r="M3916" i="12"/>
  <c r="N3915" i="12"/>
  <c r="I3916" i="12"/>
  <c r="J3916" i="12" s="1"/>
  <c r="H3917" i="12"/>
  <c r="F3919" i="12"/>
  <c r="G3919" i="12" s="1"/>
  <c r="E3918" i="12"/>
  <c r="P3916" i="12" l="1"/>
  <c r="Q3916" i="12"/>
  <c r="R3915" i="12"/>
  <c r="L3917" i="12"/>
  <c r="M3917" i="12"/>
  <c r="N3916" i="12"/>
  <c r="I3917" i="12"/>
  <c r="J3917" i="12" s="1"/>
  <c r="H3918" i="12"/>
  <c r="F3920" i="12"/>
  <c r="G3920" i="12" s="1"/>
  <c r="E3919" i="12"/>
  <c r="P3917" i="12" l="1"/>
  <c r="Q3917" i="12"/>
  <c r="R3916" i="12"/>
  <c r="L3918" i="12"/>
  <c r="M3918" i="12"/>
  <c r="N3917" i="12"/>
  <c r="I3918" i="12"/>
  <c r="J3918" i="12" s="1"/>
  <c r="H3919" i="12"/>
  <c r="E3920" i="12"/>
  <c r="F3921" i="12"/>
  <c r="G3921" i="12" s="1"/>
  <c r="P3918" i="12" l="1"/>
  <c r="Q3918" i="12"/>
  <c r="R3917" i="12"/>
  <c r="L3919" i="12"/>
  <c r="M3919" i="12"/>
  <c r="N3918" i="12"/>
  <c r="I3919" i="12"/>
  <c r="J3919" i="12" s="1"/>
  <c r="H3920" i="12"/>
  <c r="F3922" i="12"/>
  <c r="G3922" i="12" s="1"/>
  <c r="E3921" i="12"/>
  <c r="P3919" i="12" l="1"/>
  <c r="Q3919" i="12"/>
  <c r="R3918" i="12"/>
  <c r="L3920" i="12"/>
  <c r="M3920" i="12"/>
  <c r="N3919" i="12"/>
  <c r="I3920" i="12"/>
  <c r="J3920" i="12" s="1"/>
  <c r="H3921" i="12"/>
  <c r="F3923" i="12"/>
  <c r="G3923" i="12" s="1"/>
  <c r="E3922" i="12"/>
  <c r="P3920" i="12" l="1"/>
  <c r="Q3920" i="12"/>
  <c r="R3919" i="12"/>
  <c r="L3921" i="12"/>
  <c r="M3921" i="12"/>
  <c r="N3920" i="12"/>
  <c r="I3921" i="12"/>
  <c r="J3921" i="12" s="1"/>
  <c r="H3922" i="12"/>
  <c r="E3923" i="12"/>
  <c r="F3924" i="12"/>
  <c r="G3924" i="12" s="1"/>
  <c r="P3921" i="12" l="1"/>
  <c r="Q3921" i="12"/>
  <c r="R3920" i="12"/>
  <c r="L3922" i="12"/>
  <c r="M3922" i="12"/>
  <c r="N3921" i="12"/>
  <c r="I3922" i="12"/>
  <c r="J3922" i="12" s="1"/>
  <c r="H3923" i="12"/>
  <c r="F3925" i="12"/>
  <c r="G3925" i="12" s="1"/>
  <c r="E3924" i="12"/>
  <c r="P3922" i="12" l="1"/>
  <c r="Q3922" i="12"/>
  <c r="R3921" i="12"/>
  <c r="L3923" i="12"/>
  <c r="M3923" i="12"/>
  <c r="N3922" i="12"/>
  <c r="I3923" i="12"/>
  <c r="J3923" i="12" s="1"/>
  <c r="H3924" i="12"/>
  <c r="E3925" i="12"/>
  <c r="F3926" i="12"/>
  <c r="G3926" i="12" s="1"/>
  <c r="P3923" i="12" l="1"/>
  <c r="Q3923" i="12"/>
  <c r="R3922" i="12"/>
  <c r="L3924" i="12"/>
  <c r="M3924" i="12"/>
  <c r="N3923" i="12"/>
  <c r="I3924" i="12"/>
  <c r="J3924" i="12" s="1"/>
  <c r="H3925" i="12"/>
  <c r="F3927" i="12"/>
  <c r="G3927" i="12" s="1"/>
  <c r="E3926" i="12"/>
  <c r="P3924" i="12" l="1"/>
  <c r="Q3924" i="12"/>
  <c r="R3923" i="12"/>
  <c r="L3925" i="12"/>
  <c r="M3925" i="12"/>
  <c r="N3924" i="12"/>
  <c r="I3925" i="12"/>
  <c r="J3925" i="12" s="1"/>
  <c r="H3926" i="12"/>
  <c r="E3927" i="12"/>
  <c r="F3928" i="12"/>
  <c r="G3928" i="12" s="1"/>
  <c r="P3925" i="12" l="1"/>
  <c r="Q3925" i="12"/>
  <c r="R3924" i="12"/>
  <c r="L3926" i="12"/>
  <c r="M3926" i="12"/>
  <c r="N3925" i="12"/>
  <c r="I3926" i="12"/>
  <c r="J3926" i="12" s="1"/>
  <c r="H3927" i="12"/>
  <c r="F3929" i="12"/>
  <c r="G3929" i="12" s="1"/>
  <c r="E3928" i="12"/>
  <c r="P3926" i="12" l="1"/>
  <c r="Q3926" i="12"/>
  <c r="R3925" i="12"/>
  <c r="L3927" i="12"/>
  <c r="M3927" i="12"/>
  <c r="N3926" i="12"/>
  <c r="I3927" i="12"/>
  <c r="J3927" i="12" s="1"/>
  <c r="H3928" i="12"/>
  <c r="E3929" i="12"/>
  <c r="F3930" i="12"/>
  <c r="G3930" i="12" s="1"/>
  <c r="P3927" i="12" l="1"/>
  <c r="Q3927" i="12"/>
  <c r="R3926" i="12"/>
  <c r="L3928" i="12"/>
  <c r="M3928" i="12"/>
  <c r="N3927" i="12"/>
  <c r="I3928" i="12"/>
  <c r="J3928" i="12" s="1"/>
  <c r="H3929" i="12"/>
  <c r="F3931" i="12"/>
  <c r="G3931" i="12" s="1"/>
  <c r="E3930" i="12"/>
  <c r="P3928" i="12" l="1"/>
  <c r="Q3928" i="12"/>
  <c r="R3927" i="12"/>
  <c r="L3929" i="12"/>
  <c r="M3929" i="12"/>
  <c r="N3928" i="12"/>
  <c r="I3929" i="12"/>
  <c r="J3929" i="12" s="1"/>
  <c r="H3930" i="12"/>
  <c r="F3932" i="12"/>
  <c r="G3932" i="12" s="1"/>
  <c r="E3931" i="12"/>
  <c r="P3929" i="12" l="1"/>
  <c r="Q3929" i="12"/>
  <c r="R3928" i="12"/>
  <c r="L3930" i="12"/>
  <c r="M3930" i="12"/>
  <c r="N3929" i="12"/>
  <c r="I3930" i="12"/>
  <c r="J3930" i="12" s="1"/>
  <c r="H3931" i="12"/>
  <c r="F3933" i="12"/>
  <c r="G3933" i="12" s="1"/>
  <c r="E3932" i="12"/>
  <c r="P3930" i="12" l="1"/>
  <c r="Q3930" i="12"/>
  <c r="R3929" i="12"/>
  <c r="L3931" i="12"/>
  <c r="M3931" i="12"/>
  <c r="N3930" i="12"/>
  <c r="I3931" i="12"/>
  <c r="J3931" i="12" s="1"/>
  <c r="H3932" i="12"/>
  <c r="F3934" i="12"/>
  <c r="G3934" i="12" s="1"/>
  <c r="E3933" i="12"/>
  <c r="P3931" i="12" l="1"/>
  <c r="Q3931" i="12"/>
  <c r="R3930" i="12"/>
  <c r="L3932" i="12"/>
  <c r="M3932" i="12"/>
  <c r="N3931" i="12"/>
  <c r="I3932" i="12"/>
  <c r="J3932" i="12" s="1"/>
  <c r="H3933" i="12"/>
  <c r="F3935" i="12"/>
  <c r="G3935" i="12" s="1"/>
  <c r="E3934" i="12"/>
  <c r="P3932" i="12" l="1"/>
  <c r="Q3932" i="12"/>
  <c r="R3931" i="12"/>
  <c r="L3933" i="12"/>
  <c r="M3933" i="12"/>
  <c r="N3932" i="12"/>
  <c r="I3933" i="12"/>
  <c r="J3933" i="12" s="1"/>
  <c r="H3934" i="12"/>
  <c r="E3935" i="12"/>
  <c r="F3936" i="12"/>
  <c r="G3936" i="12" s="1"/>
  <c r="P3933" i="12" l="1"/>
  <c r="Q3933" i="12"/>
  <c r="R3932" i="12"/>
  <c r="L3934" i="12"/>
  <c r="M3934" i="12"/>
  <c r="N3933" i="12"/>
  <c r="I3934" i="12"/>
  <c r="J3934" i="12" s="1"/>
  <c r="H3935" i="12"/>
  <c r="F3937" i="12"/>
  <c r="G3937" i="12" s="1"/>
  <c r="E3936" i="12"/>
  <c r="P3934" i="12" l="1"/>
  <c r="Q3934" i="12"/>
  <c r="R3933" i="12"/>
  <c r="L3935" i="12"/>
  <c r="M3935" i="12"/>
  <c r="N3934" i="12"/>
  <c r="I3935" i="12"/>
  <c r="J3935" i="12" s="1"/>
  <c r="H3936" i="12"/>
  <c r="E3937" i="12"/>
  <c r="F3938" i="12"/>
  <c r="G3938" i="12" s="1"/>
  <c r="P3935" i="12" l="1"/>
  <c r="Q3935" i="12"/>
  <c r="R3934" i="12"/>
  <c r="L3936" i="12"/>
  <c r="M3936" i="12"/>
  <c r="N3935" i="12"/>
  <c r="I3936" i="12"/>
  <c r="J3936" i="12" s="1"/>
  <c r="H3937" i="12"/>
  <c r="F3939" i="12"/>
  <c r="G3939" i="12" s="1"/>
  <c r="E3938" i="12"/>
  <c r="P3936" i="12" l="1"/>
  <c r="Q3936" i="12"/>
  <c r="R3935" i="12"/>
  <c r="L3937" i="12"/>
  <c r="M3937" i="12"/>
  <c r="N3936" i="12"/>
  <c r="I3937" i="12"/>
  <c r="J3937" i="12" s="1"/>
  <c r="H3938" i="12"/>
  <c r="F3940" i="12"/>
  <c r="G3940" i="12" s="1"/>
  <c r="E3939" i="12"/>
  <c r="P3937" i="12" l="1"/>
  <c r="Q3937" i="12"/>
  <c r="R3936" i="12"/>
  <c r="L3938" i="12"/>
  <c r="M3938" i="12"/>
  <c r="N3937" i="12"/>
  <c r="I3938" i="12"/>
  <c r="J3938" i="12" s="1"/>
  <c r="H3939" i="12"/>
  <c r="F3941" i="12"/>
  <c r="G3941" i="12" s="1"/>
  <c r="E3940" i="12"/>
  <c r="P3938" i="12" l="1"/>
  <c r="Q3938" i="12"/>
  <c r="R3937" i="12"/>
  <c r="L3939" i="12"/>
  <c r="M3939" i="12"/>
  <c r="N3938" i="12"/>
  <c r="I3939" i="12"/>
  <c r="J3939" i="12" s="1"/>
  <c r="H3940" i="12"/>
  <c r="E3941" i="12"/>
  <c r="F3942" i="12"/>
  <c r="G3942" i="12" s="1"/>
  <c r="P3939" i="12" l="1"/>
  <c r="Q3939" i="12"/>
  <c r="R3938" i="12"/>
  <c r="L3940" i="12"/>
  <c r="M3940" i="12"/>
  <c r="N3939" i="12"/>
  <c r="I3940" i="12"/>
  <c r="J3940" i="12" s="1"/>
  <c r="H3941" i="12"/>
  <c r="F3943" i="12"/>
  <c r="G3943" i="12" s="1"/>
  <c r="E3942" i="12"/>
  <c r="P3940" i="12" l="1"/>
  <c r="Q3940" i="12"/>
  <c r="R3939" i="12"/>
  <c r="L3941" i="12"/>
  <c r="M3941" i="12"/>
  <c r="N3940" i="12"/>
  <c r="I3941" i="12"/>
  <c r="J3941" i="12" s="1"/>
  <c r="H3942" i="12"/>
  <c r="F3944" i="12"/>
  <c r="G3944" i="12" s="1"/>
  <c r="E3943" i="12"/>
  <c r="P3941" i="12" l="1"/>
  <c r="Q3941" i="12"/>
  <c r="R3940" i="12"/>
  <c r="L3942" i="12"/>
  <c r="M3942" i="12"/>
  <c r="N3941" i="12"/>
  <c r="I3942" i="12"/>
  <c r="J3942" i="12" s="1"/>
  <c r="H3943" i="12"/>
  <c r="E3944" i="12"/>
  <c r="F3945" i="12"/>
  <c r="G3945" i="12" s="1"/>
  <c r="P3942" i="12" l="1"/>
  <c r="Q3942" i="12"/>
  <c r="R3941" i="12"/>
  <c r="L3943" i="12"/>
  <c r="M3943" i="12"/>
  <c r="N3942" i="12"/>
  <c r="I3943" i="12"/>
  <c r="J3943" i="12" s="1"/>
  <c r="H3944" i="12"/>
  <c r="F3946" i="12"/>
  <c r="G3946" i="12" s="1"/>
  <c r="E3945" i="12"/>
  <c r="P3943" i="12" l="1"/>
  <c r="Q3943" i="12"/>
  <c r="R3942" i="12"/>
  <c r="L3944" i="12"/>
  <c r="M3944" i="12"/>
  <c r="N3943" i="12"/>
  <c r="I3944" i="12"/>
  <c r="J3944" i="12" s="1"/>
  <c r="H3945" i="12"/>
  <c r="F3947" i="12"/>
  <c r="G3947" i="12" s="1"/>
  <c r="E3946" i="12"/>
  <c r="P3944" i="12" l="1"/>
  <c r="Q3944" i="12"/>
  <c r="R3943" i="12"/>
  <c r="L3945" i="12"/>
  <c r="M3945" i="12"/>
  <c r="N3944" i="12"/>
  <c r="I3945" i="12"/>
  <c r="J3945" i="12" s="1"/>
  <c r="H3946" i="12"/>
  <c r="E3947" i="12"/>
  <c r="F3948" i="12"/>
  <c r="G3948" i="12" s="1"/>
  <c r="P3945" i="12" l="1"/>
  <c r="Q3945" i="12"/>
  <c r="R3944" i="12"/>
  <c r="L3946" i="12"/>
  <c r="M3946" i="12"/>
  <c r="N3945" i="12"/>
  <c r="I3946" i="12"/>
  <c r="J3946" i="12" s="1"/>
  <c r="H3947" i="12"/>
  <c r="F3949" i="12"/>
  <c r="G3949" i="12" s="1"/>
  <c r="E3948" i="12"/>
  <c r="P3946" i="12" l="1"/>
  <c r="Q3946" i="12"/>
  <c r="R3945" i="12"/>
  <c r="L3947" i="12"/>
  <c r="M3947" i="12"/>
  <c r="N3946" i="12"/>
  <c r="I3947" i="12"/>
  <c r="J3947" i="12" s="1"/>
  <c r="H3948" i="12"/>
  <c r="E3949" i="12"/>
  <c r="F3950" i="12"/>
  <c r="G3950" i="12" s="1"/>
  <c r="P3947" i="12" l="1"/>
  <c r="Q3947" i="12"/>
  <c r="R3946" i="12"/>
  <c r="L3948" i="12"/>
  <c r="M3948" i="12"/>
  <c r="N3947" i="12"/>
  <c r="I3948" i="12"/>
  <c r="J3948" i="12" s="1"/>
  <c r="H3949" i="12"/>
  <c r="M3949" i="12" s="1"/>
  <c r="F3951" i="12"/>
  <c r="G3951" i="12" s="1"/>
  <c r="E3950" i="12"/>
  <c r="P3948" i="12" l="1"/>
  <c r="Q3948" i="12"/>
  <c r="Q3949" i="12" s="1"/>
  <c r="R3947" i="12"/>
  <c r="N3948" i="12"/>
  <c r="I3949" i="12"/>
  <c r="J3949" i="12" s="1"/>
  <c r="L3949" i="12"/>
  <c r="N3949" i="12" s="1"/>
  <c r="H3950" i="12"/>
  <c r="M3950" i="12" s="1"/>
  <c r="E3951" i="12"/>
  <c r="F3952" i="12"/>
  <c r="G3952" i="12" s="1"/>
  <c r="P3949" i="12" l="1"/>
  <c r="R3949" i="12" s="1"/>
  <c r="Q3950" i="12"/>
  <c r="R3948" i="12"/>
  <c r="I3950" i="12"/>
  <c r="J3950" i="12" s="1"/>
  <c r="L3950" i="12"/>
  <c r="N3950" i="12" s="1"/>
  <c r="H3951" i="12"/>
  <c r="M3951" i="12" s="1"/>
  <c r="F3953" i="12"/>
  <c r="G3953" i="12" s="1"/>
  <c r="E3952" i="12"/>
  <c r="P3950" i="12" l="1"/>
  <c r="R3950" i="12" s="1"/>
  <c r="Q3951" i="12"/>
  <c r="I3951" i="12"/>
  <c r="J3951" i="12" s="1"/>
  <c r="L3951" i="12"/>
  <c r="N3951" i="12" s="1"/>
  <c r="H3952" i="12"/>
  <c r="F3954" i="12"/>
  <c r="G3954" i="12" s="1"/>
  <c r="E3953" i="12"/>
  <c r="P3951" i="12" l="1"/>
  <c r="R3951" i="12" s="1"/>
  <c r="L3952" i="12"/>
  <c r="M3952" i="12"/>
  <c r="I3952" i="12"/>
  <c r="J3952" i="12" s="1"/>
  <c r="H3953" i="12"/>
  <c r="F3955" i="12"/>
  <c r="G3955" i="12" s="1"/>
  <c r="E3954" i="12"/>
  <c r="P3952" i="12" l="1"/>
  <c r="Q3952" i="12"/>
  <c r="L3953" i="12"/>
  <c r="M3953" i="12"/>
  <c r="N3952" i="12"/>
  <c r="I3953" i="12"/>
  <c r="J3953" i="12" s="1"/>
  <c r="H3954" i="12"/>
  <c r="F3956" i="12"/>
  <c r="G3956" i="12" s="1"/>
  <c r="E3955" i="12"/>
  <c r="P3953" i="12" l="1"/>
  <c r="Q3953" i="12"/>
  <c r="R3952" i="12"/>
  <c r="L3954" i="12"/>
  <c r="M3954" i="12"/>
  <c r="N3953" i="12"/>
  <c r="I3954" i="12"/>
  <c r="J3954" i="12" s="1"/>
  <c r="H3955" i="12"/>
  <c r="F3957" i="12"/>
  <c r="G3957" i="12" s="1"/>
  <c r="E3956" i="12"/>
  <c r="R3953" i="12" l="1"/>
  <c r="P3954" i="12"/>
  <c r="Q3954" i="12"/>
  <c r="L3955" i="12"/>
  <c r="M3955" i="12"/>
  <c r="N3954" i="12"/>
  <c r="I3955" i="12"/>
  <c r="J3955" i="12" s="1"/>
  <c r="H3956" i="12"/>
  <c r="F3958" i="12"/>
  <c r="G3958" i="12" s="1"/>
  <c r="E3957" i="12"/>
  <c r="P3955" i="12" l="1"/>
  <c r="Q3955" i="12"/>
  <c r="R3954" i="12"/>
  <c r="L3956" i="12"/>
  <c r="M3956" i="12"/>
  <c r="N3955" i="12"/>
  <c r="I3956" i="12"/>
  <c r="J3956" i="12" s="1"/>
  <c r="H3957" i="12"/>
  <c r="F3959" i="12"/>
  <c r="G3959" i="12" s="1"/>
  <c r="E3958" i="12"/>
  <c r="P3956" i="12" l="1"/>
  <c r="Q3956" i="12"/>
  <c r="R3955" i="12"/>
  <c r="L3957" i="12"/>
  <c r="M3957" i="12"/>
  <c r="N3956" i="12"/>
  <c r="I3957" i="12"/>
  <c r="J3957" i="12" s="1"/>
  <c r="H3958" i="12"/>
  <c r="E3959" i="12"/>
  <c r="F3960" i="12"/>
  <c r="G3960" i="12" s="1"/>
  <c r="P3957" i="12" l="1"/>
  <c r="Q3957" i="12"/>
  <c r="R3956" i="12"/>
  <c r="L3958" i="12"/>
  <c r="M3958" i="12"/>
  <c r="N3957" i="12"/>
  <c r="I3958" i="12"/>
  <c r="J3958" i="12" s="1"/>
  <c r="H3959" i="12"/>
  <c r="F3961" i="12"/>
  <c r="G3961" i="12" s="1"/>
  <c r="E3960" i="12"/>
  <c r="P3958" i="12" l="1"/>
  <c r="Q3958" i="12"/>
  <c r="R3957" i="12"/>
  <c r="L3959" i="12"/>
  <c r="M3959" i="12"/>
  <c r="N3958" i="12"/>
  <c r="I3959" i="12"/>
  <c r="J3959" i="12" s="1"/>
  <c r="H3960" i="12"/>
  <c r="F3962" i="12"/>
  <c r="G3962" i="12" s="1"/>
  <c r="E3961" i="12"/>
  <c r="P3959" i="12" l="1"/>
  <c r="Q3959" i="12"/>
  <c r="R3958" i="12"/>
  <c r="L3960" i="12"/>
  <c r="M3960" i="12"/>
  <c r="N3959" i="12"/>
  <c r="I3960" i="12"/>
  <c r="J3960" i="12" s="1"/>
  <c r="H3961" i="12"/>
  <c r="F3963" i="12"/>
  <c r="G3963" i="12" s="1"/>
  <c r="E3962" i="12"/>
  <c r="P3960" i="12" l="1"/>
  <c r="Q3960" i="12"/>
  <c r="R3959" i="12"/>
  <c r="L3961" i="12"/>
  <c r="M3961" i="12"/>
  <c r="N3960" i="12"/>
  <c r="I3961" i="12"/>
  <c r="J3961" i="12" s="1"/>
  <c r="H3962" i="12"/>
  <c r="M3962" i="12" s="1"/>
  <c r="F3964" i="12"/>
  <c r="G3964" i="12" s="1"/>
  <c r="E3963" i="12"/>
  <c r="P3961" i="12" l="1"/>
  <c r="Q3961" i="12"/>
  <c r="Q3962" i="12" s="1"/>
  <c r="R3960" i="12"/>
  <c r="N3961" i="12"/>
  <c r="I3962" i="12"/>
  <c r="J3962" i="12" s="1"/>
  <c r="L3962" i="12"/>
  <c r="N3962" i="12" s="1"/>
  <c r="H3963" i="12"/>
  <c r="F3965" i="12"/>
  <c r="G3965" i="12" s="1"/>
  <c r="E3964" i="12"/>
  <c r="P3962" i="12" l="1"/>
  <c r="R3961" i="12"/>
  <c r="L3963" i="12"/>
  <c r="M3963" i="12"/>
  <c r="I3963" i="12"/>
  <c r="J3963" i="12" s="1"/>
  <c r="H3964" i="12"/>
  <c r="F3966" i="12"/>
  <c r="G3966" i="12" s="1"/>
  <c r="E3965" i="12"/>
  <c r="P3963" i="12" l="1"/>
  <c r="R3962" i="12"/>
  <c r="Q3963" i="12"/>
  <c r="L3964" i="12"/>
  <c r="M3964" i="12"/>
  <c r="N3963" i="12"/>
  <c r="I3964" i="12"/>
  <c r="J3964" i="12" s="1"/>
  <c r="H3965" i="12"/>
  <c r="F3967" i="12"/>
  <c r="G3967" i="12" s="1"/>
  <c r="E3966" i="12"/>
  <c r="P3964" i="12" l="1"/>
  <c r="Q3964" i="12"/>
  <c r="R3963" i="12"/>
  <c r="L3965" i="12"/>
  <c r="M3965" i="12"/>
  <c r="N3964" i="12"/>
  <c r="I3965" i="12"/>
  <c r="J3965" i="12" s="1"/>
  <c r="H3966" i="12"/>
  <c r="F3968" i="12"/>
  <c r="G3968" i="12" s="1"/>
  <c r="E3967" i="12"/>
  <c r="P3965" i="12" l="1"/>
  <c r="Q3965" i="12"/>
  <c r="R3964" i="12"/>
  <c r="L3966" i="12"/>
  <c r="M3966" i="12"/>
  <c r="N3965" i="12"/>
  <c r="I3966" i="12"/>
  <c r="J3966" i="12" s="1"/>
  <c r="H3967" i="12"/>
  <c r="F3969" i="12"/>
  <c r="G3969" i="12" s="1"/>
  <c r="E3968" i="12"/>
  <c r="P3966" i="12" l="1"/>
  <c r="Q3966" i="12"/>
  <c r="R3965" i="12"/>
  <c r="L3967" i="12"/>
  <c r="M3967" i="12"/>
  <c r="N3966" i="12"/>
  <c r="I3967" i="12"/>
  <c r="J3967" i="12" s="1"/>
  <c r="H3968" i="12"/>
  <c r="M3968" i="12" s="1"/>
  <c r="E3969" i="12"/>
  <c r="F3970" i="12"/>
  <c r="G3970" i="12" s="1"/>
  <c r="P3967" i="12" l="1"/>
  <c r="Q3967" i="12"/>
  <c r="Q3968" i="12" s="1"/>
  <c r="R3966" i="12"/>
  <c r="N3967" i="12"/>
  <c r="I3968" i="12"/>
  <c r="J3968" i="12" s="1"/>
  <c r="L3968" i="12"/>
  <c r="N3968" i="12" s="1"/>
  <c r="H3969" i="12"/>
  <c r="F3971" i="12"/>
  <c r="G3971" i="12" s="1"/>
  <c r="E3970" i="12"/>
  <c r="P3968" i="12" l="1"/>
  <c r="R3968" i="12" s="1"/>
  <c r="R3967" i="12"/>
  <c r="L3969" i="12"/>
  <c r="M3969" i="12"/>
  <c r="I3969" i="12"/>
  <c r="J3969" i="12" s="1"/>
  <c r="H3970" i="12"/>
  <c r="M3970" i="12" s="1"/>
  <c r="E3971" i="12"/>
  <c r="F3972" i="12"/>
  <c r="G3972" i="12" s="1"/>
  <c r="P3969" i="12" l="1"/>
  <c r="Q3969" i="12"/>
  <c r="Q3970" i="12" s="1"/>
  <c r="N3969" i="12"/>
  <c r="I3970" i="12"/>
  <c r="J3970" i="12" s="1"/>
  <c r="L3970" i="12"/>
  <c r="N3970" i="12" s="1"/>
  <c r="H3971" i="12"/>
  <c r="F3973" i="12"/>
  <c r="G3973" i="12" s="1"/>
  <c r="E3972" i="12"/>
  <c r="P3970" i="12" l="1"/>
  <c r="R3970" i="12" s="1"/>
  <c r="R3969" i="12"/>
  <c r="L3971" i="12"/>
  <c r="M3971" i="12"/>
  <c r="I3971" i="12"/>
  <c r="J3971" i="12" s="1"/>
  <c r="H3972" i="12"/>
  <c r="F3974" i="12"/>
  <c r="G3974" i="12" s="1"/>
  <c r="E3973" i="12"/>
  <c r="P3971" i="12" l="1"/>
  <c r="Q3971" i="12"/>
  <c r="L3972" i="12"/>
  <c r="M3972" i="12"/>
  <c r="N3971" i="12"/>
  <c r="I3972" i="12"/>
  <c r="J3972" i="12" s="1"/>
  <c r="H3973" i="12"/>
  <c r="M3973" i="12" s="1"/>
  <c r="F3975" i="12"/>
  <c r="G3975" i="12" s="1"/>
  <c r="E3974" i="12"/>
  <c r="P3972" i="12" l="1"/>
  <c r="Q3972" i="12"/>
  <c r="Q3973" i="12" s="1"/>
  <c r="R3971" i="12"/>
  <c r="N3972" i="12"/>
  <c r="I3973" i="12"/>
  <c r="J3973" i="12" s="1"/>
  <c r="L3973" i="12"/>
  <c r="N3973" i="12" s="1"/>
  <c r="H3974" i="12"/>
  <c r="F3976" i="12"/>
  <c r="G3976" i="12" s="1"/>
  <c r="E3975" i="12"/>
  <c r="P3973" i="12" l="1"/>
  <c r="R3973" i="12" s="1"/>
  <c r="R3972" i="12"/>
  <c r="L3974" i="12"/>
  <c r="M3974" i="12"/>
  <c r="I3974" i="12"/>
  <c r="J3974" i="12" s="1"/>
  <c r="H3975" i="12"/>
  <c r="F3977" i="12"/>
  <c r="G3977" i="12" s="1"/>
  <c r="E3976" i="12"/>
  <c r="P3974" i="12" l="1"/>
  <c r="Q3974" i="12"/>
  <c r="L3975" i="12"/>
  <c r="M3975" i="12"/>
  <c r="N3974" i="12"/>
  <c r="I3975" i="12"/>
  <c r="J3975" i="12" s="1"/>
  <c r="H3976" i="12"/>
  <c r="F3978" i="12"/>
  <c r="G3978" i="12" s="1"/>
  <c r="E3977" i="12"/>
  <c r="P3975" i="12" l="1"/>
  <c r="Q3975" i="12"/>
  <c r="R3974" i="12"/>
  <c r="L3976" i="12"/>
  <c r="M3976" i="12"/>
  <c r="N3975" i="12"/>
  <c r="I3976" i="12"/>
  <c r="J3976" i="12" s="1"/>
  <c r="H3977" i="12"/>
  <c r="E3978" i="12"/>
  <c r="F3979" i="12"/>
  <c r="G3979" i="12" s="1"/>
  <c r="P3976" i="12" l="1"/>
  <c r="Q3976" i="12"/>
  <c r="R3975" i="12"/>
  <c r="L3977" i="12"/>
  <c r="M3977" i="12"/>
  <c r="N3976" i="12"/>
  <c r="I3977" i="12"/>
  <c r="J3977" i="12" s="1"/>
  <c r="H3978" i="12"/>
  <c r="F3980" i="12"/>
  <c r="G3980" i="12" s="1"/>
  <c r="E3979" i="12"/>
  <c r="P3977" i="12" l="1"/>
  <c r="Q3977" i="12"/>
  <c r="R3976" i="12"/>
  <c r="L3978" i="12"/>
  <c r="M3978" i="12"/>
  <c r="N3977" i="12"/>
  <c r="I3978" i="12"/>
  <c r="J3978" i="12" s="1"/>
  <c r="H3979" i="12"/>
  <c r="F3981" i="12"/>
  <c r="G3981" i="12" s="1"/>
  <c r="E3980" i="12"/>
  <c r="P3978" i="12" l="1"/>
  <c r="Q3978" i="12"/>
  <c r="R3977" i="12"/>
  <c r="L3979" i="12"/>
  <c r="M3979" i="12"/>
  <c r="N3978" i="12"/>
  <c r="I3979" i="12"/>
  <c r="J3979" i="12" s="1"/>
  <c r="H3980" i="12"/>
  <c r="E3981" i="12"/>
  <c r="F3982" i="12"/>
  <c r="G3982" i="12" s="1"/>
  <c r="P3979" i="12" l="1"/>
  <c r="Q3979" i="12"/>
  <c r="R3978" i="12"/>
  <c r="L3980" i="12"/>
  <c r="M3980" i="12"/>
  <c r="N3979" i="12"/>
  <c r="I3980" i="12"/>
  <c r="J3980" i="12" s="1"/>
  <c r="H3981" i="12"/>
  <c r="F3983" i="12"/>
  <c r="G3983" i="12" s="1"/>
  <c r="E3982" i="12"/>
  <c r="P3980" i="12" l="1"/>
  <c r="Q3980" i="12"/>
  <c r="R3979" i="12"/>
  <c r="L3981" i="12"/>
  <c r="M3981" i="12"/>
  <c r="N3980" i="12"/>
  <c r="I3981" i="12"/>
  <c r="J3981" i="12" s="1"/>
  <c r="H3982" i="12"/>
  <c r="E3983" i="12"/>
  <c r="F3984" i="12"/>
  <c r="G3984" i="12" s="1"/>
  <c r="P3981" i="12" l="1"/>
  <c r="Q3981" i="12"/>
  <c r="R3980" i="12"/>
  <c r="L3982" i="12"/>
  <c r="M3982" i="12"/>
  <c r="N3981" i="12"/>
  <c r="I3982" i="12"/>
  <c r="J3982" i="12" s="1"/>
  <c r="H3983" i="12"/>
  <c r="F3985" i="12"/>
  <c r="G3985" i="12" s="1"/>
  <c r="E3984" i="12"/>
  <c r="P3982" i="12" l="1"/>
  <c r="Q3982" i="12"/>
  <c r="R3981" i="12"/>
  <c r="L3983" i="12"/>
  <c r="M3983" i="12"/>
  <c r="N3982" i="12"/>
  <c r="I3983" i="12"/>
  <c r="J3983" i="12" s="1"/>
  <c r="H3984" i="12"/>
  <c r="F3986" i="12"/>
  <c r="G3986" i="12" s="1"/>
  <c r="E3985" i="12"/>
  <c r="P3983" i="12" l="1"/>
  <c r="Q3983" i="12"/>
  <c r="R3982" i="12"/>
  <c r="L3984" i="12"/>
  <c r="M3984" i="12"/>
  <c r="N3983" i="12"/>
  <c r="I3984" i="12"/>
  <c r="J3984" i="12" s="1"/>
  <c r="H3985" i="12"/>
  <c r="M3985" i="12" s="1"/>
  <c r="E3986" i="12"/>
  <c r="F3987" i="12"/>
  <c r="G3987" i="12" s="1"/>
  <c r="P3984" i="12" l="1"/>
  <c r="Q3984" i="12"/>
  <c r="Q3985" i="12" s="1"/>
  <c r="R3983" i="12"/>
  <c r="N3984" i="12"/>
  <c r="I3985" i="12"/>
  <c r="J3985" i="12" s="1"/>
  <c r="L3985" i="12"/>
  <c r="N3985" i="12" s="1"/>
  <c r="H3986" i="12"/>
  <c r="F3988" i="12"/>
  <c r="G3988" i="12" s="1"/>
  <c r="E3987" i="12"/>
  <c r="P3985" i="12" l="1"/>
  <c r="R3985" i="12" s="1"/>
  <c r="R3984" i="12"/>
  <c r="L3986" i="12"/>
  <c r="M3986" i="12"/>
  <c r="I3986" i="12"/>
  <c r="J3986" i="12" s="1"/>
  <c r="H3987" i="12"/>
  <c r="F3989" i="12"/>
  <c r="G3989" i="12" s="1"/>
  <c r="E3988" i="12"/>
  <c r="P3986" i="12" l="1"/>
  <c r="Q3986" i="12"/>
  <c r="L3987" i="12"/>
  <c r="M3987" i="12"/>
  <c r="N3986" i="12"/>
  <c r="I3987" i="12"/>
  <c r="J3987" i="12" s="1"/>
  <c r="H3988" i="12"/>
  <c r="M3988" i="12" s="1"/>
  <c r="E3989" i="12"/>
  <c r="F3990" i="12"/>
  <c r="G3990" i="12" s="1"/>
  <c r="P3987" i="12" l="1"/>
  <c r="Q3987" i="12"/>
  <c r="Q3988" i="12" s="1"/>
  <c r="R3986" i="12"/>
  <c r="N3987" i="12"/>
  <c r="I3988" i="12"/>
  <c r="J3988" i="12" s="1"/>
  <c r="L3988" i="12"/>
  <c r="N3988" i="12" s="1"/>
  <c r="H3989" i="12"/>
  <c r="F3991" i="12"/>
  <c r="G3991" i="12" s="1"/>
  <c r="E3990" i="12"/>
  <c r="R3987" i="12" l="1"/>
  <c r="P3988" i="12"/>
  <c r="L3989" i="12"/>
  <c r="M3989" i="12"/>
  <c r="I3989" i="12"/>
  <c r="J3989" i="12" s="1"/>
  <c r="H3990" i="12"/>
  <c r="E3991" i="12"/>
  <c r="F3992" i="12"/>
  <c r="G3992" i="12" s="1"/>
  <c r="P3989" i="12" l="1"/>
  <c r="R3988" i="12"/>
  <c r="Q3989" i="12"/>
  <c r="L3990" i="12"/>
  <c r="M3990" i="12"/>
  <c r="N3989" i="12"/>
  <c r="I3990" i="12"/>
  <c r="J3990" i="12" s="1"/>
  <c r="H3991" i="12"/>
  <c r="F3993" i="12"/>
  <c r="G3993" i="12" s="1"/>
  <c r="E3992" i="12"/>
  <c r="P3990" i="12" l="1"/>
  <c r="Q3990" i="12"/>
  <c r="R3989" i="12"/>
  <c r="L3991" i="12"/>
  <c r="M3991" i="12"/>
  <c r="N3990" i="12"/>
  <c r="I3991" i="12"/>
  <c r="J3991" i="12" s="1"/>
  <c r="H3992" i="12"/>
  <c r="E3993" i="12"/>
  <c r="F3994" i="12"/>
  <c r="G3994" i="12" s="1"/>
  <c r="P3991" i="12" l="1"/>
  <c r="Q3991" i="12"/>
  <c r="R3990" i="12"/>
  <c r="L3992" i="12"/>
  <c r="M3992" i="12"/>
  <c r="N3991" i="12"/>
  <c r="I3992" i="12"/>
  <c r="J3992" i="12" s="1"/>
  <c r="H3993" i="12"/>
  <c r="F3995" i="12"/>
  <c r="G3995" i="12" s="1"/>
  <c r="E3994" i="12"/>
  <c r="P3992" i="12" l="1"/>
  <c r="Q3992" i="12"/>
  <c r="R3991" i="12"/>
  <c r="L3993" i="12"/>
  <c r="M3993" i="12"/>
  <c r="N3992" i="12"/>
  <c r="I3993" i="12"/>
  <c r="J3993" i="12" s="1"/>
  <c r="H3994" i="12"/>
  <c r="E3995" i="12"/>
  <c r="F3996" i="12"/>
  <c r="G3996" i="12" s="1"/>
  <c r="P3993" i="12" l="1"/>
  <c r="Q3993" i="12"/>
  <c r="R3992" i="12"/>
  <c r="L3994" i="12"/>
  <c r="M3994" i="12"/>
  <c r="N3993" i="12"/>
  <c r="I3994" i="12"/>
  <c r="J3994" i="12" s="1"/>
  <c r="H3995" i="12"/>
  <c r="F3997" i="12"/>
  <c r="G3997" i="12" s="1"/>
  <c r="E3996" i="12"/>
  <c r="P3994" i="12" l="1"/>
  <c r="Q3994" i="12"/>
  <c r="R3993" i="12"/>
  <c r="L3995" i="12"/>
  <c r="M3995" i="12"/>
  <c r="N3994" i="12"/>
  <c r="I3995" i="12"/>
  <c r="J3995" i="12" s="1"/>
  <c r="H3996" i="12"/>
  <c r="F3998" i="12"/>
  <c r="G3998" i="12" s="1"/>
  <c r="E3997" i="12"/>
  <c r="P3995" i="12" l="1"/>
  <c r="Q3995" i="12"/>
  <c r="R3994" i="12"/>
  <c r="L3996" i="12"/>
  <c r="M3996" i="12"/>
  <c r="N3995" i="12"/>
  <c r="I3996" i="12"/>
  <c r="J3996" i="12" s="1"/>
  <c r="H3997" i="12"/>
  <c r="F3999" i="12"/>
  <c r="G3999" i="12" s="1"/>
  <c r="E3998" i="12"/>
  <c r="R3995" i="12" l="1"/>
  <c r="P3996" i="12"/>
  <c r="Q3996" i="12"/>
  <c r="L3997" i="12"/>
  <c r="M3997" i="12"/>
  <c r="N3996" i="12"/>
  <c r="I3997" i="12"/>
  <c r="J3997" i="12" s="1"/>
  <c r="H3998" i="12"/>
  <c r="F4000" i="12"/>
  <c r="G4000" i="12" s="1"/>
  <c r="E3999" i="12"/>
  <c r="P3997" i="12" l="1"/>
  <c r="Q3997" i="12"/>
  <c r="R3996" i="12"/>
  <c r="N3997" i="12"/>
  <c r="L3998" i="12"/>
  <c r="M3998" i="12"/>
  <c r="I3998" i="12"/>
  <c r="J3998" i="12" s="1"/>
  <c r="H3999" i="12"/>
  <c r="E4000" i="12"/>
  <c r="F4001" i="12"/>
  <c r="G4001" i="12" s="1"/>
  <c r="P3998" i="12" l="1"/>
  <c r="Q3998" i="12"/>
  <c r="R3997" i="12"/>
  <c r="L3999" i="12"/>
  <c r="M3999" i="12"/>
  <c r="N3998" i="12"/>
  <c r="I3999" i="12"/>
  <c r="J3999" i="12" s="1"/>
  <c r="H4000" i="12"/>
  <c r="F4002" i="12"/>
  <c r="G4002" i="12" s="1"/>
  <c r="E4001" i="12"/>
  <c r="P3999" i="12" l="1"/>
  <c r="Q3999" i="12"/>
  <c r="R3998" i="12"/>
  <c r="L4000" i="12"/>
  <c r="M4000" i="12"/>
  <c r="N3999" i="12"/>
  <c r="I4000" i="12"/>
  <c r="J4000" i="12" s="1"/>
  <c r="H4001" i="12"/>
  <c r="M4001" i="12" s="1"/>
  <c r="E4002" i="12"/>
  <c r="F4003" i="12"/>
  <c r="G4003" i="12" s="1"/>
  <c r="P4000" i="12" l="1"/>
  <c r="Q4000" i="12"/>
  <c r="Q4001" i="12" s="1"/>
  <c r="R3999" i="12"/>
  <c r="N4000" i="12"/>
  <c r="I4001" i="12"/>
  <c r="J4001" i="12" s="1"/>
  <c r="L4001" i="12"/>
  <c r="N4001" i="12" s="1"/>
  <c r="H4002" i="12"/>
  <c r="F4004" i="12"/>
  <c r="G4004" i="12" s="1"/>
  <c r="E4003" i="12"/>
  <c r="P4001" i="12" l="1"/>
  <c r="R4001" i="12" s="1"/>
  <c r="R4000" i="12"/>
  <c r="L4002" i="12"/>
  <c r="M4002" i="12"/>
  <c r="I4002" i="12"/>
  <c r="J4002" i="12" s="1"/>
  <c r="H4003" i="12"/>
  <c r="F4005" i="12"/>
  <c r="G4005" i="12" s="1"/>
  <c r="E4004" i="12"/>
  <c r="P4002" i="12" l="1"/>
  <c r="Q4002" i="12"/>
  <c r="L4003" i="12"/>
  <c r="M4003" i="12"/>
  <c r="N4002" i="12"/>
  <c r="I4003" i="12"/>
  <c r="J4003" i="12" s="1"/>
  <c r="H4004" i="12"/>
  <c r="M4004" i="12" s="1"/>
  <c r="F4006" i="12"/>
  <c r="G4006" i="12" s="1"/>
  <c r="E4005" i="12"/>
  <c r="P4003" i="12" l="1"/>
  <c r="Q4003" i="12"/>
  <c r="Q4004" i="12" s="1"/>
  <c r="R4002" i="12"/>
  <c r="N4003" i="12"/>
  <c r="I4004" i="12"/>
  <c r="J4004" i="12" s="1"/>
  <c r="L4004" i="12"/>
  <c r="N4004" i="12" s="1"/>
  <c r="H4005" i="12"/>
  <c r="F4007" i="12"/>
  <c r="G4007" i="12" s="1"/>
  <c r="E4006" i="12"/>
  <c r="P4004" i="12" l="1"/>
  <c r="R4004" i="12" s="1"/>
  <c r="R4003" i="12"/>
  <c r="L4005" i="12"/>
  <c r="M4005" i="12"/>
  <c r="I4005" i="12"/>
  <c r="J4005" i="12" s="1"/>
  <c r="H4006" i="12"/>
  <c r="F4008" i="12"/>
  <c r="G4008" i="12" s="1"/>
  <c r="E4007" i="12"/>
  <c r="P4005" i="12" l="1"/>
  <c r="Q4005" i="12"/>
  <c r="L4006" i="12"/>
  <c r="M4006" i="12"/>
  <c r="N4005" i="12"/>
  <c r="I4006" i="12"/>
  <c r="J4006" i="12" s="1"/>
  <c r="H4007" i="12"/>
  <c r="M4007" i="12" s="1"/>
  <c r="F4009" i="12"/>
  <c r="G4009" i="12" s="1"/>
  <c r="E4008" i="12"/>
  <c r="P4006" i="12" l="1"/>
  <c r="Q4006" i="12"/>
  <c r="Q4007" i="12" s="1"/>
  <c r="R4005" i="12"/>
  <c r="N4006" i="12"/>
  <c r="I4007" i="12"/>
  <c r="J4007" i="12" s="1"/>
  <c r="L4007" i="12"/>
  <c r="N4007" i="12" s="1"/>
  <c r="H4008" i="12"/>
  <c r="F4010" i="12"/>
  <c r="G4010" i="12" s="1"/>
  <c r="E4009" i="12"/>
  <c r="P4007" i="12" l="1"/>
  <c r="R4007" i="12" s="1"/>
  <c r="R4006" i="12"/>
  <c r="L4008" i="12"/>
  <c r="M4008" i="12"/>
  <c r="I4008" i="12"/>
  <c r="J4008" i="12" s="1"/>
  <c r="H4009" i="12"/>
  <c r="E4010" i="12"/>
  <c r="F4011" i="12"/>
  <c r="G4011" i="12" s="1"/>
  <c r="P4008" i="12" l="1"/>
  <c r="Q4008" i="12"/>
  <c r="L4009" i="12"/>
  <c r="M4009" i="12"/>
  <c r="N4008" i="12"/>
  <c r="I4009" i="12"/>
  <c r="J4009" i="12" s="1"/>
  <c r="H4010" i="12"/>
  <c r="F4012" i="12"/>
  <c r="G4012" i="12" s="1"/>
  <c r="E4011" i="12"/>
  <c r="P4009" i="12" l="1"/>
  <c r="Q4009" i="12"/>
  <c r="R4008" i="12"/>
  <c r="L4010" i="12"/>
  <c r="M4010" i="12"/>
  <c r="N4009" i="12"/>
  <c r="I4010" i="12"/>
  <c r="J4010" i="12" s="1"/>
  <c r="H4011" i="12"/>
  <c r="E4012" i="12"/>
  <c r="F4013" i="12"/>
  <c r="G4013" i="12" s="1"/>
  <c r="P4010" i="12" l="1"/>
  <c r="Q4010" i="12"/>
  <c r="R4009" i="12"/>
  <c r="L4011" i="12"/>
  <c r="M4011" i="12"/>
  <c r="N4010" i="12"/>
  <c r="I4011" i="12"/>
  <c r="J4011" i="12" s="1"/>
  <c r="H4012" i="12"/>
  <c r="F4014" i="12"/>
  <c r="G4014" i="12" s="1"/>
  <c r="E4013" i="12"/>
  <c r="P4011" i="12" l="1"/>
  <c r="Q4011" i="12"/>
  <c r="R4010" i="12"/>
  <c r="L4012" i="12"/>
  <c r="M4012" i="12"/>
  <c r="N4011" i="12"/>
  <c r="I4012" i="12"/>
  <c r="J4012" i="12" s="1"/>
  <c r="H4013" i="12"/>
  <c r="F4015" i="12"/>
  <c r="G4015" i="12" s="1"/>
  <c r="E4014" i="12"/>
  <c r="P4012" i="12" l="1"/>
  <c r="Q4012" i="12"/>
  <c r="R4011" i="12"/>
  <c r="L4013" i="12"/>
  <c r="M4013" i="12"/>
  <c r="N4012" i="12"/>
  <c r="I4013" i="12"/>
  <c r="J4013" i="12" s="1"/>
  <c r="H4014" i="12"/>
  <c r="M4014" i="12" s="1"/>
  <c r="F4016" i="12"/>
  <c r="G4016" i="12" s="1"/>
  <c r="E4015" i="12"/>
  <c r="R4012" i="12" l="1"/>
  <c r="P4013" i="12"/>
  <c r="Q4013" i="12"/>
  <c r="Q4014" i="12" s="1"/>
  <c r="N4013" i="12"/>
  <c r="I4014" i="12"/>
  <c r="J4014" i="12" s="1"/>
  <c r="L4014" i="12"/>
  <c r="N4014" i="12" s="1"/>
  <c r="H4015" i="12"/>
  <c r="M4015" i="12" s="1"/>
  <c r="F4017" i="12"/>
  <c r="G4017" i="12" s="1"/>
  <c r="E4016" i="12"/>
  <c r="P4014" i="12" l="1"/>
  <c r="R4014" i="12" s="1"/>
  <c r="Q4015" i="12"/>
  <c r="R4013" i="12"/>
  <c r="I4015" i="12"/>
  <c r="J4015" i="12" s="1"/>
  <c r="L4015" i="12"/>
  <c r="N4015" i="12" s="1"/>
  <c r="H4016" i="12"/>
  <c r="F4018" i="12"/>
  <c r="G4018" i="12" s="1"/>
  <c r="E4017" i="12"/>
  <c r="P4015" i="12" l="1"/>
  <c r="R4015" i="12" s="1"/>
  <c r="L4016" i="12"/>
  <c r="M4016" i="12"/>
  <c r="I4016" i="12"/>
  <c r="J4016" i="12" s="1"/>
  <c r="H4017" i="12"/>
  <c r="F4019" i="12"/>
  <c r="G4019" i="12" s="1"/>
  <c r="E4018" i="12"/>
  <c r="P4016" i="12" l="1"/>
  <c r="Q4016" i="12"/>
  <c r="L4017" i="12"/>
  <c r="M4017" i="12"/>
  <c r="N4016" i="12"/>
  <c r="I4017" i="12"/>
  <c r="J4017" i="12" s="1"/>
  <c r="H4018" i="12"/>
  <c r="E4019" i="12"/>
  <c r="F4020" i="12"/>
  <c r="G4020" i="12" s="1"/>
  <c r="P4017" i="12" l="1"/>
  <c r="Q4017" i="12"/>
  <c r="R4016" i="12"/>
  <c r="L4018" i="12"/>
  <c r="M4018" i="12"/>
  <c r="N4017" i="12"/>
  <c r="I4018" i="12"/>
  <c r="J4018" i="12" s="1"/>
  <c r="H4019" i="12"/>
  <c r="F4021" i="12"/>
  <c r="G4021" i="12" s="1"/>
  <c r="E4020" i="12"/>
  <c r="P4018" i="12" l="1"/>
  <c r="Q4018" i="12"/>
  <c r="R4017" i="12"/>
  <c r="L4019" i="12"/>
  <c r="M4019" i="12"/>
  <c r="N4018" i="12"/>
  <c r="I4019" i="12"/>
  <c r="J4019" i="12" s="1"/>
  <c r="H4020" i="12"/>
  <c r="M4020" i="12" s="1"/>
  <c r="F4022" i="12"/>
  <c r="G4022" i="12" s="1"/>
  <c r="E4021" i="12"/>
  <c r="P4019" i="12" l="1"/>
  <c r="Q4019" i="12"/>
  <c r="Q4020" i="12" s="1"/>
  <c r="R4018" i="12"/>
  <c r="N4019" i="12"/>
  <c r="I4020" i="12"/>
  <c r="J4020" i="12" s="1"/>
  <c r="L4020" i="12"/>
  <c r="N4020" i="12" s="1"/>
  <c r="H4021" i="12"/>
  <c r="F4023" i="12"/>
  <c r="G4023" i="12" s="1"/>
  <c r="E4022" i="12"/>
  <c r="P4020" i="12" l="1"/>
  <c r="R4020" i="12" s="1"/>
  <c r="R4019" i="12"/>
  <c r="L4021" i="12"/>
  <c r="M4021" i="12"/>
  <c r="I4021" i="12"/>
  <c r="J4021" i="12" s="1"/>
  <c r="H4022" i="12"/>
  <c r="F4024" i="12"/>
  <c r="G4024" i="12" s="1"/>
  <c r="E4023" i="12"/>
  <c r="P4021" i="12" l="1"/>
  <c r="Q4021" i="12"/>
  <c r="L4022" i="12"/>
  <c r="M4022" i="12"/>
  <c r="N4021" i="12"/>
  <c r="I4022" i="12"/>
  <c r="J4022" i="12" s="1"/>
  <c r="H4023" i="12"/>
  <c r="F4025" i="12"/>
  <c r="G4025" i="12" s="1"/>
  <c r="E4024" i="12"/>
  <c r="P4022" i="12" l="1"/>
  <c r="Q4022" i="12"/>
  <c r="R4021" i="12"/>
  <c r="L4023" i="12"/>
  <c r="M4023" i="12"/>
  <c r="N4022" i="12"/>
  <c r="I4023" i="12"/>
  <c r="J4023" i="12" s="1"/>
  <c r="H4024" i="12"/>
  <c r="E4025" i="12"/>
  <c r="F4026" i="12"/>
  <c r="G4026" i="12" s="1"/>
  <c r="P4023" i="12" l="1"/>
  <c r="Q4023" i="12"/>
  <c r="R4022" i="12"/>
  <c r="L4024" i="12"/>
  <c r="M4024" i="12"/>
  <c r="N4023" i="12"/>
  <c r="I4024" i="12"/>
  <c r="J4024" i="12" s="1"/>
  <c r="H4025" i="12"/>
  <c r="F4027" i="12"/>
  <c r="G4027" i="12" s="1"/>
  <c r="E4026" i="12"/>
  <c r="R4023" i="12" l="1"/>
  <c r="P4024" i="12"/>
  <c r="Q4024" i="12"/>
  <c r="L4025" i="12"/>
  <c r="M4025" i="12"/>
  <c r="N4024" i="12"/>
  <c r="I4025" i="12"/>
  <c r="J4025" i="12" s="1"/>
  <c r="H4026" i="12"/>
  <c r="F4028" i="12"/>
  <c r="G4028" i="12" s="1"/>
  <c r="E4027" i="12"/>
  <c r="P4025" i="12" l="1"/>
  <c r="Q4025" i="12"/>
  <c r="R4024" i="12"/>
  <c r="L4026" i="12"/>
  <c r="M4026" i="12"/>
  <c r="N4025" i="12"/>
  <c r="I4026" i="12"/>
  <c r="J4026" i="12" s="1"/>
  <c r="H4027" i="12"/>
  <c r="M4027" i="12" s="1"/>
  <c r="F4029" i="12"/>
  <c r="G4029" i="12" s="1"/>
  <c r="E4028" i="12"/>
  <c r="P4026" i="12" l="1"/>
  <c r="Q4026" i="12"/>
  <c r="Q4027" i="12" s="1"/>
  <c r="R4025" i="12"/>
  <c r="N4026" i="12"/>
  <c r="I4027" i="12"/>
  <c r="J4027" i="12" s="1"/>
  <c r="L4027" i="12"/>
  <c r="N4027" i="12" s="1"/>
  <c r="H4028" i="12"/>
  <c r="F4030" i="12"/>
  <c r="G4030" i="12" s="1"/>
  <c r="E4029" i="12"/>
  <c r="P4027" i="12" l="1"/>
  <c r="R4026" i="12"/>
  <c r="L4028" i="12"/>
  <c r="M4028" i="12"/>
  <c r="I4028" i="12"/>
  <c r="J4028" i="12" s="1"/>
  <c r="H4029" i="12"/>
  <c r="F4031" i="12"/>
  <c r="G4031" i="12" s="1"/>
  <c r="E4030" i="12"/>
  <c r="P4028" i="12" l="1"/>
  <c r="R4027" i="12"/>
  <c r="Q4028" i="12"/>
  <c r="L4029" i="12"/>
  <c r="M4029" i="12"/>
  <c r="N4028" i="12"/>
  <c r="I4029" i="12"/>
  <c r="J4029" i="12" s="1"/>
  <c r="H4030" i="12"/>
  <c r="E4031" i="12"/>
  <c r="F4032" i="12"/>
  <c r="G4032" i="12" s="1"/>
  <c r="P4029" i="12" l="1"/>
  <c r="Q4029" i="12"/>
  <c r="R4028" i="12"/>
  <c r="L4030" i="12"/>
  <c r="M4030" i="12"/>
  <c r="N4029" i="12"/>
  <c r="I4030" i="12"/>
  <c r="J4030" i="12" s="1"/>
  <c r="H4031" i="12"/>
  <c r="F4033" i="12"/>
  <c r="G4033" i="12" s="1"/>
  <c r="E4032" i="12"/>
  <c r="P4030" i="12" l="1"/>
  <c r="Q4030" i="12"/>
  <c r="R4029" i="12"/>
  <c r="L4031" i="12"/>
  <c r="M4031" i="12"/>
  <c r="N4030" i="12"/>
  <c r="I4031" i="12"/>
  <c r="J4031" i="12" s="1"/>
  <c r="H4032" i="12"/>
  <c r="E4033" i="12"/>
  <c r="F4034" i="12"/>
  <c r="G4034" i="12" s="1"/>
  <c r="P4031" i="12" l="1"/>
  <c r="Q4031" i="12"/>
  <c r="R4030" i="12"/>
  <c r="L4032" i="12"/>
  <c r="M4032" i="12"/>
  <c r="N4031" i="12"/>
  <c r="I4032" i="12"/>
  <c r="J4032" i="12" s="1"/>
  <c r="H4033" i="12"/>
  <c r="F4035" i="12"/>
  <c r="G4035" i="12" s="1"/>
  <c r="E4034" i="12"/>
  <c r="P4032" i="12" l="1"/>
  <c r="Q4032" i="12"/>
  <c r="R4031" i="12"/>
  <c r="L4033" i="12"/>
  <c r="M4033" i="12"/>
  <c r="N4032" i="12"/>
  <c r="I4033" i="12"/>
  <c r="J4033" i="12" s="1"/>
  <c r="H4034" i="12"/>
  <c r="E4035" i="12"/>
  <c r="F4036" i="12"/>
  <c r="G4036" i="12" s="1"/>
  <c r="P4033" i="12" l="1"/>
  <c r="Q4033" i="12"/>
  <c r="R4032" i="12"/>
  <c r="L4034" i="12"/>
  <c r="M4034" i="12"/>
  <c r="N4033" i="12"/>
  <c r="I4034" i="12"/>
  <c r="J4034" i="12" s="1"/>
  <c r="H4035" i="12"/>
  <c r="F4037" i="12"/>
  <c r="G4037" i="12" s="1"/>
  <c r="E4036" i="12"/>
  <c r="P4034" i="12" l="1"/>
  <c r="Q4034" i="12"/>
  <c r="R4033" i="12"/>
  <c r="L4035" i="12"/>
  <c r="M4035" i="12"/>
  <c r="N4034" i="12"/>
  <c r="I4035" i="12"/>
  <c r="J4035" i="12" s="1"/>
  <c r="H4036" i="12"/>
  <c r="E4037" i="12"/>
  <c r="F4038" i="12"/>
  <c r="G4038" i="12" s="1"/>
  <c r="P4035" i="12" l="1"/>
  <c r="Q4035" i="12"/>
  <c r="R4034" i="12"/>
  <c r="L4036" i="12"/>
  <c r="M4036" i="12"/>
  <c r="N4035" i="12"/>
  <c r="I4036" i="12"/>
  <c r="J4036" i="12" s="1"/>
  <c r="H4037" i="12"/>
  <c r="M4037" i="12" s="1"/>
  <c r="F4039" i="12"/>
  <c r="G4039" i="12" s="1"/>
  <c r="E4038" i="12"/>
  <c r="P4036" i="12" l="1"/>
  <c r="Q4036" i="12"/>
  <c r="Q4037" i="12" s="1"/>
  <c r="R4035" i="12"/>
  <c r="N4036" i="12"/>
  <c r="I4037" i="12"/>
  <c r="J4037" i="12" s="1"/>
  <c r="L4037" i="12"/>
  <c r="N4037" i="12" s="1"/>
  <c r="H4038" i="12"/>
  <c r="F4040" i="12"/>
  <c r="G4040" i="12" s="1"/>
  <c r="E4039" i="12"/>
  <c r="P4037" i="12" l="1"/>
  <c r="R4037" i="12" s="1"/>
  <c r="R4036" i="12"/>
  <c r="L4038" i="12"/>
  <c r="M4038" i="12"/>
  <c r="I4038" i="12"/>
  <c r="J4038" i="12" s="1"/>
  <c r="H4039" i="12"/>
  <c r="F4041" i="12"/>
  <c r="G4041" i="12" s="1"/>
  <c r="E4040" i="12"/>
  <c r="P4038" i="12" l="1"/>
  <c r="Q4038" i="12"/>
  <c r="L4039" i="12"/>
  <c r="M4039" i="12"/>
  <c r="N4038" i="12"/>
  <c r="I4039" i="12"/>
  <c r="J4039" i="12" s="1"/>
  <c r="H4040" i="12"/>
  <c r="F4042" i="12"/>
  <c r="G4042" i="12" s="1"/>
  <c r="E4041" i="12"/>
  <c r="P4039" i="12" l="1"/>
  <c r="Q4039" i="12"/>
  <c r="R4038" i="12"/>
  <c r="L4040" i="12"/>
  <c r="M4040" i="12"/>
  <c r="N4039" i="12"/>
  <c r="I4040" i="12"/>
  <c r="J4040" i="12" s="1"/>
  <c r="H4041" i="12"/>
  <c r="E4042" i="12"/>
  <c r="F4043" i="12"/>
  <c r="G4043" i="12" s="1"/>
  <c r="P4040" i="12" l="1"/>
  <c r="Q4040" i="12"/>
  <c r="R4039" i="12"/>
  <c r="L4041" i="12"/>
  <c r="M4041" i="12"/>
  <c r="N4040" i="12"/>
  <c r="I4041" i="12"/>
  <c r="J4041" i="12" s="1"/>
  <c r="H4042" i="12"/>
  <c r="F4044" i="12"/>
  <c r="G4044" i="12" s="1"/>
  <c r="E4043" i="12"/>
  <c r="P4041" i="12" l="1"/>
  <c r="Q4041" i="12"/>
  <c r="R4040" i="12"/>
  <c r="L4042" i="12"/>
  <c r="M4042" i="12"/>
  <c r="N4041" i="12"/>
  <c r="I4042" i="12"/>
  <c r="J4042" i="12" s="1"/>
  <c r="H4043" i="12"/>
  <c r="E4044" i="12"/>
  <c r="F4045" i="12"/>
  <c r="G4045" i="12" s="1"/>
  <c r="P4042" i="12" l="1"/>
  <c r="Q4042" i="12"/>
  <c r="R4041" i="12"/>
  <c r="L4043" i="12"/>
  <c r="M4043" i="12"/>
  <c r="N4042" i="12"/>
  <c r="I4043" i="12"/>
  <c r="J4043" i="12" s="1"/>
  <c r="H4044" i="12"/>
  <c r="F4046" i="12"/>
  <c r="G4046" i="12" s="1"/>
  <c r="E4045" i="12"/>
  <c r="P4043" i="12" l="1"/>
  <c r="Q4043" i="12"/>
  <c r="R4042" i="12"/>
  <c r="L4044" i="12"/>
  <c r="M4044" i="12"/>
  <c r="N4043" i="12"/>
  <c r="I4044" i="12"/>
  <c r="J4044" i="12" s="1"/>
  <c r="H4045" i="12"/>
  <c r="E4046" i="12"/>
  <c r="F4047" i="12"/>
  <c r="G4047" i="12" s="1"/>
  <c r="P4044" i="12" l="1"/>
  <c r="Q4044" i="12"/>
  <c r="R4043" i="12"/>
  <c r="L4045" i="12"/>
  <c r="M4045" i="12"/>
  <c r="N4044" i="12"/>
  <c r="I4045" i="12"/>
  <c r="J4045" i="12" s="1"/>
  <c r="H4046" i="12"/>
  <c r="F4048" i="12"/>
  <c r="G4048" i="12" s="1"/>
  <c r="E4047" i="12"/>
  <c r="R4044" i="12" l="1"/>
  <c r="P4045" i="12"/>
  <c r="Q4045" i="12"/>
  <c r="L4046" i="12"/>
  <c r="M4046" i="12"/>
  <c r="N4045" i="12"/>
  <c r="I4046" i="12"/>
  <c r="J4046" i="12" s="1"/>
  <c r="H4047" i="12"/>
  <c r="F4049" i="12"/>
  <c r="G4049" i="12" s="1"/>
  <c r="E4048" i="12"/>
  <c r="P4046" i="12" l="1"/>
  <c r="Q4046" i="12"/>
  <c r="R4045" i="12"/>
  <c r="L4047" i="12"/>
  <c r="M4047" i="12"/>
  <c r="N4046" i="12"/>
  <c r="I4047" i="12"/>
  <c r="J4047" i="12" s="1"/>
  <c r="H4048" i="12"/>
  <c r="F4050" i="12"/>
  <c r="G4050" i="12" s="1"/>
  <c r="E4049" i="12"/>
  <c r="P4047" i="12" l="1"/>
  <c r="Q4047" i="12"/>
  <c r="R4046" i="12"/>
  <c r="L4048" i="12"/>
  <c r="M4048" i="12"/>
  <c r="N4047" i="12"/>
  <c r="I4048" i="12"/>
  <c r="J4048" i="12" s="1"/>
  <c r="H4049" i="12"/>
  <c r="F4051" i="12"/>
  <c r="G4051" i="12" s="1"/>
  <c r="E4050" i="12"/>
  <c r="P4048" i="12" l="1"/>
  <c r="Q4048" i="12"/>
  <c r="R4047" i="12"/>
  <c r="L4049" i="12"/>
  <c r="M4049" i="12"/>
  <c r="N4048" i="12"/>
  <c r="I4049" i="12"/>
  <c r="J4049" i="12" s="1"/>
  <c r="H4050" i="12"/>
  <c r="E4051" i="12"/>
  <c r="F4052" i="12"/>
  <c r="G4052" i="12" s="1"/>
  <c r="P4049" i="12" l="1"/>
  <c r="Q4049" i="12"/>
  <c r="R4048" i="12"/>
  <c r="L4050" i="12"/>
  <c r="M4050" i="12"/>
  <c r="N4049" i="12"/>
  <c r="I4050" i="12"/>
  <c r="J4050" i="12" s="1"/>
  <c r="H4051" i="12"/>
  <c r="F4053" i="12"/>
  <c r="G4053" i="12" s="1"/>
  <c r="E4052" i="12"/>
  <c r="P4050" i="12" l="1"/>
  <c r="Q4050" i="12"/>
  <c r="R4049" i="12"/>
  <c r="L4051" i="12"/>
  <c r="M4051" i="12"/>
  <c r="N4050" i="12"/>
  <c r="I4051" i="12"/>
  <c r="J4051" i="12" s="1"/>
  <c r="H4052" i="12"/>
  <c r="F4054" i="12"/>
  <c r="G4054" i="12" s="1"/>
  <c r="E4053" i="12"/>
  <c r="P4051" i="12" l="1"/>
  <c r="Q4051" i="12"/>
  <c r="R4050" i="12"/>
  <c r="L4052" i="12"/>
  <c r="M4052" i="12"/>
  <c r="N4051" i="12"/>
  <c r="I4052" i="12"/>
  <c r="J4052" i="12" s="1"/>
  <c r="H4053" i="12"/>
  <c r="F4055" i="12"/>
  <c r="G4055" i="12" s="1"/>
  <c r="E4054" i="12"/>
  <c r="P4052" i="12" l="1"/>
  <c r="Q4052" i="12"/>
  <c r="R4051" i="12"/>
  <c r="L4053" i="12"/>
  <c r="M4053" i="12"/>
  <c r="N4052" i="12"/>
  <c r="I4053" i="12"/>
  <c r="J4053" i="12" s="1"/>
  <c r="H4054" i="12"/>
  <c r="F4056" i="12"/>
  <c r="G4056" i="12" s="1"/>
  <c r="E4055" i="12"/>
  <c r="P4053" i="12" l="1"/>
  <c r="Q4053" i="12"/>
  <c r="R4052" i="12"/>
  <c r="L4054" i="12"/>
  <c r="M4054" i="12"/>
  <c r="N4053" i="12"/>
  <c r="I4054" i="12"/>
  <c r="J4054" i="12" s="1"/>
  <c r="H4055" i="12"/>
  <c r="M4055" i="12" s="1"/>
  <c r="F4057" i="12"/>
  <c r="G4057" i="12" s="1"/>
  <c r="E4056" i="12"/>
  <c r="R4053" i="12" l="1"/>
  <c r="P4054" i="12"/>
  <c r="Q4054" i="12"/>
  <c r="Q4055" i="12" s="1"/>
  <c r="N4054" i="12"/>
  <c r="I4055" i="12"/>
  <c r="J4055" i="12" s="1"/>
  <c r="L4055" i="12"/>
  <c r="N4055" i="12" s="1"/>
  <c r="H4056" i="12"/>
  <c r="E4057" i="12"/>
  <c r="F4058" i="12"/>
  <c r="G4058" i="12" s="1"/>
  <c r="P4055" i="12" l="1"/>
  <c r="R4055" i="12" s="1"/>
  <c r="R4054" i="12"/>
  <c r="L4056" i="12"/>
  <c r="M4056" i="12"/>
  <c r="I4056" i="12"/>
  <c r="J4056" i="12" s="1"/>
  <c r="H4057" i="12"/>
  <c r="F4059" i="12"/>
  <c r="G4059" i="12" s="1"/>
  <c r="E4058" i="12"/>
  <c r="P4056" i="12" l="1"/>
  <c r="Q4056" i="12"/>
  <c r="L4057" i="12"/>
  <c r="M4057" i="12"/>
  <c r="N4056" i="12"/>
  <c r="I4057" i="12"/>
  <c r="J4057" i="12" s="1"/>
  <c r="H4058" i="12"/>
  <c r="E4059" i="12"/>
  <c r="F4060" i="12"/>
  <c r="G4060" i="12" s="1"/>
  <c r="P4057" i="12" l="1"/>
  <c r="Q4057" i="12"/>
  <c r="R4056" i="12"/>
  <c r="L4058" i="12"/>
  <c r="M4058" i="12"/>
  <c r="N4057" i="12"/>
  <c r="I4058" i="12"/>
  <c r="J4058" i="12" s="1"/>
  <c r="H4059" i="12"/>
  <c r="F4061" i="12"/>
  <c r="G4061" i="12" s="1"/>
  <c r="E4060" i="12"/>
  <c r="P4058" i="12" l="1"/>
  <c r="Q4058" i="12"/>
  <c r="R4057" i="12"/>
  <c r="L4059" i="12"/>
  <c r="M4059" i="12"/>
  <c r="N4058" i="12"/>
  <c r="I4059" i="12"/>
  <c r="J4059" i="12" s="1"/>
  <c r="H4060" i="12"/>
  <c r="E4061" i="12"/>
  <c r="F4062" i="12"/>
  <c r="G4062" i="12" s="1"/>
  <c r="P4059" i="12" l="1"/>
  <c r="Q4059" i="12"/>
  <c r="R4058" i="12"/>
  <c r="L4060" i="12"/>
  <c r="M4060" i="12"/>
  <c r="N4059" i="12"/>
  <c r="I4060" i="12"/>
  <c r="J4060" i="12" s="1"/>
  <c r="H4061" i="12"/>
  <c r="F4063" i="12"/>
  <c r="G4063" i="12" s="1"/>
  <c r="E4062" i="12"/>
  <c r="P4060" i="12" l="1"/>
  <c r="Q4060" i="12"/>
  <c r="R4059" i="12"/>
  <c r="L4061" i="12"/>
  <c r="M4061" i="12"/>
  <c r="N4060" i="12"/>
  <c r="I4061" i="12"/>
  <c r="J4061" i="12" s="1"/>
  <c r="H4062" i="12"/>
  <c r="E4063" i="12"/>
  <c r="F4064" i="12"/>
  <c r="G4064" i="12" s="1"/>
  <c r="P4061" i="12" l="1"/>
  <c r="Q4061" i="12"/>
  <c r="R4060" i="12"/>
  <c r="L4062" i="12"/>
  <c r="M4062" i="12"/>
  <c r="N4061" i="12"/>
  <c r="I4062" i="12"/>
  <c r="J4062" i="12" s="1"/>
  <c r="H4063" i="12"/>
  <c r="F4065" i="12"/>
  <c r="G4065" i="12" s="1"/>
  <c r="E4064" i="12"/>
  <c r="P4062" i="12" l="1"/>
  <c r="Q4062" i="12"/>
  <c r="R4061" i="12"/>
  <c r="L4063" i="12"/>
  <c r="M4063" i="12"/>
  <c r="N4062" i="12"/>
  <c r="I4063" i="12"/>
  <c r="J4063" i="12" s="1"/>
  <c r="H4064" i="12"/>
  <c r="F4066" i="12"/>
  <c r="G4066" i="12" s="1"/>
  <c r="E4065" i="12"/>
  <c r="P4063" i="12" l="1"/>
  <c r="Q4063" i="12"/>
  <c r="R4062" i="12"/>
  <c r="L4064" i="12"/>
  <c r="M4064" i="12"/>
  <c r="N4063" i="12"/>
  <c r="I4064" i="12"/>
  <c r="J4064" i="12" s="1"/>
  <c r="H4065" i="12"/>
  <c r="E4066" i="12"/>
  <c r="F4067" i="12"/>
  <c r="G4067" i="12" s="1"/>
  <c r="P4064" i="12" l="1"/>
  <c r="Q4064" i="12"/>
  <c r="R4063" i="12"/>
  <c r="L4065" i="12"/>
  <c r="M4065" i="12"/>
  <c r="N4064" i="12"/>
  <c r="I4065" i="12"/>
  <c r="J4065" i="12" s="1"/>
  <c r="H4066" i="12"/>
  <c r="F4068" i="12"/>
  <c r="G4068" i="12" s="1"/>
  <c r="E4067" i="12"/>
  <c r="P4065" i="12" l="1"/>
  <c r="Q4065" i="12"/>
  <c r="R4064" i="12"/>
  <c r="L4066" i="12"/>
  <c r="M4066" i="12"/>
  <c r="N4065" i="12"/>
  <c r="I4066" i="12"/>
  <c r="J4066" i="12" s="1"/>
  <c r="H4067" i="12"/>
  <c r="E4068" i="12"/>
  <c r="F4069" i="12"/>
  <c r="G4069" i="12" s="1"/>
  <c r="P4066" i="12" l="1"/>
  <c r="Q4066" i="12"/>
  <c r="R4065" i="12"/>
  <c r="L4067" i="12"/>
  <c r="M4067" i="12"/>
  <c r="N4066" i="12"/>
  <c r="I4067" i="12"/>
  <c r="J4067" i="12" s="1"/>
  <c r="H4068" i="12"/>
  <c r="F4070" i="12"/>
  <c r="G4070" i="12" s="1"/>
  <c r="E4069" i="12"/>
  <c r="P4067" i="12" l="1"/>
  <c r="Q4067" i="12"/>
  <c r="R4066" i="12"/>
  <c r="L4068" i="12"/>
  <c r="M4068" i="12"/>
  <c r="N4067" i="12"/>
  <c r="I4068" i="12"/>
  <c r="J4068" i="12" s="1"/>
  <c r="H4069" i="12"/>
  <c r="F4071" i="12"/>
  <c r="G4071" i="12" s="1"/>
  <c r="E4070" i="12"/>
  <c r="P4068" i="12" l="1"/>
  <c r="Q4068" i="12"/>
  <c r="R4067" i="12"/>
  <c r="L4069" i="12"/>
  <c r="M4069" i="12"/>
  <c r="N4068" i="12"/>
  <c r="I4069" i="12"/>
  <c r="J4069" i="12" s="1"/>
  <c r="H4070" i="12"/>
  <c r="F4072" i="12"/>
  <c r="G4072" i="12" s="1"/>
  <c r="E4071" i="12"/>
  <c r="R4068" i="12" l="1"/>
  <c r="P4069" i="12"/>
  <c r="Q4069" i="12"/>
  <c r="L4070" i="12"/>
  <c r="M4070" i="12"/>
  <c r="N4069" i="12"/>
  <c r="I4070" i="12"/>
  <c r="J4070" i="12" s="1"/>
  <c r="H4071" i="12"/>
  <c r="F4073" i="12"/>
  <c r="G4073" i="12" s="1"/>
  <c r="E4072" i="12"/>
  <c r="P4070" i="12" l="1"/>
  <c r="Q4070" i="12"/>
  <c r="R4069" i="12"/>
  <c r="L4071" i="12"/>
  <c r="M4071" i="12"/>
  <c r="N4070" i="12"/>
  <c r="I4071" i="12"/>
  <c r="J4071" i="12" s="1"/>
  <c r="H4072" i="12"/>
  <c r="E4073" i="12"/>
  <c r="F4074" i="12"/>
  <c r="G4074" i="12" s="1"/>
  <c r="P4071" i="12" l="1"/>
  <c r="Q4071" i="12"/>
  <c r="R4070" i="12"/>
  <c r="L4072" i="12"/>
  <c r="M4072" i="12"/>
  <c r="N4071" i="12"/>
  <c r="I4072" i="12"/>
  <c r="J4072" i="12" s="1"/>
  <c r="H4073" i="12"/>
  <c r="F4075" i="12"/>
  <c r="G4075" i="12" s="1"/>
  <c r="E4074" i="12"/>
  <c r="P4072" i="12" l="1"/>
  <c r="Q4072" i="12"/>
  <c r="R4071" i="12"/>
  <c r="L4073" i="12"/>
  <c r="M4073" i="12"/>
  <c r="N4072" i="12"/>
  <c r="I4073" i="12"/>
  <c r="J4073" i="12" s="1"/>
  <c r="H4074" i="12"/>
  <c r="E4075" i="12"/>
  <c r="F4076" i="12"/>
  <c r="G4076" i="12" s="1"/>
  <c r="P4073" i="12" l="1"/>
  <c r="Q4073" i="12"/>
  <c r="R4072" i="12"/>
  <c r="L4074" i="12"/>
  <c r="M4074" i="12"/>
  <c r="N4073" i="12"/>
  <c r="I4074" i="12"/>
  <c r="J4074" i="12" s="1"/>
  <c r="H4075" i="12"/>
  <c r="F4077" i="12"/>
  <c r="G4077" i="12" s="1"/>
  <c r="E4076" i="12"/>
  <c r="P4074" i="12" l="1"/>
  <c r="Q4074" i="12"/>
  <c r="R4073" i="12"/>
  <c r="L4075" i="12"/>
  <c r="M4075" i="12"/>
  <c r="N4074" i="12"/>
  <c r="I4075" i="12"/>
  <c r="J4075" i="12" s="1"/>
  <c r="H4076" i="12"/>
  <c r="E4077" i="12"/>
  <c r="F4078" i="12"/>
  <c r="G4078" i="12" s="1"/>
  <c r="P4075" i="12" l="1"/>
  <c r="Q4075" i="12"/>
  <c r="R4074" i="12"/>
  <c r="L4076" i="12"/>
  <c r="M4076" i="12"/>
  <c r="N4075" i="12"/>
  <c r="I4076" i="12"/>
  <c r="J4076" i="12" s="1"/>
  <c r="H4077" i="12"/>
  <c r="F4079" i="12"/>
  <c r="G4079" i="12" s="1"/>
  <c r="E4078" i="12"/>
  <c r="P4076" i="12" l="1"/>
  <c r="Q4076" i="12"/>
  <c r="R4075" i="12"/>
  <c r="L4077" i="12"/>
  <c r="M4077" i="12"/>
  <c r="N4076" i="12"/>
  <c r="I4077" i="12"/>
  <c r="J4077" i="12" s="1"/>
  <c r="H4078" i="12"/>
  <c r="M4078" i="12" s="1"/>
  <c r="E4079" i="12"/>
  <c r="F4080" i="12"/>
  <c r="G4080" i="12" s="1"/>
  <c r="P4077" i="12" l="1"/>
  <c r="Q4077" i="12"/>
  <c r="Q4078" i="12" s="1"/>
  <c r="R4076" i="12"/>
  <c r="N4077" i="12"/>
  <c r="I4078" i="12"/>
  <c r="J4078" i="12" s="1"/>
  <c r="L4078" i="12"/>
  <c r="N4078" i="12" s="1"/>
  <c r="H4079" i="12"/>
  <c r="F4081" i="12"/>
  <c r="G4081" i="12" s="1"/>
  <c r="E4080" i="12"/>
  <c r="P4078" i="12" l="1"/>
  <c r="R4078" i="12" s="1"/>
  <c r="R4077" i="12"/>
  <c r="L4079" i="12"/>
  <c r="M4079" i="12"/>
  <c r="I4079" i="12"/>
  <c r="J4079" i="12" s="1"/>
  <c r="H4080" i="12"/>
  <c r="E4081" i="12"/>
  <c r="F4082" i="12"/>
  <c r="G4082" i="12" s="1"/>
  <c r="P4079" i="12" l="1"/>
  <c r="Q4079" i="12"/>
  <c r="L4080" i="12"/>
  <c r="M4080" i="12"/>
  <c r="N4079" i="12"/>
  <c r="I4080" i="12"/>
  <c r="J4080" i="12" s="1"/>
  <c r="H4081" i="12"/>
  <c r="F4083" i="12"/>
  <c r="G4083" i="12" s="1"/>
  <c r="E4082" i="12"/>
  <c r="P4080" i="12" l="1"/>
  <c r="Q4080" i="12"/>
  <c r="R4079" i="12"/>
  <c r="L4081" i="12"/>
  <c r="M4081" i="12"/>
  <c r="N4080" i="12"/>
  <c r="I4081" i="12"/>
  <c r="J4081" i="12" s="1"/>
  <c r="H4082" i="12"/>
  <c r="M4082" i="12" s="1"/>
  <c r="F4084" i="12"/>
  <c r="G4084" i="12" s="1"/>
  <c r="E4083" i="12"/>
  <c r="P4081" i="12" l="1"/>
  <c r="Q4081" i="12"/>
  <c r="Q4082" i="12" s="1"/>
  <c r="R4080" i="12"/>
  <c r="N4081" i="12"/>
  <c r="I4082" i="12"/>
  <c r="J4082" i="12" s="1"/>
  <c r="L4082" i="12"/>
  <c r="N4082" i="12" s="1"/>
  <c r="H4083" i="12"/>
  <c r="F4085" i="12"/>
  <c r="G4085" i="12" s="1"/>
  <c r="E4084" i="12"/>
  <c r="P4082" i="12" l="1"/>
  <c r="R4082" i="12" s="1"/>
  <c r="R4081" i="12"/>
  <c r="L4083" i="12"/>
  <c r="M4083" i="12"/>
  <c r="I4083" i="12"/>
  <c r="J4083" i="12" s="1"/>
  <c r="H4084" i="12"/>
  <c r="F4086" i="12"/>
  <c r="G4086" i="12" s="1"/>
  <c r="E4085" i="12"/>
  <c r="P4083" i="12" l="1"/>
  <c r="Q4083" i="12"/>
  <c r="L4084" i="12"/>
  <c r="M4084" i="12"/>
  <c r="N4083" i="12"/>
  <c r="I4084" i="12"/>
  <c r="J4084" i="12" s="1"/>
  <c r="H4085" i="12"/>
  <c r="F4087" i="12"/>
  <c r="G4087" i="12" s="1"/>
  <c r="E4086" i="12"/>
  <c r="P4084" i="12" l="1"/>
  <c r="Q4084" i="12"/>
  <c r="R4083" i="12"/>
  <c r="L4085" i="12"/>
  <c r="M4085" i="12"/>
  <c r="N4084" i="12"/>
  <c r="I4085" i="12"/>
  <c r="J4085" i="12" s="1"/>
  <c r="H4086" i="12"/>
  <c r="E4087" i="12"/>
  <c r="F4088" i="12"/>
  <c r="G4088" i="12" s="1"/>
  <c r="P4085" i="12" l="1"/>
  <c r="Q4085" i="12"/>
  <c r="R4085" i="12" s="1"/>
  <c r="R4084" i="12"/>
  <c r="L4086" i="12"/>
  <c r="M4086" i="12"/>
  <c r="N4085" i="12"/>
  <c r="I4086" i="12"/>
  <c r="J4086" i="12" s="1"/>
  <c r="H4087" i="12"/>
  <c r="M4087" i="12" s="1"/>
  <c r="F4089" i="12"/>
  <c r="G4089" i="12" s="1"/>
  <c r="E4088" i="12"/>
  <c r="P4086" i="12" l="1"/>
  <c r="Q4086" i="12"/>
  <c r="Q4087" i="12" s="1"/>
  <c r="N4086" i="12"/>
  <c r="I4087" i="12"/>
  <c r="J4087" i="12" s="1"/>
  <c r="L4087" i="12"/>
  <c r="N4087" i="12" s="1"/>
  <c r="H4088" i="12"/>
  <c r="M4088" i="12" s="1"/>
  <c r="E4089" i="12"/>
  <c r="F4090" i="12"/>
  <c r="G4090" i="12" s="1"/>
  <c r="P4087" i="12" l="1"/>
  <c r="R4087" i="12" s="1"/>
  <c r="Q4088" i="12"/>
  <c r="R4086" i="12"/>
  <c r="I4088" i="12"/>
  <c r="J4088" i="12" s="1"/>
  <c r="L4088" i="12"/>
  <c r="N4088" i="12" s="1"/>
  <c r="H4089" i="12"/>
  <c r="F4091" i="12"/>
  <c r="G4091" i="12" s="1"/>
  <c r="E4090" i="12"/>
  <c r="P4088" i="12" l="1"/>
  <c r="R4088" i="12" s="1"/>
  <c r="L4089" i="12"/>
  <c r="M4089" i="12"/>
  <c r="I4089" i="12"/>
  <c r="J4089" i="12" s="1"/>
  <c r="H4090" i="12"/>
  <c r="M4090" i="12" s="1"/>
  <c r="F4092" i="12"/>
  <c r="G4092" i="12" s="1"/>
  <c r="E4091" i="12"/>
  <c r="P4089" i="12" l="1"/>
  <c r="Q4089" i="12"/>
  <c r="Q4090" i="12" s="1"/>
  <c r="N4089" i="12"/>
  <c r="I4090" i="12"/>
  <c r="J4090" i="12" s="1"/>
  <c r="L4090" i="12"/>
  <c r="N4090" i="12" s="1"/>
  <c r="H4091" i="12"/>
  <c r="F4093" i="12"/>
  <c r="G4093" i="12" s="1"/>
  <c r="E4092" i="12"/>
  <c r="P4090" i="12" l="1"/>
  <c r="R4090" i="12" s="1"/>
  <c r="R4089" i="12"/>
  <c r="L4091" i="12"/>
  <c r="M4091" i="12"/>
  <c r="I4091" i="12"/>
  <c r="J4091" i="12" s="1"/>
  <c r="H4092" i="12"/>
  <c r="F4094" i="12"/>
  <c r="G4094" i="12" s="1"/>
  <c r="E4093" i="12"/>
  <c r="P4091" i="12" l="1"/>
  <c r="Q4091" i="12"/>
  <c r="L4092" i="12"/>
  <c r="M4092" i="12"/>
  <c r="N4091" i="12"/>
  <c r="I4092" i="12"/>
  <c r="J4092" i="12" s="1"/>
  <c r="H4093" i="12"/>
  <c r="E4094" i="12"/>
  <c r="F4095" i="12"/>
  <c r="G4095" i="12" s="1"/>
  <c r="P4092" i="12" l="1"/>
  <c r="Q4092" i="12"/>
  <c r="R4091" i="12"/>
  <c r="L4093" i="12"/>
  <c r="M4093" i="12"/>
  <c r="N4092" i="12"/>
  <c r="I4093" i="12"/>
  <c r="J4093" i="12" s="1"/>
  <c r="H4094" i="12"/>
  <c r="M4094" i="12" s="1"/>
  <c r="F4096" i="12"/>
  <c r="G4096" i="12" s="1"/>
  <c r="E4095" i="12"/>
  <c r="P4093" i="12" l="1"/>
  <c r="Q4093" i="12"/>
  <c r="Q4094" i="12" s="1"/>
  <c r="R4092" i="12"/>
  <c r="N4093" i="12"/>
  <c r="I4094" i="12"/>
  <c r="J4094" i="12" s="1"/>
  <c r="L4094" i="12"/>
  <c r="N4094" i="12" s="1"/>
  <c r="H4095" i="12"/>
  <c r="M4095" i="12" s="1"/>
  <c r="E4096" i="12"/>
  <c r="F4097" i="12"/>
  <c r="G4097" i="12" s="1"/>
  <c r="P4094" i="12" l="1"/>
  <c r="R4094" i="12" s="1"/>
  <c r="Q4095" i="12"/>
  <c r="R4093" i="12"/>
  <c r="I4095" i="12"/>
  <c r="J4095" i="12" s="1"/>
  <c r="L4095" i="12"/>
  <c r="N4095" i="12" s="1"/>
  <c r="H4096" i="12"/>
  <c r="F4098" i="12"/>
  <c r="G4098" i="12" s="1"/>
  <c r="E4097" i="12"/>
  <c r="P4095" i="12" l="1"/>
  <c r="R4095" i="12" s="1"/>
  <c r="L4096" i="12"/>
  <c r="M4096" i="12"/>
  <c r="I4096" i="12"/>
  <c r="J4096" i="12" s="1"/>
  <c r="H4097" i="12"/>
  <c r="M4097" i="12" s="1"/>
  <c r="E4098" i="12"/>
  <c r="F4099" i="12"/>
  <c r="G4099" i="12" s="1"/>
  <c r="P4096" i="12" l="1"/>
  <c r="Q4096" i="12"/>
  <c r="Q4097" i="12" s="1"/>
  <c r="N4096" i="12"/>
  <c r="I4097" i="12"/>
  <c r="J4097" i="12" s="1"/>
  <c r="L4097" i="12"/>
  <c r="N4097" i="12" s="1"/>
  <c r="H4098" i="12"/>
  <c r="E4099" i="12"/>
  <c r="F4100" i="12"/>
  <c r="G4100" i="12" s="1"/>
  <c r="P4097" i="12" l="1"/>
  <c r="R4097" i="12" s="1"/>
  <c r="R4096" i="12"/>
  <c r="L4098" i="12"/>
  <c r="M4098" i="12"/>
  <c r="I4098" i="12"/>
  <c r="J4098" i="12" s="1"/>
  <c r="H4099" i="12"/>
  <c r="F4101" i="12"/>
  <c r="G4101" i="12" s="1"/>
  <c r="E4100" i="12"/>
  <c r="P4098" i="12" l="1"/>
  <c r="Q4098" i="12"/>
  <c r="L4099" i="12"/>
  <c r="M4099" i="12"/>
  <c r="N4098" i="12"/>
  <c r="I4099" i="12"/>
  <c r="J4099" i="12" s="1"/>
  <c r="H4100" i="12"/>
  <c r="E4101" i="12"/>
  <c r="F4102" i="12"/>
  <c r="G4102" i="12" s="1"/>
  <c r="P4099" i="12" l="1"/>
  <c r="Q4099" i="12"/>
  <c r="R4098" i="12"/>
  <c r="L4100" i="12"/>
  <c r="M4100" i="12"/>
  <c r="N4099" i="12"/>
  <c r="I4100" i="12"/>
  <c r="J4100" i="12" s="1"/>
  <c r="H4101" i="12"/>
  <c r="F4103" i="12"/>
  <c r="G4103" i="12" s="1"/>
  <c r="E4102" i="12"/>
  <c r="P4100" i="12" l="1"/>
  <c r="Q4100" i="12"/>
  <c r="R4099" i="12"/>
  <c r="L4101" i="12"/>
  <c r="M4101" i="12"/>
  <c r="N4100" i="12"/>
  <c r="I4101" i="12"/>
  <c r="J4101" i="12" s="1"/>
  <c r="H4102" i="12"/>
  <c r="F4104" i="12"/>
  <c r="G4104" i="12" s="1"/>
  <c r="E4103" i="12"/>
  <c r="P4101" i="12" l="1"/>
  <c r="Q4101" i="12"/>
  <c r="R4100" i="12"/>
  <c r="L4102" i="12"/>
  <c r="M4102" i="12"/>
  <c r="N4101" i="12"/>
  <c r="I4102" i="12"/>
  <c r="J4102" i="12" s="1"/>
  <c r="H4103" i="12"/>
  <c r="F4105" i="12"/>
  <c r="G4105" i="12" s="1"/>
  <c r="E4104" i="12"/>
  <c r="P4102" i="12" l="1"/>
  <c r="Q4102" i="12"/>
  <c r="R4101" i="12"/>
  <c r="L4103" i="12"/>
  <c r="M4103" i="12"/>
  <c r="N4102" i="12"/>
  <c r="I4103" i="12"/>
  <c r="J4103" i="12" s="1"/>
  <c r="H4104" i="12"/>
  <c r="F4106" i="12"/>
  <c r="G4106" i="12" s="1"/>
  <c r="E4105" i="12"/>
  <c r="P4103" i="12" l="1"/>
  <c r="Q4103" i="12"/>
  <c r="R4102" i="12"/>
  <c r="L4104" i="12"/>
  <c r="M4104" i="12"/>
  <c r="N4103" i="12"/>
  <c r="I4104" i="12"/>
  <c r="J4104" i="12" s="1"/>
  <c r="H4105" i="12"/>
  <c r="F4107" i="12"/>
  <c r="G4107" i="12" s="1"/>
  <c r="E4106" i="12"/>
  <c r="P4104" i="12" l="1"/>
  <c r="Q4104" i="12"/>
  <c r="R4103" i="12"/>
  <c r="L4105" i="12"/>
  <c r="M4105" i="12"/>
  <c r="N4104" i="12"/>
  <c r="I4105" i="12"/>
  <c r="J4105" i="12" s="1"/>
  <c r="H4106" i="12"/>
  <c r="E4107" i="12"/>
  <c r="F4108" i="12"/>
  <c r="G4108" i="12" s="1"/>
  <c r="P4105" i="12" l="1"/>
  <c r="Q4105" i="12"/>
  <c r="R4104" i="12"/>
  <c r="L4106" i="12"/>
  <c r="M4106" i="12"/>
  <c r="N4105" i="12"/>
  <c r="I4106" i="12"/>
  <c r="J4106" i="12" s="1"/>
  <c r="H4107" i="12"/>
  <c r="F4109" i="12"/>
  <c r="G4109" i="12" s="1"/>
  <c r="E4108" i="12"/>
  <c r="P4106" i="12" l="1"/>
  <c r="Q4106" i="12"/>
  <c r="R4105" i="12"/>
  <c r="L4107" i="12"/>
  <c r="M4107" i="12"/>
  <c r="N4106" i="12"/>
  <c r="I4107" i="12"/>
  <c r="J4107" i="12" s="1"/>
  <c r="H4108" i="12"/>
  <c r="F4110" i="12"/>
  <c r="G4110" i="12" s="1"/>
  <c r="E4109" i="12"/>
  <c r="P4107" i="12" l="1"/>
  <c r="Q4107" i="12"/>
  <c r="R4106" i="12"/>
  <c r="L4108" i="12"/>
  <c r="M4108" i="12"/>
  <c r="N4107" i="12"/>
  <c r="I4108" i="12"/>
  <c r="J4108" i="12" s="1"/>
  <c r="H4109" i="12"/>
  <c r="M4109" i="12" s="1"/>
  <c r="F4111" i="12"/>
  <c r="G4111" i="12" s="1"/>
  <c r="E4110" i="12"/>
  <c r="P4108" i="12" l="1"/>
  <c r="Q4108" i="12"/>
  <c r="Q4109" i="12" s="1"/>
  <c r="R4107" i="12"/>
  <c r="N4108" i="12"/>
  <c r="I4109" i="12"/>
  <c r="J4109" i="12" s="1"/>
  <c r="L4109" i="12"/>
  <c r="N4109" i="12" s="1"/>
  <c r="H4110" i="12"/>
  <c r="F4112" i="12"/>
  <c r="G4112" i="12" s="1"/>
  <c r="E4111" i="12"/>
  <c r="P4109" i="12" l="1"/>
  <c r="R4109" i="12" s="1"/>
  <c r="R4108" i="12"/>
  <c r="L4110" i="12"/>
  <c r="M4110" i="12"/>
  <c r="I4110" i="12"/>
  <c r="J4110" i="12" s="1"/>
  <c r="H4111" i="12"/>
  <c r="M4111" i="12" s="1"/>
  <c r="E4112" i="12"/>
  <c r="F4113" i="12"/>
  <c r="G4113" i="12" s="1"/>
  <c r="P4110" i="12" l="1"/>
  <c r="Q4110" i="12"/>
  <c r="Q4111" i="12" s="1"/>
  <c r="N4110" i="12"/>
  <c r="I4111" i="12"/>
  <c r="J4111" i="12" s="1"/>
  <c r="L4111" i="12"/>
  <c r="N4111" i="12" s="1"/>
  <c r="H4112" i="12"/>
  <c r="F4114" i="12"/>
  <c r="G4114" i="12" s="1"/>
  <c r="E4113" i="12"/>
  <c r="P4111" i="12" l="1"/>
  <c r="R4111" i="12" s="1"/>
  <c r="R4110" i="12"/>
  <c r="L4112" i="12"/>
  <c r="M4112" i="12"/>
  <c r="I4112" i="12"/>
  <c r="J4112" i="12" s="1"/>
  <c r="H4113" i="12"/>
  <c r="F4115" i="12"/>
  <c r="G4115" i="12" s="1"/>
  <c r="E4114" i="12"/>
  <c r="P4112" i="12" l="1"/>
  <c r="Q4112" i="12"/>
  <c r="L4113" i="12"/>
  <c r="M4113" i="12"/>
  <c r="N4112" i="12"/>
  <c r="I4113" i="12"/>
  <c r="J4113" i="12" s="1"/>
  <c r="H4114" i="12"/>
  <c r="F4116" i="12"/>
  <c r="G4116" i="12" s="1"/>
  <c r="E4115" i="12"/>
  <c r="P4113" i="12" l="1"/>
  <c r="Q4113" i="12"/>
  <c r="R4112" i="12"/>
  <c r="L4114" i="12"/>
  <c r="M4114" i="12"/>
  <c r="N4113" i="12"/>
  <c r="I4114" i="12"/>
  <c r="J4114" i="12" s="1"/>
  <c r="H4115" i="12"/>
  <c r="M4115" i="12" s="1"/>
  <c r="F4117" i="12"/>
  <c r="G4117" i="12" s="1"/>
  <c r="E4116" i="12"/>
  <c r="P4114" i="12" l="1"/>
  <c r="Q4114" i="12"/>
  <c r="Q4115" i="12" s="1"/>
  <c r="R4113" i="12"/>
  <c r="N4114" i="12"/>
  <c r="I4115" i="12"/>
  <c r="J4115" i="12" s="1"/>
  <c r="L4115" i="12"/>
  <c r="N4115" i="12" s="1"/>
  <c r="H4116" i="12"/>
  <c r="E4117" i="12"/>
  <c r="F4118" i="12"/>
  <c r="G4118" i="12" s="1"/>
  <c r="P4115" i="12" l="1"/>
  <c r="R4115" i="12" s="1"/>
  <c r="R4114" i="12"/>
  <c r="L4116" i="12"/>
  <c r="M4116" i="12"/>
  <c r="I4116" i="12"/>
  <c r="J4116" i="12" s="1"/>
  <c r="H4117" i="12"/>
  <c r="F4119" i="12"/>
  <c r="G4119" i="12" s="1"/>
  <c r="E4118" i="12"/>
  <c r="P4116" i="12" l="1"/>
  <c r="Q4116" i="12"/>
  <c r="L4117" i="12"/>
  <c r="M4117" i="12"/>
  <c r="N4116" i="12"/>
  <c r="I4117" i="12"/>
  <c r="J4117" i="12" s="1"/>
  <c r="H4118" i="12"/>
  <c r="E4119" i="12"/>
  <c r="F4120" i="12"/>
  <c r="G4120" i="12" s="1"/>
  <c r="P4117" i="12" l="1"/>
  <c r="Q4117" i="12"/>
  <c r="R4116" i="12"/>
  <c r="L4118" i="12"/>
  <c r="M4118" i="12"/>
  <c r="N4117" i="12"/>
  <c r="I4118" i="12"/>
  <c r="J4118" i="12" s="1"/>
  <c r="H4119" i="12"/>
  <c r="F4121" i="12"/>
  <c r="G4121" i="12" s="1"/>
  <c r="E4120" i="12"/>
  <c r="P4118" i="12" l="1"/>
  <c r="Q4118" i="12"/>
  <c r="R4117" i="12"/>
  <c r="L4119" i="12"/>
  <c r="M4119" i="12"/>
  <c r="N4118" i="12"/>
  <c r="I4119" i="12"/>
  <c r="J4119" i="12" s="1"/>
  <c r="H4120" i="12"/>
  <c r="E4121" i="12"/>
  <c r="F4122" i="12"/>
  <c r="G4122" i="12" s="1"/>
  <c r="P4119" i="12" l="1"/>
  <c r="Q4119" i="12"/>
  <c r="R4118" i="12"/>
  <c r="L4120" i="12"/>
  <c r="M4120" i="12"/>
  <c r="N4119" i="12"/>
  <c r="I4120" i="12"/>
  <c r="J4120" i="12" s="1"/>
  <c r="H4121" i="12"/>
  <c r="F4123" i="12"/>
  <c r="G4123" i="12" s="1"/>
  <c r="E4122" i="12"/>
  <c r="P4120" i="12" l="1"/>
  <c r="Q4120" i="12"/>
  <c r="R4119" i="12"/>
  <c r="L4121" i="12"/>
  <c r="M4121" i="12"/>
  <c r="N4120" i="12"/>
  <c r="I4121" i="12"/>
  <c r="J4121" i="12" s="1"/>
  <c r="H4122" i="12"/>
  <c r="E4123" i="12"/>
  <c r="F4124" i="12"/>
  <c r="G4124" i="12" s="1"/>
  <c r="P4121" i="12" l="1"/>
  <c r="Q4121" i="12"/>
  <c r="R4120" i="12"/>
  <c r="L4122" i="12"/>
  <c r="M4122" i="12"/>
  <c r="N4121" i="12"/>
  <c r="I4122" i="12"/>
  <c r="J4122" i="12" s="1"/>
  <c r="H4123" i="12"/>
  <c r="F4125" i="12"/>
  <c r="G4125" i="12" s="1"/>
  <c r="E4124" i="12"/>
  <c r="P4122" i="12" l="1"/>
  <c r="Q4122" i="12"/>
  <c r="R4121" i="12"/>
  <c r="L4123" i="12"/>
  <c r="M4123" i="12"/>
  <c r="N4122" i="12"/>
  <c r="I4123" i="12"/>
  <c r="J4123" i="12" s="1"/>
  <c r="H4124" i="12"/>
  <c r="F4126" i="12"/>
  <c r="G4126" i="12" s="1"/>
  <c r="E4125" i="12"/>
  <c r="P4123" i="12" l="1"/>
  <c r="Q4123" i="12"/>
  <c r="R4122" i="12"/>
  <c r="L4124" i="12"/>
  <c r="M4124" i="12"/>
  <c r="N4123" i="12"/>
  <c r="I4124" i="12"/>
  <c r="J4124" i="12" s="1"/>
  <c r="H4125" i="12"/>
  <c r="E4126" i="12"/>
  <c r="F4127" i="12"/>
  <c r="G4127" i="12" s="1"/>
  <c r="P4124" i="12" l="1"/>
  <c r="Q4124" i="12"/>
  <c r="R4123" i="12"/>
  <c r="L4125" i="12"/>
  <c r="M4125" i="12"/>
  <c r="N4124" i="12"/>
  <c r="I4125" i="12"/>
  <c r="J4125" i="12" s="1"/>
  <c r="H4126" i="12"/>
  <c r="M4126" i="12" s="1"/>
  <c r="F4128" i="12"/>
  <c r="G4128" i="12" s="1"/>
  <c r="E4127" i="12"/>
  <c r="P4125" i="12" l="1"/>
  <c r="Q4125" i="12"/>
  <c r="Q4126" i="12" s="1"/>
  <c r="R4124" i="12"/>
  <c r="N4125" i="12"/>
  <c r="I4126" i="12"/>
  <c r="J4126" i="12" s="1"/>
  <c r="L4126" i="12"/>
  <c r="N4126" i="12" s="1"/>
  <c r="H4127" i="12"/>
  <c r="F4129" i="12"/>
  <c r="G4129" i="12" s="1"/>
  <c r="E4128" i="12"/>
  <c r="P4126" i="12" l="1"/>
  <c r="R4126" i="12" s="1"/>
  <c r="R4125" i="12"/>
  <c r="L4127" i="12"/>
  <c r="M4127" i="12"/>
  <c r="I4127" i="12"/>
  <c r="J4127" i="12" s="1"/>
  <c r="H4128" i="12"/>
  <c r="F4130" i="12"/>
  <c r="G4130" i="12" s="1"/>
  <c r="E4129" i="12"/>
  <c r="P4127" i="12" l="1"/>
  <c r="Q4127" i="12"/>
  <c r="L4128" i="12"/>
  <c r="M4128" i="12"/>
  <c r="N4127" i="12"/>
  <c r="I4128" i="12"/>
  <c r="J4128" i="12" s="1"/>
  <c r="H4129" i="12"/>
  <c r="E4130" i="12"/>
  <c r="F4131" i="12"/>
  <c r="G4131" i="12" s="1"/>
  <c r="P4128" i="12" l="1"/>
  <c r="Q4128" i="12"/>
  <c r="R4127" i="12"/>
  <c r="L4129" i="12"/>
  <c r="M4129" i="12"/>
  <c r="N4128" i="12"/>
  <c r="I4129" i="12"/>
  <c r="J4129" i="12" s="1"/>
  <c r="H4130" i="12"/>
  <c r="M4130" i="12" s="1"/>
  <c r="F4132" i="12"/>
  <c r="G4132" i="12" s="1"/>
  <c r="E4131" i="12"/>
  <c r="P4129" i="12" l="1"/>
  <c r="Q4129" i="12"/>
  <c r="Q4130" i="12" s="1"/>
  <c r="R4128" i="12"/>
  <c r="N4129" i="12"/>
  <c r="I4130" i="12"/>
  <c r="J4130" i="12" s="1"/>
  <c r="L4130" i="12"/>
  <c r="N4130" i="12" s="1"/>
  <c r="H4131" i="12"/>
  <c r="F4133" i="12"/>
  <c r="G4133" i="12" s="1"/>
  <c r="E4132" i="12"/>
  <c r="P4130" i="12" l="1"/>
  <c r="R4130" i="12" s="1"/>
  <c r="R4129" i="12"/>
  <c r="L4131" i="12"/>
  <c r="M4131" i="12"/>
  <c r="I4131" i="12"/>
  <c r="J4131" i="12" s="1"/>
  <c r="H4132" i="12"/>
  <c r="E4133" i="12"/>
  <c r="F4134" i="12"/>
  <c r="G4134" i="12" s="1"/>
  <c r="P4131" i="12" l="1"/>
  <c r="Q4131" i="12"/>
  <c r="L4132" i="12"/>
  <c r="M4132" i="12"/>
  <c r="N4131" i="12"/>
  <c r="I4132" i="12"/>
  <c r="J4132" i="12" s="1"/>
  <c r="H4133" i="12"/>
  <c r="F4135" i="12"/>
  <c r="G4135" i="12" s="1"/>
  <c r="E4134" i="12"/>
  <c r="P4132" i="12" l="1"/>
  <c r="Q4132" i="12"/>
  <c r="R4131" i="12"/>
  <c r="L4133" i="12"/>
  <c r="M4133" i="12"/>
  <c r="N4132" i="12"/>
  <c r="I4133" i="12"/>
  <c r="J4133" i="12" s="1"/>
  <c r="H4134" i="12"/>
  <c r="F4136" i="12"/>
  <c r="G4136" i="12" s="1"/>
  <c r="E4135" i="12"/>
  <c r="P4133" i="12" l="1"/>
  <c r="Q4133" i="12"/>
  <c r="R4132" i="12"/>
  <c r="L4134" i="12"/>
  <c r="M4134" i="12"/>
  <c r="N4133" i="12"/>
  <c r="I4134" i="12"/>
  <c r="J4134" i="12" s="1"/>
  <c r="H4135" i="12"/>
  <c r="M4135" i="12" s="1"/>
  <c r="E4136" i="12"/>
  <c r="F4137" i="12"/>
  <c r="G4137" i="12" s="1"/>
  <c r="P4134" i="12" l="1"/>
  <c r="Q4134" i="12"/>
  <c r="Q4135" i="12" s="1"/>
  <c r="R4133" i="12"/>
  <c r="N4134" i="12"/>
  <c r="I4135" i="12"/>
  <c r="J4135" i="12" s="1"/>
  <c r="L4135" i="12"/>
  <c r="N4135" i="12" s="1"/>
  <c r="H4136" i="12"/>
  <c r="F4138" i="12"/>
  <c r="G4138" i="12" s="1"/>
  <c r="E4137" i="12"/>
  <c r="P4135" i="12" l="1"/>
  <c r="R4135" i="12" s="1"/>
  <c r="R4134" i="12"/>
  <c r="L4136" i="12"/>
  <c r="M4136" i="12"/>
  <c r="I4136" i="12"/>
  <c r="J4136" i="12" s="1"/>
  <c r="H4137" i="12"/>
  <c r="M4137" i="12" s="1"/>
  <c r="F4139" i="12"/>
  <c r="G4139" i="12" s="1"/>
  <c r="E4138" i="12"/>
  <c r="P4136" i="12" l="1"/>
  <c r="Q4136" i="12"/>
  <c r="Q4137" i="12" s="1"/>
  <c r="N4136" i="12"/>
  <c r="I4137" i="12"/>
  <c r="J4137" i="12" s="1"/>
  <c r="L4137" i="12"/>
  <c r="N4137" i="12" s="1"/>
  <c r="H4138" i="12"/>
  <c r="M4138" i="12" s="1"/>
  <c r="F4140" i="12"/>
  <c r="G4140" i="12" s="1"/>
  <c r="E4139" i="12"/>
  <c r="P4137" i="12" l="1"/>
  <c r="R4137" i="12" s="1"/>
  <c r="Q4138" i="12"/>
  <c r="R4136" i="12"/>
  <c r="I4138" i="12"/>
  <c r="J4138" i="12" s="1"/>
  <c r="L4138" i="12"/>
  <c r="N4138" i="12" s="1"/>
  <c r="H4139" i="12"/>
  <c r="M4139" i="12" s="1"/>
  <c r="F4141" i="12"/>
  <c r="G4141" i="12" s="1"/>
  <c r="E4140" i="12"/>
  <c r="P4138" i="12" l="1"/>
  <c r="R4138" i="12" s="1"/>
  <c r="Q4139" i="12"/>
  <c r="I4139" i="12"/>
  <c r="J4139" i="12" s="1"/>
  <c r="L4139" i="12"/>
  <c r="N4139" i="12" s="1"/>
  <c r="H4140" i="12"/>
  <c r="E4141" i="12"/>
  <c r="F4142" i="12"/>
  <c r="G4142" i="12" s="1"/>
  <c r="P4139" i="12" l="1"/>
  <c r="R4139" i="12" s="1"/>
  <c r="L4140" i="12"/>
  <c r="M4140" i="12"/>
  <c r="I4140" i="12"/>
  <c r="J4140" i="12" s="1"/>
  <c r="H4141" i="12"/>
  <c r="F4143" i="12"/>
  <c r="G4143" i="12" s="1"/>
  <c r="E4142" i="12"/>
  <c r="P4140" i="12" l="1"/>
  <c r="Q4140" i="12"/>
  <c r="L4141" i="12"/>
  <c r="M4141" i="12"/>
  <c r="N4140" i="12"/>
  <c r="I4141" i="12"/>
  <c r="J4141" i="12" s="1"/>
  <c r="H4142" i="12"/>
  <c r="E4143" i="12"/>
  <c r="F4144" i="12"/>
  <c r="G4144" i="12" s="1"/>
  <c r="P4141" i="12" l="1"/>
  <c r="Q4141" i="12"/>
  <c r="R4140" i="12"/>
  <c r="L4142" i="12"/>
  <c r="M4142" i="12"/>
  <c r="N4141" i="12"/>
  <c r="I4142" i="12"/>
  <c r="J4142" i="12" s="1"/>
  <c r="H4143" i="12"/>
  <c r="F4145" i="12"/>
  <c r="G4145" i="12" s="1"/>
  <c r="E4144" i="12"/>
  <c r="P4142" i="12" l="1"/>
  <c r="Q4142" i="12"/>
  <c r="R4141" i="12"/>
  <c r="L4143" i="12"/>
  <c r="M4143" i="12"/>
  <c r="N4142" i="12"/>
  <c r="I4143" i="12"/>
  <c r="J4143" i="12" s="1"/>
  <c r="H4144" i="12"/>
  <c r="F4146" i="12"/>
  <c r="G4146" i="12" s="1"/>
  <c r="E4145" i="12"/>
  <c r="P4143" i="12" l="1"/>
  <c r="Q4143" i="12"/>
  <c r="R4142" i="12"/>
  <c r="L4144" i="12"/>
  <c r="M4144" i="12"/>
  <c r="N4143" i="12"/>
  <c r="I4144" i="12"/>
  <c r="J4144" i="12" s="1"/>
  <c r="H4145" i="12"/>
  <c r="E4146" i="12"/>
  <c r="F4147" i="12"/>
  <c r="G4147" i="12" s="1"/>
  <c r="P4144" i="12" l="1"/>
  <c r="Q4144" i="12"/>
  <c r="R4143" i="12"/>
  <c r="L4145" i="12"/>
  <c r="M4145" i="12"/>
  <c r="N4144" i="12"/>
  <c r="I4145" i="12"/>
  <c r="J4145" i="12" s="1"/>
  <c r="H4146" i="12"/>
  <c r="M4146" i="12" s="1"/>
  <c r="F4148" i="12"/>
  <c r="G4148" i="12" s="1"/>
  <c r="E4147" i="12"/>
  <c r="P4145" i="12" l="1"/>
  <c r="Q4145" i="12"/>
  <c r="Q4146" i="12" s="1"/>
  <c r="R4144" i="12"/>
  <c r="N4145" i="12"/>
  <c r="I4146" i="12"/>
  <c r="J4146" i="12" s="1"/>
  <c r="L4146" i="12"/>
  <c r="N4146" i="12" s="1"/>
  <c r="H4147" i="12"/>
  <c r="F4149" i="12"/>
  <c r="G4149" i="12" s="1"/>
  <c r="E4148" i="12"/>
  <c r="P4146" i="12" l="1"/>
  <c r="R4146" i="12" s="1"/>
  <c r="R4145" i="12"/>
  <c r="L4147" i="12"/>
  <c r="M4147" i="12"/>
  <c r="I4147" i="12"/>
  <c r="J4147" i="12" s="1"/>
  <c r="H4148" i="12"/>
  <c r="F4150" i="12"/>
  <c r="G4150" i="12" s="1"/>
  <c r="E4149" i="12"/>
  <c r="P4147" i="12" l="1"/>
  <c r="Q4147" i="12"/>
  <c r="L4148" i="12"/>
  <c r="M4148" i="12"/>
  <c r="N4147" i="12"/>
  <c r="I4148" i="12"/>
  <c r="J4148" i="12" s="1"/>
  <c r="H4149" i="12"/>
  <c r="F4151" i="12"/>
  <c r="G4151" i="12" s="1"/>
  <c r="E4150" i="12"/>
  <c r="P4148" i="12" l="1"/>
  <c r="Q4148" i="12"/>
  <c r="R4147" i="12"/>
  <c r="L4149" i="12"/>
  <c r="M4149" i="12"/>
  <c r="N4148" i="12"/>
  <c r="I4149" i="12"/>
  <c r="J4149" i="12" s="1"/>
  <c r="H4150" i="12"/>
  <c r="F4152" i="12"/>
  <c r="G4152" i="12" s="1"/>
  <c r="E4151" i="12"/>
  <c r="P4149" i="12" l="1"/>
  <c r="Q4149" i="12"/>
  <c r="R4148" i="12"/>
  <c r="N4149" i="12"/>
  <c r="L4150" i="12"/>
  <c r="M4150" i="12"/>
  <c r="I4150" i="12"/>
  <c r="J4150" i="12" s="1"/>
  <c r="H4151" i="12"/>
  <c r="F4153" i="12"/>
  <c r="G4153" i="12" s="1"/>
  <c r="E4152" i="12"/>
  <c r="P4150" i="12" l="1"/>
  <c r="Q4150" i="12"/>
  <c r="R4149" i="12"/>
  <c r="L4151" i="12"/>
  <c r="M4151" i="12"/>
  <c r="N4150" i="12"/>
  <c r="I4151" i="12"/>
  <c r="J4151" i="12" s="1"/>
  <c r="H4152" i="12"/>
  <c r="F4154" i="12"/>
  <c r="G4154" i="12" s="1"/>
  <c r="E4153" i="12"/>
  <c r="P4151" i="12" l="1"/>
  <c r="Q4151" i="12"/>
  <c r="R4150" i="12"/>
  <c r="N4151" i="12"/>
  <c r="L4152" i="12"/>
  <c r="M4152" i="12"/>
  <c r="I4152" i="12"/>
  <c r="J4152" i="12" s="1"/>
  <c r="H4153" i="12"/>
  <c r="E4154" i="12"/>
  <c r="F4155" i="12"/>
  <c r="G4155" i="12" s="1"/>
  <c r="P4152" i="12" l="1"/>
  <c r="Q4152" i="12"/>
  <c r="R4151" i="12"/>
  <c r="L4153" i="12"/>
  <c r="M4153" i="12"/>
  <c r="N4152" i="12"/>
  <c r="I4153" i="12"/>
  <c r="J4153" i="12" s="1"/>
  <c r="H4154" i="12"/>
  <c r="F4156" i="12"/>
  <c r="G4156" i="12" s="1"/>
  <c r="E4155" i="12"/>
  <c r="P4153" i="12" l="1"/>
  <c r="Q4153" i="12"/>
  <c r="R4152" i="12"/>
  <c r="L4154" i="12"/>
  <c r="M4154" i="12"/>
  <c r="N4153" i="12"/>
  <c r="I4154" i="12"/>
  <c r="J4154" i="12" s="1"/>
  <c r="H4155" i="12"/>
  <c r="F4157" i="12"/>
  <c r="G4157" i="12" s="1"/>
  <c r="E4156" i="12"/>
  <c r="P4154" i="12" l="1"/>
  <c r="Q4154" i="12"/>
  <c r="R4153" i="12"/>
  <c r="L4155" i="12"/>
  <c r="M4155" i="12"/>
  <c r="N4154" i="12"/>
  <c r="I4155" i="12"/>
  <c r="J4155" i="12" s="1"/>
  <c r="H4156" i="12"/>
  <c r="F4158" i="12"/>
  <c r="G4158" i="12" s="1"/>
  <c r="E4157" i="12"/>
  <c r="P4155" i="12" l="1"/>
  <c r="Q4155" i="12"/>
  <c r="R4154" i="12"/>
  <c r="L4156" i="12"/>
  <c r="M4156" i="12"/>
  <c r="N4155" i="12"/>
  <c r="I4156" i="12"/>
  <c r="J4156" i="12" s="1"/>
  <c r="H4157" i="12"/>
  <c r="E4158" i="12"/>
  <c r="F4159" i="12"/>
  <c r="G4159" i="12" s="1"/>
  <c r="P4156" i="12" l="1"/>
  <c r="Q4156" i="12"/>
  <c r="R4155" i="12"/>
  <c r="L4157" i="12"/>
  <c r="M4157" i="12"/>
  <c r="N4156" i="12"/>
  <c r="I4157" i="12"/>
  <c r="J4157" i="12" s="1"/>
  <c r="H4158" i="12"/>
  <c r="F4160" i="12"/>
  <c r="G4160" i="12" s="1"/>
  <c r="E4159" i="12"/>
  <c r="P4157" i="12" l="1"/>
  <c r="Q4157" i="12"/>
  <c r="R4156" i="12"/>
  <c r="L4158" i="12"/>
  <c r="M4158" i="12"/>
  <c r="N4157" i="12"/>
  <c r="I4158" i="12"/>
  <c r="J4158" i="12" s="1"/>
  <c r="H4159" i="12"/>
  <c r="M4159" i="12" s="1"/>
  <c r="E4160" i="12"/>
  <c r="F4161" i="12"/>
  <c r="G4161" i="12" s="1"/>
  <c r="P4158" i="12" l="1"/>
  <c r="Q4158" i="12"/>
  <c r="Q4159" i="12" s="1"/>
  <c r="R4157" i="12"/>
  <c r="N4158" i="12"/>
  <c r="I4159" i="12"/>
  <c r="J4159" i="12" s="1"/>
  <c r="L4159" i="12"/>
  <c r="N4159" i="12" s="1"/>
  <c r="H4160" i="12"/>
  <c r="F4162" i="12"/>
  <c r="G4162" i="12" s="1"/>
  <c r="E4161" i="12"/>
  <c r="P4159" i="12" l="1"/>
  <c r="R4159" i="12" s="1"/>
  <c r="R4158" i="12"/>
  <c r="L4160" i="12"/>
  <c r="M4160" i="12"/>
  <c r="I4160" i="12"/>
  <c r="J4160" i="12" s="1"/>
  <c r="H4161" i="12"/>
  <c r="E4162" i="12"/>
  <c r="F4163" i="12"/>
  <c r="G4163" i="12" s="1"/>
  <c r="P4160" i="12" l="1"/>
  <c r="Q4160" i="12"/>
  <c r="L4161" i="12"/>
  <c r="M4161" i="12"/>
  <c r="N4160" i="12"/>
  <c r="I4161" i="12"/>
  <c r="J4161" i="12" s="1"/>
  <c r="H4162" i="12"/>
  <c r="F4164" i="12"/>
  <c r="G4164" i="12" s="1"/>
  <c r="E4163" i="12"/>
  <c r="P4161" i="12" l="1"/>
  <c r="Q4161" i="12"/>
  <c r="R4160" i="12"/>
  <c r="L4162" i="12"/>
  <c r="M4162" i="12"/>
  <c r="N4161" i="12"/>
  <c r="I4162" i="12"/>
  <c r="J4162" i="12" s="1"/>
  <c r="H4163" i="12"/>
  <c r="M4163" i="12" s="1"/>
  <c r="E4164" i="12"/>
  <c r="F4165" i="12"/>
  <c r="G4165" i="12" s="1"/>
  <c r="P4162" i="12" l="1"/>
  <c r="Q4162" i="12"/>
  <c r="Q4163" i="12" s="1"/>
  <c r="R4161" i="12"/>
  <c r="N4162" i="12"/>
  <c r="I4163" i="12"/>
  <c r="J4163" i="12" s="1"/>
  <c r="L4163" i="12"/>
  <c r="N4163" i="12" s="1"/>
  <c r="H4164" i="12"/>
  <c r="M4164" i="12" s="1"/>
  <c r="F4166" i="12"/>
  <c r="G4166" i="12" s="1"/>
  <c r="E4165" i="12"/>
  <c r="P4163" i="12" l="1"/>
  <c r="R4163" i="12" s="1"/>
  <c r="Q4164" i="12"/>
  <c r="R4162" i="12"/>
  <c r="I4164" i="12"/>
  <c r="J4164" i="12" s="1"/>
  <c r="L4164" i="12"/>
  <c r="N4164" i="12" s="1"/>
  <c r="H4165" i="12"/>
  <c r="F4167" i="12"/>
  <c r="G4167" i="12" s="1"/>
  <c r="E4166" i="12"/>
  <c r="P4164" i="12" l="1"/>
  <c r="R4164" i="12" s="1"/>
  <c r="L4165" i="12"/>
  <c r="M4165" i="12"/>
  <c r="I4165" i="12"/>
  <c r="J4165" i="12" s="1"/>
  <c r="H4166" i="12"/>
  <c r="F4168" i="12"/>
  <c r="G4168" i="12" s="1"/>
  <c r="E4167" i="12"/>
  <c r="P4165" i="12" l="1"/>
  <c r="Q4165" i="12"/>
  <c r="L4166" i="12"/>
  <c r="M4166" i="12"/>
  <c r="N4165" i="12"/>
  <c r="I4166" i="12"/>
  <c r="J4166" i="12" s="1"/>
  <c r="H4167" i="12"/>
  <c r="E4168" i="12"/>
  <c r="F4169" i="12"/>
  <c r="G4169" i="12" s="1"/>
  <c r="P4166" i="12" l="1"/>
  <c r="Q4166" i="12"/>
  <c r="R4165" i="12"/>
  <c r="L4167" i="12"/>
  <c r="M4167" i="12"/>
  <c r="N4166" i="12"/>
  <c r="I4167" i="12"/>
  <c r="J4167" i="12" s="1"/>
  <c r="H4168" i="12"/>
  <c r="F4170" i="12"/>
  <c r="G4170" i="12" s="1"/>
  <c r="E4169" i="12"/>
  <c r="P4167" i="12" l="1"/>
  <c r="Q4167" i="12"/>
  <c r="R4166" i="12"/>
  <c r="L4168" i="12"/>
  <c r="M4168" i="12"/>
  <c r="N4167" i="12"/>
  <c r="I4168" i="12"/>
  <c r="J4168" i="12" s="1"/>
  <c r="H4169" i="12"/>
  <c r="F4171" i="12"/>
  <c r="G4171" i="12" s="1"/>
  <c r="E4170" i="12"/>
  <c r="P4168" i="12" l="1"/>
  <c r="Q4168" i="12"/>
  <c r="R4167" i="12"/>
  <c r="L4169" i="12"/>
  <c r="M4169" i="12"/>
  <c r="N4168" i="12"/>
  <c r="I4169" i="12"/>
  <c r="J4169" i="12" s="1"/>
  <c r="H4170" i="12"/>
  <c r="F4172" i="12"/>
  <c r="G4172" i="12" s="1"/>
  <c r="E4171" i="12"/>
  <c r="P4169" i="12" l="1"/>
  <c r="Q4169" i="12"/>
  <c r="R4168" i="12"/>
  <c r="L4170" i="12"/>
  <c r="M4170" i="12"/>
  <c r="N4169" i="12"/>
  <c r="I4170" i="12"/>
  <c r="J4170" i="12" s="1"/>
  <c r="H4171" i="12"/>
  <c r="E4172" i="12"/>
  <c r="F4173" i="12"/>
  <c r="G4173" i="12" s="1"/>
  <c r="P4170" i="12" l="1"/>
  <c r="Q4170" i="12"/>
  <c r="R4169" i="12"/>
  <c r="L4171" i="12"/>
  <c r="M4171" i="12"/>
  <c r="N4170" i="12"/>
  <c r="I4171" i="12"/>
  <c r="J4171" i="12" s="1"/>
  <c r="H4172" i="12"/>
  <c r="F4174" i="12"/>
  <c r="G4174" i="12" s="1"/>
  <c r="E4173" i="12"/>
  <c r="P4171" i="12" l="1"/>
  <c r="Q4171" i="12"/>
  <c r="R4170" i="12"/>
  <c r="L4172" i="12"/>
  <c r="M4172" i="12"/>
  <c r="N4171" i="12"/>
  <c r="I4172" i="12"/>
  <c r="J4172" i="12" s="1"/>
  <c r="H4173" i="12"/>
  <c r="E4174" i="12"/>
  <c r="F4175" i="12"/>
  <c r="G4175" i="12" s="1"/>
  <c r="P4172" i="12" l="1"/>
  <c r="Q4172" i="12"/>
  <c r="R4171" i="12"/>
  <c r="L4173" i="12"/>
  <c r="M4173" i="12"/>
  <c r="N4172" i="12"/>
  <c r="I4173" i="12"/>
  <c r="J4173" i="12" s="1"/>
  <c r="H4174" i="12"/>
  <c r="F4176" i="12"/>
  <c r="G4176" i="12" s="1"/>
  <c r="E4175" i="12"/>
  <c r="P4173" i="12" l="1"/>
  <c r="Q4173" i="12"/>
  <c r="R4172" i="12"/>
  <c r="L4174" i="12"/>
  <c r="M4174" i="12"/>
  <c r="N4173" i="12"/>
  <c r="I4174" i="12"/>
  <c r="J4174" i="12" s="1"/>
  <c r="H4175" i="12"/>
  <c r="E4176" i="12"/>
  <c r="F4177" i="12"/>
  <c r="G4177" i="12" s="1"/>
  <c r="P4174" i="12" l="1"/>
  <c r="Q4174" i="12"/>
  <c r="R4173" i="12"/>
  <c r="L4175" i="12"/>
  <c r="M4175" i="12"/>
  <c r="N4174" i="12"/>
  <c r="I4175" i="12"/>
  <c r="J4175" i="12" s="1"/>
  <c r="H4176" i="12"/>
  <c r="F4178" i="12"/>
  <c r="G4178" i="12" s="1"/>
  <c r="E4177" i="12"/>
  <c r="P4175" i="12" l="1"/>
  <c r="Q4175" i="12"/>
  <c r="R4174" i="12"/>
  <c r="L4176" i="12"/>
  <c r="M4176" i="12"/>
  <c r="N4175" i="12"/>
  <c r="I4176" i="12"/>
  <c r="J4176" i="12" s="1"/>
  <c r="H4177" i="12"/>
  <c r="E4178" i="12"/>
  <c r="F4179" i="12"/>
  <c r="G4179" i="12" s="1"/>
  <c r="P4176" i="12" l="1"/>
  <c r="Q4176" i="12"/>
  <c r="R4175" i="12"/>
  <c r="L4177" i="12"/>
  <c r="M4177" i="12"/>
  <c r="N4176" i="12"/>
  <c r="I4177" i="12"/>
  <c r="J4177" i="12" s="1"/>
  <c r="H4178" i="12"/>
  <c r="F4180" i="12"/>
  <c r="G4180" i="12" s="1"/>
  <c r="E4179" i="12"/>
  <c r="P4177" i="12" l="1"/>
  <c r="Q4177" i="12"/>
  <c r="R4176" i="12"/>
  <c r="L4178" i="12"/>
  <c r="M4178" i="12"/>
  <c r="N4177" i="12"/>
  <c r="I4178" i="12"/>
  <c r="J4178" i="12" s="1"/>
  <c r="H4179" i="12"/>
  <c r="F4181" i="12"/>
  <c r="G4181" i="12" s="1"/>
  <c r="E4180" i="12"/>
  <c r="P4178" i="12" l="1"/>
  <c r="Q4178" i="12"/>
  <c r="R4177" i="12"/>
  <c r="L4179" i="12"/>
  <c r="M4179" i="12"/>
  <c r="N4178" i="12"/>
  <c r="I4179" i="12"/>
  <c r="J4179" i="12" s="1"/>
  <c r="H4180" i="12"/>
  <c r="F4182" i="12"/>
  <c r="G4182" i="12" s="1"/>
  <c r="E4181" i="12"/>
  <c r="P4179" i="12" l="1"/>
  <c r="Q4179" i="12"/>
  <c r="R4178" i="12"/>
  <c r="L4180" i="12"/>
  <c r="M4180" i="12"/>
  <c r="N4179" i="12"/>
  <c r="I4180" i="12"/>
  <c r="J4180" i="12" s="1"/>
  <c r="H4181" i="12"/>
  <c r="M4181" i="12" s="1"/>
  <c r="E4182" i="12"/>
  <c r="F4183" i="12"/>
  <c r="G4183" i="12" s="1"/>
  <c r="P4180" i="12" l="1"/>
  <c r="Q4180" i="12"/>
  <c r="Q4181" i="12" s="1"/>
  <c r="R4179" i="12"/>
  <c r="N4180" i="12"/>
  <c r="I4181" i="12"/>
  <c r="J4181" i="12" s="1"/>
  <c r="L4181" i="12"/>
  <c r="N4181" i="12" s="1"/>
  <c r="H4182" i="12"/>
  <c r="F4184" i="12"/>
  <c r="G4184" i="12" s="1"/>
  <c r="E4183" i="12"/>
  <c r="P4181" i="12" l="1"/>
  <c r="R4181" i="12" s="1"/>
  <c r="R4180" i="12"/>
  <c r="L4182" i="12"/>
  <c r="M4182" i="12"/>
  <c r="I4182" i="12"/>
  <c r="J4182" i="12" s="1"/>
  <c r="H4183" i="12"/>
  <c r="E4184" i="12"/>
  <c r="F4185" i="12"/>
  <c r="G4185" i="12" s="1"/>
  <c r="P4182" i="12" l="1"/>
  <c r="Q4182" i="12"/>
  <c r="L4183" i="12"/>
  <c r="M4183" i="12"/>
  <c r="N4182" i="12"/>
  <c r="I4183" i="12"/>
  <c r="J4183" i="12" s="1"/>
  <c r="H4184" i="12"/>
  <c r="F4186" i="12"/>
  <c r="G4186" i="12" s="1"/>
  <c r="E4185" i="12"/>
  <c r="P4183" i="12" l="1"/>
  <c r="Q4183" i="12"/>
  <c r="R4182" i="12"/>
  <c r="L4184" i="12"/>
  <c r="M4184" i="12"/>
  <c r="N4183" i="12"/>
  <c r="I4184" i="12"/>
  <c r="J4184" i="12" s="1"/>
  <c r="H4185" i="12"/>
  <c r="E4186" i="12"/>
  <c r="F4187" i="12"/>
  <c r="G4187" i="12" s="1"/>
  <c r="P4184" i="12" l="1"/>
  <c r="Q4184" i="12"/>
  <c r="R4183" i="12"/>
  <c r="L4185" i="12"/>
  <c r="M4185" i="12"/>
  <c r="N4184" i="12"/>
  <c r="I4185" i="12"/>
  <c r="J4185" i="12" s="1"/>
  <c r="H4186" i="12"/>
  <c r="F4188" i="12"/>
  <c r="G4188" i="12" s="1"/>
  <c r="E4187" i="12"/>
  <c r="P4185" i="12" l="1"/>
  <c r="Q4185" i="12"/>
  <c r="R4184" i="12"/>
  <c r="L4186" i="12"/>
  <c r="M4186" i="12"/>
  <c r="N4185" i="12"/>
  <c r="I4186" i="12"/>
  <c r="J4186" i="12" s="1"/>
  <c r="H4187" i="12"/>
  <c r="F4189" i="12"/>
  <c r="G4189" i="12" s="1"/>
  <c r="E4188" i="12"/>
  <c r="P4186" i="12" l="1"/>
  <c r="Q4186" i="12"/>
  <c r="R4185" i="12"/>
  <c r="L4187" i="12"/>
  <c r="M4187" i="12"/>
  <c r="N4186" i="12"/>
  <c r="I4187" i="12"/>
  <c r="J4187" i="12" s="1"/>
  <c r="H4188" i="12"/>
  <c r="E4189" i="12"/>
  <c r="F4190" i="12"/>
  <c r="G4190" i="12" s="1"/>
  <c r="P4187" i="12" l="1"/>
  <c r="Q4187" i="12"/>
  <c r="R4186" i="12"/>
  <c r="L4188" i="12"/>
  <c r="M4188" i="12"/>
  <c r="N4187" i="12"/>
  <c r="I4188" i="12"/>
  <c r="J4188" i="12" s="1"/>
  <c r="H4189" i="12"/>
  <c r="F4191" i="12"/>
  <c r="G4191" i="12" s="1"/>
  <c r="E4190" i="12"/>
  <c r="P4188" i="12" l="1"/>
  <c r="Q4188" i="12"/>
  <c r="R4187" i="12"/>
  <c r="L4189" i="12"/>
  <c r="M4189" i="12"/>
  <c r="N4188" i="12"/>
  <c r="I4189" i="12"/>
  <c r="J4189" i="12" s="1"/>
  <c r="H4190" i="12"/>
  <c r="M4190" i="12" s="1"/>
  <c r="E4191" i="12"/>
  <c r="F4192" i="12"/>
  <c r="G4192" i="12" s="1"/>
  <c r="P4189" i="12" l="1"/>
  <c r="Q4189" i="12"/>
  <c r="Q4190" i="12" s="1"/>
  <c r="R4188" i="12"/>
  <c r="N4189" i="12"/>
  <c r="I4190" i="12"/>
  <c r="J4190" i="12" s="1"/>
  <c r="L4190" i="12"/>
  <c r="N4190" i="12" s="1"/>
  <c r="H4191" i="12"/>
  <c r="F4193" i="12"/>
  <c r="G4193" i="12" s="1"/>
  <c r="E4192" i="12"/>
  <c r="P4190" i="12" l="1"/>
  <c r="R4190" i="12" s="1"/>
  <c r="R4189" i="12"/>
  <c r="L4191" i="12"/>
  <c r="M4191" i="12"/>
  <c r="I4191" i="12"/>
  <c r="J4191" i="12" s="1"/>
  <c r="H4192" i="12"/>
  <c r="F4194" i="12"/>
  <c r="G4194" i="12" s="1"/>
  <c r="E4193" i="12"/>
  <c r="P4191" i="12" l="1"/>
  <c r="Q4191" i="12"/>
  <c r="L4192" i="12"/>
  <c r="M4192" i="12"/>
  <c r="N4191" i="12"/>
  <c r="I4192" i="12"/>
  <c r="J4192" i="12" s="1"/>
  <c r="H4193" i="12"/>
  <c r="E4194" i="12"/>
  <c r="F4195" i="12"/>
  <c r="G4195" i="12" s="1"/>
  <c r="P4192" i="12" l="1"/>
  <c r="Q4192" i="12"/>
  <c r="R4191" i="12"/>
  <c r="L4193" i="12"/>
  <c r="M4193" i="12"/>
  <c r="N4192" i="12"/>
  <c r="I4193" i="12"/>
  <c r="J4193" i="12" s="1"/>
  <c r="H4194" i="12"/>
  <c r="M4194" i="12" s="1"/>
  <c r="F4196" i="12"/>
  <c r="G4196" i="12" s="1"/>
  <c r="E4195" i="12"/>
  <c r="P4193" i="12" l="1"/>
  <c r="Q4193" i="12"/>
  <c r="Q4194" i="12" s="1"/>
  <c r="R4192" i="12"/>
  <c r="N4193" i="12"/>
  <c r="I4194" i="12"/>
  <c r="J4194" i="12" s="1"/>
  <c r="L4194" i="12"/>
  <c r="N4194" i="12" s="1"/>
  <c r="H4195" i="12"/>
  <c r="F4197" i="12"/>
  <c r="G4197" i="12" s="1"/>
  <c r="E4196" i="12"/>
  <c r="P4194" i="12" l="1"/>
  <c r="R4194" i="12" s="1"/>
  <c r="R4193" i="12"/>
  <c r="L4195" i="12"/>
  <c r="M4195" i="12"/>
  <c r="I4195" i="12"/>
  <c r="J4195" i="12" s="1"/>
  <c r="H4196" i="12"/>
  <c r="F4198" i="12"/>
  <c r="G4198" i="12" s="1"/>
  <c r="E4197" i="12"/>
  <c r="P4195" i="12" l="1"/>
  <c r="Q4195" i="12"/>
  <c r="L4196" i="12"/>
  <c r="M4196" i="12"/>
  <c r="N4195" i="12"/>
  <c r="I4196" i="12"/>
  <c r="J4196" i="12" s="1"/>
  <c r="H4197" i="12"/>
  <c r="F4199" i="12"/>
  <c r="G4199" i="12" s="1"/>
  <c r="E4198" i="12"/>
  <c r="P4196" i="12" l="1"/>
  <c r="Q4196" i="12"/>
  <c r="R4195" i="12"/>
  <c r="L4197" i="12"/>
  <c r="M4197" i="12"/>
  <c r="N4196" i="12"/>
  <c r="I4197" i="12"/>
  <c r="J4197" i="12" s="1"/>
  <c r="H4198" i="12"/>
  <c r="E4199" i="12"/>
  <c r="F4200" i="12"/>
  <c r="G4200" i="12" s="1"/>
  <c r="P4197" i="12" l="1"/>
  <c r="Q4197" i="12"/>
  <c r="R4196" i="12"/>
  <c r="L4198" i="12"/>
  <c r="M4198" i="12"/>
  <c r="N4197" i="12"/>
  <c r="I4198" i="12"/>
  <c r="J4198" i="12" s="1"/>
  <c r="H4199" i="12"/>
  <c r="F4201" i="12"/>
  <c r="G4201" i="12" s="1"/>
  <c r="E4200" i="12"/>
  <c r="P4198" i="12" l="1"/>
  <c r="Q4198" i="12"/>
  <c r="R4197" i="12"/>
  <c r="L4199" i="12"/>
  <c r="M4199" i="12"/>
  <c r="N4198" i="12"/>
  <c r="I4199" i="12"/>
  <c r="J4199" i="12" s="1"/>
  <c r="H4200" i="12"/>
  <c r="F4202" i="12"/>
  <c r="G4202" i="12" s="1"/>
  <c r="E4201" i="12"/>
  <c r="P4199" i="12" l="1"/>
  <c r="Q4199" i="12"/>
  <c r="R4198" i="12"/>
  <c r="L4200" i="12"/>
  <c r="M4200" i="12"/>
  <c r="N4199" i="12"/>
  <c r="I4200" i="12"/>
  <c r="J4200" i="12" s="1"/>
  <c r="H4201" i="12"/>
  <c r="M4201" i="12" s="1"/>
  <c r="E4202" i="12"/>
  <c r="F4203" i="12"/>
  <c r="G4203" i="12" s="1"/>
  <c r="P4200" i="12" l="1"/>
  <c r="Q4200" i="12"/>
  <c r="Q4201" i="12" s="1"/>
  <c r="R4199" i="12"/>
  <c r="N4200" i="12"/>
  <c r="I4201" i="12"/>
  <c r="J4201" i="12" s="1"/>
  <c r="L4201" i="12"/>
  <c r="N4201" i="12" s="1"/>
  <c r="H4202" i="12"/>
  <c r="F4204" i="12"/>
  <c r="G4204" i="12" s="1"/>
  <c r="E4203" i="12"/>
  <c r="P4201" i="12" l="1"/>
  <c r="R4201" i="12" s="1"/>
  <c r="R4200" i="12"/>
  <c r="L4202" i="12"/>
  <c r="M4202" i="12"/>
  <c r="I4202" i="12"/>
  <c r="J4202" i="12" s="1"/>
  <c r="H4203" i="12"/>
  <c r="M4203" i="12" s="1"/>
  <c r="F4205" i="12"/>
  <c r="G4205" i="12" s="1"/>
  <c r="E4204" i="12"/>
  <c r="P4202" i="12" l="1"/>
  <c r="Q4202" i="12"/>
  <c r="Q4203" i="12" s="1"/>
  <c r="N4202" i="12"/>
  <c r="I4203" i="12"/>
  <c r="J4203" i="12" s="1"/>
  <c r="L4203" i="12"/>
  <c r="N4203" i="12" s="1"/>
  <c r="H4204" i="12"/>
  <c r="F4206" i="12"/>
  <c r="G4206" i="12" s="1"/>
  <c r="E4205" i="12"/>
  <c r="P4203" i="12" l="1"/>
  <c r="R4203" i="12" s="1"/>
  <c r="R4202" i="12"/>
  <c r="L4204" i="12"/>
  <c r="M4204" i="12"/>
  <c r="I4204" i="12"/>
  <c r="J4204" i="12" s="1"/>
  <c r="H4205" i="12"/>
  <c r="M4205" i="12" s="1"/>
  <c r="E4206" i="12"/>
  <c r="F4207" i="12"/>
  <c r="G4207" i="12" s="1"/>
  <c r="P4204" i="12" l="1"/>
  <c r="Q4204" i="12"/>
  <c r="Q4205" i="12" s="1"/>
  <c r="N4204" i="12"/>
  <c r="I4205" i="12"/>
  <c r="J4205" i="12" s="1"/>
  <c r="L4205" i="12"/>
  <c r="N4205" i="12" s="1"/>
  <c r="H4206" i="12"/>
  <c r="F4208" i="12"/>
  <c r="G4208" i="12" s="1"/>
  <c r="E4207" i="12"/>
  <c r="P4205" i="12" l="1"/>
  <c r="R4204" i="12"/>
  <c r="R4205" i="12"/>
  <c r="L4206" i="12"/>
  <c r="M4206" i="12"/>
  <c r="I4206" i="12"/>
  <c r="J4206" i="12" s="1"/>
  <c r="H4207" i="12"/>
  <c r="F4209" i="12"/>
  <c r="G4209" i="12" s="1"/>
  <c r="E4208" i="12"/>
  <c r="P4206" i="12" l="1"/>
  <c r="Q4206" i="12"/>
  <c r="L4207" i="12"/>
  <c r="M4207" i="12"/>
  <c r="N4206" i="12"/>
  <c r="I4207" i="12"/>
  <c r="J4207" i="12" s="1"/>
  <c r="H4208" i="12"/>
  <c r="F4210" i="12"/>
  <c r="G4210" i="12" s="1"/>
  <c r="E4209" i="12"/>
  <c r="P4207" i="12" l="1"/>
  <c r="Q4207" i="12"/>
  <c r="R4206" i="12"/>
  <c r="L4208" i="12"/>
  <c r="M4208" i="12"/>
  <c r="N4207" i="12"/>
  <c r="I4208" i="12"/>
  <c r="J4208" i="12" s="1"/>
  <c r="H4209" i="12"/>
  <c r="M4209" i="12" s="1"/>
  <c r="E4210" i="12"/>
  <c r="F4211" i="12"/>
  <c r="G4211" i="12" s="1"/>
  <c r="P4208" i="12" l="1"/>
  <c r="Q4208" i="12"/>
  <c r="Q4209" i="12" s="1"/>
  <c r="R4207" i="12"/>
  <c r="N4208" i="12"/>
  <c r="I4209" i="12"/>
  <c r="J4209" i="12" s="1"/>
  <c r="L4209" i="12"/>
  <c r="N4209" i="12" s="1"/>
  <c r="H4210" i="12"/>
  <c r="M4210" i="12" s="1"/>
  <c r="F4212" i="12"/>
  <c r="G4212" i="12" s="1"/>
  <c r="E4211" i="12"/>
  <c r="P4209" i="12" l="1"/>
  <c r="R4209" i="12" s="1"/>
  <c r="Q4210" i="12"/>
  <c r="R4208" i="12"/>
  <c r="I4210" i="12"/>
  <c r="J4210" i="12" s="1"/>
  <c r="L4210" i="12"/>
  <c r="N4210" i="12" s="1"/>
  <c r="H4211" i="12"/>
  <c r="E4212" i="12"/>
  <c r="F4213" i="12"/>
  <c r="G4213" i="12" s="1"/>
  <c r="P4210" i="12" l="1"/>
  <c r="R4210" i="12" s="1"/>
  <c r="L4211" i="12"/>
  <c r="M4211" i="12"/>
  <c r="I4211" i="12"/>
  <c r="J4211" i="12" s="1"/>
  <c r="H4212" i="12"/>
  <c r="F4214" i="12"/>
  <c r="G4214" i="12" s="1"/>
  <c r="E4213" i="12"/>
  <c r="P4211" i="12" l="1"/>
  <c r="Q4211" i="12"/>
  <c r="L4212" i="12"/>
  <c r="M4212" i="12"/>
  <c r="N4211" i="12"/>
  <c r="I4212" i="12"/>
  <c r="J4212" i="12" s="1"/>
  <c r="H4213" i="12"/>
  <c r="F4215" i="12"/>
  <c r="G4215" i="12" s="1"/>
  <c r="E4214" i="12"/>
  <c r="P4212" i="12" l="1"/>
  <c r="Q4212" i="12"/>
  <c r="R4211" i="12"/>
  <c r="L4213" i="12"/>
  <c r="M4213" i="12"/>
  <c r="N4212" i="12"/>
  <c r="I4213" i="12"/>
  <c r="J4213" i="12" s="1"/>
  <c r="H4214" i="12"/>
  <c r="F4216" i="12"/>
  <c r="G4216" i="12" s="1"/>
  <c r="E4215" i="12"/>
  <c r="P4213" i="12" l="1"/>
  <c r="Q4213" i="12"/>
  <c r="R4212" i="12"/>
  <c r="L4214" i="12"/>
  <c r="M4214" i="12"/>
  <c r="N4213" i="12"/>
  <c r="I4214" i="12"/>
  <c r="J4214" i="12" s="1"/>
  <c r="H4215" i="12"/>
  <c r="F4217" i="12"/>
  <c r="G4217" i="12" s="1"/>
  <c r="E4216" i="12"/>
  <c r="P4214" i="12" l="1"/>
  <c r="Q4214" i="12"/>
  <c r="R4213" i="12"/>
  <c r="L4215" i="12"/>
  <c r="M4215" i="12"/>
  <c r="N4214" i="12"/>
  <c r="I4215" i="12"/>
  <c r="J4215" i="12" s="1"/>
  <c r="H4216" i="12"/>
  <c r="E4217" i="12"/>
  <c r="F4218" i="12"/>
  <c r="G4218" i="12" s="1"/>
  <c r="P4215" i="12" l="1"/>
  <c r="Q4215" i="12"/>
  <c r="R4214" i="12"/>
  <c r="L4216" i="12"/>
  <c r="M4216" i="12"/>
  <c r="N4215" i="12"/>
  <c r="I4216" i="12"/>
  <c r="J4216" i="12" s="1"/>
  <c r="H4217" i="12"/>
  <c r="F4219" i="12"/>
  <c r="G4219" i="12" s="1"/>
  <c r="E4218" i="12"/>
  <c r="P4216" i="12" l="1"/>
  <c r="Q4216" i="12"/>
  <c r="R4215" i="12"/>
  <c r="L4217" i="12"/>
  <c r="M4217" i="12"/>
  <c r="N4216" i="12"/>
  <c r="I4217" i="12"/>
  <c r="J4217" i="12" s="1"/>
  <c r="H4218" i="12"/>
  <c r="E4219" i="12"/>
  <c r="F4220" i="12"/>
  <c r="G4220" i="12" s="1"/>
  <c r="P4217" i="12" l="1"/>
  <c r="Q4217" i="12"/>
  <c r="R4216" i="12"/>
  <c r="L4218" i="12"/>
  <c r="M4218" i="12"/>
  <c r="N4217" i="12"/>
  <c r="I4218" i="12"/>
  <c r="J4218" i="12" s="1"/>
  <c r="H4219" i="12"/>
  <c r="M4219" i="12" s="1"/>
  <c r="F4221" i="12"/>
  <c r="G4221" i="12" s="1"/>
  <c r="E4220" i="12"/>
  <c r="P4218" i="12" l="1"/>
  <c r="Q4218" i="12"/>
  <c r="Q4219" i="12" s="1"/>
  <c r="R4217" i="12"/>
  <c r="N4218" i="12"/>
  <c r="I4219" i="12"/>
  <c r="J4219" i="12" s="1"/>
  <c r="L4219" i="12"/>
  <c r="N4219" i="12" s="1"/>
  <c r="H4220" i="12"/>
  <c r="F4222" i="12"/>
  <c r="G4222" i="12" s="1"/>
  <c r="E4221" i="12"/>
  <c r="P4219" i="12" l="1"/>
  <c r="R4219" i="12" s="1"/>
  <c r="R4218" i="12"/>
  <c r="L4220" i="12"/>
  <c r="M4220" i="12"/>
  <c r="I4220" i="12"/>
  <c r="J4220" i="12" s="1"/>
  <c r="H4221" i="12"/>
  <c r="M4221" i="12" s="1"/>
  <c r="F4223" i="12"/>
  <c r="G4223" i="12" s="1"/>
  <c r="E4222" i="12"/>
  <c r="P4220" i="12" l="1"/>
  <c r="Q4220" i="12"/>
  <c r="Q4221" i="12" s="1"/>
  <c r="N4220" i="12"/>
  <c r="I4221" i="12"/>
  <c r="J4221" i="12" s="1"/>
  <c r="L4221" i="12"/>
  <c r="N4221" i="12" s="1"/>
  <c r="H4222" i="12"/>
  <c r="F4224" i="12"/>
  <c r="G4224" i="12" s="1"/>
  <c r="E4223" i="12"/>
  <c r="P4221" i="12" l="1"/>
  <c r="R4221" i="12" s="1"/>
  <c r="R4220" i="12"/>
  <c r="L4222" i="12"/>
  <c r="M4222" i="12"/>
  <c r="I4222" i="12"/>
  <c r="J4222" i="12" s="1"/>
  <c r="H4223" i="12"/>
  <c r="F4225" i="12"/>
  <c r="G4225" i="12" s="1"/>
  <c r="E4224" i="12"/>
  <c r="P4222" i="12" l="1"/>
  <c r="Q4222" i="12"/>
  <c r="L4223" i="12"/>
  <c r="M4223" i="12"/>
  <c r="N4222" i="12"/>
  <c r="I4223" i="12"/>
  <c r="J4223" i="12" s="1"/>
  <c r="H4224" i="12"/>
  <c r="E4225" i="12"/>
  <c r="F4226" i="12"/>
  <c r="G4226" i="12" s="1"/>
  <c r="P4223" i="12" l="1"/>
  <c r="Q4223" i="12"/>
  <c r="R4222" i="12"/>
  <c r="L4224" i="12"/>
  <c r="M4224" i="12"/>
  <c r="N4223" i="12"/>
  <c r="I4224" i="12"/>
  <c r="J4224" i="12" s="1"/>
  <c r="H4225" i="12"/>
  <c r="F4227" i="12"/>
  <c r="G4227" i="12" s="1"/>
  <c r="E4226" i="12"/>
  <c r="P4224" i="12" l="1"/>
  <c r="Q4224" i="12"/>
  <c r="R4223" i="12"/>
  <c r="L4225" i="12"/>
  <c r="M4225" i="12"/>
  <c r="N4224" i="12"/>
  <c r="I4225" i="12"/>
  <c r="J4225" i="12" s="1"/>
  <c r="H4226" i="12"/>
  <c r="F4228" i="12"/>
  <c r="G4228" i="12" s="1"/>
  <c r="E4227" i="12"/>
  <c r="P4225" i="12" l="1"/>
  <c r="Q4225" i="12"/>
  <c r="R4224" i="12"/>
  <c r="L4226" i="12"/>
  <c r="M4226" i="12"/>
  <c r="N4225" i="12"/>
  <c r="I4226" i="12"/>
  <c r="J4226" i="12" s="1"/>
  <c r="H4227" i="12"/>
  <c r="E4228" i="12"/>
  <c r="F4229" i="12"/>
  <c r="G4229" i="12" s="1"/>
  <c r="P4226" i="12" l="1"/>
  <c r="Q4226" i="12"/>
  <c r="R4225" i="12"/>
  <c r="L4227" i="12"/>
  <c r="M4227" i="12"/>
  <c r="N4226" i="12"/>
  <c r="I4227" i="12"/>
  <c r="J4227" i="12" s="1"/>
  <c r="H4228" i="12"/>
  <c r="M4228" i="12" s="1"/>
  <c r="F4230" i="12"/>
  <c r="G4230" i="12" s="1"/>
  <c r="E4229" i="12"/>
  <c r="P4227" i="12" l="1"/>
  <c r="Q4227" i="12"/>
  <c r="Q4228" i="12" s="1"/>
  <c r="R4226" i="12"/>
  <c r="N4227" i="12"/>
  <c r="I4228" i="12"/>
  <c r="J4228" i="12" s="1"/>
  <c r="L4228" i="12"/>
  <c r="N4228" i="12" s="1"/>
  <c r="H4229" i="12"/>
  <c r="E4230" i="12"/>
  <c r="F4231" i="12"/>
  <c r="G4231" i="12" s="1"/>
  <c r="P4228" i="12" l="1"/>
  <c r="R4228" i="12" s="1"/>
  <c r="R4227" i="12"/>
  <c r="L4229" i="12"/>
  <c r="M4229" i="12"/>
  <c r="I4229" i="12"/>
  <c r="J4229" i="12" s="1"/>
  <c r="H4230" i="12"/>
  <c r="F4232" i="12"/>
  <c r="G4232" i="12" s="1"/>
  <c r="E4231" i="12"/>
  <c r="P4229" i="12" l="1"/>
  <c r="Q4229" i="12"/>
  <c r="L4230" i="12"/>
  <c r="M4230" i="12"/>
  <c r="N4229" i="12"/>
  <c r="I4230" i="12"/>
  <c r="J4230" i="12" s="1"/>
  <c r="H4231" i="12"/>
  <c r="F4233" i="12"/>
  <c r="G4233" i="12" s="1"/>
  <c r="E4232" i="12"/>
  <c r="P4230" i="12" l="1"/>
  <c r="Q4230" i="12"/>
  <c r="R4229" i="12"/>
  <c r="L4231" i="12"/>
  <c r="M4231" i="12"/>
  <c r="N4230" i="12"/>
  <c r="I4231" i="12"/>
  <c r="J4231" i="12" s="1"/>
  <c r="H4232" i="12"/>
  <c r="F4234" i="12"/>
  <c r="G4234" i="12" s="1"/>
  <c r="E4233" i="12"/>
  <c r="P4231" i="12" l="1"/>
  <c r="Q4231" i="12"/>
  <c r="R4230" i="12"/>
  <c r="L4232" i="12"/>
  <c r="M4232" i="12"/>
  <c r="N4231" i="12"/>
  <c r="I4232" i="12"/>
  <c r="J4232" i="12" s="1"/>
  <c r="H4233" i="12"/>
  <c r="E4234" i="12"/>
  <c r="F4235" i="12"/>
  <c r="G4235" i="12" s="1"/>
  <c r="P4232" i="12" l="1"/>
  <c r="Q4232" i="12"/>
  <c r="R4231" i="12"/>
  <c r="L4233" i="12"/>
  <c r="M4233" i="12"/>
  <c r="N4232" i="12"/>
  <c r="I4233" i="12"/>
  <c r="J4233" i="12" s="1"/>
  <c r="H4234" i="12"/>
  <c r="F4236" i="12"/>
  <c r="G4236" i="12" s="1"/>
  <c r="E4235" i="12"/>
  <c r="P4233" i="12" l="1"/>
  <c r="Q4233" i="12"/>
  <c r="R4232" i="12"/>
  <c r="L4234" i="12"/>
  <c r="M4234" i="12"/>
  <c r="N4233" i="12"/>
  <c r="I4234" i="12"/>
  <c r="J4234" i="12" s="1"/>
  <c r="H4235" i="12"/>
  <c r="E4236" i="12"/>
  <c r="F4237" i="12"/>
  <c r="G4237" i="12" s="1"/>
  <c r="P4234" i="12" l="1"/>
  <c r="Q4234" i="12"/>
  <c r="R4233" i="12"/>
  <c r="L4235" i="12"/>
  <c r="M4235" i="12"/>
  <c r="N4234" i="12"/>
  <c r="I4235" i="12"/>
  <c r="J4235" i="12" s="1"/>
  <c r="H4236" i="12"/>
  <c r="F4238" i="12"/>
  <c r="G4238" i="12" s="1"/>
  <c r="E4237" i="12"/>
  <c r="P4235" i="12" l="1"/>
  <c r="Q4235" i="12"/>
  <c r="R4234" i="12"/>
  <c r="L4236" i="12"/>
  <c r="M4236" i="12"/>
  <c r="N4235" i="12"/>
  <c r="I4236" i="12"/>
  <c r="J4236" i="12" s="1"/>
  <c r="H4237" i="12"/>
  <c r="F4239" i="12"/>
  <c r="G4239" i="12" s="1"/>
  <c r="E4238" i="12"/>
  <c r="P4236" i="12" l="1"/>
  <c r="Q4236" i="12"/>
  <c r="R4235" i="12"/>
  <c r="L4237" i="12"/>
  <c r="M4237" i="12"/>
  <c r="N4236" i="12"/>
  <c r="I4237" i="12"/>
  <c r="J4237" i="12" s="1"/>
  <c r="H4238" i="12"/>
  <c r="F4240" i="12"/>
  <c r="G4240" i="12" s="1"/>
  <c r="E4239" i="12"/>
  <c r="P4237" i="12" l="1"/>
  <c r="Q4237" i="12"/>
  <c r="R4236" i="12"/>
  <c r="L4238" i="12"/>
  <c r="M4238" i="12"/>
  <c r="N4237" i="12"/>
  <c r="I4238" i="12"/>
  <c r="J4238" i="12" s="1"/>
  <c r="H4239" i="12"/>
  <c r="F4241" i="12"/>
  <c r="G4241" i="12" s="1"/>
  <c r="E4240" i="12"/>
  <c r="P4238" i="12" l="1"/>
  <c r="Q4238" i="12"/>
  <c r="R4237" i="12"/>
  <c r="L4239" i="12"/>
  <c r="M4239" i="12"/>
  <c r="N4238" i="12"/>
  <c r="I4239" i="12"/>
  <c r="J4239" i="12" s="1"/>
  <c r="H4240" i="12"/>
  <c r="F4242" i="12"/>
  <c r="G4242" i="12" s="1"/>
  <c r="E4241" i="12"/>
  <c r="P4239" i="12" l="1"/>
  <c r="Q4239" i="12"/>
  <c r="R4238" i="12"/>
  <c r="L4240" i="12"/>
  <c r="M4240" i="12"/>
  <c r="N4239" i="12"/>
  <c r="I4240" i="12"/>
  <c r="J4240" i="12" s="1"/>
  <c r="H4241" i="12"/>
  <c r="F4243" i="12"/>
  <c r="G4243" i="12" s="1"/>
  <c r="E4242" i="12"/>
  <c r="P4240" i="12" l="1"/>
  <c r="Q4240" i="12"/>
  <c r="R4239" i="12"/>
  <c r="L4241" i="12"/>
  <c r="M4241" i="12"/>
  <c r="N4240" i="12"/>
  <c r="I4241" i="12"/>
  <c r="J4241" i="12" s="1"/>
  <c r="H4242" i="12"/>
  <c r="E4243" i="12"/>
  <c r="F4244" i="12"/>
  <c r="G4244" i="12" s="1"/>
  <c r="P4241" i="12" l="1"/>
  <c r="Q4241" i="12"/>
  <c r="R4240" i="12"/>
  <c r="L4242" i="12"/>
  <c r="M4242" i="12"/>
  <c r="N4241" i="12"/>
  <c r="I4242" i="12"/>
  <c r="J4242" i="12" s="1"/>
  <c r="H4243" i="12"/>
  <c r="F4245" i="12"/>
  <c r="G4245" i="12" s="1"/>
  <c r="E4244" i="12"/>
  <c r="P4242" i="12" l="1"/>
  <c r="Q4242" i="12"/>
  <c r="R4241" i="12"/>
  <c r="L4243" i="12"/>
  <c r="M4243" i="12"/>
  <c r="N4242" i="12"/>
  <c r="I4243" i="12"/>
  <c r="J4243" i="12" s="1"/>
  <c r="H4244" i="12"/>
  <c r="F4246" i="12"/>
  <c r="G4246" i="12" s="1"/>
  <c r="E4245" i="12"/>
  <c r="P4243" i="12" l="1"/>
  <c r="Q4243" i="12"/>
  <c r="R4242" i="12"/>
  <c r="L4244" i="12"/>
  <c r="M4244" i="12"/>
  <c r="N4243" i="12"/>
  <c r="I4244" i="12"/>
  <c r="J4244" i="12" s="1"/>
  <c r="H4245" i="12"/>
  <c r="E4246" i="12"/>
  <c r="F4247" i="12"/>
  <c r="G4247" i="12" s="1"/>
  <c r="P4244" i="12" l="1"/>
  <c r="Q4244" i="12"/>
  <c r="R4243" i="12"/>
  <c r="L4245" i="12"/>
  <c r="M4245" i="12"/>
  <c r="N4244" i="12"/>
  <c r="I4245" i="12"/>
  <c r="J4245" i="12" s="1"/>
  <c r="H4246" i="12"/>
  <c r="M4246" i="12" s="1"/>
  <c r="F4248" i="12"/>
  <c r="G4248" i="12" s="1"/>
  <c r="E4247" i="12"/>
  <c r="R4244" i="12" l="1"/>
  <c r="P4245" i="12"/>
  <c r="Q4245" i="12"/>
  <c r="Q4246" i="12" s="1"/>
  <c r="N4245" i="12"/>
  <c r="I4246" i="12"/>
  <c r="J4246" i="12" s="1"/>
  <c r="L4246" i="12"/>
  <c r="N4246" i="12" s="1"/>
  <c r="H4247" i="12"/>
  <c r="E4248" i="12"/>
  <c r="F4249" i="12"/>
  <c r="G4249" i="12" s="1"/>
  <c r="P4246" i="12" l="1"/>
  <c r="R4246" i="12" s="1"/>
  <c r="R4245" i="12"/>
  <c r="L4247" i="12"/>
  <c r="M4247" i="12"/>
  <c r="I4247" i="12"/>
  <c r="J4247" i="12" s="1"/>
  <c r="H4248" i="12"/>
  <c r="M4248" i="12" s="1"/>
  <c r="F4250" i="12"/>
  <c r="G4250" i="12" s="1"/>
  <c r="E4249" i="12"/>
  <c r="P4247" i="12" l="1"/>
  <c r="Q4247" i="12"/>
  <c r="Q4248" i="12" s="1"/>
  <c r="N4247" i="12"/>
  <c r="I4248" i="12"/>
  <c r="J4248" i="12" s="1"/>
  <c r="L4248" i="12"/>
  <c r="N4248" i="12" s="1"/>
  <c r="H4249" i="12"/>
  <c r="M4249" i="12" s="1"/>
  <c r="E4250" i="12"/>
  <c r="F4251" i="12"/>
  <c r="G4251" i="12" s="1"/>
  <c r="P4248" i="12" l="1"/>
  <c r="R4248" i="12" s="1"/>
  <c r="Q4249" i="12"/>
  <c r="R4247" i="12"/>
  <c r="I4249" i="12"/>
  <c r="J4249" i="12" s="1"/>
  <c r="L4249" i="12"/>
  <c r="N4249" i="12" s="1"/>
  <c r="H4250" i="12"/>
  <c r="F4252" i="12"/>
  <c r="G4252" i="12" s="1"/>
  <c r="E4251" i="12"/>
  <c r="P4249" i="12" l="1"/>
  <c r="R4249" i="12" s="1"/>
  <c r="L4250" i="12"/>
  <c r="M4250" i="12"/>
  <c r="I4250" i="12"/>
  <c r="J4250" i="12" s="1"/>
  <c r="H4251" i="12"/>
  <c r="M4251" i="12" s="1"/>
  <c r="F4253" i="12"/>
  <c r="G4253" i="12" s="1"/>
  <c r="E4252" i="12"/>
  <c r="P4250" i="12" l="1"/>
  <c r="Q4250" i="12"/>
  <c r="Q4251" i="12" s="1"/>
  <c r="N4250" i="12"/>
  <c r="I4251" i="12"/>
  <c r="J4251" i="12" s="1"/>
  <c r="L4251" i="12"/>
  <c r="N4251" i="12" s="1"/>
  <c r="H4252" i="12"/>
  <c r="F4254" i="12"/>
  <c r="G4254" i="12" s="1"/>
  <c r="E4253" i="12"/>
  <c r="P4251" i="12" l="1"/>
  <c r="R4251" i="12" s="1"/>
  <c r="R4250" i="12"/>
  <c r="L4252" i="12"/>
  <c r="M4252" i="12"/>
  <c r="I4252" i="12"/>
  <c r="J4252" i="12" s="1"/>
  <c r="H4253" i="12"/>
  <c r="E4254" i="12"/>
  <c r="F4255" i="12"/>
  <c r="G4255" i="12" s="1"/>
  <c r="P4252" i="12" l="1"/>
  <c r="Q4252" i="12"/>
  <c r="L4253" i="12"/>
  <c r="M4253" i="12"/>
  <c r="N4252" i="12"/>
  <c r="I4253" i="12"/>
  <c r="J4253" i="12" s="1"/>
  <c r="H4254" i="12"/>
  <c r="F4256" i="12"/>
  <c r="G4256" i="12" s="1"/>
  <c r="E4255" i="12"/>
  <c r="P4253" i="12" l="1"/>
  <c r="Q4253" i="12"/>
  <c r="R4252" i="12"/>
  <c r="L4254" i="12"/>
  <c r="M4254" i="12"/>
  <c r="N4253" i="12"/>
  <c r="I4254" i="12"/>
  <c r="J4254" i="12" s="1"/>
  <c r="H4255" i="12"/>
  <c r="M4255" i="12" s="1"/>
  <c r="E4256" i="12"/>
  <c r="F4257" i="12"/>
  <c r="G4257" i="12" s="1"/>
  <c r="P4254" i="12" l="1"/>
  <c r="Q4254" i="12"/>
  <c r="Q4255" i="12" s="1"/>
  <c r="R4253" i="12"/>
  <c r="N4254" i="12"/>
  <c r="I4255" i="12"/>
  <c r="J4255" i="12" s="1"/>
  <c r="L4255" i="12"/>
  <c r="N4255" i="12" s="1"/>
  <c r="H4256" i="12"/>
  <c r="M4256" i="12" s="1"/>
  <c r="F4258" i="12"/>
  <c r="G4258" i="12" s="1"/>
  <c r="E4257" i="12"/>
  <c r="P4255" i="12" l="1"/>
  <c r="R4255" i="12" s="1"/>
  <c r="Q4256" i="12"/>
  <c r="R4254" i="12"/>
  <c r="I4256" i="12"/>
  <c r="J4256" i="12" s="1"/>
  <c r="L4256" i="12"/>
  <c r="N4256" i="12" s="1"/>
  <c r="H4257" i="12"/>
  <c r="F4259" i="12"/>
  <c r="G4259" i="12" s="1"/>
  <c r="E4258" i="12"/>
  <c r="P4256" i="12" l="1"/>
  <c r="L4257" i="12"/>
  <c r="M4257" i="12"/>
  <c r="I4257" i="12"/>
  <c r="J4257" i="12" s="1"/>
  <c r="H4258" i="12"/>
  <c r="F4260" i="12"/>
  <c r="G4260" i="12" s="1"/>
  <c r="E4259" i="12"/>
  <c r="P4257" i="12" l="1"/>
  <c r="R4256" i="12"/>
  <c r="Q4257" i="12"/>
  <c r="L4258" i="12"/>
  <c r="M4258" i="12"/>
  <c r="N4257" i="12"/>
  <c r="I4258" i="12"/>
  <c r="J4258" i="12" s="1"/>
  <c r="H4259" i="12"/>
  <c r="F4261" i="12"/>
  <c r="G4261" i="12" s="1"/>
  <c r="E4260" i="12"/>
  <c r="P4258" i="12" l="1"/>
  <c r="Q4258" i="12"/>
  <c r="R4257" i="12"/>
  <c r="L4259" i="12"/>
  <c r="M4259" i="12"/>
  <c r="N4258" i="12"/>
  <c r="I4259" i="12"/>
  <c r="J4259" i="12" s="1"/>
  <c r="H4260" i="12"/>
  <c r="F4262" i="12"/>
  <c r="G4262" i="12" s="1"/>
  <c r="E4261" i="12"/>
  <c r="P4259" i="12" l="1"/>
  <c r="Q4259" i="12"/>
  <c r="R4258" i="12"/>
  <c r="L4260" i="12"/>
  <c r="M4260" i="12"/>
  <c r="N4259" i="12"/>
  <c r="I4260" i="12"/>
  <c r="J4260" i="12" s="1"/>
  <c r="H4261" i="12"/>
  <c r="M4261" i="12" s="1"/>
  <c r="E4262" i="12"/>
  <c r="F4263" i="12"/>
  <c r="G4263" i="12" s="1"/>
  <c r="P4260" i="12" l="1"/>
  <c r="Q4260" i="12"/>
  <c r="Q4261" i="12" s="1"/>
  <c r="R4259" i="12"/>
  <c r="N4260" i="12"/>
  <c r="I4261" i="12"/>
  <c r="J4261" i="12" s="1"/>
  <c r="L4261" i="12"/>
  <c r="N4261" i="12" s="1"/>
  <c r="H4262" i="12"/>
  <c r="F4264" i="12"/>
  <c r="G4264" i="12" s="1"/>
  <c r="E4263" i="12"/>
  <c r="P4261" i="12" l="1"/>
  <c r="R4261" i="12" s="1"/>
  <c r="R4260" i="12"/>
  <c r="L4262" i="12"/>
  <c r="M4262" i="12"/>
  <c r="I4262" i="12"/>
  <c r="J4262" i="12" s="1"/>
  <c r="H4263" i="12"/>
  <c r="F4265" i="12"/>
  <c r="G4265" i="12" s="1"/>
  <c r="E4264" i="12"/>
  <c r="P4262" i="12" l="1"/>
  <c r="Q4262" i="12"/>
  <c r="L4263" i="12"/>
  <c r="M4263" i="12"/>
  <c r="N4262" i="12"/>
  <c r="I4263" i="12"/>
  <c r="J4263" i="12" s="1"/>
  <c r="H4264" i="12"/>
  <c r="F4266" i="12"/>
  <c r="G4266" i="12" s="1"/>
  <c r="E4265" i="12"/>
  <c r="P4263" i="12" l="1"/>
  <c r="Q4263" i="12"/>
  <c r="R4262" i="12"/>
  <c r="L4264" i="12"/>
  <c r="M4264" i="12"/>
  <c r="N4263" i="12"/>
  <c r="I4264" i="12"/>
  <c r="J4264" i="12" s="1"/>
  <c r="H4265" i="12"/>
  <c r="F4267" i="12"/>
  <c r="G4267" i="12" s="1"/>
  <c r="E4266" i="12"/>
  <c r="P4264" i="12" l="1"/>
  <c r="Q4264" i="12"/>
  <c r="R4263" i="12"/>
  <c r="L4265" i="12"/>
  <c r="M4265" i="12"/>
  <c r="N4264" i="12"/>
  <c r="I4265" i="12"/>
  <c r="J4265" i="12" s="1"/>
  <c r="H4266" i="12"/>
  <c r="M4266" i="12" s="1"/>
  <c r="E4267" i="12"/>
  <c r="F4268" i="12"/>
  <c r="G4268" i="12" s="1"/>
  <c r="P4265" i="12" l="1"/>
  <c r="Q4265" i="12"/>
  <c r="Q4266" i="12" s="1"/>
  <c r="R4264" i="12"/>
  <c r="N4265" i="12"/>
  <c r="I4266" i="12"/>
  <c r="J4266" i="12" s="1"/>
  <c r="L4266" i="12"/>
  <c r="N4266" i="12" s="1"/>
  <c r="H4267" i="12"/>
  <c r="F4269" i="12"/>
  <c r="G4269" i="12" s="1"/>
  <c r="E4268" i="12"/>
  <c r="P4266" i="12" l="1"/>
  <c r="R4266" i="12" s="1"/>
  <c r="R4265" i="12"/>
  <c r="L4267" i="12"/>
  <c r="M4267" i="12"/>
  <c r="I4267" i="12"/>
  <c r="J4267" i="12" s="1"/>
  <c r="H4268" i="12"/>
  <c r="E4269" i="12"/>
  <c r="F4270" i="12"/>
  <c r="G4270" i="12" s="1"/>
  <c r="P4267" i="12" l="1"/>
  <c r="Q4267" i="12"/>
  <c r="L4268" i="12"/>
  <c r="M4268" i="12"/>
  <c r="N4267" i="12"/>
  <c r="I4268" i="12"/>
  <c r="J4268" i="12" s="1"/>
  <c r="H4269" i="12"/>
  <c r="F4271" i="12"/>
  <c r="G4271" i="12" s="1"/>
  <c r="E4270" i="12"/>
  <c r="P4268" i="12" l="1"/>
  <c r="Q4268" i="12"/>
  <c r="R4267" i="12"/>
  <c r="L4269" i="12"/>
  <c r="M4269" i="12"/>
  <c r="N4268" i="12"/>
  <c r="I4269" i="12"/>
  <c r="J4269" i="12" s="1"/>
  <c r="H4270" i="12"/>
  <c r="M4270" i="12" s="1"/>
  <c r="F4272" i="12"/>
  <c r="G4272" i="12" s="1"/>
  <c r="E4271" i="12"/>
  <c r="P4269" i="12" l="1"/>
  <c r="Q4269" i="12"/>
  <c r="Q4270" i="12" s="1"/>
  <c r="R4268" i="12"/>
  <c r="N4269" i="12"/>
  <c r="I4270" i="12"/>
  <c r="J4270" i="12" s="1"/>
  <c r="L4270" i="12"/>
  <c r="N4270" i="12" s="1"/>
  <c r="H4271" i="12"/>
  <c r="M4271" i="12" s="1"/>
  <c r="F4273" i="12"/>
  <c r="G4273" i="12" s="1"/>
  <c r="E4272" i="12"/>
  <c r="P4270" i="12" l="1"/>
  <c r="R4270" i="12" s="1"/>
  <c r="Q4271" i="12"/>
  <c r="R4269" i="12"/>
  <c r="I4271" i="12"/>
  <c r="J4271" i="12" s="1"/>
  <c r="L4271" i="12"/>
  <c r="N4271" i="12" s="1"/>
  <c r="H4272" i="12"/>
  <c r="F4274" i="12"/>
  <c r="G4274" i="12" s="1"/>
  <c r="E4273" i="12"/>
  <c r="P4271" i="12" l="1"/>
  <c r="R4271" i="12" s="1"/>
  <c r="L4272" i="12"/>
  <c r="M4272" i="12"/>
  <c r="I4272" i="12"/>
  <c r="J4272" i="12" s="1"/>
  <c r="H4273" i="12"/>
  <c r="M4273" i="12" s="1"/>
  <c r="E4274" i="12"/>
  <c r="F4275" i="12"/>
  <c r="G4275" i="12" s="1"/>
  <c r="P4272" i="12" l="1"/>
  <c r="Q4272" i="12"/>
  <c r="Q4273" i="12" s="1"/>
  <c r="N4272" i="12"/>
  <c r="I4273" i="12"/>
  <c r="J4273" i="12" s="1"/>
  <c r="L4273" i="12"/>
  <c r="N4273" i="12" s="1"/>
  <c r="H4274" i="12"/>
  <c r="F4276" i="12"/>
  <c r="G4276" i="12" s="1"/>
  <c r="E4275" i="12"/>
  <c r="P4273" i="12" l="1"/>
  <c r="R4273" i="12" s="1"/>
  <c r="R4272" i="12"/>
  <c r="L4274" i="12"/>
  <c r="M4274" i="12"/>
  <c r="I4274" i="12"/>
  <c r="J4274" i="12" s="1"/>
  <c r="H4275" i="12"/>
  <c r="M4275" i="12" s="1"/>
  <c r="E4276" i="12"/>
  <c r="F4277" i="12"/>
  <c r="G4277" i="12" s="1"/>
  <c r="P4274" i="12" l="1"/>
  <c r="Q4274" i="12"/>
  <c r="Q4275" i="12" s="1"/>
  <c r="N4274" i="12"/>
  <c r="I4275" i="12"/>
  <c r="J4275" i="12" s="1"/>
  <c r="L4275" i="12"/>
  <c r="N4275" i="12" s="1"/>
  <c r="H4276" i="12"/>
  <c r="F4278" i="12"/>
  <c r="G4278" i="12" s="1"/>
  <c r="E4277" i="12"/>
  <c r="P4275" i="12" l="1"/>
  <c r="R4275" i="12" s="1"/>
  <c r="R4274" i="12"/>
  <c r="L4276" i="12"/>
  <c r="M4276" i="12"/>
  <c r="I4276" i="12"/>
  <c r="J4276" i="12" s="1"/>
  <c r="H4277" i="12"/>
  <c r="F4279" i="12"/>
  <c r="G4279" i="12" s="1"/>
  <c r="E4278" i="12"/>
  <c r="P4276" i="12" l="1"/>
  <c r="Q4276" i="12"/>
  <c r="L4277" i="12"/>
  <c r="M4277" i="12"/>
  <c r="N4276" i="12"/>
  <c r="I4277" i="12"/>
  <c r="J4277" i="12" s="1"/>
  <c r="H4278" i="12"/>
  <c r="M4278" i="12" s="1"/>
  <c r="F4280" i="12"/>
  <c r="G4280" i="12" s="1"/>
  <c r="E4279" i="12"/>
  <c r="P4277" i="12" l="1"/>
  <c r="Q4277" i="12"/>
  <c r="Q4278" i="12" s="1"/>
  <c r="R4276" i="12"/>
  <c r="N4277" i="12"/>
  <c r="I4278" i="12"/>
  <c r="J4278" i="12" s="1"/>
  <c r="L4278" i="12"/>
  <c r="N4278" i="12" s="1"/>
  <c r="H4279" i="12"/>
  <c r="F4281" i="12"/>
  <c r="G4281" i="12" s="1"/>
  <c r="E4280" i="12"/>
  <c r="P4278" i="12" l="1"/>
  <c r="R4278" i="12" s="1"/>
  <c r="R4277" i="12"/>
  <c r="L4279" i="12"/>
  <c r="M4279" i="12"/>
  <c r="I4279" i="12"/>
  <c r="J4279" i="12" s="1"/>
  <c r="H4280" i="12"/>
  <c r="E4281" i="12"/>
  <c r="F4282" i="12"/>
  <c r="G4282" i="12" s="1"/>
  <c r="P4279" i="12" l="1"/>
  <c r="Q4279" i="12"/>
  <c r="L4280" i="12"/>
  <c r="M4280" i="12"/>
  <c r="N4279" i="12"/>
  <c r="I4280" i="12"/>
  <c r="J4280" i="12" s="1"/>
  <c r="H4281" i="12"/>
  <c r="M4281" i="12" s="1"/>
  <c r="F4283" i="12"/>
  <c r="G4283" i="12" s="1"/>
  <c r="E4282" i="12"/>
  <c r="P4280" i="12" l="1"/>
  <c r="Q4280" i="12"/>
  <c r="Q4281" i="12" s="1"/>
  <c r="R4279" i="12"/>
  <c r="N4280" i="12"/>
  <c r="I4281" i="12"/>
  <c r="J4281" i="12" s="1"/>
  <c r="L4281" i="12"/>
  <c r="N4281" i="12" s="1"/>
  <c r="H4282" i="12"/>
  <c r="E4283" i="12"/>
  <c r="F4284" i="12"/>
  <c r="G4284" i="12" s="1"/>
  <c r="P4281" i="12" l="1"/>
  <c r="R4281" i="12" s="1"/>
  <c r="R4280" i="12"/>
  <c r="L4282" i="12"/>
  <c r="M4282" i="12"/>
  <c r="I4282" i="12"/>
  <c r="J4282" i="12" s="1"/>
  <c r="H4283" i="12"/>
  <c r="F4285" i="12"/>
  <c r="G4285" i="12" s="1"/>
  <c r="E4284" i="12"/>
  <c r="P4282" i="12" l="1"/>
  <c r="Q4282" i="12"/>
  <c r="N4282" i="12"/>
  <c r="L4283" i="12"/>
  <c r="M4283" i="12"/>
  <c r="I4283" i="12"/>
  <c r="J4283" i="12" s="1"/>
  <c r="H4284" i="12"/>
  <c r="M4284" i="12" s="1"/>
  <c r="F4286" i="12"/>
  <c r="G4286" i="12" s="1"/>
  <c r="E4285" i="12"/>
  <c r="P4283" i="12" l="1"/>
  <c r="Q4283" i="12"/>
  <c r="Q4284" i="12" s="1"/>
  <c r="R4282" i="12"/>
  <c r="N4283" i="12"/>
  <c r="I4284" i="12"/>
  <c r="J4284" i="12" s="1"/>
  <c r="L4284" i="12"/>
  <c r="N4284" i="12" s="1"/>
  <c r="H4285" i="12"/>
  <c r="F4287" i="12"/>
  <c r="G4287" i="12" s="1"/>
  <c r="E4286" i="12"/>
  <c r="P4284" i="12" l="1"/>
  <c r="R4284" i="12" s="1"/>
  <c r="R4283" i="12"/>
  <c r="L4285" i="12"/>
  <c r="M4285" i="12"/>
  <c r="I4285" i="12"/>
  <c r="J4285" i="12" s="1"/>
  <c r="H4286" i="12"/>
  <c r="M4286" i="12" s="1"/>
  <c r="E4287" i="12"/>
  <c r="F4288" i="12"/>
  <c r="G4288" i="12" s="1"/>
  <c r="P4285" i="12" l="1"/>
  <c r="Q4285" i="12"/>
  <c r="Q4286" i="12" s="1"/>
  <c r="N4285" i="12"/>
  <c r="I4286" i="12"/>
  <c r="J4286" i="12" s="1"/>
  <c r="L4286" i="12"/>
  <c r="N4286" i="12" s="1"/>
  <c r="H4287" i="12"/>
  <c r="M4287" i="12" s="1"/>
  <c r="F4289" i="12"/>
  <c r="G4289" i="12" s="1"/>
  <c r="E4288" i="12"/>
  <c r="P4286" i="12" l="1"/>
  <c r="R4286" i="12" s="1"/>
  <c r="Q4287" i="12"/>
  <c r="R4285" i="12"/>
  <c r="I4287" i="12"/>
  <c r="J4287" i="12" s="1"/>
  <c r="L4287" i="12"/>
  <c r="N4287" i="12" s="1"/>
  <c r="H4288" i="12"/>
  <c r="E4289" i="12"/>
  <c r="F4290" i="12"/>
  <c r="G4290" i="12" s="1"/>
  <c r="P4287" i="12" l="1"/>
  <c r="R4287" i="12" s="1"/>
  <c r="L4288" i="12"/>
  <c r="M4288" i="12"/>
  <c r="I4288" i="12"/>
  <c r="J4288" i="12" s="1"/>
  <c r="H4289" i="12"/>
  <c r="F4291" i="12"/>
  <c r="G4291" i="12" s="1"/>
  <c r="E4290" i="12"/>
  <c r="P4288" i="12" l="1"/>
  <c r="Q4288" i="12"/>
  <c r="L4289" i="12"/>
  <c r="M4289" i="12"/>
  <c r="N4288" i="12"/>
  <c r="I4289" i="12"/>
  <c r="J4289" i="12" s="1"/>
  <c r="H4290" i="12"/>
  <c r="E4291" i="12"/>
  <c r="F4292" i="12"/>
  <c r="G4292" i="12" s="1"/>
  <c r="P4289" i="12" l="1"/>
  <c r="Q4289" i="12"/>
  <c r="R4288" i="12"/>
  <c r="L4290" i="12"/>
  <c r="M4290" i="12"/>
  <c r="N4289" i="12"/>
  <c r="I4290" i="12"/>
  <c r="J4290" i="12" s="1"/>
  <c r="H4291" i="12"/>
  <c r="M4291" i="12" s="1"/>
  <c r="F4293" i="12"/>
  <c r="G4293" i="12" s="1"/>
  <c r="E4292" i="12"/>
  <c r="P4290" i="12" l="1"/>
  <c r="Q4290" i="12"/>
  <c r="Q4291" i="12" s="1"/>
  <c r="R4289" i="12"/>
  <c r="N4290" i="12"/>
  <c r="I4291" i="12"/>
  <c r="J4291" i="12" s="1"/>
  <c r="L4291" i="12"/>
  <c r="N4291" i="12" s="1"/>
  <c r="H4292" i="12"/>
  <c r="E4293" i="12"/>
  <c r="F4294" i="12"/>
  <c r="G4294" i="12" s="1"/>
  <c r="P4291" i="12" l="1"/>
  <c r="R4290" i="12"/>
  <c r="R4291" i="12"/>
  <c r="L4292" i="12"/>
  <c r="M4292" i="12"/>
  <c r="I4292" i="12"/>
  <c r="J4292" i="12" s="1"/>
  <c r="H4293" i="12"/>
  <c r="M4293" i="12" s="1"/>
  <c r="F4295" i="12"/>
  <c r="G4295" i="12" s="1"/>
  <c r="E4294" i="12"/>
  <c r="P4292" i="12" l="1"/>
  <c r="Q4292" i="12"/>
  <c r="Q4293" i="12" s="1"/>
  <c r="N4292" i="12"/>
  <c r="I4293" i="12"/>
  <c r="J4293" i="12" s="1"/>
  <c r="L4293" i="12"/>
  <c r="N4293" i="12" s="1"/>
  <c r="H4294" i="12"/>
  <c r="E4295" i="12"/>
  <c r="F4296" i="12"/>
  <c r="G4296" i="12" s="1"/>
  <c r="P4293" i="12" l="1"/>
  <c r="R4293" i="12" s="1"/>
  <c r="R4292" i="12"/>
  <c r="L4294" i="12"/>
  <c r="M4294" i="12"/>
  <c r="I4294" i="12"/>
  <c r="J4294" i="12" s="1"/>
  <c r="H4295" i="12"/>
  <c r="F4297" i="12"/>
  <c r="G4297" i="12" s="1"/>
  <c r="E4296" i="12"/>
  <c r="P4294" i="12" l="1"/>
  <c r="Q4294" i="12"/>
  <c r="L4295" i="12"/>
  <c r="M4295" i="12"/>
  <c r="N4294" i="12"/>
  <c r="I4295" i="12"/>
  <c r="J4295" i="12" s="1"/>
  <c r="H4296" i="12"/>
  <c r="E4297" i="12"/>
  <c r="F4298" i="12"/>
  <c r="G4298" i="12" s="1"/>
  <c r="P4295" i="12" l="1"/>
  <c r="Q4295" i="12"/>
  <c r="R4294" i="12"/>
  <c r="L4296" i="12"/>
  <c r="M4296" i="12"/>
  <c r="N4295" i="12"/>
  <c r="I4296" i="12"/>
  <c r="J4296" i="12" s="1"/>
  <c r="H4297" i="12"/>
  <c r="F4299" i="12"/>
  <c r="G4299" i="12" s="1"/>
  <c r="E4298" i="12"/>
  <c r="P4296" i="12" l="1"/>
  <c r="Q4296" i="12"/>
  <c r="R4295" i="12"/>
  <c r="L4297" i="12"/>
  <c r="M4297" i="12"/>
  <c r="N4296" i="12"/>
  <c r="I4297" i="12"/>
  <c r="J4297" i="12" s="1"/>
  <c r="H4298" i="12"/>
  <c r="F4300" i="12"/>
  <c r="G4300" i="12" s="1"/>
  <c r="E4299" i="12"/>
  <c r="P4297" i="12" l="1"/>
  <c r="Q4297" i="12"/>
  <c r="R4296" i="12"/>
  <c r="L4298" i="12"/>
  <c r="M4298" i="12"/>
  <c r="N4297" i="12"/>
  <c r="I4298" i="12"/>
  <c r="J4298" i="12" s="1"/>
  <c r="H4299" i="12"/>
  <c r="F4301" i="12"/>
  <c r="G4301" i="12" s="1"/>
  <c r="E4300" i="12"/>
  <c r="P4298" i="12" l="1"/>
  <c r="Q4298" i="12"/>
  <c r="R4297" i="12"/>
  <c r="L4299" i="12"/>
  <c r="M4299" i="12"/>
  <c r="N4298" i="12"/>
  <c r="I4299" i="12"/>
  <c r="J4299" i="12" s="1"/>
  <c r="H4300" i="12"/>
  <c r="F4302" i="12"/>
  <c r="G4302" i="12" s="1"/>
  <c r="E4301" i="12"/>
  <c r="P4299" i="12" l="1"/>
  <c r="Q4299" i="12"/>
  <c r="R4298" i="12"/>
  <c r="L4300" i="12"/>
  <c r="M4300" i="12"/>
  <c r="N4299" i="12"/>
  <c r="I4300" i="12"/>
  <c r="J4300" i="12" s="1"/>
  <c r="H4301" i="12"/>
  <c r="E4302" i="12"/>
  <c r="F4303" i="12"/>
  <c r="G4303" i="12" s="1"/>
  <c r="P4300" i="12" l="1"/>
  <c r="Q4300" i="12"/>
  <c r="R4299" i="12"/>
  <c r="L4301" i="12"/>
  <c r="M4301" i="12"/>
  <c r="N4300" i="12"/>
  <c r="I4301" i="12"/>
  <c r="J4301" i="12" s="1"/>
  <c r="H4302" i="12"/>
  <c r="F4304" i="12"/>
  <c r="G4304" i="12" s="1"/>
  <c r="E4303" i="12"/>
  <c r="P4301" i="12" l="1"/>
  <c r="Q4301" i="12"/>
  <c r="R4300" i="12"/>
  <c r="L4302" i="12"/>
  <c r="M4302" i="12"/>
  <c r="N4301" i="12"/>
  <c r="I4302" i="12"/>
  <c r="J4302" i="12" s="1"/>
  <c r="H4303" i="12"/>
  <c r="E4304" i="12"/>
  <c r="F4305" i="12"/>
  <c r="G4305" i="12" s="1"/>
  <c r="P4302" i="12" l="1"/>
  <c r="Q4302" i="12"/>
  <c r="R4301" i="12"/>
  <c r="L4303" i="12"/>
  <c r="M4303" i="12"/>
  <c r="N4302" i="12"/>
  <c r="I4303" i="12"/>
  <c r="J4303" i="12" s="1"/>
  <c r="H4304" i="12"/>
  <c r="F4306" i="12"/>
  <c r="G4306" i="12" s="1"/>
  <c r="E4305" i="12"/>
  <c r="R4302" i="12" l="1"/>
  <c r="P4303" i="12"/>
  <c r="Q4303" i="12"/>
  <c r="L4304" i="12"/>
  <c r="M4304" i="12"/>
  <c r="N4303" i="12"/>
  <c r="I4304" i="12"/>
  <c r="J4304" i="12" s="1"/>
  <c r="H4305" i="12"/>
  <c r="E4306" i="12"/>
  <c r="F4307" i="12"/>
  <c r="G4307" i="12" s="1"/>
  <c r="P4304" i="12" l="1"/>
  <c r="Q4304" i="12"/>
  <c r="R4303" i="12"/>
  <c r="L4305" i="12"/>
  <c r="M4305" i="12"/>
  <c r="N4304" i="12"/>
  <c r="I4305" i="12"/>
  <c r="J4305" i="12" s="1"/>
  <c r="H4306" i="12"/>
  <c r="F4308" i="12"/>
  <c r="G4308" i="12" s="1"/>
  <c r="E4307" i="12"/>
  <c r="P4305" i="12" l="1"/>
  <c r="Q4305" i="12"/>
  <c r="R4304" i="12"/>
  <c r="L4306" i="12"/>
  <c r="M4306" i="12"/>
  <c r="N4305" i="12"/>
  <c r="I4306" i="12"/>
  <c r="J4306" i="12" s="1"/>
  <c r="H4307" i="12"/>
  <c r="M4307" i="12" s="1"/>
  <c r="E4308" i="12"/>
  <c r="F4309" i="12"/>
  <c r="G4309" i="12" s="1"/>
  <c r="R4305" i="12" l="1"/>
  <c r="P4306" i="12"/>
  <c r="Q4306" i="12"/>
  <c r="Q4307" i="12" s="1"/>
  <c r="N4306" i="12"/>
  <c r="I4307" i="12"/>
  <c r="J4307" i="12" s="1"/>
  <c r="L4307" i="12"/>
  <c r="N4307" i="12" s="1"/>
  <c r="H4308" i="12"/>
  <c r="F4310" i="12"/>
  <c r="G4310" i="12" s="1"/>
  <c r="E4309" i="12"/>
  <c r="P4307" i="12" l="1"/>
  <c r="R4307" i="12" s="1"/>
  <c r="R4306" i="12"/>
  <c r="L4308" i="12"/>
  <c r="M4308" i="12"/>
  <c r="I4308" i="12"/>
  <c r="J4308" i="12" s="1"/>
  <c r="H4309" i="12"/>
  <c r="F4311" i="12"/>
  <c r="G4311" i="12" s="1"/>
  <c r="E4310" i="12"/>
  <c r="P4308" i="12" l="1"/>
  <c r="Q4308" i="12"/>
  <c r="L4309" i="12"/>
  <c r="M4309" i="12"/>
  <c r="N4308" i="12"/>
  <c r="I4309" i="12"/>
  <c r="J4309" i="12" s="1"/>
  <c r="H4310" i="12"/>
  <c r="F4312" i="12"/>
  <c r="G4312" i="12" s="1"/>
  <c r="E4311" i="12"/>
  <c r="P4309" i="12" l="1"/>
  <c r="Q4309" i="12"/>
  <c r="R4308" i="12"/>
  <c r="L4310" i="12"/>
  <c r="M4310" i="12"/>
  <c r="N4309" i="12"/>
  <c r="I4310" i="12"/>
  <c r="J4310" i="12" s="1"/>
  <c r="H4311" i="12"/>
  <c r="M4311" i="12" s="1"/>
  <c r="E4312" i="12"/>
  <c r="F4313" i="12"/>
  <c r="G4313" i="12" s="1"/>
  <c r="P4310" i="12" l="1"/>
  <c r="Q4310" i="12"/>
  <c r="Q4311" i="12" s="1"/>
  <c r="R4309" i="12"/>
  <c r="N4310" i="12"/>
  <c r="I4311" i="12"/>
  <c r="J4311" i="12" s="1"/>
  <c r="L4311" i="12"/>
  <c r="N4311" i="12" s="1"/>
  <c r="H4312" i="12"/>
  <c r="F4314" i="12"/>
  <c r="G4314" i="12" s="1"/>
  <c r="E4313" i="12"/>
  <c r="P4311" i="12" l="1"/>
  <c r="R4311" i="12" s="1"/>
  <c r="R4310" i="12"/>
  <c r="L4312" i="12"/>
  <c r="M4312" i="12"/>
  <c r="I4312" i="12"/>
  <c r="J4312" i="12" s="1"/>
  <c r="H4313" i="12"/>
  <c r="F4315" i="12"/>
  <c r="G4315" i="12" s="1"/>
  <c r="E4314" i="12"/>
  <c r="P4312" i="12" l="1"/>
  <c r="Q4312" i="12"/>
  <c r="L4313" i="12"/>
  <c r="M4313" i="12"/>
  <c r="N4312" i="12"/>
  <c r="I4313" i="12"/>
  <c r="J4313" i="12" s="1"/>
  <c r="H4314" i="12"/>
  <c r="M4314" i="12" s="1"/>
  <c r="F4316" i="12"/>
  <c r="G4316" i="12" s="1"/>
  <c r="E4315" i="12"/>
  <c r="P4313" i="12" l="1"/>
  <c r="Q4313" i="12"/>
  <c r="Q4314" i="12" s="1"/>
  <c r="R4312" i="12"/>
  <c r="N4313" i="12"/>
  <c r="I4314" i="12"/>
  <c r="J4314" i="12" s="1"/>
  <c r="L4314" i="12"/>
  <c r="N4314" i="12" s="1"/>
  <c r="H4315" i="12"/>
  <c r="F4317" i="12"/>
  <c r="G4317" i="12" s="1"/>
  <c r="E4316" i="12"/>
  <c r="P4314" i="12" l="1"/>
  <c r="R4314" i="12" s="1"/>
  <c r="R4313" i="12"/>
  <c r="L4315" i="12"/>
  <c r="M4315" i="12"/>
  <c r="I4315" i="12"/>
  <c r="J4315" i="12" s="1"/>
  <c r="H4316" i="12"/>
  <c r="F4318" i="12"/>
  <c r="G4318" i="12" s="1"/>
  <c r="E4317" i="12"/>
  <c r="P4315" i="12" l="1"/>
  <c r="Q4315" i="12"/>
  <c r="L4316" i="12"/>
  <c r="M4316" i="12"/>
  <c r="N4315" i="12"/>
  <c r="I4316" i="12"/>
  <c r="J4316" i="12" s="1"/>
  <c r="H4317" i="12"/>
  <c r="E4318" i="12"/>
  <c r="F4319" i="12"/>
  <c r="G4319" i="12" s="1"/>
  <c r="P4316" i="12" l="1"/>
  <c r="Q4316" i="12"/>
  <c r="R4315" i="12"/>
  <c r="L4317" i="12"/>
  <c r="M4317" i="12"/>
  <c r="N4316" i="12"/>
  <c r="I4317" i="12"/>
  <c r="J4317" i="12" s="1"/>
  <c r="H4318" i="12"/>
  <c r="F4320" i="12"/>
  <c r="G4320" i="12" s="1"/>
  <c r="E4319" i="12"/>
  <c r="P4317" i="12" l="1"/>
  <c r="Q4317" i="12"/>
  <c r="R4316" i="12"/>
  <c r="L4318" i="12"/>
  <c r="M4318" i="12"/>
  <c r="N4317" i="12"/>
  <c r="I4318" i="12"/>
  <c r="J4318" i="12" s="1"/>
  <c r="H4319" i="12"/>
  <c r="F4321" i="12"/>
  <c r="G4321" i="12" s="1"/>
  <c r="E4320" i="12"/>
  <c r="P4318" i="12" l="1"/>
  <c r="Q4318" i="12"/>
  <c r="R4317" i="12"/>
  <c r="L4319" i="12"/>
  <c r="M4319" i="12"/>
  <c r="N4318" i="12"/>
  <c r="I4319" i="12"/>
  <c r="J4319" i="12" s="1"/>
  <c r="H4320" i="12"/>
  <c r="F4322" i="12"/>
  <c r="G4322" i="12" s="1"/>
  <c r="E4321" i="12"/>
  <c r="P4319" i="12" l="1"/>
  <c r="Q4319" i="12"/>
  <c r="R4318" i="12"/>
  <c r="L4320" i="12"/>
  <c r="M4320" i="12"/>
  <c r="N4319" i="12"/>
  <c r="I4320" i="12"/>
  <c r="J4320" i="12" s="1"/>
  <c r="H4321" i="12"/>
  <c r="F4323" i="12"/>
  <c r="G4323" i="12" s="1"/>
  <c r="E4322" i="12"/>
  <c r="P4320" i="12" l="1"/>
  <c r="Q4320" i="12"/>
  <c r="R4319" i="12"/>
  <c r="L4321" i="12"/>
  <c r="M4321" i="12"/>
  <c r="N4320" i="12"/>
  <c r="I4321" i="12"/>
  <c r="J4321" i="12" s="1"/>
  <c r="H4322" i="12"/>
  <c r="F4324" i="12"/>
  <c r="G4324" i="12" s="1"/>
  <c r="E4323" i="12"/>
  <c r="P4321" i="12" l="1"/>
  <c r="Q4321" i="12"/>
  <c r="R4320" i="12"/>
  <c r="L4322" i="12"/>
  <c r="M4322" i="12"/>
  <c r="N4321" i="12"/>
  <c r="I4322" i="12"/>
  <c r="J4322" i="12" s="1"/>
  <c r="H4323" i="12"/>
  <c r="F4325" i="12"/>
  <c r="G4325" i="12" s="1"/>
  <c r="E4324" i="12"/>
  <c r="P4322" i="12" l="1"/>
  <c r="Q4322" i="12"/>
  <c r="R4321" i="12"/>
  <c r="L4323" i="12"/>
  <c r="M4323" i="12"/>
  <c r="N4322" i="12"/>
  <c r="I4323" i="12"/>
  <c r="J4323" i="12" s="1"/>
  <c r="H4324" i="12"/>
  <c r="E4325" i="12"/>
  <c r="F4326" i="12"/>
  <c r="G4326" i="12" s="1"/>
  <c r="P4323" i="12" l="1"/>
  <c r="Q4323" i="12"/>
  <c r="R4322" i="12"/>
  <c r="L4324" i="12"/>
  <c r="M4324" i="12"/>
  <c r="N4323" i="12"/>
  <c r="I4324" i="12"/>
  <c r="J4324" i="12" s="1"/>
  <c r="H4325" i="12"/>
  <c r="F4327" i="12"/>
  <c r="G4327" i="12" s="1"/>
  <c r="E4326" i="12"/>
  <c r="P4324" i="12" l="1"/>
  <c r="Q4324" i="12"/>
  <c r="R4323" i="12"/>
  <c r="L4325" i="12"/>
  <c r="M4325" i="12"/>
  <c r="N4324" i="12"/>
  <c r="I4325" i="12"/>
  <c r="J4325" i="12" s="1"/>
  <c r="H4326" i="12"/>
  <c r="E4327" i="12"/>
  <c r="F4328" i="12"/>
  <c r="G4328" i="12" s="1"/>
  <c r="P4325" i="12" l="1"/>
  <c r="Q4325" i="12"/>
  <c r="R4324" i="12"/>
  <c r="L4326" i="12"/>
  <c r="M4326" i="12"/>
  <c r="N4325" i="12"/>
  <c r="I4326" i="12"/>
  <c r="J4326" i="12" s="1"/>
  <c r="H4327" i="12"/>
  <c r="F4329" i="12"/>
  <c r="G4329" i="12" s="1"/>
  <c r="E4328" i="12"/>
  <c r="P4326" i="12" l="1"/>
  <c r="Q4326" i="12"/>
  <c r="R4325" i="12"/>
  <c r="L4327" i="12"/>
  <c r="M4327" i="12"/>
  <c r="N4326" i="12"/>
  <c r="I4327" i="12"/>
  <c r="J4327" i="12" s="1"/>
  <c r="H4328" i="12"/>
  <c r="F4330" i="12"/>
  <c r="G4330" i="12" s="1"/>
  <c r="E4329" i="12"/>
  <c r="P4327" i="12" l="1"/>
  <c r="Q4327" i="12"/>
  <c r="R4326" i="12"/>
  <c r="L4328" i="12"/>
  <c r="M4328" i="12"/>
  <c r="N4327" i="12"/>
  <c r="I4328" i="12"/>
  <c r="J4328" i="12" s="1"/>
  <c r="H4329" i="12"/>
  <c r="F4331" i="12"/>
  <c r="G4331" i="12" s="1"/>
  <c r="E4330" i="12"/>
  <c r="P4328" i="12" l="1"/>
  <c r="Q4328" i="12"/>
  <c r="R4327" i="12"/>
  <c r="L4329" i="12"/>
  <c r="M4329" i="12"/>
  <c r="N4328" i="12"/>
  <c r="I4329" i="12"/>
  <c r="J4329" i="12" s="1"/>
  <c r="H4330" i="12"/>
  <c r="F4332" i="12"/>
  <c r="G4332" i="12" s="1"/>
  <c r="E4331" i="12"/>
  <c r="P4329" i="12" l="1"/>
  <c r="Q4329" i="12"/>
  <c r="R4328" i="12"/>
  <c r="L4330" i="12"/>
  <c r="M4330" i="12"/>
  <c r="N4329" i="12"/>
  <c r="I4330" i="12"/>
  <c r="J4330" i="12" s="1"/>
  <c r="H4331" i="12"/>
  <c r="F4333" i="12"/>
  <c r="G4333" i="12" s="1"/>
  <c r="E4332" i="12"/>
  <c r="P4330" i="12" l="1"/>
  <c r="Q4330" i="12"/>
  <c r="R4329" i="12"/>
  <c r="L4331" i="12"/>
  <c r="M4331" i="12"/>
  <c r="N4330" i="12"/>
  <c r="I4331" i="12"/>
  <c r="J4331" i="12" s="1"/>
  <c r="H4332" i="12"/>
  <c r="E4333" i="12"/>
  <c r="F4334" i="12"/>
  <c r="G4334" i="12" s="1"/>
  <c r="P4331" i="12" l="1"/>
  <c r="Q4331" i="12"/>
  <c r="R4330" i="12"/>
  <c r="L4332" i="12"/>
  <c r="M4332" i="12"/>
  <c r="N4331" i="12"/>
  <c r="I4332" i="12"/>
  <c r="J4332" i="12" s="1"/>
  <c r="H4333" i="12"/>
  <c r="F4335" i="12"/>
  <c r="G4335" i="12" s="1"/>
  <c r="E4334" i="12"/>
  <c r="P4332" i="12" l="1"/>
  <c r="Q4332" i="12"/>
  <c r="R4331" i="12"/>
  <c r="L4333" i="12"/>
  <c r="M4333" i="12"/>
  <c r="N4332" i="12"/>
  <c r="I4333" i="12"/>
  <c r="J4333" i="12" s="1"/>
  <c r="H4334" i="12"/>
  <c r="E4335" i="12"/>
  <c r="F4336" i="12"/>
  <c r="G4336" i="12" s="1"/>
  <c r="P4333" i="12" l="1"/>
  <c r="Q4333" i="12"/>
  <c r="R4332" i="12"/>
  <c r="L4334" i="12"/>
  <c r="M4334" i="12"/>
  <c r="N4333" i="12"/>
  <c r="I4334" i="12"/>
  <c r="J4334" i="12" s="1"/>
  <c r="H4335" i="12"/>
  <c r="F4337" i="12"/>
  <c r="G4337" i="12" s="1"/>
  <c r="E4336" i="12"/>
  <c r="P4334" i="12" l="1"/>
  <c r="Q4334" i="12"/>
  <c r="R4333" i="12"/>
  <c r="L4335" i="12"/>
  <c r="M4335" i="12"/>
  <c r="N4334" i="12"/>
  <c r="I4335" i="12"/>
  <c r="J4335" i="12" s="1"/>
  <c r="H4336" i="12"/>
  <c r="F4338" i="12"/>
  <c r="G4338" i="12" s="1"/>
  <c r="E4337" i="12"/>
  <c r="P4335" i="12" l="1"/>
  <c r="Q4335" i="12"/>
  <c r="R4334" i="12"/>
  <c r="L4336" i="12"/>
  <c r="M4336" i="12"/>
  <c r="N4335" i="12"/>
  <c r="I4336" i="12"/>
  <c r="J4336" i="12" s="1"/>
  <c r="H4337" i="12"/>
  <c r="F4339" i="12"/>
  <c r="G4339" i="12" s="1"/>
  <c r="E4338" i="12"/>
  <c r="P4336" i="12" l="1"/>
  <c r="Q4336" i="12"/>
  <c r="R4335" i="12"/>
  <c r="L4337" i="12"/>
  <c r="M4337" i="12"/>
  <c r="N4336" i="12"/>
  <c r="I4337" i="12"/>
  <c r="J4337" i="12" s="1"/>
  <c r="H4338" i="12"/>
  <c r="F4340" i="12"/>
  <c r="G4340" i="12" s="1"/>
  <c r="E4339" i="12"/>
  <c r="P4337" i="12" l="1"/>
  <c r="Q4337" i="12"/>
  <c r="R4336" i="12"/>
  <c r="L4338" i="12"/>
  <c r="M4338" i="12"/>
  <c r="N4337" i="12"/>
  <c r="I4338" i="12"/>
  <c r="J4338" i="12" s="1"/>
  <c r="H4339" i="12"/>
  <c r="F4341" i="12"/>
  <c r="G4341" i="12" s="1"/>
  <c r="E4340" i="12"/>
  <c r="P4338" i="12" l="1"/>
  <c r="Q4338" i="12"/>
  <c r="R4337" i="12"/>
  <c r="L4339" i="12"/>
  <c r="M4339" i="12"/>
  <c r="N4338" i="12"/>
  <c r="I4339" i="12"/>
  <c r="J4339" i="12" s="1"/>
  <c r="H4340" i="12"/>
  <c r="F4342" i="12"/>
  <c r="G4342" i="12" s="1"/>
  <c r="E4341" i="12"/>
  <c r="P4339" i="12" l="1"/>
  <c r="Q4339" i="12"/>
  <c r="R4338" i="12"/>
  <c r="L4340" i="12"/>
  <c r="M4340" i="12"/>
  <c r="N4339" i="12"/>
  <c r="I4340" i="12"/>
  <c r="J4340" i="12" s="1"/>
  <c r="H4341" i="12"/>
  <c r="F4343" i="12"/>
  <c r="G4343" i="12" s="1"/>
  <c r="E4342" i="12"/>
  <c r="P4340" i="12" l="1"/>
  <c r="Q4340" i="12"/>
  <c r="R4339" i="12"/>
  <c r="L4341" i="12"/>
  <c r="M4341" i="12"/>
  <c r="N4340" i="12"/>
  <c r="I4341" i="12"/>
  <c r="J4341" i="12" s="1"/>
  <c r="H4342" i="12"/>
  <c r="E4343" i="12"/>
  <c r="F4344" i="12"/>
  <c r="G4344" i="12" s="1"/>
  <c r="P4341" i="12" l="1"/>
  <c r="Q4341" i="12"/>
  <c r="R4340" i="12"/>
  <c r="L4342" i="12"/>
  <c r="M4342" i="12"/>
  <c r="N4341" i="12"/>
  <c r="I4342" i="12"/>
  <c r="J4342" i="12" s="1"/>
  <c r="H4343" i="12"/>
  <c r="F4345" i="12"/>
  <c r="G4345" i="12" s="1"/>
  <c r="E4344" i="12"/>
  <c r="P4342" i="12" l="1"/>
  <c r="Q4342" i="12"/>
  <c r="R4341" i="12"/>
  <c r="L4343" i="12"/>
  <c r="M4343" i="12"/>
  <c r="N4342" i="12"/>
  <c r="I4343" i="12"/>
  <c r="J4343" i="12" s="1"/>
  <c r="H4344" i="12"/>
  <c r="M4344" i="12" s="1"/>
  <c r="F4346" i="12"/>
  <c r="G4346" i="12" s="1"/>
  <c r="E4345" i="12"/>
  <c r="P4343" i="12" l="1"/>
  <c r="Q4343" i="12"/>
  <c r="Q4344" i="12" s="1"/>
  <c r="R4342" i="12"/>
  <c r="N4343" i="12"/>
  <c r="I4344" i="12"/>
  <c r="J4344" i="12" s="1"/>
  <c r="L4344" i="12"/>
  <c r="N4344" i="12" s="1"/>
  <c r="H4345" i="12"/>
  <c r="F4347" i="12"/>
  <c r="G4347" i="12" s="1"/>
  <c r="E4346" i="12"/>
  <c r="P4344" i="12" l="1"/>
  <c r="R4344" i="12" s="1"/>
  <c r="R4343" i="12"/>
  <c r="L4345" i="12"/>
  <c r="M4345" i="12"/>
  <c r="I4345" i="12"/>
  <c r="J4345" i="12" s="1"/>
  <c r="H4346" i="12"/>
  <c r="F4348" i="12"/>
  <c r="G4348" i="12" s="1"/>
  <c r="E4347" i="12"/>
  <c r="P4345" i="12" l="1"/>
  <c r="Q4345" i="12"/>
  <c r="L4346" i="12"/>
  <c r="M4346" i="12"/>
  <c r="N4345" i="12"/>
  <c r="I4346" i="12"/>
  <c r="J4346" i="12" s="1"/>
  <c r="H4347" i="12"/>
  <c r="F4349" i="12"/>
  <c r="G4349" i="12" s="1"/>
  <c r="E4348" i="12"/>
  <c r="P4346" i="12" l="1"/>
  <c r="Q4346" i="12"/>
  <c r="R4345" i="12"/>
  <c r="L4347" i="12"/>
  <c r="M4347" i="12"/>
  <c r="N4346" i="12"/>
  <c r="I4347" i="12"/>
  <c r="J4347" i="12" s="1"/>
  <c r="H4348" i="12"/>
  <c r="E4349" i="12"/>
  <c r="F4350" i="12"/>
  <c r="G4350" i="12" s="1"/>
  <c r="P4347" i="12" l="1"/>
  <c r="Q4347" i="12"/>
  <c r="R4346" i="12"/>
  <c r="L4348" i="12"/>
  <c r="M4348" i="12"/>
  <c r="N4347" i="12"/>
  <c r="I4348" i="12"/>
  <c r="J4348" i="12" s="1"/>
  <c r="H4349" i="12"/>
  <c r="F4351" i="12"/>
  <c r="G4351" i="12" s="1"/>
  <c r="E4350" i="12"/>
  <c r="P4348" i="12" l="1"/>
  <c r="Q4348" i="12"/>
  <c r="R4347" i="12"/>
  <c r="L4349" i="12"/>
  <c r="M4349" i="12"/>
  <c r="N4348" i="12"/>
  <c r="I4349" i="12"/>
  <c r="J4349" i="12" s="1"/>
  <c r="H4350" i="12"/>
  <c r="F4352" i="12"/>
  <c r="G4352" i="12" s="1"/>
  <c r="E4351" i="12"/>
  <c r="P4349" i="12" l="1"/>
  <c r="Q4349" i="12"/>
  <c r="R4348" i="12"/>
  <c r="L4350" i="12"/>
  <c r="M4350" i="12"/>
  <c r="N4349" i="12"/>
  <c r="I4350" i="12"/>
  <c r="J4350" i="12" s="1"/>
  <c r="H4351" i="12"/>
  <c r="M4351" i="12" s="1"/>
  <c r="F4353" i="12"/>
  <c r="G4353" i="12" s="1"/>
  <c r="E4352" i="12"/>
  <c r="P4350" i="12" l="1"/>
  <c r="Q4350" i="12"/>
  <c r="Q4351" i="12" s="1"/>
  <c r="R4349" i="12"/>
  <c r="N4350" i="12"/>
  <c r="I4351" i="12"/>
  <c r="J4351" i="12" s="1"/>
  <c r="L4351" i="12"/>
  <c r="N4351" i="12" s="1"/>
  <c r="H4352" i="12"/>
  <c r="M4352" i="12" s="1"/>
  <c r="F4354" i="12"/>
  <c r="G4354" i="12" s="1"/>
  <c r="E4353" i="12"/>
  <c r="P4351" i="12" l="1"/>
  <c r="R4351" i="12" s="1"/>
  <c r="Q4352" i="12"/>
  <c r="R4350" i="12"/>
  <c r="I4352" i="12"/>
  <c r="J4352" i="12" s="1"/>
  <c r="L4352" i="12"/>
  <c r="N4352" i="12" s="1"/>
  <c r="H4353" i="12"/>
  <c r="F4355" i="12"/>
  <c r="G4355" i="12" s="1"/>
  <c r="E4354" i="12"/>
  <c r="P4352" i="12" l="1"/>
  <c r="R4352" i="12" s="1"/>
  <c r="L4353" i="12"/>
  <c r="M4353" i="12"/>
  <c r="I4353" i="12"/>
  <c r="J4353" i="12" s="1"/>
  <c r="H4354" i="12"/>
  <c r="M4354" i="12" s="1"/>
  <c r="F4356" i="12"/>
  <c r="G4356" i="12" s="1"/>
  <c r="E4355" i="12"/>
  <c r="P4353" i="12" l="1"/>
  <c r="Q4353" i="12"/>
  <c r="Q4354" i="12" s="1"/>
  <c r="N4353" i="12"/>
  <c r="I4354" i="12"/>
  <c r="J4354" i="12" s="1"/>
  <c r="L4354" i="12"/>
  <c r="N4354" i="12" s="1"/>
  <c r="H4355" i="12"/>
  <c r="M4355" i="12" s="1"/>
  <c r="E4356" i="12"/>
  <c r="F4357" i="12"/>
  <c r="G4357" i="12" s="1"/>
  <c r="P4354" i="12" l="1"/>
  <c r="R4354" i="12" s="1"/>
  <c r="Q4355" i="12"/>
  <c r="R4353" i="12"/>
  <c r="I4355" i="12"/>
  <c r="J4355" i="12" s="1"/>
  <c r="L4355" i="12"/>
  <c r="N4355" i="12" s="1"/>
  <c r="H4356" i="12"/>
  <c r="F4358" i="12"/>
  <c r="G4358" i="12" s="1"/>
  <c r="E4357" i="12"/>
  <c r="P4355" i="12" l="1"/>
  <c r="R4355" i="12" s="1"/>
  <c r="L4356" i="12"/>
  <c r="M4356" i="12"/>
  <c r="I4356" i="12"/>
  <c r="J4356" i="12" s="1"/>
  <c r="H4357" i="12"/>
  <c r="E4358" i="12"/>
  <c r="F4359" i="12"/>
  <c r="G4359" i="12" s="1"/>
  <c r="P4356" i="12" l="1"/>
  <c r="Q4356" i="12"/>
  <c r="L4357" i="12"/>
  <c r="M4357" i="12"/>
  <c r="N4356" i="12"/>
  <c r="I4357" i="12"/>
  <c r="J4357" i="12" s="1"/>
  <c r="H4358" i="12"/>
  <c r="F4360" i="12"/>
  <c r="G4360" i="12" s="1"/>
  <c r="E4359" i="12"/>
  <c r="P4357" i="12" l="1"/>
  <c r="Q4357" i="12"/>
  <c r="R4356" i="12"/>
  <c r="L4358" i="12"/>
  <c r="M4358" i="12"/>
  <c r="N4357" i="12"/>
  <c r="I4358" i="12"/>
  <c r="J4358" i="12" s="1"/>
  <c r="H4359" i="12"/>
  <c r="F4361" i="12"/>
  <c r="G4361" i="12" s="1"/>
  <c r="E4360" i="12"/>
  <c r="P4358" i="12" l="1"/>
  <c r="Q4358" i="12"/>
  <c r="R4357" i="12"/>
  <c r="L4359" i="12"/>
  <c r="M4359" i="12"/>
  <c r="N4358" i="12"/>
  <c r="I4359" i="12"/>
  <c r="J4359" i="12" s="1"/>
  <c r="H4360" i="12"/>
  <c r="E4361" i="12"/>
  <c r="F4362" i="12"/>
  <c r="G4362" i="12" s="1"/>
  <c r="P4359" i="12" l="1"/>
  <c r="Q4359" i="12"/>
  <c r="R4358" i="12"/>
  <c r="L4360" i="12"/>
  <c r="M4360" i="12"/>
  <c r="N4359" i="12"/>
  <c r="I4360" i="12"/>
  <c r="J4360" i="12" s="1"/>
  <c r="H4361" i="12"/>
  <c r="F4363" i="12"/>
  <c r="G4363" i="12" s="1"/>
  <c r="E4362" i="12"/>
  <c r="P4360" i="12" l="1"/>
  <c r="Q4360" i="12"/>
  <c r="R4359" i="12"/>
  <c r="L4361" i="12"/>
  <c r="M4361" i="12"/>
  <c r="N4360" i="12"/>
  <c r="I4361" i="12"/>
  <c r="J4361" i="12" s="1"/>
  <c r="H4362" i="12"/>
  <c r="E4363" i="12"/>
  <c r="F4364" i="12"/>
  <c r="G4364" i="12" s="1"/>
  <c r="P4361" i="12" l="1"/>
  <c r="Q4361" i="12"/>
  <c r="R4360" i="12"/>
  <c r="L4362" i="12"/>
  <c r="M4362" i="12"/>
  <c r="N4361" i="12"/>
  <c r="I4362" i="12"/>
  <c r="J4362" i="12" s="1"/>
  <c r="H4363" i="12"/>
  <c r="F4365" i="12"/>
  <c r="G4365" i="12" s="1"/>
  <c r="E4364" i="12"/>
  <c r="P4362" i="12" l="1"/>
  <c r="Q4362" i="12"/>
  <c r="R4361" i="12"/>
  <c r="L4363" i="12"/>
  <c r="M4363" i="12"/>
  <c r="N4362" i="12"/>
  <c r="I4363" i="12"/>
  <c r="J4363" i="12" s="1"/>
  <c r="H4364" i="12"/>
  <c r="E4365" i="12"/>
  <c r="F4366" i="12"/>
  <c r="G4366" i="12" s="1"/>
  <c r="P4363" i="12" l="1"/>
  <c r="Q4363" i="12"/>
  <c r="R4362" i="12"/>
  <c r="L4364" i="12"/>
  <c r="M4364" i="12"/>
  <c r="N4363" i="12"/>
  <c r="I4364" i="12"/>
  <c r="J4364" i="12" s="1"/>
  <c r="H4365" i="12"/>
  <c r="F4367" i="12"/>
  <c r="G4367" i="12" s="1"/>
  <c r="E4366" i="12"/>
  <c r="P4364" i="12" l="1"/>
  <c r="Q4364" i="12"/>
  <c r="R4363" i="12"/>
  <c r="L4365" i="12"/>
  <c r="M4365" i="12"/>
  <c r="N4364" i="12"/>
  <c r="I4365" i="12"/>
  <c r="J4365" i="12" s="1"/>
  <c r="H4366" i="12"/>
  <c r="E4367" i="12"/>
  <c r="F4368" i="12"/>
  <c r="G4368" i="12" s="1"/>
  <c r="P4365" i="12" l="1"/>
  <c r="Q4365" i="12"/>
  <c r="R4364" i="12"/>
  <c r="L4366" i="12"/>
  <c r="M4366" i="12"/>
  <c r="N4365" i="12"/>
  <c r="I4366" i="12"/>
  <c r="J4366" i="12" s="1"/>
  <c r="H4367" i="12"/>
  <c r="F4369" i="12"/>
  <c r="G4369" i="12" s="1"/>
  <c r="E4368" i="12"/>
  <c r="P4366" i="12" l="1"/>
  <c r="Q4366" i="12"/>
  <c r="R4365" i="12"/>
  <c r="L4367" i="12"/>
  <c r="M4367" i="12"/>
  <c r="N4366" i="12"/>
  <c r="I4367" i="12"/>
  <c r="J4367" i="12" s="1"/>
  <c r="H4368" i="12"/>
  <c r="M4368" i="12" s="1"/>
  <c r="E4369" i="12"/>
  <c r="F4370" i="12"/>
  <c r="G4370" i="12" s="1"/>
  <c r="P4367" i="12" l="1"/>
  <c r="Q4367" i="12"/>
  <c r="Q4368" i="12" s="1"/>
  <c r="R4366" i="12"/>
  <c r="N4367" i="12"/>
  <c r="I4368" i="12"/>
  <c r="J4368" i="12" s="1"/>
  <c r="L4368" i="12"/>
  <c r="N4368" i="12" s="1"/>
  <c r="H4369" i="12"/>
  <c r="F4371" i="12"/>
  <c r="G4371" i="12" s="1"/>
  <c r="E4370" i="12"/>
  <c r="P4368" i="12" l="1"/>
  <c r="R4368" i="12" s="1"/>
  <c r="R4367" i="12"/>
  <c r="L4369" i="12"/>
  <c r="M4369" i="12"/>
  <c r="I4369" i="12"/>
  <c r="J4369" i="12" s="1"/>
  <c r="H4370" i="12"/>
  <c r="E4371" i="12"/>
  <c r="F4372" i="12"/>
  <c r="G4372" i="12" s="1"/>
  <c r="P4369" i="12" l="1"/>
  <c r="Q4369" i="12"/>
  <c r="L4370" i="12"/>
  <c r="M4370" i="12"/>
  <c r="N4369" i="12"/>
  <c r="I4370" i="12"/>
  <c r="J4370" i="12" s="1"/>
  <c r="H4371" i="12"/>
  <c r="F4373" i="12"/>
  <c r="G4373" i="12" s="1"/>
  <c r="E4372" i="12"/>
  <c r="P4370" i="12" l="1"/>
  <c r="Q4370" i="12"/>
  <c r="R4369" i="12"/>
  <c r="L4371" i="12"/>
  <c r="M4371" i="12"/>
  <c r="N4370" i="12"/>
  <c r="I4371" i="12"/>
  <c r="J4371" i="12" s="1"/>
  <c r="H4372" i="12"/>
  <c r="F4374" i="12"/>
  <c r="G4374" i="12" s="1"/>
  <c r="E4373" i="12"/>
  <c r="P4371" i="12" l="1"/>
  <c r="Q4371" i="12"/>
  <c r="R4370" i="12"/>
  <c r="L4372" i="12"/>
  <c r="M4372" i="12"/>
  <c r="N4371" i="12"/>
  <c r="I4372" i="12"/>
  <c r="J4372" i="12" s="1"/>
  <c r="H4373" i="12"/>
  <c r="M4373" i="12" s="1"/>
  <c r="E4374" i="12"/>
  <c r="F4375" i="12"/>
  <c r="G4375" i="12" s="1"/>
  <c r="P4372" i="12" l="1"/>
  <c r="Q4372" i="12"/>
  <c r="Q4373" i="12" s="1"/>
  <c r="R4371" i="12"/>
  <c r="N4372" i="12"/>
  <c r="I4373" i="12"/>
  <c r="J4373" i="12" s="1"/>
  <c r="L4373" i="12"/>
  <c r="N4373" i="12" s="1"/>
  <c r="H4374" i="12"/>
  <c r="F4376" i="12"/>
  <c r="G4376" i="12" s="1"/>
  <c r="E4375" i="12"/>
  <c r="P4373" i="12" l="1"/>
  <c r="R4373" i="12" s="1"/>
  <c r="R4372" i="12"/>
  <c r="L4374" i="12"/>
  <c r="M4374" i="12"/>
  <c r="I4374" i="12"/>
  <c r="J4374" i="12" s="1"/>
  <c r="H4375" i="12"/>
  <c r="M4375" i="12" s="1"/>
  <c r="E4376" i="12"/>
  <c r="F4377" i="12"/>
  <c r="G4377" i="12" s="1"/>
  <c r="P4374" i="12" l="1"/>
  <c r="Q4374" i="12"/>
  <c r="Q4375" i="12" s="1"/>
  <c r="N4374" i="12"/>
  <c r="I4375" i="12"/>
  <c r="J4375" i="12" s="1"/>
  <c r="L4375" i="12"/>
  <c r="N4375" i="12" s="1"/>
  <c r="H4376" i="12"/>
  <c r="F4378" i="12"/>
  <c r="G4378" i="12" s="1"/>
  <c r="E4377" i="12"/>
  <c r="P4375" i="12" l="1"/>
  <c r="R4375" i="12" s="1"/>
  <c r="R4374" i="12"/>
  <c r="L4376" i="12"/>
  <c r="M4376" i="12"/>
  <c r="I4376" i="12"/>
  <c r="J4376" i="12" s="1"/>
  <c r="H4377" i="12"/>
  <c r="E4378" i="12"/>
  <c r="F4379" i="12"/>
  <c r="G4379" i="12" s="1"/>
  <c r="P4376" i="12" l="1"/>
  <c r="Q4376" i="12"/>
  <c r="L4377" i="12"/>
  <c r="M4377" i="12"/>
  <c r="N4376" i="12"/>
  <c r="I4377" i="12"/>
  <c r="J4377" i="12" s="1"/>
  <c r="H4378" i="12"/>
  <c r="F4380" i="12"/>
  <c r="G4380" i="12" s="1"/>
  <c r="E4379" i="12"/>
  <c r="P4377" i="12" l="1"/>
  <c r="Q4377" i="12"/>
  <c r="R4376" i="12"/>
  <c r="L4378" i="12"/>
  <c r="M4378" i="12"/>
  <c r="N4377" i="12"/>
  <c r="I4378" i="12"/>
  <c r="J4378" i="12" s="1"/>
  <c r="H4379" i="12"/>
  <c r="F4381" i="12"/>
  <c r="G4381" i="12" s="1"/>
  <c r="E4380" i="12"/>
  <c r="P4378" i="12" l="1"/>
  <c r="Q4378" i="12"/>
  <c r="R4377" i="12"/>
  <c r="L4379" i="12"/>
  <c r="M4379" i="12"/>
  <c r="N4378" i="12"/>
  <c r="I4379" i="12"/>
  <c r="J4379" i="12" s="1"/>
  <c r="H4380" i="12"/>
  <c r="M4380" i="12" s="1"/>
  <c r="F4382" i="12"/>
  <c r="G4382" i="12" s="1"/>
  <c r="E4381" i="12"/>
  <c r="P4379" i="12" l="1"/>
  <c r="Q4379" i="12"/>
  <c r="Q4380" i="12" s="1"/>
  <c r="R4378" i="12"/>
  <c r="N4379" i="12"/>
  <c r="I4380" i="12"/>
  <c r="J4380" i="12" s="1"/>
  <c r="L4380" i="12"/>
  <c r="N4380" i="12" s="1"/>
  <c r="H4381" i="12"/>
  <c r="F4383" i="12"/>
  <c r="G4383" i="12" s="1"/>
  <c r="E4382" i="12"/>
  <c r="P4380" i="12" l="1"/>
  <c r="R4380" i="12" s="1"/>
  <c r="R4379" i="12"/>
  <c r="L4381" i="12"/>
  <c r="M4381" i="12"/>
  <c r="I4381" i="12"/>
  <c r="J4381" i="12" s="1"/>
  <c r="H4382" i="12"/>
  <c r="F4384" i="12"/>
  <c r="G4384" i="12" s="1"/>
  <c r="E4383" i="12"/>
  <c r="P4381" i="12" l="1"/>
  <c r="Q4381" i="12"/>
  <c r="L4382" i="12"/>
  <c r="M4382" i="12"/>
  <c r="N4381" i="12"/>
  <c r="I4382" i="12"/>
  <c r="J4382" i="12" s="1"/>
  <c r="H4383" i="12"/>
  <c r="F4385" i="12"/>
  <c r="G4385" i="12" s="1"/>
  <c r="E4384" i="12"/>
  <c r="P4382" i="12" l="1"/>
  <c r="Q4382" i="12"/>
  <c r="R4381" i="12"/>
  <c r="L4383" i="12"/>
  <c r="M4383" i="12"/>
  <c r="N4382" i="12"/>
  <c r="I4383" i="12"/>
  <c r="J4383" i="12" s="1"/>
  <c r="H4384" i="12"/>
  <c r="F4386" i="12"/>
  <c r="G4386" i="12" s="1"/>
  <c r="E4385" i="12"/>
  <c r="P4383" i="12" l="1"/>
  <c r="Q4383" i="12"/>
  <c r="R4382" i="12"/>
  <c r="L4384" i="12"/>
  <c r="M4384" i="12"/>
  <c r="N4383" i="12"/>
  <c r="I4384" i="12"/>
  <c r="J4384" i="12" s="1"/>
  <c r="H4385" i="12"/>
  <c r="F4387" i="12"/>
  <c r="G4387" i="12" s="1"/>
  <c r="E4386" i="12"/>
  <c r="P4384" i="12" l="1"/>
  <c r="Q4384" i="12"/>
  <c r="R4383" i="12"/>
  <c r="L4385" i="12"/>
  <c r="M4385" i="12"/>
  <c r="N4384" i="12"/>
  <c r="I4385" i="12"/>
  <c r="J4385" i="12" s="1"/>
  <c r="H4386" i="12"/>
  <c r="F4388" i="12"/>
  <c r="G4388" i="12" s="1"/>
  <c r="E4387" i="12"/>
  <c r="P4385" i="12" l="1"/>
  <c r="Q4385" i="12"/>
  <c r="R4384" i="12"/>
  <c r="L4386" i="12"/>
  <c r="M4386" i="12"/>
  <c r="N4385" i="12"/>
  <c r="I4386" i="12"/>
  <c r="J4386" i="12" s="1"/>
  <c r="H4387" i="12"/>
  <c r="E4388" i="12"/>
  <c r="F4389" i="12"/>
  <c r="G4389" i="12" s="1"/>
  <c r="P4386" i="12" l="1"/>
  <c r="Q4386" i="12"/>
  <c r="R4385" i="12"/>
  <c r="L4387" i="12"/>
  <c r="M4387" i="12"/>
  <c r="N4386" i="12"/>
  <c r="I4387" i="12"/>
  <c r="J4387" i="12" s="1"/>
  <c r="H4388" i="12"/>
  <c r="F4390" i="12"/>
  <c r="G4390" i="12" s="1"/>
  <c r="E4389" i="12"/>
  <c r="P4387" i="12" l="1"/>
  <c r="Q4387" i="12"/>
  <c r="R4386" i="12"/>
  <c r="L4388" i="12"/>
  <c r="M4388" i="12"/>
  <c r="N4387" i="12"/>
  <c r="I4388" i="12"/>
  <c r="J4388" i="12" s="1"/>
  <c r="H4389" i="12"/>
  <c r="F4391" i="12"/>
  <c r="G4391" i="12" s="1"/>
  <c r="E4390" i="12"/>
  <c r="P4388" i="12" l="1"/>
  <c r="Q4388" i="12"/>
  <c r="R4387" i="12"/>
  <c r="L4389" i="12"/>
  <c r="M4389" i="12"/>
  <c r="N4388" i="12"/>
  <c r="I4389" i="12"/>
  <c r="J4389" i="12" s="1"/>
  <c r="H4390" i="12"/>
  <c r="E4391" i="12"/>
  <c r="F4392" i="12"/>
  <c r="G4392" i="12" s="1"/>
  <c r="P4389" i="12" l="1"/>
  <c r="Q4389" i="12"/>
  <c r="R4388" i="12"/>
  <c r="L4390" i="12"/>
  <c r="M4390" i="12"/>
  <c r="N4389" i="12"/>
  <c r="I4390" i="12"/>
  <c r="J4390" i="12" s="1"/>
  <c r="H4391" i="12"/>
  <c r="F4393" i="12"/>
  <c r="G4393" i="12" s="1"/>
  <c r="E4392" i="12"/>
  <c r="P4390" i="12" l="1"/>
  <c r="Q4390" i="12"/>
  <c r="R4389" i="12"/>
  <c r="L4391" i="12"/>
  <c r="M4391" i="12"/>
  <c r="N4390" i="12"/>
  <c r="I4391" i="12"/>
  <c r="J4391" i="12" s="1"/>
  <c r="H4392" i="12"/>
  <c r="M4392" i="12" s="1"/>
  <c r="E4393" i="12"/>
  <c r="F4394" i="12"/>
  <c r="G4394" i="12" s="1"/>
  <c r="P4391" i="12" l="1"/>
  <c r="Q4391" i="12"/>
  <c r="Q4392" i="12" s="1"/>
  <c r="R4390" i="12"/>
  <c r="N4391" i="12"/>
  <c r="I4392" i="12"/>
  <c r="J4392" i="12" s="1"/>
  <c r="L4392" i="12"/>
  <c r="N4392" i="12" s="1"/>
  <c r="H4393" i="12"/>
  <c r="E4394" i="12"/>
  <c r="F4395" i="12"/>
  <c r="G4395" i="12" s="1"/>
  <c r="P4392" i="12" l="1"/>
  <c r="R4392" i="12" s="1"/>
  <c r="R4391" i="12"/>
  <c r="L4393" i="12"/>
  <c r="M4393" i="12"/>
  <c r="I4393" i="12"/>
  <c r="J4393" i="12" s="1"/>
  <c r="H4394" i="12"/>
  <c r="F4396" i="12"/>
  <c r="G4396" i="12" s="1"/>
  <c r="E4395" i="12"/>
  <c r="P4393" i="12" l="1"/>
  <c r="Q4393" i="12"/>
  <c r="L4394" i="12"/>
  <c r="M4394" i="12"/>
  <c r="N4393" i="12"/>
  <c r="I4394" i="12"/>
  <c r="J4394" i="12" s="1"/>
  <c r="H4395" i="12"/>
  <c r="M4395" i="12" s="1"/>
  <c r="E4396" i="12"/>
  <c r="F4397" i="12"/>
  <c r="G4397" i="12" s="1"/>
  <c r="P4394" i="12" l="1"/>
  <c r="Q4394" i="12"/>
  <c r="Q4395" i="12" s="1"/>
  <c r="R4393" i="12"/>
  <c r="N4394" i="12"/>
  <c r="I4395" i="12"/>
  <c r="J4395" i="12" s="1"/>
  <c r="L4395" i="12"/>
  <c r="N4395" i="12" s="1"/>
  <c r="H4396" i="12"/>
  <c r="F4398" i="12"/>
  <c r="G4398" i="12" s="1"/>
  <c r="E4397" i="12"/>
  <c r="P4395" i="12" l="1"/>
  <c r="R4395" i="12" s="1"/>
  <c r="R4394" i="12"/>
  <c r="L4396" i="12"/>
  <c r="M4396" i="12"/>
  <c r="I4396" i="12"/>
  <c r="J4396" i="12" s="1"/>
  <c r="H4397" i="12"/>
  <c r="F4399" i="12"/>
  <c r="G4399" i="12" s="1"/>
  <c r="E4398" i="12"/>
  <c r="P4396" i="12" l="1"/>
  <c r="Q4396" i="12"/>
  <c r="L4397" i="12"/>
  <c r="M4397" i="12"/>
  <c r="N4396" i="12"/>
  <c r="I4397" i="12"/>
  <c r="J4397" i="12" s="1"/>
  <c r="H4398" i="12"/>
  <c r="F4400" i="12"/>
  <c r="G4400" i="12" s="1"/>
  <c r="E4399" i="12"/>
  <c r="P4397" i="12" l="1"/>
  <c r="Q4397" i="12"/>
  <c r="R4396" i="12"/>
  <c r="L4398" i="12"/>
  <c r="M4398" i="12"/>
  <c r="N4397" i="12"/>
  <c r="I4398" i="12"/>
  <c r="J4398" i="12" s="1"/>
  <c r="H4399" i="12"/>
  <c r="F4401" i="12"/>
  <c r="G4401" i="12" s="1"/>
  <c r="E4400" i="12"/>
  <c r="R4397" i="12" l="1"/>
  <c r="P4398" i="12"/>
  <c r="Q4398" i="12"/>
  <c r="L4399" i="12"/>
  <c r="M4399" i="12"/>
  <c r="N4398" i="12"/>
  <c r="I4399" i="12"/>
  <c r="J4399" i="12" s="1"/>
  <c r="H4400" i="12"/>
  <c r="M4400" i="12" s="1"/>
  <c r="E4401" i="12"/>
  <c r="F4402" i="12"/>
  <c r="G4402" i="12" s="1"/>
  <c r="P4399" i="12" l="1"/>
  <c r="Q4399" i="12"/>
  <c r="Q4400" i="12" s="1"/>
  <c r="R4398" i="12"/>
  <c r="N4399" i="12"/>
  <c r="I4400" i="12"/>
  <c r="J4400" i="12" s="1"/>
  <c r="L4400" i="12"/>
  <c r="N4400" i="12" s="1"/>
  <c r="H4401" i="12"/>
  <c r="F4403" i="12"/>
  <c r="G4403" i="12" s="1"/>
  <c r="E4402" i="12"/>
  <c r="P4400" i="12" l="1"/>
  <c r="R4400" i="12" s="1"/>
  <c r="R4399" i="12"/>
  <c r="L4401" i="12"/>
  <c r="M4401" i="12"/>
  <c r="I4401" i="12"/>
  <c r="J4401" i="12" s="1"/>
  <c r="H4402" i="12"/>
  <c r="F4404" i="12"/>
  <c r="G4404" i="12" s="1"/>
  <c r="E4403" i="12"/>
  <c r="P4401" i="12" l="1"/>
  <c r="Q4401" i="12"/>
  <c r="L4402" i="12"/>
  <c r="M4402" i="12"/>
  <c r="N4401" i="12"/>
  <c r="I4402" i="12"/>
  <c r="J4402" i="12" s="1"/>
  <c r="H4403" i="12"/>
  <c r="M4403" i="12" s="1"/>
  <c r="E4404" i="12"/>
  <c r="F4405" i="12"/>
  <c r="G4405" i="12" s="1"/>
  <c r="P4402" i="12" l="1"/>
  <c r="Q4402" i="12"/>
  <c r="Q4403" i="12" s="1"/>
  <c r="R4401" i="12"/>
  <c r="N4402" i="12"/>
  <c r="I4403" i="12"/>
  <c r="J4403" i="12" s="1"/>
  <c r="L4403" i="12"/>
  <c r="N4403" i="12" s="1"/>
  <c r="H4404" i="12"/>
  <c r="F4406" i="12"/>
  <c r="G4406" i="12" s="1"/>
  <c r="E4405" i="12"/>
  <c r="P4403" i="12" l="1"/>
  <c r="R4403" i="12" s="1"/>
  <c r="R4402" i="12"/>
  <c r="L4404" i="12"/>
  <c r="M4404" i="12"/>
  <c r="I4404" i="12"/>
  <c r="J4404" i="12" s="1"/>
  <c r="H4405" i="12"/>
  <c r="M4405" i="12" s="1"/>
  <c r="F4407" i="12"/>
  <c r="G4407" i="12" s="1"/>
  <c r="E4406" i="12"/>
  <c r="P4404" i="12" l="1"/>
  <c r="Q4404" i="12"/>
  <c r="Q4405" i="12" s="1"/>
  <c r="N4404" i="12"/>
  <c r="I4405" i="12"/>
  <c r="J4405" i="12" s="1"/>
  <c r="L4405" i="12"/>
  <c r="N4405" i="12" s="1"/>
  <c r="H4406" i="12"/>
  <c r="E4407" i="12"/>
  <c r="F4408" i="12"/>
  <c r="G4408" i="12" s="1"/>
  <c r="P4405" i="12" l="1"/>
  <c r="R4405" i="12" s="1"/>
  <c r="R4404" i="12"/>
  <c r="L4406" i="12"/>
  <c r="M4406" i="12"/>
  <c r="I4406" i="12"/>
  <c r="J4406" i="12" s="1"/>
  <c r="H4407" i="12"/>
  <c r="F4409" i="12"/>
  <c r="G4409" i="12" s="1"/>
  <c r="E4408" i="12"/>
  <c r="P4406" i="12" l="1"/>
  <c r="Q4406" i="12"/>
  <c r="L4407" i="12"/>
  <c r="M4407" i="12"/>
  <c r="N4406" i="12"/>
  <c r="I4407" i="12"/>
  <c r="J4407" i="12" s="1"/>
  <c r="H4408" i="12"/>
  <c r="M4408" i="12" s="1"/>
  <c r="F4410" i="12"/>
  <c r="G4410" i="12" s="1"/>
  <c r="E4409" i="12"/>
  <c r="P4407" i="12" l="1"/>
  <c r="Q4407" i="12"/>
  <c r="Q4408" i="12" s="1"/>
  <c r="R4406" i="12"/>
  <c r="N4407" i="12"/>
  <c r="I4408" i="12"/>
  <c r="J4408" i="12" s="1"/>
  <c r="L4408" i="12"/>
  <c r="N4408" i="12" s="1"/>
  <c r="H4409" i="12"/>
  <c r="F4411" i="12"/>
  <c r="G4411" i="12" s="1"/>
  <c r="E4410" i="12"/>
  <c r="P4408" i="12" l="1"/>
  <c r="R4408" i="12" s="1"/>
  <c r="R4407" i="12"/>
  <c r="L4409" i="12"/>
  <c r="M4409" i="12"/>
  <c r="I4409" i="12"/>
  <c r="J4409" i="12" s="1"/>
  <c r="H4410" i="12"/>
  <c r="E4411" i="12"/>
  <c r="F4412" i="12"/>
  <c r="G4412" i="12" s="1"/>
  <c r="P4409" i="12" l="1"/>
  <c r="Q4409" i="12"/>
  <c r="L4410" i="12"/>
  <c r="M4410" i="12"/>
  <c r="N4409" i="12"/>
  <c r="I4410" i="12"/>
  <c r="J4410" i="12" s="1"/>
  <c r="H4411" i="12"/>
  <c r="F4413" i="12"/>
  <c r="G4413" i="12" s="1"/>
  <c r="E4412" i="12"/>
  <c r="P4410" i="12" l="1"/>
  <c r="Q4410" i="12"/>
  <c r="R4409" i="12"/>
  <c r="L4411" i="12"/>
  <c r="M4411" i="12"/>
  <c r="N4410" i="12"/>
  <c r="I4411" i="12"/>
  <c r="J4411" i="12" s="1"/>
  <c r="H4412" i="12"/>
  <c r="M4412" i="12" s="1"/>
  <c r="F4414" i="12"/>
  <c r="G4414" i="12" s="1"/>
  <c r="E4413" i="12"/>
  <c r="P4411" i="12" l="1"/>
  <c r="Q4411" i="12"/>
  <c r="Q4412" i="12" s="1"/>
  <c r="R4410" i="12"/>
  <c r="N4411" i="12"/>
  <c r="I4412" i="12"/>
  <c r="J4412" i="12" s="1"/>
  <c r="L4412" i="12"/>
  <c r="N4412" i="12" s="1"/>
  <c r="H4413" i="12"/>
  <c r="E4414" i="12"/>
  <c r="F4415" i="12"/>
  <c r="G4415" i="12" s="1"/>
  <c r="P4412" i="12" l="1"/>
  <c r="R4412" i="12" s="1"/>
  <c r="R4411" i="12"/>
  <c r="L4413" i="12"/>
  <c r="M4413" i="12"/>
  <c r="I4413" i="12"/>
  <c r="J4413" i="12" s="1"/>
  <c r="H4414" i="12"/>
  <c r="F4416" i="12"/>
  <c r="G4416" i="12" s="1"/>
  <c r="E4415" i="12"/>
  <c r="P4413" i="12" l="1"/>
  <c r="Q4413" i="12"/>
  <c r="L4414" i="12"/>
  <c r="M4414" i="12"/>
  <c r="N4413" i="12"/>
  <c r="I4414" i="12"/>
  <c r="J4414" i="12" s="1"/>
  <c r="H4415" i="12"/>
  <c r="F4417" i="12"/>
  <c r="G4417" i="12" s="1"/>
  <c r="E4416" i="12"/>
  <c r="P4414" i="12" l="1"/>
  <c r="Q4414" i="12"/>
  <c r="R4413" i="12"/>
  <c r="L4415" i="12"/>
  <c r="M4415" i="12"/>
  <c r="N4414" i="12"/>
  <c r="I4415" i="12"/>
  <c r="J4415" i="12" s="1"/>
  <c r="H4416" i="12"/>
  <c r="F4418" i="12"/>
  <c r="G4418" i="12" s="1"/>
  <c r="E4417" i="12"/>
  <c r="P4415" i="12" l="1"/>
  <c r="Q4415" i="12"/>
  <c r="R4414" i="12"/>
  <c r="L4416" i="12"/>
  <c r="M4416" i="12"/>
  <c r="N4415" i="12"/>
  <c r="I4416" i="12"/>
  <c r="J4416" i="12" s="1"/>
  <c r="H4417" i="12"/>
  <c r="M4417" i="12" s="1"/>
  <c r="E4418" i="12"/>
  <c r="F4419" i="12"/>
  <c r="G4419" i="12" s="1"/>
  <c r="P4416" i="12" l="1"/>
  <c r="Q4416" i="12"/>
  <c r="Q4417" i="12" s="1"/>
  <c r="R4415" i="12"/>
  <c r="N4416" i="12"/>
  <c r="I4417" i="12"/>
  <c r="J4417" i="12" s="1"/>
  <c r="L4417" i="12"/>
  <c r="N4417" i="12" s="1"/>
  <c r="H4418" i="12"/>
  <c r="F4420" i="12"/>
  <c r="G4420" i="12" s="1"/>
  <c r="E4419" i="12"/>
  <c r="P4417" i="12" l="1"/>
  <c r="R4417" i="12" s="1"/>
  <c r="R4416" i="12"/>
  <c r="L4418" i="12"/>
  <c r="M4418" i="12"/>
  <c r="I4418" i="12"/>
  <c r="J4418" i="12" s="1"/>
  <c r="H4419" i="12"/>
  <c r="F4421" i="12"/>
  <c r="G4421" i="12" s="1"/>
  <c r="E4420" i="12"/>
  <c r="P4418" i="12" l="1"/>
  <c r="Q4418" i="12"/>
  <c r="L4419" i="12"/>
  <c r="M4419" i="12"/>
  <c r="N4418" i="12"/>
  <c r="I4419" i="12"/>
  <c r="J4419" i="12" s="1"/>
  <c r="H4420" i="12"/>
  <c r="E4421" i="12"/>
  <c r="F4422" i="12"/>
  <c r="G4422" i="12" s="1"/>
  <c r="P4419" i="12" l="1"/>
  <c r="Q4419" i="12"/>
  <c r="R4418" i="12"/>
  <c r="L4420" i="12"/>
  <c r="M4420" i="12"/>
  <c r="N4419" i="12"/>
  <c r="I4420" i="12"/>
  <c r="J4420" i="12" s="1"/>
  <c r="H4421" i="12"/>
  <c r="F4423" i="12"/>
  <c r="G4423" i="12" s="1"/>
  <c r="E4422" i="12"/>
  <c r="P4420" i="12" l="1"/>
  <c r="Q4420" i="12"/>
  <c r="R4419" i="12"/>
  <c r="L4421" i="12"/>
  <c r="M4421" i="12"/>
  <c r="N4420" i="12"/>
  <c r="I4421" i="12"/>
  <c r="J4421" i="12" s="1"/>
  <c r="H4422" i="12"/>
  <c r="E4423" i="12"/>
  <c r="F4424" i="12"/>
  <c r="G4424" i="12" s="1"/>
  <c r="P4421" i="12" l="1"/>
  <c r="Q4421" i="12"/>
  <c r="R4420" i="12"/>
  <c r="L4422" i="12"/>
  <c r="M4422" i="12"/>
  <c r="N4421" i="12"/>
  <c r="I4422" i="12"/>
  <c r="J4422" i="12" s="1"/>
  <c r="H4423" i="12"/>
  <c r="F4425" i="12"/>
  <c r="G4425" i="12" s="1"/>
  <c r="E4424" i="12"/>
  <c r="P4422" i="12" l="1"/>
  <c r="Q4422" i="12"/>
  <c r="R4421" i="12"/>
  <c r="L4423" i="12"/>
  <c r="M4423" i="12"/>
  <c r="N4422" i="12"/>
  <c r="I4423" i="12"/>
  <c r="J4423" i="12" s="1"/>
  <c r="H4424" i="12"/>
  <c r="M4424" i="12" s="1"/>
  <c r="E4425" i="12"/>
  <c r="F4426" i="12"/>
  <c r="G4426" i="12" s="1"/>
  <c r="P4423" i="12" l="1"/>
  <c r="Q4423" i="12"/>
  <c r="Q4424" i="12" s="1"/>
  <c r="R4422" i="12"/>
  <c r="N4423" i="12"/>
  <c r="I4424" i="12"/>
  <c r="J4424" i="12" s="1"/>
  <c r="L4424" i="12"/>
  <c r="N4424" i="12" s="1"/>
  <c r="H4425" i="12"/>
  <c r="F4427" i="12"/>
  <c r="G4427" i="12" s="1"/>
  <c r="E4426" i="12"/>
  <c r="P4424" i="12" l="1"/>
  <c r="R4424" i="12" s="1"/>
  <c r="R4423" i="12"/>
  <c r="L4425" i="12"/>
  <c r="M4425" i="12"/>
  <c r="I4425" i="12"/>
  <c r="J4425" i="12" s="1"/>
  <c r="H4426" i="12"/>
  <c r="E4427" i="12"/>
  <c r="F4428" i="12"/>
  <c r="G4428" i="12" s="1"/>
  <c r="P4425" i="12" l="1"/>
  <c r="Q4425" i="12"/>
  <c r="L4426" i="12"/>
  <c r="M4426" i="12"/>
  <c r="N4425" i="12"/>
  <c r="I4426" i="12"/>
  <c r="J4426" i="12" s="1"/>
  <c r="H4427" i="12"/>
  <c r="F4429" i="12"/>
  <c r="G4429" i="12" s="1"/>
  <c r="E4428" i="12"/>
  <c r="P4426" i="12" l="1"/>
  <c r="Q4426" i="12"/>
  <c r="R4425" i="12"/>
  <c r="L4427" i="12"/>
  <c r="M4427" i="12"/>
  <c r="N4426" i="12"/>
  <c r="I4427" i="12"/>
  <c r="J4427" i="12" s="1"/>
  <c r="H4428" i="12"/>
  <c r="E4429" i="12"/>
  <c r="F4430" i="12"/>
  <c r="G4430" i="12" s="1"/>
  <c r="P4427" i="12" l="1"/>
  <c r="Q4427" i="12"/>
  <c r="R4426" i="12"/>
  <c r="L4428" i="12"/>
  <c r="M4428" i="12"/>
  <c r="N4427" i="12"/>
  <c r="I4428" i="12"/>
  <c r="J4428" i="12" s="1"/>
  <c r="H4429" i="12"/>
  <c r="F4431" i="12"/>
  <c r="G4431" i="12" s="1"/>
  <c r="E4430" i="12"/>
  <c r="P4428" i="12" l="1"/>
  <c r="Q4428" i="12"/>
  <c r="R4427" i="12"/>
  <c r="L4429" i="12"/>
  <c r="M4429" i="12"/>
  <c r="N4428" i="12"/>
  <c r="I4429" i="12"/>
  <c r="J4429" i="12" s="1"/>
  <c r="H4430" i="12"/>
  <c r="E4431" i="12"/>
  <c r="F4432" i="12"/>
  <c r="G4432" i="12" s="1"/>
  <c r="P4429" i="12" l="1"/>
  <c r="Q4429" i="12"/>
  <c r="R4428" i="12"/>
  <c r="L4430" i="12"/>
  <c r="M4430" i="12"/>
  <c r="N4429" i="12"/>
  <c r="I4430" i="12"/>
  <c r="J4430" i="12" s="1"/>
  <c r="H4431" i="12"/>
  <c r="F4433" i="12"/>
  <c r="G4433" i="12" s="1"/>
  <c r="E4432" i="12"/>
  <c r="P4430" i="12" l="1"/>
  <c r="Q4430" i="12"/>
  <c r="R4429" i="12"/>
  <c r="L4431" i="12"/>
  <c r="M4431" i="12"/>
  <c r="N4430" i="12"/>
  <c r="I4431" i="12"/>
  <c r="J4431" i="12" s="1"/>
  <c r="H4432" i="12"/>
  <c r="E4433" i="12"/>
  <c r="F4434" i="12"/>
  <c r="G4434" i="12" s="1"/>
  <c r="P4431" i="12" l="1"/>
  <c r="Q4431" i="12"/>
  <c r="R4430" i="12"/>
  <c r="L4432" i="12"/>
  <c r="M4432" i="12"/>
  <c r="N4431" i="12"/>
  <c r="I4432" i="12"/>
  <c r="J4432" i="12" s="1"/>
  <c r="H4433" i="12"/>
  <c r="F4435" i="12"/>
  <c r="G4435" i="12" s="1"/>
  <c r="E4434" i="12"/>
  <c r="P4432" i="12" l="1"/>
  <c r="Q4432" i="12"/>
  <c r="R4431" i="12"/>
  <c r="L4433" i="12"/>
  <c r="M4433" i="12"/>
  <c r="N4432" i="12"/>
  <c r="I4433" i="12"/>
  <c r="J4433" i="12" s="1"/>
  <c r="H4434" i="12"/>
  <c r="M4434" i="12" s="1"/>
  <c r="E4435" i="12"/>
  <c r="F4436" i="12"/>
  <c r="G4436" i="12" s="1"/>
  <c r="P4433" i="12" l="1"/>
  <c r="Q4433" i="12"/>
  <c r="Q4434" i="12" s="1"/>
  <c r="R4432" i="12"/>
  <c r="N4433" i="12"/>
  <c r="I4434" i="12"/>
  <c r="J4434" i="12" s="1"/>
  <c r="L4434" i="12"/>
  <c r="N4434" i="12" s="1"/>
  <c r="H4435" i="12"/>
  <c r="F4437" i="12"/>
  <c r="G4437" i="12" s="1"/>
  <c r="E4436" i="12"/>
  <c r="P4434" i="12" l="1"/>
  <c r="R4433" i="12"/>
  <c r="L4435" i="12"/>
  <c r="M4435" i="12"/>
  <c r="I4435" i="12"/>
  <c r="J4435" i="12" s="1"/>
  <c r="H4436" i="12"/>
  <c r="E4437" i="12"/>
  <c r="F4438" i="12"/>
  <c r="G4438" i="12" s="1"/>
  <c r="P4435" i="12" l="1"/>
  <c r="R4434" i="12"/>
  <c r="Q4435" i="12"/>
  <c r="L4436" i="12"/>
  <c r="M4436" i="12"/>
  <c r="N4435" i="12"/>
  <c r="I4436" i="12"/>
  <c r="J4436" i="12" s="1"/>
  <c r="H4437" i="12"/>
  <c r="F4439" i="12"/>
  <c r="G4439" i="12" s="1"/>
  <c r="E4438" i="12"/>
  <c r="P4436" i="12" l="1"/>
  <c r="Q4436" i="12"/>
  <c r="R4435" i="12"/>
  <c r="L4437" i="12"/>
  <c r="M4437" i="12"/>
  <c r="N4436" i="12"/>
  <c r="I4437" i="12"/>
  <c r="J4437" i="12" s="1"/>
  <c r="H4438" i="12"/>
  <c r="E4439" i="12"/>
  <c r="F4440" i="12"/>
  <c r="G4440" i="12" s="1"/>
  <c r="P4437" i="12" l="1"/>
  <c r="Q4437" i="12"/>
  <c r="R4436" i="12"/>
  <c r="L4438" i="12"/>
  <c r="M4438" i="12"/>
  <c r="N4437" i="12"/>
  <c r="I4438" i="12"/>
  <c r="J4438" i="12" s="1"/>
  <c r="H4439" i="12"/>
  <c r="F4441" i="12"/>
  <c r="G4441" i="12" s="1"/>
  <c r="E4440" i="12"/>
  <c r="P4438" i="12" l="1"/>
  <c r="Q4438" i="12"/>
  <c r="R4437" i="12"/>
  <c r="L4439" i="12"/>
  <c r="M4439" i="12"/>
  <c r="N4438" i="12"/>
  <c r="I4439" i="12"/>
  <c r="J4439" i="12" s="1"/>
  <c r="H4440" i="12"/>
  <c r="F4442" i="12"/>
  <c r="G4442" i="12" s="1"/>
  <c r="E4441" i="12"/>
  <c r="P4439" i="12" l="1"/>
  <c r="Q4439" i="12"/>
  <c r="R4438" i="12"/>
  <c r="L4440" i="12"/>
  <c r="M4440" i="12"/>
  <c r="N4439" i="12"/>
  <c r="I4440" i="12"/>
  <c r="J4440" i="12" s="1"/>
  <c r="H4441" i="12"/>
  <c r="F4443" i="12"/>
  <c r="G4443" i="12" s="1"/>
  <c r="E4442" i="12"/>
  <c r="P4440" i="12" l="1"/>
  <c r="Q4440" i="12"/>
  <c r="R4439" i="12"/>
  <c r="L4441" i="12"/>
  <c r="M4441" i="12"/>
  <c r="N4440" i="12"/>
  <c r="I4441" i="12"/>
  <c r="J4441" i="12" s="1"/>
  <c r="H4442" i="12"/>
  <c r="M4442" i="12" s="1"/>
  <c r="F4444" i="12"/>
  <c r="G4444" i="12" s="1"/>
  <c r="E4443" i="12"/>
  <c r="P4441" i="12" l="1"/>
  <c r="Q4441" i="12"/>
  <c r="Q4442" i="12" s="1"/>
  <c r="R4440" i="12"/>
  <c r="N4441" i="12"/>
  <c r="I4442" i="12"/>
  <c r="J4442" i="12" s="1"/>
  <c r="L4442" i="12"/>
  <c r="N4442" i="12" s="1"/>
  <c r="H4443" i="12"/>
  <c r="F4445" i="12"/>
  <c r="G4445" i="12" s="1"/>
  <c r="E4444" i="12"/>
  <c r="P4442" i="12" l="1"/>
  <c r="R4442" i="12" s="1"/>
  <c r="R4441" i="12"/>
  <c r="L4443" i="12"/>
  <c r="M4443" i="12"/>
  <c r="I4443" i="12"/>
  <c r="J4443" i="12" s="1"/>
  <c r="H4444" i="12"/>
  <c r="F4446" i="12"/>
  <c r="G4446" i="12" s="1"/>
  <c r="E4445" i="12"/>
  <c r="P4443" i="12" l="1"/>
  <c r="Q4443" i="12"/>
  <c r="L4444" i="12"/>
  <c r="M4444" i="12"/>
  <c r="N4443" i="12"/>
  <c r="I4444" i="12"/>
  <c r="J4444" i="12" s="1"/>
  <c r="H4445" i="12"/>
  <c r="F4447" i="12"/>
  <c r="G4447" i="12" s="1"/>
  <c r="E4446" i="12"/>
  <c r="P4444" i="12" l="1"/>
  <c r="Q4444" i="12"/>
  <c r="R4443" i="12"/>
  <c r="L4445" i="12"/>
  <c r="M4445" i="12"/>
  <c r="N4444" i="12"/>
  <c r="I4445" i="12"/>
  <c r="J4445" i="12" s="1"/>
  <c r="H4446" i="12"/>
  <c r="F4448" i="12"/>
  <c r="G4448" i="12" s="1"/>
  <c r="E4447" i="12"/>
  <c r="P4445" i="12" l="1"/>
  <c r="Q4445" i="12"/>
  <c r="R4444" i="12"/>
  <c r="L4446" i="12"/>
  <c r="M4446" i="12"/>
  <c r="N4445" i="12"/>
  <c r="I4446" i="12"/>
  <c r="J4446" i="12" s="1"/>
  <c r="H4447" i="12"/>
  <c r="F4449" i="12"/>
  <c r="G4449" i="12" s="1"/>
  <c r="E4448" i="12"/>
  <c r="P4446" i="12" l="1"/>
  <c r="Q4446" i="12"/>
  <c r="R4445" i="12"/>
  <c r="L4447" i="12"/>
  <c r="M4447" i="12"/>
  <c r="N4446" i="12"/>
  <c r="I4447" i="12"/>
  <c r="J4447" i="12" s="1"/>
  <c r="H4448" i="12"/>
  <c r="F4450" i="12"/>
  <c r="G4450" i="12" s="1"/>
  <c r="E4449" i="12"/>
  <c r="P4447" i="12" l="1"/>
  <c r="Q4447" i="12"/>
  <c r="R4446" i="12"/>
  <c r="L4448" i="12"/>
  <c r="M4448" i="12"/>
  <c r="N4447" i="12"/>
  <c r="I4448" i="12"/>
  <c r="J4448" i="12" s="1"/>
  <c r="H4449" i="12"/>
  <c r="F4451" i="12"/>
  <c r="G4451" i="12" s="1"/>
  <c r="E4450" i="12"/>
  <c r="P4448" i="12" l="1"/>
  <c r="Q4448" i="12"/>
  <c r="R4447" i="12"/>
  <c r="L4449" i="12"/>
  <c r="M4449" i="12"/>
  <c r="N4448" i="12"/>
  <c r="I4449" i="12"/>
  <c r="J4449" i="12" s="1"/>
  <c r="H4450" i="12"/>
  <c r="F4452" i="12"/>
  <c r="G4452" i="12" s="1"/>
  <c r="E4451" i="12"/>
  <c r="P4449" i="12" l="1"/>
  <c r="Q4449" i="12"/>
  <c r="R4448" i="12"/>
  <c r="L4450" i="12"/>
  <c r="M4450" i="12"/>
  <c r="N4449" i="12"/>
  <c r="I4450" i="12"/>
  <c r="J4450" i="12" s="1"/>
  <c r="H4451" i="12"/>
  <c r="M4451" i="12" s="1"/>
  <c r="F4453" i="12"/>
  <c r="G4453" i="12" s="1"/>
  <c r="E4452" i="12"/>
  <c r="P4450" i="12" l="1"/>
  <c r="Q4450" i="12"/>
  <c r="Q4451" i="12" s="1"/>
  <c r="R4449" i="12"/>
  <c r="N4450" i="12"/>
  <c r="I4451" i="12"/>
  <c r="J4451" i="12" s="1"/>
  <c r="L4451" i="12"/>
  <c r="N4451" i="12" s="1"/>
  <c r="H4452" i="12"/>
  <c r="M4452" i="12" s="1"/>
  <c r="E4453" i="12"/>
  <c r="F4454" i="12"/>
  <c r="G4454" i="12" s="1"/>
  <c r="P4451" i="12" l="1"/>
  <c r="R4451" i="12" s="1"/>
  <c r="Q4452" i="12"/>
  <c r="R4450" i="12"/>
  <c r="I4452" i="12"/>
  <c r="J4452" i="12" s="1"/>
  <c r="L4452" i="12"/>
  <c r="N4452" i="12" s="1"/>
  <c r="H4453" i="12"/>
  <c r="F4455" i="12"/>
  <c r="G4455" i="12" s="1"/>
  <c r="E4454" i="12"/>
  <c r="P4452" i="12" l="1"/>
  <c r="R4452" i="12" s="1"/>
  <c r="L4453" i="12"/>
  <c r="M4453" i="12"/>
  <c r="I4453" i="12"/>
  <c r="J4453" i="12" s="1"/>
  <c r="H4454" i="12"/>
  <c r="F4456" i="12"/>
  <c r="G4456" i="12" s="1"/>
  <c r="E4455" i="12"/>
  <c r="P4453" i="12" l="1"/>
  <c r="Q4453" i="12"/>
  <c r="L4454" i="12"/>
  <c r="M4454" i="12"/>
  <c r="N4453" i="12"/>
  <c r="I4454" i="12"/>
  <c r="J4454" i="12" s="1"/>
  <c r="H4455" i="12"/>
  <c r="E4456" i="12"/>
  <c r="F4457" i="12"/>
  <c r="G4457" i="12" s="1"/>
  <c r="P4454" i="12" l="1"/>
  <c r="Q4454" i="12"/>
  <c r="R4453" i="12"/>
  <c r="L4455" i="12"/>
  <c r="M4455" i="12"/>
  <c r="N4454" i="12"/>
  <c r="I4455" i="12"/>
  <c r="J4455" i="12" s="1"/>
  <c r="H4456" i="12"/>
  <c r="F4458" i="12"/>
  <c r="G4458" i="12" s="1"/>
  <c r="E4457" i="12"/>
  <c r="P4455" i="12" l="1"/>
  <c r="Q4455" i="12"/>
  <c r="R4454" i="12"/>
  <c r="L4456" i="12"/>
  <c r="M4456" i="12"/>
  <c r="N4455" i="12"/>
  <c r="I4456" i="12"/>
  <c r="J4456" i="12" s="1"/>
  <c r="H4457" i="12"/>
  <c r="E4458" i="12"/>
  <c r="F4459" i="12"/>
  <c r="G4459" i="12" s="1"/>
  <c r="P4456" i="12" l="1"/>
  <c r="Q4456" i="12"/>
  <c r="R4455" i="12"/>
  <c r="L4457" i="12"/>
  <c r="M4457" i="12"/>
  <c r="N4456" i="12"/>
  <c r="I4457" i="12"/>
  <c r="J4457" i="12" s="1"/>
  <c r="H4458" i="12"/>
  <c r="M4458" i="12" s="1"/>
  <c r="F4460" i="12"/>
  <c r="G4460" i="12" s="1"/>
  <c r="E4459" i="12"/>
  <c r="P4457" i="12" l="1"/>
  <c r="Q4457" i="12"/>
  <c r="Q4458" i="12" s="1"/>
  <c r="R4456" i="12"/>
  <c r="N4457" i="12"/>
  <c r="I4458" i="12"/>
  <c r="J4458" i="12" s="1"/>
  <c r="L4458" i="12"/>
  <c r="N4458" i="12" s="1"/>
  <c r="H4459" i="12"/>
  <c r="M4459" i="12" s="1"/>
  <c r="E4460" i="12"/>
  <c r="F4461" i="12"/>
  <c r="G4461" i="12" s="1"/>
  <c r="P4458" i="12" l="1"/>
  <c r="R4458" i="12" s="1"/>
  <c r="Q4459" i="12"/>
  <c r="R4457" i="12"/>
  <c r="I4459" i="12"/>
  <c r="J4459" i="12" s="1"/>
  <c r="L4459" i="12"/>
  <c r="N4459" i="12" s="1"/>
  <c r="H4460" i="12"/>
  <c r="M4460" i="12" s="1"/>
  <c r="F4462" i="12"/>
  <c r="G4462" i="12" s="1"/>
  <c r="E4461" i="12"/>
  <c r="P4459" i="12" l="1"/>
  <c r="R4459" i="12" s="1"/>
  <c r="Q4460" i="12"/>
  <c r="I4460" i="12"/>
  <c r="J4460" i="12" s="1"/>
  <c r="L4460" i="12"/>
  <c r="N4460" i="12" s="1"/>
  <c r="H4461" i="12"/>
  <c r="E4462" i="12"/>
  <c r="F4463" i="12"/>
  <c r="G4463" i="12" s="1"/>
  <c r="P4460" i="12" l="1"/>
  <c r="R4460" i="12" s="1"/>
  <c r="L4461" i="12"/>
  <c r="M4461" i="12"/>
  <c r="I4461" i="12"/>
  <c r="J4461" i="12" s="1"/>
  <c r="H4462" i="12"/>
  <c r="F4464" i="12"/>
  <c r="G4464" i="12" s="1"/>
  <c r="E4463" i="12"/>
  <c r="P4461" i="12" l="1"/>
  <c r="Q4461" i="12"/>
  <c r="L4462" i="12"/>
  <c r="M4462" i="12"/>
  <c r="N4461" i="12"/>
  <c r="I4462" i="12"/>
  <c r="J4462" i="12" s="1"/>
  <c r="H4463" i="12"/>
  <c r="F4465" i="12"/>
  <c r="G4465" i="12" s="1"/>
  <c r="E4464" i="12"/>
  <c r="P4462" i="12" l="1"/>
  <c r="Q4462" i="12"/>
  <c r="R4461" i="12"/>
  <c r="L4463" i="12"/>
  <c r="M4463" i="12"/>
  <c r="N4462" i="12"/>
  <c r="I4463" i="12"/>
  <c r="J4463" i="12" s="1"/>
  <c r="H4464" i="12"/>
  <c r="F4466" i="12"/>
  <c r="G4466" i="12" s="1"/>
  <c r="E4465" i="12"/>
  <c r="P4463" i="12" l="1"/>
  <c r="Q4463" i="12"/>
  <c r="R4462" i="12"/>
  <c r="L4464" i="12"/>
  <c r="M4464" i="12"/>
  <c r="N4463" i="12"/>
  <c r="I4464" i="12"/>
  <c r="J4464" i="12" s="1"/>
  <c r="H4465" i="12"/>
  <c r="F4467" i="12"/>
  <c r="G4467" i="12" s="1"/>
  <c r="E4466" i="12"/>
  <c r="P4464" i="12" l="1"/>
  <c r="Q4464" i="12"/>
  <c r="R4463" i="12"/>
  <c r="L4465" i="12"/>
  <c r="M4465" i="12"/>
  <c r="N4464" i="12"/>
  <c r="I4465" i="12"/>
  <c r="J4465" i="12" s="1"/>
  <c r="H4466" i="12"/>
  <c r="F4468" i="12"/>
  <c r="G4468" i="12" s="1"/>
  <c r="E4467" i="12"/>
  <c r="R4464" i="12" l="1"/>
  <c r="P4465" i="12"/>
  <c r="Q4465" i="12"/>
  <c r="L4466" i="12"/>
  <c r="M4466" i="12"/>
  <c r="N4465" i="12"/>
  <c r="I4466" i="12"/>
  <c r="J4466" i="12" s="1"/>
  <c r="H4467" i="12"/>
  <c r="F4469" i="12"/>
  <c r="G4469" i="12" s="1"/>
  <c r="E4468" i="12"/>
  <c r="P4466" i="12" l="1"/>
  <c r="Q4466" i="12"/>
  <c r="R4465" i="12"/>
  <c r="L4467" i="12"/>
  <c r="M4467" i="12"/>
  <c r="N4466" i="12"/>
  <c r="I4467" i="12"/>
  <c r="J4467" i="12" s="1"/>
  <c r="H4468" i="12"/>
  <c r="F4470" i="12"/>
  <c r="G4470" i="12" s="1"/>
  <c r="E4469" i="12"/>
  <c r="P4467" i="12" l="1"/>
  <c r="Q4467" i="12"/>
  <c r="R4467" i="12" s="1"/>
  <c r="R4466" i="12"/>
  <c r="L4468" i="12"/>
  <c r="M4468" i="12"/>
  <c r="N4467" i="12"/>
  <c r="I4468" i="12"/>
  <c r="J4468" i="12" s="1"/>
  <c r="H4469" i="12"/>
  <c r="F4471" i="12"/>
  <c r="G4471" i="12" s="1"/>
  <c r="E4470" i="12"/>
  <c r="P4468" i="12" l="1"/>
  <c r="Q4468" i="12"/>
  <c r="L4469" i="12"/>
  <c r="M4469" i="12"/>
  <c r="N4468" i="12"/>
  <c r="I4469" i="12"/>
  <c r="J4469" i="12" s="1"/>
  <c r="H4470" i="12"/>
  <c r="F4472" i="12"/>
  <c r="G4472" i="12" s="1"/>
  <c r="E4471" i="12"/>
  <c r="P4469" i="12" l="1"/>
  <c r="Q4469" i="12"/>
  <c r="R4468" i="12"/>
  <c r="L4470" i="12"/>
  <c r="M4470" i="12"/>
  <c r="N4469" i="12"/>
  <c r="I4470" i="12"/>
  <c r="J4470" i="12" s="1"/>
  <c r="H4471" i="12"/>
  <c r="F4473" i="12"/>
  <c r="G4473" i="12" s="1"/>
  <c r="E4472" i="12"/>
  <c r="P4470" i="12" l="1"/>
  <c r="Q4470" i="12"/>
  <c r="R4469" i="12"/>
  <c r="L4471" i="12"/>
  <c r="M4471" i="12"/>
  <c r="N4470" i="12"/>
  <c r="I4471" i="12"/>
  <c r="J4471" i="12" s="1"/>
  <c r="H4472" i="12"/>
  <c r="M4472" i="12" s="1"/>
  <c r="F4474" i="12"/>
  <c r="G4474" i="12" s="1"/>
  <c r="E4473" i="12"/>
  <c r="P4471" i="12" l="1"/>
  <c r="Q4471" i="12"/>
  <c r="Q4472" i="12" s="1"/>
  <c r="R4470" i="12"/>
  <c r="N4471" i="12"/>
  <c r="I4472" i="12"/>
  <c r="J4472" i="12" s="1"/>
  <c r="L4472" i="12"/>
  <c r="N4472" i="12" s="1"/>
  <c r="H4473" i="12"/>
  <c r="M4473" i="12" s="1"/>
  <c r="F4475" i="12"/>
  <c r="G4475" i="12" s="1"/>
  <c r="E4474" i="12"/>
  <c r="P4472" i="12" l="1"/>
  <c r="R4472" i="12" s="1"/>
  <c r="Q4473" i="12"/>
  <c r="R4471" i="12"/>
  <c r="I4473" i="12"/>
  <c r="J4473" i="12" s="1"/>
  <c r="L4473" i="12"/>
  <c r="N4473" i="12" s="1"/>
  <c r="H4474" i="12"/>
  <c r="F4476" i="12"/>
  <c r="G4476" i="12" s="1"/>
  <c r="E4475" i="12"/>
  <c r="P4473" i="12" l="1"/>
  <c r="R4473" i="12" s="1"/>
  <c r="L4474" i="12"/>
  <c r="M4474" i="12"/>
  <c r="I4474" i="12"/>
  <c r="J4474" i="12" s="1"/>
  <c r="H4475" i="12"/>
  <c r="E4476" i="12"/>
  <c r="F4477" i="12"/>
  <c r="G4477" i="12" s="1"/>
  <c r="P4474" i="12" l="1"/>
  <c r="Q4474" i="12"/>
  <c r="L4475" i="12"/>
  <c r="M4475" i="12"/>
  <c r="N4474" i="12"/>
  <c r="I4475" i="12"/>
  <c r="J4475" i="12" s="1"/>
  <c r="H4476" i="12"/>
  <c r="F4478" i="12"/>
  <c r="G4478" i="12" s="1"/>
  <c r="E4477" i="12"/>
  <c r="P4475" i="12" l="1"/>
  <c r="Q4475" i="12"/>
  <c r="R4474" i="12"/>
  <c r="L4476" i="12"/>
  <c r="M4476" i="12"/>
  <c r="N4475" i="12"/>
  <c r="I4476" i="12"/>
  <c r="J4476" i="12" s="1"/>
  <c r="H4477" i="12"/>
  <c r="F4479" i="12"/>
  <c r="G4479" i="12" s="1"/>
  <c r="E4478" i="12"/>
  <c r="P4476" i="12" l="1"/>
  <c r="Q4476" i="12"/>
  <c r="R4475" i="12"/>
  <c r="L4477" i="12"/>
  <c r="M4477" i="12"/>
  <c r="N4476" i="12"/>
  <c r="I4477" i="12"/>
  <c r="J4477" i="12" s="1"/>
  <c r="H4478" i="12"/>
  <c r="E4479" i="12"/>
  <c r="F4480" i="12"/>
  <c r="G4480" i="12" s="1"/>
  <c r="P4477" i="12" l="1"/>
  <c r="Q4477" i="12"/>
  <c r="R4476" i="12"/>
  <c r="L4478" i="12"/>
  <c r="M4478" i="12"/>
  <c r="N4477" i="12"/>
  <c r="I4478" i="12"/>
  <c r="J4478" i="12" s="1"/>
  <c r="H4479" i="12"/>
  <c r="E4480" i="12"/>
  <c r="F4481" i="12"/>
  <c r="G4481" i="12" s="1"/>
  <c r="P4478" i="12" l="1"/>
  <c r="Q4478" i="12"/>
  <c r="R4477" i="12"/>
  <c r="L4479" i="12"/>
  <c r="M4479" i="12"/>
  <c r="N4478" i="12"/>
  <c r="I4479" i="12"/>
  <c r="J4479" i="12" s="1"/>
  <c r="H4480" i="12"/>
  <c r="F4482" i="12"/>
  <c r="G4482" i="12" s="1"/>
  <c r="E4481" i="12"/>
  <c r="P4479" i="12" l="1"/>
  <c r="Q4479" i="12"/>
  <c r="R4478" i="12"/>
  <c r="L4480" i="12"/>
  <c r="M4480" i="12"/>
  <c r="N4479" i="12"/>
  <c r="I4480" i="12"/>
  <c r="J4480" i="12" s="1"/>
  <c r="H4481" i="12"/>
  <c r="E4482" i="12"/>
  <c r="F4483" i="12"/>
  <c r="G4483" i="12" s="1"/>
  <c r="P4480" i="12" l="1"/>
  <c r="Q4480" i="12"/>
  <c r="R4479" i="12"/>
  <c r="L4481" i="12"/>
  <c r="M4481" i="12"/>
  <c r="N4480" i="12"/>
  <c r="I4481" i="12"/>
  <c r="J4481" i="12" s="1"/>
  <c r="H4482" i="12"/>
  <c r="F4484" i="12"/>
  <c r="G4484" i="12" s="1"/>
  <c r="E4483" i="12"/>
  <c r="P4481" i="12" l="1"/>
  <c r="Q4481" i="12"/>
  <c r="R4480" i="12"/>
  <c r="L4482" i="12"/>
  <c r="M4482" i="12"/>
  <c r="N4481" i="12"/>
  <c r="I4482" i="12"/>
  <c r="J4482" i="12" s="1"/>
  <c r="H4483" i="12"/>
  <c r="E4484" i="12"/>
  <c r="F4485" i="12"/>
  <c r="G4485" i="12" s="1"/>
  <c r="P4482" i="12" l="1"/>
  <c r="Q4482" i="12"/>
  <c r="R4481" i="12"/>
  <c r="L4483" i="12"/>
  <c r="M4483" i="12"/>
  <c r="N4482" i="12"/>
  <c r="I4483" i="12"/>
  <c r="J4483" i="12" s="1"/>
  <c r="H4484" i="12"/>
  <c r="M4484" i="12" s="1"/>
  <c r="F4486" i="12"/>
  <c r="G4486" i="12" s="1"/>
  <c r="E4485" i="12"/>
  <c r="P4483" i="12" l="1"/>
  <c r="Q4483" i="12"/>
  <c r="Q4484" i="12" s="1"/>
  <c r="R4482" i="12"/>
  <c r="N4483" i="12"/>
  <c r="I4484" i="12"/>
  <c r="J4484" i="12" s="1"/>
  <c r="L4484" i="12"/>
  <c r="N4484" i="12" s="1"/>
  <c r="H4485" i="12"/>
  <c r="E4486" i="12"/>
  <c r="F4487" i="12"/>
  <c r="G4487" i="12" s="1"/>
  <c r="R4483" i="12" l="1"/>
  <c r="P4484" i="12"/>
  <c r="L4485" i="12"/>
  <c r="M4485" i="12"/>
  <c r="I4485" i="12"/>
  <c r="J4485" i="12" s="1"/>
  <c r="H4486" i="12"/>
  <c r="F4488" i="12"/>
  <c r="G4488" i="12" s="1"/>
  <c r="E4487" i="12"/>
  <c r="P4485" i="12" l="1"/>
  <c r="R4484" i="12"/>
  <c r="Q4485" i="12"/>
  <c r="L4486" i="12"/>
  <c r="M4486" i="12"/>
  <c r="N4485" i="12"/>
  <c r="I4486" i="12"/>
  <c r="J4486" i="12" s="1"/>
  <c r="H4487" i="12"/>
  <c r="F4489" i="12"/>
  <c r="G4489" i="12" s="1"/>
  <c r="E4488" i="12"/>
  <c r="P4486" i="12" l="1"/>
  <c r="Q4486" i="12"/>
  <c r="R4485" i="12"/>
  <c r="L4487" i="12"/>
  <c r="M4487" i="12"/>
  <c r="N4486" i="12"/>
  <c r="I4487" i="12"/>
  <c r="J4487" i="12" s="1"/>
  <c r="H4488" i="12"/>
  <c r="E4489" i="12"/>
  <c r="F4490" i="12"/>
  <c r="G4490" i="12" s="1"/>
  <c r="P4487" i="12" l="1"/>
  <c r="Q4487" i="12"/>
  <c r="R4486" i="12"/>
  <c r="N4487" i="12"/>
  <c r="L4488" i="12"/>
  <c r="M4488" i="12"/>
  <c r="I4488" i="12"/>
  <c r="J4488" i="12" s="1"/>
  <c r="H4489" i="12"/>
  <c r="F4491" i="12"/>
  <c r="G4491" i="12" s="1"/>
  <c r="E4490" i="12"/>
  <c r="P4488" i="12" l="1"/>
  <c r="Q4488" i="12"/>
  <c r="R4487" i="12"/>
  <c r="L4489" i="12"/>
  <c r="M4489" i="12"/>
  <c r="N4488" i="12"/>
  <c r="I4489" i="12"/>
  <c r="J4489" i="12" s="1"/>
  <c r="H4490" i="12"/>
  <c r="F4492" i="12"/>
  <c r="G4492" i="12" s="1"/>
  <c r="E4491" i="12"/>
  <c r="P4489" i="12" l="1"/>
  <c r="Q4489" i="12"/>
  <c r="R4488" i="12"/>
  <c r="L4490" i="12"/>
  <c r="M4490" i="12"/>
  <c r="N4489" i="12"/>
  <c r="I4490" i="12"/>
  <c r="J4490" i="12" s="1"/>
  <c r="H4491" i="12"/>
  <c r="F4493" i="12"/>
  <c r="G4493" i="12" s="1"/>
  <c r="E4492" i="12"/>
  <c r="P4490" i="12" l="1"/>
  <c r="Q4490" i="12"/>
  <c r="R4489" i="12"/>
  <c r="L4491" i="12"/>
  <c r="M4491" i="12"/>
  <c r="N4490" i="12"/>
  <c r="I4491" i="12"/>
  <c r="J4491" i="12" s="1"/>
  <c r="H4492" i="12"/>
  <c r="M4492" i="12" s="1"/>
  <c r="F4494" i="12"/>
  <c r="G4494" i="12" s="1"/>
  <c r="E4493" i="12"/>
  <c r="P4491" i="12" l="1"/>
  <c r="Q4491" i="12"/>
  <c r="Q4492" i="12" s="1"/>
  <c r="R4490" i="12"/>
  <c r="N4491" i="12"/>
  <c r="I4492" i="12"/>
  <c r="J4492" i="12" s="1"/>
  <c r="L4492" i="12"/>
  <c r="N4492" i="12" s="1"/>
  <c r="H4493" i="12"/>
  <c r="F4495" i="12"/>
  <c r="G4495" i="12" s="1"/>
  <c r="E4494" i="12"/>
  <c r="P4492" i="12" l="1"/>
  <c r="R4492" i="12" s="1"/>
  <c r="R4491" i="12"/>
  <c r="L4493" i="12"/>
  <c r="M4493" i="12"/>
  <c r="I4493" i="12"/>
  <c r="J4493" i="12" s="1"/>
  <c r="H4494" i="12"/>
  <c r="M4494" i="12" s="1"/>
  <c r="F4496" i="12"/>
  <c r="G4496" i="12" s="1"/>
  <c r="E4495" i="12"/>
  <c r="P4493" i="12" l="1"/>
  <c r="Q4493" i="12"/>
  <c r="Q4494" i="12" s="1"/>
  <c r="N4493" i="12"/>
  <c r="I4494" i="12"/>
  <c r="J4494" i="12" s="1"/>
  <c r="L4494" i="12"/>
  <c r="N4494" i="12" s="1"/>
  <c r="H4495" i="12"/>
  <c r="F4497" i="12"/>
  <c r="G4497" i="12" s="1"/>
  <c r="E4496" i="12"/>
  <c r="P4494" i="12" l="1"/>
  <c r="R4494" i="12" s="1"/>
  <c r="R4493" i="12"/>
  <c r="L4495" i="12"/>
  <c r="M4495" i="12"/>
  <c r="I4495" i="12"/>
  <c r="J4495" i="12" s="1"/>
  <c r="H4496" i="12"/>
  <c r="F4498" i="12"/>
  <c r="G4498" i="12" s="1"/>
  <c r="E4497" i="12"/>
  <c r="P4495" i="12" l="1"/>
  <c r="Q4495" i="12"/>
  <c r="L4496" i="12"/>
  <c r="M4496" i="12"/>
  <c r="N4495" i="12"/>
  <c r="I4496" i="12"/>
  <c r="J4496" i="12" s="1"/>
  <c r="H4497" i="12"/>
  <c r="M4497" i="12" s="1"/>
  <c r="E4498" i="12"/>
  <c r="F4499" i="12"/>
  <c r="G4499" i="12" s="1"/>
  <c r="P4496" i="12" l="1"/>
  <c r="Q4496" i="12"/>
  <c r="Q4497" i="12" s="1"/>
  <c r="R4495" i="12"/>
  <c r="N4496" i="12"/>
  <c r="I4497" i="12"/>
  <c r="J4497" i="12" s="1"/>
  <c r="L4497" i="12"/>
  <c r="N4497" i="12" s="1"/>
  <c r="H4498" i="12"/>
  <c r="F4500" i="12"/>
  <c r="G4500" i="12" s="1"/>
  <c r="E4499" i="12"/>
  <c r="P4497" i="12" l="1"/>
  <c r="R4497" i="12" s="1"/>
  <c r="R4496" i="12"/>
  <c r="L4498" i="12"/>
  <c r="M4498" i="12"/>
  <c r="I4498" i="12"/>
  <c r="J4498" i="12" s="1"/>
  <c r="H4499" i="12"/>
  <c r="F4501" i="12"/>
  <c r="G4501" i="12" s="1"/>
  <c r="E4500" i="12"/>
  <c r="P4498" i="12" l="1"/>
  <c r="Q4498" i="12"/>
  <c r="L4499" i="12"/>
  <c r="M4499" i="12"/>
  <c r="N4498" i="12"/>
  <c r="I4499" i="12"/>
  <c r="J4499" i="12" s="1"/>
  <c r="H4500" i="12"/>
  <c r="F4502" i="12"/>
  <c r="G4502" i="12" s="1"/>
  <c r="E4501" i="12"/>
  <c r="P4499" i="12" l="1"/>
  <c r="Q4499" i="12"/>
  <c r="R4498" i="12"/>
  <c r="N4499" i="12"/>
  <c r="L4500" i="12"/>
  <c r="M4500" i="12"/>
  <c r="I4500" i="12"/>
  <c r="J4500" i="12" s="1"/>
  <c r="H4501" i="12"/>
  <c r="F4503" i="12"/>
  <c r="G4503" i="12" s="1"/>
  <c r="E4502" i="12"/>
  <c r="P4500" i="12" l="1"/>
  <c r="Q4500" i="12"/>
  <c r="R4499" i="12"/>
  <c r="L4501" i="12"/>
  <c r="M4501" i="12"/>
  <c r="N4500" i="12"/>
  <c r="I4501" i="12"/>
  <c r="J4501" i="12" s="1"/>
  <c r="H4502" i="12"/>
  <c r="M4502" i="12" s="1"/>
  <c r="F4504" i="12"/>
  <c r="G4504" i="12" s="1"/>
  <c r="E4503" i="12"/>
  <c r="P4501" i="12" l="1"/>
  <c r="Q4501" i="12"/>
  <c r="Q4502" i="12" s="1"/>
  <c r="R4500" i="12"/>
  <c r="N4501" i="12"/>
  <c r="I4502" i="12"/>
  <c r="J4502" i="12" s="1"/>
  <c r="L4502" i="12"/>
  <c r="N4502" i="12" s="1"/>
  <c r="H4503" i="12"/>
  <c r="M4503" i="12" s="1"/>
  <c r="F4505" i="12"/>
  <c r="G4505" i="12" s="1"/>
  <c r="E4504" i="12"/>
  <c r="P4502" i="12" l="1"/>
  <c r="R4502" i="12" s="1"/>
  <c r="Q4503" i="12"/>
  <c r="R4501" i="12"/>
  <c r="I4503" i="12"/>
  <c r="J4503" i="12" s="1"/>
  <c r="L4503" i="12"/>
  <c r="N4503" i="12" s="1"/>
  <c r="H4504" i="12"/>
  <c r="M4504" i="12" s="1"/>
  <c r="E4505" i="12"/>
  <c r="F4506" i="12"/>
  <c r="G4506" i="12" s="1"/>
  <c r="P4503" i="12" l="1"/>
  <c r="R4503" i="12" s="1"/>
  <c r="Q4504" i="12"/>
  <c r="I4504" i="12"/>
  <c r="J4504" i="12" s="1"/>
  <c r="L4504" i="12"/>
  <c r="N4504" i="12" s="1"/>
  <c r="H4505" i="12"/>
  <c r="F4507" i="12"/>
  <c r="G4507" i="12" s="1"/>
  <c r="E4506" i="12"/>
  <c r="P4504" i="12" l="1"/>
  <c r="R4504" i="12" s="1"/>
  <c r="L4505" i="12"/>
  <c r="M4505" i="12"/>
  <c r="I4505" i="12"/>
  <c r="J4505" i="12" s="1"/>
  <c r="H4506" i="12"/>
  <c r="F4508" i="12"/>
  <c r="G4508" i="12" s="1"/>
  <c r="E4507" i="12"/>
  <c r="P4505" i="12" l="1"/>
  <c r="Q4505" i="12"/>
  <c r="N4505" i="12"/>
  <c r="L4506" i="12"/>
  <c r="M4506" i="12"/>
  <c r="I4506" i="12"/>
  <c r="J4506" i="12" s="1"/>
  <c r="H4507" i="12"/>
  <c r="E4508" i="12"/>
  <c r="F4509" i="12"/>
  <c r="G4509" i="12" s="1"/>
  <c r="P4506" i="12" l="1"/>
  <c r="Q4506" i="12"/>
  <c r="R4505" i="12"/>
  <c r="L4507" i="12"/>
  <c r="M4507" i="12"/>
  <c r="N4506" i="12"/>
  <c r="I4507" i="12"/>
  <c r="J4507" i="12" s="1"/>
  <c r="H4508" i="12"/>
  <c r="F4510" i="12"/>
  <c r="G4510" i="12" s="1"/>
  <c r="E4509" i="12"/>
  <c r="P4507" i="12" l="1"/>
  <c r="Q4507" i="12"/>
  <c r="R4506" i="12"/>
  <c r="L4508" i="12"/>
  <c r="M4508" i="12"/>
  <c r="N4507" i="12"/>
  <c r="I4508" i="12"/>
  <c r="J4508" i="12" s="1"/>
  <c r="H4509" i="12"/>
  <c r="F4511" i="12"/>
  <c r="G4511" i="12" s="1"/>
  <c r="E4510" i="12"/>
  <c r="P4508" i="12" l="1"/>
  <c r="Q4508" i="12"/>
  <c r="R4507" i="12"/>
  <c r="N4508" i="12"/>
  <c r="L4509" i="12"/>
  <c r="M4509" i="12"/>
  <c r="I4509" i="12"/>
  <c r="J4509" i="12" s="1"/>
  <c r="H4510" i="12"/>
  <c r="E4511" i="12"/>
  <c r="F4512" i="12"/>
  <c r="G4512" i="12" s="1"/>
  <c r="R4508" i="12" l="1"/>
  <c r="P4509" i="12"/>
  <c r="Q4509" i="12"/>
  <c r="L4510" i="12"/>
  <c r="M4510" i="12"/>
  <c r="N4509" i="12"/>
  <c r="I4510" i="12"/>
  <c r="J4510" i="12" s="1"/>
  <c r="H4511" i="12"/>
  <c r="F4513" i="12"/>
  <c r="G4513" i="12" s="1"/>
  <c r="E4512" i="12"/>
  <c r="P4510" i="12" l="1"/>
  <c r="Q4510" i="12"/>
  <c r="R4509" i="12"/>
  <c r="L4511" i="12"/>
  <c r="M4511" i="12"/>
  <c r="N4510" i="12"/>
  <c r="I4511" i="12"/>
  <c r="J4511" i="12" s="1"/>
  <c r="H4512" i="12"/>
  <c r="F4514" i="12"/>
  <c r="G4514" i="12" s="1"/>
  <c r="E4513" i="12"/>
  <c r="P4511" i="12" l="1"/>
  <c r="Q4511" i="12"/>
  <c r="R4510" i="12"/>
  <c r="L4512" i="12"/>
  <c r="M4512" i="12"/>
  <c r="N4511" i="12"/>
  <c r="I4512" i="12"/>
  <c r="J4512" i="12" s="1"/>
  <c r="H4513" i="12"/>
  <c r="M4513" i="12" s="1"/>
  <c r="F4515" i="12"/>
  <c r="G4515" i="12" s="1"/>
  <c r="E4514" i="12"/>
  <c r="P4512" i="12" l="1"/>
  <c r="Q4512" i="12"/>
  <c r="Q4513" i="12" s="1"/>
  <c r="R4511" i="12"/>
  <c r="N4512" i="12"/>
  <c r="I4513" i="12"/>
  <c r="J4513" i="12" s="1"/>
  <c r="L4513" i="12"/>
  <c r="N4513" i="12" s="1"/>
  <c r="H4514" i="12"/>
  <c r="F4516" i="12"/>
  <c r="G4516" i="12" s="1"/>
  <c r="E4515" i="12"/>
  <c r="P4513" i="12" l="1"/>
  <c r="R4512" i="12"/>
  <c r="L4514" i="12"/>
  <c r="M4514" i="12"/>
  <c r="I4514" i="12"/>
  <c r="J4514" i="12" s="1"/>
  <c r="H4515" i="12"/>
  <c r="F4517" i="12"/>
  <c r="G4517" i="12" s="1"/>
  <c r="E4516" i="12"/>
  <c r="P4514" i="12" l="1"/>
  <c r="R4513" i="12"/>
  <c r="Q4514" i="12"/>
  <c r="N4514" i="12"/>
  <c r="L4515" i="12"/>
  <c r="M4515" i="12"/>
  <c r="I4515" i="12"/>
  <c r="J4515" i="12" s="1"/>
  <c r="H4516" i="12"/>
  <c r="E4517" i="12"/>
  <c r="F4518" i="12"/>
  <c r="G4518" i="12" s="1"/>
  <c r="P4515" i="12" l="1"/>
  <c r="Q4515" i="12"/>
  <c r="R4515" i="12" s="1"/>
  <c r="R4514" i="12"/>
  <c r="L4516" i="12"/>
  <c r="M4516" i="12"/>
  <c r="N4515" i="12"/>
  <c r="I4516" i="12"/>
  <c r="J4516" i="12" s="1"/>
  <c r="H4517" i="12"/>
  <c r="F4519" i="12"/>
  <c r="G4519" i="12" s="1"/>
  <c r="E4518" i="12"/>
  <c r="P4516" i="12" l="1"/>
  <c r="Q4516" i="12"/>
  <c r="L4517" i="12"/>
  <c r="M4517" i="12"/>
  <c r="N4516" i="12"/>
  <c r="I4517" i="12"/>
  <c r="J4517" i="12" s="1"/>
  <c r="H4518" i="12"/>
  <c r="E4519" i="12"/>
  <c r="F4520" i="12"/>
  <c r="G4520" i="12" s="1"/>
  <c r="P4517" i="12" l="1"/>
  <c r="Q4517" i="12"/>
  <c r="R4516" i="12"/>
  <c r="L4518" i="12"/>
  <c r="M4518" i="12"/>
  <c r="N4517" i="12"/>
  <c r="I4518" i="12"/>
  <c r="J4518" i="12" s="1"/>
  <c r="H4519" i="12"/>
  <c r="F4521" i="12"/>
  <c r="G4521" i="12" s="1"/>
  <c r="E4520" i="12"/>
  <c r="P4518" i="12" l="1"/>
  <c r="Q4518" i="12"/>
  <c r="R4517" i="12"/>
  <c r="L4519" i="12"/>
  <c r="M4519" i="12"/>
  <c r="N4518" i="12"/>
  <c r="I4519" i="12"/>
  <c r="J4519" i="12" s="1"/>
  <c r="H4520" i="12"/>
  <c r="F4522" i="12"/>
  <c r="G4522" i="12" s="1"/>
  <c r="E4521" i="12"/>
  <c r="P4519" i="12" l="1"/>
  <c r="Q4519" i="12"/>
  <c r="R4518" i="12"/>
  <c r="L4520" i="12"/>
  <c r="M4520" i="12"/>
  <c r="N4519" i="12"/>
  <c r="I4520" i="12"/>
  <c r="J4520" i="12" s="1"/>
  <c r="H4521" i="12"/>
  <c r="F4523" i="12"/>
  <c r="G4523" i="12" s="1"/>
  <c r="E4522" i="12"/>
  <c r="P4520" i="12" l="1"/>
  <c r="Q4520" i="12"/>
  <c r="R4520" i="12" s="1"/>
  <c r="R4519" i="12"/>
  <c r="L4521" i="12"/>
  <c r="M4521" i="12"/>
  <c r="N4520" i="12"/>
  <c r="I4521" i="12"/>
  <c r="J4521" i="12" s="1"/>
  <c r="H4522" i="12"/>
  <c r="E4523" i="12"/>
  <c r="F4524" i="12"/>
  <c r="G4524" i="12" s="1"/>
  <c r="P4521" i="12" l="1"/>
  <c r="Q4521" i="12"/>
  <c r="L4522" i="12"/>
  <c r="M4522" i="12"/>
  <c r="N4521" i="12"/>
  <c r="I4522" i="12"/>
  <c r="J4522" i="12" s="1"/>
  <c r="H4523" i="12"/>
  <c r="F4525" i="12"/>
  <c r="G4525" i="12" s="1"/>
  <c r="E4524" i="12"/>
  <c r="P4522" i="12" l="1"/>
  <c r="Q4522" i="12"/>
  <c r="R4522" i="12" s="1"/>
  <c r="R4521" i="12"/>
  <c r="L4523" i="12"/>
  <c r="M4523" i="12"/>
  <c r="N4522" i="12"/>
  <c r="I4523" i="12"/>
  <c r="J4523" i="12" s="1"/>
  <c r="H4524" i="12"/>
  <c r="F4526" i="12"/>
  <c r="G4526" i="12" s="1"/>
  <c r="E4525" i="12"/>
  <c r="P4523" i="12" l="1"/>
  <c r="Q4523" i="12"/>
  <c r="L4524" i="12"/>
  <c r="M4524" i="12"/>
  <c r="N4523" i="12"/>
  <c r="I4524" i="12"/>
  <c r="J4524" i="12" s="1"/>
  <c r="H4525" i="12"/>
  <c r="F4527" i="12"/>
  <c r="G4527" i="12" s="1"/>
  <c r="E4526" i="12"/>
  <c r="P4524" i="12" l="1"/>
  <c r="Q4524" i="12"/>
  <c r="R4523" i="12"/>
  <c r="L4525" i="12"/>
  <c r="M4525" i="12"/>
  <c r="N4524" i="12"/>
  <c r="I4525" i="12"/>
  <c r="J4525" i="12" s="1"/>
  <c r="H4526" i="12"/>
  <c r="F4528" i="12"/>
  <c r="G4528" i="12" s="1"/>
  <c r="E4527" i="12"/>
  <c r="P4525" i="12" l="1"/>
  <c r="Q4525" i="12"/>
  <c r="R4524" i="12"/>
  <c r="L4526" i="12"/>
  <c r="M4526" i="12"/>
  <c r="N4525" i="12"/>
  <c r="I4526" i="12"/>
  <c r="J4526" i="12" s="1"/>
  <c r="H4527" i="12"/>
  <c r="F4529" i="12"/>
  <c r="G4529" i="12" s="1"/>
  <c r="E4528" i="12"/>
  <c r="P4526" i="12" l="1"/>
  <c r="Q4526" i="12"/>
  <c r="R4525" i="12"/>
  <c r="L4527" i="12"/>
  <c r="M4527" i="12"/>
  <c r="N4526" i="12"/>
  <c r="I4527" i="12"/>
  <c r="J4527" i="12" s="1"/>
  <c r="H4528" i="12"/>
  <c r="E4529" i="12"/>
  <c r="F4530" i="12"/>
  <c r="G4530" i="12" s="1"/>
  <c r="P4527" i="12" l="1"/>
  <c r="Q4527" i="12"/>
  <c r="R4526" i="12"/>
  <c r="L4528" i="12"/>
  <c r="M4528" i="12"/>
  <c r="N4527" i="12"/>
  <c r="I4528" i="12"/>
  <c r="J4528" i="12" s="1"/>
  <c r="H4529" i="12"/>
  <c r="F4531" i="12"/>
  <c r="G4531" i="12" s="1"/>
  <c r="E4530" i="12"/>
  <c r="P4528" i="12" l="1"/>
  <c r="Q4528" i="12"/>
  <c r="R4527" i="12"/>
  <c r="L4529" i="12"/>
  <c r="M4529" i="12"/>
  <c r="N4528" i="12"/>
  <c r="I4529" i="12"/>
  <c r="J4529" i="12" s="1"/>
  <c r="H4530" i="12"/>
  <c r="F4532" i="12"/>
  <c r="G4532" i="12" s="1"/>
  <c r="E4531" i="12"/>
  <c r="P4529" i="12" l="1"/>
  <c r="Q4529" i="12"/>
  <c r="R4528" i="12"/>
  <c r="L4530" i="12"/>
  <c r="M4530" i="12"/>
  <c r="N4529" i="12"/>
  <c r="I4530" i="12"/>
  <c r="J4530" i="12" s="1"/>
  <c r="H4531" i="12"/>
  <c r="F4533" i="12"/>
  <c r="G4533" i="12" s="1"/>
  <c r="E4532" i="12"/>
  <c r="P4530" i="12" l="1"/>
  <c r="Q4530" i="12"/>
  <c r="R4529" i="12"/>
  <c r="L4531" i="12"/>
  <c r="M4531" i="12"/>
  <c r="N4530" i="12"/>
  <c r="I4531" i="12"/>
  <c r="J4531" i="12" s="1"/>
  <c r="H4532" i="12"/>
  <c r="M4532" i="12" s="1"/>
  <c r="F4534" i="12"/>
  <c r="G4534" i="12" s="1"/>
  <c r="E4533" i="12"/>
  <c r="P4531" i="12" l="1"/>
  <c r="Q4531" i="12"/>
  <c r="Q4532" i="12" s="1"/>
  <c r="R4530" i="12"/>
  <c r="N4531" i="12"/>
  <c r="I4532" i="12"/>
  <c r="J4532" i="12" s="1"/>
  <c r="L4532" i="12"/>
  <c r="N4532" i="12" s="1"/>
  <c r="H4533" i="12"/>
  <c r="F4535" i="12"/>
  <c r="G4535" i="12" s="1"/>
  <c r="E4534" i="12"/>
  <c r="P4532" i="12" l="1"/>
  <c r="R4532" i="12" s="1"/>
  <c r="R4531" i="12"/>
  <c r="L4533" i="12"/>
  <c r="M4533" i="12"/>
  <c r="I4533" i="12"/>
  <c r="J4533" i="12" s="1"/>
  <c r="H4534" i="12"/>
  <c r="M4534" i="12" s="1"/>
  <c r="F4536" i="12"/>
  <c r="G4536" i="12" s="1"/>
  <c r="E4535" i="12"/>
  <c r="P4533" i="12" l="1"/>
  <c r="Q4533" i="12"/>
  <c r="Q4534" i="12" s="1"/>
  <c r="N4533" i="12"/>
  <c r="I4534" i="12"/>
  <c r="J4534" i="12" s="1"/>
  <c r="L4534" i="12"/>
  <c r="N4534" i="12" s="1"/>
  <c r="H4535" i="12"/>
  <c r="F4537" i="12"/>
  <c r="G4537" i="12" s="1"/>
  <c r="E4536" i="12"/>
  <c r="P4534" i="12" l="1"/>
  <c r="R4534" i="12" s="1"/>
  <c r="R4533" i="12"/>
  <c r="L4535" i="12"/>
  <c r="M4535" i="12"/>
  <c r="I4535" i="12"/>
  <c r="J4535" i="12" s="1"/>
  <c r="H4536" i="12"/>
  <c r="F4538" i="12"/>
  <c r="G4538" i="12" s="1"/>
  <c r="E4537" i="12"/>
  <c r="P4535" i="12" l="1"/>
  <c r="Q4535" i="12"/>
  <c r="L4536" i="12"/>
  <c r="M4536" i="12"/>
  <c r="N4535" i="12"/>
  <c r="I4536" i="12"/>
  <c r="J4536" i="12" s="1"/>
  <c r="H4537" i="12"/>
  <c r="E4538" i="12"/>
  <c r="F4539" i="12"/>
  <c r="G4539" i="12" s="1"/>
  <c r="P4536" i="12" l="1"/>
  <c r="Q4536" i="12"/>
  <c r="R4535" i="12"/>
  <c r="L4537" i="12"/>
  <c r="M4537" i="12"/>
  <c r="N4536" i="12"/>
  <c r="I4537" i="12"/>
  <c r="J4537" i="12" s="1"/>
  <c r="H4538" i="12"/>
  <c r="M4538" i="12" s="1"/>
  <c r="F4540" i="12"/>
  <c r="G4540" i="12" s="1"/>
  <c r="E4539" i="12"/>
  <c r="P4537" i="12" l="1"/>
  <c r="Q4537" i="12"/>
  <c r="Q4538" i="12" s="1"/>
  <c r="R4536" i="12"/>
  <c r="N4537" i="12"/>
  <c r="I4538" i="12"/>
  <c r="J4538" i="12" s="1"/>
  <c r="L4538" i="12"/>
  <c r="N4538" i="12" s="1"/>
  <c r="H4539" i="12"/>
  <c r="M4539" i="12" s="1"/>
  <c r="F4541" i="12"/>
  <c r="G4541" i="12" s="1"/>
  <c r="E4540" i="12"/>
  <c r="R4537" i="12" l="1"/>
  <c r="P4538" i="12"/>
  <c r="Q4539" i="12"/>
  <c r="I4539" i="12"/>
  <c r="J4539" i="12" s="1"/>
  <c r="L4539" i="12"/>
  <c r="N4539" i="12" s="1"/>
  <c r="H4540" i="12"/>
  <c r="M4540" i="12" s="1"/>
  <c r="E4541" i="12"/>
  <c r="F4542" i="12"/>
  <c r="G4542" i="12" s="1"/>
  <c r="P4539" i="12" l="1"/>
  <c r="R4539" i="12" s="1"/>
  <c r="R4538" i="12"/>
  <c r="Q4540" i="12"/>
  <c r="I4540" i="12"/>
  <c r="J4540" i="12" s="1"/>
  <c r="L4540" i="12"/>
  <c r="N4540" i="12" s="1"/>
  <c r="H4541" i="12"/>
  <c r="F4543" i="12"/>
  <c r="G4543" i="12" s="1"/>
  <c r="E4542" i="12"/>
  <c r="P4540" i="12" l="1"/>
  <c r="R4540" i="12" s="1"/>
  <c r="L4541" i="12"/>
  <c r="M4541" i="12"/>
  <c r="I4541" i="12"/>
  <c r="J4541" i="12" s="1"/>
  <c r="H4542" i="12"/>
  <c r="F4544" i="12"/>
  <c r="G4544" i="12" s="1"/>
  <c r="E4543" i="12"/>
  <c r="P4541" i="12" l="1"/>
  <c r="Q4541" i="12"/>
  <c r="L4542" i="12"/>
  <c r="M4542" i="12"/>
  <c r="N4541" i="12"/>
  <c r="I4542" i="12"/>
  <c r="J4542" i="12" s="1"/>
  <c r="H4543" i="12"/>
  <c r="F4545" i="12"/>
  <c r="G4545" i="12" s="1"/>
  <c r="E4544" i="12"/>
  <c r="P4542" i="12" l="1"/>
  <c r="Q4542" i="12"/>
  <c r="R4541" i="12"/>
  <c r="L4543" i="12"/>
  <c r="M4543" i="12"/>
  <c r="N4542" i="12"/>
  <c r="I4543" i="12"/>
  <c r="J4543" i="12" s="1"/>
  <c r="H4544" i="12"/>
  <c r="E4545" i="12"/>
  <c r="F4546" i="12"/>
  <c r="G4546" i="12" s="1"/>
  <c r="P4543" i="12" l="1"/>
  <c r="Q4543" i="12"/>
  <c r="R4542" i="12"/>
  <c r="L4544" i="12"/>
  <c r="M4544" i="12"/>
  <c r="N4543" i="12"/>
  <c r="I4544" i="12"/>
  <c r="J4544" i="12" s="1"/>
  <c r="H4545" i="12"/>
  <c r="F4547" i="12"/>
  <c r="G4547" i="12" s="1"/>
  <c r="E4546" i="12"/>
  <c r="P4544" i="12" l="1"/>
  <c r="Q4544" i="12"/>
  <c r="R4543" i="12"/>
  <c r="L4545" i="12"/>
  <c r="M4545" i="12"/>
  <c r="N4544" i="12"/>
  <c r="I4545" i="12"/>
  <c r="J4545" i="12" s="1"/>
  <c r="H4546" i="12"/>
  <c r="E4547" i="12"/>
  <c r="F4548" i="12"/>
  <c r="G4548" i="12" s="1"/>
  <c r="P4545" i="12" l="1"/>
  <c r="Q4545" i="12"/>
  <c r="R4544" i="12"/>
  <c r="L4546" i="12"/>
  <c r="M4546" i="12"/>
  <c r="N4545" i="12"/>
  <c r="I4546" i="12"/>
  <c r="J4546" i="12" s="1"/>
  <c r="H4547" i="12"/>
  <c r="F4549" i="12"/>
  <c r="G4549" i="12" s="1"/>
  <c r="E4548" i="12"/>
  <c r="P4546" i="12" l="1"/>
  <c r="Q4546" i="12"/>
  <c r="R4545" i="12"/>
  <c r="L4547" i="12"/>
  <c r="M4547" i="12"/>
  <c r="N4546" i="12"/>
  <c r="I4547" i="12"/>
  <c r="J4547" i="12" s="1"/>
  <c r="H4548" i="12"/>
  <c r="E4549" i="12"/>
  <c r="F4550" i="12"/>
  <c r="G4550" i="12" s="1"/>
  <c r="P4547" i="12" l="1"/>
  <c r="Q4547" i="12"/>
  <c r="R4546" i="12"/>
  <c r="L4548" i="12"/>
  <c r="M4548" i="12"/>
  <c r="N4547" i="12"/>
  <c r="I4548" i="12"/>
  <c r="J4548" i="12" s="1"/>
  <c r="H4549" i="12"/>
  <c r="F4551" i="12"/>
  <c r="G4551" i="12" s="1"/>
  <c r="E4550" i="12"/>
  <c r="P4548" i="12" l="1"/>
  <c r="Q4548" i="12"/>
  <c r="R4547" i="12"/>
  <c r="L4549" i="12"/>
  <c r="M4549" i="12"/>
  <c r="N4548" i="12"/>
  <c r="I4549" i="12"/>
  <c r="J4549" i="12" s="1"/>
  <c r="H4550" i="12"/>
  <c r="E4551" i="12"/>
  <c r="F4552" i="12"/>
  <c r="G4552" i="12" s="1"/>
  <c r="P4549" i="12" l="1"/>
  <c r="Q4549" i="12"/>
  <c r="R4548" i="12"/>
  <c r="L4550" i="12"/>
  <c r="M4550" i="12"/>
  <c r="N4549" i="12"/>
  <c r="I4550" i="12"/>
  <c r="J4550" i="12" s="1"/>
  <c r="H4551" i="12"/>
  <c r="F4553" i="12"/>
  <c r="G4553" i="12" s="1"/>
  <c r="E4552" i="12"/>
  <c r="P4550" i="12" l="1"/>
  <c r="Q4550" i="12"/>
  <c r="R4549" i="12"/>
  <c r="L4551" i="12"/>
  <c r="M4551" i="12"/>
  <c r="N4550" i="12"/>
  <c r="I4551" i="12"/>
  <c r="J4551" i="12" s="1"/>
  <c r="H4552" i="12"/>
  <c r="F4554" i="12"/>
  <c r="G4554" i="12" s="1"/>
  <c r="E4553" i="12"/>
  <c r="P4551" i="12" l="1"/>
  <c r="Q4551" i="12"/>
  <c r="R4550" i="12"/>
  <c r="L4552" i="12"/>
  <c r="M4552" i="12"/>
  <c r="N4551" i="12"/>
  <c r="I4552" i="12"/>
  <c r="J4552" i="12" s="1"/>
  <c r="H4553" i="12"/>
  <c r="E4554" i="12"/>
  <c r="F4555" i="12"/>
  <c r="G4555" i="12" s="1"/>
  <c r="P4552" i="12" l="1"/>
  <c r="Q4552" i="12"/>
  <c r="R4551" i="12"/>
  <c r="L4553" i="12"/>
  <c r="M4553" i="12"/>
  <c r="N4552" i="12"/>
  <c r="I4553" i="12"/>
  <c r="J4553" i="12" s="1"/>
  <c r="H4554" i="12"/>
  <c r="F4556" i="12"/>
  <c r="G4556" i="12" s="1"/>
  <c r="E4555" i="12"/>
  <c r="P4553" i="12" l="1"/>
  <c r="Q4553" i="12"/>
  <c r="R4552" i="12"/>
  <c r="L4554" i="12"/>
  <c r="M4554" i="12"/>
  <c r="N4553" i="12"/>
  <c r="I4554" i="12"/>
  <c r="J4554" i="12" s="1"/>
  <c r="H4555" i="12"/>
  <c r="M4555" i="12" s="1"/>
  <c r="E4556" i="12"/>
  <c r="F4557" i="12"/>
  <c r="G4557" i="12" s="1"/>
  <c r="P4554" i="12" l="1"/>
  <c r="Q4554" i="12"/>
  <c r="Q4555" i="12" s="1"/>
  <c r="R4553" i="12"/>
  <c r="N4554" i="12"/>
  <c r="I4555" i="12"/>
  <c r="J4555" i="12" s="1"/>
  <c r="L4555" i="12"/>
  <c r="N4555" i="12" s="1"/>
  <c r="H4556" i="12"/>
  <c r="F4558" i="12"/>
  <c r="G4558" i="12" s="1"/>
  <c r="E4557" i="12"/>
  <c r="P4555" i="12" l="1"/>
  <c r="R4555" i="12" s="1"/>
  <c r="R4554" i="12"/>
  <c r="L4556" i="12"/>
  <c r="M4556" i="12"/>
  <c r="I4556" i="12"/>
  <c r="J4556" i="12" s="1"/>
  <c r="H4557" i="12"/>
  <c r="F4559" i="12"/>
  <c r="G4559" i="12" s="1"/>
  <c r="E4558" i="12"/>
  <c r="P4556" i="12" l="1"/>
  <c r="Q4556" i="12"/>
  <c r="L4557" i="12"/>
  <c r="M4557" i="12"/>
  <c r="N4556" i="12"/>
  <c r="I4557" i="12"/>
  <c r="J4557" i="12" s="1"/>
  <c r="H4558" i="12"/>
  <c r="E4559" i="12"/>
  <c r="F4560" i="12"/>
  <c r="G4560" i="12" s="1"/>
  <c r="P4557" i="12" l="1"/>
  <c r="Q4557" i="12"/>
  <c r="R4556" i="12"/>
  <c r="L4558" i="12"/>
  <c r="M4558" i="12"/>
  <c r="N4557" i="12"/>
  <c r="I4558" i="12"/>
  <c r="J4558" i="12" s="1"/>
  <c r="H4559" i="12"/>
  <c r="F4561" i="12"/>
  <c r="G4561" i="12" s="1"/>
  <c r="E4560" i="12"/>
  <c r="P4558" i="12" l="1"/>
  <c r="Q4558" i="12"/>
  <c r="R4557" i="12"/>
  <c r="L4559" i="12"/>
  <c r="M4559" i="12"/>
  <c r="N4558" i="12"/>
  <c r="I4559" i="12"/>
  <c r="J4559" i="12" s="1"/>
  <c r="H4560" i="12"/>
  <c r="E4561" i="12"/>
  <c r="F4562" i="12"/>
  <c r="G4562" i="12" s="1"/>
  <c r="P4559" i="12" l="1"/>
  <c r="Q4559" i="12"/>
  <c r="R4558" i="12"/>
  <c r="L4560" i="12"/>
  <c r="M4560" i="12"/>
  <c r="N4559" i="12"/>
  <c r="I4560" i="12"/>
  <c r="J4560" i="12" s="1"/>
  <c r="H4561" i="12"/>
  <c r="F4563" i="12"/>
  <c r="G4563" i="12" s="1"/>
  <c r="E4562" i="12"/>
  <c r="P4560" i="12" l="1"/>
  <c r="Q4560" i="12"/>
  <c r="R4559" i="12"/>
  <c r="L4561" i="12"/>
  <c r="M4561" i="12"/>
  <c r="N4560" i="12"/>
  <c r="I4561" i="12"/>
  <c r="J4561" i="12" s="1"/>
  <c r="H4562" i="12"/>
  <c r="E4563" i="12"/>
  <c r="F4564" i="12"/>
  <c r="G4564" i="12" s="1"/>
  <c r="P4561" i="12" l="1"/>
  <c r="Q4561" i="12"/>
  <c r="R4560" i="12"/>
  <c r="L4562" i="12"/>
  <c r="M4562" i="12"/>
  <c r="N4561" i="12"/>
  <c r="I4562" i="12"/>
  <c r="J4562" i="12" s="1"/>
  <c r="H4563" i="12"/>
  <c r="F4565" i="12"/>
  <c r="G4565" i="12" s="1"/>
  <c r="E4564" i="12"/>
  <c r="P4562" i="12" l="1"/>
  <c r="Q4562" i="12"/>
  <c r="R4561" i="12"/>
  <c r="L4563" i="12"/>
  <c r="M4563" i="12"/>
  <c r="N4562" i="12"/>
  <c r="I4563" i="12"/>
  <c r="J4563" i="12" s="1"/>
  <c r="H4564" i="12"/>
  <c r="F4566" i="12"/>
  <c r="G4566" i="12" s="1"/>
  <c r="E4565" i="12"/>
  <c r="P4563" i="12" l="1"/>
  <c r="Q4563" i="12"/>
  <c r="R4562" i="12"/>
  <c r="L4564" i="12"/>
  <c r="M4564" i="12"/>
  <c r="N4563" i="12"/>
  <c r="I4564" i="12"/>
  <c r="J4564" i="12" s="1"/>
  <c r="H4565" i="12"/>
  <c r="E4566" i="12"/>
  <c r="F4567" i="12"/>
  <c r="G4567" i="12" s="1"/>
  <c r="P4564" i="12" l="1"/>
  <c r="Q4564" i="12"/>
  <c r="R4563" i="12"/>
  <c r="L4565" i="12"/>
  <c r="M4565" i="12"/>
  <c r="N4564" i="12"/>
  <c r="I4565" i="12"/>
  <c r="J4565" i="12" s="1"/>
  <c r="H4566" i="12"/>
  <c r="F4568" i="12"/>
  <c r="G4568" i="12" s="1"/>
  <c r="E4567" i="12"/>
  <c r="P4565" i="12" l="1"/>
  <c r="Q4565" i="12"/>
  <c r="R4564" i="12"/>
  <c r="L4566" i="12"/>
  <c r="M4566" i="12"/>
  <c r="N4565" i="12"/>
  <c r="I4566" i="12"/>
  <c r="J4566" i="12" s="1"/>
  <c r="H4567" i="12"/>
  <c r="F4569" i="12"/>
  <c r="G4569" i="12" s="1"/>
  <c r="E4568" i="12"/>
  <c r="P4566" i="12" l="1"/>
  <c r="Q4566" i="12"/>
  <c r="R4565" i="12"/>
  <c r="L4567" i="12"/>
  <c r="M4567" i="12"/>
  <c r="N4566" i="12"/>
  <c r="I4567" i="12"/>
  <c r="J4567" i="12" s="1"/>
  <c r="H4568" i="12"/>
  <c r="E4569" i="12"/>
  <c r="F4570" i="12"/>
  <c r="G4570" i="12" s="1"/>
  <c r="P4567" i="12" l="1"/>
  <c r="Q4567" i="12"/>
  <c r="R4566" i="12"/>
  <c r="L4568" i="12"/>
  <c r="M4568" i="12"/>
  <c r="N4567" i="12"/>
  <c r="I4568" i="12"/>
  <c r="J4568" i="12" s="1"/>
  <c r="H4569" i="12"/>
  <c r="F4571" i="12"/>
  <c r="G4571" i="12" s="1"/>
  <c r="E4570" i="12"/>
  <c r="P4568" i="12" l="1"/>
  <c r="Q4568" i="12"/>
  <c r="R4567" i="12"/>
  <c r="L4569" i="12"/>
  <c r="M4569" i="12"/>
  <c r="N4568" i="12"/>
  <c r="I4569" i="12"/>
  <c r="J4569" i="12" s="1"/>
  <c r="H4570" i="12"/>
  <c r="E4571" i="12"/>
  <c r="F4572" i="12"/>
  <c r="G4572" i="12" s="1"/>
  <c r="P4569" i="12" l="1"/>
  <c r="Q4569" i="12"/>
  <c r="R4568" i="12"/>
  <c r="L4570" i="12"/>
  <c r="M4570" i="12"/>
  <c r="N4569" i="12"/>
  <c r="I4570" i="12"/>
  <c r="J4570" i="12" s="1"/>
  <c r="H4571" i="12"/>
  <c r="F4573" i="12"/>
  <c r="G4573" i="12" s="1"/>
  <c r="E4572" i="12"/>
  <c r="P4570" i="12" l="1"/>
  <c r="Q4570" i="12"/>
  <c r="R4569" i="12"/>
  <c r="L4571" i="12"/>
  <c r="M4571" i="12"/>
  <c r="N4570" i="12"/>
  <c r="I4571" i="12"/>
  <c r="J4571" i="12" s="1"/>
  <c r="H4572" i="12"/>
  <c r="F4574" i="12"/>
  <c r="G4574" i="12" s="1"/>
  <c r="E4573" i="12"/>
  <c r="P4571" i="12" l="1"/>
  <c r="Q4571" i="12"/>
  <c r="R4570" i="12"/>
  <c r="L4572" i="12"/>
  <c r="M4572" i="12"/>
  <c r="N4571" i="12"/>
  <c r="I4572" i="12"/>
  <c r="J4572" i="12" s="1"/>
  <c r="H4573" i="12"/>
  <c r="F4575" i="12"/>
  <c r="G4575" i="12" s="1"/>
  <c r="E4574" i="12"/>
  <c r="P4572" i="12" l="1"/>
  <c r="Q4572" i="12"/>
  <c r="R4571" i="12"/>
  <c r="L4573" i="12"/>
  <c r="M4573" i="12"/>
  <c r="N4572" i="12"/>
  <c r="I4573" i="12"/>
  <c r="J4573" i="12" s="1"/>
  <c r="H4574" i="12"/>
  <c r="M4574" i="12" s="1"/>
  <c r="E4575" i="12"/>
  <c r="F4576" i="12"/>
  <c r="G4576" i="12" s="1"/>
  <c r="P4573" i="12" l="1"/>
  <c r="Q4573" i="12"/>
  <c r="Q4574" i="12" s="1"/>
  <c r="R4572" i="12"/>
  <c r="N4573" i="12"/>
  <c r="I4574" i="12"/>
  <c r="J4574" i="12" s="1"/>
  <c r="L4574" i="12"/>
  <c r="N4574" i="12" s="1"/>
  <c r="H4575" i="12"/>
  <c r="M4575" i="12" s="1"/>
  <c r="F4577" i="12"/>
  <c r="G4577" i="12" s="1"/>
  <c r="E4576" i="12"/>
  <c r="P4574" i="12" l="1"/>
  <c r="R4574" i="12" s="1"/>
  <c r="Q4575" i="12"/>
  <c r="R4573" i="12"/>
  <c r="I4575" i="12"/>
  <c r="J4575" i="12" s="1"/>
  <c r="L4575" i="12"/>
  <c r="N4575" i="12" s="1"/>
  <c r="H4576" i="12"/>
  <c r="F4578" i="12"/>
  <c r="G4578" i="12" s="1"/>
  <c r="E4577" i="12"/>
  <c r="P4575" i="12" l="1"/>
  <c r="R4575" i="12" s="1"/>
  <c r="L4576" i="12"/>
  <c r="M4576" i="12"/>
  <c r="I4576" i="12"/>
  <c r="J4576" i="12" s="1"/>
  <c r="H4577" i="12"/>
  <c r="F4579" i="12"/>
  <c r="G4579" i="12" s="1"/>
  <c r="E4578" i="12"/>
  <c r="P4576" i="12" l="1"/>
  <c r="Q4576" i="12"/>
  <c r="L4577" i="12"/>
  <c r="M4577" i="12"/>
  <c r="N4576" i="12"/>
  <c r="I4577" i="12"/>
  <c r="J4577" i="12" s="1"/>
  <c r="H4578" i="12"/>
  <c r="E4579" i="12"/>
  <c r="F4580" i="12"/>
  <c r="G4580" i="12" s="1"/>
  <c r="P4577" i="12" l="1"/>
  <c r="Q4577" i="12"/>
  <c r="R4576" i="12"/>
  <c r="L4578" i="12"/>
  <c r="M4578" i="12"/>
  <c r="N4577" i="12"/>
  <c r="I4578" i="12"/>
  <c r="J4578" i="12" s="1"/>
  <c r="H4579" i="12"/>
  <c r="F4581" i="12"/>
  <c r="G4581" i="12" s="1"/>
  <c r="E4580" i="12"/>
  <c r="P4578" i="12" l="1"/>
  <c r="Q4578" i="12"/>
  <c r="R4577" i="12"/>
  <c r="L4579" i="12"/>
  <c r="M4579" i="12"/>
  <c r="N4578" i="12"/>
  <c r="I4579" i="12"/>
  <c r="J4579" i="12" s="1"/>
  <c r="H4580" i="12"/>
  <c r="E4581" i="12"/>
  <c r="F4582" i="12"/>
  <c r="G4582" i="12" s="1"/>
  <c r="P4579" i="12" l="1"/>
  <c r="Q4579" i="12"/>
  <c r="R4578" i="12"/>
  <c r="L4580" i="12"/>
  <c r="M4580" i="12"/>
  <c r="N4579" i="12"/>
  <c r="I4580" i="12"/>
  <c r="J4580" i="12" s="1"/>
  <c r="H4581" i="12"/>
  <c r="F4583" i="12"/>
  <c r="G4583" i="12" s="1"/>
  <c r="E4582" i="12"/>
  <c r="P4580" i="12" l="1"/>
  <c r="Q4580" i="12"/>
  <c r="R4579" i="12"/>
  <c r="L4581" i="12"/>
  <c r="M4581" i="12"/>
  <c r="N4580" i="12"/>
  <c r="I4581" i="12"/>
  <c r="J4581" i="12" s="1"/>
  <c r="H4582" i="12"/>
  <c r="F4584" i="12"/>
  <c r="G4584" i="12" s="1"/>
  <c r="E4583" i="12"/>
  <c r="P4581" i="12" l="1"/>
  <c r="Q4581" i="12"/>
  <c r="R4580" i="12"/>
  <c r="L4582" i="12"/>
  <c r="M4582" i="12"/>
  <c r="N4581" i="12"/>
  <c r="I4582" i="12"/>
  <c r="J4582" i="12" s="1"/>
  <c r="H4583" i="12"/>
  <c r="M4583" i="12" s="1"/>
  <c r="F4585" i="12"/>
  <c r="G4585" i="12" s="1"/>
  <c r="E4584" i="12"/>
  <c r="P4582" i="12" l="1"/>
  <c r="Q4582" i="12"/>
  <c r="Q4583" i="12" s="1"/>
  <c r="R4581" i="12"/>
  <c r="N4582" i="12"/>
  <c r="I4583" i="12"/>
  <c r="J4583" i="12" s="1"/>
  <c r="L4583" i="12"/>
  <c r="N4583" i="12" s="1"/>
  <c r="H4584" i="12"/>
  <c r="E4585" i="12"/>
  <c r="F4586" i="12"/>
  <c r="G4586" i="12" s="1"/>
  <c r="P4583" i="12" l="1"/>
  <c r="R4583" i="12" s="1"/>
  <c r="R4582" i="12"/>
  <c r="L4584" i="12"/>
  <c r="M4584" i="12"/>
  <c r="I4584" i="12"/>
  <c r="J4584" i="12" s="1"/>
  <c r="H4585" i="12"/>
  <c r="F4587" i="12"/>
  <c r="G4587" i="12" s="1"/>
  <c r="E4586" i="12"/>
  <c r="P4584" i="12" l="1"/>
  <c r="Q4584" i="12"/>
  <c r="L4585" i="12"/>
  <c r="M4585" i="12"/>
  <c r="N4584" i="12"/>
  <c r="I4585" i="12"/>
  <c r="J4585" i="12" s="1"/>
  <c r="H4586" i="12"/>
  <c r="F4588" i="12"/>
  <c r="G4588" i="12" s="1"/>
  <c r="E4587" i="12"/>
  <c r="P4585" i="12" l="1"/>
  <c r="Q4585" i="12"/>
  <c r="R4584" i="12"/>
  <c r="L4586" i="12"/>
  <c r="M4586" i="12"/>
  <c r="N4585" i="12"/>
  <c r="I4586" i="12"/>
  <c r="J4586" i="12" s="1"/>
  <c r="H4587" i="12"/>
  <c r="M4587" i="12" s="1"/>
  <c r="E4588" i="12"/>
  <c r="F4589" i="12"/>
  <c r="G4589" i="12" s="1"/>
  <c r="P4586" i="12" l="1"/>
  <c r="Q4586" i="12"/>
  <c r="Q4587" i="12" s="1"/>
  <c r="R4585" i="12"/>
  <c r="N4586" i="12"/>
  <c r="I4587" i="12"/>
  <c r="J4587" i="12" s="1"/>
  <c r="L4587" i="12"/>
  <c r="N4587" i="12" s="1"/>
  <c r="H4588" i="12"/>
  <c r="F4590" i="12"/>
  <c r="G4590" i="12" s="1"/>
  <c r="E4589" i="12"/>
  <c r="P4587" i="12" l="1"/>
  <c r="R4587" i="12" s="1"/>
  <c r="R4586" i="12"/>
  <c r="L4588" i="12"/>
  <c r="M4588" i="12"/>
  <c r="I4588" i="12"/>
  <c r="J4588" i="12" s="1"/>
  <c r="H4589" i="12"/>
  <c r="E4590" i="12"/>
  <c r="F4591" i="12"/>
  <c r="G4591" i="12" s="1"/>
  <c r="P4588" i="12" l="1"/>
  <c r="Q4588" i="12"/>
  <c r="L4589" i="12"/>
  <c r="M4589" i="12"/>
  <c r="N4588" i="12"/>
  <c r="I4589" i="12"/>
  <c r="J4589" i="12" s="1"/>
  <c r="H4590" i="12"/>
  <c r="F4592" i="12"/>
  <c r="G4592" i="12" s="1"/>
  <c r="E4591" i="12"/>
  <c r="P4589" i="12" l="1"/>
  <c r="Q4589" i="12"/>
  <c r="R4588" i="12"/>
  <c r="L4590" i="12"/>
  <c r="M4590" i="12"/>
  <c r="N4589" i="12"/>
  <c r="I4590" i="12"/>
  <c r="J4590" i="12" s="1"/>
  <c r="H4591" i="12"/>
  <c r="E4592" i="12"/>
  <c r="F4593" i="12"/>
  <c r="G4593" i="12" s="1"/>
  <c r="P4590" i="12" l="1"/>
  <c r="Q4590" i="12"/>
  <c r="R4589" i="12"/>
  <c r="L4591" i="12"/>
  <c r="M4591" i="12"/>
  <c r="N4590" i="12"/>
  <c r="I4591" i="12"/>
  <c r="J4591" i="12" s="1"/>
  <c r="H4592" i="12"/>
  <c r="F4594" i="12"/>
  <c r="G4594" i="12" s="1"/>
  <c r="E4593" i="12"/>
  <c r="P4591" i="12" l="1"/>
  <c r="Q4591" i="12"/>
  <c r="R4590" i="12"/>
  <c r="L4592" i="12"/>
  <c r="M4592" i="12"/>
  <c r="N4591" i="12"/>
  <c r="I4592" i="12"/>
  <c r="J4592" i="12" s="1"/>
  <c r="H4593" i="12"/>
  <c r="F4595" i="12"/>
  <c r="G4595" i="12" s="1"/>
  <c r="E4594" i="12"/>
  <c r="P4592" i="12" l="1"/>
  <c r="Q4592" i="12"/>
  <c r="R4591" i="12"/>
  <c r="L4593" i="12"/>
  <c r="M4593" i="12"/>
  <c r="N4592" i="12"/>
  <c r="I4593" i="12"/>
  <c r="J4593" i="12" s="1"/>
  <c r="H4594" i="12"/>
  <c r="F4596" i="12"/>
  <c r="G4596" i="12" s="1"/>
  <c r="E4595" i="12"/>
  <c r="P4593" i="12" l="1"/>
  <c r="Q4593" i="12"/>
  <c r="R4592" i="12"/>
  <c r="L4594" i="12"/>
  <c r="M4594" i="12"/>
  <c r="N4593" i="12"/>
  <c r="I4594" i="12"/>
  <c r="J4594" i="12" s="1"/>
  <c r="H4595" i="12"/>
  <c r="F4597" i="12"/>
  <c r="G4597" i="12" s="1"/>
  <c r="E4596" i="12"/>
  <c r="P4594" i="12" l="1"/>
  <c r="Q4594" i="12"/>
  <c r="R4593" i="12"/>
  <c r="L4595" i="12"/>
  <c r="M4595" i="12"/>
  <c r="N4594" i="12"/>
  <c r="I4595" i="12"/>
  <c r="J4595" i="12" s="1"/>
  <c r="H4596" i="12"/>
  <c r="M4596" i="12" s="1"/>
  <c r="F4598" i="12"/>
  <c r="G4598" i="12" s="1"/>
  <c r="E4597" i="12"/>
  <c r="P4595" i="12" l="1"/>
  <c r="Q4595" i="12"/>
  <c r="Q4596" i="12" s="1"/>
  <c r="R4594" i="12"/>
  <c r="N4595" i="12"/>
  <c r="I4596" i="12"/>
  <c r="J4596" i="12" s="1"/>
  <c r="L4596" i="12"/>
  <c r="N4596" i="12" s="1"/>
  <c r="H4597" i="12"/>
  <c r="F4599" i="12"/>
  <c r="G4599" i="12" s="1"/>
  <c r="E4598" i="12"/>
  <c r="P4596" i="12" l="1"/>
  <c r="R4596" i="12" s="1"/>
  <c r="R4595" i="12"/>
  <c r="L4597" i="12"/>
  <c r="M4597" i="12"/>
  <c r="I4597" i="12"/>
  <c r="J4597" i="12" s="1"/>
  <c r="H4598" i="12"/>
  <c r="E4599" i="12"/>
  <c r="F4600" i="12"/>
  <c r="G4600" i="12" s="1"/>
  <c r="P4597" i="12" l="1"/>
  <c r="Q4597" i="12"/>
  <c r="L4598" i="12"/>
  <c r="M4598" i="12"/>
  <c r="N4597" i="12"/>
  <c r="I4598" i="12"/>
  <c r="J4598" i="12" s="1"/>
  <c r="H4599" i="12"/>
  <c r="F4601" i="12"/>
  <c r="G4601" i="12" s="1"/>
  <c r="E4600" i="12"/>
  <c r="P4598" i="12" l="1"/>
  <c r="Q4598" i="12"/>
  <c r="R4597" i="12"/>
  <c r="L4599" i="12"/>
  <c r="M4599" i="12"/>
  <c r="N4598" i="12"/>
  <c r="I4599" i="12"/>
  <c r="J4599" i="12" s="1"/>
  <c r="H4600" i="12"/>
  <c r="E4601" i="12"/>
  <c r="F4602" i="12"/>
  <c r="G4602" i="12" s="1"/>
  <c r="R4598" i="12" l="1"/>
  <c r="P4599" i="12"/>
  <c r="Q4599" i="12"/>
  <c r="L4600" i="12"/>
  <c r="M4600" i="12"/>
  <c r="N4599" i="12"/>
  <c r="I4600" i="12"/>
  <c r="J4600" i="12" s="1"/>
  <c r="H4601" i="12"/>
  <c r="F4603" i="12"/>
  <c r="G4603" i="12" s="1"/>
  <c r="E4602" i="12"/>
  <c r="P4600" i="12" l="1"/>
  <c r="Q4600" i="12"/>
  <c r="R4599" i="12"/>
  <c r="L4601" i="12"/>
  <c r="M4601" i="12"/>
  <c r="N4600" i="12"/>
  <c r="I4601" i="12"/>
  <c r="J4601" i="12" s="1"/>
  <c r="H4602" i="12"/>
  <c r="F4604" i="12"/>
  <c r="G4604" i="12" s="1"/>
  <c r="E4603" i="12"/>
  <c r="P4601" i="12" l="1"/>
  <c r="Q4601" i="12"/>
  <c r="R4600" i="12"/>
  <c r="L4602" i="12"/>
  <c r="M4602" i="12"/>
  <c r="N4601" i="12"/>
  <c r="I4602" i="12"/>
  <c r="J4602" i="12" s="1"/>
  <c r="H4603" i="12"/>
  <c r="E4604" i="12"/>
  <c r="F4605" i="12"/>
  <c r="G4605" i="12" s="1"/>
  <c r="P4602" i="12" l="1"/>
  <c r="Q4602" i="12"/>
  <c r="R4601" i="12"/>
  <c r="L4603" i="12"/>
  <c r="M4603" i="12"/>
  <c r="N4602" i="12"/>
  <c r="I4603" i="12"/>
  <c r="J4603" i="12" s="1"/>
  <c r="H4604" i="12"/>
  <c r="F4606" i="12"/>
  <c r="G4606" i="12" s="1"/>
  <c r="E4605" i="12"/>
  <c r="P4603" i="12" l="1"/>
  <c r="Q4603" i="12"/>
  <c r="R4602" i="12"/>
  <c r="L4604" i="12"/>
  <c r="M4604" i="12"/>
  <c r="N4603" i="12"/>
  <c r="I4604" i="12"/>
  <c r="J4604" i="12" s="1"/>
  <c r="H4605" i="12"/>
  <c r="M4605" i="12" s="1"/>
  <c r="F4607" i="12"/>
  <c r="G4607" i="12" s="1"/>
  <c r="E4606" i="12"/>
  <c r="P4604" i="12" l="1"/>
  <c r="Q4604" i="12"/>
  <c r="Q4605" i="12" s="1"/>
  <c r="R4603" i="12"/>
  <c r="N4604" i="12"/>
  <c r="I4605" i="12"/>
  <c r="J4605" i="12" s="1"/>
  <c r="L4605" i="12"/>
  <c r="N4605" i="12" s="1"/>
  <c r="H4606" i="12"/>
  <c r="M4606" i="12" s="1"/>
  <c r="F4608" i="12"/>
  <c r="G4608" i="12" s="1"/>
  <c r="E4607" i="12"/>
  <c r="P4605" i="12" l="1"/>
  <c r="R4605" i="12" s="1"/>
  <c r="Q4606" i="12"/>
  <c r="R4604" i="12"/>
  <c r="I4606" i="12"/>
  <c r="J4606" i="12" s="1"/>
  <c r="L4606" i="12"/>
  <c r="N4606" i="12" s="1"/>
  <c r="H4607" i="12"/>
  <c r="M4607" i="12" s="1"/>
  <c r="F4609" i="12"/>
  <c r="G4609" i="12" s="1"/>
  <c r="E4608" i="12"/>
  <c r="P4606" i="12" l="1"/>
  <c r="Q4607" i="12"/>
  <c r="R4606" i="12"/>
  <c r="I4607" i="12"/>
  <c r="J4607" i="12" s="1"/>
  <c r="L4607" i="12"/>
  <c r="N4607" i="12" s="1"/>
  <c r="H4608" i="12"/>
  <c r="F4610" i="12"/>
  <c r="G4610" i="12" s="1"/>
  <c r="E4609" i="12"/>
  <c r="P4607" i="12" l="1"/>
  <c r="R4607" i="12" s="1"/>
  <c r="L4608" i="12"/>
  <c r="M4608" i="12"/>
  <c r="I4608" i="12"/>
  <c r="J4608" i="12" s="1"/>
  <c r="H4609" i="12"/>
  <c r="F4611" i="12"/>
  <c r="G4611" i="12" s="1"/>
  <c r="E4610" i="12"/>
  <c r="P4608" i="12" l="1"/>
  <c r="Q4608" i="12"/>
  <c r="L4609" i="12"/>
  <c r="M4609" i="12"/>
  <c r="N4608" i="12"/>
  <c r="I4609" i="12"/>
  <c r="J4609" i="12" s="1"/>
  <c r="H4610" i="12"/>
  <c r="M4610" i="12" s="1"/>
  <c r="F4612" i="12"/>
  <c r="G4612" i="12" s="1"/>
  <c r="E4611" i="12"/>
  <c r="P4609" i="12" l="1"/>
  <c r="Q4609" i="12"/>
  <c r="Q4610" i="12" s="1"/>
  <c r="R4608" i="12"/>
  <c r="N4609" i="12"/>
  <c r="I4610" i="12"/>
  <c r="J4610" i="12" s="1"/>
  <c r="L4610" i="12"/>
  <c r="N4610" i="12" s="1"/>
  <c r="H4611" i="12"/>
  <c r="F4613" i="12"/>
  <c r="G4613" i="12" s="1"/>
  <c r="E4612" i="12"/>
  <c r="P4610" i="12" l="1"/>
  <c r="R4610" i="12" s="1"/>
  <c r="R4609" i="12"/>
  <c r="L4611" i="12"/>
  <c r="M4611" i="12"/>
  <c r="I4611" i="12"/>
  <c r="J4611" i="12" s="1"/>
  <c r="H4612" i="12"/>
  <c r="M4612" i="12" s="1"/>
  <c r="F4614" i="12"/>
  <c r="G4614" i="12" s="1"/>
  <c r="E4613" i="12"/>
  <c r="P4611" i="12" l="1"/>
  <c r="Q4611" i="12"/>
  <c r="Q4612" i="12" s="1"/>
  <c r="N4611" i="12"/>
  <c r="I4612" i="12"/>
  <c r="J4612" i="12" s="1"/>
  <c r="L4612" i="12"/>
  <c r="N4612" i="12" s="1"/>
  <c r="H4613" i="12"/>
  <c r="M4613" i="12" s="1"/>
  <c r="F4615" i="12"/>
  <c r="G4615" i="12" s="1"/>
  <c r="E4614" i="12"/>
  <c r="P4612" i="12" l="1"/>
  <c r="R4612" i="12" s="1"/>
  <c r="Q4613" i="12"/>
  <c r="R4611" i="12"/>
  <c r="I4613" i="12"/>
  <c r="J4613" i="12" s="1"/>
  <c r="L4613" i="12"/>
  <c r="N4613" i="12" s="1"/>
  <c r="H4614" i="12"/>
  <c r="E4615" i="12"/>
  <c r="F4616" i="12"/>
  <c r="G4616" i="12" s="1"/>
  <c r="P4613" i="12" l="1"/>
  <c r="R4613" i="12" s="1"/>
  <c r="L4614" i="12"/>
  <c r="M4614" i="12"/>
  <c r="I4614" i="12"/>
  <c r="J4614" i="12" s="1"/>
  <c r="H4615" i="12"/>
  <c r="F4617" i="12"/>
  <c r="G4617" i="12" s="1"/>
  <c r="E4616" i="12"/>
  <c r="P4614" i="12" l="1"/>
  <c r="Q4614" i="12"/>
  <c r="L4615" i="12"/>
  <c r="M4615" i="12"/>
  <c r="N4614" i="12"/>
  <c r="I4615" i="12"/>
  <c r="J4615" i="12" s="1"/>
  <c r="H4616" i="12"/>
  <c r="F4618" i="12"/>
  <c r="G4618" i="12" s="1"/>
  <c r="E4617" i="12"/>
  <c r="P4615" i="12" l="1"/>
  <c r="Q4615" i="12"/>
  <c r="R4614" i="12"/>
  <c r="L4616" i="12"/>
  <c r="M4616" i="12"/>
  <c r="N4615" i="12"/>
  <c r="I4616" i="12"/>
  <c r="J4616" i="12" s="1"/>
  <c r="H4617" i="12"/>
  <c r="E4618" i="12"/>
  <c r="F4619" i="12"/>
  <c r="G4619" i="12" s="1"/>
  <c r="P4616" i="12" l="1"/>
  <c r="Q4616" i="12"/>
  <c r="R4615" i="12"/>
  <c r="L4617" i="12"/>
  <c r="M4617" i="12"/>
  <c r="N4616" i="12"/>
  <c r="I4617" i="12"/>
  <c r="J4617" i="12" s="1"/>
  <c r="H4618" i="12"/>
  <c r="F4620" i="12"/>
  <c r="G4620" i="12" s="1"/>
  <c r="E4619" i="12"/>
  <c r="P4617" i="12" l="1"/>
  <c r="Q4617" i="12"/>
  <c r="R4616" i="12"/>
  <c r="L4618" i="12"/>
  <c r="M4618" i="12"/>
  <c r="N4617" i="12"/>
  <c r="I4618" i="12"/>
  <c r="J4618" i="12" s="1"/>
  <c r="H4619" i="12"/>
  <c r="E4620" i="12"/>
  <c r="F4621" i="12"/>
  <c r="G4621" i="12" s="1"/>
  <c r="P4618" i="12" l="1"/>
  <c r="Q4618" i="12"/>
  <c r="R4617" i="12"/>
  <c r="L4619" i="12"/>
  <c r="M4619" i="12"/>
  <c r="N4618" i="12"/>
  <c r="I4619" i="12"/>
  <c r="J4619" i="12" s="1"/>
  <c r="H4620" i="12"/>
  <c r="F4622" i="12"/>
  <c r="G4622" i="12" s="1"/>
  <c r="E4621" i="12"/>
  <c r="P4619" i="12" l="1"/>
  <c r="Q4619" i="12"/>
  <c r="R4618" i="12"/>
  <c r="L4620" i="12"/>
  <c r="M4620" i="12"/>
  <c r="N4619" i="12"/>
  <c r="I4620" i="12"/>
  <c r="J4620" i="12" s="1"/>
  <c r="H4621" i="12"/>
  <c r="F4623" i="12"/>
  <c r="G4623" i="12" s="1"/>
  <c r="E4622" i="12"/>
  <c r="P4620" i="12" l="1"/>
  <c r="Q4620" i="12"/>
  <c r="R4619" i="12"/>
  <c r="L4621" i="12"/>
  <c r="M4621" i="12"/>
  <c r="N4620" i="12"/>
  <c r="I4621" i="12"/>
  <c r="J4621" i="12" s="1"/>
  <c r="H4622" i="12"/>
  <c r="F4624" i="12"/>
  <c r="G4624" i="12" s="1"/>
  <c r="E4623" i="12"/>
  <c r="P4621" i="12" l="1"/>
  <c r="Q4621" i="12"/>
  <c r="R4620" i="12"/>
  <c r="L4622" i="12"/>
  <c r="M4622" i="12"/>
  <c r="N4621" i="12"/>
  <c r="I4622" i="12"/>
  <c r="J4622" i="12" s="1"/>
  <c r="H4623" i="12"/>
  <c r="E4624" i="12"/>
  <c r="F4625" i="12"/>
  <c r="G4625" i="12" s="1"/>
  <c r="P4622" i="12" l="1"/>
  <c r="Q4622" i="12"/>
  <c r="R4621" i="12"/>
  <c r="L4623" i="12"/>
  <c r="M4623" i="12"/>
  <c r="N4622" i="12"/>
  <c r="I4623" i="12"/>
  <c r="J4623" i="12" s="1"/>
  <c r="H4624" i="12"/>
  <c r="M4624" i="12" s="1"/>
  <c r="F4626" i="12"/>
  <c r="G4626" i="12" s="1"/>
  <c r="E4625" i="12"/>
  <c r="P4623" i="12" l="1"/>
  <c r="Q4623" i="12"/>
  <c r="Q4624" i="12" s="1"/>
  <c r="R4622" i="12"/>
  <c r="N4623" i="12"/>
  <c r="I4624" i="12"/>
  <c r="J4624" i="12" s="1"/>
  <c r="L4624" i="12"/>
  <c r="N4624" i="12" s="1"/>
  <c r="H4625" i="12"/>
  <c r="E4626" i="12"/>
  <c r="F4627" i="12"/>
  <c r="G4627" i="12" s="1"/>
  <c r="P4624" i="12" l="1"/>
  <c r="R4624" i="12" s="1"/>
  <c r="R4623" i="12"/>
  <c r="L4625" i="12"/>
  <c r="M4625" i="12"/>
  <c r="I4625" i="12"/>
  <c r="J4625" i="12" s="1"/>
  <c r="H4626" i="12"/>
  <c r="F4628" i="12"/>
  <c r="G4628" i="12" s="1"/>
  <c r="E4627" i="12"/>
  <c r="P4625" i="12" l="1"/>
  <c r="Q4625" i="12"/>
  <c r="L4626" i="12"/>
  <c r="M4626" i="12"/>
  <c r="N4625" i="12"/>
  <c r="I4626" i="12"/>
  <c r="J4626" i="12" s="1"/>
  <c r="H4627" i="12"/>
  <c r="E4628" i="12"/>
  <c r="F4629" i="12"/>
  <c r="G4629" i="12" s="1"/>
  <c r="P4626" i="12" l="1"/>
  <c r="Q4626" i="12"/>
  <c r="R4625" i="12"/>
  <c r="L4627" i="12"/>
  <c r="M4627" i="12"/>
  <c r="N4626" i="12"/>
  <c r="I4627" i="12"/>
  <c r="J4627" i="12" s="1"/>
  <c r="H4628" i="12"/>
  <c r="F4630" i="12"/>
  <c r="G4630" i="12" s="1"/>
  <c r="E4629" i="12"/>
  <c r="P4627" i="12" l="1"/>
  <c r="Q4627" i="12"/>
  <c r="R4626" i="12"/>
  <c r="L4628" i="12"/>
  <c r="M4628" i="12"/>
  <c r="N4627" i="12"/>
  <c r="I4628" i="12"/>
  <c r="J4628" i="12" s="1"/>
  <c r="H4629" i="12"/>
  <c r="F4631" i="12"/>
  <c r="G4631" i="12" s="1"/>
  <c r="E4630" i="12"/>
  <c r="P4628" i="12" l="1"/>
  <c r="Q4628" i="12"/>
  <c r="R4627" i="12"/>
  <c r="L4629" i="12"/>
  <c r="M4629" i="12"/>
  <c r="N4628" i="12"/>
  <c r="I4629" i="12"/>
  <c r="J4629" i="12" s="1"/>
  <c r="H4630" i="12"/>
  <c r="E4631" i="12"/>
  <c r="F4632" i="12"/>
  <c r="G4632" i="12" s="1"/>
  <c r="P4629" i="12" l="1"/>
  <c r="Q4629" i="12"/>
  <c r="R4628" i="12"/>
  <c r="L4630" i="12"/>
  <c r="M4630" i="12"/>
  <c r="N4629" i="12"/>
  <c r="I4630" i="12"/>
  <c r="J4630" i="12" s="1"/>
  <c r="H4631" i="12"/>
  <c r="F4633" i="12"/>
  <c r="G4633" i="12" s="1"/>
  <c r="E4632" i="12"/>
  <c r="P4630" i="12" l="1"/>
  <c r="Q4630" i="12"/>
  <c r="R4629" i="12"/>
  <c r="L4631" i="12"/>
  <c r="M4631" i="12"/>
  <c r="N4630" i="12"/>
  <c r="I4631" i="12"/>
  <c r="J4631" i="12" s="1"/>
  <c r="H4632" i="12"/>
  <c r="M4632" i="12" s="1"/>
  <c r="F4634" i="12"/>
  <c r="G4634" i="12" s="1"/>
  <c r="E4633" i="12"/>
  <c r="P4631" i="12" l="1"/>
  <c r="Q4631" i="12"/>
  <c r="Q4632" i="12" s="1"/>
  <c r="R4630" i="12"/>
  <c r="N4631" i="12"/>
  <c r="I4632" i="12"/>
  <c r="J4632" i="12" s="1"/>
  <c r="L4632" i="12"/>
  <c r="N4632" i="12" s="1"/>
  <c r="H4633" i="12"/>
  <c r="F4635" i="12"/>
  <c r="G4635" i="12" s="1"/>
  <c r="E4634" i="12"/>
  <c r="P4632" i="12" l="1"/>
  <c r="R4632" i="12" s="1"/>
  <c r="R4631" i="12"/>
  <c r="L4633" i="12"/>
  <c r="M4633" i="12"/>
  <c r="I4633" i="12"/>
  <c r="J4633" i="12" s="1"/>
  <c r="H4634" i="12"/>
  <c r="F4636" i="12"/>
  <c r="G4636" i="12" s="1"/>
  <c r="E4635" i="12"/>
  <c r="P4633" i="12" l="1"/>
  <c r="Q4633" i="12"/>
  <c r="L4634" i="12"/>
  <c r="M4634" i="12"/>
  <c r="N4633" i="12"/>
  <c r="I4634" i="12"/>
  <c r="J4634" i="12" s="1"/>
  <c r="H4635" i="12"/>
  <c r="M4635" i="12" s="1"/>
  <c r="F4637" i="12"/>
  <c r="G4637" i="12" s="1"/>
  <c r="E4636" i="12"/>
  <c r="P4634" i="12" l="1"/>
  <c r="Q4634" i="12"/>
  <c r="Q4635" i="12" s="1"/>
  <c r="R4633" i="12"/>
  <c r="N4634" i="12"/>
  <c r="I4635" i="12"/>
  <c r="J4635" i="12" s="1"/>
  <c r="L4635" i="12"/>
  <c r="N4635" i="12" s="1"/>
  <c r="H4636" i="12"/>
  <c r="F4638" i="12"/>
  <c r="G4638" i="12" s="1"/>
  <c r="E4637" i="12"/>
  <c r="P4635" i="12" l="1"/>
  <c r="R4635" i="12" s="1"/>
  <c r="R4634" i="12"/>
  <c r="L4636" i="12"/>
  <c r="M4636" i="12"/>
  <c r="I4636" i="12"/>
  <c r="J4636" i="12" s="1"/>
  <c r="H4637" i="12"/>
  <c r="F4639" i="12"/>
  <c r="G4639" i="12" s="1"/>
  <c r="E4638" i="12"/>
  <c r="P4636" i="12" l="1"/>
  <c r="Q4636" i="12"/>
  <c r="L4637" i="12"/>
  <c r="M4637" i="12"/>
  <c r="N4636" i="12"/>
  <c r="I4637" i="12"/>
  <c r="J4637" i="12" s="1"/>
  <c r="H4638" i="12"/>
  <c r="F4640" i="12"/>
  <c r="G4640" i="12" s="1"/>
  <c r="E4639" i="12"/>
  <c r="P4637" i="12" l="1"/>
  <c r="Q4637" i="12"/>
  <c r="R4637" i="12" s="1"/>
  <c r="R4636" i="12"/>
  <c r="L4638" i="12"/>
  <c r="M4638" i="12"/>
  <c r="N4637" i="12"/>
  <c r="I4638" i="12"/>
  <c r="J4638" i="12" s="1"/>
  <c r="H4639" i="12"/>
  <c r="E4640" i="12"/>
  <c r="F4641" i="12"/>
  <c r="G4641" i="12" s="1"/>
  <c r="P4638" i="12" l="1"/>
  <c r="Q4638" i="12"/>
  <c r="L4639" i="12"/>
  <c r="M4639" i="12"/>
  <c r="N4638" i="12"/>
  <c r="I4639" i="12"/>
  <c r="J4639" i="12" s="1"/>
  <c r="H4640" i="12"/>
  <c r="F4642" i="12"/>
  <c r="G4642" i="12" s="1"/>
  <c r="E4641" i="12"/>
  <c r="P4639" i="12" l="1"/>
  <c r="Q4639" i="12"/>
  <c r="R4638" i="12"/>
  <c r="L4640" i="12"/>
  <c r="M4640" i="12"/>
  <c r="N4639" i="12"/>
  <c r="I4640" i="12"/>
  <c r="J4640" i="12" s="1"/>
  <c r="H4641" i="12"/>
  <c r="F4643" i="12"/>
  <c r="G4643" i="12" s="1"/>
  <c r="E4642" i="12"/>
  <c r="P4640" i="12" l="1"/>
  <c r="Q4640" i="12"/>
  <c r="R4639" i="12"/>
  <c r="L4641" i="12"/>
  <c r="M4641" i="12"/>
  <c r="N4640" i="12"/>
  <c r="I4641" i="12"/>
  <c r="J4641" i="12" s="1"/>
  <c r="H4642" i="12"/>
  <c r="M4642" i="12" s="1"/>
  <c r="F4644" i="12"/>
  <c r="G4644" i="12" s="1"/>
  <c r="E4643" i="12"/>
  <c r="P4641" i="12" l="1"/>
  <c r="Q4641" i="12"/>
  <c r="Q4642" i="12" s="1"/>
  <c r="R4640" i="12"/>
  <c r="N4641" i="12"/>
  <c r="I4642" i="12"/>
  <c r="J4642" i="12" s="1"/>
  <c r="L4642" i="12"/>
  <c r="N4642" i="12" s="1"/>
  <c r="H4643" i="12"/>
  <c r="E4644" i="12"/>
  <c r="F4645" i="12"/>
  <c r="G4645" i="12" s="1"/>
  <c r="P4642" i="12" l="1"/>
  <c r="R4642" i="12" s="1"/>
  <c r="R4641" i="12"/>
  <c r="L4643" i="12"/>
  <c r="M4643" i="12"/>
  <c r="I4643" i="12"/>
  <c r="J4643" i="12" s="1"/>
  <c r="H4644" i="12"/>
  <c r="F4646" i="12"/>
  <c r="G4646" i="12" s="1"/>
  <c r="E4645" i="12"/>
  <c r="P4643" i="12" l="1"/>
  <c r="Q4643" i="12"/>
  <c r="L4644" i="12"/>
  <c r="M4644" i="12"/>
  <c r="N4643" i="12"/>
  <c r="I4644" i="12"/>
  <c r="J4644" i="12" s="1"/>
  <c r="H4645" i="12"/>
  <c r="E4646" i="12"/>
  <c r="F4647" i="12"/>
  <c r="G4647" i="12" s="1"/>
  <c r="P4644" i="12" l="1"/>
  <c r="Q4644" i="12"/>
  <c r="R4643" i="12"/>
  <c r="L4645" i="12"/>
  <c r="M4645" i="12"/>
  <c r="N4644" i="12"/>
  <c r="I4645" i="12"/>
  <c r="J4645" i="12" s="1"/>
  <c r="H4646" i="12"/>
  <c r="M4646" i="12" s="1"/>
  <c r="F4648" i="12"/>
  <c r="G4648" i="12" s="1"/>
  <c r="E4647" i="12"/>
  <c r="P4645" i="12" l="1"/>
  <c r="Q4645" i="12"/>
  <c r="Q4646" i="12" s="1"/>
  <c r="R4644" i="12"/>
  <c r="N4645" i="12"/>
  <c r="I4646" i="12"/>
  <c r="J4646" i="12" s="1"/>
  <c r="L4646" i="12"/>
  <c r="N4646" i="12" s="1"/>
  <c r="H4647" i="12"/>
  <c r="F4649" i="12"/>
  <c r="G4649" i="12" s="1"/>
  <c r="E4648" i="12"/>
  <c r="P4646" i="12" l="1"/>
  <c r="R4646" i="12" s="1"/>
  <c r="R4645" i="12"/>
  <c r="L4647" i="12"/>
  <c r="M4647" i="12"/>
  <c r="I4647" i="12"/>
  <c r="J4647" i="12" s="1"/>
  <c r="H4648" i="12"/>
  <c r="E4649" i="12"/>
  <c r="F4650" i="12"/>
  <c r="G4650" i="12" s="1"/>
  <c r="P4647" i="12" l="1"/>
  <c r="Q4647" i="12"/>
  <c r="L4648" i="12"/>
  <c r="M4648" i="12"/>
  <c r="N4647" i="12"/>
  <c r="I4648" i="12"/>
  <c r="J4648" i="12" s="1"/>
  <c r="H4649" i="12"/>
  <c r="F4651" i="12"/>
  <c r="G4651" i="12" s="1"/>
  <c r="E4650" i="12"/>
  <c r="P4648" i="12" l="1"/>
  <c r="Q4648" i="12"/>
  <c r="R4647" i="12"/>
  <c r="L4649" i="12"/>
  <c r="M4649" i="12"/>
  <c r="N4648" i="12"/>
  <c r="I4649" i="12"/>
  <c r="J4649" i="12" s="1"/>
  <c r="H4650" i="12"/>
  <c r="F4652" i="12"/>
  <c r="G4652" i="12" s="1"/>
  <c r="E4651" i="12"/>
  <c r="P4649" i="12" l="1"/>
  <c r="Q4649" i="12"/>
  <c r="R4648" i="12"/>
  <c r="L4650" i="12"/>
  <c r="M4650" i="12"/>
  <c r="N4649" i="12"/>
  <c r="I4650" i="12"/>
  <c r="J4650" i="12" s="1"/>
  <c r="H4651" i="12"/>
  <c r="F4653" i="12"/>
  <c r="G4653" i="12" s="1"/>
  <c r="E4652" i="12"/>
  <c r="P4650" i="12" l="1"/>
  <c r="Q4650" i="12"/>
  <c r="R4649" i="12"/>
  <c r="L4651" i="12"/>
  <c r="M4651" i="12"/>
  <c r="N4650" i="12"/>
  <c r="I4651" i="12"/>
  <c r="J4651" i="12" s="1"/>
  <c r="H4652" i="12"/>
  <c r="F4654" i="12"/>
  <c r="G4654" i="12" s="1"/>
  <c r="E4653" i="12"/>
  <c r="P4651" i="12" l="1"/>
  <c r="Q4651" i="12"/>
  <c r="R4650" i="12"/>
  <c r="L4652" i="12"/>
  <c r="M4652" i="12"/>
  <c r="N4651" i="12"/>
  <c r="I4652" i="12"/>
  <c r="J4652" i="12" s="1"/>
  <c r="H4653" i="12"/>
  <c r="E4654" i="12"/>
  <c r="F4655" i="12"/>
  <c r="G4655" i="12" s="1"/>
  <c r="P4652" i="12" l="1"/>
  <c r="Q4652" i="12"/>
  <c r="R4651" i="12"/>
  <c r="L4653" i="12"/>
  <c r="M4653" i="12"/>
  <c r="N4652" i="12"/>
  <c r="I4653" i="12"/>
  <c r="J4653" i="12" s="1"/>
  <c r="H4654" i="12"/>
  <c r="M4654" i="12" s="1"/>
  <c r="F4656" i="12"/>
  <c r="G4656" i="12" s="1"/>
  <c r="E4655" i="12"/>
  <c r="P4653" i="12" l="1"/>
  <c r="Q4653" i="12"/>
  <c r="Q4654" i="12" s="1"/>
  <c r="R4652" i="12"/>
  <c r="N4653" i="12"/>
  <c r="I4654" i="12"/>
  <c r="J4654" i="12" s="1"/>
  <c r="L4654" i="12"/>
  <c r="N4654" i="12" s="1"/>
  <c r="H4655" i="12"/>
  <c r="F4657" i="12"/>
  <c r="G4657" i="12" s="1"/>
  <c r="E4656" i="12"/>
  <c r="P4654" i="12" l="1"/>
  <c r="R4654" i="12" s="1"/>
  <c r="R4653" i="12"/>
  <c r="L4655" i="12"/>
  <c r="M4655" i="12"/>
  <c r="I4655" i="12"/>
  <c r="J4655" i="12" s="1"/>
  <c r="H4656" i="12"/>
  <c r="M4656" i="12" s="1"/>
  <c r="F4658" i="12"/>
  <c r="G4658" i="12" s="1"/>
  <c r="E4657" i="12"/>
  <c r="P4655" i="12" l="1"/>
  <c r="Q4655" i="12"/>
  <c r="Q4656" i="12" s="1"/>
  <c r="N4655" i="12"/>
  <c r="I4656" i="12"/>
  <c r="J4656" i="12" s="1"/>
  <c r="L4656" i="12"/>
  <c r="N4656" i="12" s="1"/>
  <c r="H4657" i="12"/>
  <c r="M4657" i="12" s="1"/>
  <c r="E4658" i="12"/>
  <c r="F4659" i="12"/>
  <c r="G4659" i="12" s="1"/>
  <c r="P4656" i="12" l="1"/>
  <c r="R4656" i="12" s="1"/>
  <c r="Q4657" i="12"/>
  <c r="R4655" i="12"/>
  <c r="I4657" i="12"/>
  <c r="J4657" i="12" s="1"/>
  <c r="L4657" i="12"/>
  <c r="N4657" i="12" s="1"/>
  <c r="H4658" i="12"/>
  <c r="F4660" i="12"/>
  <c r="G4660" i="12" s="1"/>
  <c r="E4659" i="12"/>
  <c r="P4657" i="12" l="1"/>
  <c r="R4657" i="12" s="1"/>
  <c r="L4658" i="12"/>
  <c r="M4658" i="12"/>
  <c r="I4658" i="12"/>
  <c r="J4658" i="12" s="1"/>
  <c r="H4659" i="12"/>
  <c r="F4661" i="12"/>
  <c r="G4661" i="12" s="1"/>
  <c r="E4660" i="12"/>
  <c r="P4658" i="12" l="1"/>
  <c r="Q4658" i="12"/>
  <c r="L4659" i="12"/>
  <c r="M4659" i="12"/>
  <c r="N4658" i="12"/>
  <c r="I4659" i="12"/>
  <c r="J4659" i="12" s="1"/>
  <c r="H4660" i="12"/>
  <c r="E4661" i="12"/>
  <c r="F4662" i="12"/>
  <c r="G4662" i="12" s="1"/>
  <c r="P4659" i="12" l="1"/>
  <c r="Q4659" i="12"/>
  <c r="R4658" i="12"/>
  <c r="L4660" i="12"/>
  <c r="M4660" i="12"/>
  <c r="N4659" i="12"/>
  <c r="I4660" i="12"/>
  <c r="J4660" i="12" s="1"/>
  <c r="H4661" i="12"/>
  <c r="F4663" i="12"/>
  <c r="G4663" i="12" s="1"/>
  <c r="E4662" i="12"/>
  <c r="P4660" i="12" l="1"/>
  <c r="Q4660" i="12"/>
  <c r="R4659" i="12"/>
  <c r="L4661" i="12"/>
  <c r="M4661" i="12"/>
  <c r="N4660" i="12"/>
  <c r="I4661" i="12"/>
  <c r="J4661" i="12" s="1"/>
  <c r="H4662" i="12"/>
  <c r="F4664" i="12"/>
  <c r="G4664" i="12" s="1"/>
  <c r="E4663" i="12"/>
  <c r="P4661" i="12" l="1"/>
  <c r="Q4661" i="12"/>
  <c r="R4660" i="12"/>
  <c r="L4662" i="12"/>
  <c r="M4662" i="12"/>
  <c r="N4661" i="12"/>
  <c r="I4662" i="12"/>
  <c r="J4662" i="12" s="1"/>
  <c r="H4663" i="12"/>
  <c r="M4663" i="12" s="1"/>
  <c r="F4665" i="12"/>
  <c r="G4665" i="12" s="1"/>
  <c r="E4664" i="12"/>
  <c r="P4662" i="12" l="1"/>
  <c r="Q4662" i="12"/>
  <c r="Q4663" i="12" s="1"/>
  <c r="R4661" i="12"/>
  <c r="N4662" i="12"/>
  <c r="I4663" i="12"/>
  <c r="J4663" i="12" s="1"/>
  <c r="L4663" i="12"/>
  <c r="N4663" i="12" s="1"/>
  <c r="H4664" i="12"/>
  <c r="E4665" i="12"/>
  <c r="F4666" i="12"/>
  <c r="G4666" i="12" s="1"/>
  <c r="P4663" i="12" l="1"/>
  <c r="R4662" i="12"/>
  <c r="L4664" i="12"/>
  <c r="M4664" i="12"/>
  <c r="I4664" i="12"/>
  <c r="J4664" i="12" s="1"/>
  <c r="H4665" i="12"/>
  <c r="F4667" i="12"/>
  <c r="G4667" i="12" s="1"/>
  <c r="E4666" i="12"/>
  <c r="P4664" i="12" l="1"/>
  <c r="R4663" i="12"/>
  <c r="Q4664" i="12"/>
  <c r="L4665" i="12"/>
  <c r="M4665" i="12"/>
  <c r="N4664" i="12"/>
  <c r="I4665" i="12"/>
  <c r="J4665" i="12" s="1"/>
  <c r="H4666" i="12"/>
  <c r="M4666" i="12" s="1"/>
  <c r="F4668" i="12"/>
  <c r="G4668" i="12" s="1"/>
  <c r="E4667" i="12"/>
  <c r="P4665" i="12" l="1"/>
  <c r="Q4665" i="12"/>
  <c r="Q4666" i="12" s="1"/>
  <c r="R4664" i="12"/>
  <c r="N4665" i="12"/>
  <c r="I4666" i="12"/>
  <c r="J4666" i="12" s="1"/>
  <c r="L4666" i="12"/>
  <c r="N4666" i="12" s="1"/>
  <c r="H4667" i="12"/>
  <c r="F4669" i="12"/>
  <c r="G4669" i="12" s="1"/>
  <c r="E4668" i="12"/>
  <c r="P4666" i="12" l="1"/>
  <c r="R4666" i="12" s="1"/>
  <c r="R4665" i="12"/>
  <c r="L4667" i="12"/>
  <c r="M4667" i="12"/>
  <c r="I4667" i="12"/>
  <c r="J4667" i="12" s="1"/>
  <c r="H4668" i="12"/>
  <c r="F4670" i="12"/>
  <c r="G4670" i="12" s="1"/>
  <c r="E4669" i="12"/>
  <c r="P4667" i="12" l="1"/>
  <c r="Q4667" i="12"/>
  <c r="L4668" i="12"/>
  <c r="M4668" i="12"/>
  <c r="N4667" i="12"/>
  <c r="I4668" i="12"/>
  <c r="J4668" i="12" s="1"/>
  <c r="H4669" i="12"/>
  <c r="F4671" i="12"/>
  <c r="G4671" i="12" s="1"/>
  <c r="E4670" i="12"/>
  <c r="P4668" i="12" l="1"/>
  <c r="Q4668" i="12"/>
  <c r="R4667" i="12"/>
  <c r="L4669" i="12"/>
  <c r="M4669" i="12"/>
  <c r="N4668" i="12"/>
  <c r="I4669" i="12"/>
  <c r="J4669" i="12" s="1"/>
  <c r="H4670" i="12"/>
  <c r="E4671" i="12"/>
  <c r="F4672" i="12"/>
  <c r="G4672" i="12" s="1"/>
  <c r="P4669" i="12" l="1"/>
  <c r="Q4669" i="12"/>
  <c r="R4668" i="12"/>
  <c r="L4670" i="12"/>
  <c r="M4670" i="12"/>
  <c r="N4669" i="12"/>
  <c r="I4670" i="12"/>
  <c r="J4670" i="12" s="1"/>
  <c r="H4671" i="12"/>
  <c r="F4673" i="12"/>
  <c r="G4673" i="12" s="1"/>
  <c r="E4672" i="12"/>
  <c r="P4670" i="12" l="1"/>
  <c r="Q4670" i="12"/>
  <c r="R4669" i="12"/>
  <c r="L4671" i="12"/>
  <c r="M4671" i="12"/>
  <c r="N4670" i="12"/>
  <c r="I4671" i="12"/>
  <c r="J4671" i="12" s="1"/>
  <c r="H4672" i="12"/>
  <c r="E4673" i="12"/>
  <c r="F4674" i="12"/>
  <c r="G4674" i="12" s="1"/>
  <c r="P4671" i="12" l="1"/>
  <c r="Q4671" i="12"/>
  <c r="R4670" i="12"/>
  <c r="L4672" i="12"/>
  <c r="M4672" i="12"/>
  <c r="N4671" i="12"/>
  <c r="I4672" i="12"/>
  <c r="J4672" i="12" s="1"/>
  <c r="H4673" i="12"/>
  <c r="F4675" i="12"/>
  <c r="G4675" i="12" s="1"/>
  <c r="E4674" i="12"/>
  <c r="P4672" i="12" l="1"/>
  <c r="Q4672" i="12"/>
  <c r="R4671" i="12"/>
  <c r="L4673" i="12"/>
  <c r="M4673" i="12"/>
  <c r="N4672" i="12"/>
  <c r="I4673" i="12"/>
  <c r="J4673" i="12" s="1"/>
  <c r="H4674" i="12"/>
  <c r="E4675" i="12"/>
  <c r="F4676" i="12"/>
  <c r="G4676" i="12" s="1"/>
  <c r="P4673" i="12" l="1"/>
  <c r="Q4673" i="12"/>
  <c r="R4672" i="12"/>
  <c r="L4674" i="12"/>
  <c r="M4674" i="12"/>
  <c r="N4673" i="12"/>
  <c r="I4674" i="12"/>
  <c r="J4674" i="12" s="1"/>
  <c r="H4675" i="12"/>
  <c r="F4677" i="12"/>
  <c r="G4677" i="12" s="1"/>
  <c r="E4676" i="12"/>
  <c r="P4674" i="12" l="1"/>
  <c r="Q4674" i="12"/>
  <c r="R4673" i="12"/>
  <c r="L4675" i="12"/>
  <c r="M4675" i="12"/>
  <c r="N4674" i="12"/>
  <c r="I4675" i="12"/>
  <c r="J4675" i="12" s="1"/>
  <c r="H4676" i="12"/>
  <c r="E4677" i="12"/>
  <c r="F4678" i="12"/>
  <c r="G4678" i="12" s="1"/>
  <c r="P4675" i="12" l="1"/>
  <c r="Q4675" i="12"/>
  <c r="R4674" i="12"/>
  <c r="L4676" i="12"/>
  <c r="M4676" i="12"/>
  <c r="N4675" i="12"/>
  <c r="I4676" i="12"/>
  <c r="J4676" i="12" s="1"/>
  <c r="H4677" i="12"/>
  <c r="F4679" i="12"/>
  <c r="G4679" i="12" s="1"/>
  <c r="E4678" i="12"/>
  <c r="R4675" i="12" l="1"/>
  <c r="P4676" i="12"/>
  <c r="Q4676" i="12"/>
  <c r="L4677" i="12"/>
  <c r="M4677" i="12"/>
  <c r="N4676" i="12"/>
  <c r="I4677" i="12"/>
  <c r="J4677" i="12" s="1"/>
  <c r="H4678" i="12"/>
  <c r="E4679" i="12"/>
  <c r="F4680" i="12"/>
  <c r="G4680" i="12" s="1"/>
  <c r="P4677" i="12" l="1"/>
  <c r="Q4677" i="12"/>
  <c r="R4676" i="12"/>
  <c r="L4678" i="12"/>
  <c r="M4678" i="12"/>
  <c r="N4677" i="12"/>
  <c r="I4678" i="12"/>
  <c r="J4678" i="12" s="1"/>
  <c r="H4679" i="12"/>
  <c r="F4681" i="12"/>
  <c r="G4681" i="12" s="1"/>
  <c r="E4680" i="12"/>
  <c r="P4678" i="12" l="1"/>
  <c r="Q4678" i="12"/>
  <c r="R4677" i="12"/>
  <c r="L4679" i="12"/>
  <c r="M4679" i="12"/>
  <c r="N4678" i="12"/>
  <c r="I4679" i="12"/>
  <c r="J4679" i="12" s="1"/>
  <c r="H4680" i="12"/>
  <c r="E4681" i="12"/>
  <c r="F4682" i="12"/>
  <c r="G4682" i="12" s="1"/>
  <c r="P4679" i="12" l="1"/>
  <c r="Q4679" i="12"/>
  <c r="R4678" i="12"/>
  <c r="L4680" i="12"/>
  <c r="M4680" i="12"/>
  <c r="N4679" i="12"/>
  <c r="I4680" i="12"/>
  <c r="J4680" i="12" s="1"/>
  <c r="H4681" i="12"/>
  <c r="F4683" i="12"/>
  <c r="G4683" i="12" s="1"/>
  <c r="E4682" i="12"/>
  <c r="R4679" i="12" l="1"/>
  <c r="P4680" i="12"/>
  <c r="Q4680" i="12"/>
  <c r="L4681" i="12"/>
  <c r="M4681" i="12"/>
  <c r="N4680" i="12"/>
  <c r="I4681" i="12"/>
  <c r="J4681" i="12" s="1"/>
  <c r="H4682" i="12"/>
  <c r="F4684" i="12"/>
  <c r="G4684" i="12" s="1"/>
  <c r="E4683" i="12"/>
  <c r="P4681" i="12" l="1"/>
  <c r="Q4681" i="12"/>
  <c r="R4680" i="12"/>
  <c r="L4682" i="12"/>
  <c r="M4682" i="12"/>
  <c r="N4681" i="12"/>
  <c r="I4682" i="12"/>
  <c r="J4682" i="12" s="1"/>
  <c r="H4683" i="12"/>
  <c r="F4685" i="12"/>
  <c r="G4685" i="12" s="1"/>
  <c r="E4684" i="12"/>
  <c r="P4682" i="12" l="1"/>
  <c r="Q4682" i="12"/>
  <c r="R4681" i="12"/>
  <c r="L4683" i="12"/>
  <c r="M4683" i="12"/>
  <c r="N4682" i="12"/>
  <c r="I4683" i="12"/>
  <c r="J4683" i="12" s="1"/>
  <c r="H4684" i="12"/>
  <c r="F4686" i="12"/>
  <c r="G4686" i="12" s="1"/>
  <c r="E4685" i="12"/>
  <c r="P4683" i="12" l="1"/>
  <c r="Q4683" i="12"/>
  <c r="R4682" i="12"/>
  <c r="L4684" i="12"/>
  <c r="M4684" i="12"/>
  <c r="N4683" i="12"/>
  <c r="I4684" i="12"/>
  <c r="J4684" i="12" s="1"/>
  <c r="H4685" i="12"/>
  <c r="F4687" i="12"/>
  <c r="G4687" i="12" s="1"/>
  <c r="E4686" i="12"/>
  <c r="P4684" i="12" l="1"/>
  <c r="Q4684" i="12"/>
  <c r="R4683" i="12"/>
  <c r="L4685" i="12"/>
  <c r="M4685" i="12"/>
  <c r="N4684" i="12"/>
  <c r="I4685" i="12"/>
  <c r="J4685" i="12" s="1"/>
  <c r="H4686" i="12"/>
  <c r="E4687" i="12"/>
  <c r="F4688" i="12"/>
  <c r="G4688" i="12" s="1"/>
  <c r="P4685" i="12" l="1"/>
  <c r="Q4685" i="12"/>
  <c r="R4684" i="12"/>
  <c r="L4686" i="12"/>
  <c r="M4686" i="12"/>
  <c r="N4685" i="12"/>
  <c r="I4686" i="12"/>
  <c r="J4686" i="12" s="1"/>
  <c r="H4687" i="12"/>
  <c r="M4687" i="12" s="1"/>
  <c r="F4689" i="12"/>
  <c r="G4689" i="12" s="1"/>
  <c r="E4688" i="12"/>
  <c r="P4686" i="12" l="1"/>
  <c r="Q4686" i="12"/>
  <c r="Q4687" i="12" s="1"/>
  <c r="R4685" i="12"/>
  <c r="N4686" i="12"/>
  <c r="I4687" i="12"/>
  <c r="J4687" i="12" s="1"/>
  <c r="L4687" i="12"/>
  <c r="N4687" i="12" s="1"/>
  <c r="H4688" i="12"/>
  <c r="F4690" i="12"/>
  <c r="G4690" i="12" s="1"/>
  <c r="E4689" i="12"/>
  <c r="P4687" i="12" l="1"/>
  <c r="R4687" i="12" s="1"/>
  <c r="R4686" i="12"/>
  <c r="L4688" i="12"/>
  <c r="M4688" i="12"/>
  <c r="I4688" i="12"/>
  <c r="J4688" i="12" s="1"/>
  <c r="H4689" i="12"/>
  <c r="E4690" i="12"/>
  <c r="F4691" i="12"/>
  <c r="G4691" i="12" s="1"/>
  <c r="P4688" i="12" l="1"/>
  <c r="Q4688" i="12"/>
  <c r="L4689" i="12"/>
  <c r="M4689" i="12"/>
  <c r="N4688" i="12"/>
  <c r="I4689" i="12"/>
  <c r="J4689" i="12" s="1"/>
  <c r="H4690" i="12"/>
  <c r="M4690" i="12" s="1"/>
  <c r="F4692" i="12"/>
  <c r="G4692" i="12" s="1"/>
  <c r="E4691" i="12"/>
  <c r="P4689" i="12" l="1"/>
  <c r="Q4689" i="12"/>
  <c r="Q4690" i="12" s="1"/>
  <c r="R4688" i="12"/>
  <c r="N4689" i="12"/>
  <c r="I4690" i="12"/>
  <c r="J4690" i="12" s="1"/>
  <c r="L4690" i="12"/>
  <c r="N4690" i="12" s="1"/>
  <c r="H4691" i="12"/>
  <c r="M4691" i="12" s="1"/>
  <c r="E4692" i="12"/>
  <c r="F4693" i="12"/>
  <c r="G4693" i="12" s="1"/>
  <c r="P4690" i="12" l="1"/>
  <c r="R4690" i="12" s="1"/>
  <c r="Q4691" i="12"/>
  <c r="R4689" i="12"/>
  <c r="I4691" i="12"/>
  <c r="J4691" i="12" s="1"/>
  <c r="L4691" i="12"/>
  <c r="N4691" i="12" s="1"/>
  <c r="H4692" i="12"/>
  <c r="F4694" i="12"/>
  <c r="G4694" i="12" s="1"/>
  <c r="E4693" i="12"/>
  <c r="P4691" i="12" l="1"/>
  <c r="R4691" i="12" s="1"/>
  <c r="L4692" i="12"/>
  <c r="M4692" i="12"/>
  <c r="I4692" i="12"/>
  <c r="J4692" i="12" s="1"/>
  <c r="H4693" i="12"/>
  <c r="F4695" i="12"/>
  <c r="G4695" i="12" s="1"/>
  <c r="E4694" i="12"/>
  <c r="P4692" i="12" l="1"/>
  <c r="Q4692" i="12"/>
  <c r="L4693" i="12"/>
  <c r="M4693" i="12"/>
  <c r="N4692" i="12"/>
  <c r="I4693" i="12"/>
  <c r="J4693" i="12" s="1"/>
  <c r="H4694" i="12"/>
  <c r="E4695" i="12"/>
  <c r="F4696" i="12"/>
  <c r="G4696" i="12" s="1"/>
  <c r="P4693" i="12" l="1"/>
  <c r="Q4693" i="12"/>
  <c r="R4692" i="12"/>
  <c r="L4694" i="12"/>
  <c r="M4694" i="12"/>
  <c r="N4693" i="12"/>
  <c r="I4694" i="12"/>
  <c r="J4694" i="12" s="1"/>
  <c r="H4695" i="12"/>
  <c r="F4697" i="12"/>
  <c r="G4697" i="12" s="1"/>
  <c r="E4696" i="12"/>
  <c r="P4694" i="12" l="1"/>
  <c r="Q4694" i="12"/>
  <c r="R4693" i="12"/>
  <c r="L4695" i="12"/>
  <c r="M4695" i="12"/>
  <c r="N4694" i="12"/>
  <c r="I4695" i="12"/>
  <c r="J4695" i="12" s="1"/>
  <c r="H4696" i="12"/>
  <c r="F4698" i="12"/>
  <c r="G4698" i="12" s="1"/>
  <c r="E4697" i="12"/>
  <c r="P4695" i="12" l="1"/>
  <c r="Q4695" i="12"/>
  <c r="R4694" i="12"/>
  <c r="L4696" i="12"/>
  <c r="M4696" i="12"/>
  <c r="N4695" i="12"/>
  <c r="I4696" i="12"/>
  <c r="J4696" i="12" s="1"/>
  <c r="H4697" i="12"/>
  <c r="E4698" i="12"/>
  <c r="F4699" i="12"/>
  <c r="G4699" i="12" s="1"/>
  <c r="P4696" i="12" l="1"/>
  <c r="Q4696" i="12"/>
  <c r="R4695" i="12"/>
  <c r="L4697" i="12"/>
  <c r="M4697" i="12"/>
  <c r="N4696" i="12"/>
  <c r="I4697" i="12"/>
  <c r="J4697" i="12" s="1"/>
  <c r="H4698" i="12"/>
  <c r="F4700" i="12"/>
  <c r="G4700" i="12" s="1"/>
  <c r="E4699" i="12"/>
  <c r="P4697" i="12" l="1"/>
  <c r="Q4697" i="12"/>
  <c r="R4696" i="12"/>
  <c r="L4698" i="12"/>
  <c r="M4698" i="12"/>
  <c r="N4697" i="12"/>
  <c r="I4698" i="12"/>
  <c r="J4698" i="12" s="1"/>
  <c r="H4699" i="12"/>
  <c r="M4699" i="12" s="1"/>
  <c r="E4700" i="12"/>
  <c r="F4701" i="12"/>
  <c r="G4701" i="12" s="1"/>
  <c r="P4698" i="12" l="1"/>
  <c r="Q4698" i="12"/>
  <c r="Q4699" i="12" s="1"/>
  <c r="R4697" i="12"/>
  <c r="N4698" i="12"/>
  <c r="I4699" i="12"/>
  <c r="J4699" i="12" s="1"/>
  <c r="L4699" i="12"/>
  <c r="N4699" i="12" s="1"/>
  <c r="H4700" i="12"/>
  <c r="M4700" i="12" s="1"/>
  <c r="F4702" i="12"/>
  <c r="G4702" i="12" s="1"/>
  <c r="E4701" i="12"/>
  <c r="P4699" i="12" l="1"/>
  <c r="R4699" i="12" s="1"/>
  <c r="Q4700" i="12"/>
  <c r="R4698" i="12"/>
  <c r="I4700" i="12"/>
  <c r="J4700" i="12" s="1"/>
  <c r="L4700" i="12"/>
  <c r="N4700" i="12" s="1"/>
  <c r="H4701" i="12"/>
  <c r="M4701" i="12" s="1"/>
  <c r="E4702" i="12"/>
  <c r="F4703" i="12"/>
  <c r="G4703" i="12" s="1"/>
  <c r="P4700" i="12" l="1"/>
  <c r="R4700" i="12" s="1"/>
  <c r="Q4701" i="12"/>
  <c r="I4701" i="12"/>
  <c r="J4701" i="12" s="1"/>
  <c r="L4701" i="12"/>
  <c r="N4701" i="12" s="1"/>
  <c r="H4702" i="12"/>
  <c r="F4704" i="12"/>
  <c r="G4704" i="12" s="1"/>
  <c r="E4703" i="12"/>
  <c r="P4701" i="12" l="1"/>
  <c r="R4701" i="12" s="1"/>
  <c r="L4702" i="12"/>
  <c r="M4702" i="12"/>
  <c r="I4702" i="12"/>
  <c r="J4702" i="12" s="1"/>
  <c r="H4703" i="12"/>
  <c r="M4703" i="12" s="1"/>
  <c r="E4704" i="12"/>
  <c r="F4705" i="12"/>
  <c r="G4705" i="12" s="1"/>
  <c r="P4702" i="12" l="1"/>
  <c r="Q4702" i="12"/>
  <c r="Q4703" i="12" s="1"/>
  <c r="N4702" i="12"/>
  <c r="I4703" i="12"/>
  <c r="J4703" i="12" s="1"/>
  <c r="L4703" i="12"/>
  <c r="N4703" i="12" s="1"/>
  <c r="H4704" i="12"/>
  <c r="M4704" i="12" s="1"/>
  <c r="F4706" i="12"/>
  <c r="G4706" i="12" s="1"/>
  <c r="E4705" i="12"/>
  <c r="P4703" i="12" l="1"/>
  <c r="R4703" i="12" s="1"/>
  <c r="Q4704" i="12"/>
  <c r="R4702" i="12"/>
  <c r="I4704" i="12"/>
  <c r="J4704" i="12" s="1"/>
  <c r="L4704" i="12"/>
  <c r="N4704" i="12" s="1"/>
  <c r="H4705" i="12"/>
  <c r="F4707" i="12"/>
  <c r="G4707" i="12" s="1"/>
  <c r="E4706" i="12"/>
  <c r="P4704" i="12" l="1"/>
  <c r="R4704" i="12" s="1"/>
  <c r="L4705" i="12"/>
  <c r="M4705" i="12"/>
  <c r="I4705" i="12"/>
  <c r="J4705" i="12" s="1"/>
  <c r="H4706" i="12"/>
  <c r="E4707" i="12"/>
  <c r="F4708" i="12"/>
  <c r="G4708" i="12" s="1"/>
  <c r="P4705" i="12" l="1"/>
  <c r="Q4705" i="12"/>
  <c r="L4706" i="12"/>
  <c r="M4706" i="12"/>
  <c r="N4705" i="12"/>
  <c r="I4706" i="12"/>
  <c r="J4706" i="12" s="1"/>
  <c r="H4707" i="12"/>
  <c r="F4709" i="12"/>
  <c r="G4709" i="12" s="1"/>
  <c r="E4708" i="12"/>
  <c r="P4706" i="12" l="1"/>
  <c r="Q4706" i="12"/>
  <c r="R4705" i="12"/>
  <c r="L4707" i="12"/>
  <c r="M4707" i="12"/>
  <c r="N4706" i="12"/>
  <c r="I4707" i="12"/>
  <c r="J4707" i="12" s="1"/>
  <c r="H4708" i="12"/>
  <c r="F4710" i="12"/>
  <c r="G4710" i="12" s="1"/>
  <c r="E4709" i="12"/>
  <c r="P4707" i="12" l="1"/>
  <c r="Q4707" i="12"/>
  <c r="R4706" i="12"/>
  <c r="L4708" i="12"/>
  <c r="M4708" i="12"/>
  <c r="N4707" i="12"/>
  <c r="I4708" i="12"/>
  <c r="J4708" i="12" s="1"/>
  <c r="H4709" i="12"/>
  <c r="E4710" i="12"/>
  <c r="F4711" i="12"/>
  <c r="G4711" i="12" s="1"/>
  <c r="P4708" i="12" l="1"/>
  <c r="Q4708" i="12"/>
  <c r="R4707" i="12"/>
  <c r="L4709" i="12"/>
  <c r="M4709" i="12"/>
  <c r="N4708" i="12"/>
  <c r="I4709" i="12"/>
  <c r="J4709" i="12" s="1"/>
  <c r="H4710" i="12"/>
  <c r="F4712" i="12"/>
  <c r="G4712" i="12" s="1"/>
  <c r="E4711" i="12"/>
  <c r="P4709" i="12" l="1"/>
  <c r="Q4709" i="12"/>
  <c r="R4708" i="12"/>
  <c r="L4710" i="12"/>
  <c r="M4710" i="12"/>
  <c r="N4709" i="12"/>
  <c r="I4710" i="12"/>
  <c r="J4710" i="12" s="1"/>
  <c r="H4711" i="12"/>
  <c r="F4713" i="12"/>
  <c r="G4713" i="12" s="1"/>
  <c r="E4712" i="12"/>
  <c r="P4710" i="12" l="1"/>
  <c r="Q4710" i="12"/>
  <c r="R4709" i="12"/>
  <c r="L4711" i="12"/>
  <c r="M4711" i="12"/>
  <c r="N4710" i="12"/>
  <c r="I4711" i="12"/>
  <c r="J4711" i="12" s="1"/>
  <c r="H4712" i="12"/>
  <c r="E4713" i="12"/>
  <c r="F4714" i="12"/>
  <c r="G4714" i="12" s="1"/>
  <c r="P4711" i="12" l="1"/>
  <c r="Q4711" i="12"/>
  <c r="R4710" i="12"/>
  <c r="L4712" i="12"/>
  <c r="M4712" i="12"/>
  <c r="N4711" i="12"/>
  <c r="I4712" i="12"/>
  <c r="J4712" i="12" s="1"/>
  <c r="H4713" i="12"/>
  <c r="F4715" i="12"/>
  <c r="G4715" i="12" s="1"/>
  <c r="E4714" i="12"/>
  <c r="P4712" i="12" l="1"/>
  <c r="Q4712" i="12"/>
  <c r="R4711" i="12"/>
  <c r="L4713" i="12"/>
  <c r="M4713" i="12"/>
  <c r="N4712" i="12"/>
  <c r="I4713" i="12"/>
  <c r="J4713" i="12" s="1"/>
  <c r="H4714" i="12"/>
  <c r="F4716" i="12"/>
  <c r="G4716" i="12" s="1"/>
  <c r="E4715" i="12"/>
  <c r="P4713" i="12" l="1"/>
  <c r="Q4713" i="12"/>
  <c r="R4712" i="12"/>
  <c r="L4714" i="12"/>
  <c r="M4714" i="12"/>
  <c r="N4713" i="12"/>
  <c r="I4714" i="12"/>
  <c r="J4714" i="12" s="1"/>
  <c r="H4715" i="12"/>
  <c r="M4715" i="12" s="1"/>
  <c r="E4716" i="12"/>
  <c r="F4717" i="12"/>
  <c r="G4717" i="12" s="1"/>
  <c r="R4713" i="12" l="1"/>
  <c r="P4714" i="12"/>
  <c r="Q4714" i="12"/>
  <c r="Q4715" i="12" s="1"/>
  <c r="N4714" i="12"/>
  <c r="I4715" i="12"/>
  <c r="J4715" i="12" s="1"/>
  <c r="L4715" i="12"/>
  <c r="N4715" i="12" s="1"/>
  <c r="H4716" i="12"/>
  <c r="F4718" i="12"/>
  <c r="G4718" i="12" s="1"/>
  <c r="E4717" i="12"/>
  <c r="P4715" i="12" l="1"/>
  <c r="R4715" i="12" s="1"/>
  <c r="R4714" i="12"/>
  <c r="L4716" i="12"/>
  <c r="M4716" i="12"/>
  <c r="I4716" i="12"/>
  <c r="J4716" i="12" s="1"/>
  <c r="H4717" i="12"/>
  <c r="E4718" i="12"/>
  <c r="F4719" i="12"/>
  <c r="G4719" i="12" s="1"/>
  <c r="P4716" i="12" l="1"/>
  <c r="Q4716" i="12"/>
  <c r="L4717" i="12"/>
  <c r="M4717" i="12"/>
  <c r="N4716" i="12"/>
  <c r="I4717" i="12"/>
  <c r="J4717" i="12" s="1"/>
  <c r="H4718" i="12"/>
  <c r="F4720" i="12"/>
  <c r="G4720" i="12" s="1"/>
  <c r="E4719" i="12"/>
  <c r="P4717" i="12" l="1"/>
  <c r="Q4717" i="12"/>
  <c r="R4716" i="12"/>
  <c r="L4718" i="12"/>
  <c r="M4718" i="12"/>
  <c r="N4717" i="12"/>
  <c r="I4718" i="12"/>
  <c r="J4718" i="12" s="1"/>
  <c r="H4719" i="12"/>
  <c r="F4721" i="12"/>
  <c r="G4721" i="12" s="1"/>
  <c r="E4720" i="12"/>
  <c r="P4718" i="12" l="1"/>
  <c r="Q4718" i="12"/>
  <c r="R4717" i="12"/>
  <c r="L4719" i="12"/>
  <c r="M4719" i="12"/>
  <c r="N4718" i="12"/>
  <c r="I4719" i="12"/>
  <c r="J4719" i="12" s="1"/>
  <c r="H4720" i="12"/>
  <c r="F4722" i="12"/>
  <c r="G4722" i="12" s="1"/>
  <c r="E4721" i="12"/>
  <c r="P4719" i="12" l="1"/>
  <c r="Q4719" i="12"/>
  <c r="R4718" i="12"/>
  <c r="L4720" i="12"/>
  <c r="M4720" i="12"/>
  <c r="N4719" i="12"/>
  <c r="I4720" i="12"/>
  <c r="J4720" i="12" s="1"/>
  <c r="H4721" i="12"/>
  <c r="M4721" i="12" s="1"/>
  <c r="F4723" i="12"/>
  <c r="G4723" i="12" s="1"/>
  <c r="E4722" i="12"/>
  <c r="P4720" i="12" l="1"/>
  <c r="Q4720" i="12"/>
  <c r="Q4721" i="12" s="1"/>
  <c r="R4719" i="12"/>
  <c r="N4720" i="12"/>
  <c r="I4721" i="12"/>
  <c r="J4721" i="12" s="1"/>
  <c r="L4721" i="12"/>
  <c r="N4721" i="12" s="1"/>
  <c r="H4722" i="12"/>
  <c r="F4724" i="12"/>
  <c r="G4724" i="12" s="1"/>
  <c r="E4723" i="12"/>
  <c r="P4721" i="12" l="1"/>
  <c r="R4721" i="12" s="1"/>
  <c r="R4720" i="12"/>
  <c r="L4722" i="12"/>
  <c r="M4722" i="12"/>
  <c r="I4722" i="12"/>
  <c r="J4722" i="12" s="1"/>
  <c r="H4723" i="12"/>
  <c r="F4725" i="12"/>
  <c r="G4725" i="12" s="1"/>
  <c r="E4724" i="12"/>
  <c r="P4722" i="12" l="1"/>
  <c r="Q4722" i="12"/>
  <c r="L4723" i="12"/>
  <c r="M4723" i="12"/>
  <c r="N4722" i="12"/>
  <c r="I4723" i="12"/>
  <c r="J4723" i="12" s="1"/>
  <c r="H4724" i="12"/>
  <c r="F4726" i="12"/>
  <c r="G4726" i="12" s="1"/>
  <c r="E4725" i="12"/>
  <c r="P4723" i="12" l="1"/>
  <c r="Q4723" i="12"/>
  <c r="R4722" i="12"/>
  <c r="L4724" i="12"/>
  <c r="M4724" i="12"/>
  <c r="N4723" i="12"/>
  <c r="I4724" i="12"/>
  <c r="J4724" i="12" s="1"/>
  <c r="H4725" i="12"/>
  <c r="F4727" i="12"/>
  <c r="G4727" i="12" s="1"/>
  <c r="E4726" i="12"/>
  <c r="P4724" i="12" l="1"/>
  <c r="Q4724" i="12"/>
  <c r="R4723" i="12"/>
  <c r="L4725" i="12"/>
  <c r="M4725" i="12"/>
  <c r="N4724" i="12"/>
  <c r="I4725" i="12"/>
  <c r="J4725" i="12" s="1"/>
  <c r="H4726" i="12"/>
  <c r="E4727" i="12"/>
  <c r="F4728" i="12"/>
  <c r="G4728" i="12" s="1"/>
  <c r="P4725" i="12" l="1"/>
  <c r="Q4725" i="12"/>
  <c r="R4724" i="12"/>
  <c r="L4726" i="12"/>
  <c r="M4726" i="12"/>
  <c r="N4725" i="12"/>
  <c r="I4726" i="12"/>
  <c r="J4726" i="12" s="1"/>
  <c r="H4727" i="12"/>
  <c r="F4729" i="12"/>
  <c r="G4729" i="12" s="1"/>
  <c r="E4728" i="12"/>
  <c r="P4726" i="12" l="1"/>
  <c r="Q4726" i="12"/>
  <c r="R4725" i="12"/>
  <c r="L4727" i="12"/>
  <c r="M4727" i="12"/>
  <c r="N4726" i="12"/>
  <c r="I4727" i="12"/>
  <c r="J4727" i="12" s="1"/>
  <c r="H4728" i="12"/>
  <c r="M4728" i="12" s="1"/>
  <c r="F4730" i="12"/>
  <c r="G4730" i="12" s="1"/>
  <c r="E4729" i="12"/>
  <c r="P4727" i="12" l="1"/>
  <c r="Q4727" i="12"/>
  <c r="Q4728" i="12" s="1"/>
  <c r="R4726" i="12"/>
  <c r="N4727" i="12"/>
  <c r="I4728" i="12"/>
  <c r="J4728" i="12" s="1"/>
  <c r="L4728" i="12"/>
  <c r="N4728" i="12" s="1"/>
  <c r="H4729" i="12"/>
  <c r="F4731" i="12"/>
  <c r="G4731" i="12" s="1"/>
  <c r="E4730" i="12"/>
  <c r="P4728" i="12" l="1"/>
  <c r="R4728" i="12" s="1"/>
  <c r="R4727" i="12"/>
  <c r="L4729" i="12"/>
  <c r="M4729" i="12"/>
  <c r="I4729" i="12"/>
  <c r="J4729" i="12" s="1"/>
  <c r="H4730" i="12"/>
  <c r="F4732" i="12"/>
  <c r="G4732" i="12" s="1"/>
  <c r="E4731" i="12"/>
  <c r="P4729" i="12" l="1"/>
  <c r="Q4729" i="12"/>
  <c r="L4730" i="12"/>
  <c r="M4730" i="12"/>
  <c r="N4729" i="12"/>
  <c r="I4730" i="12"/>
  <c r="J4730" i="12" s="1"/>
  <c r="H4731" i="12"/>
  <c r="F4733" i="12"/>
  <c r="G4733" i="12" s="1"/>
  <c r="E4732" i="12"/>
  <c r="P4730" i="12" l="1"/>
  <c r="Q4730" i="12"/>
  <c r="R4729" i="12"/>
  <c r="L4731" i="12"/>
  <c r="M4731" i="12"/>
  <c r="N4730" i="12"/>
  <c r="I4731" i="12"/>
  <c r="J4731" i="12" s="1"/>
  <c r="H4732" i="12"/>
  <c r="F4734" i="12"/>
  <c r="G4734" i="12" s="1"/>
  <c r="E4733" i="12"/>
  <c r="P4731" i="12" l="1"/>
  <c r="Q4731" i="12"/>
  <c r="R4730" i="12"/>
  <c r="L4732" i="12"/>
  <c r="M4732" i="12"/>
  <c r="N4731" i="12"/>
  <c r="I4732" i="12"/>
  <c r="J4732" i="12" s="1"/>
  <c r="H4733" i="12"/>
  <c r="E4734" i="12"/>
  <c r="F4735" i="12"/>
  <c r="G4735" i="12" s="1"/>
  <c r="P4732" i="12" l="1"/>
  <c r="Q4732" i="12"/>
  <c r="R4732" i="12" s="1"/>
  <c r="R4731" i="12"/>
  <c r="L4733" i="12"/>
  <c r="M4733" i="12"/>
  <c r="N4732" i="12"/>
  <c r="I4733" i="12"/>
  <c r="J4733" i="12" s="1"/>
  <c r="H4734" i="12"/>
  <c r="M4734" i="12" s="1"/>
  <c r="F4736" i="12"/>
  <c r="G4736" i="12" s="1"/>
  <c r="E4735" i="12"/>
  <c r="P4733" i="12" l="1"/>
  <c r="Q4733" i="12"/>
  <c r="Q4734" i="12" s="1"/>
  <c r="N4733" i="12"/>
  <c r="I4734" i="12"/>
  <c r="J4734" i="12" s="1"/>
  <c r="L4734" i="12"/>
  <c r="N4734" i="12" s="1"/>
  <c r="H4735" i="12"/>
  <c r="F4737" i="12"/>
  <c r="G4737" i="12" s="1"/>
  <c r="E4736" i="12"/>
  <c r="P4734" i="12" l="1"/>
  <c r="R4734" i="12" s="1"/>
  <c r="R4733" i="12"/>
  <c r="L4735" i="12"/>
  <c r="M4735" i="12"/>
  <c r="I4735" i="12"/>
  <c r="J4735" i="12" s="1"/>
  <c r="H4736" i="12"/>
  <c r="E4737" i="12"/>
  <c r="F4738" i="12"/>
  <c r="G4738" i="12" s="1"/>
  <c r="P4735" i="12" l="1"/>
  <c r="Q4735" i="12"/>
  <c r="L4736" i="12"/>
  <c r="M4736" i="12"/>
  <c r="N4735" i="12"/>
  <c r="I4736" i="12"/>
  <c r="J4736" i="12" s="1"/>
  <c r="H4737" i="12"/>
  <c r="F4739" i="12"/>
  <c r="G4739" i="12" s="1"/>
  <c r="E4738" i="12"/>
  <c r="P4736" i="12" l="1"/>
  <c r="Q4736" i="12"/>
  <c r="R4735" i="12"/>
  <c r="L4737" i="12"/>
  <c r="M4737" i="12"/>
  <c r="N4736" i="12"/>
  <c r="I4737" i="12"/>
  <c r="J4737" i="12" s="1"/>
  <c r="H4738" i="12"/>
  <c r="E4739" i="12"/>
  <c r="F4740" i="12"/>
  <c r="G4740" i="12" s="1"/>
  <c r="P4737" i="12" l="1"/>
  <c r="Q4737" i="12"/>
  <c r="R4736" i="12"/>
  <c r="L4738" i="12"/>
  <c r="M4738" i="12"/>
  <c r="N4737" i="12"/>
  <c r="I4738" i="12"/>
  <c r="J4738" i="12" s="1"/>
  <c r="H4739" i="12"/>
  <c r="F4741" i="12"/>
  <c r="G4741" i="12" s="1"/>
  <c r="E4740" i="12"/>
  <c r="P4738" i="12" l="1"/>
  <c r="Q4738" i="12"/>
  <c r="R4737" i="12"/>
  <c r="L4739" i="12"/>
  <c r="M4739" i="12"/>
  <c r="N4738" i="12"/>
  <c r="I4739" i="12"/>
  <c r="J4739" i="12" s="1"/>
  <c r="H4740" i="12"/>
  <c r="M4740" i="12" s="1"/>
  <c r="F4742" i="12"/>
  <c r="G4742" i="12" s="1"/>
  <c r="E4741" i="12"/>
  <c r="P4739" i="12" l="1"/>
  <c r="Q4739" i="12"/>
  <c r="Q4740" i="12" s="1"/>
  <c r="R4738" i="12"/>
  <c r="N4739" i="12"/>
  <c r="I4740" i="12"/>
  <c r="J4740" i="12" s="1"/>
  <c r="L4740" i="12"/>
  <c r="N4740" i="12" s="1"/>
  <c r="H4741" i="12"/>
  <c r="F4743" i="12"/>
  <c r="G4743" i="12" s="1"/>
  <c r="E4742" i="12"/>
  <c r="P4740" i="12" l="1"/>
  <c r="R4740" i="12" s="1"/>
  <c r="R4739" i="12"/>
  <c r="L4741" i="12"/>
  <c r="M4741" i="12"/>
  <c r="I4741" i="12"/>
  <c r="J4741" i="12" s="1"/>
  <c r="H4742" i="12"/>
  <c r="F4744" i="12"/>
  <c r="G4744" i="12" s="1"/>
  <c r="E4743" i="12"/>
  <c r="P4741" i="12" l="1"/>
  <c r="Q4741" i="12"/>
  <c r="L4742" i="12"/>
  <c r="M4742" i="12"/>
  <c r="N4741" i="12"/>
  <c r="I4742" i="12"/>
  <c r="J4742" i="12" s="1"/>
  <c r="H4743" i="12"/>
  <c r="F4745" i="12"/>
  <c r="G4745" i="12" s="1"/>
  <c r="E4744" i="12"/>
  <c r="P4742" i="12" l="1"/>
  <c r="Q4742" i="12"/>
  <c r="R4741" i="12"/>
  <c r="L4743" i="12"/>
  <c r="M4743" i="12"/>
  <c r="N4742" i="12"/>
  <c r="I4743" i="12"/>
  <c r="J4743" i="12" s="1"/>
  <c r="H4744" i="12"/>
  <c r="E4745" i="12"/>
  <c r="F4746" i="12"/>
  <c r="G4746" i="12" s="1"/>
  <c r="P4743" i="12" l="1"/>
  <c r="Q4743" i="12"/>
  <c r="R4742" i="12"/>
  <c r="L4744" i="12"/>
  <c r="M4744" i="12"/>
  <c r="N4743" i="12"/>
  <c r="I4744" i="12"/>
  <c r="J4744" i="12" s="1"/>
  <c r="H4745" i="12"/>
  <c r="F4747" i="12"/>
  <c r="G4747" i="12" s="1"/>
  <c r="E4746" i="12"/>
  <c r="P4744" i="12" l="1"/>
  <c r="Q4744" i="12"/>
  <c r="R4743" i="12"/>
  <c r="L4745" i="12"/>
  <c r="M4745" i="12"/>
  <c r="N4744" i="12"/>
  <c r="I4745" i="12"/>
  <c r="J4745" i="12" s="1"/>
  <c r="H4746" i="12"/>
  <c r="E4747" i="12"/>
  <c r="F4748" i="12"/>
  <c r="G4748" i="12" s="1"/>
  <c r="P4745" i="12" l="1"/>
  <c r="Q4745" i="12"/>
  <c r="R4744" i="12"/>
  <c r="L4746" i="12"/>
  <c r="M4746" i="12"/>
  <c r="N4745" i="12"/>
  <c r="I4746" i="12"/>
  <c r="J4746" i="12" s="1"/>
  <c r="H4747" i="12"/>
  <c r="F4749" i="12"/>
  <c r="G4749" i="12" s="1"/>
  <c r="E4748" i="12"/>
  <c r="P4746" i="12" l="1"/>
  <c r="Q4746" i="12"/>
  <c r="R4745" i="12"/>
  <c r="L4747" i="12"/>
  <c r="M4747" i="12"/>
  <c r="N4746" i="12"/>
  <c r="I4747" i="12"/>
  <c r="J4747" i="12" s="1"/>
  <c r="H4748" i="12"/>
  <c r="E4749" i="12"/>
  <c r="F4750" i="12"/>
  <c r="G4750" i="12" s="1"/>
  <c r="P4747" i="12" l="1"/>
  <c r="Q4747" i="12"/>
  <c r="R4746" i="12"/>
  <c r="L4748" i="12"/>
  <c r="M4748" i="12"/>
  <c r="N4747" i="12"/>
  <c r="I4748" i="12"/>
  <c r="J4748" i="12" s="1"/>
  <c r="H4749" i="12"/>
  <c r="F4751" i="12"/>
  <c r="G4751" i="12" s="1"/>
  <c r="E4750" i="12"/>
  <c r="P4748" i="12" l="1"/>
  <c r="Q4748" i="12"/>
  <c r="R4747" i="12"/>
  <c r="L4749" i="12"/>
  <c r="M4749" i="12"/>
  <c r="N4748" i="12"/>
  <c r="I4749" i="12"/>
  <c r="J4749" i="12" s="1"/>
  <c r="H4750" i="12"/>
  <c r="F4752" i="12"/>
  <c r="G4752" i="12" s="1"/>
  <c r="E4751" i="12"/>
  <c r="P4749" i="12" l="1"/>
  <c r="Q4749" i="12"/>
  <c r="R4748" i="12"/>
  <c r="L4750" i="12"/>
  <c r="M4750" i="12"/>
  <c r="N4749" i="12"/>
  <c r="I4750" i="12"/>
  <c r="J4750" i="12" s="1"/>
  <c r="H4751" i="12"/>
  <c r="E4752" i="12"/>
  <c r="F4753" i="12"/>
  <c r="G4753" i="12" s="1"/>
  <c r="P4750" i="12" l="1"/>
  <c r="Q4750" i="12"/>
  <c r="R4749" i="12"/>
  <c r="L4751" i="12"/>
  <c r="M4751" i="12"/>
  <c r="N4750" i="12"/>
  <c r="I4751" i="12"/>
  <c r="J4751" i="12" s="1"/>
  <c r="H4752" i="12"/>
  <c r="F4754" i="12"/>
  <c r="G4754" i="12" s="1"/>
  <c r="E4753" i="12"/>
  <c r="P4751" i="12" l="1"/>
  <c r="Q4751" i="12"/>
  <c r="R4750" i="12"/>
  <c r="L4752" i="12"/>
  <c r="M4752" i="12"/>
  <c r="N4751" i="12"/>
  <c r="I4752" i="12"/>
  <c r="J4752" i="12" s="1"/>
  <c r="H4753" i="12"/>
  <c r="M4753" i="12" s="1"/>
  <c r="E4754" i="12"/>
  <c r="F4755" i="12"/>
  <c r="G4755" i="12" s="1"/>
  <c r="P4752" i="12" l="1"/>
  <c r="Q4752" i="12"/>
  <c r="Q4753" i="12" s="1"/>
  <c r="R4751" i="12"/>
  <c r="N4752" i="12"/>
  <c r="I4753" i="12"/>
  <c r="J4753" i="12" s="1"/>
  <c r="L4753" i="12"/>
  <c r="N4753" i="12" s="1"/>
  <c r="H4754" i="12"/>
  <c r="F4756" i="12"/>
  <c r="G4756" i="12" s="1"/>
  <c r="E4755" i="12"/>
  <c r="P4753" i="12" l="1"/>
  <c r="R4753" i="12" s="1"/>
  <c r="R4752" i="12"/>
  <c r="L4754" i="12"/>
  <c r="M4754" i="12"/>
  <c r="I4754" i="12"/>
  <c r="J4754" i="12" s="1"/>
  <c r="H4755" i="12"/>
  <c r="E4756" i="12"/>
  <c r="F4757" i="12"/>
  <c r="G4757" i="12" s="1"/>
  <c r="P4754" i="12" l="1"/>
  <c r="Q4754" i="12"/>
  <c r="L4755" i="12"/>
  <c r="M4755" i="12"/>
  <c r="N4754" i="12"/>
  <c r="I4755" i="12"/>
  <c r="J4755" i="12" s="1"/>
  <c r="H4756" i="12"/>
  <c r="F4758" i="12"/>
  <c r="G4758" i="12" s="1"/>
  <c r="E4757" i="12"/>
  <c r="P4755" i="12" l="1"/>
  <c r="Q4755" i="12"/>
  <c r="R4754" i="12"/>
  <c r="L4756" i="12"/>
  <c r="M4756" i="12"/>
  <c r="N4755" i="12"/>
  <c r="I4756" i="12"/>
  <c r="J4756" i="12" s="1"/>
  <c r="H4757" i="12"/>
  <c r="F4759" i="12"/>
  <c r="G4759" i="12" s="1"/>
  <c r="E4758" i="12"/>
  <c r="P4756" i="12" l="1"/>
  <c r="Q4756" i="12"/>
  <c r="R4755" i="12"/>
  <c r="L4757" i="12"/>
  <c r="M4757" i="12"/>
  <c r="N4756" i="12"/>
  <c r="I4757" i="12"/>
  <c r="J4757" i="12" s="1"/>
  <c r="H4758" i="12"/>
  <c r="F4760" i="12"/>
  <c r="G4760" i="12" s="1"/>
  <c r="E4759" i="12"/>
  <c r="R4756" i="12" l="1"/>
  <c r="P4757" i="12"/>
  <c r="Q4757" i="12"/>
  <c r="L4758" i="12"/>
  <c r="M4758" i="12"/>
  <c r="N4757" i="12"/>
  <c r="I4758" i="12"/>
  <c r="J4758" i="12" s="1"/>
  <c r="H4759" i="12"/>
  <c r="F4761" i="12"/>
  <c r="G4761" i="12" s="1"/>
  <c r="E4760" i="12"/>
  <c r="P4758" i="12" l="1"/>
  <c r="Q4758" i="12"/>
  <c r="R4757" i="12"/>
  <c r="L4759" i="12"/>
  <c r="M4759" i="12"/>
  <c r="N4758" i="12"/>
  <c r="I4759" i="12"/>
  <c r="J4759" i="12" s="1"/>
  <c r="H4760" i="12"/>
  <c r="F4762" i="12"/>
  <c r="G4762" i="12" s="1"/>
  <c r="E4761" i="12"/>
  <c r="P4759" i="12" l="1"/>
  <c r="Q4759" i="12"/>
  <c r="R4758" i="12"/>
  <c r="L4760" i="12"/>
  <c r="M4760" i="12"/>
  <c r="N4759" i="12"/>
  <c r="I4760" i="12"/>
  <c r="J4760" i="12" s="1"/>
  <c r="H4761" i="12"/>
  <c r="M4761" i="12" s="1"/>
  <c r="E4762" i="12"/>
  <c r="F4763" i="12"/>
  <c r="G4763" i="12" s="1"/>
  <c r="P4760" i="12" l="1"/>
  <c r="Q4760" i="12"/>
  <c r="Q4761" i="12" s="1"/>
  <c r="R4759" i="12"/>
  <c r="N4760" i="12"/>
  <c r="I4761" i="12"/>
  <c r="J4761" i="12" s="1"/>
  <c r="L4761" i="12"/>
  <c r="N4761" i="12" s="1"/>
  <c r="H4762" i="12"/>
  <c r="F4764" i="12"/>
  <c r="G4764" i="12" s="1"/>
  <c r="E4763" i="12"/>
  <c r="P4761" i="12" l="1"/>
  <c r="R4761" i="12" s="1"/>
  <c r="R4760" i="12"/>
  <c r="L4762" i="12"/>
  <c r="M4762" i="12"/>
  <c r="I4762" i="12"/>
  <c r="J4762" i="12" s="1"/>
  <c r="H4763" i="12"/>
  <c r="F4765" i="12"/>
  <c r="G4765" i="12" s="1"/>
  <c r="E4764" i="12"/>
  <c r="P4762" i="12" l="1"/>
  <c r="Q4762" i="12"/>
  <c r="L4763" i="12"/>
  <c r="M4763" i="12"/>
  <c r="N4762" i="12"/>
  <c r="I4763" i="12"/>
  <c r="J4763" i="12" s="1"/>
  <c r="H4764" i="12"/>
  <c r="F4766" i="12"/>
  <c r="G4766" i="12" s="1"/>
  <c r="E4765" i="12"/>
  <c r="P4763" i="12" l="1"/>
  <c r="Q4763" i="12"/>
  <c r="R4762" i="12"/>
  <c r="L4764" i="12"/>
  <c r="M4764" i="12"/>
  <c r="N4763" i="12"/>
  <c r="I4764" i="12"/>
  <c r="J4764" i="12" s="1"/>
  <c r="H4765" i="12"/>
  <c r="F4767" i="12"/>
  <c r="G4767" i="12" s="1"/>
  <c r="E4766" i="12"/>
  <c r="P4764" i="12" l="1"/>
  <c r="Q4764" i="12"/>
  <c r="R4763" i="12"/>
  <c r="L4765" i="12"/>
  <c r="M4765" i="12"/>
  <c r="N4764" i="12"/>
  <c r="I4765" i="12"/>
  <c r="J4765" i="12" s="1"/>
  <c r="H4766" i="12"/>
  <c r="E4767" i="12"/>
  <c r="F4768" i="12"/>
  <c r="G4768" i="12" s="1"/>
  <c r="P4765" i="12" l="1"/>
  <c r="Q4765" i="12"/>
  <c r="R4764" i="12"/>
  <c r="L4766" i="12"/>
  <c r="M4766" i="12"/>
  <c r="N4765" i="12"/>
  <c r="I4766" i="12"/>
  <c r="J4766" i="12" s="1"/>
  <c r="H4767" i="12"/>
  <c r="F4769" i="12"/>
  <c r="G4769" i="12" s="1"/>
  <c r="E4768" i="12"/>
  <c r="P4766" i="12" l="1"/>
  <c r="Q4766" i="12"/>
  <c r="R4765" i="12"/>
  <c r="L4767" i="12"/>
  <c r="M4767" i="12"/>
  <c r="N4766" i="12"/>
  <c r="I4767" i="12"/>
  <c r="J4767" i="12" s="1"/>
  <c r="H4768" i="12"/>
  <c r="M4768" i="12" s="1"/>
  <c r="E4769" i="12"/>
  <c r="F4770" i="12"/>
  <c r="G4770" i="12" s="1"/>
  <c r="P4767" i="12" l="1"/>
  <c r="Q4767" i="12"/>
  <c r="Q4768" i="12" s="1"/>
  <c r="R4766" i="12"/>
  <c r="N4767" i="12"/>
  <c r="I4768" i="12"/>
  <c r="J4768" i="12" s="1"/>
  <c r="L4768" i="12"/>
  <c r="N4768" i="12" s="1"/>
  <c r="H4769" i="12"/>
  <c r="F4771" i="12"/>
  <c r="G4771" i="12" s="1"/>
  <c r="E4770" i="12"/>
  <c r="P4768" i="12" l="1"/>
  <c r="R4768" i="12" s="1"/>
  <c r="R4767" i="12"/>
  <c r="L4769" i="12"/>
  <c r="M4769" i="12"/>
  <c r="I4769" i="12"/>
  <c r="J4769" i="12" s="1"/>
  <c r="H4770" i="12"/>
  <c r="F4772" i="12"/>
  <c r="G4772" i="12" s="1"/>
  <c r="E4771" i="12"/>
  <c r="P4769" i="12" l="1"/>
  <c r="Q4769" i="12"/>
  <c r="L4770" i="12"/>
  <c r="M4770" i="12"/>
  <c r="N4769" i="12"/>
  <c r="I4770" i="12"/>
  <c r="J4770" i="12" s="1"/>
  <c r="H4771" i="12"/>
  <c r="F4773" i="12"/>
  <c r="G4773" i="12" s="1"/>
  <c r="E4772" i="12"/>
  <c r="P4770" i="12" l="1"/>
  <c r="Q4770" i="12"/>
  <c r="R4769" i="12"/>
  <c r="L4771" i="12"/>
  <c r="M4771" i="12"/>
  <c r="N4770" i="12"/>
  <c r="I4771" i="12"/>
  <c r="J4771" i="12" s="1"/>
  <c r="H4772" i="12"/>
  <c r="F4774" i="12"/>
  <c r="G4774" i="12" s="1"/>
  <c r="E4773" i="12"/>
  <c r="P4771" i="12" l="1"/>
  <c r="Q4771" i="12"/>
  <c r="R4770" i="12"/>
  <c r="L4772" i="12"/>
  <c r="M4772" i="12"/>
  <c r="N4771" i="12"/>
  <c r="I4772" i="12"/>
  <c r="J4772" i="12" s="1"/>
  <c r="H4773" i="12"/>
  <c r="F4775" i="12"/>
  <c r="G4775" i="12" s="1"/>
  <c r="E4774" i="12"/>
  <c r="P4772" i="12" l="1"/>
  <c r="Q4772" i="12"/>
  <c r="R4771" i="12"/>
  <c r="L4773" i="12"/>
  <c r="M4773" i="12"/>
  <c r="N4772" i="12"/>
  <c r="I4773" i="12"/>
  <c r="J4773" i="12" s="1"/>
  <c r="H4774" i="12"/>
  <c r="E4775" i="12"/>
  <c r="F4776" i="12"/>
  <c r="G4776" i="12" s="1"/>
  <c r="P4773" i="12" l="1"/>
  <c r="Q4773" i="12"/>
  <c r="R4772" i="12"/>
  <c r="L4774" i="12"/>
  <c r="M4774" i="12"/>
  <c r="N4773" i="12"/>
  <c r="I4774" i="12"/>
  <c r="J4774" i="12" s="1"/>
  <c r="H4775" i="12"/>
  <c r="F4777" i="12"/>
  <c r="G4777" i="12" s="1"/>
  <c r="E4776" i="12"/>
  <c r="P4774" i="12" l="1"/>
  <c r="Q4774" i="12"/>
  <c r="R4773" i="12"/>
  <c r="L4775" i="12"/>
  <c r="M4775" i="12"/>
  <c r="N4774" i="12"/>
  <c r="I4775" i="12"/>
  <c r="J4775" i="12" s="1"/>
  <c r="H4776" i="12"/>
  <c r="E4777" i="12"/>
  <c r="F4778" i="12"/>
  <c r="G4778" i="12" s="1"/>
  <c r="P4775" i="12" l="1"/>
  <c r="Q4775" i="12"/>
  <c r="R4774" i="12"/>
  <c r="L4776" i="12"/>
  <c r="M4776" i="12"/>
  <c r="N4775" i="12"/>
  <c r="I4776" i="12"/>
  <c r="J4776" i="12" s="1"/>
  <c r="H4777" i="12"/>
  <c r="F4779" i="12"/>
  <c r="G4779" i="12" s="1"/>
  <c r="E4778" i="12"/>
  <c r="R4775" i="12" l="1"/>
  <c r="P4776" i="12"/>
  <c r="Q4776" i="12"/>
  <c r="L4777" i="12"/>
  <c r="M4777" i="12"/>
  <c r="N4776" i="12"/>
  <c r="I4777" i="12"/>
  <c r="J4777" i="12" s="1"/>
  <c r="H4778" i="12"/>
  <c r="E4779" i="12"/>
  <c r="F4780" i="12"/>
  <c r="G4780" i="12" s="1"/>
  <c r="P4777" i="12" l="1"/>
  <c r="Q4777" i="12"/>
  <c r="R4776" i="12"/>
  <c r="L4778" i="12"/>
  <c r="M4778" i="12"/>
  <c r="N4777" i="12"/>
  <c r="I4778" i="12"/>
  <c r="J4778" i="12" s="1"/>
  <c r="H4779" i="12"/>
  <c r="F4781" i="12"/>
  <c r="G4781" i="12" s="1"/>
  <c r="E4780" i="12"/>
  <c r="P4778" i="12" l="1"/>
  <c r="Q4778" i="12"/>
  <c r="R4777" i="12"/>
  <c r="L4779" i="12"/>
  <c r="M4779" i="12"/>
  <c r="N4778" i="12"/>
  <c r="I4779" i="12"/>
  <c r="J4779" i="12" s="1"/>
  <c r="H4780" i="12"/>
  <c r="F4782" i="12"/>
  <c r="G4782" i="12" s="1"/>
  <c r="E4781" i="12"/>
  <c r="P4779" i="12" l="1"/>
  <c r="Q4779" i="12"/>
  <c r="R4778" i="12"/>
  <c r="L4780" i="12"/>
  <c r="M4780" i="12"/>
  <c r="N4779" i="12"/>
  <c r="I4780" i="12"/>
  <c r="J4780" i="12" s="1"/>
  <c r="H4781" i="12"/>
  <c r="F4783" i="12"/>
  <c r="G4783" i="12" s="1"/>
  <c r="E4782" i="12"/>
  <c r="P4780" i="12" l="1"/>
  <c r="Q4780" i="12"/>
  <c r="R4779" i="12"/>
  <c r="L4781" i="12"/>
  <c r="M4781" i="12"/>
  <c r="N4780" i="12"/>
  <c r="I4781" i="12"/>
  <c r="J4781" i="12" s="1"/>
  <c r="H4782" i="12"/>
  <c r="F4784" i="12"/>
  <c r="G4784" i="12" s="1"/>
  <c r="E4783" i="12"/>
  <c r="P4781" i="12" l="1"/>
  <c r="Q4781" i="12"/>
  <c r="R4780" i="12"/>
  <c r="L4782" i="12"/>
  <c r="M4782" i="12"/>
  <c r="N4781" i="12"/>
  <c r="I4782" i="12"/>
  <c r="J4782" i="12" s="1"/>
  <c r="H4783" i="12"/>
  <c r="M4783" i="12" s="1"/>
  <c r="E4784" i="12"/>
  <c r="F4785" i="12"/>
  <c r="G4785" i="12" s="1"/>
  <c r="P4782" i="12" l="1"/>
  <c r="Q4782" i="12"/>
  <c r="Q4783" i="12" s="1"/>
  <c r="R4781" i="12"/>
  <c r="N4782" i="12"/>
  <c r="I4783" i="12"/>
  <c r="J4783" i="12" s="1"/>
  <c r="L4783" i="12"/>
  <c r="N4783" i="12" s="1"/>
  <c r="H4784" i="12"/>
  <c r="F4786" i="12"/>
  <c r="G4786" i="12" s="1"/>
  <c r="E4785" i="12"/>
  <c r="P4783" i="12" l="1"/>
  <c r="R4783" i="12" s="1"/>
  <c r="R4782" i="12"/>
  <c r="L4784" i="12"/>
  <c r="M4784" i="12"/>
  <c r="I4784" i="12"/>
  <c r="J4784" i="12" s="1"/>
  <c r="H4785" i="12"/>
  <c r="F4787" i="12"/>
  <c r="G4787" i="12" s="1"/>
  <c r="E4786" i="12"/>
  <c r="P4784" i="12" l="1"/>
  <c r="Q4784" i="12"/>
  <c r="L4785" i="12"/>
  <c r="M4785" i="12"/>
  <c r="N4784" i="12"/>
  <c r="I4785" i="12"/>
  <c r="J4785" i="12" s="1"/>
  <c r="H4786" i="12"/>
  <c r="F4788" i="12"/>
  <c r="G4788" i="12" s="1"/>
  <c r="E4787" i="12"/>
  <c r="P4785" i="12" l="1"/>
  <c r="Q4785" i="12"/>
  <c r="R4784" i="12"/>
  <c r="L4786" i="12"/>
  <c r="M4786" i="12"/>
  <c r="N4785" i="12"/>
  <c r="I4786" i="12"/>
  <c r="J4786" i="12" s="1"/>
  <c r="H4787" i="12"/>
  <c r="E4788" i="12"/>
  <c r="F4789" i="12"/>
  <c r="G4789" i="12" s="1"/>
  <c r="P4786" i="12" l="1"/>
  <c r="Q4786" i="12"/>
  <c r="R4785" i="12"/>
  <c r="L4787" i="12"/>
  <c r="M4787" i="12"/>
  <c r="N4786" i="12"/>
  <c r="I4787" i="12"/>
  <c r="J4787" i="12" s="1"/>
  <c r="H4788" i="12"/>
  <c r="F4790" i="12"/>
  <c r="G4790" i="12" s="1"/>
  <c r="E4789" i="12"/>
  <c r="P4787" i="12" l="1"/>
  <c r="Q4787" i="12"/>
  <c r="R4786" i="12"/>
  <c r="L4788" i="12"/>
  <c r="M4788" i="12"/>
  <c r="N4787" i="12"/>
  <c r="I4788" i="12"/>
  <c r="J4788" i="12" s="1"/>
  <c r="H4789" i="12"/>
  <c r="E4790" i="12"/>
  <c r="F4791" i="12"/>
  <c r="G4791" i="12" s="1"/>
  <c r="P4788" i="12" l="1"/>
  <c r="Q4788" i="12"/>
  <c r="R4787" i="12"/>
  <c r="L4789" i="12"/>
  <c r="M4789" i="12"/>
  <c r="N4788" i="12"/>
  <c r="I4789" i="12"/>
  <c r="J4789" i="12" s="1"/>
  <c r="H4790" i="12"/>
  <c r="F4792" i="12"/>
  <c r="G4792" i="12" s="1"/>
  <c r="E4791" i="12"/>
  <c r="P4789" i="12" l="1"/>
  <c r="Q4789" i="12"/>
  <c r="R4788" i="12"/>
  <c r="L4790" i="12"/>
  <c r="M4790" i="12"/>
  <c r="N4789" i="12"/>
  <c r="I4790" i="12"/>
  <c r="J4790" i="12" s="1"/>
  <c r="H4791" i="12"/>
  <c r="E4792" i="12"/>
  <c r="F4793" i="12"/>
  <c r="G4793" i="12" s="1"/>
  <c r="P4790" i="12" l="1"/>
  <c r="Q4790" i="12"/>
  <c r="R4789" i="12"/>
  <c r="L4791" i="12"/>
  <c r="M4791" i="12"/>
  <c r="N4790" i="12"/>
  <c r="I4791" i="12"/>
  <c r="J4791" i="12" s="1"/>
  <c r="H4792" i="12"/>
  <c r="F4794" i="12"/>
  <c r="G4794" i="12" s="1"/>
  <c r="E4793" i="12"/>
  <c r="P4791" i="12" l="1"/>
  <c r="Q4791" i="12"/>
  <c r="R4790" i="12"/>
  <c r="L4792" i="12"/>
  <c r="M4792" i="12"/>
  <c r="N4791" i="12"/>
  <c r="I4792" i="12"/>
  <c r="J4792" i="12" s="1"/>
  <c r="H4793" i="12"/>
  <c r="E4794" i="12"/>
  <c r="F4795" i="12"/>
  <c r="G4795" i="12" s="1"/>
  <c r="P4792" i="12" l="1"/>
  <c r="Q4792" i="12"/>
  <c r="R4791" i="12"/>
  <c r="L4793" i="12"/>
  <c r="M4793" i="12"/>
  <c r="N4792" i="12"/>
  <c r="I4793" i="12"/>
  <c r="J4793" i="12" s="1"/>
  <c r="H4794" i="12"/>
  <c r="F4796" i="12"/>
  <c r="G4796" i="12" s="1"/>
  <c r="E4795" i="12"/>
  <c r="P4793" i="12" l="1"/>
  <c r="Q4793" i="12"/>
  <c r="R4792" i="12"/>
  <c r="L4794" i="12"/>
  <c r="M4794" i="12"/>
  <c r="N4793" i="12"/>
  <c r="I4794" i="12"/>
  <c r="J4794" i="12" s="1"/>
  <c r="H4795" i="12"/>
  <c r="M4795" i="12" s="1"/>
  <c r="F4797" i="12"/>
  <c r="G4797" i="12" s="1"/>
  <c r="E4796" i="12"/>
  <c r="P4794" i="12" l="1"/>
  <c r="Q4794" i="12"/>
  <c r="Q4795" i="12" s="1"/>
  <c r="R4793" i="12"/>
  <c r="N4794" i="12"/>
  <c r="I4795" i="12"/>
  <c r="J4795" i="12" s="1"/>
  <c r="L4795" i="12"/>
  <c r="N4795" i="12" s="1"/>
  <c r="H4796" i="12"/>
  <c r="M4796" i="12" s="1"/>
  <c r="E4797" i="12"/>
  <c r="F4798" i="12"/>
  <c r="G4798" i="12" s="1"/>
  <c r="P4795" i="12" l="1"/>
  <c r="R4795" i="12" s="1"/>
  <c r="Q4796" i="12"/>
  <c r="R4794" i="12"/>
  <c r="I4796" i="12"/>
  <c r="J4796" i="12" s="1"/>
  <c r="L4796" i="12"/>
  <c r="N4796" i="12" s="1"/>
  <c r="H4797" i="12"/>
  <c r="F4799" i="12"/>
  <c r="G4799" i="12" s="1"/>
  <c r="E4798" i="12"/>
  <c r="P4796" i="12" l="1"/>
  <c r="R4796" i="12" s="1"/>
  <c r="L4797" i="12"/>
  <c r="M4797" i="12"/>
  <c r="I4797" i="12"/>
  <c r="J4797" i="12" s="1"/>
  <c r="H4798" i="12"/>
  <c r="E4799" i="12"/>
  <c r="F4800" i="12"/>
  <c r="G4800" i="12" s="1"/>
  <c r="P4797" i="12" l="1"/>
  <c r="Q4797" i="12"/>
  <c r="L4798" i="12"/>
  <c r="M4798" i="12"/>
  <c r="N4797" i="12"/>
  <c r="I4798" i="12"/>
  <c r="J4798" i="12" s="1"/>
  <c r="H4799" i="12"/>
  <c r="F4801" i="12"/>
  <c r="G4801" i="12" s="1"/>
  <c r="E4800" i="12"/>
  <c r="P4798" i="12" l="1"/>
  <c r="Q4798" i="12"/>
  <c r="R4797" i="12"/>
  <c r="L4799" i="12"/>
  <c r="M4799" i="12"/>
  <c r="N4798" i="12"/>
  <c r="I4799" i="12"/>
  <c r="J4799" i="12" s="1"/>
  <c r="H4800" i="12"/>
  <c r="F4802" i="12"/>
  <c r="G4802" i="12" s="1"/>
  <c r="E4801" i="12"/>
  <c r="P4799" i="12" l="1"/>
  <c r="Q4799" i="12"/>
  <c r="R4798" i="12"/>
  <c r="L4800" i="12"/>
  <c r="M4800" i="12"/>
  <c r="N4799" i="12"/>
  <c r="I4800" i="12"/>
  <c r="J4800" i="12" s="1"/>
  <c r="H4801" i="12"/>
  <c r="E4802" i="12"/>
  <c r="F4803" i="12"/>
  <c r="G4803" i="12" s="1"/>
  <c r="P4800" i="12" l="1"/>
  <c r="Q4800" i="12"/>
  <c r="R4799" i="12"/>
  <c r="L4801" i="12"/>
  <c r="M4801" i="12"/>
  <c r="N4800" i="12"/>
  <c r="I4801" i="12"/>
  <c r="J4801" i="12" s="1"/>
  <c r="H4802" i="12"/>
  <c r="F4804" i="12"/>
  <c r="G4804" i="12" s="1"/>
  <c r="E4803" i="12"/>
  <c r="P4801" i="12" l="1"/>
  <c r="Q4801" i="12"/>
  <c r="R4800" i="12"/>
  <c r="L4802" i="12"/>
  <c r="M4802" i="12"/>
  <c r="N4801" i="12"/>
  <c r="I4802" i="12"/>
  <c r="J4802" i="12" s="1"/>
  <c r="H4803" i="12"/>
  <c r="E4804" i="12"/>
  <c r="F4805" i="12"/>
  <c r="G4805" i="12" s="1"/>
  <c r="P4802" i="12" l="1"/>
  <c r="Q4802" i="12"/>
  <c r="R4801" i="12"/>
  <c r="L4803" i="12"/>
  <c r="M4803" i="12"/>
  <c r="N4802" i="12"/>
  <c r="I4803" i="12"/>
  <c r="J4803" i="12" s="1"/>
  <c r="H4804" i="12"/>
  <c r="F4806" i="12"/>
  <c r="G4806" i="12" s="1"/>
  <c r="E4805" i="12"/>
  <c r="P4803" i="12" l="1"/>
  <c r="Q4803" i="12"/>
  <c r="R4802" i="12"/>
  <c r="L4804" i="12"/>
  <c r="M4804" i="12"/>
  <c r="N4803" i="12"/>
  <c r="I4804" i="12"/>
  <c r="J4804" i="12" s="1"/>
  <c r="H4805" i="12"/>
  <c r="E4806" i="12"/>
  <c r="F4807" i="12"/>
  <c r="G4807" i="12" s="1"/>
  <c r="P4804" i="12" l="1"/>
  <c r="Q4804" i="12"/>
  <c r="R4803" i="12"/>
  <c r="L4805" i="12"/>
  <c r="M4805" i="12"/>
  <c r="N4804" i="12"/>
  <c r="I4805" i="12"/>
  <c r="J4805" i="12" s="1"/>
  <c r="H4806" i="12"/>
  <c r="M4806" i="12" s="1"/>
  <c r="F4808" i="12"/>
  <c r="G4808" i="12" s="1"/>
  <c r="E4807" i="12"/>
  <c r="P4805" i="12" l="1"/>
  <c r="Q4805" i="12"/>
  <c r="Q4806" i="12" s="1"/>
  <c r="R4804" i="12"/>
  <c r="N4805" i="12"/>
  <c r="I4806" i="12"/>
  <c r="J4806" i="12" s="1"/>
  <c r="L4806" i="12"/>
  <c r="N4806" i="12" s="1"/>
  <c r="H4807" i="12"/>
  <c r="F4809" i="12"/>
  <c r="G4809" i="12" s="1"/>
  <c r="E4808" i="12"/>
  <c r="P4806" i="12" l="1"/>
  <c r="R4806" i="12" s="1"/>
  <c r="R4805" i="12"/>
  <c r="L4807" i="12"/>
  <c r="M4807" i="12"/>
  <c r="I4807" i="12"/>
  <c r="J4807" i="12" s="1"/>
  <c r="H4808" i="12"/>
  <c r="F4810" i="12"/>
  <c r="G4810" i="12" s="1"/>
  <c r="E4809" i="12"/>
  <c r="P4807" i="12" l="1"/>
  <c r="Q4807" i="12"/>
  <c r="L4808" i="12"/>
  <c r="M4808" i="12"/>
  <c r="N4807" i="12"/>
  <c r="I4808" i="12"/>
  <c r="J4808" i="12" s="1"/>
  <c r="H4809" i="12"/>
  <c r="F4811" i="12"/>
  <c r="G4811" i="12" s="1"/>
  <c r="E4810" i="12"/>
  <c r="P4808" i="12" l="1"/>
  <c r="Q4808" i="12"/>
  <c r="R4807" i="12"/>
  <c r="L4809" i="12"/>
  <c r="M4809" i="12"/>
  <c r="N4808" i="12"/>
  <c r="I4809" i="12"/>
  <c r="J4809" i="12" s="1"/>
  <c r="H4810" i="12"/>
  <c r="F4812" i="12"/>
  <c r="G4812" i="12" s="1"/>
  <c r="E4811" i="12"/>
  <c r="P4809" i="12" l="1"/>
  <c r="Q4809" i="12"/>
  <c r="R4808" i="12"/>
  <c r="L4810" i="12"/>
  <c r="M4810" i="12"/>
  <c r="N4809" i="12"/>
  <c r="I4810" i="12"/>
  <c r="J4810" i="12" s="1"/>
  <c r="H4811" i="12"/>
  <c r="E4812" i="12"/>
  <c r="F4813" i="12"/>
  <c r="G4813" i="12" s="1"/>
  <c r="P4810" i="12" l="1"/>
  <c r="Q4810" i="12"/>
  <c r="R4809" i="12"/>
  <c r="L4811" i="12"/>
  <c r="M4811" i="12"/>
  <c r="N4810" i="12"/>
  <c r="I4811" i="12"/>
  <c r="J4811" i="12" s="1"/>
  <c r="H4812" i="12"/>
  <c r="F4814" i="12"/>
  <c r="G4814" i="12" s="1"/>
  <c r="E4813" i="12"/>
  <c r="P4811" i="12" l="1"/>
  <c r="Q4811" i="12"/>
  <c r="R4810" i="12"/>
  <c r="L4812" i="12"/>
  <c r="M4812" i="12"/>
  <c r="N4811" i="12"/>
  <c r="I4812" i="12"/>
  <c r="J4812" i="12" s="1"/>
  <c r="H4813" i="12"/>
  <c r="F4815" i="12"/>
  <c r="G4815" i="12" s="1"/>
  <c r="E4814" i="12"/>
  <c r="P4812" i="12" l="1"/>
  <c r="Q4812" i="12"/>
  <c r="R4811" i="12"/>
  <c r="L4813" i="12"/>
  <c r="M4813" i="12"/>
  <c r="N4812" i="12"/>
  <c r="I4813" i="12"/>
  <c r="J4813" i="12" s="1"/>
  <c r="H4814" i="12"/>
  <c r="F4816" i="12"/>
  <c r="G4816" i="12" s="1"/>
  <c r="E4815" i="12"/>
  <c r="P4813" i="12" l="1"/>
  <c r="Q4813" i="12"/>
  <c r="R4812" i="12"/>
  <c r="L4814" i="12"/>
  <c r="M4814" i="12"/>
  <c r="N4813" i="12"/>
  <c r="I4814" i="12"/>
  <c r="J4814" i="12" s="1"/>
  <c r="H4815" i="12"/>
  <c r="M4815" i="12" s="1"/>
  <c r="F4817" i="12"/>
  <c r="G4817" i="12" s="1"/>
  <c r="E4816" i="12"/>
  <c r="P4814" i="12" l="1"/>
  <c r="Q4814" i="12"/>
  <c r="Q4815" i="12" s="1"/>
  <c r="R4813" i="12"/>
  <c r="N4814" i="12"/>
  <c r="I4815" i="12"/>
  <c r="J4815" i="12" s="1"/>
  <c r="L4815" i="12"/>
  <c r="N4815" i="12" s="1"/>
  <c r="H4816" i="12"/>
  <c r="F4818" i="12"/>
  <c r="G4818" i="12" s="1"/>
  <c r="E4817" i="12"/>
  <c r="P4815" i="12" l="1"/>
  <c r="R4815" i="12" s="1"/>
  <c r="R4814" i="12"/>
  <c r="L4816" i="12"/>
  <c r="M4816" i="12"/>
  <c r="I4816" i="12"/>
  <c r="J4816" i="12" s="1"/>
  <c r="H4817" i="12"/>
  <c r="F4819" i="12"/>
  <c r="G4819" i="12" s="1"/>
  <c r="E4818" i="12"/>
  <c r="P4816" i="12" l="1"/>
  <c r="Q4816" i="12"/>
  <c r="L4817" i="12"/>
  <c r="M4817" i="12"/>
  <c r="N4816" i="12"/>
  <c r="I4817" i="12"/>
  <c r="J4817" i="12" s="1"/>
  <c r="H4818" i="12"/>
  <c r="F4820" i="12"/>
  <c r="G4820" i="12" s="1"/>
  <c r="E4819" i="12"/>
  <c r="P4817" i="12" l="1"/>
  <c r="Q4817" i="12"/>
  <c r="R4816" i="12"/>
  <c r="L4818" i="12"/>
  <c r="M4818" i="12"/>
  <c r="N4817" i="12"/>
  <c r="I4818" i="12"/>
  <c r="J4818" i="12" s="1"/>
  <c r="H4819" i="12"/>
  <c r="E4820" i="12"/>
  <c r="F4821" i="12"/>
  <c r="G4821" i="12" s="1"/>
  <c r="P4818" i="12" l="1"/>
  <c r="Q4818" i="12"/>
  <c r="R4817" i="12"/>
  <c r="L4819" i="12"/>
  <c r="M4819" i="12"/>
  <c r="N4818" i="12"/>
  <c r="I4819" i="12"/>
  <c r="J4819" i="12" s="1"/>
  <c r="H4820" i="12"/>
  <c r="F4822" i="12"/>
  <c r="G4822" i="12" s="1"/>
  <c r="E4821" i="12"/>
  <c r="P4819" i="12" l="1"/>
  <c r="Q4819" i="12"/>
  <c r="R4818" i="12"/>
  <c r="L4820" i="12"/>
  <c r="M4820" i="12"/>
  <c r="N4819" i="12"/>
  <c r="I4820" i="12"/>
  <c r="J4820" i="12" s="1"/>
  <c r="H4821" i="12"/>
  <c r="M4821" i="12" s="1"/>
  <c r="F4823" i="12"/>
  <c r="G4823" i="12" s="1"/>
  <c r="E4822" i="12"/>
  <c r="P4820" i="12" l="1"/>
  <c r="Q4820" i="12"/>
  <c r="Q4821" i="12" s="1"/>
  <c r="R4819" i="12"/>
  <c r="N4820" i="12"/>
  <c r="I4821" i="12"/>
  <c r="J4821" i="12" s="1"/>
  <c r="L4821" i="12"/>
  <c r="N4821" i="12" s="1"/>
  <c r="H4822" i="12"/>
  <c r="F4824" i="12"/>
  <c r="G4824" i="12" s="1"/>
  <c r="E4823" i="12"/>
  <c r="P4821" i="12" l="1"/>
  <c r="R4821" i="12" s="1"/>
  <c r="R4820" i="12"/>
  <c r="L4822" i="12"/>
  <c r="M4822" i="12"/>
  <c r="I4822" i="12"/>
  <c r="J4822" i="12" s="1"/>
  <c r="H4823" i="12"/>
  <c r="E4824" i="12"/>
  <c r="F4825" i="12"/>
  <c r="G4825" i="12" s="1"/>
  <c r="P4822" i="12" l="1"/>
  <c r="Q4822" i="12"/>
  <c r="L4823" i="12"/>
  <c r="M4823" i="12"/>
  <c r="N4822" i="12"/>
  <c r="I4823" i="12"/>
  <c r="J4823" i="12" s="1"/>
  <c r="H4824" i="12"/>
  <c r="F4826" i="12"/>
  <c r="G4826" i="12" s="1"/>
  <c r="E4825" i="12"/>
  <c r="P4823" i="12" l="1"/>
  <c r="Q4823" i="12"/>
  <c r="R4822" i="12"/>
  <c r="L4824" i="12"/>
  <c r="M4824" i="12"/>
  <c r="N4823" i="12"/>
  <c r="I4824" i="12"/>
  <c r="J4824" i="12" s="1"/>
  <c r="H4825" i="12"/>
  <c r="E4826" i="12"/>
  <c r="F4827" i="12"/>
  <c r="G4827" i="12" s="1"/>
  <c r="P4824" i="12" l="1"/>
  <c r="Q4824" i="12"/>
  <c r="R4823" i="12"/>
  <c r="L4825" i="12"/>
  <c r="M4825" i="12"/>
  <c r="N4824" i="12"/>
  <c r="I4825" i="12"/>
  <c r="J4825" i="12" s="1"/>
  <c r="H4826" i="12"/>
  <c r="F4828" i="12"/>
  <c r="G4828" i="12" s="1"/>
  <c r="E4827" i="12"/>
  <c r="P4825" i="12" l="1"/>
  <c r="Q4825" i="12"/>
  <c r="R4824" i="12"/>
  <c r="L4826" i="12"/>
  <c r="M4826" i="12"/>
  <c r="N4825" i="12"/>
  <c r="I4826" i="12"/>
  <c r="J4826" i="12" s="1"/>
  <c r="H4827" i="12"/>
  <c r="F4829" i="12"/>
  <c r="G4829" i="12" s="1"/>
  <c r="E4828" i="12"/>
  <c r="P4826" i="12" l="1"/>
  <c r="Q4826" i="12"/>
  <c r="R4825" i="12"/>
  <c r="L4827" i="12"/>
  <c r="M4827" i="12"/>
  <c r="N4826" i="12"/>
  <c r="I4827" i="12"/>
  <c r="J4827" i="12" s="1"/>
  <c r="H4828" i="12"/>
  <c r="F4830" i="12"/>
  <c r="G4830" i="12" s="1"/>
  <c r="E4829" i="12"/>
  <c r="P4827" i="12" l="1"/>
  <c r="Q4827" i="12"/>
  <c r="R4826" i="12"/>
  <c r="L4828" i="12"/>
  <c r="M4828" i="12"/>
  <c r="N4827" i="12"/>
  <c r="I4828" i="12"/>
  <c r="J4828" i="12" s="1"/>
  <c r="H4829" i="12"/>
  <c r="F4831" i="12"/>
  <c r="G4831" i="12" s="1"/>
  <c r="E4830" i="12"/>
  <c r="P4828" i="12" l="1"/>
  <c r="Q4828" i="12"/>
  <c r="R4827" i="12"/>
  <c r="L4829" i="12"/>
  <c r="M4829" i="12"/>
  <c r="N4828" i="12"/>
  <c r="I4829" i="12"/>
  <c r="J4829" i="12" s="1"/>
  <c r="H4830" i="12"/>
  <c r="E4831" i="12"/>
  <c r="F4832" i="12"/>
  <c r="G4832" i="12" s="1"/>
  <c r="P4829" i="12" l="1"/>
  <c r="Q4829" i="12"/>
  <c r="R4828" i="12"/>
  <c r="L4830" i="12"/>
  <c r="M4830" i="12"/>
  <c r="N4829" i="12"/>
  <c r="I4830" i="12"/>
  <c r="J4830" i="12" s="1"/>
  <c r="H4831" i="12"/>
  <c r="F4833" i="12"/>
  <c r="G4833" i="12" s="1"/>
  <c r="E4832" i="12"/>
  <c r="P4830" i="12" l="1"/>
  <c r="Q4830" i="12"/>
  <c r="R4829" i="12"/>
  <c r="L4831" i="12"/>
  <c r="M4831" i="12"/>
  <c r="N4830" i="12"/>
  <c r="I4831" i="12"/>
  <c r="J4831" i="12" s="1"/>
  <c r="H4832" i="12"/>
  <c r="M4832" i="12" s="1"/>
  <c r="E4833" i="12"/>
  <c r="F4834" i="12"/>
  <c r="G4834" i="12" s="1"/>
  <c r="P4831" i="12" l="1"/>
  <c r="Q4831" i="12"/>
  <c r="Q4832" i="12" s="1"/>
  <c r="R4830" i="12"/>
  <c r="N4831" i="12"/>
  <c r="I4832" i="12"/>
  <c r="J4832" i="12" s="1"/>
  <c r="L4832" i="12"/>
  <c r="N4832" i="12" s="1"/>
  <c r="H4833" i="12"/>
  <c r="F4835" i="12"/>
  <c r="G4835" i="12" s="1"/>
  <c r="E4834" i="12"/>
  <c r="P4832" i="12" l="1"/>
  <c r="R4832" i="12" s="1"/>
  <c r="R4831" i="12"/>
  <c r="L4833" i="12"/>
  <c r="M4833" i="12"/>
  <c r="I4833" i="12"/>
  <c r="J4833" i="12" s="1"/>
  <c r="H4834" i="12"/>
  <c r="E4835" i="12"/>
  <c r="F4836" i="12"/>
  <c r="G4836" i="12" s="1"/>
  <c r="P4833" i="12" l="1"/>
  <c r="Q4833" i="12"/>
  <c r="L4834" i="12"/>
  <c r="M4834" i="12"/>
  <c r="N4833" i="12"/>
  <c r="I4834" i="12"/>
  <c r="J4834" i="12" s="1"/>
  <c r="H4835" i="12"/>
  <c r="F4837" i="12"/>
  <c r="G4837" i="12" s="1"/>
  <c r="E4836" i="12"/>
  <c r="P4834" i="12" l="1"/>
  <c r="Q4834" i="12"/>
  <c r="R4833" i="12"/>
  <c r="L4835" i="12"/>
  <c r="M4835" i="12"/>
  <c r="N4834" i="12"/>
  <c r="I4835" i="12"/>
  <c r="J4835" i="12" s="1"/>
  <c r="H4836" i="12"/>
  <c r="F4838" i="12"/>
  <c r="G4838" i="12" s="1"/>
  <c r="E4837" i="12"/>
  <c r="P4835" i="12" l="1"/>
  <c r="Q4835" i="12"/>
  <c r="R4834" i="12"/>
  <c r="L4836" i="12"/>
  <c r="M4836" i="12"/>
  <c r="N4835" i="12"/>
  <c r="I4836" i="12"/>
  <c r="J4836" i="12" s="1"/>
  <c r="H4837" i="12"/>
  <c r="F4839" i="12"/>
  <c r="G4839" i="12" s="1"/>
  <c r="E4838" i="12"/>
  <c r="P4836" i="12" l="1"/>
  <c r="Q4836" i="12"/>
  <c r="R4835" i="12"/>
  <c r="L4837" i="12"/>
  <c r="M4837" i="12"/>
  <c r="N4836" i="12"/>
  <c r="I4837" i="12"/>
  <c r="J4837" i="12" s="1"/>
  <c r="H4838" i="12"/>
  <c r="F4840" i="12"/>
  <c r="G4840" i="12" s="1"/>
  <c r="E4839" i="12"/>
  <c r="P4837" i="12" l="1"/>
  <c r="Q4837" i="12"/>
  <c r="R4836" i="12"/>
  <c r="L4838" i="12"/>
  <c r="M4838" i="12"/>
  <c r="N4837" i="12"/>
  <c r="I4838" i="12"/>
  <c r="J4838" i="12" s="1"/>
  <c r="H4839" i="12"/>
  <c r="E4840" i="12"/>
  <c r="F4841" i="12"/>
  <c r="G4841" i="12" s="1"/>
  <c r="P4838" i="12" l="1"/>
  <c r="Q4838" i="12"/>
  <c r="R4837" i="12"/>
  <c r="L4839" i="12"/>
  <c r="M4839" i="12"/>
  <c r="N4838" i="12"/>
  <c r="I4839" i="12"/>
  <c r="J4839" i="12" s="1"/>
  <c r="H4840" i="12"/>
  <c r="F4842" i="12"/>
  <c r="G4842" i="12" s="1"/>
  <c r="E4841" i="12"/>
  <c r="P4839" i="12" l="1"/>
  <c r="Q4839" i="12"/>
  <c r="R4838" i="12"/>
  <c r="L4840" i="12"/>
  <c r="M4840" i="12"/>
  <c r="N4839" i="12"/>
  <c r="I4840" i="12"/>
  <c r="J4840" i="12" s="1"/>
  <c r="H4841" i="12"/>
  <c r="F4843" i="12"/>
  <c r="G4843" i="12" s="1"/>
  <c r="E4842" i="12"/>
  <c r="P4840" i="12" l="1"/>
  <c r="Q4840" i="12"/>
  <c r="R4839" i="12"/>
  <c r="L4841" i="12"/>
  <c r="M4841" i="12"/>
  <c r="N4840" i="12"/>
  <c r="I4841" i="12"/>
  <c r="J4841" i="12" s="1"/>
  <c r="H4842" i="12"/>
  <c r="F4844" i="12"/>
  <c r="G4844" i="12" s="1"/>
  <c r="E4843" i="12"/>
  <c r="P4841" i="12" l="1"/>
  <c r="Q4841" i="12"/>
  <c r="R4840" i="12"/>
  <c r="L4842" i="12"/>
  <c r="M4842" i="12"/>
  <c r="N4841" i="12"/>
  <c r="I4842" i="12"/>
  <c r="J4842" i="12" s="1"/>
  <c r="H4843" i="12"/>
  <c r="E4844" i="12"/>
  <c r="F4845" i="12"/>
  <c r="G4845" i="12" s="1"/>
  <c r="P4842" i="12" l="1"/>
  <c r="Q4842" i="12"/>
  <c r="R4841" i="12"/>
  <c r="L4843" i="12"/>
  <c r="M4843" i="12"/>
  <c r="N4842" i="12"/>
  <c r="I4843" i="12"/>
  <c r="J4843" i="12" s="1"/>
  <c r="H4844" i="12"/>
  <c r="F4846" i="12"/>
  <c r="G4846" i="12" s="1"/>
  <c r="E4845" i="12"/>
  <c r="P4843" i="12" l="1"/>
  <c r="Q4843" i="12"/>
  <c r="R4842" i="12"/>
  <c r="L4844" i="12"/>
  <c r="M4844" i="12"/>
  <c r="N4843" i="12"/>
  <c r="I4844" i="12"/>
  <c r="J4844" i="12" s="1"/>
  <c r="H4845" i="12"/>
  <c r="E4846" i="12"/>
  <c r="F4847" i="12"/>
  <c r="G4847" i="12" s="1"/>
  <c r="P4844" i="12" l="1"/>
  <c r="Q4844" i="12"/>
  <c r="R4843" i="12"/>
  <c r="L4845" i="12"/>
  <c r="M4845" i="12"/>
  <c r="N4844" i="12"/>
  <c r="I4845" i="12"/>
  <c r="J4845" i="12" s="1"/>
  <c r="H4846" i="12"/>
  <c r="E4847" i="12"/>
  <c r="F4848" i="12"/>
  <c r="G4848" i="12" s="1"/>
  <c r="P4845" i="12" l="1"/>
  <c r="Q4845" i="12"/>
  <c r="R4844" i="12"/>
  <c r="L4846" i="12"/>
  <c r="M4846" i="12"/>
  <c r="N4845" i="12"/>
  <c r="I4846" i="12"/>
  <c r="J4846" i="12" s="1"/>
  <c r="H4847" i="12"/>
  <c r="F4849" i="12"/>
  <c r="G4849" i="12" s="1"/>
  <c r="E4848" i="12"/>
  <c r="P4846" i="12" l="1"/>
  <c r="Q4846" i="12"/>
  <c r="R4845" i="12"/>
  <c r="L4847" i="12"/>
  <c r="M4847" i="12"/>
  <c r="N4846" i="12"/>
  <c r="I4847" i="12"/>
  <c r="J4847" i="12" s="1"/>
  <c r="H4848" i="12"/>
  <c r="F4850" i="12"/>
  <c r="G4850" i="12" s="1"/>
  <c r="E4849" i="12"/>
  <c r="P4847" i="12" l="1"/>
  <c r="Q4847" i="12"/>
  <c r="R4846" i="12"/>
  <c r="L4848" i="12"/>
  <c r="M4848" i="12"/>
  <c r="N4847" i="12"/>
  <c r="I4848" i="12"/>
  <c r="J4848" i="12" s="1"/>
  <c r="H4849" i="12"/>
  <c r="E4850" i="12"/>
  <c r="F4851" i="12"/>
  <c r="G4851" i="12" s="1"/>
  <c r="P4848" i="12" l="1"/>
  <c r="Q4848" i="12"/>
  <c r="R4847" i="12"/>
  <c r="L4849" i="12"/>
  <c r="M4849" i="12"/>
  <c r="N4848" i="12"/>
  <c r="I4849" i="12"/>
  <c r="J4849" i="12" s="1"/>
  <c r="H4850" i="12"/>
  <c r="F4852" i="12"/>
  <c r="G4852" i="12" s="1"/>
  <c r="E4851" i="12"/>
  <c r="P4849" i="12" l="1"/>
  <c r="Q4849" i="12"/>
  <c r="R4848" i="12"/>
  <c r="L4850" i="12"/>
  <c r="M4850" i="12"/>
  <c r="N4849" i="12"/>
  <c r="I4850" i="12"/>
  <c r="J4850" i="12" s="1"/>
  <c r="H4851" i="12"/>
  <c r="F4853" i="12"/>
  <c r="G4853" i="12" s="1"/>
  <c r="E4852" i="12"/>
  <c r="P4850" i="12" l="1"/>
  <c r="Q4850" i="12"/>
  <c r="R4849" i="12"/>
  <c r="L4851" i="12"/>
  <c r="M4851" i="12"/>
  <c r="N4850" i="12"/>
  <c r="I4851" i="12"/>
  <c r="J4851" i="12" s="1"/>
  <c r="H4852" i="12"/>
  <c r="E4853" i="12"/>
  <c r="F4854" i="12"/>
  <c r="G4854" i="12" s="1"/>
  <c r="P4851" i="12" l="1"/>
  <c r="Q4851" i="12"/>
  <c r="R4850" i="12"/>
  <c r="L4852" i="12"/>
  <c r="M4852" i="12"/>
  <c r="N4851" i="12"/>
  <c r="I4852" i="12"/>
  <c r="J4852" i="12" s="1"/>
  <c r="H4853" i="12"/>
  <c r="F4855" i="12"/>
  <c r="G4855" i="12" s="1"/>
  <c r="E4854" i="12"/>
  <c r="P4852" i="12" l="1"/>
  <c r="Q4852" i="12"/>
  <c r="R4851" i="12"/>
  <c r="L4853" i="12"/>
  <c r="M4853" i="12"/>
  <c r="N4852" i="12"/>
  <c r="I4853" i="12"/>
  <c r="J4853" i="12" s="1"/>
  <c r="H4854" i="12"/>
  <c r="M4854" i="12" s="1"/>
  <c r="E4855" i="12"/>
  <c r="F4856" i="12"/>
  <c r="G4856" i="12" s="1"/>
  <c r="P4853" i="12" l="1"/>
  <c r="Q4853" i="12"/>
  <c r="Q4854" i="12" s="1"/>
  <c r="R4852" i="12"/>
  <c r="N4853" i="12"/>
  <c r="I4854" i="12"/>
  <c r="J4854" i="12" s="1"/>
  <c r="L4854" i="12"/>
  <c r="N4854" i="12" s="1"/>
  <c r="H4855" i="12"/>
  <c r="F4857" i="12"/>
  <c r="G4857" i="12" s="1"/>
  <c r="E4856" i="12"/>
  <c r="P4854" i="12" l="1"/>
  <c r="R4854" i="12" s="1"/>
  <c r="R4853" i="12"/>
  <c r="L4855" i="12"/>
  <c r="M4855" i="12"/>
  <c r="I4855" i="12"/>
  <c r="J4855" i="12" s="1"/>
  <c r="H4856" i="12"/>
  <c r="F4858" i="12"/>
  <c r="G4858" i="12" s="1"/>
  <c r="E4857" i="12"/>
  <c r="P4855" i="12" l="1"/>
  <c r="Q4855" i="12"/>
  <c r="L4856" i="12"/>
  <c r="M4856" i="12"/>
  <c r="N4855" i="12"/>
  <c r="I4856" i="12"/>
  <c r="J4856" i="12" s="1"/>
  <c r="H4857" i="12"/>
  <c r="E4858" i="12"/>
  <c r="F4859" i="12"/>
  <c r="G4859" i="12" s="1"/>
  <c r="P4856" i="12" l="1"/>
  <c r="Q4856" i="12"/>
  <c r="R4855" i="12"/>
  <c r="L4857" i="12"/>
  <c r="M4857" i="12"/>
  <c r="N4856" i="12"/>
  <c r="I4857" i="12"/>
  <c r="J4857" i="12" s="1"/>
  <c r="H4858" i="12"/>
  <c r="F4860" i="12"/>
  <c r="G4860" i="12" s="1"/>
  <c r="E4859" i="12"/>
  <c r="P4857" i="12" l="1"/>
  <c r="Q4857" i="12"/>
  <c r="R4856" i="12"/>
  <c r="L4858" i="12"/>
  <c r="M4858" i="12"/>
  <c r="N4857" i="12"/>
  <c r="I4858" i="12"/>
  <c r="J4858" i="12" s="1"/>
  <c r="H4859" i="12"/>
  <c r="M4859" i="12" s="1"/>
  <c r="E4860" i="12"/>
  <c r="F4861" i="12"/>
  <c r="G4861" i="12" s="1"/>
  <c r="P4858" i="12" l="1"/>
  <c r="Q4858" i="12"/>
  <c r="Q4859" i="12" s="1"/>
  <c r="R4857" i="12"/>
  <c r="N4858" i="12"/>
  <c r="I4859" i="12"/>
  <c r="J4859" i="12" s="1"/>
  <c r="L4859" i="12"/>
  <c r="N4859" i="12" s="1"/>
  <c r="H4860" i="12"/>
  <c r="M4860" i="12" s="1"/>
  <c r="F4862" i="12"/>
  <c r="G4862" i="12" s="1"/>
  <c r="E4861" i="12"/>
  <c r="P4859" i="12" l="1"/>
  <c r="R4859" i="12" s="1"/>
  <c r="Q4860" i="12"/>
  <c r="R4858" i="12"/>
  <c r="I4860" i="12"/>
  <c r="J4860" i="12" s="1"/>
  <c r="L4860" i="12"/>
  <c r="N4860" i="12" s="1"/>
  <c r="H4861" i="12"/>
  <c r="M4861" i="12" s="1"/>
  <c r="E4862" i="12"/>
  <c r="F4863" i="12"/>
  <c r="G4863" i="12" s="1"/>
  <c r="P4860" i="12" l="1"/>
  <c r="R4860" i="12" s="1"/>
  <c r="Q4861" i="12"/>
  <c r="I4861" i="12"/>
  <c r="J4861" i="12" s="1"/>
  <c r="L4861" i="12"/>
  <c r="N4861" i="12" s="1"/>
  <c r="H4862" i="12"/>
  <c r="F4864" i="12"/>
  <c r="G4864" i="12" s="1"/>
  <c r="E4863" i="12"/>
  <c r="P4861" i="12" l="1"/>
  <c r="R4861" i="12" s="1"/>
  <c r="L4862" i="12"/>
  <c r="M4862" i="12"/>
  <c r="I4862" i="12"/>
  <c r="J4862" i="12" s="1"/>
  <c r="H4863" i="12"/>
  <c r="F4865" i="12"/>
  <c r="G4865" i="12" s="1"/>
  <c r="E4864" i="12"/>
  <c r="P4862" i="12" l="1"/>
  <c r="Q4862" i="12"/>
  <c r="L4863" i="12"/>
  <c r="M4863" i="12"/>
  <c r="N4862" i="12"/>
  <c r="I4863" i="12"/>
  <c r="J4863" i="12" s="1"/>
  <c r="H4864" i="12"/>
  <c r="F4866" i="12"/>
  <c r="G4866" i="12" s="1"/>
  <c r="E4865" i="12"/>
  <c r="P4863" i="12" l="1"/>
  <c r="Q4863" i="12"/>
  <c r="R4862" i="12"/>
  <c r="L4864" i="12"/>
  <c r="M4864" i="12"/>
  <c r="N4863" i="12"/>
  <c r="I4864" i="12"/>
  <c r="J4864" i="12" s="1"/>
  <c r="H4865" i="12"/>
  <c r="F4867" i="12"/>
  <c r="G4867" i="12" s="1"/>
  <c r="E4866" i="12"/>
  <c r="P4864" i="12" l="1"/>
  <c r="Q4864" i="12"/>
  <c r="R4863" i="12"/>
  <c r="L4865" i="12"/>
  <c r="M4865" i="12"/>
  <c r="N4864" i="12"/>
  <c r="I4865" i="12"/>
  <c r="J4865" i="12" s="1"/>
  <c r="H4866" i="12"/>
  <c r="F4868" i="12"/>
  <c r="G4868" i="12" s="1"/>
  <c r="E4867" i="12"/>
  <c r="P4865" i="12" l="1"/>
  <c r="Q4865" i="12"/>
  <c r="R4864" i="12"/>
  <c r="L4866" i="12"/>
  <c r="M4866" i="12"/>
  <c r="N4865" i="12"/>
  <c r="I4866" i="12"/>
  <c r="J4866" i="12" s="1"/>
  <c r="H4867" i="12"/>
  <c r="F4869" i="12"/>
  <c r="G4869" i="12" s="1"/>
  <c r="E4868" i="12"/>
  <c r="P4866" i="12" l="1"/>
  <c r="Q4866" i="12"/>
  <c r="R4865" i="12"/>
  <c r="L4867" i="12"/>
  <c r="M4867" i="12"/>
  <c r="N4866" i="12"/>
  <c r="I4867" i="12"/>
  <c r="J4867" i="12" s="1"/>
  <c r="H4868" i="12"/>
  <c r="E4869" i="12"/>
  <c r="F4870" i="12"/>
  <c r="G4870" i="12" s="1"/>
  <c r="P4867" i="12" l="1"/>
  <c r="Q4867" i="12"/>
  <c r="R4866" i="12"/>
  <c r="L4868" i="12"/>
  <c r="M4868" i="12"/>
  <c r="N4867" i="12"/>
  <c r="I4868" i="12"/>
  <c r="J4868" i="12" s="1"/>
  <c r="H4869" i="12"/>
  <c r="F4871" i="12"/>
  <c r="G4871" i="12" s="1"/>
  <c r="E4870" i="12"/>
  <c r="P4868" i="12" l="1"/>
  <c r="Q4868" i="12"/>
  <c r="R4867" i="12"/>
  <c r="L4869" i="12"/>
  <c r="M4869" i="12"/>
  <c r="N4868" i="12"/>
  <c r="I4869" i="12"/>
  <c r="J4869" i="12" s="1"/>
  <c r="H4870" i="12"/>
  <c r="F4872" i="12"/>
  <c r="G4872" i="12" s="1"/>
  <c r="E4871" i="12"/>
  <c r="P4869" i="12" l="1"/>
  <c r="Q4869" i="12"/>
  <c r="R4868" i="12"/>
  <c r="L4870" i="12"/>
  <c r="M4870" i="12"/>
  <c r="N4869" i="12"/>
  <c r="I4870" i="12"/>
  <c r="J4870" i="12" s="1"/>
  <c r="H4871" i="12"/>
  <c r="E4872" i="12"/>
  <c r="F4873" i="12"/>
  <c r="G4873" i="12" s="1"/>
  <c r="P4870" i="12" l="1"/>
  <c r="Q4870" i="12"/>
  <c r="R4869" i="12"/>
  <c r="L4871" i="12"/>
  <c r="M4871" i="12"/>
  <c r="N4870" i="12"/>
  <c r="I4871" i="12"/>
  <c r="J4871" i="12" s="1"/>
  <c r="H4872" i="12"/>
  <c r="M4872" i="12" s="1"/>
  <c r="F4874" i="12"/>
  <c r="G4874" i="12" s="1"/>
  <c r="E4873" i="12"/>
  <c r="P4871" i="12" l="1"/>
  <c r="Q4871" i="12"/>
  <c r="Q4872" i="12" s="1"/>
  <c r="R4870" i="12"/>
  <c r="N4871" i="12"/>
  <c r="I4872" i="12"/>
  <c r="J4872" i="12" s="1"/>
  <c r="L4872" i="12"/>
  <c r="N4872" i="12" s="1"/>
  <c r="H4873" i="12"/>
  <c r="F4875" i="12"/>
  <c r="G4875" i="12" s="1"/>
  <c r="E4874" i="12"/>
  <c r="P4872" i="12" l="1"/>
  <c r="R4872" i="12" s="1"/>
  <c r="R4871" i="12"/>
  <c r="L4873" i="12"/>
  <c r="M4873" i="12"/>
  <c r="I4873" i="12"/>
  <c r="J4873" i="12" s="1"/>
  <c r="H4874" i="12"/>
  <c r="E4875" i="12"/>
  <c r="F4876" i="12"/>
  <c r="G4876" i="12" s="1"/>
  <c r="P4873" i="12" l="1"/>
  <c r="Q4873" i="12"/>
  <c r="L4874" i="12"/>
  <c r="M4874" i="12"/>
  <c r="N4873" i="12"/>
  <c r="I4874" i="12"/>
  <c r="J4874" i="12" s="1"/>
  <c r="H4875" i="12"/>
  <c r="F4877" i="12"/>
  <c r="G4877" i="12" s="1"/>
  <c r="E4876" i="12"/>
  <c r="P4874" i="12" l="1"/>
  <c r="Q4874" i="12"/>
  <c r="R4873" i="12"/>
  <c r="L4875" i="12"/>
  <c r="M4875" i="12"/>
  <c r="N4874" i="12"/>
  <c r="I4875" i="12"/>
  <c r="J4875" i="12" s="1"/>
  <c r="H4876" i="12"/>
  <c r="E4877" i="12"/>
  <c r="F4878" i="12"/>
  <c r="G4878" i="12" s="1"/>
  <c r="P4875" i="12" l="1"/>
  <c r="Q4875" i="12"/>
  <c r="R4874" i="12"/>
  <c r="L4876" i="12"/>
  <c r="M4876" i="12"/>
  <c r="N4875" i="12"/>
  <c r="I4876" i="12"/>
  <c r="J4876" i="12" s="1"/>
  <c r="H4877" i="12"/>
  <c r="F4879" i="12"/>
  <c r="G4879" i="12" s="1"/>
  <c r="E4878" i="12"/>
  <c r="P4876" i="12" l="1"/>
  <c r="Q4876" i="12"/>
  <c r="R4875" i="12"/>
  <c r="L4877" i="12"/>
  <c r="M4877" i="12"/>
  <c r="N4876" i="12"/>
  <c r="I4877" i="12"/>
  <c r="J4877" i="12" s="1"/>
  <c r="H4878" i="12"/>
  <c r="E4879" i="12"/>
  <c r="F4880" i="12"/>
  <c r="G4880" i="12" s="1"/>
  <c r="P4877" i="12" l="1"/>
  <c r="Q4877" i="12"/>
  <c r="R4876" i="12"/>
  <c r="L4878" i="12"/>
  <c r="M4878" i="12"/>
  <c r="N4877" i="12"/>
  <c r="I4878" i="12"/>
  <c r="J4878" i="12" s="1"/>
  <c r="H4879" i="12"/>
  <c r="F4881" i="12"/>
  <c r="G4881" i="12" s="1"/>
  <c r="E4880" i="12"/>
  <c r="P4878" i="12" l="1"/>
  <c r="Q4878" i="12"/>
  <c r="R4877" i="12"/>
  <c r="L4879" i="12"/>
  <c r="M4879" i="12"/>
  <c r="N4878" i="12"/>
  <c r="I4879" i="12"/>
  <c r="J4879" i="12" s="1"/>
  <c r="H4880" i="12"/>
  <c r="F4882" i="12"/>
  <c r="G4882" i="12" s="1"/>
  <c r="E4881" i="12"/>
  <c r="P4879" i="12" l="1"/>
  <c r="Q4879" i="12"/>
  <c r="R4878" i="12"/>
  <c r="L4880" i="12"/>
  <c r="M4880" i="12"/>
  <c r="N4879" i="12"/>
  <c r="I4880" i="12"/>
  <c r="J4880" i="12" s="1"/>
  <c r="H4881" i="12"/>
  <c r="E4882" i="12"/>
  <c r="F4883" i="12"/>
  <c r="G4883" i="12" s="1"/>
  <c r="P4880" i="12" l="1"/>
  <c r="Q4880" i="12"/>
  <c r="R4879" i="12"/>
  <c r="L4881" i="12"/>
  <c r="M4881" i="12"/>
  <c r="N4880" i="12"/>
  <c r="I4881" i="12"/>
  <c r="J4881" i="12" s="1"/>
  <c r="H4882" i="12"/>
  <c r="F4884" i="12"/>
  <c r="G4884" i="12" s="1"/>
  <c r="E4883" i="12"/>
  <c r="P4881" i="12" l="1"/>
  <c r="Q4881" i="12"/>
  <c r="R4880" i="12"/>
  <c r="L4882" i="12"/>
  <c r="M4882" i="12"/>
  <c r="N4881" i="12"/>
  <c r="I4882" i="12"/>
  <c r="J4882" i="12" s="1"/>
  <c r="H4883" i="12"/>
  <c r="E4884" i="12"/>
  <c r="F4885" i="12"/>
  <c r="G4885" i="12" s="1"/>
  <c r="P4882" i="12" l="1"/>
  <c r="Q4882" i="12"/>
  <c r="R4881" i="12"/>
  <c r="L4883" i="12"/>
  <c r="M4883" i="12"/>
  <c r="N4882" i="12"/>
  <c r="I4883" i="12"/>
  <c r="J4883" i="12" s="1"/>
  <c r="H4884" i="12"/>
  <c r="M4884" i="12" s="1"/>
  <c r="F4886" i="12"/>
  <c r="G4886" i="12" s="1"/>
  <c r="E4885" i="12"/>
  <c r="P4883" i="12" l="1"/>
  <c r="Q4883" i="12"/>
  <c r="Q4884" i="12" s="1"/>
  <c r="R4882" i="12"/>
  <c r="N4883" i="12"/>
  <c r="I4884" i="12"/>
  <c r="J4884" i="12" s="1"/>
  <c r="L4884" i="12"/>
  <c r="N4884" i="12" s="1"/>
  <c r="H4885" i="12"/>
  <c r="F4887" i="12"/>
  <c r="G4887" i="12" s="1"/>
  <c r="E4886" i="12"/>
  <c r="P4884" i="12" l="1"/>
  <c r="R4884" i="12" s="1"/>
  <c r="R4883" i="12"/>
  <c r="L4885" i="12"/>
  <c r="M4885" i="12"/>
  <c r="I4885" i="12"/>
  <c r="J4885" i="12" s="1"/>
  <c r="H4886" i="12"/>
  <c r="F4888" i="12"/>
  <c r="G4888" i="12" s="1"/>
  <c r="E4887" i="12"/>
  <c r="P4885" i="12" l="1"/>
  <c r="Q4885" i="12"/>
  <c r="L4886" i="12"/>
  <c r="M4886" i="12"/>
  <c r="N4885" i="12"/>
  <c r="I4886" i="12"/>
  <c r="J4886" i="12" s="1"/>
  <c r="H4887" i="12"/>
  <c r="F4889" i="12"/>
  <c r="G4889" i="12" s="1"/>
  <c r="E4888" i="12"/>
  <c r="P4886" i="12" l="1"/>
  <c r="Q4886" i="12"/>
  <c r="R4885" i="12"/>
  <c r="L4887" i="12"/>
  <c r="M4887" i="12"/>
  <c r="N4886" i="12"/>
  <c r="I4887" i="12"/>
  <c r="J4887" i="12" s="1"/>
  <c r="H4888" i="12"/>
  <c r="M4888" i="12" s="1"/>
  <c r="F4890" i="12"/>
  <c r="G4890" i="12" s="1"/>
  <c r="E4889" i="12"/>
  <c r="P4887" i="12" l="1"/>
  <c r="Q4887" i="12"/>
  <c r="Q4888" i="12" s="1"/>
  <c r="R4886" i="12"/>
  <c r="N4887" i="12"/>
  <c r="I4888" i="12"/>
  <c r="J4888" i="12" s="1"/>
  <c r="L4888" i="12"/>
  <c r="N4888" i="12" s="1"/>
  <c r="H4889" i="12"/>
  <c r="M4889" i="12" s="1"/>
  <c r="E4890" i="12"/>
  <c r="F4891" i="12"/>
  <c r="G4891" i="12" s="1"/>
  <c r="P4888" i="12" l="1"/>
  <c r="R4888" i="12" s="1"/>
  <c r="Q4889" i="12"/>
  <c r="R4887" i="12"/>
  <c r="I4889" i="12"/>
  <c r="J4889" i="12" s="1"/>
  <c r="L4889" i="12"/>
  <c r="N4889" i="12" s="1"/>
  <c r="H4890" i="12"/>
  <c r="F4892" i="12"/>
  <c r="G4892" i="12" s="1"/>
  <c r="E4891" i="12"/>
  <c r="P4889" i="12" l="1"/>
  <c r="R4889" i="12" s="1"/>
  <c r="L4890" i="12"/>
  <c r="M4890" i="12"/>
  <c r="I4890" i="12"/>
  <c r="J4890" i="12" s="1"/>
  <c r="H4891" i="12"/>
  <c r="F4893" i="12"/>
  <c r="G4893" i="12" s="1"/>
  <c r="E4892" i="12"/>
  <c r="P4890" i="12" l="1"/>
  <c r="Q4890" i="12"/>
  <c r="L4891" i="12"/>
  <c r="M4891" i="12"/>
  <c r="N4890" i="12"/>
  <c r="I4891" i="12"/>
  <c r="J4891" i="12" s="1"/>
  <c r="H4892" i="12"/>
  <c r="F4894" i="12"/>
  <c r="G4894" i="12" s="1"/>
  <c r="E4893" i="12"/>
  <c r="P4891" i="12" l="1"/>
  <c r="Q4891" i="12"/>
  <c r="R4890" i="12"/>
  <c r="L4892" i="12"/>
  <c r="M4892" i="12"/>
  <c r="N4891" i="12"/>
  <c r="I4892" i="12"/>
  <c r="J4892" i="12" s="1"/>
  <c r="H4893" i="12"/>
  <c r="E4894" i="12"/>
  <c r="F4895" i="12"/>
  <c r="G4895" i="12" s="1"/>
  <c r="P4892" i="12" l="1"/>
  <c r="Q4892" i="12"/>
  <c r="R4891" i="12"/>
  <c r="L4893" i="12"/>
  <c r="M4893" i="12"/>
  <c r="N4892" i="12"/>
  <c r="I4893" i="12"/>
  <c r="J4893" i="12" s="1"/>
  <c r="H4894" i="12"/>
  <c r="F4896" i="12"/>
  <c r="G4896" i="12" s="1"/>
  <c r="E4895" i="12"/>
  <c r="P4893" i="12" l="1"/>
  <c r="Q4893" i="12"/>
  <c r="R4892" i="12"/>
  <c r="L4894" i="12"/>
  <c r="M4894" i="12"/>
  <c r="N4893" i="12"/>
  <c r="I4894" i="12"/>
  <c r="J4894" i="12" s="1"/>
  <c r="H4895" i="12"/>
  <c r="M4895" i="12" s="1"/>
  <c r="F4897" i="12"/>
  <c r="G4897" i="12" s="1"/>
  <c r="E4896" i="12"/>
  <c r="P4894" i="12" l="1"/>
  <c r="Q4894" i="12"/>
  <c r="Q4895" i="12" s="1"/>
  <c r="R4893" i="12"/>
  <c r="N4894" i="12"/>
  <c r="I4895" i="12"/>
  <c r="J4895" i="12" s="1"/>
  <c r="L4895" i="12"/>
  <c r="N4895" i="12" s="1"/>
  <c r="H4896" i="12"/>
  <c r="E4897" i="12"/>
  <c r="F4898" i="12"/>
  <c r="G4898" i="12" s="1"/>
  <c r="P4895" i="12" l="1"/>
  <c r="R4895" i="12" s="1"/>
  <c r="R4894" i="12"/>
  <c r="L4896" i="12"/>
  <c r="M4896" i="12"/>
  <c r="I4896" i="12"/>
  <c r="J4896" i="12" s="1"/>
  <c r="H4897" i="12"/>
  <c r="F4899" i="12"/>
  <c r="G4899" i="12" s="1"/>
  <c r="E4898" i="12"/>
  <c r="P4896" i="12" l="1"/>
  <c r="Q4896" i="12"/>
  <c r="L4897" i="12"/>
  <c r="M4897" i="12"/>
  <c r="N4896" i="12"/>
  <c r="I4897" i="12"/>
  <c r="J4897" i="12" s="1"/>
  <c r="H4898" i="12"/>
  <c r="E4899" i="12"/>
  <c r="F4900" i="12"/>
  <c r="G4900" i="12" s="1"/>
  <c r="P4897" i="12" l="1"/>
  <c r="Q4897" i="12"/>
  <c r="R4896" i="12"/>
  <c r="L4898" i="12"/>
  <c r="M4898" i="12"/>
  <c r="N4897" i="12"/>
  <c r="I4898" i="12"/>
  <c r="J4898" i="12" s="1"/>
  <c r="H4899" i="12"/>
  <c r="F4901" i="12"/>
  <c r="G4901" i="12" s="1"/>
  <c r="E4900" i="12"/>
  <c r="P4898" i="12" l="1"/>
  <c r="Q4898" i="12"/>
  <c r="R4897" i="12"/>
  <c r="L4899" i="12"/>
  <c r="M4899" i="12"/>
  <c r="N4898" i="12"/>
  <c r="I4899" i="12"/>
  <c r="J4899" i="12" s="1"/>
  <c r="H4900" i="12"/>
  <c r="F4902" i="12"/>
  <c r="G4902" i="12" s="1"/>
  <c r="E4901" i="12"/>
  <c r="P4899" i="12" l="1"/>
  <c r="Q4899" i="12"/>
  <c r="R4898" i="12"/>
  <c r="L4900" i="12"/>
  <c r="M4900" i="12"/>
  <c r="N4899" i="12"/>
  <c r="I4900" i="12"/>
  <c r="J4900" i="12" s="1"/>
  <c r="H4901" i="12"/>
  <c r="E4902" i="12"/>
  <c r="F4903" i="12"/>
  <c r="G4903" i="12" s="1"/>
  <c r="P4900" i="12" l="1"/>
  <c r="Q4900" i="12"/>
  <c r="R4899" i="12"/>
  <c r="L4901" i="12"/>
  <c r="M4901" i="12"/>
  <c r="N4900" i="12"/>
  <c r="I4901" i="12"/>
  <c r="J4901" i="12" s="1"/>
  <c r="H4902" i="12"/>
  <c r="F4904" i="12"/>
  <c r="G4904" i="12" s="1"/>
  <c r="E4903" i="12"/>
  <c r="P4901" i="12" l="1"/>
  <c r="Q4901" i="12"/>
  <c r="R4900" i="12"/>
  <c r="L4902" i="12"/>
  <c r="M4902" i="12"/>
  <c r="N4901" i="12"/>
  <c r="I4902" i="12"/>
  <c r="J4902" i="12" s="1"/>
  <c r="H4903" i="12"/>
  <c r="F4905" i="12"/>
  <c r="G4905" i="12" s="1"/>
  <c r="E4904" i="12"/>
  <c r="P4902" i="12" l="1"/>
  <c r="Q4902" i="12"/>
  <c r="R4901" i="12"/>
  <c r="L4903" i="12"/>
  <c r="M4903" i="12"/>
  <c r="N4902" i="12"/>
  <c r="I4903" i="12"/>
  <c r="J4903" i="12" s="1"/>
  <c r="H4904" i="12"/>
  <c r="F4906" i="12"/>
  <c r="G4906" i="12" s="1"/>
  <c r="E4905" i="12"/>
  <c r="P4903" i="12" l="1"/>
  <c r="Q4903" i="12"/>
  <c r="R4902" i="12"/>
  <c r="L4904" i="12"/>
  <c r="M4904" i="12"/>
  <c r="N4903" i="12"/>
  <c r="I4904" i="12"/>
  <c r="J4904" i="12" s="1"/>
  <c r="H4905" i="12"/>
  <c r="F4907" i="12"/>
  <c r="G4907" i="12" s="1"/>
  <c r="E4906" i="12"/>
  <c r="P4904" i="12" l="1"/>
  <c r="Q4904" i="12"/>
  <c r="R4903" i="12"/>
  <c r="L4905" i="12"/>
  <c r="M4905" i="12"/>
  <c r="N4904" i="12"/>
  <c r="I4905" i="12"/>
  <c r="J4905" i="12" s="1"/>
  <c r="H4906" i="12"/>
  <c r="M4906" i="12" s="1"/>
  <c r="F4908" i="12"/>
  <c r="G4908" i="12" s="1"/>
  <c r="E4907" i="12"/>
  <c r="P4905" i="12" l="1"/>
  <c r="Q4905" i="12"/>
  <c r="Q4906" i="12" s="1"/>
  <c r="R4904" i="12"/>
  <c r="N4905" i="12"/>
  <c r="I4906" i="12"/>
  <c r="J4906" i="12" s="1"/>
  <c r="L4906" i="12"/>
  <c r="N4906" i="12" s="1"/>
  <c r="H4907" i="12"/>
  <c r="F4909" i="12"/>
  <c r="G4909" i="12" s="1"/>
  <c r="E4908" i="12"/>
  <c r="P4906" i="12" l="1"/>
  <c r="R4906" i="12" s="1"/>
  <c r="R4905" i="12"/>
  <c r="L4907" i="12"/>
  <c r="M4907" i="12"/>
  <c r="I4907" i="12"/>
  <c r="J4907" i="12" s="1"/>
  <c r="H4908" i="12"/>
  <c r="M4908" i="12" s="1"/>
  <c r="E4909" i="12"/>
  <c r="F4910" i="12"/>
  <c r="G4910" i="12" s="1"/>
  <c r="P4907" i="12" l="1"/>
  <c r="Q4907" i="12"/>
  <c r="Q4908" i="12" s="1"/>
  <c r="N4907" i="12"/>
  <c r="I4908" i="12"/>
  <c r="J4908" i="12" s="1"/>
  <c r="L4908" i="12"/>
  <c r="N4908" i="12" s="1"/>
  <c r="H4909" i="12"/>
  <c r="F4911" i="12"/>
  <c r="G4911" i="12" s="1"/>
  <c r="E4910" i="12"/>
  <c r="P4908" i="12" l="1"/>
  <c r="R4908" i="12" s="1"/>
  <c r="R4907" i="12"/>
  <c r="L4909" i="12"/>
  <c r="M4909" i="12"/>
  <c r="I4909" i="12"/>
  <c r="J4909" i="12" s="1"/>
  <c r="H4910" i="12"/>
  <c r="E4911" i="12"/>
  <c r="F4912" i="12"/>
  <c r="G4912" i="12" s="1"/>
  <c r="P4909" i="12" l="1"/>
  <c r="Q4909" i="12"/>
  <c r="L4910" i="12"/>
  <c r="M4910" i="12"/>
  <c r="N4909" i="12"/>
  <c r="I4910" i="12"/>
  <c r="J4910" i="12" s="1"/>
  <c r="H4911" i="12"/>
  <c r="F4913" i="12"/>
  <c r="G4913" i="12" s="1"/>
  <c r="E4912" i="12"/>
  <c r="P4910" i="12" l="1"/>
  <c r="Q4910" i="12"/>
  <c r="R4909" i="12"/>
  <c r="L4911" i="12"/>
  <c r="M4911" i="12"/>
  <c r="N4910" i="12"/>
  <c r="I4911" i="12"/>
  <c r="J4911" i="12" s="1"/>
  <c r="H4912" i="12"/>
  <c r="E4913" i="12"/>
  <c r="F4914" i="12"/>
  <c r="G4914" i="12" s="1"/>
  <c r="P4911" i="12" l="1"/>
  <c r="Q4911" i="12"/>
  <c r="R4910" i="12"/>
  <c r="L4912" i="12"/>
  <c r="M4912" i="12"/>
  <c r="N4911" i="12"/>
  <c r="I4912" i="12"/>
  <c r="J4912" i="12" s="1"/>
  <c r="H4913" i="12"/>
  <c r="F4915" i="12"/>
  <c r="G4915" i="12" s="1"/>
  <c r="E4914" i="12"/>
  <c r="P4912" i="12" l="1"/>
  <c r="Q4912" i="12"/>
  <c r="R4911" i="12"/>
  <c r="L4913" i="12"/>
  <c r="M4913" i="12"/>
  <c r="N4912" i="12"/>
  <c r="I4913" i="12"/>
  <c r="J4913" i="12" s="1"/>
  <c r="H4914" i="12"/>
  <c r="F4916" i="12"/>
  <c r="G4916" i="12" s="1"/>
  <c r="E4915" i="12"/>
  <c r="P4913" i="12" l="1"/>
  <c r="Q4913" i="12"/>
  <c r="R4912" i="12"/>
  <c r="L4914" i="12"/>
  <c r="M4914" i="12"/>
  <c r="N4913" i="12"/>
  <c r="I4914" i="12"/>
  <c r="J4914" i="12" s="1"/>
  <c r="H4915" i="12"/>
  <c r="F4917" i="12"/>
  <c r="G4917" i="12" s="1"/>
  <c r="E4916" i="12"/>
  <c r="P4914" i="12" l="1"/>
  <c r="Q4914" i="12"/>
  <c r="R4913" i="12"/>
  <c r="L4915" i="12"/>
  <c r="M4915" i="12"/>
  <c r="N4914" i="12"/>
  <c r="I4915" i="12"/>
  <c r="J4915" i="12" s="1"/>
  <c r="H4916" i="12"/>
  <c r="M4916" i="12" s="1"/>
  <c r="E4917" i="12"/>
  <c r="F4918" i="12"/>
  <c r="G4918" i="12" s="1"/>
  <c r="P4915" i="12" l="1"/>
  <c r="Q4915" i="12"/>
  <c r="Q4916" i="12" s="1"/>
  <c r="R4914" i="12"/>
  <c r="N4915" i="12"/>
  <c r="I4916" i="12"/>
  <c r="J4916" i="12" s="1"/>
  <c r="L4916" i="12"/>
  <c r="N4916" i="12" s="1"/>
  <c r="H4917" i="12"/>
  <c r="F4919" i="12"/>
  <c r="G4919" i="12" s="1"/>
  <c r="E4918" i="12"/>
  <c r="P4916" i="12" l="1"/>
  <c r="R4915" i="12"/>
  <c r="R4916" i="12"/>
  <c r="L4917" i="12"/>
  <c r="M4917" i="12"/>
  <c r="I4917" i="12"/>
  <c r="J4917" i="12" s="1"/>
  <c r="H4918" i="12"/>
  <c r="F4920" i="12"/>
  <c r="G4920" i="12" s="1"/>
  <c r="E4919" i="12"/>
  <c r="P4917" i="12" l="1"/>
  <c r="Q4917" i="12"/>
  <c r="L4918" i="12"/>
  <c r="M4918" i="12"/>
  <c r="N4917" i="12"/>
  <c r="I4918" i="12"/>
  <c r="J4918" i="12" s="1"/>
  <c r="H4919" i="12"/>
  <c r="F4921" i="12"/>
  <c r="G4921" i="12" s="1"/>
  <c r="E4920" i="12"/>
  <c r="P4918" i="12" l="1"/>
  <c r="Q4918" i="12"/>
  <c r="R4917" i="12"/>
  <c r="L4919" i="12"/>
  <c r="M4919" i="12"/>
  <c r="N4918" i="12"/>
  <c r="I4919" i="12"/>
  <c r="J4919" i="12" s="1"/>
  <c r="H4920" i="12"/>
  <c r="E4921" i="12"/>
  <c r="F4922" i="12"/>
  <c r="G4922" i="12" s="1"/>
  <c r="P4919" i="12" l="1"/>
  <c r="Q4919" i="12"/>
  <c r="R4918" i="12"/>
  <c r="L4920" i="12"/>
  <c r="M4920" i="12"/>
  <c r="N4919" i="12"/>
  <c r="I4920" i="12"/>
  <c r="J4920" i="12" s="1"/>
  <c r="H4921" i="12"/>
  <c r="F4923" i="12"/>
  <c r="G4923" i="12" s="1"/>
  <c r="E4922" i="12"/>
  <c r="P4920" i="12" l="1"/>
  <c r="Q4920" i="12"/>
  <c r="R4919" i="12"/>
  <c r="L4921" i="12"/>
  <c r="M4921" i="12"/>
  <c r="N4920" i="12"/>
  <c r="I4921" i="12"/>
  <c r="J4921" i="12" s="1"/>
  <c r="H4922" i="12"/>
  <c r="F4924" i="12"/>
  <c r="G4924" i="12" s="1"/>
  <c r="E4923" i="12"/>
  <c r="P4921" i="12" l="1"/>
  <c r="Q4921" i="12"/>
  <c r="R4920" i="12"/>
  <c r="L4922" i="12"/>
  <c r="M4922" i="12"/>
  <c r="N4921" i="12"/>
  <c r="I4922" i="12"/>
  <c r="J4922" i="12" s="1"/>
  <c r="H4923" i="12"/>
  <c r="E4924" i="12"/>
  <c r="F4925" i="12"/>
  <c r="G4925" i="12" s="1"/>
  <c r="P4922" i="12" l="1"/>
  <c r="Q4922" i="12"/>
  <c r="R4921" i="12"/>
  <c r="L4923" i="12"/>
  <c r="M4923" i="12"/>
  <c r="N4922" i="12"/>
  <c r="I4923" i="12"/>
  <c r="J4923" i="12" s="1"/>
  <c r="H4924" i="12"/>
  <c r="F4926" i="12"/>
  <c r="G4926" i="12" s="1"/>
  <c r="E4925" i="12"/>
  <c r="P4923" i="12" l="1"/>
  <c r="Q4923" i="12"/>
  <c r="R4922" i="12"/>
  <c r="L4924" i="12"/>
  <c r="M4924" i="12"/>
  <c r="N4923" i="12"/>
  <c r="I4924" i="12"/>
  <c r="J4924" i="12" s="1"/>
  <c r="H4925" i="12"/>
  <c r="F4927" i="12"/>
  <c r="G4927" i="12" s="1"/>
  <c r="E4926" i="12"/>
  <c r="P4924" i="12" l="1"/>
  <c r="Q4924" i="12"/>
  <c r="R4923" i="12"/>
  <c r="L4925" i="12"/>
  <c r="M4925" i="12"/>
  <c r="N4924" i="12"/>
  <c r="I4925" i="12"/>
  <c r="J4925" i="12" s="1"/>
  <c r="H4926" i="12"/>
  <c r="F4928" i="12"/>
  <c r="G4928" i="12" s="1"/>
  <c r="E4927" i="12"/>
  <c r="P4925" i="12" l="1"/>
  <c r="Q4925" i="12"/>
  <c r="R4924" i="12"/>
  <c r="L4926" i="12"/>
  <c r="M4926" i="12"/>
  <c r="N4925" i="12"/>
  <c r="I4926" i="12"/>
  <c r="J4926" i="12" s="1"/>
  <c r="H4927" i="12"/>
  <c r="F4929" i="12"/>
  <c r="G4929" i="12" s="1"/>
  <c r="E4928" i="12"/>
  <c r="P4926" i="12" l="1"/>
  <c r="Q4926" i="12"/>
  <c r="R4925" i="12"/>
  <c r="L4927" i="12"/>
  <c r="M4927" i="12"/>
  <c r="N4926" i="12"/>
  <c r="I4927" i="12"/>
  <c r="J4927" i="12" s="1"/>
  <c r="H4928" i="12"/>
  <c r="E4929" i="12"/>
  <c r="F4930" i="12"/>
  <c r="G4930" i="12" s="1"/>
  <c r="P4927" i="12" l="1"/>
  <c r="Q4927" i="12"/>
  <c r="R4926" i="12"/>
  <c r="L4928" i="12"/>
  <c r="M4928" i="12"/>
  <c r="N4927" i="12"/>
  <c r="I4928" i="12"/>
  <c r="J4928" i="12" s="1"/>
  <c r="H4929" i="12"/>
  <c r="F4931" i="12"/>
  <c r="G4931" i="12" s="1"/>
  <c r="E4930" i="12"/>
  <c r="P4928" i="12" l="1"/>
  <c r="Q4928" i="12"/>
  <c r="R4927" i="12"/>
  <c r="L4929" i="12"/>
  <c r="M4929" i="12"/>
  <c r="N4928" i="12"/>
  <c r="I4929" i="12"/>
  <c r="J4929" i="12" s="1"/>
  <c r="H4930" i="12"/>
  <c r="F4932" i="12"/>
  <c r="G4932" i="12" s="1"/>
  <c r="E4931" i="12"/>
  <c r="P4929" i="12" l="1"/>
  <c r="Q4929" i="12"/>
  <c r="R4928" i="12"/>
  <c r="L4930" i="12"/>
  <c r="M4930" i="12"/>
  <c r="N4929" i="12"/>
  <c r="I4930" i="12"/>
  <c r="J4930" i="12" s="1"/>
  <c r="H4931" i="12"/>
  <c r="F4933" i="12"/>
  <c r="G4933" i="12" s="1"/>
  <c r="E4932" i="12"/>
  <c r="P4930" i="12" l="1"/>
  <c r="Q4930" i="12"/>
  <c r="R4929" i="12"/>
  <c r="L4931" i="12"/>
  <c r="M4931" i="12"/>
  <c r="N4930" i="12"/>
  <c r="I4931" i="12"/>
  <c r="J4931" i="12" s="1"/>
  <c r="H4932" i="12"/>
  <c r="F4934" i="12"/>
  <c r="G4934" i="12" s="1"/>
  <c r="E4933" i="12"/>
  <c r="P4931" i="12" l="1"/>
  <c r="Q4931" i="12"/>
  <c r="R4930" i="12"/>
  <c r="L4932" i="12"/>
  <c r="M4932" i="12"/>
  <c r="N4931" i="12"/>
  <c r="I4932" i="12"/>
  <c r="J4932" i="12" s="1"/>
  <c r="H4933" i="12"/>
  <c r="F4935" i="12"/>
  <c r="G4935" i="12" s="1"/>
  <c r="E4934" i="12"/>
  <c r="P4932" i="12" l="1"/>
  <c r="Q4932" i="12"/>
  <c r="R4931" i="12"/>
  <c r="L4933" i="12"/>
  <c r="M4933" i="12"/>
  <c r="N4932" i="12"/>
  <c r="I4933" i="12"/>
  <c r="J4933" i="12" s="1"/>
  <c r="H4934" i="12"/>
  <c r="M4934" i="12" s="1"/>
  <c r="F4936" i="12"/>
  <c r="G4936" i="12" s="1"/>
  <c r="E4935" i="12"/>
  <c r="P4933" i="12" l="1"/>
  <c r="Q4933" i="12"/>
  <c r="Q4934" i="12" s="1"/>
  <c r="R4932" i="12"/>
  <c r="N4933" i="12"/>
  <c r="I4934" i="12"/>
  <c r="J4934" i="12" s="1"/>
  <c r="L4934" i="12"/>
  <c r="N4934" i="12" s="1"/>
  <c r="H4935" i="12"/>
  <c r="F4937" i="12"/>
  <c r="G4937" i="12" s="1"/>
  <c r="E4936" i="12"/>
  <c r="P4934" i="12" l="1"/>
  <c r="R4934" i="12" s="1"/>
  <c r="R4933" i="12"/>
  <c r="L4935" i="12"/>
  <c r="M4935" i="12"/>
  <c r="I4935" i="12"/>
  <c r="J4935" i="12" s="1"/>
  <c r="H4936" i="12"/>
  <c r="F4938" i="12"/>
  <c r="G4938" i="12" s="1"/>
  <c r="E4937" i="12"/>
  <c r="P4935" i="12" l="1"/>
  <c r="Q4935" i="12"/>
  <c r="L4936" i="12"/>
  <c r="M4936" i="12"/>
  <c r="N4935" i="12"/>
  <c r="I4936" i="12"/>
  <c r="J4936" i="12" s="1"/>
  <c r="H4937" i="12"/>
  <c r="F4939" i="12"/>
  <c r="G4939" i="12" s="1"/>
  <c r="E4938" i="12"/>
  <c r="P4936" i="12" l="1"/>
  <c r="Q4936" i="12"/>
  <c r="R4935" i="12"/>
  <c r="L4937" i="12"/>
  <c r="M4937" i="12"/>
  <c r="N4936" i="12"/>
  <c r="I4937" i="12"/>
  <c r="J4937" i="12" s="1"/>
  <c r="H4938" i="12"/>
  <c r="F4940" i="12"/>
  <c r="G4940" i="12" s="1"/>
  <c r="E4939" i="12"/>
  <c r="P4937" i="12" l="1"/>
  <c r="Q4937" i="12"/>
  <c r="R4936" i="12"/>
  <c r="L4938" i="12"/>
  <c r="M4938" i="12"/>
  <c r="N4937" i="12"/>
  <c r="I4938" i="12"/>
  <c r="J4938" i="12" s="1"/>
  <c r="H4939" i="12"/>
  <c r="E4940" i="12"/>
  <c r="F4941" i="12"/>
  <c r="G4941" i="12" s="1"/>
  <c r="P4938" i="12" l="1"/>
  <c r="Q4938" i="12"/>
  <c r="R4937" i="12"/>
  <c r="L4939" i="12"/>
  <c r="M4939" i="12"/>
  <c r="N4938" i="12"/>
  <c r="I4939" i="12"/>
  <c r="J4939" i="12" s="1"/>
  <c r="H4940" i="12"/>
  <c r="F4942" i="12"/>
  <c r="G4942" i="12" s="1"/>
  <c r="E4941" i="12"/>
  <c r="P4939" i="12" l="1"/>
  <c r="Q4939" i="12"/>
  <c r="R4938" i="12"/>
  <c r="L4940" i="12"/>
  <c r="M4940" i="12"/>
  <c r="N4939" i="12"/>
  <c r="I4940" i="12"/>
  <c r="J4940" i="12" s="1"/>
  <c r="H4941" i="12"/>
  <c r="F4943" i="12"/>
  <c r="G4943" i="12" s="1"/>
  <c r="E4942" i="12"/>
  <c r="P4940" i="12" l="1"/>
  <c r="Q4940" i="12"/>
  <c r="R4939" i="12"/>
  <c r="L4941" i="12"/>
  <c r="M4941" i="12"/>
  <c r="N4940" i="12"/>
  <c r="I4941" i="12"/>
  <c r="J4941" i="12" s="1"/>
  <c r="H4942" i="12"/>
  <c r="E4943" i="12"/>
  <c r="F4944" i="12"/>
  <c r="G4944" i="12" s="1"/>
  <c r="P4941" i="12" l="1"/>
  <c r="Q4941" i="12"/>
  <c r="R4940" i="12"/>
  <c r="L4942" i="12"/>
  <c r="M4942" i="12"/>
  <c r="N4941" i="12"/>
  <c r="I4942" i="12"/>
  <c r="J4942" i="12" s="1"/>
  <c r="H4943" i="12"/>
  <c r="M4943" i="12" s="1"/>
  <c r="F4945" i="12"/>
  <c r="G4945" i="12" s="1"/>
  <c r="E4944" i="12"/>
  <c r="P4942" i="12" l="1"/>
  <c r="Q4942" i="12"/>
  <c r="Q4943" i="12" s="1"/>
  <c r="R4941" i="12"/>
  <c r="N4942" i="12"/>
  <c r="I4943" i="12"/>
  <c r="J4943" i="12" s="1"/>
  <c r="L4943" i="12"/>
  <c r="N4943" i="12" s="1"/>
  <c r="H4944" i="12"/>
  <c r="F4946" i="12"/>
  <c r="G4946" i="12" s="1"/>
  <c r="E4945" i="12"/>
  <c r="P4943" i="12" l="1"/>
  <c r="R4943" i="12" s="1"/>
  <c r="R4942" i="12"/>
  <c r="L4944" i="12"/>
  <c r="M4944" i="12"/>
  <c r="I4944" i="12"/>
  <c r="J4944" i="12" s="1"/>
  <c r="H4945" i="12"/>
  <c r="F4947" i="12"/>
  <c r="G4947" i="12" s="1"/>
  <c r="E4946" i="12"/>
  <c r="P4944" i="12" l="1"/>
  <c r="Q4944" i="12"/>
  <c r="L4945" i="12"/>
  <c r="M4945" i="12"/>
  <c r="N4944" i="12"/>
  <c r="I4945" i="12"/>
  <c r="J4945" i="12" s="1"/>
  <c r="H4946" i="12"/>
  <c r="M4946" i="12" s="1"/>
  <c r="F4948" i="12"/>
  <c r="G4948" i="12" s="1"/>
  <c r="E4947" i="12"/>
  <c r="P4945" i="12" l="1"/>
  <c r="Q4945" i="12"/>
  <c r="Q4946" i="12" s="1"/>
  <c r="R4944" i="12"/>
  <c r="N4945" i="12"/>
  <c r="I4946" i="12"/>
  <c r="J4946" i="12" s="1"/>
  <c r="L4946" i="12"/>
  <c r="N4946" i="12" s="1"/>
  <c r="H4947" i="12"/>
  <c r="M4947" i="12" s="1"/>
  <c r="F4949" i="12"/>
  <c r="G4949" i="12" s="1"/>
  <c r="E4948" i="12"/>
  <c r="P4946" i="12" l="1"/>
  <c r="R4946" i="12" s="1"/>
  <c r="Q4947" i="12"/>
  <c r="R4945" i="12"/>
  <c r="I4947" i="12"/>
  <c r="J4947" i="12" s="1"/>
  <c r="L4947" i="12"/>
  <c r="N4947" i="12" s="1"/>
  <c r="H4948" i="12"/>
  <c r="M4948" i="12" s="1"/>
  <c r="E4949" i="12"/>
  <c r="F4950" i="12"/>
  <c r="G4950" i="12" s="1"/>
  <c r="P4947" i="12" l="1"/>
  <c r="R4947" i="12" s="1"/>
  <c r="Q4948" i="12"/>
  <c r="I4948" i="12"/>
  <c r="J4948" i="12" s="1"/>
  <c r="L4948" i="12"/>
  <c r="N4948" i="12" s="1"/>
  <c r="H4949" i="12"/>
  <c r="F4951" i="12"/>
  <c r="G4951" i="12" s="1"/>
  <c r="E4950" i="12"/>
  <c r="P4948" i="12" l="1"/>
  <c r="R4948" i="12" s="1"/>
  <c r="L4949" i="12"/>
  <c r="M4949" i="12"/>
  <c r="I4949" i="12"/>
  <c r="J4949" i="12" s="1"/>
  <c r="H4950" i="12"/>
  <c r="E4951" i="12"/>
  <c r="F4952" i="12"/>
  <c r="G4952" i="12" s="1"/>
  <c r="P4949" i="12" l="1"/>
  <c r="Q4949" i="12"/>
  <c r="L4950" i="12"/>
  <c r="M4950" i="12"/>
  <c r="N4949" i="12"/>
  <c r="I4950" i="12"/>
  <c r="J4950" i="12" s="1"/>
  <c r="H4951" i="12"/>
  <c r="F4953" i="12"/>
  <c r="G4953" i="12" s="1"/>
  <c r="E4952" i="12"/>
  <c r="P4950" i="12" l="1"/>
  <c r="Q4950" i="12"/>
  <c r="R4949" i="12"/>
  <c r="L4951" i="12"/>
  <c r="M4951" i="12"/>
  <c r="N4950" i="12"/>
  <c r="I4951" i="12"/>
  <c r="J4951" i="12" s="1"/>
  <c r="H4952" i="12"/>
  <c r="E4953" i="12"/>
  <c r="F4954" i="12"/>
  <c r="G4954" i="12" s="1"/>
  <c r="P4951" i="12" l="1"/>
  <c r="Q4951" i="12"/>
  <c r="R4950" i="12"/>
  <c r="L4952" i="12"/>
  <c r="M4952" i="12"/>
  <c r="N4951" i="12"/>
  <c r="I4952" i="12"/>
  <c r="J4952" i="12" s="1"/>
  <c r="H4953" i="12"/>
  <c r="F4955" i="12"/>
  <c r="G4955" i="12" s="1"/>
  <c r="E4954" i="12"/>
  <c r="P4952" i="12" l="1"/>
  <c r="Q4952" i="12"/>
  <c r="R4951" i="12"/>
  <c r="L4953" i="12"/>
  <c r="M4953" i="12"/>
  <c r="N4952" i="12"/>
  <c r="I4953" i="12"/>
  <c r="J4953" i="12" s="1"/>
  <c r="H4954" i="12"/>
  <c r="E4955" i="12"/>
  <c r="F4956" i="12"/>
  <c r="G4956" i="12" s="1"/>
  <c r="P4953" i="12" l="1"/>
  <c r="Q4953" i="12"/>
  <c r="R4952" i="12"/>
  <c r="L4954" i="12"/>
  <c r="M4954" i="12"/>
  <c r="N4953" i="12"/>
  <c r="I4954" i="12"/>
  <c r="J4954" i="12" s="1"/>
  <c r="H4955" i="12"/>
  <c r="M4955" i="12" s="1"/>
  <c r="F4957" i="12"/>
  <c r="G4957" i="12" s="1"/>
  <c r="E4956" i="12"/>
  <c r="P4954" i="12" l="1"/>
  <c r="Q4954" i="12"/>
  <c r="Q4955" i="12" s="1"/>
  <c r="R4953" i="12"/>
  <c r="N4954" i="12"/>
  <c r="I4955" i="12"/>
  <c r="J4955" i="12" s="1"/>
  <c r="L4955" i="12"/>
  <c r="N4955" i="12" s="1"/>
  <c r="H4956" i="12"/>
  <c r="M4956" i="12" s="1"/>
  <c r="E4957" i="12"/>
  <c r="F4958" i="12"/>
  <c r="G4958" i="12" s="1"/>
  <c r="P4955" i="12" l="1"/>
  <c r="R4955" i="12" s="1"/>
  <c r="Q4956" i="12"/>
  <c r="R4954" i="12"/>
  <c r="I4956" i="12"/>
  <c r="J4956" i="12" s="1"/>
  <c r="L4956" i="12"/>
  <c r="N4956" i="12" s="1"/>
  <c r="H4957" i="12"/>
  <c r="F4959" i="12"/>
  <c r="G4959" i="12" s="1"/>
  <c r="E4958" i="12"/>
  <c r="P4956" i="12" l="1"/>
  <c r="R4956" i="12" s="1"/>
  <c r="L4957" i="12"/>
  <c r="M4957" i="12"/>
  <c r="I4957" i="12"/>
  <c r="J4957" i="12" s="1"/>
  <c r="H4958" i="12"/>
  <c r="M4958" i="12" s="1"/>
  <c r="F4960" i="12"/>
  <c r="G4960" i="12" s="1"/>
  <c r="E4959" i="12"/>
  <c r="P4957" i="12" l="1"/>
  <c r="Q4957" i="12"/>
  <c r="Q4958" i="12" s="1"/>
  <c r="N4957" i="12"/>
  <c r="I4958" i="12"/>
  <c r="J4958" i="12" s="1"/>
  <c r="L4958" i="12"/>
  <c r="N4958" i="12" s="1"/>
  <c r="H4959" i="12"/>
  <c r="F4961" i="12"/>
  <c r="G4961" i="12" s="1"/>
  <c r="E4960" i="12"/>
  <c r="P4958" i="12" l="1"/>
  <c r="R4958" i="12" s="1"/>
  <c r="R4957" i="12"/>
  <c r="L4959" i="12"/>
  <c r="M4959" i="12"/>
  <c r="I4959" i="12"/>
  <c r="J4959" i="12" s="1"/>
  <c r="H4960" i="12"/>
  <c r="E4961" i="12"/>
  <c r="F4962" i="12"/>
  <c r="G4962" i="12" s="1"/>
  <c r="P4959" i="12" l="1"/>
  <c r="Q4959" i="12"/>
  <c r="L4960" i="12"/>
  <c r="M4960" i="12"/>
  <c r="N4959" i="12"/>
  <c r="I4960" i="12"/>
  <c r="J4960" i="12" s="1"/>
  <c r="H4961" i="12"/>
  <c r="F4963" i="12"/>
  <c r="G4963" i="12" s="1"/>
  <c r="E4962" i="12"/>
  <c r="P4960" i="12" l="1"/>
  <c r="Q4960" i="12"/>
  <c r="R4959" i="12"/>
  <c r="L4961" i="12"/>
  <c r="M4961" i="12"/>
  <c r="N4960" i="12"/>
  <c r="I4961" i="12"/>
  <c r="J4961" i="12" s="1"/>
  <c r="H4962" i="12"/>
  <c r="E4963" i="12"/>
  <c r="F4964" i="12"/>
  <c r="G4964" i="12" s="1"/>
  <c r="P4961" i="12" l="1"/>
  <c r="Q4961" i="12"/>
  <c r="R4960" i="12"/>
  <c r="L4962" i="12"/>
  <c r="M4962" i="12"/>
  <c r="N4961" i="12"/>
  <c r="I4962" i="12"/>
  <c r="J4962" i="12" s="1"/>
  <c r="H4963" i="12"/>
  <c r="F4965" i="12"/>
  <c r="G4965" i="12" s="1"/>
  <c r="E4964" i="12"/>
  <c r="P4962" i="12" l="1"/>
  <c r="Q4962" i="12"/>
  <c r="R4961" i="12"/>
  <c r="L4963" i="12"/>
  <c r="M4963" i="12"/>
  <c r="N4962" i="12"/>
  <c r="I4963" i="12"/>
  <c r="J4963" i="12" s="1"/>
  <c r="H4964" i="12"/>
  <c r="F4966" i="12"/>
  <c r="G4966" i="12" s="1"/>
  <c r="E4965" i="12"/>
  <c r="P4963" i="12" l="1"/>
  <c r="Q4963" i="12"/>
  <c r="R4962" i="12"/>
  <c r="L4964" i="12"/>
  <c r="M4964" i="12"/>
  <c r="N4963" i="12"/>
  <c r="I4964" i="12"/>
  <c r="J4964" i="12" s="1"/>
  <c r="H4965" i="12"/>
  <c r="E4966" i="12"/>
  <c r="F4967" i="12"/>
  <c r="G4967" i="12" s="1"/>
  <c r="P4964" i="12" l="1"/>
  <c r="Q4964" i="12"/>
  <c r="R4963" i="12"/>
  <c r="L4965" i="12"/>
  <c r="M4965" i="12"/>
  <c r="N4964" i="12"/>
  <c r="I4965" i="12"/>
  <c r="J4965" i="12" s="1"/>
  <c r="H4966" i="12"/>
  <c r="F4968" i="12"/>
  <c r="G4968" i="12" s="1"/>
  <c r="E4967" i="12"/>
  <c r="P4965" i="12" l="1"/>
  <c r="Q4965" i="12"/>
  <c r="R4964" i="12"/>
  <c r="L4966" i="12"/>
  <c r="M4966" i="12"/>
  <c r="N4965" i="12"/>
  <c r="I4966" i="12"/>
  <c r="J4966" i="12" s="1"/>
  <c r="H4967" i="12"/>
  <c r="F4969" i="12"/>
  <c r="G4969" i="12" s="1"/>
  <c r="E4968" i="12"/>
  <c r="P4966" i="12" l="1"/>
  <c r="Q4966" i="12"/>
  <c r="R4965" i="12"/>
  <c r="L4967" i="12"/>
  <c r="M4967" i="12"/>
  <c r="N4966" i="12"/>
  <c r="I4967" i="12"/>
  <c r="J4967" i="12" s="1"/>
  <c r="H4968" i="12"/>
  <c r="F4970" i="12"/>
  <c r="G4970" i="12" s="1"/>
  <c r="E4969" i="12"/>
  <c r="P4967" i="12" l="1"/>
  <c r="Q4967" i="12"/>
  <c r="R4966" i="12"/>
  <c r="L4968" i="12"/>
  <c r="M4968" i="12"/>
  <c r="N4967" i="12"/>
  <c r="I4968" i="12"/>
  <c r="J4968" i="12" s="1"/>
  <c r="H4969" i="12"/>
  <c r="E4970" i="12"/>
  <c r="F4971" i="12"/>
  <c r="G4971" i="12" s="1"/>
  <c r="P4968" i="12" l="1"/>
  <c r="Q4968" i="12"/>
  <c r="R4967" i="12"/>
  <c r="L4969" i="12"/>
  <c r="M4969" i="12"/>
  <c r="N4968" i="12"/>
  <c r="I4969" i="12"/>
  <c r="J4969" i="12" s="1"/>
  <c r="H4970" i="12"/>
  <c r="F4972" i="12"/>
  <c r="G4972" i="12" s="1"/>
  <c r="E4971" i="12"/>
  <c r="P4969" i="12" l="1"/>
  <c r="Q4969" i="12"/>
  <c r="R4968" i="12"/>
  <c r="L4970" i="12"/>
  <c r="M4970" i="12"/>
  <c r="N4969" i="12"/>
  <c r="I4970" i="12"/>
  <c r="J4970" i="12" s="1"/>
  <c r="H4971" i="12"/>
  <c r="F4973" i="12"/>
  <c r="G4973" i="12" s="1"/>
  <c r="E4972" i="12"/>
  <c r="P4970" i="12" l="1"/>
  <c r="Q4970" i="12"/>
  <c r="R4969" i="12"/>
  <c r="L4971" i="12"/>
  <c r="M4971" i="12"/>
  <c r="N4970" i="12"/>
  <c r="I4971" i="12"/>
  <c r="J4971" i="12" s="1"/>
  <c r="H4972" i="12"/>
  <c r="M4972" i="12" s="1"/>
  <c r="E4973" i="12"/>
  <c r="F4974" i="12"/>
  <c r="G4974" i="12" s="1"/>
  <c r="P4971" i="12" l="1"/>
  <c r="Q4971" i="12"/>
  <c r="Q4972" i="12" s="1"/>
  <c r="R4970" i="12"/>
  <c r="N4971" i="12"/>
  <c r="I4972" i="12"/>
  <c r="J4972" i="12" s="1"/>
  <c r="L4972" i="12"/>
  <c r="N4972" i="12" s="1"/>
  <c r="H4973" i="12"/>
  <c r="F4975" i="12"/>
  <c r="G4975" i="12" s="1"/>
  <c r="E4974" i="12"/>
  <c r="P4972" i="12" l="1"/>
  <c r="R4972" i="12" s="1"/>
  <c r="R4971" i="12"/>
  <c r="L4973" i="12"/>
  <c r="M4973" i="12"/>
  <c r="I4973" i="12"/>
  <c r="J4973" i="12" s="1"/>
  <c r="H4974" i="12"/>
  <c r="M4974" i="12" s="1"/>
  <c r="F4976" i="12"/>
  <c r="G4976" i="12" s="1"/>
  <c r="E4975" i="12"/>
  <c r="P4973" i="12" l="1"/>
  <c r="Q4973" i="12"/>
  <c r="Q4974" i="12" s="1"/>
  <c r="N4973" i="12"/>
  <c r="I4974" i="12"/>
  <c r="J4974" i="12" s="1"/>
  <c r="L4974" i="12"/>
  <c r="N4974" i="12" s="1"/>
  <c r="H4975" i="12"/>
  <c r="M4975" i="12" s="1"/>
  <c r="F4977" i="12"/>
  <c r="G4977" i="12" s="1"/>
  <c r="E4976" i="12"/>
  <c r="P4974" i="12" l="1"/>
  <c r="R4974" i="12" s="1"/>
  <c r="Q4975" i="12"/>
  <c r="R4973" i="12"/>
  <c r="I4975" i="12"/>
  <c r="J4975" i="12" s="1"/>
  <c r="L4975" i="12"/>
  <c r="N4975" i="12" s="1"/>
  <c r="H4976" i="12"/>
  <c r="F4978" i="12"/>
  <c r="G4978" i="12" s="1"/>
  <c r="E4977" i="12"/>
  <c r="P4975" i="12" l="1"/>
  <c r="R4975" i="12" s="1"/>
  <c r="L4976" i="12"/>
  <c r="M4976" i="12"/>
  <c r="I4976" i="12"/>
  <c r="J4976" i="12" s="1"/>
  <c r="H4977" i="12"/>
  <c r="F4979" i="12"/>
  <c r="G4979" i="12" s="1"/>
  <c r="E4978" i="12"/>
  <c r="P4976" i="12" l="1"/>
  <c r="Q4976" i="12"/>
  <c r="L4977" i="12"/>
  <c r="M4977" i="12"/>
  <c r="N4976" i="12"/>
  <c r="I4977" i="12"/>
  <c r="J4977" i="12" s="1"/>
  <c r="H4978" i="12"/>
  <c r="F4980" i="12"/>
  <c r="G4980" i="12" s="1"/>
  <c r="E4979" i="12"/>
  <c r="P4977" i="12" l="1"/>
  <c r="Q4977" i="12"/>
  <c r="R4976" i="12"/>
  <c r="L4978" i="12"/>
  <c r="M4978" i="12"/>
  <c r="N4977" i="12"/>
  <c r="I4978" i="12"/>
  <c r="J4978" i="12" s="1"/>
  <c r="H4979" i="12"/>
  <c r="F4981" i="12"/>
  <c r="G4981" i="12" s="1"/>
  <c r="E4980" i="12"/>
  <c r="P4978" i="12" l="1"/>
  <c r="Q4978" i="12"/>
  <c r="R4977" i="12"/>
  <c r="L4979" i="12"/>
  <c r="M4979" i="12"/>
  <c r="N4978" i="12"/>
  <c r="I4979" i="12"/>
  <c r="J4979" i="12" s="1"/>
  <c r="H4980" i="12"/>
  <c r="F4982" i="12"/>
  <c r="G4982" i="12" s="1"/>
  <c r="E4981" i="12"/>
  <c r="P4979" i="12" l="1"/>
  <c r="Q4979" i="12"/>
  <c r="R4978" i="12"/>
  <c r="L4980" i="12"/>
  <c r="M4980" i="12"/>
  <c r="N4979" i="12"/>
  <c r="I4980" i="12"/>
  <c r="J4980" i="12" s="1"/>
  <c r="H4981" i="12"/>
  <c r="E4982" i="12"/>
  <c r="F4983" i="12"/>
  <c r="G4983" i="12" s="1"/>
  <c r="P4980" i="12" l="1"/>
  <c r="Q4980" i="12"/>
  <c r="R4979" i="12"/>
  <c r="L4981" i="12"/>
  <c r="M4981" i="12"/>
  <c r="N4980" i="12"/>
  <c r="I4981" i="12"/>
  <c r="J4981" i="12" s="1"/>
  <c r="H4982" i="12"/>
  <c r="M4982" i="12" s="1"/>
  <c r="F4984" i="12"/>
  <c r="G4984" i="12" s="1"/>
  <c r="E4983" i="12"/>
  <c r="P4981" i="12" l="1"/>
  <c r="Q4981" i="12"/>
  <c r="Q4982" i="12" s="1"/>
  <c r="R4980" i="12"/>
  <c r="N4981" i="12"/>
  <c r="I4982" i="12"/>
  <c r="J4982" i="12" s="1"/>
  <c r="L4982" i="12"/>
  <c r="N4982" i="12" s="1"/>
  <c r="H4983" i="12"/>
  <c r="F4985" i="12"/>
  <c r="G4985" i="12" s="1"/>
  <c r="E4984" i="12"/>
  <c r="P4982" i="12" l="1"/>
  <c r="R4982" i="12" s="1"/>
  <c r="R4981" i="12"/>
  <c r="L4983" i="12"/>
  <c r="M4983" i="12"/>
  <c r="I4983" i="12"/>
  <c r="J4983" i="12" s="1"/>
  <c r="H4984" i="12"/>
  <c r="M4984" i="12" s="1"/>
  <c r="E4985" i="12"/>
  <c r="F4986" i="12"/>
  <c r="G4986" i="12" s="1"/>
  <c r="P4983" i="12" l="1"/>
  <c r="Q4983" i="12"/>
  <c r="Q4984" i="12" s="1"/>
  <c r="N4983" i="12"/>
  <c r="I4984" i="12"/>
  <c r="J4984" i="12" s="1"/>
  <c r="L4984" i="12"/>
  <c r="N4984" i="12" s="1"/>
  <c r="H4985" i="12"/>
  <c r="M4985" i="12" s="1"/>
  <c r="F4987" i="12"/>
  <c r="G4987" i="12" s="1"/>
  <c r="E4986" i="12"/>
  <c r="P4984" i="12" l="1"/>
  <c r="R4984" i="12" s="1"/>
  <c r="Q4985" i="12"/>
  <c r="R4983" i="12"/>
  <c r="I4985" i="12"/>
  <c r="J4985" i="12" s="1"/>
  <c r="L4985" i="12"/>
  <c r="N4985" i="12" s="1"/>
  <c r="H4986" i="12"/>
  <c r="E4987" i="12"/>
  <c r="F4988" i="12"/>
  <c r="G4988" i="12" s="1"/>
  <c r="P4985" i="12" l="1"/>
  <c r="R4985" i="12" s="1"/>
  <c r="L4986" i="12"/>
  <c r="M4986" i="12"/>
  <c r="I4986" i="12"/>
  <c r="J4986" i="12" s="1"/>
  <c r="H4987" i="12"/>
  <c r="F4989" i="12"/>
  <c r="G4989" i="12" s="1"/>
  <c r="E4988" i="12"/>
  <c r="P4986" i="12" l="1"/>
  <c r="Q4986" i="12"/>
  <c r="L4987" i="12"/>
  <c r="M4987" i="12"/>
  <c r="N4986" i="12"/>
  <c r="I4987" i="12"/>
  <c r="J4987" i="12" s="1"/>
  <c r="H4988" i="12"/>
  <c r="F4990" i="12"/>
  <c r="G4990" i="12" s="1"/>
  <c r="E4989" i="12"/>
  <c r="P4987" i="12" l="1"/>
  <c r="Q4987" i="12"/>
  <c r="R4986" i="12"/>
  <c r="L4988" i="12"/>
  <c r="M4988" i="12"/>
  <c r="N4987" i="12"/>
  <c r="I4988" i="12"/>
  <c r="J4988" i="12" s="1"/>
  <c r="H4989" i="12"/>
  <c r="F4991" i="12"/>
  <c r="G4991" i="12" s="1"/>
  <c r="E4990" i="12"/>
  <c r="P4988" i="12" l="1"/>
  <c r="Q4988" i="12"/>
  <c r="R4987" i="12"/>
  <c r="L4989" i="12"/>
  <c r="M4989" i="12"/>
  <c r="N4988" i="12"/>
  <c r="I4989" i="12"/>
  <c r="J4989" i="12" s="1"/>
  <c r="H4990" i="12"/>
  <c r="M4990" i="12" s="1"/>
  <c r="F4992" i="12"/>
  <c r="G4992" i="12" s="1"/>
  <c r="E4991" i="12"/>
  <c r="P4989" i="12" l="1"/>
  <c r="Q4989" i="12"/>
  <c r="Q4990" i="12" s="1"/>
  <c r="R4988" i="12"/>
  <c r="N4989" i="12"/>
  <c r="I4990" i="12"/>
  <c r="J4990" i="12" s="1"/>
  <c r="L4990" i="12"/>
  <c r="N4990" i="12" s="1"/>
  <c r="H4991" i="12"/>
  <c r="M4991" i="12" s="1"/>
  <c r="F4993" i="12"/>
  <c r="G4993" i="12" s="1"/>
  <c r="E4992" i="12"/>
  <c r="P4990" i="12" l="1"/>
  <c r="Q4991" i="12"/>
  <c r="R4989" i="12"/>
  <c r="R4990" i="12"/>
  <c r="I4991" i="12"/>
  <c r="J4991" i="12" s="1"/>
  <c r="L4991" i="12"/>
  <c r="N4991" i="12" s="1"/>
  <c r="H4992" i="12"/>
  <c r="E4993" i="12"/>
  <c r="F4994" i="12"/>
  <c r="G4994" i="12" s="1"/>
  <c r="P4991" i="12" l="1"/>
  <c r="R4991" i="12" s="1"/>
  <c r="L4992" i="12"/>
  <c r="M4992" i="12"/>
  <c r="I4992" i="12"/>
  <c r="J4992" i="12" s="1"/>
  <c r="H4993" i="12"/>
  <c r="F4995" i="12"/>
  <c r="G4995" i="12" s="1"/>
  <c r="E4994" i="12"/>
  <c r="P4992" i="12" l="1"/>
  <c r="Q4992" i="12"/>
  <c r="L4993" i="12"/>
  <c r="M4993" i="12"/>
  <c r="N4992" i="12"/>
  <c r="I4993" i="12"/>
  <c r="J4993" i="12" s="1"/>
  <c r="H4994" i="12"/>
  <c r="F4996" i="12"/>
  <c r="G4996" i="12" s="1"/>
  <c r="E4995" i="12"/>
  <c r="P4993" i="12" l="1"/>
  <c r="Q4993" i="12"/>
  <c r="R4992" i="12"/>
  <c r="L4994" i="12"/>
  <c r="M4994" i="12"/>
  <c r="N4993" i="12"/>
  <c r="I4994" i="12"/>
  <c r="J4994" i="12" s="1"/>
  <c r="H4995" i="12"/>
  <c r="F4997" i="12"/>
  <c r="G4997" i="12" s="1"/>
  <c r="E4996" i="12"/>
  <c r="P4994" i="12" l="1"/>
  <c r="Q4994" i="12"/>
  <c r="R4993" i="12"/>
  <c r="L4995" i="12"/>
  <c r="M4995" i="12"/>
  <c r="N4994" i="12"/>
  <c r="I4995" i="12"/>
  <c r="J4995" i="12" s="1"/>
  <c r="H4996" i="12"/>
  <c r="F4998" i="12"/>
  <c r="G4998" i="12" s="1"/>
  <c r="E4997" i="12"/>
  <c r="P4995" i="12" l="1"/>
  <c r="Q4995" i="12"/>
  <c r="R4994" i="12"/>
  <c r="L4996" i="12"/>
  <c r="M4996" i="12"/>
  <c r="N4995" i="12"/>
  <c r="I4996" i="12"/>
  <c r="J4996" i="12" s="1"/>
  <c r="H4997" i="12"/>
  <c r="F4999" i="12"/>
  <c r="G4999" i="12" s="1"/>
  <c r="E4998" i="12"/>
  <c r="P4996" i="12" l="1"/>
  <c r="Q4996" i="12"/>
  <c r="R4995" i="12"/>
  <c r="L4997" i="12"/>
  <c r="M4997" i="12"/>
  <c r="N4996" i="12"/>
  <c r="I4997" i="12"/>
  <c r="J4997" i="12" s="1"/>
  <c r="H4998" i="12"/>
  <c r="F5000" i="12"/>
  <c r="G5000" i="12" s="1"/>
  <c r="E4999" i="12"/>
  <c r="P4997" i="12" l="1"/>
  <c r="Q4997" i="12"/>
  <c r="R4996" i="12"/>
  <c r="L4998" i="12"/>
  <c r="M4998" i="12"/>
  <c r="N4997" i="12"/>
  <c r="I4998" i="12"/>
  <c r="J4998" i="12" s="1"/>
  <c r="H4999" i="12"/>
  <c r="F5001" i="12"/>
  <c r="G5001" i="12" s="1"/>
  <c r="E5000" i="12"/>
  <c r="P4998" i="12" l="1"/>
  <c r="Q4998" i="12"/>
  <c r="R4997" i="12"/>
  <c r="L4999" i="12"/>
  <c r="M4999" i="12"/>
  <c r="N4998" i="12"/>
  <c r="I4999" i="12"/>
  <c r="J4999" i="12" s="1"/>
  <c r="H5000" i="12"/>
  <c r="E5001" i="12"/>
  <c r="F5002" i="12"/>
  <c r="G5002" i="12" s="1"/>
  <c r="P4999" i="12" l="1"/>
  <c r="Q4999" i="12"/>
  <c r="R4998" i="12"/>
  <c r="L5000" i="12"/>
  <c r="M5000" i="12"/>
  <c r="N4999" i="12"/>
  <c r="I5000" i="12"/>
  <c r="J5000" i="12" s="1"/>
  <c r="H5001" i="12"/>
  <c r="M5001" i="12" s="1"/>
  <c r="F5003" i="12"/>
  <c r="G5003" i="12" s="1"/>
  <c r="E5002" i="12"/>
  <c r="P5000" i="12" l="1"/>
  <c r="Q5000" i="12"/>
  <c r="Q5001" i="12" s="1"/>
  <c r="R4999" i="12"/>
  <c r="N5000" i="12"/>
  <c r="I5001" i="12"/>
  <c r="J5001" i="12" s="1"/>
  <c r="L5001" i="12"/>
  <c r="N5001" i="12" s="1"/>
  <c r="H5002" i="12"/>
  <c r="E5003" i="12"/>
  <c r="F5004" i="12"/>
  <c r="G5004" i="12" s="1"/>
  <c r="P5001" i="12" l="1"/>
  <c r="R5001" i="12" s="1"/>
  <c r="R5000" i="12"/>
  <c r="L5002" i="12"/>
  <c r="M5002" i="12"/>
  <c r="I5002" i="12"/>
  <c r="J5002" i="12" s="1"/>
  <c r="H5003" i="12"/>
  <c r="F5005" i="12"/>
  <c r="G5005" i="12" s="1"/>
  <c r="E5004" i="12"/>
  <c r="P5002" i="12" l="1"/>
  <c r="Q5002" i="12"/>
  <c r="L5003" i="12"/>
  <c r="M5003" i="12"/>
  <c r="N5002" i="12"/>
  <c r="I5003" i="12"/>
  <c r="J5003" i="12" s="1"/>
  <c r="H5004" i="12"/>
  <c r="E5005" i="12"/>
  <c r="F5006" i="12"/>
  <c r="G5006" i="12" s="1"/>
  <c r="P5003" i="12" l="1"/>
  <c r="Q5003" i="12"/>
  <c r="R5002" i="12"/>
  <c r="L5004" i="12"/>
  <c r="M5004" i="12"/>
  <c r="N5003" i="12"/>
  <c r="I5004" i="12"/>
  <c r="J5004" i="12" s="1"/>
  <c r="H5005" i="12"/>
  <c r="F5007" i="12"/>
  <c r="G5007" i="12" s="1"/>
  <c r="E5006" i="12"/>
  <c r="P5004" i="12" l="1"/>
  <c r="Q5004" i="12"/>
  <c r="R5003" i="12"/>
  <c r="L5005" i="12"/>
  <c r="M5005" i="12"/>
  <c r="N5004" i="12"/>
  <c r="I5005" i="12"/>
  <c r="J5005" i="12" s="1"/>
  <c r="H5006" i="12"/>
  <c r="E5007" i="12"/>
  <c r="F5008" i="12"/>
  <c r="G5008" i="12" s="1"/>
  <c r="P5005" i="12" l="1"/>
  <c r="Q5005" i="12"/>
  <c r="R5004" i="12"/>
  <c r="L5006" i="12"/>
  <c r="M5006" i="12"/>
  <c r="N5005" i="12"/>
  <c r="I5006" i="12"/>
  <c r="J5006" i="12" s="1"/>
  <c r="H5007" i="12"/>
  <c r="M5007" i="12" s="1"/>
  <c r="F5009" i="12"/>
  <c r="G5009" i="12" s="1"/>
  <c r="E5008" i="12"/>
  <c r="P5006" i="12" l="1"/>
  <c r="Q5006" i="12"/>
  <c r="Q5007" i="12" s="1"/>
  <c r="R5005" i="12"/>
  <c r="N5006" i="12"/>
  <c r="I5007" i="12"/>
  <c r="J5007" i="12" s="1"/>
  <c r="L5007" i="12"/>
  <c r="N5007" i="12" s="1"/>
  <c r="H5008" i="12"/>
  <c r="E5009" i="12"/>
  <c r="F5010" i="12"/>
  <c r="G5010" i="12" s="1"/>
  <c r="P5007" i="12" l="1"/>
  <c r="R5007" i="12" s="1"/>
  <c r="R5006" i="12"/>
  <c r="L5008" i="12"/>
  <c r="M5008" i="12"/>
  <c r="I5008" i="12"/>
  <c r="J5008" i="12" s="1"/>
  <c r="H5009" i="12"/>
  <c r="F5011" i="12"/>
  <c r="G5011" i="12" s="1"/>
  <c r="E5010" i="12"/>
  <c r="P5008" i="12" l="1"/>
  <c r="Q5008" i="12"/>
  <c r="L5009" i="12"/>
  <c r="M5009" i="12"/>
  <c r="N5008" i="12"/>
  <c r="I5009" i="12"/>
  <c r="J5009" i="12" s="1"/>
  <c r="H5010" i="12"/>
  <c r="E5011" i="12"/>
  <c r="F5012" i="12"/>
  <c r="G5012" i="12" s="1"/>
  <c r="P5009" i="12" l="1"/>
  <c r="Q5009" i="12"/>
  <c r="R5008" i="12"/>
  <c r="L5010" i="12"/>
  <c r="M5010" i="12"/>
  <c r="N5009" i="12"/>
  <c r="I5010" i="12"/>
  <c r="J5010" i="12" s="1"/>
  <c r="H5011" i="12"/>
  <c r="F5013" i="12"/>
  <c r="G5013" i="12" s="1"/>
  <c r="E5012" i="12"/>
  <c r="P5010" i="12" l="1"/>
  <c r="Q5010" i="12"/>
  <c r="R5009" i="12"/>
  <c r="L5011" i="12"/>
  <c r="M5011" i="12"/>
  <c r="N5010" i="12"/>
  <c r="I5011" i="12"/>
  <c r="J5011" i="12" s="1"/>
  <c r="H5012" i="12"/>
  <c r="E5013" i="12"/>
  <c r="F5014" i="12"/>
  <c r="G5014" i="12" s="1"/>
  <c r="P5011" i="12" l="1"/>
  <c r="Q5011" i="12"/>
  <c r="R5010" i="12"/>
  <c r="L5012" i="12"/>
  <c r="M5012" i="12"/>
  <c r="N5011" i="12"/>
  <c r="I5012" i="12"/>
  <c r="J5012" i="12" s="1"/>
  <c r="H5013" i="12"/>
  <c r="E5014" i="12"/>
  <c r="F5015" i="12"/>
  <c r="G5015" i="12" s="1"/>
  <c r="P5012" i="12" l="1"/>
  <c r="Q5012" i="12"/>
  <c r="R5011" i="12"/>
  <c r="L5013" i="12"/>
  <c r="M5013" i="12"/>
  <c r="N5012" i="12"/>
  <c r="I5013" i="12"/>
  <c r="J5013" i="12" s="1"/>
  <c r="H5014" i="12"/>
  <c r="F5016" i="12"/>
  <c r="G5016" i="12" s="1"/>
  <c r="E5015" i="12"/>
  <c r="P5013" i="12" l="1"/>
  <c r="Q5013" i="12"/>
  <c r="R5012" i="12"/>
  <c r="L5014" i="12"/>
  <c r="M5014" i="12"/>
  <c r="N5013" i="12"/>
  <c r="I5014" i="12"/>
  <c r="J5014" i="12" s="1"/>
  <c r="H5015" i="12"/>
  <c r="E5016" i="12"/>
  <c r="F5017" i="12"/>
  <c r="G5017" i="12" s="1"/>
  <c r="P5014" i="12" l="1"/>
  <c r="Q5014" i="12"/>
  <c r="R5013" i="12"/>
  <c r="L5015" i="12"/>
  <c r="M5015" i="12"/>
  <c r="N5014" i="12"/>
  <c r="I5015" i="12"/>
  <c r="J5015" i="12" s="1"/>
  <c r="H5016" i="12"/>
  <c r="F5018" i="12"/>
  <c r="G5018" i="12" s="1"/>
  <c r="E5017" i="12"/>
  <c r="P5015" i="12" l="1"/>
  <c r="Q5015" i="12"/>
  <c r="R5014" i="12"/>
  <c r="L5016" i="12"/>
  <c r="M5016" i="12"/>
  <c r="N5015" i="12"/>
  <c r="I5016" i="12"/>
  <c r="J5016" i="12" s="1"/>
  <c r="H5017" i="12"/>
  <c r="F5019" i="12"/>
  <c r="G5019" i="12" s="1"/>
  <c r="E5018" i="12"/>
  <c r="P5016" i="12" l="1"/>
  <c r="Q5016" i="12"/>
  <c r="R5015" i="12"/>
  <c r="L5017" i="12"/>
  <c r="M5017" i="12"/>
  <c r="N5016" i="12"/>
  <c r="I5017" i="12"/>
  <c r="J5017" i="12" s="1"/>
  <c r="H5018" i="12"/>
  <c r="M5018" i="12" s="1"/>
  <c r="E5019" i="12"/>
  <c r="F5020" i="12"/>
  <c r="G5020" i="12" s="1"/>
  <c r="P5017" i="12" l="1"/>
  <c r="Q5017" i="12"/>
  <c r="Q5018" i="12" s="1"/>
  <c r="R5016" i="12"/>
  <c r="N5017" i="12"/>
  <c r="I5018" i="12"/>
  <c r="J5018" i="12" s="1"/>
  <c r="L5018" i="12"/>
  <c r="N5018" i="12" s="1"/>
  <c r="H5019" i="12"/>
  <c r="F5021" i="12"/>
  <c r="G5021" i="12" s="1"/>
  <c r="E5020" i="12"/>
  <c r="P5018" i="12" l="1"/>
  <c r="R5018" i="12" s="1"/>
  <c r="R5017" i="12"/>
  <c r="L5019" i="12"/>
  <c r="M5019" i="12"/>
  <c r="I5019" i="12"/>
  <c r="J5019" i="12" s="1"/>
  <c r="H5020" i="12"/>
  <c r="E5021" i="12"/>
  <c r="F5022" i="12"/>
  <c r="G5022" i="12" s="1"/>
  <c r="P5019" i="12" l="1"/>
  <c r="Q5019" i="12"/>
  <c r="L5020" i="12"/>
  <c r="M5020" i="12"/>
  <c r="N5019" i="12"/>
  <c r="I5020" i="12"/>
  <c r="J5020" i="12" s="1"/>
  <c r="H5021" i="12"/>
  <c r="F5023" i="12"/>
  <c r="G5023" i="12" s="1"/>
  <c r="E5022" i="12"/>
  <c r="P5020" i="12" l="1"/>
  <c r="Q5020" i="12"/>
  <c r="R5019" i="12"/>
  <c r="L5021" i="12"/>
  <c r="M5021" i="12"/>
  <c r="N5020" i="12"/>
  <c r="I5021" i="12"/>
  <c r="J5021" i="12" s="1"/>
  <c r="H5022" i="12"/>
  <c r="E5023" i="12"/>
  <c r="F5024" i="12"/>
  <c r="G5024" i="12" s="1"/>
  <c r="P5021" i="12" l="1"/>
  <c r="Q5021" i="12"/>
  <c r="R5020" i="12"/>
  <c r="L5022" i="12"/>
  <c r="M5022" i="12"/>
  <c r="N5021" i="12"/>
  <c r="I5022" i="12"/>
  <c r="J5022" i="12" s="1"/>
  <c r="H5023" i="12"/>
  <c r="F5025" i="12"/>
  <c r="G5025" i="12" s="1"/>
  <c r="E5024" i="12"/>
  <c r="P5022" i="12" l="1"/>
  <c r="Q5022" i="12"/>
  <c r="R5021" i="12"/>
  <c r="L5023" i="12"/>
  <c r="M5023" i="12"/>
  <c r="N5022" i="12"/>
  <c r="I5023" i="12"/>
  <c r="J5023" i="12" s="1"/>
  <c r="H5024" i="12"/>
  <c r="F5026" i="12"/>
  <c r="G5026" i="12" s="1"/>
  <c r="E5025" i="12"/>
  <c r="P5023" i="12" l="1"/>
  <c r="Q5023" i="12"/>
  <c r="R5022" i="12"/>
  <c r="L5024" i="12"/>
  <c r="M5024" i="12"/>
  <c r="N5023" i="12"/>
  <c r="I5024" i="12"/>
  <c r="J5024" i="12" s="1"/>
  <c r="H5025" i="12"/>
  <c r="E5026" i="12"/>
  <c r="F5027" i="12"/>
  <c r="G5027" i="12" s="1"/>
  <c r="P5024" i="12" l="1"/>
  <c r="Q5024" i="12"/>
  <c r="R5023" i="12"/>
  <c r="L5025" i="12"/>
  <c r="M5025" i="12"/>
  <c r="N5024" i="12"/>
  <c r="I5025" i="12"/>
  <c r="J5025" i="12" s="1"/>
  <c r="H5026" i="12"/>
  <c r="F5028" i="12"/>
  <c r="G5028" i="12" s="1"/>
  <c r="E5027" i="12"/>
  <c r="P5025" i="12" l="1"/>
  <c r="Q5025" i="12"/>
  <c r="R5024" i="12"/>
  <c r="L5026" i="12"/>
  <c r="M5026" i="12"/>
  <c r="N5025" i="12"/>
  <c r="I5026" i="12"/>
  <c r="J5026" i="12" s="1"/>
  <c r="H5027" i="12"/>
  <c r="E5028" i="12"/>
  <c r="F5029" i="12"/>
  <c r="G5029" i="12" s="1"/>
  <c r="P5026" i="12" l="1"/>
  <c r="Q5026" i="12"/>
  <c r="R5025" i="12"/>
  <c r="L5027" i="12"/>
  <c r="M5027" i="12"/>
  <c r="N5026" i="12"/>
  <c r="I5027" i="12"/>
  <c r="J5027" i="12" s="1"/>
  <c r="H5028" i="12"/>
  <c r="F5030" i="12"/>
  <c r="G5030" i="12" s="1"/>
  <c r="E5029" i="12"/>
  <c r="P5027" i="12" l="1"/>
  <c r="Q5027" i="12"/>
  <c r="R5026" i="12"/>
  <c r="L5028" i="12"/>
  <c r="M5028" i="12"/>
  <c r="N5027" i="12"/>
  <c r="I5028" i="12"/>
  <c r="J5028" i="12" s="1"/>
  <c r="H5029" i="12"/>
  <c r="M5029" i="12" s="1"/>
  <c r="F5031" i="12"/>
  <c r="G5031" i="12" s="1"/>
  <c r="E5030" i="12"/>
  <c r="P5028" i="12" l="1"/>
  <c r="Q5028" i="12"/>
  <c r="Q5029" i="12" s="1"/>
  <c r="R5027" i="12"/>
  <c r="N5028" i="12"/>
  <c r="I5029" i="12"/>
  <c r="J5029" i="12" s="1"/>
  <c r="L5029" i="12"/>
  <c r="N5029" i="12" s="1"/>
  <c r="H5030" i="12"/>
  <c r="E5031" i="12"/>
  <c r="F5032" i="12"/>
  <c r="G5032" i="12" s="1"/>
  <c r="P5029" i="12" l="1"/>
  <c r="R5029" i="12" s="1"/>
  <c r="R5028" i="12"/>
  <c r="L5030" i="12"/>
  <c r="M5030" i="12"/>
  <c r="I5030" i="12"/>
  <c r="J5030" i="12" s="1"/>
  <c r="H5031" i="12"/>
  <c r="F5033" i="12"/>
  <c r="G5033" i="12" s="1"/>
  <c r="E5032" i="12"/>
  <c r="P5030" i="12" l="1"/>
  <c r="Q5030" i="12"/>
  <c r="L5031" i="12"/>
  <c r="M5031" i="12"/>
  <c r="N5030" i="12"/>
  <c r="I5031" i="12"/>
  <c r="J5031" i="12" s="1"/>
  <c r="H5032" i="12"/>
  <c r="F5034" i="12"/>
  <c r="G5034" i="12" s="1"/>
  <c r="E5033" i="12"/>
  <c r="P5031" i="12" l="1"/>
  <c r="Q5031" i="12"/>
  <c r="R5030" i="12"/>
  <c r="L5032" i="12"/>
  <c r="M5032" i="12"/>
  <c r="N5031" i="12"/>
  <c r="I5032" i="12"/>
  <c r="J5032" i="12" s="1"/>
  <c r="H5033" i="12"/>
  <c r="F5035" i="12"/>
  <c r="G5035" i="12" s="1"/>
  <c r="E5034" i="12"/>
  <c r="P5032" i="12" l="1"/>
  <c r="Q5032" i="12"/>
  <c r="R5031" i="12"/>
  <c r="L5033" i="12"/>
  <c r="M5033" i="12"/>
  <c r="N5032" i="12"/>
  <c r="I5033" i="12"/>
  <c r="J5033" i="12" s="1"/>
  <c r="H5034" i="12"/>
  <c r="F5036" i="12"/>
  <c r="G5036" i="12" s="1"/>
  <c r="E5035" i="12"/>
  <c r="P5033" i="12" l="1"/>
  <c r="Q5033" i="12"/>
  <c r="R5032" i="12"/>
  <c r="L5034" i="12"/>
  <c r="M5034" i="12"/>
  <c r="N5033" i="12"/>
  <c r="I5034" i="12"/>
  <c r="J5034" i="12" s="1"/>
  <c r="H5035" i="12"/>
  <c r="F5037" i="12"/>
  <c r="G5037" i="12" s="1"/>
  <c r="E5036" i="12"/>
  <c r="P5034" i="12" l="1"/>
  <c r="Q5034" i="12"/>
  <c r="R5033" i="12"/>
  <c r="L5035" i="12"/>
  <c r="M5035" i="12"/>
  <c r="N5034" i="12"/>
  <c r="I5035" i="12"/>
  <c r="J5035" i="12" s="1"/>
  <c r="H5036" i="12"/>
  <c r="M5036" i="12" s="1"/>
  <c r="E5037" i="12"/>
  <c r="F5038" i="12"/>
  <c r="G5038" i="12" s="1"/>
  <c r="P5035" i="12" l="1"/>
  <c r="Q5035" i="12"/>
  <c r="Q5036" i="12" s="1"/>
  <c r="R5034" i="12"/>
  <c r="N5035" i="12"/>
  <c r="I5036" i="12"/>
  <c r="J5036" i="12" s="1"/>
  <c r="L5036" i="12"/>
  <c r="N5036" i="12" s="1"/>
  <c r="H5037" i="12"/>
  <c r="F5039" i="12"/>
  <c r="G5039" i="12" s="1"/>
  <c r="E5038" i="12"/>
  <c r="P5036" i="12" l="1"/>
  <c r="R5036" i="12" s="1"/>
  <c r="R5035" i="12"/>
  <c r="L5037" i="12"/>
  <c r="M5037" i="12"/>
  <c r="I5037" i="12"/>
  <c r="J5037" i="12" s="1"/>
  <c r="H5038" i="12"/>
  <c r="M5038" i="12" s="1"/>
  <c r="F5040" i="12"/>
  <c r="G5040" i="12" s="1"/>
  <c r="E5039" i="12"/>
  <c r="P5037" i="12" l="1"/>
  <c r="Q5037" i="12"/>
  <c r="Q5038" i="12" s="1"/>
  <c r="N5037" i="12"/>
  <c r="I5038" i="12"/>
  <c r="J5038" i="12" s="1"/>
  <c r="L5038" i="12"/>
  <c r="N5038" i="12" s="1"/>
  <c r="H5039" i="12"/>
  <c r="F5041" i="12"/>
  <c r="G5041" i="12" s="1"/>
  <c r="E5040" i="12"/>
  <c r="P5038" i="12" l="1"/>
  <c r="R5038" i="12" s="1"/>
  <c r="R5037" i="12"/>
  <c r="L5039" i="12"/>
  <c r="M5039" i="12"/>
  <c r="I5039" i="12"/>
  <c r="J5039" i="12" s="1"/>
  <c r="H5040" i="12"/>
  <c r="M5040" i="12" s="1"/>
  <c r="F5042" i="12"/>
  <c r="G5042" i="12" s="1"/>
  <c r="E5041" i="12"/>
  <c r="P5039" i="12" l="1"/>
  <c r="Q5039" i="12"/>
  <c r="Q5040" i="12" s="1"/>
  <c r="N5039" i="12"/>
  <c r="I5040" i="12"/>
  <c r="J5040" i="12" s="1"/>
  <c r="L5040" i="12"/>
  <c r="N5040" i="12" s="1"/>
  <c r="H5041" i="12"/>
  <c r="M5041" i="12" s="1"/>
  <c r="F5043" i="12"/>
  <c r="G5043" i="12" s="1"/>
  <c r="E5042" i="12"/>
  <c r="P5040" i="12" l="1"/>
  <c r="Q5041" i="12"/>
  <c r="R5039" i="12"/>
  <c r="R5040" i="12"/>
  <c r="I5041" i="12"/>
  <c r="J5041" i="12" s="1"/>
  <c r="L5041" i="12"/>
  <c r="N5041" i="12" s="1"/>
  <c r="H5042" i="12"/>
  <c r="E5043" i="12"/>
  <c r="F5044" i="12"/>
  <c r="G5044" i="12" s="1"/>
  <c r="P5041" i="12" l="1"/>
  <c r="R5041" i="12" s="1"/>
  <c r="L5042" i="12"/>
  <c r="M5042" i="12"/>
  <c r="I5042" i="12"/>
  <c r="J5042" i="12" s="1"/>
  <c r="H5043" i="12"/>
  <c r="F5045" i="12"/>
  <c r="G5045" i="12" s="1"/>
  <c r="E5044" i="12"/>
  <c r="P5042" i="12" l="1"/>
  <c r="Q5042" i="12"/>
  <c r="L5043" i="12"/>
  <c r="M5043" i="12"/>
  <c r="N5042" i="12"/>
  <c r="I5043" i="12"/>
  <c r="J5043" i="12" s="1"/>
  <c r="H5044" i="12"/>
  <c r="M5044" i="12" s="1"/>
  <c r="E5045" i="12"/>
  <c r="F5046" i="12"/>
  <c r="G5046" i="12" s="1"/>
  <c r="P5043" i="12" l="1"/>
  <c r="Q5043" i="12"/>
  <c r="Q5044" i="12" s="1"/>
  <c r="R5042" i="12"/>
  <c r="N5043" i="12"/>
  <c r="I5044" i="12"/>
  <c r="J5044" i="12" s="1"/>
  <c r="L5044" i="12"/>
  <c r="N5044" i="12" s="1"/>
  <c r="H5045" i="12"/>
  <c r="F5047" i="12"/>
  <c r="G5047" i="12" s="1"/>
  <c r="E5046" i="12"/>
  <c r="P5044" i="12" l="1"/>
  <c r="R5044" i="12" s="1"/>
  <c r="R5043" i="12"/>
  <c r="L5045" i="12"/>
  <c r="M5045" i="12"/>
  <c r="I5045" i="12"/>
  <c r="J5045" i="12" s="1"/>
  <c r="H5046" i="12"/>
  <c r="E5047" i="12"/>
  <c r="F5048" i="12"/>
  <c r="G5048" i="12" s="1"/>
  <c r="P5045" i="12" l="1"/>
  <c r="Q5045" i="12"/>
  <c r="L5046" i="12"/>
  <c r="M5046" i="12"/>
  <c r="N5045" i="12"/>
  <c r="I5046" i="12"/>
  <c r="J5046" i="12" s="1"/>
  <c r="H5047" i="12"/>
  <c r="F5049" i="12"/>
  <c r="G5049" i="12" s="1"/>
  <c r="E5048" i="12"/>
  <c r="P5046" i="12" l="1"/>
  <c r="Q5046" i="12"/>
  <c r="R5045" i="12"/>
  <c r="L5047" i="12"/>
  <c r="M5047" i="12"/>
  <c r="N5046" i="12"/>
  <c r="I5047" i="12"/>
  <c r="J5047" i="12" s="1"/>
  <c r="H5048" i="12"/>
  <c r="F5050" i="12"/>
  <c r="G5050" i="12" s="1"/>
  <c r="E5049" i="12"/>
  <c r="P5047" i="12" l="1"/>
  <c r="Q5047" i="12"/>
  <c r="R5046" i="12"/>
  <c r="L5048" i="12"/>
  <c r="M5048" i="12"/>
  <c r="N5047" i="12"/>
  <c r="I5048" i="12"/>
  <c r="J5048" i="12" s="1"/>
  <c r="H5049" i="12"/>
  <c r="F5051" i="12"/>
  <c r="G5051" i="12" s="1"/>
  <c r="E5050" i="12"/>
  <c r="P5048" i="12" l="1"/>
  <c r="Q5048" i="12"/>
  <c r="R5047" i="12"/>
  <c r="L5049" i="12"/>
  <c r="M5049" i="12"/>
  <c r="N5048" i="12"/>
  <c r="I5049" i="12"/>
  <c r="J5049" i="12" s="1"/>
  <c r="H5050" i="12"/>
  <c r="M5050" i="12" s="1"/>
  <c r="F5052" i="12"/>
  <c r="G5052" i="12" s="1"/>
  <c r="E5051" i="12"/>
  <c r="P5049" i="12" l="1"/>
  <c r="Q5049" i="12"/>
  <c r="Q5050" i="12" s="1"/>
  <c r="R5048" i="12"/>
  <c r="N5049" i="12"/>
  <c r="I5050" i="12"/>
  <c r="J5050" i="12" s="1"/>
  <c r="L5050" i="12"/>
  <c r="N5050" i="12" s="1"/>
  <c r="H5051" i="12"/>
  <c r="F5053" i="12"/>
  <c r="G5053" i="12" s="1"/>
  <c r="E5052" i="12"/>
  <c r="P5050" i="12" l="1"/>
  <c r="R5050" i="12" s="1"/>
  <c r="R5049" i="12"/>
  <c r="L5051" i="12"/>
  <c r="M5051" i="12"/>
  <c r="I5051" i="12"/>
  <c r="J5051" i="12" s="1"/>
  <c r="H5052" i="12"/>
  <c r="M5052" i="12" s="1"/>
  <c r="E5053" i="12"/>
  <c r="F5054" i="12"/>
  <c r="G5054" i="12" s="1"/>
  <c r="P5051" i="12" l="1"/>
  <c r="Q5051" i="12"/>
  <c r="Q5052" i="12" s="1"/>
  <c r="N5051" i="12"/>
  <c r="I5052" i="12"/>
  <c r="J5052" i="12" s="1"/>
  <c r="L5052" i="12"/>
  <c r="N5052" i="12" s="1"/>
  <c r="H5053" i="12"/>
  <c r="F5055" i="12"/>
  <c r="G5055" i="12" s="1"/>
  <c r="E5054" i="12"/>
  <c r="P5052" i="12" l="1"/>
  <c r="R5052" i="12" s="1"/>
  <c r="R5051" i="12"/>
  <c r="L5053" i="12"/>
  <c r="M5053" i="12"/>
  <c r="I5053" i="12"/>
  <c r="J5053" i="12" s="1"/>
  <c r="H5054" i="12"/>
  <c r="E5055" i="12"/>
  <c r="F5056" i="12"/>
  <c r="G5056" i="12" s="1"/>
  <c r="P5053" i="12" l="1"/>
  <c r="Q5053" i="12"/>
  <c r="L5054" i="12"/>
  <c r="M5054" i="12"/>
  <c r="N5053" i="12"/>
  <c r="I5054" i="12"/>
  <c r="J5054" i="12" s="1"/>
  <c r="H5055" i="12"/>
  <c r="F5057" i="12"/>
  <c r="G5057" i="12" s="1"/>
  <c r="E5056" i="12"/>
  <c r="P5054" i="12" l="1"/>
  <c r="Q5054" i="12"/>
  <c r="R5053" i="12"/>
  <c r="L5055" i="12"/>
  <c r="M5055" i="12"/>
  <c r="N5054" i="12"/>
  <c r="I5055" i="12"/>
  <c r="J5055" i="12" s="1"/>
  <c r="H5056" i="12"/>
  <c r="E5057" i="12"/>
  <c r="F5058" i="12"/>
  <c r="G5058" i="12" s="1"/>
  <c r="P5055" i="12" l="1"/>
  <c r="Q5055" i="12"/>
  <c r="R5054" i="12"/>
  <c r="L5056" i="12"/>
  <c r="M5056" i="12"/>
  <c r="N5055" i="12"/>
  <c r="I5056" i="12"/>
  <c r="J5056" i="12" s="1"/>
  <c r="H5057" i="12"/>
  <c r="F5059" i="12"/>
  <c r="G5059" i="12" s="1"/>
  <c r="E5058" i="12"/>
  <c r="P5056" i="12" l="1"/>
  <c r="Q5056" i="12"/>
  <c r="R5055" i="12"/>
  <c r="L5057" i="12"/>
  <c r="M5057" i="12"/>
  <c r="N5056" i="12"/>
  <c r="I5057" i="12"/>
  <c r="J5057" i="12" s="1"/>
  <c r="H5058" i="12"/>
  <c r="E5059" i="12"/>
  <c r="F5060" i="12"/>
  <c r="G5060" i="12" s="1"/>
  <c r="P5057" i="12" l="1"/>
  <c r="Q5057" i="12"/>
  <c r="R5056" i="12"/>
  <c r="L5058" i="12"/>
  <c r="M5058" i="12"/>
  <c r="N5057" i="12"/>
  <c r="I5058" i="12"/>
  <c r="J5058" i="12" s="1"/>
  <c r="H5059" i="12"/>
  <c r="M5059" i="12" s="1"/>
  <c r="F5061" i="12"/>
  <c r="G5061" i="12" s="1"/>
  <c r="E5060" i="12"/>
  <c r="P5058" i="12" l="1"/>
  <c r="Q5058" i="12"/>
  <c r="Q5059" i="12" s="1"/>
  <c r="R5057" i="12"/>
  <c r="N5058" i="12"/>
  <c r="I5059" i="12"/>
  <c r="J5059" i="12" s="1"/>
  <c r="L5059" i="12"/>
  <c r="N5059" i="12" s="1"/>
  <c r="H5060" i="12"/>
  <c r="M5060" i="12" s="1"/>
  <c r="E5061" i="12"/>
  <c r="F5062" i="12"/>
  <c r="G5062" i="12" s="1"/>
  <c r="P5059" i="12" l="1"/>
  <c r="R5059" i="12" s="1"/>
  <c r="Q5060" i="12"/>
  <c r="R5058" i="12"/>
  <c r="I5060" i="12"/>
  <c r="J5060" i="12" s="1"/>
  <c r="L5060" i="12"/>
  <c r="N5060" i="12" s="1"/>
  <c r="H5061" i="12"/>
  <c r="F5063" i="12"/>
  <c r="G5063" i="12" s="1"/>
  <c r="E5062" i="12"/>
  <c r="P5060" i="12" l="1"/>
  <c r="R5060" i="12" s="1"/>
  <c r="L5061" i="12"/>
  <c r="M5061" i="12"/>
  <c r="I5061" i="12"/>
  <c r="J5061" i="12" s="1"/>
  <c r="H5062" i="12"/>
  <c r="F5064" i="12"/>
  <c r="G5064" i="12" s="1"/>
  <c r="E5063" i="12"/>
  <c r="P5061" i="12" l="1"/>
  <c r="Q5061" i="12"/>
  <c r="L5062" i="12"/>
  <c r="M5062" i="12"/>
  <c r="N5061" i="12"/>
  <c r="I5062" i="12"/>
  <c r="J5062" i="12" s="1"/>
  <c r="H5063" i="12"/>
  <c r="F5065" i="12"/>
  <c r="G5065" i="12" s="1"/>
  <c r="E5064" i="12"/>
  <c r="P5062" i="12" l="1"/>
  <c r="Q5062" i="12"/>
  <c r="R5061" i="12"/>
  <c r="L5063" i="12"/>
  <c r="M5063" i="12"/>
  <c r="N5062" i="12"/>
  <c r="I5063" i="12"/>
  <c r="J5063" i="12" s="1"/>
  <c r="H5064" i="12"/>
  <c r="E5065" i="12"/>
  <c r="F5066" i="12"/>
  <c r="G5066" i="12" s="1"/>
  <c r="P5063" i="12" l="1"/>
  <c r="Q5063" i="12"/>
  <c r="R5062" i="12"/>
  <c r="L5064" i="12"/>
  <c r="M5064" i="12"/>
  <c r="N5063" i="12"/>
  <c r="I5064" i="12"/>
  <c r="J5064" i="12" s="1"/>
  <c r="H5065" i="12"/>
  <c r="F5067" i="12"/>
  <c r="G5067" i="12" s="1"/>
  <c r="E5066" i="12"/>
  <c r="P5064" i="12" l="1"/>
  <c r="Q5064" i="12"/>
  <c r="R5063" i="12"/>
  <c r="L5065" i="12"/>
  <c r="M5065" i="12"/>
  <c r="N5064" i="12"/>
  <c r="I5065" i="12"/>
  <c r="J5065" i="12" s="1"/>
  <c r="H5066" i="12"/>
  <c r="E5067" i="12"/>
  <c r="F5068" i="12"/>
  <c r="G5068" i="12" s="1"/>
  <c r="P5065" i="12" l="1"/>
  <c r="Q5065" i="12"/>
  <c r="R5064" i="12"/>
  <c r="L5066" i="12"/>
  <c r="M5066" i="12"/>
  <c r="N5065" i="12"/>
  <c r="I5066" i="12"/>
  <c r="J5066" i="12" s="1"/>
  <c r="H5067" i="12"/>
  <c r="M5067" i="12" s="1"/>
  <c r="F5069" i="12"/>
  <c r="G5069" i="12" s="1"/>
  <c r="E5068" i="12"/>
  <c r="P5066" i="12" l="1"/>
  <c r="Q5066" i="12"/>
  <c r="Q5067" i="12" s="1"/>
  <c r="R5065" i="12"/>
  <c r="N5066" i="12"/>
  <c r="I5067" i="12"/>
  <c r="J5067" i="12" s="1"/>
  <c r="L5067" i="12"/>
  <c r="N5067" i="12" s="1"/>
  <c r="H5068" i="12"/>
  <c r="F5070" i="12"/>
  <c r="G5070" i="12" s="1"/>
  <c r="E5069" i="12"/>
  <c r="P5067" i="12" l="1"/>
  <c r="R5067" i="12" s="1"/>
  <c r="R5066" i="12"/>
  <c r="L5068" i="12"/>
  <c r="M5068" i="12"/>
  <c r="I5068" i="12"/>
  <c r="J5068" i="12" s="1"/>
  <c r="H5069" i="12"/>
  <c r="M5069" i="12" s="1"/>
  <c r="F5071" i="12"/>
  <c r="G5071" i="12" s="1"/>
  <c r="E5070" i="12"/>
  <c r="P5068" i="12" l="1"/>
  <c r="Q5068" i="12"/>
  <c r="Q5069" i="12" s="1"/>
  <c r="N5068" i="12"/>
  <c r="I5069" i="12"/>
  <c r="J5069" i="12" s="1"/>
  <c r="L5069" i="12"/>
  <c r="N5069" i="12" s="1"/>
  <c r="H5070" i="12"/>
  <c r="E5071" i="12"/>
  <c r="F5072" i="12"/>
  <c r="G5072" i="12" s="1"/>
  <c r="P5069" i="12" l="1"/>
  <c r="R5069" i="12" s="1"/>
  <c r="R5068" i="12"/>
  <c r="L5070" i="12"/>
  <c r="M5070" i="12"/>
  <c r="I5070" i="12"/>
  <c r="J5070" i="12" s="1"/>
  <c r="H5071" i="12"/>
  <c r="F5073" i="12"/>
  <c r="G5073" i="12" s="1"/>
  <c r="E5072" i="12"/>
  <c r="P5070" i="12" l="1"/>
  <c r="Q5070" i="12"/>
  <c r="L5071" i="12"/>
  <c r="M5071" i="12"/>
  <c r="N5070" i="12"/>
  <c r="I5071" i="12"/>
  <c r="J5071" i="12" s="1"/>
  <c r="H5072" i="12"/>
  <c r="F5074" i="12"/>
  <c r="G5074" i="12" s="1"/>
  <c r="E5073" i="12"/>
  <c r="P5071" i="12" l="1"/>
  <c r="Q5071" i="12"/>
  <c r="R5070" i="12"/>
  <c r="L5072" i="12"/>
  <c r="M5072" i="12"/>
  <c r="N5071" i="12"/>
  <c r="I5072" i="12"/>
  <c r="J5072" i="12" s="1"/>
  <c r="H5073" i="12"/>
  <c r="F5075" i="12"/>
  <c r="G5075" i="12" s="1"/>
  <c r="E5074" i="12"/>
  <c r="P5072" i="12" l="1"/>
  <c r="Q5072" i="12"/>
  <c r="R5071" i="12"/>
  <c r="N5072" i="12"/>
  <c r="L5073" i="12"/>
  <c r="M5073" i="12"/>
  <c r="I5073" i="12"/>
  <c r="J5073" i="12" s="1"/>
  <c r="H5074" i="12"/>
  <c r="M5074" i="12" s="1"/>
  <c r="F5076" i="12"/>
  <c r="G5076" i="12" s="1"/>
  <c r="E5075" i="12"/>
  <c r="P5073" i="12" l="1"/>
  <c r="Q5073" i="12"/>
  <c r="Q5074" i="12" s="1"/>
  <c r="R5072" i="12"/>
  <c r="N5073" i="12"/>
  <c r="I5074" i="12"/>
  <c r="J5074" i="12" s="1"/>
  <c r="L5074" i="12"/>
  <c r="N5074" i="12" s="1"/>
  <c r="H5075" i="12"/>
  <c r="F5077" i="12"/>
  <c r="G5077" i="12" s="1"/>
  <c r="E5076" i="12"/>
  <c r="P5074" i="12" l="1"/>
  <c r="R5074" i="12" s="1"/>
  <c r="R5073" i="12"/>
  <c r="L5075" i="12"/>
  <c r="M5075" i="12"/>
  <c r="I5075" i="12"/>
  <c r="J5075" i="12" s="1"/>
  <c r="H5076" i="12"/>
  <c r="E5077" i="12"/>
  <c r="F5078" i="12"/>
  <c r="G5078" i="12" s="1"/>
  <c r="P5075" i="12" l="1"/>
  <c r="Q5075" i="12"/>
  <c r="L5076" i="12"/>
  <c r="M5076" i="12"/>
  <c r="N5075" i="12"/>
  <c r="I5076" i="12"/>
  <c r="J5076" i="12" s="1"/>
  <c r="H5077" i="12"/>
  <c r="F5079" i="12"/>
  <c r="G5079" i="12" s="1"/>
  <c r="E5078" i="12"/>
  <c r="P5076" i="12" l="1"/>
  <c r="Q5076" i="12"/>
  <c r="R5075" i="12"/>
  <c r="L5077" i="12"/>
  <c r="M5077" i="12"/>
  <c r="N5076" i="12"/>
  <c r="I5077" i="12"/>
  <c r="J5077" i="12" s="1"/>
  <c r="H5078" i="12"/>
  <c r="E5079" i="12"/>
  <c r="F5080" i="12"/>
  <c r="G5080" i="12" s="1"/>
  <c r="P5077" i="12" l="1"/>
  <c r="Q5077" i="12"/>
  <c r="R5076" i="12"/>
  <c r="L5078" i="12"/>
  <c r="M5078" i="12"/>
  <c r="N5077" i="12"/>
  <c r="I5078" i="12"/>
  <c r="J5078" i="12" s="1"/>
  <c r="H5079" i="12"/>
  <c r="F5081" i="12"/>
  <c r="G5081" i="12" s="1"/>
  <c r="E5080" i="12"/>
  <c r="P5078" i="12" l="1"/>
  <c r="Q5078" i="12"/>
  <c r="R5077" i="12"/>
  <c r="L5079" i="12"/>
  <c r="M5079" i="12"/>
  <c r="N5078" i="12"/>
  <c r="I5079" i="12"/>
  <c r="J5079" i="12" s="1"/>
  <c r="H5080" i="12"/>
  <c r="E5081" i="12"/>
  <c r="F5082" i="12"/>
  <c r="G5082" i="12" s="1"/>
  <c r="P5079" i="12" l="1"/>
  <c r="Q5079" i="12"/>
  <c r="R5078" i="12"/>
  <c r="L5080" i="12"/>
  <c r="M5080" i="12"/>
  <c r="N5079" i="12"/>
  <c r="I5080" i="12"/>
  <c r="J5080" i="12" s="1"/>
  <c r="H5081" i="12"/>
  <c r="F5083" i="12"/>
  <c r="G5083" i="12" s="1"/>
  <c r="E5082" i="12"/>
  <c r="P5080" i="12" l="1"/>
  <c r="Q5080" i="12"/>
  <c r="R5079" i="12"/>
  <c r="L5081" i="12"/>
  <c r="M5081" i="12"/>
  <c r="N5080" i="12"/>
  <c r="I5081" i="12"/>
  <c r="J5081" i="12" s="1"/>
  <c r="H5082" i="12"/>
  <c r="F5084" i="12"/>
  <c r="G5084" i="12" s="1"/>
  <c r="E5083" i="12"/>
  <c r="P5081" i="12" l="1"/>
  <c r="Q5081" i="12"/>
  <c r="R5080" i="12"/>
  <c r="L5082" i="12"/>
  <c r="M5082" i="12"/>
  <c r="N5081" i="12"/>
  <c r="I5082" i="12"/>
  <c r="J5082" i="12" s="1"/>
  <c r="H5083" i="12"/>
  <c r="F5085" i="12"/>
  <c r="G5085" i="12" s="1"/>
  <c r="E5084" i="12"/>
  <c r="P5082" i="12" l="1"/>
  <c r="Q5082" i="12"/>
  <c r="R5081" i="12"/>
  <c r="L5083" i="12"/>
  <c r="M5083" i="12"/>
  <c r="N5082" i="12"/>
  <c r="I5083" i="12"/>
  <c r="J5083" i="12" s="1"/>
  <c r="H5084" i="12"/>
  <c r="E5085" i="12"/>
  <c r="F5086" i="12"/>
  <c r="G5086" i="12" s="1"/>
  <c r="P5083" i="12" l="1"/>
  <c r="Q5083" i="12"/>
  <c r="R5082" i="12"/>
  <c r="L5084" i="12"/>
  <c r="M5084" i="12"/>
  <c r="N5083" i="12"/>
  <c r="I5084" i="12"/>
  <c r="J5084" i="12" s="1"/>
  <c r="H5085" i="12"/>
  <c r="F5087" i="12"/>
  <c r="G5087" i="12" s="1"/>
  <c r="E5086" i="12"/>
  <c r="P5084" i="12" l="1"/>
  <c r="Q5084" i="12"/>
  <c r="R5083" i="12"/>
  <c r="L5085" i="12"/>
  <c r="M5085" i="12"/>
  <c r="N5084" i="12"/>
  <c r="I5085" i="12"/>
  <c r="J5085" i="12" s="1"/>
  <c r="H5086" i="12"/>
  <c r="F5088" i="12"/>
  <c r="G5088" i="12" s="1"/>
  <c r="E5087" i="12"/>
  <c r="P5085" i="12" l="1"/>
  <c r="Q5085" i="12"/>
  <c r="R5084" i="12"/>
  <c r="L5086" i="12"/>
  <c r="M5086" i="12"/>
  <c r="N5085" i="12"/>
  <c r="I5086" i="12"/>
  <c r="J5086" i="12" s="1"/>
  <c r="H5087" i="12"/>
  <c r="F5089" i="12"/>
  <c r="G5089" i="12" s="1"/>
  <c r="E5088" i="12"/>
  <c r="P5086" i="12" l="1"/>
  <c r="Q5086" i="12"/>
  <c r="R5085" i="12"/>
  <c r="L5087" i="12"/>
  <c r="M5087" i="12"/>
  <c r="N5086" i="12"/>
  <c r="I5087" i="12"/>
  <c r="J5087" i="12" s="1"/>
  <c r="H5088" i="12"/>
  <c r="F5090" i="12"/>
  <c r="G5090" i="12" s="1"/>
  <c r="E5089" i="12"/>
  <c r="P5087" i="12" l="1"/>
  <c r="Q5087" i="12"/>
  <c r="R5086" i="12"/>
  <c r="L5088" i="12"/>
  <c r="M5088" i="12"/>
  <c r="N5087" i="12"/>
  <c r="I5088" i="12"/>
  <c r="J5088" i="12" s="1"/>
  <c r="H5089" i="12"/>
  <c r="M5089" i="12" s="1"/>
  <c r="E5090" i="12"/>
  <c r="F5091" i="12"/>
  <c r="G5091" i="12" s="1"/>
  <c r="P5088" i="12" l="1"/>
  <c r="Q5088" i="12"/>
  <c r="Q5089" i="12" s="1"/>
  <c r="R5087" i="12"/>
  <c r="N5088" i="12"/>
  <c r="I5089" i="12"/>
  <c r="J5089" i="12" s="1"/>
  <c r="L5089" i="12"/>
  <c r="N5089" i="12" s="1"/>
  <c r="H5090" i="12"/>
  <c r="F5092" i="12"/>
  <c r="G5092" i="12" s="1"/>
  <c r="E5091" i="12"/>
  <c r="P5089" i="12" l="1"/>
  <c r="R5089" i="12" s="1"/>
  <c r="R5088" i="12"/>
  <c r="L5090" i="12"/>
  <c r="M5090" i="12"/>
  <c r="I5090" i="12"/>
  <c r="J5090" i="12" s="1"/>
  <c r="H5091" i="12"/>
  <c r="E5092" i="12"/>
  <c r="F5093" i="12"/>
  <c r="G5093" i="12" s="1"/>
  <c r="P5090" i="12" l="1"/>
  <c r="Q5090" i="12"/>
  <c r="L5091" i="12"/>
  <c r="M5091" i="12"/>
  <c r="N5090" i="12"/>
  <c r="I5091" i="12"/>
  <c r="J5091" i="12" s="1"/>
  <c r="H5092" i="12"/>
  <c r="F5094" i="12"/>
  <c r="G5094" i="12" s="1"/>
  <c r="E5093" i="12"/>
  <c r="P5091" i="12" l="1"/>
  <c r="Q5091" i="12"/>
  <c r="R5090" i="12"/>
  <c r="L5092" i="12"/>
  <c r="M5092" i="12"/>
  <c r="N5091" i="12"/>
  <c r="I5092" i="12"/>
  <c r="J5092" i="12" s="1"/>
  <c r="H5093" i="12"/>
  <c r="E5094" i="12"/>
  <c r="F5095" i="12"/>
  <c r="G5095" i="12" s="1"/>
  <c r="P5092" i="12" l="1"/>
  <c r="Q5092" i="12"/>
  <c r="R5091" i="12"/>
  <c r="L5093" i="12"/>
  <c r="M5093" i="12"/>
  <c r="N5092" i="12"/>
  <c r="I5093" i="12"/>
  <c r="J5093" i="12" s="1"/>
  <c r="H5094" i="12"/>
  <c r="F5096" i="12"/>
  <c r="G5096" i="12" s="1"/>
  <c r="E5095" i="12"/>
  <c r="P5093" i="12" l="1"/>
  <c r="Q5093" i="12"/>
  <c r="R5092" i="12"/>
  <c r="L5094" i="12"/>
  <c r="M5094" i="12"/>
  <c r="N5093" i="12"/>
  <c r="I5094" i="12"/>
  <c r="J5094" i="12" s="1"/>
  <c r="H5095" i="12"/>
  <c r="E5096" i="12"/>
  <c r="F5097" i="12"/>
  <c r="G5097" i="12" s="1"/>
  <c r="P5094" i="12" l="1"/>
  <c r="Q5094" i="12"/>
  <c r="R5093" i="12"/>
  <c r="L5095" i="12"/>
  <c r="M5095" i="12"/>
  <c r="N5094" i="12"/>
  <c r="I5095" i="12"/>
  <c r="J5095" i="12" s="1"/>
  <c r="H5096" i="12"/>
  <c r="F5098" i="12"/>
  <c r="G5098" i="12" s="1"/>
  <c r="E5097" i="12"/>
  <c r="P5095" i="12" l="1"/>
  <c r="Q5095" i="12"/>
  <c r="R5094" i="12"/>
  <c r="L5096" i="12"/>
  <c r="M5096" i="12"/>
  <c r="N5095" i="12"/>
  <c r="I5096" i="12"/>
  <c r="J5096" i="12" s="1"/>
  <c r="H5097" i="12"/>
  <c r="E5098" i="12"/>
  <c r="F5099" i="12"/>
  <c r="G5099" i="12" s="1"/>
  <c r="P5096" i="12" l="1"/>
  <c r="Q5096" i="12"/>
  <c r="R5095" i="12"/>
  <c r="L5097" i="12"/>
  <c r="M5097" i="12"/>
  <c r="N5096" i="12"/>
  <c r="I5097" i="12"/>
  <c r="J5097" i="12" s="1"/>
  <c r="H5098" i="12"/>
  <c r="F5100" i="12"/>
  <c r="G5100" i="12" s="1"/>
  <c r="E5099" i="12"/>
  <c r="P5097" i="12" l="1"/>
  <c r="Q5097" i="12"/>
  <c r="R5096" i="12"/>
  <c r="L5098" i="12"/>
  <c r="M5098" i="12"/>
  <c r="N5097" i="12"/>
  <c r="I5098" i="12"/>
  <c r="J5098" i="12" s="1"/>
  <c r="H5099" i="12"/>
  <c r="E5100" i="12"/>
  <c r="F5101" i="12"/>
  <c r="G5101" i="12" s="1"/>
  <c r="P5098" i="12" l="1"/>
  <c r="Q5098" i="12"/>
  <c r="R5097" i="12"/>
  <c r="L5099" i="12"/>
  <c r="M5099" i="12"/>
  <c r="N5098" i="12"/>
  <c r="I5099" i="12"/>
  <c r="J5099" i="12" s="1"/>
  <c r="H5100" i="12"/>
  <c r="F5102" i="12"/>
  <c r="G5102" i="12" s="1"/>
  <c r="E5101" i="12"/>
  <c r="P5099" i="12" l="1"/>
  <c r="Q5099" i="12"/>
  <c r="R5098" i="12"/>
  <c r="L5100" i="12"/>
  <c r="M5100" i="12"/>
  <c r="N5099" i="12"/>
  <c r="I5100" i="12"/>
  <c r="J5100" i="12" s="1"/>
  <c r="H5101" i="12"/>
  <c r="M5101" i="12" s="1"/>
  <c r="E5102" i="12"/>
  <c r="F5103" i="12"/>
  <c r="G5103" i="12" s="1"/>
  <c r="P5100" i="12" l="1"/>
  <c r="Q5100" i="12"/>
  <c r="Q5101" i="12" s="1"/>
  <c r="R5099" i="12"/>
  <c r="N5100" i="12"/>
  <c r="I5101" i="12"/>
  <c r="J5101" i="12" s="1"/>
  <c r="L5101" i="12"/>
  <c r="N5101" i="12" s="1"/>
  <c r="H5102" i="12"/>
  <c r="M5102" i="12" s="1"/>
  <c r="F5104" i="12"/>
  <c r="G5104" i="12" s="1"/>
  <c r="E5103" i="12"/>
  <c r="P5101" i="12" l="1"/>
  <c r="R5101" i="12" s="1"/>
  <c r="Q5102" i="12"/>
  <c r="R5100" i="12"/>
  <c r="I5102" i="12"/>
  <c r="J5102" i="12" s="1"/>
  <c r="L5102" i="12"/>
  <c r="N5102" i="12" s="1"/>
  <c r="H5103" i="12"/>
  <c r="M5103" i="12" s="1"/>
  <c r="E5104" i="12"/>
  <c r="F5105" i="12"/>
  <c r="G5105" i="12" s="1"/>
  <c r="P5102" i="12" l="1"/>
  <c r="R5102" i="12" s="1"/>
  <c r="Q5103" i="12"/>
  <c r="I5103" i="12"/>
  <c r="J5103" i="12" s="1"/>
  <c r="L5103" i="12"/>
  <c r="N5103" i="12" s="1"/>
  <c r="H5104" i="12"/>
  <c r="F5106" i="12"/>
  <c r="G5106" i="12" s="1"/>
  <c r="E5105" i="12"/>
  <c r="P5103" i="12" l="1"/>
  <c r="R5103" i="12" s="1"/>
  <c r="L5104" i="12"/>
  <c r="M5104" i="12"/>
  <c r="I5104" i="12"/>
  <c r="J5104" i="12" s="1"/>
  <c r="H5105" i="12"/>
  <c r="F5107" i="12"/>
  <c r="G5107" i="12" s="1"/>
  <c r="E5106" i="12"/>
  <c r="P5104" i="12" l="1"/>
  <c r="Q5104" i="12"/>
  <c r="L5105" i="12"/>
  <c r="M5105" i="12"/>
  <c r="N5104" i="12"/>
  <c r="I5105" i="12"/>
  <c r="J5105" i="12" s="1"/>
  <c r="H5106" i="12"/>
  <c r="F5108" i="12"/>
  <c r="G5108" i="12" s="1"/>
  <c r="E5107" i="12"/>
  <c r="P5105" i="12" l="1"/>
  <c r="Q5105" i="12"/>
  <c r="R5104" i="12"/>
  <c r="L5106" i="12"/>
  <c r="M5106" i="12"/>
  <c r="N5105" i="12"/>
  <c r="I5106" i="12"/>
  <c r="J5106" i="12" s="1"/>
  <c r="H5107" i="12"/>
  <c r="F5109" i="12"/>
  <c r="G5109" i="12" s="1"/>
  <c r="E5108" i="12"/>
  <c r="P5106" i="12" l="1"/>
  <c r="Q5106" i="12"/>
  <c r="R5105" i="12"/>
  <c r="L5107" i="12"/>
  <c r="M5107" i="12"/>
  <c r="N5106" i="12"/>
  <c r="I5107" i="12"/>
  <c r="J5107" i="12" s="1"/>
  <c r="H5108" i="12"/>
  <c r="E5109" i="12"/>
  <c r="F5110" i="12"/>
  <c r="G5110" i="12" s="1"/>
  <c r="P5107" i="12" l="1"/>
  <c r="Q5107" i="12"/>
  <c r="R5106" i="12"/>
  <c r="L5108" i="12"/>
  <c r="M5108" i="12"/>
  <c r="N5107" i="12"/>
  <c r="I5108" i="12"/>
  <c r="J5108" i="12" s="1"/>
  <c r="H5109" i="12"/>
  <c r="F5111" i="12"/>
  <c r="G5111" i="12" s="1"/>
  <c r="E5110" i="12"/>
  <c r="P5108" i="12" l="1"/>
  <c r="Q5108" i="12"/>
  <c r="R5107" i="12"/>
  <c r="L5109" i="12"/>
  <c r="M5109" i="12"/>
  <c r="N5108" i="12"/>
  <c r="I5109" i="12"/>
  <c r="J5109" i="12" s="1"/>
  <c r="H5110" i="12"/>
  <c r="F5112" i="12"/>
  <c r="G5112" i="12" s="1"/>
  <c r="E5111" i="12"/>
  <c r="P5109" i="12" l="1"/>
  <c r="Q5109" i="12"/>
  <c r="R5108" i="12"/>
  <c r="L5110" i="12"/>
  <c r="M5110" i="12"/>
  <c r="N5109" i="12"/>
  <c r="I5110" i="12"/>
  <c r="J5110" i="12" s="1"/>
  <c r="H5111" i="12"/>
  <c r="E5112" i="12"/>
  <c r="F5113" i="12"/>
  <c r="G5113" i="12" s="1"/>
  <c r="P5110" i="12" l="1"/>
  <c r="Q5110" i="12"/>
  <c r="R5109" i="12"/>
  <c r="L5111" i="12"/>
  <c r="M5111" i="12"/>
  <c r="N5110" i="12"/>
  <c r="I5111" i="12"/>
  <c r="J5111" i="12" s="1"/>
  <c r="H5112" i="12"/>
  <c r="E5113" i="12"/>
  <c r="F5114" i="12"/>
  <c r="G5114" i="12" s="1"/>
  <c r="P5111" i="12" l="1"/>
  <c r="Q5111" i="12"/>
  <c r="R5110" i="12"/>
  <c r="L5112" i="12"/>
  <c r="M5112" i="12"/>
  <c r="N5111" i="12"/>
  <c r="I5112" i="12"/>
  <c r="J5112" i="12" s="1"/>
  <c r="H5113" i="12"/>
  <c r="F5115" i="12"/>
  <c r="G5115" i="12" s="1"/>
  <c r="E5114" i="12"/>
  <c r="P5112" i="12" l="1"/>
  <c r="Q5112" i="12"/>
  <c r="R5111" i="12"/>
  <c r="L5113" i="12"/>
  <c r="M5113" i="12"/>
  <c r="N5112" i="12"/>
  <c r="I5113" i="12"/>
  <c r="J5113" i="12" s="1"/>
  <c r="H5114" i="12"/>
  <c r="E5115" i="12"/>
  <c r="F5116" i="12"/>
  <c r="G5116" i="12" s="1"/>
  <c r="P5113" i="12" l="1"/>
  <c r="Q5113" i="12"/>
  <c r="R5112" i="12"/>
  <c r="L5114" i="12"/>
  <c r="M5114" i="12"/>
  <c r="N5113" i="12"/>
  <c r="I5114" i="12"/>
  <c r="J5114" i="12" s="1"/>
  <c r="H5115" i="12"/>
  <c r="F5117" i="12"/>
  <c r="G5117" i="12" s="1"/>
  <c r="E5116" i="12"/>
  <c r="P5114" i="12" l="1"/>
  <c r="Q5114" i="12"/>
  <c r="R5113" i="12"/>
  <c r="L5115" i="12"/>
  <c r="M5115" i="12"/>
  <c r="N5114" i="12"/>
  <c r="I5115" i="12"/>
  <c r="J5115" i="12" s="1"/>
  <c r="H5116" i="12"/>
  <c r="M5116" i="12" s="1"/>
  <c r="E5117" i="12"/>
  <c r="F5118" i="12"/>
  <c r="G5118" i="12" s="1"/>
  <c r="P5115" i="12" l="1"/>
  <c r="Q5115" i="12"/>
  <c r="Q5116" i="12" s="1"/>
  <c r="R5114" i="12"/>
  <c r="N5115" i="12"/>
  <c r="I5116" i="12"/>
  <c r="J5116" i="12" s="1"/>
  <c r="L5116" i="12"/>
  <c r="N5116" i="12" s="1"/>
  <c r="H5117" i="12"/>
  <c r="F5119" i="12"/>
  <c r="G5119" i="12" s="1"/>
  <c r="E5118" i="12"/>
  <c r="P5116" i="12" l="1"/>
  <c r="R5116" i="12" s="1"/>
  <c r="R5115" i="12"/>
  <c r="L5117" i="12"/>
  <c r="M5117" i="12"/>
  <c r="I5117" i="12"/>
  <c r="J5117" i="12" s="1"/>
  <c r="H5118" i="12"/>
  <c r="E5119" i="12"/>
  <c r="F5120" i="12"/>
  <c r="G5120" i="12" s="1"/>
  <c r="P5117" i="12" l="1"/>
  <c r="Q5117" i="12"/>
  <c r="L5118" i="12"/>
  <c r="M5118" i="12"/>
  <c r="N5117" i="12"/>
  <c r="I5118" i="12"/>
  <c r="J5118" i="12" s="1"/>
  <c r="H5119" i="12"/>
  <c r="F5121" i="12"/>
  <c r="G5121" i="12" s="1"/>
  <c r="E5120" i="12"/>
  <c r="P5118" i="12" l="1"/>
  <c r="Q5118" i="12"/>
  <c r="R5117" i="12"/>
  <c r="L5119" i="12"/>
  <c r="M5119" i="12"/>
  <c r="N5118" i="12"/>
  <c r="I5119" i="12"/>
  <c r="J5119" i="12" s="1"/>
  <c r="H5120" i="12"/>
  <c r="E5121" i="12"/>
  <c r="F5122" i="12"/>
  <c r="G5122" i="12" s="1"/>
  <c r="P5119" i="12" l="1"/>
  <c r="Q5119" i="12"/>
  <c r="R5118" i="12"/>
  <c r="L5120" i="12"/>
  <c r="M5120" i="12"/>
  <c r="N5119" i="12"/>
  <c r="I5120" i="12"/>
  <c r="J5120" i="12" s="1"/>
  <c r="H5121" i="12"/>
  <c r="F5123" i="12"/>
  <c r="G5123" i="12" s="1"/>
  <c r="E5122" i="12"/>
  <c r="P5120" i="12" l="1"/>
  <c r="Q5120" i="12"/>
  <c r="R5119" i="12"/>
  <c r="L5121" i="12"/>
  <c r="M5121" i="12"/>
  <c r="N5120" i="12"/>
  <c r="I5121" i="12"/>
  <c r="J5121" i="12" s="1"/>
  <c r="H5122" i="12"/>
  <c r="E5123" i="12"/>
  <c r="F5124" i="12"/>
  <c r="G5124" i="12" s="1"/>
  <c r="P5121" i="12" l="1"/>
  <c r="Q5121" i="12"/>
  <c r="R5120" i="12"/>
  <c r="L5122" i="12"/>
  <c r="M5122" i="12"/>
  <c r="N5121" i="12"/>
  <c r="I5122" i="12"/>
  <c r="J5122" i="12" s="1"/>
  <c r="H5123" i="12"/>
  <c r="F5125" i="12"/>
  <c r="G5125" i="12" s="1"/>
  <c r="E5124" i="12"/>
  <c r="P5122" i="12" l="1"/>
  <c r="Q5122" i="12"/>
  <c r="R5121" i="12"/>
  <c r="L5123" i="12"/>
  <c r="M5123" i="12"/>
  <c r="N5122" i="12"/>
  <c r="I5123" i="12"/>
  <c r="J5123" i="12" s="1"/>
  <c r="H5124" i="12"/>
  <c r="E5125" i="12"/>
  <c r="F5126" i="12"/>
  <c r="G5126" i="12" s="1"/>
  <c r="P5123" i="12" l="1"/>
  <c r="Q5123" i="12"/>
  <c r="R5122" i="12"/>
  <c r="L5124" i="12"/>
  <c r="M5124" i="12"/>
  <c r="N5123" i="12"/>
  <c r="I5124" i="12"/>
  <c r="J5124" i="12" s="1"/>
  <c r="H5125" i="12"/>
  <c r="F5127" i="12"/>
  <c r="G5127" i="12" s="1"/>
  <c r="E5126" i="12"/>
  <c r="P5124" i="12" l="1"/>
  <c r="Q5124" i="12"/>
  <c r="R5123" i="12"/>
  <c r="L5125" i="12"/>
  <c r="M5125" i="12"/>
  <c r="N5124" i="12"/>
  <c r="I5125" i="12"/>
  <c r="J5125" i="12" s="1"/>
  <c r="H5126" i="12"/>
  <c r="M5126" i="12" s="1"/>
  <c r="E5127" i="12"/>
  <c r="F5128" i="12"/>
  <c r="G5128" i="12" s="1"/>
  <c r="P5125" i="12" l="1"/>
  <c r="Q5125" i="12"/>
  <c r="Q5126" i="12" s="1"/>
  <c r="R5124" i="12"/>
  <c r="N5125" i="12"/>
  <c r="I5126" i="12"/>
  <c r="J5126" i="12" s="1"/>
  <c r="L5126" i="12"/>
  <c r="N5126" i="12" s="1"/>
  <c r="H5127" i="12"/>
  <c r="F5129" i="12"/>
  <c r="G5129" i="12" s="1"/>
  <c r="E5128" i="12"/>
  <c r="P5126" i="12" l="1"/>
  <c r="R5126" i="12" s="1"/>
  <c r="R5125" i="12"/>
  <c r="L5127" i="12"/>
  <c r="M5127" i="12"/>
  <c r="I5127" i="12"/>
  <c r="J5127" i="12" s="1"/>
  <c r="H5128" i="12"/>
  <c r="E5129" i="12"/>
  <c r="F5130" i="12"/>
  <c r="G5130" i="12" s="1"/>
  <c r="P5127" i="12" l="1"/>
  <c r="Q5127" i="12"/>
  <c r="L5128" i="12"/>
  <c r="M5128" i="12"/>
  <c r="N5127" i="12"/>
  <c r="I5128" i="12"/>
  <c r="J5128" i="12" s="1"/>
  <c r="H5129" i="12"/>
  <c r="F5131" i="12"/>
  <c r="G5131" i="12" s="1"/>
  <c r="E5130" i="12"/>
  <c r="P5128" i="12" l="1"/>
  <c r="Q5128" i="12"/>
  <c r="R5127" i="12"/>
  <c r="L5129" i="12"/>
  <c r="M5129" i="12"/>
  <c r="N5128" i="12"/>
  <c r="I5129" i="12"/>
  <c r="J5129" i="12" s="1"/>
  <c r="H5130" i="12"/>
  <c r="E5131" i="12"/>
  <c r="F5132" i="12"/>
  <c r="G5132" i="12" s="1"/>
  <c r="P5129" i="12" l="1"/>
  <c r="Q5129" i="12"/>
  <c r="R5128" i="12"/>
  <c r="L5130" i="12"/>
  <c r="M5130" i="12"/>
  <c r="N5129" i="12"/>
  <c r="I5130" i="12"/>
  <c r="J5130" i="12" s="1"/>
  <c r="H5131" i="12"/>
  <c r="F5133" i="12"/>
  <c r="G5133" i="12" s="1"/>
  <c r="E5132" i="12"/>
  <c r="P5130" i="12" l="1"/>
  <c r="Q5130" i="12"/>
  <c r="R5129" i="12"/>
  <c r="L5131" i="12"/>
  <c r="M5131" i="12"/>
  <c r="N5130" i="12"/>
  <c r="I5131" i="12"/>
  <c r="J5131" i="12" s="1"/>
  <c r="H5132" i="12"/>
  <c r="E5133" i="12"/>
  <c r="F5134" i="12"/>
  <c r="G5134" i="12" s="1"/>
  <c r="P5131" i="12" l="1"/>
  <c r="Q5131" i="12"/>
  <c r="R5130" i="12"/>
  <c r="L5132" i="12"/>
  <c r="M5132" i="12"/>
  <c r="N5131" i="12"/>
  <c r="I5132" i="12"/>
  <c r="J5132" i="12" s="1"/>
  <c r="H5133" i="12"/>
  <c r="F5135" i="12"/>
  <c r="G5135" i="12" s="1"/>
  <c r="E5134" i="12"/>
  <c r="P5132" i="12" l="1"/>
  <c r="Q5132" i="12"/>
  <c r="R5131" i="12"/>
  <c r="L5133" i="12"/>
  <c r="M5133" i="12"/>
  <c r="N5132" i="12"/>
  <c r="I5133" i="12"/>
  <c r="J5133" i="12" s="1"/>
  <c r="H5134" i="12"/>
  <c r="E5135" i="12"/>
  <c r="F5136" i="12"/>
  <c r="G5136" i="12" s="1"/>
  <c r="P5133" i="12" l="1"/>
  <c r="Q5133" i="12"/>
  <c r="R5132" i="12"/>
  <c r="L5134" i="12"/>
  <c r="M5134" i="12"/>
  <c r="N5133" i="12"/>
  <c r="I5134" i="12"/>
  <c r="J5134" i="12" s="1"/>
  <c r="H5135" i="12"/>
  <c r="F5137" i="12"/>
  <c r="G5137" i="12" s="1"/>
  <c r="E5136" i="12"/>
  <c r="P5134" i="12" l="1"/>
  <c r="Q5134" i="12"/>
  <c r="R5133" i="12"/>
  <c r="L5135" i="12"/>
  <c r="M5135" i="12"/>
  <c r="N5134" i="12"/>
  <c r="I5135" i="12"/>
  <c r="J5135" i="12" s="1"/>
  <c r="H5136" i="12"/>
  <c r="F5138" i="12"/>
  <c r="G5138" i="12" s="1"/>
  <c r="E5137" i="12"/>
  <c r="P5135" i="12" l="1"/>
  <c r="Q5135" i="12"/>
  <c r="R5134" i="12"/>
  <c r="L5136" i="12"/>
  <c r="M5136" i="12"/>
  <c r="N5135" i="12"/>
  <c r="I5136" i="12"/>
  <c r="J5136" i="12" s="1"/>
  <c r="H5137" i="12"/>
  <c r="E5138" i="12"/>
  <c r="F5139" i="12"/>
  <c r="G5139" i="12" s="1"/>
  <c r="P5136" i="12" l="1"/>
  <c r="Q5136" i="12"/>
  <c r="R5135" i="12"/>
  <c r="L5137" i="12"/>
  <c r="M5137" i="12"/>
  <c r="N5136" i="12"/>
  <c r="I5137" i="12"/>
  <c r="J5137" i="12" s="1"/>
  <c r="H5138" i="12"/>
  <c r="F5140" i="12"/>
  <c r="G5140" i="12" s="1"/>
  <c r="E5139" i="12"/>
  <c r="P5137" i="12" l="1"/>
  <c r="Q5137" i="12"/>
  <c r="R5136" i="12"/>
  <c r="L5138" i="12"/>
  <c r="M5138" i="12"/>
  <c r="N5137" i="12"/>
  <c r="I5138" i="12"/>
  <c r="J5138" i="12" s="1"/>
  <c r="H5139" i="12"/>
  <c r="E5140" i="12"/>
  <c r="F5141" i="12"/>
  <c r="G5141" i="12" s="1"/>
  <c r="P5138" i="12" l="1"/>
  <c r="Q5138" i="12"/>
  <c r="R5137" i="12"/>
  <c r="L5139" i="12"/>
  <c r="M5139" i="12"/>
  <c r="N5138" i="12"/>
  <c r="I5139" i="12"/>
  <c r="J5139" i="12" s="1"/>
  <c r="H5140" i="12"/>
  <c r="F5142" i="12"/>
  <c r="G5142" i="12" s="1"/>
  <c r="E5141" i="12"/>
  <c r="P5139" i="12" l="1"/>
  <c r="Q5139" i="12"/>
  <c r="R5138" i="12"/>
  <c r="L5140" i="12"/>
  <c r="M5140" i="12"/>
  <c r="N5139" i="12"/>
  <c r="I5140" i="12"/>
  <c r="J5140" i="12" s="1"/>
  <c r="H5141" i="12"/>
  <c r="E5142" i="12"/>
  <c r="F5143" i="12"/>
  <c r="G5143" i="12" s="1"/>
  <c r="P5140" i="12" l="1"/>
  <c r="Q5140" i="12"/>
  <c r="R5139" i="12"/>
  <c r="L5141" i="12"/>
  <c r="M5141" i="12"/>
  <c r="N5140" i="12"/>
  <c r="I5141" i="12"/>
  <c r="J5141" i="12" s="1"/>
  <c r="H5142" i="12"/>
  <c r="F5144" i="12"/>
  <c r="G5144" i="12" s="1"/>
  <c r="E5143" i="12"/>
  <c r="P5141" i="12" l="1"/>
  <c r="Q5141" i="12"/>
  <c r="R5140" i="12"/>
  <c r="L5142" i="12"/>
  <c r="M5142" i="12"/>
  <c r="N5141" i="12"/>
  <c r="I5142" i="12"/>
  <c r="J5142" i="12" s="1"/>
  <c r="H5143" i="12"/>
  <c r="F5145" i="12"/>
  <c r="G5145" i="12" s="1"/>
  <c r="E5144" i="12"/>
  <c r="P5142" i="12" l="1"/>
  <c r="Q5142" i="12"/>
  <c r="R5141" i="12"/>
  <c r="L5143" i="12"/>
  <c r="M5143" i="12"/>
  <c r="N5142" i="12"/>
  <c r="I5143" i="12"/>
  <c r="J5143" i="12" s="1"/>
  <c r="H5144" i="12"/>
  <c r="F5146" i="12"/>
  <c r="G5146" i="12" s="1"/>
  <c r="E5145" i="12"/>
  <c r="P5143" i="12" l="1"/>
  <c r="Q5143" i="12"/>
  <c r="R5142" i="12"/>
  <c r="L5144" i="12"/>
  <c r="M5144" i="12"/>
  <c r="N5143" i="12"/>
  <c r="I5144" i="12"/>
  <c r="J5144" i="12" s="1"/>
  <c r="H5145" i="12"/>
  <c r="F5147" i="12"/>
  <c r="G5147" i="12" s="1"/>
  <c r="E5146" i="12"/>
  <c r="P5144" i="12" l="1"/>
  <c r="Q5144" i="12"/>
  <c r="R5143" i="12"/>
  <c r="L5145" i="12"/>
  <c r="M5145" i="12"/>
  <c r="N5144" i="12"/>
  <c r="I5145" i="12"/>
  <c r="J5145" i="12" s="1"/>
  <c r="H5146" i="12"/>
  <c r="E5147" i="12"/>
  <c r="F5148" i="12"/>
  <c r="G5148" i="12" s="1"/>
  <c r="P5145" i="12" l="1"/>
  <c r="Q5145" i="12"/>
  <c r="R5144" i="12"/>
  <c r="L5146" i="12"/>
  <c r="M5146" i="12"/>
  <c r="N5145" i="12"/>
  <c r="I5146" i="12"/>
  <c r="J5146" i="12" s="1"/>
  <c r="H5147" i="12"/>
  <c r="F5149" i="12"/>
  <c r="G5149" i="12" s="1"/>
  <c r="E5148" i="12"/>
  <c r="P5146" i="12" l="1"/>
  <c r="Q5146" i="12"/>
  <c r="R5145" i="12"/>
  <c r="L5147" i="12"/>
  <c r="M5147" i="12"/>
  <c r="N5146" i="12"/>
  <c r="I5147" i="12"/>
  <c r="J5147" i="12" s="1"/>
  <c r="H5148" i="12"/>
  <c r="F5150" i="12"/>
  <c r="G5150" i="12" s="1"/>
  <c r="E5149" i="12"/>
  <c r="P5147" i="12" l="1"/>
  <c r="Q5147" i="12"/>
  <c r="R5146" i="12"/>
  <c r="L5148" i="12"/>
  <c r="M5148" i="12"/>
  <c r="N5147" i="12"/>
  <c r="I5148" i="12"/>
  <c r="J5148" i="12" s="1"/>
  <c r="H5149" i="12"/>
  <c r="F5151" i="12"/>
  <c r="G5151" i="12" s="1"/>
  <c r="E5150" i="12"/>
  <c r="P5148" i="12" l="1"/>
  <c r="Q5148" i="12"/>
  <c r="R5147" i="12"/>
  <c r="L5149" i="12"/>
  <c r="M5149" i="12"/>
  <c r="N5148" i="12"/>
  <c r="I5149" i="12"/>
  <c r="J5149" i="12" s="1"/>
  <c r="H5150" i="12"/>
  <c r="M5150" i="12" s="1"/>
  <c r="E5151" i="12"/>
  <c r="F5152" i="12"/>
  <c r="G5152" i="12" s="1"/>
  <c r="P5149" i="12" l="1"/>
  <c r="Q5149" i="12"/>
  <c r="Q5150" i="12" s="1"/>
  <c r="R5148" i="12"/>
  <c r="N5149" i="12"/>
  <c r="I5150" i="12"/>
  <c r="J5150" i="12" s="1"/>
  <c r="L5150" i="12"/>
  <c r="N5150" i="12" s="1"/>
  <c r="H5151" i="12"/>
  <c r="F5153" i="12"/>
  <c r="G5153" i="12" s="1"/>
  <c r="E5152" i="12"/>
  <c r="P5150" i="12" l="1"/>
  <c r="R5150" i="12" s="1"/>
  <c r="R5149" i="12"/>
  <c r="L5151" i="12"/>
  <c r="M5151" i="12"/>
  <c r="I5151" i="12"/>
  <c r="J5151" i="12" s="1"/>
  <c r="H5152" i="12"/>
  <c r="F5154" i="12"/>
  <c r="G5154" i="12" s="1"/>
  <c r="E5153" i="12"/>
  <c r="P5151" i="12" l="1"/>
  <c r="Q5151" i="12"/>
  <c r="L5152" i="12"/>
  <c r="M5152" i="12"/>
  <c r="N5151" i="12"/>
  <c r="I5152" i="12"/>
  <c r="J5152" i="12" s="1"/>
  <c r="H5153" i="12"/>
  <c r="F5155" i="12"/>
  <c r="G5155" i="12" s="1"/>
  <c r="E5154" i="12"/>
  <c r="P5152" i="12" l="1"/>
  <c r="Q5152" i="12"/>
  <c r="R5151" i="12"/>
  <c r="L5153" i="12"/>
  <c r="M5153" i="12"/>
  <c r="N5152" i="12"/>
  <c r="I5153" i="12"/>
  <c r="J5153" i="12" s="1"/>
  <c r="H5154" i="12"/>
  <c r="E5155" i="12"/>
  <c r="F5156" i="12"/>
  <c r="G5156" i="12" s="1"/>
  <c r="P5153" i="12" l="1"/>
  <c r="Q5153" i="12"/>
  <c r="R5152" i="12"/>
  <c r="L5154" i="12"/>
  <c r="M5154" i="12"/>
  <c r="N5153" i="12"/>
  <c r="I5154" i="12"/>
  <c r="J5154" i="12" s="1"/>
  <c r="H5155" i="12"/>
  <c r="M5155" i="12" s="1"/>
  <c r="F5157" i="12"/>
  <c r="G5157" i="12" s="1"/>
  <c r="E5156" i="12"/>
  <c r="P5154" i="12" l="1"/>
  <c r="Q5154" i="12"/>
  <c r="Q5155" i="12" s="1"/>
  <c r="R5153" i="12"/>
  <c r="N5154" i="12"/>
  <c r="I5155" i="12"/>
  <c r="J5155" i="12" s="1"/>
  <c r="L5155" i="12"/>
  <c r="N5155" i="12" s="1"/>
  <c r="H5156" i="12"/>
  <c r="M5156" i="12" s="1"/>
  <c r="E5157" i="12"/>
  <c r="F5158" i="12"/>
  <c r="G5158" i="12" s="1"/>
  <c r="P5155" i="12" l="1"/>
  <c r="R5155" i="12" s="1"/>
  <c r="Q5156" i="12"/>
  <c r="R5154" i="12"/>
  <c r="I5156" i="12"/>
  <c r="J5156" i="12" s="1"/>
  <c r="L5156" i="12"/>
  <c r="N5156" i="12" s="1"/>
  <c r="H5157" i="12"/>
  <c r="F5159" i="12"/>
  <c r="G5159" i="12" s="1"/>
  <c r="E5158" i="12"/>
  <c r="P5156" i="12" l="1"/>
  <c r="R5156" i="12" s="1"/>
  <c r="L5157" i="12"/>
  <c r="M5157" i="12"/>
  <c r="I5157" i="12"/>
  <c r="J5157" i="12" s="1"/>
  <c r="H5158" i="12"/>
  <c r="E5159" i="12"/>
  <c r="F5160" i="12"/>
  <c r="G5160" i="12" s="1"/>
  <c r="P5157" i="12" l="1"/>
  <c r="Q5157" i="12"/>
  <c r="L5158" i="12"/>
  <c r="M5158" i="12"/>
  <c r="N5157" i="12"/>
  <c r="I5158" i="12"/>
  <c r="J5158" i="12" s="1"/>
  <c r="H5159" i="12"/>
  <c r="F5161" i="12"/>
  <c r="G5161" i="12" s="1"/>
  <c r="E5160" i="12"/>
  <c r="P5158" i="12" l="1"/>
  <c r="Q5158" i="12"/>
  <c r="R5157" i="12"/>
  <c r="L5159" i="12"/>
  <c r="M5159" i="12"/>
  <c r="N5158" i="12"/>
  <c r="I5159" i="12"/>
  <c r="J5159" i="12" s="1"/>
  <c r="H5160" i="12"/>
  <c r="M5160" i="12" s="1"/>
  <c r="F5162" i="12"/>
  <c r="G5162" i="12" s="1"/>
  <c r="E5161" i="12"/>
  <c r="P5159" i="12" l="1"/>
  <c r="Q5159" i="12"/>
  <c r="Q5160" i="12" s="1"/>
  <c r="R5158" i="12"/>
  <c r="N5159" i="12"/>
  <c r="I5160" i="12"/>
  <c r="J5160" i="12" s="1"/>
  <c r="L5160" i="12"/>
  <c r="N5160" i="12" s="1"/>
  <c r="H5161" i="12"/>
  <c r="F5163" i="12"/>
  <c r="G5163" i="12" s="1"/>
  <c r="E5162" i="12"/>
  <c r="P5160" i="12" l="1"/>
  <c r="R5160" i="12" s="1"/>
  <c r="R5159" i="12"/>
  <c r="L5161" i="12"/>
  <c r="M5161" i="12"/>
  <c r="I5161" i="12"/>
  <c r="J5161" i="12" s="1"/>
  <c r="H5162" i="12"/>
  <c r="E5163" i="12"/>
  <c r="F5164" i="12"/>
  <c r="G5164" i="12" s="1"/>
  <c r="P5161" i="12" l="1"/>
  <c r="Q5161" i="12"/>
  <c r="L5162" i="12"/>
  <c r="M5162" i="12"/>
  <c r="N5161" i="12"/>
  <c r="I5162" i="12"/>
  <c r="J5162" i="12" s="1"/>
  <c r="H5163" i="12"/>
  <c r="F5165" i="12"/>
  <c r="G5165" i="12" s="1"/>
  <c r="E5164" i="12"/>
  <c r="P5162" i="12" l="1"/>
  <c r="Q5162" i="12"/>
  <c r="R5161" i="12"/>
  <c r="L5163" i="12"/>
  <c r="M5163" i="12"/>
  <c r="N5162" i="12"/>
  <c r="I5163" i="12"/>
  <c r="J5163" i="12" s="1"/>
  <c r="H5164" i="12"/>
  <c r="M5164" i="12" s="1"/>
  <c r="F5166" i="12"/>
  <c r="G5166" i="12" s="1"/>
  <c r="E5165" i="12"/>
  <c r="P5163" i="12" l="1"/>
  <c r="Q5163" i="12"/>
  <c r="Q5164" i="12" s="1"/>
  <c r="R5162" i="12"/>
  <c r="N5163" i="12"/>
  <c r="I5164" i="12"/>
  <c r="J5164" i="12" s="1"/>
  <c r="L5164" i="12"/>
  <c r="N5164" i="12" s="1"/>
  <c r="H5165" i="12"/>
  <c r="E5166" i="12"/>
  <c r="F5167" i="12"/>
  <c r="G5167" i="12" s="1"/>
  <c r="P5164" i="12" l="1"/>
  <c r="R5164" i="12" s="1"/>
  <c r="R5163" i="12"/>
  <c r="L5165" i="12"/>
  <c r="M5165" i="12"/>
  <c r="I5165" i="12"/>
  <c r="J5165" i="12" s="1"/>
  <c r="H5166" i="12"/>
  <c r="F5168" i="12"/>
  <c r="G5168" i="12" s="1"/>
  <c r="E5167" i="12"/>
  <c r="P5165" i="12" l="1"/>
  <c r="Q5165" i="12"/>
  <c r="L5166" i="12"/>
  <c r="M5166" i="12"/>
  <c r="N5165" i="12"/>
  <c r="I5166" i="12"/>
  <c r="J5166" i="12" s="1"/>
  <c r="H5167" i="12"/>
  <c r="F5169" i="12"/>
  <c r="G5169" i="12" s="1"/>
  <c r="E5168" i="12"/>
  <c r="P5166" i="12" l="1"/>
  <c r="Q5166" i="12"/>
  <c r="R5165" i="12"/>
  <c r="L5167" i="12"/>
  <c r="M5167" i="12"/>
  <c r="N5166" i="12"/>
  <c r="I5167" i="12"/>
  <c r="J5167" i="12" s="1"/>
  <c r="H5168" i="12"/>
  <c r="M5168" i="12" s="1"/>
  <c r="F5170" i="12"/>
  <c r="G5170" i="12" s="1"/>
  <c r="E5169" i="12"/>
  <c r="P5167" i="12" l="1"/>
  <c r="Q5167" i="12"/>
  <c r="Q5168" i="12" s="1"/>
  <c r="R5166" i="12"/>
  <c r="N5167" i="12"/>
  <c r="I5168" i="12"/>
  <c r="J5168" i="12" s="1"/>
  <c r="L5168" i="12"/>
  <c r="N5168" i="12" s="1"/>
  <c r="H5169" i="12"/>
  <c r="F5171" i="12"/>
  <c r="G5171" i="12" s="1"/>
  <c r="E5170" i="12"/>
  <c r="P5168" i="12" l="1"/>
  <c r="R5168" i="12" s="1"/>
  <c r="R5167" i="12"/>
  <c r="L5169" i="12"/>
  <c r="M5169" i="12"/>
  <c r="I5169" i="12"/>
  <c r="J5169" i="12" s="1"/>
  <c r="H5170" i="12"/>
  <c r="E5171" i="12"/>
  <c r="F5172" i="12"/>
  <c r="G5172" i="12" s="1"/>
  <c r="P5169" i="12" l="1"/>
  <c r="Q5169" i="12"/>
  <c r="L5170" i="12"/>
  <c r="M5170" i="12"/>
  <c r="N5169" i="12"/>
  <c r="I5170" i="12"/>
  <c r="J5170" i="12" s="1"/>
  <c r="H5171" i="12"/>
  <c r="F5173" i="12"/>
  <c r="G5173" i="12" s="1"/>
  <c r="E5172" i="12"/>
  <c r="P5170" i="12" l="1"/>
  <c r="Q5170" i="12"/>
  <c r="R5169" i="12"/>
  <c r="L5171" i="12"/>
  <c r="M5171" i="12"/>
  <c r="N5170" i="12"/>
  <c r="I5171" i="12"/>
  <c r="J5171" i="12" s="1"/>
  <c r="H5172" i="12"/>
  <c r="F5174" i="12"/>
  <c r="G5174" i="12" s="1"/>
  <c r="E5173" i="12"/>
  <c r="P5171" i="12" l="1"/>
  <c r="Q5171" i="12"/>
  <c r="R5170" i="12"/>
  <c r="L5172" i="12"/>
  <c r="M5172" i="12"/>
  <c r="N5171" i="12"/>
  <c r="I5172" i="12"/>
  <c r="J5172" i="12" s="1"/>
  <c r="H5173" i="12"/>
  <c r="E5174" i="12"/>
  <c r="F5175" i="12"/>
  <c r="G5175" i="12" s="1"/>
  <c r="P5172" i="12" l="1"/>
  <c r="Q5172" i="12"/>
  <c r="R5171" i="12"/>
  <c r="L5173" i="12"/>
  <c r="M5173" i="12"/>
  <c r="N5172" i="12"/>
  <c r="I5173" i="12"/>
  <c r="J5173" i="12" s="1"/>
  <c r="H5174" i="12"/>
  <c r="M5174" i="12" s="1"/>
  <c r="F5176" i="12"/>
  <c r="G5176" i="12" s="1"/>
  <c r="E5175" i="12"/>
  <c r="P5173" i="12" l="1"/>
  <c r="Q5173" i="12"/>
  <c r="Q5174" i="12" s="1"/>
  <c r="R5172" i="12"/>
  <c r="N5173" i="12"/>
  <c r="I5174" i="12"/>
  <c r="J5174" i="12" s="1"/>
  <c r="L5174" i="12"/>
  <c r="N5174" i="12" s="1"/>
  <c r="H5175" i="12"/>
  <c r="F5177" i="12"/>
  <c r="G5177" i="12" s="1"/>
  <c r="E5176" i="12"/>
  <c r="P5174" i="12" l="1"/>
  <c r="R5174" i="12" s="1"/>
  <c r="R5173" i="12"/>
  <c r="L5175" i="12"/>
  <c r="M5175" i="12"/>
  <c r="I5175" i="12"/>
  <c r="J5175" i="12" s="1"/>
  <c r="H5176" i="12"/>
  <c r="F5178" i="12"/>
  <c r="G5178" i="12" s="1"/>
  <c r="E5177" i="12"/>
  <c r="P5175" i="12" l="1"/>
  <c r="Q5175" i="12"/>
  <c r="L5176" i="12"/>
  <c r="M5176" i="12"/>
  <c r="N5175" i="12"/>
  <c r="I5176" i="12"/>
  <c r="J5176" i="12" s="1"/>
  <c r="H5177" i="12"/>
  <c r="F5179" i="12"/>
  <c r="G5179" i="12" s="1"/>
  <c r="E5178" i="12"/>
  <c r="P5176" i="12" l="1"/>
  <c r="Q5176" i="12"/>
  <c r="R5175" i="12"/>
  <c r="L5177" i="12"/>
  <c r="M5177" i="12"/>
  <c r="N5176" i="12"/>
  <c r="I5177" i="12"/>
  <c r="J5177" i="12" s="1"/>
  <c r="H5178" i="12"/>
  <c r="F5180" i="12"/>
  <c r="G5180" i="12" s="1"/>
  <c r="E5179" i="12"/>
  <c r="P5177" i="12" l="1"/>
  <c r="Q5177" i="12"/>
  <c r="R5176" i="12"/>
  <c r="L5178" i="12"/>
  <c r="M5178" i="12"/>
  <c r="N5177" i="12"/>
  <c r="I5178" i="12"/>
  <c r="J5178" i="12" s="1"/>
  <c r="H5179" i="12"/>
  <c r="E5180" i="12"/>
  <c r="F5181" i="12"/>
  <c r="G5181" i="12" s="1"/>
  <c r="P5178" i="12" l="1"/>
  <c r="Q5178" i="12"/>
  <c r="R5177" i="12"/>
  <c r="L5179" i="12"/>
  <c r="M5179" i="12"/>
  <c r="N5178" i="12"/>
  <c r="I5179" i="12"/>
  <c r="J5179" i="12" s="1"/>
  <c r="H5180" i="12"/>
  <c r="F5182" i="12"/>
  <c r="G5182" i="12" s="1"/>
  <c r="E5181" i="12"/>
  <c r="P5179" i="12" l="1"/>
  <c r="Q5179" i="12"/>
  <c r="R5178" i="12"/>
  <c r="L5180" i="12"/>
  <c r="M5180" i="12"/>
  <c r="N5179" i="12"/>
  <c r="I5180" i="12"/>
  <c r="J5180" i="12" s="1"/>
  <c r="H5181" i="12"/>
  <c r="E5182" i="12"/>
  <c r="F5183" i="12"/>
  <c r="G5183" i="12" s="1"/>
  <c r="P5180" i="12" l="1"/>
  <c r="Q5180" i="12"/>
  <c r="R5179" i="12"/>
  <c r="L5181" i="12"/>
  <c r="M5181" i="12"/>
  <c r="N5180" i="12"/>
  <c r="I5181" i="12"/>
  <c r="J5181" i="12" s="1"/>
  <c r="H5182" i="12"/>
  <c r="F5184" i="12"/>
  <c r="G5184" i="12" s="1"/>
  <c r="E5183" i="12"/>
  <c r="P5181" i="12" l="1"/>
  <c r="Q5181" i="12"/>
  <c r="R5180" i="12"/>
  <c r="L5182" i="12"/>
  <c r="M5182" i="12"/>
  <c r="N5181" i="12"/>
  <c r="I5182" i="12"/>
  <c r="J5182" i="12" s="1"/>
  <c r="H5183" i="12"/>
  <c r="F5185" i="12"/>
  <c r="G5185" i="12" s="1"/>
  <c r="E5184" i="12"/>
  <c r="P5182" i="12" l="1"/>
  <c r="Q5182" i="12"/>
  <c r="R5181" i="12"/>
  <c r="L5183" i="12"/>
  <c r="M5183" i="12"/>
  <c r="N5182" i="12"/>
  <c r="I5183" i="12"/>
  <c r="J5183" i="12" s="1"/>
  <c r="H5184" i="12"/>
  <c r="E5185" i="12"/>
  <c r="F5186" i="12"/>
  <c r="G5186" i="12" s="1"/>
  <c r="P5183" i="12" l="1"/>
  <c r="Q5183" i="12"/>
  <c r="R5182" i="12"/>
  <c r="L5184" i="12"/>
  <c r="M5184" i="12"/>
  <c r="N5183" i="12"/>
  <c r="I5184" i="12"/>
  <c r="J5184" i="12" s="1"/>
  <c r="H5185" i="12"/>
  <c r="F5187" i="12"/>
  <c r="G5187" i="12" s="1"/>
  <c r="E5186" i="12"/>
  <c r="P5184" i="12" l="1"/>
  <c r="Q5184" i="12"/>
  <c r="R5183" i="12"/>
  <c r="L5185" i="12"/>
  <c r="M5185" i="12"/>
  <c r="N5184" i="12"/>
  <c r="I5185" i="12"/>
  <c r="J5185" i="12" s="1"/>
  <c r="H5186" i="12"/>
  <c r="F5188" i="12"/>
  <c r="G5188" i="12" s="1"/>
  <c r="E5187" i="12"/>
  <c r="P5185" i="12" l="1"/>
  <c r="Q5185" i="12"/>
  <c r="R5184" i="12"/>
  <c r="L5186" i="12"/>
  <c r="M5186" i="12"/>
  <c r="N5185" i="12"/>
  <c r="I5186" i="12"/>
  <c r="J5186" i="12" s="1"/>
  <c r="H5187" i="12"/>
  <c r="E5188" i="12"/>
  <c r="F5189" i="12"/>
  <c r="G5189" i="12" s="1"/>
  <c r="P5186" i="12" l="1"/>
  <c r="Q5186" i="12"/>
  <c r="R5185" i="12"/>
  <c r="L5187" i="12"/>
  <c r="M5187" i="12"/>
  <c r="N5186" i="12"/>
  <c r="I5187" i="12"/>
  <c r="J5187" i="12" s="1"/>
  <c r="H5188" i="12"/>
  <c r="F5190" i="12"/>
  <c r="G5190" i="12" s="1"/>
  <c r="E5189" i="12"/>
  <c r="R5186" i="12" l="1"/>
  <c r="P5187" i="12"/>
  <c r="Q5187" i="12"/>
  <c r="L5188" i="12"/>
  <c r="M5188" i="12"/>
  <c r="N5187" i="12"/>
  <c r="I5188" i="12"/>
  <c r="J5188" i="12" s="1"/>
  <c r="H5189" i="12"/>
  <c r="M5189" i="12" s="1"/>
  <c r="F5191" i="12"/>
  <c r="G5191" i="12" s="1"/>
  <c r="E5190" i="12"/>
  <c r="P5188" i="12" l="1"/>
  <c r="Q5188" i="12"/>
  <c r="Q5189" i="12" s="1"/>
  <c r="R5187" i="12"/>
  <c r="N5188" i="12"/>
  <c r="I5189" i="12"/>
  <c r="J5189" i="12" s="1"/>
  <c r="L5189" i="12"/>
  <c r="N5189" i="12" s="1"/>
  <c r="H5190" i="12"/>
  <c r="F5192" i="12"/>
  <c r="G5192" i="12" s="1"/>
  <c r="E5191" i="12"/>
  <c r="P5189" i="12" l="1"/>
  <c r="R5189" i="12" s="1"/>
  <c r="R5188" i="12"/>
  <c r="L5190" i="12"/>
  <c r="M5190" i="12"/>
  <c r="I5190" i="12"/>
  <c r="J5190" i="12" s="1"/>
  <c r="H5191" i="12"/>
  <c r="F5193" i="12"/>
  <c r="G5193" i="12" s="1"/>
  <c r="E5192" i="12"/>
  <c r="P5190" i="12" l="1"/>
  <c r="Q5190" i="12"/>
  <c r="L5191" i="12"/>
  <c r="M5191" i="12"/>
  <c r="N5190" i="12"/>
  <c r="I5191" i="12"/>
  <c r="J5191" i="12" s="1"/>
  <c r="H5192" i="12"/>
  <c r="F5194" i="12"/>
  <c r="G5194" i="12" s="1"/>
  <c r="E5193" i="12"/>
  <c r="P5191" i="12" l="1"/>
  <c r="Q5191" i="12"/>
  <c r="R5190" i="12"/>
  <c r="L5192" i="12"/>
  <c r="M5192" i="12"/>
  <c r="N5191" i="12"/>
  <c r="I5192" i="12"/>
  <c r="J5192" i="12" s="1"/>
  <c r="H5193" i="12"/>
  <c r="F5195" i="12"/>
  <c r="G5195" i="12" s="1"/>
  <c r="E5194" i="12"/>
  <c r="P5192" i="12" l="1"/>
  <c r="Q5192" i="12"/>
  <c r="R5191" i="12"/>
  <c r="L5193" i="12"/>
  <c r="M5193" i="12"/>
  <c r="N5192" i="12"/>
  <c r="I5193" i="12"/>
  <c r="J5193" i="12" s="1"/>
  <c r="H5194" i="12"/>
  <c r="E5195" i="12"/>
  <c r="F5196" i="12"/>
  <c r="G5196" i="12" s="1"/>
  <c r="P5193" i="12" l="1"/>
  <c r="Q5193" i="12"/>
  <c r="R5192" i="12"/>
  <c r="L5194" i="12"/>
  <c r="M5194" i="12"/>
  <c r="N5193" i="12"/>
  <c r="I5194" i="12"/>
  <c r="J5194" i="12" s="1"/>
  <c r="H5195" i="12"/>
  <c r="F5197" i="12"/>
  <c r="G5197" i="12" s="1"/>
  <c r="E5196" i="12"/>
  <c r="P5194" i="12" l="1"/>
  <c r="Q5194" i="12"/>
  <c r="R5193" i="12"/>
  <c r="L5195" i="12"/>
  <c r="M5195" i="12"/>
  <c r="N5194" i="12"/>
  <c r="I5195" i="12"/>
  <c r="J5195" i="12" s="1"/>
  <c r="H5196" i="12"/>
  <c r="E5197" i="12"/>
  <c r="F5198" i="12"/>
  <c r="G5198" i="12" s="1"/>
  <c r="P5195" i="12" l="1"/>
  <c r="Q5195" i="12"/>
  <c r="R5194" i="12"/>
  <c r="L5196" i="12"/>
  <c r="M5196" i="12"/>
  <c r="N5195" i="12"/>
  <c r="I5196" i="12"/>
  <c r="J5196" i="12" s="1"/>
  <c r="H5197" i="12"/>
  <c r="M5197" i="12" s="1"/>
  <c r="F5199" i="12"/>
  <c r="G5199" i="12" s="1"/>
  <c r="E5198" i="12"/>
  <c r="P5196" i="12" l="1"/>
  <c r="Q5196" i="12"/>
  <c r="Q5197" i="12" s="1"/>
  <c r="R5195" i="12"/>
  <c r="N5196" i="12"/>
  <c r="I5197" i="12"/>
  <c r="J5197" i="12" s="1"/>
  <c r="L5197" i="12"/>
  <c r="N5197" i="12" s="1"/>
  <c r="H5198" i="12"/>
  <c r="F5200" i="12"/>
  <c r="G5200" i="12" s="1"/>
  <c r="E5199" i="12"/>
  <c r="P5197" i="12" l="1"/>
  <c r="R5197" i="12" s="1"/>
  <c r="R5196" i="12"/>
  <c r="L5198" i="12"/>
  <c r="M5198" i="12"/>
  <c r="I5198" i="12"/>
  <c r="J5198" i="12" s="1"/>
  <c r="H5199" i="12"/>
  <c r="E5200" i="12"/>
  <c r="F5201" i="12"/>
  <c r="G5201" i="12" s="1"/>
  <c r="P5198" i="12" l="1"/>
  <c r="Q5198" i="12"/>
  <c r="L5199" i="12"/>
  <c r="M5199" i="12"/>
  <c r="N5198" i="12"/>
  <c r="I5199" i="12"/>
  <c r="J5199" i="12" s="1"/>
  <c r="H5200" i="12"/>
  <c r="F5202" i="12"/>
  <c r="G5202" i="12" s="1"/>
  <c r="E5201" i="12"/>
  <c r="P5199" i="12" l="1"/>
  <c r="Q5199" i="12"/>
  <c r="R5198" i="12"/>
  <c r="L5200" i="12"/>
  <c r="M5200" i="12"/>
  <c r="N5199" i="12"/>
  <c r="I5200" i="12"/>
  <c r="J5200" i="12" s="1"/>
  <c r="H5201" i="12"/>
  <c r="F5203" i="12"/>
  <c r="G5203" i="12" s="1"/>
  <c r="E5202" i="12"/>
  <c r="P5200" i="12" l="1"/>
  <c r="Q5200" i="12"/>
  <c r="R5199" i="12"/>
  <c r="L5201" i="12"/>
  <c r="M5201" i="12"/>
  <c r="N5200" i="12"/>
  <c r="I5201" i="12"/>
  <c r="J5201" i="12" s="1"/>
  <c r="H5202" i="12"/>
  <c r="E5203" i="12"/>
  <c r="F5204" i="12"/>
  <c r="G5204" i="12" s="1"/>
  <c r="P5201" i="12" l="1"/>
  <c r="Q5201" i="12"/>
  <c r="R5200" i="12"/>
  <c r="L5202" i="12"/>
  <c r="M5202" i="12"/>
  <c r="N5201" i="12"/>
  <c r="I5202" i="12"/>
  <c r="J5202" i="12" s="1"/>
  <c r="H5203" i="12"/>
  <c r="F5205" i="12"/>
  <c r="G5205" i="12" s="1"/>
  <c r="E5204" i="12"/>
  <c r="P5202" i="12" l="1"/>
  <c r="Q5202" i="12"/>
  <c r="R5201" i="12"/>
  <c r="L5203" i="12"/>
  <c r="M5203" i="12"/>
  <c r="N5202" i="12"/>
  <c r="I5203" i="12"/>
  <c r="J5203" i="12" s="1"/>
  <c r="H5204" i="12"/>
  <c r="F5206" i="12"/>
  <c r="G5206" i="12" s="1"/>
  <c r="E5205" i="12"/>
  <c r="P5203" i="12" l="1"/>
  <c r="Q5203" i="12"/>
  <c r="R5202" i="12"/>
  <c r="L5204" i="12"/>
  <c r="M5204" i="12"/>
  <c r="N5203" i="12"/>
  <c r="I5204" i="12"/>
  <c r="J5204" i="12" s="1"/>
  <c r="H5205" i="12"/>
  <c r="F5207" i="12"/>
  <c r="G5207" i="12" s="1"/>
  <c r="E5206" i="12"/>
  <c r="P5204" i="12" l="1"/>
  <c r="Q5204" i="12"/>
  <c r="R5203" i="12"/>
  <c r="L5205" i="12"/>
  <c r="M5205" i="12"/>
  <c r="N5204" i="12"/>
  <c r="I5205" i="12"/>
  <c r="J5205" i="12" s="1"/>
  <c r="H5206" i="12"/>
  <c r="M5206" i="12" s="1"/>
  <c r="F5208" i="12"/>
  <c r="G5208" i="12" s="1"/>
  <c r="E5207" i="12"/>
  <c r="P5205" i="12" l="1"/>
  <c r="Q5205" i="12"/>
  <c r="Q5206" i="12" s="1"/>
  <c r="R5204" i="12"/>
  <c r="N5205" i="12"/>
  <c r="I5206" i="12"/>
  <c r="J5206" i="12" s="1"/>
  <c r="L5206" i="12"/>
  <c r="N5206" i="12" s="1"/>
  <c r="H5207" i="12"/>
  <c r="F5209" i="12"/>
  <c r="G5209" i="12" s="1"/>
  <c r="E5208" i="12"/>
  <c r="P5206" i="12" l="1"/>
  <c r="R5206" i="12" s="1"/>
  <c r="R5205" i="12"/>
  <c r="L5207" i="12"/>
  <c r="M5207" i="12"/>
  <c r="I5207" i="12"/>
  <c r="J5207" i="12" s="1"/>
  <c r="H5208" i="12"/>
  <c r="M5208" i="12" s="1"/>
  <c r="E5209" i="12"/>
  <c r="F5210" i="12"/>
  <c r="G5210" i="12" s="1"/>
  <c r="P5207" i="12" l="1"/>
  <c r="Q5207" i="12"/>
  <c r="Q5208" i="12" s="1"/>
  <c r="N5207" i="12"/>
  <c r="I5208" i="12"/>
  <c r="J5208" i="12" s="1"/>
  <c r="L5208" i="12"/>
  <c r="N5208" i="12" s="1"/>
  <c r="H5209" i="12"/>
  <c r="F5211" i="12"/>
  <c r="G5211" i="12" s="1"/>
  <c r="E5210" i="12"/>
  <c r="P5208" i="12" l="1"/>
  <c r="R5208" i="12" s="1"/>
  <c r="R5207" i="12"/>
  <c r="L5209" i="12"/>
  <c r="M5209" i="12"/>
  <c r="I5209" i="12"/>
  <c r="J5209" i="12" s="1"/>
  <c r="H5210" i="12"/>
  <c r="F5212" i="12"/>
  <c r="G5212" i="12" s="1"/>
  <c r="E5211" i="12"/>
  <c r="P5209" i="12" l="1"/>
  <c r="Q5209" i="12"/>
  <c r="L5210" i="12"/>
  <c r="M5210" i="12"/>
  <c r="N5209" i="12"/>
  <c r="I5210" i="12"/>
  <c r="J5210" i="12" s="1"/>
  <c r="H5211" i="12"/>
  <c r="F5213" i="12"/>
  <c r="G5213" i="12" s="1"/>
  <c r="E5212" i="12"/>
  <c r="P5210" i="12" l="1"/>
  <c r="Q5210" i="12"/>
  <c r="R5209" i="12"/>
  <c r="L5211" i="12"/>
  <c r="M5211" i="12"/>
  <c r="N5210" i="12"/>
  <c r="I5211" i="12"/>
  <c r="J5211" i="12" s="1"/>
  <c r="H5212" i="12"/>
  <c r="F5214" i="12"/>
  <c r="G5214" i="12" s="1"/>
  <c r="E5213" i="12"/>
  <c r="P5211" i="12" l="1"/>
  <c r="Q5211" i="12"/>
  <c r="R5210" i="12"/>
  <c r="L5212" i="12"/>
  <c r="M5212" i="12"/>
  <c r="N5211" i="12"/>
  <c r="I5212" i="12"/>
  <c r="J5212" i="12" s="1"/>
  <c r="H5213" i="12"/>
  <c r="M5213" i="12" s="1"/>
  <c r="F5215" i="12"/>
  <c r="G5215" i="12" s="1"/>
  <c r="E5214" i="12"/>
  <c r="P5212" i="12" l="1"/>
  <c r="Q5212" i="12"/>
  <c r="Q5213" i="12" s="1"/>
  <c r="R5211" i="12"/>
  <c r="N5212" i="12"/>
  <c r="I5213" i="12"/>
  <c r="J5213" i="12" s="1"/>
  <c r="L5213" i="12"/>
  <c r="N5213" i="12" s="1"/>
  <c r="H5214" i="12"/>
  <c r="F5216" i="12"/>
  <c r="G5216" i="12" s="1"/>
  <c r="E5215" i="12"/>
  <c r="P5213" i="12" l="1"/>
  <c r="R5213" i="12" s="1"/>
  <c r="R5212" i="12"/>
  <c r="L5214" i="12"/>
  <c r="M5214" i="12"/>
  <c r="I5214" i="12"/>
  <c r="J5214" i="12" s="1"/>
  <c r="H5215" i="12"/>
  <c r="F5217" i="12"/>
  <c r="G5217" i="12" s="1"/>
  <c r="E5216" i="12"/>
  <c r="P5214" i="12" l="1"/>
  <c r="Q5214" i="12"/>
  <c r="L5215" i="12"/>
  <c r="M5215" i="12"/>
  <c r="N5214" i="12"/>
  <c r="I5215" i="12"/>
  <c r="J5215" i="12" s="1"/>
  <c r="H5216" i="12"/>
  <c r="F5218" i="12"/>
  <c r="G5218" i="12" s="1"/>
  <c r="E5217" i="12"/>
  <c r="P5215" i="12" l="1"/>
  <c r="Q5215" i="12"/>
  <c r="R5214" i="12"/>
  <c r="L5216" i="12"/>
  <c r="M5216" i="12"/>
  <c r="N5215" i="12"/>
  <c r="I5216" i="12"/>
  <c r="J5216" i="12" s="1"/>
  <c r="H5217" i="12"/>
  <c r="F5219" i="12"/>
  <c r="G5219" i="12" s="1"/>
  <c r="E5218" i="12"/>
  <c r="P5216" i="12" l="1"/>
  <c r="Q5216" i="12"/>
  <c r="R5215" i="12"/>
  <c r="L5217" i="12"/>
  <c r="M5217" i="12"/>
  <c r="N5216" i="12"/>
  <c r="I5217" i="12"/>
  <c r="J5217" i="12" s="1"/>
  <c r="H5218" i="12"/>
  <c r="E5219" i="12"/>
  <c r="F5220" i="12"/>
  <c r="G5220" i="12" s="1"/>
  <c r="P5217" i="12" l="1"/>
  <c r="Q5217" i="12"/>
  <c r="R5216" i="12"/>
  <c r="L5218" i="12"/>
  <c r="M5218" i="12"/>
  <c r="N5217" i="12"/>
  <c r="I5218" i="12"/>
  <c r="J5218" i="12" s="1"/>
  <c r="H5219" i="12"/>
  <c r="F5221" i="12"/>
  <c r="G5221" i="12" s="1"/>
  <c r="E5220" i="12"/>
  <c r="P5218" i="12" l="1"/>
  <c r="Q5218" i="12"/>
  <c r="R5217" i="12"/>
  <c r="L5219" i="12"/>
  <c r="M5219" i="12"/>
  <c r="N5218" i="12"/>
  <c r="I5219" i="12"/>
  <c r="J5219" i="12" s="1"/>
  <c r="H5220" i="12"/>
  <c r="E5221" i="12"/>
  <c r="F5222" i="12"/>
  <c r="G5222" i="12" s="1"/>
  <c r="P5219" i="12" l="1"/>
  <c r="Q5219" i="12"/>
  <c r="R5218" i="12"/>
  <c r="L5220" i="12"/>
  <c r="M5220" i="12"/>
  <c r="N5219" i="12"/>
  <c r="I5220" i="12"/>
  <c r="J5220" i="12" s="1"/>
  <c r="H5221" i="12"/>
  <c r="F5223" i="12"/>
  <c r="G5223" i="12" s="1"/>
  <c r="E5222" i="12"/>
  <c r="P5220" i="12" l="1"/>
  <c r="Q5220" i="12"/>
  <c r="R5219" i="12"/>
  <c r="L5221" i="12"/>
  <c r="M5221" i="12"/>
  <c r="N5220" i="12"/>
  <c r="I5221" i="12"/>
  <c r="J5221" i="12" s="1"/>
  <c r="H5222" i="12"/>
  <c r="F5224" i="12"/>
  <c r="G5224" i="12" s="1"/>
  <c r="E5223" i="12"/>
  <c r="P5221" i="12" l="1"/>
  <c r="Q5221" i="12"/>
  <c r="R5220" i="12"/>
  <c r="L5222" i="12"/>
  <c r="M5222" i="12"/>
  <c r="N5221" i="12"/>
  <c r="I5222" i="12"/>
  <c r="J5222" i="12" s="1"/>
  <c r="H5223" i="12"/>
  <c r="M5223" i="12" s="1"/>
  <c r="E5224" i="12"/>
  <c r="F5225" i="12"/>
  <c r="G5225" i="12" s="1"/>
  <c r="P5222" i="12" l="1"/>
  <c r="Q5222" i="12"/>
  <c r="Q5223" i="12" s="1"/>
  <c r="R5221" i="12"/>
  <c r="N5222" i="12"/>
  <c r="I5223" i="12"/>
  <c r="J5223" i="12" s="1"/>
  <c r="L5223" i="12"/>
  <c r="N5223" i="12" s="1"/>
  <c r="H5224" i="12"/>
  <c r="M5224" i="12" s="1"/>
  <c r="F5226" i="12"/>
  <c r="G5226" i="12" s="1"/>
  <c r="E5225" i="12"/>
  <c r="P5223" i="12" l="1"/>
  <c r="R5223" i="12" s="1"/>
  <c r="Q5224" i="12"/>
  <c r="R5222" i="12"/>
  <c r="I5224" i="12"/>
  <c r="J5224" i="12" s="1"/>
  <c r="L5224" i="12"/>
  <c r="N5224" i="12" s="1"/>
  <c r="H5225" i="12"/>
  <c r="E5226" i="12"/>
  <c r="F5227" i="12"/>
  <c r="G5227" i="12" s="1"/>
  <c r="P5224" i="12" l="1"/>
  <c r="R5224" i="12" s="1"/>
  <c r="L5225" i="12"/>
  <c r="M5225" i="12"/>
  <c r="I5225" i="12"/>
  <c r="J5225" i="12" s="1"/>
  <c r="H5226" i="12"/>
  <c r="M5226" i="12" s="1"/>
  <c r="F5228" i="12"/>
  <c r="G5228" i="12" s="1"/>
  <c r="E5227" i="12"/>
  <c r="P5225" i="12" l="1"/>
  <c r="Q5225" i="12"/>
  <c r="Q5226" i="12" s="1"/>
  <c r="N5225" i="12"/>
  <c r="I5226" i="12"/>
  <c r="J5226" i="12" s="1"/>
  <c r="L5226" i="12"/>
  <c r="N5226" i="12" s="1"/>
  <c r="H5227" i="12"/>
  <c r="F5229" i="12"/>
  <c r="G5229" i="12" s="1"/>
  <c r="E5228" i="12"/>
  <c r="P5226" i="12" l="1"/>
  <c r="R5226" i="12" s="1"/>
  <c r="R5225" i="12"/>
  <c r="L5227" i="12"/>
  <c r="M5227" i="12"/>
  <c r="I5227" i="12"/>
  <c r="J5227" i="12" s="1"/>
  <c r="H5228" i="12"/>
  <c r="E5229" i="12"/>
  <c r="F5230" i="12"/>
  <c r="G5230" i="12" s="1"/>
  <c r="P5227" i="12" l="1"/>
  <c r="Q5227" i="12"/>
  <c r="L5228" i="12"/>
  <c r="M5228" i="12"/>
  <c r="N5227" i="12"/>
  <c r="I5228" i="12"/>
  <c r="J5228" i="12" s="1"/>
  <c r="H5229" i="12"/>
  <c r="F5231" i="12"/>
  <c r="G5231" i="12" s="1"/>
  <c r="E5230" i="12"/>
  <c r="P5228" i="12" l="1"/>
  <c r="Q5228" i="12"/>
  <c r="R5227" i="12"/>
  <c r="L5229" i="12"/>
  <c r="M5229" i="12"/>
  <c r="N5228" i="12"/>
  <c r="I5229" i="12"/>
  <c r="J5229" i="12" s="1"/>
  <c r="H5230" i="12"/>
  <c r="E5231" i="12"/>
  <c r="F5232" i="12"/>
  <c r="G5232" i="12" s="1"/>
  <c r="P5229" i="12" l="1"/>
  <c r="Q5229" i="12"/>
  <c r="R5228" i="12"/>
  <c r="L5230" i="12"/>
  <c r="M5230" i="12"/>
  <c r="N5229" i="12"/>
  <c r="I5230" i="12"/>
  <c r="J5230" i="12" s="1"/>
  <c r="H5231" i="12"/>
  <c r="F5233" i="12"/>
  <c r="G5233" i="12" s="1"/>
  <c r="E5232" i="12"/>
  <c r="P5230" i="12" l="1"/>
  <c r="Q5230" i="12"/>
  <c r="R5229" i="12"/>
  <c r="L5231" i="12"/>
  <c r="M5231" i="12"/>
  <c r="N5230" i="12"/>
  <c r="I5231" i="12"/>
  <c r="J5231" i="12" s="1"/>
  <c r="H5232" i="12"/>
  <c r="E5233" i="12"/>
  <c r="F5234" i="12"/>
  <c r="G5234" i="12" s="1"/>
  <c r="P5231" i="12" l="1"/>
  <c r="Q5231" i="12"/>
  <c r="R5230" i="12"/>
  <c r="L5232" i="12"/>
  <c r="M5232" i="12"/>
  <c r="N5231" i="12"/>
  <c r="I5232" i="12"/>
  <c r="J5232" i="12" s="1"/>
  <c r="H5233" i="12"/>
  <c r="M5233" i="12" s="1"/>
  <c r="F5235" i="12"/>
  <c r="G5235" i="12" s="1"/>
  <c r="E5234" i="12"/>
  <c r="P5232" i="12" l="1"/>
  <c r="Q5232" i="12"/>
  <c r="Q5233" i="12" s="1"/>
  <c r="R5231" i="12"/>
  <c r="N5232" i="12"/>
  <c r="I5233" i="12"/>
  <c r="J5233" i="12" s="1"/>
  <c r="L5233" i="12"/>
  <c r="N5233" i="12" s="1"/>
  <c r="H5234" i="12"/>
  <c r="F5236" i="12"/>
  <c r="G5236" i="12" s="1"/>
  <c r="E5235" i="12"/>
  <c r="P5233" i="12" l="1"/>
  <c r="R5233" i="12" s="1"/>
  <c r="R5232" i="12"/>
  <c r="L5234" i="12"/>
  <c r="M5234" i="12"/>
  <c r="I5234" i="12"/>
  <c r="J5234" i="12" s="1"/>
  <c r="H5235" i="12"/>
  <c r="F5237" i="12"/>
  <c r="G5237" i="12" s="1"/>
  <c r="E5236" i="12"/>
  <c r="P5234" i="12" l="1"/>
  <c r="Q5234" i="12"/>
  <c r="L5235" i="12"/>
  <c r="M5235" i="12"/>
  <c r="N5234" i="12"/>
  <c r="I5235" i="12"/>
  <c r="J5235" i="12" s="1"/>
  <c r="H5236" i="12"/>
  <c r="F5238" i="12"/>
  <c r="G5238" i="12" s="1"/>
  <c r="E5237" i="12"/>
  <c r="P5235" i="12" l="1"/>
  <c r="Q5235" i="12"/>
  <c r="R5234" i="12"/>
  <c r="L5236" i="12"/>
  <c r="M5236" i="12"/>
  <c r="N5235" i="12"/>
  <c r="I5236" i="12"/>
  <c r="J5236" i="12" s="1"/>
  <c r="H5237" i="12"/>
  <c r="M5237" i="12" s="1"/>
  <c r="F5239" i="12"/>
  <c r="G5239" i="12" s="1"/>
  <c r="E5238" i="12"/>
  <c r="P5236" i="12" l="1"/>
  <c r="Q5236" i="12"/>
  <c r="Q5237" i="12" s="1"/>
  <c r="R5235" i="12"/>
  <c r="N5236" i="12"/>
  <c r="I5237" i="12"/>
  <c r="J5237" i="12" s="1"/>
  <c r="L5237" i="12"/>
  <c r="N5237" i="12" s="1"/>
  <c r="H5238" i="12"/>
  <c r="F5240" i="12"/>
  <c r="G5240" i="12" s="1"/>
  <c r="E5239" i="12"/>
  <c r="P5237" i="12" l="1"/>
  <c r="R5237" i="12" s="1"/>
  <c r="R5236" i="12"/>
  <c r="L5238" i="12"/>
  <c r="M5238" i="12"/>
  <c r="I5238" i="12"/>
  <c r="J5238" i="12" s="1"/>
  <c r="H5239" i="12"/>
  <c r="E5240" i="12"/>
  <c r="F5241" i="12"/>
  <c r="G5241" i="12" s="1"/>
  <c r="P5238" i="12" l="1"/>
  <c r="Q5238" i="12"/>
  <c r="L5239" i="12"/>
  <c r="M5239" i="12"/>
  <c r="N5238" i="12"/>
  <c r="I5239" i="12"/>
  <c r="J5239" i="12" s="1"/>
  <c r="H5240" i="12"/>
  <c r="F5242" i="12"/>
  <c r="G5242" i="12" s="1"/>
  <c r="E5241" i="12"/>
  <c r="P5239" i="12" l="1"/>
  <c r="Q5239" i="12"/>
  <c r="R5238" i="12"/>
  <c r="L5240" i="12"/>
  <c r="M5240" i="12"/>
  <c r="N5239" i="12"/>
  <c r="I5240" i="12"/>
  <c r="J5240" i="12" s="1"/>
  <c r="H5241" i="12"/>
  <c r="F5243" i="12"/>
  <c r="G5243" i="12" s="1"/>
  <c r="E5242" i="12"/>
  <c r="P5240" i="12" l="1"/>
  <c r="Q5240" i="12"/>
  <c r="R5239" i="12"/>
  <c r="L5241" i="12"/>
  <c r="M5241" i="12"/>
  <c r="N5240" i="12"/>
  <c r="I5241" i="12"/>
  <c r="J5241" i="12" s="1"/>
  <c r="H5242" i="12"/>
  <c r="F5244" i="12"/>
  <c r="G5244" i="12" s="1"/>
  <c r="E5243" i="12"/>
  <c r="P5241" i="12" l="1"/>
  <c r="Q5241" i="12"/>
  <c r="R5240" i="12"/>
  <c r="L5242" i="12"/>
  <c r="M5242" i="12"/>
  <c r="N5241" i="12"/>
  <c r="I5242" i="12"/>
  <c r="J5242" i="12" s="1"/>
  <c r="H5243" i="12"/>
  <c r="F5245" i="12"/>
  <c r="G5245" i="12" s="1"/>
  <c r="E5244" i="12"/>
  <c r="P5242" i="12" l="1"/>
  <c r="Q5242" i="12"/>
  <c r="R5241" i="12"/>
  <c r="L5243" i="12"/>
  <c r="M5243" i="12"/>
  <c r="N5242" i="12"/>
  <c r="I5243" i="12"/>
  <c r="J5243" i="12" s="1"/>
  <c r="H5244" i="12"/>
  <c r="F5246" i="12"/>
  <c r="G5246" i="12" s="1"/>
  <c r="E5245" i="12"/>
  <c r="P5243" i="12" l="1"/>
  <c r="Q5243" i="12"/>
  <c r="R5242" i="12"/>
  <c r="L5244" i="12"/>
  <c r="M5244" i="12"/>
  <c r="N5243" i="12"/>
  <c r="I5244" i="12"/>
  <c r="J5244" i="12" s="1"/>
  <c r="H5245" i="12"/>
  <c r="E5246" i="12"/>
  <c r="F5247" i="12"/>
  <c r="G5247" i="12" s="1"/>
  <c r="P5244" i="12" l="1"/>
  <c r="Q5244" i="12"/>
  <c r="R5243" i="12"/>
  <c r="L5245" i="12"/>
  <c r="M5245" i="12"/>
  <c r="N5244" i="12"/>
  <c r="I5245" i="12"/>
  <c r="J5245" i="12" s="1"/>
  <c r="H5246" i="12"/>
  <c r="F5248" i="12"/>
  <c r="G5248" i="12" s="1"/>
  <c r="E5247" i="12"/>
  <c r="P5245" i="12" l="1"/>
  <c r="Q5245" i="12"/>
  <c r="R5244" i="12"/>
  <c r="L5246" i="12"/>
  <c r="M5246" i="12"/>
  <c r="N5245" i="12"/>
  <c r="I5246" i="12"/>
  <c r="J5246" i="12" s="1"/>
  <c r="H5247" i="12"/>
  <c r="M5247" i="12" s="1"/>
  <c r="F5249" i="12"/>
  <c r="G5249" i="12" s="1"/>
  <c r="E5248" i="12"/>
  <c r="P5246" i="12" l="1"/>
  <c r="Q5246" i="12"/>
  <c r="Q5247" i="12" s="1"/>
  <c r="R5245" i="12"/>
  <c r="N5246" i="12"/>
  <c r="I5247" i="12"/>
  <c r="J5247" i="12" s="1"/>
  <c r="L5247" i="12"/>
  <c r="N5247" i="12" s="1"/>
  <c r="H5248" i="12"/>
  <c r="E5249" i="12"/>
  <c r="F5250" i="12"/>
  <c r="G5250" i="12" s="1"/>
  <c r="P5247" i="12" l="1"/>
  <c r="R5247" i="12" s="1"/>
  <c r="R5246" i="12"/>
  <c r="L5248" i="12"/>
  <c r="M5248" i="12"/>
  <c r="I5248" i="12"/>
  <c r="J5248" i="12" s="1"/>
  <c r="H5249" i="12"/>
  <c r="F5251" i="12"/>
  <c r="G5251" i="12" s="1"/>
  <c r="E5250" i="12"/>
  <c r="P5248" i="12" l="1"/>
  <c r="Q5248" i="12"/>
  <c r="L5249" i="12"/>
  <c r="M5249" i="12"/>
  <c r="N5248" i="12"/>
  <c r="I5249" i="12"/>
  <c r="J5249" i="12" s="1"/>
  <c r="H5250" i="12"/>
  <c r="F5252" i="12"/>
  <c r="G5252" i="12" s="1"/>
  <c r="E5251" i="12"/>
  <c r="P5249" i="12" l="1"/>
  <c r="Q5249" i="12"/>
  <c r="R5248" i="12"/>
  <c r="L5250" i="12"/>
  <c r="M5250" i="12"/>
  <c r="N5249" i="12"/>
  <c r="I5250" i="12"/>
  <c r="J5250" i="12" s="1"/>
  <c r="H5251" i="12"/>
  <c r="E5252" i="12"/>
  <c r="F5253" i="12"/>
  <c r="G5253" i="12" s="1"/>
  <c r="P5250" i="12" l="1"/>
  <c r="Q5250" i="12"/>
  <c r="R5249" i="12"/>
  <c r="L5251" i="12"/>
  <c r="M5251" i="12"/>
  <c r="N5250" i="12"/>
  <c r="I5251" i="12"/>
  <c r="J5251" i="12" s="1"/>
  <c r="H5252" i="12"/>
  <c r="F5254" i="12"/>
  <c r="G5254" i="12" s="1"/>
  <c r="E5253" i="12"/>
  <c r="P5251" i="12" l="1"/>
  <c r="Q5251" i="12"/>
  <c r="R5250" i="12"/>
  <c r="L5252" i="12"/>
  <c r="M5252" i="12"/>
  <c r="N5251" i="12"/>
  <c r="I5252" i="12"/>
  <c r="J5252" i="12" s="1"/>
  <c r="H5253" i="12"/>
  <c r="E5254" i="12"/>
  <c r="F5255" i="12"/>
  <c r="G5255" i="12" s="1"/>
  <c r="P5252" i="12" l="1"/>
  <c r="Q5252" i="12"/>
  <c r="R5251" i="12"/>
  <c r="L5253" i="12"/>
  <c r="M5253" i="12"/>
  <c r="N5252" i="12"/>
  <c r="I5253" i="12"/>
  <c r="J5253" i="12" s="1"/>
  <c r="H5254" i="12"/>
  <c r="F5256" i="12"/>
  <c r="G5256" i="12" s="1"/>
  <c r="E5255" i="12"/>
  <c r="P5253" i="12" l="1"/>
  <c r="Q5253" i="12"/>
  <c r="R5252" i="12"/>
  <c r="L5254" i="12"/>
  <c r="M5254" i="12"/>
  <c r="N5253" i="12"/>
  <c r="I5254" i="12"/>
  <c r="J5254" i="12" s="1"/>
  <c r="H5255" i="12"/>
  <c r="F5257" i="12"/>
  <c r="G5257" i="12" s="1"/>
  <c r="E5256" i="12"/>
  <c r="P5254" i="12" l="1"/>
  <c r="Q5254" i="12"/>
  <c r="R5253" i="12"/>
  <c r="L5255" i="12"/>
  <c r="M5255" i="12"/>
  <c r="N5254" i="12"/>
  <c r="I5255" i="12"/>
  <c r="J5255" i="12" s="1"/>
  <c r="H5256" i="12"/>
  <c r="E5257" i="12"/>
  <c r="F5258" i="12"/>
  <c r="G5258" i="12" s="1"/>
  <c r="P5255" i="12" l="1"/>
  <c r="Q5255" i="12"/>
  <c r="R5254" i="12"/>
  <c r="L5256" i="12"/>
  <c r="P5256" i="12" s="1"/>
  <c r="M5256" i="12"/>
  <c r="N5255" i="12"/>
  <c r="I5256" i="12"/>
  <c r="J5256" i="12" s="1"/>
  <c r="H5257" i="12"/>
  <c r="M5257" i="12" s="1"/>
  <c r="F5259" i="12"/>
  <c r="G5259" i="12" s="1"/>
  <c r="E5258" i="12"/>
  <c r="Q5256" i="12" l="1"/>
  <c r="Q5257" i="12" s="1"/>
  <c r="R5255" i="12"/>
  <c r="N5256" i="12"/>
  <c r="I5257" i="12"/>
  <c r="J5257" i="12" s="1"/>
  <c r="L5257" i="12"/>
  <c r="N5257" i="12" s="1"/>
  <c r="H5258" i="12"/>
  <c r="F5260" i="12"/>
  <c r="G5260" i="12" s="1"/>
  <c r="E5259" i="12"/>
  <c r="P5257" i="12" l="1"/>
  <c r="R5257" i="12" s="1"/>
  <c r="R5256" i="12"/>
  <c r="L5258" i="12"/>
  <c r="M5258" i="12"/>
  <c r="I5258" i="12"/>
  <c r="J5258" i="12" s="1"/>
  <c r="H5259" i="12"/>
  <c r="M5259" i="12" s="1"/>
  <c r="E5260" i="12"/>
  <c r="F5261" i="12"/>
  <c r="G5261" i="12" s="1"/>
  <c r="P5258" i="12" l="1"/>
  <c r="Q5258" i="12"/>
  <c r="Q5259" i="12" s="1"/>
  <c r="N5258" i="12"/>
  <c r="I5259" i="12"/>
  <c r="J5259" i="12" s="1"/>
  <c r="L5259" i="12"/>
  <c r="N5259" i="12" s="1"/>
  <c r="H5260" i="12"/>
  <c r="F5262" i="12"/>
  <c r="G5262" i="12" s="1"/>
  <c r="E5261" i="12"/>
  <c r="P5259" i="12" l="1"/>
  <c r="R5259" i="12" s="1"/>
  <c r="R5258" i="12"/>
  <c r="L5260" i="12"/>
  <c r="M5260" i="12"/>
  <c r="I5260" i="12"/>
  <c r="J5260" i="12" s="1"/>
  <c r="H5261" i="12"/>
  <c r="F5263" i="12"/>
  <c r="G5263" i="12" s="1"/>
  <c r="E5262" i="12"/>
  <c r="P5260" i="12" l="1"/>
  <c r="Q5260" i="12"/>
  <c r="L5261" i="12"/>
  <c r="M5261" i="12"/>
  <c r="N5260" i="12"/>
  <c r="I5261" i="12"/>
  <c r="J5261" i="12" s="1"/>
  <c r="H5262" i="12"/>
  <c r="E5263" i="12"/>
  <c r="F5264" i="12"/>
  <c r="G5264" i="12" s="1"/>
  <c r="P5261" i="12" l="1"/>
  <c r="Q5261" i="12"/>
  <c r="R5260" i="12"/>
  <c r="L5262" i="12"/>
  <c r="M5262" i="12"/>
  <c r="N5261" i="12"/>
  <c r="I5262" i="12"/>
  <c r="J5262" i="12" s="1"/>
  <c r="H5263" i="12"/>
  <c r="F5265" i="12"/>
  <c r="G5265" i="12" s="1"/>
  <c r="E5264" i="12"/>
  <c r="P5262" i="12" l="1"/>
  <c r="Q5262" i="12"/>
  <c r="R5261" i="12"/>
  <c r="L5263" i="12"/>
  <c r="M5263" i="12"/>
  <c r="N5262" i="12"/>
  <c r="I5263" i="12"/>
  <c r="J5263" i="12" s="1"/>
  <c r="H5264" i="12"/>
  <c r="F5266" i="12"/>
  <c r="G5266" i="12" s="1"/>
  <c r="E5265" i="12"/>
  <c r="P5263" i="12" l="1"/>
  <c r="Q5263" i="12"/>
  <c r="R5262" i="12"/>
  <c r="L5264" i="12"/>
  <c r="M5264" i="12"/>
  <c r="N5263" i="12"/>
  <c r="I5264" i="12"/>
  <c r="J5264" i="12" s="1"/>
  <c r="H5265" i="12"/>
  <c r="F5267" i="12"/>
  <c r="G5267" i="12" s="1"/>
  <c r="E5266" i="12"/>
  <c r="P5264" i="12" l="1"/>
  <c r="Q5264" i="12"/>
  <c r="R5263" i="12"/>
  <c r="L5265" i="12"/>
  <c r="M5265" i="12"/>
  <c r="N5264" i="12"/>
  <c r="I5265" i="12"/>
  <c r="J5265" i="12" s="1"/>
  <c r="H5266" i="12"/>
  <c r="F5268" i="12"/>
  <c r="G5268" i="12" s="1"/>
  <c r="E5267" i="12"/>
  <c r="P5265" i="12" l="1"/>
  <c r="Q5265" i="12"/>
  <c r="R5264" i="12"/>
  <c r="L5266" i="12"/>
  <c r="M5266" i="12"/>
  <c r="N5265" i="12"/>
  <c r="I5266" i="12"/>
  <c r="J5266" i="12" s="1"/>
  <c r="H5267" i="12"/>
  <c r="E5268" i="12"/>
  <c r="F5269" i="12"/>
  <c r="G5269" i="12" s="1"/>
  <c r="P5266" i="12" l="1"/>
  <c r="Q5266" i="12"/>
  <c r="R5265" i="12"/>
  <c r="L5267" i="12"/>
  <c r="M5267" i="12"/>
  <c r="N5266" i="12"/>
  <c r="I5267" i="12"/>
  <c r="J5267" i="12" s="1"/>
  <c r="H5268" i="12"/>
  <c r="F5270" i="12"/>
  <c r="G5270" i="12" s="1"/>
  <c r="E5269" i="12"/>
  <c r="R5266" i="12" l="1"/>
  <c r="P5267" i="12"/>
  <c r="Q5267" i="12"/>
  <c r="L5268" i="12"/>
  <c r="M5268" i="12"/>
  <c r="N5267" i="12"/>
  <c r="I5268" i="12"/>
  <c r="J5268" i="12" s="1"/>
  <c r="H5269" i="12"/>
  <c r="F5271" i="12"/>
  <c r="G5271" i="12" s="1"/>
  <c r="E5270" i="12"/>
  <c r="P5268" i="12" l="1"/>
  <c r="Q5268" i="12"/>
  <c r="R5267" i="12"/>
  <c r="L5269" i="12"/>
  <c r="M5269" i="12"/>
  <c r="N5268" i="12"/>
  <c r="I5269" i="12"/>
  <c r="J5269" i="12" s="1"/>
  <c r="H5270" i="12"/>
  <c r="E5271" i="12"/>
  <c r="F5272" i="12"/>
  <c r="G5272" i="12" s="1"/>
  <c r="P5269" i="12" l="1"/>
  <c r="Q5269" i="12"/>
  <c r="R5268" i="12"/>
  <c r="L5270" i="12"/>
  <c r="M5270" i="12"/>
  <c r="N5269" i="12"/>
  <c r="I5270" i="12"/>
  <c r="J5270" i="12" s="1"/>
  <c r="H5271" i="12"/>
  <c r="F5273" i="12"/>
  <c r="G5273" i="12" s="1"/>
  <c r="E5272" i="12"/>
  <c r="P5270" i="12" l="1"/>
  <c r="Q5270" i="12"/>
  <c r="R5269" i="12"/>
  <c r="L5271" i="12"/>
  <c r="M5271" i="12"/>
  <c r="N5270" i="12"/>
  <c r="I5271" i="12"/>
  <c r="J5271" i="12" s="1"/>
  <c r="H5272" i="12"/>
  <c r="F5274" i="12"/>
  <c r="G5274" i="12" s="1"/>
  <c r="E5273" i="12"/>
  <c r="P5271" i="12" l="1"/>
  <c r="Q5271" i="12"/>
  <c r="R5270" i="12"/>
  <c r="L5272" i="12"/>
  <c r="M5272" i="12"/>
  <c r="N5271" i="12"/>
  <c r="I5272" i="12"/>
  <c r="J5272" i="12" s="1"/>
  <c r="H5273" i="12"/>
  <c r="E5274" i="12"/>
  <c r="F5275" i="12"/>
  <c r="G5275" i="12" s="1"/>
  <c r="P5272" i="12" l="1"/>
  <c r="Q5272" i="12"/>
  <c r="R5271" i="12"/>
  <c r="L5273" i="12"/>
  <c r="M5273" i="12"/>
  <c r="N5272" i="12"/>
  <c r="I5273" i="12"/>
  <c r="J5273" i="12" s="1"/>
  <c r="H5274" i="12"/>
  <c r="F5276" i="12"/>
  <c r="G5276" i="12" s="1"/>
  <c r="E5275" i="12"/>
  <c r="P5273" i="12" l="1"/>
  <c r="Q5273" i="12"/>
  <c r="R5272" i="12"/>
  <c r="L5274" i="12"/>
  <c r="M5274" i="12"/>
  <c r="N5273" i="12"/>
  <c r="I5274" i="12"/>
  <c r="J5274" i="12" s="1"/>
  <c r="H5275" i="12"/>
  <c r="E5276" i="12"/>
  <c r="F5277" i="12"/>
  <c r="G5277" i="12" s="1"/>
  <c r="P5274" i="12" l="1"/>
  <c r="Q5274" i="12"/>
  <c r="R5273" i="12"/>
  <c r="L5275" i="12"/>
  <c r="M5275" i="12"/>
  <c r="N5274" i="12"/>
  <c r="I5275" i="12"/>
  <c r="J5275" i="12" s="1"/>
  <c r="H5276" i="12"/>
  <c r="F5278" i="12"/>
  <c r="G5278" i="12" s="1"/>
  <c r="E5277" i="12"/>
  <c r="P5275" i="12" l="1"/>
  <c r="Q5275" i="12"/>
  <c r="R5274" i="12"/>
  <c r="L5276" i="12"/>
  <c r="M5276" i="12"/>
  <c r="N5275" i="12"/>
  <c r="I5276" i="12"/>
  <c r="J5276" i="12" s="1"/>
  <c r="H5277" i="12"/>
  <c r="F5279" i="12"/>
  <c r="G5279" i="12" s="1"/>
  <c r="E5278" i="12"/>
  <c r="P5276" i="12" l="1"/>
  <c r="Q5276" i="12"/>
  <c r="R5275" i="12"/>
  <c r="L5277" i="12"/>
  <c r="M5277" i="12"/>
  <c r="N5276" i="12"/>
  <c r="I5277" i="12"/>
  <c r="J5277" i="12" s="1"/>
  <c r="H5278" i="12"/>
  <c r="F5280" i="12"/>
  <c r="G5280" i="12" s="1"/>
  <c r="E5279" i="12"/>
  <c r="P5277" i="12" l="1"/>
  <c r="Q5277" i="12"/>
  <c r="R5276" i="12"/>
  <c r="L5278" i="12"/>
  <c r="M5278" i="12"/>
  <c r="N5277" i="12"/>
  <c r="I5278" i="12"/>
  <c r="J5278" i="12" s="1"/>
  <c r="H5279" i="12"/>
  <c r="F5281" i="12"/>
  <c r="G5281" i="12" s="1"/>
  <c r="E5280" i="12"/>
  <c r="P5278" i="12" l="1"/>
  <c r="Q5278" i="12"/>
  <c r="R5277" i="12"/>
  <c r="L5279" i="12"/>
  <c r="M5279" i="12"/>
  <c r="N5278" i="12"/>
  <c r="I5279" i="12"/>
  <c r="J5279" i="12" s="1"/>
  <c r="H5280" i="12"/>
  <c r="F5282" i="12"/>
  <c r="G5282" i="12" s="1"/>
  <c r="E5281" i="12"/>
  <c r="P5279" i="12" l="1"/>
  <c r="Q5279" i="12"/>
  <c r="R5278" i="12"/>
  <c r="L5280" i="12"/>
  <c r="M5280" i="12"/>
  <c r="N5279" i="12"/>
  <c r="I5280" i="12"/>
  <c r="J5280" i="12" s="1"/>
  <c r="H5281" i="12"/>
  <c r="E5282" i="12"/>
  <c r="F5283" i="12"/>
  <c r="G5283" i="12" s="1"/>
  <c r="P5280" i="12" l="1"/>
  <c r="Q5280" i="12"/>
  <c r="R5279" i="12"/>
  <c r="L5281" i="12"/>
  <c r="M5281" i="12"/>
  <c r="N5280" i="12"/>
  <c r="I5281" i="12"/>
  <c r="J5281" i="12" s="1"/>
  <c r="H5282" i="12"/>
  <c r="F5284" i="12"/>
  <c r="G5284" i="12" s="1"/>
  <c r="E5283" i="12"/>
  <c r="P5281" i="12" l="1"/>
  <c r="Q5281" i="12"/>
  <c r="R5280" i="12"/>
  <c r="L5282" i="12"/>
  <c r="M5282" i="12"/>
  <c r="N5281" i="12"/>
  <c r="I5282" i="12"/>
  <c r="J5282" i="12" s="1"/>
  <c r="H5283" i="12"/>
  <c r="F5285" i="12"/>
  <c r="G5285" i="12" s="1"/>
  <c r="E5284" i="12"/>
  <c r="P5282" i="12" l="1"/>
  <c r="Q5282" i="12"/>
  <c r="R5281" i="12"/>
  <c r="L5283" i="12"/>
  <c r="M5283" i="12"/>
  <c r="N5282" i="12"/>
  <c r="I5283" i="12"/>
  <c r="J5283" i="12" s="1"/>
  <c r="H5284" i="12"/>
  <c r="M5284" i="12" s="1"/>
  <c r="E5285" i="12"/>
  <c r="F5286" i="12"/>
  <c r="G5286" i="12" s="1"/>
  <c r="P5283" i="12" l="1"/>
  <c r="Q5283" i="12"/>
  <c r="Q5284" i="12" s="1"/>
  <c r="R5282" i="12"/>
  <c r="N5283" i="12"/>
  <c r="I5284" i="12"/>
  <c r="J5284" i="12" s="1"/>
  <c r="L5284" i="12"/>
  <c r="N5284" i="12" s="1"/>
  <c r="H5285" i="12"/>
  <c r="F5287" i="12"/>
  <c r="G5287" i="12" s="1"/>
  <c r="E5286" i="12"/>
  <c r="P5284" i="12" l="1"/>
  <c r="R5284" i="12" s="1"/>
  <c r="R5283" i="12"/>
  <c r="L5285" i="12"/>
  <c r="M5285" i="12"/>
  <c r="I5285" i="12"/>
  <c r="J5285" i="12" s="1"/>
  <c r="H5286" i="12"/>
  <c r="E5287" i="12"/>
  <c r="F5288" i="12"/>
  <c r="G5288" i="12" s="1"/>
  <c r="P5285" i="12" l="1"/>
  <c r="Q5285" i="12"/>
  <c r="L5286" i="12"/>
  <c r="M5286" i="12"/>
  <c r="N5285" i="12"/>
  <c r="I5286" i="12"/>
  <c r="J5286" i="12" s="1"/>
  <c r="H5287" i="12"/>
  <c r="F5289" i="12"/>
  <c r="G5289" i="12" s="1"/>
  <c r="E5288" i="12"/>
  <c r="P5286" i="12" l="1"/>
  <c r="Q5286" i="12"/>
  <c r="R5285" i="12"/>
  <c r="L5287" i="12"/>
  <c r="M5287" i="12"/>
  <c r="N5286" i="12"/>
  <c r="I5287" i="12"/>
  <c r="J5287" i="12" s="1"/>
  <c r="H5288" i="12"/>
  <c r="E5289" i="12"/>
  <c r="F5290" i="12"/>
  <c r="G5290" i="12" s="1"/>
  <c r="P5287" i="12" l="1"/>
  <c r="Q5287" i="12"/>
  <c r="R5286" i="12"/>
  <c r="L5288" i="12"/>
  <c r="M5288" i="12"/>
  <c r="N5287" i="12"/>
  <c r="I5288" i="12"/>
  <c r="J5288" i="12" s="1"/>
  <c r="H5289" i="12"/>
  <c r="F5291" i="12"/>
  <c r="G5291" i="12" s="1"/>
  <c r="E5290" i="12"/>
  <c r="P5288" i="12" l="1"/>
  <c r="Q5288" i="12"/>
  <c r="R5287" i="12"/>
  <c r="L5289" i="12"/>
  <c r="M5289" i="12"/>
  <c r="N5288" i="12"/>
  <c r="I5289" i="12"/>
  <c r="J5289" i="12" s="1"/>
  <c r="H5290" i="12"/>
  <c r="M5290" i="12" s="1"/>
  <c r="E5291" i="12"/>
  <c r="F5292" i="12"/>
  <c r="G5292" i="12" s="1"/>
  <c r="P5289" i="12" l="1"/>
  <c r="Q5289" i="12"/>
  <c r="Q5290" i="12" s="1"/>
  <c r="R5288" i="12"/>
  <c r="N5289" i="12"/>
  <c r="I5290" i="12"/>
  <c r="J5290" i="12" s="1"/>
  <c r="L5290" i="12"/>
  <c r="N5290" i="12" s="1"/>
  <c r="H5291" i="12"/>
  <c r="M5291" i="12" s="1"/>
  <c r="F5293" i="12"/>
  <c r="G5293" i="12" s="1"/>
  <c r="E5292" i="12"/>
  <c r="P5290" i="12" l="1"/>
  <c r="R5290" i="12" s="1"/>
  <c r="Q5291" i="12"/>
  <c r="R5289" i="12"/>
  <c r="I5291" i="12"/>
  <c r="J5291" i="12" s="1"/>
  <c r="L5291" i="12"/>
  <c r="N5291" i="12" s="1"/>
  <c r="H5292" i="12"/>
  <c r="M5292" i="12" s="1"/>
  <c r="E5293" i="12"/>
  <c r="F5294" i="12"/>
  <c r="G5294" i="12" s="1"/>
  <c r="P5291" i="12" l="1"/>
  <c r="Q5292" i="12"/>
  <c r="I5292" i="12"/>
  <c r="J5292" i="12" s="1"/>
  <c r="L5292" i="12"/>
  <c r="N5292" i="12" s="1"/>
  <c r="H5293" i="12"/>
  <c r="F5295" i="12"/>
  <c r="G5295" i="12" s="1"/>
  <c r="E5294" i="12"/>
  <c r="P5292" i="12" l="1"/>
  <c r="R5292" i="12" s="1"/>
  <c r="R5291" i="12"/>
  <c r="L5293" i="12"/>
  <c r="M5293" i="12"/>
  <c r="I5293" i="12"/>
  <c r="J5293" i="12" s="1"/>
  <c r="H5294" i="12"/>
  <c r="F5296" i="12"/>
  <c r="G5296" i="12" s="1"/>
  <c r="E5295" i="12"/>
  <c r="P5293" i="12" l="1"/>
  <c r="Q5293" i="12"/>
  <c r="L5294" i="12"/>
  <c r="M5294" i="12"/>
  <c r="N5293" i="12"/>
  <c r="I5294" i="12"/>
  <c r="J5294" i="12" s="1"/>
  <c r="H5295" i="12"/>
  <c r="F5297" i="12"/>
  <c r="G5297" i="12" s="1"/>
  <c r="E5296" i="12"/>
  <c r="P5294" i="12" l="1"/>
  <c r="Q5294" i="12"/>
  <c r="R5293" i="12"/>
  <c r="L5295" i="12"/>
  <c r="M5295" i="12"/>
  <c r="N5294" i="12"/>
  <c r="I5295" i="12"/>
  <c r="J5295" i="12" s="1"/>
  <c r="H5296" i="12"/>
  <c r="E5297" i="12"/>
  <c r="F5298" i="12"/>
  <c r="G5298" i="12" s="1"/>
  <c r="P5295" i="12" l="1"/>
  <c r="Q5295" i="12"/>
  <c r="R5294" i="12"/>
  <c r="L5296" i="12"/>
  <c r="M5296" i="12"/>
  <c r="N5295" i="12"/>
  <c r="I5296" i="12"/>
  <c r="J5296" i="12" s="1"/>
  <c r="H5297" i="12"/>
  <c r="F5299" i="12"/>
  <c r="G5299" i="12" s="1"/>
  <c r="E5298" i="12"/>
  <c r="P5296" i="12" l="1"/>
  <c r="Q5296" i="12"/>
  <c r="R5295" i="12"/>
  <c r="L5297" i="12"/>
  <c r="M5297" i="12"/>
  <c r="N5296" i="12"/>
  <c r="I5297" i="12"/>
  <c r="J5297" i="12" s="1"/>
  <c r="H5298" i="12"/>
  <c r="F5300" i="12"/>
  <c r="G5300" i="12" s="1"/>
  <c r="E5299" i="12"/>
  <c r="P5297" i="12" l="1"/>
  <c r="Q5297" i="12"/>
  <c r="R5296" i="12"/>
  <c r="L5298" i="12"/>
  <c r="M5298" i="12"/>
  <c r="N5297" i="12"/>
  <c r="I5298" i="12"/>
  <c r="J5298" i="12" s="1"/>
  <c r="H5299" i="12"/>
  <c r="F5301" i="12"/>
  <c r="G5301" i="12" s="1"/>
  <c r="E5300" i="12"/>
  <c r="P5298" i="12" l="1"/>
  <c r="Q5298" i="12"/>
  <c r="R5297" i="12"/>
  <c r="L5299" i="12"/>
  <c r="M5299" i="12"/>
  <c r="N5298" i="12"/>
  <c r="I5299" i="12"/>
  <c r="J5299" i="12" s="1"/>
  <c r="H5300" i="12"/>
  <c r="E5301" i="12"/>
  <c r="F5302" i="12"/>
  <c r="G5302" i="12" s="1"/>
  <c r="P5299" i="12" l="1"/>
  <c r="Q5299" i="12"/>
  <c r="R5298" i="12"/>
  <c r="L5300" i="12"/>
  <c r="M5300" i="12"/>
  <c r="N5299" i="12"/>
  <c r="I5300" i="12"/>
  <c r="J5300" i="12" s="1"/>
  <c r="H5301" i="12"/>
  <c r="F5303" i="12"/>
  <c r="G5303" i="12" s="1"/>
  <c r="E5302" i="12"/>
  <c r="P5300" i="12" l="1"/>
  <c r="Q5300" i="12"/>
  <c r="R5299" i="12"/>
  <c r="L5301" i="12"/>
  <c r="M5301" i="12"/>
  <c r="N5300" i="12"/>
  <c r="I5301" i="12"/>
  <c r="J5301" i="12" s="1"/>
  <c r="H5302" i="12"/>
  <c r="E5303" i="12"/>
  <c r="F5304" i="12"/>
  <c r="G5304" i="12" s="1"/>
  <c r="P5301" i="12" l="1"/>
  <c r="Q5301" i="12"/>
  <c r="R5300" i="12"/>
  <c r="L5302" i="12"/>
  <c r="M5302" i="12"/>
  <c r="N5301" i="12"/>
  <c r="I5302" i="12"/>
  <c r="J5302" i="12" s="1"/>
  <c r="H5303" i="12"/>
  <c r="F5305" i="12"/>
  <c r="G5305" i="12" s="1"/>
  <c r="E5304" i="12"/>
  <c r="P5302" i="12" l="1"/>
  <c r="Q5302" i="12"/>
  <c r="R5301" i="12"/>
  <c r="L5303" i="12"/>
  <c r="M5303" i="12"/>
  <c r="N5302" i="12"/>
  <c r="I5303" i="12"/>
  <c r="J5303" i="12" s="1"/>
  <c r="H5304" i="12"/>
  <c r="E5305" i="12"/>
  <c r="F5306" i="12"/>
  <c r="G5306" i="12" s="1"/>
  <c r="P5303" i="12" l="1"/>
  <c r="Q5303" i="12"/>
  <c r="R5302" i="12"/>
  <c r="L5304" i="12"/>
  <c r="M5304" i="12"/>
  <c r="N5303" i="12"/>
  <c r="I5304" i="12"/>
  <c r="J5304" i="12" s="1"/>
  <c r="H5305" i="12"/>
  <c r="F5307" i="12"/>
  <c r="G5307" i="12" s="1"/>
  <c r="E5306" i="12"/>
  <c r="P5304" i="12" l="1"/>
  <c r="Q5304" i="12"/>
  <c r="R5303" i="12"/>
  <c r="L5305" i="12"/>
  <c r="M5305" i="12"/>
  <c r="N5304" i="12"/>
  <c r="I5305" i="12"/>
  <c r="J5305" i="12" s="1"/>
  <c r="H5306" i="12"/>
  <c r="E5307" i="12"/>
  <c r="F5308" i="12"/>
  <c r="G5308" i="12" s="1"/>
  <c r="P5305" i="12" l="1"/>
  <c r="Q5305" i="12"/>
  <c r="R5304" i="12"/>
  <c r="L5306" i="12"/>
  <c r="M5306" i="12"/>
  <c r="N5305" i="12"/>
  <c r="I5306" i="12"/>
  <c r="J5306" i="12" s="1"/>
  <c r="H5307" i="12"/>
  <c r="F5309" i="12"/>
  <c r="G5309" i="12" s="1"/>
  <c r="E5308" i="12"/>
  <c r="P5306" i="12" l="1"/>
  <c r="Q5306" i="12"/>
  <c r="R5305" i="12"/>
  <c r="L5307" i="12"/>
  <c r="M5307" i="12"/>
  <c r="N5306" i="12"/>
  <c r="I5307" i="12"/>
  <c r="J5307" i="12" s="1"/>
  <c r="H5308" i="12"/>
  <c r="F5310" i="12"/>
  <c r="G5310" i="12" s="1"/>
  <c r="E5309" i="12"/>
  <c r="P5307" i="12" l="1"/>
  <c r="Q5307" i="12"/>
  <c r="R5306" i="12"/>
  <c r="L5308" i="12"/>
  <c r="M5308" i="12"/>
  <c r="N5307" i="12"/>
  <c r="I5308" i="12"/>
  <c r="J5308" i="12" s="1"/>
  <c r="H5309" i="12"/>
  <c r="E5310" i="12"/>
  <c r="F5311" i="12"/>
  <c r="G5311" i="12" s="1"/>
  <c r="P5308" i="12" l="1"/>
  <c r="Q5308" i="12"/>
  <c r="R5307" i="12"/>
  <c r="L5309" i="12"/>
  <c r="M5309" i="12"/>
  <c r="N5308" i="12"/>
  <c r="I5309" i="12"/>
  <c r="J5309" i="12" s="1"/>
  <c r="H5310" i="12"/>
  <c r="M5310" i="12" s="1"/>
  <c r="F5312" i="12"/>
  <c r="G5312" i="12" s="1"/>
  <c r="E5311" i="12"/>
  <c r="P5309" i="12" l="1"/>
  <c r="Q5309" i="12"/>
  <c r="Q5310" i="12" s="1"/>
  <c r="R5308" i="12"/>
  <c r="N5309" i="12"/>
  <c r="I5310" i="12"/>
  <c r="J5310" i="12" s="1"/>
  <c r="L5310" i="12"/>
  <c r="N5310" i="12" s="1"/>
  <c r="H5311" i="12"/>
  <c r="M5311" i="12" s="1"/>
  <c r="E5312" i="12"/>
  <c r="F5313" i="12"/>
  <c r="G5313" i="12" s="1"/>
  <c r="P5310" i="12" l="1"/>
  <c r="Q5311" i="12"/>
  <c r="R5309" i="12"/>
  <c r="R5310" i="12"/>
  <c r="I5311" i="12"/>
  <c r="J5311" i="12" s="1"/>
  <c r="L5311" i="12"/>
  <c r="N5311" i="12" s="1"/>
  <c r="H5312" i="12"/>
  <c r="M5312" i="12" s="1"/>
  <c r="F5314" i="12"/>
  <c r="G5314" i="12" s="1"/>
  <c r="E5313" i="12"/>
  <c r="P5311" i="12" l="1"/>
  <c r="R5311" i="12" s="1"/>
  <c r="Q5312" i="12"/>
  <c r="I5312" i="12"/>
  <c r="J5312" i="12" s="1"/>
  <c r="L5312" i="12"/>
  <c r="N5312" i="12" s="1"/>
  <c r="H5313" i="12"/>
  <c r="E5314" i="12"/>
  <c r="F5315" i="12"/>
  <c r="G5315" i="12" s="1"/>
  <c r="P5312" i="12" l="1"/>
  <c r="R5312" i="12" s="1"/>
  <c r="L5313" i="12"/>
  <c r="M5313" i="12"/>
  <c r="I5313" i="12"/>
  <c r="J5313" i="12" s="1"/>
  <c r="H5314" i="12"/>
  <c r="F5316" i="12"/>
  <c r="G5316" i="12" s="1"/>
  <c r="E5315" i="12"/>
  <c r="P5313" i="12" l="1"/>
  <c r="Q5313" i="12"/>
  <c r="L5314" i="12"/>
  <c r="M5314" i="12"/>
  <c r="N5313" i="12"/>
  <c r="I5314" i="12"/>
  <c r="J5314" i="12" s="1"/>
  <c r="H5315" i="12"/>
  <c r="F5317" i="12"/>
  <c r="G5317" i="12" s="1"/>
  <c r="E5316" i="12"/>
  <c r="P5314" i="12" l="1"/>
  <c r="Q5314" i="12"/>
  <c r="R5313" i="12"/>
  <c r="L5315" i="12"/>
  <c r="M5315" i="12"/>
  <c r="N5314" i="12"/>
  <c r="I5315" i="12"/>
  <c r="J5315" i="12" s="1"/>
  <c r="H5316" i="12"/>
  <c r="F5318" i="12"/>
  <c r="G5318" i="12" s="1"/>
  <c r="E5317" i="12"/>
  <c r="P5315" i="12" l="1"/>
  <c r="Q5315" i="12"/>
  <c r="R5314" i="12"/>
  <c r="L5316" i="12"/>
  <c r="M5316" i="12"/>
  <c r="N5315" i="12"/>
  <c r="I5316" i="12"/>
  <c r="J5316" i="12" s="1"/>
  <c r="H5317" i="12"/>
  <c r="F5319" i="12"/>
  <c r="G5319" i="12" s="1"/>
  <c r="E5318" i="12"/>
  <c r="P5316" i="12" l="1"/>
  <c r="Q5316" i="12"/>
  <c r="R5315" i="12"/>
  <c r="L5317" i="12"/>
  <c r="M5317" i="12"/>
  <c r="N5316" i="12"/>
  <c r="I5317" i="12"/>
  <c r="J5317" i="12" s="1"/>
  <c r="H5318" i="12"/>
  <c r="E5319" i="12"/>
  <c r="F5320" i="12"/>
  <c r="G5320" i="12" s="1"/>
  <c r="P5317" i="12" l="1"/>
  <c r="Q5317" i="12"/>
  <c r="R5316" i="12"/>
  <c r="L5318" i="12"/>
  <c r="M5318" i="12"/>
  <c r="N5317" i="12"/>
  <c r="I5318" i="12"/>
  <c r="J5318" i="12" s="1"/>
  <c r="H5319" i="12"/>
  <c r="F5321" i="12"/>
  <c r="G5321" i="12" s="1"/>
  <c r="E5320" i="12"/>
  <c r="P5318" i="12" l="1"/>
  <c r="Q5318" i="12"/>
  <c r="R5317" i="12"/>
  <c r="L5319" i="12"/>
  <c r="M5319" i="12"/>
  <c r="N5318" i="12"/>
  <c r="I5319" i="12"/>
  <c r="J5319" i="12" s="1"/>
  <c r="H5320" i="12"/>
  <c r="E5321" i="12"/>
  <c r="F5322" i="12"/>
  <c r="G5322" i="12" s="1"/>
  <c r="P5319" i="12" l="1"/>
  <c r="Q5319" i="12"/>
  <c r="R5318" i="12"/>
  <c r="L5320" i="12"/>
  <c r="M5320" i="12"/>
  <c r="N5319" i="12"/>
  <c r="I5320" i="12"/>
  <c r="J5320" i="12" s="1"/>
  <c r="H5321" i="12"/>
  <c r="F5323" i="12"/>
  <c r="G5323" i="12" s="1"/>
  <c r="E5322" i="12"/>
  <c r="P5320" i="12" l="1"/>
  <c r="Q5320" i="12"/>
  <c r="R5319" i="12"/>
  <c r="L5321" i="12"/>
  <c r="M5321" i="12"/>
  <c r="N5320" i="12"/>
  <c r="I5321" i="12"/>
  <c r="J5321" i="12" s="1"/>
  <c r="H5322" i="12"/>
  <c r="E5323" i="12"/>
  <c r="F5324" i="12"/>
  <c r="G5324" i="12" s="1"/>
  <c r="P5321" i="12" l="1"/>
  <c r="Q5321" i="12"/>
  <c r="R5320" i="12"/>
  <c r="L5322" i="12"/>
  <c r="M5322" i="12"/>
  <c r="N5321" i="12"/>
  <c r="I5322" i="12"/>
  <c r="J5322" i="12" s="1"/>
  <c r="H5323" i="12"/>
  <c r="M5323" i="12" s="1"/>
  <c r="F5325" i="12"/>
  <c r="G5325" i="12" s="1"/>
  <c r="E5324" i="12"/>
  <c r="P5322" i="12" l="1"/>
  <c r="Q5322" i="12"/>
  <c r="Q5323" i="12" s="1"/>
  <c r="R5321" i="12"/>
  <c r="N5322" i="12"/>
  <c r="I5323" i="12"/>
  <c r="J5323" i="12" s="1"/>
  <c r="L5323" i="12"/>
  <c r="N5323" i="12" s="1"/>
  <c r="H5324" i="12"/>
  <c r="M5324" i="12" s="1"/>
  <c r="E5325" i="12"/>
  <c r="F5326" i="12"/>
  <c r="G5326" i="12" s="1"/>
  <c r="P5323" i="12" l="1"/>
  <c r="R5323" i="12" s="1"/>
  <c r="Q5324" i="12"/>
  <c r="R5322" i="12"/>
  <c r="I5324" i="12"/>
  <c r="J5324" i="12" s="1"/>
  <c r="L5324" i="12"/>
  <c r="N5324" i="12" s="1"/>
  <c r="H5325" i="12"/>
  <c r="F5327" i="12"/>
  <c r="G5327" i="12" s="1"/>
  <c r="E5326" i="12"/>
  <c r="P5324" i="12" l="1"/>
  <c r="R5324" i="12" s="1"/>
  <c r="L5325" i="12"/>
  <c r="M5325" i="12"/>
  <c r="I5325" i="12"/>
  <c r="J5325" i="12" s="1"/>
  <c r="H5326" i="12"/>
  <c r="E5327" i="12"/>
  <c r="F5328" i="12"/>
  <c r="G5328" i="12" s="1"/>
  <c r="P5325" i="12" l="1"/>
  <c r="Q5325" i="12"/>
  <c r="L5326" i="12"/>
  <c r="M5326" i="12"/>
  <c r="N5325" i="12"/>
  <c r="I5326" i="12"/>
  <c r="J5326" i="12" s="1"/>
  <c r="H5327" i="12"/>
  <c r="F5329" i="12"/>
  <c r="G5329" i="12" s="1"/>
  <c r="E5328" i="12"/>
  <c r="P5326" i="12" l="1"/>
  <c r="Q5326" i="12"/>
  <c r="R5325" i="12"/>
  <c r="L5327" i="12"/>
  <c r="M5327" i="12"/>
  <c r="N5326" i="12"/>
  <c r="I5327" i="12"/>
  <c r="J5327" i="12" s="1"/>
  <c r="H5328" i="12"/>
  <c r="E5329" i="12"/>
  <c r="F5330" i="12"/>
  <c r="G5330" i="12" s="1"/>
  <c r="P5327" i="12" l="1"/>
  <c r="Q5327" i="12"/>
  <c r="R5326" i="12"/>
  <c r="L5328" i="12"/>
  <c r="M5328" i="12"/>
  <c r="N5327" i="12"/>
  <c r="I5328" i="12"/>
  <c r="J5328" i="12" s="1"/>
  <c r="H5329" i="12"/>
  <c r="M5329" i="12" s="1"/>
  <c r="F5331" i="12"/>
  <c r="G5331" i="12" s="1"/>
  <c r="E5330" i="12"/>
  <c r="P5328" i="12" l="1"/>
  <c r="Q5328" i="12"/>
  <c r="Q5329" i="12" s="1"/>
  <c r="R5327" i="12"/>
  <c r="N5328" i="12"/>
  <c r="I5329" i="12"/>
  <c r="J5329" i="12" s="1"/>
  <c r="L5329" i="12"/>
  <c r="N5329" i="12" s="1"/>
  <c r="H5330" i="12"/>
  <c r="E5331" i="12"/>
  <c r="F5332" i="12"/>
  <c r="G5332" i="12" s="1"/>
  <c r="P5329" i="12" l="1"/>
  <c r="R5329" i="12" s="1"/>
  <c r="R5328" i="12"/>
  <c r="L5330" i="12"/>
  <c r="M5330" i="12"/>
  <c r="I5330" i="12"/>
  <c r="J5330" i="12" s="1"/>
  <c r="H5331" i="12"/>
  <c r="M5331" i="12" s="1"/>
  <c r="F5333" i="12"/>
  <c r="G5333" i="12" s="1"/>
  <c r="E5332" i="12"/>
  <c r="P5330" i="12" l="1"/>
  <c r="Q5330" i="12"/>
  <c r="Q5331" i="12" s="1"/>
  <c r="N5330" i="12"/>
  <c r="I5331" i="12"/>
  <c r="J5331" i="12" s="1"/>
  <c r="L5331" i="12"/>
  <c r="N5331" i="12" s="1"/>
  <c r="H5332" i="12"/>
  <c r="F5334" i="12"/>
  <c r="G5334" i="12" s="1"/>
  <c r="E5333" i="12"/>
  <c r="P5331" i="12" l="1"/>
  <c r="R5331" i="12" s="1"/>
  <c r="R5330" i="12"/>
  <c r="L5332" i="12"/>
  <c r="M5332" i="12"/>
  <c r="I5332" i="12"/>
  <c r="J5332" i="12" s="1"/>
  <c r="H5333" i="12"/>
  <c r="E5334" i="12"/>
  <c r="F5335" i="12"/>
  <c r="G5335" i="12" s="1"/>
  <c r="P5332" i="12" l="1"/>
  <c r="Q5332" i="12"/>
  <c r="L5333" i="12"/>
  <c r="M5333" i="12"/>
  <c r="N5332" i="12"/>
  <c r="I5333" i="12"/>
  <c r="J5333" i="12" s="1"/>
  <c r="H5334" i="12"/>
  <c r="F5336" i="12"/>
  <c r="G5336" i="12" s="1"/>
  <c r="E5335" i="12"/>
  <c r="P5333" i="12" l="1"/>
  <c r="Q5333" i="12"/>
  <c r="R5332" i="12"/>
  <c r="L5334" i="12"/>
  <c r="M5334" i="12"/>
  <c r="N5333" i="12"/>
  <c r="I5334" i="12"/>
  <c r="J5334" i="12" s="1"/>
  <c r="H5335" i="12"/>
  <c r="F5337" i="12"/>
  <c r="G5337" i="12" s="1"/>
  <c r="E5336" i="12"/>
  <c r="P5334" i="12" l="1"/>
  <c r="Q5334" i="12"/>
  <c r="R5333" i="12"/>
  <c r="L5335" i="12"/>
  <c r="M5335" i="12"/>
  <c r="N5334" i="12"/>
  <c r="I5335" i="12"/>
  <c r="J5335" i="12" s="1"/>
  <c r="H5336" i="12"/>
  <c r="E5337" i="12"/>
  <c r="F5338" i="12"/>
  <c r="G5338" i="12" s="1"/>
  <c r="P5335" i="12" l="1"/>
  <c r="Q5335" i="12"/>
  <c r="R5334" i="12"/>
  <c r="L5336" i="12"/>
  <c r="M5336" i="12"/>
  <c r="N5335" i="12"/>
  <c r="I5336" i="12"/>
  <c r="J5336" i="12" s="1"/>
  <c r="H5337" i="12"/>
  <c r="F5339" i="12"/>
  <c r="G5339" i="12" s="1"/>
  <c r="E5338" i="12"/>
  <c r="P5336" i="12" l="1"/>
  <c r="Q5336" i="12"/>
  <c r="R5335" i="12"/>
  <c r="L5337" i="12"/>
  <c r="M5337" i="12"/>
  <c r="N5336" i="12"/>
  <c r="I5337" i="12"/>
  <c r="J5337" i="12" s="1"/>
  <c r="H5338" i="12"/>
  <c r="M5338" i="12" s="1"/>
  <c r="E5339" i="12"/>
  <c r="F5340" i="12"/>
  <c r="G5340" i="12" s="1"/>
  <c r="P5337" i="12" l="1"/>
  <c r="Q5337" i="12"/>
  <c r="Q5338" i="12" s="1"/>
  <c r="R5336" i="12"/>
  <c r="N5337" i="12"/>
  <c r="I5338" i="12"/>
  <c r="J5338" i="12" s="1"/>
  <c r="L5338" i="12"/>
  <c r="N5338" i="12" s="1"/>
  <c r="H5339" i="12"/>
  <c r="F5341" i="12"/>
  <c r="G5341" i="12" s="1"/>
  <c r="E5340" i="12"/>
  <c r="P5338" i="12" l="1"/>
  <c r="R5338" i="12" s="1"/>
  <c r="R5337" i="12"/>
  <c r="L5339" i="12"/>
  <c r="M5339" i="12"/>
  <c r="I5339" i="12"/>
  <c r="J5339" i="12" s="1"/>
  <c r="H5340" i="12"/>
  <c r="F5342" i="12"/>
  <c r="G5342" i="12" s="1"/>
  <c r="E5341" i="12"/>
  <c r="P5339" i="12" l="1"/>
  <c r="Q5339" i="12"/>
  <c r="L5340" i="12"/>
  <c r="M5340" i="12"/>
  <c r="N5339" i="12"/>
  <c r="I5340" i="12"/>
  <c r="J5340" i="12" s="1"/>
  <c r="H5341" i="12"/>
  <c r="E5342" i="12"/>
  <c r="F5343" i="12"/>
  <c r="G5343" i="12" s="1"/>
  <c r="P5340" i="12" l="1"/>
  <c r="Q5340" i="12"/>
  <c r="R5339" i="12"/>
  <c r="L5341" i="12"/>
  <c r="M5341" i="12"/>
  <c r="N5340" i="12"/>
  <c r="I5341" i="12"/>
  <c r="J5341" i="12" s="1"/>
  <c r="H5342" i="12"/>
  <c r="F5344" i="12"/>
  <c r="G5344" i="12" s="1"/>
  <c r="E5343" i="12"/>
  <c r="P5341" i="12" l="1"/>
  <c r="Q5341" i="12"/>
  <c r="R5340" i="12"/>
  <c r="L5342" i="12"/>
  <c r="M5342" i="12"/>
  <c r="N5341" i="12"/>
  <c r="I5342" i="12"/>
  <c r="J5342" i="12" s="1"/>
  <c r="H5343" i="12"/>
  <c r="F5345" i="12"/>
  <c r="G5345" i="12" s="1"/>
  <c r="E5344" i="12"/>
  <c r="P5342" i="12" l="1"/>
  <c r="Q5342" i="12"/>
  <c r="R5341" i="12"/>
  <c r="L5343" i="12"/>
  <c r="M5343" i="12"/>
  <c r="N5342" i="12"/>
  <c r="I5343" i="12"/>
  <c r="J5343" i="12" s="1"/>
  <c r="H5344" i="12"/>
  <c r="E5345" i="12"/>
  <c r="F5346" i="12"/>
  <c r="G5346" i="12" s="1"/>
  <c r="P5343" i="12" l="1"/>
  <c r="Q5343" i="12"/>
  <c r="R5342" i="12"/>
  <c r="L5344" i="12"/>
  <c r="M5344" i="12"/>
  <c r="N5343" i="12"/>
  <c r="I5344" i="12"/>
  <c r="J5344" i="12" s="1"/>
  <c r="H5345" i="12"/>
  <c r="F5347" i="12"/>
  <c r="G5347" i="12" s="1"/>
  <c r="E5346" i="12"/>
  <c r="P5344" i="12" l="1"/>
  <c r="Q5344" i="12"/>
  <c r="R5343" i="12"/>
  <c r="L5345" i="12"/>
  <c r="M5345" i="12"/>
  <c r="N5344" i="12"/>
  <c r="I5345" i="12"/>
  <c r="J5345" i="12" s="1"/>
  <c r="H5346" i="12"/>
  <c r="F5348" i="12"/>
  <c r="G5348" i="12" s="1"/>
  <c r="E5347" i="12"/>
  <c r="P5345" i="12" l="1"/>
  <c r="Q5345" i="12"/>
  <c r="R5344" i="12"/>
  <c r="L5346" i="12"/>
  <c r="M5346" i="12"/>
  <c r="N5345" i="12"/>
  <c r="I5346" i="12"/>
  <c r="J5346" i="12" s="1"/>
  <c r="H5347" i="12"/>
  <c r="F5349" i="12"/>
  <c r="G5349" i="12" s="1"/>
  <c r="E5348" i="12"/>
  <c r="P5346" i="12" l="1"/>
  <c r="Q5346" i="12"/>
  <c r="R5345" i="12"/>
  <c r="L5347" i="12"/>
  <c r="M5347" i="12"/>
  <c r="N5346" i="12"/>
  <c r="I5347" i="12"/>
  <c r="J5347" i="12" s="1"/>
  <c r="H5348" i="12"/>
  <c r="F5350" i="12"/>
  <c r="G5350" i="12" s="1"/>
  <c r="E5349" i="12"/>
  <c r="P5347" i="12" l="1"/>
  <c r="Q5347" i="12"/>
  <c r="R5346" i="12"/>
  <c r="L5348" i="12"/>
  <c r="M5348" i="12"/>
  <c r="N5347" i="12"/>
  <c r="I5348" i="12"/>
  <c r="J5348" i="12" s="1"/>
  <c r="H5349" i="12"/>
  <c r="E5350" i="12"/>
  <c r="F5351" i="12"/>
  <c r="G5351" i="12" s="1"/>
  <c r="P5348" i="12" l="1"/>
  <c r="Q5348" i="12"/>
  <c r="R5347" i="12"/>
  <c r="L5349" i="12"/>
  <c r="M5349" i="12"/>
  <c r="N5348" i="12"/>
  <c r="I5349" i="12"/>
  <c r="J5349" i="12" s="1"/>
  <c r="H5350" i="12"/>
  <c r="F5352" i="12"/>
  <c r="G5352" i="12" s="1"/>
  <c r="E5351" i="12"/>
  <c r="P5349" i="12" l="1"/>
  <c r="Q5349" i="12"/>
  <c r="R5348" i="12"/>
  <c r="L5350" i="12"/>
  <c r="M5350" i="12"/>
  <c r="N5349" i="12"/>
  <c r="I5350" i="12"/>
  <c r="J5350" i="12" s="1"/>
  <c r="H5351" i="12"/>
  <c r="E5352" i="12"/>
  <c r="F5353" i="12"/>
  <c r="G5353" i="12" s="1"/>
  <c r="P5350" i="12" l="1"/>
  <c r="Q5350" i="12"/>
  <c r="R5349" i="12"/>
  <c r="L5351" i="12"/>
  <c r="M5351" i="12"/>
  <c r="N5350" i="12"/>
  <c r="I5351" i="12"/>
  <c r="J5351" i="12" s="1"/>
  <c r="H5352" i="12"/>
  <c r="F5354" i="12"/>
  <c r="G5354" i="12" s="1"/>
  <c r="E5353" i="12"/>
  <c r="P5351" i="12" l="1"/>
  <c r="Q5351" i="12"/>
  <c r="R5350" i="12"/>
  <c r="L5352" i="12"/>
  <c r="M5352" i="12"/>
  <c r="N5351" i="12"/>
  <c r="I5352" i="12"/>
  <c r="J5352" i="12" s="1"/>
  <c r="H5353" i="12"/>
  <c r="E5354" i="12"/>
  <c r="F5355" i="12"/>
  <c r="G5355" i="12" s="1"/>
  <c r="P5352" i="12" l="1"/>
  <c r="Q5352" i="12"/>
  <c r="R5351" i="12"/>
  <c r="L5353" i="12"/>
  <c r="M5353" i="12"/>
  <c r="N5352" i="12"/>
  <c r="I5353" i="12"/>
  <c r="J5353" i="12" s="1"/>
  <c r="H5354" i="12"/>
  <c r="F5356" i="12"/>
  <c r="G5356" i="12" s="1"/>
  <c r="E5355" i="12"/>
  <c r="P5353" i="12" l="1"/>
  <c r="Q5353" i="12"/>
  <c r="R5352" i="12"/>
  <c r="L5354" i="12"/>
  <c r="M5354" i="12"/>
  <c r="N5353" i="12"/>
  <c r="I5354" i="12"/>
  <c r="J5354" i="12" s="1"/>
  <c r="H5355" i="12"/>
  <c r="F5357" i="12"/>
  <c r="G5357" i="12" s="1"/>
  <c r="E5356" i="12"/>
  <c r="P5354" i="12" l="1"/>
  <c r="Q5354" i="12"/>
  <c r="R5353" i="12"/>
  <c r="L5355" i="12"/>
  <c r="P5355" i="12" s="1"/>
  <c r="M5355" i="12"/>
  <c r="N5354" i="12"/>
  <c r="I5355" i="12"/>
  <c r="J5355" i="12" s="1"/>
  <c r="H5356" i="12"/>
  <c r="E5357" i="12"/>
  <c r="F5358" i="12"/>
  <c r="G5358" i="12" s="1"/>
  <c r="Q5355" i="12" l="1"/>
  <c r="R5354" i="12"/>
  <c r="L5356" i="12"/>
  <c r="P5356" i="12" s="1"/>
  <c r="M5356" i="12"/>
  <c r="N5355" i="12"/>
  <c r="I5356" i="12"/>
  <c r="J5356" i="12" s="1"/>
  <c r="H5357" i="12"/>
  <c r="M5357" i="12" s="1"/>
  <c r="F5359" i="12"/>
  <c r="G5359" i="12" s="1"/>
  <c r="E5358" i="12"/>
  <c r="Q5356" i="12" l="1"/>
  <c r="Q5357" i="12" s="1"/>
  <c r="R5355" i="12"/>
  <c r="N5356" i="12"/>
  <c r="I5357" i="12"/>
  <c r="J5357" i="12" s="1"/>
  <c r="L5357" i="12"/>
  <c r="N5357" i="12" s="1"/>
  <c r="H5358" i="12"/>
  <c r="F5360" i="12"/>
  <c r="G5360" i="12" s="1"/>
  <c r="E5359" i="12"/>
  <c r="R5356" i="12" l="1"/>
  <c r="P5357" i="12"/>
  <c r="R5357" i="12" s="1"/>
  <c r="L5358" i="12"/>
  <c r="M5358" i="12"/>
  <c r="I5358" i="12"/>
  <c r="J5358" i="12" s="1"/>
  <c r="H5359" i="12"/>
  <c r="E5360" i="12"/>
  <c r="F5361" i="12"/>
  <c r="G5361" i="12" s="1"/>
  <c r="P5358" i="12" l="1"/>
  <c r="Q5358" i="12"/>
  <c r="L5359" i="12"/>
  <c r="M5359" i="12"/>
  <c r="N5358" i="12"/>
  <c r="I5359" i="12"/>
  <c r="J5359" i="12" s="1"/>
  <c r="H5360" i="12"/>
  <c r="F5362" i="12"/>
  <c r="G5362" i="12" s="1"/>
  <c r="E5361" i="12"/>
  <c r="P5359" i="12" l="1"/>
  <c r="Q5359" i="12"/>
  <c r="R5358" i="12"/>
  <c r="L5360" i="12"/>
  <c r="M5360" i="12"/>
  <c r="N5359" i="12"/>
  <c r="I5360" i="12"/>
  <c r="J5360" i="12" s="1"/>
  <c r="H5361" i="12"/>
  <c r="F5363" i="12"/>
  <c r="G5363" i="12" s="1"/>
  <c r="E5362" i="12"/>
  <c r="P5360" i="12" l="1"/>
  <c r="Q5360" i="12"/>
  <c r="R5359" i="12"/>
  <c r="L5361" i="12"/>
  <c r="M5361" i="12"/>
  <c r="N5360" i="12"/>
  <c r="I5361" i="12"/>
  <c r="J5361" i="12" s="1"/>
  <c r="H5362" i="12"/>
  <c r="M5362" i="12" s="1"/>
  <c r="F5364" i="12"/>
  <c r="G5364" i="12" s="1"/>
  <c r="E5363" i="12"/>
  <c r="P5361" i="12" l="1"/>
  <c r="Q5361" i="12"/>
  <c r="Q5362" i="12" s="1"/>
  <c r="R5360" i="12"/>
  <c r="N5361" i="12"/>
  <c r="I5362" i="12"/>
  <c r="J5362" i="12" s="1"/>
  <c r="L5362" i="12"/>
  <c r="N5362" i="12" s="1"/>
  <c r="H5363" i="12"/>
  <c r="F5365" i="12"/>
  <c r="G5365" i="12" s="1"/>
  <c r="E5364" i="12"/>
  <c r="P5362" i="12" l="1"/>
  <c r="R5362" i="12" s="1"/>
  <c r="R5361" i="12"/>
  <c r="L5363" i="12"/>
  <c r="M5363" i="12"/>
  <c r="I5363" i="12"/>
  <c r="J5363" i="12" s="1"/>
  <c r="H5364" i="12"/>
  <c r="E5365" i="12"/>
  <c r="F5366" i="12"/>
  <c r="G5366" i="12" s="1"/>
  <c r="P5363" i="12" l="1"/>
  <c r="Q5363" i="12"/>
  <c r="L5364" i="12"/>
  <c r="M5364" i="12"/>
  <c r="N5363" i="12"/>
  <c r="I5364" i="12"/>
  <c r="J5364" i="12" s="1"/>
  <c r="H5365" i="12"/>
  <c r="F5367" i="12"/>
  <c r="G5367" i="12" s="1"/>
  <c r="E5366" i="12"/>
  <c r="P5364" i="12" l="1"/>
  <c r="Q5364" i="12"/>
  <c r="R5363" i="12"/>
  <c r="L5365" i="12"/>
  <c r="M5365" i="12"/>
  <c r="N5364" i="12"/>
  <c r="I5365" i="12"/>
  <c r="J5365" i="12" s="1"/>
  <c r="H5366" i="12"/>
  <c r="E5367" i="12"/>
  <c r="F5368" i="12"/>
  <c r="G5368" i="12" s="1"/>
  <c r="P5365" i="12" l="1"/>
  <c r="Q5365" i="12"/>
  <c r="R5364" i="12"/>
  <c r="L5366" i="12"/>
  <c r="M5366" i="12"/>
  <c r="N5365" i="12"/>
  <c r="I5366" i="12"/>
  <c r="J5366" i="12" s="1"/>
  <c r="H5367" i="12"/>
  <c r="F5369" i="12"/>
  <c r="G5369" i="12" s="1"/>
  <c r="E5368" i="12"/>
  <c r="P5366" i="12" l="1"/>
  <c r="Q5366" i="12"/>
  <c r="R5365" i="12"/>
  <c r="L5367" i="12"/>
  <c r="M5367" i="12"/>
  <c r="N5366" i="12"/>
  <c r="I5367" i="12"/>
  <c r="J5367" i="12" s="1"/>
  <c r="H5368" i="12"/>
  <c r="E5369" i="12"/>
  <c r="F5370" i="12"/>
  <c r="G5370" i="12" s="1"/>
  <c r="P5367" i="12" l="1"/>
  <c r="Q5367" i="12"/>
  <c r="R5367" i="12" s="1"/>
  <c r="R5366" i="12"/>
  <c r="N5367" i="12"/>
  <c r="L5368" i="12"/>
  <c r="M5368" i="12"/>
  <c r="I5368" i="12"/>
  <c r="J5368" i="12" s="1"/>
  <c r="H5369" i="12"/>
  <c r="F5371" i="12"/>
  <c r="G5371" i="12" s="1"/>
  <c r="E5370" i="12"/>
  <c r="P5368" i="12" l="1"/>
  <c r="Q5368" i="12"/>
  <c r="L5369" i="12"/>
  <c r="M5369" i="12"/>
  <c r="N5368" i="12"/>
  <c r="I5369" i="12"/>
  <c r="J5369" i="12" s="1"/>
  <c r="H5370" i="12"/>
  <c r="E5371" i="12"/>
  <c r="F5372" i="12"/>
  <c r="G5372" i="12" s="1"/>
  <c r="P5369" i="12" l="1"/>
  <c r="Q5369" i="12"/>
  <c r="R5368" i="12"/>
  <c r="L5370" i="12"/>
  <c r="M5370" i="12"/>
  <c r="N5369" i="12"/>
  <c r="I5370" i="12"/>
  <c r="J5370" i="12" s="1"/>
  <c r="H5371" i="12"/>
  <c r="F5373" i="12"/>
  <c r="G5373" i="12" s="1"/>
  <c r="E5372" i="12"/>
  <c r="P5370" i="12" l="1"/>
  <c r="Q5370" i="12"/>
  <c r="R5369" i="12"/>
  <c r="L5371" i="12"/>
  <c r="M5371" i="12"/>
  <c r="N5370" i="12"/>
  <c r="I5371" i="12"/>
  <c r="J5371" i="12" s="1"/>
  <c r="H5372" i="12"/>
  <c r="E5373" i="12"/>
  <c r="F5374" i="12"/>
  <c r="G5374" i="12" s="1"/>
  <c r="P5371" i="12" l="1"/>
  <c r="Q5371" i="12"/>
  <c r="R5370" i="12"/>
  <c r="L5372" i="12"/>
  <c r="M5372" i="12"/>
  <c r="N5371" i="12"/>
  <c r="I5372" i="12"/>
  <c r="J5372" i="12" s="1"/>
  <c r="H5373" i="12"/>
  <c r="F5375" i="12"/>
  <c r="G5375" i="12" s="1"/>
  <c r="E5374" i="12"/>
  <c r="P5372" i="12" l="1"/>
  <c r="Q5372" i="12"/>
  <c r="R5371" i="12"/>
  <c r="L5373" i="12"/>
  <c r="M5373" i="12"/>
  <c r="N5372" i="12"/>
  <c r="I5373" i="12"/>
  <c r="J5373" i="12" s="1"/>
  <c r="H5374" i="12"/>
  <c r="E5375" i="12"/>
  <c r="F5376" i="12"/>
  <c r="G5376" i="12" s="1"/>
  <c r="P5373" i="12" l="1"/>
  <c r="Q5373" i="12"/>
  <c r="R5372" i="12"/>
  <c r="L5374" i="12"/>
  <c r="M5374" i="12"/>
  <c r="N5373" i="12"/>
  <c r="I5374" i="12"/>
  <c r="J5374" i="12" s="1"/>
  <c r="H5375" i="12"/>
  <c r="F5377" i="12"/>
  <c r="G5377" i="12" s="1"/>
  <c r="E5376" i="12"/>
  <c r="P5374" i="12" l="1"/>
  <c r="Q5374" i="12"/>
  <c r="R5373" i="12"/>
  <c r="L5375" i="12"/>
  <c r="M5375" i="12"/>
  <c r="N5374" i="12"/>
  <c r="I5375" i="12"/>
  <c r="J5375" i="12" s="1"/>
  <c r="H5376" i="12"/>
  <c r="F5378" i="12"/>
  <c r="G5378" i="12" s="1"/>
  <c r="E5377" i="12"/>
  <c r="P5375" i="12" l="1"/>
  <c r="Q5375" i="12"/>
  <c r="R5374" i="12"/>
  <c r="L5376" i="12"/>
  <c r="M5376" i="12"/>
  <c r="N5375" i="12"/>
  <c r="I5376" i="12"/>
  <c r="J5376" i="12" s="1"/>
  <c r="H5377" i="12"/>
  <c r="F5379" i="12"/>
  <c r="G5379" i="12" s="1"/>
  <c r="E5378" i="12"/>
  <c r="P5376" i="12" l="1"/>
  <c r="Q5376" i="12"/>
  <c r="R5375" i="12"/>
  <c r="L5377" i="12"/>
  <c r="M5377" i="12"/>
  <c r="N5376" i="12"/>
  <c r="I5377" i="12"/>
  <c r="J5377" i="12" s="1"/>
  <c r="H5378" i="12"/>
  <c r="E5379" i="12"/>
  <c r="F5380" i="12"/>
  <c r="G5380" i="12" s="1"/>
  <c r="P5377" i="12" l="1"/>
  <c r="Q5377" i="12"/>
  <c r="R5376" i="12"/>
  <c r="L5378" i="12"/>
  <c r="M5378" i="12"/>
  <c r="N5377" i="12"/>
  <c r="I5378" i="12"/>
  <c r="J5378" i="12" s="1"/>
  <c r="H5379" i="12"/>
  <c r="F5381" i="12"/>
  <c r="G5381" i="12" s="1"/>
  <c r="E5380" i="12"/>
  <c r="P5378" i="12" l="1"/>
  <c r="Q5378" i="12"/>
  <c r="R5377" i="12"/>
  <c r="L5379" i="12"/>
  <c r="M5379" i="12"/>
  <c r="N5378" i="12"/>
  <c r="I5379" i="12"/>
  <c r="J5379" i="12" s="1"/>
  <c r="H5380" i="12"/>
  <c r="F5382" i="12"/>
  <c r="G5382" i="12" s="1"/>
  <c r="E5381" i="12"/>
  <c r="P5379" i="12" l="1"/>
  <c r="Q5379" i="12"/>
  <c r="R5378" i="12"/>
  <c r="L5380" i="12"/>
  <c r="M5380" i="12"/>
  <c r="N5379" i="12"/>
  <c r="I5380" i="12"/>
  <c r="J5380" i="12" s="1"/>
  <c r="H5381" i="12"/>
  <c r="F5383" i="12"/>
  <c r="G5383" i="12" s="1"/>
  <c r="E5382" i="12"/>
  <c r="P5380" i="12" l="1"/>
  <c r="Q5380" i="12"/>
  <c r="R5379" i="12"/>
  <c r="L5381" i="12"/>
  <c r="M5381" i="12"/>
  <c r="N5380" i="12"/>
  <c r="I5381" i="12"/>
  <c r="J5381" i="12" s="1"/>
  <c r="H5382" i="12"/>
  <c r="E5383" i="12"/>
  <c r="F5384" i="12"/>
  <c r="G5384" i="12" s="1"/>
  <c r="P5381" i="12" l="1"/>
  <c r="Q5381" i="12"/>
  <c r="R5380" i="12"/>
  <c r="L5382" i="12"/>
  <c r="M5382" i="12"/>
  <c r="N5381" i="12"/>
  <c r="I5382" i="12"/>
  <c r="J5382" i="12" s="1"/>
  <c r="H5383" i="12"/>
  <c r="F5385" i="12"/>
  <c r="G5385" i="12" s="1"/>
  <c r="E5384" i="12"/>
  <c r="P5382" i="12" l="1"/>
  <c r="Q5382" i="12"/>
  <c r="R5381" i="12"/>
  <c r="L5383" i="12"/>
  <c r="M5383" i="12"/>
  <c r="N5382" i="12"/>
  <c r="I5383" i="12"/>
  <c r="J5383" i="12" s="1"/>
  <c r="H5384" i="12"/>
  <c r="E5385" i="12"/>
  <c r="F5386" i="12"/>
  <c r="G5386" i="12" s="1"/>
  <c r="P5383" i="12" l="1"/>
  <c r="Q5383" i="12"/>
  <c r="R5382" i="12"/>
  <c r="L5384" i="12"/>
  <c r="M5384" i="12"/>
  <c r="N5383" i="12"/>
  <c r="I5384" i="12"/>
  <c r="J5384" i="12" s="1"/>
  <c r="H5385" i="12"/>
  <c r="F5387" i="12"/>
  <c r="G5387" i="12" s="1"/>
  <c r="E5386" i="12"/>
  <c r="P5384" i="12" l="1"/>
  <c r="Q5384" i="12"/>
  <c r="R5383" i="12"/>
  <c r="L5385" i="12"/>
  <c r="M5385" i="12"/>
  <c r="N5384" i="12"/>
  <c r="I5385" i="12"/>
  <c r="J5385" i="12" s="1"/>
  <c r="H5386" i="12"/>
  <c r="F5388" i="12"/>
  <c r="G5388" i="12" s="1"/>
  <c r="E5387" i="12"/>
  <c r="P5385" i="12" l="1"/>
  <c r="Q5385" i="12"/>
  <c r="R5384" i="12"/>
  <c r="L5386" i="12"/>
  <c r="M5386" i="12"/>
  <c r="N5385" i="12"/>
  <c r="I5386" i="12"/>
  <c r="J5386" i="12" s="1"/>
  <c r="H5387" i="12"/>
  <c r="E5388" i="12"/>
  <c r="F5389" i="12"/>
  <c r="G5389" i="12" s="1"/>
  <c r="P5386" i="12" l="1"/>
  <c r="Q5386" i="12"/>
  <c r="R5385" i="12"/>
  <c r="L5387" i="12"/>
  <c r="M5387" i="12"/>
  <c r="N5386" i="12"/>
  <c r="I5387" i="12"/>
  <c r="J5387" i="12" s="1"/>
  <c r="H5388" i="12"/>
  <c r="F5390" i="12"/>
  <c r="G5390" i="12" s="1"/>
  <c r="E5389" i="12"/>
  <c r="P5387" i="12" l="1"/>
  <c r="Q5387" i="12"/>
  <c r="R5386" i="12"/>
  <c r="L5388" i="12"/>
  <c r="M5388" i="12"/>
  <c r="N5387" i="12"/>
  <c r="I5388" i="12"/>
  <c r="J5388" i="12" s="1"/>
  <c r="H5389" i="12"/>
  <c r="E5390" i="12"/>
  <c r="F5391" i="12"/>
  <c r="G5391" i="12" s="1"/>
  <c r="P5388" i="12" l="1"/>
  <c r="Q5388" i="12"/>
  <c r="R5387" i="12"/>
  <c r="L5389" i="12"/>
  <c r="M5389" i="12"/>
  <c r="N5388" i="12"/>
  <c r="I5389" i="12"/>
  <c r="J5389" i="12" s="1"/>
  <c r="H5390" i="12"/>
  <c r="F5392" i="12"/>
  <c r="G5392" i="12" s="1"/>
  <c r="E5391" i="12"/>
  <c r="P5389" i="12" l="1"/>
  <c r="Q5389" i="12"/>
  <c r="R5388" i="12"/>
  <c r="L5390" i="12"/>
  <c r="M5390" i="12"/>
  <c r="N5389" i="12"/>
  <c r="I5390" i="12"/>
  <c r="J5390" i="12" s="1"/>
  <c r="H5391" i="12"/>
  <c r="E5392" i="12"/>
  <c r="F5393" i="12"/>
  <c r="G5393" i="12" s="1"/>
  <c r="P5390" i="12" l="1"/>
  <c r="Q5390" i="12"/>
  <c r="R5389" i="12"/>
  <c r="L5391" i="12"/>
  <c r="M5391" i="12"/>
  <c r="N5390" i="12"/>
  <c r="I5391" i="12"/>
  <c r="J5391" i="12" s="1"/>
  <c r="H5392" i="12"/>
  <c r="F5394" i="12"/>
  <c r="G5394" i="12" s="1"/>
  <c r="E5393" i="12"/>
  <c r="P5391" i="12" l="1"/>
  <c r="Q5391" i="12"/>
  <c r="R5390" i="12"/>
  <c r="L5392" i="12"/>
  <c r="M5392" i="12"/>
  <c r="N5391" i="12"/>
  <c r="I5392" i="12"/>
  <c r="J5392" i="12" s="1"/>
  <c r="H5393" i="12"/>
  <c r="E5394" i="12"/>
  <c r="F5395" i="12"/>
  <c r="G5395" i="12" s="1"/>
  <c r="P5392" i="12" l="1"/>
  <c r="Q5392" i="12"/>
  <c r="R5391" i="12"/>
  <c r="L5393" i="12"/>
  <c r="M5393" i="12"/>
  <c r="N5392" i="12"/>
  <c r="I5393" i="12"/>
  <c r="J5393" i="12" s="1"/>
  <c r="H5394" i="12"/>
  <c r="M5394" i="12" s="1"/>
  <c r="F5396" i="12"/>
  <c r="G5396" i="12" s="1"/>
  <c r="E5395" i="12"/>
  <c r="P5393" i="12" l="1"/>
  <c r="Q5393" i="12"/>
  <c r="Q5394" i="12" s="1"/>
  <c r="R5392" i="12"/>
  <c r="N5393" i="12"/>
  <c r="I5394" i="12"/>
  <c r="J5394" i="12" s="1"/>
  <c r="L5394" i="12"/>
  <c r="N5394" i="12" s="1"/>
  <c r="H5395" i="12"/>
  <c r="F5397" i="12"/>
  <c r="G5397" i="12" s="1"/>
  <c r="E5396" i="12"/>
  <c r="P5394" i="12" l="1"/>
  <c r="R5394" i="12" s="1"/>
  <c r="R5393" i="12"/>
  <c r="L5395" i="12"/>
  <c r="M5395" i="12"/>
  <c r="I5395" i="12"/>
  <c r="J5395" i="12" s="1"/>
  <c r="H5396" i="12"/>
  <c r="F5398" i="12"/>
  <c r="G5398" i="12" s="1"/>
  <c r="E5397" i="12"/>
  <c r="P5395" i="12" l="1"/>
  <c r="Q5395" i="12"/>
  <c r="L5396" i="12"/>
  <c r="M5396" i="12"/>
  <c r="N5395" i="12"/>
  <c r="I5396" i="12"/>
  <c r="J5396" i="12" s="1"/>
  <c r="H5397" i="12"/>
  <c r="F5399" i="12"/>
  <c r="G5399" i="12" s="1"/>
  <c r="E5398" i="12"/>
  <c r="P5396" i="12" l="1"/>
  <c r="Q5396" i="12"/>
  <c r="R5395" i="12"/>
  <c r="L5397" i="12"/>
  <c r="M5397" i="12"/>
  <c r="N5396" i="12"/>
  <c r="I5397" i="12"/>
  <c r="J5397" i="12" s="1"/>
  <c r="H5398" i="12"/>
  <c r="F5400" i="12"/>
  <c r="G5400" i="12" s="1"/>
  <c r="E5399" i="12"/>
  <c r="P5397" i="12" l="1"/>
  <c r="Q5397" i="12"/>
  <c r="R5396" i="12"/>
  <c r="L5398" i="12"/>
  <c r="M5398" i="12"/>
  <c r="N5397" i="12"/>
  <c r="I5398" i="12"/>
  <c r="J5398" i="12" s="1"/>
  <c r="H5399" i="12"/>
  <c r="E5400" i="12"/>
  <c r="F5401" i="12"/>
  <c r="G5401" i="12" s="1"/>
  <c r="P5398" i="12" l="1"/>
  <c r="Q5398" i="12"/>
  <c r="R5397" i="12"/>
  <c r="L5399" i="12"/>
  <c r="M5399" i="12"/>
  <c r="N5398" i="12"/>
  <c r="I5399" i="12"/>
  <c r="J5399" i="12" s="1"/>
  <c r="H5400" i="12"/>
  <c r="F5402" i="12"/>
  <c r="G5402" i="12" s="1"/>
  <c r="E5401" i="12"/>
  <c r="P5399" i="12" l="1"/>
  <c r="Q5399" i="12"/>
  <c r="R5398" i="12"/>
  <c r="N5399" i="12"/>
  <c r="L5400" i="12"/>
  <c r="M5400" i="12"/>
  <c r="I5400" i="12"/>
  <c r="J5400" i="12" s="1"/>
  <c r="H5401" i="12"/>
  <c r="F5403" i="12"/>
  <c r="G5403" i="12" s="1"/>
  <c r="E5402" i="12"/>
  <c r="P5400" i="12" l="1"/>
  <c r="Q5400" i="12"/>
  <c r="R5399" i="12"/>
  <c r="L5401" i="12"/>
  <c r="M5401" i="12"/>
  <c r="N5400" i="12"/>
  <c r="I5401" i="12"/>
  <c r="J5401" i="12" s="1"/>
  <c r="H5402" i="12"/>
  <c r="E5403" i="12"/>
  <c r="F5404" i="12"/>
  <c r="G5404" i="12" s="1"/>
  <c r="P5401" i="12" l="1"/>
  <c r="Q5401" i="12"/>
  <c r="R5400" i="12"/>
  <c r="L5402" i="12"/>
  <c r="M5402" i="12"/>
  <c r="N5401" i="12"/>
  <c r="I5402" i="12"/>
  <c r="J5402" i="12" s="1"/>
  <c r="H5403" i="12"/>
  <c r="F5405" i="12"/>
  <c r="G5405" i="12" s="1"/>
  <c r="E5404" i="12"/>
  <c r="P5402" i="12" l="1"/>
  <c r="Q5402" i="12"/>
  <c r="R5401" i="12"/>
  <c r="L5403" i="12"/>
  <c r="M5403" i="12"/>
  <c r="N5402" i="12"/>
  <c r="I5403" i="12"/>
  <c r="J5403" i="12" s="1"/>
  <c r="H5404" i="12"/>
  <c r="M5404" i="12" s="1"/>
  <c r="F5406" i="12"/>
  <c r="G5406" i="12" s="1"/>
  <c r="E5405" i="12"/>
  <c r="P5403" i="12" l="1"/>
  <c r="Q5403" i="12"/>
  <c r="Q5404" i="12" s="1"/>
  <c r="R5402" i="12"/>
  <c r="N5403" i="12"/>
  <c r="I5404" i="12"/>
  <c r="J5404" i="12" s="1"/>
  <c r="L5404" i="12"/>
  <c r="N5404" i="12" s="1"/>
  <c r="H5405" i="12"/>
  <c r="F5407" i="12"/>
  <c r="G5407" i="12" s="1"/>
  <c r="E5406" i="12"/>
  <c r="P5404" i="12" l="1"/>
  <c r="R5404" i="12" s="1"/>
  <c r="R5403" i="12"/>
  <c r="L5405" i="12"/>
  <c r="M5405" i="12"/>
  <c r="I5405" i="12"/>
  <c r="J5405" i="12" s="1"/>
  <c r="H5406" i="12"/>
  <c r="E5407" i="12"/>
  <c r="F5408" i="12"/>
  <c r="G5408" i="12" s="1"/>
  <c r="P5405" i="12" l="1"/>
  <c r="Q5405" i="12"/>
  <c r="L5406" i="12"/>
  <c r="M5406" i="12"/>
  <c r="N5405" i="12"/>
  <c r="I5406" i="12"/>
  <c r="J5406" i="12" s="1"/>
  <c r="H5407" i="12"/>
  <c r="M5407" i="12" s="1"/>
  <c r="F5409" i="12"/>
  <c r="G5409" i="12" s="1"/>
  <c r="E5408" i="12"/>
  <c r="P5406" i="12" l="1"/>
  <c r="Q5406" i="12"/>
  <c r="Q5407" i="12" s="1"/>
  <c r="R5405" i="12"/>
  <c r="N5406" i="12"/>
  <c r="I5407" i="12"/>
  <c r="J5407" i="12" s="1"/>
  <c r="L5407" i="12"/>
  <c r="N5407" i="12" s="1"/>
  <c r="H5408" i="12"/>
  <c r="M5408" i="12" s="1"/>
  <c r="E5409" i="12"/>
  <c r="F5410" i="12"/>
  <c r="G5410" i="12" s="1"/>
  <c r="P5407" i="12" l="1"/>
  <c r="R5407" i="12" s="1"/>
  <c r="Q5408" i="12"/>
  <c r="R5406" i="12"/>
  <c r="I5408" i="12"/>
  <c r="J5408" i="12" s="1"/>
  <c r="L5408" i="12"/>
  <c r="N5408" i="12" s="1"/>
  <c r="H5409" i="12"/>
  <c r="F5411" i="12"/>
  <c r="G5411" i="12" s="1"/>
  <c r="E5410" i="12"/>
  <c r="P5408" i="12" l="1"/>
  <c r="R5408" i="12" s="1"/>
  <c r="L5409" i="12"/>
  <c r="M5409" i="12"/>
  <c r="I5409" i="12"/>
  <c r="J5409" i="12" s="1"/>
  <c r="H5410" i="12"/>
  <c r="E5411" i="12"/>
  <c r="F5412" i="12"/>
  <c r="G5412" i="12" s="1"/>
  <c r="P5409" i="12" l="1"/>
  <c r="Q5409" i="12"/>
  <c r="L5410" i="12"/>
  <c r="M5410" i="12"/>
  <c r="N5409" i="12"/>
  <c r="I5410" i="12"/>
  <c r="J5410" i="12" s="1"/>
  <c r="H5411" i="12"/>
  <c r="M5411" i="12" s="1"/>
  <c r="F5413" i="12"/>
  <c r="G5413" i="12" s="1"/>
  <c r="E5412" i="12"/>
  <c r="P5410" i="12" l="1"/>
  <c r="Q5410" i="12"/>
  <c r="Q5411" i="12" s="1"/>
  <c r="R5409" i="12"/>
  <c r="N5410" i="12"/>
  <c r="I5411" i="12"/>
  <c r="J5411" i="12" s="1"/>
  <c r="L5411" i="12"/>
  <c r="N5411" i="12" s="1"/>
  <c r="H5412" i="12"/>
  <c r="M5412" i="12" s="1"/>
  <c r="F5414" i="12"/>
  <c r="G5414" i="12" s="1"/>
  <c r="E5413" i="12"/>
  <c r="P5411" i="12" l="1"/>
  <c r="R5411" i="12" s="1"/>
  <c r="Q5412" i="12"/>
  <c r="R5410" i="12"/>
  <c r="I5412" i="12"/>
  <c r="J5412" i="12" s="1"/>
  <c r="L5412" i="12"/>
  <c r="N5412" i="12" s="1"/>
  <c r="H5413" i="12"/>
  <c r="E5414" i="12"/>
  <c r="F5415" i="12"/>
  <c r="G5415" i="12" s="1"/>
  <c r="P5412" i="12" l="1"/>
  <c r="R5412" i="12" s="1"/>
  <c r="L5413" i="12"/>
  <c r="M5413" i="12"/>
  <c r="I5413" i="12"/>
  <c r="J5413" i="12" s="1"/>
  <c r="H5414" i="12"/>
  <c r="M5414" i="12" s="1"/>
  <c r="F5416" i="12"/>
  <c r="G5416" i="12" s="1"/>
  <c r="E5415" i="12"/>
  <c r="P5413" i="12" l="1"/>
  <c r="Q5413" i="12"/>
  <c r="Q5414" i="12" s="1"/>
  <c r="N5413" i="12"/>
  <c r="I5414" i="12"/>
  <c r="J5414" i="12" s="1"/>
  <c r="L5414" i="12"/>
  <c r="N5414" i="12" s="1"/>
  <c r="H5415" i="12"/>
  <c r="E5416" i="12"/>
  <c r="F5417" i="12"/>
  <c r="G5417" i="12" s="1"/>
  <c r="P5414" i="12" l="1"/>
  <c r="R5414" i="12" s="1"/>
  <c r="R5413" i="12"/>
  <c r="L5415" i="12"/>
  <c r="M5415" i="12"/>
  <c r="I5415" i="12"/>
  <c r="J5415" i="12" s="1"/>
  <c r="H5416" i="12"/>
  <c r="F5418" i="12"/>
  <c r="G5418" i="12" s="1"/>
  <c r="E5417" i="12"/>
  <c r="P5415" i="12" l="1"/>
  <c r="Q5415" i="12"/>
  <c r="L5416" i="12"/>
  <c r="M5416" i="12"/>
  <c r="N5415" i="12"/>
  <c r="I5416" i="12"/>
  <c r="J5416" i="12" s="1"/>
  <c r="H5417" i="12"/>
  <c r="M5417" i="12" s="1"/>
  <c r="E5418" i="12"/>
  <c r="F5419" i="12"/>
  <c r="G5419" i="12" s="1"/>
  <c r="P5416" i="12" l="1"/>
  <c r="Q5416" i="12"/>
  <c r="Q5417" i="12" s="1"/>
  <c r="R5415" i="12"/>
  <c r="N5416" i="12"/>
  <c r="I5417" i="12"/>
  <c r="J5417" i="12" s="1"/>
  <c r="L5417" i="12"/>
  <c r="N5417" i="12" s="1"/>
  <c r="H5418" i="12"/>
  <c r="F5420" i="12"/>
  <c r="G5420" i="12" s="1"/>
  <c r="E5419" i="12"/>
  <c r="P5417" i="12" l="1"/>
  <c r="R5417" i="12" s="1"/>
  <c r="R5416" i="12"/>
  <c r="L5418" i="12"/>
  <c r="M5418" i="12"/>
  <c r="I5418" i="12"/>
  <c r="J5418" i="12" s="1"/>
  <c r="H5419" i="12"/>
  <c r="F5421" i="12"/>
  <c r="G5421" i="12" s="1"/>
  <c r="E5420" i="12"/>
  <c r="P5418" i="12" l="1"/>
  <c r="Q5418" i="12"/>
  <c r="L5419" i="12"/>
  <c r="M5419" i="12"/>
  <c r="N5418" i="12"/>
  <c r="I5419" i="12"/>
  <c r="J5419" i="12" s="1"/>
  <c r="H5420" i="12"/>
  <c r="F5422" i="12"/>
  <c r="G5422" i="12" s="1"/>
  <c r="E5421" i="12"/>
  <c r="P5419" i="12" l="1"/>
  <c r="Q5419" i="12"/>
  <c r="R5418" i="12"/>
  <c r="L5420" i="12"/>
  <c r="M5420" i="12"/>
  <c r="N5419" i="12"/>
  <c r="I5420" i="12"/>
  <c r="J5420" i="12" s="1"/>
  <c r="H5421" i="12"/>
  <c r="F5423" i="12"/>
  <c r="G5423" i="12" s="1"/>
  <c r="E5422" i="12"/>
  <c r="P5420" i="12" l="1"/>
  <c r="Q5420" i="12"/>
  <c r="R5419" i="12"/>
  <c r="L5421" i="12"/>
  <c r="M5421" i="12"/>
  <c r="N5420" i="12"/>
  <c r="I5421" i="12"/>
  <c r="J5421" i="12" s="1"/>
  <c r="H5422" i="12"/>
  <c r="F5424" i="12"/>
  <c r="G5424" i="12" s="1"/>
  <c r="E5423" i="12"/>
  <c r="R5420" i="12" l="1"/>
  <c r="P5421" i="12"/>
  <c r="Q5421" i="12"/>
  <c r="L5422" i="12"/>
  <c r="M5422" i="12"/>
  <c r="N5421" i="12"/>
  <c r="I5422" i="12"/>
  <c r="J5422" i="12" s="1"/>
  <c r="H5423" i="12"/>
  <c r="M5423" i="12" s="1"/>
  <c r="F5425" i="12"/>
  <c r="G5425" i="12" s="1"/>
  <c r="E5424" i="12"/>
  <c r="P5422" i="12" l="1"/>
  <c r="Q5422" i="12"/>
  <c r="Q5423" i="12" s="1"/>
  <c r="R5421" i="12"/>
  <c r="N5422" i="12"/>
  <c r="I5423" i="12"/>
  <c r="J5423" i="12" s="1"/>
  <c r="L5423" i="12"/>
  <c r="N5423" i="12" s="1"/>
  <c r="H5424" i="12"/>
  <c r="F5426" i="12"/>
  <c r="G5426" i="12" s="1"/>
  <c r="E5425" i="12"/>
  <c r="P5423" i="12" l="1"/>
  <c r="R5423" i="12" s="1"/>
  <c r="R5422" i="12"/>
  <c r="L5424" i="12"/>
  <c r="M5424" i="12"/>
  <c r="I5424" i="12"/>
  <c r="J5424" i="12" s="1"/>
  <c r="H5425" i="12"/>
  <c r="F5427" i="12"/>
  <c r="G5427" i="12" s="1"/>
  <c r="E5426" i="12"/>
  <c r="P5424" i="12" l="1"/>
  <c r="Q5424" i="12"/>
  <c r="L5425" i="12"/>
  <c r="M5425" i="12"/>
  <c r="N5424" i="12"/>
  <c r="I5425" i="12"/>
  <c r="J5425" i="12" s="1"/>
  <c r="H5426" i="12"/>
  <c r="M5426" i="12" s="1"/>
  <c r="F5428" i="12"/>
  <c r="G5428" i="12" s="1"/>
  <c r="E5427" i="12"/>
  <c r="P5425" i="12" l="1"/>
  <c r="Q5425" i="12"/>
  <c r="Q5426" i="12" s="1"/>
  <c r="R5424" i="12"/>
  <c r="N5425" i="12"/>
  <c r="I5426" i="12"/>
  <c r="J5426" i="12" s="1"/>
  <c r="L5426" i="12"/>
  <c r="N5426" i="12" s="1"/>
  <c r="H5427" i="12"/>
  <c r="F5429" i="12"/>
  <c r="G5429" i="12" s="1"/>
  <c r="E5428" i="12"/>
  <c r="P5426" i="12" l="1"/>
  <c r="R5426" i="12" s="1"/>
  <c r="R5425" i="12"/>
  <c r="L5427" i="12"/>
  <c r="M5427" i="12"/>
  <c r="I5427" i="12"/>
  <c r="J5427" i="12" s="1"/>
  <c r="H5428" i="12"/>
  <c r="E5429" i="12"/>
  <c r="F5430" i="12"/>
  <c r="G5430" i="12" s="1"/>
  <c r="P5427" i="12" l="1"/>
  <c r="Q5427" i="12"/>
  <c r="L5428" i="12"/>
  <c r="M5428" i="12"/>
  <c r="N5427" i="12"/>
  <c r="I5428" i="12"/>
  <c r="J5428" i="12" s="1"/>
  <c r="H5429" i="12"/>
  <c r="F5431" i="12"/>
  <c r="G5431" i="12" s="1"/>
  <c r="E5430" i="12"/>
  <c r="P5428" i="12" l="1"/>
  <c r="Q5428" i="12"/>
  <c r="R5427" i="12"/>
  <c r="L5429" i="12"/>
  <c r="M5429" i="12"/>
  <c r="N5428" i="12"/>
  <c r="I5429" i="12"/>
  <c r="J5429" i="12" s="1"/>
  <c r="H5430" i="12"/>
  <c r="F5432" i="12"/>
  <c r="G5432" i="12" s="1"/>
  <c r="E5431" i="12"/>
  <c r="P5429" i="12" l="1"/>
  <c r="Q5429" i="12"/>
  <c r="R5428" i="12"/>
  <c r="L5430" i="12"/>
  <c r="M5430" i="12"/>
  <c r="N5429" i="12"/>
  <c r="I5430" i="12"/>
  <c r="J5430" i="12" s="1"/>
  <c r="H5431" i="12"/>
  <c r="F5433" i="12"/>
  <c r="G5433" i="12" s="1"/>
  <c r="E5432" i="12"/>
  <c r="P5430" i="12" l="1"/>
  <c r="Q5430" i="12"/>
  <c r="R5429" i="12"/>
  <c r="L5431" i="12"/>
  <c r="M5431" i="12"/>
  <c r="N5430" i="12"/>
  <c r="I5431" i="12"/>
  <c r="J5431" i="12" s="1"/>
  <c r="H5432" i="12"/>
  <c r="E5433" i="12"/>
  <c r="F5434" i="12"/>
  <c r="G5434" i="12" s="1"/>
  <c r="P5431" i="12" l="1"/>
  <c r="Q5431" i="12"/>
  <c r="R5430" i="12"/>
  <c r="L5432" i="12"/>
  <c r="M5432" i="12"/>
  <c r="N5431" i="12"/>
  <c r="I5432" i="12"/>
  <c r="J5432" i="12" s="1"/>
  <c r="H5433" i="12"/>
  <c r="M5433" i="12" s="1"/>
  <c r="F5435" i="12"/>
  <c r="G5435" i="12" s="1"/>
  <c r="E5434" i="12"/>
  <c r="P5432" i="12" l="1"/>
  <c r="Q5432" i="12"/>
  <c r="Q5433" i="12" s="1"/>
  <c r="R5431" i="12"/>
  <c r="N5432" i="12"/>
  <c r="I5433" i="12"/>
  <c r="J5433" i="12" s="1"/>
  <c r="L5433" i="12"/>
  <c r="N5433" i="12" s="1"/>
  <c r="H5434" i="12"/>
  <c r="M5434" i="12" s="1"/>
  <c r="F5436" i="12"/>
  <c r="G5436" i="12" s="1"/>
  <c r="E5435" i="12"/>
  <c r="P5433" i="12" l="1"/>
  <c r="R5433" i="12" s="1"/>
  <c r="Q5434" i="12"/>
  <c r="R5432" i="12"/>
  <c r="I5434" i="12"/>
  <c r="J5434" i="12" s="1"/>
  <c r="L5434" i="12"/>
  <c r="N5434" i="12" s="1"/>
  <c r="H5435" i="12"/>
  <c r="F5437" i="12"/>
  <c r="G5437" i="12" s="1"/>
  <c r="E5436" i="12"/>
  <c r="P5434" i="12" l="1"/>
  <c r="R5434" i="12" s="1"/>
  <c r="L5435" i="12"/>
  <c r="M5435" i="12"/>
  <c r="I5435" i="12"/>
  <c r="J5435" i="12" s="1"/>
  <c r="H5436" i="12"/>
  <c r="E5437" i="12"/>
  <c r="F5438" i="12"/>
  <c r="G5438" i="12" s="1"/>
  <c r="P5435" i="12" l="1"/>
  <c r="Q5435" i="12"/>
  <c r="L5436" i="12"/>
  <c r="M5436" i="12"/>
  <c r="N5435" i="12"/>
  <c r="I5436" i="12"/>
  <c r="J5436" i="12" s="1"/>
  <c r="H5437" i="12"/>
  <c r="M5437" i="12" s="1"/>
  <c r="F5439" i="12"/>
  <c r="G5439" i="12" s="1"/>
  <c r="E5438" i="12"/>
  <c r="P5436" i="12" l="1"/>
  <c r="Q5436" i="12"/>
  <c r="Q5437" i="12" s="1"/>
  <c r="R5435" i="12"/>
  <c r="N5436" i="12"/>
  <c r="I5437" i="12"/>
  <c r="J5437" i="12" s="1"/>
  <c r="L5437" i="12"/>
  <c r="N5437" i="12" s="1"/>
  <c r="H5438" i="12"/>
  <c r="F5440" i="12"/>
  <c r="G5440" i="12" s="1"/>
  <c r="E5439" i="12"/>
  <c r="P5437" i="12" l="1"/>
  <c r="R5437" i="12" s="1"/>
  <c r="R5436" i="12"/>
  <c r="L5438" i="12"/>
  <c r="M5438" i="12"/>
  <c r="I5438" i="12"/>
  <c r="J5438" i="12" s="1"/>
  <c r="H5439" i="12"/>
  <c r="F5441" i="12"/>
  <c r="G5441" i="12" s="1"/>
  <c r="E5440" i="12"/>
  <c r="P5438" i="12" l="1"/>
  <c r="Q5438" i="12"/>
  <c r="L5439" i="12"/>
  <c r="M5439" i="12"/>
  <c r="N5438" i="12"/>
  <c r="I5439" i="12"/>
  <c r="J5439" i="12" s="1"/>
  <c r="H5440" i="12"/>
  <c r="F5442" i="12"/>
  <c r="G5442" i="12" s="1"/>
  <c r="E5441" i="12"/>
  <c r="P5439" i="12" l="1"/>
  <c r="Q5439" i="12"/>
  <c r="R5438" i="12"/>
  <c r="L5440" i="12"/>
  <c r="M5440" i="12"/>
  <c r="N5439" i="12"/>
  <c r="I5440" i="12"/>
  <c r="J5440" i="12" s="1"/>
  <c r="H5441" i="12"/>
  <c r="F5443" i="12"/>
  <c r="G5443" i="12" s="1"/>
  <c r="E5442" i="12"/>
  <c r="P5440" i="12" l="1"/>
  <c r="Q5440" i="12"/>
  <c r="R5439" i="12"/>
  <c r="L5441" i="12"/>
  <c r="M5441" i="12"/>
  <c r="N5440" i="12"/>
  <c r="I5441" i="12"/>
  <c r="J5441" i="12" s="1"/>
  <c r="H5442" i="12"/>
  <c r="F5444" i="12"/>
  <c r="G5444" i="12" s="1"/>
  <c r="E5443" i="12"/>
  <c r="P5441" i="12" l="1"/>
  <c r="Q5441" i="12"/>
  <c r="R5440" i="12"/>
  <c r="L5442" i="12"/>
  <c r="M5442" i="12"/>
  <c r="N5441" i="12"/>
  <c r="I5442" i="12"/>
  <c r="J5442" i="12" s="1"/>
  <c r="H5443" i="12"/>
  <c r="F5445" i="12"/>
  <c r="G5445" i="12" s="1"/>
  <c r="E5444" i="12"/>
  <c r="P5442" i="12" l="1"/>
  <c r="Q5442" i="12"/>
  <c r="R5441" i="12"/>
  <c r="L5443" i="12"/>
  <c r="M5443" i="12"/>
  <c r="N5442" i="12"/>
  <c r="I5443" i="12"/>
  <c r="J5443" i="12" s="1"/>
  <c r="H5444" i="12"/>
  <c r="F5446" i="12"/>
  <c r="G5446" i="12" s="1"/>
  <c r="E5445" i="12"/>
  <c r="P5443" i="12" l="1"/>
  <c r="Q5443" i="12"/>
  <c r="R5442" i="12"/>
  <c r="L5444" i="12"/>
  <c r="M5444" i="12"/>
  <c r="N5443" i="12"/>
  <c r="I5444" i="12"/>
  <c r="J5444" i="12" s="1"/>
  <c r="H5445" i="12"/>
  <c r="F5447" i="12"/>
  <c r="G5447" i="12" s="1"/>
  <c r="E5446" i="12"/>
  <c r="P5444" i="12" l="1"/>
  <c r="Q5444" i="12"/>
  <c r="R5443" i="12"/>
  <c r="L5445" i="12"/>
  <c r="M5445" i="12"/>
  <c r="N5444" i="12"/>
  <c r="I5445" i="12"/>
  <c r="J5445" i="12" s="1"/>
  <c r="H5446" i="12"/>
  <c r="E5447" i="12"/>
  <c r="F5448" i="12"/>
  <c r="G5448" i="12" s="1"/>
  <c r="P5445" i="12" l="1"/>
  <c r="Q5445" i="12"/>
  <c r="R5444" i="12"/>
  <c r="L5446" i="12"/>
  <c r="M5446" i="12"/>
  <c r="N5445" i="12"/>
  <c r="I5446" i="12"/>
  <c r="J5446" i="12" s="1"/>
  <c r="H5447" i="12"/>
  <c r="F5449" i="12"/>
  <c r="G5449" i="12" s="1"/>
  <c r="E5448" i="12"/>
  <c r="P5446" i="12" l="1"/>
  <c r="Q5446" i="12"/>
  <c r="R5445" i="12"/>
  <c r="L5447" i="12"/>
  <c r="M5447" i="12"/>
  <c r="N5446" i="12"/>
  <c r="I5447" i="12"/>
  <c r="J5447" i="12" s="1"/>
  <c r="H5448" i="12"/>
  <c r="E5449" i="12"/>
  <c r="F5450" i="12"/>
  <c r="G5450" i="12" s="1"/>
  <c r="P5447" i="12" l="1"/>
  <c r="Q5447" i="12"/>
  <c r="R5446" i="12"/>
  <c r="L5448" i="12"/>
  <c r="M5448" i="12"/>
  <c r="N5447" i="12"/>
  <c r="I5448" i="12"/>
  <c r="J5448" i="12" s="1"/>
  <c r="H5449" i="12"/>
  <c r="F5451" i="12"/>
  <c r="G5451" i="12" s="1"/>
  <c r="E5450" i="12"/>
  <c r="P5448" i="12" l="1"/>
  <c r="Q5448" i="12"/>
  <c r="R5447" i="12"/>
  <c r="L5449" i="12"/>
  <c r="M5449" i="12"/>
  <c r="N5448" i="12"/>
  <c r="I5449" i="12"/>
  <c r="J5449" i="12" s="1"/>
  <c r="H5450" i="12"/>
  <c r="F5452" i="12"/>
  <c r="G5452" i="12" s="1"/>
  <c r="E5451" i="12"/>
  <c r="P5449" i="12" l="1"/>
  <c r="Q5449" i="12"/>
  <c r="R5448" i="12"/>
  <c r="L5450" i="12"/>
  <c r="M5450" i="12"/>
  <c r="N5449" i="12"/>
  <c r="I5450" i="12"/>
  <c r="J5450" i="12" s="1"/>
  <c r="H5451" i="12"/>
  <c r="F5453" i="12"/>
  <c r="G5453" i="12" s="1"/>
  <c r="E5452" i="12"/>
  <c r="P5450" i="12" l="1"/>
  <c r="Q5450" i="12"/>
  <c r="R5449" i="12"/>
  <c r="L5451" i="12"/>
  <c r="M5451" i="12"/>
  <c r="N5450" i="12"/>
  <c r="I5451" i="12"/>
  <c r="J5451" i="12" s="1"/>
  <c r="H5452" i="12"/>
  <c r="E5453" i="12"/>
  <c r="F5454" i="12"/>
  <c r="G5454" i="12" s="1"/>
  <c r="P5451" i="12" l="1"/>
  <c r="Q5451" i="12"/>
  <c r="R5450" i="12"/>
  <c r="L5452" i="12"/>
  <c r="M5452" i="12"/>
  <c r="N5451" i="12"/>
  <c r="I5452" i="12"/>
  <c r="J5452" i="12" s="1"/>
  <c r="H5453" i="12"/>
  <c r="F5455" i="12"/>
  <c r="G5455" i="12" s="1"/>
  <c r="E5454" i="12"/>
  <c r="P5452" i="12" l="1"/>
  <c r="Q5452" i="12"/>
  <c r="R5451" i="12"/>
  <c r="L5453" i="12"/>
  <c r="M5453" i="12"/>
  <c r="N5452" i="12"/>
  <c r="I5453" i="12"/>
  <c r="J5453" i="12" s="1"/>
  <c r="H5454" i="12"/>
  <c r="E5455" i="12"/>
  <c r="F5456" i="12"/>
  <c r="G5456" i="12" s="1"/>
  <c r="P5453" i="12" l="1"/>
  <c r="Q5453" i="12"/>
  <c r="R5452" i="12"/>
  <c r="L5454" i="12"/>
  <c r="M5454" i="12"/>
  <c r="N5453" i="12"/>
  <c r="I5454" i="12"/>
  <c r="J5454" i="12" s="1"/>
  <c r="H5455" i="12"/>
  <c r="F5457" i="12"/>
  <c r="G5457" i="12" s="1"/>
  <c r="E5456" i="12"/>
  <c r="P5454" i="12" l="1"/>
  <c r="Q5454" i="12"/>
  <c r="R5453" i="12"/>
  <c r="L5455" i="12"/>
  <c r="M5455" i="12"/>
  <c r="N5454" i="12"/>
  <c r="I5455" i="12"/>
  <c r="J5455" i="12" s="1"/>
  <c r="H5456" i="12"/>
  <c r="E5457" i="12"/>
  <c r="F5458" i="12"/>
  <c r="G5458" i="12" s="1"/>
  <c r="P5455" i="12" l="1"/>
  <c r="Q5455" i="12"/>
  <c r="R5454" i="12"/>
  <c r="L5456" i="12"/>
  <c r="M5456" i="12"/>
  <c r="N5455" i="12"/>
  <c r="I5456" i="12"/>
  <c r="J5456" i="12" s="1"/>
  <c r="H5457" i="12"/>
  <c r="F5459" i="12"/>
  <c r="G5459" i="12" s="1"/>
  <c r="E5458" i="12"/>
  <c r="P5456" i="12" l="1"/>
  <c r="Q5456" i="12"/>
  <c r="R5455" i="12"/>
  <c r="L5457" i="12"/>
  <c r="M5457" i="12"/>
  <c r="N5456" i="12"/>
  <c r="I5457" i="12"/>
  <c r="J5457" i="12" s="1"/>
  <c r="H5458" i="12"/>
  <c r="F5460" i="12"/>
  <c r="G5460" i="12" s="1"/>
  <c r="E5459" i="12"/>
  <c r="P5457" i="12" l="1"/>
  <c r="Q5457" i="12"/>
  <c r="R5456" i="12"/>
  <c r="L5458" i="12"/>
  <c r="M5458" i="12"/>
  <c r="N5457" i="12"/>
  <c r="I5458" i="12"/>
  <c r="J5458" i="12" s="1"/>
  <c r="H5459" i="12"/>
  <c r="M5459" i="12" s="1"/>
  <c r="F5461" i="12"/>
  <c r="G5461" i="12" s="1"/>
  <c r="E5460" i="12"/>
  <c r="P5458" i="12" l="1"/>
  <c r="Q5458" i="12"/>
  <c r="Q5459" i="12" s="1"/>
  <c r="R5457" i="12"/>
  <c r="N5458" i="12"/>
  <c r="I5459" i="12"/>
  <c r="J5459" i="12" s="1"/>
  <c r="L5459" i="12"/>
  <c r="N5459" i="12" s="1"/>
  <c r="H5460" i="12"/>
  <c r="E5461" i="12"/>
  <c r="F5462" i="12"/>
  <c r="G5462" i="12" s="1"/>
  <c r="R5458" i="12" l="1"/>
  <c r="P5459" i="12"/>
  <c r="L5460" i="12"/>
  <c r="M5460" i="12"/>
  <c r="I5460" i="12"/>
  <c r="J5460" i="12" s="1"/>
  <c r="H5461" i="12"/>
  <c r="M5461" i="12" s="1"/>
  <c r="F5463" i="12"/>
  <c r="G5463" i="12" s="1"/>
  <c r="E5462" i="12"/>
  <c r="P5460" i="12" l="1"/>
  <c r="R5459" i="12"/>
  <c r="Q5460" i="12"/>
  <c r="Q5461" i="12" s="1"/>
  <c r="N5460" i="12"/>
  <c r="I5461" i="12"/>
  <c r="J5461" i="12" s="1"/>
  <c r="L5461" i="12"/>
  <c r="N5461" i="12" s="1"/>
  <c r="H5462" i="12"/>
  <c r="M5462" i="12" s="1"/>
  <c r="F5464" i="12"/>
  <c r="G5464" i="12" s="1"/>
  <c r="E5463" i="12"/>
  <c r="P5461" i="12" l="1"/>
  <c r="R5461" i="12" s="1"/>
  <c r="Q5462" i="12"/>
  <c r="R5460" i="12"/>
  <c r="I5462" i="12"/>
  <c r="J5462" i="12" s="1"/>
  <c r="L5462" i="12"/>
  <c r="N5462" i="12" s="1"/>
  <c r="H5463" i="12"/>
  <c r="F5465" i="12"/>
  <c r="G5465" i="12" s="1"/>
  <c r="E5464" i="12"/>
  <c r="P5462" i="12" l="1"/>
  <c r="R5462" i="12" s="1"/>
  <c r="L5463" i="12"/>
  <c r="M5463" i="12"/>
  <c r="I5463" i="12"/>
  <c r="J5463" i="12" s="1"/>
  <c r="H5464" i="12"/>
  <c r="F5466" i="12"/>
  <c r="G5466" i="12" s="1"/>
  <c r="E5465" i="12"/>
  <c r="P5463" i="12" l="1"/>
  <c r="Q5463" i="12"/>
  <c r="L5464" i="12"/>
  <c r="M5464" i="12"/>
  <c r="N5463" i="12"/>
  <c r="I5464" i="12"/>
  <c r="J5464" i="12" s="1"/>
  <c r="H5465" i="12"/>
  <c r="E5466" i="12"/>
  <c r="F5467" i="12"/>
  <c r="G5467" i="12" s="1"/>
  <c r="P5464" i="12" l="1"/>
  <c r="Q5464" i="12"/>
  <c r="R5463" i="12"/>
  <c r="L5465" i="12"/>
  <c r="M5465" i="12"/>
  <c r="N5464" i="12"/>
  <c r="I5465" i="12"/>
  <c r="J5465" i="12" s="1"/>
  <c r="H5466" i="12"/>
  <c r="F5468" i="12"/>
  <c r="G5468" i="12" s="1"/>
  <c r="E5467" i="12"/>
  <c r="P5465" i="12" l="1"/>
  <c r="Q5465" i="12"/>
  <c r="R5464" i="12"/>
  <c r="L5466" i="12"/>
  <c r="M5466" i="12"/>
  <c r="N5465" i="12"/>
  <c r="I5466" i="12"/>
  <c r="J5466" i="12" s="1"/>
  <c r="H5467" i="12"/>
  <c r="E5468" i="12"/>
  <c r="F5469" i="12"/>
  <c r="G5469" i="12" s="1"/>
  <c r="P5466" i="12" l="1"/>
  <c r="Q5466" i="12"/>
  <c r="R5465" i="12"/>
  <c r="L5467" i="12"/>
  <c r="M5467" i="12"/>
  <c r="N5466" i="12"/>
  <c r="I5467" i="12"/>
  <c r="J5467" i="12" s="1"/>
  <c r="H5468" i="12"/>
  <c r="F5470" i="12"/>
  <c r="G5470" i="12" s="1"/>
  <c r="E5469" i="12"/>
  <c r="P5467" i="12" l="1"/>
  <c r="Q5467" i="12"/>
  <c r="R5466" i="12"/>
  <c r="L5468" i="12"/>
  <c r="M5468" i="12"/>
  <c r="N5467" i="12"/>
  <c r="I5468" i="12"/>
  <c r="J5468" i="12" s="1"/>
  <c r="H5469" i="12"/>
  <c r="F5471" i="12"/>
  <c r="G5471" i="12" s="1"/>
  <c r="E5470" i="12"/>
  <c r="P5468" i="12" l="1"/>
  <c r="Q5468" i="12"/>
  <c r="R5467" i="12"/>
  <c r="L5469" i="12"/>
  <c r="M5469" i="12"/>
  <c r="N5468" i="12"/>
  <c r="I5469" i="12"/>
  <c r="J5469" i="12" s="1"/>
  <c r="H5470" i="12"/>
  <c r="F5472" i="12"/>
  <c r="G5472" i="12" s="1"/>
  <c r="E5471" i="12"/>
  <c r="P5469" i="12" l="1"/>
  <c r="Q5469" i="12"/>
  <c r="R5468" i="12"/>
  <c r="L5470" i="12"/>
  <c r="M5470" i="12"/>
  <c r="N5469" i="12"/>
  <c r="I5470" i="12"/>
  <c r="J5470" i="12" s="1"/>
  <c r="H5471" i="12"/>
  <c r="F5473" i="12"/>
  <c r="G5473" i="12" s="1"/>
  <c r="E5472" i="12"/>
  <c r="P5470" i="12" l="1"/>
  <c r="Q5470" i="12"/>
  <c r="R5469" i="12"/>
  <c r="L5471" i="12"/>
  <c r="M5471" i="12"/>
  <c r="N5470" i="12"/>
  <c r="I5471" i="12"/>
  <c r="J5471" i="12" s="1"/>
  <c r="H5472" i="12"/>
  <c r="F5474" i="12"/>
  <c r="G5474" i="12" s="1"/>
  <c r="E5473" i="12"/>
  <c r="P5471" i="12" l="1"/>
  <c r="Q5471" i="12"/>
  <c r="R5470" i="12"/>
  <c r="L5472" i="12"/>
  <c r="M5472" i="12"/>
  <c r="N5471" i="12"/>
  <c r="I5472" i="12"/>
  <c r="J5472" i="12" s="1"/>
  <c r="H5473" i="12"/>
  <c r="F5475" i="12"/>
  <c r="G5475" i="12" s="1"/>
  <c r="E5474" i="12"/>
  <c r="P5472" i="12" l="1"/>
  <c r="Q5472" i="12"/>
  <c r="R5471" i="12"/>
  <c r="L5473" i="12"/>
  <c r="M5473" i="12"/>
  <c r="N5472" i="12"/>
  <c r="I5473" i="12"/>
  <c r="J5473" i="12" s="1"/>
  <c r="H5474" i="12"/>
  <c r="M5474" i="12" s="1"/>
  <c r="E5475" i="12"/>
  <c r="F5476" i="12"/>
  <c r="G5476" i="12" s="1"/>
  <c r="P5473" i="12" l="1"/>
  <c r="Q5473" i="12"/>
  <c r="Q5474" i="12" s="1"/>
  <c r="R5472" i="12"/>
  <c r="N5473" i="12"/>
  <c r="I5474" i="12"/>
  <c r="J5474" i="12" s="1"/>
  <c r="L5474" i="12"/>
  <c r="N5474" i="12" s="1"/>
  <c r="H5475" i="12"/>
  <c r="F5477" i="12"/>
  <c r="G5477" i="12" s="1"/>
  <c r="E5476" i="12"/>
  <c r="P5474" i="12" l="1"/>
  <c r="R5474" i="12" s="1"/>
  <c r="R5473" i="12"/>
  <c r="L5475" i="12"/>
  <c r="M5475" i="12"/>
  <c r="I5475" i="12"/>
  <c r="J5475" i="12" s="1"/>
  <c r="H5476" i="12"/>
  <c r="F5478" i="12"/>
  <c r="G5478" i="12" s="1"/>
  <c r="E5477" i="12"/>
  <c r="P5475" i="12" l="1"/>
  <c r="Q5475" i="12"/>
  <c r="L5476" i="12"/>
  <c r="M5476" i="12"/>
  <c r="N5475" i="12"/>
  <c r="I5476" i="12"/>
  <c r="J5476" i="12" s="1"/>
  <c r="H5477" i="12"/>
  <c r="E5478" i="12"/>
  <c r="F5479" i="12"/>
  <c r="G5479" i="12" s="1"/>
  <c r="P5476" i="12" l="1"/>
  <c r="Q5476" i="12"/>
  <c r="R5475" i="12"/>
  <c r="L5477" i="12"/>
  <c r="M5477" i="12"/>
  <c r="N5476" i="12"/>
  <c r="I5477" i="12"/>
  <c r="J5477" i="12" s="1"/>
  <c r="H5478" i="12"/>
  <c r="F5480" i="12"/>
  <c r="G5480" i="12" s="1"/>
  <c r="E5479" i="12"/>
  <c r="P5477" i="12" l="1"/>
  <c r="Q5477" i="12"/>
  <c r="R5476" i="12"/>
  <c r="L5478" i="12"/>
  <c r="M5478" i="12"/>
  <c r="N5477" i="12"/>
  <c r="I5478" i="12"/>
  <c r="J5478" i="12" s="1"/>
  <c r="H5479" i="12"/>
  <c r="F5481" i="12"/>
  <c r="G5481" i="12" s="1"/>
  <c r="E5480" i="12"/>
  <c r="P5478" i="12" l="1"/>
  <c r="Q5478" i="12"/>
  <c r="R5477" i="12"/>
  <c r="L5479" i="12"/>
  <c r="M5479" i="12"/>
  <c r="N5478" i="12"/>
  <c r="I5479" i="12"/>
  <c r="J5479" i="12" s="1"/>
  <c r="H5480" i="12"/>
  <c r="E5481" i="12"/>
  <c r="F5482" i="12"/>
  <c r="G5482" i="12" s="1"/>
  <c r="P5479" i="12" l="1"/>
  <c r="Q5479" i="12"/>
  <c r="R5478" i="12"/>
  <c r="L5480" i="12"/>
  <c r="M5480" i="12"/>
  <c r="N5479" i="12"/>
  <c r="I5480" i="12"/>
  <c r="J5480" i="12" s="1"/>
  <c r="H5481" i="12"/>
  <c r="F5483" i="12"/>
  <c r="G5483" i="12" s="1"/>
  <c r="E5482" i="12"/>
  <c r="P5480" i="12" l="1"/>
  <c r="Q5480" i="12"/>
  <c r="R5479" i="12"/>
  <c r="L5481" i="12"/>
  <c r="M5481" i="12"/>
  <c r="N5480" i="12"/>
  <c r="I5481" i="12"/>
  <c r="J5481" i="12" s="1"/>
  <c r="H5482" i="12"/>
  <c r="E5483" i="12"/>
  <c r="F5484" i="12"/>
  <c r="G5484" i="12" s="1"/>
  <c r="P5481" i="12" l="1"/>
  <c r="Q5481" i="12"/>
  <c r="R5480" i="12"/>
  <c r="L5482" i="12"/>
  <c r="M5482" i="12"/>
  <c r="N5481" i="12"/>
  <c r="I5482" i="12"/>
  <c r="J5482" i="12" s="1"/>
  <c r="H5483" i="12"/>
  <c r="F5485" i="12"/>
  <c r="G5485" i="12" s="1"/>
  <c r="E5484" i="12"/>
  <c r="P5482" i="12" l="1"/>
  <c r="Q5482" i="12"/>
  <c r="R5481" i="12"/>
  <c r="L5483" i="12"/>
  <c r="M5483" i="12"/>
  <c r="N5482" i="12"/>
  <c r="I5483" i="12"/>
  <c r="J5483" i="12" s="1"/>
  <c r="H5484" i="12"/>
  <c r="F5486" i="12"/>
  <c r="G5486" i="12" s="1"/>
  <c r="E5485" i="12"/>
  <c r="P5483" i="12" l="1"/>
  <c r="Q5483" i="12"/>
  <c r="R5482" i="12"/>
  <c r="L5484" i="12"/>
  <c r="M5484" i="12"/>
  <c r="N5483" i="12"/>
  <c r="I5484" i="12"/>
  <c r="J5484" i="12" s="1"/>
  <c r="H5485" i="12"/>
  <c r="E5486" i="12"/>
  <c r="F5487" i="12"/>
  <c r="G5487" i="12" s="1"/>
  <c r="P5484" i="12" l="1"/>
  <c r="Q5484" i="12"/>
  <c r="R5483" i="12"/>
  <c r="L5485" i="12"/>
  <c r="M5485" i="12"/>
  <c r="N5484" i="12"/>
  <c r="I5485" i="12"/>
  <c r="J5485" i="12" s="1"/>
  <c r="H5486" i="12"/>
  <c r="F5488" i="12"/>
  <c r="G5488" i="12" s="1"/>
  <c r="E5487" i="12"/>
  <c r="P5485" i="12" l="1"/>
  <c r="Q5485" i="12"/>
  <c r="R5484" i="12"/>
  <c r="L5486" i="12"/>
  <c r="M5486" i="12"/>
  <c r="N5485" i="12"/>
  <c r="I5486" i="12"/>
  <c r="J5486" i="12" s="1"/>
  <c r="H5487" i="12"/>
  <c r="F5489" i="12"/>
  <c r="G5489" i="12" s="1"/>
  <c r="E5488" i="12"/>
  <c r="P5486" i="12" l="1"/>
  <c r="Q5486" i="12"/>
  <c r="R5485" i="12"/>
  <c r="L5487" i="12"/>
  <c r="M5487" i="12"/>
  <c r="N5486" i="12"/>
  <c r="I5487" i="12"/>
  <c r="J5487" i="12" s="1"/>
  <c r="H5488" i="12"/>
  <c r="E5489" i="12"/>
  <c r="F5490" i="12"/>
  <c r="G5490" i="12" s="1"/>
  <c r="P5487" i="12" l="1"/>
  <c r="Q5487" i="12"/>
  <c r="R5486" i="12"/>
  <c r="L5488" i="12"/>
  <c r="M5488" i="12"/>
  <c r="N5487" i="12"/>
  <c r="I5488" i="12"/>
  <c r="J5488" i="12" s="1"/>
  <c r="H5489" i="12"/>
  <c r="F5491" i="12"/>
  <c r="G5491" i="12" s="1"/>
  <c r="E5490" i="12"/>
  <c r="P5488" i="12" l="1"/>
  <c r="Q5488" i="12"/>
  <c r="R5487" i="12"/>
  <c r="L5489" i="12"/>
  <c r="M5489" i="12"/>
  <c r="N5488" i="12"/>
  <c r="I5489" i="12"/>
  <c r="J5489" i="12" s="1"/>
  <c r="H5490" i="12"/>
  <c r="M5490" i="12" s="1"/>
  <c r="E5491" i="12"/>
  <c r="F5492" i="12"/>
  <c r="G5492" i="12" s="1"/>
  <c r="P5489" i="12" l="1"/>
  <c r="Q5489" i="12"/>
  <c r="Q5490" i="12" s="1"/>
  <c r="R5488" i="12"/>
  <c r="N5489" i="12"/>
  <c r="I5490" i="12"/>
  <c r="J5490" i="12" s="1"/>
  <c r="L5490" i="12"/>
  <c r="N5490" i="12" s="1"/>
  <c r="H5491" i="12"/>
  <c r="F5493" i="12"/>
  <c r="G5493" i="12" s="1"/>
  <c r="E5492" i="12"/>
  <c r="P5490" i="12" l="1"/>
  <c r="R5490" i="12" s="1"/>
  <c r="R5489" i="12"/>
  <c r="L5491" i="12"/>
  <c r="M5491" i="12"/>
  <c r="I5491" i="12"/>
  <c r="J5491" i="12" s="1"/>
  <c r="H5492" i="12"/>
  <c r="E5493" i="12"/>
  <c r="F5494" i="12"/>
  <c r="G5494" i="12" s="1"/>
  <c r="P5491" i="12" l="1"/>
  <c r="Q5491" i="12"/>
  <c r="L5492" i="12"/>
  <c r="M5492" i="12"/>
  <c r="N5491" i="12"/>
  <c r="I5492" i="12"/>
  <c r="J5492" i="12" s="1"/>
  <c r="H5493" i="12"/>
  <c r="M5493" i="12" s="1"/>
  <c r="F5495" i="12"/>
  <c r="G5495" i="12" s="1"/>
  <c r="E5494" i="12"/>
  <c r="P5492" i="12" l="1"/>
  <c r="Q5492" i="12"/>
  <c r="Q5493" i="12" s="1"/>
  <c r="R5491" i="12"/>
  <c r="N5492" i="12"/>
  <c r="I5493" i="12"/>
  <c r="J5493" i="12" s="1"/>
  <c r="L5493" i="12"/>
  <c r="N5493" i="12" s="1"/>
  <c r="H5494" i="12"/>
  <c r="E5495" i="12"/>
  <c r="F5496" i="12"/>
  <c r="G5496" i="12" s="1"/>
  <c r="P5493" i="12" l="1"/>
  <c r="R5493" i="12" s="1"/>
  <c r="R5492" i="12"/>
  <c r="L5494" i="12"/>
  <c r="M5494" i="12"/>
  <c r="I5494" i="12"/>
  <c r="J5494" i="12" s="1"/>
  <c r="H5495" i="12"/>
  <c r="F5497" i="12"/>
  <c r="G5497" i="12" s="1"/>
  <c r="E5496" i="12"/>
  <c r="P5494" i="12" l="1"/>
  <c r="Q5494" i="12"/>
  <c r="L5495" i="12"/>
  <c r="M5495" i="12"/>
  <c r="N5494" i="12"/>
  <c r="I5495" i="12"/>
  <c r="J5495" i="12" s="1"/>
  <c r="H5496" i="12"/>
  <c r="E5497" i="12"/>
  <c r="F5498" i="12"/>
  <c r="G5498" i="12" s="1"/>
  <c r="P5495" i="12" l="1"/>
  <c r="Q5495" i="12"/>
  <c r="R5494" i="12"/>
  <c r="L5496" i="12"/>
  <c r="M5496" i="12"/>
  <c r="N5495" i="12"/>
  <c r="I5496" i="12"/>
  <c r="J5496" i="12" s="1"/>
  <c r="H5497" i="12"/>
  <c r="F5499" i="12"/>
  <c r="G5499" i="12" s="1"/>
  <c r="E5498" i="12"/>
  <c r="P5496" i="12" l="1"/>
  <c r="Q5496" i="12"/>
  <c r="R5495" i="12"/>
  <c r="L5497" i="12"/>
  <c r="M5497" i="12"/>
  <c r="N5496" i="12"/>
  <c r="I5497" i="12"/>
  <c r="J5497" i="12" s="1"/>
  <c r="H5498" i="12"/>
  <c r="M5498" i="12" s="1"/>
  <c r="E5499" i="12"/>
  <c r="F5500" i="12"/>
  <c r="G5500" i="12" s="1"/>
  <c r="P5497" i="12" l="1"/>
  <c r="Q5497" i="12"/>
  <c r="Q5498" i="12" s="1"/>
  <c r="R5496" i="12"/>
  <c r="N5497" i="12"/>
  <c r="I5498" i="12"/>
  <c r="J5498" i="12" s="1"/>
  <c r="L5498" i="12"/>
  <c r="N5498" i="12" s="1"/>
  <c r="H5499" i="12"/>
  <c r="F5501" i="12"/>
  <c r="G5501" i="12" s="1"/>
  <c r="E5500" i="12"/>
  <c r="P5498" i="12" l="1"/>
  <c r="R5498" i="12" s="1"/>
  <c r="R5497" i="12"/>
  <c r="L5499" i="12"/>
  <c r="M5499" i="12"/>
  <c r="I5499" i="12"/>
  <c r="J5499" i="12" s="1"/>
  <c r="H5500" i="12"/>
  <c r="E5501" i="12"/>
  <c r="F5502" i="12"/>
  <c r="G5502" i="12" s="1"/>
  <c r="P5499" i="12" l="1"/>
  <c r="Q5499" i="12"/>
  <c r="L5500" i="12"/>
  <c r="M5500" i="12"/>
  <c r="N5499" i="12"/>
  <c r="I5500" i="12"/>
  <c r="J5500" i="12" s="1"/>
  <c r="H5501" i="12"/>
  <c r="F5503" i="12"/>
  <c r="G5503" i="12" s="1"/>
  <c r="E5502" i="12"/>
  <c r="P5500" i="12" l="1"/>
  <c r="Q5500" i="12"/>
  <c r="R5499" i="12"/>
  <c r="L5501" i="12"/>
  <c r="M5501" i="12"/>
  <c r="N5500" i="12"/>
  <c r="I5501" i="12"/>
  <c r="J5501" i="12" s="1"/>
  <c r="H5502" i="12"/>
  <c r="F5504" i="12"/>
  <c r="G5504" i="12" s="1"/>
  <c r="E5503" i="12"/>
  <c r="P5501" i="12" l="1"/>
  <c r="Q5501" i="12"/>
  <c r="R5500" i="12"/>
  <c r="L5502" i="12"/>
  <c r="M5502" i="12"/>
  <c r="N5501" i="12"/>
  <c r="I5502" i="12"/>
  <c r="J5502" i="12" s="1"/>
  <c r="H5503" i="12"/>
  <c r="E5504" i="12"/>
  <c r="F5505" i="12"/>
  <c r="G5505" i="12" s="1"/>
  <c r="P5502" i="12" l="1"/>
  <c r="Q5502" i="12"/>
  <c r="R5501" i="12"/>
  <c r="L5503" i="12"/>
  <c r="M5503" i="12"/>
  <c r="N5502" i="12"/>
  <c r="I5503" i="12"/>
  <c r="J5503" i="12" s="1"/>
  <c r="H5504" i="12"/>
  <c r="F5506" i="12"/>
  <c r="G5506" i="12" s="1"/>
  <c r="E5505" i="12"/>
  <c r="P5503" i="12" l="1"/>
  <c r="Q5503" i="12"/>
  <c r="R5502" i="12"/>
  <c r="L5504" i="12"/>
  <c r="M5504" i="12"/>
  <c r="N5503" i="12"/>
  <c r="I5504" i="12"/>
  <c r="J5504" i="12" s="1"/>
  <c r="H5505" i="12"/>
  <c r="F5507" i="12"/>
  <c r="G5507" i="12" s="1"/>
  <c r="E5506" i="12"/>
  <c r="P5504" i="12" l="1"/>
  <c r="Q5504" i="12"/>
  <c r="R5503" i="12"/>
  <c r="L5505" i="12"/>
  <c r="M5505" i="12"/>
  <c r="N5504" i="12"/>
  <c r="I5505" i="12"/>
  <c r="J5505" i="12" s="1"/>
  <c r="H5506" i="12"/>
  <c r="E5507" i="12"/>
  <c r="F5508" i="12"/>
  <c r="G5508" i="12" s="1"/>
  <c r="P5505" i="12" l="1"/>
  <c r="Q5505" i="12"/>
  <c r="R5504" i="12"/>
  <c r="L5506" i="12"/>
  <c r="M5506" i="12"/>
  <c r="N5505" i="12"/>
  <c r="I5506" i="12"/>
  <c r="J5506" i="12" s="1"/>
  <c r="H5507" i="12"/>
  <c r="M5507" i="12" s="1"/>
  <c r="F5509" i="12"/>
  <c r="G5509" i="12" s="1"/>
  <c r="E5508" i="12"/>
  <c r="P5506" i="12" l="1"/>
  <c r="Q5506" i="12"/>
  <c r="Q5507" i="12" s="1"/>
  <c r="R5505" i="12"/>
  <c r="N5506" i="12"/>
  <c r="I5507" i="12"/>
  <c r="J5507" i="12" s="1"/>
  <c r="L5507" i="12"/>
  <c r="N5507" i="12" s="1"/>
  <c r="H5508" i="12"/>
  <c r="E5509" i="12"/>
  <c r="F5510" i="12"/>
  <c r="G5510" i="12" s="1"/>
  <c r="P5507" i="12" l="1"/>
  <c r="R5507" i="12" s="1"/>
  <c r="R5506" i="12"/>
  <c r="L5508" i="12"/>
  <c r="M5508" i="12"/>
  <c r="I5508" i="12"/>
  <c r="J5508" i="12" s="1"/>
  <c r="H5509" i="12"/>
  <c r="F5511" i="12"/>
  <c r="G5511" i="12" s="1"/>
  <c r="E5510" i="12"/>
  <c r="P5508" i="12" l="1"/>
  <c r="Q5508" i="12"/>
  <c r="L5509" i="12"/>
  <c r="M5509" i="12"/>
  <c r="N5508" i="12"/>
  <c r="I5509" i="12"/>
  <c r="J5509" i="12" s="1"/>
  <c r="H5510" i="12"/>
  <c r="F5512" i="12"/>
  <c r="G5512" i="12" s="1"/>
  <c r="E5511" i="12"/>
  <c r="P5509" i="12" l="1"/>
  <c r="Q5509" i="12"/>
  <c r="R5508" i="12"/>
  <c r="L5510" i="12"/>
  <c r="M5510" i="12"/>
  <c r="N5509" i="12"/>
  <c r="I5510" i="12"/>
  <c r="J5510" i="12" s="1"/>
  <c r="H5511" i="12"/>
  <c r="F5513" i="12"/>
  <c r="G5513" i="12" s="1"/>
  <c r="E5512" i="12"/>
  <c r="P5510" i="12" l="1"/>
  <c r="Q5510" i="12"/>
  <c r="R5509" i="12"/>
  <c r="L5511" i="12"/>
  <c r="M5511" i="12"/>
  <c r="N5510" i="12"/>
  <c r="I5511" i="12"/>
  <c r="J5511" i="12" s="1"/>
  <c r="H5512" i="12"/>
  <c r="E5513" i="12"/>
  <c r="F5514" i="12"/>
  <c r="G5514" i="12" s="1"/>
  <c r="P5511" i="12" l="1"/>
  <c r="Q5511" i="12"/>
  <c r="R5510" i="12"/>
  <c r="L5512" i="12"/>
  <c r="M5512" i="12"/>
  <c r="N5511" i="12"/>
  <c r="I5512" i="12"/>
  <c r="J5512" i="12" s="1"/>
  <c r="H5513" i="12"/>
  <c r="F5515" i="12"/>
  <c r="G5515" i="12" s="1"/>
  <c r="E5514" i="12"/>
  <c r="P5512" i="12" l="1"/>
  <c r="Q5512" i="12"/>
  <c r="R5511" i="12"/>
  <c r="L5513" i="12"/>
  <c r="M5513" i="12"/>
  <c r="N5512" i="12"/>
  <c r="I5513" i="12"/>
  <c r="J5513" i="12" s="1"/>
  <c r="H5514" i="12"/>
  <c r="E5515" i="12"/>
  <c r="F5516" i="12"/>
  <c r="G5516" i="12" s="1"/>
  <c r="P5513" i="12" l="1"/>
  <c r="Q5513" i="12"/>
  <c r="R5512" i="12"/>
  <c r="L5514" i="12"/>
  <c r="M5514" i="12"/>
  <c r="N5513" i="12"/>
  <c r="I5514" i="12"/>
  <c r="J5514" i="12" s="1"/>
  <c r="H5515" i="12"/>
  <c r="M5515" i="12" s="1"/>
  <c r="F5517" i="12"/>
  <c r="G5517" i="12" s="1"/>
  <c r="E5516" i="12"/>
  <c r="P5514" i="12" l="1"/>
  <c r="Q5514" i="12"/>
  <c r="Q5515" i="12" s="1"/>
  <c r="R5513" i="12"/>
  <c r="N5514" i="12"/>
  <c r="I5515" i="12"/>
  <c r="J5515" i="12" s="1"/>
  <c r="L5515" i="12"/>
  <c r="N5515" i="12" s="1"/>
  <c r="H5516" i="12"/>
  <c r="F5518" i="12"/>
  <c r="G5518" i="12" s="1"/>
  <c r="E5517" i="12"/>
  <c r="P5515" i="12" l="1"/>
  <c r="R5515" i="12" s="1"/>
  <c r="R5514" i="12"/>
  <c r="L5516" i="12"/>
  <c r="M5516" i="12"/>
  <c r="I5516" i="12"/>
  <c r="J5516" i="12" s="1"/>
  <c r="H5517" i="12"/>
  <c r="E5518" i="12"/>
  <c r="F5519" i="12"/>
  <c r="G5519" i="12" s="1"/>
  <c r="P5516" i="12" l="1"/>
  <c r="Q5516" i="12"/>
  <c r="L5517" i="12"/>
  <c r="M5517" i="12"/>
  <c r="N5516" i="12"/>
  <c r="I5517" i="12"/>
  <c r="J5517" i="12" s="1"/>
  <c r="H5518" i="12"/>
  <c r="M5518" i="12" s="1"/>
  <c r="F5520" i="12"/>
  <c r="G5520" i="12" s="1"/>
  <c r="E5519" i="12"/>
  <c r="P5517" i="12" l="1"/>
  <c r="Q5517" i="12"/>
  <c r="Q5518" i="12" s="1"/>
  <c r="R5516" i="12"/>
  <c r="N5517" i="12"/>
  <c r="I5518" i="12"/>
  <c r="J5518" i="12" s="1"/>
  <c r="L5518" i="12"/>
  <c r="N5518" i="12" s="1"/>
  <c r="H5519" i="12"/>
  <c r="F5521" i="12"/>
  <c r="G5521" i="12" s="1"/>
  <c r="E5520" i="12"/>
  <c r="P5518" i="12" l="1"/>
  <c r="R5518" i="12" s="1"/>
  <c r="R5517" i="12"/>
  <c r="L5519" i="12"/>
  <c r="M5519" i="12"/>
  <c r="I5519" i="12"/>
  <c r="J5519" i="12" s="1"/>
  <c r="H5520" i="12"/>
  <c r="F5522" i="12"/>
  <c r="G5522" i="12" s="1"/>
  <c r="E5521" i="12"/>
  <c r="P5519" i="12" l="1"/>
  <c r="Q5519" i="12"/>
  <c r="L5520" i="12"/>
  <c r="M5520" i="12"/>
  <c r="N5519" i="12"/>
  <c r="I5520" i="12"/>
  <c r="J5520" i="12" s="1"/>
  <c r="H5521" i="12"/>
  <c r="F5523" i="12"/>
  <c r="G5523" i="12" s="1"/>
  <c r="E5522" i="12"/>
  <c r="P5520" i="12" l="1"/>
  <c r="Q5520" i="12"/>
  <c r="R5519" i="12"/>
  <c r="L5521" i="12"/>
  <c r="M5521" i="12"/>
  <c r="N5520" i="12"/>
  <c r="I5521" i="12"/>
  <c r="J5521" i="12" s="1"/>
  <c r="H5522" i="12"/>
  <c r="F5524" i="12"/>
  <c r="G5524" i="12" s="1"/>
  <c r="E5523" i="12"/>
  <c r="P5521" i="12" l="1"/>
  <c r="Q5521" i="12"/>
  <c r="R5520" i="12"/>
  <c r="L5522" i="12"/>
  <c r="M5522" i="12"/>
  <c r="N5521" i="12"/>
  <c r="I5522" i="12"/>
  <c r="J5522" i="12" s="1"/>
  <c r="H5523" i="12"/>
  <c r="F5525" i="12"/>
  <c r="G5525" i="12" s="1"/>
  <c r="E5524" i="12"/>
  <c r="P5522" i="12" l="1"/>
  <c r="Q5522" i="12"/>
  <c r="R5521" i="12"/>
  <c r="L5523" i="12"/>
  <c r="M5523" i="12"/>
  <c r="N5522" i="12"/>
  <c r="I5523" i="12"/>
  <c r="J5523" i="12" s="1"/>
  <c r="H5524" i="12"/>
  <c r="F5526" i="12"/>
  <c r="G5526" i="12" s="1"/>
  <c r="E5525" i="12"/>
  <c r="P5523" i="12" l="1"/>
  <c r="Q5523" i="12"/>
  <c r="R5522" i="12"/>
  <c r="L5524" i="12"/>
  <c r="M5524" i="12"/>
  <c r="N5523" i="12"/>
  <c r="I5524" i="12"/>
  <c r="J5524" i="12" s="1"/>
  <c r="H5525" i="12"/>
  <c r="E5526" i="12"/>
  <c r="F5527" i="12"/>
  <c r="G5527" i="12" s="1"/>
  <c r="P5524" i="12" l="1"/>
  <c r="Q5524" i="12"/>
  <c r="R5523" i="12"/>
  <c r="L5525" i="12"/>
  <c r="M5525" i="12"/>
  <c r="N5524" i="12"/>
  <c r="I5525" i="12"/>
  <c r="J5525" i="12" s="1"/>
  <c r="H5526" i="12"/>
  <c r="F5528" i="12"/>
  <c r="G5528" i="12" s="1"/>
  <c r="E5527" i="12"/>
  <c r="P5525" i="12" l="1"/>
  <c r="Q5525" i="12"/>
  <c r="R5524" i="12"/>
  <c r="L5526" i="12"/>
  <c r="M5526" i="12"/>
  <c r="N5525" i="12"/>
  <c r="I5526" i="12"/>
  <c r="J5526" i="12" s="1"/>
  <c r="H5527" i="12"/>
  <c r="F5529" i="12"/>
  <c r="G5529" i="12" s="1"/>
  <c r="E5528" i="12"/>
  <c r="P5526" i="12" l="1"/>
  <c r="Q5526" i="12"/>
  <c r="R5525" i="12"/>
  <c r="L5527" i="12"/>
  <c r="M5527" i="12"/>
  <c r="N5526" i="12"/>
  <c r="I5527" i="12"/>
  <c r="J5527" i="12" s="1"/>
  <c r="H5528" i="12"/>
  <c r="E5529" i="12"/>
  <c r="F5530" i="12"/>
  <c r="G5530" i="12" s="1"/>
  <c r="P5527" i="12" l="1"/>
  <c r="Q5527" i="12"/>
  <c r="R5526" i="12"/>
  <c r="L5528" i="12"/>
  <c r="M5528" i="12"/>
  <c r="N5527" i="12"/>
  <c r="I5528" i="12"/>
  <c r="J5528" i="12" s="1"/>
  <c r="H5529" i="12"/>
  <c r="F5531" i="12"/>
  <c r="G5531" i="12" s="1"/>
  <c r="E5530" i="12"/>
  <c r="P5528" i="12" l="1"/>
  <c r="Q5528" i="12"/>
  <c r="R5527" i="12"/>
  <c r="L5529" i="12"/>
  <c r="M5529" i="12"/>
  <c r="N5528" i="12"/>
  <c r="I5529" i="12"/>
  <c r="J5529" i="12" s="1"/>
  <c r="H5530" i="12"/>
  <c r="E5531" i="12"/>
  <c r="F5532" i="12"/>
  <c r="G5532" i="12" s="1"/>
  <c r="P5529" i="12" l="1"/>
  <c r="Q5529" i="12"/>
  <c r="R5528" i="12"/>
  <c r="L5530" i="12"/>
  <c r="M5530" i="12"/>
  <c r="N5529" i="12"/>
  <c r="I5530" i="12"/>
  <c r="J5530" i="12" s="1"/>
  <c r="H5531" i="12"/>
  <c r="F5533" i="12"/>
  <c r="G5533" i="12" s="1"/>
  <c r="E5532" i="12"/>
  <c r="P5530" i="12" l="1"/>
  <c r="Q5530" i="12"/>
  <c r="R5529" i="12"/>
  <c r="L5531" i="12"/>
  <c r="M5531" i="12"/>
  <c r="N5530" i="12"/>
  <c r="I5531" i="12"/>
  <c r="J5531" i="12" s="1"/>
  <c r="H5532" i="12"/>
  <c r="F5534" i="12"/>
  <c r="G5534" i="12" s="1"/>
  <c r="E5533" i="12"/>
  <c r="P5531" i="12" l="1"/>
  <c r="Q5531" i="12"/>
  <c r="R5530" i="12"/>
  <c r="L5532" i="12"/>
  <c r="M5532" i="12"/>
  <c r="N5531" i="12"/>
  <c r="I5532" i="12"/>
  <c r="J5532" i="12" s="1"/>
  <c r="H5533" i="12"/>
  <c r="F5535" i="12"/>
  <c r="G5535" i="12" s="1"/>
  <c r="E5534" i="12"/>
  <c r="P5532" i="12" l="1"/>
  <c r="Q5532" i="12"/>
  <c r="R5531" i="12"/>
  <c r="L5533" i="12"/>
  <c r="M5533" i="12"/>
  <c r="N5532" i="12"/>
  <c r="I5533" i="12"/>
  <c r="J5533" i="12" s="1"/>
  <c r="H5534" i="12"/>
  <c r="E5535" i="12"/>
  <c r="F5536" i="12"/>
  <c r="G5536" i="12" s="1"/>
  <c r="R5532" i="12" l="1"/>
  <c r="P5533" i="12"/>
  <c r="Q5533" i="12"/>
  <c r="L5534" i="12"/>
  <c r="M5534" i="12"/>
  <c r="N5533" i="12"/>
  <c r="I5534" i="12"/>
  <c r="J5534" i="12" s="1"/>
  <c r="H5535" i="12"/>
  <c r="F5537" i="12"/>
  <c r="G5537" i="12" s="1"/>
  <c r="E5536" i="12"/>
  <c r="P5534" i="12" l="1"/>
  <c r="Q5534" i="12"/>
  <c r="R5533" i="12"/>
  <c r="L5535" i="12"/>
  <c r="M5535" i="12"/>
  <c r="N5534" i="12"/>
  <c r="I5535" i="12"/>
  <c r="J5535" i="12" s="1"/>
  <c r="H5536" i="12"/>
  <c r="F5538" i="12"/>
  <c r="G5538" i="12" s="1"/>
  <c r="E5537" i="12"/>
  <c r="P5535" i="12" l="1"/>
  <c r="Q5535" i="12"/>
  <c r="R5534" i="12"/>
  <c r="L5536" i="12"/>
  <c r="M5536" i="12"/>
  <c r="N5535" i="12"/>
  <c r="I5536" i="12"/>
  <c r="J5536" i="12" s="1"/>
  <c r="H5537" i="12"/>
  <c r="E5538" i="12"/>
  <c r="F5539" i="12"/>
  <c r="G5539" i="12" s="1"/>
  <c r="P5536" i="12" l="1"/>
  <c r="Q5536" i="12"/>
  <c r="R5535" i="12"/>
  <c r="L5537" i="12"/>
  <c r="M5537" i="12"/>
  <c r="N5536" i="12"/>
  <c r="I5537" i="12"/>
  <c r="J5537" i="12" s="1"/>
  <c r="H5538" i="12"/>
  <c r="E5539" i="12"/>
  <c r="F5540" i="12"/>
  <c r="G5540" i="12" s="1"/>
  <c r="R5536" i="12" l="1"/>
  <c r="P5537" i="12"/>
  <c r="Q5537" i="12"/>
  <c r="L5538" i="12"/>
  <c r="M5538" i="12"/>
  <c r="N5537" i="12"/>
  <c r="I5538" i="12"/>
  <c r="J5538" i="12" s="1"/>
  <c r="H5539" i="12"/>
  <c r="F5541" i="12"/>
  <c r="G5541" i="12" s="1"/>
  <c r="E5540" i="12"/>
  <c r="P5538" i="12" l="1"/>
  <c r="Q5538" i="12"/>
  <c r="R5537" i="12"/>
  <c r="L5539" i="12"/>
  <c r="M5539" i="12"/>
  <c r="N5538" i="12"/>
  <c r="I5539" i="12"/>
  <c r="J5539" i="12" s="1"/>
  <c r="H5540" i="12"/>
  <c r="E5541" i="12"/>
  <c r="F5542" i="12"/>
  <c r="G5542" i="12" s="1"/>
  <c r="P5539" i="12" l="1"/>
  <c r="Q5539" i="12"/>
  <c r="R5538" i="12"/>
  <c r="L5540" i="12"/>
  <c r="M5540" i="12"/>
  <c r="N5539" i="12"/>
  <c r="I5540" i="12"/>
  <c r="J5540" i="12" s="1"/>
  <c r="H5541" i="12"/>
  <c r="F5543" i="12"/>
  <c r="G5543" i="12" s="1"/>
  <c r="E5542" i="12"/>
  <c r="P5540" i="12" l="1"/>
  <c r="Q5540" i="12"/>
  <c r="R5539" i="12"/>
  <c r="L5541" i="12"/>
  <c r="M5541" i="12"/>
  <c r="N5540" i="12"/>
  <c r="I5541" i="12"/>
  <c r="J5541" i="12" s="1"/>
  <c r="H5542" i="12"/>
  <c r="E5543" i="12"/>
  <c r="F5544" i="12"/>
  <c r="G5544" i="12" s="1"/>
  <c r="P5541" i="12" l="1"/>
  <c r="Q5541" i="12"/>
  <c r="R5540" i="12"/>
  <c r="L5542" i="12"/>
  <c r="M5542" i="12"/>
  <c r="N5541" i="12"/>
  <c r="I5542" i="12"/>
  <c r="J5542" i="12" s="1"/>
  <c r="H5543" i="12"/>
  <c r="F5545" i="12"/>
  <c r="G5545" i="12" s="1"/>
  <c r="E5544" i="12"/>
  <c r="P5542" i="12" l="1"/>
  <c r="Q5542" i="12"/>
  <c r="R5541" i="12"/>
  <c r="L5543" i="12"/>
  <c r="M5543" i="12"/>
  <c r="N5542" i="12"/>
  <c r="I5543" i="12"/>
  <c r="J5543" i="12" s="1"/>
  <c r="H5544" i="12"/>
  <c r="E5545" i="12"/>
  <c r="F5546" i="12"/>
  <c r="G5546" i="12" s="1"/>
  <c r="P5543" i="12" l="1"/>
  <c r="Q5543" i="12"/>
  <c r="R5542" i="12"/>
  <c r="L5544" i="12"/>
  <c r="M5544" i="12"/>
  <c r="N5543" i="12"/>
  <c r="I5544" i="12"/>
  <c r="J5544" i="12" s="1"/>
  <c r="H5545" i="12"/>
  <c r="F5547" i="12"/>
  <c r="G5547" i="12" s="1"/>
  <c r="E5546" i="12"/>
  <c r="P5544" i="12" l="1"/>
  <c r="Q5544" i="12"/>
  <c r="R5543" i="12"/>
  <c r="L5545" i="12"/>
  <c r="M5545" i="12"/>
  <c r="N5544" i="12"/>
  <c r="I5545" i="12"/>
  <c r="J5545" i="12" s="1"/>
  <c r="H5546" i="12"/>
  <c r="E5547" i="12"/>
  <c r="F5548" i="12"/>
  <c r="G5548" i="12" s="1"/>
  <c r="P5545" i="12" l="1"/>
  <c r="Q5545" i="12"/>
  <c r="R5544" i="12"/>
  <c r="L5546" i="12"/>
  <c r="M5546" i="12"/>
  <c r="N5545" i="12"/>
  <c r="I5546" i="12"/>
  <c r="J5546" i="12" s="1"/>
  <c r="H5547" i="12"/>
  <c r="F5549" i="12"/>
  <c r="G5549" i="12" s="1"/>
  <c r="E5548" i="12"/>
  <c r="P5546" i="12" l="1"/>
  <c r="Q5546" i="12"/>
  <c r="R5545" i="12"/>
  <c r="L5547" i="12"/>
  <c r="M5547" i="12"/>
  <c r="N5546" i="12"/>
  <c r="I5547" i="12"/>
  <c r="J5547" i="12" s="1"/>
  <c r="H5548" i="12"/>
  <c r="F5550" i="12"/>
  <c r="G5550" i="12" s="1"/>
  <c r="E5549" i="12"/>
  <c r="P5547" i="12" l="1"/>
  <c r="Q5547" i="12"/>
  <c r="R5546" i="12"/>
  <c r="L5548" i="12"/>
  <c r="M5548" i="12"/>
  <c r="N5547" i="12"/>
  <c r="I5548" i="12"/>
  <c r="J5548" i="12" s="1"/>
  <c r="H5549" i="12"/>
  <c r="M5549" i="12" s="1"/>
  <c r="F5551" i="12"/>
  <c r="G5551" i="12" s="1"/>
  <c r="E5550" i="12"/>
  <c r="P5548" i="12" l="1"/>
  <c r="Q5548" i="12"/>
  <c r="Q5549" i="12" s="1"/>
  <c r="R5547" i="12"/>
  <c r="N5548" i="12"/>
  <c r="I5549" i="12"/>
  <c r="J5549" i="12" s="1"/>
  <c r="L5549" i="12"/>
  <c r="N5549" i="12" s="1"/>
  <c r="H5550" i="12"/>
  <c r="F5552" i="12"/>
  <c r="G5552" i="12" s="1"/>
  <c r="E5551" i="12"/>
  <c r="P5549" i="12" l="1"/>
  <c r="R5549" i="12" s="1"/>
  <c r="R5548" i="12"/>
  <c r="L5550" i="12"/>
  <c r="M5550" i="12"/>
  <c r="I5550" i="12"/>
  <c r="J5550" i="12" s="1"/>
  <c r="H5551" i="12"/>
  <c r="F5553" i="12"/>
  <c r="G5553" i="12" s="1"/>
  <c r="E5552" i="12"/>
  <c r="P5550" i="12" l="1"/>
  <c r="Q5550" i="12"/>
  <c r="L5551" i="12"/>
  <c r="M5551" i="12"/>
  <c r="N5550" i="12"/>
  <c r="I5551" i="12"/>
  <c r="J5551" i="12" s="1"/>
  <c r="H5552" i="12"/>
  <c r="E5553" i="12"/>
  <c r="F5554" i="12"/>
  <c r="G5554" i="12" s="1"/>
  <c r="P5551" i="12" l="1"/>
  <c r="Q5551" i="12"/>
  <c r="R5550" i="12"/>
  <c r="L5552" i="12"/>
  <c r="M5552" i="12"/>
  <c r="N5551" i="12"/>
  <c r="I5552" i="12"/>
  <c r="J5552" i="12" s="1"/>
  <c r="H5553" i="12"/>
  <c r="F5555" i="12"/>
  <c r="G5555" i="12" s="1"/>
  <c r="E5554" i="12"/>
  <c r="P5552" i="12" l="1"/>
  <c r="Q5552" i="12"/>
  <c r="R5551" i="12"/>
  <c r="L5553" i="12"/>
  <c r="M5553" i="12"/>
  <c r="N5552" i="12"/>
  <c r="I5553" i="12"/>
  <c r="J5553" i="12" s="1"/>
  <c r="H5554" i="12"/>
  <c r="E5555" i="12"/>
  <c r="F5556" i="12"/>
  <c r="G5556" i="12" s="1"/>
  <c r="P5553" i="12" l="1"/>
  <c r="Q5553" i="12"/>
  <c r="R5552" i="12"/>
  <c r="L5554" i="12"/>
  <c r="M5554" i="12"/>
  <c r="N5553" i="12"/>
  <c r="I5554" i="12"/>
  <c r="J5554" i="12" s="1"/>
  <c r="H5555" i="12"/>
  <c r="F5557" i="12"/>
  <c r="G5557" i="12" s="1"/>
  <c r="E5556" i="12"/>
  <c r="P5554" i="12" l="1"/>
  <c r="Q5554" i="12"/>
  <c r="R5553" i="12"/>
  <c r="L5555" i="12"/>
  <c r="M5555" i="12"/>
  <c r="N5554" i="12"/>
  <c r="I5555" i="12"/>
  <c r="J5555" i="12" s="1"/>
  <c r="H5556" i="12"/>
  <c r="F5558" i="12"/>
  <c r="G5558" i="12" s="1"/>
  <c r="E5557" i="12"/>
  <c r="P5555" i="12" l="1"/>
  <c r="Q5555" i="12"/>
  <c r="R5554" i="12"/>
  <c r="L5556" i="12"/>
  <c r="M5556" i="12"/>
  <c r="N5555" i="12"/>
  <c r="I5556" i="12"/>
  <c r="J5556" i="12" s="1"/>
  <c r="H5557" i="12"/>
  <c r="M5557" i="12" s="1"/>
  <c r="E5558" i="12"/>
  <c r="F5559" i="12"/>
  <c r="G5559" i="12" s="1"/>
  <c r="P5556" i="12" l="1"/>
  <c r="Q5556" i="12"/>
  <c r="Q5557" i="12" s="1"/>
  <c r="R5555" i="12"/>
  <c r="N5556" i="12"/>
  <c r="I5557" i="12"/>
  <c r="J5557" i="12" s="1"/>
  <c r="L5557" i="12"/>
  <c r="N5557" i="12" s="1"/>
  <c r="H5558" i="12"/>
  <c r="F5560" i="12"/>
  <c r="G5560" i="12" s="1"/>
  <c r="E5559" i="12"/>
  <c r="P5557" i="12" l="1"/>
  <c r="R5557" i="12" s="1"/>
  <c r="R5556" i="12"/>
  <c r="L5558" i="12"/>
  <c r="M5558" i="12"/>
  <c r="I5558" i="12"/>
  <c r="J5558" i="12" s="1"/>
  <c r="H5559" i="12"/>
  <c r="F5561" i="12"/>
  <c r="G5561" i="12" s="1"/>
  <c r="E5560" i="12"/>
  <c r="P5558" i="12" l="1"/>
  <c r="Q5558" i="12"/>
  <c r="L5559" i="12"/>
  <c r="M5559" i="12"/>
  <c r="N5558" i="12"/>
  <c r="I5559" i="12"/>
  <c r="J5559" i="12" s="1"/>
  <c r="H5560" i="12"/>
  <c r="M5560" i="12" s="1"/>
  <c r="F5562" i="12"/>
  <c r="G5562" i="12" s="1"/>
  <c r="E5561" i="12"/>
  <c r="P5559" i="12" l="1"/>
  <c r="Q5559" i="12"/>
  <c r="Q5560" i="12" s="1"/>
  <c r="R5558" i="12"/>
  <c r="N5559" i="12"/>
  <c r="I5560" i="12"/>
  <c r="J5560" i="12" s="1"/>
  <c r="L5560" i="12"/>
  <c r="N5560" i="12" s="1"/>
  <c r="H5561" i="12"/>
  <c r="F5563" i="12"/>
  <c r="G5563" i="12" s="1"/>
  <c r="E5562" i="12"/>
  <c r="R5559" i="12" l="1"/>
  <c r="P5560" i="12"/>
  <c r="L5561" i="12"/>
  <c r="M5561" i="12"/>
  <c r="I5561" i="12"/>
  <c r="J5561" i="12" s="1"/>
  <c r="H5562" i="12"/>
  <c r="E5563" i="12"/>
  <c r="F5564" i="12"/>
  <c r="G5564" i="12" s="1"/>
  <c r="P5561" i="12" l="1"/>
  <c r="R5560" i="12"/>
  <c r="Q5561" i="12"/>
  <c r="L5562" i="12"/>
  <c r="M5562" i="12"/>
  <c r="N5561" i="12"/>
  <c r="I5562" i="12"/>
  <c r="J5562" i="12" s="1"/>
  <c r="H5563" i="12"/>
  <c r="F5565" i="12"/>
  <c r="G5565" i="12" s="1"/>
  <c r="E5564" i="12"/>
  <c r="P5562" i="12" l="1"/>
  <c r="Q5562" i="12"/>
  <c r="R5561" i="12"/>
  <c r="L5563" i="12"/>
  <c r="M5563" i="12"/>
  <c r="N5562" i="12"/>
  <c r="I5563" i="12"/>
  <c r="J5563" i="12" s="1"/>
  <c r="H5564" i="12"/>
  <c r="E5565" i="12"/>
  <c r="F5566" i="12"/>
  <c r="G5566" i="12" s="1"/>
  <c r="P5563" i="12" l="1"/>
  <c r="Q5563" i="12"/>
  <c r="R5562" i="12"/>
  <c r="L5564" i="12"/>
  <c r="M5564" i="12"/>
  <c r="N5563" i="12"/>
  <c r="I5564" i="12"/>
  <c r="J5564" i="12" s="1"/>
  <c r="H5565" i="12"/>
  <c r="F5567" i="12"/>
  <c r="G5567" i="12" s="1"/>
  <c r="E5566" i="12"/>
  <c r="P5564" i="12" l="1"/>
  <c r="Q5564" i="12"/>
  <c r="R5563" i="12"/>
  <c r="L5565" i="12"/>
  <c r="M5565" i="12"/>
  <c r="N5564" i="12"/>
  <c r="I5565" i="12"/>
  <c r="J5565" i="12" s="1"/>
  <c r="H5566" i="12"/>
  <c r="F5568" i="12"/>
  <c r="G5568" i="12" s="1"/>
  <c r="E5567" i="12"/>
  <c r="P5565" i="12" l="1"/>
  <c r="Q5565" i="12"/>
  <c r="R5564" i="12"/>
  <c r="L5566" i="12"/>
  <c r="M5566" i="12"/>
  <c r="N5565" i="12"/>
  <c r="I5566" i="12"/>
  <c r="J5566" i="12" s="1"/>
  <c r="H5567" i="12"/>
  <c r="E5568" i="12"/>
  <c r="F5569" i="12"/>
  <c r="G5569" i="12" s="1"/>
  <c r="P5566" i="12" l="1"/>
  <c r="Q5566" i="12"/>
  <c r="R5565" i="12"/>
  <c r="L5567" i="12"/>
  <c r="M5567" i="12"/>
  <c r="N5566" i="12"/>
  <c r="I5567" i="12"/>
  <c r="J5567" i="12" s="1"/>
  <c r="H5568" i="12"/>
  <c r="F5570" i="12"/>
  <c r="G5570" i="12" s="1"/>
  <c r="E5569" i="12"/>
  <c r="P5567" i="12" l="1"/>
  <c r="Q5567" i="12"/>
  <c r="R5566" i="12"/>
  <c r="L5568" i="12"/>
  <c r="M5568" i="12"/>
  <c r="N5567" i="12"/>
  <c r="I5568" i="12"/>
  <c r="J5568" i="12" s="1"/>
  <c r="H5569" i="12"/>
  <c r="F5571" i="12"/>
  <c r="G5571" i="12" s="1"/>
  <c r="E5570" i="12"/>
  <c r="P5568" i="12" l="1"/>
  <c r="Q5568" i="12"/>
  <c r="R5567" i="12"/>
  <c r="L5569" i="12"/>
  <c r="M5569" i="12"/>
  <c r="N5568" i="12"/>
  <c r="I5569" i="12"/>
  <c r="J5569" i="12" s="1"/>
  <c r="H5570" i="12"/>
  <c r="E5571" i="12"/>
  <c r="F5572" i="12"/>
  <c r="G5572" i="12" s="1"/>
  <c r="P5569" i="12" l="1"/>
  <c r="Q5569" i="12"/>
  <c r="R5568" i="12"/>
  <c r="L5570" i="12"/>
  <c r="M5570" i="12"/>
  <c r="N5569" i="12"/>
  <c r="I5570" i="12"/>
  <c r="J5570" i="12" s="1"/>
  <c r="H5571" i="12"/>
  <c r="F5573" i="12"/>
  <c r="G5573" i="12" s="1"/>
  <c r="E5572" i="12"/>
  <c r="R5569" i="12" l="1"/>
  <c r="P5570" i="12"/>
  <c r="Q5570" i="12"/>
  <c r="L5571" i="12"/>
  <c r="M5571" i="12"/>
  <c r="N5570" i="12"/>
  <c r="I5571" i="12"/>
  <c r="J5571" i="12" s="1"/>
  <c r="H5572" i="12"/>
  <c r="E5573" i="12"/>
  <c r="F5574" i="12"/>
  <c r="G5574" i="12" s="1"/>
  <c r="P5571" i="12" l="1"/>
  <c r="Q5571" i="12"/>
  <c r="R5570" i="12"/>
  <c r="L5572" i="12"/>
  <c r="M5572" i="12"/>
  <c r="N5571" i="12"/>
  <c r="I5572" i="12"/>
  <c r="J5572" i="12" s="1"/>
  <c r="H5573" i="12"/>
  <c r="F5575" i="12"/>
  <c r="G5575" i="12" s="1"/>
  <c r="E5574" i="12"/>
  <c r="P5572" i="12" l="1"/>
  <c r="Q5572" i="12"/>
  <c r="R5571" i="12"/>
  <c r="L5573" i="12"/>
  <c r="M5573" i="12"/>
  <c r="N5572" i="12"/>
  <c r="I5573" i="12"/>
  <c r="J5573" i="12" s="1"/>
  <c r="H5574" i="12"/>
  <c r="F5576" i="12"/>
  <c r="G5576" i="12" s="1"/>
  <c r="E5575" i="12"/>
  <c r="P5573" i="12" l="1"/>
  <c r="Q5573" i="12"/>
  <c r="R5572" i="12"/>
  <c r="L5574" i="12"/>
  <c r="M5574" i="12"/>
  <c r="N5573" i="12"/>
  <c r="I5574" i="12"/>
  <c r="J5574" i="12" s="1"/>
  <c r="H5575" i="12"/>
  <c r="F5577" i="12"/>
  <c r="G5577" i="12" s="1"/>
  <c r="E5576" i="12"/>
  <c r="P5574" i="12" l="1"/>
  <c r="Q5574" i="12"/>
  <c r="R5573" i="12"/>
  <c r="L5575" i="12"/>
  <c r="M5575" i="12"/>
  <c r="N5574" i="12"/>
  <c r="I5575" i="12"/>
  <c r="J5575" i="12" s="1"/>
  <c r="H5576" i="12"/>
  <c r="M5576" i="12" s="1"/>
  <c r="E5577" i="12"/>
  <c r="F5578" i="12"/>
  <c r="G5578" i="12" s="1"/>
  <c r="P5575" i="12" l="1"/>
  <c r="Q5575" i="12"/>
  <c r="Q5576" i="12" s="1"/>
  <c r="R5574" i="12"/>
  <c r="N5575" i="12"/>
  <c r="I5576" i="12"/>
  <c r="J5576" i="12" s="1"/>
  <c r="L5576" i="12"/>
  <c r="N5576" i="12" s="1"/>
  <c r="H5577" i="12"/>
  <c r="F5579" i="12"/>
  <c r="G5579" i="12" s="1"/>
  <c r="E5578" i="12"/>
  <c r="P5576" i="12" l="1"/>
  <c r="R5576" i="12" s="1"/>
  <c r="R5575" i="12"/>
  <c r="L5577" i="12"/>
  <c r="M5577" i="12"/>
  <c r="I5577" i="12"/>
  <c r="J5577" i="12" s="1"/>
  <c r="H5578" i="12"/>
  <c r="F5580" i="12"/>
  <c r="G5580" i="12" s="1"/>
  <c r="E5579" i="12"/>
  <c r="P5577" i="12" l="1"/>
  <c r="Q5577" i="12"/>
  <c r="L5578" i="12"/>
  <c r="M5578" i="12"/>
  <c r="N5577" i="12"/>
  <c r="I5578" i="12"/>
  <c r="J5578" i="12" s="1"/>
  <c r="H5579" i="12"/>
  <c r="E5580" i="12"/>
  <c r="F5581" i="12"/>
  <c r="G5581" i="12" s="1"/>
  <c r="P5578" i="12" l="1"/>
  <c r="Q5578" i="12"/>
  <c r="R5577" i="12"/>
  <c r="L5579" i="12"/>
  <c r="M5579" i="12"/>
  <c r="N5578" i="12"/>
  <c r="I5579" i="12"/>
  <c r="J5579" i="12" s="1"/>
  <c r="H5580" i="12"/>
  <c r="F5582" i="12"/>
  <c r="G5582" i="12" s="1"/>
  <c r="E5581" i="12"/>
  <c r="P5579" i="12" l="1"/>
  <c r="Q5579" i="12"/>
  <c r="R5578" i="12"/>
  <c r="L5580" i="12"/>
  <c r="M5580" i="12"/>
  <c r="N5579" i="12"/>
  <c r="I5580" i="12"/>
  <c r="J5580" i="12" s="1"/>
  <c r="H5581" i="12"/>
  <c r="E5582" i="12"/>
  <c r="F5583" i="12"/>
  <c r="G5583" i="12" s="1"/>
  <c r="P5580" i="12" l="1"/>
  <c r="Q5580" i="12"/>
  <c r="R5579" i="12"/>
  <c r="L5581" i="12"/>
  <c r="M5581" i="12"/>
  <c r="N5580" i="12"/>
  <c r="I5581" i="12"/>
  <c r="J5581" i="12" s="1"/>
  <c r="H5582" i="12"/>
  <c r="F5584" i="12"/>
  <c r="G5584" i="12" s="1"/>
  <c r="E5583" i="12"/>
  <c r="P5581" i="12" l="1"/>
  <c r="Q5581" i="12"/>
  <c r="R5580" i="12"/>
  <c r="L5582" i="12"/>
  <c r="M5582" i="12"/>
  <c r="N5581" i="12"/>
  <c r="I5582" i="12"/>
  <c r="J5582" i="12" s="1"/>
  <c r="H5583" i="12"/>
  <c r="E5584" i="12"/>
  <c r="F5585" i="12"/>
  <c r="G5585" i="12" s="1"/>
  <c r="P5582" i="12" l="1"/>
  <c r="Q5582" i="12"/>
  <c r="R5581" i="12"/>
  <c r="L5583" i="12"/>
  <c r="M5583" i="12"/>
  <c r="N5582" i="12"/>
  <c r="I5583" i="12"/>
  <c r="J5583" i="12" s="1"/>
  <c r="H5584" i="12"/>
  <c r="F5586" i="12"/>
  <c r="G5586" i="12" s="1"/>
  <c r="E5585" i="12"/>
  <c r="P5583" i="12" l="1"/>
  <c r="Q5583" i="12"/>
  <c r="R5582" i="12"/>
  <c r="L5584" i="12"/>
  <c r="M5584" i="12"/>
  <c r="N5583" i="12"/>
  <c r="I5584" i="12"/>
  <c r="J5584" i="12" s="1"/>
  <c r="H5585" i="12"/>
  <c r="F5587" i="12"/>
  <c r="G5587" i="12" s="1"/>
  <c r="E5586" i="12"/>
  <c r="P5584" i="12" l="1"/>
  <c r="Q5584" i="12"/>
  <c r="R5583" i="12"/>
  <c r="L5585" i="12"/>
  <c r="M5585" i="12"/>
  <c r="N5584" i="12"/>
  <c r="I5585" i="12"/>
  <c r="J5585" i="12" s="1"/>
  <c r="H5586" i="12"/>
  <c r="E5587" i="12"/>
  <c r="F5588" i="12"/>
  <c r="G5588" i="12" s="1"/>
  <c r="P5585" i="12" l="1"/>
  <c r="Q5585" i="12"/>
  <c r="R5584" i="12"/>
  <c r="L5586" i="12"/>
  <c r="M5586" i="12"/>
  <c r="N5585" i="12"/>
  <c r="I5586" i="12"/>
  <c r="J5586" i="12" s="1"/>
  <c r="H5587" i="12"/>
  <c r="M5587" i="12" s="1"/>
  <c r="F5589" i="12"/>
  <c r="G5589" i="12" s="1"/>
  <c r="E5588" i="12"/>
  <c r="P5586" i="12" l="1"/>
  <c r="Q5586" i="12"/>
  <c r="Q5587" i="12" s="1"/>
  <c r="R5585" i="12"/>
  <c r="N5586" i="12"/>
  <c r="I5587" i="12"/>
  <c r="J5587" i="12" s="1"/>
  <c r="L5587" i="12"/>
  <c r="N5587" i="12" s="1"/>
  <c r="H5588" i="12"/>
  <c r="F5590" i="12"/>
  <c r="G5590" i="12" s="1"/>
  <c r="E5589" i="12"/>
  <c r="P5587" i="12" l="1"/>
  <c r="R5587" i="12" s="1"/>
  <c r="R5586" i="12"/>
  <c r="L5588" i="12"/>
  <c r="M5588" i="12"/>
  <c r="I5588" i="12"/>
  <c r="J5588" i="12" s="1"/>
  <c r="H5589" i="12"/>
  <c r="E5590" i="12"/>
  <c r="F5591" i="12"/>
  <c r="G5591" i="12" s="1"/>
  <c r="P5588" i="12" l="1"/>
  <c r="Q5588" i="12"/>
  <c r="L5589" i="12"/>
  <c r="M5589" i="12"/>
  <c r="N5588" i="12"/>
  <c r="I5589" i="12"/>
  <c r="J5589" i="12" s="1"/>
  <c r="H5590" i="12"/>
  <c r="F5592" i="12"/>
  <c r="G5592" i="12" s="1"/>
  <c r="E5591" i="12"/>
  <c r="P5589" i="12" l="1"/>
  <c r="Q5589" i="12"/>
  <c r="R5588" i="12"/>
  <c r="L5590" i="12"/>
  <c r="M5590" i="12"/>
  <c r="N5589" i="12"/>
  <c r="I5590" i="12"/>
  <c r="J5590" i="12" s="1"/>
  <c r="H5591" i="12"/>
  <c r="E5592" i="12"/>
  <c r="F5593" i="12"/>
  <c r="G5593" i="12" s="1"/>
  <c r="P5590" i="12" l="1"/>
  <c r="Q5590" i="12"/>
  <c r="R5589" i="12"/>
  <c r="L5591" i="12"/>
  <c r="M5591" i="12"/>
  <c r="N5590" i="12"/>
  <c r="I5591" i="12"/>
  <c r="J5591" i="12" s="1"/>
  <c r="H5592" i="12"/>
  <c r="E5593" i="12"/>
  <c r="F5594" i="12"/>
  <c r="G5594" i="12" s="1"/>
  <c r="P5591" i="12" l="1"/>
  <c r="Q5591" i="12"/>
  <c r="R5590" i="12"/>
  <c r="L5592" i="12"/>
  <c r="M5592" i="12"/>
  <c r="N5591" i="12"/>
  <c r="I5592" i="12"/>
  <c r="J5592" i="12" s="1"/>
  <c r="H5593" i="12"/>
  <c r="F5595" i="12"/>
  <c r="G5595" i="12" s="1"/>
  <c r="E5594" i="12"/>
  <c r="P5592" i="12" l="1"/>
  <c r="Q5592" i="12"/>
  <c r="R5591" i="12"/>
  <c r="L5593" i="12"/>
  <c r="M5593" i="12"/>
  <c r="N5592" i="12"/>
  <c r="I5593" i="12"/>
  <c r="J5593" i="12" s="1"/>
  <c r="H5594" i="12"/>
  <c r="M5594" i="12" s="1"/>
  <c r="F5596" i="12"/>
  <c r="G5596" i="12" s="1"/>
  <c r="E5595" i="12"/>
  <c r="P5593" i="12" l="1"/>
  <c r="Q5593" i="12"/>
  <c r="Q5594" i="12" s="1"/>
  <c r="R5592" i="12"/>
  <c r="N5593" i="12"/>
  <c r="I5594" i="12"/>
  <c r="J5594" i="12" s="1"/>
  <c r="L5594" i="12"/>
  <c r="N5594" i="12" s="1"/>
  <c r="H5595" i="12"/>
  <c r="M5595" i="12" s="1"/>
  <c r="F5597" i="12"/>
  <c r="G5597" i="12" s="1"/>
  <c r="E5596" i="12"/>
  <c r="P5594" i="12" l="1"/>
  <c r="R5594" i="12" s="1"/>
  <c r="Q5595" i="12"/>
  <c r="R5593" i="12"/>
  <c r="I5595" i="12"/>
  <c r="J5595" i="12" s="1"/>
  <c r="L5595" i="12"/>
  <c r="N5595" i="12" s="1"/>
  <c r="H5596" i="12"/>
  <c r="E5597" i="12"/>
  <c r="F5598" i="12"/>
  <c r="G5598" i="12" s="1"/>
  <c r="P5595" i="12" l="1"/>
  <c r="R5595" i="12" s="1"/>
  <c r="L5596" i="12"/>
  <c r="M5596" i="12"/>
  <c r="I5596" i="12"/>
  <c r="J5596" i="12" s="1"/>
  <c r="H5597" i="12"/>
  <c r="F5599" i="12"/>
  <c r="G5599" i="12" s="1"/>
  <c r="E5598" i="12"/>
  <c r="P5596" i="12" l="1"/>
  <c r="Q5596" i="12"/>
  <c r="L5597" i="12"/>
  <c r="M5597" i="12"/>
  <c r="N5596" i="12"/>
  <c r="I5597" i="12"/>
  <c r="J5597" i="12" s="1"/>
  <c r="H5598" i="12"/>
  <c r="E5599" i="12"/>
  <c r="F5600" i="12"/>
  <c r="G5600" i="12" s="1"/>
  <c r="P5597" i="12" l="1"/>
  <c r="Q5597" i="12"/>
  <c r="R5596" i="12"/>
  <c r="L5598" i="12"/>
  <c r="M5598" i="12"/>
  <c r="N5597" i="12"/>
  <c r="I5598" i="12"/>
  <c r="J5598" i="12" s="1"/>
  <c r="H5599" i="12"/>
  <c r="F5601" i="12"/>
  <c r="G5601" i="12" s="1"/>
  <c r="E5600" i="12"/>
  <c r="R5597" i="12" l="1"/>
  <c r="P5598" i="12"/>
  <c r="Q5598" i="12"/>
  <c r="L5599" i="12"/>
  <c r="M5599" i="12"/>
  <c r="N5598" i="12"/>
  <c r="I5599" i="12"/>
  <c r="J5599" i="12" s="1"/>
  <c r="H5600" i="12"/>
  <c r="M5600" i="12" s="1"/>
  <c r="F5602" i="12"/>
  <c r="G5602" i="12" s="1"/>
  <c r="E5601" i="12"/>
  <c r="P5599" i="12" l="1"/>
  <c r="Q5599" i="12"/>
  <c r="Q5600" i="12" s="1"/>
  <c r="R5598" i="12"/>
  <c r="N5599" i="12"/>
  <c r="I5600" i="12"/>
  <c r="J5600" i="12" s="1"/>
  <c r="L5600" i="12"/>
  <c r="N5600" i="12" s="1"/>
  <c r="H5601" i="12"/>
  <c r="M5601" i="12" s="1"/>
  <c r="F5603" i="12"/>
  <c r="G5603" i="12" s="1"/>
  <c r="E5602" i="12"/>
  <c r="P5600" i="12" l="1"/>
  <c r="Q5601" i="12"/>
  <c r="R5600" i="12"/>
  <c r="R5599" i="12"/>
  <c r="I5601" i="12"/>
  <c r="J5601" i="12" s="1"/>
  <c r="L5601" i="12"/>
  <c r="N5601" i="12" s="1"/>
  <c r="H5602" i="12"/>
  <c r="M5602" i="12" s="1"/>
  <c r="E5603" i="12"/>
  <c r="F5604" i="12"/>
  <c r="G5604" i="12" s="1"/>
  <c r="P5601" i="12" l="1"/>
  <c r="Q5602" i="12"/>
  <c r="R5601" i="12"/>
  <c r="I5602" i="12"/>
  <c r="J5602" i="12" s="1"/>
  <c r="L5602" i="12"/>
  <c r="N5602" i="12" s="1"/>
  <c r="H5603" i="12"/>
  <c r="F5605" i="12"/>
  <c r="G5605" i="12" s="1"/>
  <c r="E5604" i="12"/>
  <c r="P5602" i="12" l="1"/>
  <c r="R5602" i="12" s="1"/>
  <c r="L5603" i="12"/>
  <c r="M5603" i="12"/>
  <c r="I5603" i="12"/>
  <c r="J5603" i="12" s="1"/>
  <c r="H5604" i="12"/>
  <c r="M5604" i="12" s="1"/>
  <c r="E5605" i="12"/>
  <c r="F5606" i="12"/>
  <c r="G5606" i="12" s="1"/>
  <c r="P5603" i="12" l="1"/>
  <c r="Q5603" i="12"/>
  <c r="Q5604" i="12" s="1"/>
  <c r="N5603" i="12"/>
  <c r="I5604" i="12"/>
  <c r="J5604" i="12" s="1"/>
  <c r="L5604" i="12"/>
  <c r="N5604" i="12" s="1"/>
  <c r="H5605" i="12"/>
  <c r="M5605" i="12" s="1"/>
  <c r="F5607" i="12"/>
  <c r="G5607" i="12" s="1"/>
  <c r="E5606" i="12"/>
  <c r="P5604" i="12" l="1"/>
  <c r="R5603" i="12"/>
  <c r="Q5605" i="12"/>
  <c r="R5604" i="12"/>
  <c r="I5605" i="12"/>
  <c r="J5605" i="12" s="1"/>
  <c r="L5605" i="12"/>
  <c r="N5605" i="12" s="1"/>
  <c r="H5606" i="12"/>
  <c r="M5606" i="12" s="1"/>
  <c r="E5607" i="12"/>
  <c r="F5608" i="12"/>
  <c r="G5608" i="12" s="1"/>
  <c r="P5605" i="12" l="1"/>
  <c r="R5605" i="12" s="1"/>
  <c r="Q5606" i="12"/>
  <c r="I5606" i="12"/>
  <c r="J5606" i="12" s="1"/>
  <c r="L5606" i="12"/>
  <c r="N5606" i="12" s="1"/>
  <c r="H5607" i="12"/>
  <c r="F5609" i="12"/>
  <c r="G5609" i="12" s="1"/>
  <c r="E5608" i="12"/>
  <c r="P5606" i="12" l="1"/>
  <c r="R5606" i="12" s="1"/>
  <c r="L5607" i="12"/>
  <c r="M5607" i="12"/>
  <c r="I5607" i="12"/>
  <c r="J5607" i="12" s="1"/>
  <c r="H5608" i="12"/>
  <c r="F5610" i="12"/>
  <c r="G5610" i="12" s="1"/>
  <c r="E5609" i="12"/>
  <c r="P5607" i="12" l="1"/>
  <c r="Q5607" i="12"/>
  <c r="L5608" i="12"/>
  <c r="P5608" i="12" s="1"/>
  <c r="M5608" i="12"/>
  <c r="N5607" i="12"/>
  <c r="I5608" i="12"/>
  <c r="J5608" i="12" s="1"/>
  <c r="H5609" i="12"/>
  <c r="E5610" i="12"/>
  <c r="F5611" i="12"/>
  <c r="G5611" i="12" s="1"/>
  <c r="Q5608" i="12" l="1"/>
  <c r="R5607" i="12"/>
  <c r="L5609" i="12"/>
  <c r="P5609" i="12" s="1"/>
  <c r="M5609" i="12"/>
  <c r="N5608" i="12"/>
  <c r="I5609" i="12"/>
  <c r="J5609" i="12" s="1"/>
  <c r="H5610" i="12"/>
  <c r="F5612" i="12"/>
  <c r="G5612" i="12" s="1"/>
  <c r="E5611" i="12"/>
  <c r="Q5609" i="12" l="1"/>
  <c r="R5608" i="12"/>
  <c r="L5610" i="12"/>
  <c r="P5610" i="12" s="1"/>
  <c r="M5610" i="12"/>
  <c r="N5609" i="12"/>
  <c r="I5610" i="12"/>
  <c r="J5610" i="12" s="1"/>
  <c r="H5611" i="12"/>
  <c r="E5612" i="12"/>
  <c r="F5613" i="12"/>
  <c r="G5613" i="12" s="1"/>
  <c r="Q5610" i="12" l="1"/>
  <c r="R5609" i="12"/>
  <c r="L5611" i="12"/>
  <c r="P5611" i="12" s="1"/>
  <c r="M5611" i="12"/>
  <c r="N5610" i="12"/>
  <c r="I5611" i="12"/>
  <c r="J5611" i="12" s="1"/>
  <c r="H5612" i="12"/>
  <c r="F5614" i="12"/>
  <c r="G5614" i="12" s="1"/>
  <c r="E5613" i="12"/>
  <c r="Q5611" i="12" l="1"/>
  <c r="R5610" i="12"/>
  <c r="L5612" i="12"/>
  <c r="P5612" i="12" s="1"/>
  <c r="M5612" i="12"/>
  <c r="N5611" i="12"/>
  <c r="I5612" i="12"/>
  <c r="J5612" i="12" s="1"/>
  <c r="H5613" i="12"/>
  <c r="F5615" i="12"/>
  <c r="G5615" i="12" s="1"/>
  <c r="E5614" i="12"/>
  <c r="Q5612" i="12" l="1"/>
  <c r="R5611" i="12"/>
  <c r="L5613" i="12"/>
  <c r="P5613" i="12" s="1"/>
  <c r="M5613" i="12"/>
  <c r="N5612" i="12"/>
  <c r="I5613" i="12"/>
  <c r="J5613" i="12" s="1"/>
  <c r="H5614" i="12"/>
  <c r="F5616" i="12"/>
  <c r="G5616" i="12" s="1"/>
  <c r="E5615" i="12"/>
  <c r="Q5613" i="12" l="1"/>
  <c r="R5612" i="12"/>
  <c r="L5614" i="12"/>
  <c r="P5614" i="12" s="1"/>
  <c r="M5614" i="12"/>
  <c r="N5613" i="12"/>
  <c r="I5614" i="12"/>
  <c r="J5614" i="12" s="1"/>
  <c r="H5615" i="12"/>
  <c r="F5617" i="12"/>
  <c r="G5617" i="12" s="1"/>
  <c r="E5616" i="12"/>
  <c r="Q5614" i="12" l="1"/>
  <c r="R5613" i="12"/>
  <c r="L5615" i="12"/>
  <c r="P5615" i="12" s="1"/>
  <c r="M5615" i="12"/>
  <c r="N5614" i="12"/>
  <c r="I5615" i="12"/>
  <c r="J5615" i="12" s="1"/>
  <c r="H5616" i="12"/>
  <c r="F5618" i="12"/>
  <c r="G5618" i="12" s="1"/>
  <c r="E5617" i="12"/>
  <c r="Q5615" i="12" l="1"/>
  <c r="R5614" i="12"/>
  <c r="L5616" i="12"/>
  <c r="P5616" i="12" s="1"/>
  <c r="M5616" i="12"/>
  <c r="N5615" i="12"/>
  <c r="I5616" i="12"/>
  <c r="J5616" i="12" s="1"/>
  <c r="H5617" i="12"/>
  <c r="M5617" i="12" s="1"/>
  <c r="F5619" i="12"/>
  <c r="G5619" i="12" s="1"/>
  <c r="E5618" i="12"/>
  <c r="Q5616" i="12" l="1"/>
  <c r="Q5617" i="12" s="1"/>
  <c r="R5615" i="12"/>
  <c r="N5616" i="12"/>
  <c r="I5617" i="12"/>
  <c r="J5617" i="12" s="1"/>
  <c r="L5617" i="12"/>
  <c r="N5617" i="12" s="1"/>
  <c r="H5618" i="12"/>
  <c r="F5620" i="12"/>
  <c r="G5620" i="12" s="1"/>
  <c r="E5619" i="12"/>
  <c r="P5617" i="12" l="1"/>
  <c r="R5617" i="12" s="1"/>
  <c r="R5616" i="12"/>
  <c r="L5618" i="12"/>
  <c r="M5618" i="12"/>
  <c r="I5618" i="12"/>
  <c r="J5618" i="12" s="1"/>
  <c r="H5619" i="12"/>
  <c r="E5620" i="12"/>
  <c r="F5621" i="12"/>
  <c r="G5621" i="12" s="1"/>
  <c r="P5618" i="12" l="1"/>
  <c r="Q5618" i="12"/>
  <c r="N5618" i="12"/>
  <c r="L5619" i="12"/>
  <c r="M5619" i="12"/>
  <c r="I5619" i="12"/>
  <c r="J5619" i="12" s="1"/>
  <c r="H5620" i="12"/>
  <c r="F5622" i="12"/>
  <c r="G5622" i="12" s="1"/>
  <c r="E5621" i="12"/>
  <c r="P5619" i="12" l="1"/>
  <c r="Q5619" i="12"/>
  <c r="R5618" i="12"/>
  <c r="L5620" i="12"/>
  <c r="M5620" i="12"/>
  <c r="N5619" i="12"/>
  <c r="I5620" i="12"/>
  <c r="J5620" i="12" s="1"/>
  <c r="H5621" i="12"/>
  <c r="F5623" i="12"/>
  <c r="G5623" i="12" s="1"/>
  <c r="E5622" i="12"/>
  <c r="P5620" i="12" l="1"/>
  <c r="Q5620" i="12"/>
  <c r="R5619" i="12"/>
  <c r="L5621" i="12"/>
  <c r="M5621" i="12"/>
  <c r="N5620" i="12"/>
  <c r="I5621" i="12"/>
  <c r="J5621" i="12" s="1"/>
  <c r="H5622" i="12"/>
  <c r="F5624" i="12"/>
  <c r="G5624" i="12" s="1"/>
  <c r="E5623" i="12"/>
  <c r="P5621" i="12" l="1"/>
  <c r="Q5621" i="12"/>
  <c r="R5620" i="12"/>
  <c r="L5622" i="12"/>
  <c r="M5622" i="12"/>
  <c r="N5621" i="12"/>
  <c r="I5622" i="12"/>
  <c r="J5622" i="12" s="1"/>
  <c r="H5623" i="12"/>
  <c r="F5625" i="12"/>
  <c r="G5625" i="12" s="1"/>
  <c r="E5624" i="12"/>
  <c r="P5622" i="12" l="1"/>
  <c r="Q5622" i="12"/>
  <c r="R5621" i="12"/>
  <c r="L5623" i="12"/>
  <c r="M5623" i="12"/>
  <c r="N5622" i="12"/>
  <c r="I5623" i="12"/>
  <c r="J5623" i="12" s="1"/>
  <c r="H5624" i="12"/>
  <c r="F5626" i="12"/>
  <c r="G5626" i="12" s="1"/>
  <c r="E5625" i="12"/>
  <c r="P5623" i="12" l="1"/>
  <c r="Q5623" i="12"/>
  <c r="R5622" i="12"/>
  <c r="N5623" i="12"/>
  <c r="L5624" i="12"/>
  <c r="M5624" i="12"/>
  <c r="I5624" i="12"/>
  <c r="J5624" i="12" s="1"/>
  <c r="H5625" i="12"/>
  <c r="M5625" i="12" s="1"/>
  <c r="E5626" i="12"/>
  <c r="F5627" i="12"/>
  <c r="G5627" i="12" s="1"/>
  <c r="P5624" i="12" l="1"/>
  <c r="Q5624" i="12"/>
  <c r="Q5625" i="12" s="1"/>
  <c r="R5623" i="12"/>
  <c r="N5624" i="12"/>
  <c r="I5625" i="12"/>
  <c r="J5625" i="12" s="1"/>
  <c r="L5625" i="12"/>
  <c r="N5625" i="12" s="1"/>
  <c r="H5626" i="12"/>
  <c r="F5628" i="12"/>
  <c r="G5628" i="12" s="1"/>
  <c r="E5627" i="12"/>
  <c r="P5625" i="12" l="1"/>
  <c r="R5625" i="12" s="1"/>
  <c r="R5624" i="12"/>
  <c r="L5626" i="12"/>
  <c r="M5626" i="12"/>
  <c r="I5626" i="12"/>
  <c r="J5626" i="12" s="1"/>
  <c r="H5627" i="12"/>
  <c r="E5628" i="12"/>
  <c r="F5629" i="12"/>
  <c r="G5629" i="12" s="1"/>
  <c r="P5626" i="12" l="1"/>
  <c r="Q5626" i="12"/>
  <c r="L5627" i="12"/>
  <c r="M5627" i="12"/>
  <c r="N5626" i="12"/>
  <c r="I5627" i="12"/>
  <c r="J5627" i="12" s="1"/>
  <c r="H5628" i="12"/>
  <c r="E5629" i="12"/>
  <c r="F5630" i="12"/>
  <c r="G5630" i="12" s="1"/>
  <c r="P5627" i="12" l="1"/>
  <c r="Q5627" i="12"/>
  <c r="R5626" i="12"/>
  <c r="L5628" i="12"/>
  <c r="M5628" i="12"/>
  <c r="N5627" i="12"/>
  <c r="I5628" i="12"/>
  <c r="J5628" i="12" s="1"/>
  <c r="H5629" i="12"/>
  <c r="E5630" i="12"/>
  <c r="F5631" i="12"/>
  <c r="G5631" i="12" s="1"/>
  <c r="P5628" i="12" l="1"/>
  <c r="Q5628" i="12"/>
  <c r="R5627" i="12"/>
  <c r="L5629" i="12"/>
  <c r="M5629" i="12"/>
  <c r="N5628" i="12"/>
  <c r="I5629" i="12"/>
  <c r="J5629" i="12" s="1"/>
  <c r="H5630" i="12"/>
  <c r="F5632" i="12"/>
  <c r="G5632" i="12" s="1"/>
  <c r="E5631" i="12"/>
  <c r="P5629" i="12" l="1"/>
  <c r="Q5629" i="12"/>
  <c r="R5628" i="12"/>
  <c r="L5630" i="12"/>
  <c r="M5630" i="12"/>
  <c r="N5629" i="12"/>
  <c r="I5630" i="12"/>
  <c r="J5630" i="12" s="1"/>
  <c r="H5631" i="12"/>
  <c r="E5632" i="12"/>
  <c r="F5633" i="12"/>
  <c r="G5633" i="12" s="1"/>
  <c r="P5630" i="12" l="1"/>
  <c r="Q5630" i="12"/>
  <c r="R5629" i="12"/>
  <c r="L5631" i="12"/>
  <c r="M5631" i="12"/>
  <c r="N5630" i="12"/>
  <c r="I5631" i="12"/>
  <c r="J5631" i="12" s="1"/>
  <c r="H5632" i="12"/>
  <c r="F5634" i="12"/>
  <c r="G5634" i="12" s="1"/>
  <c r="E5633" i="12"/>
  <c r="P5631" i="12" l="1"/>
  <c r="Q5631" i="12"/>
  <c r="R5630" i="12"/>
  <c r="L5632" i="12"/>
  <c r="M5632" i="12"/>
  <c r="N5631" i="12"/>
  <c r="I5632" i="12"/>
  <c r="J5632" i="12" s="1"/>
  <c r="H5633" i="12"/>
  <c r="M5633" i="12" s="1"/>
  <c r="F5635" i="12"/>
  <c r="G5635" i="12" s="1"/>
  <c r="E5634" i="12"/>
  <c r="R5631" i="12" l="1"/>
  <c r="P5632" i="12"/>
  <c r="Q5632" i="12"/>
  <c r="Q5633" i="12" s="1"/>
  <c r="N5632" i="12"/>
  <c r="I5633" i="12"/>
  <c r="J5633" i="12" s="1"/>
  <c r="L5633" i="12"/>
  <c r="N5633" i="12" s="1"/>
  <c r="H5634" i="12"/>
  <c r="M5634" i="12" s="1"/>
  <c r="E5635" i="12"/>
  <c r="F5636" i="12"/>
  <c r="G5636" i="12" s="1"/>
  <c r="P5633" i="12" l="1"/>
  <c r="R5633" i="12" s="1"/>
  <c r="Q5634" i="12"/>
  <c r="R5632" i="12"/>
  <c r="I5634" i="12"/>
  <c r="J5634" i="12" s="1"/>
  <c r="L5634" i="12"/>
  <c r="N5634" i="12" s="1"/>
  <c r="H5635" i="12"/>
  <c r="F5637" i="12"/>
  <c r="G5637" i="12" s="1"/>
  <c r="E5636" i="12"/>
  <c r="P5634" i="12" l="1"/>
  <c r="R5634" i="12" s="1"/>
  <c r="L5635" i="12"/>
  <c r="M5635" i="12"/>
  <c r="I5635" i="12"/>
  <c r="J5635" i="12" s="1"/>
  <c r="H5636" i="12"/>
  <c r="E5637" i="12"/>
  <c r="F5638" i="12"/>
  <c r="G5638" i="12" s="1"/>
  <c r="P5635" i="12" l="1"/>
  <c r="Q5635" i="12"/>
  <c r="L5636" i="12"/>
  <c r="M5636" i="12"/>
  <c r="N5635" i="12"/>
  <c r="I5636" i="12"/>
  <c r="J5636" i="12" s="1"/>
  <c r="H5637" i="12"/>
  <c r="F5639" i="12"/>
  <c r="G5639" i="12" s="1"/>
  <c r="E5638" i="12"/>
  <c r="P5636" i="12" l="1"/>
  <c r="Q5636" i="12"/>
  <c r="R5635" i="12"/>
  <c r="L5637" i="12"/>
  <c r="M5637" i="12"/>
  <c r="N5636" i="12"/>
  <c r="I5637" i="12"/>
  <c r="J5637" i="12" s="1"/>
  <c r="H5638" i="12"/>
  <c r="E5639" i="12"/>
  <c r="F5640" i="12"/>
  <c r="G5640" i="12" s="1"/>
  <c r="P5637" i="12" l="1"/>
  <c r="Q5637" i="12"/>
  <c r="R5636" i="12"/>
  <c r="L5638" i="12"/>
  <c r="M5638" i="12"/>
  <c r="N5637" i="12"/>
  <c r="I5638" i="12"/>
  <c r="J5638" i="12" s="1"/>
  <c r="H5639" i="12"/>
  <c r="F5641" i="12"/>
  <c r="G5641" i="12" s="1"/>
  <c r="E5640" i="12"/>
  <c r="P5638" i="12" l="1"/>
  <c r="Q5638" i="12"/>
  <c r="R5637" i="12"/>
  <c r="L5639" i="12"/>
  <c r="M5639" i="12"/>
  <c r="N5638" i="12"/>
  <c r="I5639" i="12"/>
  <c r="J5639" i="12" s="1"/>
  <c r="H5640" i="12"/>
  <c r="E5641" i="12"/>
  <c r="F5642" i="12"/>
  <c r="G5642" i="12" s="1"/>
  <c r="P5639" i="12" l="1"/>
  <c r="Q5639" i="12"/>
  <c r="R5638" i="12"/>
  <c r="L5640" i="12"/>
  <c r="M5640" i="12"/>
  <c r="N5639" i="12"/>
  <c r="I5640" i="12"/>
  <c r="J5640" i="12" s="1"/>
  <c r="H5641" i="12"/>
  <c r="F5643" i="12"/>
  <c r="G5643" i="12" s="1"/>
  <c r="E5642" i="12"/>
  <c r="P5640" i="12" l="1"/>
  <c r="Q5640" i="12"/>
  <c r="R5639" i="12"/>
  <c r="N5640" i="12"/>
  <c r="L5641" i="12"/>
  <c r="M5641" i="12"/>
  <c r="I5641" i="12"/>
  <c r="J5641" i="12" s="1"/>
  <c r="H5642" i="12"/>
  <c r="E5643" i="12"/>
  <c r="F5644" i="12"/>
  <c r="G5644" i="12" s="1"/>
  <c r="P5641" i="12" l="1"/>
  <c r="Q5641" i="12"/>
  <c r="R5640" i="12"/>
  <c r="L5642" i="12"/>
  <c r="M5642" i="12"/>
  <c r="N5641" i="12"/>
  <c r="I5642" i="12"/>
  <c r="J5642" i="12" s="1"/>
  <c r="H5643" i="12"/>
  <c r="F5645" i="12"/>
  <c r="G5645" i="12" s="1"/>
  <c r="E5644" i="12"/>
  <c r="P5642" i="12" l="1"/>
  <c r="Q5642" i="12"/>
  <c r="R5641" i="12"/>
  <c r="L5643" i="12"/>
  <c r="M5643" i="12"/>
  <c r="N5642" i="12"/>
  <c r="I5643" i="12"/>
  <c r="J5643" i="12" s="1"/>
  <c r="H5644" i="12"/>
  <c r="E5645" i="12"/>
  <c r="F5646" i="12"/>
  <c r="G5646" i="12" s="1"/>
  <c r="P5643" i="12" l="1"/>
  <c r="Q5643" i="12"/>
  <c r="R5642" i="12"/>
  <c r="L5644" i="12"/>
  <c r="M5644" i="12"/>
  <c r="N5643" i="12"/>
  <c r="I5644" i="12"/>
  <c r="J5644" i="12" s="1"/>
  <c r="H5645" i="12"/>
  <c r="E5646" i="12"/>
  <c r="F5647" i="12"/>
  <c r="G5647" i="12" s="1"/>
  <c r="P5644" i="12" l="1"/>
  <c r="Q5644" i="12"/>
  <c r="R5643" i="12"/>
  <c r="L5645" i="12"/>
  <c r="M5645" i="12"/>
  <c r="N5644" i="12"/>
  <c r="I5645" i="12"/>
  <c r="J5645" i="12" s="1"/>
  <c r="H5646" i="12"/>
  <c r="F5648" i="12"/>
  <c r="G5648" i="12" s="1"/>
  <c r="E5647" i="12"/>
  <c r="P5645" i="12" l="1"/>
  <c r="Q5645" i="12"/>
  <c r="R5644" i="12"/>
  <c r="L5646" i="12"/>
  <c r="M5646" i="12"/>
  <c r="N5645" i="12"/>
  <c r="I5646" i="12"/>
  <c r="J5646" i="12" s="1"/>
  <c r="H5647" i="12"/>
  <c r="F5649" i="12"/>
  <c r="G5649" i="12" s="1"/>
  <c r="E5648" i="12"/>
  <c r="P5646" i="12" l="1"/>
  <c r="Q5646" i="12"/>
  <c r="R5645" i="12"/>
  <c r="L5647" i="12"/>
  <c r="M5647" i="12"/>
  <c r="N5646" i="12"/>
  <c r="I5647" i="12"/>
  <c r="J5647" i="12" s="1"/>
  <c r="H5648" i="12"/>
  <c r="E5649" i="12"/>
  <c r="F5650" i="12"/>
  <c r="G5650" i="12" s="1"/>
  <c r="P5647" i="12" l="1"/>
  <c r="Q5647" i="12"/>
  <c r="R5646" i="12"/>
  <c r="L5648" i="12"/>
  <c r="M5648" i="12"/>
  <c r="N5647" i="12"/>
  <c r="I5648" i="12"/>
  <c r="J5648" i="12" s="1"/>
  <c r="H5649" i="12"/>
  <c r="F5651" i="12"/>
  <c r="G5651" i="12" s="1"/>
  <c r="E5650" i="12"/>
  <c r="P5648" i="12" l="1"/>
  <c r="Q5648" i="12"/>
  <c r="R5647" i="12"/>
  <c r="L5649" i="12"/>
  <c r="M5649" i="12"/>
  <c r="N5648" i="12"/>
  <c r="I5649" i="12"/>
  <c r="J5649" i="12" s="1"/>
  <c r="H5650" i="12"/>
  <c r="E5651" i="12"/>
  <c r="F5652" i="12"/>
  <c r="G5652" i="12" s="1"/>
  <c r="P5649" i="12" l="1"/>
  <c r="Q5649" i="12"/>
  <c r="R5648" i="12"/>
  <c r="L5650" i="12"/>
  <c r="M5650" i="12"/>
  <c r="N5649" i="12"/>
  <c r="I5650" i="12"/>
  <c r="J5650" i="12" s="1"/>
  <c r="H5651" i="12"/>
  <c r="M5651" i="12" s="1"/>
  <c r="F5653" i="12"/>
  <c r="G5653" i="12" s="1"/>
  <c r="E5652" i="12"/>
  <c r="P5650" i="12" l="1"/>
  <c r="Q5650" i="12"/>
  <c r="Q5651" i="12" s="1"/>
  <c r="R5649" i="12"/>
  <c r="N5650" i="12"/>
  <c r="I5651" i="12"/>
  <c r="J5651" i="12" s="1"/>
  <c r="L5651" i="12"/>
  <c r="N5651" i="12" s="1"/>
  <c r="H5652" i="12"/>
  <c r="M5652" i="12" s="1"/>
  <c r="E5653" i="12"/>
  <c r="F5654" i="12"/>
  <c r="G5654" i="12" s="1"/>
  <c r="P5651" i="12" l="1"/>
  <c r="R5651" i="12" s="1"/>
  <c r="Q5652" i="12"/>
  <c r="R5650" i="12"/>
  <c r="I5652" i="12"/>
  <c r="J5652" i="12" s="1"/>
  <c r="L5652" i="12"/>
  <c r="N5652" i="12" s="1"/>
  <c r="H5653" i="12"/>
  <c r="F5655" i="12"/>
  <c r="G5655" i="12" s="1"/>
  <c r="E5654" i="12"/>
  <c r="P5652" i="12" l="1"/>
  <c r="R5652" i="12" s="1"/>
  <c r="L5653" i="12"/>
  <c r="M5653" i="12"/>
  <c r="I5653" i="12"/>
  <c r="J5653" i="12" s="1"/>
  <c r="H5654" i="12"/>
  <c r="F5656" i="12"/>
  <c r="G5656" i="12" s="1"/>
  <c r="E5655" i="12"/>
  <c r="P5653" i="12" l="1"/>
  <c r="Q5653" i="12"/>
  <c r="L5654" i="12"/>
  <c r="M5654" i="12"/>
  <c r="N5653" i="12"/>
  <c r="I5654" i="12"/>
  <c r="J5654" i="12" s="1"/>
  <c r="H5655" i="12"/>
  <c r="F5657" i="12"/>
  <c r="G5657" i="12" s="1"/>
  <c r="E5656" i="12"/>
  <c r="P5654" i="12" l="1"/>
  <c r="Q5654" i="12"/>
  <c r="R5653" i="12"/>
  <c r="L5655" i="12"/>
  <c r="M5655" i="12"/>
  <c r="N5654" i="12"/>
  <c r="I5655" i="12"/>
  <c r="J5655" i="12" s="1"/>
  <c r="H5656" i="12"/>
  <c r="E5657" i="12"/>
  <c r="F5658" i="12"/>
  <c r="G5658" i="12" s="1"/>
  <c r="P5655" i="12" l="1"/>
  <c r="Q5655" i="12"/>
  <c r="R5654" i="12"/>
  <c r="L5656" i="12"/>
  <c r="M5656" i="12"/>
  <c r="N5655" i="12"/>
  <c r="I5656" i="12"/>
  <c r="J5656" i="12" s="1"/>
  <c r="H5657" i="12"/>
  <c r="F5659" i="12"/>
  <c r="G5659" i="12" s="1"/>
  <c r="E5658" i="12"/>
  <c r="P5656" i="12" l="1"/>
  <c r="Q5656" i="12"/>
  <c r="R5655" i="12"/>
  <c r="L5657" i="12"/>
  <c r="M5657" i="12"/>
  <c r="N5656" i="12"/>
  <c r="I5657" i="12"/>
  <c r="J5657" i="12" s="1"/>
  <c r="H5658" i="12"/>
  <c r="F5660" i="12"/>
  <c r="G5660" i="12" s="1"/>
  <c r="E5659" i="12"/>
  <c r="P5657" i="12" l="1"/>
  <c r="Q5657" i="12"/>
  <c r="R5656" i="12"/>
  <c r="L5658" i="12"/>
  <c r="M5658" i="12"/>
  <c r="N5657" i="12"/>
  <c r="I5658" i="12"/>
  <c r="J5658" i="12" s="1"/>
  <c r="H5659" i="12"/>
  <c r="F5661" i="12"/>
  <c r="G5661" i="12" s="1"/>
  <c r="E5660" i="12"/>
  <c r="P5658" i="12" l="1"/>
  <c r="Q5658" i="12"/>
  <c r="R5657" i="12"/>
  <c r="L5659" i="12"/>
  <c r="M5659" i="12"/>
  <c r="N5658" i="12"/>
  <c r="I5659" i="12"/>
  <c r="J5659" i="12" s="1"/>
  <c r="H5660" i="12"/>
  <c r="F5662" i="12"/>
  <c r="G5662" i="12" s="1"/>
  <c r="E5661" i="12"/>
  <c r="P5659" i="12" l="1"/>
  <c r="Q5659" i="12"/>
  <c r="R5659" i="12" s="1"/>
  <c r="R5658" i="12"/>
  <c r="L5660" i="12"/>
  <c r="M5660" i="12"/>
  <c r="N5659" i="12"/>
  <c r="I5660" i="12"/>
  <c r="J5660" i="12" s="1"/>
  <c r="H5661" i="12"/>
  <c r="E5662" i="12"/>
  <c r="F5663" i="12"/>
  <c r="G5663" i="12" s="1"/>
  <c r="P5660" i="12" l="1"/>
  <c r="Q5660" i="12"/>
  <c r="L5661" i="12"/>
  <c r="M5661" i="12"/>
  <c r="N5660" i="12"/>
  <c r="I5661" i="12"/>
  <c r="J5661" i="12" s="1"/>
  <c r="H5662" i="12"/>
  <c r="M5662" i="12" s="1"/>
  <c r="F5664" i="12"/>
  <c r="G5664" i="12" s="1"/>
  <c r="E5663" i="12"/>
  <c r="P5661" i="12" l="1"/>
  <c r="Q5661" i="12"/>
  <c r="Q5662" i="12" s="1"/>
  <c r="R5660" i="12"/>
  <c r="N5661" i="12"/>
  <c r="I5662" i="12"/>
  <c r="J5662" i="12" s="1"/>
  <c r="L5662" i="12"/>
  <c r="N5662" i="12" s="1"/>
  <c r="H5663" i="12"/>
  <c r="E5664" i="12"/>
  <c r="F5665" i="12"/>
  <c r="G5665" i="12" s="1"/>
  <c r="P5662" i="12" l="1"/>
  <c r="R5662" i="12" s="1"/>
  <c r="R5661" i="12"/>
  <c r="L5663" i="12"/>
  <c r="M5663" i="12"/>
  <c r="I5663" i="12"/>
  <c r="J5663" i="12" s="1"/>
  <c r="H5664" i="12"/>
  <c r="F5666" i="12"/>
  <c r="G5666" i="12" s="1"/>
  <c r="E5665" i="12"/>
  <c r="P5663" i="12" l="1"/>
  <c r="Q5663" i="12"/>
  <c r="L5664" i="12"/>
  <c r="M5664" i="12"/>
  <c r="N5663" i="12"/>
  <c r="I5664" i="12"/>
  <c r="J5664" i="12" s="1"/>
  <c r="H5665" i="12"/>
  <c r="E5666" i="12"/>
  <c r="F5667" i="12"/>
  <c r="G5667" i="12" s="1"/>
  <c r="P5664" i="12" l="1"/>
  <c r="Q5664" i="12"/>
  <c r="R5663" i="12"/>
  <c r="L5665" i="12"/>
  <c r="M5665" i="12"/>
  <c r="N5664" i="12"/>
  <c r="I5665" i="12"/>
  <c r="J5665" i="12" s="1"/>
  <c r="H5666" i="12"/>
  <c r="F5668" i="12"/>
  <c r="G5668" i="12" s="1"/>
  <c r="E5667" i="12"/>
  <c r="P5665" i="12" l="1"/>
  <c r="Q5665" i="12"/>
  <c r="R5664" i="12"/>
  <c r="L5666" i="12"/>
  <c r="M5666" i="12"/>
  <c r="N5665" i="12"/>
  <c r="I5666" i="12"/>
  <c r="J5666" i="12" s="1"/>
  <c r="H5667" i="12"/>
  <c r="E5668" i="12"/>
  <c r="F5669" i="12"/>
  <c r="G5669" i="12" s="1"/>
  <c r="P5666" i="12" l="1"/>
  <c r="Q5666" i="12"/>
  <c r="R5665" i="12"/>
  <c r="L5667" i="12"/>
  <c r="M5667" i="12"/>
  <c r="N5666" i="12"/>
  <c r="I5667" i="12"/>
  <c r="J5667" i="12" s="1"/>
  <c r="H5668" i="12"/>
  <c r="F5670" i="12"/>
  <c r="G5670" i="12" s="1"/>
  <c r="E5669" i="12"/>
  <c r="P5667" i="12" l="1"/>
  <c r="Q5667" i="12"/>
  <c r="R5666" i="12"/>
  <c r="L5668" i="12"/>
  <c r="M5668" i="12"/>
  <c r="N5667" i="12"/>
  <c r="I5668" i="12"/>
  <c r="J5668" i="12" s="1"/>
  <c r="H5669" i="12"/>
  <c r="F5671" i="12"/>
  <c r="G5671" i="12" s="1"/>
  <c r="E5670" i="12"/>
  <c r="P5668" i="12" l="1"/>
  <c r="Q5668" i="12"/>
  <c r="R5667" i="12"/>
  <c r="L5669" i="12"/>
  <c r="M5669" i="12"/>
  <c r="N5668" i="12"/>
  <c r="I5669" i="12"/>
  <c r="J5669" i="12" s="1"/>
  <c r="H5670" i="12"/>
  <c r="M5670" i="12" s="1"/>
  <c r="E5671" i="12"/>
  <c r="F5672" i="12"/>
  <c r="G5672" i="12" s="1"/>
  <c r="P5669" i="12" l="1"/>
  <c r="Q5669" i="12"/>
  <c r="Q5670" i="12" s="1"/>
  <c r="R5668" i="12"/>
  <c r="N5669" i="12"/>
  <c r="I5670" i="12"/>
  <c r="J5670" i="12" s="1"/>
  <c r="L5670" i="12"/>
  <c r="N5670" i="12" s="1"/>
  <c r="H5671" i="12"/>
  <c r="F5673" i="12"/>
  <c r="G5673" i="12" s="1"/>
  <c r="E5672" i="12"/>
  <c r="P5670" i="12" l="1"/>
  <c r="R5670" i="12" s="1"/>
  <c r="R5669" i="12"/>
  <c r="L5671" i="12"/>
  <c r="M5671" i="12"/>
  <c r="I5671" i="12"/>
  <c r="J5671" i="12" s="1"/>
  <c r="H5672" i="12"/>
  <c r="E5673" i="12"/>
  <c r="F5674" i="12"/>
  <c r="G5674" i="12" s="1"/>
  <c r="P5671" i="12" l="1"/>
  <c r="Q5671" i="12"/>
  <c r="L5672" i="12"/>
  <c r="M5672" i="12"/>
  <c r="N5671" i="12"/>
  <c r="I5672" i="12"/>
  <c r="J5672" i="12" s="1"/>
  <c r="H5673" i="12"/>
  <c r="F5675" i="12"/>
  <c r="G5675" i="12" s="1"/>
  <c r="E5674" i="12"/>
  <c r="P5672" i="12" l="1"/>
  <c r="Q5672" i="12"/>
  <c r="R5671" i="12"/>
  <c r="L5673" i="12"/>
  <c r="M5673" i="12"/>
  <c r="N5672" i="12"/>
  <c r="I5673" i="12"/>
  <c r="J5673" i="12" s="1"/>
  <c r="H5674" i="12"/>
  <c r="M5674" i="12" s="1"/>
  <c r="E5675" i="12"/>
  <c r="F5676" i="12"/>
  <c r="G5676" i="12" s="1"/>
  <c r="P5673" i="12" l="1"/>
  <c r="Q5673" i="12"/>
  <c r="Q5674" i="12" s="1"/>
  <c r="R5672" i="12"/>
  <c r="N5673" i="12"/>
  <c r="I5674" i="12"/>
  <c r="J5674" i="12" s="1"/>
  <c r="L5674" i="12"/>
  <c r="N5674" i="12" s="1"/>
  <c r="H5675" i="12"/>
  <c r="F5677" i="12"/>
  <c r="G5677" i="12" s="1"/>
  <c r="E5676" i="12"/>
  <c r="P5674" i="12" l="1"/>
  <c r="R5674" i="12" s="1"/>
  <c r="R5673" i="12"/>
  <c r="L5675" i="12"/>
  <c r="M5675" i="12"/>
  <c r="I5675" i="12"/>
  <c r="J5675" i="12" s="1"/>
  <c r="H5676" i="12"/>
  <c r="E5677" i="12"/>
  <c r="F5678" i="12"/>
  <c r="G5678" i="12" s="1"/>
  <c r="P5675" i="12" l="1"/>
  <c r="Q5675" i="12"/>
  <c r="L5676" i="12"/>
  <c r="M5676" i="12"/>
  <c r="N5675" i="12"/>
  <c r="I5676" i="12"/>
  <c r="J5676" i="12" s="1"/>
  <c r="H5677" i="12"/>
  <c r="M5677" i="12" s="1"/>
  <c r="F5679" i="12"/>
  <c r="G5679" i="12" s="1"/>
  <c r="E5678" i="12"/>
  <c r="P5676" i="12" l="1"/>
  <c r="Q5676" i="12"/>
  <c r="Q5677" i="12" s="1"/>
  <c r="R5675" i="12"/>
  <c r="N5676" i="12"/>
  <c r="I5677" i="12"/>
  <c r="J5677" i="12" s="1"/>
  <c r="L5677" i="12"/>
  <c r="N5677" i="12" s="1"/>
  <c r="H5678" i="12"/>
  <c r="E5679" i="12"/>
  <c r="F5680" i="12"/>
  <c r="G5680" i="12" s="1"/>
  <c r="P5677" i="12" l="1"/>
  <c r="R5677" i="12" s="1"/>
  <c r="R5676" i="12"/>
  <c r="L5678" i="12"/>
  <c r="M5678" i="12"/>
  <c r="I5678" i="12"/>
  <c r="J5678" i="12" s="1"/>
  <c r="H5679" i="12"/>
  <c r="F5681" i="12"/>
  <c r="G5681" i="12" s="1"/>
  <c r="E5680" i="12"/>
  <c r="P5678" i="12" l="1"/>
  <c r="Q5678" i="12"/>
  <c r="L5679" i="12"/>
  <c r="M5679" i="12"/>
  <c r="N5678" i="12"/>
  <c r="I5679" i="12"/>
  <c r="J5679" i="12" s="1"/>
  <c r="H5680" i="12"/>
  <c r="E5681" i="12"/>
  <c r="F5682" i="12"/>
  <c r="G5682" i="12" s="1"/>
  <c r="P5679" i="12" l="1"/>
  <c r="Q5679" i="12"/>
  <c r="R5678" i="12"/>
  <c r="L5680" i="12"/>
  <c r="M5680" i="12"/>
  <c r="N5679" i="12"/>
  <c r="I5680" i="12"/>
  <c r="J5680" i="12" s="1"/>
  <c r="H5681" i="12"/>
  <c r="F5683" i="12"/>
  <c r="G5683" i="12" s="1"/>
  <c r="E5682" i="12"/>
  <c r="P5680" i="12" l="1"/>
  <c r="Q5680" i="12"/>
  <c r="R5679" i="12"/>
  <c r="L5681" i="12"/>
  <c r="M5681" i="12"/>
  <c r="N5680" i="12"/>
  <c r="I5681" i="12"/>
  <c r="J5681" i="12" s="1"/>
  <c r="H5682" i="12"/>
  <c r="E5683" i="12"/>
  <c r="F5684" i="12"/>
  <c r="G5684" i="12" s="1"/>
  <c r="P5681" i="12" l="1"/>
  <c r="Q5681" i="12"/>
  <c r="R5680" i="12"/>
  <c r="L5682" i="12"/>
  <c r="M5682" i="12"/>
  <c r="N5681" i="12"/>
  <c r="I5682" i="12"/>
  <c r="J5682" i="12" s="1"/>
  <c r="H5683" i="12"/>
  <c r="F5685" i="12"/>
  <c r="G5685" i="12" s="1"/>
  <c r="E5684" i="12"/>
  <c r="P5682" i="12" l="1"/>
  <c r="Q5682" i="12"/>
  <c r="R5681" i="12"/>
  <c r="L5683" i="12"/>
  <c r="M5683" i="12"/>
  <c r="N5682" i="12"/>
  <c r="I5683" i="12"/>
  <c r="J5683" i="12" s="1"/>
  <c r="H5684" i="12"/>
  <c r="E5685" i="12"/>
  <c r="F5686" i="12"/>
  <c r="G5686" i="12" s="1"/>
  <c r="P5683" i="12" l="1"/>
  <c r="Q5683" i="12"/>
  <c r="R5682" i="12"/>
  <c r="L5684" i="12"/>
  <c r="M5684" i="12"/>
  <c r="N5683" i="12"/>
  <c r="I5684" i="12"/>
  <c r="J5684" i="12" s="1"/>
  <c r="H5685" i="12"/>
  <c r="M5685" i="12" s="1"/>
  <c r="F5687" i="12"/>
  <c r="G5687" i="12" s="1"/>
  <c r="E5686" i="12"/>
  <c r="P5684" i="12" l="1"/>
  <c r="Q5684" i="12"/>
  <c r="Q5685" i="12" s="1"/>
  <c r="R5683" i="12"/>
  <c r="N5684" i="12"/>
  <c r="I5685" i="12"/>
  <c r="J5685" i="12" s="1"/>
  <c r="L5685" i="12"/>
  <c r="N5685" i="12" s="1"/>
  <c r="H5686" i="12"/>
  <c r="M5686" i="12" s="1"/>
  <c r="E5687" i="12"/>
  <c r="F5688" i="12"/>
  <c r="G5688" i="12" s="1"/>
  <c r="P5685" i="12" l="1"/>
  <c r="R5685" i="12" s="1"/>
  <c r="Q5686" i="12"/>
  <c r="R5684" i="12"/>
  <c r="I5686" i="12"/>
  <c r="J5686" i="12" s="1"/>
  <c r="L5686" i="12"/>
  <c r="N5686" i="12" s="1"/>
  <c r="H5687" i="12"/>
  <c r="F5689" i="12"/>
  <c r="G5689" i="12" s="1"/>
  <c r="E5688" i="12"/>
  <c r="P5686" i="12" l="1"/>
  <c r="R5686" i="12" s="1"/>
  <c r="L5687" i="12"/>
  <c r="M5687" i="12"/>
  <c r="I5687" i="12"/>
  <c r="J5687" i="12" s="1"/>
  <c r="H5688" i="12"/>
  <c r="E5689" i="12"/>
  <c r="F5690" i="12"/>
  <c r="G5690" i="12" s="1"/>
  <c r="P5687" i="12" l="1"/>
  <c r="Q5687" i="12"/>
  <c r="L5688" i="12"/>
  <c r="M5688" i="12"/>
  <c r="N5687" i="12"/>
  <c r="I5688" i="12"/>
  <c r="J5688" i="12" s="1"/>
  <c r="H5689" i="12"/>
  <c r="M5689" i="12" s="1"/>
  <c r="F5691" i="12"/>
  <c r="G5691" i="12" s="1"/>
  <c r="E5690" i="12"/>
  <c r="P5688" i="12" l="1"/>
  <c r="Q5688" i="12"/>
  <c r="Q5689" i="12" s="1"/>
  <c r="R5687" i="12"/>
  <c r="N5688" i="12"/>
  <c r="I5689" i="12"/>
  <c r="J5689" i="12" s="1"/>
  <c r="L5689" i="12"/>
  <c r="N5689" i="12" s="1"/>
  <c r="H5690" i="12"/>
  <c r="E5691" i="12"/>
  <c r="F5692" i="12"/>
  <c r="G5692" i="12" s="1"/>
  <c r="P5689" i="12" l="1"/>
  <c r="R5689" i="12" s="1"/>
  <c r="R5688" i="12"/>
  <c r="L5690" i="12"/>
  <c r="M5690" i="12"/>
  <c r="I5690" i="12"/>
  <c r="J5690" i="12" s="1"/>
  <c r="H5691" i="12"/>
  <c r="F5693" i="12"/>
  <c r="G5693" i="12" s="1"/>
  <c r="E5692" i="12"/>
  <c r="P5690" i="12" l="1"/>
  <c r="Q5690" i="12"/>
  <c r="L5691" i="12"/>
  <c r="M5691" i="12"/>
  <c r="N5690" i="12"/>
  <c r="I5691" i="12"/>
  <c r="J5691" i="12" s="1"/>
  <c r="H5692" i="12"/>
  <c r="E5693" i="12"/>
  <c r="F5694" i="12"/>
  <c r="G5694" i="12" s="1"/>
  <c r="P5691" i="12" l="1"/>
  <c r="Q5691" i="12"/>
  <c r="R5690" i="12"/>
  <c r="L5692" i="12"/>
  <c r="M5692" i="12"/>
  <c r="N5691" i="12"/>
  <c r="I5692" i="12"/>
  <c r="J5692" i="12" s="1"/>
  <c r="H5693" i="12"/>
  <c r="F5695" i="12"/>
  <c r="G5695" i="12" s="1"/>
  <c r="E5694" i="12"/>
  <c r="P5692" i="12" l="1"/>
  <c r="Q5692" i="12"/>
  <c r="R5691" i="12"/>
  <c r="L5693" i="12"/>
  <c r="M5693" i="12"/>
  <c r="N5692" i="12"/>
  <c r="I5693" i="12"/>
  <c r="J5693" i="12" s="1"/>
  <c r="H5694" i="12"/>
  <c r="E5695" i="12"/>
  <c r="F5696" i="12"/>
  <c r="G5696" i="12" s="1"/>
  <c r="P5693" i="12" l="1"/>
  <c r="Q5693" i="12"/>
  <c r="R5692" i="12"/>
  <c r="L5694" i="12"/>
  <c r="M5694" i="12"/>
  <c r="N5693" i="12"/>
  <c r="I5694" i="12"/>
  <c r="J5694" i="12" s="1"/>
  <c r="H5695" i="12"/>
  <c r="F5697" i="12"/>
  <c r="G5697" i="12" s="1"/>
  <c r="E5696" i="12"/>
  <c r="P5694" i="12" l="1"/>
  <c r="Q5694" i="12"/>
  <c r="R5693" i="12"/>
  <c r="L5695" i="12"/>
  <c r="M5695" i="12"/>
  <c r="N5694" i="12"/>
  <c r="I5695" i="12"/>
  <c r="J5695" i="12" s="1"/>
  <c r="H5696" i="12"/>
  <c r="E5697" i="12"/>
  <c r="F5698" i="12"/>
  <c r="G5698" i="12" s="1"/>
  <c r="P5695" i="12" l="1"/>
  <c r="Q5695" i="12"/>
  <c r="R5694" i="12"/>
  <c r="L5696" i="12"/>
  <c r="M5696" i="12"/>
  <c r="N5695" i="12"/>
  <c r="I5696" i="12"/>
  <c r="J5696" i="12" s="1"/>
  <c r="H5697" i="12"/>
  <c r="F5699" i="12"/>
  <c r="G5699" i="12" s="1"/>
  <c r="E5698" i="12"/>
  <c r="P5696" i="12" l="1"/>
  <c r="Q5696" i="12"/>
  <c r="R5695" i="12"/>
  <c r="L5697" i="12"/>
  <c r="M5697" i="12"/>
  <c r="N5696" i="12"/>
  <c r="I5697" i="12"/>
  <c r="J5697" i="12" s="1"/>
  <c r="H5698" i="12"/>
  <c r="E5699" i="12"/>
  <c r="F5700" i="12"/>
  <c r="G5700" i="12" s="1"/>
  <c r="P5697" i="12" l="1"/>
  <c r="Q5697" i="12"/>
  <c r="R5696" i="12"/>
  <c r="L5698" i="12"/>
  <c r="M5698" i="12"/>
  <c r="N5697" i="12"/>
  <c r="I5698" i="12"/>
  <c r="J5698" i="12" s="1"/>
  <c r="H5699" i="12"/>
  <c r="F5701" i="12"/>
  <c r="G5701" i="12" s="1"/>
  <c r="E5700" i="12"/>
  <c r="P5698" i="12" l="1"/>
  <c r="Q5698" i="12"/>
  <c r="R5697" i="12"/>
  <c r="L5699" i="12"/>
  <c r="M5699" i="12"/>
  <c r="N5698" i="12"/>
  <c r="I5699" i="12"/>
  <c r="J5699" i="12" s="1"/>
  <c r="H5700" i="12"/>
  <c r="E5701" i="12"/>
  <c r="F5702" i="12"/>
  <c r="G5702" i="12" s="1"/>
  <c r="P5699" i="12" l="1"/>
  <c r="Q5699" i="12"/>
  <c r="R5698" i="12"/>
  <c r="L5700" i="12"/>
  <c r="M5700" i="12"/>
  <c r="N5699" i="12"/>
  <c r="I5700" i="12"/>
  <c r="J5700" i="12" s="1"/>
  <c r="H5701" i="12"/>
  <c r="F5703" i="12"/>
  <c r="G5703" i="12" s="1"/>
  <c r="E5702" i="12"/>
  <c r="P5700" i="12" l="1"/>
  <c r="Q5700" i="12"/>
  <c r="R5699" i="12"/>
  <c r="L5701" i="12"/>
  <c r="M5701" i="12"/>
  <c r="N5700" i="12"/>
  <c r="I5701" i="12"/>
  <c r="J5701" i="12" s="1"/>
  <c r="H5702" i="12"/>
  <c r="F5704" i="12"/>
  <c r="G5704" i="12" s="1"/>
  <c r="E5703" i="12"/>
  <c r="P5701" i="12" l="1"/>
  <c r="Q5701" i="12"/>
  <c r="R5700" i="12"/>
  <c r="L5702" i="12"/>
  <c r="M5702" i="12"/>
  <c r="N5701" i="12"/>
  <c r="I5702" i="12"/>
  <c r="J5702" i="12" s="1"/>
  <c r="H5703" i="12"/>
  <c r="F5705" i="12"/>
  <c r="G5705" i="12" s="1"/>
  <c r="E5704" i="12"/>
  <c r="P5702" i="12" l="1"/>
  <c r="Q5702" i="12"/>
  <c r="R5701" i="12"/>
  <c r="L5703" i="12"/>
  <c r="M5703" i="12"/>
  <c r="N5702" i="12"/>
  <c r="I5703" i="12"/>
  <c r="J5703" i="12" s="1"/>
  <c r="H5704" i="12"/>
  <c r="E5705" i="12"/>
  <c r="F5706" i="12"/>
  <c r="G5706" i="12" s="1"/>
  <c r="P5703" i="12" l="1"/>
  <c r="Q5703" i="12"/>
  <c r="R5702" i="12"/>
  <c r="L5704" i="12"/>
  <c r="M5704" i="12"/>
  <c r="N5703" i="12"/>
  <c r="I5704" i="12"/>
  <c r="J5704" i="12" s="1"/>
  <c r="H5705" i="12"/>
  <c r="M5705" i="12" s="1"/>
  <c r="F5707" i="12"/>
  <c r="G5707" i="12" s="1"/>
  <c r="E5706" i="12"/>
  <c r="P5704" i="12" l="1"/>
  <c r="Q5704" i="12"/>
  <c r="Q5705" i="12" s="1"/>
  <c r="R5703" i="12"/>
  <c r="N5704" i="12"/>
  <c r="I5705" i="12"/>
  <c r="J5705" i="12" s="1"/>
  <c r="L5705" i="12"/>
  <c r="N5705" i="12" s="1"/>
  <c r="H5706" i="12"/>
  <c r="F5708" i="12"/>
  <c r="G5708" i="12" s="1"/>
  <c r="E5707" i="12"/>
  <c r="P5705" i="12" l="1"/>
  <c r="R5705" i="12" s="1"/>
  <c r="R5704" i="12"/>
  <c r="L5706" i="12"/>
  <c r="M5706" i="12"/>
  <c r="I5706" i="12"/>
  <c r="J5706" i="12" s="1"/>
  <c r="H5707" i="12"/>
  <c r="E5708" i="12"/>
  <c r="F5709" i="12"/>
  <c r="G5709" i="12" s="1"/>
  <c r="P5706" i="12" l="1"/>
  <c r="Q5706" i="12"/>
  <c r="L5707" i="12"/>
  <c r="M5707" i="12"/>
  <c r="N5706" i="12"/>
  <c r="I5707" i="12"/>
  <c r="J5707" i="12" s="1"/>
  <c r="H5708" i="12"/>
  <c r="F5710" i="12"/>
  <c r="G5710" i="12" s="1"/>
  <c r="E5709" i="12"/>
  <c r="P5707" i="12" l="1"/>
  <c r="Q5707" i="12"/>
  <c r="R5706" i="12"/>
  <c r="L5708" i="12"/>
  <c r="M5708" i="12"/>
  <c r="N5707" i="12"/>
  <c r="I5708" i="12"/>
  <c r="J5708" i="12" s="1"/>
  <c r="H5709" i="12"/>
  <c r="F5711" i="12"/>
  <c r="G5711" i="12" s="1"/>
  <c r="E5710" i="12"/>
  <c r="P5708" i="12" l="1"/>
  <c r="Q5708" i="12"/>
  <c r="R5707" i="12"/>
  <c r="L5709" i="12"/>
  <c r="M5709" i="12"/>
  <c r="N5708" i="12"/>
  <c r="I5709" i="12"/>
  <c r="J5709" i="12" s="1"/>
  <c r="H5710" i="12"/>
  <c r="E5711" i="12"/>
  <c r="F5712" i="12"/>
  <c r="G5712" i="12" s="1"/>
  <c r="R5708" i="12" l="1"/>
  <c r="P5709" i="12"/>
  <c r="Q5709" i="12"/>
  <c r="L5710" i="12"/>
  <c r="M5710" i="12"/>
  <c r="N5709" i="12"/>
  <c r="I5710" i="12"/>
  <c r="J5710" i="12" s="1"/>
  <c r="H5711" i="12"/>
  <c r="F5713" i="12"/>
  <c r="G5713" i="12" s="1"/>
  <c r="E5712" i="12"/>
  <c r="P5710" i="12" l="1"/>
  <c r="Q5710" i="12"/>
  <c r="R5709" i="12"/>
  <c r="L5711" i="12"/>
  <c r="M5711" i="12"/>
  <c r="N5710" i="12"/>
  <c r="I5711" i="12"/>
  <c r="J5711" i="12" s="1"/>
  <c r="H5712" i="12"/>
  <c r="F5714" i="12"/>
  <c r="G5714" i="12" s="1"/>
  <c r="E5713" i="12"/>
  <c r="P5711" i="12" l="1"/>
  <c r="Q5711" i="12"/>
  <c r="R5710" i="12"/>
  <c r="L5712" i="12"/>
  <c r="M5712" i="12"/>
  <c r="N5711" i="12"/>
  <c r="I5712" i="12"/>
  <c r="J5712" i="12" s="1"/>
  <c r="H5713" i="12"/>
  <c r="F5715" i="12"/>
  <c r="G5715" i="12" s="1"/>
  <c r="E5714" i="12"/>
  <c r="P5712" i="12" l="1"/>
  <c r="Q5712" i="12"/>
  <c r="R5711" i="12"/>
  <c r="L5713" i="12"/>
  <c r="M5713" i="12"/>
  <c r="N5712" i="12"/>
  <c r="I5713" i="12"/>
  <c r="J5713" i="12" s="1"/>
  <c r="H5714" i="12"/>
  <c r="E5715" i="12"/>
  <c r="F5716" i="12"/>
  <c r="G5716" i="12" s="1"/>
  <c r="P5713" i="12" l="1"/>
  <c r="Q5713" i="12"/>
  <c r="R5712" i="12"/>
  <c r="L5714" i="12"/>
  <c r="M5714" i="12"/>
  <c r="N5713" i="12"/>
  <c r="I5714" i="12"/>
  <c r="J5714" i="12" s="1"/>
  <c r="H5715" i="12"/>
  <c r="F5717" i="12"/>
  <c r="G5717" i="12" s="1"/>
  <c r="E5716" i="12"/>
  <c r="P5714" i="12" l="1"/>
  <c r="Q5714" i="12"/>
  <c r="R5713" i="12"/>
  <c r="L5715" i="12"/>
  <c r="M5715" i="12"/>
  <c r="N5714" i="12"/>
  <c r="I5715" i="12"/>
  <c r="J5715" i="12" s="1"/>
  <c r="H5716" i="12"/>
  <c r="F5718" i="12"/>
  <c r="G5718" i="12" s="1"/>
  <c r="E5717" i="12"/>
  <c r="P5715" i="12" l="1"/>
  <c r="Q5715" i="12"/>
  <c r="R5714" i="12"/>
  <c r="L5716" i="12"/>
  <c r="M5716" i="12"/>
  <c r="N5715" i="12"/>
  <c r="I5716" i="12"/>
  <c r="J5716" i="12" s="1"/>
  <c r="H5717" i="12"/>
  <c r="F5719" i="12"/>
  <c r="G5719" i="12" s="1"/>
  <c r="E5718" i="12"/>
  <c r="P5716" i="12" l="1"/>
  <c r="Q5716" i="12"/>
  <c r="R5715" i="12"/>
  <c r="L5717" i="12"/>
  <c r="M5717" i="12"/>
  <c r="N5716" i="12"/>
  <c r="I5717" i="12"/>
  <c r="J5717" i="12" s="1"/>
  <c r="H5718" i="12"/>
  <c r="F5720" i="12"/>
  <c r="G5720" i="12" s="1"/>
  <c r="E5719" i="12"/>
  <c r="P5717" i="12" l="1"/>
  <c r="Q5717" i="12"/>
  <c r="R5716" i="12"/>
  <c r="L5718" i="12"/>
  <c r="M5718" i="12"/>
  <c r="N5717" i="12"/>
  <c r="I5718" i="12"/>
  <c r="J5718" i="12" s="1"/>
  <c r="H5719" i="12"/>
  <c r="F5721" i="12"/>
  <c r="G5721" i="12" s="1"/>
  <c r="E5720" i="12"/>
  <c r="P5718" i="12" l="1"/>
  <c r="Q5718" i="12"/>
  <c r="R5717" i="12"/>
  <c r="L5719" i="12"/>
  <c r="M5719" i="12"/>
  <c r="N5718" i="12"/>
  <c r="I5719" i="12"/>
  <c r="J5719" i="12" s="1"/>
  <c r="H5720" i="12"/>
  <c r="E5721" i="12"/>
  <c r="F5722" i="12"/>
  <c r="G5722" i="12" s="1"/>
  <c r="P5719" i="12" l="1"/>
  <c r="Q5719" i="12"/>
  <c r="R5718" i="12"/>
  <c r="L5720" i="12"/>
  <c r="M5720" i="12"/>
  <c r="N5719" i="12"/>
  <c r="I5720" i="12"/>
  <c r="J5720" i="12" s="1"/>
  <c r="H5721" i="12"/>
  <c r="M5721" i="12" s="1"/>
  <c r="F5723" i="12"/>
  <c r="G5723" i="12" s="1"/>
  <c r="E5722" i="12"/>
  <c r="P5720" i="12" l="1"/>
  <c r="Q5720" i="12"/>
  <c r="Q5721" i="12" s="1"/>
  <c r="R5719" i="12"/>
  <c r="N5720" i="12"/>
  <c r="I5721" i="12"/>
  <c r="J5721" i="12" s="1"/>
  <c r="L5721" i="12"/>
  <c r="N5721" i="12" s="1"/>
  <c r="H5722" i="12"/>
  <c r="E5723" i="12"/>
  <c r="F5724" i="12"/>
  <c r="G5724" i="12" s="1"/>
  <c r="P5721" i="12" l="1"/>
  <c r="R5721" i="12" s="1"/>
  <c r="R5720" i="12"/>
  <c r="L5722" i="12"/>
  <c r="M5722" i="12"/>
  <c r="I5722" i="12"/>
  <c r="J5722" i="12" s="1"/>
  <c r="H5723" i="12"/>
  <c r="M5723" i="12" s="1"/>
  <c r="F5725" i="12"/>
  <c r="G5725" i="12" s="1"/>
  <c r="E5724" i="12"/>
  <c r="P5722" i="12" l="1"/>
  <c r="Q5722" i="12"/>
  <c r="Q5723" i="12" s="1"/>
  <c r="N5722" i="12"/>
  <c r="I5723" i="12"/>
  <c r="J5723" i="12" s="1"/>
  <c r="L5723" i="12"/>
  <c r="N5723" i="12" s="1"/>
  <c r="H5724" i="12"/>
  <c r="M5724" i="12" s="1"/>
  <c r="E5725" i="12"/>
  <c r="F5726" i="12"/>
  <c r="G5726" i="12" s="1"/>
  <c r="P5723" i="12" l="1"/>
  <c r="Q5724" i="12"/>
  <c r="R5722" i="12"/>
  <c r="R5723" i="12"/>
  <c r="I5724" i="12"/>
  <c r="J5724" i="12" s="1"/>
  <c r="L5724" i="12"/>
  <c r="N5724" i="12" s="1"/>
  <c r="H5725" i="12"/>
  <c r="F5727" i="12"/>
  <c r="G5727" i="12" s="1"/>
  <c r="E5726" i="12"/>
  <c r="P5724" i="12" l="1"/>
  <c r="R5724" i="12" s="1"/>
  <c r="L5725" i="12"/>
  <c r="M5725" i="12"/>
  <c r="I5725" i="12"/>
  <c r="J5725" i="12" s="1"/>
  <c r="H5726" i="12"/>
  <c r="E5727" i="12"/>
  <c r="F5728" i="12"/>
  <c r="G5728" i="12" s="1"/>
  <c r="P5725" i="12" l="1"/>
  <c r="Q5725" i="12"/>
  <c r="L5726" i="12"/>
  <c r="M5726" i="12"/>
  <c r="N5725" i="12"/>
  <c r="I5726" i="12"/>
  <c r="J5726" i="12" s="1"/>
  <c r="H5727" i="12"/>
  <c r="F5729" i="12"/>
  <c r="G5729" i="12" s="1"/>
  <c r="E5728" i="12"/>
  <c r="P5726" i="12" l="1"/>
  <c r="Q5726" i="12"/>
  <c r="R5725" i="12"/>
  <c r="L5727" i="12"/>
  <c r="M5727" i="12"/>
  <c r="N5726" i="12"/>
  <c r="I5727" i="12"/>
  <c r="J5727" i="12" s="1"/>
  <c r="H5728" i="12"/>
  <c r="E5729" i="12"/>
  <c r="F5730" i="12"/>
  <c r="G5730" i="12" s="1"/>
  <c r="P5727" i="12" l="1"/>
  <c r="Q5727" i="12"/>
  <c r="R5726" i="12"/>
  <c r="L5728" i="12"/>
  <c r="M5728" i="12"/>
  <c r="N5727" i="12"/>
  <c r="I5728" i="12"/>
  <c r="J5728" i="12" s="1"/>
  <c r="H5729" i="12"/>
  <c r="F5731" i="12"/>
  <c r="G5731" i="12" s="1"/>
  <c r="E5730" i="12"/>
  <c r="P5728" i="12" l="1"/>
  <c r="Q5728" i="12"/>
  <c r="R5727" i="12"/>
  <c r="L5729" i="12"/>
  <c r="M5729" i="12"/>
  <c r="N5728" i="12"/>
  <c r="I5729" i="12"/>
  <c r="J5729" i="12" s="1"/>
  <c r="H5730" i="12"/>
  <c r="F5732" i="12"/>
  <c r="G5732" i="12" s="1"/>
  <c r="E5731" i="12"/>
  <c r="P5729" i="12" l="1"/>
  <c r="Q5729" i="12"/>
  <c r="R5728" i="12"/>
  <c r="L5730" i="12"/>
  <c r="M5730" i="12"/>
  <c r="N5729" i="12"/>
  <c r="I5730" i="12"/>
  <c r="J5730" i="12" s="1"/>
  <c r="H5731" i="12"/>
  <c r="F5733" i="12"/>
  <c r="G5733" i="12" s="1"/>
  <c r="E5732" i="12"/>
  <c r="P5730" i="12" l="1"/>
  <c r="Q5730" i="12"/>
  <c r="R5729" i="12"/>
  <c r="L5731" i="12"/>
  <c r="M5731" i="12"/>
  <c r="N5730" i="12"/>
  <c r="I5731" i="12"/>
  <c r="J5731" i="12" s="1"/>
  <c r="H5732" i="12"/>
  <c r="E5733" i="12"/>
  <c r="F5734" i="12"/>
  <c r="G5734" i="12" s="1"/>
  <c r="P5731" i="12" l="1"/>
  <c r="Q5731" i="12"/>
  <c r="R5730" i="12"/>
  <c r="L5732" i="12"/>
  <c r="M5732" i="12"/>
  <c r="N5731" i="12"/>
  <c r="I5732" i="12"/>
  <c r="J5732" i="12" s="1"/>
  <c r="H5733" i="12"/>
  <c r="M5733" i="12" s="1"/>
  <c r="F5735" i="12"/>
  <c r="G5735" i="12" s="1"/>
  <c r="E5734" i="12"/>
  <c r="P5732" i="12" l="1"/>
  <c r="Q5732" i="12"/>
  <c r="Q5733" i="12" s="1"/>
  <c r="R5731" i="12"/>
  <c r="N5732" i="12"/>
  <c r="I5733" i="12"/>
  <c r="J5733" i="12" s="1"/>
  <c r="L5733" i="12"/>
  <c r="N5733" i="12" s="1"/>
  <c r="H5734" i="12"/>
  <c r="E5735" i="12"/>
  <c r="F5736" i="12"/>
  <c r="G5736" i="12" s="1"/>
  <c r="P5733" i="12" l="1"/>
  <c r="R5733" i="12" s="1"/>
  <c r="R5732" i="12"/>
  <c r="L5734" i="12"/>
  <c r="M5734" i="12"/>
  <c r="I5734" i="12"/>
  <c r="J5734" i="12" s="1"/>
  <c r="H5735" i="12"/>
  <c r="M5735" i="12" s="1"/>
  <c r="F5737" i="12"/>
  <c r="G5737" i="12" s="1"/>
  <c r="E5736" i="12"/>
  <c r="P5734" i="12" l="1"/>
  <c r="Q5734" i="12"/>
  <c r="Q5735" i="12" s="1"/>
  <c r="N5734" i="12"/>
  <c r="I5735" i="12"/>
  <c r="J5735" i="12" s="1"/>
  <c r="L5735" i="12"/>
  <c r="N5735" i="12" s="1"/>
  <c r="H5736" i="12"/>
  <c r="F5738" i="12"/>
  <c r="G5738" i="12" s="1"/>
  <c r="E5737" i="12"/>
  <c r="P5735" i="12" l="1"/>
  <c r="R5735" i="12" s="1"/>
  <c r="R5734" i="12"/>
  <c r="L5736" i="12"/>
  <c r="M5736" i="12"/>
  <c r="I5736" i="12"/>
  <c r="J5736" i="12" s="1"/>
  <c r="H5737" i="12"/>
  <c r="F5739" i="12"/>
  <c r="G5739" i="12" s="1"/>
  <c r="E5738" i="12"/>
  <c r="P5736" i="12" l="1"/>
  <c r="Q5736" i="12"/>
  <c r="L5737" i="12"/>
  <c r="M5737" i="12"/>
  <c r="N5736" i="12"/>
  <c r="I5737" i="12"/>
  <c r="J5737" i="12" s="1"/>
  <c r="H5738" i="12"/>
  <c r="E5739" i="12"/>
  <c r="F5740" i="12"/>
  <c r="G5740" i="12" s="1"/>
  <c r="P5737" i="12" l="1"/>
  <c r="Q5737" i="12"/>
  <c r="R5736" i="12"/>
  <c r="L5738" i="12"/>
  <c r="M5738" i="12"/>
  <c r="N5737" i="12"/>
  <c r="I5738" i="12"/>
  <c r="J5738" i="12" s="1"/>
  <c r="H5739" i="12"/>
  <c r="F5741" i="12"/>
  <c r="G5741" i="12" s="1"/>
  <c r="E5740" i="12"/>
  <c r="P5738" i="12" l="1"/>
  <c r="Q5738" i="12"/>
  <c r="R5737" i="12"/>
  <c r="L5739" i="12"/>
  <c r="M5739" i="12"/>
  <c r="N5738" i="12"/>
  <c r="I5739" i="12"/>
  <c r="J5739" i="12" s="1"/>
  <c r="H5740" i="12"/>
  <c r="F5742" i="12"/>
  <c r="G5742" i="12" s="1"/>
  <c r="E5741" i="12"/>
  <c r="P5739" i="12" l="1"/>
  <c r="Q5739" i="12"/>
  <c r="R5738" i="12"/>
  <c r="L5740" i="12"/>
  <c r="M5740" i="12"/>
  <c r="N5739" i="12"/>
  <c r="I5740" i="12"/>
  <c r="J5740" i="12" s="1"/>
  <c r="H5741" i="12"/>
  <c r="F5743" i="12"/>
  <c r="G5743" i="12" s="1"/>
  <c r="E5742" i="12"/>
  <c r="P5740" i="12" l="1"/>
  <c r="Q5740" i="12"/>
  <c r="R5739" i="12"/>
  <c r="L5741" i="12"/>
  <c r="M5741" i="12"/>
  <c r="N5740" i="12"/>
  <c r="I5741" i="12"/>
  <c r="J5741" i="12" s="1"/>
  <c r="H5742" i="12"/>
  <c r="E5743" i="12"/>
  <c r="F5744" i="12"/>
  <c r="G5744" i="12" s="1"/>
  <c r="P5741" i="12" l="1"/>
  <c r="Q5741" i="12"/>
  <c r="R5740" i="12"/>
  <c r="L5742" i="12"/>
  <c r="M5742" i="12"/>
  <c r="N5741" i="12"/>
  <c r="I5742" i="12"/>
  <c r="J5742" i="12" s="1"/>
  <c r="H5743" i="12"/>
  <c r="F5745" i="12"/>
  <c r="G5745" i="12" s="1"/>
  <c r="E5744" i="12"/>
  <c r="R5741" i="12" l="1"/>
  <c r="P5742" i="12"/>
  <c r="Q5742" i="12"/>
  <c r="L5743" i="12"/>
  <c r="M5743" i="12"/>
  <c r="N5742" i="12"/>
  <c r="I5743" i="12"/>
  <c r="J5743" i="12" s="1"/>
  <c r="H5744" i="12"/>
  <c r="E5745" i="12"/>
  <c r="F5746" i="12"/>
  <c r="G5746" i="12" s="1"/>
  <c r="P5743" i="12" l="1"/>
  <c r="Q5743" i="12"/>
  <c r="R5742" i="12"/>
  <c r="L5744" i="12"/>
  <c r="M5744" i="12"/>
  <c r="N5743" i="12"/>
  <c r="I5744" i="12"/>
  <c r="J5744" i="12" s="1"/>
  <c r="H5745" i="12"/>
  <c r="F5747" i="12"/>
  <c r="G5747" i="12" s="1"/>
  <c r="E5746" i="12"/>
  <c r="P5744" i="12" l="1"/>
  <c r="Q5744" i="12"/>
  <c r="R5743" i="12"/>
  <c r="L5745" i="12"/>
  <c r="M5745" i="12"/>
  <c r="N5744" i="12"/>
  <c r="I5745" i="12"/>
  <c r="J5745" i="12" s="1"/>
  <c r="H5746" i="12"/>
  <c r="E5747" i="12"/>
  <c r="F5748" i="12"/>
  <c r="G5748" i="12" s="1"/>
  <c r="P5745" i="12" l="1"/>
  <c r="Q5745" i="12"/>
  <c r="R5744" i="12"/>
  <c r="L5746" i="12"/>
  <c r="M5746" i="12"/>
  <c r="N5745" i="12"/>
  <c r="I5746" i="12"/>
  <c r="J5746" i="12" s="1"/>
  <c r="H5747" i="12"/>
  <c r="F5749" i="12"/>
  <c r="G5749" i="12" s="1"/>
  <c r="E5748" i="12"/>
  <c r="P5746" i="12" l="1"/>
  <c r="Q5746" i="12"/>
  <c r="R5745" i="12"/>
  <c r="L5747" i="12"/>
  <c r="M5747" i="12"/>
  <c r="N5746" i="12"/>
  <c r="I5747" i="12"/>
  <c r="J5747" i="12" s="1"/>
  <c r="H5748" i="12"/>
  <c r="E5749" i="12"/>
  <c r="F5750" i="12"/>
  <c r="G5750" i="12" s="1"/>
  <c r="P5747" i="12" l="1"/>
  <c r="Q5747" i="12"/>
  <c r="R5746" i="12"/>
  <c r="L5748" i="12"/>
  <c r="M5748" i="12"/>
  <c r="N5747" i="12"/>
  <c r="I5748" i="12"/>
  <c r="J5748" i="12" s="1"/>
  <c r="H5749" i="12"/>
  <c r="F5751" i="12"/>
  <c r="G5751" i="12" s="1"/>
  <c r="E5750" i="12"/>
  <c r="P5748" i="12" l="1"/>
  <c r="Q5748" i="12"/>
  <c r="R5747" i="12"/>
  <c r="L5749" i="12"/>
  <c r="M5749" i="12"/>
  <c r="N5748" i="12"/>
  <c r="I5749" i="12"/>
  <c r="J5749" i="12" s="1"/>
  <c r="H5750" i="12"/>
  <c r="E5751" i="12"/>
  <c r="F5752" i="12"/>
  <c r="G5752" i="12" s="1"/>
  <c r="P5749" i="12" l="1"/>
  <c r="Q5749" i="12"/>
  <c r="R5748" i="12"/>
  <c r="L5750" i="12"/>
  <c r="M5750" i="12"/>
  <c r="N5749" i="12"/>
  <c r="I5750" i="12"/>
  <c r="J5750" i="12" s="1"/>
  <c r="H5751" i="12"/>
  <c r="F5753" i="12"/>
  <c r="G5753" i="12" s="1"/>
  <c r="E5752" i="12"/>
  <c r="P5750" i="12" l="1"/>
  <c r="Q5750" i="12"/>
  <c r="R5749" i="12"/>
  <c r="L5751" i="12"/>
  <c r="M5751" i="12"/>
  <c r="N5750" i="12"/>
  <c r="I5751" i="12"/>
  <c r="J5751" i="12" s="1"/>
  <c r="H5752" i="12"/>
  <c r="E5753" i="12"/>
  <c r="F5754" i="12"/>
  <c r="G5754" i="12" s="1"/>
  <c r="P5751" i="12" l="1"/>
  <c r="Q5751" i="12"/>
  <c r="R5750" i="12"/>
  <c r="L5752" i="12"/>
  <c r="M5752" i="12"/>
  <c r="N5751" i="12"/>
  <c r="I5752" i="12"/>
  <c r="J5752" i="12" s="1"/>
  <c r="H5753" i="12"/>
  <c r="F5755" i="12"/>
  <c r="G5755" i="12" s="1"/>
  <c r="E5754" i="12"/>
  <c r="P5752" i="12" l="1"/>
  <c r="Q5752" i="12"/>
  <c r="R5751" i="12"/>
  <c r="L5753" i="12"/>
  <c r="M5753" i="12"/>
  <c r="N5752" i="12"/>
  <c r="I5753" i="12"/>
  <c r="J5753" i="12" s="1"/>
  <c r="H5754" i="12"/>
  <c r="E5755" i="12"/>
  <c r="F5756" i="12"/>
  <c r="G5756" i="12" s="1"/>
  <c r="P5753" i="12" l="1"/>
  <c r="Q5753" i="12"/>
  <c r="R5752" i="12"/>
  <c r="L5754" i="12"/>
  <c r="M5754" i="12"/>
  <c r="N5753" i="12"/>
  <c r="I5754" i="12"/>
  <c r="J5754" i="12" s="1"/>
  <c r="H5755" i="12"/>
  <c r="F5757" i="12"/>
  <c r="G5757" i="12" s="1"/>
  <c r="E5756" i="12"/>
  <c r="P5754" i="12" l="1"/>
  <c r="Q5754" i="12"/>
  <c r="R5753" i="12"/>
  <c r="L5755" i="12"/>
  <c r="M5755" i="12"/>
  <c r="N5754" i="12"/>
  <c r="I5755" i="12"/>
  <c r="J5755" i="12" s="1"/>
  <c r="H5756" i="12"/>
  <c r="E5757" i="12"/>
  <c r="F5758" i="12"/>
  <c r="G5758" i="12" s="1"/>
  <c r="P5755" i="12" l="1"/>
  <c r="Q5755" i="12"/>
  <c r="R5754" i="12"/>
  <c r="L5756" i="12"/>
  <c r="M5756" i="12"/>
  <c r="N5755" i="12"/>
  <c r="I5756" i="12"/>
  <c r="J5756" i="12" s="1"/>
  <c r="H5757" i="12"/>
  <c r="F5759" i="12"/>
  <c r="G5759" i="12" s="1"/>
  <c r="E5758" i="12"/>
  <c r="P5756" i="12" l="1"/>
  <c r="Q5756" i="12"/>
  <c r="R5755" i="12"/>
  <c r="L5757" i="12"/>
  <c r="M5757" i="12"/>
  <c r="N5756" i="12"/>
  <c r="I5757" i="12"/>
  <c r="J5757" i="12" s="1"/>
  <c r="H5758" i="12"/>
  <c r="F5760" i="12"/>
  <c r="G5760" i="12" s="1"/>
  <c r="E5759" i="12"/>
  <c r="P5757" i="12" l="1"/>
  <c r="Q5757" i="12"/>
  <c r="R5756" i="12"/>
  <c r="L5758" i="12"/>
  <c r="M5758" i="12"/>
  <c r="N5757" i="12"/>
  <c r="I5758" i="12"/>
  <c r="J5758" i="12" s="1"/>
  <c r="H5759" i="12"/>
  <c r="F5761" i="12"/>
  <c r="G5761" i="12" s="1"/>
  <c r="E5760" i="12"/>
  <c r="P5758" i="12" l="1"/>
  <c r="Q5758" i="12"/>
  <c r="R5757" i="12"/>
  <c r="L5759" i="12"/>
  <c r="M5759" i="12"/>
  <c r="N5758" i="12"/>
  <c r="I5759" i="12"/>
  <c r="J5759" i="12" s="1"/>
  <c r="H5760" i="12"/>
  <c r="E5761" i="12"/>
  <c r="F5762" i="12"/>
  <c r="G5762" i="12" s="1"/>
  <c r="P5759" i="12" l="1"/>
  <c r="Q5759" i="12"/>
  <c r="R5758" i="12"/>
  <c r="L5760" i="12"/>
  <c r="M5760" i="12"/>
  <c r="N5759" i="12"/>
  <c r="I5760" i="12"/>
  <c r="J5760" i="12" s="1"/>
  <c r="H5761" i="12"/>
  <c r="F5763" i="12"/>
  <c r="G5763" i="12" s="1"/>
  <c r="E5762" i="12"/>
  <c r="R5759" i="12" l="1"/>
  <c r="P5760" i="12"/>
  <c r="Q5760" i="12"/>
  <c r="L5761" i="12"/>
  <c r="M5761" i="12"/>
  <c r="N5760" i="12"/>
  <c r="I5761" i="12"/>
  <c r="J5761" i="12" s="1"/>
  <c r="H5762" i="12"/>
  <c r="F5764" i="12"/>
  <c r="G5764" i="12" s="1"/>
  <c r="E5763" i="12"/>
  <c r="P5761" i="12" l="1"/>
  <c r="Q5761" i="12"/>
  <c r="R5760" i="12"/>
  <c r="L5762" i="12"/>
  <c r="M5762" i="12"/>
  <c r="N5761" i="12"/>
  <c r="I5762" i="12"/>
  <c r="J5762" i="12" s="1"/>
  <c r="H5763" i="12"/>
  <c r="F5765" i="12"/>
  <c r="G5765" i="12" s="1"/>
  <c r="E5764" i="12"/>
  <c r="P5762" i="12" l="1"/>
  <c r="Q5762" i="12"/>
  <c r="R5761" i="12"/>
  <c r="L5763" i="12"/>
  <c r="M5763" i="12"/>
  <c r="N5762" i="12"/>
  <c r="I5763" i="12"/>
  <c r="J5763" i="12" s="1"/>
  <c r="H5764" i="12"/>
  <c r="F5766" i="12"/>
  <c r="G5766" i="12" s="1"/>
  <c r="E5765" i="12"/>
  <c r="P5763" i="12" l="1"/>
  <c r="Q5763" i="12"/>
  <c r="R5762" i="12"/>
  <c r="L5764" i="12"/>
  <c r="M5764" i="12"/>
  <c r="N5763" i="12"/>
  <c r="I5764" i="12"/>
  <c r="J5764" i="12" s="1"/>
  <c r="H5765" i="12"/>
  <c r="E5766" i="12"/>
  <c r="F5767" i="12"/>
  <c r="G5767" i="12" s="1"/>
  <c r="P5764" i="12" l="1"/>
  <c r="Q5764" i="12"/>
  <c r="R5763" i="12"/>
  <c r="L5765" i="12"/>
  <c r="M5765" i="12"/>
  <c r="N5764" i="12"/>
  <c r="I5765" i="12"/>
  <c r="J5765" i="12" s="1"/>
  <c r="H5766" i="12"/>
  <c r="F5768" i="12"/>
  <c r="G5768" i="12" s="1"/>
  <c r="E5767" i="12"/>
  <c r="P5765" i="12" l="1"/>
  <c r="Q5765" i="12"/>
  <c r="R5764" i="12"/>
  <c r="L5766" i="12"/>
  <c r="M5766" i="12"/>
  <c r="N5765" i="12"/>
  <c r="I5766" i="12"/>
  <c r="J5766" i="12" s="1"/>
  <c r="H5767" i="12"/>
  <c r="M5767" i="12" s="1"/>
  <c r="F5769" i="12"/>
  <c r="G5769" i="12" s="1"/>
  <c r="E5768" i="12"/>
  <c r="P5766" i="12" l="1"/>
  <c r="Q5766" i="12"/>
  <c r="Q5767" i="12" s="1"/>
  <c r="R5765" i="12"/>
  <c r="N5766" i="12"/>
  <c r="I5767" i="12"/>
  <c r="J5767" i="12" s="1"/>
  <c r="L5767" i="12"/>
  <c r="N5767" i="12" s="1"/>
  <c r="H5768" i="12"/>
  <c r="M5768" i="12" s="1"/>
  <c r="E5769" i="12"/>
  <c r="F5770" i="12"/>
  <c r="G5770" i="12" s="1"/>
  <c r="P5767" i="12" l="1"/>
  <c r="R5767" i="12" s="1"/>
  <c r="Q5768" i="12"/>
  <c r="R5766" i="12"/>
  <c r="I5768" i="12"/>
  <c r="J5768" i="12" s="1"/>
  <c r="L5768" i="12"/>
  <c r="N5768" i="12" s="1"/>
  <c r="H5769" i="12"/>
  <c r="F5771" i="12"/>
  <c r="G5771" i="12" s="1"/>
  <c r="E5770" i="12"/>
  <c r="P5768" i="12" l="1"/>
  <c r="R5768" i="12" s="1"/>
  <c r="L5769" i="12"/>
  <c r="M5769" i="12"/>
  <c r="I5769" i="12"/>
  <c r="J5769" i="12" s="1"/>
  <c r="H5770" i="12"/>
  <c r="M5770" i="12" s="1"/>
  <c r="F5772" i="12"/>
  <c r="G5772" i="12" s="1"/>
  <c r="E5771" i="12"/>
  <c r="P5769" i="12" l="1"/>
  <c r="Q5769" i="12"/>
  <c r="Q5770" i="12" s="1"/>
  <c r="N5769" i="12"/>
  <c r="I5770" i="12"/>
  <c r="J5770" i="12" s="1"/>
  <c r="L5770" i="12"/>
  <c r="N5770" i="12" s="1"/>
  <c r="H5771" i="12"/>
  <c r="E5772" i="12"/>
  <c r="F5773" i="12"/>
  <c r="G5773" i="12" s="1"/>
  <c r="P5770" i="12" l="1"/>
  <c r="R5770" i="12" s="1"/>
  <c r="R5769" i="12"/>
  <c r="L5771" i="12"/>
  <c r="M5771" i="12"/>
  <c r="I5771" i="12"/>
  <c r="J5771" i="12" s="1"/>
  <c r="H5772" i="12"/>
  <c r="F5774" i="12"/>
  <c r="G5774" i="12" s="1"/>
  <c r="E5773" i="12"/>
  <c r="P5771" i="12" l="1"/>
  <c r="Q5771" i="12"/>
  <c r="L5772" i="12"/>
  <c r="M5772" i="12"/>
  <c r="N5771" i="12"/>
  <c r="I5772" i="12"/>
  <c r="J5772" i="12" s="1"/>
  <c r="H5773" i="12"/>
  <c r="F5775" i="12"/>
  <c r="G5775" i="12" s="1"/>
  <c r="E5774" i="12"/>
  <c r="P5772" i="12" l="1"/>
  <c r="Q5772" i="12"/>
  <c r="R5771" i="12"/>
  <c r="L5773" i="12"/>
  <c r="M5773" i="12"/>
  <c r="N5772" i="12"/>
  <c r="I5773" i="12"/>
  <c r="J5773" i="12" s="1"/>
  <c r="H5774" i="12"/>
  <c r="F5776" i="12"/>
  <c r="G5776" i="12" s="1"/>
  <c r="E5775" i="12"/>
  <c r="P5773" i="12" l="1"/>
  <c r="Q5773" i="12"/>
  <c r="R5772" i="12"/>
  <c r="L5774" i="12"/>
  <c r="M5774" i="12"/>
  <c r="N5773" i="12"/>
  <c r="I5774" i="12"/>
  <c r="J5774" i="12" s="1"/>
  <c r="H5775" i="12"/>
  <c r="F5777" i="12"/>
  <c r="G5777" i="12" s="1"/>
  <c r="E5776" i="12"/>
  <c r="P5774" i="12" l="1"/>
  <c r="Q5774" i="12"/>
  <c r="R5773" i="12"/>
  <c r="L5775" i="12"/>
  <c r="M5775" i="12"/>
  <c r="N5774" i="12"/>
  <c r="I5775" i="12"/>
  <c r="J5775" i="12" s="1"/>
  <c r="H5776" i="12"/>
  <c r="F5778" i="12"/>
  <c r="G5778" i="12" s="1"/>
  <c r="E5777" i="12"/>
  <c r="P5775" i="12" l="1"/>
  <c r="Q5775" i="12"/>
  <c r="R5774" i="12"/>
  <c r="L5776" i="12"/>
  <c r="M5776" i="12"/>
  <c r="N5775" i="12"/>
  <c r="I5776" i="12"/>
  <c r="J5776" i="12" s="1"/>
  <c r="H5777" i="12"/>
  <c r="F5779" i="12"/>
  <c r="G5779" i="12" s="1"/>
  <c r="E5778" i="12"/>
  <c r="P5776" i="12" l="1"/>
  <c r="Q5776" i="12"/>
  <c r="R5775" i="12"/>
  <c r="L5777" i="12"/>
  <c r="M5777" i="12"/>
  <c r="N5776" i="12"/>
  <c r="I5777" i="12"/>
  <c r="J5777" i="12" s="1"/>
  <c r="H5778" i="12"/>
  <c r="F5780" i="12"/>
  <c r="G5780" i="12" s="1"/>
  <c r="E5779" i="12"/>
  <c r="R5776" i="12" l="1"/>
  <c r="P5777" i="12"/>
  <c r="Q5777" i="12"/>
  <c r="L5778" i="12"/>
  <c r="M5778" i="12"/>
  <c r="N5777" i="12"/>
  <c r="I5778" i="12"/>
  <c r="J5778" i="12" s="1"/>
  <c r="H5779" i="12"/>
  <c r="F5781" i="12"/>
  <c r="G5781" i="12" s="1"/>
  <c r="E5780" i="12"/>
  <c r="P5778" i="12" l="1"/>
  <c r="Q5778" i="12"/>
  <c r="R5777" i="12"/>
  <c r="L5779" i="12"/>
  <c r="M5779" i="12"/>
  <c r="N5778" i="12"/>
  <c r="I5779" i="12"/>
  <c r="J5779" i="12" s="1"/>
  <c r="H5780" i="12"/>
  <c r="F5782" i="12"/>
  <c r="G5782" i="12" s="1"/>
  <c r="E5781" i="12"/>
  <c r="P5779" i="12" l="1"/>
  <c r="Q5779" i="12"/>
  <c r="R5778" i="12"/>
  <c r="L5780" i="12"/>
  <c r="M5780" i="12"/>
  <c r="N5779" i="12"/>
  <c r="I5780" i="12"/>
  <c r="J5780" i="12" s="1"/>
  <c r="H5781" i="12"/>
  <c r="F5783" i="12"/>
  <c r="G5783" i="12" s="1"/>
  <c r="E5782" i="12"/>
  <c r="R5779" i="12" l="1"/>
  <c r="P5780" i="12"/>
  <c r="Q5780" i="12"/>
  <c r="L5781" i="12"/>
  <c r="M5781" i="12"/>
  <c r="N5780" i="12"/>
  <c r="I5781" i="12"/>
  <c r="J5781" i="12" s="1"/>
  <c r="H5782" i="12"/>
  <c r="F5784" i="12"/>
  <c r="G5784" i="12" s="1"/>
  <c r="E5783" i="12"/>
  <c r="P5781" i="12" l="1"/>
  <c r="Q5781" i="12"/>
  <c r="R5780" i="12"/>
  <c r="L5782" i="12"/>
  <c r="M5782" i="12"/>
  <c r="N5781" i="12"/>
  <c r="I5782" i="12"/>
  <c r="J5782" i="12" s="1"/>
  <c r="H5783" i="12"/>
  <c r="F5785" i="12"/>
  <c r="G5785" i="12" s="1"/>
  <c r="E5784" i="12"/>
  <c r="P5782" i="12" l="1"/>
  <c r="Q5782" i="12"/>
  <c r="R5781" i="12"/>
  <c r="L5783" i="12"/>
  <c r="M5783" i="12"/>
  <c r="N5782" i="12"/>
  <c r="I5783" i="12"/>
  <c r="J5783" i="12" s="1"/>
  <c r="H5784" i="12"/>
  <c r="F5786" i="12"/>
  <c r="G5786" i="12" s="1"/>
  <c r="E5785" i="12"/>
  <c r="P5783" i="12" l="1"/>
  <c r="Q5783" i="12"/>
  <c r="R5782" i="12"/>
  <c r="L5784" i="12"/>
  <c r="M5784" i="12"/>
  <c r="N5783" i="12"/>
  <c r="I5784" i="12"/>
  <c r="J5784" i="12" s="1"/>
  <c r="H5785" i="12"/>
  <c r="F5787" i="12"/>
  <c r="G5787" i="12" s="1"/>
  <c r="E5786" i="12"/>
  <c r="P5784" i="12" l="1"/>
  <c r="Q5784" i="12"/>
  <c r="R5783" i="12"/>
  <c r="L5785" i="12"/>
  <c r="M5785" i="12"/>
  <c r="N5784" i="12"/>
  <c r="I5785" i="12"/>
  <c r="J5785" i="12" s="1"/>
  <c r="H5786" i="12"/>
  <c r="F5788" i="12"/>
  <c r="G5788" i="12" s="1"/>
  <c r="E5787" i="12"/>
  <c r="P5785" i="12" l="1"/>
  <c r="Q5785" i="12"/>
  <c r="R5784" i="12"/>
  <c r="L5786" i="12"/>
  <c r="M5786" i="12"/>
  <c r="N5785" i="12"/>
  <c r="I5786" i="12"/>
  <c r="J5786" i="12" s="1"/>
  <c r="H5787" i="12"/>
  <c r="F5789" i="12"/>
  <c r="G5789" i="12" s="1"/>
  <c r="E5788" i="12"/>
  <c r="P5786" i="12" l="1"/>
  <c r="Q5786" i="12"/>
  <c r="R5785" i="12"/>
  <c r="L5787" i="12"/>
  <c r="M5787" i="12"/>
  <c r="N5786" i="12"/>
  <c r="I5787" i="12"/>
  <c r="J5787" i="12" s="1"/>
  <c r="H5788" i="12"/>
  <c r="E5789" i="12"/>
  <c r="F5790" i="12"/>
  <c r="G5790" i="12" s="1"/>
  <c r="P5787" i="12" l="1"/>
  <c r="Q5787" i="12"/>
  <c r="R5786" i="12"/>
  <c r="L5788" i="12"/>
  <c r="M5788" i="12"/>
  <c r="N5787" i="12"/>
  <c r="I5788" i="12"/>
  <c r="J5788" i="12" s="1"/>
  <c r="H5789" i="12"/>
  <c r="F5791" i="12"/>
  <c r="G5791" i="12" s="1"/>
  <c r="E5790" i="12"/>
  <c r="P5788" i="12" l="1"/>
  <c r="Q5788" i="12"/>
  <c r="R5787" i="12"/>
  <c r="L5789" i="12"/>
  <c r="M5789" i="12"/>
  <c r="N5788" i="12"/>
  <c r="I5789" i="12"/>
  <c r="J5789" i="12" s="1"/>
  <c r="H5790" i="12"/>
  <c r="F5792" i="12"/>
  <c r="G5792" i="12" s="1"/>
  <c r="E5791" i="12"/>
  <c r="R5788" i="12" l="1"/>
  <c r="P5789" i="12"/>
  <c r="Q5789" i="12"/>
  <c r="L5790" i="12"/>
  <c r="M5790" i="12"/>
  <c r="N5789" i="12"/>
  <c r="I5790" i="12"/>
  <c r="J5790" i="12" s="1"/>
  <c r="H5791" i="12"/>
  <c r="F5793" i="12"/>
  <c r="G5793" i="12" s="1"/>
  <c r="E5792" i="12"/>
  <c r="P5790" i="12" l="1"/>
  <c r="Q5790" i="12"/>
  <c r="R5789" i="12"/>
  <c r="L5791" i="12"/>
  <c r="M5791" i="12"/>
  <c r="N5790" i="12"/>
  <c r="I5791" i="12"/>
  <c r="J5791" i="12" s="1"/>
  <c r="H5792" i="12"/>
  <c r="M5792" i="12" s="1"/>
  <c r="F5794" i="12"/>
  <c r="G5794" i="12" s="1"/>
  <c r="E5793" i="12"/>
  <c r="P5791" i="12" l="1"/>
  <c r="Q5791" i="12"/>
  <c r="Q5792" i="12" s="1"/>
  <c r="R5790" i="12"/>
  <c r="N5791" i="12"/>
  <c r="I5792" i="12"/>
  <c r="J5792" i="12" s="1"/>
  <c r="L5792" i="12"/>
  <c r="N5792" i="12" s="1"/>
  <c r="H5793" i="12"/>
  <c r="F5795" i="12"/>
  <c r="G5795" i="12" s="1"/>
  <c r="E5794" i="12"/>
  <c r="P5792" i="12" l="1"/>
  <c r="R5792" i="12" s="1"/>
  <c r="R5791" i="12"/>
  <c r="L5793" i="12"/>
  <c r="M5793" i="12"/>
  <c r="I5793" i="12"/>
  <c r="J5793" i="12" s="1"/>
  <c r="H5794" i="12"/>
  <c r="M5794" i="12" s="1"/>
  <c r="F5796" i="12"/>
  <c r="G5796" i="12" s="1"/>
  <c r="E5795" i="12"/>
  <c r="P5793" i="12" l="1"/>
  <c r="Q5793" i="12"/>
  <c r="Q5794" i="12" s="1"/>
  <c r="N5793" i="12"/>
  <c r="I5794" i="12"/>
  <c r="J5794" i="12" s="1"/>
  <c r="L5794" i="12"/>
  <c r="N5794" i="12" s="1"/>
  <c r="H5795" i="12"/>
  <c r="F5797" i="12"/>
  <c r="G5797" i="12" s="1"/>
  <c r="E5796" i="12"/>
  <c r="P5794" i="12" l="1"/>
  <c r="R5794" i="12" s="1"/>
  <c r="R5793" i="12"/>
  <c r="L5795" i="12"/>
  <c r="M5795" i="12"/>
  <c r="I5795" i="12"/>
  <c r="J5795" i="12" s="1"/>
  <c r="H5796" i="12"/>
  <c r="E5797" i="12"/>
  <c r="F5798" i="12"/>
  <c r="G5798" i="12" s="1"/>
  <c r="P5795" i="12" l="1"/>
  <c r="Q5795" i="12"/>
  <c r="L5796" i="12"/>
  <c r="M5796" i="12"/>
  <c r="N5795" i="12"/>
  <c r="I5796" i="12"/>
  <c r="J5796" i="12" s="1"/>
  <c r="H5797" i="12"/>
  <c r="F5799" i="12"/>
  <c r="G5799" i="12" s="1"/>
  <c r="E5798" i="12"/>
  <c r="P5796" i="12" l="1"/>
  <c r="Q5796" i="12"/>
  <c r="R5796" i="12" s="1"/>
  <c r="R5795" i="12"/>
  <c r="L5797" i="12"/>
  <c r="M5797" i="12"/>
  <c r="N5796" i="12"/>
  <c r="I5797" i="12"/>
  <c r="J5797" i="12" s="1"/>
  <c r="H5798" i="12"/>
  <c r="F5800" i="12"/>
  <c r="G5800" i="12" s="1"/>
  <c r="E5799" i="12"/>
  <c r="P5797" i="12" l="1"/>
  <c r="Q5797" i="12"/>
  <c r="L5798" i="12"/>
  <c r="M5798" i="12"/>
  <c r="N5797" i="12"/>
  <c r="I5798" i="12"/>
  <c r="J5798" i="12" s="1"/>
  <c r="H5799" i="12"/>
  <c r="F5801" i="12"/>
  <c r="G5801" i="12" s="1"/>
  <c r="E5800" i="12"/>
  <c r="P5798" i="12" l="1"/>
  <c r="Q5798" i="12"/>
  <c r="R5797" i="12"/>
  <c r="L5799" i="12"/>
  <c r="M5799" i="12"/>
  <c r="N5798" i="12"/>
  <c r="I5799" i="12"/>
  <c r="J5799" i="12" s="1"/>
  <c r="H5800" i="12"/>
  <c r="F5802" i="12"/>
  <c r="G5802" i="12" s="1"/>
  <c r="E5801" i="12"/>
  <c r="P5799" i="12" l="1"/>
  <c r="Q5799" i="12"/>
  <c r="R5798" i="12"/>
  <c r="L5800" i="12"/>
  <c r="M5800" i="12"/>
  <c r="N5799" i="12"/>
  <c r="I5800" i="12"/>
  <c r="J5800" i="12" s="1"/>
  <c r="H5801" i="12"/>
  <c r="F5803" i="12"/>
  <c r="G5803" i="12" s="1"/>
  <c r="E5802" i="12"/>
  <c r="P5800" i="12" l="1"/>
  <c r="Q5800" i="12"/>
  <c r="R5799" i="12"/>
  <c r="L5801" i="12"/>
  <c r="M5801" i="12"/>
  <c r="N5800" i="12"/>
  <c r="I5801" i="12"/>
  <c r="J5801" i="12" s="1"/>
  <c r="H5802" i="12"/>
  <c r="F5804" i="12"/>
  <c r="G5804" i="12" s="1"/>
  <c r="E5803" i="12"/>
  <c r="P5801" i="12" l="1"/>
  <c r="Q5801" i="12"/>
  <c r="R5800" i="12"/>
  <c r="L5802" i="12"/>
  <c r="M5802" i="12"/>
  <c r="N5801" i="12"/>
  <c r="I5802" i="12"/>
  <c r="J5802" i="12" s="1"/>
  <c r="H5803" i="12"/>
  <c r="F5805" i="12"/>
  <c r="G5805" i="12" s="1"/>
  <c r="E5804" i="12"/>
  <c r="P5802" i="12" l="1"/>
  <c r="Q5802" i="12"/>
  <c r="R5801" i="12"/>
  <c r="L5803" i="12"/>
  <c r="M5803" i="12"/>
  <c r="N5802" i="12"/>
  <c r="I5803" i="12"/>
  <c r="J5803" i="12" s="1"/>
  <c r="H5804" i="12"/>
  <c r="F5806" i="12"/>
  <c r="G5806" i="12" s="1"/>
  <c r="E5805" i="12"/>
  <c r="P5803" i="12" l="1"/>
  <c r="Q5803" i="12"/>
  <c r="R5802" i="12"/>
  <c r="L5804" i="12"/>
  <c r="M5804" i="12"/>
  <c r="N5803" i="12"/>
  <c r="I5804" i="12"/>
  <c r="J5804" i="12" s="1"/>
  <c r="H5805" i="12"/>
  <c r="F5807" i="12"/>
  <c r="G5807" i="12" s="1"/>
  <c r="E5806" i="12"/>
  <c r="P5804" i="12" l="1"/>
  <c r="Q5804" i="12"/>
  <c r="R5803" i="12"/>
  <c r="L5805" i="12"/>
  <c r="M5805" i="12"/>
  <c r="N5804" i="12"/>
  <c r="I5805" i="12"/>
  <c r="J5805" i="12" s="1"/>
  <c r="H5806" i="12"/>
  <c r="F5808" i="12"/>
  <c r="G5808" i="12" s="1"/>
  <c r="E5807" i="12"/>
  <c r="P5805" i="12" l="1"/>
  <c r="Q5805" i="12"/>
  <c r="R5804" i="12"/>
  <c r="L5806" i="12"/>
  <c r="M5806" i="12"/>
  <c r="N5805" i="12"/>
  <c r="I5806" i="12"/>
  <c r="J5806" i="12" s="1"/>
  <c r="H5807" i="12"/>
  <c r="F5809" i="12"/>
  <c r="G5809" i="12" s="1"/>
  <c r="E5808" i="12"/>
  <c r="P5806" i="12" l="1"/>
  <c r="Q5806" i="12"/>
  <c r="R5805" i="12"/>
  <c r="L5807" i="12"/>
  <c r="M5807" i="12"/>
  <c r="N5806" i="12"/>
  <c r="I5807" i="12"/>
  <c r="J5807" i="12" s="1"/>
  <c r="H5808" i="12"/>
  <c r="F5810" i="12"/>
  <c r="G5810" i="12" s="1"/>
  <c r="E5809" i="12"/>
  <c r="P5807" i="12" l="1"/>
  <c r="Q5807" i="12"/>
  <c r="R5806" i="12"/>
  <c r="L5808" i="12"/>
  <c r="M5808" i="12"/>
  <c r="N5807" i="12"/>
  <c r="I5808" i="12"/>
  <c r="J5808" i="12" s="1"/>
  <c r="H5809" i="12"/>
  <c r="E5810" i="12"/>
  <c r="F5811" i="12"/>
  <c r="G5811" i="12" s="1"/>
  <c r="P5808" i="12" l="1"/>
  <c r="Q5808" i="12"/>
  <c r="R5807" i="12"/>
  <c r="L5809" i="12"/>
  <c r="M5809" i="12"/>
  <c r="N5808" i="12"/>
  <c r="I5809" i="12"/>
  <c r="J5809" i="12" s="1"/>
  <c r="H5810" i="12"/>
  <c r="F5812" i="12"/>
  <c r="G5812" i="12" s="1"/>
  <c r="E5811" i="12"/>
  <c r="P5809" i="12" l="1"/>
  <c r="Q5809" i="12"/>
  <c r="R5808" i="12"/>
  <c r="L5810" i="12"/>
  <c r="M5810" i="12"/>
  <c r="N5809" i="12"/>
  <c r="I5810" i="12"/>
  <c r="J5810" i="12" s="1"/>
  <c r="H5811" i="12"/>
  <c r="E5812" i="12"/>
  <c r="F5813" i="12"/>
  <c r="G5813" i="12" s="1"/>
  <c r="P5810" i="12" l="1"/>
  <c r="Q5810" i="12"/>
  <c r="R5810" i="12" s="1"/>
  <c r="R5809" i="12"/>
  <c r="L5811" i="12"/>
  <c r="M5811" i="12"/>
  <c r="N5810" i="12"/>
  <c r="I5811" i="12"/>
  <c r="J5811" i="12" s="1"/>
  <c r="H5812" i="12"/>
  <c r="F5814" i="12"/>
  <c r="G5814" i="12" s="1"/>
  <c r="E5813" i="12"/>
  <c r="P5811" i="12" l="1"/>
  <c r="Q5811" i="12"/>
  <c r="L5812" i="12"/>
  <c r="M5812" i="12"/>
  <c r="N5811" i="12"/>
  <c r="I5812" i="12"/>
  <c r="J5812" i="12" s="1"/>
  <c r="H5813" i="12"/>
  <c r="F5815" i="12"/>
  <c r="G5815" i="12" s="1"/>
  <c r="E5814" i="12"/>
  <c r="P5812" i="12" l="1"/>
  <c r="Q5812" i="12"/>
  <c r="R5811" i="12"/>
  <c r="L5813" i="12"/>
  <c r="M5813" i="12"/>
  <c r="N5812" i="12"/>
  <c r="I5813" i="12"/>
  <c r="J5813" i="12" s="1"/>
  <c r="H5814" i="12"/>
  <c r="F5816" i="12"/>
  <c r="G5816" i="12" s="1"/>
  <c r="E5815" i="12"/>
  <c r="P5813" i="12" l="1"/>
  <c r="Q5813" i="12"/>
  <c r="R5812" i="12"/>
  <c r="L5814" i="12"/>
  <c r="M5814" i="12"/>
  <c r="N5813" i="12"/>
  <c r="I5814" i="12"/>
  <c r="J5814" i="12" s="1"/>
  <c r="H5815" i="12"/>
  <c r="F5817" i="12"/>
  <c r="G5817" i="12" s="1"/>
  <c r="E5816" i="12"/>
  <c r="P5814" i="12" l="1"/>
  <c r="Q5814" i="12"/>
  <c r="R5813" i="12"/>
  <c r="L5815" i="12"/>
  <c r="M5815" i="12"/>
  <c r="N5814" i="12"/>
  <c r="I5815" i="12"/>
  <c r="J5815" i="12" s="1"/>
  <c r="H5816" i="12"/>
  <c r="F5818" i="12"/>
  <c r="G5818" i="12" s="1"/>
  <c r="E5817" i="12"/>
  <c r="P5815" i="12" l="1"/>
  <c r="Q5815" i="12"/>
  <c r="R5814" i="12"/>
  <c r="L5816" i="12"/>
  <c r="M5816" i="12"/>
  <c r="N5815" i="12"/>
  <c r="I5816" i="12"/>
  <c r="J5816" i="12" s="1"/>
  <c r="H5817" i="12"/>
  <c r="M5817" i="12" s="1"/>
  <c r="F5819" i="12"/>
  <c r="G5819" i="12" s="1"/>
  <c r="E5818" i="12"/>
  <c r="P5816" i="12" l="1"/>
  <c r="Q5816" i="12"/>
  <c r="Q5817" i="12" s="1"/>
  <c r="R5815" i="12"/>
  <c r="N5816" i="12"/>
  <c r="I5817" i="12"/>
  <c r="J5817" i="12" s="1"/>
  <c r="L5817" i="12"/>
  <c r="N5817" i="12" s="1"/>
  <c r="H5818" i="12"/>
  <c r="F5820" i="12"/>
  <c r="G5820" i="12" s="1"/>
  <c r="E5819" i="12"/>
  <c r="P5817" i="12" l="1"/>
  <c r="R5816" i="12"/>
  <c r="L5818" i="12"/>
  <c r="M5818" i="12"/>
  <c r="I5818" i="12"/>
  <c r="J5818" i="12" s="1"/>
  <c r="H5819" i="12"/>
  <c r="F5821" i="12"/>
  <c r="G5821" i="12" s="1"/>
  <c r="E5820" i="12"/>
  <c r="P5818" i="12" l="1"/>
  <c r="R5817" i="12"/>
  <c r="Q5818" i="12"/>
  <c r="L5819" i="12"/>
  <c r="M5819" i="12"/>
  <c r="N5818" i="12"/>
  <c r="I5819" i="12"/>
  <c r="J5819" i="12" s="1"/>
  <c r="H5820" i="12"/>
  <c r="F5822" i="12"/>
  <c r="G5822" i="12" s="1"/>
  <c r="E5821" i="12"/>
  <c r="P5819" i="12" l="1"/>
  <c r="Q5819" i="12"/>
  <c r="R5818" i="12"/>
  <c r="L5820" i="12"/>
  <c r="P5820" i="12" s="1"/>
  <c r="M5820" i="12"/>
  <c r="N5819" i="12"/>
  <c r="I5820" i="12"/>
  <c r="J5820" i="12" s="1"/>
  <c r="H5821" i="12"/>
  <c r="E5822" i="12"/>
  <c r="F5823" i="12"/>
  <c r="G5823" i="12" s="1"/>
  <c r="Q5820" i="12" l="1"/>
  <c r="R5819" i="12"/>
  <c r="L5821" i="12"/>
  <c r="P5821" i="12" s="1"/>
  <c r="M5821" i="12"/>
  <c r="N5820" i="12"/>
  <c r="I5821" i="12"/>
  <c r="J5821" i="12" s="1"/>
  <c r="H5822" i="12"/>
  <c r="F5824" i="12"/>
  <c r="G5824" i="12" s="1"/>
  <c r="E5823" i="12"/>
  <c r="Q5821" i="12" l="1"/>
  <c r="R5820" i="12"/>
  <c r="L5822" i="12"/>
  <c r="P5822" i="12" s="1"/>
  <c r="M5822" i="12"/>
  <c r="N5821" i="12"/>
  <c r="I5822" i="12"/>
  <c r="J5822" i="12" s="1"/>
  <c r="H5823" i="12"/>
  <c r="F5825" i="12"/>
  <c r="G5825" i="12" s="1"/>
  <c r="E5824" i="12"/>
  <c r="Q5822" i="12" l="1"/>
  <c r="R5821" i="12"/>
  <c r="L5823" i="12"/>
  <c r="P5823" i="12" s="1"/>
  <c r="M5823" i="12"/>
  <c r="N5822" i="12"/>
  <c r="I5823" i="12"/>
  <c r="J5823" i="12" s="1"/>
  <c r="H5824" i="12"/>
  <c r="F5826" i="12"/>
  <c r="G5826" i="12" s="1"/>
  <c r="E5825" i="12"/>
  <c r="Q5823" i="12" l="1"/>
  <c r="R5822" i="12"/>
  <c r="L5824" i="12"/>
  <c r="P5824" i="12" s="1"/>
  <c r="M5824" i="12"/>
  <c r="N5823" i="12"/>
  <c r="I5824" i="12"/>
  <c r="J5824" i="12" s="1"/>
  <c r="H5825" i="12"/>
  <c r="F5827" i="12"/>
  <c r="G5827" i="12" s="1"/>
  <c r="E5826" i="12"/>
  <c r="Q5824" i="12" l="1"/>
  <c r="R5823" i="12"/>
  <c r="L5825" i="12"/>
  <c r="P5825" i="12" s="1"/>
  <c r="M5825" i="12"/>
  <c r="N5824" i="12"/>
  <c r="I5825" i="12"/>
  <c r="J5825" i="12" s="1"/>
  <c r="H5826" i="12"/>
  <c r="F5828" i="12"/>
  <c r="G5828" i="12" s="1"/>
  <c r="E5827" i="12"/>
  <c r="Q5825" i="12" l="1"/>
  <c r="R5824" i="12"/>
  <c r="L5826" i="12"/>
  <c r="P5826" i="12" s="1"/>
  <c r="M5826" i="12"/>
  <c r="N5825" i="12"/>
  <c r="I5826" i="12"/>
  <c r="J5826" i="12" s="1"/>
  <c r="H5827" i="12"/>
  <c r="E5828" i="12"/>
  <c r="F5829" i="12"/>
  <c r="G5829" i="12" s="1"/>
  <c r="Q5826" i="12" l="1"/>
  <c r="R5825" i="12"/>
  <c r="L5827" i="12"/>
  <c r="P5827" i="12" s="1"/>
  <c r="M5827" i="12"/>
  <c r="N5826" i="12"/>
  <c r="I5827" i="12"/>
  <c r="J5827" i="12" s="1"/>
  <c r="H5828" i="12"/>
  <c r="F5830" i="12"/>
  <c r="G5830" i="12" s="1"/>
  <c r="E5829" i="12"/>
  <c r="Q5827" i="12" l="1"/>
  <c r="R5826" i="12"/>
  <c r="L5828" i="12"/>
  <c r="P5828" i="12" s="1"/>
  <c r="M5828" i="12"/>
  <c r="N5827" i="12"/>
  <c r="I5828" i="12"/>
  <c r="J5828" i="12" s="1"/>
  <c r="H5829" i="12"/>
  <c r="F5831" i="12"/>
  <c r="G5831" i="12" s="1"/>
  <c r="E5830" i="12"/>
  <c r="Q5828" i="12" l="1"/>
  <c r="R5827" i="12"/>
  <c r="L5829" i="12"/>
  <c r="P5829" i="12" s="1"/>
  <c r="M5829" i="12"/>
  <c r="N5828" i="12"/>
  <c r="I5829" i="12"/>
  <c r="J5829" i="12" s="1"/>
  <c r="H5830" i="12"/>
  <c r="F5832" i="12"/>
  <c r="G5832" i="12" s="1"/>
  <c r="E5831" i="12"/>
  <c r="Q5829" i="12" l="1"/>
  <c r="R5828" i="12"/>
  <c r="L5830" i="12"/>
  <c r="P5830" i="12" s="1"/>
  <c r="M5830" i="12"/>
  <c r="N5829" i="12"/>
  <c r="I5830" i="12"/>
  <c r="J5830" i="12" s="1"/>
  <c r="H5831" i="12"/>
  <c r="F5833" i="12"/>
  <c r="G5833" i="12" s="1"/>
  <c r="E5832" i="12"/>
  <c r="Q5830" i="12" l="1"/>
  <c r="R5829" i="12"/>
  <c r="L5831" i="12"/>
  <c r="P5831" i="12" s="1"/>
  <c r="M5831" i="12"/>
  <c r="N5830" i="12"/>
  <c r="I5831" i="12"/>
  <c r="J5831" i="12" s="1"/>
  <c r="H5832" i="12"/>
  <c r="F5834" i="12"/>
  <c r="G5834" i="12" s="1"/>
  <c r="E5833" i="12"/>
  <c r="Q5831" i="12" l="1"/>
  <c r="R5830" i="12"/>
  <c r="L5832" i="12"/>
  <c r="P5832" i="12" s="1"/>
  <c r="M5832" i="12"/>
  <c r="N5831" i="12"/>
  <c r="I5832" i="12"/>
  <c r="J5832" i="12" s="1"/>
  <c r="H5833" i="12"/>
  <c r="F5835" i="12"/>
  <c r="G5835" i="12" s="1"/>
  <c r="E5834" i="12"/>
  <c r="Q5832" i="12" l="1"/>
  <c r="R5831" i="12"/>
  <c r="L5833" i="12"/>
  <c r="P5833" i="12" s="1"/>
  <c r="M5833" i="12"/>
  <c r="N5832" i="12"/>
  <c r="I5833" i="12"/>
  <c r="J5833" i="12" s="1"/>
  <c r="H5834" i="12"/>
  <c r="F5836" i="12"/>
  <c r="G5836" i="12" s="1"/>
  <c r="E5835" i="12"/>
  <c r="Q5833" i="12" l="1"/>
  <c r="R5832" i="12"/>
  <c r="L5834" i="12"/>
  <c r="P5834" i="12" s="1"/>
  <c r="M5834" i="12"/>
  <c r="N5833" i="12"/>
  <c r="I5834" i="12"/>
  <c r="J5834" i="12" s="1"/>
  <c r="H5835" i="12"/>
  <c r="F5837" i="12"/>
  <c r="G5837" i="12" s="1"/>
  <c r="E5836" i="12"/>
  <c r="Q5834" i="12" l="1"/>
  <c r="R5833" i="12"/>
  <c r="L5835" i="12"/>
  <c r="P5835" i="12" s="1"/>
  <c r="M5835" i="12"/>
  <c r="N5834" i="12"/>
  <c r="I5835" i="12"/>
  <c r="J5835" i="12" s="1"/>
  <c r="H5836" i="12"/>
  <c r="F5838" i="12"/>
  <c r="G5838" i="12" s="1"/>
  <c r="E5837" i="12"/>
  <c r="Q5835" i="12" l="1"/>
  <c r="R5834" i="12"/>
  <c r="L5836" i="12"/>
  <c r="P5836" i="12" s="1"/>
  <c r="M5836" i="12"/>
  <c r="N5835" i="12"/>
  <c r="I5836" i="12"/>
  <c r="J5836" i="12" s="1"/>
  <c r="H5837" i="12"/>
  <c r="E5838" i="12"/>
  <c r="F5839" i="12"/>
  <c r="G5839" i="12" s="1"/>
  <c r="Q5836" i="12" l="1"/>
  <c r="R5835" i="12"/>
  <c r="L5837" i="12"/>
  <c r="P5837" i="12" s="1"/>
  <c r="M5837" i="12"/>
  <c r="N5836" i="12"/>
  <c r="I5837" i="12"/>
  <c r="J5837" i="12" s="1"/>
  <c r="H5838" i="12"/>
  <c r="F5840" i="12"/>
  <c r="G5840" i="12" s="1"/>
  <c r="E5839" i="12"/>
  <c r="Q5837" i="12" l="1"/>
  <c r="R5836" i="12"/>
  <c r="L5838" i="12"/>
  <c r="P5838" i="12" s="1"/>
  <c r="M5838" i="12"/>
  <c r="N5837" i="12"/>
  <c r="I5838" i="12"/>
  <c r="J5838" i="12" s="1"/>
  <c r="H5839" i="12"/>
  <c r="M5839" i="12" s="1"/>
  <c r="F5841" i="12"/>
  <c r="G5841" i="12" s="1"/>
  <c r="E5840" i="12"/>
  <c r="Q5838" i="12" l="1"/>
  <c r="Q5839" i="12" s="1"/>
  <c r="R5837" i="12"/>
  <c r="N5838" i="12"/>
  <c r="I5839" i="12"/>
  <c r="J5839" i="12" s="1"/>
  <c r="L5839" i="12"/>
  <c r="N5839" i="12" s="1"/>
  <c r="H5840" i="12"/>
  <c r="M5840" i="12" s="1"/>
  <c r="F5842" i="12"/>
  <c r="G5842" i="12" s="1"/>
  <c r="E5841" i="12"/>
  <c r="P5839" i="12" l="1"/>
  <c r="R5839" i="12" s="1"/>
  <c r="Q5840" i="12"/>
  <c r="R5838" i="12"/>
  <c r="I5840" i="12"/>
  <c r="J5840" i="12" s="1"/>
  <c r="L5840" i="12"/>
  <c r="N5840" i="12" s="1"/>
  <c r="H5841" i="12"/>
  <c r="E5842" i="12"/>
  <c r="F5843" i="12"/>
  <c r="G5843" i="12" s="1"/>
  <c r="P5840" i="12" l="1"/>
  <c r="R5840" i="12" s="1"/>
  <c r="L5841" i="12"/>
  <c r="M5841" i="12"/>
  <c r="I5841" i="12"/>
  <c r="J5841" i="12" s="1"/>
  <c r="H5842" i="12"/>
  <c r="F5844" i="12"/>
  <c r="G5844" i="12" s="1"/>
  <c r="E5843" i="12"/>
  <c r="P5841" i="12" l="1"/>
  <c r="Q5841" i="12"/>
  <c r="L5842" i="12"/>
  <c r="M5842" i="12"/>
  <c r="N5841" i="12"/>
  <c r="I5842" i="12"/>
  <c r="J5842" i="12" s="1"/>
  <c r="H5843" i="12"/>
  <c r="F5845" i="12"/>
  <c r="G5845" i="12" s="1"/>
  <c r="E5844" i="12"/>
  <c r="P5842" i="12" l="1"/>
  <c r="Q5842" i="12"/>
  <c r="R5841" i="12"/>
  <c r="L5843" i="12"/>
  <c r="M5843" i="12"/>
  <c r="N5842" i="12"/>
  <c r="I5843" i="12"/>
  <c r="J5843" i="12" s="1"/>
  <c r="H5844" i="12"/>
  <c r="F5846" i="12"/>
  <c r="G5846" i="12" s="1"/>
  <c r="E5845" i="12"/>
  <c r="P5843" i="12" l="1"/>
  <c r="Q5843" i="12"/>
  <c r="R5842" i="12"/>
  <c r="L5844" i="12"/>
  <c r="M5844" i="12"/>
  <c r="N5843" i="12"/>
  <c r="I5844" i="12"/>
  <c r="J5844" i="12" s="1"/>
  <c r="H5845" i="12"/>
  <c r="E5846" i="12"/>
  <c r="F5847" i="12"/>
  <c r="G5847" i="12" s="1"/>
  <c r="P5844" i="12" l="1"/>
  <c r="Q5844" i="12"/>
  <c r="R5843" i="12"/>
  <c r="L5845" i="12"/>
  <c r="M5845" i="12"/>
  <c r="N5844" i="12"/>
  <c r="I5845" i="12"/>
  <c r="J5845" i="12" s="1"/>
  <c r="H5846" i="12"/>
  <c r="F5848" i="12"/>
  <c r="G5848" i="12" s="1"/>
  <c r="E5847" i="12"/>
  <c r="P5845" i="12" l="1"/>
  <c r="Q5845" i="12"/>
  <c r="R5844" i="12"/>
  <c r="L5846" i="12"/>
  <c r="M5846" i="12"/>
  <c r="N5845" i="12"/>
  <c r="I5846" i="12"/>
  <c r="J5846" i="12" s="1"/>
  <c r="H5847" i="12"/>
  <c r="F5849" i="12"/>
  <c r="G5849" i="12" s="1"/>
  <c r="E5848" i="12"/>
  <c r="P5846" i="12" l="1"/>
  <c r="Q5846" i="12"/>
  <c r="R5845" i="12"/>
  <c r="L5847" i="12"/>
  <c r="M5847" i="12"/>
  <c r="N5846" i="12"/>
  <c r="I5847" i="12"/>
  <c r="J5847" i="12" s="1"/>
  <c r="H5848" i="12"/>
  <c r="F5850" i="12"/>
  <c r="G5850" i="12" s="1"/>
  <c r="E5849" i="12"/>
  <c r="P5847" i="12" l="1"/>
  <c r="Q5847" i="12"/>
  <c r="R5846" i="12"/>
  <c r="L5848" i="12"/>
  <c r="M5848" i="12"/>
  <c r="N5847" i="12"/>
  <c r="I5848" i="12"/>
  <c r="J5848" i="12" s="1"/>
  <c r="H5849" i="12"/>
  <c r="F5851" i="12"/>
  <c r="G5851" i="12" s="1"/>
  <c r="E5850" i="12"/>
  <c r="P5848" i="12" l="1"/>
  <c r="Q5848" i="12"/>
  <c r="R5847" i="12"/>
  <c r="L5849" i="12"/>
  <c r="M5849" i="12"/>
  <c r="N5848" i="12"/>
  <c r="I5849" i="12"/>
  <c r="J5849" i="12" s="1"/>
  <c r="H5850" i="12"/>
  <c r="F5852" i="12"/>
  <c r="G5852" i="12" s="1"/>
  <c r="E5851" i="12"/>
  <c r="R5848" i="12" l="1"/>
  <c r="P5849" i="12"/>
  <c r="Q5849" i="12"/>
  <c r="L5850" i="12"/>
  <c r="M5850" i="12"/>
  <c r="N5849" i="12"/>
  <c r="I5850" i="12"/>
  <c r="J5850" i="12" s="1"/>
  <c r="H5851" i="12"/>
  <c r="F5853" i="12"/>
  <c r="G5853" i="12" s="1"/>
  <c r="E5852" i="12"/>
  <c r="P5850" i="12" l="1"/>
  <c r="Q5850" i="12"/>
  <c r="R5849" i="12"/>
  <c r="L5851" i="12"/>
  <c r="M5851" i="12"/>
  <c r="N5850" i="12"/>
  <c r="I5851" i="12"/>
  <c r="J5851" i="12" s="1"/>
  <c r="H5852" i="12"/>
  <c r="F5854" i="12"/>
  <c r="G5854" i="12" s="1"/>
  <c r="E5853" i="12"/>
  <c r="P5851" i="12" l="1"/>
  <c r="Q5851" i="12"/>
  <c r="R5850" i="12"/>
  <c r="L5852" i="12"/>
  <c r="M5852" i="12"/>
  <c r="N5851" i="12"/>
  <c r="I5852" i="12"/>
  <c r="J5852" i="12" s="1"/>
  <c r="H5853" i="12"/>
  <c r="E5854" i="12"/>
  <c r="F5855" i="12"/>
  <c r="G5855" i="12" s="1"/>
  <c r="P5852" i="12" l="1"/>
  <c r="Q5852" i="12"/>
  <c r="R5851" i="12"/>
  <c r="L5853" i="12"/>
  <c r="M5853" i="12"/>
  <c r="N5852" i="12"/>
  <c r="I5853" i="12"/>
  <c r="J5853" i="12" s="1"/>
  <c r="H5854" i="12"/>
  <c r="F5856" i="12"/>
  <c r="G5856" i="12" s="1"/>
  <c r="E5855" i="12"/>
  <c r="P5853" i="12" l="1"/>
  <c r="Q5853" i="12"/>
  <c r="R5852" i="12"/>
  <c r="L5854" i="12"/>
  <c r="M5854" i="12"/>
  <c r="N5853" i="12"/>
  <c r="I5854" i="12"/>
  <c r="J5854" i="12" s="1"/>
  <c r="H5855" i="12"/>
  <c r="F5857" i="12"/>
  <c r="G5857" i="12" s="1"/>
  <c r="E5856" i="12"/>
  <c r="P5854" i="12" l="1"/>
  <c r="Q5854" i="12"/>
  <c r="R5853" i="12"/>
  <c r="L5855" i="12"/>
  <c r="M5855" i="12"/>
  <c r="N5854" i="12"/>
  <c r="I5855" i="12"/>
  <c r="J5855" i="12" s="1"/>
  <c r="H5856" i="12"/>
  <c r="F5858" i="12"/>
  <c r="G5858" i="12" s="1"/>
  <c r="E5857" i="12"/>
  <c r="P5855" i="12" l="1"/>
  <c r="Q5855" i="12"/>
  <c r="R5854" i="12"/>
  <c r="L5856" i="12"/>
  <c r="M5856" i="12"/>
  <c r="N5855" i="12"/>
  <c r="I5856" i="12"/>
  <c r="J5856" i="12" s="1"/>
  <c r="H5857" i="12"/>
  <c r="M5857" i="12" s="1"/>
  <c r="E5858" i="12"/>
  <c r="F5859" i="12"/>
  <c r="G5859" i="12" s="1"/>
  <c r="P5856" i="12" l="1"/>
  <c r="Q5856" i="12"/>
  <c r="Q5857" i="12" s="1"/>
  <c r="R5855" i="12"/>
  <c r="N5856" i="12"/>
  <c r="I5857" i="12"/>
  <c r="J5857" i="12" s="1"/>
  <c r="L5857" i="12"/>
  <c r="N5857" i="12" s="1"/>
  <c r="H5858" i="12"/>
  <c r="F5860" i="12"/>
  <c r="G5860" i="12" s="1"/>
  <c r="E5859" i="12"/>
  <c r="P5857" i="12" l="1"/>
  <c r="R5857" i="12" s="1"/>
  <c r="R5856" i="12"/>
  <c r="L5858" i="12"/>
  <c r="M5858" i="12"/>
  <c r="I5858" i="12"/>
  <c r="J5858" i="12" s="1"/>
  <c r="H5859" i="12"/>
  <c r="F5861" i="12"/>
  <c r="G5861" i="12" s="1"/>
  <c r="E5860" i="12"/>
  <c r="P5858" i="12" l="1"/>
  <c r="Q5858" i="12"/>
  <c r="L5859" i="12"/>
  <c r="M5859" i="12"/>
  <c r="N5858" i="12"/>
  <c r="I5859" i="12"/>
  <c r="J5859" i="12" s="1"/>
  <c r="H5860" i="12"/>
  <c r="E5861" i="12"/>
  <c r="F5862" i="12"/>
  <c r="G5862" i="12" s="1"/>
  <c r="P5859" i="12" l="1"/>
  <c r="Q5859" i="12"/>
  <c r="R5858" i="12"/>
  <c r="L5860" i="12"/>
  <c r="M5860" i="12"/>
  <c r="N5859" i="12"/>
  <c r="I5860" i="12"/>
  <c r="J5860" i="12" s="1"/>
  <c r="H5861" i="12"/>
  <c r="F5863" i="12"/>
  <c r="G5863" i="12" s="1"/>
  <c r="E5862" i="12"/>
  <c r="P5860" i="12" l="1"/>
  <c r="Q5860" i="12"/>
  <c r="R5859" i="12"/>
  <c r="L5861" i="12"/>
  <c r="M5861" i="12"/>
  <c r="N5860" i="12"/>
  <c r="I5861" i="12"/>
  <c r="J5861" i="12" s="1"/>
  <c r="H5862" i="12"/>
  <c r="E5863" i="12"/>
  <c r="F5864" i="12"/>
  <c r="G5864" i="12" s="1"/>
  <c r="P5861" i="12" l="1"/>
  <c r="Q5861" i="12"/>
  <c r="R5860" i="12"/>
  <c r="L5862" i="12"/>
  <c r="M5862" i="12"/>
  <c r="N5861" i="12"/>
  <c r="I5862" i="12"/>
  <c r="J5862" i="12" s="1"/>
  <c r="H5863" i="12"/>
  <c r="F5865" i="12"/>
  <c r="G5865" i="12" s="1"/>
  <c r="E5864" i="12"/>
  <c r="P5862" i="12" l="1"/>
  <c r="Q5862" i="12"/>
  <c r="R5861" i="12"/>
  <c r="L5863" i="12"/>
  <c r="M5863" i="12"/>
  <c r="N5862" i="12"/>
  <c r="I5863" i="12"/>
  <c r="J5863" i="12" s="1"/>
  <c r="H5864" i="12"/>
  <c r="E5865" i="12"/>
  <c r="F5866" i="12"/>
  <c r="G5866" i="12" s="1"/>
  <c r="P5863" i="12" l="1"/>
  <c r="Q5863" i="12"/>
  <c r="R5862" i="12"/>
  <c r="L5864" i="12"/>
  <c r="M5864" i="12"/>
  <c r="N5863" i="12"/>
  <c r="I5864" i="12"/>
  <c r="J5864" i="12" s="1"/>
  <c r="H5865" i="12"/>
  <c r="F5867" i="12"/>
  <c r="G5867" i="12" s="1"/>
  <c r="E5866" i="12"/>
  <c r="P5864" i="12" l="1"/>
  <c r="Q5864" i="12"/>
  <c r="R5863" i="12"/>
  <c r="L5865" i="12"/>
  <c r="M5865" i="12"/>
  <c r="N5864" i="12"/>
  <c r="I5865" i="12"/>
  <c r="J5865" i="12" s="1"/>
  <c r="H5866" i="12"/>
  <c r="E5867" i="12"/>
  <c r="F5868" i="12"/>
  <c r="G5868" i="12" s="1"/>
  <c r="P5865" i="12" l="1"/>
  <c r="Q5865" i="12"/>
  <c r="R5864" i="12"/>
  <c r="L5866" i="12"/>
  <c r="M5866" i="12"/>
  <c r="N5865" i="12"/>
  <c r="I5866" i="12"/>
  <c r="J5866" i="12" s="1"/>
  <c r="H5867" i="12"/>
  <c r="F5869" i="12"/>
  <c r="G5869" i="12" s="1"/>
  <c r="E5868" i="12"/>
  <c r="P5866" i="12" l="1"/>
  <c r="Q5866" i="12"/>
  <c r="R5865" i="12"/>
  <c r="L5867" i="12"/>
  <c r="M5867" i="12"/>
  <c r="N5866" i="12"/>
  <c r="I5867" i="12"/>
  <c r="J5867" i="12" s="1"/>
  <c r="H5868" i="12"/>
  <c r="F5870" i="12"/>
  <c r="G5870" i="12" s="1"/>
  <c r="E5869" i="12"/>
  <c r="P5867" i="12" l="1"/>
  <c r="Q5867" i="12"/>
  <c r="R5866" i="12"/>
  <c r="L5868" i="12"/>
  <c r="M5868" i="12"/>
  <c r="N5867" i="12"/>
  <c r="I5868" i="12"/>
  <c r="J5868" i="12" s="1"/>
  <c r="H5869" i="12"/>
  <c r="M5869" i="12" s="1"/>
  <c r="F5871" i="12"/>
  <c r="G5871" i="12" s="1"/>
  <c r="E5870" i="12"/>
  <c r="P5868" i="12" l="1"/>
  <c r="Q5868" i="12"/>
  <c r="Q5869" i="12" s="1"/>
  <c r="R5867" i="12"/>
  <c r="N5868" i="12"/>
  <c r="I5869" i="12"/>
  <c r="J5869" i="12" s="1"/>
  <c r="L5869" i="12"/>
  <c r="N5869" i="12" s="1"/>
  <c r="H5870" i="12"/>
  <c r="F5872" i="12"/>
  <c r="G5872" i="12" s="1"/>
  <c r="E5871" i="12"/>
  <c r="P5869" i="12" l="1"/>
  <c r="R5869" i="12" s="1"/>
  <c r="R5868" i="12"/>
  <c r="L5870" i="12"/>
  <c r="M5870" i="12"/>
  <c r="I5870" i="12"/>
  <c r="J5870" i="12" s="1"/>
  <c r="H5871" i="12"/>
  <c r="F5873" i="12"/>
  <c r="G5873" i="12" s="1"/>
  <c r="E5872" i="12"/>
  <c r="P5870" i="12" l="1"/>
  <c r="Q5870" i="12"/>
  <c r="L5871" i="12"/>
  <c r="M5871" i="12"/>
  <c r="N5870" i="12"/>
  <c r="I5871" i="12"/>
  <c r="J5871" i="12" s="1"/>
  <c r="H5872" i="12"/>
  <c r="F5874" i="12"/>
  <c r="G5874" i="12" s="1"/>
  <c r="E5873" i="12"/>
  <c r="P5871" i="12" l="1"/>
  <c r="Q5871" i="12"/>
  <c r="R5870" i="12"/>
  <c r="L5872" i="12"/>
  <c r="M5872" i="12"/>
  <c r="N5871" i="12"/>
  <c r="I5872" i="12"/>
  <c r="J5872" i="12" s="1"/>
  <c r="H5873" i="12"/>
  <c r="F5875" i="12"/>
  <c r="G5875" i="12" s="1"/>
  <c r="E5874" i="12"/>
  <c r="P5872" i="12" l="1"/>
  <c r="Q5872" i="12"/>
  <c r="R5871" i="12"/>
  <c r="L5873" i="12"/>
  <c r="M5873" i="12"/>
  <c r="N5872" i="12"/>
  <c r="I5873" i="12"/>
  <c r="J5873" i="12" s="1"/>
  <c r="H5874" i="12"/>
  <c r="E5875" i="12"/>
  <c r="F5876" i="12"/>
  <c r="G5876" i="12" s="1"/>
  <c r="P5873" i="12" l="1"/>
  <c r="Q5873" i="12"/>
  <c r="R5872" i="12"/>
  <c r="L5874" i="12"/>
  <c r="M5874" i="12"/>
  <c r="N5873" i="12"/>
  <c r="I5874" i="12"/>
  <c r="J5874" i="12" s="1"/>
  <c r="H5875" i="12"/>
  <c r="F5877" i="12"/>
  <c r="G5877" i="12" s="1"/>
  <c r="E5876" i="12"/>
  <c r="P5874" i="12" l="1"/>
  <c r="Q5874" i="12"/>
  <c r="R5873" i="12"/>
  <c r="L5875" i="12"/>
  <c r="M5875" i="12"/>
  <c r="N5874" i="12"/>
  <c r="I5875" i="12"/>
  <c r="J5875" i="12" s="1"/>
  <c r="H5876" i="12"/>
  <c r="F5878" i="12"/>
  <c r="G5878" i="12" s="1"/>
  <c r="E5877" i="12"/>
  <c r="P5875" i="12" l="1"/>
  <c r="Q5875" i="12"/>
  <c r="R5874" i="12"/>
  <c r="L5876" i="12"/>
  <c r="M5876" i="12"/>
  <c r="N5875" i="12"/>
  <c r="I5876" i="12"/>
  <c r="J5876" i="12" s="1"/>
  <c r="H5877" i="12"/>
  <c r="E5878" i="12"/>
  <c r="F5879" i="12"/>
  <c r="G5879" i="12" s="1"/>
  <c r="P5876" i="12" l="1"/>
  <c r="Q5876" i="12"/>
  <c r="R5875" i="12"/>
  <c r="L5877" i="12"/>
  <c r="M5877" i="12"/>
  <c r="N5876" i="12"/>
  <c r="I5877" i="12"/>
  <c r="J5877" i="12" s="1"/>
  <c r="H5878" i="12"/>
  <c r="F5880" i="12"/>
  <c r="G5880" i="12" s="1"/>
  <c r="E5879" i="12"/>
  <c r="P5877" i="12" l="1"/>
  <c r="Q5877" i="12"/>
  <c r="R5876" i="12"/>
  <c r="L5878" i="12"/>
  <c r="M5878" i="12"/>
  <c r="N5877" i="12"/>
  <c r="I5878" i="12"/>
  <c r="J5878" i="12" s="1"/>
  <c r="H5879" i="12"/>
  <c r="F5881" i="12"/>
  <c r="G5881" i="12" s="1"/>
  <c r="E5880" i="12"/>
  <c r="P5878" i="12" l="1"/>
  <c r="Q5878" i="12"/>
  <c r="R5877" i="12"/>
  <c r="L5879" i="12"/>
  <c r="M5879" i="12"/>
  <c r="N5878" i="12"/>
  <c r="I5879" i="12"/>
  <c r="J5879" i="12" s="1"/>
  <c r="H5880" i="12"/>
  <c r="F5882" i="12"/>
  <c r="G5882" i="12" s="1"/>
  <c r="E5881" i="12"/>
  <c r="P5879" i="12" l="1"/>
  <c r="Q5879" i="12"/>
  <c r="R5878" i="12"/>
  <c r="L5880" i="12"/>
  <c r="M5880" i="12"/>
  <c r="N5879" i="12"/>
  <c r="I5880" i="12"/>
  <c r="J5880" i="12" s="1"/>
  <c r="H5881" i="12"/>
  <c r="F5883" i="12"/>
  <c r="G5883" i="12" s="1"/>
  <c r="E5882" i="12"/>
  <c r="P5880" i="12" l="1"/>
  <c r="Q5880" i="12"/>
  <c r="R5879" i="12"/>
  <c r="L5881" i="12"/>
  <c r="M5881" i="12"/>
  <c r="N5880" i="12"/>
  <c r="I5881" i="12"/>
  <c r="J5881" i="12" s="1"/>
  <c r="H5882" i="12"/>
  <c r="F5884" i="12"/>
  <c r="G5884" i="12" s="1"/>
  <c r="E5883" i="12"/>
  <c r="P5881" i="12" l="1"/>
  <c r="Q5881" i="12"/>
  <c r="R5880" i="12"/>
  <c r="L5882" i="12"/>
  <c r="M5882" i="12"/>
  <c r="N5881" i="12"/>
  <c r="I5882" i="12"/>
  <c r="J5882" i="12" s="1"/>
  <c r="H5883" i="12"/>
  <c r="F5885" i="12"/>
  <c r="G5885" i="12" s="1"/>
  <c r="E5884" i="12"/>
  <c r="P5882" i="12" l="1"/>
  <c r="Q5882" i="12"/>
  <c r="R5881" i="12"/>
  <c r="L5883" i="12"/>
  <c r="M5883" i="12"/>
  <c r="N5882" i="12"/>
  <c r="I5883" i="12"/>
  <c r="J5883" i="12" s="1"/>
  <c r="H5884" i="12"/>
  <c r="M5884" i="12" s="1"/>
  <c r="E5885" i="12"/>
  <c r="F5886" i="12"/>
  <c r="G5886" i="12" s="1"/>
  <c r="P5883" i="12" l="1"/>
  <c r="Q5883" i="12"/>
  <c r="Q5884" i="12" s="1"/>
  <c r="R5882" i="12"/>
  <c r="N5883" i="12"/>
  <c r="I5884" i="12"/>
  <c r="J5884" i="12" s="1"/>
  <c r="L5884" i="12"/>
  <c r="N5884" i="12" s="1"/>
  <c r="H5885" i="12"/>
  <c r="M5885" i="12" s="1"/>
  <c r="F5887" i="12"/>
  <c r="G5887" i="12" s="1"/>
  <c r="E5886" i="12"/>
  <c r="P5884" i="12" l="1"/>
  <c r="R5884" i="12" s="1"/>
  <c r="Q5885" i="12"/>
  <c r="R5883" i="12"/>
  <c r="I5885" i="12"/>
  <c r="J5885" i="12" s="1"/>
  <c r="L5885" i="12"/>
  <c r="N5885" i="12" s="1"/>
  <c r="H5886" i="12"/>
  <c r="F5888" i="12"/>
  <c r="G5888" i="12" s="1"/>
  <c r="E5887" i="12"/>
  <c r="P5885" i="12" l="1"/>
  <c r="R5885" i="12" s="1"/>
  <c r="L5886" i="12"/>
  <c r="M5886" i="12"/>
  <c r="I5886" i="12"/>
  <c r="J5886" i="12" s="1"/>
  <c r="H5887" i="12"/>
  <c r="F5889" i="12"/>
  <c r="G5889" i="12" s="1"/>
  <c r="E5888" i="12"/>
  <c r="P5886" i="12" l="1"/>
  <c r="Q5886" i="12"/>
  <c r="L5887" i="12"/>
  <c r="M5887" i="12"/>
  <c r="N5886" i="12"/>
  <c r="I5887" i="12"/>
  <c r="J5887" i="12" s="1"/>
  <c r="H5888" i="12"/>
  <c r="F5890" i="12"/>
  <c r="G5890" i="12" s="1"/>
  <c r="E5889" i="12"/>
  <c r="P5887" i="12" l="1"/>
  <c r="Q5887" i="12"/>
  <c r="R5886" i="12"/>
  <c r="L5888" i="12"/>
  <c r="M5888" i="12"/>
  <c r="N5887" i="12"/>
  <c r="I5888" i="12"/>
  <c r="J5888" i="12" s="1"/>
  <c r="H5889" i="12"/>
  <c r="M5889" i="12" s="1"/>
  <c r="F5891" i="12"/>
  <c r="G5891" i="12" s="1"/>
  <c r="E5890" i="12"/>
  <c r="P5888" i="12" l="1"/>
  <c r="Q5888" i="12"/>
  <c r="Q5889" i="12" s="1"/>
  <c r="R5887" i="12"/>
  <c r="N5888" i="12"/>
  <c r="I5889" i="12"/>
  <c r="J5889" i="12" s="1"/>
  <c r="L5889" i="12"/>
  <c r="N5889" i="12" s="1"/>
  <c r="H5890" i="12"/>
  <c r="F5892" i="12"/>
  <c r="G5892" i="12" s="1"/>
  <c r="E5891" i="12"/>
  <c r="P5889" i="12" l="1"/>
  <c r="R5889" i="12" s="1"/>
  <c r="R5888" i="12"/>
  <c r="L5890" i="12"/>
  <c r="M5890" i="12"/>
  <c r="I5890" i="12"/>
  <c r="J5890" i="12" s="1"/>
  <c r="H5891" i="12"/>
  <c r="M5891" i="12" s="1"/>
  <c r="F5893" i="12"/>
  <c r="G5893" i="12" s="1"/>
  <c r="E5892" i="12"/>
  <c r="P5890" i="12" l="1"/>
  <c r="Q5890" i="12"/>
  <c r="Q5891" i="12" s="1"/>
  <c r="N5890" i="12"/>
  <c r="I5891" i="12"/>
  <c r="J5891" i="12" s="1"/>
  <c r="L5891" i="12"/>
  <c r="N5891" i="12" s="1"/>
  <c r="H5892" i="12"/>
  <c r="F5894" i="12"/>
  <c r="G5894" i="12" s="1"/>
  <c r="E5893" i="12"/>
  <c r="P5891" i="12" l="1"/>
  <c r="R5891" i="12" s="1"/>
  <c r="R5890" i="12"/>
  <c r="L5892" i="12"/>
  <c r="M5892" i="12"/>
  <c r="I5892" i="12"/>
  <c r="J5892" i="12" s="1"/>
  <c r="H5893" i="12"/>
  <c r="M5893" i="12" s="1"/>
  <c r="F5895" i="12"/>
  <c r="G5895" i="12" s="1"/>
  <c r="E5894" i="12"/>
  <c r="P5892" i="12" l="1"/>
  <c r="Q5892" i="12"/>
  <c r="Q5893" i="12" s="1"/>
  <c r="N5892" i="12"/>
  <c r="I5893" i="12"/>
  <c r="J5893" i="12" s="1"/>
  <c r="L5893" i="12"/>
  <c r="N5893" i="12" s="1"/>
  <c r="H5894" i="12"/>
  <c r="F5896" i="12"/>
  <c r="G5896" i="12" s="1"/>
  <c r="E5895" i="12"/>
  <c r="P5893" i="12" l="1"/>
  <c r="R5893" i="12" s="1"/>
  <c r="R5892" i="12"/>
  <c r="L5894" i="12"/>
  <c r="M5894" i="12"/>
  <c r="I5894" i="12"/>
  <c r="J5894" i="12" s="1"/>
  <c r="H5895" i="12"/>
  <c r="M5895" i="12" s="1"/>
  <c r="F5897" i="12"/>
  <c r="G5897" i="12" s="1"/>
  <c r="E5896" i="12"/>
  <c r="P5894" i="12" l="1"/>
  <c r="Q5894" i="12"/>
  <c r="Q5895" i="12" s="1"/>
  <c r="N5894" i="12"/>
  <c r="I5895" i="12"/>
  <c r="J5895" i="12" s="1"/>
  <c r="L5895" i="12"/>
  <c r="N5895" i="12" s="1"/>
  <c r="H5896" i="12"/>
  <c r="F5898" i="12"/>
  <c r="G5898" i="12" s="1"/>
  <c r="E5897" i="12"/>
  <c r="P5895" i="12" l="1"/>
  <c r="R5895" i="12" s="1"/>
  <c r="R5894" i="12"/>
  <c r="L5896" i="12"/>
  <c r="M5896" i="12"/>
  <c r="I5896" i="12"/>
  <c r="J5896" i="12" s="1"/>
  <c r="H5897" i="12"/>
  <c r="M5897" i="12" s="1"/>
  <c r="F5899" i="12"/>
  <c r="G5899" i="12" s="1"/>
  <c r="E5898" i="12"/>
  <c r="P5896" i="12" l="1"/>
  <c r="Q5896" i="12"/>
  <c r="Q5897" i="12" s="1"/>
  <c r="N5896" i="12"/>
  <c r="I5897" i="12"/>
  <c r="J5897" i="12" s="1"/>
  <c r="L5897" i="12"/>
  <c r="N5897" i="12" s="1"/>
  <c r="H5898" i="12"/>
  <c r="F5900" i="12"/>
  <c r="G5900" i="12" s="1"/>
  <c r="E5899" i="12"/>
  <c r="P5897" i="12" l="1"/>
  <c r="R5897" i="12" s="1"/>
  <c r="R5896" i="12"/>
  <c r="L5898" i="12"/>
  <c r="M5898" i="12"/>
  <c r="I5898" i="12"/>
  <c r="J5898" i="12" s="1"/>
  <c r="H5899" i="12"/>
  <c r="E5900" i="12"/>
  <c r="F5901" i="12"/>
  <c r="G5901" i="12" s="1"/>
  <c r="P5898" i="12" l="1"/>
  <c r="Q5898" i="12"/>
  <c r="L5899" i="12"/>
  <c r="M5899" i="12"/>
  <c r="N5898" i="12"/>
  <c r="I5899" i="12"/>
  <c r="J5899" i="12" s="1"/>
  <c r="H5900" i="12"/>
  <c r="F5902" i="12"/>
  <c r="G5902" i="12" s="1"/>
  <c r="E5901" i="12"/>
  <c r="P5899" i="12" l="1"/>
  <c r="Q5899" i="12"/>
  <c r="R5898" i="12"/>
  <c r="L5900" i="12"/>
  <c r="M5900" i="12"/>
  <c r="N5899" i="12"/>
  <c r="I5900" i="12"/>
  <c r="J5900" i="12" s="1"/>
  <c r="H5901" i="12"/>
  <c r="F5903" i="12"/>
  <c r="G5903" i="12" s="1"/>
  <c r="E5902" i="12"/>
  <c r="P5900" i="12" l="1"/>
  <c r="Q5900" i="12"/>
  <c r="R5899" i="12"/>
  <c r="L5901" i="12"/>
  <c r="M5901" i="12"/>
  <c r="N5900" i="12"/>
  <c r="I5901" i="12"/>
  <c r="J5901" i="12" s="1"/>
  <c r="H5902" i="12"/>
  <c r="F5904" i="12"/>
  <c r="G5904" i="12" s="1"/>
  <c r="E5903" i="12"/>
  <c r="P5901" i="12" l="1"/>
  <c r="Q5901" i="12"/>
  <c r="R5900" i="12"/>
  <c r="L5902" i="12"/>
  <c r="M5902" i="12"/>
  <c r="N5901" i="12"/>
  <c r="I5902" i="12"/>
  <c r="J5902" i="12" s="1"/>
  <c r="H5903" i="12"/>
  <c r="F5905" i="12"/>
  <c r="G5905" i="12" s="1"/>
  <c r="E5904" i="12"/>
  <c r="P5902" i="12" l="1"/>
  <c r="Q5902" i="12"/>
  <c r="R5901" i="12"/>
  <c r="L5903" i="12"/>
  <c r="M5903" i="12"/>
  <c r="N5902" i="12"/>
  <c r="I5903" i="12"/>
  <c r="J5903" i="12" s="1"/>
  <c r="H5904" i="12"/>
  <c r="F5906" i="12"/>
  <c r="G5906" i="12" s="1"/>
  <c r="E5905" i="12"/>
  <c r="P5903" i="12" l="1"/>
  <c r="Q5903" i="12"/>
  <c r="R5902" i="12"/>
  <c r="L5904" i="12"/>
  <c r="M5904" i="12"/>
  <c r="N5903" i="12"/>
  <c r="I5904" i="12"/>
  <c r="J5904" i="12" s="1"/>
  <c r="H5905" i="12"/>
  <c r="M5905" i="12" s="1"/>
  <c r="F5907" i="12"/>
  <c r="G5907" i="12" s="1"/>
  <c r="E5906" i="12"/>
  <c r="P5904" i="12" l="1"/>
  <c r="Q5904" i="12"/>
  <c r="Q5905" i="12" s="1"/>
  <c r="R5903" i="12"/>
  <c r="N5904" i="12"/>
  <c r="I5905" i="12"/>
  <c r="J5905" i="12" s="1"/>
  <c r="L5905" i="12"/>
  <c r="N5905" i="12" s="1"/>
  <c r="H5906" i="12"/>
  <c r="F5908" i="12"/>
  <c r="G5908" i="12" s="1"/>
  <c r="E5907" i="12"/>
  <c r="P5905" i="12" l="1"/>
  <c r="R5905" i="12" s="1"/>
  <c r="R5904" i="12"/>
  <c r="L5906" i="12"/>
  <c r="M5906" i="12"/>
  <c r="I5906" i="12"/>
  <c r="J5906" i="12" s="1"/>
  <c r="H5907" i="12"/>
  <c r="F5909" i="12"/>
  <c r="G5909" i="12" s="1"/>
  <c r="E5908" i="12"/>
  <c r="P5906" i="12" l="1"/>
  <c r="Q5906" i="12"/>
  <c r="L5907" i="12"/>
  <c r="M5907" i="12"/>
  <c r="N5906" i="12"/>
  <c r="I5907" i="12"/>
  <c r="J5907" i="12" s="1"/>
  <c r="H5908" i="12"/>
  <c r="F5910" i="12"/>
  <c r="G5910" i="12" s="1"/>
  <c r="E5909" i="12"/>
  <c r="P5907" i="12" l="1"/>
  <c r="Q5907" i="12"/>
  <c r="R5906" i="12"/>
  <c r="L5908" i="12"/>
  <c r="M5908" i="12"/>
  <c r="N5907" i="12"/>
  <c r="I5908" i="12"/>
  <c r="J5908" i="12" s="1"/>
  <c r="H5909" i="12"/>
  <c r="E5910" i="12"/>
  <c r="F5911" i="12"/>
  <c r="G5911" i="12" s="1"/>
  <c r="P5908" i="12" l="1"/>
  <c r="Q5908" i="12"/>
  <c r="R5907" i="12"/>
  <c r="L5909" i="12"/>
  <c r="M5909" i="12"/>
  <c r="N5908" i="12"/>
  <c r="I5909" i="12"/>
  <c r="J5909" i="12" s="1"/>
  <c r="H5910" i="12"/>
  <c r="F5912" i="12"/>
  <c r="G5912" i="12" s="1"/>
  <c r="E5911" i="12"/>
  <c r="P5909" i="12" l="1"/>
  <c r="Q5909" i="12"/>
  <c r="R5908" i="12"/>
  <c r="L5910" i="12"/>
  <c r="M5910" i="12"/>
  <c r="N5909" i="12"/>
  <c r="I5910" i="12"/>
  <c r="J5910" i="12" s="1"/>
  <c r="H5911" i="12"/>
  <c r="F5913" i="12"/>
  <c r="G5913" i="12" s="1"/>
  <c r="E5912" i="12"/>
  <c r="P5910" i="12" l="1"/>
  <c r="Q5910" i="12"/>
  <c r="R5909" i="12"/>
  <c r="L5911" i="12"/>
  <c r="M5911" i="12"/>
  <c r="N5910" i="12"/>
  <c r="I5911" i="12"/>
  <c r="J5911" i="12" s="1"/>
  <c r="H5912" i="12"/>
  <c r="E5913" i="12"/>
  <c r="F5914" i="12"/>
  <c r="G5914" i="12" s="1"/>
  <c r="P5911" i="12" l="1"/>
  <c r="Q5911" i="12"/>
  <c r="R5910" i="12"/>
  <c r="L5912" i="12"/>
  <c r="M5912" i="12"/>
  <c r="N5911" i="12"/>
  <c r="I5912" i="12"/>
  <c r="J5912" i="12" s="1"/>
  <c r="H5913" i="12"/>
  <c r="F5915" i="12"/>
  <c r="G5915" i="12" s="1"/>
  <c r="E5914" i="12"/>
  <c r="R5911" i="12" l="1"/>
  <c r="P5912" i="12"/>
  <c r="Q5912" i="12"/>
  <c r="L5913" i="12"/>
  <c r="M5913" i="12"/>
  <c r="N5912" i="12"/>
  <c r="I5913" i="12"/>
  <c r="J5913" i="12" s="1"/>
  <c r="H5914" i="12"/>
  <c r="F5916" i="12"/>
  <c r="G5916" i="12" s="1"/>
  <c r="E5915" i="12"/>
  <c r="P5913" i="12" l="1"/>
  <c r="Q5913" i="12"/>
  <c r="R5912" i="12"/>
  <c r="L5914" i="12"/>
  <c r="M5914" i="12"/>
  <c r="N5913" i="12"/>
  <c r="I5914" i="12"/>
  <c r="J5914" i="12" s="1"/>
  <c r="H5915" i="12"/>
  <c r="F5917" i="12"/>
  <c r="G5917" i="12" s="1"/>
  <c r="E5916" i="12"/>
  <c r="P5914" i="12" l="1"/>
  <c r="Q5914" i="12"/>
  <c r="R5913" i="12"/>
  <c r="L5915" i="12"/>
  <c r="M5915" i="12"/>
  <c r="N5914" i="12"/>
  <c r="I5915" i="12"/>
  <c r="J5915" i="12" s="1"/>
  <c r="H5916" i="12"/>
  <c r="M5916" i="12" s="1"/>
  <c r="E5917" i="12"/>
  <c r="F5918" i="12"/>
  <c r="G5918" i="12" s="1"/>
  <c r="P5915" i="12" l="1"/>
  <c r="Q5915" i="12"/>
  <c r="Q5916" i="12" s="1"/>
  <c r="R5914" i="12"/>
  <c r="N5915" i="12"/>
  <c r="I5916" i="12"/>
  <c r="J5916" i="12" s="1"/>
  <c r="L5916" i="12"/>
  <c r="N5916" i="12" s="1"/>
  <c r="H5917" i="12"/>
  <c r="F5919" i="12"/>
  <c r="G5919" i="12" s="1"/>
  <c r="E5918" i="12"/>
  <c r="P5916" i="12" l="1"/>
  <c r="R5916" i="12" s="1"/>
  <c r="R5915" i="12"/>
  <c r="L5917" i="12"/>
  <c r="M5917" i="12"/>
  <c r="I5917" i="12"/>
  <c r="J5917" i="12" s="1"/>
  <c r="H5918" i="12"/>
  <c r="M5918" i="12" s="1"/>
  <c r="F5920" i="12"/>
  <c r="G5920" i="12" s="1"/>
  <c r="E5919" i="12"/>
  <c r="P5917" i="12" l="1"/>
  <c r="Q5917" i="12"/>
  <c r="Q5918" i="12" s="1"/>
  <c r="N5917" i="12"/>
  <c r="I5918" i="12"/>
  <c r="J5918" i="12" s="1"/>
  <c r="L5918" i="12"/>
  <c r="N5918" i="12" s="1"/>
  <c r="H5919" i="12"/>
  <c r="F5921" i="12"/>
  <c r="G5921" i="12" s="1"/>
  <c r="E5920" i="12"/>
  <c r="P5918" i="12" l="1"/>
  <c r="R5918" i="12" s="1"/>
  <c r="R5917" i="12"/>
  <c r="L5919" i="12"/>
  <c r="M5919" i="12"/>
  <c r="I5919" i="12"/>
  <c r="J5919" i="12" s="1"/>
  <c r="H5920" i="12"/>
  <c r="F5922" i="12"/>
  <c r="G5922" i="12" s="1"/>
  <c r="E5921" i="12"/>
  <c r="P5919" i="12" l="1"/>
  <c r="Q5919" i="12"/>
  <c r="L5920" i="12"/>
  <c r="M5920" i="12"/>
  <c r="N5919" i="12"/>
  <c r="I5920" i="12"/>
  <c r="J5920" i="12" s="1"/>
  <c r="H5921" i="12"/>
  <c r="M5921" i="12" s="1"/>
  <c r="F5923" i="12"/>
  <c r="G5923" i="12" s="1"/>
  <c r="E5922" i="12"/>
  <c r="P5920" i="12" l="1"/>
  <c r="Q5920" i="12"/>
  <c r="Q5921" i="12" s="1"/>
  <c r="R5919" i="12"/>
  <c r="N5920" i="12"/>
  <c r="I5921" i="12"/>
  <c r="J5921" i="12" s="1"/>
  <c r="L5921" i="12"/>
  <c r="N5921" i="12" s="1"/>
  <c r="H5922" i="12"/>
  <c r="F5924" i="12"/>
  <c r="G5924" i="12" s="1"/>
  <c r="E5923" i="12"/>
  <c r="P5921" i="12" l="1"/>
  <c r="R5920" i="12"/>
  <c r="L5922" i="12"/>
  <c r="M5922" i="12"/>
  <c r="I5922" i="12"/>
  <c r="J5922" i="12" s="1"/>
  <c r="H5923" i="12"/>
  <c r="E5924" i="12"/>
  <c r="F5925" i="12"/>
  <c r="G5925" i="12" s="1"/>
  <c r="P5922" i="12" l="1"/>
  <c r="R5921" i="12"/>
  <c r="Q5922" i="12"/>
  <c r="L5923" i="12"/>
  <c r="M5923" i="12"/>
  <c r="N5922" i="12"/>
  <c r="I5923" i="12"/>
  <c r="J5923" i="12" s="1"/>
  <c r="H5924" i="12"/>
  <c r="F5926" i="12"/>
  <c r="G5926" i="12" s="1"/>
  <c r="E5925" i="12"/>
  <c r="P5923" i="12" l="1"/>
  <c r="Q5923" i="12"/>
  <c r="R5922" i="12"/>
  <c r="L5924" i="12"/>
  <c r="M5924" i="12"/>
  <c r="N5923" i="12"/>
  <c r="I5924" i="12"/>
  <c r="J5924" i="12" s="1"/>
  <c r="H5925" i="12"/>
  <c r="E5926" i="12"/>
  <c r="F5927" i="12"/>
  <c r="G5927" i="12" s="1"/>
  <c r="P5924" i="12" l="1"/>
  <c r="Q5924" i="12"/>
  <c r="R5923" i="12"/>
  <c r="L5925" i="12"/>
  <c r="M5925" i="12"/>
  <c r="N5924" i="12"/>
  <c r="I5925" i="12"/>
  <c r="J5925" i="12" s="1"/>
  <c r="H5926" i="12"/>
  <c r="F5928" i="12"/>
  <c r="G5928" i="12" s="1"/>
  <c r="E5927" i="12"/>
  <c r="P5925" i="12" l="1"/>
  <c r="Q5925" i="12"/>
  <c r="R5924" i="12"/>
  <c r="L5926" i="12"/>
  <c r="M5926" i="12"/>
  <c r="N5925" i="12"/>
  <c r="I5926" i="12"/>
  <c r="J5926" i="12" s="1"/>
  <c r="H5927" i="12"/>
  <c r="F5929" i="12"/>
  <c r="G5929" i="12" s="1"/>
  <c r="E5928" i="12"/>
  <c r="P5926" i="12" l="1"/>
  <c r="Q5926" i="12"/>
  <c r="R5925" i="12"/>
  <c r="L5927" i="12"/>
  <c r="M5927" i="12"/>
  <c r="N5926" i="12"/>
  <c r="I5927" i="12"/>
  <c r="J5927" i="12" s="1"/>
  <c r="H5928" i="12"/>
  <c r="F5930" i="12"/>
  <c r="G5930" i="12" s="1"/>
  <c r="E5929" i="12"/>
  <c r="P5927" i="12" l="1"/>
  <c r="Q5927" i="12"/>
  <c r="R5926" i="12"/>
  <c r="L5928" i="12"/>
  <c r="M5928" i="12"/>
  <c r="N5927" i="12"/>
  <c r="I5928" i="12"/>
  <c r="J5928" i="12" s="1"/>
  <c r="H5929" i="12"/>
  <c r="F5931" i="12"/>
  <c r="G5931" i="12" s="1"/>
  <c r="E5930" i="12"/>
  <c r="P5928" i="12" l="1"/>
  <c r="Q5928" i="12"/>
  <c r="R5927" i="12"/>
  <c r="L5929" i="12"/>
  <c r="M5929" i="12"/>
  <c r="N5928" i="12"/>
  <c r="I5929" i="12"/>
  <c r="J5929" i="12" s="1"/>
  <c r="H5930" i="12"/>
  <c r="F5932" i="12"/>
  <c r="G5932" i="12" s="1"/>
  <c r="E5931" i="12"/>
  <c r="P5929" i="12" l="1"/>
  <c r="Q5929" i="12"/>
  <c r="R5928" i="12"/>
  <c r="L5930" i="12"/>
  <c r="M5930" i="12"/>
  <c r="N5929" i="12"/>
  <c r="I5930" i="12"/>
  <c r="J5930" i="12" s="1"/>
  <c r="H5931" i="12"/>
  <c r="F5933" i="12"/>
  <c r="G5933" i="12" s="1"/>
  <c r="E5932" i="12"/>
  <c r="P5930" i="12" l="1"/>
  <c r="Q5930" i="12"/>
  <c r="R5929" i="12"/>
  <c r="L5931" i="12"/>
  <c r="M5931" i="12"/>
  <c r="N5930" i="12"/>
  <c r="I5931" i="12"/>
  <c r="J5931" i="12" s="1"/>
  <c r="H5932" i="12"/>
  <c r="F5934" i="12"/>
  <c r="G5934" i="12" s="1"/>
  <c r="E5933" i="12"/>
  <c r="P5931" i="12" l="1"/>
  <c r="Q5931" i="12"/>
  <c r="R5930" i="12"/>
  <c r="L5932" i="12"/>
  <c r="M5932" i="12"/>
  <c r="N5931" i="12"/>
  <c r="I5932" i="12"/>
  <c r="J5932" i="12" s="1"/>
  <c r="H5933" i="12"/>
  <c r="F5935" i="12"/>
  <c r="G5935" i="12" s="1"/>
  <c r="E5934" i="12"/>
  <c r="P5932" i="12" l="1"/>
  <c r="Q5932" i="12"/>
  <c r="R5931" i="12"/>
  <c r="L5933" i="12"/>
  <c r="M5933" i="12"/>
  <c r="N5932" i="12"/>
  <c r="I5933" i="12"/>
  <c r="J5933" i="12" s="1"/>
  <c r="H5934" i="12"/>
  <c r="F5936" i="12"/>
  <c r="G5936" i="12" s="1"/>
  <c r="E5935" i="12"/>
  <c r="P5933" i="12" l="1"/>
  <c r="Q5933" i="12"/>
  <c r="R5932" i="12"/>
  <c r="L5934" i="12"/>
  <c r="M5934" i="12"/>
  <c r="N5933" i="12"/>
  <c r="I5934" i="12"/>
  <c r="J5934" i="12" s="1"/>
  <c r="H5935" i="12"/>
  <c r="E5936" i="12"/>
  <c r="F5937" i="12"/>
  <c r="G5937" i="12" s="1"/>
  <c r="P5934" i="12" l="1"/>
  <c r="Q5934" i="12"/>
  <c r="R5933" i="12"/>
  <c r="L5935" i="12"/>
  <c r="M5935" i="12"/>
  <c r="N5934" i="12"/>
  <c r="I5935" i="12"/>
  <c r="J5935" i="12" s="1"/>
  <c r="H5936" i="12"/>
  <c r="F5938" i="12"/>
  <c r="G5938" i="12" s="1"/>
  <c r="E5937" i="12"/>
  <c r="P5935" i="12" l="1"/>
  <c r="Q5935" i="12"/>
  <c r="R5934" i="12"/>
  <c r="L5936" i="12"/>
  <c r="M5936" i="12"/>
  <c r="N5935" i="12"/>
  <c r="I5936" i="12"/>
  <c r="J5936" i="12" s="1"/>
  <c r="H5937" i="12"/>
  <c r="F5939" i="12"/>
  <c r="G5939" i="12" s="1"/>
  <c r="E5938" i="12"/>
  <c r="P5936" i="12" l="1"/>
  <c r="Q5936" i="12"/>
  <c r="R5935" i="12"/>
  <c r="L5937" i="12"/>
  <c r="M5937" i="12"/>
  <c r="N5936" i="12"/>
  <c r="I5937" i="12"/>
  <c r="J5937" i="12" s="1"/>
  <c r="H5938" i="12"/>
  <c r="F5940" i="12"/>
  <c r="G5940" i="12" s="1"/>
  <c r="E5939" i="12"/>
  <c r="P5937" i="12" l="1"/>
  <c r="Q5937" i="12"/>
  <c r="R5936" i="12"/>
  <c r="L5938" i="12"/>
  <c r="M5938" i="12"/>
  <c r="N5937" i="12"/>
  <c r="I5938" i="12"/>
  <c r="J5938" i="12" s="1"/>
  <c r="H5939" i="12"/>
  <c r="M5939" i="12" s="1"/>
  <c r="E5940" i="12"/>
  <c r="F5941" i="12"/>
  <c r="G5941" i="12" s="1"/>
  <c r="R5937" i="12" l="1"/>
  <c r="P5938" i="12"/>
  <c r="Q5938" i="12"/>
  <c r="Q5939" i="12" s="1"/>
  <c r="N5938" i="12"/>
  <c r="I5939" i="12"/>
  <c r="J5939" i="12" s="1"/>
  <c r="L5939" i="12"/>
  <c r="N5939" i="12" s="1"/>
  <c r="H5940" i="12"/>
  <c r="F5942" i="12"/>
  <c r="G5942" i="12" s="1"/>
  <c r="E5941" i="12"/>
  <c r="P5939" i="12" l="1"/>
  <c r="R5939" i="12" s="1"/>
  <c r="R5938" i="12"/>
  <c r="L5940" i="12"/>
  <c r="M5940" i="12"/>
  <c r="I5940" i="12"/>
  <c r="J5940" i="12" s="1"/>
  <c r="H5941" i="12"/>
  <c r="F5943" i="12"/>
  <c r="G5943" i="12" s="1"/>
  <c r="E5942" i="12"/>
  <c r="P5940" i="12" l="1"/>
  <c r="Q5940" i="12"/>
  <c r="L5941" i="12"/>
  <c r="M5941" i="12"/>
  <c r="N5940" i="12"/>
  <c r="I5941" i="12"/>
  <c r="J5941" i="12" s="1"/>
  <c r="H5942" i="12"/>
  <c r="F5944" i="12"/>
  <c r="G5944" i="12" s="1"/>
  <c r="E5943" i="12"/>
  <c r="P5941" i="12" l="1"/>
  <c r="Q5941" i="12"/>
  <c r="R5940" i="12"/>
  <c r="L5942" i="12"/>
  <c r="M5942" i="12"/>
  <c r="N5941" i="12"/>
  <c r="I5942" i="12"/>
  <c r="J5942" i="12" s="1"/>
  <c r="H5943" i="12"/>
  <c r="M5943" i="12" s="1"/>
  <c r="F5945" i="12"/>
  <c r="G5945" i="12" s="1"/>
  <c r="E5944" i="12"/>
  <c r="P5942" i="12" l="1"/>
  <c r="Q5942" i="12"/>
  <c r="Q5943" i="12" s="1"/>
  <c r="R5941" i="12"/>
  <c r="N5942" i="12"/>
  <c r="I5943" i="12"/>
  <c r="J5943" i="12" s="1"/>
  <c r="L5943" i="12"/>
  <c r="N5943" i="12" s="1"/>
  <c r="H5944" i="12"/>
  <c r="M5944" i="12" s="1"/>
  <c r="F5946" i="12"/>
  <c r="G5946" i="12" s="1"/>
  <c r="E5945" i="12"/>
  <c r="P5943" i="12" l="1"/>
  <c r="R5943" i="12" s="1"/>
  <c r="Q5944" i="12"/>
  <c r="R5942" i="12"/>
  <c r="I5944" i="12"/>
  <c r="J5944" i="12" s="1"/>
  <c r="L5944" i="12"/>
  <c r="N5944" i="12" s="1"/>
  <c r="H5945" i="12"/>
  <c r="E5946" i="12"/>
  <c r="F5947" i="12"/>
  <c r="G5947" i="12" s="1"/>
  <c r="P5944" i="12" l="1"/>
  <c r="R5944" i="12" s="1"/>
  <c r="L5945" i="12"/>
  <c r="M5945" i="12"/>
  <c r="I5945" i="12"/>
  <c r="J5945" i="12" s="1"/>
  <c r="H5946" i="12"/>
  <c r="F5948" i="12"/>
  <c r="G5948" i="12" s="1"/>
  <c r="E5947" i="12"/>
  <c r="P5945" i="12" l="1"/>
  <c r="Q5945" i="12"/>
  <c r="L5946" i="12"/>
  <c r="M5946" i="12"/>
  <c r="N5945" i="12"/>
  <c r="I5946" i="12"/>
  <c r="J5946" i="12" s="1"/>
  <c r="H5947" i="12"/>
  <c r="F5949" i="12"/>
  <c r="G5949" i="12" s="1"/>
  <c r="E5948" i="12"/>
  <c r="P5946" i="12" l="1"/>
  <c r="Q5946" i="12"/>
  <c r="R5945" i="12"/>
  <c r="L5947" i="12"/>
  <c r="M5947" i="12"/>
  <c r="N5946" i="12"/>
  <c r="I5947" i="12"/>
  <c r="J5947" i="12" s="1"/>
  <c r="H5948" i="12"/>
  <c r="F5950" i="12"/>
  <c r="G5950" i="12" s="1"/>
  <c r="E5949" i="12"/>
  <c r="P5947" i="12" l="1"/>
  <c r="Q5947" i="12"/>
  <c r="R5946" i="12"/>
  <c r="L5948" i="12"/>
  <c r="M5948" i="12"/>
  <c r="N5947" i="12"/>
  <c r="I5948" i="12"/>
  <c r="J5948" i="12" s="1"/>
  <c r="H5949" i="12"/>
  <c r="E5950" i="12"/>
  <c r="F5951" i="12"/>
  <c r="G5951" i="12" s="1"/>
  <c r="P5948" i="12" l="1"/>
  <c r="Q5948" i="12"/>
  <c r="R5947" i="12"/>
  <c r="L5949" i="12"/>
  <c r="M5949" i="12"/>
  <c r="N5948" i="12"/>
  <c r="I5949" i="12"/>
  <c r="J5949" i="12" s="1"/>
  <c r="H5950" i="12"/>
  <c r="F5952" i="12"/>
  <c r="G5952" i="12" s="1"/>
  <c r="E5951" i="12"/>
  <c r="P5949" i="12" l="1"/>
  <c r="Q5949" i="12"/>
  <c r="R5948" i="12"/>
  <c r="L5950" i="12"/>
  <c r="M5950" i="12"/>
  <c r="N5949" i="12"/>
  <c r="I5950" i="12"/>
  <c r="J5950" i="12" s="1"/>
  <c r="H5951" i="12"/>
  <c r="E5952" i="12"/>
  <c r="F5953" i="12"/>
  <c r="G5953" i="12" s="1"/>
  <c r="P5950" i="12" l="1"/>
  <c r="Q5950" i="12"/>
  <c r="R5949" i="12"/>
  <c r="L5951" i="12"/>
  <c r="M5951" i="12"/>
  <c r="N5950" i="12"/>
  <c r="I5951" i="12"/>
  <c r="J5951" i="12" s="1"/>
  <c r="H5952" i="12"/>
  <c r="F5954" i="12"/>
  <c r="G5954" i="12" s="1"/>
  <c r="E5953" i="12"/>
  <c r="P5951" i="12" l="1"/>
  <c r="Q5951" i="12"/>
  <c r="R5950" i="12"/>
  <c r="L5952" i="12"/>
  <c r="M5952" i="12"/>
  <c r="N5951" i="12"/>
  <c r="I5952" i="12"/>
  <c r="J5952" i="12" s="1"/>
  <c r="H5953" i="12"/>
  <c r="F5955" i="12"/>
  <c r="G5955" i="12" s="1"/>
  <c r="E5954" i="12"/>
  <c r="R5951" i="12" l="1"/>
  <c r="P5952" i="12"/>
  <c r="Q5952" i="12"/>
  <c r="L5953" i="12"/>
  <c r="M5953" i="12"/>
  <c r="N5952" i="12"/>
  <c r="I5953" i="12"/>
  <c r="J5953" i="12" s="1"/>
  <c r="H5954" i="12"/>
  <c r="M5954" i="12" s="1"/>
  <c r="E5955" i="12"/>
  <c r="F5956" i="12"/>
  <c r="G5956" i="12" s="1"/>
  <c r="P5953" i="12" l="1"/>
  <c r="Q5953" i="12"/>
  <c r="Q5954" i="12" s="1"/>
  <c r="R5952" i="12"/>
  <c r="N5953" i="12"/>
  <c r="I5954" i="12"/>
  <c r="J5954" i="12" s="1"/>
  <c r="L5954" i="12"/>
  <c r="N5954" i="12" s="1"/>
  <c r="H5955" i="12"/>
  <c r="F5957" i="12"/>
  <c r="G5957" i="12" s="1"/>
  <c r="E5956" i="12"/>
  <c r="P5954" i="12" l="1"/>
  <c r="R5954" i="12" s="1"/>
  <c r="R5953" i="12"/>
  <c r="L5955" i="12"/>
  <c r="M5955" i="12"/>
  <c r="I5955" i="12"/>
  <c r="J5955" i="12" s="1"/>
  <c r="H5956" i="12"/>
  <c r="E5957" i="12"/>
  <c r="F5958" i="12"/>
  <c r="G5958" i="12" s="1"/>
  <c r="P5955" i="12" l="1"/>
  <c r="Q5955" i="12"/>
  <c r="L5956" i="12"/>
  <c r="M5956" i="12"/>
  <c r="N5955" i="12"/>
  <c r="I5956" i="12"/>
  <c r="J5956" i="12" s="1"/>
  <c r="H5957" i="12"/>
  <c r="F5959" i="12"/>
  <c r="G5959" i="12" s="1"/>
  <c r="E5958" i="12"/>
  <c r="P5956" i="12" l="1"/>
  <c r="Q5956" i="12"/>
  <c r="R5955" i="12"/>
  <c r="L5957" i="12"/>
  <c r="M5957" i="12"/>
  <c r="N5956" i="12"/>
  <c r="I5957" i="12"/>
  <c r="J5957" i="12" s="1"/>
  <c r="H5958" i="12"/>
  <c r="F5960" i="12"/>
  <c r="G5960" i="12" s="1"/>
  <c r="E5959" i="12"/>
  <c r="P5957" i="12" l="1"/>
  <c r="Q5957" i="12"/>
  <c r="R5956" i="12"/>
  <c r="L5958" i="12"/>
  <c r="M5958" i="12"/>
  <c r="N5957" i="12"/>
  <c r="I5958" i="12"/>
  <c r="J5958" i="12" s="1"/>
  <c r="H5959" i="12"/>
  <c r="F5961" i="12"/>
  <c r="G5961" i="12" s="1"/>
  <c r="E5960" i="12"/>
  <c r="P5958" i="12" l="1"/>
  <c r="Q5958" i="12"/>
  <c r="R5957" i="12"/>
  <c r="L5959" i="12"/>
  <c r="M5959" i="12"/>
  <c r="N5958" i="12"/>
  <c r="I5959" i="12"/>
  <c r="J5959" i="12" s="1"/>
  <c r="H5960" i="12"/>
  <c r="M5960" i="12" s="1"/>
  <c r="E5961" i="12"/>
  <c r="F5962" i="12"/>
  <c r="G5962" i="12" s="1"/>
  <c r="P5959" i="12" l="1"/>
  <c r="Q5959" i="12"/>
  <c r="Q5960" i="12" s="1"/>
  <c r="R5958" i="12"/>
  <c r="N5959" i="12"/>
  <c r="I5960" i="12"/>
  <c r="J5960" i="12" s="1"/>
  <c r="L5960" i="12"/>
  <c r="N5960" i="12" s="1"/>
  <c r="H5961" i="12"/>
  <c r="F5963" i="12"/>
  <c r="G5963" i="12" s="1"/>
  <c r="E5962" i="12"/>
  <c r="P5960" i="12" l="1"/>
  <c r="R5960" i="12" s="1"/>
  <c r="R5959" i="12"/>
  <c r="L5961" i="12"/>
  <c r="M5961" i="12"/>
  <c r="I5961" i="12"/>
  <c r="J5961" i="12" s="1"/>
  <c r="H5962" i="12"/>
  <c r="F5964" i="12"/>
  <c r="G5964" i="12" s="1"/>
  <c r="E5963" i="12"/>
  <c r="P5961" i="12" l="1"/>
  <c r="Q5961" i="12"/>
  <c r="L5962" i="12"/>
  <c r="M5962" i="12"/>
  <c r="N5961" i="12"/>
  <c r="I5962" i="12"/>
  <c r="J5962" i="12" s="1"/>
  <c r="H5963" i="12"/>
  <c r="F5965" i="12"/>
  <c r="G5965" i="12" s="1"/>
  <c r="E5964" i="12"/>
  <c r="P5962" i="12" l="1"/>
  <c r="Q5962" i="12"/>
  <c r="R5961" i="12"/>
  <c r="L5963" i="12"/>
  <c r="M5963" i="12"/>
  <c r="N5962" i="12"/>
  <c r="I5963" i="12"/>
  <c r="J5963" i="12" s="1"/>
  <c r="H5964" i="12"/>
  <c r="E5965" i="12"/>
  <c r="F5966" i="12"/>
  <c r="G5966" i="12" s="1"/>
  <c r="P5963" i="12" l="1"/>
  <c r="Q5963" i="12"/>
  <c r="R5962" i="12"/>
  <c r="L5964" i="12"/>
  <c r="M5964" i="12"/>
  <c r="N5963" i="12"/>
  <c r="I5964" i="12"/>
  <c r="J5964" i="12" s="1"/>
  <c r="H5965" i="12"/>
  <c r="F5967" i="12"/>
  <c r="G5967" i="12" s="1"/>
  <c r="E5966" i="12"/>
  <c r="P5964" i="12" l="1"/>
  <c r="Q5964" i="12"/>
  <c r="R5963" i="12"/>
  <c r="L5965" i="12"/>
  <c r="M5965" i="12"/>
  <c r="N5964" i="12"/>
  <c r="I5965" i="12"/>
  <c r="J5965" i="12" s="1"/>
  <c r="H5966" i="12"/>
  <c r="F5968" i="12"/>
  <c r="G5968" i="12" s="1"/>
  <c r="E5967" i="12"/>
  <c r="P5965" i="12" l="1"/>
  <c r="Q5965" i="12"/>
  <c r="R5964" i="12"/>
  <c r="L5966" i="12"/>
  <c r="M5966" i="12"/>
  <c r="N5965" i="12"/>
  <c r="I5966" i="12"/>
  <c r="J5966" i="12" s="1"/>
  <c r="H5967" i="12"/>
  <c r="M5967" i="12" s="1"/>
  <c r="F5969" i="12"/>
  <c r="G5969" i="12" s="1"/>
  <c r="E5968" i="12"/>
  <c r="P5966" i="12" l="1"/>
  <c r="Q5966" i="12"/>
  <c r="Q5967" i="12" s="1"/>
  <c r="R5965" i="12"/>
  <c r="N5966" i="12"/>
  <c r="I5967" i="12"/>
  <c r="J5967" i="12" s="1"/>
  <c r="L5967" i="12"/>
  <c r="N5967" i="12" s="1"/>
  <c r="H5968" i="12"/>
  <c r="F5970" i="12"/>
  <c r="G5970" i="12" s="1"/>
  <c r="E5969" i="12"/>
  <c r="P5967" i="12" l="1"/>
  <c r="R5967" i="12" s="1"/>
  <c r="R5966" i="12"/>
  <c r="L5968" i="12"/>
  <c r="M5968" i="12"/>
  <c r="I5968" i="12"/>
  <c r="J5968" i="12" s="1"/>
  <c r="H5969" i="12"/>
  <c r="E5970" i="12"/>
  <c r="F5971" i="12"/>
  <c r="G5971" i="12" s="1"/>
  <c r="P5968" i="12" l="1"/>
  <c r="Q5968" i="12"/>
  <c r="L5969" i="12"/>
  <c r="M5969" i="12"/>
  <c r="N5968" i="12"/>
  <c r="I5969" i="12"/>
  <c r="J5969" i="12" s="1"/>
  <c r="H5970" i="12"/>
  <c r="F5972" i="12"/>
  <c r="G5972" i="12" s="1"/>
  <c r="E5971" i="12"/>
  <c r="P5969" i="12" l="1"/>
  <c r="Q5969" i="12"/>
  <c r="R5968" i="12"/>
  <c r="L5970" i="12"/>
  <c r="M5970" i="12"/>
  <c r="N5969" i="12"/>
  <c r="I5970" i="12"/>
  <c r="J5970" i="12" s="1"/>
  <c r="H5971" i="12"/>
  <c r="F5973" i="12"/>
  <c r="G5973" i="12" s="1"/>
  <c r="E5972" i="12"/>
  <c r="P5970" i="12" l="1"/>
  <c r="Q5970" i="12"/>
  <c r="R5969" i="12"/>
  <c r="L5971" i="12"/>
  <c r="M5971" i="12"/>
  <c r="N5970" i="12"/>
  <c r="I5971" i="12"/>
  <c r="J5971" i="12" s="1"/>
  <c r="H5972" i="12"/>
  <c r="M5972" i="12" s="1"/>
  <c r="F5974" i="12"/>
  <c r="G5974" i="12" s="1"/>
  <c r="E5973" i="12"/>
  <c r="P5971" i="12" l="1"/>
  <c r="Q5971" i="12"/>
  <c r="Q5972" i="12" s="1"/>
  <c r="R5970" i="12"/>
  <c r="N5971" i="12"/>
  <c r="I5972" i="12"/>
  <c r="J5972" i="12" s="1"/>
  <c r="L5972" i="12"/>
  <c r="N5972" i="12" s="1"/>
  <c r="H5973" i="12"/>
  <c r="M5973" i="12" s="1"/>
  <c r="E5974" i="12"/>
  <c r="F5975" i="12"/>
  <c r="G5975" i="12" s="1"/>
  <c r="P5972" i="12" l="1"/>
  <c r="Q5973" i="12"/>
  <c r="R5972" i="12"/>
  <c r="R5971" i="12"/>
  <c r="I5973" i="12"/>
  <c r="J5973" i="12" s="1"/>
  <c r="L5973" i="12"/>
  <c r="N5973" i="12" s="1"/>
  <c r="H5974" i="12"/>
  <c r="F5976" i="12"/>
  <c r="G5976" i="12" s="1"/>
  <c r="E5975" i="12"/>
  <c r="P5973" i="12" l="1"/>
  <c r="R5973" i="12" s="1"/>
  <c r="L5974" i="12"/>
  <c r="M5974" i="12"/>
  <c r="I5974" i="12"/>
  <c r="J5974" i="12" s="1"/>
  <c r="H5975" i="12"/>
  <c r="E5976" i="12"/>
  <c r="F5977" i="12"/>
  <c r="G5977" i="12" s="1"/>
  <c r="P5974" i="12" l="1"/>
  <c r="Q5974" i="12"/>
  <c r="L5975" i="12"/>
  <c r="M5975" i="12"/>
  <c r="N5974" i="12"/>
  <c r="I5975" i="12"/>
  <c r="J5975" i="12" s="1"/>
  <c r="H5976" i="12"/>
  <c r="M5976" i="12" s="1"/>
  <c r="F5978" i="12"/>
  <c r="G5978" i="12" s="1"/>
  <c r="E5977" i="12"/>
  <c r="P5975" i="12" l="1"/>
  <c r="Q5975" i="12"/>
  <c r="Q5976" i="12" s="1"/>
  <c r="R5974" i="12"/>
  <c r="N5975" i="12"/>
  <c r="I5976" i="12"/>
  <c r="J5976" i="12" s="1"/>
  <c r="L5976" i="12"/>
  <c r="N5976" i="12" s="1"/>
  <c r="H5977" i="12"/>
  <c r="E5978" i="12"/>
  <c r="F5979" i="12"/>
  <c r="G5979" i="12" s="1"/>
  <c r="P5976" i="12" l="1"/>
  <c r="R5976" i="12" s="1"/>
  <c r="R5975" i="12"/>
  <c r="L5977" i="12"/>
  <c r="M5977" i="12"/>
  <c r="I5977" i="12"/>
  <c r="J5977" i="12" s="1"/>
  <c r="H5978" i="12"/>
  <c r="F5980" i="12"/>
  <c r="G5980" i="12" s="1"/>
  <c r="E5979" i="12"/>
  <c r="P5977" i="12" l="1"/>
  <c r="Q5977" i="12"/>
  <c r="L5978" i="12"/>
  <c r="M5978" i="12"/>
  <c r="N5977" i="12"/>
  <c r="I5978" i="12"/>
  <c r="J5978" i="12" s="1"/>
  <c r="H5979" i="12"/>
  <c r="F5981" i="12"/>
  <c r="G5981" i="12" s="1"/>
  <c r="E5980" i="12"/>
  <c r="P5978" i="12" l="1"/>
  <c r="Q5978" i="12"/>
  <c r="R5977" i="12"/>
  <c r="L5979" i="12"/>
  <c r="M5979" i="12"/>
  <c r="N5978" i="12"/>
  <c r="I5979" i="12"/>
  <c r="J5979" i="12" s="1"/>
  <c r="H5980" i="12"/>
  <c r="M5980" i="12" s="1"/>
  <c r="F5982" i="12"/>
  <c r="G5982" i="12" s="1"/>
  <c r="E5981" i="12"/>
  <c r="P5979" i="12" l="1"/>
  <c r="Q5979" i="12"/>
  <c r="Q5980" i="12" s="1"/>
  <c r="R5978" i="12"/>
  <c r="N5979" i="12"/>
  <c r="I5980" i="12"/>
  <c r="J5980" i="12" s="1"/>
  <c r="L5980" i="12"/>
  <c r="N5980" i="12" s="1"/>
  <c r="H5981" i="12"/>
  <c r="M5981" i="12" s="1"/>
  <c r="F5983" i="12"/>
  <c r="G5983" i="12" s="1"/>
  <c r="E5982" i="12"/>
  <c r="P5980" i="12" l="1"/>
  <c r="R5980" i="12" s="1"/>
  <c r="Q5981" i="12"/>
  <c r="R5979" i="12"/>
  <c r="I5981" i="12"/>
  <c r="J5981" i="12" s="1"/>
  <c r="L5981" i="12"/>
  <c r="N5981" i="12" s="1"/>
  <c r="H5982" i="12"/>
  <c r="M5982" i="12" s="1"/>
  <c r="E5983" i="12"/>
  <c r="F5984" i="12"/>
  <c r="G5984" i="12" s="1"/>
  <c r="P5981" i="12" l="1"/>
  <c r="R5981" i="12" s="1"/>
  <c r="Q5982" i="12"/>
  <c r="I5982" i="12"/>
  <c r="J5982" i="12" s="1"/>
  <c r="L5982" i="12"/>
  <c r="N5982" i="12" s="1"/>
  <c r="H5983" i="12"/>
  <c r="F5985" i="12"/>
  <c r="G5985" i="12" s="1"/>
  <c r="E5984" i="12"/>
  <c r="P5982" i="12" l="1"/>
  <c r="L5983" i="12"/>
  <c r="M5983" i="12"/>
  <c r="I5983" i="12"/>
  <c r="J5983" i="12" s="1"/>
  <c r="H5984" i="12"/>
  <c r="F5986" i="12"/>
  <c r="G5986" i="12" s="1"/>
  <c r="E5985" i="12"/>
  <c r="P5983" i="12" l="1"/>
  <c r="R5982" i="12"/>
  <c r="Q5983" i="12"/>
  <c r="L5984" i="12"/>
  <c r="M5984" i="12"/>
  <c r="N5983" i="12"/>
  <c r="I5984" i="12"/>
  <c r="J5984" i="12" s="1"/>
  <c r="H5985" i="12"/>
  <c r="F5987" i="12"/>
  <c r="G5987" i="12" s="1"/>
  <c r="E5986" i="12"/>
  <c r="P5984" i="12" l="1"/>
  <c r="Q5984" i="12"/>
  <c r="R5983" i="12"/>
  <c r="L5985" i="12"/>
  <c r="M5985" i="12"/>
  <c r="N5984" i="12"/>
  <c r="I5985" i="12"/>
  <c r="J5985" i="12" s="1"/>
  <c r="H5986" i="12"/>
  <c r="M5986" i="12" s="1"/>
  <c r="F5988" i="12"/>
  <c r="G5988" i="12" s="1"/>
  <c r="E5987" i="12"/>
  <c r="P5985" i="12" l="1"/>
  <c r="Q5985" i="12"/>
  <c r="Q5986" i="12" s="1"/>
  <c r="R5984" i="12"/>
  <c r="N5985" i="12"/>
  <c r="I5986" i="12"/>
  <c r="J5986" i="12" s="1"/>
  <c r="L5986" i="12"/>
  <c r="N5986" i="12" s="1"/>
  <c r="H5987" i="12"/>
  <c r="E5988" i="12"/>
  <c r="F5989" i="12"/>
  <c r="G5989" i="12" s="1"/>
  <c r="P5986" i="12" l="1"/>
  <c r="R5986" i="12" s="1"/>
  <c r="R5985" i="12"/>
  <c r="L5987" i="12"/>
  <c r="M5987" i="12"/>
  <c r="I5987" i="12"/>
  <c r="J5987" i="12" s="1"/>
  <c r="H5988" i="12"/>
  <c r="F5990" i="12"/>
  <c r="G5990" i="12" s="1"/>
  <c r="E5989" i="12"/>
  <c r="P5987" i="12" l="1"/>
  <c r="Q5987" i="12"/>
  <c r="L5988" i="12"/>
  <c r="M5988" i="12"/>
  <c r="N5987" i="12"/>
  <c r="I5988" i="12"/>
  <c r="J5988" i="12" s="1"/>
  <c r="H5989" i="12"/>
  <c r="E5990" i="12"/>
  <c r="F5991" i="12"/>
  <c r="G5991" i="12" s="1"/>
  <c r="P5988" i="12" l="1"/>
  <c r="Q5988" i="12"/>
  <c r="R5987" i="12"/>
  <c r="L5989" i="12"/>
  <c r="M5989" i="12"/>
  <c r="N5988" i="12"/>
  <c r="I5989" i="12"/>
  <c r="J5989" i="12" s="1"/>
  <c r="H5990" i="12"/>
  <c r="F5992" i="12"/>
  <c r="G5992" i="12" s="1"/>
  <c r="E5991" i="12"/>
  <c r="P5989" i="12" l="1"/>
  <c r="Q5989" i="12"/>
  <c r="R5988" i="12"/>
  <c r="L5990" i="12"/>
  <c r="M5990" i="12"/>
  <c r="N5989" i="12"/>
  <c r="I5990" i="12"/>
  <c r="J5990" i="12" s="1"/>
  <c r="H5991" i="12"/>
  <c r="F5993" i="12"/>
  <c r="G5993" i="12" s="1"/>
  <c r="E5992" i="12"/>
  <c r="P5990" i="12" l="1"/>
  <c r="Q5990" i="12"/>
  <c r="R5989" i="12"/>
  <c r="L5991" i="12"/>
  <c r="M5991" i="12"/>
  <c r="N5990" i="12"/>
  <c r="I5991" i="12"/>
  <c r="J5991" i="12" s="1"/>
  <c r="H5992" i="12"/>
  <c r="M5992" i="12" s="1"/>
  <c r="F5994" i="12"/>
  <c r="G5994" i="12" s="1"/>
  <c r="E5993" i="12"/>
  <c r="P5991" i="12" l="1"/>
  <c r="Q5991" i="12"/>
  <c r="Q5992" i="12" s="1"/>
  <c r="R5990" i="12"/>
  <c r="N5991" i="12"/>
  <c r="I5992" i="12"/>
  <c r="J5992" i="12" s="1"/>
  <c r="L5992" i="12"/>
  <c r="N5992" i="12" s="1"/>
  <c r="H5993" i="12"/>
  <c r="E5994" i="12"/>
  <c r="F5995" i="12"/>
  <c r="G5995" i="12" s="1"/>
  <c r="P5992" i="12" l="1"/>
  <c r="R5992" i="12" s="1"/>
  <c r="R5991" i="12"/>
  <c r="L5993" i="12"/>
  <c r="M5993" i="12"/>
  <c r="I5993" i="12"/>
  <c r="J5993" i="12" s="1"/>
  <c r="H5994" i="12"/>
  <c r="F5996" i="12"/>
  <c r="G5996" i="12" s="1"/>
  <c r="E5995" i="12"/>
  <c r="P5993" i="12" l="1"/>
  <c r="Q5993" i="12"/>
  <c r="L5994" i="12"/>
  <c r="M5994" i="12"/>
  <c r="N5993" i="12"/>
  <c r="I5994" i="12"/>
  <c r="J5994" i="12" s="1"/>
  <c r="H5995" i="12"/>
  <c r="E5996" i="12"/>
  <c r="F5997" i="12"/>
  <c r="G5997" i="12" s="1"/>
  <c r="P5994" i="12" l="1"/>
  <c r="Q5994" i="12"/>
  <c r="R5993" i="12"/>
  <c r="L5995" i="12"/>
  <c r="M5995" i="12"/>
  <c r="N5994" i="12"/>
  <c r="I5995" i="12"/>
  <c r="J5995" i="12" s="1"/>
  <c r="H5996" i="12"/>
  <c r="F5998" i="12"/>
  <c r="G5998" i="12" s="1"/>
  <c r="E5997" i="12"/>
  <c r="P5995" i="12" l="1"/>
  <c r="Q5995" i="12"/>
  <c r="R5994" i="12"/>
  <c r="L5996" i="12"/>
  <c r="M5996" i="12"/>
  <c r="N5995" i="12"/>
  <c r="I5996" i="12"/>
  <c r="J5996" i="12" s="1"/>
  <c r="H5997" i="12"/>
  <c r="F5999" i="12"/>
  <c r="G5999" i="12" s="1"/>
  <c r="E5998" i="12"/>
  <c r="P5996" i="12" l="1"/>
  <c r="Q5996" i="12"/>
  <c r="R5995" i="12"/>
  <c r="L5997" i="12"/>
  <c r="M5997" i="12"/>
  <c r="N5996" i="12"/>
  <c r="I5997" i="12"/>
  <c r="J5997" i="12" s="1"/>
  <c r="H5998" i="12"/>
  <c r="F6000" i="12"/>
  <c r="G6000" i="12" s="1"/>
  <c r="E5999" i="12"/>
  <c r="P5997" i="12" l="1"/>
  <c r="Q5997" i="12"/>
  <c r="R5996" i="12"/>
  <c r="L5998" i="12"/>
  <c r="M5998" i="12"/>
  <c r="N5997" i="12"/>
  <c r="I5998" i="12"/>
  <c r="J5998" i="12" s="1"/>
  <c r="H5999" i="12"/>
  <c r="F6001" i="12"/>
  <c r="G6001" i="12" s="1"/>
  <c r="E6000" i="12"/>
  <c r="P5998" i="12" l="1"/>
  <c r="Q5998" i="12"/>
  <c r="R5997" i="12"/>
  <c r="L5999" i="12"/>
  <c r="M5999" i="12"/>
  <c r="N5998" i="12"/>
  <c r="I5999" i="12"/>
  <c r="J5999" i="12" s="1"/>
  <c r="H6000" i="12"/>
  <c r="M6000" i="12" s="1"/>
  <c r="E6001" i="12"/>
  <c r="F6002" i="12"/>
  <c r="G6002" i="12" s="1"/>
  <c r="P5999" i="12" l="1"/>
  <c r="Q5999" i="12"/>
  <c r="Q6000" i="12" s="1"/>
  <c r="R5998" i="12"/>
  <c r="N5999" i="12"/>
  <c r="I6000" i="12"/>
  <c r="J6000" i="12" s="1"/>
  <c r="L6000" i="12"/>
  <c r="N6000" i="12" s="1"/>
  <c r="H6001" i="12"/>
  <c r="F6003" i="12"/>
  <c r="G6003" i="12" s="1"/>
  <c r="E6002" i="12"/>
  <c r="P6000" i="12" l="1"/>
  <c r="R6000" i="12" s="1"/>
  <c r="R5999" i="12"/>
  <c r="L6001" i="12"/>
  <c r="M6001" i="12"/>
  <c r="I6001" i="12"/>
  <c r="J6001" i="12" s="1"/>
  <c r="H6002" i="12"/>
  <c r="F6004" i="12"/>
  <c r="G6004" i="12" s="1"/>
  <c r="E6003" i="12"/>
  <c r="P6001" i="12" l="1"/>
  <c r="Q6001" i="12"/>
  <c r="L6002" i="12"/>
  <c r="M6002" i="12"/>
  <c r="N6001" i="12"/>
  <c r="I6002" i="12"/>
  <c r="J6002" i="12" s="1"/>
  <c r="H6003" i="12"/>
  <c r="F6005" i="12"/>
  <c r="G6005" i="12" s="1"/>
  <c r="E6004" i="12"/>
  <c r="P6002" i="12" l="1"/>
  <c r="Q6002" i="12"/>
  <c r="R6001" i="12"/>
  <c r="L6003" i="12"/>
  <c r="M6003" i="12"/>
  <c r="N6002" i="12"/>
  <c r="I6003" i="12"/>
  <c r="J6003" i="12" s="1"/>
  <c r="H6004" i="12"/>
  <c r="F6006" i="12"/>
  <c r="G6006" i="12" s="1"/>
  <c r="E6005" i="12"/>
  <c r="P6003" i="12" l="1"/>
  <c r="Q6003" i="12"/>
  <c r="R6002" i="12"/>
  <c r="L6004" i="12"/>
  <c r="M6004" i="12"/>
  <c r="N6003" i="12"/>
  <c r="I6004" i="12"/>
  <c r="J6004" i="12" s="1"/>
  <c r="H6005" i="12"/>
  <c r="M6005" i="12" s="1"/>
  <c r="F6007" i="12"/>
  <c r="G6007" i="12" s="1"/>
  <c r="E6006" i="12"/>
  <c r="P6004" i="12" l="1"/>
  <c r="Q6004" i="12"/>
  <c r="Q6005" i="12" s="1"/>
  <c r="R6003" i="12"/>
  <c r="N6004" i="12"/>
  <c r="I6005" i="12"/>
  <c r="J6005" i="12" s="1"/>
  <c r="L6005" i="12"/>
  <c r="N6005" i="12" s="1"/>
  <c r="H6006" i="12"/>
  <c r="M6006" i="12" s="1"/>
  <c r="F6008" i="12"/>
  <c r="G6008" i="12" s="1"/>
  <c r="E6007" i="12"/>
  <c r="P6005" i="12" l="1"/>
  <c r="R6005" i="12" s="1"/>
  <c r="Q6006" i="12"/>
  <c r="R6004" i="12"/>
  <c r="I6006" i="12"/>
  <c r="J6006" i="12" s="1"/>
  <c r="L6006" i="12"/>
  <c r="N6006" i="12" s="1"/>
  <c r="H6007" i="12"/>
  <c r="E6008" i="12"/>
  <c r="F6009" i="12"/>
  <c r="G6009" i="12" s="1"/>
  <c r="P6006" i="12" l="1"/>
  <c r="R6006" i="12" s="1"/>
  <c r="L6007" i="12"/>
  <c r="M6007" i="12"/>
  <c r="I6007" i="12"/>
  <c r="J6007" i="12" s="1"/>
  <c r="H6008" i="12"/>
  <c r="F6010" i="12"/>
  <c r="G6010" i="12" s="1"/>
  <c r="E6009" i="12"/>
  <c r="P6007" i="12" l="1"/>
  <c r="Q6007" i="12"/>
  <c r="L6008" i="12"/>
  <c r="M6008" i="12"/>
  <c r="N6007" i="12"/>
  <c r="I6008" i="12"/>
  <c r="J6008" i="12" s="1"/>
  <c r="H6009" i="12"/>
  <c r="M6009" i="12" s="1"/>
  <c r="F6011" i="12"/>
  <c r="G6011" i="12" s="1"/>
  <c r="E6010" i="12"/>
  <c r="P6008" i="12" l="1"/>
  <c r="Q6008" i="12"/>
  <c r="Q6009" i="12" s="1"/>
  <c r="R6007" i="12"/>
  <c r="N6008" i="12"/>
  <c r="I6009" i="12"/>
  <c r="J6009" i="12" s="1"/>
  <c r="L6009" i="12"/>
  <c r="N6009" i="12" s="1"/>
  <c r="H6010" i="12"/>
  <c r="M6010" i="12" s="1"/>
  <c r="F6012" i="12"/>
  <c r="G6012" i="12" s="1"/>
  <c r="E6011" i="12"/>
  <c r="P6009" i="12" l="1"/>
  <c r="Q6010" i="12"/>
  <c r="R6009" i="12"/>
  <c r="R6008" i="12"/>
  <c r="I6010" i="12"/>
  <c r="J6010" i="12" s="1"/>
  <c r="L6010" i="12"/>
  <c r="N6010" i="12" s="1"/>
  <c r="H6011" i="12"/>
  <c r="E6012" i="12"/>
  <c r="F6013" i="12"/>
  <c r="G6013" i="12" s="1"/>
  <c r="P6010" i="12" l="1"/>
  <c r="R6010" i="12" s="1"/>
  <c r="L6011" i="12"/>
  <c r="M6011" i="12"/>
  <c r="I6011" i="12"/>
  <c r="J6011" i="12" s="1"/>
  <c r="H6012" i="12"/>
  <c r="F6014" i="12"/>
  <c r="G6014" i="12" s="1"/>
  <c r="E6013" i="12"/>
  <c r="P6011" i="12" l="1"/>
  <c r="Q6011" i="12"/>
  <c r="L6012" i="12"/>
  <c r="M6012" i="12"/>
  <c r="N6011" i="12"/>
  <c r="I6012" i="12"/>
  <c r="J6012" i="12" s="1"/>
  <c r="H6013" i="12"/>
  <c r="M6013" i="12" s="1"/>
  <c r="F6015" i="12"/>
  <c r="G6015" i="12" s="1"/>
  <c r="E6014" i="12"/>
  <c r="P6012" i="12" l="1"/>
  <c r="Q6012" i="12"/>
  <c r="Q6013" i="12" s="1"/>
  <c r="R6011" i="12"/>
  <c r="N6012" i="12"/>
  <c r="I6013" i="12"/>
  <c r="J6013" i="12" s="1"/>
  <c r="L6013" i="12"/>
  <c r="N6013" i="12" s="1"/>
  <c r="H6014" i="12"/>
  <c r="M6014" i="12" s="1"/>
  <c r="F6016" i="12"/>
  <c r="G6016" i="12" s="1"/>
  <c r="E6015" i="12"/>
  <c r="P6013" i="12" l="1"/>
  <c r="R6013" i="12" s="1"/>
  <c r="Q6014" i="12"/>
  <c r="R6012" i="12"/>
  <c r="I6014" i="12"/>
  <c r="J6014" i="12" s="1"/>
  <c r="L6014" i="12"/>
  <c r="N6014" i="12" s="1"/>
  <c r="H6015" i="12"/>
  <c r="F6017" i="12"/>
  <c r="G6017" i="12" s="1"/>
  <c r="E6016" i="12"/>
  <c r="P6014" i="12" l="1"/>
  <c r="R6014" i="12" s="1"/>
  <c r="L6015" i="12"/>
  <c r="M6015" i="12"/>
  <c r="I6015" i="12"/>
  <c r="J6015" i="12" s="1"/>
  <c r="H6016" i="12"/>
  <c r="M6016" i="12" s="1"/>
  <c r="E6017" i="12"/>
  <c r="F6018" i="12"/>
  <c r="G6018" i="12" s="1"/>
  <c r="P6015" i="12" l="1"/>
  <c r="Q6015" i="12"/>
  <c r="Q6016" i="12" s="1"/>
  <c r="N6015" i="12"/>
  <c r="I6016" i="12"/>
  <c r="J6016" i="12" s="1"/>
  <c r="L6016" i="12"/>
  <c r="N6016" i="12" s="1"/>
  <c r="H6017" i="12"/>
  <c r="F6019" i="12"/>
  <c r="G6019" i="12" s="1"/>
  <c r="E6018" i="12"/>
  <c r="P6016" i="12" l="1"/>
  <c r="R6016" i="12" s="1"/>
  <c r="R6015" i="12"/>
  <c r="L6017" i="12"/>
  <c r="M6017" i="12"/>
  <c r="I6017" i="12"/>
  <c r="J6017" i="12" s="1"/>
  <c r="H6018" i="12"/>
  <c r="F6020" i="12"/>
  <c r="G6020" i="12" s="1"/>
  <c r="E6019" i="12"/>
  <c r="P6017" i="12" l="1"/>
  <c r="Q6017" i="12"/>
  <c r="L6018" i="12"/>
  <c r="M6018" i="12"/>
  <c r="N6017" i="12"/>
  <c r="I6018" i="12"/>
  <c r="J6018" i="12" s="1"/>
  <c r="H6019" i="12"/>
  <c r="F6021" i="12"/>
  <c r="G6021" i="12" s="1"/>
  <c r="E6020" i="12"/>
  <c r="P6018" i="12" l="1"/>
  <c r="Q6018" i="12"/>
  <c r="R6017" i="12"/>
  <c r="L6019" i="12"/>
  <c r="M6019" i="12"/>
  <c r="N6018" i="12"/>
  <c r="I6019" i="12"/>
  <c r="J6019" i="12" s="1"/>
  <c r="H6020" i="12"/>
  <c r="F6022" i="12"/>
  <c r="G6022" i="12" s="1"/>
  <c r="E6021" i="12"/>
  <c r="P6019" i="12" l="1"/>
  <c r="Q6019" i="12"/>
  <c r="R6018" i="12"/>
  <c r="L6020" i="12"/>
  <c r="M6020" i="12"/>
  <c r="N6019" i="12"/>
  <c r="I6020" i="12"/>
  <c r="J6020" i="12" s="1"/>
  <c r="H6021" i="12"/>
  <c r="M6021" i="12" s="1"/>
  <c r="E6022" i="12"/>
  <c r="F6023" i="12"/>
  <c r="G6023" i="12" s="1"/>
  <c r="P6020" i="12" l="1"/>
  <c r="Q6020" i="12"/>
  <c r="Q6021" i="12" s="1"/>
  <c r="R6019" i="12"/>
  <c r="N6020" i="12"/>
  <c r="I6021" i="12"/>
  <c r="J6021" i="12" s="1"/>
  <c r="L6021" i="12"/>
  <c r="N6021" i="12" s="1"/>
  <c r="H6022" i="12"/>
  <c r="F6024" i="12"/>
  <c r="G6024" i="12" s="1"/>
  <c r="E6023" i="12"/>
  <c r="P6021" i="12" l="1"/>
  <c r="R6021" i="12" s="1"/>
  <c r="R6020" i="12"/>
  <c r="L6022" i="12"/>
  <c r="M6022" i="12"/>
  <c r="I6022" i="12"/>
  <c r="J6022" i="12" s="1"/>
  <c r="H6023" i="12"/>
  <c r="F6025" i="12"/>
  <c r="G6025" i="12" s="1"/>
  <c r="E6024" i="12"/>
  <c r="P6022" i="12" l="1"/>
  <c r="Q6022" i="12"/>
  <c r="L6023" i="12"/>
  <c r="M6023" i="12"/>
  <c r="N6022" i="12"/>
  <c r="I6023" i="12"/>
  <c r="J6023" i="12" s="1"/>
  <c r="H6024" i="12"/>
  <c r="M6024" i="12" s="1"/>
  <c r="F6026" i="12"/>
  <c r="G6026" i="12" s="1"/>
  <c r="E6025" i="12"/>
  <c r="P6023" i="12" l="1"/>
  <c r="Q6023" i="12"/>
  <c r="Q6024" i="12" s="1"/>
  <c r="R6022" i="12"/>
  <c r="N6023" i="12"/>
  <c r="I6024" i="12"/>
  <c r="J6024" i="12" s="1"/>
  <c r="L6024" i="12"/>
  <c r="N6024" i="12" s="1"/>
  <c r="H6025" i="12"/>
  <c r="E6026" i="12"/>
  <c r="F6027" i="12"/>
  <c r="G6027" i="12" s="1"/>
  <c r="P6024" i="12" l="1"/>
  <c r="R6024" i="12" s="1"/>
  <c r="R6023" i="12"/>
  <c r="L6025" i="12"/>
  <c r="M6025" i="12"/>
  <c r="I6025" i="12"/>
  <c r="J6025" i="12" s="1"/>
  <c r="H6026" i="12"/>
  <c r="M6026" i="12" s="1"/>
  <c r="F6028" i="12"/>
  <c r="G6028" i="12" s="1"/>
  <c r="E6027" i="12"/>
  <c r="P6025" i="12" l="1"/>
  <c r="Q6025" i="12"/>
  <c r="Q6026" i="12" s="1"/>
  <c r="N6025" i="12"/>
  <c r="I6026" i="12"/>
  <c r="J6026" i="12" s="1"/>
  <c r="L6026" i="12"/>
  <c r="N6026" i="12" s="1"/>
  <c r="H6027" i="12"/>
  <c r="F6029" i="12"/>
  <c r="G6029" i="12" s="1"/>
  <c r="E6028" i="12"/>
  <c r="P6026" i="12" l="1"/>
  <c r="R6026" i="12" s="1"/>
  <c r="R6025" i="12"/>
  <c r="L6027" i="12"/>
  <c r="M6027" i="12"/>
  <c r="I6027" i="12"/>
  <c r="J6027" i="12" s="1"/>
  <c r="H6028" i="12"/>
  <c r="F6030" i="12"/>
  <c r="G6030" i="12" s="1"/>
  <c r="E6029" i="12"/>
  <c r="P6027" i="12" l="1"/>
  <c r="Q6027" i="12"/>
  <c r="L6028" i="12"/>
  <c r="M6028" i="12"/>
  <c r="N6027" i="12"/>
  <c r="I6028" i="12"/>
  <c r="J6028" i="12" s="1"/>
  <c r="H6029" i="12"/>
  <c r="F6031" i="12"/>
  <c r="G6031" i="12" s="1"/>
  <c r="E6030" i="12"/>
  <c r="P6028" i="12" l="1"/>
  <c r="Q6028" i="12"/>
  <c r="R6027" i="12"/>
  <c r="L6029" i="12"/>
  <c r="M6029" i="12"/>
  <c r="N6028" i="12"/>
  <c r="I6029" i="12"/>
  <c r="J6029" i="12" s="1"/>
  <c r="H6030" i="12"/>
  <c r="F6032" i="12"/>
  <c r="G6032" i="12" s="1"/>
  <c r="E6031" i="12"/>
  <c r="P6029" i="12" l="1"/>
  <c r="Q6029" i="12"/>
  <c r="R6028" i="12"/>
  <c r="L6030" i="12"/>
  <c r="M6030" i="12"/>
  <c r="N6029" i="12"/>
  <c r="I6030" i="12"/>
  <c r="J6030" i="12" s="1"/>
  <c r="H6031" i="12"/>
  <c r="F6033" i="12"/>
  <c r="G6033" i="12" s="1"/>
  <c r="E6032" i="12"/>
  <c r="P6030" i="12" l="1"/>
  <c r="Q6030" i="12"/>
  <c r="R6029" i="12"/>
  <c r="L6031" i="12"/>
  <c r="M6031" i="12"/>
  <c r="N6030" i="12"/>
  <c r="I6031" i="12"/>
  <c r="J6031" i="12" s="1"/>
  <c r="H6032" i="12"/>
  <c r="F6034" i="12"/>
  <c r="G6034" i="12" s="1"/>
  <c r="E6033" i="12"/>
  <c r="P6031" i="12" l="1"/>
  <c r="Q6031" i="12"/>
  <c r="R6030" i="12"/>
  <c r="L6032" i="12"/>
  <c r="M6032" i="12"/>
  <c r="N6031" i="12"/>
  <c r="I6032" i="12"/>
  <c r="J6032" i="12" s="1"/>
  <c r="H6033" i="12"/>
  <c r="F6035" i="12"/>
  <c r="G6035" i="12" s="1"/>
  <c r="E6034" i="12"/>
  <c r="P6032" i="12" l="1"/>
  <c r="Q6032" i="12"/>
  <c r="R6031" i="12"/>
  <c r="L6033" i="12"/>
  <c r="M6033" i="12"/>
  <c r="N6032" i="12"/>
  <c r="I6033" i="12"/>
  <c r="J6033" i="12" s="1"/>
  <c r="H6034" i="12"/>
  <c r="E6035" i="12"/>
  <c r="F6036" i="12"/>
  <c r="G6036" i="12" s="1"/>
  <c r="P6033" i="12" l="1"/>
  <c r="Q6033" i="12"/>
  <c r="R6032" i="12"/>
  <c r="L6034" i="12"/>
  <c r="M6034" i="12"/>
  <c r="N6033" i="12"/>
  <c r="I6034" i="12"/>
  <c r="J6034" i="12" s="1"/>
  <c r="H6035" i="12"/>
  <c r="F6037" i="12"/>
  <c r="G6037" i="12" s="1"/>
  <c r="E6036" i="12"/>
  <c r="P6034" i="12" l="1"/>
  <c r="Q6034" i="12"/>
  <c r="R6033" i="12"/>
  <c r="L6035" i="12"/>
  <c r="M6035" i="12"/>
  <c r="N6034" i="12"/>
  <c r="I6035" i="12"/>
  <c r="J6035" i="12" s="1"/>
  <c r="H6036" i="12"/>
  <c r="E6037" i="12"/>
  <c r="F6038" i="12"/>
  <c r="G6038" i="12" s="1"/>
  <c r="P6035" i="12" l="1"/>
  <c r="Q6035" i="12"/>
  <c r="R6034" i="12"/>
  <c r="L6036" i="12"/>
  <c r="M6036" i="12"/>
  <c r="N6035" i="12"/>
  <c r="I6036" i="12"/>
  <c r="J6036" i="12" s="1"/>
  <c r="H6037" i="12"/>
  <c r="M6037" i="12" s="1"/>
  <c r="F6039" i="12"/>
  <c r="G6039" i="12" s="1"/>
  <c r="E6038" i="12"/>
  <c r="P6036" i="12" l="1"/>
  <c r="Q6036" i="12"/>
  <c r="Q6037" i="12" s="1"/>
  <c r="R6035" i="12"/>
  <c r="N6036" i="12"/>
  <c r="I6037" i="12"/>
  <c r="J6037" i="12" s="1"/>
  <c r="L6037" i="12"/>
  <c r="N6037" i="12" s="1"/>
  <c r="H6038" i="12"/>
  <c r="M6038" i="12" s="1"/>
  <c r="F6040" i="12"/>
  <c r="G6040" i="12" s="1"/>
  <c r="E6039" i="12"/>
  <c r="P6037" i="12" l="1"/>
  <c r="R6037" i="12" s="1"/>
  <c r="Q6038" i="12"/>
  <c r="R6036" i="12"/>
  <c r="I6038" i="12"/>
  <c r="J6038" i="12" s="1"/>
  <c r="L6038" i="12"/>
  <c r="N6038" i="12" s="1"/>
  <c r="H6039" i="12"/>
  <c r="F6041" i="12"/>
  <c r="G6041" i="12" s="1"/>
  <c r="E6040" i="12"/>
  <c r="P6038" i="12" l="1"/>
  <c r="R6038" i="12" s="1"/>
  <c r="L6039" i="12"/>
  <c r="M6039" i="12"/>
  <c r="I6039" i="12"/>
  <c r="J6039" i="12" s="1"/>
  <c r="H6040" i="12"/>
  <c r="F6042" i="12"/>
  <c r="G6042" i="12" s="1"/>
  <c r="E6041" i="12"/>
  <c r="P6039" i="12" l="1"/>
  <c r="Q6039" i="12"/>
  <c r="L6040" i="12"/>
  <c r="M6040" i="12"/>
  <c r="N6039" i="12"/>
  <c r="I6040" i="12"/>
  <c r="J6040" i="12" s="1"/>
  <c r="H6041" i="12"/>
  <c r="F6043" i="12"/>
  <c r="G6043" i="12" s="1"/>
  <c r="E6042" i="12"/>
  <c r="P6040" i="12" l="1"/>
  <c r="Q6040" i="12"/>
  <c r="R6039" i="12"/>
  <c r="L6041" i="12"/>
  <c r="M6041" i="12"/>
  <c r="N6040" i="12"/>
  <c r="I6041" i="12"/>
  <c r="J6041" i="12" s="1"/>
  <c r="H6042" i="12"/>
  <c r="F6044" i="12"/>
  <c r="G6044" i="12" s="1"/>
  <c r="E6043" i="12"/>
  <c r="P6041" i="12" l="1"/>
  <c r="Q6041" i="12"/>
  <c r="R6040" i="12"/>
  <c r="L6042" i="12"/>
  <c r="M6042" i="12"/>
  <c r="N6041" i="12"/>
  <c r="I6042" i="12"/>
  <c r="J6042" i="12" s="1"/>
  <c r="H6043" i="12"/>
  <c r="F6045" i="12"/>
  <c r="G6045" i="12" s="1"/>
  <c r="E6044" i="12"/>
  <c r="P6042" i="12" l="1"/>
  <c r="Q6042" i="12"/>
  <c r="R6041" i="12"/>
  <c r="L6043" i="12"/>
  <c r="M6043" i="12"/>
  <c r="N6042" i="12"/>
  <c r="I6043" i="12"/>
  <c r="J6043" i="12" s="1"/>
  <c r="H6044" i="12"/>
  <c r="F6046" i="12"/>
  <c r="G6046" i="12" s="1"/>
  <c r="E6045" i="12"/>
  <c r="P6043" i="12" l="1"/>
  <c r="Q6043" i="12"/>
  <c r="R6042" i="12"/>
  <c r="L6044" i="12"/>
  <c r="M6044" i="12"/>
  <c r="N6043" i="12"/>
  <c r="I6044" i="12"/>
  <c r="J6044" i="12" s="1"/>
  <c r="H6045" i="12"/>
  <c r="F6047" i="12"/>
  <c r="G6047" i="12" s="1"/>
  <c r="E6046" i="12"/>
  <c r="P6044" i="12" l="1"/>
  <c r="Q6044" i="12"/>
  <c r="R6043" i="12"/>
  <c r="L6045" i="12"/>
  <c r="M6045" i="12"/>
  <c r="N6044" i="12"/>
  <c r="I6045" i="12"/>
  <c r="J6045" i="12" s="1"/>
  <c r="H6046" i="12"/>
  <c r="F6048" i="12"/>
  <c r="G6048" i="12" s="1"/>
  <c r="E6047" i="12"/>
  <c r="P6045" i="12" l="1"/>
  <c r="Q6045" i="12"/>
  <c r="R6044" i="12"/>
  <c r="L6046" i="12"/>
  <c r="M6046" i="12"/>
  <c r="N6045" i="12"/>
  <c r="I6046" i="12"/>
  <c r="J6046" i="12" s="1"/>
  <c r="H6047" i="12"/>
  <c r="M6047" i="12" s="1"/>
  <c r="F6049" i="12"/>
  <c r="G6049" i="12" s="1"/>
  <c r="E6048" i="12"/>
  <c r="P6046" i="12" l="1"/>
  <c r="Q6046" i="12"/>
  <c r="Q6047" i="12" s="1"/>
  <c r="R6045" i="12"/>
  <c r="N6046" i="12"/>
  <c r="I6047" i="12"/>
  <c r="J6047" i="12" s="1"/>
  <c r="L6047" i="12"/>
  <c r="N6047" i="12" s="1"/>
  <c r="H6048" i="12"/>
  <c r="M6048" i="12" s="1"/>
  <c r="F6050" i="12"/>
  <c r="G6050" i="12" s="1"/>
  <c r="E6049" i="12"/>
  <c r="P6047" i="12" l="1"/>
  <c r="R6047" i="12" s="1"/>
  <c r="Q6048" i="12"/>
  <c r="R6046" i="12"/>
  <c r="I6048" i="12"/>
  <c r="J6048" i="12" s="1"/>
  <c r="L6048" i="12"/>
  <c r="N6048" i="12" s="1"/>
  <c r="H6049" i="12"/>
  <c r="M6049" i="12" s="1"/>
  <c r="F6051" i="12"/>
  <c r="G6051" i="12" s="1"/>
  <c r="E6050" i="12"/>
  <c r="P6048" i="12" l="1"/>
  <c r="R6048" i="12" s="1"/>
  <c r="Q6049" i="12"/>
  <c r="I6049" i="12"/>
  <c r="J6049" i="12" s="1"/>
  <c r="L6049" i="12"/>
  <c r="N6049" i="12" s="1"/>
  <c r="H6050" i="12"/>
  <c r="M6050" i="12" s="1"/>
  <c r="F6052" i="12"/>
  <c r="G6052" i="12" s="1"/>
  <c r="E6051" i="12"/>
  <c r="P6049" i="12" l="1"/>
  <c r="R6049" i="12" s="1"/>
  <c r="Q6050" i="12"/>
  <c r="I6050" i="12"/>
  <c r="J6050" i="12" s="1"/>
  <c r="L6050" i="12"/>
  <c r="N6050" i="12" s="1"/>
  <c r="H6051" i="12"/>
  <c r="F6053" i="12"/>
  <c r="G6053" i="12" s="1"/>
  <c r="E6052" i="12"/>
  <c r="P6050" i="12" l="1"/>
  <c r="R6050" i="12" s="1"/>
  <c r="L6051" i="12"/>
  <c r="M6051" i="12"/>
  <c r="I6051" i="12"/>
  <c r="J6051" i="12" s="1"/>
  <c r="H6052" i="12"/>
  <c r="M6052" i="12" s="1"/>
  <c r="E6053" i="12"/>
  <c r="F6054" i="12"/>
  <c r="G6054" i="12" s="1"/>
  <c r="P6051" i="12" l="1"/>
  <c r="Q6051" i="12"/>
  <c r="Q6052" i="12" s="1"/>
  <c r="N6051" i="12"/>
  <c r="I6052" i="12"/>
  <c r="J6052" i="12" s="1"/>
  <c r="L6052" i="12"/>
  <c r="N6052" i="12" s="1"/>
  <c r="H6053" i="12"/>
  <c r="F6055" i="12"/>
  <c r="G6055" i="12" s="1"/>
  <c r="E6054" i="12"/>
  <c r="P6052" i="12" l="1"/>
  <c r="R6052" i="12" s="1"/>
  <c r="R6051" i="12"/>
  <c r="L6053" i="12"/>
  <c r="M6053" i="12"/>
  <c r="I6053" i="12"/>
  <c r="J6053" i="12" s="1"/>
  <c r="H6054" i="12"/>
  <c r="E6055" i="12"/>
  <c r="F6056" i="12"/>
  <c r="G6056" i="12" s="1"/>
  <c r="P6053" i="12" l="1"/>
  <c r="Q6053" i="12"/>
  <c r="L6054" i="12"/>
  <c r="M6054" i="12"/>
  <c r="N6053" i="12"/>
  <c r="I6054" i="12"/>
  <c r="J6054" i="12" s="1"/>
  <c r="H6055" i="12"/>
  <c r="F6057" i="12"/>
  <c r="G6057" i="12" s="1"/>
  <c r="E6056" i="12"/>
  <c r="P6054" i="12" l="1"/>
  <c r="Q6054" i="12"/>
  <c r="R6053" i="12"/>
  <c r="L6055" i="12"/>
  <c r="M6055" i="12"/>
  <c r="N6054" i="12"/>
  <c r="I6055" i="12"/>
  <c r="J6055" i="12" s="1"/>
  <c r="H6056" i="12"/>
  <c r="F6058" i="12"/>
  <c r="G6058" i="12" s="1"/>
  <c r="E6057" i="12"/>
  <c r="P6055" i="12" l="1"/>
  <c r="Q6055" i="12"/>
  <c r="R6054" i="12"/>
  <c r="L6056" i="12"/>
  <c r="M6056" i="12"/>
  <c r="N6055" i="12"/>
  <c r="I6056" i="12"/>
  <c r="J6056" i="12" s="1"/>
  <c r="H6057" i="12"/>
  <c r="F6059" i="12"/>
  <c r="G6059" i="12" s="1"/>
  <c r="E6058" i="12"/>
  <c r="P6056" i="12" l="1"/>
  <c r="Q6056" i="12"/>
  <c r="R6055" i="12"/>
  <c r="L6057" i="12"/>
  <c r="M6057" i="12"/>
  <c r="N6056" i="12"/>
  <c r="I6057" i="12"/>
  <c r="J6057" i="12" s="1"/>
  <c r="H6058" i="12"/>
  <c r="M6058" i="12" s="1"/>
  <c r="E6059" i="12"/>
  <c r="F6060" i="12"/>
  <c r="G6060" i="12" s="1"/>
  <c r="P6057" i="12" l="1"/>
  <c r="Q6057" i="12"/>
  <c r="Q6058" i="12" s="1"/>
  <c r="R6056" i="12"/>
  <c r="N6057" i="12"/>
  <c r="I6058" i="12"/>
  <c r="J6058" i="12" s="1"/>
  <c r="L6058" i="12"/>
  <c r="N6058" i="12" s="1"/>
  <c r="H6059" i="12"/>
  <c r="F6061" i="12"/>
  <c r="G6061" i="12" s="1"/>
  <c r="E6060" i="12"/>
  <c r="P6058" i="12" l="1"/>
  <c r="R6058" i="12" s="1"/>
  <c r="R6057" i="12"/>
  <c r="L6059" i="12"/>
  <c r="M6059" i="12"/>
  <c r="I6059" i="12"/>
  <c r="J6059" i="12" s="1"/>
  <c r="H6060" i="12"/>
  <c r="M6060" i="12" s="1"/>
  <c r="F6062" i="12"/>
  <c r="G6062" i="12" s="1"/>
  <c r="E6061" i="12"/>
  <c r="P6059" i="12" l="1"/>
  <c r="Q6059" i="12"/>
  <c r="Q6060" i="12" s="1"/>
  <c r="N6059" i="12"/>
  <c r="I6060" i="12"/>
  <c r="J6060" i="12" s="1"/>
  <c r="L6060" i="12"/>
  <c r="N6060" i="12" s="1"/>
  <c r="H6061" i="12"/>
  <c r="M6061" i="12" s="1"/>
  <c r="E6062" i="12"/>
  <c r="F6063" i="12"/>
  <c r="G6063" i="12" s="1"/>
  <c r="P6060" i="12" l="1"/>
  <c r="R6060" i="12" s="1"/>
  <c r="Q6061" i="12"/>
  <c r="R6059" i="12"/>
  <c r="I6061" i="12"/>
  <c r="J6061" i="12" s="1"/>
  <c r="L6061" i="12"/>
  <c r="N6061" i="12" s="1"/>
  <c r="H6062" i="12"/>
  <c r="M6062" i="12" s="1"/>
  <c r="F6064" i="12"/>
  <c r="G6064" i="12" s="1"/>
  <c r="E6063" i="12"/>
  <c r="P6061" i="12" l="1"/>
  <c r="R6061" i="12" s="1"/>
  <c r="Q6062" i="12"/>
  <c r="I6062" i="12"/>
  <c r="J6062" i="12" s="1"/>
  <c r="L6062" i="12"/>
  <c r="N6062" i="12" s="1"/>
  <c r="H6063" i="12"/>
  <c r="F6065" i="12"/>
  <c r="G6065" i="12" s="1"/>
  <c r="E6064" i="12"/>
  <c r="P6062" i="12" l="1"/>
  <c r="R6062" i="12" s="1"/>
  <c r="L6063" i="12"/>
  <c r="M6063" i="12"/>
  <c r="I6063" i="12"/>
  <c r="J6063" i="12" s="1"/>
  <c r="H6064" i="12"/>
  <c r="M6064" i="12" s="1"/>
  <c r="F6066" i="12"/>
  <c r="G6066" i="12" s="1"/>
  <c r="E6065" i="12"/>
  <c r="P6063" i="12" l="1"/>
  <c r="Q6063" i="12"/>
  <c r="Q6064" i="12" s="1"/>
  <c r="N6063" i="12"/>
  <c r="I6064" i="12"/>
  <c r="J6064" i="12" s="1"/>
  <c r="L6064" i="12"/>
  <c r="N6064" i="12" s="1"/>
  <c r="H6065" i="12"/>
  <c r="F6067" i="12"/>
  <c r="G6067" i="12" s="1"/>
  <c r="E6066" i="12"/>
  <c r="P6064" i="12" l="1"/>
  <c r="R6064" i="12" s="1"/>
  <c r="R6063" i="12"/>
  <c r="L6065" i="12"/>
  <c r="M6065" i="12"/>
  <c r="I6065" i="12"/>
  <c r="J6065" i="12" s="1"/>
  <c r="H6066" i="12"/>
  <c r="F6068" i="12"/>
  <c r="G6068" i="12" s="1"/>
  <c r="E6067" i="12"/>
  <c r="P6065" i="12" l="1"/>
  <c r="Q6065" i="12"/>
  <c r="L6066" i="12"/>
  <c r="M6066" i="12"/>
  <c r="N6065" i="12"/>
  <c r="I6066" i="12"/>
  <c r="J6066" i="12" s="1"/>
  <c r="H6067" i="12"/>
  <c r="F6069" i="12"/>
  <c r="G6069" i="12" s="1"/>
  <c r="E6068" i="12"/>
  <c r="P6066" i="12" l="1"/>
  <c r="Q6066" i="12"/>
  <c r="R6065" i="12"/>
  <c r="L6067" i="12"/>
  <c r="M6067" i="12"/>
  <c r="N6066" i="12"/>
  <c r="I6067" i="12"/>
  <c r="J6067" i="12" s="1"/>
  <c r="H6068" i="12"/>
  <c r="F6070" i="12"/>
  <c r="G6070" i="12" s="1"/>
  <c r="E6069" i="12"/>
  <c r="P6067" i="12" l="1"/>
  <c r="Q6067" i="12"/>
  <c r="R6066" i="12"/>
  <c r="L6068" i="12"/>
  <c r="M6068" i="12"/>
  <c r="N6067" i="12"/>
  <c r="I6068" i="12"/>
  <c r="J6068" i="12" s="1"/>
  <c r="H6069" i="12"/>
  <c r="F6071" i="12"/>
  <c r="G6071" i="12" s="1"/>
  <c r="E6070" i="12"/>
  <c r="P6068" i="12" l="1"/>
  <c r="Q6068" i="12"/>
  <c r="R6067" i="12"/>
  <c r="L6069" i="12"/>
  <c r="M6069" i="12"/>
  <c r="N6068" i="12"/>
  <c r="I6069" i="12"/>
  <c r="J6069" i="12" s="1"/>
  <c r="H6070" i="12"/>
  <c r="F6072" i="12"/>
  <c r="G6072" i="12" s="1"/>
  <c r="E6071" i="12"/>
  <c r="P6069" i="12" l="1"/>
  <c r="Q6069" i="12"/>
  <c r="R6068" i="12"/>
  <c r="L6070" i="12"/>
  <c r="M6070" i="12"/>
  <c r="N6069" i="12"/>
  <c r="I6070" i="12"/>
  <c r="J6070" i="12" s="1"/>
  <c r="H6071" i="12"/>
  <c r="M6071" i="12" s="1"/>
  <c r="F6073" i="12"/>
  <c r="G6073" i="12" s="1"/>
  <c r="E6072" i="12"/>
  <c r="P6070" i="12" l="1"/>
  <c r="Q6070" i="12"/>
  <c r="Q6071" i="12" s="1"/>
  <c r="R6069" i="12"/>
  <c r="N6070" i="12"/>
  <c r="I6071" i="12"/>
  <c r="J6071" i="12" s="1"/>
  <c r="L6071" i="12"/>
  <c r="N6071" i="12" s="1"/>
  <c r="H6072" i="12"/>
  <c r="F6074" i="12"/>
  <c r="G6074" i="12" s="1"/>
  <c r="E6073" i="12"/>
  <c r="P6071" i="12" l="1"/>
  <c r="R6071" i="12" s="1"/>
  <c r="R6070" i="12"/>
  <c r="L6072" i="12"/>
  <c r="M6072" i="12"/>
  <c r="I6072" i="12"/>
  <c r="J6072" i="12" s="1"/>
  <c r="H6073" i="12"/>
  <c r="F6075" i="12"/>
  <c r="G6075" i="12" s="1"/>
  <c r="E6074" i="12"/>
  <c r="P6072" i="12" l="1"/>
  <c r="Q6072" i="12"/>
  <c r="L6073" i="12"/>
  <c r="M6073" i="12"/>
  <c r="N6072" i="12"/>
  <c r="I6073" i="12"/>
  <c r="J6073" i="12" s="1"/>
  <c r="H6074" i="12"/>
  <c r="M6074" i="12" s="1"/>
  <c r="E6075" i="12"/>
  <c r="F6076" i="12"/>
  <c r="G6076" i="12" s="1"/>
  <c r="P6073" i="12" l="1"/>
  <c r="Q6073" i="12"/>
  <c r="Q6074" i="12" s="1"/>
  <c r="R6072" i="12"/>
  <c r="N6073" i="12"/>
  <c r="I6074" i="12"/>
  <c r="J6074" i="12" s="1"/>
  <c r="L6074" i="12"/>
  <c r="N6074" i="12" s="1"/>
  <c r="H6075" i="12"/>
  <c r="F6077" i="12"/>
  <c r="G6077" i="12" s="1"/>
  <c r="E6076" i="12"/>
  <c r="P6074" i="12" l="1"/>
  <c r="R6074" i="12" s="1"/>
  <c r="R6073" i="12"/>
  <c r="L6075" i="12"/>
  <c r="M6075" i="12"/>
  <c r="I6075" i="12"/>
  <c r="J6075" i="12" s="1"/>
  <c r="H6076" i="12"/>
  <c r="F6078" i="12"/>
  <c r="G6078" i="12" s="1"/>
  <c r="E6077" i="12"/>
  <c r="P6075" i="12" l="1"/>
  <c r="Q6075" i="12"/>
  <c r="L6076" i="12"/>
  <c r="M6076" i="12"/>
  <c r="N6075" i="12"/>
  <c r="I6076" i="12"/>
  <c r="J6076" i="12" s="1"/>
  <c r="H6077" i="12"/>
  <c r="F6079" i="12"/>
  <c r="G6079" i="12" s="1"/>
  <c r="E6078" i="12"/>
  <c r="P6076" i="12" l="1"/>
  <c r="Q6076" i="12"/>
  <c r="R6075" i="12"/>
  <c r="L6077" i="12"/>
  <c r="M6077" i="12"/>
  <c r="N6076" i="12"/>
  <c r="I6077" i="12"/>
  <c r="J6077" i="12" s="1"/>
  <c r="H6078" i="12"/>
  <c r="E6079" i="12"/>
  <c r="F6080" i="12"/>
  <c r="G6080" i="12" s="1"/>
  <c r="P6077" i="12" l="1"/>
  <c r="Q6077" i="12"/>
  <c r="R6076" i="12"/>
  <c r="L6078" i="12"/>
  <c r="M6078" i="12"/>
  <c r="N6077" i="12"/>
  <c r="I6078" i="12"/>
  <c r="J6078" i="12" s="1"/>
  <c r="H6079" i="12"/>
  <c r="F6081" i="12"/>
  <c r="G6081" i="12" s="1"/>
  <c r="E6080" i="12"/>
  <c r="P6078" i="12" l="1"/>
  <c r="Q6078" i="12"/>
  <c r="R6077" i="12"/>
  <c r="L6079" i="12"/>
  <c r="M6079" i="12"/>
  <c r="N6078" i="12"/>
  <c r="I6079" i="12"/>
  <c r="J6079" i="12" s="1"/>
  <c r="H6080" i="12"/>
  <c r="F6082" i="12"/>
  <c r="G6082" i="12" s="1"/>
  <c r="E6081" i="12"/>
  <c r="P6079" i="12" l="1"/>
  <c r="Q6079" i="12"/>
  <c r="R6078" i="12"/>
  <c r="L6080" i="12"/>
  <c r="M6080" i="12"/>
  <c r="N6079" i="12"/>
  <c r="I6080" i="12"/>
  <c r="J6080" i="12" s="1"/>
  <c r="H6081" i="12"/>
  <c r="F6083" i="12"/>
  <c r="G6083" i="12" s="1"/>
  <c r="E6082" i="12"/>
  <c r="P6080" i="12" l="1"/>
  <c r="Q6080" i="12"/>
  <c r="R6079" i="12"/>
  <c r="L6081" i="12"/>
  <c r="M6081" i="12"/>
  <c r="N6080" i="12"/>
  <c r="I6081" i="12"/>
  <c r="J6081" i="12" s="1"/>
  <c r="H6082" i="12"/>
  <c r="F6084" i="12"/>
  <c r="G6084" i="12" s="1"/>
  <c r="E6083" i="12"/>
  <c r="P6081" i="12" l="1"/>
  <c r="Q6081" i="12"/>
  <c r="R6080" i="12"/>
  <c r="L6082" i="12"/>
  <c r="M6082" i="12"/>
  <c r="N6081" i="12"/>
  <c r="I6082" i="12"/>
  <c r="J6082" i="12" s="1"/>
  <c r="H6083" i="12"/>
  <c r="M6083" i="12" s="1"/>
  <c r="F6085" i="12"/>
  <c r="G6085" i="12" s="1"/>
  <c r="E6084" i="12"/>
  <c r="P6082" i="12" l="1"/>
  <c r="Q6082" i="12"/>
  <c r="Q6083" i="12" s="1"/>
  <c r="R6081" i="12"/>
  <c r="N6082" i="12"/>
  <c r="I6083" i="12"/>
  <c r="J6083" i="12" s="1"/>
  <c r="L6083" i="12"/>
  <c r="N6083" i="12" s="1"/>
  <c r="H6084" i="12"/>
  <c r="M6084" i="12" s="1"/>
  <c r="F6086" i="12"/>
  <c r="G6086" i="12" s="1"/>
  <c r="E6085" i="12"/>
  <c r="P6083" i="12" l="1"/>
  <c r="R6083" i="12" s="1"/>
  <c r="Q6084" i="12"/>
  <c r="R6082" i="12"/>
  <c r="I6084" i="12"/>
  <c r="J6084" i="12" s="1"/>
  <c r="L6084" i="12"/>
  <c r="N6084" i="12" s="1"/>
  <c r="H6085" i="12"/>
  <c r="E6086" i="12"/>
  <c r="F6087" i="12"/>
  <c r="G6087" i="12" s="1"/>
  <c r="P6084" i="12" l="1"/>
  <c r="L6085" i="12"/>
  <c r="M6085" i="12"/>
  <c r="I6085" i="12"/>
  <c r="J6085" i="12" s="1"/>
  <c r="H6086" i="12"/>
  <c r="F6088" i="12"/>
  <c r="G6088" i="12" s="1"/>
  <c r="E6087" i="12"/>
  <c r="P6085" i="12" l="1"/>
  <c r="R6084" i="12"/>
  <c r="Q6085" i="12"/>
  <c r="L6086" i="12"/>
  <c r="M6086" i="12"/>
  <c r="N6085" i="12"/>
  <c r="I6086" i="12"/>
  <c r="J6086" i="12" s="1"/>
  <c r="H6087" i="12"/>
  <c r="M6087" i="12" s="1"/>
  <c r="F6089" i="12"/>
  <c r="G6089" i="12" s="1"/>
  <c r="E6088" i="12"/>
  <c r="P6086" i="12" l="1"/>
  <c r="Q6086" i="12"/>
  <c r="Q6087" i="12" s="1"/>
  <c r="R6085" i="12"/>
  <c r="N6086" i="12"/>
  <c r="I6087" i="12"/>
  <c r="J6087" i="12" s="1"/>
  <c r="L6087" i="12"/>
  <c r="N6087" i="12" s="1"/>
  <c r="H6088" i="12"/>
  <c r="M6088" i="12" s="1"/>
  <c r="F6090" i="12"/>
  <c r="G6090" i="12" s="1"/>
  <c r="E6089" i="12"/>
  <c r="P6087" i="12" l="1"/>
  <c r="R6087" i="12" s="1"/>
  <c r="Q6088" i="12"/>
  <c r="R6086" i="12"/>
  <c r="I6088" i="12"/>
  <c r="J6088" i="12" s="1"/>
  <c r="L6088" i="12"/>
  <c r="N6088" i="12" s="1"/>
  <c r="H6089" i="12"/>
  <c r="E6090" i="12"/>
  <c r="F6091" i="12"/>
  <c r="G6091" i="12" s="1"/>
  <c r="P6088" i="12" l="1"/>
  <c r="R6088" i="12" s="1"/>
  <c r="L6089" i="12"/>
  <c r="M6089" i="12"/>
  <c r="I6089" i="12"/>
  <c r="J6089" i="12" s="1"/>
  <c r="H6090" i="12"/>
  <c r="M6090" i="12" s="1"/>
  <c r="F6092" i="12"/>
  <c r="G6092" i="12" s="1"/>
  <c r="E6091" i="12"/>
  <c r="P6089" i="12" l="1"/>
  <c r="Q6089" i="12"/>
  <c r="Q6090" i="12" s="1"/>
  <c r="N6089" i="12"/>
  <c r="I6090" i="12"/>
  <c r="J6090" i="12" s="1"/>
  <c r="L6090" i="12"/>
  <c r="N6090" i="12" s="1"/>
  <c r="H6091" i="12"/>
  <c r="E6092" i="12"/>
  <c r="F6093" i="12"/>
  <c r="G6093" i="12" s="1"/>
  <c r="P6090" i="12" l="1"/>
  <c r="R6090" i="12" s="1"/>
  <c r="R6089" i="12"/>
  <c r="L6091" i="12"/>
  <c r="M6091" i="12"/>
  <c r="I6091" i="12"/>
  <c r="J6091" i="12" s="1"/>
  <c r="H6092" i="12"/>
  <c r="F6094" i="12"/>
  <c r="G6094" i="12" s="1"/>
  <c r="E6093" i="12"/>
  <c r="P6091" i="12" l="1"/>
  <c r="Q6091" i="12"/>
  <c r="L6092" i="12"/>
  <c r="M6092" i="12"/>
  <c r="N6091" i="12"/>
  <c r="I6092" i="12"/>
  <c r="J6092" i="12" s="1"/>
  <c r="H6093" i="12"/>
  <c r="E6094" i="12"/>
  <c r="F6095" i="12"/>
  <c r="G6095" i="12" s="1"/>
  <c r="P6092" i="12" l="1"/>
  <c r="Q6092" i="12"/>
  <c r="R6091" i="12"/>
  <c r="L6093" i="12"/>
  <c r="M6093" i="12"/>
  <c r="N6092" i="12"/>
  <c r="I6093" i="12"/>
  <c r="J6093" i="12" s="1"/>
  <c r="H6094" i="12"/>
  <c r="F6096" i="12"/>
  <c r="G6096" i="12" s="1"/>
  <c r="E6095" i="12"/>
  <c r="P6093" i="12" l="1"/>
  <c r="Q6093" i="12"/>
  <c r="R6092" i="12"/>
  <c r="L6094" i="12"/>
  <c r="M6094" i="12"/>
  <c r="N6093" i="12"/>
  <c r="I6094" i="12"/>
  <c r="J6094" i="12" s="1"/>
  <c r="H6095" i="12"/>
  <c r="E6096" i="12"/>
  <c r="F6097" i="12"/>
  <c r="G6097" i="12" s="1"/>
  <c r="P6094" i="12" l="1"/>
  <c r="Q6094" i="12"/>
  <c r="R6093" i="12"/>
  <c r="L6095" i="12"/>
  <c r="M6095" i="12"/>
  <c r="N6094" i="12"/>
  <c r="I6095" i="12"/>
  <c r="J6095" i="12" s="1"/>
  <c r="H6096" i="12"/>
  <c r="M6096" i="12" s="1"/>
  <c r="F6098" i="12"/>
  <c r="G6098" i="12" s="1"/>
  <c r="E6097" i="12"/>
  <c r="P6095" i="12" l="1"/>
  <c r="Q6095" i="12"/>
  <c r="Q6096" i="12" s="1"/>
  <c r="R6094" i="12"/>
  <c r="N6095" i="12"/>
  <c r="I6096" i="12"/>
  <c r="J6096" i="12" s="1"/>
  <c r="L6096" i="12"/>
  <c r="N6096" i="12" s="1"/>
  <c r="H6097" i="12"/>
  <c r="E6098" i="12"/>
  <c r="F6099" i="12"/>
  <c r="G6099" i="12" s="1"/>
  <c r="P6096" i="12" l="1"/>
  <c r="R6096" i="12" s="1"/>
  <c r="R6095" i="12"/>
  <c r="L6097" i="12"/>
  <c r="M6097" i="12"/>
  <c r="I6097" i="12"/>
  <c r="J6097" i="12" s="1"/>
  <c r="H6098" i="12"/>
  <c r="F6100" i="12"/>
  <c r="G6100" i="12" s="1"/>
  <c r="E6099" i="12"/>
  <c r="P6097" i="12" l="1"/>
  <c r="Q6097" i="12"/>
  <c r="L6098" i="12"/>
  <c r="M6098" i="12"/>
  <c r="N6097" i="12"/>
  <c r="I6098" i="12"/>
  <c r="J6098" i="12" s="1"/>
  <c r="H6099" i="12"/>
  <c r="F6101" i="12"/>
  <c r="G6101" i="12" s="1"/>
  <c r="E6100" i="12"/>
  <c r="P6098" i="12" l="1"/>
  <c r="Q6098" i="12"/>
  <c r="R6097" i="12"/>
  <c r="L6099" i="12"/>
  <c r="M6099" i="12"/>
  <c r="N6098" i="12"/>
  <c r="I6099" i="12"/>
  <c r="J6099" i="12" s="1"/>
  <c r="H6100" i="12"/>
  <c r="F6102" i="12"/>
  <c r="G6102" i="12" s="1"/>
  <c r="E6101" i="12"/>
  <c r="P6099" i="12" l="1"/>
  <c r="Q6099" i="12"/>
  <c r="R6098" i="12"/>
  <c r="L6100" i="12"/>
  <c r="M6100" i="12"/>
  <c r="N6099" i="12"/>
  <c r="I6100" i="12"/>
  <c r="J6100" i="12" s="1"/>
  <c r="H6101" i="12"/>
  <c r="F6103" i="12"/>
  <c r="G6103" i="12" s="1"/>
  <c r="E6102" i="12"/>
  <c r="P6100" i="12" l="1"/>
  <c r="Q6100" i="12"/>
  <c r="R6099" i="12"/>
  <c r="L6101" i="12"/>
  <c r="M6101" i="12"/>
  <c r="N6100" i="12"/>
  <c r="I6101" i="12"/>
  <c r="J6101" i="12" s="1"/>
  <c r="H6102" i="12"/>
  <c r="F6104" i="12"/>
  <c r="G6104" i="12" s="1"/>
  <c r="E6103" i="12"/>
  <c r="R6100" i="12" l="1"/>
  <c r="P6101" i="12"/>
  <c r="Q6101" i="12"/>
  <c r="L6102" i="12"/>
  <c r="M6102" i="12"/>
  <c r="N6101" i="12"/>
  <c r="I6102" i="12"/>
  <c r="J6102" i="12" s="1"/>
  <c r="H6103" i="12"/>
  <c r="F6105" i="12"/>
  <c r="G6105" i="12" s="1"/>
  <c r="E6104" i="12"/>
  <c r="P6102" i="12" l="1"/>
  <c r="Q6102" i="12"/>
  <c r="R6101" i="12"/>
  <c r="L6103" i="12"/>
  <c r="M6103" i="12"/>
  <c r="N6102" i="12"/>
  <c r="I6103" i="12"/>
  <c r="J6103" i="12" s="1"/>
  <c r="H6104" i="12"/>
  <c r="M6104" i="12" s="1"/>
  <c r="F6106" i="12"/>
  <c r="G6106" i="12" s="1"/>
  <c r="E6105" i="12"/>
  <c r="P6103" i="12" l="1"/>
  <c r="Q6103" i="12"/>
  <c r="Q6104" i="12" s="1"/>
  <c r="R6102" i="12"/>
  <c r="N6103" i="12"/>
  <c r="I6104" i="12"/>
  <c r="J6104" i="12" s="1"/>
  <c r="L6104" i="12"/>
  <c r="N6104" i="12" s="1"/>
  <c r="H6105" i="12"/>
  <c r="F6107" i="12"/>
  <c r="G6107" i="12" s="1"/>
  <c r="E6106" i="12"/>
  <c r="P6104" i="12" l="1"/>
  <c r="R6104" i="12" s="1"/>
  <c r="R6103" i="12"/>
  <c r="L6105" i="12"/>
  <c r="M6105" i="12"/>
  <c r="I6105" i="12"/>
  <c r="J6105" i="12" s="1"/>
  <c r="H6106" i="12"/>
  <c r="F6108" i="12"/>
  <c r="G6108" i="12" s="1"/>
  <c r="E6107" i="12"/>
  <c r="P6105" i="12" l="1"/>
  <c r="Q6105" i="12"/>
  <c r="L6106" i="12"/>
  <c r="M6106" i="12"/>
  <c r="N6105" i="12"/>
  <c r="I6106" i="12"/>
  <c r="J6106" i="12" s="1"/>
  <c r="H6107" i="12"/>
  <c r="F6109" i="12"/>
  <c r="G6109" i="12" s="1"/>
  <c r="E6108" i="12"/>
  <c r="P6106" i="12" l="1"/>
  <c r="Q6106" i="12"/>
  <c r="R6105" i="12"/>
  <c r="L6107" i="12"/>
  <c r="M6107" i="12"/>
  <c r="N6106" i="12"/>
  <c r="I6107" i="12"/>
  <c r="J6107" i="12" s="1"/>
  <c r="H6108" i="12"/>
  <c r="F6110" i="12"/>
  <c r="G6110" i="12" s="1"/>
  <c r="E6109" i="12"/>
  <c r="P6107" i="12" l="1"/>
  <c r="Q6107" i="12"/>
  <c r="R6106" i="12"/>
  <c r="L6108" i="12"/>
  <c r="M6108" i="12"/>
  <c r="N6107" i="12"/>
  <c r="I6108" i="12"/>
  <c r="J6108" i="12" s="1"/>
  <c r="H6109" i="12"/>
  <c r="F6111" i="12"/>
  <c r="G6111" i="12" s="1"/>
  <c r="E6110" i="12"/>
  <c r="P6108" i="12" l="1"/>
  <c r="Q6108" i="12"/>
  <c r="R6107" i="12"/>
  <c r="L6109" i="12"/>
  <c r="M6109" i="12"/>
  <c r="N6108" i="12"/>
  <c r="I6109" i="12"/>
  <c r="J6109" i="12" s="1"/>
  <c r="H6110" i="12"/>
  <c r="M6110" i="12" s="1"/>
  <c r="F6112" i="12"/>
  <c r="G6112" i="12" s="1"/>
  <c r="E6111" i="12"/>
  <c r="P6109" i="12" l="1"/>
  <c r="Q6109" i="12"/>
  <c r="Q6110" i="12" s="1"/>
  <c r="R6108" i="12"/>
  <c r="N6109" i="12"/>
  <c r="I6110" i="12"/>
  <c r="J6110" i="12" s="1"/>
  <c r="L6110" i="12"/>
  <c r="N6110" i="12" s="1"/>
  <c r="H6111" i="12"/>
  <c r="F6113" i="12"/>
  <c r="G6113" i="12" s="1"/>
  <c r="E6112" i="12"/>
  <c r="P6110" i="12" l="1"/>
  <c r="R6110" i="12" s="1"/>
  <c r="R6109" i="12"/>
  <c r="L6111" i="12"/>
  <c r="M6111" i="12"/>
  <c r="I6111" i="12"/>
  <c r="J6111" i="12" s="1"/>
  <c r="H6112" i="12"/>
  <c r="F6114" i="12"/>
  <c r="G6114" i="12" s="1"/>
  <c r="E6113" i="12"/>
  <c r="P6111" i="12" l="1"/>
  <c r="Q6111" i="12"/>
  <c r="L6112" i="12"/>
  <c r="M6112" i="12"/>
  <c r="N6111" i="12"/>
  <c r="I6112" i="12"/>
  <c r="J6112" i="12" s="1"/>
  <c r="H6113" i="12"/>
  <c r="M6113" i="12" s="1"/>
  <c r="F6115" i="12"/>
  <c r="G6115" i="12" s="1"/>
  <c r="E6114" i="12"/>
  <c r="P6112" i="12" l="1"/>
  <c r="Q6112" i="12"/>
  <c r="Q6113" i="12" s="1"/>
  <c r="R6111" i="12"/>
  <c r="N6112" i="12"/>
  <c r="I6113" i="12"/>
  <c r="J6113" i="12" s="1"/>
  <c r="L6113" i="12"/>
  <c r="N6113" i="12" s="1"/>
  <c r="H6114" i="12"/>
  <c r="M6114" i="12" s="1"/>
  <c r="F6116" i="12"/>
  <c r="G6116" i="12" s="1"/>
  <c r="E6115" i="12"/>
  <c r="P6113" i="12" l="1"/>
  <c r="R6113" i="12" s="1"/>
  <c r="Q6114" i="12"/>
  <c r="R6112" i="12"/>
  <c r="I6114" i="12"/>
  <c r="J6114" i="12" s="1"/>
  <c r="L6114" i="12"/>
  <c r="N6114" i="12" s="1"/>
  <c r="H6115" i="12"/>
  <c r="M6115" i="12" s="1"/>
  <c r="E6116" i="12"/>
  <c r="F6117" i="12"/>
  <c r="G6117" i="12" s="1"/>
  <c r="P6114" i="12" l="1"/>
  <c r="R6114" i="12" s="1"/>
  <c r="Q6115" i="12"/>
  <c r="I6115" i="12"/>
  <c r="J6115" i="12" s="1"/>
  <c r="L6115" i="12"/>
  <c r="N6115" i="12" s="1"/>
  <c r="H6116" i="12"/>
  <c r="M6116" i="12" s="1"/>
  <c r="F6118" i="12"/>
  <c r="G6118" i="12" s="1"/>
  <c r="E6117" i="12"/>
  <c r="P6115" i="12" l="1"/>
  <c r="R6115" i="12" s="1"/>
  <c r="Q6116" i="12"/>
  <c r="I6116" i="12"/>
  <c r="J6116" i="12" s="1"/>
  <c r="L6116" i="12"/>
  <c r="N6116" i="12" s="1"/>
  <c r="H6117" i="12"/>
  <c r="F6119" i="12"/>
  <c r="G6119" i="12" s="1"/>
  <c r="E6118" i="12"/>
  <c r="P6116" i="12" l="1"/>
  <c r="R6116" i="12" s="1"/>
  <c r="L6117" i="12"/>
  <c r="M6117" i="12"/>
  <c r="I6117" i="12"/>
  <c r="J6117" i="12" s="1"/>
  <c r="H6118" i="12"/>
  <c r="F6120" i="12"/>
  <c r="G6120" i="12" s="1"/>
  <c r="E6119" i="12"/>
  <c r="P6117" i="12" l="1"/>
  <c r="Q6117" i="12"/>
  <c r="L6118" i="12"/>
  <c r="M6118" i="12"/>
  <c r="N6117" i="12"/>
  <c r="I6118" i="12"/>
  <c r="J6118" i="12" s="1"/>
  <c r="H6119" i="12"/>
  <c r="F6121" i="12"/>
  <c r="G6121" i="12" s="1"/>
  <c r="E6120" i="12"/>
  <c r="P6118" i="12" l="1"/>
  <c r="Q6118" i="12"/>
  <c r="R6117" i="12"/>
  <c r="L6119" i="12"/>
  <c r="M6119" i="12"/>
  <c r="N6118" i="12"/>
  <c r="I6119" i="12"/>
  <c r="J6119" i="12" s="1"/>
  <c r="H6120" i="12"/>
  <c r="M6120" i="12" s="1"/>
  <c r="F6122" i="12"/>
  <c r="G6122" i="12" s="1"/>
  <c r="E6121" i="12"/>
  <c r="P6119" i="12" l="1"/>
  <c r="Q6119" i="12"/>
  <c r="Q6120" i="12" s="1"/>
  <c r="R6118" i="12"/>
  <c r="N6119" i="12"/>
  <c r="I6120" i="12"/>
  <c r="J6120" i="12" s="1"/>
  <c r="L6120" i="12"/>
  <c r="N6120" i="12" s="1"/>
  <c r="H6121" i="12"/>
  <c r="F6123" i="12"/>
  <c r="G6123" i="12" s="1"/>
  <c r="E6122" i="12"/>
  <c r="P6120" i="12" l="1"/>
  <c r="R6120" i="12" s="1"/>
  <c r="R6119" i="12"/>
  <c r="L6121" i="12"/>
  <c r="M6121" i="12"/>
  <c r="I6121" i="12"/>
  <c r="J6121" i="12" s="1"/>
  <c r="H6122" i="12"/>
  <c r="F6124" i="12"/>
  <c r="G6124" i="12" s="1"/>
  <c r="E6123" i="12"/>
  <c r="P6121" i="12" l="1"/>
  <c r="Q6121" i="12"/>
  <c r="L6122" i="12"/>
  <c r="M6122" i="12"/>
  <c r="N6121" i="12"/>
  <c r="I6122" i="12"/>
  <c r="J6122" i="12" s="1"/>
  <c r="H6123" i="12"/>
  <c r="F6125" i="12"/>
  <c r="G6125" i="12" s="1"/>
  <c r="E6124" i="12"/>
  <c r="P6122" i="12" l="1"/>
  <c r="Q6122" i="12"/>
  <c r="R6121" i="12"/>
  <c r="L6123" i="12"/>
  <c r="M6123" i="12"/>
  <c r="N6122" i="12"/>
  <c r="I6123" i="12"/>
  <c r="J6123" i="12" s="1"/>
  <c r="H6124" i="12"/>
  <c r="F6126" i="12"/>
  <c r="G6126" i="12" s="1"/>
  <c r="E6125" i="12"/>
  <c r="P6123" i="12" l="1"/>
  <c r="Q6123" i="12"/>
  <c r="R6122" i="12"/>
  <c r="L6124" i="12"/>
  <c r="M6124" i="12"/>
  <c r="N6123" i="12"/>
  <c r="I6124" i="12"/>
  <c r="J6124" i="12" s="1"/>
  <c r="H6125" i="12"/>
  <c r="F6127" i="12"/>
  <c r="G6127" i="12" s="1"/>
  <c r="E6126" i="12"/>
  <c r="P6124" i="12" l="1"/>
  <c r="Q6124" i="12"/>
  <c r="R6123" i="12"/>
  <c r="L6125" i="12"/>
  <c r="M6125" i="12"/>
  <c r="N6124" i="12"/>
  <c r="I6125" i="12"/>
  <c r="J6125" i="12" s="1"/>
  <c r="H6126" i="12"/>
  <c r="F6128" i="12"/>
  <c r="G6128" i="12" s="1"/>
  <c r="E6127" i="12"/>
  <c r="P6125" i="12" l="1"/>
  <c r="Q6125" i="12"/>
  <c r="R6124" i="12"/>
  <c r="L6126" i="12"/>
  <c r="M6126" i="12"/>
  <c r="N6125" i="12"/>
  <c r="I6126" i="12"/>
  <c r="J6126" i="12" s="1"/>
  <c r="H6127" i="12"/>
  <c r="F6129" i="12"/>
  <c r="G6129" i="12" s="1"/>
  <c r="E6128" i="12"/>
  <c r="P6126" i="12" l="1"/>
  <c r="Q6126" i="12"/>
  <c r="R6125" i="12"/>
  <c r="L6127" i="12"/>
  <c r="M6127" i="12"/>
  <c r="N6126" i="12"/>
  <c r="I6127" i="12"/>
  <c r="J6127" i="12" s="1"/>
  <c r="H6128" i="12"/>
  <c r="F6130" i="12"/>
  <c r="G6130" i="12" s="1"/>
  <c r="E6129" i="12"/>
  <c r="P6127" i="12" l="1"/>
  <c r="Q6127" i="12"/>
  <c r="R6126" i="12"/>
  <c r="L6128" i="12"/>
  <c r="M6128" i="12"/>
  <c r="N6127" i="12"/>
  <c r="I6128" i="12"/>
  <c r="J6128" i="12" s="1"/>
  <c r="H6129" i="12"/>
  <c r="F6131" i="12"/>
  <c r="G6131" i="12" s="1"/>
  <c r="E6130" i="12"/>
  <c r="P6128" i="12" l="1"/>
  <c r="Q6128" i="12"/>
  <c r="R6127" i="12"/>
  <c r="L6129" i="12"/>
  <c r="M6129" i="12"/>
  <c r="N6128" i="12"/>
  <c r="I6129" i="12"/>
  <c r="J6129" i="12" s="1"/>
  <c r="H6130" i="12"/>
  <c r="F6132" i="12"/>
  <c r="G6132" i="12" s="1"/>
  <c r="E6131" i="12"/>
  <c r="P6129" i="12" l="1"/>
  <c r="Q6129" i="12"/>
  <c r="R6128" i="12"/>
  <c r="L6130" i="12"/>
  <c r="M6130" i="12"/>
  <c r="N6129" i="12"/>
  <c r="I6130" i="12"/>
  <c r="J6130" i="12" s="1"/>
  <c r="H6131" i="12"/>
  <c r="E6132" i="12"/>
  <c r="F6133" i="12"/>
  <c r="G6133" i="12" s="1"/>
  <c r="P6130" i="12" l="1"/>
  <c r="Q6130" i="12"/>
  <c r="R6129" i="12"/>
  <c r="L6131" i="12"/>
  <c r="M6131" i="12"/>
  <c r="N6130" i="12"/>
  <c r="I6131" i="12"/>
  <c r="J6131" i="12" s="1"/>
  <c r="H6132" i="12"/>
  <c r="F6134" i="12"/>
  <c r="G6134" i="12" s="1"/>
  <c r="E6133" i="12"/>
  <c r="P6131" i="12" l="1"/>
  <c r="Q6131" i="12"/>
  <c r="R6130" i="12"/>
  <c r="L6132" i="12"/>
  <c r="M6132" i="12"/>
  <c r="N6131" i="12"/>
  <c r="I6132" i="12"/>
  <c r="J6132" i="12" s="1"/>
  <c r="H6133" i="12"/>
  <c r="E6134" i="12"/>
  <c r="F6135" i="12"/>
  <c r="G6135" i="12" s="1"/>
  <c r="P6132" i="12" l="1"/>
  <c r="Q6132" i="12"/>
  <c r="R6131" i="12"/>
  <c r="L6133" i="12"/>
  <c r="M6133" i="12"/>
  <c r="N6132" i="12"/>
  <c r="I6133" i="12"/>
  <c r="J6133" i="12" s="1"/>
  <c r="H6134" i="12"/>
  <c r="F6136" i="12"/>
  <c r="G6136" i="12" s="1"/>
  <c r="E6135" i="12"/>
  <c r="P6133" i="12" l="1"/>
  <c r="Q6133" i="12"/>
  <c r="R6132" i="12"/>
  <c r="L6134" i="12"/>
  <c r="M6134" i="12"/>
  <c r="N6133" i="12"/>
  <c r="I6134" i="12"/>
  <c r="J6134" i="12" s="1"/>
  <c r="H6135" i="12"/>
  <c r="F6137" i="12"/>
  <c r="G6137" i="12" s="1"/>
  <c r="E6136" i="12"/>
  <c r="P6134" i="12" l="1"/>
  <c r="Q6134" i="12"/>
  <c r="R6133" i="12"/>
  <c r="L6135" i="12"/>
  <c r="M6135" i="12"/>
  <c r="N6134" i="12"/>
  <c r="I6135" i="12"/>
  <c r="J6135" i="12" s="1"/>
  <c r="H6136" i="12"/>
  <c r="M6136" i="12" s="1"/>
  <c r="E6137" i="12"/>
  <c r="F6138" i="12"/>
  <c r="G6138" i="12" s="1"/>
  <c r="P6135" i="12" l="1"/>
  <c r="Q6135" i="12"/>
  <c r="Q6136" i="12" s="1"/>
  <c r="R6134" i="12"/>
  <c r="N6135" i="12"/>
  <c r="I6136" i="12"/>
  <c r="J6136" i="12" s="1"/>
  <c r="L6136" i="12"/>
  <c r="N6136" i="12" s="1"/>
  <c r="H6137" i="12"/>
  <c r="F6139" i="12"/>
  <c r="G6139" i="12" s="1"/>
  <c r="E6138" i="12"/>
  <c r="P6136" i="12" l="1"/>
  <c r="R6136" i="12" s="1"/>
  <c r="R6135" i="12"/>
  <c r="L6137" i="12"/>
  <c r="M6137" i="12"/>
  <c r="I6137" i="12"/>
  <c r="J6137" i="12" s="1"/>
  <c r="H6138" i="12"/>
  <c r="F6140" i="12"/>
  <c r="G6140" i="12" s="1"/>
  <c r="E6139" i="12"/>
  <c r="P6137" i="12" l="1"/>
  <c r="Q6137" i="12"/>
  <c r="L6138" i="12"/>
  <c r="M6138" i="12"/>
  <c r="N6137" i="12"/>
  <c r="I6138" i="12"/>
  <c r="J6138" i="12" s="1"/>
  <c r="H6139" i="12"/>
  <c r="M6139" i="12" s="1"/>
  <c r="E6140" i="12"/>
  <c r="F6141" i="12"/>
  <c r="G6141" i="12" s="1"/>
  <c r="P6138" i="12" l="1"/>
  <c r="Q6138" i="12"/>
  <c r="Q6139" i="12" s="1"/>
  <c r="R6137" i="12"/>
  <c r="N6138" i="12"/>
  <c r="I6139" i="12"/>
  <c r="J6139" i="12" s="1"/>
  <c r="L6139" i="12"/>
  <c r="N6139" i="12" s="1"/>
  <c r="H6140" i="12"/>
  <c r="M6140" i="12" s="1"/>
  <c r="F6142" i="12"/>
  <c r="G6142" i="12" s="1"/>
  <c r="E6141" i="12"/>
  <c r="P6139" i="12" l="1"/>
  <c r="R6139" i="12" s="1"/>
  <c r="Q6140" i="12"/>
  <c r="R6138" i="12"/>
  <c r="I6140" i="12"/>
  <c r="J6140" i="12" s="1"/>
  <c r="L6140" i="12"/>
  <c r="N6140" i="12" s="1"/>
  <c r="H6141" i="12"/>
  <c r="M6141" i="12" s="1"/>
  <c r="F6143" i="12"/>
  <c r="G6143" i="12" s="1"/>
  <c r="E6142" i="12"/>
  <c r="P6140" i="12" l="1"/>
  <c r="R6140" i="12" s="1"/>
  <c r="Q6141" i="12"/>
  <c r="I6141" i="12"/>
  <c r="J6141" i="12" s="1"/>
  <c r="L6141" i="12"/>
  <c r="N6141" i="12" s="1"/>
  <c r="H6142" i="12"/>
  <c r="M6142" i="12" s="1"/>
  <c r="F6144" i="12"/>
  <c r="G6144" i="12" s="1"/>
  <c r="E6143" i="12"/>
  <c r="P6141" i="12" l="1"/>
  <c r="R6141" i="12" s="1"/>
  <c r="Q6142" i="12"/>
  <c r="I6142" i="12"/>
  <c r="J6142" i="12" s="1"/>
  <c r="L6142" i="12"/>
  <c r="N6142" i="12" s="1"/>
  <c r="H6143" i="12"/>
  <c r="F6145" i="12"/>
  <c r="G6145" i="12" s="1"/>
  <c r="E6144" i="12"/>
  <c r="P6142" i="12" l="1"/>
  <c r="R6142" i="12" s="1"/>
  <c r="L6143" i="12"/>
  <c r="M6143" i="12"/>
  <c r="I6143" i="12"/>
  <c r="J6143" i="12" s="1"/>
  <c r="H6144" i="12"/>
  <c r="F6146" i="12"/>
  <c r="G6146" i="12" s="1"/>
  <c r="E6145" i="12"/>
  <c r="P6143" i="12" l="1"/>
  <c r="Q6143" i="12"/>
  <c r="L6144" i="12"/>
  <c r="M6144" i="12"/>
  <c r="N6143" i="12"/>
  <c r="I6144" i="12"/>
  <c r="J6144" i="12" s="1"/>
  <c r="H6145" i="12"/>
  <c r="F6147" i="12"/>
  <c r="G6147" i="12" s="1"/>
  <c r="E6146" i="12"/>
  <c r="P6144" i="12" l="1"/>
  <c r="Q6144" i="12"/>
  <c r="R6143" i="12"/>
  <c r="L6145" i="12"/>
  <c r="M6145" i="12"/>
  <c r="N6144" i="12"/>
  <c r="I6145" i="12"/>
  <c r="J6145" i="12" s="1"/>
  <c r="H6146" i="12"/>
  <c r="E6147" i="12"/>
  <c r="F6148" i="12"/>
  <c r="G6148" i="12" s="1"/>
  <c r="P6145" i="12" l="1"/>
  <c r="Q6145" i="12"/>
  <c r="R6144" i="12"/>
  <c r="L6146" i="12"/>
  <c r="M6146" i="12"/>
  <c r="N6145" i="12"/>
  <c r="I6146" i="12"/>
  <c r="J6146" i="12" s="1"/>
  <c r="H6147" i="12"/>
  <c r="F6149" i="12"/>
  <c r="G6149" i="12" s="1"/>
  <c r="E6148" i="12"/>
  <c r="P6146" i="12" l="1"/>
  <c r="Q6146" i="12"/>
  <c r="R6145" i="12"/>
  <c r="L6147" i="12"/>
  <c r="M6147" i="12"/>
  <c r="N6146" i="12"/>
  <c r="I6147" i="12"/>
  <c r="J6147" i="12" s="1"/>
  <c r="H6148" i="12"/>
  <c r="F6150" i="12"/>
  <c r="G6150" i="12" s="1"/>
  <c r="E6149" i="12"/>
  <c r="P6147" i="12" l="1"/>
  <c r="Q6147" i="12"/>
  <c r="R6146" i="12"/>
  <c r="L6148" i="12"/>
  <c r="M6148" i="12"/>
  <c r="N6147" i="12"/>
  <c r="I6148" i="12"/>
  <c r="J6148" i="12" s="1"/>
  <c r="H6149" i="12"/>
  <c r="F6151" i="12"/>
  <c r="G6151" i="12" s="1"/>
  <c r="E6150" i="12"/>
  <c r="P6148" i="12" l="1"/>
  <c r="Q6148" i="12"/>
  <c r="R6147" i="12"/>
  <c r="L6149" i="12"/>
  <c r="M6149" i="12"/>
  <c r="N6148" i="12"/>
  <c r="I6149" i="12"/>
  <c r="J6149" i="12" s="1"/>
  <c r="H6150" i="12"/>
  <c r="F6152" i="12"/>
  <c r="G6152" i="12" s="1"/>
  <c r="E6151" i="12"/>
  <c r="P6149" i="12" l="1"/>
  <c r="Q6149" i="12"/>
  <c r="R6148" i="12"/>
  <c r="L6150" i="12"/>
  <c r="M6150" i="12"/>
  <c r="N6149" i="12"/>
  <c r="I6150" i="12"/>
  <c r="J6150" i="12" s="1"/>
  <c r="H6151" i="12"/>
  <c r="F6153" i="12"/>
  <c r="G6153" i="12" s="1"/>
  <c r="E6152" i="12"/>
  <c r="P6150" i="12" l="1"/>
  <c r="Q6150" i="12"/>
  <c r="R6149" i="12"/>
  <c r="L6151" i="12"/>
  <c r="M6151" i="12"/>
  <c r="N6150" i="12"/>
  <c r="I6151" i="12"/>
  <c r="J6151" i="12" s="1"/>
  <c r="H6152" i="12"/>
  <c r="M6152" i="12" s="1"/>
  <c r="E6153" i="12"/>
  <c r="F6154" i="12"/>
  <c r="G6154" i="12" s="1"/>
  <c r="P6151" i="12" l="1"/>
  <c r="Q6151" i="12"/>
  <c r="Q6152" i="12" s="1"/>
  <c r="R6150" i="12"/>
  <c r="N6151" i="12"/>
  <c r="I6152" i="12"/>
  <c r="J6152" i="12" s="1"/>
  <c r="L6152" i="12"/>
  <c r="N6152" i="12" s="1"/>
  <c r="H6153" i="12"/>
  <c r="M6153" i="12" s="1"/>
  <c r="F6155" i="12"/>
  <c r="G6155" i="12" s="1"/>
  <c r="E6154" i="12"/>
  <c r="P6152" i="12" l="1"/>
  <c r="R6152" i="12" s="1"/>
  <c r="Q6153" i="12"/>
  <c r="R6151" i="12"/>
  <c r="I6153" i="12"/>
  <c r="J6153" i="12" s="1"/>
  <c r="L6153" i="12"/>
  <c r="N6153" i="12" s="1"/>
  <c r="H6154" i="12"/>
  <c r="E6155" i="12"/>
  <c r="F6156" i="12"/>
  <c r="G6156" i="12" s="1"/>
  <c r="P6153" i="12" l="1"/>
  <c r="R6153" i="12" s="1"/>
  <c r="L6154" i="12"/>
  <c r="M6154" i="12"/>
  <c r="I6154" i="12"/>
  <c r="J6154" i="12" s="1"/>
  <c r="H6155" i="12"/>
  <c r="M6155" i="12" s="1"/>
  <c r="F6157" i="12"/>
  <c r="G6157" i="12" s="1"/>
  <c r="E6156" i="12"/>
  <c r="P6154" i="12" l="1"/>
  <c r="Q6154" i="12"/>
  <c r="Q6155" i="12" s="1"/>
  <c r="N6154" i="12"/>
  <c r="I6155" i="12"/>
  <c r="J6155" i="12" s="1"/>
  <c r="L6155" i="12"/>
  <c r="N6155" i="12" s="1"/>
  <c r="H6156" i="12"/>
  <c r="M6156" i="12" s="1"/>
  <c r="F6158" i="12"/>
  <c r="G6158" i="12" s="1"/>
  <c r="E6157" i="12"/>
  <c r="P6155" i="12" l="1"/>
  <c r="R6155" i="12" s="1"/>
  <c r="Q6156" i="12"/>
  <c r="R6154" i="12"/>
  <c r="I6156" i="12"/>
  <c r="J6156" i="12" s="1"/>
  <c r="L6156" i="12"/>
  <c r="N6156" i="12" s="1"/>
  <c r="H6157" i="12"/>
  <c r="F6159" i="12"/>
  <c r="G6159" i="12" s="1"/>
  <c r="E6158" i="12"/>
  <c r="P6156" i="12" l="1"/>
  <c r="R6156" i="12" s="1"/>
  <c r="L6157" i="12"/>
  <c r="M6157" i="12"/>
  <c r="I6157" i="12"/>
  <c r="J6157" i="12" s="1"/>
  <c r="H6158" i="12"/>
  <c r="F6160" i="12"/>
  <c r="G6160" i="12" s="1"/>
  <c r="E6159" i="12"/>
  <c r="P6157" i="12" l="1"/>
  <c r="Q6157" i="12"/>
  <c r="L6158" i="12"/>
  <c r="M6158" i="12"/>
  <c r="N6157" i="12"/>
  <c r="I6158" i="12"/>
  <c r="J6158" i="12" s="1"/>
  <c r="H6159" i="12"/>
  <c r="F6161" i="12"/>
  <c r="G6161" i="12" s="1"/>
  <c r="E6160" i="12"/>
  <c r="P6158" i="12" l="1"/>
  <c r="Q6158" i="12"/>
  <c r="R6157" i="12"/>
  <c r="L6159" i="12"/>
  <c r="M6159" i="12"/>
  <c r="N6158" i="12"/>
  <c r="I6159" i="12"/>
  <c r="J6159" i="12" s="1"/>
  <c r="H6160" i="12"/>
  <c r="E6161" i="12"/>
  <c r="F6162" i="12"/>
  <c r="G6162" i="12" s="1"/>
  <c r="P6159" i="12" l="1"/>
  <c r="Q6159" i="12"/>
  <c r="R6158" i="12"/>
  <c r="L6160" i="12"/>
  <c r="M6160" i="12"/>
  <c r="N6159" i="12"/>
  <c r="I6160" i="12"/>
  <c r="J6160" i="12" s="1"/>
  <c r="H6161" i="12"/>
  <c r="F6163" i="12"/>
  <c r="G6163" i="12" s="1"/>
  <c r="E6162" i="12"/>
  <c r="P6160" i="12" l="1"/>
  <c r="Q6160" i="12"/>
  <c r="R6159" i="12"/>
  <c r="L6161" i="12"/>
  <c r="M6161" i="12"/>
  <c r="N6160" i="12"/>
  <c r="I6161" i="12"/>
  <c r="J6161" i="12" s="1"/>
  <c r="H6162" i="12"/>
  <c r="F6164" i="12"/>
  <c r="G6164" i="12" s="1"/>
  <c r="E6163" i="12"/>
  <c r="P6161" i="12" l="1"/>
  <c r="Q6161" i="12"/>
  <c r="R6160" i="12"/>
  <c r="L6162" i="12"/>
  <c r="M6162" i="12"/>
  <c r="N6161" i="12"/>
  <c r="I6162" i="12"/>
  <c r="J6162" i="12" s="1"/>
  <c r="H6163" i="12"/>
  <c r="F6165" i="12"/>
  <c r="G6165" i="12" s="1"/>
  <c r="E6164" i="12"/>
  <c r="P6162" i="12" l="1"/>
  <c r="Q6162" i="12"/>
  <c r="R6161" i="12"/>
  <c r="L6163" i="12"/>
  <c r="M6163" i="12"/>
  <c r="N6162" i="12"/>
  <c r="I6163" i="12"/>
  <c r="J6163" i="12" s="1"/>
  <c r="H6164" i="12"/>
  <c r="E6165" i="12"/>
  <c r="F6166" i="12"/>
  <c r="G6166" i="12" s="1"/>
  <c r="P6163" i="12" l="1"/>
  <c r="Q6163" i="12"/>
  <c r="R6162" i="12"/>
  <c r="L6164" i="12"/>
  <c r="M6164" i="12"/>
  <c r="N6163" i="12"/>
  <c r="I6164" i="12"/>
  <c r="J6164" i="12" s="1"/>
  <c r="H6165" i="12"/>
  <c r="F6167" i="12"/>
  <c r="G6167" i="12" s="1"/>
  <c r="E6166" i="12"/>
  <c r="P6164" i="12" l="1"/>
  <c r="Q6164" i="12"/>
  <c r="R6163" i="12"/>
  <c r="L6165" i="12"/>
  <c r="M6165" i="12"/>
  <c r="N6164" i="12"/>
  <c r="I6165" i="12"/>
  <c r="J6165" i="12" s="1"/>
  <c r="H6166" i="12"/>
  <c r="F6168" i="12"/>
  <c r="G6168" i="12" s="1"/>
  <c r="E6167" i="12"/>
  <c r="P6165" i="12" l="1"/>
  <c r="Q6165" i="12"/>
  <c r="R6164" i="12"/>
  <c r="L6166" i="12"/>
  <c r="M6166" i="12"/>
  <c r="N6165" i="12"/>
  <c r="I6166" i="12"/>
  <c r="J6166" i="12" s="1"/>
  <c r="H6167" i="12"/>
  <c r="M6167" i="12" s="1"/>
  <c r="E6168" i="12"/>
  <c r="F6169" i="12"/>
  <c r="G6169" i="12" s="1"/>
  <c r="P6166" i="12" l="1"/>
  <c r="Q6166" i="12"/>
  <c r="Q6167" i="12" s="1"/>
  <c r="R6165" i="12"/>
  <c r="N6166" i="12"/>
  <c r="I6167" i="12"/>
  <c r="J6167" i="12" s="1"/>
  <c r="L6167" i="12"/>
  <c r="N6167" i="12" s="1"/>
  <c r="H6168" i="12"/>
  <c r="F6170" i="12"/>
  <c r="G6170" i="12" s="1"/>
  <c r="E6169" i="12"/>
  <c r="P6167" i="12" l="1"/>
  <c r="R6167" i="12" s="1"/>
  <c r="R6166" i="12"/>
  <c r="L6168" i="12"/>
  <c r="M6168" i="12"/>
  <c r="I6168" i="12"/>
  <c r="J6168" i="12" s="1"/>
  <c r="H6169" i="12"/>
  <c r="E6170" i="12"/>
  <c r="F6171" i="12"/>
  <c r="G6171" i="12" s="1"/>
  <c r="P6168" i="12" l="1"/>
  <c r="Q6168" i="12"/>
  <c r="L6169" i="12"/>
  <c r="M6169" i="12"/>
  <c r="N6168" i="12"/>
  <c r="I6169" i="12"/>
  <c r="J6169" i="12" s="1"/>
  <c r="H6170" i="12"/>
  <c r="F6172" i="12"/>
  <c r="G6172" i="12" s="1"/>
  <c r="E6171" i="12"/>
  <c r="P6169" i="12" l="1"/>
  <c r="Q6169" i="12"/>
  <c r="R6168" i="12"/>
  <c r="L6170" i="12"/>
  <c r="M6170" i="12"/>
  <c r="N6169" i="12"/>
  <c r="I6170" i="12"/>
  <c r="J6170" i="12" s="1"/>
  <c r="H6171" i="12"/>
  <c r="F6173" i="12"/>
  <c r="G6173" i="12" s="1"/>
  <c r="E6172" i="12"/>
  <c r="P6170" i="12" l="1"/>
  <c r="Q6170" i="12"/>
  <c r="R6169" i="12"/>
  <c r="L6171" i="12"/>
  <c r="M6171" i="12"/>
  <c r="N6170" i="12"/>
  <c r="I6171" i="12"/>
  <c r="J6171" i="12" s="1"/>
  <c r="H6172" i="12"/>
  <c r="F6174" i="12"/>
  <c r="G6174" i="12" s="1"/>
  <c r="E6173" i="12"/>
  <c r="P6171" i="12" l="1"/>
  <c r="Q6171" i="12"/>
  <c r="R6170" i="12"/>
  <c r="L6172" i="12"/>
  <c r="M6172" i="12"/>
  <c r="N6171" i="12"/>
  <c r="I6172" i="12"/>
  <c r="J6172" i="12" s="1"/>
  <c r="H6173" i="12"/>
  <c r="F6175" i="12"/>
  <c r="G6175" i="12" s="1"/>
  <c r="E6174" i="12"/>
  <c r="P6172" i="12" l="1"/>
  <c r="Q6172" i="12"/>
  <c r="R6171" i="12"/>
  <c r="L6173" i="12"/>
  <c r="M6173" i="12"/>
  <c r="N6172" i="12"/>
  <c r="I6173" i="12"/>
  <c r="J6173" i="12" s="1"/>
  <c r="H6174" i="12"/>
  <c r="F6176" i="12"/>
  <c r="G6176" i="12" s="1"/>
  <c r="E6175" i="12"/>
  <c r="P6173" i="12" l="1"/>
  <c r="Q6173" i="12"/>
  <c r="R6172" i="12"/>
  <c r="L6174" i="12"/>
  <c r="M6174" i="12"/>
  <c r="N6173" i="12"/>
  <c r="I6174" i="12"/>
  <c r="J6174" i="12" s="1"/>
  <c r="H6175" i="12"/>
  <c r="F6177" i="12"/>
  <c r="G6177" i="12" s="1"/>
  <c r="E6176" i="12"/>
  <c r="P6174" i="12" l="1"/>
  <c r="Q6174" i="12"/>
  <c r="R6173" i="12"/>
  <c r="L6175" i="12"/>
  <c r="M6175" i="12"/>
  <c r="N6174" i="12"/>
  <c r="I6175" i="12"/>
  <c r="J6175" i="12" s="1"/>
  <c r="H6176" i="12"/>
  <c r="F6178" i="12"/>
  <c r="G6178" i="12" s="1"/>
  <c r="E6177" i="12"/>
  <c r="P6175" i="12" l="1"/>
  <c r="Q6175" i="12"/>
  <c r="R6174" i="12"/>
  <c r="L6176" i="12"/>
  <c r="M6176" i="12"/>
  <c r="N6175" i="12"/>
  <c r="I6176" i="12"/>
  <c r="J6176" i="12" s="1"/>
  <c r="H6177" i="12"/>
  <c r="E6178" i="12"/>
  <c r="F6179" i="12"/>
  <c r="G6179" i="12" s="1"/>
  <c r="P6176" i="12" l="1"/>
  <c r="Q6176" i="12"/>
  <c r="R6175" i="12"/>
  <c r="L6177" i="12"/>
  <c r="M6177" i="12"/>
  <c r="N6176" i="12"/>
  <c r="I6177" i="12"/>
  <c r="J6177" i="12" s="1"/>
  <c r="H6178" i="12"/>
  <c r="M6178" i="12" s="1"/>
  <c r="F6180" i="12"/>
  <c r="G6180" i="12" s="1"/>
  <c r="E6179" i="12"/>
  <c r="P6177" i="12" l="1"/>
  <c r="Q6177" i="12"/>
  <c r="Q6178" i="12" s="1"/>
  <c r="R6176" i="12"/>
  <c r="N6177" i="12"/>
  <c r="I6178" i="12"/>
  <c r="J6178" i="12" s="1"/>
  <c r="L6178" i="12"/>
  <c r="N6178" i="12" s="1"/>
  <c r="H6179" i="12"/>
  <c r="M6179" i="12" s="1"/>
  <c r="E6180" i="12"/>
  <c r="F6181" i="12"/>
  <c r="G6181" i="12" s="1"/>
  <c r="P6178" i="12" l="1"/>
  <c r="R6178" i="12" s="1"/>
  <c r="Q6179" i="12"/>
  <c r="R6177" i="12"/>
  <c r="I6179" i="12"/>
  <c r="J6179" i="12" s="1"/>
  <c r="L6179" i="12"/>
  <c r="N6179" i="12" s="1"/>
  <c r="H6180" i="12"/>
  <c r="M6180" i="12" s="1"/>
  <c r="F6182" i="12"/>
  <c r="G6182" i="12" s="1"/>
  <c r="E6181" i="12"/>
  <c r="P6179" i="12" l="1"/>
  <c r="R6179" i="12" s="1"/>
  <c r="Q6180" i="12"/>
  <c r="I6180" i="12"/>
  <c r="J6180" i="12" s="1"/>
  <c r="L6180" i="12"/>
  <c r="N6180" i="12" s="1"/>
  <c r="H6181" i="12"/>
  <c r="E6182" i="12"/>
  <c r="F6183" i="12"/>
  <c r="G6183" i="12" s="1"/>
  <c r="P6180" i="12" l="1"/>
  <c r="R6180" i="12" s="1"/>
  <c r="L6181" i="12"/>
  <c r="M6181" i="12"/>
  <c r="I6181" i="12"/>
  <c r="J6181" i="12" s="1"/>
  <c r="H6182" i="12"/>
  <c r="F6184" i="12"/>
  <c r="G6184" i="12" s="1"/>
  <c r="E6183" i="12"/>
  <c r="P6181" i="12" l="1"/>
  <c r="Q6181" i="12"/>
  <c r="L6182" i="12"/>
  <c r="M6182" i="12"/>
  <c r="N6181" i="12"/>
  <c r="I6182" i="12"/>
  <c r="J6182" i="12" s="1"/>
  <c r="H6183" i="12"/>
  <c r="E6184" i="12"/>
  <c r="F6185" i="12"/>
  <c r="G6185" i="12" s="1"/>
  <c r="P6182" i="12" l="1"/>
  <c r="Q6182" i="12"/>
  <c r="R6181" i="12"/>
  <c r="L6183" i="12"/>
  <c r="M6183" i="12"/>
  <c r="N6182" i="12"/>
  <c r="I6183" i="12"/>
  <c r="J6183" i="12" s="1"/>
  <c r="H6184" i="12"/>
  <c r="F6186" i="12"/>
  <c r="G6186" i="12" s="1"/>
  <c r="E6185" i="12"/>
  <c r="P6183" i="12" l="1"/>
  <c r="Q6183" i="12"/>
  <c r="R6182" i="12"/>
  <c r="L6184" i="12"/>
  <c r="M6184" i="12"/>
  <c r="N6183" i="12"/>
  <c r="I6184" i="12"/>
  <c r="J6184" i="12" s="1"/>
  <c r="H6185" i="12"/>
  <c r="E6186" i="12"/>
  <c r="F6187" i="12"/>
  <c r="G6187" i="12" s="1"/>
  <c r="P6184" i="12" l="1"/>
  <c r="Q6184" i="12"/>
  <c r="R6183" i="12"/>
  <c r="L6185" i="12"/>
  <c r="M6185" i="12"/>
  <c r="N6184" i="12"/>
  <c r="I6185" i="12"/>
  <c r="J6185" i="12" s="1"/>
  <c r="H6186" i="12"/>
  <c r="M6186" i="12" s="1"/>
  <c r="F6188" i="12"/>
  <c r="G6188" i="12" s="1"/>
  <c r="E6187" i="12"/>
  <c r="P6185" i="12" l="1"/>
  <c r="Q6185" i="12"/>
  <c r="Q6186" i="12" s="1"/>
  <c r="R6184" i="12"/>
  <c r="N6185" i="12"/>
  <c r="I6186" i="12"/>
  <c r="J6186" i="12" s="1"/>
  <c r="L6186" i="12"/>
  <c r="N6186" i="12" s="1"/>
  <c r="H6187" i="12"/>
  <c r="M6187" i="12" s="1"/>
  <c r="E6188" i="12"/>
  <c r="F6189" i="12"/>
  <c r="G6189" i="12" s="1"/>
  <c r="P6186" i="12" l="1"/>
  <c r="Q6187" i="12"/>
  <c r="R6186" i="12"/>
  <c r="R6185" i="12"/>
  <c r="I6187" i="12"/>
  <c r="J6187" i="12" s="1"/>
  <c r="L6187" i="12"/>
  <c r="N6187" i="12" s="1"/>
  <c r="H6188" i="12"/>
  <c r="M6188" i="12" s="1"/>
  <c r="F6190" i="12"/>
  <c r="G6190" i="12" s="1"/>
  <c r="E6189" i="12"/>
  <c r="P6187" i="12" l="1"/>
  <c r="R6187" i="12" s="1"/>
  <c r="Q6188" i="12"/>
  <c r="I6188" i="12"/>
  <c r="J6188" i="12" s="1"/>
  <c r="L6188" i="12"/>
  <c r="N6188" i="12" s="1"/>
  <c r="H6189" i="12"/>
  <c r="F6191" i="12"/>
  <c r="G6191" i="12" s="1"/>
  <c r="E6190" i="12"/>
  <c r="P6188" i="12" l="1"/>
  <c r="R6188" i="12" s="1"/>
  <c r="L6189" i="12"/>
  <c r="M6189" i="12"/>
  <c r="I6189" i="12"/>
  <c r="J6189" i="12" s="1"/>
  <c r="H6190" i="12"/>
  <c r="E6191" i="12"/>
  <c r="F6192" i="12"/>
  <c r="G6192" i="12" s="1"/>
  <c r="P6189" i="12" l="1"/>
  <c r="Q6189" i="12"/>
  <c r="L6190" i="12"/>
  <c r="M6190" i="12"/>
  <c r="N6189" i="12"/>
  <c r="I6190" i="12"/>
  <c r="J6190" i="12" s="1"/>
  <c r="H6191" i="12"/>
  <c r="M6191" i="12" s="1"/>
  <c r="F6193" i="12"/>
  <c r="G6193" i="12" s="1"/>
  <c r="E6192" i="12"/>
  <c r="P6190" i="12" l="1"/>
  <c r="Q6190" i="12"/>
  <c r="Q6191" i="12" s="1"/>
  <c r="R6189" i="12"/>
  <c r="N6190" i="12"/>
  <c r="I6191" i="12"/>
  <c r="J6191" i="12" s="1"/>
  <c r="L6191" i="12"/>
  <c r="N6191" i="12" s="1"/>
  <c r="H6192" i="12"/>
  <c r="F6194" i="12"/>
  <c r="G6194" i="12" s="1"/>
  <c r="E6193" i="12"/>
  <c r="P6191" i="12" l="1"/>
  <c r="R6191" i="12" s="1"/>
  <c r="R6190" i="12"/>
  <c r="L6192" i="12"/>
  <c r="M6192" i="12"/>
  <c r="I6192" i="12"/>
  <c r="J6192" i="12" s="1"/>
  <c r="H6193" i="12"/>
  <c r="F6195" i="12"/>
  <c r="G6195" i="12" s="1"/>
  <c r="E6194" i="12"/>
  <c r="P6192" i="12" l="1"/>
  <c r="Q6192" i="12"/>
  <c r="L6193" i="12"/>
  <c r="M6193" i="12"/>
  <c r="N6192" i="12"/>
  <c r="I6193" i="12"/>
  <c r="J6193" i="12" s="1"/>
  <c r="H6194" i="12"/>
  <c r="F6196" i="12"/>
  <c r="G6196" i="12" s="1"/>
  <c r="E6195" i="12"/>
  <c r="P6193" i="12" l="1"/>
  <c r="Q6193" i="12"/>
  <c r="R6192" i="12"/>
  <c r="L6194" i="12"/>
  <c r="M6194" i="12"/>
  <c r="N6193" i="12"/>
  <c r="I6194" i="12"/>
  <c r="J6194" i="12" s="1"/>
  <c r="H6195" i="12"/>
  <c r="M6195" i="12" s="1"/>
  <c r="F6197" i="12"/>
  <c r="G6197" i="12" s="1"/>
  <c r="E6196" i="12"/>
  <c r="P6194" i="12" l="1"/>
  <c r="Q6194" i="12"/>
  <c r="Q6195" i="12" s="1"/>
  <c r="R6193" i="12"/>
  <c r="N6194" i="12"/>
  <c r="I6195" i="12"/>
  <c r="J6195" i="12" s="1"/>
  <c r="L6195" i="12"/>
  <c r="N6195" i="12" s="1"/>
  <c r="H6196" i="12"/>
  <c r="F6198" i="12"/>
  <c r="G6198" i="12" s="1"/>
  <c r="E6197" i="12"/>
  <c r="P6195" i="12" l="1"/>
  <c r="R6195" i="12" s="1"/>
  <c r="R6194" i="12"/>
  <c r="L6196" i="12"/>
  <c r="M6196" i="12"/>
  <c r="I6196" i="12"/>
  <c r="J6196" i="12" s="1"/>
  <c r="H6197" i="12"/>
  <c r="F6199" i="12"/>
  <c r="G6199" i="12" s="1"/>
  <c r="E6198" i="12"/>
  <c r="P6196" i="12" l="1"/>
  <c r="Q6196" i="12"/>
  <c r="L6197" i="12"/>
  <c r="M6197" i="12"/>
  <c r="N6196" i="12"/>
  <c r="I6197" i="12"/>
  <c r="J6197" i="12" s="1"/>
  <c r="H6198" i="12"/>
  <c r="M6198" i="12" s="1"/>
  <c r="F6200" i="12"/>
  <c r="G6200" i="12" s="1"/>
  <c r="E6199" i="12"/>
  <c r="P6197" i="12" l="1"/>
  <c r="Q6197" i="12"/>
  <c r="Q6198" i="12" s="1"/>
  <c r="R6196" i="12"/>
  <c r="N6197" i="12"/>
  <c r="I6198" i="12"/>
  <c r="J6198" i="12" s="1"/>
  <c r="L6198" i="12"/>
  <c r="N6198" i="12" s="1"/>
  <c r="H6199" i="12"/>
  <c r="E6200" i="12"/>
  <c r="F6201" i="12"/>
  <c r="G6201" i="12" s="1"/>
  <c r="P6198" i="12" l="1"/>
  <c r="R6198" i="12" s="1"/>
  <c r="R6197" i="12"/>
  <c r="L6199" i="12"/>
  <c r="M6199" i="12"/>
  <c r="I6199" i="12"/>
  <c r="J6199" i="12" s="1"/>
  <c r="H6200" i="12"/>
  <c r="F6202" i="12"/>
  <c r="G6202" i="12" s="1"/>
  <c r="E6201" i="12"/>
  <c r="P6199" i="12" l="1"/>
  <c r="Q6199" i="12"/>
  <c r="L6200" i="12"/>
  <c r="M6200" i="12"/>
  <c r="N6199" i="12"/>
  <c r="I6200" i="12"/>
  <c r="J6200" i="12" s="1"/>
  <c r="H6201" i="12"/>
  <c r="E6202" i="12"/>
  <c r="F6203" i="12"/>
  <c r="G6203" i="12" s="1"/>
  <c r="P6200" i="12" l="1"/>
  <c r="Q6200" i="12"/>
  <c r="R6199" i="12"/>
  <c r="L6201" i="12"/>
  <c r="M6201" i="12"/>
  <c r="N6200" i="12"/>
  <c r="I6201" i="12"/>
  <c r="J6201" i="12" s="1"/>
  <c r="H6202" i="12"/>
  <c r="F6204" i="12"/>
  <c r="G6204" i="12" s="1"/>
  <c r="E6203" i="12"/>
  <c r="P6201" i="12" l="1"/>
  <c r="Q6201" i="12"/>
  <c r="R6200" i="12"/>
  <c r="L6202" i="12"/>
  <c r="M6202" i="12"/>
  <c r="N6201" i="12"/>
  <c r="I6202" i="12"/>
  <c r="J6202" i="12" s="1"/>
  <c r="H6203" i="12"/>
  <c r="F6205" i="12"/>
  <c r="G6205" i="12" s="1"/>
  <c r="E6204" i="12"/>
  <c r="P6202" i="12" l="1"/>
  <c r="Q6202" i="12"/>
  <c r="R6201" i="12"/>
  <c r="N6202" i="12"/>
  <c r="L6203" i="12"/>
  <c r="M6203" i="12"/>
  <c r="I6203" i="12"/>
  <c r="J6203" i="12" s="1"/>
  <c r="H6204" i="12"/>
  <c r="E6205" i="12"/>
  <c r="F6206" i="12"/>
  <c r="G6206" i="12" s="1"/>
  <c r="P6203" i="12" l="1"/>
  <c r="Q6203" i="12"/>
  <c r="R6202" i="12"/>
  <c r="L6204" i="12"/>
  <c r="M6204" i="12"/>
  <c r="N6203" i="12"/>
  <c r="I6204" i="12"/>
  <c r="J6204" i="12" s="1"/>
  <c r="H6205" i="12"/>
  <c r="F6207" i="12"/>
  <c r="G6207" i="12" s="1"/>
  <c r="E6206" i="12"/>
  <c r="P6204" i="12" l="1"/>
  <c r="Q6204" i="12"/>
  <c r="R6203" i="12"/>
  <c r="L6205" i="12"/>
  <c r="M6205" i="12"/>
  <c r="N6204" i="12"/>
  <c r="I6205" i="12"/>
  <c r="J6205" i="12" s="1"/>
  <c r="H6206" i="12"/>
  <c r="F6208" i="12"/>
  <c r="G6208" i="12" s="1"/>
  <c r="E6207" i="12"/>
  <c r="P6205" i="12" l="1"/>
  <c r="Q6205" i="12"/>
  <c r="R6205" i="12" s="1"/>
  <c r="R6204" i="12"/>
  <c r="N6205" i="12"/>
  <c r="L6206" i="12"/>
  <c r="M6206" i="12"/>
  <c r="I6206" i="12"/>
  <c r="J6206" i="12" s="1"/>
  <c r="H6207" i="12"/>
  <c r="F6209" i="12"/>
  <c r="G6209" i="12" s="1"/>
  <c r="E6208" i="12"/>
  <c r="P6206" i="12" l="1"/>
  <c r="Q6206" i="12"/>
  <c r="L6207" i="12"/>
  <c r="M6207" i="12"/>
  <c r="N6206" i="12"/>
  <c r="I6207" i="12"/>
  <c r="J6207" i="12" s="1"/>
  <c r="H6208" i="12"/>
  <c r="E6209" i="12"/>
  <c r="F6210" i="12"/>
  <c r="G6210" i="12" s="1"/>
  <c r="P6207" i="12" l="1"/>
  <c r="Q6207" i="12"/>
  <c r="R6206" i="12"/>
  <c r="L6208" i="12"/>
  <c r="M6208" i="12"/>
  <c r="N6207" i="12"/>
  <c r="I6208" i="12"/>
  <c r="J6208" i="12" s="1"/>
  <c r="H6209" i="12"/>
  <c r="F6211" i="12"/>
  <c r="G6211" i="12" s="1"/>
  <c r="E6210" i="12"/>
  <c r="P6208" i="12" l="1"/>
  <c r="Q6208" i="12"/>
  <c r="R6207" i="12"/>
  <c r="L6209" i="12"/>
  <c r="M6209" i="12"/>
  <c r="N6208" i="12"/>
  <c r="I6209" i="12"/>
  <c r="J6209" i="12" s="1"/>
  <c r="H6210" i="12"/>
  <c r="M6210" i="12" s="1"/>
  <c r="E6211" i="12"/>
  <c r="F6212" i="12"/>
  <c r="G6212" i="12" s="1"/>
  <c r="P6209" i="12" l="1"/>
  <c r="Q6209" i="12"/>
  <c r="Q6210" i="12" s="1"/>
  <c r="R6208" i="12"/>
  <c r="N6209" i="12"/>
  <c r="I6210" i="12"/>
  <c r="J6210" i="12" s="1"/>
  <c r="L6210" i="12"/>
  <c r="N6210" i="12" s="1"/>
  <c r="H6211" i="12"/>
  <c r="M6211" i="12" s="1"/>
  <c r="F6213" i="12"/>
  <c r="G6213" i="12" s="1"/>
  <c r="E6212" i="12"/>
  <c r="P6210" i="12" l="1"/>
  <c r="R6210" i="12" s="1"/>
  <c r="Q6211" i="12"/>
  <c r="R6209" i="12"/>
  <c r="I6211" i="12"/>
  <c r="J6211" i="12" s="1"/>
  <c r="L6211" i="12"/>
  <c r="N6211" i="12" s="1"/>
  <c r="H6212" i="12"/>
  <c r="M6212" i="12" s="1"/>
  <c r="E6213" i="12"/>
  <c r="F6214" i="12"/>
  <c r="G6214" i="12" s="1"/>
  <c r="P6211" i="12" l="1"/>
  <c r="R6211" i="12" s="1"/>
  <c r="Q6212" i="12"/>
  <c r="I6212" i="12"/>
  <c r="J6212" i="12" s="1"/>
  <c r="L6212" i="12"/>
  <c r="N6212" i="12" s="1"/>
  <c r="H6213" i="12"/>
  <c r="F6215" i="12"/>
  <c r="G6215" i="12" s="1"/>
  <c r="E6214" i="12"/>
  <c r="P6212" i="12" l="1"/>
  <c r="R6212" i="12" s="1"/>
  <c r="L6213" i="12"/>
  <c r="M6213" i="12"/>
  <c r="I6213" i="12"/>
  <c r="J6213" i="12" s="1"/>
  <c r="H6214" i="12"/>
  <c r="M6214" i="12" s="1"/>
  <c r="E6215" i="12"/>
  <c r="F6216" i="12"/>
  <c r="G6216" i="12" s="1"/>
  <c r="P6213" i="12" l="1"/>
  <c r="Q6213" i="12"/>
  <c r="Q6214" i="12" s="1"/>
  <c r="N6213" i="12"/>
  <c r="I6214" i="12"/>
  <c r="J6214" i="12" s="1"/>
  <c r="L6214" i="12"/>
  <c r="N6214" i="12" s="1"/>
  <c r="H6215" i="12"/>
  <c r="F6217" i="12"/>
  <c r="G6217" i="12" s="1"/>
  <c r="E6216" i="12"/>
  <c r="P6214" i="12" l="1"/>
  <c r="R6213" i="12"/>
  <c r="L6215" i="12"/>
  <c r="M6215" i="12"/>
  <c r="I6215" i="12"/>
  <c r="J6215" i="12" s="1"/>
  <c r="H6216" i="12"/>
  <c r="M6216" i="12" s="1"/>
  <c r="E6217" i="12"/>
  <c r="F6218" i="12"/>
  <c r="G6218" i="12" s="1"/>
  <c r="P6215" i="12" l="1"/>
  <c r="R6214" i="12"/>
  <c r="Q6215" i="12"/>
  <c r="Q6216" i="12" s="1"/>
  <c r="N6215" i="12"/>
  <c r="I6216" i="12"/>
  <c r="J6216" i="12" s="1"/>
  <c r="L6216" i="12"/>
  <c r="N6216" i="12" s="1"/>
  <c r="H6217" i="12"/>
  <c r="F6219" i="12"/>
  <c r="G6219" i="12" s="1"/>
  <c r="E6218" i="12"/>
  <c r="P6216" i="12" l="1"/>
  <c r="R6216" i="12" s="1"/>
  <c r="R6215" i="12"/>
  <c r="L6217" i="12"/>
  <c r="M6217" i="12"/>
  <c r="I6217" i="12"/>
  <c r="J6217" i="12" s="1"/>
  <c r="H6218" i="12"/>
  <c r="M6218" i="12" s="1"/>
  <c r="E6219" i="12"/>
  <c r="F6220" i="12"/>
  <c r="G6220" i="12" s="1"/>
  <c r="P6217" i="12" l="1"/>
  <c r="Q6217" i="12"/>
  <c r="Q6218" i="12" s="1"/>
  <c r="N6217" i="12"/>
  <c r="I6218" i="12"/>
  <c r="J6218" i="12" s="1"/>
  <c r="L6218" i="12"/>
  <c r="N6218" i="12" s="1"/>
  <c r="H6219" i="12"/>
  <c r="F6221" i="12"/>
  <c r="G6221" i="12" s="1"/>
  <c r="E6220" i="12"/>
  <c r="P6218" i="12" l="1"/>
  <c r="R6218" i="12" s="1"/>
  <c r="R6217" i="12"/>
  <c r="L6219" i="12"/>
  <c r="M6219" i="12"/>
  <c r="I6219" i="12"/>
  <c r="J6219" i="12" s="1"/>
  <c r="H6220" i="12"/>
  <c r="M6220" i="12" s="1"/>
  <c r="F6222" i="12"/>
  <c r="G6222" i="12" s="1"/>
  <c r="E6221" i="12"/>
  <c r="P6219" i="12" l="1"/>
  <c r="Q6219" i="12"/>
  <c r="Q6220" i="12" s="1"/>
  <c r="N6219" i="12"/>
  <c r="I6220" i="12"/>
  <c r="J6220" i="12" s="1"/>
  <c r="L6220" i="12"/>
  <c r="N6220" i="12" s="1"/>
  <c r="H6221" i="12"/>
  <c r="M6221" i="12" s="1"/>
  <c r="E6222" i="12"/>
  <c r="F6223" i="12"/>
  <c r="G6223" i="12" s="1"/>
  <c r="P6220" i="12" l="1"/>
  <c r="R6220" i="12" s="1"/>
  <c r="Q6221" i="12"/>
  <c r="R6219" i="12"/>
  <c r="I6221" i="12"/>
  <c r="J6221" i="12" s="1"/>
  <c r="L6221" i="12"/>
  <c r="N6221" i="12" s="1"/>
  <c r="H6222" i="12"/>
  <c r="F6224" i="12"/>
  <c r="G6224" i="12" s="1"/>
  <c r="E6223" i="12"/>
  <c r="P6221" i="12" l="1"/>
  <c r="R6221" i="12" s="1"/>
  <c r="L6222" i="12"/>
  <c r="M6222" i="12"/>
  <c r="I6222" i="12"/>
  <c r="J6222" i="12" s="1"/>
  <c r="H6223" i="12"/>
  <c r="E6224" i="12"/>
  <c r="F6225" i="12"/>
  <c r="G6225" i="12" s="1"/>
  <c r="P6222" i="12" l="1"/>
  <c r="Q6222" i="12"/>
  <c r="L6223" i="12"/>
  <c r="M6223" i="12"/>
  <c r="N6222" i="12"/>
  <c r="I6223" i="12"/>
  <c r="J6223" i="12" s="1"/>
  <c r="H6224" i="12"/>
  <c r="F6226" i="12"/>
  <c r="G6226" i="12" s="1"/>
  <c r="E6225" i="12"/>
  <c r="P6223" i="12" l="1"/>
  <c r="Q6223" i="12"/>
  <c r="R6222" i="12"/>
  <c r="L6224" i="12"/>
  <c r="M6224" i="12"/>
  <c r="N6223" i="12"/>
  <c r="I6224" i="12"/>
  <c r="J6224" i="12" s="1"/>
  <c r="H6225" i="12"/>
  <c r="E6226" i="12"/>
  <c r="F6227" i="12"/>
  <c r="G6227" i="12" s="1"/>
  <c r="P6224" i="12" l="1"/>
  <c r="Q6224" i="12"/>
  <c r="R6223" i="12"/>
  <c r="L6225" i="12"/>
  <c r="M6225" i="12"/>
  <c r="N6224" i="12"/>
  <c r="I6225" i="12"/>
  <c r="J6225" i="12" s="1"/>
  <c r="H6226" i="12"/>
  <c r="F6228" i="12"/>
  <c r="G6228" i="12" s="1"/>
  <c r="E6227" i="12"/>
  <c r="P6225" i="12" l="1"/>
  <c r="Q6225" i="12"/>
  <c r="R6224" i="12"/>
  <c r="L6226" i="12"/>
  <c r="M6226" i="12"/>
  <c r="N6225" i="12"/>
  <c r="I6226" i="12"/>
  <c r="J6226" i="12" s="1"/>
  <c r="H6227" i="12"/>
  <c r="F6229" i="12"/>
  <c r="G6229" i="12" s="1"/>
  <c r="E6228" i="12"/>
  <c r="P6226" i="12" l="1"/>
  <c r="Q6226" i="12"/>
  <c r="R6225" i="12"/>
  <c r="L6227" i="12"/>
  <c r="M6227" i="12"/>
  <c r="N6226" i="12"/>
  <c r="I6227" i="12"/>
  <c r="J6227" i="12" s="1"/>
  <c r="H6228" i="12"/>
  <c r="E6229" i="12"/>
  <c r="F6230" i="12"/>
  <c r="G6230" i="12" s="1"/>
  <c r="P6227" i="12" l="1"/>
  <c r="Q6227" i="12"/>
  <c r="R6226" i="12"/>
  <c r="L6228" i="12"/>
  <c r="M6228" i="12"/>
  <c r="N6227" i="12"/>
  <c r="I6228" i="12"/>
  <c r="J6228" i="12" s="1"/>
  <c r="H6229" i="12"/>
  <c r="F6231" i="12"/>
  <c r="G6231" i="12" s="1"/>
  <c r="E6230" i="12"/>
  <c r="P6228" i="12" l="1"/>
  <c r="Q6228" i="12"/>
  <c r="R6227" i="12"/>
  <c r="L6229" i="12"/>
  <c r="M6229" i="12"/>
  <c r="N6228" i="12"/>
  <c r="I6229" i="12"/>
  <c r="J6229" i="12" s="1"/>
  <c r="H6230" i="12"/>
  <c r="F6232" i="12"/>
  <c r="G6232" i="12" s="1"/>
  <c r="E6231" i="12"/>
  <c r="P6229" i="12" l="1"/>
  <c r="Q6229" i="12"/>
  <c r="R6228" i="12"/>
  <c r="L6230" i="12"/>
  <c r="M6230" i="12"/>
  <c r="N6229" i="12"/>
  <c r="I6230" i="12"/>
  <c r="J6230" i="12" s="1"/>
  <c r="H6231" i="12"/>
  <c r="F6233" i="12"/>
  <c r="G6233" i="12" s="1"/>
  <c r="E6232" i="12"/>
  <c r="P6230" i="12" l="1"/>
  <c r="Q6230" i="12"/>
  <c r="R6229" i="12"/>
  <c r="L6231" i="12"/>
  <c r="M6231" i="12"/>
  <c r="N6230" i="12"/>
  <c r="I6231" i="12"/>
  <c r="J6231" i="12" s="1"/>
  <c r="H6232" i="12"/>
  <c r="M6232" i="12" s="1"/>
  <c r="F6234" i="12"/>
  <c r="G6234" i="12" s="1"/>
  <c r="E6233" i="12"/>
  <c r="P6231" i="12" l="1"/>
  <c r="Q6231" i="12"/>
  <c r="Q6232" i="12" s="1"/>
  <c r="R6230" i="12"/>
  <c r="N6231" i="12"/>
  <c r="I6232" i="12"/>
  <c r="J6232" i="12" s="1"/>
  <c r="L6232" i="12"/>
  <c r="N6232" i="12" s="1"/>
  <c r="H6233" i="12"/>
  <c r="E6234" i="12"/>
  <c r="F6235" i="12"/>
  <c r="G6235" i="12" s="1"/>
  <c r="P6232" i="12" l="1"/>
  <c r="R6232" i="12" s="1"/>
  <c r="R6231" i="12"/>
  <c r="L6233" i="12"/>
  <c r="M6233" i="12"/>
  <c r="I6233" i="12"/>
  <c r="J6233" i="12" s="1"/>
  <c r="H6234" i="12"/>
  <c r="F6236" i="12"/>
  <c r="G6236" i="12" s="1"/>
  <c r="E6235" i="12"/>
  <c r="P6233" i="12" l="1"/>
  <c r="Q6233" i="12"/>
  <c r="L6234" i="12"/>
  <c r="M6234" i="12"/>
  <c r="N6233" i="12"/>
  <c r="I6234" i="12"/>
  <c r="J6234" i="12" s="1"/>
  <c r="H6235" i="12"/>
  <c r="E6236" i="12"/>
  <c r="F6237" i="12"/>
  <c r="G6237" i="12" s="1"/>
  <c r="P6234" i="12" l="1"/>
  <c r="Q6234" i="12"/>
  <c r="R6233" i="12"/>
  <c r="L6235" i="12"/>
  <c r="M6235" i="12"/>
  <c r="N6234" i="12"/>
  <c r="I6235" i="12"/>
  <c r="J6235" i="12" s="1"/>
  <c r="H6236" i="12"/>
  <c r="M6236" i="12" s="1"/>
  <c r="F6238" i="12"/>
  <c r="G6238" i="12" s="1"/>
  <c r="E6237" i="12"/>
  <c r="P6235" i="12" l="1"/>
  <c r="Q6235" i="12"/>
  <c r="Q6236" i="12" s="1"/>
  <c r="R6234" i="12"/>
  <c r="N6235" i="12"/>
  <c r="I6236" i="12"/>
  <c r="J6236" i="12" s="1"/>
  <c r="L6236" i="12"/>
  <c r="N6236" i="12" s="1"/>
  <c r="H6237" i="12"/>
  <c r="E6238" i="12"/>
  <c r="F6239" i="12"/>
  <c r="G6239" i="12" s="1"/>
  <c r="P6236" i="12" l="1"/>
  <c r="R6236" i="12" s="1"/>
  <c r="R6235" i="12"/>
  <c r="L6237" i="12"/>
  <c r="M6237" i="12"/>
  <c r="I6237" i="12"/>
  <c r="J6237" i="12" s="1"/>
  <c r="H6238" i="12"/>
  <c r="F6240" i="12"/>
  <c r="G6240" i="12" s="1"/>
  <c r="E6239" i="12"/>
  <c r="P6237" i="12" l="1"/>
  <c r="Q6237" i="12"/>
  <c r="L6238" i="12"/>
  <c r="M6238" i="12"/>
  <c r="N6237" i="12"/>
  <c r="I6238" i="12"/>
  <c r="J6238" i="12" s="1"/>
  <c r="H6239" i="12"/>
  <c r="M6239" i="12" s="1"/>
  <c r="E6240" i="12"/>
  <c r="F6241" i="12"/>
  <c r="G6241" i="12" s="1"/>
  <c r="P6238" i="12" l="1"/>
  <c r="Q6238" i="12"/>
  <c r="Q6239" i="12" s="1"/>
  <c r="R6237" i="12"/>
  <c r="N6238" i="12"/>
  <c r="I6239" i="12"/>
  <c r="J6239" i="12" s="1"/>
  <c r="L6239" i="12"/>
  <c r="N6239" i="12" s="1"/>
  <c r="H6240" i="12"/>
  <c r="F6242" i="12"/>
  <c r="G6242" i="12" s="1"/>
  <c r="E6241" i="12"/>
  <c r="P6239" i="12" l="1"/>
  <c r="R6239" i="12" s="1"/>
  <c r="R6238" i="12"/>
  <c r="L6240" i="12"/>
  <c r="M6240" i="12"/>
  <c r="I6240" i="12"/>
  <c r="J6240" i="12" s="1"/>
  <c r="H6241" i="12"/>
  <c r="E6242" i="12"/>
  <c r="F6243" i="12"/>
  <c r="G6243" i="12" s="1"/>
  <c r="P6240" i="12" l="1"/>
  <c r="Q6240" i="12"/>
  <c r="L6241" i="12"/>
  <c r="M6241" i="12"/>
  <c r="N6240" i="12"/>
  <c r="I6241" i="12"/>
  <c r="J6241" i="12" s="1"/>
  <c r="H6242" i="12"/>
  <c r="F6244" i="12"/>
  <c r="G6244" i="12" s="1"/>
  <c r="E6243" i="12"/>
  <c r="P6241" i="12" l="1"/>
  <c r="Q6241" i="12"/>
  <c r="R6240" i="12"/>
  <c r="L6242" i="12"/>
  <c r="M6242" i="12"/>
  <c r="N6241" i="12"/>
  <c r="I6242" i="12"/>
  <c r="J6242" i="12" s="1"/>
  <c r="H6243" i="12"/>
  <c r="M6243" i="12" s="1"/>
  <c r="F6245" i="12"/>
  <c r="G6245" i="12" s="1"/>
  <c r="E6244" i="12"/>
  <c r="P6242" i="12" l="1"/>
  <c r="Q6242" i="12"/>
  <c r="Q6243" i="12" s="1"/>
  <c r="R6241" i="12"/>
  <c r="N6242" i="12"/>
  <c r="I6243" i="12"/>
  <c r="J6243" i="12" s="1"/>
  <c r="L6243" i="12"/>
  <c r="N6243" i="12" s="1"/>
  <c r="H6244" i="12"/>
  <c r="M6244" i="12" s="1"/>
  <c r="F6246" i="12"/>
  <c r="G6246" i="12" s="1"/>
  <c r="E6245" i="12"/>
  <c r="P6243" i="12" l="1"/>
  <c r="R6243" i="12" s="1"/>
  <c r="Q6244" i="12"/>
  <c r="R6242" i="12"/>
  <c r="I6244" i="12"/>
  <c r="J6244" i="12" s="1"/>
  <c r="L6244" i="12"/>
  <c r="N6244" i="12" s="1"/>
  <c r="H6245" i="12"/>
  <c r="F6247" i="12"/>
  <c r="G6247" i="12" s="1"/>
  <c r="E6246" i="12"/>
  <c r="P6244" i="12" l="1"/>
  <c r="R6244" i="12" s="1"/>
  <c r="L6245" i="12"/>
  <c r="M6245" i="12"/>
  <c r="I6245" i="12"/>
  <c r="J6245" i="12" s="1"/>
  <c r="H6246" i="12"/>
  <c r="E6247" i="12"/>
  <c r="F6248" i="12"/>
  <c r="G6248" i="12" s="1"/>
  <c r="P6245" i="12" l="1"/>
  <c r="Q6245" i="12"/>
  <c r="L6246" i="12"/>
  <c r="M6246" i="12"/>
  <c r="N6245" i="12"/>
  <c r="I6246" i="12"/>
  <c r="J6246" i="12" s="1"/>
  <c r="H6247" i="12"/>
  <c r="F6249" i="12"/>
  <c r="G6249" i="12" s="1"/>
  <c r="E6248" i="12"/>
  <c r="P6246" i="12" l="1"/>
  <c r="Q6246" i="12"/>
  <c r="R6245" i="12"/>
  <c r="L6247" i="12"/>
  <c r="M6247" i="12"/>
  <c r="N6246" i="12"/>
  <c r="I6247" i="12"/>
  <c r="J6247" i="12" s="1"/>
  <c r="H6248" i="12"/>
  <c r="F6250" i="12"/>
  <c r="G6250" i="12" s="1"/>
  <c r="E6249" i="12"/>
  <c r="P6247" i="12" l="1"/>
  <c r="Q6247" i="12"/>
  <c r="R6246" i="12"/>
  <c r="L6248" i="12"/>
  <c r="M6248" i="12"/>
  <c r="N6247" i="12"/>
  <c r="I6248" i="12"/>
  <c r="J6248" i="12" s="1"/>
  <c r="H6249" i="12"/>
  <c r="F6251" i="12"/>
  <c r="G6251" i="12" s="1"/>
  <c r="E6250" i="12"/>
  <c r="P6248" i="12" l="1"/>
  <c r="Q6248" i="12"/>
  <c r="R6247" i="12"/>
  <c r="L6249" i="12"/>
  <c r="M6249" i="12"/>
  <c r="N6248" i="12"/>
  <c r="I6249" i="12"/>
  <c r="J6249" i="12" s="1"/>
  <c r="H6250" i="12"/>
  <c r="E6251" i="12"/>
  <c r="F6252" i="12"/>
  <c r="G6252" i="12" s="1"/>
  <c r="P6249" i="12" l="1"/>
  <c r="Q6249" i="12"/>
  <c r="R6248" i="12"/>
  <c r="L6250" i="12"/>
  <c r="M6250" i="12"/>
  <c r="N6249" i="12"/>
  <c r="I6250" i="12"/>
  <c r="J6250" i="12" s="1"/>
  <c r="H6251" i="12"/>
  <c r="M6251" i="12" s="1"/>
  <c r="F6253" i="12"/>
  <c r="G6253" i="12" s="1"/>
  <c r="E6252" i="12"/>
  <c r="P6250" i="12" l="1"/>
  <c r="Q6250" i="12"/>
  <c r="Q6251" i="12" s="1"/>
  <c r="R6249" i="12"/>
  <c r="N6250" i="12"/>
  <c r="I6251" i="12"/>
  <c r="J6251" i="12" s="1"/>
  <c r="L6251" i="12"/>
  <c r="N6251" i="12" s="1"/>
  <c r="H6252" i="12"/>
  <c r="F6254" i="12"/>
  <c r="G6254" i="12" s="1"/>
  <c r="E6253" i="12"/>
  <c r="P6251" i="12" l="1"/>
  <c r="R6251" i="12" s="1"/>
  <c r="R6250" i="12"/>
  <c r="L6252" i="12"/>
  <c r="M6252" i="12"/>
  <c r="I6252" i="12"/>
  <c r="J6252" i="12" s="1"/>
  <c r="H6253" i="12"/>
  <c r="M6253" i="12" s="1"/>
  <c r="F6255" i="12"/>
  <c r="G6255" i="12" s="1"/>
  <c r="E6254" i="12"/>
  <c r="P6252" i="12" l="1"/>
  <c r="Q6252" i="12"/>
  <c r="Q6253" i="12" s="1"/>
  <c r="N6252" i="12"/>
  <c r="I6253" i="12"/>
  <c r="J6253" i="12" s="1"/>
  <c r="L6253" i="12"/>
  <c r="N6253" i="12" s="1"/>
  <c r="H6254" i="12"/>
  <c r="M6254" i="12" s="1"/>
  <c r="E6255" i="12"/>
  <c r="F6256" i="12"/>
  <c r="G6256" i="12" s="1"/>
  <c r="P6253" i="12" l="1"/>
  <c r="Q6254" i="12"/>
  <c r="R6252" i="12"/>
  <c r="R6253" i="12"/>
  <c r="I6254" i="12"/>
  <c r="J6254" i="12" s="1"/>
  <c r="L6254" i="12"/>
  <c r="N6254" i="12" s="1"/>
  <c r="H6255" i="12"/>
  <c r="F6257" i="12"/>
  <c r="G6257" i="12" s="1"/>
  <c r="E6256" i="12"/>
  <c r="P6254" i="12" l="1"/>
  <c r="R6254" i="12" s="1"/>
  <c r="L6255" i="12"/>
  <c r="M6255" i="12"/>
  <c r="I6255" i="12"/>
  <c r="J6255" i="12" s="1"/>
  <c r="H6256" i="12"/>
  <c r="E6257" i="12"/>
  <c r="F6258" i="12"/>
  <c r="G6258" i="12" s="1"/>
  <c r="P6255" i="12" l="1"/>
  <c r="Q6255" i="12"/>
  <c r="L6256" i="12"/>
  <c r="M6256" i="12"/>
  <c r="N6255" i="12"/>
  <c r="I6256" i="12"/>
  <c r="J6256" i="12" s="1"/>
  <c r="H6257" i="12"/>
  <c r="F6259" i="12"/>
  <c r="G6259" i="12" s="1"/>
  <c r="E6258" i="12"/>
  <c r="P6256" i="12" l="1"/>
  <c r="Q6256" i="12"/>
  <c r="R6255" i="12"/>
  <c r="L6257" i="12"/>
  <c r="M6257" i="12"/>
  <c r="N6256" i="12"/>
  <c r="I6257" i="12"/>
  <c r="J6257" i="12" s="1"/>
  <c r="H6258" i="12"/>
  <c r="M6258" i="12" s="1"/>
  <c r="E6259" i="12"/>
  <c r="F6260" i="12"/>
  <c r="G6260" i="12" s="1"/>
  <c r="P6257" i="12" l="1"/>
  <c r="Q6257" i="12"/>
  <c r="Q6258" i="12" s="1"/>
  <c r="R6256" i="12"/>
  <c r="N6257" i="12"/>
  <c r="I6258" i="12"/>
  <c r="J6258" i="12" s="1"/>
  <c r="L6258" i="12"/>
  <c r="N6258" i="12" s="1"/>
  <c r="H6259" i="12"/>
  <c r="F6261" i="12"/>
  <c r="G6261" i="12" s="1"/>
  <c r="E6260" i="12"/>
  <c r="P6258" i="12" l="1"/>
  <c r="R6258" i="12" s="1"/>
  <c r="R6257" i="12"/>
  <c r="L6259" i="12"/>
  <c r="M6259" i="12"/>
  <c r="I6259" i="12"/>
  <c r="J6259" i="12" s="1"/>
  <c r="H6260" i="12"/>
  <c r="E6261" i="12"/>
  <c r="F6262" i="12"/>
  <c r="G6262" i="12" s="1"/>
  <c r="P6259" i="12" l="1"/>
  <c r="Q6259" i="12"/>
  <c r="L6260" i="12"/>
  <c r="M6260" i="12"/>
  <c r="N6259" i="12"/>
  <c r="I6260" i="12"/>
  <c r="J6260" i="12" s="1"/>
  <c r="H6261" i="12"/>
  <c r="F6263" i="12"/>
  <c r="G6263" i="12" s="1"/>
  <c r="E6262" i="12"/>
  <c r="P6260" i="12" l="1"/>
  <c r="Q6260" i="12"/>
  <c r="R6259" i="12"/>
  <c r="L6261" i="12"/>
  <c r="M6261" i="12"/>
  <c r="N6260" i="12"/>
  <c r="I6261" i="12"/>
  <c r="J6261" i="12" s="1"/>
  <c r="H6262" i="12"/>
  <c r="M6262" i="12" s="1"/>
  <c r="E6263" i="12"/>
  <c r="F6264" i="12"/>
  <c r="G6264" i="12" s="1"/>
  <c r="P6261" i="12" l="1"/>
  <c r="Q6261" i="12"/>
  <c r="Q6262" i="12" s="1"/>
  <c r="R6260" i="12"/>
  <c r="N6261" i="12"/>
  <c r="I6262" i="12"/>
  <c r="J6262" i="12" s="1"/>
  <c r="L6262" i="12"/>
  <c r="N6262" i="12" s="1"/>
  <c r="H6263" i="12"/>
  <c r="F6265" i="12"/>
  <c r="G6265" i="12" s="1"/>
  <c r="E6264" i="12"/>
  <c r="P6262" i="12" l="1"/>
  <c r="R6261" i="12"/>
  <c r="L6263" i="12"/>
  <c r="M6263" i="12"/>
  <c r="I6263" i="12"/>
  <c r="J6263" i="12" s="1"/>
  <c r="H6264" i="12"/>
  <c r="M6264" i="12" s="1"/>
  <c r="E6265" i="12"/>
  <c r="F6266" i="12"/>
  <c r="G6266" i="12" s="1"/>
  <c r="P6263" i="12" l="1"/>
  <c r="R6262" i="12"/>
  <c r="Q6263" i="12"/>
  <c r="Q6264" i="12" s="1"/>
  <c r="N6263" i="12"/>
  <c r="I6264" i="12"/>
  <c r="J6264" i="12" s="1"/>
  <c r="L6264" i="12"/>
  <c r="N6264" i="12" s="1"/>
  <c r="H6265" i="12"/>
  <c r="F6267" i="12"/>
  <c r="G6267" i="12" s="1"/>
  <c r="E6266" i="12"/>
  <c r="P6264" i="12" l="1"/>
  <c r="R6264" i="12" s="1"/>
  <c r="R6263" i="12"/>
  <c r="L6265" i="12"/>
  <c r="M6265" i="12"/>
  <c r="I6265" i="12"/>
  <c r="J6265" i="12" s="1"/>
  <c r="H6266" i="12"/>
  <c r="E6267" i="12"/>
  <c r="F6268" i="12"/>
  <c r="G6268" i="12" s="1"/>
  <c r="P6265" i="12" l="1"/>
  <c r="Q6265" i="12"/>
  <c r="L6266" i="12"/>
  <c r="M6266" i="12"/>
  <c r="N6265" i="12"/>
  <c r="I6266" i="12"/>
  <c r="J6266" i="12" s="1"/>
  <c r="H6267" i="12"/>
  <c r="F6269" i="12"/>
  <c r="G6269" i="12" s="1"/>
  <c r="E6268" i="12"/>
  <c r="P6266" i="12" l="1"/>
  <c r="Q6266" i="12"/>
  <c r="R6265" i="12"/>
  <c r="L6267" i="12"/>
  <c r="M6267" i="12"/>
  <c r="N6266" i="12"/>
  <c r="I6267" i="12"/>
  <c r="J6267" i="12" s="1"/>
  <c r="H6268" i="12"/>
  <c r="M6268" i="12" s="1"/>
  <c r="E6269" i="12"/>
  <c r="F6270" i="12"/>
  <c r="G6270" i="12" s="1"/>
  <c r="P6267" i="12" l="1"/>
  <c r="Q6267" i="12"/>
  <c r="Q6268" i="12" s="1"/>
  <c r="R6266" i="12"/>
  <c r="N6267" i="12"/>
  <c r="I6268" i="12"/>
  <c r="J6268" i="12" s="1"/>
  <c r="L6268" i="12"/>
  <c r="N6268" i="12" s="1"/>
  <c r="H6269" i="12"/>
  <c r="F6271" i="12"/>
  <c r="G6271" i="12" s="1"/>
  <c r="E6270" i="12"/>
  <c r="P6268" i="12" l="1"/>
  <c r="R6268" i="12" s="1"/>
  <c r="R6267" i="12"/>
  <c r="L6269" i="12"/>
  <c r="M6269" i="12"/>
  <c r="I6269" i="12"/>
  <c r="J6269" i="12" s="1"/>
  <c r="H6270" i="12"/>
  <c r="E6271" i="12"/>
  <c r="F6272" i="12"/>
  <c r="G6272" i="12" s="1"/>
  <c r="P6269" i="12" l="1"/>
  <c r="Q6269" i="12"/>
  <c r="L6270" i="12"/>
  <c r="M6270" i="12"/>
  <c r="N6269" i="12"/>
  <c r="I6270" i="12"/>
  <c r="J6270" i="12" s="1"/>
  <c r="H6271" i="12"/>
  <c r="F6273" i="12"/>
  <c r="G6273" i="12" s="1"/>
  <c r="E6272" i="12"/>
  <c r="P6270" i="12" l="1"/>
  <c r="Q6270" i="12"/>
  <c r="R6269" i="12"/>
  <c r="L6271" i="12"/>
  <c r="M6271" i="12"/>
  <c r="N6270" i="12"/>
  <c r="I6271" i="12"/>
  <c r="J6271" i="12" s="1"/>
  <c r="H6272" i="12"/>
  <c r="M6272" i="12" s="1"/>
  <c r="E6273" i="12"/>
  <c r="F6274" i="12"/>
  <c r="G6274" i="12" s="1"/>
  <c r="P6271" i="12" l="1"/>
  <c r="Q6271" i="12"/>
  <c r="Q6272" i="12" s="1"/>
  <c r="R6270" i="12"/>
  <c r="N6271" i="12"/>
  <c r="I6272" i="12"/>
  <c r="J6272" i="12" s="1"/>
  <c r="L6272" i="12"/>
  <c r="N6272" i="12" s="1"/>
  <c r="H6273" i="12"/>
  <c r="F6275" i="12"/>
  <c r="G6275" i="12" s="1"/>
  <c r="E6274" i="12"/>
  <c r="P6272" i="12" l="1"/>
  <c r="R6272" i="12" s="1"/>
  <c r="R6271" i="12"/>
  <c r="L6273" i="12"/>
  <c r="M6273" i="12"/>
  <c r="I6273" i="12"/>
  <c r="J6273" i="12" s="1"/>
  <c r="H6274" i="12"/>
  <c r="E6275" i="12"/>
  <c r="F6276" i="12"/>
  <c r="G6276" i="12" s="1"/>
  <c r="P6273" i="12" l="1"/>
  <c r="Q6273" i="12"/>
  <c r="L6274" i="12"/>
  <c r="M6274" i="12"/>
  <c r="N6273" i="12"/>
  <c r="I6274" i="12"/>
  <c r="J6274" i="12" s="1"/>
  <c r="H6275" i="12"/>
  <c r="F6277" i="12"/>
  <c r="G6277" i="12" s="1"/>
  <c r="E6276" i="12"/>
  <c r="P6274" i="12" l="1"/>
  <c r="Q6274" i="12"/>
  <c r="R6273" i="12"/>
  <c r="L6275" i="12"/>
  <c r="M6275" i="12"/>
  <c r="N6274" i="12"/>
  <c r="I6275" i="12"/>
  <c r="J6275" i="12" s="1"/>
  <c r="H6276" i="12"/>
  <c r="F6278" i="12"/>
  <c r="G6278" i="12" s="1"/>
  <c r="E6277" i="12"/>
  <c r="P6275" i="12" l="1"/>
  <c r="Q6275" i="12"/>
  <c r="R6274" i="12"/>
  <c r="L6276" i="12"/>
  <c r="M6276" i="12"/>
  <c r="N6275" i="12"/>
  <c r="I6276" i="12"/>
  <c r="J6276" i="12" s="1"/>
  <c r="H6277" i="12"/>
  <c r="E6278" i="12"/>
  <c r="F6279" i="12"/>
  <c r="G6279" i="12" s="1"/>
  <c r="P6276" i="12" l="1"/>
  <c r="Q6276" i="12"/>
  <c r="R6275" i="12"/>
  <c r="L6277" i="12"/>
  <c r="M6277" i="12"/>
  <c r="N6276" i="12"/>
  <c r="I6277" i="12"/>
  <c r="J6277" i="12" s="1"/>
  <c r="H6278" i="12"/>
  <c r="F6280" i="12"/>
  <c r="G6280" i="12" s="1"/>
  <c r="E6279" i="12"/>
  <c r="P6277" i="12" l="1"/>
  <c r="Q6277" i="12"/>
  <c r="R6276" i="12"/>
  <c r="L6278" i="12"/>
  <c r="M6278" i="12"/>
  <c r="N6277" i="12"/>
  <c r="I6278" i="12"/>
  <c r="J6278" i="12" s="1"/>
  <c r="H6279" i="12"/>
  <c r="E6280" i="12"/>
  <c r="F6281" i="12"/>
  <c r="G6281" i="12" s="1"/>
  <c r="P6278" i="12" l="1"/>
  <c r="Q6278" i="12"/>
  <c r="R6277" i="12"/>
  <c r="L6279" i="12"/>
  <c r="M6279" i="12"/>
  <c r="N6278" i="12"/>
  <c r="I6279" i="12"/>
  <c r="J6279" i="12" s="1"/>
  <c r="H6280" i="12"/>
  <c r="F6282" i="12"/>
  <c r="G6282" i="12" s="1"/>
  <c r="E6281" i="12"/>
  <c r="P6279" i="12" l="1"/>
  <c r="Q6279" i="12"/>
  <c r="R6278" i="12"/>
  <c r="L6280" i="12"/>
  <c r="M6280" i="12"/>
  <c r="N6279" i="12"/>
  <c r="I6280" i="12"/>
  <c r="J6280" i="12" s="1"/>
  <c r="H6281" i="12"/>
  <c r="F6283" i="12"/>
  <c r="G6283" i="12" s="1"/>
  <c r="E6282" i="12"/>
  <c r="P6280" i="12" l="1"/>
  <c r="Q6280" i="12"/>
  <c r="R6279" i="12"/>
  <c r="L6281" i="12"/>
  <c r="M6281" i="12"/>
  <c r="N6280" i="12"/>
  <c r="I6281" i="12"/>
  <c r="J6281" i="12" s="1"/>
  <c r="H6282" i="12"/>
  <c r="E6283" i="12"/>
  <c r="F6284" i="12"/>
  <c r="G6284" i="12" s="1"/>
  <c r="P6281" i="12" l="1"/>
  <c r="Q6281" i="12"/>
  <c r="R6280" i="12"/>
  <c r="L6282" i="12"/>
  <c r="M6282" i="12"/>
  <c r="N6281" i="12"/>
  <c r="I6282" i="12"/>
  <c r="J6282" i="12" s="1"/>
  <c r="H6283" i="12"/>
  <c r="F6285" i="12"/>
  <c r="G6285" i="12" s="1"/>
  <c r="E6284" i="12"/>
  <c r="P6282" i="12" l="1"/>
  <c r="Q6282" i="12"/>
  <c r="R6281" i="12"/>
  <c r="L6283" i="12"/>
  <c r="M6283" i="12"/>
  <c r="N6282" i="12"/>
  <c r="I6283" i="12"/>
  <c r="J6283" i="12" s="1"/>
  <c r="H6284" i="12"/>
  <c r="E6285" i="12"/>
  <c r="F6286" i="12"/>
  <c r="G6286" i="12" s="1"/>
  <c r="P6283" i="12" l="1"/>
  <c r="Q6283" i="12"/>
  <c r="R6282" i="12"/>
  <c r="L6284" i="12"/>
  <c r="M6284" i="12"/>
  <c r="N6283" i="12"/>
  <c r="I6284" i="12"/>
  <c r="J6284" i="12" s="1"/>
  <c r="H6285" i="12"/>
  <c r="F6287" i="12"/>
  <c r="G6287" i="12" s="1"/>
  <c r="E6286" i="12"/>
  <c r="P6284" i="12" l="1"/>
  <c r="Q6284" i="12"/>
  <c r="R6283" i="12"/>
  <c r="L6285" i="12"/>
  <c r="M6285" i="12"/>
  <c r="N6284" i="12"/>
  <c r="I6285" i="12"/>
  <c r="J6285" i="12" s="1"/>
  <c r="H6286" i="12"/>
  <c r="E6287" i="12"/>
  <c r="F6288" i="12"/>
  <c r="G6288" i="12" s="1"/>
  <c r="P6285" i="12" l="1"/>
  <c r="Q6285" i="12"/>
  <c r="R6284" i="12"/>
  <c r="L6286" i="12"/>
  <c r="M6286" i="12"/>
  <c r="N6285" i="12"/>
  <c r="I6286" i="12"/>
  <c r="J6286" i="12" s="1"/>
  <c r="H6287" i="12"/>
  <c r="F6289" i="12"/>
  <c r="G6289" i="12" s="1"/>
  <c r="E6288" i="12"/>
  <c r="P6286" i="12" l="1"/>
  <c r="Q6286" i="12"/>
  <c r="R6285" i="12"/>
  <c r="L6287" i="12"/>
  <c r="M6287" i="12"/>
  <c r="N6286" i="12"/>
  <c r="I6287" i="12"/>
  <c r="J6287" i="12" s="1"/>
  <c r="H6288" i="12"/>
  <c r="E6289" i="12"/>
  <c r="F6290" i="12"/>
  <c r="G6290" i="12" s="1"/>
  <c r="P6287" i="12" l="1"/>
  <c r="Q6287" i="12"/>
  <c r="R6286" i="12"/>
  <c r="L6288" i="12"/>
  <c r="M6288" i="12"/>
  <c r="N6287" i="12"/>
  <c r="I6288" i="12"/>
  <c r="J6288" i="12" s="1"/>
  <c r="H6289" i="12"/>
  <c r="F6291" i="12"/>
  <c r="G6291" i="12" s="1"/>
  <c r="E6290" i="12"/>
  <c r="P6288" i="12" l="1"/>
  <c r="Q6288" i="12"/>
  <c r="R6287" i="12"/>
  <c r="L6289" i="12"/>
  <c r="M6289" i="12"/>
  <c r="N6288" i="12"/>
  <c r="I6289" i="12"/>
  <c r="J6289" i="12" s="1"/>
  <c r="H6290" i="12"/>
  <c r="F6292" i="12"/>
  <c r="G6292" i="12" s="1"/>
  <c r="E6291" i="12"/>
  <c r="P6289" i="12" l="1"/>
  <c r="Q6289" i="12"/>
  <c r="R6288" i="12"/>
  <c r="L6290" i="12"/>
  <c r="M6290" i="12"/>
  <c r="N6289" i="12"/>
  <c r="I6290" i="12"/>
  <c r="J6290" i="12" s="1"/>
  <c r="H6291" i="12"/>
  <c r="E6292" i="12"/>
  <c r="F6293" i="12"/>
  <c r="G6293" i="12" s="1"/>
  <c r="P6290" i="12" l="1"/>
  <c r="Q6290" i="12"/>
  <c r="R6289" i="12"/>
  <c r="L6291" i="12"/>
  <c r="M6291" i="12"/>
  <c r="N6290" i="12"/>
  <c r="I6291" i="12"/>
  <c r="J6291" i="12" s="1"/>
  <c r="H6292" i="12"/>
  <c r="F6294" i="12"/>
  <c r="G6294" i="12" s="1"/>
  <c r="E6293" i="12"/>
  <c r="P6291" i="12" l="1"/>
  <c r="Q6291" i="12"/>
  <c r="R6290" i="12"/>
  <c r="L6292" i="12"/>
  <c r="M6292" i="12"/>
  <c r="N6291" i="12"/>
  <c r="I6292" i="12"/>
  <c r="J6292" i="12" s="1"/>
  <c r="H6293" i="12"/>
  <c r="F6295" i="12"/>
  <c r="G6295" i="12" s="1"/>
  <c r="E6294" i="12"/>
  <c r="P6292" i="12" l="1"/>
  <c r="Q6292" i="12"/>
  <c r="R6291" i="12"/>
  <c r="L6293" i="12"/>
  <c r="M6293" i="12"/>
  <c r="N6292" i="12"/>
  <c r="I6293" i="12"/>
  <c r="J6293" i="12" s="1"/>
  <c r="H6294" i="12"/>
  <c r="F6296" i="12"/>
  <c r="G6296" i="12" s="1"/>
  <c r="E6295" i="12"/>
  <c r="P6293" i="12" l="1"/>
  <c r="Q6293" i="12"/>
  <c r="R6292" i="12"/>
  <c r="L6294" i="12"/>
  <c r="M6294" i="12"/>
  <c r="N6293" i="12"/>
  <c r="I6294" i="12"/>
  <c r="J6294" i="12" s="1"/>
  <c r="H6295" i="12"/>
  <c r="E6296" i="12"/>
  <c r="F6297" i="12"/>
  <c r="G6297" i="12" s="1"/>
  <c r="P6294" i="12" l="1"/>
  <c r="Q6294" i="12"/>
  <c r="R6293" i="12"/>
  <c r="L6295" i="12"/>
  <c r="M6295" i="12"/>
  <c r="N6294" i="12"/>
  <c r="I6295" i="12"/>
  <c r="J6295" i="12" s="1"/>
  <c r="H6296" i="12"/>
  <c r="F6298" i="12"/>
  <c r="G6298" i="12" s="1"/>
  <c r="E6297" i="12"/>
  <c r="P6295" i="12" l="1"/>
  <c r="Q6295" i="12"/>
  <c r="R6294" i="12"/>
  <c r="L6296" i="12"/>
  <c r="M6296" i="12"/>
  <c r="N6295" i="12"/>
  <c r="I6296" i="12"/>
  <c r="J6296" i="12" s="1"/>
  <c r="H6297" i="12"/>
  <c r="E6298" i="12"/>
  <c r="F6299" i="12"/>
  <c r="G6299" i="12" s="1"/>
  <c r="P6296" i="12" l="1"/>
  <c r="Q6296" i="12"/>
  <c r="R6295" i="12"/>
  <c r="L6297" i="12"/>
  <c r="M6297" i="12"/>
  <c r="N6296" i="12"/>
  <c r="I6297" i="12"/>
  <c r="J6297" i="12" s="1"/>
  <c r="H6298" i="12"/>
  <c r="F6300" i="12"/>
  <c r="G6300" i="12" s="1"/>
  <c r="E6299" i="12"/>
  <c r="P6297" i="12" l="1"/>
  <c r="Q6297" i="12"/>
  <c r="R6296" i="12"/>
  <c r="N6297" i="12"/>
  <c r="L6298" i="12"/>
  <c r="M6298" i="12"/>
  <c r="I6298" i="12"/>
  <c r="J6298" i="12" s="1"/>
  <c r="H6299" i="12"/>
  <c r="E6300" i="12"/>
  <c r="F6301" i="12"/>
  <c r="G6301" i="12" s="1"/>
  <c r="P6298" i="12" l="1"/>
  <c r="Q6298" i="12"/>
  <c r="R6297" i="12"/>
  <c r="L6299" i="12"/>
  <c r="M6299" i="12"/>
  <c r="N6298" i="12"/>
  <c r="I6299" i="12"/>
  <c r="J6299" i="12" s="1"/>
  <c r="H6300" i="12"/>
  <c r="F6302" i="12"/>
  <c r="G6302" i="12" s="1"/>
  <c r="E6301" i="12"/>
  <c r="P6299" i="12" l="1"/>
  <c r="Q6299" i="12"/>
  <c r="R6298" i="12"/>
  <c r="L6300" i="12"/>
  <c r="M6300" i="12"/>
  <c r="N6299" i="12"/>
  <c r="I6300" i="12"/>
  <c r="J6300" i="12" s="1"/>
  <c r="H6301" i="12"/>
  <c r="F6303" i="12"/>
  <c r="G6303" i="12" s="1"/>
  <c r="E6302" i="12"/>
  <c r="P6300" i="12" l="1"/>
  <c r="Q6300" i="12"/>
  <c r="R6299" i="12"/>
  <c r="L6301" i="12"/>
  <c r="M6301" i="12"/>
  <c r="N6300" i="12"/>
  <c r="I6301" i="12"/>
  <c r="J6301" i="12" s="1"/>
  <c r="H6302" i="12"/>
  <c r="F6304" i="12"/>
  <c r="G6304" i="12" s="1"/>
  <c r="E6303" i="12"/>
  <c r="P6301" i="12" l="1"/>
  <c r="Q6301" i="12"/>
  <c r="R6300" i="12"/>
  <c r="L6302" i="12"/>
  <c r="M6302" i="12"/>
  <c r="N6301" i="12"/>
  <c r="I6302" i="12"/>
  <c r="J6302" i="12" s="1"/>
  <c r="H6303" i="12"/>
  <c r="F6305" i="12"/>
  <c r="G6305" i="12" s="1"/>
  <c r="E6304" i="12"/>
  <c r="P6302" i="12" l="1"/>
  <c r="Q6302" i="12"/>
  <c r="R6301" i="12"/>
  <c r="L6303" i="12"/>
  <c r="M6303" i="12"/>
  <c r="N6302" i="12"/>
  <c r="I6303" i="12"/>
  <c r="J6303" i="12" s="1"/>
  <c r="H6304" i="12"/>
  <c r="E6305" i="12"/>
  <c r="F6306" i="12"/>
  <c r="G6306" i="12" s="1"/>
  <c r="P6303" i="12" l="1"/>
  <c r="Q6303" i="12"/>
  <c r="R6302" i="12"/>
  <c r="L6304" i="12"/>
  <c r="M6304" i="12"/>
  <c r="N6303" i="12"/>
  <c r="I6304" i="12"/>
  <c r="J6304" i="12" s="1"/>
  <c r="H6305" i="12"/>
  <c r="F6307" i="12"/>
  <c r="G6307" i="12" s="1"/>
  <c r="E6306" i="12"/>
  <c r="P6304" i="12" l="1"/>
  <c r="Q6304" i="12"/>
  <c r="R6303" i="12"/>
  <c r="L6305" i="12"/>
  <c r="M6305" i="12"/>
  <c r="N6304" i="12"/>
  <c r="I6305" i="12"/>
  <c r="J6305" i="12" s="1"/>
  <c r="H6306" i="12"/>
  <c r="M6306" i="12" s="1"/>
  <c r="E6307" i="12"/>
  <c r="F6308" i="12"/>
  <c r="G6308" i="12" s="1"/>
  <c r="P6305" i="12" l="1"/>
  <c r="Q6305" i="12"/>
  <c r="Q6306" i="12" s="1"/>
  <c r="R6304" i="12"/>
  <c r="N6305" i="12"/>
  <c r="I6306" i="12"/>
  <c r="J6306" i="12" s="1"/>
  <c r="L6306" i="12"/>
  <c r="N6306" i="12" s="1"/>
  <c r="H6307" i="12"/>
  <c r="F6309" i="12"/>
  <c r="G6309" i="12" s="1"/>
  <c r="E6308" i="12"/>
  <c r="P6306" i="12" l="1"/>
  <c r="R6306" i="12" s="1"/>
  <c r="R6305" i="12"/>
  <c r="L6307" i="12"/>
  <c r="M6307" i="12"/>
  <c r="I6307" i="12"/>
  <c r="J6307" i="12" s="1"/>
  <c r="H6308" i="12"/>
  <c r="F6310" i="12"/>
  <c r="G6310" i="12" s="1"/>
  <c r="E6309" i="12"/>
  <c r="P6307" i="12" l="1"/>
  <c r="Q6307" i="12"/>
  <c r="L6308" i="12"/>
  <c r="M6308" i="12"/>
  <c r="N6307" i="12"/>
  <c r="I6308" i="12"/>
  <c r="J6308" i="12" s="1"/>
  <c r="H6309" i="12"/>
  <c r="E6310" i="12"/>
  <c r="F6311" i="12"/>
  <c r="G6311" i="12" s="1"/>
  <c r="P6308" i="12" l="1"/>
  <c r="Q6308" i="12"/>
  <c r="R6307" i="12"/>
  <c r="L6309" i="12"/>
  <c r="M6309" i="12"/>
  <c r="N6308" i="12"/>
  <c r="I6309" i="12"/>
  <c r="J6309" i="12" s="1"/>
  <c r="H6310" i="12"/>
  <c r="F6312" i="12"/>
  <c r="G6312" i="12" s="1"/>
  <c r="E6311" i="12"/>
  <c r="P6309" i="12" l="1"/>
  <c r="Q6309" i="12"/>
  <c r="R6308" i="12"/>
  <c r="L6310" i="12"/>
  <c r="M6310" i="12"/>
  <c r="N6309" i="12"/>
  <c r="I6310" i="12"/>
  <c r="J6310" i="12" s="1"/>
  <c r="H6311" i="12"/>
  <c r="E6312" i="12"/>
  <c r="F6313" i="12"/>
  <c r="G6313" i="12" s="1"/>
  <c r="P6310" i="12" l="1"/>
  <c r="Q6310" i="12"/>
  <c r="R6309" i="12"/>
  <c r="L6311" i="12"/>
  <c r="M6311" i="12"/>
  <c r="N6310" i="12"/>
  <c r="I6311" i="12"/>
  <c r="J6311" i="12" s="1"/>
  <c r="H6312" i="12"/>
  <c r="F6314" i="12"/>
  <c r="G6314" i="12" s="1"/>
  <c r="E6313" i="12"/>
  <c r="P6311" i="12" l="1"/>
  <c r="Q6311" i="12"/>
  <c r="R6310" i="12"/>
  <c r="L6312" i="12"/>
  <c r="M6312" i="12"/>
  <c r="N6311" i="12"/>
  <c r="I6312" i="12"/>
  <c r="J6312" i="12" s="1"/>
  <c r="H6313" i="12"/>
  <c r="E6314" i="12"/>
  <c r="F6315" i="12"/>
  <c r="G6315" i="12" s="1"/>
  <c r="P6312" i="12" l="1"/>
  <c r="Q6312" i="12"/>
  <c r="R6311" i="12"/>
  <c r="L6313" i="12"/>
  <c r="M6313" i="12"/>
  <c r="N6312" i="12"/>
  <c r="I6313" i="12"/>
  <c r="J6313" i="12" s="1"/>
  <c r="H6314" i="12"/>
  <c r="F6316" i="12"/>
  <c r="G6316" i="12" s="1"/>
  <c r="E6315" i="12"/>
  <c r="P6313" i="12" l="1"/>
  <c r="Q6313" i="12"/>
  <c r="R6312" i="12"/>
  <c r="L6314" i="12"/>
  <c r="M6314" i="12"/>
  <c r="N6313" i="12"/>
  <c r="I6314" i="12"/>
  <c r="J6314" i="12" s="1"/>
  <c r="H6315" i="12"/>
  <c r="E6316" i="12"/>
  <c r="F6317" i="12"/>
  <c r="G6317" i="12" s="1"/>
  <c r="P6314" i="12" l="1"/>
  <c r="Q6314" i="12"/>
  <c r="R6313" i="12"/>
  <c r="L6315" i="12"/>
  <c r="M6315" i="12"/>
  <c r="N6314" i="12"/>
  <c r="I6315" i="12"/>
  <c r="J6315" i="12" s="1"/>
  <c r="H6316" i="12"/>
  <c r="F6318" i="12"/>
  <c r="G6318" i="12" s="1"/>
  <c r="E6317" i="12"/>
  <c r="P6315" i="12" l="1"/>
  <c r="Q6315" i="12"/>
  <c r="R6314" i="12"/>
  <c r="L6316" i="12"/>
  <c r="M6316" i="12"/>
  <c r="N6315" i="12"/>
  <c r="I6316" i="12"/>
  <c r="J6316" i="12" s="1"/>
  <c r="H6317" i="12"/>
  <c r="F6319" i="12"/>
  <c r="G6319" i="12" s="1"/>
  <c r="E6318" i="12"/>
  <c r="P6316" i="12" l="1"/>
  <c r="Q6316" i="12"/>
  <c r="R6315" i="12"/>
  <c r="L6317" i="12"/>
  <c r="M6317" i="12"/>
  <c r="N6316" i="12"/>
  <c r="I6317" i="12"/>
  <c r="J6317" i="12" s="1"/>
  <c r="H6318" i="12"/>
  <c r="E6319" i="12"/>
  <c r="F6320" i="12"/>
  <c r="G6320" i="12" s="1"/>
  <c r="P6317" i="12" l="1"/>
  <c r="Q6317" i="12"/>
  <c r="R6316" i="12"/>
  <c r="L6318" i="12"/>
  <c r="M6318" i="12"/>
  <c r="N6317" i="12"/>
  <c r="I6318" i="12"/>
  <c r="J6318" i="12" s="1"/>
  <c r="H6319" i="12"/>
  <c r="M6319" i="12" s="1"/>
  <c r="F6321" i="12"/>
  <c r="G6321" i="12" s="1"/>
  <c r="E6320" i="12"/>
  <c r="P6318" i="12" l="1"/>
  <c r="Q6318" i="12"/>
  <c r="Q6319" i="12" s="1"/>
  <c r="R6317" i="12"/>
  <c r="N6318" i="12"/>
  <c r="I6319" i="12"/>
  <c r="J6319" i="12" s="1"/>
  <c r="L6319" i="12"/>
  <c r="N6319" i="12" s="1"/>
  <c r="H6320" i="12"/>
  <c r="F6322" i="12"/>
  <c r="G6322" i="12" s="1"/>
  <c r="E6321" i="12"/>
  <c r="P6319" i="12" l="1"/>
  <c r="R6319" i="12" s="1"/>
  <c r="R6318" i="12"/>
  <c r="L6320" i="12"/>
  <c r="M6320" i="12"/>
  <c r="I6320" i="12"/>
  <c r="J6320" i="12" s="1"/>
  <c r="H6321" i="12"/>
  <c r="E6322" i="12"/>
  <c r="F6323" i="12"/>
  <c r="G6323" i="12" s="1"/>
  <c r="P6320" i="12" l="1"/>
  <c r="Q6320" i="12"/>
  <c r="L6321" i="12"/>
  <c r="M6321" i="12"/>
  <c r="N6320" i="12"/>
  <c r="I6321" i="12"/>
  <c r="J6321" i="12" s="1"/>
  <c r="H6322" i="12"/>
  <c r="F6324" i="12"/>
  <c r="G6324" i="12" s="1"/>
  <c r="E6323" i="12"/>
  <c r="P6321" i="12" l="1"/>
  <c r="Q6321" i="12"/>
  <c r="R6320" i="12"/>
  <c r="L6322" i="12"/>
  <c r="M6322" i="12"/>
  <c r="N6321" i="12"/>
  <c r="I6322" i="12"/>
  <c r="J6322" i="12" s="1"/>
  <c r="H6323" i="12"/>
  <c r="F6325" i="12"/>
  <c r="G6325" i="12" s="1"/>
  <c r="E6324" i="12"/>
  <c r="P6322" i="12" l="1"/>
  <c r="Q6322" i="12"/>
  <c r="R6321" i="12"/>
  <c r="L6323" i="12"/>
  <c r="M6323" i="12"/>
  <c r="N6322" i="12"/>
  <c r="I6323" i="12"/>
  <c r="J6323" i="12" s="1"/>
  <c r="H6324" i="12"/>
  <c r="F6326" i="12"/>
  <c r="G6326" i="12" s="1"/>
  <c r="E6325" i="12"/>
  <c r="P6323" i="12" l="1"/>
  <c r="Q6323" i="12"/>
  <c r="R6322" i="12"/>
  <c r="L6324" i="12"/>
  <c r="M6324" i="12"/>
  <c r="N6323" i="12"/>
  <c r="I6324" i="12"/>
  <c r="J6324" i="12" s="1"/>
  <c r="H6325" i="12"/>
  <c r="F6327" i="12"/>
  <c r="G6327" i="12" s="1"/>
  <c r="E6326" i="12"/>
  <c r="P6324" i="12" l="1"/>
  <c r="Q6324" i="12"/>
  <c r="R6323" i="12"/>
  <c r="L6325" i="12"/>
  <c r="M6325" i="12"/>
  <c r="N6324" i="12"/>
  <c r="I6325" i="12"/>
  <c r="J6325" i="12" s="1"/>
  <c r="H6326" i="12"/>
  <c r="E6327" i="12"/>
  <c r="F6328" i="12"/>
  <c r="G6328" i="12" s="1"/>
  <c r="P6325" i="12" l="1"/>
  <c r="Q6325" i="12"/>
  <c r="R6324" i="12"/>
  <c r="L6326" i="12"/>
  <c r="M6326" i="12"/>
  <c r="N6325" i="12"/>
  <c r="I6326" i="12"/>
  <c r="J6326" i="12" s="1"/>
  <c r="H6327" i="12"/>
  <c r="F6329" i="12"/>
  <c r="G6329" i="12" s="1"/>
  <c r="E6328" i="12"/>
  <c r="P6326" i="12" l="1"/>
  <c r="Q6326" i="12"/>
  <c r="R6325" i="12"/>
  <c r="L6327" i="12"/>
  <c r="M6327" i="12"/>
  <c r="N6326" i="12"/>
  <c r="I6327" i="12"/>
  <c r="J6327" i="12" s="1"/>
  <c r="H6328" i="12"/>
  <c r="F6330" i="12"/>
  <c r="G6330" i="12" s="1"/>
  <c r="E6329" i="12"/>
  <c r="P6327" i="12" l="1"/>
  <c r="Q6327" i="12"/>
  <c r="R6326" i="12"/>
  <c r="L6328" i="12"/>
  <c r="M6328" i="12"/>
  <c r="N6327" i="12"/>
  <c r="I6328" i="12"/>
  <c r="J6328" i="12" s="1"/>
  <c r="H6329" i="12"/>
  <c r="E6330" i="12"/>
  <c r="F6331" i="12"/>
  <c r="G6331" i="12" s="1"/>
  <c r="P6328" i="12" l="1"/>
  <c r="Q6328" i="12"/>
  <c r="R6327" i="12"/>
  <c r="L6329" i="12"/>
  <c r="M6329" i="12"/>
  <c r="N6328" i="12"/>
  <c r="I6329" i="12"/>
  <c r="J6329" i="12" s="1"/>
  <c r="H6330" i="12"/>
  <c r="F6332" i="12"/>
  <c r="G6332" i="12" s="1"/>
  <c r="E6331" i="12"/>
  <c r="P6329" i="12" l="1"/>
  <c r="Q6329" i="12"/>
  <c r="R6328" i="12"/>
  <c r="L6330" i="12"/>
  <c r="M6330" i="12"/>
  <c r="N6329" i="12"/>
  <c r="I6330" i="12"/>
  <c r="J6330" i="12" s="1"/>
  <c r="H6331" i="12"/>
  <c r="F6333" i="12"/>
  <c r="G6333" i="12" s="1"/>
  <c r="E6332" i="12"/>
  <c r="P6330" i="12" l="1"/>
  <c r="Q6330" i="12"/>
  <c r="R6329" i="12"/>
  <c r="L6331" i="12"/>
  <c r="M6331" i="12"/>
  <c r="N6330" i="12"/>
  <c r="I6331" i="12"/>
  <c r="J6331" i="12" s="1"/>
  <c r="H6332" i="12"/>
  <c r="E6333" i="12"/>
  <c r="F6334" i="12"/>
  <c r="G6334" i="12" s="1"/>
  <c r="P6331" i="12" l="1"/>
  <c r="Q6331" i="12"/>
  <c r="R6330" i="12"/>
  <c r="L6332" i="12"/>
  <c r="M6332" i="12"/>
  <c r="N6331" i="12"/>
  <c r="I6332" i="12"/>
  <c r="J6332" i="12" s="1"/>
  <c r="H6333" i="12"/>
  <c r="F6335" i="12"/>
  <c r="G6335" i="12" s="1"/>
  <c r="E6334" i="12"/>
  <c r="P6332" i="12" l="1"/>
  <c r="Q6332" i="12"/>
  <c r="R6331" i="12"/>
  <c r="L6333" i="12"/>
  <c r="M6333" i="12"/>
  <c r="N6332" i="12"/>
  <c r="I6333" i="12"/>
  <c r="J6333" i="12" s="1"/>
  <c r="H6334" i="12"/>
  <c r="M6334" i="12" s="1"/>
  <c r="E6335" i="12"/>
  <c r="F6336" i="12"/>
  <c r="G6336" i="12" s="1"/>
  <c r="P6333" i="12" l="1"/>
  <c r="Q6333" i="12"/>
  <c r="Q6334" i="12" s="1"/>
  <c r="R6332" i="12"/>
  <c r="N6333" i="12"/>
  <c r="I6334" i="12"/>
  <c r="J6334" i="12" s="1"/>
  <c r="L6334" i="12"/>
  <c r="N6334" i="12" s="1"/>
  <c r="H6335" i="12"/>
  <c r="F6337" i="12"/>
  <c r="G6337" i="12" s="1"/>
  <c r="E6336" i="12"/>
  <c r="P6334" i="12" l="1"/>
  <c r="R6334" i="12" s="1"/>
  <c r="R6333" i="12"/>
  <c r="L6335" i="12"/>
  <c r="M6335" i="12"/>
  <c r="I6335" i="12"/>
  <c r="J6335" i="12" s="1"/>
  <c r="H6336" i="12"/>
  <c r="E6337" i="12"/>
  <c r="F6338" i="12"/>
  <c r="G6338" i="12" s="1"/>
  <c r="P6335" i="12" l="1"/>
  <c r="Q6335" i="12"/>
  <c r="L6336" i="12"/>
  <c r="M6336" i="12"/>
  <c r="N6335" i="12"/>
  <c r="I6336" i="12"/>
  <c r="J6336" i="12" s="1"/>
  <c r="H6337" i="12"/>
  <c r="F6339" i="12"/>
  <c r="G6339" i="12" s="1"/>
  <c r="E6338" i="12"/>
  <c r="P6336" i="12" l="1"/>
  <c r="Q6336" i="12"/>
  <c r="R6335" i="12"/>
  <c r="L6337" i="12"/>
  <c r="M6337" i="12"/>
  <c r="N6336" i="12"/>
  <c r="I6337" i="12"/>
  <c r="J6337" i="12" s="1"/>
  <c r="H6338" i="12"/>
  <c r="E6339" i="12"/>
  <c r="F6340" i="12"/>
  <c r="G6340" i="12" s="1"/>
  <c r="P6337" i="12" l="1"/>
  <c r="Q6337" i="12"/>
  <c r="R6336" i="12"/>
  <c r="L6338" i="12"/>
  <c r="M6338" i="12"/>
  <c r="N6337" i="12"/>
  <c r="I6338" i="12"/>
  <c r="J6338" i="12" s="1"/>
  <c r="H6339" i="12"/>
  <c r="F6341" i="12"/>
  <c r="G6341" i="12" s="1"/>
  <c r="E6340" i="12"/>
  <c r="R6337" i="12" l="1"/>
  <c r="P6338" i="12"/>
  <c r="Q6338" i="12"/>
  <c r="L6339" i="12"/>
  <c r="M6339" i="12"/>
  <c r="N6338" i="12"/>
  <c r="I6339" i="12"/>
  <c r="J6339" i="12" s="1"/>
  <c r="H6340" i="12"/>
  <c r="M6340" i="12" s="1"/>
  <c r="E6341" i="12"/>
  <c r="F6342" i="12"/>
  <c r="G6342" i="12" s="1"/>
  <c r="P6339" i="12" l="1"/>
  <c r="Q6339" i="12"/>
  <c r="Q6340" i="12" s="1"/>
  <c r="R6338" i="12"/>
  <c r="N6339" i="12"/>
  <c r="I6340" i="12"/>
  <c r="J6340" i="12" s="1"/>
  <c r="L6340" i="12"/>
  <c r="N6340" i="12" s="1"/>
  <c r="H6341" i="12"/>
  <c r="F6343" i="12"/>
  <c r="G6343" i="12" s="1"/>
  <c r="E6342" i="12"/>
  <c r="P6340" i="12" l="1"/>
  <c r="R6340" i="12" s="1"/>
  <c r="R6339" i="12"/>
  <c r="L6341" i="12"/>
  <c r="M6341" i="12"/>
  <c r="I6341" i="12"/>
  <c r="J6341" i="12" s="1"/>
  <c r="H6342" i="12"/>
  <c r="F6344" i="12"/>
  <c r="G6344" i="12" s="1"/>
  <c r="E6343" i="12"/>
  <c r="P6341" i="12" l="1"/>
  <c r="Q6341" i="12"/>
  <c r="L6342" i="12"/>
  <c r="M6342" i="12"/>
  <c r="N6341" i="12"/>
  <c r="I6342" i="12"/>
  <c r="J6342" i="12" s="1"/>
  <c r="H6343" i="12"/>
  <c r="F6345" i="12"/>
  <c r="G6345" i="12" s="1"/>
  <c r="E6344" i="12"/>
  <c r="P6342" i="12" l="1"/>
  <c r="Q6342" i="12"/>
  <c r="R6341" i="12"/>
  <c r="L6343" i="12"/>
  <c r="M6343" i="12"/>
  <c r="N6342" i="12"/>
  <c r="I6343" i="12"/>
  <c r="J6343" i="12" s="1"/>
  <c r="H6344" i="12"/>
  <c r="M6344" i="12" s="1"/>
  <c r="E6345" i="12"/>
  <c r="F6346" i="12"/>
  <c r="G6346" i="12" s="1"/>
  <c r="P6343" i="12" l="1"/>
  <c r="Q6343" i="12"/>
  <c r="Q6344" i="12" s="1"/>
  <c r="R6342" i="12"/>
  <c r="N6343" i="12"/>
  <c r="I6344" i="12"/>
  <c r="J6344" i="12" s="1"/>
  <c r="L6344" i="12"/>
  <c r="N6344" i="12" s="1"/>
  <c r="H6345" i="12"/>
  <c r="F6347" i="12"/>
  <c r="G6347" i="12" s="1"/>
  <c r="E6346" i="12"/>
  <c r="P6344" i="12" l="1"/>
  <c r="R6344" i="12" s="1"/>
  <c r="R6343" i="12"/>
  <c r="L6345" i="12"/>
  <c r="M6345" i="12"/>
  <c r="I6345" i="12"/>
  <c r="J6345" i="12" s="1"/>
  <c r="H6346" i="12"/>
  <c r="E6347" i="12"/>
  <c r="F6348" i="12"/>
  <c r="G6348" i="12" s="1"/>
  <c r="P6345" i="12" l="1"/>
  <c r="Q6345" i="12"/>
  <c r="L6346" i="12"/>
  <c r="M6346" i="12"/>
  <c r="N6345" i="12"/>
  <c r="I6346" i="12"/>
  <c r="J6346" i="12" s="1"/>
  <c r="H6347" i="12"/>
  <c r="F6349" i="12"/>
  <c r="G6349" i="12" s="1"/>
  <c r="E6348" i="12"/>
  <c r="P6346" i="12" l="1"/>
  <c r="Q6346" i="12"/>
  <c r="R6345" i="12"/>
  <c r="L6347" i="12"/>
  <c r="M6347" i="12"/>
  <c r="N6346" i="12"/>
  <c r="I6347" i="12"/>
  <c r="J6347" i="12" s="1"/>
  <c r="H6348" i="12"/>
  <c r="M6348" i="12" s="1"/>
  <c r="E6349" i="12"/>
  <c r="F6350" i="12"/>
  <c r="G6350" i="12" s="1"/>
  <c r="P6347" i="12" l="1"/>
  <c r="Q6347" i="12"/>
  <c r="Q6348" i="12" s="1"/>
  <c r="R6346" i="12"/>
  <c r="N6347" i="12"/>
  <c r="I6348" i="12"/>
  <c r="J6348" i="12" s="1"/>
  <c r="L6348" i="12"/>
  <c r="N6348" i="12" s="1"/>
  <c r="H6349" i="12"/>
  <c r="F6351" i="12"/>
  <c r="G6351" i="12" s="1"/>
  <c r="E6350" i="12"/>
  <c r="P6348" i="12" l="1"/>
  <c r="R6348" i="12" s="1"/>
  <c r="R6347" i="12"/>
  <c r="L6349" i="12"/>
  <c r="M6349" i="12"/>
  <c r="I6349" i="12"/>
  <c r="J6349" i="12" s="1"/>
  <c r="H6350" i="12"/>
  <c r="E6351" i="12"/>
  <c r="F6352" i="12"/>
  <c r="G6352" i="12" s="1"/>
  <c r="P6349" i="12" l="1"/>
  <c r="Q6349" i="12"/>
  <c r="L6350" i="12"/>
  <c r="M6350" i="12"/>
  <c r="N6349" i="12"/>
  <c r="I6350" i="12"/>
  <c r="J6350" i="12" s="1"/>
  <c r="H6351" i="12"/>
  <c r="M6351" i="12" s="1"/>
  <c r="F6353" i="12"/>
  <c r="G6353" i="12" s="1"/>
  <c r="E6352" i="12"/>
  <c r="P6350" i="12" l="1"/>
  <c r="Q6350" i="12"/>
  <c r="Q6351" i="12" s="1"/>
  <c r="R6349" i="12"/>
  <c r="N6350" i="12"/>
  <c r="I6351" i="12"/>
  <c r="J6351" i="12" s="1"/>
  <c r="L6351" i="12"/>
  <c r="N6351" i="12" s="1"/>
  <c r="H6352" i="12"/>
  <c r="F6354" i="12"/>
  <c r="G6354" i="12" s="1"/>
  <c r="E6353" i="12"/>
  <c r="P6351" i="12" l="1"/>
  <c r="R6351" i="12" s="1"/>
  <c r="R6350" i="12"/>
  <c r="L6352" i="12"/>
  <c r="M6352" i="12"/>
  <c r="I6352" i="12"/>
  <c r="J6352" i="12" s="1"/>
  <c r="H6353" i="12"/>
  <c r="M6353" i="12" s="1"/>
  <c r="F6355" i="12"/>
  <c r="G6355" i="12" s="1"/>
  <c r="E6354" i="12"/>
  <c r="P6352" i="12" l="1"/>
  <c r="Q6352" i="12"/>
  <c r="Q6353" i="12" s="1"/>
  <c r="N6352" i="12"/>
  <c r="I6353" i="12"/>
  <c r="J6353" i="12" s="1"/>
  <c r="L6353" i="12"/>
  <c r="N6353" i="12" s="1"/>
  <c r="H6354" i="12"/>
  <c r="M6354" i="12" s="1"/>
  <c r="E6355" i="12"/>
  <c r="F6356" i="12"/>
  <c r="G6356" i="12" s="1"/>
  <c r="P6353" i="12" l="1"/>
  <c r="R6353" i="12" s="1"/>
  <c r="Q6354" i="12"/>
  <c r="R6352" i="12"/>
  <c r="I6354" i="12"/>
  <c r="J6354" i="12" s="1"/>
  <c r="L6354" i="12"/>
  <c r="N6354" i="12" s="1"/>
  <c r="H6355" i="12"/>
  <c r="M6355" i="12" s="1"/>
  <c r="F6357" i="12"/>
  <c r="G6357" i="12" s="1"/>
  <c r="E6356" i="12"/>
  <c r="P6354" i="12" l="1"/>
  <c r="R6354" i="12" s="1"/>
  <c r="Q6355" i="12"/>
  <c r="I6355" i="12"/>
  <c r="J6355" i="12" s="1"/>
  <c r="L6355" i="12"/>
  <c r="N6355" i="12" s="1"/>
  <c r="H6356" i="12"/>
  <c r="E6357" i="12"/>
  <c r="F6358" i="12"/>
  <c r="G6358" i="12" s="1"/>
  <c r="P6355" i="12" l="1"/>
  <c r="R6355" i="12" s="1"/>
  <c r="L6356" i="12"/>
  <c r="M6356" i="12"/>
  <c r="I6356" i="12"/>
  <c r="J6356" i="12" s="1"/>
  <c r="H6357" i="12"/>
  <c r="F6359" i="12"/>
  <c r="G6359" i="12" s="1"/>
  <c r="E6358" i="12"/>
  <c r="P6356" i="12" l="1"/>
  <c r="Q6356" i="12"/>
  <c r="L6357" i="12"/>
  <c r="M6357" i="12"/>
  <c r="N6356" i="12"/>
  <c r="I6357" i="12"/>
  <c r="J6357" i="12" s="1"/>
  <c r="H6358" i="12"/>
  <c r="F6360" i="12"/>
  <c r="G6360" i="12" s="1"/>
  <c r="E6359" i="12"/>
  <c r="P6357" i="12" l="1"/>
  <c r="Q6357" i="12"/>
  <c r="R6356" i="12"/>
  <c r="L6358" i="12"/>
  <c r="M6358" i="12"/>
  <c r="N6357" i="12"/>
  <c r="I6358" i="12"/>
  <c r="J6358" i="12" s="1"/>
  <c r="H6359" i="12"/>
  <c r="E6360" i="12"/>
  <c r="F6361" i="12"/>
  <c r="G6361" i="12" s="1"/>
  <c r="R6357" i="12" l="1"/>
  <c r="P6358" i="12"/>
  <c r="Q6358" i="12"/>
  <c r="L6359" i="12"/>
  <c r="M6359" i="12"/>
  <c r="N6358" i="12"/>
  <c r="I6359" i="12"/>
  <c r="J6359" i="12" s="1"/>
  <c r="H6360" i="12"/>
  <c r="F6362" i="12"/>
  <c r="G6362" i="12" s="1"/>
  <c r="E6361" i="12"/>
  <c r="P6359" i="12" l="1"/>
  <c r="Q6359" i="12"/>
  <c r="R6358" i="12"/>
  <c r="L6360" i="12"/>
  <c r="M6360" i="12"/>
  <c r="N6359" i="12"/>
  <c r="I6360" i="12"/>
  <c r="J6360" i="12" s="1"/>
  <c r="H6361" i="12"/>
  <c r="E6362" i="12"/>
  <c r="F6363" i="12"/>
  <c r="G6363" i="12" s="1"/>
  <c r="P6360" i="12" l="1"/>
  <c r="Q6360" i="12"/>
  <c r="R6359" i="12"/>
  <c r="L6361" i="12"/>
  <c r="M6361" i="12"/>
  <c r="N6360" i="12"/>
  <c r="I6361" i="12"/>
  <c r="J6361" i="12" s="1"/>
  <c r="H6362" i="12"/>
  <c r="F6364" i="12"/>
  <c r="G6364" i="12" s="1"/>
  <c r="E6363" i="12"/>
  <c r="P6361" i="12" l="1"/>
  <c r="Q6361" i="12"/>
  <c r="R6360" i="12"/>
  <c r="L6362" i="12"/>
  <c r="M6362" i="12"/>
  <c r="N6361" i="12"/>
  <c r="I6362" i="12"/>
  <c r="J6362" i="12" s="1"/>
  <c r="H6363" i="12"/>
  <c r="E6364" i="12"/>
  <c r="F6365" i="12"/>
  <c r="G6365" i="12" s="1"/>
  <c r="P6362" i="12" l="1"/>
  <c r="Q6362" i="12"/>
  <c r="R6361" i="12"/>
  <c r="L6363" i="12"/>
  <c r="M6363" i="12"/>
  <c r="N6362" i="12"/>
  <c r="I6363" i="12"/>
  <c r="J6363" i="12" s="1"/>
  <c r="H6364" i="12"/>
  <c r="F6366" i="12"/>
  <c r="G6366" i="12" s="1"/>
  <c r="E6365" i="12"/>
  <c r="P6363" i="12" l="1"/>
  <c r="Q6363" i="12"/>
  <c r="R6362" i="12"/>
  <c r="L6364" i="12"/>
  <c r="M6364" i="12"/>
  <c r="N6363" i="12"/>
  <c r="I6364" i="12"/>
  <c r="J6364" i="12" s="1"/>
  <c r="H6365" i="12"/>
  <c r="E6366" i="12"/>
  <c r="F6367" i="12"/>
  <c r="G6367" i="12" s="1"/>
  <c r="P6364" i="12" l="1"/>
  <c r="Q6364" i="12"/>
  <c r="R6363" i="12"/>
  <c r="L6365" i="12"/>
  <c r="M6365" i="12"/>
  <c r="N6364" i="12"/>
  <c r="I6365" i="12"/>
  <c r="J6365" i="12" s="1"/>
  <c r="H6366" i="12"/>
  <c r="F6368" i="12"/>
  <c r="G6368" i="12" s="1"/>
  <c r="E6367" i="12"/>
  <c r="P6365" i="12" l="1"/>
  <c r="Q6365" i="12"/>
  <c r="R6364" i="12"/>
  <c r="L6366" i="12"/>
  <c r="M6366" i="12"/>
  <c r="N6365" i="12"/>
  <c r="I6366" i="12"/>
  <c r="J6366" i="12" s="1"/>
  <c r="H6367" i="12"/>
  <c r="F6369" i="12"/>
  <c r="G6369" i="12" s="1"/>
  <c r="E6368" i="12"/>
  <c r="P6366" i="12" l="1"/>
  <c r="Q6366" i="12"/>
  <c r="R6365" i="12"/>
  <c r="L6367" i="12"/>
  <c r="M6367" i="12"/>
  <c r="N6366" i="12"/>
  <c r="I6367" i="12"/>
  <c r="J6367" i="12" s="1"/>
  <c r="H6368" i="12"/>
  <c r="F6370" i="12"/>
  <c r="G6370" i="12" s="1"/>
  <c r="E6369" i="12"/>
  <c r="P6367" i="12" l="1"/>
  <c r="Q6367" i="12"/>
  <c r="R6366" i="12"/>
  <c r="L6368" i="12"/>
  <c r="M6368" i="12"/>
  <c r="N6367" i="12"/>
  <c r="I6368" i="12"/>
  <c r="J6368" i="12" s="1"/>
  <c r="H6369" i="12"/>
  <c r="E6370" i="12"/>
  <c r="F6371" i="12"/>
  <c r="G6371" i="12" s="1"/>
  <c r="P6368" i="12" l="1"/>
  <c r="Q6368" i="12"/>
  <c r="R6367" i="12"/>
  <c r="L6369" i="12"/>
  <c r="M6369" i="12"/>
  <c r="N6368" i="12"/>
  <c r="I6369" i="12"/>
  <c r="J6369" i="12" s="1"/>
  <c r="H6370" i="12"/>
  <c r="F6372" i="12"/>
  <c r="G6372" i="12" s="1"/>
  <c r="E6371" i="12"/>
  <c r="P6369" i="12" l="1"/>
  <c r="Q6369" i="12"/>
  <c r="R6368" i="12"/>
  <c r="L6370" i="12"/>
  <c r="M6370" i="12"/>
  <c r="N6369" i="12"/>
  <c r="I6370" i="12"/>
  <c r="J6370" i="12" s="1"/>
  <c r="H6371" i="12"/>
  <c r="F6373" i="12"/>
  <c r="G6373" i="12" s="1"/>
  <c r="E6372" i="12"/>
  <c r="P6370" i="12" l="1"/>
  <c r="Q6370" i="12"/>
  <c r="R6369" i="12"/>
  <c r="L6371" i="12"/>
  <c r="M6371" i="12"/>
  <c r="N6370" i="12"/>
  <c r="I6371" i="12"/>
  <c r="J6371" i="12" s="1"/>
  <c r="H6372" i="12"/>
  <c r="M6372" i="12" s="1"/>
  <c r="E6373" i="12"/>
  <c r="F6374" i="12"/>
  <c r="G6374" i="12" s="1"/>
  <c r="P6371" i="12" l="1"/>
  <c r="Q6371" i="12"/>
  <c r="Q6372" i="12" s="1"/>
  <c r="R6370" i="12"/>
  <c r="N6371" i="12"/>
  <c r="I6372" i="12"/>
  <c r="J6372" i="12" s="1"/>
  <c r="L6372" i="12"/>
  <c r="N6372" i="12" s="1"/>
  <c r="H6373" i="12"/>
  <c r="F6375" i="12"/>
  <c r="G6375" i="12" s="1"/>
  <c r="E6374" i="12"/>
  <c r="P6372" i="12" l="1"/>
  <c r="R6372" i="12" s="1"/>
  <c r="R6371" i="12"/>
  <c r="L6373" i="12"/>
  <c r="M6373" i="12"/>
  <c r="I6373" i="12"/>
  <c r="J6373" i="12" s="1"/>
  <c r="H6374" i="12"/>
  <c r="E6375" i="12"/>
  <c r="F6376" i="12"/>
  <c r="G6376" i="12" s="1"/>
  <c r="P6373" i="12" l="1"/>
  <c r="Q6373" i="12"/>
  <c r="L6374" i="12"/>
  <c r="M6374" i="12"/>
  <c r="N6373" i="12"/>
  <c r="I6374" i="12"/>
  <c r="J6374" i="12" s="1"/>
  <c r="H6375" i="12"/>
  <c r="M6375" i="12" s="1"/>
  <c r="F6377" i="12"/>
  <c r="G6377" i="12" s="1"/>
  <c r="E6376" i="12"/>
  <c r="P6374" i="12" l="1"/>
  <c r="Q6374" i="12"/>
  <c r="Q6375" i="12" s="1"/>
  <c r="R6373" i="12"/>
  <c r="N6374" i="12"/>
  <c r="I6375" i="12"/>
  <c r="J6375" i="12" s="1"/>
  <c r="L6375" i="12"/>
  <c r="N6375" i="12" s="1"/>
  <c r="H6376" i="12"/>
  <c r="E6377" i="12"/>
  <c r="F6378" i="12"/>
  <c r="G6378" i="12" s="1"/>
  <c r="P6375" i="12" l="1"/>
  <c r="R6375" i="12" s="1"/>
  <c r="R6374" i="12"/>
  <c r="L6376" i="12"/>
  <c r="M6376" i="12"/>
  <c r="I6376" i="12"/>
  <c r="J6376" i="12" s="1"/>
  <c r="H6377" i="12"/>
  <c r="F6379" i="12"/>
  <c r="G6379" i="12" s="1"/>
  <c r="E6378" i="12"/>
  <c r="P6376" i="12" l="1"/>
  <c r="Q6376" i="12"/>
  <c r="L6377" i="12"/>
  <c r="M6377" i="12"/>
  <c r="N6376" i="12"/>
  <c r="I6377" i="12"/>
  <c r="J6377" i="12" s="1"/>
  <c r="H6378" i="12"/>
  <c r="E6379" i="12"/>
  <c r="F6380" i="12"/>
  <c r="G6380" i="12" s="1"/>
  <c r="P6377" i="12" l="1"/>
  <c r="Q6377" i="12"/>
  <c r="R6376" i="12"/>
  <c r="L6378" i="12"/>
  <c r="M6378" i="12"/>
  <c r="N6377" i="12"/>
  <c r="I6378" i="12"/>
  <c r="J6378" i="12" s="1"/>
  <c r="H6379" i="12"/>
  <c r="M6379" i="12" s="1"/>
  <c r="F6381" i="12"/>
  <c r="G6381" i="12" s="1"/>
  <c r="E6380" i="12"/>
  <c r="P6378" i="12" l="1"/>
  <c r="Q6378" i="12"/>
  <c r="Q6379" i="12" s="1"/>
  <c r="R6377" i="12"/>
  <c r="N6378" i="12"/>
  <c r="I6379" i="12"/>
  <c r="J6379" i="12" s="1"/>
  <c r="L6379" i="12"/>
  <c r="N6379" i="12" s="1"/>
  <c r="H6380" i="12"/>
  <c r="E6381" i="12"/>
  <c r="F6382" i="12"/>
  <c r="G6382" i="12" s="1"/>
  <c r="P6379" i="12" l="1"/>
  <c r="R6379" i="12" s="1"/>
  <c r="R6378" i="12"/>
  <c r="L6380" i="12"/>
  <c r="M6380" i="12"/>
  <c r="I6380" i="12"/>
  <c r="J6380" i="12" s="1"/>
  <c r="H6381" i="12"/>
  <c r="F6383" i="12"/>
  <c r="G6383" i="12" s="1"/>
  <c r="E6382" i="12"/>
  <c r="P6380" i="12" l="1"/>
  <c r="Q6380" i="12"/>
  <c r="L6381" i="12"/>
  <c r="M6381" i="12"/>
  <c r="N6380" i="12"/>
  <c r="I6381" i="12"/>
  <c r="J6381" i="12" s="1"/>
  <c r="H6382" i="12"/>
  <c r="E6383" i="12"/>
  <c r="F6384" i="12"/>
  <c r="G6384" i="12" s="1"/>
  <c r="P6381" i="12" l="1"/>
  <c r="Q6381" i="12"/>
  <c r="R6380" i="12"/>
  <c r="L6382" i="12"/>
  <c r="M6382" i="12"/>
  <c r="N6381" i="12"/>
  <c r="I6382" i="12"/>
  <c r="J6382" i="12" s="1"/>
  <c r="H6383" i="12"/>
  <c r="F6385" i="12"/>
  <c r="G6385" i="12" s="1"/>
  <c r="E6384" i="12"/>
  <c r="P6382" i="12" l="1"/>
  <c r="Q6382" i="12"/>
  <c r="R6381" i="12"/>
  <c r="L6383" i="12"/>
  <c r="M6383" i="12"/>
  <c r="N6382" i="12"/>
  <c r="I6383" i="12"/>
  <c r="J6383" i="12" s="1"/>
  <c r="H6384" i="12"/>
  <c r="F6386" i="12"/>
  <c r="G6386" i="12" s="1"/>
  <c r="E6385" i="12"/>
  <c r="P6383" i="12" l="1"/>
  <c r="Q6383" i="12"/>
  <c r="R6382" i="12"/>
  <c r="L6384" i="12"/>
  <c r="M6384" i="12"/>
  <c r="N6383" i="12"/>
  <c r="I6384" i="12"/>
  <c r="J6384" i="12" s="1"/>
  <c r="H6385" i="12"/>
  <c r="F6387" i="12"/>
  <c r="G6387" i="12" s="1"/>
  <c r="E6386" i="12"/>
  <c r="P6384" i="12" l="1"/>
  <c r="Q6384" i="12"/>
  <c r="R6383" i="12"/>
  <c r="L6385" i="12"/>
  <c r="M6385" i="12"/>
  <c r="N6384" i="12"/>
  <c r="I6385" i="12"/>
  <c r="J6385" i="12" s="1"/>
  <c r="H6386" i="12"/>
  <c r="F6388" i="12"/>
  <c r="G6388" i="12" s="1"/>
  <c r="E6387" i="12"/>
  <c r="P6385" i="12" l="1"/>
  <c r="Q6385" i="12"/>
  <c r="R6384" i="12"/>
  <c r="L6386" i="12"/>
  <c r="M6386" i="12"/>
  <c r="N6385" i="12"/>
  <c r="I6386" i="12"/>
  <c r="J6386" i="12" s="1"/>
  <c r="H6387" i="12"/>
  <c r="E6388" i="12"/>
  <c r="F6389" i="12"/>
  <c r="G6389" i="12" s="1"/>
  <c r="P6386" i="12" l="1"/>
  <c r="Q6386" i="12"/>
  <c r="R6385" i="12"/>
  <c r="L6387" i="12"/>
  <c r="M6387" i="12"/>
  <c r="N6386" i="12"/>
  <c r="I6387" i="12"/>
  <c r="J6387" i="12" s="1"/>
  <c r="H6388" i="12"/>
  <c r="F6390" i="12"/>
  <c r="G6390" i="12" s="1"/>
  <c r="E6389" i="12"/>
  <c r="P6387" i="12" l="1"/>
  <c r="Q6387" i="12"/>
  <c r="R6386" i="12"/>
  <c r="L6388" i="12"/>
  <c r="M6388" i="12"/>
  <c r="N6387" i="12"/>
  <c r="I6388" i="12"/>
  <c r="J6388" i="12" s="1"/>
  <c r="H6389" i="12"/>
  <c r="M6389" i="12" s="1"/>
  <c r="F6391" i="12"/>
  <c r="G6391" i="12" s="1"/>
  <c r="E6390" i="12"/>
  <c r="P6388" i="12" l="1"/>
  <c r="Q6388" i="12"/>
  <c r="Q6389" i="12" s="1"/>
  <c r="R6387" i="12"/>
  <c r="N6388" i="12"/>
  <c r="I6389" i="12"/>
  <c r="J6389" i="12" s="1"/>
  <c r="L6389" i="12"/>
  <c r="N6389" i="12" s="1"/>
  <c r="H6390" i="12"/>
  <c r="F6392" i="12"/>
  <c r="G6392" i="12" s="1"/>
  <c r="E6391" i="12"/>
  <c r="P6389" i="12" l="1"/>
  <c r="R6389" i="12" s="1"/>
  <c r="R6388" i="12"/>
  <c r="L6390" i="12"/>
  <c r="M6390" i="12"/>
  <c r="I6390" i="12"/>
  <c r="J6390" i="12" s="1"/>
  <c r="H6391" i="12"/>
  <c r="E6392" i="12"/>
  <c r="F6393" i="12"/>
  <c r="G6393" i="12" s="1"/>
  <c r="P6390" i="12" l="1"/>
  <c r="Q6390" i="12"/>
  <c r="L6391" i="12"/>
  <c r="M6391" i="12"/>
  <c r="N6390" i="12"/>
  <c r="I6391" i="12"/>
  <c r="J6391" i="12" s="1"/>
  <c r="H6392" i="12"/>
  <c r="F6394" i="12"/>
  <c r="G6394" i="12" s="1"/>
  <c r="E6393" i="12"/>
  <c r="P6391" i="12" l="1"/>
  <c r="Q6391" i="12"/>
  <c r="R6390" i="12"/>
  <c r="L6392" i="12"/>
  <c r="M6392" i="12"/>
  <c r="N6391" i="12"/>
  <c r="I6392" i="12"/>
  <c r="J6392" i="12" s="1"/>
  <c r="H6393" i="12"/>
  <c r="F6395" i="12"/>
  <c r="G6395" i="12" s="1"/>
  <c r="E6394" i="12"/>
  <c r="P6392" i="12" l="1"/>
  <c r="Q6392" i="12"/>
  <c r="R6391" i="12"/>
  <c r="L6393" i="12"/>
  <c r="M6393" i="12"/>
  <c r="N6392" i="12"/>
  <c r="I6393" i="12"/>
  <c r="J6393" i="12" s="1"/>
  <c r="H6394" i="12"/>
  <c r="E6395" i="12"/>
  <c r="F6396" i="12"/>
  <c r="G6396" i="12" s="1"/>
  <c r="P6393" i="12" l="1"/>
  <c r="Q6393" i="12"/>
  <c r="R6392" i="12"/>
  <c r="L6394" i="12"/>
  <c r="M6394" i="12"/>
  <c r="N6393" i="12"/>
  <c r="I6394" i="12"/>
  <c r="J6394" i="12" s="1"/>
  <c r="H6395" i="12"/>
  <c r="M6395" i="12" s="1"/>
  <c r="F6397" i="12"/>
  <c r="G6397" i="12" s="1"/>
  <c r="E6396" i="12"/>
  <c r="P6394" i="12" l="1"/>
  <c r="Q6394" i="12"/>
  <c r="Q6395" i="12" s="1"/>
  <c r="R6393" i="12"/>
  <c r="N6394" i="12"/>
  <c r="I6395" i="12"/>
  <c r="J6395" i="12" s="1"/>
  <c r="L6395" i="12"/>
  <c r="N6395" i="12" s="1"/>
  <c r="H6396" i="12"/>
  <c r="M6396" i="12" s="1"/>
  <c r="E6397" i="12"/>
  <c r="F6398" i="12"/>
  <c r="G6398" i="12" s="1"/>
  <c r="P6395" i="12" l="1"/>
  <c r="Q6396" i="12"/>
  <c r="R6394" i="12"/>
  <c r="R6395" i="12"/>
  <c r="I6396" i="12"/>
  <c r="J6396" i="12" s="1"/>
  <c r="L6396" i="12"/>
  <c r="N6396" i="12" s="1"/>
  <c r="H6397" i="12"/>
  <c r="F6399" i="12"/>
  <c r="G6399" i="12" s="1"/>
  <c r="E6398" i="12"/>
  <c r="P6396" i="12" l="1"/>
  <c r="R6396" i="12" s="1"/>
  <c r="L6397" i="12"/>
  <c r="M6397" i="12"/>
  <c r="I6397" i="12"/>
  <c r="J6397" i="12" s="1"/>
  <c r="H6398" i="12"/>
  <c r="M6398" i="12" s="1"/>
  <c r="F6400" i="12"/>
  <c r="G6400" i="12" s="1"/>
  <c r="E6399" i="12"/>
  <c r="P6397" i="12" l="1"/>
  <c r="Q6397" i="12"/>
  <c r="Q6398" i="12" s="1"/>
  <c r="N6397" i="12"/>
  <c r="I6398" i="12"/>
  <c r="J6398" i="12" s="1"/>
  <c r="L6398" i="12"/>
  <c r="N6398" i="12" s="1"/>
  <c r="H6399" i="12"/>
  <c r="M6399" i="12" s="1"/>
  <c r="E6400" i="12"/>
  <c r="F6401" i="12"/>
  <c r="G6401" i="12" s="1"/>
  <c r="P6398" i="12" l="1"/>
  <c r="R6398" i="12" s="1"/>
  <c r="Q6399" i="12"/>
  <c r="R6397" i="12"/>
  <c r="I6399" i="12"/>
  <c r="J6399" i="12" s="1"/>
  <c r="L6399" i="12"/>
  <c r="N6399" i="12" s="1"/>
  <c r="H6400" i="12"/>
  <c r="F6402" i="12"/>
  <c r="G6402" i="12" s="1"/>
  <c r="E6401" i="12"/>
  <c r="P6399" i="12" l="1"/>
  <c r="R6399" i="12" s="1"/>
  <c r="L6400" i="12"/>
  <c r="M6400" i="12"/>
  <c r="I6400" i="12"/>
  <c r="J6400" i="12" s="1"/>
  <c r="H6401" i="12"/>
  <c r="F6403" i="12"/>
  <c r="G6403" i="12" s="1"/>
  <c r="E6402" i="12"/>
  <c r="P6400" i="12" l="1"/>
  <c r="Q6400" i="12"/>
  <c r="L6401" i="12"/>
  <c r="M6401" i="12"/>
  <c r="N6400" i="12"/>
  <c r="I6401" i="12"/>
  <c r="J6401" i="12" s="1"/>
  <c r="H6402" i="12"/>
  <c r="E6403" i="12"/>
  <c r="F6404" i="12"/>
  <c r="G6404" i="12" s="1"/>
  <c r="P6401" i="12" l="1"/>
  <c r="Q6401" i="12"/>
  <c r="R6400" i="12"/>
  <c r="L6402" i="12"/>
  <c r="M6402" i="12"/>
  <c r="N6401" i="12"/>
  <c r="I6402" i="12"/>
  <c r="J6402" i="12" s="1"/>
  <c r="H6403" i="12"/>
  <c r="F6405" i="12"/>
  <c r="G6405" i="12" s="1"/>
  <c r="E6404" i="12"/>
  <c r="P6402" i="12" l="1"/>
  <c r="Q6402" i="12"/>
  <c r="R6401" i="12"/>
  <c r="L6403" i="12"/>
  <c r="M6403" i="12"/>
  <c r="N6402" i="12"/>
  <c r="I6403" i="12"/>
  <c r="J6403" i="12" s="1"/>
  <c r="H6404" i="12"/>
  <c r="F6406" i="12"/>
  <c r="G6406" i="12" s="1"/>
  <c r="E6405" i="12"/>
  <c r="P6403" i="12" l="1"/>
  <c r="Q6403" i="12"/>
  <c r="R6402" i="12"/>
  <c r="L6404" i="12"/>
  <c r="M6404" i="12"/>
  <c r="N6403" i="12"/>
  <c r="I6404" i="12"/>
  <c r="J6404" i="12" s="1"/>
  <c r="H6405" i="12"/>
  <c r="F6407" i="12"/>
  <c r="G6407" i="12" s="1"/>
  <c r="E6406" i="12"/>
  <c r="P6404" i="12" l="1"/>
  <c r="Q6404" i="12"/>
  <c r="R6403" i="12"/>
  <c r="L6405" i="12"/>
  <c r="M6405" i="12"/>
  <c r="N6404" i="12"/>
  <c r="I6405" i="12"/>
  <c r="J6405" i="12" s="1"/>
  <c r="H6406" i="12"/>
  <c r="E6407" i="12"/>
  <c r="F6408" i="12"/>
  <c r="G6408" i="12" s="1"/>
  <c r="P6405" i="12" l="1"/>
  <c r="Q6405" i="12"/>
  <c r="R6404" i="12"/>
  <c r="L6406" i="12"/>
  <c r="M6406" i="12"/>
  <c r="N6405" i="12"/>
  <c r="I6406" i="12"/>
  <c r="J6406" i="12" s="1"/>
  <c r="H6407" i="12"/>
  <c r="F6409" i="12"/>
  <c r="G6409" i="12" s="1"/>
  <c r="E6408" i="12"/>
  <c r="P6406" i="12" l="1"/>
  <c r="Q6406" i="12"/>
  <c r="R6405" i="12"/>
  <c r="L6407" i="12"/>
  <c r="M6407" i="12"/>
  <c r="N6406" i="12"/>
  <c r="I6407" i="12"/>
  <c r="J6407" i="12" s="1"/>
  <c r="H6408" i="12"/>
  <c r="E6409" i="12"/>
  <c r="F6410" i="12"/>
  <c r="G6410" i="12" s="1"/>
  <c r="P6407" i="12" l="1"/>
  <c r="Q6407" i="12"/>
  <c r="R6406" i="12"/>
  <c r="L6408" i="12"/>
  <c r="M6408" i="12"/>
  <c r="N6407" i="12"/>
  <c r="I6408" i="12"/>
  <c r="J6408" i="12" s="1"/>
  <c r="H6409" i="12"/>
  <c r="F6411" i="12"/>
  <c r="G6411" i="12" s="1"/>
  <c r="E6410" i="12"/>
  <c r="P6408" i="12" l="1"/>
  <c r="Q6408" i="12"/>
  <c r="R6407" i="12"/>
  <c r="L6409" i="12"/>
  <c r="M6409" i="12"/>
  <c r="N6408" i="12"/>
  <c r="I6409" i="12"/>
  <c r="J6409" i="12" s="1"/>
  <c r="H6410" i="12"/>
  <c r="F6412" i="12"/>
  <c r="G6412" i="12" s="1"/>
  <c r="E6411" i="12"/>
  <c r="P6409" i="12" l="1"/>
  <c r="Q6409" i="12"/>
  <c r="R6408" i="12"/>
  <c r="L6410" i="12"/>
  <c r="M6410" i="12"/>
  <c r="N6409" i="12"/>
  <c r="I6410" i="12"/>
  <c r="J6410" i="12" s="1"/>
  <c r="H6411" i="12"/>
  <c r="M6411" i="12" s="1"/>
  <c r="F6413" i="12"/>
  <c r="G6413" i="12" s="1"/>
  <c r="E6412" i="12"/>
  <c r="P6410" i="12" l="1"/>
  <c r="Q6410" i="12"/>
  <c r="Q6411" i="12" s="1"/>
  <c r="R6409" i="12"/>
  <c r="N6410" i="12"/>
  <c r="I6411" i="12"/>
  <c r="J6411" i="12" s="1"/>
  <c r="L6411" i="12"/>
  <c r="N6411" i="12" s="1"/>
  <c r="H6412" i="12"/>
  <c r="E6413" i="12"/>
  <c r="F6414" i="12"/>
  <c r="G6414" i="12" s="1"/>
  <c r="P6411" i="12" l="1"/>
  <c r="R6411" i="12" s="1"/>
  <c r="R6410" i="12"/>
  <c r="L6412" i="12"/>
  <c r="M6412" i="12"/>
  <c r="I6412" i="12"/>
  <c r="J6412" i="12" s="1"/>
  <c r="H6413" i="12"/>
  <c r="M6413" i="12" s="1"/>
  <c r="F6415" i="12"/>
  <c r="G6415" i="12" s="1"/>
  <c r="E6414" i="12"/>
  <c r="P6412" i="12" l="1"/>
  <c r="Q6412" i="12"/>
  <c r="Q6413" i="12" s="1"/>
  <c r="N6412" i="12"/>
  <c r="I6413" i="12"/>
  <c r="J6413" i="12" s="1"/>
  <c r="L6413" i="12"/>
  <c r="N6413" i="12" s="1"/>
  <c r="H6414" i="12"/>
  <c r="M6414" i="12" s="1"/>
  <c r="E6415" i="12"/>
  <c r="F6416" i="12"/>
  <c r="G6416" i="12" s="1"/>
  <c r="P6413" i="12" l="1"/>
  <c r="Q6414" i="12"/>
  <c r="R6413" i="12"/>
  <c r="R6412" i="12"/>
  <c r="I6414" i="12"/>
  <c r="J6414" i="12" s="1"/>
  <c r="L6414" i="12"/>
  <c r="N6414" i="12" s="1"/>
  <c r="H6415" i="12"/>
  <c r="F6417" i="12"/>
  <c r="G6417" i="12" s="1"/>
  <c r="E6416" i="12"/>
  <c r="P6414" i="12" l="1"/>
  <c r="R6414" i="12" s="1"/>
  <c r="L6415" i="12"/>
  <c r="M6415" i="12"/>
  <c r="I6415" i="12"/>
  <c r="J6415" i="12" s="1"/>
  <c r="H6416" i="12"/>
  <c r="M6416" i="12" s="1"/>
  <c r="E6417" i="12"/>
  <c r="F6418" i="12"/>
  <c r="G6418" i="12" s="1"/>
  <c r="P6415" i="12" l="1"/>
  <c r="Q6415" i="12"/>
  <c r="Q6416" i="12" s="1"/>
  <c r="N6415" i="12"/>
  <c r="I6416" i="12"/>
  <c r="J6416" i="12" s="1"/>
  <c r="L6416" i="12"/>
  <c r="N6416" i="12" s="1"/>
  <c r="H6417" i="12"/>
  <c r="F6419" i="12"/>
  <c r="G6419" i="12" s="1"/>
  <c r="E6418" i="12"/>
  <c r="P6416" i="12" l="1"/>
  <c r="R6416" i="12" s="1"/>
  <c r="R6415" i="12"/>
  <c r="L6417" i="12"/>
  <c r="M6417" i="12"/>
  <c r="I6417" i="12"/>
  <c r="J6417" i="12" s="1"/>
  <c r="H6418" i="12"/>
  <c r="E6419" i="12"/>
  <c r="F6420" i="12"/>
  <c r="G6420" i="12" s="1"/>
  <c r="P6417" i="12" l="1"/>
  <c r="Q6417" i="12"/>
  <c r="L6418" i="12"/>
  <c r="M6418" i="12"/>
  <c r="N6417" i="12"/>
  <c r="I6418" i="12"/>
  <c r="J6418" i="12" s="1"/>
  <c r="H6419" i="12"/>
  <c r="F6421" i="12"/>
  <c r="G6421" i="12" s="1"/>
  <c r="E6420" i="12"/>
  <c r="P6418" i="12" l="1"/>
  <c r="Q6418" i="12"/>
  <c r="R6417" i="12"/>
  <c r="L6419" i="12"/>
  <c r="M6419" i="12"/>
  <c r="N6418" i="12"/>
  <c r="I6419" i="12"/>
  <c r="J6419" i="12" s="1"/>
  <c r="H6420" i="12"/>
  <c r="E6421" i="12"/>
  <c r="F6422" i="12"/>
  <c r="G6422" i="12" s="1"/>
  <c r="P6419" i="12" l="1"/>
  <c r="Q6419" i="12"/>
  <c r="R6418" i="12"/>
  <c r="L6420" i="12"/>
  <c r="M6420" i="12"/>
  <c r="N6419" i="12"/>
  <c r="I6420" i="12"/>
  <c r="J6420" i="12" s="1"/>
  <c r="H6421" i="12"/>
  <c r="F6423" i="12"/>
  <c r="G6423" i="12" s="1"/>
  <c r="E6422" i="12"/>
  <c r="P6420" i="12" l="1"/>
  <c r="Q6420" i="12"/>
  <c r="R6419" i="12"/>
  <c r="L6421" i="12"/>
  <c r="M6421" i="12"/>
  <c r="N6420" i="12"/>
  <c r="I6421" i="12"/>
  <c r="J6421" i="12" s="1"/>
  <c r="H6422" i="12"/>
  <c r="M6422" i="12" s="1"/>
  <c r="F6424" i="12"/>
  <c r="G6424" i="12" s="1"/>
  <c r="E6423" i="12"/>
  <c r="P6421" i="12" l="1"/>
  <c r="Q6421" i="12"/>
  <c r="Q6422" i="12" s="1"/>
  <c r="R6420" i="12"/>
  <c r="N6421" i="12"/>
  <c r="I6422" i="12"/>
  <c r="J6422" i="12" s="1"/>
  <c r="L6422" i="12"/>
  <c r="N6422" i="12" s="1"/>
  <c r="H6423" i="12"/>
  <c r="M6423" i="12" s="1"/>
  <c r="F6425" i="12"/>
  <c r="G6425" i="12" s="1"/>
  <c r="E6424" i="12"/>
  <c r="P6422" i="12" l="1"/>
  <c r="R6422" i="12" s="1"/>
  <c r="Q6423" i="12"/>
  <c r="R6421" i="12"/>
  <c r="I6423" i="12"/>
  <c r="J6423" i="12" s="1"/>
  <c r="L6423" i="12"/>
  <c r="N6423" i="12" s="1"/>
  <c r="H6424" i="12"/>
  <c r="F6426" i="12"/>
  <c r="G6426" i="12" s="1"/>
  <c r="E6425" i="12"/>
  <c r="P6423" i="12" l="1"/>
  <c r="R6423" i="12" s="1"/>
  <c r="L6424" i="12"/>
  <c r="M6424" i="12"/>
  <c r="I6424" i="12"/>
  <c r="J6424" i="12" s="1"/>
  <c r="H6425" i="12"/>
  <c r="E6426" i="12"/>
  <c r="F6427" i="12"/>
  <c r="G6427" i="12" s="1"/>
  <c r="P6424" i="12" l="1"/>
  <c r="Q6424" i="12"/>
  <c r="L6425" i="12"/>
  <c r="M6425" i="12"/>
  <c r="N6424" i="12"/>
  <c r="I6425" i="12"/>
  <c r="J6425" i="12" s="1"/>
  <c r="H6426" i="12"/>
  <c r="F6428" i="12"/>
  <c r="G6428" i="12" s="1"/>
  <c r="E6427" i="12"/>
  <c r="P6425" i="12" l="1"/>
  <c r="Q6425" i="12"/>
  <c r="R6424" i="12"/>
  <c r="L6426" i="12"/>
  <c r="M6426" i="12"/>
  <c r="N6425" i="12"/>
  <c r="I6426" i="12"/>
  <c r="J6426" i="12" s="1"/>
  <c r="H6427" i="12"/>
  <c r="F6429" i="12"/>
  <c r="G6429" i="12" s="1"/>
  <c r="E6428" i="12"/>
  <c r="P6426" i="12" l="1"/>
  <c r="Q6426" i="12"/>
  <c r="R6425" i="12"/>
  <c r="L6427" i="12"/>
  <c r="M6427" i="12"/>
  <c r="N6426" i="12"/>
  <c r="I6427" i="12"/>
  <c r="J6427" i="12" s="1"/>
  <c r="H6428" i="12"/>
  <c r="F6430" i="12"/>
  <c r="G6430" i="12" s="1"/>
  <c r="E6429" i="12"/>
  <c r="P6427" i="12" l="1"/>
  <c r="Q6427" i="12"/>
  <c r="R6426" i="12"/>
  <c r="L6428" i="12"/>
  <c r="M6428" i="12"/>
  <c r="N6427" i="12"/>
  <c r="I6428" i="12"/>
  <c r="J6428" i="12" s="1"/>
  <c r="H6429" i="12"/>
  <c r="F6431" i="12"/>
  <c r="G6431" i="12" s="1"/>
  <c r="E6430" i="12"/>
  <c r="P6428" i="12" l="1"/>
  <c r="Q6428" i="12"/>
  <c r="R6427" i="12"/>
  <c r="L6429" i="12"/>
  <c r="M6429" i="12"/>
  <c r="N6428" i="12"/>
  <c r="I6429" i="12"/>
  <c r="J6429" i="12" s="1"/>
  <c r="H6430" i="12"/>
  <c r="F6432" i="12"/>
  <c r="G6432" i="12" s="1"/>
  <c r="E6431" i="12"/>
  <c r="P6429" i="12" l="1"/>
  <c r="Q6429" i="12"/>
  <c r="R6428" i="12"/>
  <c r="L6430" i="12"/>
  <c r="M6430" i="12"/>
  <c r="N6429" i="12"/>
  <c r="I6430" i="12"/>
  <c r="J6430" i="12" s="1"/>
  <c r="H6431" i="12"/>
  <c r="E6432" i="12"/>
  <c r="F6433" i="12"/>
  <c r="G6433" i="12" s="1"/>
  <c r="R6429" i="12" l="1"/>
  <c r="P6430" i="12"/>
  <c r="Q6430" i="12"/>
  <c r="L6431" i="12"/>
  <c r="M6431" i="12"/>
  <c r="N6430" i="12"/>
  <c r="I6431" i="12"/>
  <c r="J6431" i="12" s="1"/>
  <c r="H6432" i="12"/>
  <c r="M6432" i="12" s="1"/>
  <c r="E6433" i="12"/>
  <c r="F6434" i="12"/>
  <c r="G6434" i="12" s="1"/>
  <c r="P6431" i="12" l="1"/>
  <c r="Q6431" i="12"/>
  <c r="Q6432" i="12" s="1"/>
  <c r="R6430" i="12"/>
  <c r="N6431" i="12"/>
  <c r="I6432" i="12"/>
  <c r="J6432" i="12" s="1"/>
  <c r="L6432" i="12"/>
  <c r="N6432" i="12" s="1"/>
  <c r="H6433" i="12"/>
  <c r="M6433" i="12" s="1"/>
  <c r="F6435" i="12"/>
  <c r="G6435" i="12" s="1"/>
  <c r="E6434" i="12"/>
  <c r="P6432" i="12" l="1"/>
  <c r="R6432" i="12" s="1"/>
  <c r="Q6433" i="12"/>
  <c r="R6431" i="12"/>
  <c r="I6433" i="12"/>
  <c r="J6433" i="12" s="1"/>
  <c r="L6433" i="12"/>
  <c r="N6433" i="12" s="1"/>
  <c r="H6434" i="12"/>
  <c r="F6436" i="12"/>
  <c r="G6436" i="12" s="1"/>
  <c r="E6435" i="12"/>
  <c r="P6433" i="12" l="1"/>
  <c r="R6433" i="12" s="1"/>
  <c r="L6434" i="12"/>
  <c r="M6434" i="12"/>
  <c r="I6434" i="12"/>
  <c r="J6434" i="12" s="1"/>
  <c r="H6435" i="12"/>
  <c r="E6436" i="12"/>
  <c r="F6437" i="12"/>
  <c r="G6437" i="12" s="1"/>
  <c r="P6434" i="12" l="1"/>
  <c r="Q6434" i="12"/>
  <c r="L6435" i="12"/>
  <c r="M6435" i="12"/>
  <c r="N6434" i="12"/>
  <c r="I6435" i="12"/>
  <c r="J6435" i="12" s="1"/>
  <c r="H6436" i="12"/>
  <c r="E6437" i="12"/>
  <c r="F6438" i="12"/>
  <c r="G6438" i="12" s="1"/>
  <c r="P6435" i="12" l="1"/>
  <c r="Q6435" i="12"/>
  <c r="R6434" i="12"/>
  <c r="L6436" i="12"/>
  <c r="M6436" i="12"/>
  <c r="N6435" i="12"/>
  <c r="I6436" i="12"/>
  <c r="J6436" i="12" s="1"/>
  <c r="H6437" i="12"/>
  <c r="F6439" i="12"/>
  <c r="G6439" i="12" s="1"/>
  <c r="E6438" i="12"/>
  <c r="P6436" i="12" l="1"/>
  <c r="Q6436" i="12"/>
  <c r="R6435" i="12"/>
  <c r="L6437" i="12"/>
  <c r="M6437" i="12"/>
  <c r="N6436" i="12"/>
  <c r="I6437" i="12"/>
  <c r="J6437" i="12" s="1"/>
  <c r="H6438" i="12"/>
  <c r="M6438" i="12" s="1"/>
  <c r="F6440" i="12"/>
  <c r="G6440" i="12" s="1"/>
  <c r="E6439" i="12"/>
  <c r="P6437" i="12" l="1"/>
  <c r="Q6437" i="12"/>
  <c r="Q6438" i="12" s="1"/>
  <c r="R6436" i="12"/>
  <c r="N6437" i="12"/>
  <c r="I6438" i="12"/>
  <c r="J6438" i="12" s="1"/>
  <c r="L6438" i="12"/>
  <c r="N6438" i="12" s="1"/>
  <c r="H6439" i="12"/>
  <c r="M6439" i="12" s="1"/>
  <c r="E6440" i="12"/>
  <c r="F6441" i="12"/>
  <c r="G6441" i="12" s="1"/>
  <c r="P6438" i="12" l="1"/>
  <c r="R6438" i="12" s="1"/>
  <c r="Q6439" i="12"/>
  <c r="R6437" i="12"/>
  <c r="I6439" i="12"/>
  <c r="J6439" i="12" s="1"/>
  <c r="L6439" i="12"/>
  <c r="N6439" i="12" s="1"/>
  <c r="H6440" i="12"/>
  <c r="F6442" i="12"/>
  <c r="G6442" i="12" s="1"/>
  <c r="E6441" i="12"/>
  <c r="P6439" i="12" l="1"/>
  <c r="R6439" i="12" s="1"/>
  <c r="L6440" i="12"/>
  <c r="M6440" i="12"/>
  <c r="I6440" i="12"/>
  <c r="J6440" i="12" s="1"/>
  <c r="H6441" i="12"/>
  <c r="E6442" i="12"/>
  <c r="F6443" i="12"/>
  <c r="G6443" i="12" s="1"/>
  <c r="P6440" i="12" l="1"/>
  <c r="Q6440" i="12"/>
  <c r="L6441" i="12"/>
  <c r="M6441" i="12"/>
  <c r="N6440" i="12"/>
  <c r="I6441" i="12"/>
  <c r="J6441" i="12" s="1"/>
  <c r="H6442" i="12"/>
  <c r="F6444" i="12"/>
  <c r="G6444" i="12" s="1"/>
  <c r="E6443" i="12"/>
  <c r="P6441" i="12" l="1"/>
  <c r="Q6441" i="12"/>
  <c r="R6440" i="12"/>
  <c r="L6442" i="12"/>
  <c r="M6442" i="12"/>
  <c r="N6441" i="12"/>
  <c r="I6442" i="12"/>
  <c r="J6442" i="12" s="1"/>
  <c r="H6443" i="12"/>
  <c r="E6444" i="12"/>
  <c r="F6445" i="12"/>
  <c r="G6445" i="12" s="1"/>
  <c r="P6442" i="12" l="1"/>
  <c r="Q6442" i="12"/>
  <c r="R6441" i="12"/>
  <c r="L6443" i="12"/>
  <c r="M6443" i="12"/>
  <c r="N6442" i="12"/>
  <c r="I6443" i="12"/>
  <c r="J6443" i="12" s="1"/>
  <c r="H6444" i="12"/>
  <c r="E6445" i="12"/>
  <c r="F6446" i="12"/>
  <c r="G6446" i="12" s="1"/>
  <c r="P6443" i="12" l="1"/>
  <c r="Q6443" i="12"/>
  <c r="R6442" i="12"/>
  <c r="L6444" i="12"/>
  <c r="M6444" i="12"/>
  <c r="N6443" i="12"/>
  <c r="I6444" i="12"/>
  <c r="J6444" i="12" s="1"/>
  <c r="H6445" i="12"/>
  <c r="F6447" i="12"/>
  <c r="G6447" i="12" s="1"/>
  <c r="E6446" i="12"/>
  <c r="P6444" i="12" l="1"/>
  <c r="Q6444" i="12"/>
  <c r="R6443" i="12"/>
  <c r="L6445" i="12"/>
  <c r="M6445" i="12"/>
  <c r="N6444" i="12"/>
  <c r="I6445" i="12"/>
  <c r="J6445" i="12" s="1"/>
  <c r="H6446" i="12"/>
  <c r="E6447" i="12"/>
  <c r="F6448" i="12"/>
  <c r="G6448" i="12" s="1"/>
  <c r="P6445" i="12" l="1"/>
  <c r="Q6445" i="12"/>
  <c r="R6444" i="12"/>
  <c r="L6446" i="12"/>
  <c r="M6446" i="12"/>
  <c r="N6445" i="12"/>
  <c r="I6446" i="12"/>
  <c r="J6446" i="12" s="1"/>
  <c r="H6447" i="12"/>
  <c r="F6449" i="12"/>
  <c r="G6449" i="12" s="1"/>
  <c r="E6448" i="12"/>
  <c r="P6446" i="12" l="1"/>
  <c r="Q6446" i="12"/>
  <c r="R6445" i="12"/>
  <c r="L6447" i="12"/>
  <c r="M6447" i="12"/>
  <c r="N6446" i="12"/>
  <c r="I6447" i="12"/>
  <c r="J6447" i="12" s="1"/>
  <c r="H6448" i="12"/>
  <c r="E6449" i="12"/>
  <c r="F6450" i="12"/>
  <c r="G6450" i="12" s="1"/>
  <c r="P6447" i="12" l="1"/>
  <c r="Q6447" i="12"/>
  <c r="R6446" i="12"/>
  <c r="L6448" i="12"/>
  <c r="M6448" i="12"/>
  <c r="N6447" i="12"/>
  <c r="I6448" i="12"/>
  <c r="J6448" i="12" s="1"/>
  <c r="H6449" i="12"/>
  <c r="M6449" i="12" s="1"/>
  <c r="F6451" i="12"/>
  <c r="G6451" i="12" s="1"/>
  <c r="E6450" i="12"/>
  <c r="P6448" i="12" l="1"/>
  <c r="Q6448" i="12"/>
  <c r="Q6449" i="12" s="1"/>
  <c r="R6447" i="12"/>
  <c r="N6448" i="12"/>
  <c r="I6449" i="12"/>
  <c r="J6449" i="12" s="1"/>
  <c r="L6449" i="12"/>
  <c r="N6449" i="12" s="1"/>
  <c r="H6450" i="12"/>
  <c r="M6450" i="12" s="1"/>
  <c r="E6451" i="12"/>
  <c r="F6452" i="12"/>
  <c r="G6452" i="12" s="1"/>
  <c r="P6449" i="12" l="1"/>
  <c r="Q6450" i="12"/>
  <c r="R6448" i="12"/>
  <c r="R6449" i="12"/>
  <c r="I6450" i="12"/>
  <c r="J6450" i="12" s="1"/>
  <c r="L6450" i="12"/>
  <c r="N6450" i="12" s="1"/>
  <c r="H6451" i="12"/>
  <c r="F6453" i="12"/>
  <c r="G6453" i="12" s="1"/>
  <c r="E6452" i="12"/>
  <c r="P6450" i="12" l="1"/>
  <c r="R6450" i="12" s="1"/>
  <c r="L6451" i="12"/>
  <c r="M6451" i="12"/>
  <c r="I6451" i="12"/>
  <c r="J6451" i="12" s="1"/>
  <c r="H6452" i="12"/>
  <c r="E6453" i="12"/>
  <c r="F6454" i="12"/>
  <c r="G6454" i="12" s="1"/>
  <c r="P6451" i="12" l="1"/>
  <c r="Q6451" i="12"/>
  <c r="L6452" i="12"/>
  <c r="M6452" i="12"/>
  <c r="N6451" i="12"/>
  <c r="I6452" i="12"/>
  <c r="J6452" i="12" s="1"/>
  <c r="H6453" i="12"/>
  <c r="M6453" i="12" s="1"/>
  <c r="F6455" i="12"/>
  <c r="G6455" i="12" s="1"/>
  <c r="E6454" i="12"/>
  <c r="P6452" i="12" l="1"/>
  <c r="Q6452" i="12"/>
  <c r="Q6453" i="12" s="1"/>
  <c r="R6451" i="12"/>
  <c r="N6452" i="12"/>
  <c r="I6453" i="12"/>
  <c r="J6453" i="12" s="1"/>
  <c r="L6453" i="12"/>
  <c r="N6453" i="12" s="1"/>
  <c r="H6454" i="12"/>
  <c r="E6455" i="12"/>
  <c r="F6456" i="12"/>
  <c r="G6456" i="12" s="1"/>
  <c r="P6453" i="12" l="1"/>
  <c r="R6453" i="12" s="1"/>
  <c r="R6452" i="12"/>
  <c r="L6454" i="12"/>
  <c r="M6454" i="12"/>
  <c r="I6454" i="12"/>
  <c r="J6454" i="12" s="1"/>
  <c r="H6455" i="12"/>
  <c r="E6456" i="12"/>
  <c r="F6457" i="12"/>
  <c r="G6457" i="12" s="1"/>
  <c r="P6454" i="12" l="1"/>
  <c r="Q6454" i="12"/>
  <c r="L6455" i="12"/>
  <c r="M6455" i="12"/>
  <c r="N6454" i="12"/>
  <c r="I6455" i="12"/>
  <c r="J6455" i="12" s="1"/>
  <c r="H6456" i="12"/>
  <c r="F6458" i="12"/>
  <c r="G6458" i="12" s="1"/>
  <c r="E6457" i="12"/>
  <c r="P6455" i="12" l="1"/>
  <c r="Q6455" i="12"/>
  <c r="R6454" i="12"/>
  <c r="L6456" i="12"/>
  <c r="M6456" i="12"/>
  <c r="N6455" i="12"/>
  <c r="I6456" i="12"/>
  <c r="J6456" i="12" s="1"/>
  <c r="H6457" i="12"/>
  <c r="E6458" i="12"/>
  <c r="F6459" i="12"/>
  <c r="G6459" i="12" s="1"/>
  <c r="R6455" i="12" l="1"/>
  <c r="P6456" i="12"/>
  <c r="Q6456" i="12"/>
  <c r="L6457" i="12"/>
  <c r="M6457" i="12"/>
  <c r="N6456" i="12"/>
  <c r="I6457" i="12"/>
  <c r="J6457" i="12" s="1"/>
  <c r="H6458" i="12"/>
  <c r="E6459" i="12"/>
  <c r="F6460" i="12"/>
  <c r="G6460" i="12" s="1"/>
  <c r="P6457" i="12" l="1"/>
  <c r="Q6457" i="12"/>
  <c r="R6456" i="12"/>
  <c r="L6458" i="12"/>
  <c r="M6458" i="12"/>
  <c r="N6457" i="12"/>
  <c r="I6458" i="12"/>
  <c r="J6458" i="12" s="1"/>
  <c r="H6459" i="12"/>
  <c r="F6461" i="12"/>
  <c r="G6461" i="12" s="1"/>
  <c r="E6460" i="12"/>
  <c r="P6458" i="12" l="1"/>
  <c r="Q6458" i="12"/>
  <c r="R6457" i="12"/>
  <c r="L6459" i="12"/>
  <c r="M6459" i="12"/>
  <c r="N6458" i="12"/>
  <c r="I6459" i="12"/>
  <c r="J6459" i="12" s="1"/>
  <c r="H6460" i="12"/>
  <c r="E6461" i="12"/>
  <c r="F6462" i="12"/>
  <c r="G6462" i="12" s="1"/>
  <c r="P6459" i="12" l="1"/>
  <c r="Q6459" i="12"/>
  <c r="R6458" i="12"/>
  <c r="L6460" i="12"/>
  <c r="M6460" i="12"/>
  <c r="N6459" i="12"/>
  <c r="I6460" i="12"/>
  <c r="J6460" i="12" s="1"/>
  <c r="H6461" i="12"/>
  <c r="M6461" i="12" s="1"/>
  <c r="F6463" i="12"/>
  <c r="G6463" i="12" s="1"/>
  <c r="E6462" i="12"/>
  <c r="P6460" i="12" l="1"/>
  <c r="Q6460" i="12"/>
  <c r="Q6461" i="12" s="1"/>
  <c r="R6459" i="12"/>
  <c r="N6460" i="12"/>
  <c r="I6461" i="12"/>
  <c r="J6461" i="12" s="1"/>
  <c r="L6461" i="12"/>
  <c r="N6461" i="12" s="1"/>
  <c r="H6462" i="12"/>
  <c r="M6462" i="12" s="1"/>
  <c r="E6463" i="12"/>
  <c r="F6464" i="12"/>
  <c r="G6464" i="12" s="1"/>
  <c r="P6461" i="12" l="1"/>
  <c r="R6461" i="12" s="1"/>
  <c r="Q6462" i="12"/>
  <c r="R6460" i="12"/>
  <c r="I6462" i="12"/>
  <c r="J6462" i="12" s="1"/>
  <c r="L6462" i="12"/>
  <c r="N6462" i="12" s="1"/>
  <c r="H6463" i="12"/>
  <c r="F6465" i="12"/>
  <c r="G6465" i="12" s="1"/>
  <c r="E6464" i="12"/>
  <c r="P6462" i="12" l="1"/>
  <c r="R6462" i="12" s="1"/>
  <c r="L6463" i="12"/>
  <c r="M6463" i="12"/>
  <c r="I6463" i="12"/>
  <c r="J6463" i="12" s="1"/>
  <c r="H6464" i="12"/>
  <c r="M6464" i="12" s="1"/>
  <c r="E6465" i="12"/>
  <c r="F6466" i="12"/>
  <c r="G6466" i="12" s="1"/>
  <c r="P6463" i="12" l="1"/>
  <c r="Q6463" i="12"/>
  <c r="Q6464" i="12" s="1"/>
  <c r="N6463" i="12"/>
  <c r="I6464" i="12"/>
  <c r="J6464" i="12" s="1"/>
  <c r="L6464" i="12"/>
  <c r="N6464" i="12" s="1"/>
  <c r="H6465" i="12"/>
  <c r="M6465" i="12" s="1"/>
  <c r="F6467" i="12"/>
  <c r="G6467" i="12" s="1"/>
  <c r="E6466" i="12"/>
  <c r="P6464" i="12" l="1"/>
  <c r="R6464" i="12" s="1"/>
  <c r="Q6465" i="12"/>
  <c r="R6463" i="12"/>
  <c r="I6465" i="12"/>
  <c r="J6465" i="12" s="1"/>
  <c r="L6465" i="12"/>
  <c r="N6465" i="12" s="1"/>
  <c r="H6466" i="12"/>
  <c r="M6466" i="12" s="1"/>
  <c r="E6467" i="12"/>
  <c r="F6468" i="12"/>
  <c r="G6468" i="12" s="1"/>
  <c r="P6465" i="12" l="1"/>
  <c r="R6465" i="12" s="1"/>
  <c r="Q6466" i="12"/>
  <c r="I6466" i="12"/>
  <c r="J6466" i="12" s="1"/>
  <c r="L6466" i="12"/>
  <c r="N6466" i="12" s="1"/>
  <c r="H6467" i="12"/>
  <c r="F6469" i="12"/>
  <c r="G6469" i="12" s="1"/>
  <c r="E6468" i="12"/>
  <c r="P6466" i="12" l="1"/>
  <c r="L6467" i="12"/>
  <c r="M6467" i="12"/>
  <c r="I6467" i="12"/>
  <c r="J6467" i="12" s="1"/>
  <c r="H6468" i="12"/>
  <c r="E6469" i="12"/>
  <c r="F6470" i="12"/>
  <c r="G6470" i="12" s="1"/>
  <c r="P6467" i="12" l="1"/>
  <c r="R6466" i="12"/>
  <c r="Q6467" i="12"/>
  <c r="L6468" i="12"/>
  <c r="M6468" i="12"/>
  <c r="N6467" i="12"/>
  <c r="I6468" i="12"/>
  <c r="J6468" i="12" s="1"/>
  <c r="H6469" i="12"/>
  <c r="F6471" i="12"/>
  <c r="G6471" i="12" s="1"/>
  <c r="E6470" i="12"/>
  <c r="P6468" i="12" l="1"/>
  <c r="Q6468" i="12"/>
  <c r="R6467" i="12"/>
  <c r="L6469" i="12"/>
  <c r="M6469" i="12"/>
  <c r="N6468" i="12"/>
  <c r="I6469" i="12"/>
  <c r="J6469" i="12" s="1"/>
  <c r="H6470" i="12"/>
  <c r="M6470" i="12" s="1"/>
  <c r="E6471" i="12"/>
  <c r="F6472" i="12"/>
  <c r="G6472" i="12" s="1"/>
  <c r="P6469" i="12" l="1"/>
  <c r="Q6469" i="12"/>
  <c r="Q6470" i="12" s="1"/>
  <c r="R6468" i="12"/>
  <c r="N6469" i="12"/>
  <c r="I6470" i="12"/>
  <c r="J6470" i="12" s="1"/>
  <c r="L6470" i="12"/>
  <c r="N6470" i="12" s="1"/>
  <c r="H6471" i="12"/>
  <c r="E6472" i="12"/>
  <c r="F6473" i="12"/>
  <c r="G6473" i="12" s="1"/>
  <c r="P6470" i="12" l="1"/>
  <c r="R6470" i="12" s="1"/>
  <c r="R6469" i="12"/>
  <c r="L6471" i="12"/>
  <c r="M6471" i="12"/>
  <c r="I6471" i="12"/>
  <c r="J6471" i="12" s="1"/>
  <c r="H6472" i="12"/>
  <c r="F6474" i="12"/>
  <c r="G6474" i="12" s="1"/>
  <c r="E6473" i="12"/>
  <c r="P6471" i="12" l="1"/>
  <c r="Q6471" i="12"/>
  <c r="L6472" i="12"/>
  <c r="M6472" i="12"/>
  <c r="N6471" i="12"/>
  <c r="I6472" i="12"/>
  <c r="J6472" i="12" s="1"/>
  <c r="H6473" i="12"/>
  <c r="E6474" i="12"/>
  <c r="F6475" i="12"/>
  <c r="G6475" i="12" s="1"/>
  <c r="P6472" i="12" l="1"/>
  <c r="Q6472" i="12"/>
  <c r="R6471" i="12"/>
  <c r="L6473" i="12"/>
  <c r="M6473" i="12"/>
  <c r="N6472" i="12"/>
  <c r="I6473" i="12"/>
  <c r="J6473" i="12" s="1"/>
  <c r="H6474" i="12"/>
  <c r="F6476" i="12"/>
  <c r="G6476" i="12" s="1"/>
  <c r="E6475" i="12"/>
  <c r="P6473" i="12" l="1"/>
  <c r="Q6473" i="12"/>
  <c r="R6472" i="12"/>
  <c r="L6474" i="12"/>
  <c r="M6474" i="12"/>
  <c r="N6473" i="12"/>
  <c r="I6474" i="12"/>
  <c r="J6474" i="12" s="1"/>
  <c r="H6475" i="12"/>
  <c r="E6476" i="12"/>
  <c r="F6477" i="12"/>
  <c r="G6477" i="12" s="1"/>
  <c r="P6474" i="12" l="1"/>
  <c r="Q6474" i="12"/>
  <c r="R6473" i="12"/>
  <c r="L6475" i="12"/>
  <c r="M6475" i="12"/>
  <c r="N6474" i="12"/>
  <c r="I6475" i="12"/>
  <c r="J6475" i="12" s="1"/>
  <c r="H6476" i="12"/>
  <c r="M6476" i="12" s="1"/>
  <c r="E6477" i="12"/>
  <c r="F6478" i="12"/>
  <c r="G6478" i="12" s="1"/>
  <c r="P6475" i="12" l="1"/>
  <c r="Q6475" i="12"/>
  <c r="Q6476" i="12" s="1"/>
  <c r="R6474" i="12"/>
  <c r="N6475" i="12"/>
  <c r="I6476" i="12"/>
  <c r="J6476" i="12" s="1"/>
  <c r="L6476" i="12"/>
  <c r="N6476" i="12" s="1"/>
  <c r="H6477" i="12"/>
  <c r="F6479" i="12"/>
  <c r="G6479" i="12" s="1"/>
  <c r="E6478" i="12"/>
  <c r="P6476" i="12" l="1"/>
  <c r="R6476" i="12" s="1"/>
  <c r="R6475" i="12"/>
  <c r="L6477" i="12"/>
  <c r="M6477" i="12"/>
  <c r="I6477" i="12"/>
  <c r="J6477" i="12" s="1"/>
  <c r="H6478" i="12"/>
  <c r="E6479" i="12"/>
  <c r="F6480" i="12"/>
  <c r="G6480" i="12" s="1"/>
  <c r="P6477" i="12" l="1"/>
  <c r="Q6477" i="12"/>
  <c r="L6478" i="12"/>
  <c r="M6478" i="12"/>
  <c r="N6477" i="12"/>
  <c r="I6478" i="12"/>
  <c r="J6478" i="12" s="1"/>
  <c r="H6479" i="12"/>
  <c r="M6479" i="12" s="1"/>
  <c r="F6481" i="12"/>
  <c r="G6481" i="12" s="1"/>
  <c r="E6480" i="12"/>
  <c r="P6478" i="12" l="1"/>
  <c r="Q6478" i="12"/>
  <c r="Q6479" i="12" s="1"/>
  <c r="R6477" i="12"/>
  <c r="N6478" i="12"/>
  <c r="I6479" i="12"/>
  <c r="J6479" i="12" s="1"/>
  <c r="L6479" i="12"/>
  <c r="N6479" i="12" s="1"/>
  <c r="H6480" i="12"/>
  <c r="E6481" i="12"/>
  <c r="F6482" i="12"/>
  <c r="G6482" i="12" s="1"/>
  <c r="P6479" i="12" l="1"/>
  <c r="R6479" i="12" s="1"/>
  <c r="R6478" i="12"/>
  <c r="L6480" i="12"/>
  <c r="M6480" i="12"/>
  <c r="I6480" i="12"/>
  <c r="J6480" i="12" s="1"/>
  <c r="H6481" i="12"/>
  <c r="F6483" i="12"/>
  <c r="G6483" i="12" s="1"/>
  <c r="E6482" i="12"/>
  <c r="P6480" i="12" l="1"/>
  <c r="Q6480" i="12"/>
  <c r="L6481" i="12"/>
  <c r="M6481" i="12"/>
  <c r="N6480" i="12"/>
  <c r="I6481" i="12"/>
  <c r="J6481" i="12" s="1"/>
  <c r="H6482" i="12"/>
  <c r="E6483" i="12"/>
  <c r="F6484" i="12"/>
  <c r="G6484" i="12" s="1"/>
  <c r="P6481" i="12" l="1"/>
  <c r="Q6481" i="12"/>
  <c r="R6480" i="12"/>
  <c r="L6482" i="12"/>
  <c r="M6482" i="12"/>
  <c r="N6481" i="12"/>
  <c r="I6482" i="12"/>
  <c r="J6482" i="12" s="1"/>
  <c r="H6483" i="12"/>
  <c r="F6485" i="12"/>
  <c r="G6485" i="12" s="1"/>
  <c r="E6484" i="12"/>
  <c r="P6482" i="12" l="1"/>
  <c r="Q6482" i="12"/>
  <c r="R6481" i="12"/>
  <c r="L6483" i="12"/>
  <c r="M6483" i="12"/>
  <c r="N6482" i="12"/>
  <c r="I6483" i="12"/>
  <c r="J6483" i="12" s="1"/>
  <c r="H6484" i="12"/>
  <c r="F6486" i="12"/>
  <c r="G6486" i="12" s="1"/>
  <c r="E6485" i="12"/>
  <c r="P6483" i="12" l="1"/>
  <c r="Q6483" i="12"/>
  <c r="R6482" i="12"/>
  <c r="L6484" i="12"/>
  <c r="M6484" i="12"/>
  <c r="N6483" i="12"/>
  <c r="I6484" i="12"/>
  <c r="J6484" i="12" s="1"/>
  <c r="H6485" i="12"/>
  <c r="E6486" i="12"/>
  <c r="F6487" i="12"/>
  <c r="G6487" i="12" s="1"/>
  <c r="P6484" i="12" l="1"/>
  <c r="Q6484" i="12"/>
  <c r="R6483" i="12"/>
  <c r="L6485" i="12"/>
  <c r="M6485" i="12"/>
  <c r="N6484" i="12"/>
  <c r="I6485" i="12"/>
  <c r="J6485" i="12" s="1"/>
  <c r="H6486" i="12"/>
  <c r="F6488" i="12"/>
  <c r="G6488" i="12" s="1"/>
  <c r="E6487" i="12"/>
  <c r="P6485" i="12" l="1"/>
  <c r="Q6485" i="12"/>
  <c r="R6484" i="12"/>
  <c r="L6486" i="12"/>
  <c r="M6486" i="12"/>
  <c r="N6485" i="12"/>
  <c r="I6486" i="12"/>
  <c r="J6486" i="12" s="1"/>
  <c r="H6487" i="12"/>
  <c r="E6488" i="12"/>
  <c r="F6489" i="12"/>
  <c r="G6489" i="12" s="1"/>
  <c r="P6486" i="12" l="1"/>
  <c r="Q6486" i="12"/>
  <c r="R6485" i="12"/>
  <c r="L6487" i="12"/>
  <c r="M6487" i="12"/>
  <c r="N6486" i="12"/>
  <c r="I6487" i="12"/>
  <c r="J6487" i="12" s="1"/>
  <c r="H6488" i="12"/>
  <c r="F6490" i="12"/>
  <c r="G6490" i="12" s="1"/>
  <c r="E6489" i="12"/>
  <c r="P6487" i="12" l="1"/>
  <c r="Q6487" i="12"/>
  <c r="R6486" i="12"/>
  <c r="L6488" i="12"/>
  <c r="M6488" i="12"/>
  <c r="N6487" i="12"/>
  <c r="I6488" i="12"/>
  <c r="J6488" i="12" s="1"/>
  <c r="H6489" i="12"/>
  <c r="F6491" i="12"/>
  <c r="G6491" i="12" s="1"/>
  <c r="E6490" i="12"/>
  <c r="P6488" i="12" l="1"/>
  <c r="Q6488" i="12"/>
  <c r="R6487" i="12"/>
  <c r="L6489" i="12"/>
  <c r="M6489" i="12"/>
  <c r="N6488" i="12"/>
  <c r="I6489" i="12"/>
  <c r="J6489" i="12" s="1"/>
  <c r="H6490" i="12"/>
  <c r="F6492" i="12"/>
  <c r="G6492" i="12" s="1"/>
  <c r="E6491" i="12"/>
  <c r="P6489" i="12" l="1"/>
  <c r="Q6489" i="12"/>
  <c r="R6488" i="12"/>
  <c r="L6490" i="12"/>
  <c r="M6490" i="12"/>
  <c r="N6489" i="12"/>
  <c r="I6490" i="12"/>
  <c r="J6490" i="12" s="1"/>
  <c r="H6491" i="12"/>
  <c r="F6493" i="12"/>
  <c r="G6493" i="12" s="1"/>
  <c r="E6492" i="12"/>
  <c r="P6490" i="12" l="1"/>
  <c r="Q6490" i="12"/>
  <c r="R6489" i="12"/>
  <c r="L6491" i="12"/>
  <c r="M6491" i="12"/>
  <c r="N6490" i="12"/>
  <c r="I6491" i="12"/>
  <c r="J6491" i="12" s="1"/>
  <c r="H6492" i="12"/>
  <c r="E6493" i="12"/>
  <c r="F6494" i="12"/>
  <c r="G6494" i="12" s="1"/>
  <c r="P6491" i="12" l="1"/>
  <c r="Q6491" i="12"/>
  <c r="R6490" i="12"/>
  <c r="L6492" i="12"/>
  <c r="M6492" i="12"/>
  <c r="N6491" i="12"/>
  <c r="I6492" i="12"/>
  <c r="J6492" i="12" s="1"/>
  <c r="H6493" i="12"/>
  <c r="F6495" i="12"/>
  <c r="G6495" i="12" s="1"/>
  <c r="E6494" i="12"/>
  <c r="P6492" i="12" l="1"/>
  <c r="Q6492" i="12"/>
  <c r="R6491" i="12"/>
  <c r="L6493" i="12"/>
  <c r="M6493" i="12"/>
  <c r="N6492" i="12"/>
  <c r="I6493" i="12"/>
  <c r="J6493" i="12" s="1"/>
  <c r="H6494" i="12"/>
  <c r="E6495" i="12"/>
  <c r="F6496" i="12"/>
  <c r="G6496" i="12" s="1"/>
  <c r="P6493" i="12" l="1"/>
  <c r="Q6493" i="12"/>
  <c r="R6492" i="12"/>
  <c r="L6494" i="12"/>
  <c r="M6494" i="12"/>
  <c r="N6493" i="12"/>
  <c r="I6494" i="12"/>
  <c r="J6494" i="12" s="1"/>
  <c r="H6495" i="12"/>
  <c r="F6497" i="12"/>
  <c r="G6497" i="12" s="1"/>
  <c r="E6496" i="12"/>
  <c r="P6494" i="12" l="1"/>
  <c r="Q6494" i="12"/>
  <c r="R6493" i="12"/>
  <c r="L6495" i="12"/>
  <c r="M6495" i="12"/>
  <c r="N6494" i="12"/>
  <c r="I6495" i="12"/>
  <c r="J6495" i="12" s="1"/>
  <c r="H6496" i="12"/>
  <c r="M6496" i="12" s="1"/>
  <c r="E6497" i="12"/>
  <c r="F6498" i="12"/>
  <c r="G6498" i="12" s="1"/>
  <c r="P6495" i="12" l="1"/>
  <c r="Q6495" i="12"/>
  <c r="Q6496" i="12" s="1"/>
  <c r="R6494" i="12"/>
  <c r="N6495" i="12"/>
  <c r="I6496" i="12"/>
  <c r="J6496" i="12" s="1"/>
  <c r="L6496" i="12"/>
  <c r="N6496" i="12" s="1"/>
  <c r="H6497" i="12"/>
  <c r="F6499" i="12"/>
  <c r="G6499" i="12" s="1"/>
  <c r="E6498" i="12"/>
  <c r="P6496" i="12" l="1"/>
  <c r="R6496" i="12" s="1"/>
  <c r="R6495" i="12"/>
  <c r="L6497" i="12"/>
  <c r="M6497" i="12"/>
  <c r="I6497" i="12"/>
  <c r="J6497" i="12" s="1"/>
  <c r="H6498" i="12"/>
  <c r="M6498" i="12" s="1"/>
  <c r="F6500" i="12"/>
  <c r="G6500" i="12" s="1"/>
  <c r="E6499" i="12"/>
  <c r="P6497" i="12" l="1"/>
  <c r="Q6497" i="12"/>
  <c r="Q6498" i="12" s="1"/>
  <c r="N6497" i="12"/>
  <c r="I6498" i="12"/>
  <c r="J6498" i="12" s="1"/>
  <c r="L6498" i="12"/>
  <c r="N6498" i="12" s="1"/>
  <c r="H6499" i="12"/>
  <c r="F6501" i="12"/>
  <c r="G6501" i="12" s="1"/>
  <c r="E6500" i="12"/>
  <c r="P6498" i="12" l="1"/>
  <c r="R6498" i="12" s="1"/>
  <c r="R6497" i="12"/>
  <c r="L6499" i="12"/>
  <c r="M6499" i="12"/>
  <c r="I6499" i="12"/>
  <c r="J6499" i="12" s="1"/>
  <c r="H6500" i="12"/>
  <c r="M6500" i="12" s="1"/>
  <c r="E6501" i="12"/>
  <c r="F6502" i="12"/>
  <c r="G6502" i="12" s="1"/>
  <c r="P6499" i="12" l="1"/>
  <c r="Q6499" i="12"/>
  <c r="Q6500" i="12" s="1"/>
  <c r="N6499" i="12"/>
  <c r="I6500" i="12"/>
  <c r="J6500" i="12" s="1"/>
  <c r="L6500" i="12"/>
  <c r="N6500" i="12" s="1"/>
  <c r="H6501" i="12"/>
  <c r="F6503" i="12"/>
  <c r="G6503" i="12" s="1"/>
  <c r="E6502" i="12"/>
  <c r="P6500" i="12" l="1"/>
  <c r="R6500" i="12" s="1"/>
  <c r="R6499" i="12"/>
  <c r="L6501" i="12"/>
  <c r="M6501" i="12"/>
  <c r="I6501" i="12"/>
  <c r="J6501" i="12" s="1"/>
  <c r="H6502" i="12"/>
  <c r="F6504" i="12"/>
  <c r="G6504" i="12" s="1"/>
  <c r="E6503" i="12"/>
  <c r="P6501" i="12" l="1"/>
  <c r="Q6501" i="12"/>
  <c r="L6502" i="12"/>
  <c r="M6502" i="12"/>
  <c r="N6501" i="12"/>
  <c r="I6502" i="12"/>
  <c r="J6502" i="12" s="1"/>
  <c r="H6503" i="12"/>
  <c r="F6505" i="12"/>
  <c r="G6505" i="12" s="1"/>
  <c r="E6504" i="12"/>
  <c r="P6502" i="12" l="1"/>
  <c r="Q6502" i="12"/>
  <c r="R6501" i="12"/>
  <c r="L6503" i="12"/>
  <c r="M6503" i="12"/>
  <c r="N6502" i="12"/>
  <c r="I6503" i="12"/>
  <c r="J6503" i="12" s="1"/>
  <c r="H6504" i="12"/>
  <c r="E6505" i="12"/>
  <c r="F6506" i="12"/>
  <c r="G6506" i="12" s="1"/>
  <c r="P6503" i="12" l="1"/>
  <c r="Q6503" i="12"/>
  <c r="R6502" i="12"/>
  <c r="L6504" i="12"/>
  <c r="M6504" i="12"/>
  <c r="N6503" i="12"/>
  <c r="I6504" i="12"/>
  <c r="J6504" i="12" s="1"/>
  <c r="H6505" i="12"/>
  <c r="F6507" i="12"/>
  <c r="G6507" i="12" s="1"/>
  <c r="E6506" i="12"/>
  <c r="P6504" i="12" l="1"/>
  <c r="Q6504" i="12"/>
  <c r="R6503" i="12"/>
  <c r="L6505" i="12"/>
  <c r="M6505" i="12"/>
  <c r="N6504" i="12"/>
  <c r="I6505" i="12"/>
  <c r="J6505" i="12" s="1"/>
  <c r="H6506" i="12"/>
  <c r="F6508" i="12"/>
  <c r="G6508" i="12" s="1"/>
  <c r="E6507" i="12"/>
  <c r="P6505" i="12" l="1"/>
  <c r="Q6505" i="12"/>
  <c r="R6504" i="12"/>
  <c r="L6506" i="12"/>
  <c r="M6506" i="12"/>
  <c r="N6505" i="12"/>
  <c r="I6506" i="12"/>
  <c r="J6506" i="12" s="1"/>
  <c r="H6507" i="12"/>
  <c r="F6509" i="12"/>
  <c r="G6509" i="12" s="1"/>
  <c r="E6508" i="12"/>
  <c r="P6506" i="12" l="1"/>
  <c r="Q6506" i="12"/>
  <c r="R6505" i="12"/>
  <c r="L6507" i="12"/>
  <c r="M6507" i="12"/>
  <c r="N6506" i="12"/>
  <c r="I6507" i="12"/>
  <c r="J6507" i="12" s="1"/>
  <c r="H6508" i="12"/>
  <c r="F6510" i="12"/>
  <c r="G6510" i="12" s="1"/>
  <c r="E6509" i="12"/>
  <c r="P6507" i="12" l="1"/>
  <c r="Q6507" i="12"/>
  <c r="R6506" i="12"/>
  <c r="L6508" i="12"/>
  <c r="M6508" i="12"/>
  <c r="N6507" i="12"/>
  <c r="I6508" i="12"/>
  <c r="J6508" i="12" s="1"/>
  <c r="H6509" i="12"/>
  <c r="E6510" i="12"/>
  <c r="F6511" i="12"/>
  <c r="G6511" i="12" s="1"/>
  <c r="P6508" i="12" l="1"/>
  <c r="Q6508" i="12"/>
  <c r="R6507" i="12"/>
  <c r="L6509" i="12"/>
  <c r="M6509" i="12"/>
  <c r="N6508" i="12"/>
  <c r="I6509" i="12"/>
  <c r="J6509" i="12" s="1"/>
  <c r="H6510" i="12"/>
  <c r="F6512" i="12"/>
  <c r="G6512" i="12" s="1"/>
  <c r="E6511" i="12"/>
  <c r="P6509" i="12" l="1"/>
  <c r="Q6509" i="12"/>
  <c r="R6508" i="12"/>
  <c r="L6510" i="12"/>
  <c r="M6510" i="12"/>
  <c r="N6509" i="12"/>
  <c r="I6510" i="12"/>
  <c r="J6510" i="12" s="1"/>
  <c r="H6511" i="12"/>
  <c r="F6513" i="12"/>
  <c r="G6513" i="12" s="1"/>
  <c r="E6512" i="12"/>
  <c r="P6510" i="12" l="1"/>
  <c r="Q6510" i="12"/>
  <c r="R6509" i="12"/>
  <c r="L6511" i="12"/>
  <c r="M6511" i="12"/>
  <c r="N6510" i="12"/>
  <c r="I6511" i="12"/>
  <c r="J6511" i="12" s="1"/>
  <c r="H6512" i="12"/>
  <c r="F6514" i="12"/>
  <c r="G6514" i="12" s="1"/>
  <c r="E6513" i="12"/>
  <c r="P6511" i="12" l="1"/>
  <c r="Q6511" i="12"/>
  <c r="R6510" i="12"/>
  <c r="L6512" i="12"/>
  <c r="M6512" i="12"/>
  <c r="N6511" i="12"/>
  <c r="I6512" i="12"/>
  <c r="J6512" i="12" s="1"/>
  <c r="H6513" i="12"/>
  <c r="F6515" i="12"/>
  <c r="G6515" i="12" s="1"/>
  <c r="E6514" i="12"/>
  <c r="P6512" i="12" l="1"/>
  <c r="Q6512" i="12"/>
  <c r="R6511" i="12"/>
  <c r="L6513" i="12"/>
  <c r="M6513" i="12"/>
  <c r="N6512" i="12"/>
  <c r="I6513" i="12"/>
  <c r="J6513" i="12" s="1"/>
  <c r="H6514" i="12"/>
  <c r="E6515" i="12"/>
  <c r="F6516" i="12"/>
  <c r="G6516" i="12" s="1"/>
  <c r="P6513" i="12" l="1"/>
  <c r="Q6513" i="12"/>
  <c r="R6512" i="12"/>
  <c r="L6514" i="12"/>
  <c r="M6514" i="12"/>
  <c r="N6513" i="12"/>
  <c r="I6514" i="12"/>
  <c r="J6514" i="12" s="1"/>
  <c r="H6515" i="12"/>
  <c r="F6517" i="12"/>
  <c r="G6517" i="12" s="1"/>
  <c r="E6516" i="12"/>
  <c r="P6514" i="12" l="1"/>
  <c r="Q6514" i="12"/>
  <c r="R6513" i="12"/>
  <c r="L6515" i="12"/>
  <c r="M6515" i="12"/>
  <c r="N6514" i="12"/>
  <c r="I6515" i="12"/>
  <c r="J6515" i="12" s="1"/>
  <c r="H6516" i="12"/>
  <c r="M6516" i="12" s="1"/>
  <c r="E6517" i="12"/>
  <c r="F6518" i="12"/>
  <c r="G6518" i="12" s="1"/>
  <c r="P6515" i="12" l="1"/>
  <c r="Q6515" i="12"/>
  <c r="Q6516" i="12" s="1"/>
  <c r="R6514" i="12"/>
  <c r="N6515" i="12"/>
  <c r="I6516" i="12"/>
  <c r="J6516" i="12" s="1"/>
  <c r="L6516" i="12"/>
  <c r="N6516" i="12" s="1"/>
  <c r="H6517" i="12"/>
  <c r="F6519" i="12"/>
  <c r="G6519" i="12" s="1"/>
  <c r="E6518" i="12"/>
  <c r="P6516" i="12" l="1"/>
  <c r="R6516" i="12" s="1"/>
  <c r="R6515" i="12"/>
  <c r="L6517" i="12"/>
  <c r="M6517" i="12"/>
  <c r="I6517" i="12"/>
  <c r="J6517" i="12" s="1"/>
  <c r="H6518" i="12"/>
  <c r="M6518" i="12" s="1"/>
  <c r="F6520" i="12"/>
  <c r="G6520" i="12" s="1"/>
  <c r="E6519" i="12"/>
  <c r="P6517" i="12" l="1"/>
  <c r="Q6517" i="12"/>
  <c r="Q6518" i="12" s="1"/>
  <c r="N6517" i="12"/>
  <c r="I6518" i="12"/>
  <c r="J6518" i="12" s="1"/>
  <c r="L6518" i="12"/>
  <c r="N6518" i="12" s="1"/>
  <c r="H6519" i="12"/>
  <c r="F6521" i="12"/>
  <c r="G6521" i="12" s="1"/>
  <c r="E6520" i="12"/>
  <c r="P6518" i="12" l="1"/>
  <c r="R6518" i="12" s="1"/>
  <c r="R6517" i="12"/>
  <c r="L6519" i="12"/>
  <c r="M6519" i="12"/>
  <c r="I6519" i="12"/>
  <c r="J6519" i="12" s="1"/>
  <c r="H6520" i="12"/>
  <c r="F6522" i="12"/>
  <c r="G6522" i="12" s="1"/>
  <c r="E6521" i="12"/>
  <c r="P6519" i="12" l="1"/>
  <c r="Q6519" i="12"/>
  <c r="L6520" i="12"/>
  <c r="M6520" i="12"/>
  <c r="N6519" i="12"/>
  <c r="I6520" i="12"/>
  <c r="J6520" i="12" s="1"/>
  <c r="H6521" i="12"/>
  <c r="F6523" i="12"/>
  <c r="G6523" i="12" s="1"/>
  <c r="E6522" i="12"/>
  <c r="P6520" i="12" l="1"/>
  <c r="Q6520" i="12"/>
  <c r="R6519" i="12"/>
  <c r="L6521" i="12"/>
  <c r="M6521" i="12"/>
  <c r="N6520" i="12"/>
  <c r="I6521" i="12"/>
  <c r="J6521" i="12" s="1"/>
  <c r="H6522" i="12"/>
  <c r="E6523" i="12"/>
  <c r="F6524" i="12"/>
  <c r="G6524" i="12" s="1"/>
  <c r="P6521" i="12" l="1"/>
  <c r="Q6521" i="12"/>
  <c r="R6520" i="12"/>
  <c r="L6522" i="12"/>
  <c r="M6522" i="12"/>
  <c r="N6521" i="12"/>
  <c r="I6522" i="12"/>
  <c r="J6522" i="12" s="1"/>
  <c r="H6523" i="12"/>
  <c r="F6525" i="12"/>
  <c r="G6525" i="12" s="1"/>
  <c r="E6524" i="12"/>
  <c r="P6522" i="12" l="1"/>
  <c r="Q6522" i="12"/>
  <c r="R6521" i="12"/>
  <c r="L6523" i="12"/>
  <c r="M6523" i="12"/>
  <c r="N6522" i="12"/>
  <c r="I6523" i="12"/>
  <c r="J6523" i="12" s="1"/>
  <c r="H6524" i="12"/>
  <c r="E6525" i="12"/>
  <c r="F6526" i="12"/>
  <c r="G6526" i="12" s="1"/>
  <c r="P6523" i="12" l="1"/>
  <c r="Q6523" i="12"/>
  <c r="R6522" i="12"/>
  <c r="L6524" i="12"/>
  <c r="M6524" i="12"/>
  <c r="N6523" i="12"/>
  <c r="I6524" i="12"/>
  <c r="J6524" i="12" s="1"/>
  <c r="H6525" i="12"/>
  <c r="F6527" i="12"/>
  <c r="G6527" i="12" s="1"/>
  <c r="E6526" i="12"/>
  <c r="P6524" i="12" l="1"/>
  <c r="Q6524" i="12"/>
  <c r="R6523" i="12"/>
  <c r="L6525" i="12"/>
  <c r="M6525" i="12"/>
  <c r="N6524" i="12"/>
  <c r="I6525" i="12"/>
  <c r="J6525" i="12" s="1"/>
  <c r="H6526" i="12"/>
  <c r="E6527" i="12"/>
  <c r="F6528" i="12"/>
  <c r="G6528" i="12" s="1"/>
  <c r="P6525" i="12" l="1"/>
  <c r="Q6525" i="12"/>
  <c r="R6524" i="12"/>
  <c r="L6526" i="12"/>
  <c r="M6526" i="12"/>
  <c r="N6525" i="12"/>
  <c r="I6526" i="12"/>
  <c r="J6526" i="12" s="1"/>
  <c r="H6527" i="12"/>
  <c r="F6529" i="12"/>
  <c r="G6529" i="12" s="1"/>
  <c r="E6528" i="12"/>
  <c r="P6526" i="12" l="1"/>
  <c r="Q6526" i="12"/>
  <c r="R6525" i="12"/>
  <c r="L6527" i="12"/>
  <c r="P6527" i="12" s="1"/>
  <c r="M6527" i="12"/>
  <c r="N6526" i="12"/>
  <c r="I6527" i="12"/>
  <c r="J6527" i="12" s="1"/>
  <c r="H6528" i="12"/>
  <c r="F6530" i="12"/>
  <c r="G6530" i="12" s="1"/>
  <c r="E6529" i="12"/>
  <c r="Q6527" i="12" l="1"/>
  <c r="R6526" i="12"/>
  <c r="L6528" i="12"/>
  <c r="P6528" i="12" s="1"/>
  <c r="M6528" i="12"/>
  <c r="N6527" i="12"/>
  <c r="I6528" i="12"/>
  <c r="J6528" i="12" s="1"/>
  <c r="H6529" i="12"/>
  <c r="E6530" i="12"/>
  <c r="F6531" i="12"/>
  <c r="G6531" i="12" s="1"/>
  <c r="Q6528" i="12" l="1"/>
  <c r="R6527" i="12"/>
  <c r="L6529" i="12"/>
  <c r="P6529" i="12" s="1"/>
  <c r="M6529" i="12"/>
  <c r="N6528" i="12"/>
  <c r="I6529" i="12"/>
  <c r="J6529" i="12" s="1"/>
  <c r="H6530" i="12"/>
  <c r="F6532" i="12"/>
  <c r="G6532" i="12" s="1"/>
  <c r="E6531" i="12"/>
  <c r="Q6529" i="12" l="1"/>
  <c r="R6528" i="12"/>
  <c r="L6530" i="12"/>
  <c r="P6530" i="12" s="1"/>
  <c r="M6530" i="12"/>
  <c r="N6529" i="12"/>
  <c r="I6530" i="12"/>
  <c r="J6530" i="12" s="1"/>
  <c r="H6531" i="12"/>
  <c r="E6532" i="12"/>
  <c r="F6533" i="12"/>
  <c r="G6533" i="12" s="1"/>
  <c r="Q6530" i="12" l="1"/>
  <c r="R6529" i="12"/>
  <c r="L6531" i="12"/>
  <c r="P6531" i="12" s="1"/>
  <c r="M6531" i="12"/>
  <c r="N6530" i="12"/>
  <c r="I6531" i="12"/>
  <c r="J6531" i="12" s="1"/>
  <c r="H6532" i="12"/>
  <c r="F6534" i="12"/>
  <c r="G6534" i="12" s="1"/>
  <c r="E6533" i="12"/>
  <c r="Q6531" i="12" l="1"/>
  <c r="R6530" i="12"/>
  <c r="L6532" i="12"/>
  <c r="P6532" i="12" s="1"/>
  <c r="M6532" i="12"/>
  <c r="N6531" i="12"/>
  <c r="I6532" i="12"/>
  <c r="J6532" i="12" s="1"/>
  <c r="H6533" i="12"/>
  <c r="E6534" i="12"/>
  <c r="F6535" i="12"/>
  <c r="G6535" i="12" s="1"/>
  <c r="Q6532" i="12" l="1"/>
  <c r="R6531" i="12"/>
  <c r="L6533" i="12"/>
  <c r="P6533" i="12" s="1"/>
  <c r="M6533" i="12"/>
  <c r="N6532" i="12"/>
  <c r="I6533" i="12"/>
  <c r="J6533" i="12" s="1"/>
  <c r="H6534" i="12"/>
  <c r="F6536" i="12"/>
  <c r="G6536" i="12" s="1"/>
  <c r="E6535" i="12"/>
  <c r="Q6533" i="12" l="1"/>
  <c r="R6532" i="12"/>
  <c r="L6534" i="12"/>
  <c r="P6534" i="12" s="1"/>
  <c r="M6534" i="12"/>
  <c r="N6533" i="12"/>
  <c r="I6534" i="12"/>
  <c r="J6534" i="12" s="1"/>
  <c r="H6535" i="12"/>
  <c r="E6536" i="12"/>
  <c r="F6537" i="12"/>
  <c r="G6537" i="12" s="1"/>
  <c r="Q6534" i="12" l="1"/>
  <c r="R6533" i="12"/>
  <c r="L6535" i="12"/>
  <c r="P6535" i="12" s="1"/>
  <c r="M6535" i="12"/>
  <c r="N6534" i="12"/>
  <c r="I6535" i="12"/>
  <c r="J6535" i="12" s="1"/>
  <c r="H6536" i="12"/>
  <c r="F6538" i="12"/>
  <c r="G6538" i="12" s="1"/>
  <c r="E6537" i="12"/>
  <c r="Q6535" i="12" l="1"/>
  <c r="R6534" i="12"/>
  <c r="L6536" i="12"/>
  <c r="P6536" i="12" s="1"/>
  <c r="M6536" i="12"/>
  <c r="N6535" i="12"/>
  <c r="I6536" i="12"/>
  <c r="J6536" i="12" s="1"/>
  <c r="H6537" i="12"/>
  <c r="F6539" i="12"/>
  <c r="G6539" i="12" s="1"/>
  <c r="E6538" i="12"/>
  <c r="Q6536" i="12" l="1"/>
  <c r="R6535" i="12"/>
  <c r="L6537" i="12"/>
  <c r="P6537" i="12" s="1"/>
  <c r="M6537" i="12"/>
  <c r="N6536" i="12"/>
  <c r="I6537" i="12"/>
  <c r="J6537" i="12" s="1"/>
  <c r="H6538" i="12"/>
  <c r="M6538" i="12" s="1"/>
  <c r="E6539" i="12"/>
  <c r="F6540" i="12"/>
  <c r="G6540" i="12" s="1"/>
  <c r="Q6537" i="12" l="1"/>
  <c r="Q6538" i="12" s="1"/>
  <c r="R6536" i="12"/>
  <c r="N6537" i="12"/>
  <c r="I6538" i="12"/>
  <c r="J6538" i="12" s="1"/>
  <c r="L6538" i="12"/>
  <c r="N6538" i="12" s="1"/>
  <c r="H6539" i="12"/>
  <c r="F6541" i="12"/>
  <c r="G6541" i="12" s="1"/>
  <c r="E6540" i="12"/>
  <c r="P6538" i="12" l="1"/>
  <c r="R6538" i="12" s="1"/>
  <c r="R6537" i="12"/>
  <c r="L6539" i="12"/>
  <c r="M6539" i="12"/>
  <c r="I6539" i="12"/>
  <c r="J6539" i="12" s="1"/>
  <c r="H6540" i="12"/>
  <c r="E6541" i="12"/>
  <c r="F6542" i="12"/>
  <c r="G6542" i="12" s="1"/>
  <c r="P6539" i="12" l="1"/>
  <c r="Q6539" i="12"/>
  <c r="L6540" i="12"/>
  <c r="M6540" i="12"/>
  <c r="N6539" i="12"/>
  <c r="I6540" i="12"/>
  <c r="J6540" i="12" s="1"/>
  <c r="H6541" i="12"/>
  <c r="F6543" i="12"/>
  <c r="G6543" i="12" s="1"/>
  <c r="E6542" i="12"/>
  <c r="P6540" i="12" l="1"/>
  <c r="Q6540" i="12"/>
  <c r="R6539" i="12"/>
  <c r="L6541" i="12"/>
  <c r="M6541" i="12"/>
  <c r="N6540" i="12"/>
  <c r="I6541" i="12"/>
  <c r="J6541" i="12" s="1"/>
  <c r="H6542" i="12"/>
  <c r="F6544" i="12"/>
  <c r="G6544" i="12" s="1"/>
  <c r="E6543" i="12"/>
  <c r="P6541" i="12" l="1"/>
  <c r="Q6541" i="12"/>
  <c r="R6540" i="12"/>
  <c r="L6542" i="12"/>
  <c r="M6542" i="12"/>
  <c r="N6541" i="12"/>
  <c r="I6542" i="12"/>
  <c r="J6542" i="12" s="1"/>
  <c r="H6543" i="12"/>
  <c r="F6545" i="12"/>
  <c r="G6545" i="12" s="1"/>
  <c r="E6544" i="12"/>
  <c r="P6542" i="12" l="1"/>
  <c r="Q6542" i="12"/>
  <c r="R6541" i="12"/>
  <c r="L6543" i="12"/>
  <c r="M6543" i="12"/>
  <c r="N6542" i="12"/>
  <c r="I6543" i="12"/>
  <c r="J6543" i="12" s="1"/>
  <c r="H6544" i="12"/>
  <c r="M6544" i="12" s="1"/>
  <c r="F6546" i="12"/>
  <c r="G6546" i="12" s="1"/>
  <c r="E6545" i="12"/>
  <c r="P6543" i="12" l="1"/>
  <c r="Q6543" i="12"/>
  <c r="Q6544" i="12" s="1"/>
  <c r="R6542" i="12"/>
  <c r="N6543" i="12"/>
  <c r="I6544" i="12"/>
  <c r="J6544" i="12" s="1"/>
  <c r="L6544" i="12"/>
  <c r="N6544" i="12" s="1"/>
  <c r="H6545" i="12"/>
  <c r="M6545" i="12" s="1"/>
  <c r="E6546" i="12"/>
  <c r="F6547" i="12"/>
  <c r="G6547" i="12" s="1"/>
  <c r="P6544" i="12" l="1"/>
  <c r="Q6545" i="12"/>
  <c r="R6544" i="12"/>
  <c r="R6543" i="12"/>
  <c r="I6545" i="12"/>
  <c r="J6545" i="12" s="1"/>
  <c r="L6545" i="12"/>
  <c r="N6545" i="12" s="1"/>
  <c r="H6546" i="12"/>
  <c r="F6548" i="12"/>
  <c r="G6548" i="12" s="1"/>
  <c r="E6547" i="12"/>
  <c r="P6545" i="12" l="1"/>
  <c r="R6545" i="12" s="1"/>
  <c r="L6546" i="12"/>
  <c r="M6546" i="12"/>
  <c r="I6546" i="12"/>
  <c r="J6546" i="12" s="1"/>
  <c r="H6547" i="12"/>
  <c r="E6548" i="12"/>
  <c r="F6549" i="12"/>
  <c r="G6549" i="12" s="1"/>
  <c r="P6546" i="12" l="1"/>
  <c r="Q6546" i="12"/>
  <c r="L6547" i="12"/>
  <c r="M6547" i="12"/>
  <c r="N6546" i="12"/>
  <c r="I6547" i="12"/>
  <c r="J6547" i="12" s="1"/>
  <c r="H6548" i="12"/>
  <c r="F6550" i="12"/>
  <c r="G6550" i="12" s="1"/>
  <c r="E6549" i="12"/>
  <c r="P6547" i="12" l="1"/>
  <c r="Q6547" i="12"/>
  <c r="R6546" i="12"/>
  <c r="L6548" i="12"/>
  <c r="M6548" i="12"/>
  <c r="N6547" i="12"/>
  <c r="I6548" i="12"/>
  <c r="J6548" i="12" s="1"/>
  <c r="H6549" i="12"/>
  <c r="F6551" i="12"/>
  <c r="G6551" i="12" s="1"/>
  <c r="E6550" i="12"/>
  <c r="P6548" i="12" l="1"/>
  <c r="Q6548" i="12"/>
  <c r="R6547" i="12"/>
  <c r="L6549" i="12"/>
  <c r="M6549" i="12"/>
  <c r="N6548" i="12"/>
  <c r="I6549" i="12"/>
  <c r="J6549" i="12" s="1"/>
  <c r="H6550" i="12"/>
  <c r="E6551" i="12"/>
  <c r="F6552" i="12"/>
  <c r="G6552" i="12" s="1"/>
  <c r="P6549" i="12" l="1"/>
  <c r="Q6549" i="12"/>
  <c r="R6548" i="12"/>
  <c r="L6550" i="12"/>
  <c r="M6550" i="12"/>
  <c r="N6549" i="12"/>
  <c r="I6550" i="12"/>
  <c r="J6550" i="12" s="1"/>
  <c r="H6551" i="12"/>
  <c r="F6553" i="12"/>
  <c r="G6553" i="12" s="1"/>
  <c r="E6552" i="12"/>
  <c r="P6550" i="12" l="1"/>
  <c r="Q6550" i="12"/>
  <c r="R6549" i="12"/>
  <c r="L6551" i="12"/>
  <c r="M6551" i="12"/>
  <c r="N6550" i="12"/>
  <c r="I6551" i="12"/>
  <c r="J6551" i="12" s="1"/>
  <c r="H6552" i="12"/>
  <c r="M6552" i="12" s="1"/>
  <c r="E6553" i="12"/>
  <c r="F6554" i="12"/>
  <c r="G6554" i="12" s="1"/>
  <c r="P6551" i="12" l="1"/>
  <c r="Q6551" i="12"/>
  <c r="Q6552" i="12" s="1"/>
  <c r="R6550" i="12"/>
  <c r="N6551" i="12"/>
  <c r="I6552" i="12"/>
  <c r="J6552" i="12" s="1"/>
  <c r="L6552" i="12"/>
  <c r="N6552" i="12" s="1"/>
  <c r="H6553" i="12"/>
  <c r="F6555" i="12"/>
  <c r="G6555" i="12" s="1"/>
  <c r="E6554" i="12"/>
  <c r="P6552" i="12" l="1"/>
  <c r="R6552" i="12" s="1"/>
  <c r="R6551" i="12"/>
  <c r="L6553" i="12"/>
  <c r="M6553" i="12"/>
  <c r="I6553" i="12"/>
  <c r="J6553" i="12" s="1"/>
  <c r="H6554" i="12"/>
  <c r="F6556" i="12"/>
  <c r="G6556" i="12" s="1"/>
  <c r="E6555" i="12"/>
  <c r="P6553" i="12" l="1"/>
  <c r="Q6553" i="12"/>
  <c r="L6554" i="12"/>
  <c r="M6554" i="12"/>
  <c r="N6553" i="12"/>
  <c r="I6554" i="12"/>
  <c r="J6554" i="12" s="1"/>
  <c r="H6555" i="12"/>
  <c r="F6557" i="12"/>
  <c r="G6557" i="12" s="1"/>
  <c r="E6556" i="12"/>
  <c r="P6554" i="12" l="1"/>
  <c r="Q6554" i="12"/>
  <c r="R6553" i="12"/>
  <c r="L6555" i="12"/>
  <c r="M6555" i="12"/>
  <c r="N6554" i="12"/>
  <c r="I6555" i="12"/>
  <c r="J6555" i="12" s="1"/>
  <c r="H6556" i="12"/>
  <c r="M6556" i="12" s="1"/>
  <c r="E6557" i="12"/>
  <c r="F6558" i="12"/>
  <c r="G6558" i="12" s="1"/>
  <c r="P6555" i="12" l="1"/>
  <c r="Q6555" i="12"/>
  <c r="Q6556" i="12" s="1"/>
  <c r="R6554" i="12"/>
  <c r="N6555" i="12"/>
  <c r="I6556" i="12"/>
  <c r="J6556" i="12" s="1"/>
  <c r="L6556" i="12"/>
  <c r="N6556" i="12" s="1"/>
  <c r="H6557" i="12"/>
  <c r="M6557" i="12" s="1"/>
  <c r="F6559" i="12"/>
  <c r="G6559" i="12" s="1"/>
  <c r="E6558" i="12"/>
  <c r="P6556" i="12" l="1"/>
  <c r="R6556" i="12" s="1"/>
  <c r="Q6557" i="12"/>
  <c r="R6555" i="12"/>
  <c r="I6557" i="12"/>
  <c r="J6557" i="12" s="1"/>
  <c r="L6557" i="12"/>
  <c r="N6557" i="12" s="1"/>
  <c r="H6558" i="12"/>
  <c r="F6560" i="12"/>
  <c r="G6560" i="12" s="1"/>
  <c r="E6559" i="12"/>
  <c r="P6557" i="12" l="1"/>
  <c r="R6557" i="12" s="1"/>
  <c r="L6558" i="12"/>
  <c r="M6558" i="12"/>
  <c r="I6558" i="12"/>
  <c r="J6558" i="12" s="1"/>
  <c r="H6559" i="12"/>
  <c r="E6560" i="12"/>
  <c r="F6561" i="12"/>
  <c r="G6561" i="12" s="1"/>
  <c r="P6558" i="12" l="1"/>
  <c r="Q6558" i="12"/>
  <c r="L6559" i="12"/>
  <c r="M6559" i="12"/>
  <c r="N6558" i="12"/>
  <c r="I6559" i="12"/>
  <c r="J6559" i="12" s="1"/>
  <c r="H6560" i="12"/>
  <c r="M6560" i="12" s="1"/>
  <c r="F6562" i="12"/>
  <c r="G6562" i="12" s="1"/>
  <c r="E6561" i="12"/>
  <c r="P6559" i="12" l="1"/>
  <c r="Q6559" i="12"/>
  <c r="Q6560" i="12" s="1"/>
  <c r="R6558" i="12"/>
  <c r="N6559" i="12"/>
  <c r="I6560" i="12"/>
  <c r="J6560" i="12" s="1"/>
  <c r="L6560" i="12"/>
  <c r="N6560" i="12" s="1"/>
  <c r="H6561" i="12"/>
  <c r="F6563" i="12"/>
  <c r="G6563" i="12" s="1"/>
  <c r="E6562" i="12"/>
  <c r="P6560" i="12" l="1"/>
  <c r="R6560" i="12" s="1"/>
  <c r="R6559" i="12"/>
  <c r="L6561" i="12"/>
  <c r="M6561" i="12"/>
  <c r="I6561" i="12"/>
  <c r="J6561" i="12" s="1"/>
  <c r="H6562" i="12"/>
  <c r="E6563" i="12"/>
  <c r="F6564" i="12"/>
  <c r="G6564" i="12" s="1"/>
  <c r="P6561" i="12" l="1"/>
  <c r="Q6561" i="12"/>
  <c r="L6562" i="12"/>
  <c r="M6562" i="12"/>
  <c r="N6561" i="12"/>
  <c r="I6562" i="12"/>
  <c r="J6562" i="12" s="1"/>
  <c r="H6563" i="12"/>
  <c r="F6565" i="12"/>
  <c r="G6565" i="12" s="1"/>
  <c r="E6564" i="12"/>
  <c r="P6562" i="12" l="1"/>
  <c r="Q6562" i="12"/>
  <c r="R6561" i="12"/>
  <c r="L6563" i="12"/>
  <c r="M6563" i="12"/>
  <c r="N6562" i="12"/>
  <c r="I6563" i="12"/>
  <c r="J6563" i="12" s="1"/>
  <c r="H6564" i="12"/>
  <c r="F6566" i="12"/>
  <c r="G6566" i="12" s="1"/>
  <c r="E6565" i="12"/>
  <c r="P6563" i="12" l="1"/>
  <c r="Q6563" i="12"/>
  <c r="R6562" i="12"/>
  <c r="L6564" i="12"/>
  <c r="M6564" i="12"/>
  <c r="N6563" i="12"/>
  <c r="I6564" i="12"/>
  <c r="J6564" i="12" s="1"/>
  <c r="H6565" i="12"/>
  <c r="E6566" i="12"/>
  <c r="F6567" i="12"/>
  <c r="G6567" i="12" s="1"/>
  <c r="P6564" i="12" l="1"/>
  <c r="Q6564" i="12"/>
  <c r="R6563" i="12"/>
  <c r="L6565" i="12"/>
  <c r="M6565" i="12"/>
  <c r="N6564" i="12"/>
  <c r="I6565" i="12"/>
  <c r="J6565" i="12" s="1"/>
  <c r="H6566" i="12"/>
  <c r="F6568" i="12"/>
  <c r="G6568" i="12" s="1"/>
  <c r="E6567" i="12"/>
  <c r="P6565" i="12" l="1"/>
  <c r="Q6565" i="12"/>
  <c r="R6564" i="12"/>
  <c r="L6566" i="12"/>
  <c r="M6566" i="12"/>
  <c r="N6565" i="12"/>
  <c r="I6566" i="12"/>
  <c r="J6566" i="12" s="1"/>
  <c r="H6567" i="12"/>
  <c r="E6568" i="12"/>
  <c r="F6569" i="12"/>
  <c r="G6569" i="12" s="1"/>
  <c r="P6566" i="12" l="1"/>
  <c r="Q6566" i="12"/>
  <c r="R6565" i="12"/>
  <c r="L6567" i="12"/>
  <c r="M6567" i="12"/>
  <c r="N6566" i="12"/>
  <c r="I6567" i="12"/>
  <c r="J6567" i="12" s="1"/>
  <c r="H6568" i="12"/>
  <c r="F6570" i="12"/>
  <c r="G6570" i="12" s="1"/>
  <c r="E6569" i="12"/>
  <c r="P6567" i="12" l="1"/>
  <c r="Q6567" i="12"/>
  <c r="R6566" i="12"/>
  <c r="L6568" i="12"/>
  <c r="M6568" i="12"/>
  <c r="N6567" i="12"/>
  <c r="I6568" i="12"/>
  <c r="J6568" i="12" s="1"/>
  <c r="H6569" i="12"/>
  <c r="E6570" i="12"/>
  <c r="F6571" i="12"/>
  <c r="G6571" i="12" s="1"/>
  <c r="P6568" i="12" l="1"/>
  <c r="Q6568" i="12"/>
  <c r="R6567" i="12"/>
  <c r="L6569" i="12"/>
  <c r="M6569" i="12"/>
  <c r="N6568" i="12"/>
  <c r="I6569" i="12"/>
  <c r="J6569" i="12" s="1"/>
  <c r="H6570" i="12"/>
  <c r="F6572" i="12"/>
  <c r="G6572" i="12" s="1"/>
  <c r="E6571" i="12"/>
  <c r="P6569" i="12" l="1"/>
  <c r="Q6569" i="12"/>
  <c r="R6568" i="12"/>
  <c r="L6570" i="12"/>
  <c r="M6570" i="12"/>
  <c r="N6569" i="12"/>
  <c r="I6570" i="12"/>
  <c r="J6570" i="12" s="1"/>
  <c r="H6571" i="12"/>
  <c r="F6573" i="12"/>
  <c r="G6573" i="12" s="1"/>
  <c r="E6572" i="12"/>
  <c r="P6570" i="12" l="1"/>
  <c r="Q6570" i="12"/>
  <c r="R6569" i="12"/>
  <c r="L6571" i="12"/>
  <c r="M6571" i="12"/>
  <c r="N6570" i="12"/>
  <c r="I6571" i="12"/>
  <c r="J6571" i="12" s="1"/>
  <c r="H6572" i="12"/>
  <c r="F6574" i="12"/>
  <c r="G6574" i="12" s="1"/>
  <c r="E6573" i="12"/>
  <c r="P6571" i="12" l="1"/>
  <c r="Q6571" i="12"/>
  <c r="R6570" i="12"/>
  <c r="L6572" i="12"/>
  <c r="M6572" i="12"/>
  <c r="N6571" i="12"/>
  <c r="I6572" i="12"/>
  <c r="J6572" i="12" s="1"/>
  <c r="H6573" i="12"/>
  <c r="F6575" i="12"/>
  <c r="G6575" i="12" s="1"/>
  <c r="E6574" i="12"/>
  <c r="P6572" i="12" l="1"/>
  <c r="Q6572" i="12"/>
  <c r="R6571" i="12"/>
  <c r="L6573" i="12"/>
  <c r="M6573" i="12"/>
  <c r="N6572" i="12"/>
  <c r="I6573" i="12"/>
  <c r="J6573" i="12" s="1"/>
  <c r="H6574" i="12"/>
  <c r="M6574" i="12" s="1"/>
  <c r="E6575" i="12"/>
  <c r="F6576" i="12"/>
  <c r="G6576" i="12" s="1"/>
  <c r="P6573" i="12" l="1"/>
  <c r="Q6573" i="12"/>
  <c r="Q6574" i="12" s="1"/>
  <c r="R6572" i="12"/>
  <c r="N6573" i="12"/>
  <c r="I6574" i="12"/>
  <c r="J6574" i="12" s="1"/>
  <c r="L6574" i="12"/>
  <c r="N6574" i="12" s="1"/>
  <c r="H6575" i="12"/>
  <c r="F6577" i="12"/>
  <c r="G6577" i="12" s="1"/>
  <c r="E6576" i="12"/>
  <c r="P6574" i="12" l="1"/>
  <c r="R6574" i="12" s="1"/>
  <c r="R6573" i="12"/>
  <c r="L6575" i="12"/>
  <c r="M6575" i="12"/>
  <c r="I6575" i="12"/>
  <c r="J6575" i="12" s="1"/>
  <c r="H6576" i="12"/>
  <c r="E6577" i="12"/>
  <c r="F6578" i="12"/>
  <c r="G6578" i="12" s="1"/>
  <c r="P6575" i="12" l="1"/>
  <c r="Q6575" i="12"/>
  <c r="L6576" i="12"/>
  <c r="M6576" i="12"/>
  <c r="N6575" i="12"/>
  <c r="I6576" i="12"/>
  <c r="J6576" i="12" s="1"/>
  <c r="H6577" i="12"/>
  <c r="F6579" i="12"/>
  <c r="G6579" i="12" s="1"/>
  <c r="E6578" i="12"/>
  <c r="P6576" i="12" l="1"/>
  <c r="Q6576" i="12"/>
  <c r="R6575" i="12"/>
  <c r="N6576" i="12"/>
  <c r="L6577" i="12"/>
  <c r="M6577" i="12"/>
  <c r="I6577" i="12"/>
  <c r="J6577" i="12" s="1"/>
  <c r="H6578" i="12"/>
  <c r="F6580" i="12"/>
  <c r="G6580" i="12" s="1"/>
  <c r="E6579" i="12"/>
  <c r="P6577" i="12" l="1"/>
  <c r="Q6577" i="12"/>
  <c r="R6576" i="12"/>
  <c r="N6577" i="12"/>
  <c r="L6578" i="12"/>
  <c r="M6578" i="12"/>
  <c r="I6578" i="12"/>
  <c r="J6578" i="12" s="1"/>
  <c r="H6579" i="12"/>
  <c r="F6581" i="12"/>
  <c r="G6581" i="12" s="1"/>
  <c r="E6580" i="12"/>
  <c r="P6578" i="12" l="1"/>
  <c r="Q6578" i="12"/>
  <c r="R6577" i="12"/>
  <c r="L6579" i="12"/>
  <c r="M6579" i="12"/>
  <c r="N6578" i="12"/>
  <c r="I6579" i="12"/>
  <c r="J6579" i="12" s="1"/>
  <c r="H6580" i="12"/>
  <c r="F6582" i="12"/>
  <c r="G6582" i="12" s="1"/>
  <c r="E6581" i="12"/>
  <c r="P6579" i="12" l="1"/>
  <c r="Q6579" i="12"/>
  <c r="R6578" i="12"/>
  <c r="L6580" i="12"/>
  <c r="M6580" i="12"/>
  <c r="N6579" i="12"/>
  <c r="I6580" i="12"/>
  <c r="J6580" i="12" s="1"/>
  <c r="H6581" i="12"/>
  <c r="E6582" i="12"/>
  <c r="F6583" i="12"/>
  <c r="G6583" i="12" s="1"/>
  <c r="P6580" i="12" l="1"/>
  <c r="Q6580" i="12"/>
  <c r="R6579" i="12"/>
  <c r="L6581" i="12"/>
  <c r="M6581" i="12"/>
  <c r="N6580" i="12"/>
  <c r="I6581" i="12"/>
  <c r="J6581" i="12" s="1"/>
  <c r="H6582" i="12"/>
  <c r="M6582" i="12" s="1"/>
  <c r="E6583" i="12"/>
  <c r="F6584" i="12"/>
  <c r="G6584" i="12" s="1"/>
  <c r="P6581" i="12" l="1"/>
  <c r="Q6581" i="12"/>
  <c r="Q6582" i="12" s="1"/>
  <c r="R6580" i="12"/>
  <c r="N6581" i="12"/>
  <c r="I6582" i="12"/>
  <c r="J6582" i="12" s="1"/>
  <c r="L6582" i="12"/>
  <c r="N6582" i="12" s="1"/>
  <c r="H6583" i="12"/>
  <c r="F6585" i="12"/>
  <c r="G6585" i="12" s="1"/>
  <c r="E6584" i="12"/>
  <c r="P6582" i="12" l="1"/>
  <c r="R6582" i="12" s="1"/>
  <c r="R6581" i="12"/>
  <c r="L6583" i="12"/>
  <c r="M6583" i="12"/>
  <c r="I6583" i="12"/>
  <c r="J6583" i="12" s="1"/>
  <c r="H6584" i="12"/>
  <c r="F6586" i="12"/>
  <c r="G6586" i="12" s="1"/>
  <c r="E6585" i="12"/>
  <c r="P6583" i="12" l="1"/>
  <c r="Q6583" i="12"/>
  <c r="L6584" i="12"/>
  <c r="M6584" i="12"/>
  <c r="N6583" i="12"/>
  <c r="I6584" i="12"/>
  <c r="J6584" i="12" s="1"/>
  <c r="H6585" i="12"/>
  <c r="F6587" i="12"/>
  <c r="G6587" i="12" s="1"/>
  <c r="E6586" i="12"/>
  <c r="P6584" i="12" l="1"/>
  <c r="Q6584" i="12"/>
  <c r="R6583" i="12"/>
  <c r="L6585" i="12"/>
  <c r="M6585" i="12"/>
  <c r="N6584" i="12"/>
  <c r="I6585" i="12"/>
  <c r="J6585" i="12" s="1"/>
  <c r="H6586" i="12"/>
  <c r="E6587" i="12"/>
  <c r="F6588" i="12"/>
  <c r="G6588" i="12" s="1"/>
  <c r="P6585" i="12" l="1"/>
  <c r="Q6585" i="12"/>
  <c r="R6584" i="12"/>
  <c r="L6586" i="12"/>
  <c r="M6586" i="12"/>
  <c r="N6585" i="12"/>
  <c r="I6586" i="12"/>
  <c r="J6586" i="12" s="1"/>
  <c r="H6587" i="12"/>
  <c r="F6589" i="12"/>
  <c r="G6589" i="12" s="1"/>
  <c r="E6588" i="12"/>
  <c r="P6586" i="12" l="1"/>
  <c r="Q6586" i="12"/>
  <c r="R6585" i="12"/>
  <c r="L6587" i="12"/>
  <c r="M6587" i="12"/>
  <c r="N6586" i="12"/>
  <c r="I6587" i="12"/>
  <c r="J6587" i="12" s="1"/>
  <c r="H6588" i="12"/>
  <c r="M6588" i="12" s="1"/>
  <c r="E6589" i="12"/>
  <c r="F6590" i="12"/>
  <c r="G6590" i="12" s="1"/>
  <c r="P6587" i="12" l="1"/>
  <c r="Q6587" i="12"/>
  <c r="Q6588" i="12" s="1"/>
  <c r="R6586" i="12"/>
  <c r="N6587" i="12"/>
  <c r="I6588" i="12"/>
  <c r="J6588" i="12" s="1"/>
  <c r="L6588" i="12"/>
  <c r="N6588" i="12" s="1"/>
  <c r="H6589" i="12"/>
  <c r="F6591" i="12"/>
  <c r="G6591" i="12" s="1"/>
  <c r="E6590" i="12"/>
  <c r="P6588" i="12" l="1"/>
  <c r="R6588" i="12" s="1"/>
  <c r="R6587" i="12"/>
  <c r="L6589" i="12"/>
  <c r="M6589" i="12"/>
  <c r="I6589" i="12"/>
  <c r="J6589" i="12" s="1"/>
  <c r="H6590" i="12"/>
  <c r="E6591" i="12"/>
  <c r="F6592" i="12"/>
  <c r="G6592" i="12" s="1"/>
  <c r="P6589" i="12" l="1"/>
  <c r="Q6589" i="12"/>
  <c r="L6590" i="12"/>
  <c r="M6590" i="12"/>
  <c r="N6589" i="12"/>
  <c r="I6590" i="12"/>
  <c r="J6590" i="12" s="1"/>
  <c r="H6591" i="12"/>
  <c r="F6593" i="12"/>
  <c r="G6593" i="12" s="1"/>
  <c r="E6592" i="12"/>
  <c r="P6590" i="12" l="1"/>
  <c r="Q6590" i="12"/>
  <c r="R6589" i="12"/>
  <c r="L6591" i="12"/>
  <c r="M6591" i="12"/>
  <c r="N6590" i="12"/>
  <c r="I6591" i="12"/>
  <c r="J6591" i="12" s="1"/>
  <c r="H6592" i="12"/>
  <c r="F6594" i="12"/>
  <c r="G6594" i="12" s="1"/>
  <c r="E6593" i="12"/>
  <c r="P6591" i="12" l="1"/>
  <c r="Q6591" i="12"/>
  <c r="R6590" i="12"/>
  <c r="L6592" i="12"/>
  <c r="M6592" i="12"/>
  <c r="N6591" i="12"/>
  <c r="I6592" i="12"/>
  <c r="J6592" i="12" s="1"/>
  <c r="H6593" i="12"/>
  <c r="F6595" i="12"/>
  <c r="G6595" i="12" s="1"/>
  <c r="E6594" i="12"/>
  <c r="P6592" i="12" l="1"/>
  <c r="Q6592" i="12"/>
  <c r="R6591" i="12"/>
  <c r="L6593" i="12"/>
  <c r="M6593" i="12"/>
  <c r="N6592" i="12"/>
  <c r="I6593" i="12"/>
  <c r="J6593" i="12" s="1"/>
  <c r="H6594" i="12"/>
  <c r="F6596" i="12"/>
  <c r="G6596" i="12" s="1"/>
  <c r="E6595" i="12"/>
  <c r="P6593" i="12" l="1"/>
  <c r="Q6593" i="12"/>
  <c r="R6592" i="12"/>
  <c r="L6594" i="12"/>
  <c r="M6594" i="12"/>
  <c r="N6593" i="12"/>
  <c r="I6594" i="12"/>
  <c r="J6594" i="12" s="1"/>
  <c r="H6595" i="12"/>
  <c r="E6596" i="12"/>
  <c r="F6597" i="12"/>
  <c r="G6597" i="12" s="1"/>
  <c r="P6594" i="12" l="1"/>
  <c r="Q6594" i="12"/>
  <c r="R6593" i="12"/>
  <c r="L6595" i="12"/>
  <c r="M6595" i="12"/>
  <c r="N6594" i="12"/>
  <c r="I6595" i="12"/>
  <c r="J6595" i="12" s="1"/>
  <c r="H6596" i="12"/>
  <c r="F6598" i="12"/>
  <c r="G6598" i="12" s="1"/>
  <c r="E6597" i="12"/>
  <c r="P6595" i="12" l="1"/>
  <c r="Q6595" i="12"/>
  <c r="R6594" i="12"/>
  <c r="L6596" i="12"/>
  <c r="M6596" i="12"/>
  <c r="N6595" i="12"/>
  <c r="I6596" i="12"/>
  <c r="J6596" i="12" s="1"/>
  <c r="H6597" i="12"/>
  <c r="E6598" i="12"/>
  <c r="F6599" i="12"/>
  <c r="G6599" i="12" s="1"/>
  <c r="P6596" i="12" l="1"/>
  <c r="Q6596" i="12"/>
  <c r="R6595" i="12"/>
  <c r="L6597" i="12"/>
  <c r="M6597" i="12"/>
  <c r="N6596" i="12"/>
  <c r="I6597" i="12"/>
  <c r="J6597" i="12" s="1"/>
  <c r="H6598" i="12"/>
  <c r="F6600" i="12"/>
  <c r="G6600" i="12" s="1"/>
  <c r="E6599" i="12"/>
  <c r="P6597" i="12" l="1"/>
  <c r="Q6597" i="12"/>
  <c r="R6596" i="12"/>
  <c r="L6598" i="12"/>
  <c r="M6598" i="12"/>
  <c r="N6597" i="12"/>
  <c r="I6598" i="12"/>
  <c r="J6598" i="12" s="1"/>
  <c r="H6599" i="12"/>
  <c r="M6599" i="12" s="1"/>
  <c r="F6601" i="12"/>
  <c r="G6601" i="12" s="1"/>
  <c r="E6600" i="12"/>
  <c r="P6598" i="12" l="1"/>
  <c r="Q6598" i="12"/>
  <c r="Q6599" i="12" s="1"/>
  <c r="R6597" i="12"/>
  <c r="N6598" i="12"/>
  <c r="I6599" i="12"/>
  <c r="J6599" i="12" s="1"/>
  <c r="L6599" i="12"/>
  <c r="N6599" i="12" s="1"/>
  <c r="H6600" i="12"/>
  <c r="F6602" i="12"/>
  <c r="G6602" i="12" s="1"/>
  <c r="E6601" i="12"/>
  <c r="P6599" i="12" l="1"/>
  <c r="R6599" i="12" s="1"/>
  <c r="R6598" i="12"/>
  <c r="L6600" i="12"/>
  <c r="M6600" i="12"/>
  <c r="I6600" i="12"/>
  <c r="J6600" i="12" s="1"/>
  <c r="H6601" i="12"/>
  <c r="F6603" i="12"/>
  <c r="G6603" i="12" s="1"/>
  <c r="E6602" i="12"/>
  <c r="P6600" i="12" l="1"/>
  <c r="Q6600" i="12"/>
  <c r="L6601" i="12"/>
  <c r="M6601" i="12"/>
  <c r="N6600" i="12"/>
  <c r="I6601" i="12"/>
  <c r="J6601" i="12" s="1"/>
  <c r="H6602" i="12"/>
  <c r="E6603" i="12"/>
  <c r="F6604" i="12"/>
  <c r="G6604" i="12" s="1"/>
  <c r="P6601" i="12" l="1"/>
  <c r="Q6601" i="12"/>
  <c r="R6600" i="12"/>
  <c r="L6602" i="12"/>
  <c r="M6602" i="12"/>
  <c r="N6601" i="12"/>
  <c r="I6602" i="12"/>
  <c r="J6602" i="12" s="1"/>
  <c r="H6603" i="12"/>
  <c r="M6603" i="12" s="1"/>
  <c r="F6605" i="12"/>
  <c r="G6605" i="12" s="1"/>
  <c r="E6604" i="12"/>
  <c r="P6602" i="12" l="1"/>
  <c r="Q6602" i="12"/>
  <c r="Q6603" i="12" s="1"/>
  <c r="R6601" i="12"/>
  <c r="N6602" i="12"/>
  <c r="I6603" i="12"/>
  <c r="J6603" i="12" s="1"/>
  <c r="L6603" i="12"/>
  <c r="N6603" i="12" s="1"/>
  <c r="H6604" i="12"/>
  <c r="M6604" i="12" s="1"/>
  <c r="E6605" i="12"/>
  <c r="F6606" i="12"/>
  <c r="G6606" i="12" s="1"/>
  <c r="P6603" i="12" l="1"/>
  <c r="R6603" i="12" s="1"/>
  <c r="Q6604" i="12"/>
  <c r="R6602" i="12"/>
  <c r="I6604" i="12"/>
  <c r="J6604" i="12" s="1"/>
  <c r="L6604" i="12"/>
  <c r="N6604" i="12" s="1"/>
  <c r="H6605" i="12"/>
  <c r="F6607" i="12"/>
  <c r="G6607" i="12" s="1"/>
  <c r="E6606" i="12"/>
  <c r="P6604" i="12" l="1"/>
  <c r="R6604" i="12" s="1"/>
  <c r="L6605" i="12"/>
  <c r="M6605" i="12"/>
  <c r="I6605" i="12"/>
  <c r="J6605" i="12" s="1"/>
  <c r="H6606" i="12"/>
  <c r="E6607" i="12"/>
  <c r="F6608" i="12"/>
  <c r="G6608" i="12" s="1"/>
  <c r="P6605" i="12" l="1"/>
  <c r="Q6605" i="12"/>
  <c r="L6606" i="12"/>
  <c r="M6606" i="12"/>
  <c r="N6605" i="12"/>
  <c r="I6606" i="12"/>
  <c r="J6606" i="12" s="1"/>
  <c r="H6607" i="12"/>
  <c r="F6609" i="12"/>
  <c r="G6609" i="12" s="1"/>
  <c r="E6608" i="12"/>
  <c r="P6606" i="12" l="1"/>
  <c r="Q6606" i="12"/>
  <c r="R6605" i="12"/>
  <c r="L6607" i="12"/>
  <c r="M6607" i="12"/>
  <c r="N6606" i="12"/>
  <c r="I6607" i="12"/>
  <c r="J6607" i="12" s="1"/>
  <c r="H6608" i="12"/>
  <c r="F6610" i="12"/>
  <c r="G6610" i="12" s="1"/>
  <c r="E6609" i="12"/>
  <c r="P6607" i="12" l="1"/>
  <c r="Q6607" i="12"/>
  <c r="R6606" i="12"/>
  <c r="L6608" i="12"/>
  <c r="M6608" i="12"/>
  <c r="N6607" i="12"/>
  <c r="I6608" i="12"/>
  <c r="J6608" i="12" s="1"/>
  <c r="H6609" i="12"/>
  <c r="F6611" i="12"/>
  <c r="G6611" i="12" s="1"/>
  <c r="E6610" i="12"/>
  <c r="P6608" i="12" l="1"/>
  <c r="Q6608" i="12"/>
  <c r="R6607" i="12"/>
  <c r="L6609" i="12"/>
  <c r="M6609" i="12"/>
  <c r="N6608" i="12"/>
  <c r="I6609" i="12"/>
  <c r="J6609" i="12" s="1"/>
  <c r="H6610" i="12"/>
  <c r="F6612" i="12"/>
  <c r="G6612" i="12" s="1"/>
  <c r="E6611" i="12"/>
  <c r="P6609" i="12" l="1"/>
  <c r="Q6609" i="12"/>
  <c r="R6608" i="12"/>
  <c r="L6610" i="12"/>
  <c r="M6610" i="12"/>
  <c r="N6609" i="12"/>
  <c r="I6610" i="12"/>
  <c r="J6610" i="12" s="1"/>
  <c r="H6611" i="12"/>
  <c r="F6613" i="12"/>
  <c r="G6613" i="12" s="1"/>
  <c r="E6612" i="12"/>
  <c r="P6610" i="12" l="1"/>
  <c r="Q6610" i="12"/>
  <c r="R6609" i="12"/>
  <c r="L6611" i="12"/>
  <c r="M6611" i="12"/>
  <c r="N6610" i="12"/>
  <c r="I6611" i="12"/>
  <c r="J6611" i="12" s="1"/>
  <c r="H6612" i="12"/>
  <c r="M6612" i="12" s="1"/>
  <c r="E6613" i="12"/>
  <c r="F6614" i="12"/>
  <c r="G6614" i="12" s="1"/>
  <c r="P6611" i="12" l="1"/>
  <c r="Q6611" i="12"/>
  <c r="Q6612" i="12" s="1"/>
  <c r="R6610" i="12"/>
  <c r="N6611" i="12"/>
  <c r="I6612" i="12"/>
  <c r="J6612" i="12" s="1"/>
  <c r="L6612" i="12"/>
  <c r="N6612" i="12" s="1"/>
  <c r="H6613" i="12"/>
  <c r="F6615" i="12"/>
  <c r="G6615" i="12" s="1"/>
  <c r="E6614" i="12"/>
  <c r="P6612" i="12" l="1"/>
  <c r="R6612" i="12" s="1"/>
  <c r="R6611" i="12"/>
  <c r="L6613" i="12"/>
  <c r="M6613" i="12"/>
  <c r="I6613" i="12"/>
  <c r="J6613" i="12" s="1"/>
  <c r="H6614" i="12"/>
  <c r="E6615" i="12"/>
  <c r="F6616" i="12"/>
  <c r="G6616" i="12" s="1"/>
  <c r="P6613" i="12" l="1"/>
  <c r="Q6613" i="12"/>
  <c r="L6614" i="12"/>
  <c r="M6614" i="12"/>
  <c r="N6613" i="12"/>
  <c r="I6614" i="12"/>
  <c r="J6614" i="12" s="1"/>
  <c r="H6615" i="12"/>
  <c r="F6617" i="12"/>
  <c r="G6617" i="12" s="1"/>
  <c r="E6616" i="12"/>
  <c r="P6614" i="12" l="1"/>
  <c r="Q6614" i="12"/>
  <c r="R6613" i="12"/>
  <c r="L6615" i="12"/>
  <c r="M6615" i="12"/>
  <c r="N6614" i="12"/>
  <c r="I6615" i="12"/>
  <c r="J6615" i="12" s="1"/>
  <c r="H6616" i="12"/>
  <c r="F6618" i="12"/>
  <c r="G6618" i="12" s="1"/>
  <c r="E6617" i="12"/>
  <c r="P6615" i="12" l="1"/>
  <c r="Q6615" i="12"/>
  <c r="R6614" i="12"/>
  <c r="L6616" i="12"/>
  <c r="M6616" i="12"/>
  <c r="N6615" i="12"/>
  <c r="I6616" i="12"/>
  <c r="J6616" i="12" s="1"/>
  <c r="H6617" i="12"/>
  <c r="F6619" i="12"/>
  <c r="G6619" i="12" s="1"/>
  <c r="E6618" i="12"/>
  <c r="P6616" i="12" l="1"/>
  <c r="Q6616" i="12"/>
  <c r="R6615" i="12"/>
  <c r="L6617" i="12"/>
  <c r="M6617" i="12"/>
  <c r="N6616" i="12"/>
  <c r="I6617" i="12"/>
  <c r="J6617" i="12" s="1"/>
  <c r="H6618" i="12"/>
  <c r="F6620" i="12"/>
  <c r="G6620" i="12" s="1"/>
  <c r="E6619" i="12"/>
  <c r="P6617" i="12" l="1"/>
  <c r="Q6617" i="12"/>
  <c r="R6616" i="12"/>
  <c r="L6618" i="12"/>
  <c r="M6618" i="12"/>
  <c r="N6617" i="12"/>
  <c r="I6618" i="12"/>
  <c r="J6618" i="12" s="1"/>
  <c r="H6619" i="12"/>
  <c r="F6621" i="12"/>
  <c r="G6621" i="12" s="1"/>
  <c r="E6620" i="12"/>
  <c r="P6618" i="12" l="1"/>
  <c r="Q6618" i="12"/>
  <c r="R6617" i="12"/>
  <c r="L6619" i="12"/>
  <c r="M6619" i="12"/>
  <c r="N6618" i="12"/>
  <c r="I6619" i="12"/>
  <c r="J6619" i="12" s="1"/>
  <c r="H6620" i="12"/>
  <c r="E6621" i="12"/>
  <c r="F6622" i="12"/>
  <c r="G6622" i="12" s="1"/>
  <c r="P6619" i="12" l="1"/>
  <c r="Q6619" i="12"/>
  <c r="R6618" i="12"/>
  <c r="L6620" i="12"/>
  <c r="M6620" i="12"/>
  <c r="N6619" i="12"/>
  <c r="I6620" i="12"/>
  <c r="J6620" i="12" s="1"/>
  <c r="H6621" i="12"/>
  <c r="F6623" i="12"/>
  <c r="G6623" i="12" s="1"/>
  <c r="E6622" i="12"/>
  <c r="P6620" i="12" l="1"/>
  <c r="Q6620" i="12"/>
  <c r="R6619" i="12"/>
  <c r="L6621" i="12"/>
  <c r="M6621" i="12"/>
  <c r="N6620" i="12"/>
  <c r="I6621" i="12"/>
  <c r="J6621" i="12" s="1"/>
  <c r="H6622" i="12"/>
  <c r="E6623" i="12"/>
  <c r="F6624" i="12"/>
  <c r="G6624" i="12" s="1"/>
  <c r="P6621" i="12" l="1"/>
  <c r="Q6621" i="12"/>
  <c r="R6620" i="12"/>
  <c r="L6622" i="12"/>
  <c r="M6622" i="12"/>
  <c r="N6621" i="12"/>
  <c r="I6622" i="12"/>
  <c r="J6622" i="12" s="1"/>
  <c r="H6623" i="12"/>
  <c r="F6625" i="12"/>
  <c r="G6625" i="12" s="1"/>
  <c r="E6624" i="12"/>
  <c r="P6622" i="12" l="1"/>
  <c r="Q6622" i="12"/>
  <c r="R6621" i="12"/>
  <c r="L6623" i="12"/>
  <c r="M6623" i="12"/>
  <c r="N6622" i="12"/>
  <c r="I6623" i="12"/>
  <c r="J6623" i="12" s="1"/>
  <c r="H6624" i="12"/>
  <c r="F6626" i="12"/>
  <c r="G6626" i="12" s="1"/>
  <c r="E6625" i="12"/>
  <c r="P6623" i="12" l="1"/>
  <c r="Q6623" i="12"/>
  <c r="R6622" i="12"/>
  <c r="L6624" i="12"/>
  <c r="M6624" i="12"/>
  <c r="N6623" i="12"/>
  <c r="I6624" i="12"/>
  <c r="J6624" i="12" s="1"/>
  <c r="H6625" i="12"/>
  <c r="E6626" i="12"/>
  <c r="F6627" i="12"/>
  <c r="G6627" i="12" s="1"/>
  <c r="P6624" i="12" l="1"/>
  <c r="Q6624" i="12"/>
  <c r="R6623" i="12"/>
  <c r="L6625" i="12"/>
  <c r="M6625" i="12"/>
  <c r="N6624" i="12"/>
  <c r="I6625" i="12"/>
  <c r="J6625" i="12" s="1"/>
  <c r="H6626" i="12"/>
  <c r="M6626" i="12" s="1"/>
  <c r="F6628" i="12"/>
  <c r="G6628" i="12" s="1"/>
  <c r="E6627" i="12"/>
  <c r="P6625" i="12" l="1"/>
  <c r="Q6625" i="12"/>
  <c r="Q6626" i="12" s="1"/>
  <c r="R6624" i="12"/>
  <c r="N6625" i="12"/>
  <c r="I6626" i="12"/>
  <c r="J6626" i="12" s="1"/>
  <c r="L6626" i="12"/>
  <c r="N6626" i="12" s="1"/>
  <c r="H6627" i="12"/>
  <c r="M6627" i="12" s="1"/>
  <c r="E6628" i="12"/>
  <c r="F6629" i="12"/>
  <c r="G6629" i="12" s="1"/>
  <c r="P6626" i="12" l="1"/>
  <c r="R6626" i="12" s="1"/>
  <c r="Q6627" i="12"/>
  <c r="R6625" i="12"/>
  <c r="I6627" i="12"/>
  <c r="J6627" i="12" s="1"/>
  <c r="L6627" i="12"/>
  <c r="N6627" i="12" s="1"/>
  <c r="H6628" i="12"/>
  <c r="F6630" i="12"/>
  <c r="G6630" i="12" s="1"/>
  <c r="E6629" i="12"/>
  <c r="P6627" i="12" l="1"/>
  <c r="R6627" i="12" s="1"/>
  <c r="L6628" i="12"/>
  <c r="M6628" i="12"/>
  <c r="I6628" i="12"/>
  <c r="J6628" i="12" s="1"/>
  <c r="H6629" i="12"/>
  <c r="F6631" i="12"/>
  <c r="G6631" i="12" s="1"/>
  <c r="E6630" i="12"/>
  <c r="P6628" i="12" l="1"/>
  <c r="Q6628" i="12"/>
  <c r="L6629" i="12"/>
  <c r="M6629" i="12"/>
  <c r="N6628" i="12"/>
  <c r="I6629" i="12"/>
  <c r="J6629" i="12" s="1"/>
  <c r="H6630" i="12"/>
  <c r="E6631" i="12"/>
  <c r="F6632" i="12"/>
  <c r="G6632" i="12" s="1"/>
  <c r="P6629" i="12" l="1"/>
  <c r="Q6629" i="12"/>
  <c r="R6628" i="12"/>
  <c r="L6630" i="12"/>
  <c r="M6630" i="12"/>
  <c r="N6629" i="12"/>
  <c r="I6630" i="12"/>
  <c r="J6630" i="12" s="1"/>
  <c r="H6631" i="12"/>
  <c r="F6633" i="12"/>
  <c r="G6633" i="12" s="1"/>
  <c r="E6632" i="12"/>
  <c r="P6630" i="12" l="1"/>
  <c r="Q6630" i="12"/>
  <c r="R6629" i="12"/>
  <c r="L6631" i="12"/>
  <c r="M6631" i="12"/>
  <c r="N6630" i="12"/>
  <c r="I6631" i="12"/>
  <c r="J6631" i="12" s="1"/>
  <c r="H6632" i="12"/>
  <c r="F6634" i="12"/>
  <c r="G6634" i="12" s="1"/>
  <c r="E6633" i="12"/>
  <c r="P6631" i="12" l="1"/>
  <c r="Q6631" i="12"/>
  <c r="R6630" i="12"/>
  <c r="L6632" i="12"/>
  <c r="M6632" i="12"/>
  <c r="N6631" i="12"/>
  <c r="I6632" i="12"/>
  <c r="J6632" i="12" s="1"/>
  <c r="H6633" i="12"/>
  <c r="M6633" i="12" s="1"/>
  <c r="F6635" i="12"/>
  <c r="G6635" i="12" s="1"/>
  <c r="E6634" i="12"/>
  <c r="P6632" i="12" l="1"/>
  <c r="Q6632" i="12"/>
  <c r="Q6633" i="12" s="1"/>
  <c r="R6631" i="12"/>
  <c r="N6632" i="12"/>
  <c r="I6633" i="12"/>
  <c r="J6633" i="12" s="1"/>
  <c r="L6633" i="12"/>
  <c r="N6633" i="12" s="1"/>
  <c r="H6634" i="12"/>
  <c r="M6634" i="12" s="1"/>
  <c r="F6636" i="12"/>
  <c r="G6636" i="12" s="1"/>
  <c r="E6635" i="12"/>
  <c r="P6633" i="12" l="1"/>
  <c r="R6633" i="12" s="1"/>
  <c r="Q6634" i="12"/>
  <c r="R6632" i="12"/>
  <c r="I6634" i="12"/>
  <c r="J6634" i="12" s="1"/>
  <c r="L6634" i="12"/>
  <c r="N6634" i="12" s="1"/>
  <c r="H6635" i="12"/>
  <c r="M6635" i="12" s="1"/>
  <c r="E6636" i="12"/>
  <c r="F6637" i="12"/>
  <c r="G6637" i="12" s="1"/>
  <c r="P6634" i="12" l="1"/>
  <c r="R6634" i="12" s="1"/>
  <c r="Q6635" i="12"/>
  <c r="I6635" i="12"/>
  <c r="J6635" i="12" s="1"/>
  <c r="L6635" i="12"/>
  <c r="N6635" i="12" s="1"/>
  <c r="H6636" i="12"/>
  <c r="F6638" i="12"/>
  <c r="G6638" i="12" s="1"/>
  <c r="E6637" i="12"/>
  <c r="P6635" i="12" l="1"/>
  <c r="R6635" i="12" s="1"/>
  <c r="L6636" i="12"/>
  <c r="M6636" i="12"/>
  <c r="I6636" i="12"/>
  <c r="J6636" i="12" s="1"/>
  <c r="H6637" i="12"/>
  <c r="F6639" i="12"/>
  <c r="G6639" i="12" s="1"/>
  <c r="E6638" i="12"/>
  <c r="P6636" i="12" l="1"/>
  <c r="Q6636" i="12"/>
  <c r="L6637" i="12"/>
  <c r="M6637" i="12"/>
  <c r="N6636" i="12"/>
  <c r="I6637" i="12"/>
  <c r="J6637" i="12" s="1"/>
  <c r="H6638" i="12"/>
  <c r="F6640" i="12"/>
  <c r="G6640" i="12" s="1"/>
  <c r="E6639" i="12"/>
  <c r="P6637" i="12" l="1"/>
  <c r="Q6637" i="12"/>
  <c r="R6636" i="12"/>
  <c r="L6638" i="12"/>
  <c r="M6638" i="12"/>
  <c r="N6637" i="12"/>
  <c r="I6638" i="12"/>
  <c r="J6638" i="12" s="1"/>
  <c r="H6639" i="12"/>
  <c r="F6641" i="12"/>
  <c r="G6641" i="12" s="1"/>
  <c r="E6640" i="12"/>
  <c r="P6638" i="12" l="1"/>
  <c r="Q6638" i="12"/>
  <c r="R6637" i="12"/>
  <c r="L6639" i="12"/>
  <c r="M6639" i="12"/>
  <c r="N6638" i="12"/>
  <c r="I6639" i="12"/>
  <c r="J6639" i="12" s="1"/>
  <c r="H6640" i="12"/>
  <c r="F6642" i="12"/>
  <c r="G6642" i="12" s="1"/>
  <c r="E6641" i="12"/>
  <c r="P6639" i="12" l="1"/>
  <c r="Q6639" i="12"/>
  <c r="R6638" i="12"/>
  <c r="L6640" i="12"/>
  <c r="M6640" i="12"/>
  <c r="N6639" i="12"/>
  <c r="I6640" i="12"/>
  <c r="J6640" i="12" s="1"/>
  <c r="H6641" i="12"/>
  <c r="F6643" i="12"/>
  <c r="G6643" i="12" s="1"/>
  <c r="E6642" i="12"/>
  <c r="P6640" i="12" l="1"/>
  <c r="Q6640" i="12"/>
  <c r="R6639" i="12"/>
  <c r="L6641" i="12"/>
  <c r="M6641" i="12"/>
  <c r="N6640" i="12"/>
  <c r="I6641" i="12"/>
  <c r="J6641" i="12" s="1"/>
  <c r="H6642" i="12"/>
  <c r="E6643" i="12"/>
  <c r="F6644" i="12"/>
  <c r="G6644" i="12" s="1"/>
  <c r="P6641" i="12" l="1"/>
  <c r="Q6641" i="12"/>
  <c r="R6640" i="12"/>
  <c r="L6642" i="12"/>
  <c r="M6642" i="12"/>
  <c r="N6641" i="12"/>
  <c r="I6642" i="12"/>
  <c r="J6642" i="12" s="1"/>
  <c r="H6643" i="12"/>
  <c r="F6645" i="12"/>
  <c r="G6645" i="12" s="1"/>
  <c r="E6644" i="12"/>
  <c r="P6642" i="12" l="1"/>
  <c r="Q6642" i="12"/>
  <c r="R6641" i="12"/>
  <c r="L6643" i="12"/>
  <c r="M6643" i="12"/>
  <c r="N6642" i="12"/>
  <c r="I6643" i="12"/>
  <c r="J6643" i="12" s="1"/>
  <c r="H6644" i="12"/>
  <c r="E6645" i="12"/>
  <c r="F6646" i="12"/>
  <c r="G6646" i="12" s="1"/>
  <c r="P6643" i="12" l="1"/>
  <c r="Q6643" i="12"/>
  <c r="R6642" i="12"/>
  <c r="L6644" i="12"/>
  <c r="M6644" i="12"/>
  <c r="N6643" i="12"/>
  <c r="I6644" i="12"/>
  <c r="J6644" i="12" s="1"/>
  <c r="H6645" i="12"/>
  <c r="F6647" i="12"/>
  <c r="G6647" i="12" s="1"/>
  <c r="E6646" i="12"/>
  <c r="P6644" i="12" l="1"/>
  <c r="Q6644" i="12"/>
  <c r="R6643" i="12"/>
  <c r="L6645" i="12"/>
  <c r="M6645" i="12"/>
  <c r="N6644" i="12"/>
  <c r="I6645" i="12"/>
  <c r="J6645" i="12" s="1"/>
  <c r="H6646" i="12"/>
  <c r="E6647" i="12"/>
  <c r="F6648" i="12"/>
  <c r="G6648" i="12" s="1"/>
  <c r="P6645" i="12" l="1"/>
  <c r="Q6645" i="12"/>
  <c r="R6644" i="12"/>
  <c r="L6646" i="12"/>
  <c r="M6646" i="12"/>
  <c r="N6645" i="12"/>
  <c r="I6646" i="12"/>
  <c r="J6646" i="12" s="1"/>
  <c r="H6647" i="12"/>
  <c r="F6649" i="12"/>
  <c r="G6649" i="12" s="1"/>
  <c r="E6648" i="12"/>
  <c r="P6646" i="12" l="1"/>
  <c r="Q6646" i="12"/>
  <c r="R6645" i="12"/>
  <c r="L6647" i="12"/>
  <c r="M6647" i="12"/>
  <c r="N6646" i="12"/>
  <c r="I6647" i="12"/>
  <c r="J6647" i="12" s="1"/>
  <c r="H6648" i="12"/>
  <c r="F6650" i="12"/>
  <c r="G6650" i="12" s="1"/>
  <c r="E6649" i="12"/>
  <c r="P6647" i="12" l="1"/>
  <c r="Q6647" i="12"/>
  <c r="R6646" i="12"/>
  <c r="L6648" i="12"/>
  <c r="M6648" i="12"/>
  <c r="N6647" i="12"/>
  <c r="I6648" i="12"/>
  <c r="J6648" i="12" s="1"/>
  <c r="H6649" i="12"/>
  <c r="M6649" i="12" s="1"/>
  <c r="E6650" i="12"/>
  <c r="F6651" i="12"/>
  <c r="G6651" i="12" s="1"/>
  <c r="P6648" i="12" l="1"/>
  <c r="Q6648" i="12"/>
  <c r="Q6649" i="12" s="1"/>
  <c r="R6647" i="12"/>
  <c r="N6648" i="12"/>
  <c r="I6649" i="12"/>
  <c r="J6649" i="12" s="1"/>
  <c r="L6649" i="12"/>
  <c r="N6649" i="12" s="1"/>
  <c r="H6650" i="12"/>
  <c r="F6652" i="12"/>
  <c r="G6652" i="12" s="1"/>
  <c r="E6651" i="12"/>
  <c r="P6649" i="12" l="1"/>
  <c r="R6649" i="12" s="1"/>
  <c r="R6648" i="12"/>
  <c r="L6650" i="12"/>
  <c r="M6650" i="12"/>
  <c r="I6650" i="12"/>
  <c r="J6650" i="12" s="1"/>
  <c r="H6651" i="12"/>
  <c r="M6651" i="12" s="1"/>
  <c r="E6652" i="12"/>
  <c r="F6653" i="12"/>
  <c r="G6653" i="12" s="1"/>
  <c r="P6650" i="12" l="1"/>
  <c r="Q6650" i="12"/>
  <c r="Q6651" i="12" s="1"/>
  <c r="N6650" i="12"/>
  <c r="I6651" i="12"/>
  <c r="J6651" i="12" s="1"/>
  <c r="L6651" i="12"/>
  <c r="N6651" i="12" s="1"/>
  <c r="H6652" i="12"/>
  <c r="F6654" i="12"/>
  <c r="G6654" i="12" s="1"/>
  <c r="E6653" i="12"/>
  <c r="P6651" i="12" l="1"/>
  <c r="R6651" i="12" s="1"/>
  <c r="R6650" i="12"/>
  <c r="L6652" i="12"/>
  <c r="M6652" i="12"/>
  <c r="I6652" i="12"/>
  <c r="J6652" i="12" s="1"/>
  <c r="H6653" i="12"/>
  <c r="E6654" i="12"/>
  <c r="F6655" i="12"/>
  <c r="G6655" i="12" s="1"/>
  <c r="P6652" i="12" l="1"/>
  <c r="Q6652" i="12"/>
  <c r="L6653" i="12"/>
  <c r="M6653" i="12"/>
  <c r="N6652" i="12"/>
  <c r="I6653" i="12"/>
  <c r="J6653" i="12" s="1"/>
  <c r="H6654" i="12"/>
  <c r="F6656" i="12"/>
  <c r="G6656" i="12" s="1"/>
  <c r="E6655" i="12"/>
  <c r="P6653" i="12" l="1"/>
  <c r="Q6653" i="12"/>
  <c r="R6652" i="12"/>
  <c r="L6654" i="12"/>
  <c r="M6654" i="12"/>
  <c r="N6653" i="12"/>
  <c r="I6654" i="12"/>
  <c r="J6654" i="12" s="1"/>
  <c r="H6655" i="12"/>
  <c r="E6656" i="12"/>
  <c r="F6657" i="12"/>
  <c r="G6657" i="12" s="1"/>
  <c r="P6654" i="12" l="1"/>
  <c r="Q6654" i="12"/>
  <c r="R6653" i="12"/>
  <c r="L6655" i="12"/>
  <c r="M6655" i="12"/>
  <c r="N6654" i="12"/>
  <c r="I6655" i="12"/>
  <c r="J6655" i="12" s="1"/>
  <c r="H6656" i="12"/>
  <c r="M6656" i="12" s="1"/>
  <c r="E6657" i="12"/>
  <c r="F6658" i="12"/>
  <c r="G6658" i="12" s="1"/>
  <c r="P6655" i="12" l="1"/>
  <c r="Q6655" i="12"/>
  <c r="Q6656" i="12" s="1"/>
  <c r="R6654" i="12"/>
  <c r="N6655" i="12"/>
  <c r="I6656" i="12"/>
  <c r="J6656" i="12" s="1"/>
  <c r="L6656" i="12"/>
  <c r="N6656" i="12" s="1"/>
  <c r="H6657" i="12"/>
  <c r="F6659" i="12"/>
  <c r="G6659" i="12" s="1"/>
  <c r="E6658" i="12"/>
  <c r="P6656" i="12" l="1"/>
  <c r="R6656" i="12" s="1"/>
  <c r="R6655" i="12"/>
  <c r="L6657" i="12"/>
  <c r="M6657" i="12"/>
  <c r="I6657" i="12"/>
  <c r="J6657" i="12" s="1"/>
  <c r="H6658" i="12"/>
  <c r="E6659" i="12"/>
  <c r="F6660" i="12"/>
  <c r="G6660" i="12" s="1"/>
  <c r="P6657" i="12" l="1"/>
  <c r="Q6657" i="12"/>
  <c r="L6658" i="12"/>
  <c r="M6658" i="12"/>
  <c r="N6657" i="12"/>
  <c r="I6658" i="12"/>
  <c r="J6658" i="12" s="1"/>
  <c r="H6659" i="12"/>
  <c r="M6659" i="12" s="1"/>
  <c r="F6661" i="12"/>
  <c r="G6661" i="12" s="1"/>
  <c r="E6660" i="12"/>
  <c r="P6658" i="12" l="1"/>
  <c r="Q6658" i="12"/>
  <c r="Q6659" i="12" s="1"/>
  <c r="R6657" i="12"/>
  <c r="N6658" i="12"/>
  <c r="I6659" i="12"/>
  <c r="J6659" i="12" s="1"/>
  <c r="L6659" i="12"/>
  <c r="N6659" i="12" s="1"/>
  <c r="H6660" i="12"/>
  <c r="E6661" i="12"/>
  <c r="F6662" i="12"/>
  <c r="G6662" i="12" s="1"/>
  <c r="P6659" i="12" l="1"/>
  <c r="R6659" i="12" s="1"/>
  <c r="R6658" i="12"/>
  <c r="L6660" i="12"/>
  <c r="M6660" i="12"/>
  <c r="I6660" i="12"/>
  <c r="J6660" i="12" s="1"/>
  <c r="H6661" i="12"/>
  <c r="F6663" i="12"/>
  <c r="G6663" i="12" s="1"/>
  <c r="E6662" i="12"/>
  <c r="P6660" i="12" l="1"/>
  <c r="Q6660" i="12"/>
  <c r="L6661" i="12"/>
  <c r="M6661" i="12"/>
  <c r="N6660" i="12"/>
  <c r="I6661" i="12"/>
  <c r="J6661" i="12" s="1"/>
  <c r="H6662" i="12"/>
  <c r="E6663" i="12"/>
  <c r="F6664" i="12"/>
  <c r="G6664" i="12" s="1"/>
  <c r="P6661" i="12" l="1"/>
  <c r="Q6661" i="12"/>
  <c r="R6660" i="12"/>
  <c r="L6662" i="12"/>
  <c r="M6662" i="12"/>
  <c r="N6661" i="12"/>
  <c r="I6662" i="12"/>
  <c r="J6662" i="12" s="1"/>
  <c r="H6663" i="12"/>
  <c r="F6665" i="12"/>
  <c r="G6665" i="12" s="1"/>
  <c r="E6664" i="12"/>
  <c r="P6662" i="12" l="1"/>
  <c r="Q6662" i="12"/>
  <c r="R6661" i="12"/>
  <c r="L6663" i="12"/>
  <c r="M6663" i="12"/>
  <c r="N6662" i="12"/>
  <c r="I6663" i="12"/>
  <c r="J6663" i="12" s="1"/>
  <c r="H6664" i="12"/>
  <c r="F6666" i="12"/>
  <c r="G6666" i="12" s="1"/>
  <c r="E6665" i="12"/>
  <c r="P6663" i="12" l="1"/>
  <c r="Q6663" i="12"/>
  <c r="R6662" i="12"/>
  <c r="L6664" i="12"/>
  <c r="M6664" i="12"/>
  <c r="N6663" i="12"/>
  <c r="I6664" i="12"/>
  <c r="J6664" i="12" s="1"/>
  <c r="H6665" i="12"/>
  <c r="E6666" i="12"/>
  <c r="F6667" i="12"/>
  <c r="G6667" i="12" s="1"/>
  <c r="P6664" i="12" l="1"/>
  <c r="Q6664" i="12"/>
  <c r="R6663" i="12"/>
  <c r="L6665" i="12"/>
  <c r="M6665" i="12"/>
  <c r="N6664" i="12"/>
  <c r="I6665" i="12"/>
  <c r="J6665" i="12" s="1"/>
  <c r="H6666" i="12"/>
  <c r="F6668" i="12"/>
  <c r="G6668" i="12" s="1"/>
  <c r="E6667" i="12"/>
  <c r="P6665" i="12" l="1"/>
  <c r="Q6665" i="12"/>
  <c r="R6664" i="12"/>
  <c r="L6666" i="12"/>
  <c r="M6666" i="12"/>
  <c r="N6665" i="12"/>
  <c r="I6666" i="12"/>
  <c r="J6666" i="12" s="1"/>
  <c r="H6667" i="12"/>
  <c r="E6668" i="12"/>
  <c r="F6669" i="12"/>
  <c r="G6669" i="12" s="1"/>
  <c r="P6666" i="12" l="1"/>
  <c r="Q6666" i="12"/>
  <c r="R6665" i="12"/>
  <c r="L6667" i="12"/>
  <c r="M6667" i="12"/>
  <c r="N6666" i="12"/>
  <c r="I6667" i="12"/>
  <c r="J6667" i="12" s="1"/>
  <c r="H6668" i="12"/>
  <c r="F6670" i="12"/>
  <c r="G6670" i="12" s="1"/>
  <c r="E6669" i="12"/>
  <c r="P6667" i="12" l="1"/>
  <c r="Q6667" i="12"/>
  <c r="R6666" i="12"/>
  <c r="L6668" i="12"/>
  <c r="M6668" i="12"/>
  <c r="N6667" i="12"/>
  <c r="I6668" i="12"/>
  <c r="J6668" i="12" s="1"/>
  <c r="H6669" i="12"/>
  <c r="F6671" i="12"/>
  <c r="G6671" i="12" s="1"/>
  <c r="E6670" i="12"/>
  <c r="P6668" i="12" l="1"/>
  <c r="Q6668" i="12"/>
  <c r="R6667" i="12"/>
  <c r="L6669" i="12"/>
  <c r="M6669" i="12"/>
  <c r="N6668" i="12"/>
  <c r="I6669" i="12"/>
  <c r="J6669" i="12" s="1"/>
  <c r="H6670" i="12"/>
  <c r="E6671" i="12"/>
  <c r="F6672" i="12"/>
  <c r="G6672" i="12" s="1"/>
  <c r="P6669" i="12" l="1"/>
  <c r="Q6669" i="12"/>
  <c r="R6668" i="12"/>
  <c r="L6670" i="12"/>
  <c r="M6670" i="12"/>
  <c r="N6669" i="12"/>
  <c r="I6670" i="12"/>
  <c r="J6670" i="12" s="1"/>
  <c r="H6671" i="12"/>
  <c r="M6671" i="12" s="1"/>
  <c r="F6673" i="12"/>
  <c r="G6673" i="12" s="1"/>
  <c r="E6672" i="12"/>
  <c r="P6670" i="12" l="1"/>
  <c r="Q6670" i="12"/>
  <c r="Q6671" i="12" s="1"/>
  <c r="R6669" i="12"/>
  <c r="N6670" i="12"/>
  <c r="I6671" i="12"/>
  <c r="J6671" i="12" s="1"/>
  <c r="L6671" i="12"/>
  <c r="N6671" i="12" s="1"/>
  <c r="H6672" i="12"/>
  <c r="M6672" i="12" s="1"/>
  <c r="E6673" i="12"/>
  <c r="F6674" i="12"/>
  <c r="G6674" i="12" s="1"/>
  <c r="P6671" i="12" l="1"/>
  <c r="R6671" i="12" s="1"/>
  <c r="Q6672" i="12"/>
  <c r="R6670" i="12"/>
  <c r="I6672" i="12"/>
  <c r="J6672" i="12" s="1"/>
  <c r="L6672" i="12"/>
  <c r="N6672" i="12" s="1"/>
  <c r="H6673" i="12"/>
  <c r="F6675" i="12"/>
  <c r="G6675" i="12" s="1"/>
  <c r="E6674" i="12"/>
  <c r="P6672" i="12" l="1"/>
  <c r="R6672" i="12" s="1"/>
  <c r="L6673" i="12"/>
  <c r="M6673" i="12"/>
  <c r="I6673" i="12"/>
  <c r="J6673" i="12" s="1"/>
  <c r="H6674" i="12"/>
  <c r="E6675" i="12"/>
  <c r="F6676" i="12"/>
  <c r="G6676" i="12" s="1"/>
  <c r="P6673" i="12" l="1"/>
  <c r="Q6673" i="12"/>
  <c r="L6674" i="12"/>
  <c r="M6674" i="12"/>
  <c r="N6673" i="12"/>
  <c r="I6674" i="12"/>
  <c r="J6674" i="12" s="1"/>
  <c r="H6675" i="12"/>
  <c r="F6677" i="12"/>
  <c r="G6677" i="12" s="1"/>
  <c r="E6676" i="12"/>
  <c r="P6674" i="12" l="1"/>
  <c r="Q6674" i="12"/>
  <c r="R6673" i="12"/>
  <c r="L6675" i="12"/>
  <c r="M6675" i="12"/>
  <c r="N6674" i="12"/>
  <c r="I6675" i="12"/>
  <c r="J6675" i="12" s="1"/>
  <c r="H6676" i="12"/>
  <c r="E6677" i="12"/>
  <c r="F6678" i="12"/>
  <c r="G6678" i="12" s="1"/>
  <c r="P6675" i="12" l="1"/>
  <c r="Q6675" i="12"/>
  <c r="R6674" i="12"/>
  <c r="L6676" i="12"/>
  <c r="M6676" i="12"/>
  <c r="N6675" i="12"/>
  <c r="I6676" i="12"/>
  <c r="J6676" i="12" s="1"/>
  <c r="H6677" i="12"/>
  <c r="F6679" i="12"/>
  <c r="G6679" i="12" s="1"/>
  <c r="E6678" i="12"/>
  <c r="P6676" i="12" l="1"/>
  <c r="Q6676" i="12"/>
  <c r="R6675" i="12"/>
  <c r="L6677" i="12"/>
  <c r="M6677" i="12"/>
  <c r="N6676" i="12"/>
  <c r="I6677" i="12"/>
  <c r="J6677" i="12" s="1"/>
  <c r="H6678" i="12"/>
  <c r="F6680" i="12"/>
  <c r="G6680" i="12" s="1"/>
  <c r="E6679" i="12"/>
  <c r="P6677" i="12" l="1"/>
  <c r="Q6677" i="12"/>
  <c r="R6676" i="12"/>
  <c r="L6678" i="12"/>
  <c r="M6678" i="12"/>
  <c r="N6677" i="12"/>
  <c r="I6678" i="12"/>
  <c r="J6678" i="12" s="1"/>
  <c r="H6679" i="12"/>
  <c r="F6681" i="12"/>
  <c r="G6681" i="12" s="1"/>
  <c r="E6680" i="12"/>
  <c r="P6678" i="12" l="1"/>
  <c r="Q6678" i="12"/>
  <c r="R6677" i="12"/>
  <c r="L6679" i="12"/>
  <c r="M6679" i="12"/>
  <c r="N6678" i="12"/>
  <c r="I6679" i="12"/>
  <c r="J6679" i="12" s="1"/>
  <c r="H6680" i="12"/>
  <c r="F6682" i="12"/>
  <c r="G6682" i="12" s="1"/>
  <c r="E6681" i="12"/>
  <c r="P6679" i="12" l="1"/>
  <c r="Q6679" i="12"/>
  <c r="R6678" i="12"/>
  <c r="L6680" i="12"/>
  <c r="M6680" i="12"/>
  <c r="N6679" i="12"/>
  <c r="I6680" i="12"/>
  <c r="J6680" i="12" s="1"/>
  <c r="H6681" i="12"/>
  <c r="F6683" i="12"/>
  <c r="G6683" i="12" s="1"/>
  <c r="E6682" i="12"/>
  <c r="P6680" i="12" l="1"/>
  <c r="Q6680" i="12"/>
  <c r="R6679" i="12"/>
  <c r="L6681" i="12"/>
  <c r="M6681" i="12"/>
  <c r="N6680" i="12"/>
  <c r="I6681" i="12"/>
  <c r="J6681" i="12" s="1"/>
  <c r="H6682" i="12"/>
  <c r="M6682" i="12" s="1"/>
  <c r="F6684" i="12"/>
  <c r="G6684" i="12" s="1"/>
  <c r="E6683" i="12"/>
  <c r="P6681" i="12" l="1"/>
  <c r="Q6681" i="12"/>
  <c r="Q6682" i="12" s="1"/>
  <c r="R6680" i="12"/>
  <c r="N6681" i="12"/>
  <c r="I6682" i="12"/>
  <c r="J6682" i="12" s="1"/>
  <c r="L6682" i="12"/>
  <c r="N6682" i="12" s="1"/>
  <c r="H6683" i="12"/>
  <c r="E6684" i="12"/>
  <c r="F6685" i="12"/>
  <c r="G6685" i="12" s="1"/>
  <c r="R6681" i="12" l="1"/>
  <c r="P6682" i="12"/>
  <c r="L6683" i="12"/>
  <c r="M6683" i="12"/>
  <c r="I6683" i="12"/>
  <c r="J6683" i="12" s="1"/>
  <c r="H6684" i="12"/>
  <c r="F6686" i="12"/>
  <c r="G6686" i="12" s="1"/>
  <c r="E6685" i="12"/>
  <c r="P6683" i="12" l="1"/>
  <c r="R6682" i="12"/>
  <c r="Q6683" i="12"/>
  <c r="L6684" i="12"/>
  <c r="M6684" i="12"/>
  <c r="N6683" i="12"/>
  <c r="I6684" i="12"/>
  <c r="J6684" i="12" s="1"/>
  <c r="H6685" i="12"/>
  <c r="F6687" i="12"/>
  <c r="G6687" i="12" s="1"/>
  <c r="E6686" i="12"/>
  <c r="P6684" i="12" l="1"/>
  <c r="Q6684" i="12"/>
  <c r="R6683" i="12"/>
  <c r="L6685" i="12"/>
  <c r="M6685" i="12"/>
  <c r="N6684" i="12"/>
  <c r="I6685" i="12"/>
  <c r="J6685" i="12" s="1"/>
  <c r="H6686" i="12"/>
  <c r="F6688" i="12"/>
  <c r="G6688" i="12" s="1"/>
  <c r="E6687" i="12"/>
  <c r="P6685" i="12" l="1"/>
  <c r="Q6685" i="12"/>
  <c r="R6684" i="12"/>
  <c r="L6686" i="12"/>
  <c r="M6686" i="12"/>
  <c r="N6685" i="12"/>
  <c r="I6686" i="12"/>
  <c r="J6686" i="12" s="1"/>
  <c r="H6687" i="12"/>
  <c r="F6689" i="12"/>
  <c r="G6689" i="12" s="1"/>
  <c r="E6688" i="12"/>
  <c r="P6686" i="12" l="1"/>
  <c r="Q6686" i="12"/>
  <c r="R6685" i="12"/>
  <c r="L6687" i="12"/>
  <c r="M6687" i="12"/>
  <c r="N6686" i="12"/>
  <c r="I6687" i="12"/>
  <c r="J6687" i="12" s="1"/>
  <c r="H6688" i="12"/>
  <c r="F6690" i="12"/>
  <c r="G6690" i="12" s="1"/>
  <c r="E6689" i="12"/>
  <c r="P6687" i="12" l="1"/>
  <c r="Q6687" i="12"/>
  <c r="R6686" i="12"/>
  <c r="L6688" i="12"/>
  <c r="M6688" i="12"/>
  <c r="N6687" i="12"/>
  <c r="I6688" i="12"/>
  <c r="J6688" i="12" s="1"/>
  <c r="H6689" i="12"/>
  <c r="E6690" i="12"/>
  <c r="F6691" i="12"/>
  <c r="G6691" i="12" s="1"/>
  <c r="P6688" i="12" l="1"/>
  <c r="Q6688" i="12"/>
  <c r="R6687" i="12"/>
  <c r="L6689" i="12"/>
  <c r="M6689" i="12"/>
  <c r="N6688" i="12"/>
  <c r="I6689" i="12"/>
  <c r="J6689" i="12" s="1"/>
  <c r="H6690" i="12"/>
  <c r="M6690" i="12" s="1"/>
  <c r="F6692" i="12"/>
  <c r="G6692" i="12" s="1"/>
  <c r="E6691" i="12"/>
  <c r="P6689" i="12" l="1"/>
  <c r="Q6689" i="12"/>
  <c r="Q6690" i="12" s="1"/>
  <c r="R6688" i="12"/>
  <c r="N6689" i="12"/>
  <c r="I6690" i="12"/>
  <c r="J6690" i="12" s="1"/>
  <c r="L6690" i="12"/>
  <c r="N6690" i="12" s="1"/>
  <c r="H6691" i="12"/>
  <c r="F6693" i="12"/>
  <c r="G6693" i="12" s="1"/>
  <c r="E6692" i="12"/>
  <c r="P6690" i="12" l="1"/>
  <c r="R6690" i="12" s="1"/>
  <c r="R6689" i="12"/>
  <c r="L6691" i="12"/>
  <c r="M6691" i="12"/>
  <c r="I6691" i="12"/>
  <c r="J6691" i="12" s="1"/>
  <c r="H6692" i="12"/>
  <c r="F6694" i="12"/>
  <c r="G6694" i="12" s="1"/>
  <c r="E6693" i="12"/>
  <c r="P6691" i="12" l="1"/>
  <c r="Q6691" i="12"/>
  <c r="L6692" i="12"/>
  <c r="M6692" i="12"/>
  <c r="N6691" i="12"/>
  <c r="I6692" i="12"/>
  <c r="J6692" i="12" s="1"/>
  <c r="H6693" i="12"/>
  <c r="E6694" i="12"/>
  <c r="F6695" i="12"/>
  <c r="G6695" i="12" s="1"/>
  <c r="P6692" i="12" l="1"/>
  <c r="Q6692" i="12"/>
  <c r="R6691" i="12"/>
  <c r="L6693" i="12"/>
  <c r="M6693" i="12"/>
  <c r="N6692" i="12"/>
  <c r="I6693" i="12"/>
  <c r="J6693" i="12" s="1"/>
  <c r="H6694" i="12"/>
  <c r="F6696" i="12"/>
  <c r="G6696" i="12" s="1"/>
  <c r="E6695" i="12"/>
  <c r="P6693" i="12" l="1"/>
  <c r="Q6693" i="12"/>
  <c r="R6692" i="12"/>
  <c r="L6694" i="12"/>
  <c r="M6694" i="12"/>
  <c r="N6693" i="12"/>
  <c r="I6694" i="12"/>
  <c r="J6694" i="12" s="1"/>
  <c r="H6695" i="12"/>
  <c r="M6695" i="12" s="1"/>
  <c r="F6697" i="12"/>
  <c r="G6697" i="12" s="1"/>
  <c r="E6696" i="12"/>
  <c r="P6694" i="12" l="1"/>
  <c r="Q6694" i="12"/>
  <c r="Q6695" i="12" s="1"/>
  <c r="R6693" i="12"/>
  <c r="N6694" i="12"/>
  <c r="I6695" i="12"/>
  <c r="J6695" i="12" s="1"/>
  <c r="L6695" i="12"/>
  <c r="N6695" i="12" s="1"/>
  <c r="H6696" i="12"/>
  <c r="F6698" i="12"/>
  <c r="G6698" i="12" s="1"/>
  <c r="E6697" i="12"/>
  <c r="P6695" i="12" l="1"/>
  <c r="R6695" i="12" s="1"/>
  <c r="R6694" i="12"/>
  <c r="L6696" i="12"/>
  <c r="M6696" i="12"/>
  <c r="I6696" i="12"/>
  <c r="J6696" i="12" s="1"/>
  <c r="H6697" i="12"/>
  <c r="M6697" i="12" s="1"/>
  <c r="F6699" i="12"/>
  <c r="G6699" i="12" s="1"/>
  <c r="E6698" i="12"/>
  <c r="P6696" i="12" l="1"/>
  <c r="Q6696" i="12"/>
  <c r="Q6697" i="12" s="1"/>
  <c r="N6696" i="12"/>
  <c r="I6697" i="12"/>
  <c r="J6697" i="12" s="1"/>
  <c r="L6697" i="12"/>
  <c r="N6697" i="12" s="1"/>
  <c r="H6698" i="12"/>
  <c r="E6699" i="12"/>
  <c r="F6700" i="12"/>
  <c r="G6700" i="12" s="1"/>
  <c r="P6697" i="12" l="1"/>
  <c r="R6697" i="12" s="1"/>
  <c r="R6696" i="12"/>
  <c r="L6698" i="12"/>
  <c r="M6698" i="12"/>
  <c r="I6698" i="12"/>
  <c r="J6698" i="12" s="1"/>
  <c r="H6699" i="12"/>
  <c r="F6701" i="12"/>
  <c r="G6701" i="12" s="1"/>
  <c r="E6700" i="12"/>
  <c r="P6698" i="12" l="1"/>
  <c r="Q6698" i="12"/>
  <c r="L6699" i="12"/>
  <c r="M6699" i="12"/>
  <c r="N6698" i="12"/>
  <c r="I6699" i="12"/>
  <c r="J6699" i="12" s="1"/>
  <c r="H6700" i="12"/>
  <c r="E6701" i="12"/>
  <c r="F6702" i="12"/>
  <c r="G6702" i="12" s="1"/>
  <c r="P6699" i="12" l="1"/>
  <c r="Q6699" i="12"/>
  <c r="R6698" i="12"/>
  <c r="L6700" i="12"/>
  <c r="M6700" i="12"/>
  <c r="N6699" i="12"/>
  <c r="I6700" i="12"/>
  <c r="J6700" i="12" s="1"/>
  <c r="H6701" i="12"/>
  <c r="F6703" i="12"/>
  <c r="G6703" i="12" s="1"/>
  <c r="E6702" i="12"/>
  <c r="P6700" i="12" l="1"/>
  <c r="Q6700" i="12"/>
  <c r="R6699" i="12"/>
  <c r="L6701" i="12"/>
  <c r="M6701" i="12"/>
  <c r="N6700" i="12"/>
  <c r="I6701" i="12"/>
  <c r="J6701" i="12" s="1"/>
  <c r="H6702" i="12"/>
  <c r="E6703" i="12"/>
  <c r="F6704" i="12"/>
  <c r="G6704" i="12" s="1"/>
  <c r="P6701" i="12" l="1"/>
  <c r="Q6701" i="12"/>
  <c r="R6700" i="12"/>
  <c r="L6702" i="12"/>
  <c r="M6702" i="12"/>
  <c r="N6701" i="12"/>
  <c r="I6702" i="12"/>
  <c r="J6702" i="12" s="1"/>
  <c r="H6703" i="12"/>
  <c r="F6705" i="12"/>
  <c r="G6705" i="12" s="1"/>
  <c r="E6704" i="12"/>
  <c r="P6702" i="12" l="1"/>
  <c r="Q6702" i="12"/>
  <c r="R6701" i="12"/>
  <c r="L6703" i="12"/>
  <c r="M6703" i="12"/>
  <c r="N6702" i="12"/>
  <c r="I6703" i="12"/>
  <c r="J6703" i="12" s="1"/>
  <c r="H6704" i="12"/>
  <c r="F6706" i="12"/>
  <c r="G6706" i="12" s="1"/>
  <c r="E6705" i="12"/>
  <c r="P6703" i="12" l="1"/>
  <c r="Q6703" i="12"/>
  <c r="R6702" i="12"/>
  <c r="L6704" i="12"/>
  <c r="M6704" i="12"/>
  <c r="N6703" i="12"/>
  <c r="I6704" i="12"/>
  <c r="J6704" i="12" s="1"/>
  <c r="H6705" i="12"/>
  <c r="M6705" i="12" s="1"/>
  <c r="F6707" i="12"/>
  <c r="G6707" i="12" s="1"/>
  <c r="E6706" i="12"/>
  <c r="P6704" i="12" l="1"/>
  <c r="Q6704" i="12"/>
  <c r="Q6705" i="12" s="1"/>
  <c r="R6703" i="12"/>
  <c r="N6704" i="12"/>
  <c r="I6705" i="12"/>
  <c r="J6705" i="12" s="1"/>
  <c r="L6705" i="12"/>
  <c r="N6705" i="12" s="1"/>
  <c r="H6706" i="12"/>
  <c r="F6708" i="12"/>
  <c r="G6708" i="12" s="1"/>
  <c r="E6707" i="12"/>
  <c r="P6705" i="12" l="1"/>
  <c r="R6705" i="12" s="1"/>
  <c r="R6704" i="12"/>
  <c r="L6706" i="12"/>
  <c r="M6706" i="12"/>
  <c r="I6706" i="12"/>
  <c r="J6706" i="12" s="1"/>
  <c r="H6707" i="12"/>
  <c r="E6708" i="12"/>
  <c r="F6709" i="12"/>
  <c r="G6709" i="12" s="1"/>
  <c r="P6706" i="12" l="1"/>
  <c r="Q6706" i="12"/>
  <c r="L6707" i="12"/>
  <c r="M6707" i="12"/>
  <c r="N6706" i="12"/>
  <c r="I6707" i="12"/>
  <c r="J6707" i="12" s="1"/>
  <c r="H6708" i="12"/>
  <c r="F6710" i="12"/>
  <c r="G6710" i="12" s="1"/>
  <c r="E6709" i="12"/>
  <c r="P6707" i="12" l="1"/>
  <c r="Q6707" i="12"/>
  <c r="R6706" i="12"/>
  <c r="L6708" i="12"/>
  <c r="M6708" i="12"/>
  <c r="N6707" i="12"/>
  <c r="I6708" i="12"/>
  <c r="J6708" i="12" s="1"/>
  <c r="H6709" i="12"/>
  <c r="E6710" i="12"/>
  <c r="F6711" i="12"/>
  <c r="G6711" i="12" s="1"/>
  <c r="P6708" i="12" l="1"/>
  <c r="Q6708" i="12"/>
  <c r="R6707" i="12"/>
  <c r="L6709" i="12"/>
  <c r="M6709" i="12"/>
  <c r="N6708" i="12"/>
  <c r="I6709" i="12"/>
  <c r="J6709" i="12" s="1"/>
  <c r="H6710" i="12"/>
  <c r="F6712" i="12"/>
  <c r="G6712" i="12" s="1"/>
  <c r="E6711" i="12"/>
  <c r="P6709" i="12" l="1"/>
  <c r="Q6709" i="12"/>
  <c r="R6708" i="12"/>
  <c r="L6710" i="12"/>
  <c r="M6710" i="12"/>
  <c r="N6709" i="12"/>
  <c r="I6710" i="12"/>
  <c r="J6710" i="12" s="1"/>
  <c r="H6711" i="12"/>
  <c r="F6713" i="12"/>
  <c r="G6713" i="12" s="1"/>
  <c r="E6712" i="12"/>
  <c r="P6710" i="12" l="1"/>
  <c r="Q6710" i="12"/>
  <c r="R6709" i="12"/>
  <c r="L6711" i="12"/>
  <c r="M6711" i="12"/>
  <c r="N6710" i="12"/>
  <c r="I6711" i="12"/>
  <c r="J6711" i="12" s="1"/>
  <c r="H6712" i="12"/>
  <c r="F6714" i="12"/>
  <c r="G6714" i="12" s="1"/>
  <c r="E6713" i="12"/>
  <c r="P6711" i="12" l="1"/>
  <c r="Q6711" i="12"/>
  <c r="R6710" i="12"/>
  <c r="L6712" i="12"/>
  <c r="M6712" i="12"/>
  <c r="N6711" i="12"/>
  <c r="I6712" i="12"/>
  <c r="J6712" i="12" s="1"/>
  <c r="H6713" i="12"/>
  <c r="F6715" i="12"/>
  <c r="G6715" i="12" s="1"/>
  <c r="E6714" i="12"/>
  <c r="P6712" i="12" l="1"/>
  <c r="Q6712" i="12"/>
  <c r="R6711" i="12"/>
  <c r="L6713" i="12"/>
  <c r="M6713" i="12"/>
  <c r="N6712" i="12"/>
  <c r="I6713" i="12"/>
  <c r="J6713" i="12" s="1"/>
  <c r="H6714" i="12"/>
  <c r="F6716" i="12"/>
  <c r="G6716" i="12" s="1"/>
  <c r="E6715" i="12"/>
  <c r="P6713" i="12" l="1"/>
  <c r="Q6713" i="12"/>
  <c r="R6712" i="12"/>
  <c r="L6714" i="12"/>
  <c r="M6714" i="12"/>
  <c r="N6713" i="12"/>
  <c r="I6714" i="12"/>
  <c r="J6714" i="12" s="1"/>
  <c r="H6715" i="12"/>
  <c r="E6716" i="12"/>
  <c r="F6717" i="12"/>
  <c r="G6717" i="12" s="1"/>
  <c r="P6714" i="12" l="1"/>
  <c r="Q6714" i="12"/>
  <c r="R6713" i="12"/>
  <c r="L6715" i="12"/>
  <c r="M6715" i="12"/>
  <c r="N6714" i="12"/>
  <c r="I6715" i="12"/>
  <c r="J6715" i="12" s="1"/>
  <c r="H6716" i="12"/>
  <c r="F6718" i="12"/>
  <c r="G6718" i="12" s="1"/>
  <c r="E6717" i="12"/>
  <c r="P6715" i="12" l="1"/>
  <c r="Q6715" i="12"/>
  <c r="R6714" i="12"/>
  <c r="L6716" i="12"/>
  <c r="M6716" i="12"/>
  <c r="N6715" i="12"/>
  <c r="I6716" i="12"/>
  <c r="J6716" i="12" s="1"/>
  <c r="H6717" i="12"/>
  <c r="E6718" i="12"/>
  <c r="F6719" i="12"/>
  <c r="G6719" i="12" s="1"/>
  <c r="P6716" i="12" l="1"/>
  <c r="Q6716" i="12"/>
  <c r="R6715" i="12"/>
  <c r="L6717" i="12"/>
  <c r="M6717" i="12"/>
  <c r="N6716" i="12"/>
  <c r="I6717" i="12"/>
  <c r="J6717" i="12" s="1"/>
  <c r="H6718" i="12"/>
  <c r="F6720" i="12"/>
  <c r="G6720" i="12" s="1"/>
  <c r="E6719" i="12"/>
  <c r="P6717" i="12" l="1"/>
  <c r="Q6717" i="12"/>
  <c r="R6716" i="12"/>
  <c r="L6718" i="12"/>
  <c r="M6718" i="12"/>
  <c r="N6717" i="12"/>
  <c r="I6718" i="12"/>
  <c r="J6718" i="12" s="1"/>
  <c r="H6719" i="12"/>
  <c r="F6721" i="12"/>
  <c r="G6721" i="12" s="1"/>
  <c r="E6720" i="12"/>
  <c r="P6718" i="12" l="1"/>
  <c r="Q6718" i="12"/>
  <c r="R6717" i="12"/>
  <c r="L6719" i="12"/>
  <c r="M6719" i="12"/>
  <c r="N6718" i="12"/>
  <c r="I6719" i="12"/>
  <c r="J6719" i="12" s="1"/>
  <c r="H6720" i="12"/>
  <c r="F6722" i="12"/>
  <c r="G6722" i="12" s="1"/>
  <c r="E6721" i="12"/>
  <c r="P6719" i="12" l="1"/>
  <c r="Q6719" i="12"/>
  <c r="R6719" i="12" s="1"/>
  <c r="R6718" i="12"/>
  <c r="L6720" i="12"/>
  <c r="M6720" i="12"/>
  <c r="N6719" i="12"/>
  <c r="I6720" i="12"/>
  <c r="J6720" i="12" s="1"/>
  <c r="H6721" i="12"/>
  <c r="F6723" i="12"/>
  <c r="G6723" i="12" s="1"/>
  <c r="E6722" i="12"/>
  <c r="P6720" i="12" l="1"/>
  <c r="Q6720" i="12"/>
  <c r="L6721" i="12"/>
  <c r="M6721" i="12"/>
  <c r="N6720" i="12"/>
  <c r="I6721" i="12"/>
  <c r="J6721" i="12" s="1"/>
  <c r="H6722" i="12"/>
  <c r="F6724" i="12"/>
  <c r="G6724" i="12" s="1"/>
  <c r="E6723" i="12"/>
  <c r="P6721" i="12" l="1"/>
  <c r="Q6721" i="12"/>
  <c r="R6721" i="12" s="1"/>
  <c r="R6720" i="12"/>
  <c r="L6722" i="12"/>
  <c r="M6722" i="12"/>
  <c r="N6721" i="12"/>
  <c r="I6722" i="12"/>
  <c r="J6722" i="12" s="1"/>
  <c r="H6723" i="12"/>
  <c r="M6723" i="12" s="1"/>
  <c r="F6725" i="12"/>
  <c r="G6725" i="12" s="1"/>
  <c r="E6724" i="12"/>
  <c r="P6722" i="12" l="1"/>
  <c r="Q6722" i="12"/>
  <c r="Q6723" i="12" s="1"/>
  <c r="N6722" i="12"/>
  <c r="I6723" i="12"/>
  <c r="J6723" i="12" s="1"/>
  <c r="L6723" i="12"/>
  <c r="N6723" i="12" s="1"/>
  <c r="H6724" i="12"/>
  <c r="E6725" i="12"/>
  <c r="F6726" i="12"/>
  <c r="G6726" i="12" s="1"/>
  <c r="P6723" i="12" l="1"/>
  <c r="R6723" i="12" s="1"/>
  <c r="R6722" i="12"/>
  <c r="L6724" i="12"/>
  <c r="M6724" i="12"/>
  <c r="I6724" i="12"/>
  <c r="J6724" i="12" s="1"/>
  <c r="H6725" i="12"/>
  <c r="F6727" i="12"/>
  <c r="G6727" i="12" s="1"/>
  <c r="E6726" i="12"/>
  <c r="P6724" i="12" l="1"/>
  <c r="Q6724" i="12"/>
  <c r="L6725" i="12"/>
  <c r="M6725" i="12"/>
  <c r="N6724" i="12"/>
  <c r="I6725" i="12"/>
  <c r="J6725" i="12" s="1"/>
  <c r="H6726" i="12"/>
  <c r="M6726" i="12" s="1"/>
  <c r="F6728" i="12"/>
  <c r="G6728" i="12" s="1"/>
  <c r="E6727" i="12"/>
  <c r="P6725" i="12" l="1"/>
  <c r="Q6725" i="12"/>
  <c r="Q6726" i="12" s="1"/>
  <c r="R6724" i="12"/>
  <c r="N6725" i="12"/>
  <c r="I6726" i="12"/>
  <c r="J6726" i="12" s="1"/>
  <c r="L6726" i="12"/>
  <c r="N6726" i="12" s="1"/>
  <c r="H6727" i="12"/>
  <c r="F6729" i="12"/>
  <c r="G6729" i="12" s="1"/>
  <c r="E6728" i="12"/>
  <c r="P6726" i="12" l="1"/>
  <c r="R6726" i="12" s="1"/>
  <c r="R6725" i="12"/>
  <c r="L6727" i="12"/>
  <c r="M6727" i="12"/>
  <c r="I6727" i="12"/>
  <c r="J6727" i="12" s="1"/>
  <c r="H6728" i="12"/>
  <c r="F6730" i="12"/>
  <c r="G6730" i="12" s="1"/>
  <c r="E6729" i="12"/>
  <c r="P6727" i="12" l="1"/>
  <c r="Q6727" i="12"/>
  <c r="L6728" i="12"/>
  <c r="M6728" i="12"/>
  <c r="N6727" i="12"/>
  <c r="I6728" i="12"/>
  <c r="J6728" i="12" s="1"/>
  <c r="H6729" i="12"/>
  <c r="F6731" i="12"/>
  <c r="G6731" i="12" s="1"/>
  <c r="E6730" i="12"/>
  <c r="P6728" i="12" l="1"/>
  <c r="Q6728" i="12"/>
  <c r="R6727" i="12"/>
  <c r="L6729" i="12"/>
  <c r="M6729" i="12"/>
  <c r="N6728" i="12"/>
  <c r="I6729" i="12"/>
  <c r="J6729" i="12" s="1"/>
  <c r="H6730" i="12"/>
  <c r="F6732" i="12"/>
  <c r="G6732" i="12" s="1"/>
  <c r="E6731" i="12"/>
  <c r="P6729" i="12" l="1"/>
  <c r="Q6729" i="12"/>
  <c r="R6728" i="12"/>
  <c r="L6730" i="12"/>
  <c r="M6730" i="12"/>
  <c r="N6729" i="12"/>
  <c r="I6730" i="12"/>
  <c r="J6730" i="12" s="1"/>
  <c r="H6731" i="12"/>
  <c r="M6731" i="12" s="1"/>
  <c r="F6733" i="12"/>
  <c r="G6733" i="12" s="1"/>
  <c r="E6732" i="12"/>
  <c r="P6730" i="12" l="1"/>
  <c r="Q6730" i="12"/>
  <c r="Q6731" i="12" s="1"/>
  <c r="R6729" i="12"/>
  <c r="N6730" i="12"/>
  <c r="I6731" i="12"/>
  <c r="J6731" i="12" s="1"/>
  <c r="L6731" i="12"/>
  <c r="N6731" i="12" s="1"/>
  <c r="H6732" i="12"/>
  <c r="M6732" i="12" s="1"/>
  <c r="F6734" i="12"/>
  <c r="G6734" i="12" s="1"/>
  <c r="E6733" i="12"/>
  <c r="P6731" i="12" l="1"/>
  <c r="R6731" i="12" s="1"/>
  <c r="Q6732" i="12"/>
  <c r="R6730" i="12"/>
  <c r="I6732" i="12"/>
  <c r="J6732" i="12" s="1"/>
  <c r="L6732" i="12"/>
  <c r="N6732" i="12" s="1"/>
  <c r="H6733" i="12"/>
  <c r="F6735" i="12"/>
  <c r="G6735" i="12" s="1"/>
  <c r="E6734" i="12"/>
  <c r="P6732" i="12" l="1"/>
  <c r="R6732" i="12" s="1"/>
  <c r="L6733" i="12"/>
  <c r="M6733" i="12"/>
  <c r="I6733" i="12"/>
  <c r="J6733" i="12" s="1"/>
  <c r="H6734" i="12"/>
  <c r="E6735" i="12"/>
  <c r="F6736" i="12"/>
  <c r="G6736" i="12" s="1"/>
  <c r="P6733" i="12" l="1"/>
  <c r="Q6733" i="12"/>
  <c r="L6734" i="12"/>
  <c r="M6734" i="12"/>
  <c r="N6733" i="12"/>
  <c r="I6734" i="12"/>
  <c r="J6734" i="12" s="1"/>
  <c r="H6735" i="12"/>
  <c r="M6735" i="12" s="1"/>
  <c r="F6737" i="12"/>
  <c r="G6737" i="12" s="1"/>
  <c r="E6736" i="12"/>
  <c r="P6734" i="12" l="1"/>
  <c r="Q6734" i="12"/>
  <c r="Q6735" i="12" s="1"/>
  <c r="R6733" i="12"/>
  <c r="N6734" i="12"/>
  <c r="I6735" i="12"/>
  <c r="J6735" i="12" s="1"/>
  <c r="L6735" i="12"/>
  <c r="N6735" i="12" s="1"/>
  <c r="H6736" i="12"/>
  <c r="F6738" i="12"/>
  <c r="G6738" i="12" s="1"/>
  <c r="E6737" i="12"/>
  <c r="P6735" i="12" l="1"/>
  <c r="R6735" i="12" s="1"/>
  <c r="R6734" i="12"/>
  <c r="L6736" i="12"/>
  <c r="M6736" i="12"/>
  <c r="I6736" i="12"/>
  <c r="J6736" i="12" s="1"/>
  <c r="H6737" i="12"/>
  <c r="M6737" i="12" s="1"/>
  <c r="F6739" i="12"/>
  <c r="G6739" i="12" s="1"/>
  <c r="E6738" i="12"/>
  <c r="P6736" i="12" l="1"/>
  <c r="Q6736" i="12"/>
  <c r="Q6737" i="12" s="1"/>
  <c r="N6736" i="12"/>
  <c r="I6737" i="12"/>
  <c r="J6737" i="12" s="1"/>
  <c r="L6737" i="12"/>
  <c r="N6737" i="12" s="1"/>
  <c r="H6738" i="12"/>
  <c r="M6738" i="12" s="1"/>
  <c r="F6740" i="12"/>
  <c r="G6740" i="12" s="1"/>
  <c r="E6739" i="12"/>
  <c r="P6737" i="12" l="1"/>
  <c r="R6737" i="12" s="1"/>
  <c r="Q6738" i="12"/>
  <c r="R6736" i="12"/>
  <c r="I6738" i="12"/>
  <c r="J6738" i="12" s="1"/>
  <c r="L6738" i="12"/>
  <c r="N6738" i="12" s="1"/>
  <c r="H6739" i="12"/>
  <c r="F6741" i="12"/>
  <c r="G6741" i="12" s="1"/>
  <c r="E6740" i="12"/>
  <c r="P6738" i="12" l="1"/>
  <c r="L6739" i="12"/>
  <c r="M6739" i="12"/>
  <c r="I6739" i="12"/>
  <c r="J6739" i="12" s="1"/>
  <c r="H6740" i="12"/>
  <c r="E6741" i="12"/>
  <c r="F6742" i="12"/>
  <c r="G6742" i="12" s="1"/>
  <c r="P6739" i="12" l="1"/>
  <c r="R6738" i="12"/>
  <c r="Q6739" i="12"/>
  <c r="L6740" i="12"/>
  <c r="M6740" i="12"/>
  <c r="N6739" i="12"/>
  <c r="I6740" i="12"/>
  <c r="J6740" i="12" s="1"/>
  <c r="H6741" i="12"/>
  <c r="F6743" i="12"/>
  <c r="G6743" i="12" s="1"/>
  <c r="E6742" i="12"/>
  <c r="P6740" i="12" l="1"/>
  <c r="Q6740" i="12"/>
  <c r="R6739" i="12"/>
  <c r="L6741" i="12"/>
  <c r="M6741" i="12"/>
  <c r="N6740" i="12"/>
  <c r="I6741" i="12"/>
  <c r="J6741" i="12" s="1"/>
  <c r="H6742" i="12"/>
  <c r="E6743" i="12"/>
  <c r="F6744" i="12"/>
  <c r="G6744" i="12" s="1"/>
  <c r="P6741" i="12" l="1"/>
  <c r="Q6741" i="12"/>
  <c r="R6740" i="12"/>
  <c r="L6742" i="12"/>
  <c r="M6742" i="12"/>
  <c r="N6741" i="12"/>
  <c r="I6742" i="12"/>
  <c r="J6742" i="12" s="1"/>
  <c r="H6743" i="12"/>
  <c r="M6743" i="12" s="1"/>
  <c r="F6745" i="12"/>
  <c r="G6745" i="12" s="1"/>
  <c r="E6744" i="12"/>
  <c r="R6741" i="12" l="1"/>
  <c r="P6742" i="12"/>
  <c r="Q6742" i="12"/>
  <c r="Q6743" i="12" s="1"/>
  <c r="N6742" i="12"/>
  <c r="I6743" i="12"/>
  <c r="J6743" i="12" s="1"/>
  <c r="L6743" i="12"/>
  <c r="N6743" i="12" s="1"/>
  <c r="H6744" i="12"/>
  <c r="F6746" i="12"/>
  <c r="G6746" i="12" s="1"/>
  <c r="E6745" i="12"/>
  <c r="P6743" i="12" l="1"/>
  <c r="R6743" i="12" s="1"/>
  <c r="R6742" i="12"/>
  <c r="L6744" i="12"/>
  <c r="M6744" i="12"/>
  <c r="I6744" i="12"/>
  <c r="J6744" i="12" s="1"/>
  <c r="H6745" i="12"/>
  <c r="F6747" i="12"/>
  <c r="G6747" i="12" s="1"/>
  <c r="E6746" i="12"/>
  <c r="P6744" i="12" l="1"/>
  <c r="Q6744" i="12"/>
  <c r="L6745" i="12"/>
  <c r="M6745" i="12"/>
  <c r="N6744" i="12"/>
  <c r="I6745" i="12"/>
  <c r="J6745" i="12" s="1"/>
  <c r="H6746" i="12"/>
  <c r="F6748" i="12"/>
  <c r="G6748" i="12" s="1"/>
  <c r="E6747" i="12"/>
  <c r="P6745" i="12" l="1"/>
  <c r="Q6745" i="12"/>
  <c r="R6744" i="12"/>
  <c r="L6746" i="12"/>
  <c r="M6746" i="12"/>
  <c r="N6745" i="12"/>
  <c r="I6746" i="12"/>
  <c r="J6746" i="12" s="1"/>
  <c r="H6747" i="12"/>
  <c r="E6748" i="12"/>
  <c r="F6749" i="12"/>
  <c r="G6749" i="12" s="1"/>
  <c r="R6745" i="12" l="1"/>
  <c r="P6746" i="12"/>
  <c r="Q6746" i="12"/>
  <c r="L6747" i="12"/>
  <c r="M6747" i="12"/>
  <c r="N6746" i="12"/>
  <c r="I6747" i="12"/>
  <c r="J6747" i="12" s="1"/>
  <c r="H6748" i="12"/>
  <c r="F6750" i="12"/>
  <c r="G6750" i="12" s="1"/>
  <c r="E6749" i="12"/>
  <c r="P6747" i="12" l="1"/>
  <c r="Q6747" i="12"/>
  <c r="R6746" i="12"/>
  <c r="L6748" i="12"/>
  <c r="M6748" i="12"/>
  <c r="N6747" i="12"/>
  <c r="I6748" i="12"/>
  <c r="J6748" i="12" s="1"/>
  <c r="H6749" i="12"/>
  <c r="E6750" i="12"/>
  <c r="F6751" i="12"/>
  <c r="G6751" i="12" s="1"/>
  <c r="P6748" i="12" l="1"/>
  <c r="Q6748" i="12"/>
  <c r="R6748" i="12" s="1"/>
  <c r="R6747" i="12"/>
  <c r="L6749" i="12"/>
  <c r="M6749" i="12"/>
  <c r="N6748" i="12"/>
  <c r="I6749" i="12"/>
  <c r="J6749" i="12" s="1"/>
  <c r="H6750" i="12"/>
  <c r="M6750" i="12" s="1"/>
  <c r="F6752" i="12"/>
  <c r="G6752" i="12" s="1"/>
  <c r="E6751" i="12"/>
  <c r="P6749" i="12" l="1"/>
  <c r="Q6749" i="12"/>
  <c r="Q6750" i="12" s="1"/>
  <c r="N6749" i="12"/>
  <c r="I6750" i="12"/>
  <c r="J6750" i="12" s="1"/>
  <c r="L6750" i="12"/>
  <c r="N6750" i="12" s="1"/>
  <c r="H6751" i="12"/>
  <c r="F6753" i="12"/>
  <c r="G6753" i="12" s="1"/>
  <c r="E6752" i="12"/>
  <c r="P6750" i="12" l="1"/>
  <c r="R6750" i="12" s="1"/>
  <c r="R6749" i="12"/>
  <c r="L6751" i="12"/>
  <c r="M6751" i="12"/>
  <c r="I6751" i="12"/>
  <c r="J6751" i="12" s="1"/>
  <c r="H6752" i="12"/>
  <c r="M6752" i="12" s="1"/>
  <c r="F6754" i="12"/>
  <c r="G6754" i="12" s="1"/>
  <c r="E6753" i="12"/>
  <c r="P6751" i="12" l="1"/>
  <c r="Q6751" i="12"/>
  <c r="Q6752" i="12" s="1"/>
  <c r="N6751" i="12"/>
  <c r="I6752" i="12"/>
  <c r="J6752" i="12" s="1"/>
  <c r="L6752" i="12"/>
  <c r="N6752" i="12" s="1"/>
  <c r="H6753" i="12"/>
  <c r="F6755" i="12"/>
  <c r="G6755" i="12" s="1"/>
  <c r="E6754" i="12"/>
  <c r="P6752" i="12" l="1"/>
  <c r="R6752" i="12" s="1"/>
  <c r="R6751" i="12"/>
  <c r="L6753" i="12"/>
  <c r="M6753" i="12"/>
  <c r="I6753" i="12"/>
  <c r="J6753" i="12" s="1"/>
  <c r="H6754" i="12"/>
  <c r="E6755" i="12"/>
  <c r="F6756" i="12"/>
  <c r="G6756" i="12" s="1"/>
  <c r="P6753" i="12" l="1"/>
  <c r="Q6753" i="12"/>
  <c r="L6754" i="12"/>
  <c r="M6754" i="12"/>
  <c r="N6753" i="12"/>
  <c r="I6754" i="12"/>
  <c r="J6754" i="12" s="1"/>
  <c r="H6755" i="12"/>
  <c r="F6757" i="12"/>
  <c r="G6757" i="12" s="1"/>
  <c r="E6756" i="12"/>
  <c r="P6754" i="12" l="1"/>
  <c r="Q6754" i="12"/>
  <c r="R6753" i="12"/>
  <c r="L6755" i="12"/>
  <c r="M6755" i="12"/>
  <c r="N6754" i="12"/>
  <c r="I6755" i="12"/>
  <c r="J6755" i="12" s="1"/>
  <c r="H6756" i="12"/>
  <c r="M6756" i="12" s="1"/>
  <c r="E6757" i="12"/>
  <c r="F6758" i="12"/>
  <c r="G6758" i="12" s="1"/>
  <c r="P6755" i="12" l="1"/>
  <c r="Q6755" i="12"/>
  <c r="Q6756" i="12" s="1"/>
  <c r="R6754" i="12"/>
  <c r="N6755" i="12"/>
  <c r="I6756" i="12"/>
  <c r="J6756" i="12" s="1"/>
  <c r="L6756" i="12"/>
  <c r="N6756" i="12" s="1"/>
  <c r="H6757" i="12"/>
  <c r="F6759" i="12"/>
  <c r="G6759" i="12" s="1"/>
  <c r="E6758" i="12"/>
  <c r="R6755" i="12" l="1"/>
  <c r="P6756" i="12"/>
  <c r="L6757" i="12"/>
  <c r="M6757" i="12"/>
  <c r="I6757" i="12"/>
  <c r="J6757" i="12" s="1"/>
  <c r="H6758" i="12"/>
  <c r="F6760" i="12"/>
  <c r="G6760" i="12" s="1"/>
  <c r="E6759" i="12"/>
  <c r="P6757" i="12" l="1"/>
  <c r="R6756" i="12"/>
  <c r="Q6757" i="12"/>
  <c r="L6758" i="12"/>
  <c r="M6758" i="12"/>
  <c r="N6757" i="12"/>
  <c r="I6758" i="12"/>
  <c r="J6758" i="12" s="1"/>
  <c r="H6759" i="12"/>
  <c r="F6761" i="12"/>
  <c r="G6761" i="12" s="1"/>
  <c r="E6760" i="12"/>
  <c r="P6758" i="12" l="1"/>
  <c r="Q6758" i="12"/>
  <c r="R6757" i="12"/>
  <c r="L6759" i="12"/>
  <c r="M6759" i="12"/>
  <c r="N6758" i="12"/>
  <c r="I6759" i="12"/>
  <c r="J6759" i="12" s="1"/>
  <c r="H6760" i="12"/>
  <c r="M6760" i="12" s="1"/>
  <c r="E6761" i="12"/>
  <c r="F6762" i="12"/>
  <c r="G6762" i="12" s="1"/>
  <c r="P6759" i="12" l="1"/>
  <c r="Q6759" i="12"/>
  <c r="Q6760" i="12" s="1"/>
  <c r="R6758" i="12"/>
  <c r="N6759" i="12"/>
  <c r="I6760" i="12"/>
  <c r="J6760" i="12" s="1"/>
  <c r="L6760" i="12"/>
  <c r="N6760" i="12" s="1"/>
  <c r="H6761" i="12"/>
  <c r="F6763" i="12"/>
  <c r="G6763" i="12" s="1"/>
  <c r="E6762" i="12"/>
  <c r="P6760" i="12" l="1"/>
  <c r="R6760" i="12" s="1"/>
  <c r="R6759" i="12"/>
  <c r="L6761" i="12"/>
  <c r="M6761" i="12"/>
  <c r="I6761" i="12"/>
  <c r="J6761" i="12" s="1"/>
  <c r="H6762" i="12"/>
  <c r="F6764" i="12"/>
  <c r="G6764" i="12" s="1"/>
  <c r="E6763" i="12"/>
  <c r="P6761" i="12" l="1"/>
  <c r="Q6761" i="12"/>
  <c r="L6762" i="12"/>
  <c r="M6762" i="12"/>
  <c r="N6761" i="12"/>
  <c r="I6762" i="12"/>
  <c r="J6762" i="12" s="1"/>
  <c r="H6763" i="12"/>
  <c r="E6764" i="12"/>
  <c r="F6765" i="12"/>
  <c r="G6765" i="12" s="1"/>
  <c r="P6762" i="12" l="1"/>
  <c r="Q6762" i="12"/>
  <c r="R6761" i="12"/>
  <c r="L6763" i="12"/>
  <c r="M6763" i="12"/>
  <c r="N6762" i="12"/>
  <c r="I6763" i="12"/>
  <c r="J6763" i="12" s="1"/>
  <c r="H6764" i="12"/>
  <c r="F6766" i="12"/>
  <c r="G6766" i="12" s="1"/>
  <c r="E6765" i="12"/>
  <c r="R6762" i="12" l="1"/>
  <c r="P6763" i="12"/>
  <c r="Q6763" i="12"/>
  <c r="L6764" i="12"/>
  <c r="M6764" i="12"/>
  <c r="N6763" i="12"/>
  <c r="I6764" i="12"/>
  <c r="J6764" i="12" s="1"/>
  <c r="H6765" i="12"/>
  <c r="E6766" i="12"/>
  <c r="F6767" i="12"/>
  <c r="G6767" i="12" s="1"/>
  <c r="P6764" i="12" l="1"/>
  <c r="Q6764" i="12"/>
  <c r="R6763" i="12"/>
  <c r="L6765" i="12"/>
  <c r="M6765" i="12"/>
  <c r="N6764" i="12"/>
  <c r="I6765" i="12"/>
  <c r="J6765" i="12" s="1"/>
  <c r="H6766" i="12"/>
  <c r="F6768" i="12"/>
  <c r="G6768" i="12" s="1"/>
  <c r="E6767" i="12"/>
  <c r="R6764" i="12" l="1"/>
  <c r="P6765" i="12"/>
  <c r="Q6765" i="12"/>
  <c r="N6765" i="12"/>
  <c r="L6766" i="12"/>
  <c r="M6766" i="12"/>
  <c r="I6766" i="12"/>
  <c r="J6766" i="12" s="1"/>
  <c r="H6767" i="12"/>
  <c r="F6769" i="12"/>
  <c r="G6769" i="12" s="1"/>
  <c r="E6768" i="12"/>
  <c r="R6765" i="12" l="1"/>
  <c r="P6766" i="12"/>
  <c r="Q6766" i="12"/>
  <c r="L6767" i="12"/>
  <c r="M6767" i="12"/>
  <c r="N6766" i="12"/>
  <c r="I6767" i="12"/>
  <c r="J6767" i="12" s="1"/>
  <c r="H6768" i="12"/>
  <c r="F6770" i="12"/>
  <c r="G6770" i="12" s="1"/>
  <c r="E6769" i="12"/>
  <c r="R6766" i="12" l="1"/>
  <c r="P6767" i="12"/>
  <c r="Q6767" i="12"/>
  <c r="L6768" i="12"/>
  <c r="M6768" i="12"/>
  <c r="N6767" i="12"/>
  <c r="I6768" i="12"/>
  <c r="J6768" i="12" s="1"/>
  <c r="H6769" i="12"/>
  <c r="E6770" i="12"/>
  <c r="F6771" i="12"/>
  <c r="G6771" i="12" s="1"/>
  <c r="R6767" i="12" l="1"/>
  <c r="P6768" i="12"/>
  <c r="Q6768" i="12"/>
  <c r="L6769" i="12"/>
  <c r="M6769" i="12"/>
  <c r="N6768" i="12"/>
  <c r="I6769" i="12"/>
  <c r="J6769" i="12" s="1"/>
  <c r="H6770" i="12"/>
  <c r="F6772" i="12"/>
  <c r="G6772" i="12" s="1"/>
  <c r="E6771" i="12"/>
  <c r="R6768" i="12" l="1"/>
  <c r="P6769" i="12"/>
  <c r="Q6769" i="12"/>
  <c r="L6770" i="12"/>
  <c r="M6770" i="12"/>
  <c r="N6769" i="12"/>
  <c r="I6770" i="12"/>
  <c r="J6770" i="12" s="1"/>
  <c r="H6771" i="12"/>
  <c r="E6772" i="12"/>
  <c r="F6773" i="12"/>
  <c r="G6773" i="12" s="1"/>
  <c r="R6769" i="12" l="1"/>
  <c r="P6770" i="12"/>
  <c r="Q6770" i="12"/>
  <c r="L6771" i="12"/>
  <c r="M6771" i="12"/>
  <c r="N6770" i="12"/>
  <c r="I6771" i="12"/>
  <c r="J6771" i="12" s="1"/>
  <c r="H6772" i="12"/>
  <c r="F6774" i="12"/>
  <c r="G6774" i="12" s="1"/>
  <c r="E6773" i="12"/>
  <c r="R6770" i="12" l="1"/>
  <c r="P6771" i="12"/>
  <c r="Q6771" i="12"/>
  <c r="L6772" i="12"/>
  <c r="M6772" i="12"/>
  <c r="N6771" i="12"/>
  <c r="I6772" i="12"/>
  <c r="J6772" i="12" s="1"/>
  <c r="H6773" i="12"/>
  <c r="E6774" i="12"/>
  <c r="F6775" i="12"/>
  <c r="G6775" i="12" s="1"/>
  <c r="R6771" i="12" l="1"/>
  <c r="P6772" i="12"/>
  <c r="Q6772" i="12"/>
  <c r="L6773" i="12"/>
  <c r="M6773" i="12"/>
  <c r="N6772" i="12"/>
  <c r="I6773" i="12"/>
  <c r="J6773" i="12" s="1"/>
  <c r="H6774" i="12"/>
  <c r="F6776" i="12"/>
  <c r="G6776" i="12" s="1"/>
  <c r="E6775" i="12"/>
  <c r="R6772" i="12" l="1"/>
  <c r="P6773" i="12"/>
  <c r="Q6773" i="12"/>
  <c r="L6774" i="12"/>
  <c r="M6774" i="12"/>
  <c r="N6773" i="12"/>
  <c r="I6774" i="12"/>
  <c r="J6774" i="12" s="1"/>
  <c r="H6775" i="12"/>
  <c r="F6777" i="12"/>
  <c r="G6777" i="12" s="1"/>
  <c r="E6776" i="12"/>
  <c r="R6773" i="12" l="1"/>
  <c r="P6774" i="12"/>
  <c r="Q6774" i="12"/>
  <c r="L6775" i="12"/>
  <c r="M6775" i="12"/>
  <c r="N6774" i="12"/>
  <c r="I6775" i="12"/>
  <c r="J6775" i="12" s="1"/>
  <c r="H6776" i="12"/>
  <c r="F6778" i="12"/>
  <c r="G6778" i="12" s="1"/>
  <c r="E6777" i="12"/>
  <c r="R6774" i="12" l="1"/>
  <c r="P6775" i="12"/>
  <c r="Q6775" i="12"/>
  <c r="L6776" i="12"/>
  <c r="M6776" i="12"/>
  <c r="N6775" i="12"/>
  <c r="I6776" i="12"/>
  <c r="J6776" i="12" s="1"/>
  <c r="H6777" i="12"/>
  <c r="F6779" i="12"/>
  <c r="G6779" i="12" s="1"/>
  <c r="E6778" i="12"/>
  <c r="P6776" i="12" l="1"/>
  <c r="Q6776" i="12"/>
  <c r="R6775" i="12"/>
  <c r="L6777" i="12"/>
  <c r="M6777" i="12"/>
  <c r="N6776" i="12"/>
  <c r="I6777" i="12"/>
  <c r="J6777" i="12" s="1"/>
  <c r="H6778" i="12"/>
  <c r="E6779" i="12"/>
  <c r="F6780" i="12"/>
  <c r="G6780" i="12" s="1"/>
  <c r="P6777" i="12" l="1"/>
  <c r="Q6777" i="12"/>
  <c r="R6776" i="12"/>
  <c r="L6778" i="12"/>
  <c r="M6778" i="12"/>
  <c r="N6777" i="12"/>
  <c r="I6778" i="12"/>
  <c r="J6778" i="12" s="1"/>
  <c r="H6779" i="12"/>
  <c r="F6781" i="12"/>
  <c r="G6781" i="12" s="1"/>
  <c r="E6780" i="12"/>
  <c r="P6778" i="12" l="1"/>
  <c r="Q6778" i="12"/>
  <c r="R6777" i="12"/>
  <c r="L6779" i="12"/>
  <c r="M6779" i="12"/>
  <c r="N6778" i="12"/>
  <c r="I6779" i="12"/>
  <c r="J6779" i="12" s="1"/>
  <c r="H6780" i="12"/>
  <c r="F6782" i="12"/>
  <c r="G6782" i="12" s="1"/>
  <c r="E6781" i="12"/>
  <c r="P6779" i="12" l="1"/>
  <c r="Q6779" i="12"/>
  <c r="R6778" i="12"/>
  <c r="L6780" i="12"/>
  <c r="M6780" i="12"/>
  <c r="N6779" i="12"/>
  <c r="I6780" i="12"/>
  <c r="J6780" i="12" s="1"/>
  <c r="H6781" i="12"/>
  <c r="E6782" i="12"/>
  <c r="F6783" i="12"/>
  <c r="G6783" i="12" s="1"/>
  <c r="R6779" i="12" l="1"/>
  <c r="Q6780" i="12"/>
  <c r="P6780" i="12"/>
  <c r="L6781" i="12"/>
  <c r="M6781" i="12"/>
  <c r="N6780" i="12"/>
  <c r="I6781" i="12"/>
  <c r="J6781" i="12" s="1"/>
  <c r="H6782" i="12"/>
  <c r="F6784" i="12"/>
  <c r="G6784" i="12" s="1"/>
  <c r="E6783" i="12"/>
  <c r="R6780" i="12" l="1"/>
  <c r="P6781" i="12"/>
  <c r="Q6781" i="12"/>
  <c r="L6782" i="12"/>
  <c r="M6782" i="12"/>
  <c r="N6781" i="12"/>
  <c r="I6782" i="12"/>
  <c r="J6782" i="12" s="1"/>
  <c r="H6783" i="12"/>
  <c r="E6784" i="12"/>
  <c r="F6785" i="12"/>
  <c r="G6785" i="12" s="1"/>
  <c r="P6782" i="12" l="1"/>
  <c r="Q6782" i="12"/>
  <c r="R6781" i="12"/>
  <c r="L6783" i="12"/>
  <c r="M6783" i="12"/>
  <c r="N6782" i="12"/>
  <c r="I6783" i="12"/>
  <c r="J6783" i="12" s="1"/>
  <c r="H6784" i="12"/>
  <c r="F6786" i="12"/>
  <c r="G6786" i="12" s="1"/>
  <c r="E6785" i="12"/>
  <c r="P6783" i="12" l="1"/>
  <c r="Q6783" i="12"/>
  <c r="R6782" i="12"/>
  <c r="L6784" i="12"/>
  <c r="M6784" i="12"/>
  <c r="N6783" i="12"/>
  <c r="I6784" i="12"/>
  <c r="J6784" i="12" s="1"/>
  <c r="H6785" i="12"/>
  <c r="E6786" i="12"/>
  <c r="F6787" i="12"/>
  <c r="G6787" i="12" s="1"/>
  <c r="P6784" i="12" l="1"/>
  <c r="Q6784" i="12"/>
  <c r="R6783" i="12"/>
  <c r="L6785" i="12"/>
  <c r="M6785" i="12"/>
  <c r="N6784" i="12"/>
  <c r="I6785" i="12"/>
  <c r="J6785" i="12" s="1"/>
  <c r="H6786" i="12"/>
  <c r="F6788" i="12"/>
  <c r="G6788" i="12" s="1"/>
  <c r="E6787" i="12"/>
  <c r="P6785" i="12" l="1"/>
  <c r="Q6785" i="12"/>
  <c r="R6784" i="12"/>
  <c r="L6786" i="12"/>
  <c r="M6786" i="12"/>
  <c r="N6785" i="12"/>
  <c r="I6786" i="12"/>
  <c r="J6786" i="12" s="1"/>
  <c r="H6787" i="12"/>
  <c r="F6789" i="12"/>
  <c r="G6789" i="12" s="1"/>
  <c r="E6788" i="12"/>
  <c r="P6786" i="12" l="1"/>
  <c r="Q6786" i="12"/>
  <c r="R6785" i="12"/>
  <c r="L6787" i="12"/>
  <c r="M6787" i="12"/>
  <c r="N6786" i="12"/>
  <c r="I6787" i="12"/>
  <c r="J6787" i="12" s="1"/>
  <c r="H6788" i="12"/>
  <c r="E6789" i="12"/>
  <c r="F6790" i="12"/>
  <c r="G6790" i="12" s="1"/>
  <c r="P6787" i="12" l="1"/>
  <c r="Q6787" i="12"/>
  <c r="R6786" i="12"/>
  <c r="L6788" i="12"/>
  <c r="M6788" i="12"/>
  <c r="N6787" i="12"/>
  <c r="I6788" i="12"/>
  <c r="J6788" i="12" s="1"/>
  <c r="H6789" i="12"/>
  <c r="F6791" i="12"/>
  <c r="G6791" i="12" s="1"/>
  <c r="E6790" i="12"/>
  <c r="P6788" i="12" l="1"/>
  <c r="Q6788" i="12"/>
  <c r="R6787" i="12"/>
  <c r="L6789" i="12"/>
  <c r="M6789" i="12"/>
  <c r="N6788" i="12"/>
  <c r="I6789" i="12"/>
  <c r="J6789" i="12" s="1"/>
  <c r="H6790" i="12"/>
  <c r="E6791" i="12"/>
  <c r="F6792" i="12"/>
  <c r="G6792" i="12" s="1"/>
  <c r="P6789" i="12" l="1"/>
  <c r="Q6789" i="12"/>
  <c r="R6788" i="12"/>
  <c r="L6790" i="12"/>
  <c r="M6790" i="12"/>
  <c r="N6789" i="12"/>
  <c r="I6790" i="12"/>
  <c r="J6790" i="12" s="1"/>
  <c r="H6791" i="12"/>
  <c r="F6793" i="12"/>
  <c r="G6793" i="12" s="1"/>
  <c r="E6792" i="12"/>
  <c r="P6790" i="12" l="1"/>
  <c r="Q6790" i="12"/>
  <c r="R6789" i="12"/>
  <c r="L6791" i="12"/>
  <c r="M6791" i="12"/>
  <c r="N6790" i="12"/>
  <c r="I6791" i="12"/>
  <c r="J6791" i="12" s="1"/>
  <c r="H6792" i="12"/>
  <c r="F6794" i="12"/>
  <c r="G6794" i="12" s="1"/>
  <c r="E6793" i="12"/>
  <c r="P6791" i="12" l="1"/>
  <c r="Q6791" i="12"/>
  <c r="R6790" i="12"/>
  <c r="L6792" i="12"/>
  <c r="M6792" i="12"/>
  <c r="N6791" i="12"/>
  <c r="I6792" i="12"/>
  <c r="J6792" i="12" s="1"/>
  <c r="H6793" i="12"/>
  <c r="E6794" i="12"/>
  <c r="F6795" i="12"/>
  <c r="G6795" i="12" s="1"/>
  <c r="R6791" i="12" l="1"/>
  <c r="P6792" i="12"/>
  <c r="Q6792" i="12"/>
  <c r="L6793" i="12"/>
  <c r="M6793" i="12"/>
  <c r="N6792" i="12"/>
  <c r="I6793" i="12"/>
  <c r="J6793" i="12" s="1"/>
  <c r="H6794" i="12"/>
  <c r="M6794" i="12" s="1"/>
  <c r="F6796" i="12"/>
  <c r="G6796" i="12" s="1"/>
  <c r="E6795" i="12"/>
  <c r="R6792" i="12" l="1"/>
  <c r="P6793" i="12"/>
  <c r="Q6793" i="12"/>
  <c r="Q6794" i="12" s="1"/>
  <c r="N6793" i="12"/>
  <c r="I6794" i="12"/>
  <c r="J6794" i="12" s="1"/>
  <c r="L6794" i="12"/>
  <c r="N6794" i="12" s="1"/>
  <c r="H6795" i="12"/>
  <c r="F6797" i="12"/>
  <c r="G6797" i="12" s="1"/>
  <c r="E6796" i="12"/>
  <c r="P6794" i="12" l="1"/>
  <c r="R6794" i="12" s="1"/>
  <c r="R6793" i="12"/>
  <c r="L6795" i="12"/>
  <c r="M6795" i="12"/>
  <c r="Q6795" i="12" s="1"/>
  <c r="I6795" i="12"/>
  <c r="J6795" i="12" s="1"/>
  <c r="H6796" i="12"/>
  <c r="F6798" i="12"/>
  <c r="G6798" i="12" s="1"/>
  <c r="E6797" i="12"/>
  <c r="P6795" i="12" l="1"/>
  <c r="R6795" i="12" s="1"/>
  <c r="L6796" i="12"/>
  <c r="M6796" i="12"/>
  <c r="N6795" i="12"/>
  <c r="I6796" i="12"/>
  <c r="J6796" i="12" s="1"/>
  <c r="H6797" i="12"/>
  <c r="E6798" i="12"/>
  <c r="F6799" i="12"/>
  <c r="G6799" i="12" s="1"/>
  <c r="P6796" i="12" l="1"/>
  <c r="Q6796" i="12"/>
  <c r="L6797" i="12"/>
  <c r="M6797" i="12"/>
  <c r="N6796" i="12"/>
  <c r="I6797" i="12"/>
  <c r="J6797" i="12" s="1"/>
  <c r="H6798" i="12"/>
  <c r="F6800" i="12"/>
  <c r="G6800" i="12" s="1"/>
  <c r="E6799" i="12"/>
  <c r="R6796" i="12" l="1"/>
  <c r="P6797" i="12"/>
  <c r="Q6797" i="12"/>
  <c r="L6798" i="12"/>
  <c r="M6798" i="12"/>
  <c r="N6797" i="12"/>
  <c r="I6798" i="12"/>
  <c r="J6798" i="12" s="1"/>
  <c r="H6799" i="12"/>
  <c r="E6800" i="12"/>
  <c r="F6801" i="12"/>
  <c r="G6801" i="12" s="1"/>
  <c r="P6798" i="12" l="1"/>
  <c r="Q6798" i="12"/>
  <c r="R6798" i="12" s="1"/>
  <c r="R6797" i="12"/>
  <c r="L6799" i="12"/>
  <c r="M6799" i="12"/>
  <c r="N6798" i="12"/>
  <c r="I6799" i="12"/>
  <c r="J6799" i="12" s="1"/>
  <c r="H6800" i="12"/>
  <c r="F6802" i="12"/>
  <c r="G6802" i="12" s="1"/>
  <c r="E6801" i="12"/>
  <c r="P6799" i="12" l="1"/>
  <c r="Q6799" i="12"/>
  <c r="L6800" i="12"/>
  <c r="M6800" i="12"/>
  <c r="N6799" i="12"/>
  <c r="I6800" i="12"/>
  <c r="J6800" i="12" s="1"/>
  <c r="H6801" i="12"/>
  <c r="E6802" i="12"/>
  <c r="F6803" i="12"/>
  <c r="G6803" i="12" s="1"/>
  <c r="P6800" i="12" l="1"/>
  <c r="Q6800" i="12"/>
  <c r="R6799" i="12"/>
  <c r="L6801" i="12"/>
  <c r="M6801" i="12"/>
  <c r="N6800" i="12"/>
  <c r="I6801" i="12"/>
  <c r="J6801" i="12" s="1"/>
  <c r="H6802" i="12"/>
  <c r="F6804" i="12"/>
  <c r="G6804" i="12" s="1"/>
  <c r="E6803" i="12"/>
  <c r="P6801" i="12" l="1"/>
  <c r="Q6801" i="12"/>
  <c r="R6800" i="12"/>
  <c r="L6802" i="12"/>
  <c r="M6802" i="12"/>
  <c r="N6801" i="12"/>
  <c r="I6802" i="12"/>
  <c r="J6802" i="12" s="1"/>
  <c r="H6803" i="12"/>
  <c r="F6805" i="12"/>
  <c r="G6805" i="12" s="1"/>
  <c r="E6804" i="12"/>
  <c r="P6802" i="12" l="1"/>
  <c r="Q6802" i="12"/>
  <c r="R6801" i="12"/>
  <c r="L6803" i="12"/>
  <c r="M6803" i="12"/>
  <c r="N6802" i="12"/>
  <c r="I6803" i="12"/>
  <c r="J6803" i="12" s="1"/>
  <c r="H6804" i="12"/>
  <c r="M6804" i="12" s="1"/>
  <c r="E6805" i="12"/>
  <c r="F6806" i="12"/>
  <c r="G6806" i="12" s="1"/>
  <c r="P6803" i="12" l="1"/>
  <c r="Q6803" i="12"/>
  <c r="Q6804" i="12" s="1"/>
  <c r="R6802" i="12"/>
  <c r="N6803" i="12"/>
  <c r="I6804" i="12"/>
  <c r="J6804" i="12" s="1"/>
  <c r="L6804" i="12"/>
  <c r="N6804" i="12" s="1"/>
  <c r="H6805" i="12"/>
  <c r="M6805" i="12" s="1"/>
  <c r="F6807" i="12"/>
  <c r="G6807" i="12" s="1"/>
  <c r="E6806" i="12"/>
  <c r="P6804" i="12" l="1"/>
  <c r="Q6805" i="12"/>
  <c r="R6803" i="12"/>
  <c r="R6804" i="12"/>
  <c r="I6805" i="12"/>
  <c r="J6805" i="12" s="1"/>
  <c r="L6805" i="12"/>
  <c r="N6805" i="12" s="1"/>
  <c r="H6806" i="12"/>
  <c r="M6806" i="12" s="1"/>
  <c r="E6807" i="12"/>
  <c r="F6808" i="12"/>
  <c r="G6808" i="12" s="1"/>
  <c r="P6805" i="12" l="1"/>
  <c r="R6805" i="12" s="1"/>
  <c r="Q6806" i="12"/>
  <c r="I6806" i="12"/>
  <c r="J6806" i="12" s="1"/>
  <c r="L6806" i="12"/>
  <c r="N6806" i="12" s="1"/>
  <c r="H6807" i="12"/>
  <c r="F6809" i="12"/>
  <c r="G6809" i="12" s="1"/>
  <c r="E6808" i="12"/>
  <c r="P6806" i="12" l="1"/>
  <c r="R6806" i="12" s="1"/>
  <c r="L6807" i="12"/>
  <c r="M6807" i="12"/>
  <c r="I6807" i="12"/>
  <c r="J6807" i="12" s="1"/>
  <c r="H6808" i="12"/>
  <c r="F6810" i="12"/>
  <c r="G6810" i="12" s="1"/>
  <c r="E6809" i="12"/>
  <c r="P6807" i="12" l="1"/>
  <c r="Q6807" i="12"/>
  <c r="L6808" i="12"/>
  <c r="M6808" i="12"/>
  <c r="N6807" i="12"/>
  <c r="I6808" i="12"/>
  <c r="J6808" i="12" s="1"/>
  <c r="H6809" i="12"/>
  <c r="F6811" i="12"/>
  <c r="G6811" i="12" s="1"/>
  <c r="E6810" i="12"/>
  <c r="P6808" i="12" l="1"/>
  <c r="Q6808" i="12"/>
  <c r="R6807" i="12"/>
  <c r="L6809" i="12"/>
  <c r="M6809" i="12"/>
  <c r="N6808" i="12"/>
  <c r="I6809" i="12"/>
  <c r="J6809" i="12" s="1"/>
  <c r="H6810" i="12"/>
  <c r="F6812" i="12"/>
  <c r="G6812" i="12" s="1"/>
  <c r="E6811" i="12"/>
  <c r="P6809" i="12" l="1"/>
  <c r="Q6809" i="12"/>
  <c r="R6808" i="12"/>
  <c r="L6810" i="12"/>
  <c r="M6810" i="12"/>
  <c r="N6809" i="12"/>
  <c r="I6810" i="12"/>
  <c r="J6810" i="12" s="1"/>
  <c r="H6811" i="12"/>
  <c r="E6812" i="12"/>
  <c r="F6813" i="12"/>
  <c r="G6813" i="12" s="1"/>
  <c r="P6810" i="12" l="1"/>
  <c r="Q6810" i="12"/>
  <c r="R6809" i="12"/>
  <c r="L6811" i="12"/>
  <c r="M6811" i="12"/>
  <c r="N6810" i="12"/>
  <c r="I6811" i="12"/>
  <c r="J6811" i="12" s="1"/>
  <c r="H6812" i="12"/>
  <c r="F6814" i="12"/>
  <c r="G6814" i="12" s="1"/>
  <c r="E6813" i="12"/>
  <c r="P6811" i="12" l="1"/>
  <c r="Q6811" i="12"/>
  <c r="R6810" i="12"/>
  <c r="L6812" i="12"/>
  <c r="M6812" i="12"/>
  <c r="N6811" i="12"/>
  <c r="I6812" i="12"/>
  <c r="J6812" i="12" s="1"/>
  <c r="H6813" i="12"/>
  <c r="E6814" i="12"/>
  <c r="F6815" i="12"/>
  <c r="G6815" i="12" s="1"/>
  <c r="P6812" i="12" l="1"/>
  <c r="Q6812" i="12"/>
  <c r="R6811" i="12"/>
  <c r="L6813" i="12"/>
  <c r="M6813" i="12"/>
  <c r="N6812" i="12"/>
  <c r="I6813" i="12"/>
  <c r="J6813" i="12" s="1"/>
  <c r="H6814" i="12"/>
  <c r="F6816" i="12"/>
  <c r="G6816" i="12" s="1"/>
  <c r="E6815" i="12"/>
  <c r="P6813" i="12" l="1"/>
  <c r="Q6813" i="12"/>
  <c r="R6812" i="12"/>
  <c r="L6814" i="12"/>
  <c r="M6814" i="12"/>
  <c r="N6813" i="12"/>
  <c r="I6814" i="12"/>
  <c r="J6814" i="12" s="1"/>
  <c r="H6815" i="12"/>
  <c r="F6817" i="12"/>
  <c r="G6817" i="12" s="1"/>
  <c r="E6816" i="12"/>
  <c r="P6814" i="12" l="1"/>
  <c r="Q6814" i="12"/>
  <c r="R6813" i="12"/>
  <c r="L6815" i="12"/>
  <c r="M6815" i="12"/>
  <c r="N6814" i="12"/>
  <c r="I6815" i="12"/>
  <c r="J6815" i="12" s="1"/>
  <c r="H6816" i="12"/>
  <c r="E6817" i="12"/>
  <c r="F6818" i="12"/>
  <c r="G6818" i="12" s="1"/>
  <c r="P6815" i="12" l="1"/>
  <c r="Q6815" i="12"/>
  <c r="R6814" i="12"/>
  <c r="L6816" i="12"/>
  <c r="M6816" i="12"/>
  <c r="N6815" i="12"/>
  <c r="I6816" i="12"/>
  <c r="J6816" i="12" s="1"/>
  <c r="H6817" i="12"/>
  <c r="F6819" i="12"/>
  <c r="G6819" i="12" s="1"/>
  <c r="E6818" i="12"/>
  <c r="P6816" i="12" l="1"/>
  <c r="Q6816" i="12"/>
  <c r="R6815" i="12"/>
  <c r="L6817" i="12"/>
  <c r="M6817" i="12"/>
  <c r="N6816" i="12"/>
  <c r="I6817" i="12"/>
  <c r="J6817" i="12" s="1"/>
  <c r="H6818" i="12"/>
  <c r="E6819" i="12"/>
  <c r="F6820" i="12"/>
  <c r="G6820" i="12" s="1"/>
  <c r="P6817" i="12" l="1"/>
  <c r="Q6817" i="12"/>
  <c r="R6816" i="12"/>
  <c r="L6818" i="12"/>
  <c r="M6818" i="12"/>
  <c r="N6817" i="12"/>
  <c r="I6818" i="12"/>
  <c r="J6818" i="12" s="1"/>
  <c r="H6819" i="12"/>
  <c r="F6821" i="12"/>
  <c r="G6821" i="12" s="1"/>
  <c r="E6820" i="12"/>
  <c r="P6818" i="12" l="1"/>
  <c r="Q6818" i="12"/>
  <c r="R6817" i="12"/>
  <c r="L6819" i="12"/>
  <c r="M6819" i="12"/>
  <c r="N6818" i="12"/>
  <c r="I6819" i="12"/>
  <c r="J6819" i="12" s="1"/>
  <c r="H6820" i="12"/>
  <c r="M6820" i="12" s="1"/>
  <c r="E6821" i="12"/>
  <c r="F6822" i="12"/>
  <c r="G6822" i="12" s="1"/>
  <c r="P6819" i="12" l="1"/>
  <c r="Q6819" i="12"/>
  <c r="Q6820" i="12" s="1"/>
  <c r="R6818" i="12"/>
  <c r="N6819" i="12"/>
  <c r="I6820" i="12"/>
  <c r="J6820" i="12" s="1"/>
  <c r="L6820" i="12"/>
  <c r="N6820" i="12" s="1"/>
  <c r="H6821" i="12"/>
  <c r="F6823" i="12"/>
  <c r="G6823" i="12" s="1"/>
  <c r="E6822" i="12"/>
  <c r="P6820" i="12" l="1"/>
  <c r="R6820" i="12" s="1"/>
  <c r="R6819" i="12"/>
  <c r="L6821" i="12"/>
  <c r="M6821" i="12"/>
  <c r="I6821" i="12"/>
  <c r="J6821" i="12" s="1"/>
  <c r="H6822" i="12"/>
  <c r="F6824" i="12"/>
  <c r="G6824" i="12" s="1"/>
  <c r="E6823" i="12"/>
  <c r="P6821" i="12" l="1"/>
  <c r="Q6821" i="12"/>
  <c r="L6822" i="12"/>
  <c r="M6822" i="12"/>
  <c r="N6821" i="12"/>
  <c r="I6822" i="12"/>
  <c r="J6822" i="12" s="1"/>
  <c r="H6823" i="12"/>
  <c r="M6823" i="12" s="1"/>
  <c r="F6825" i="12"/>
  <c r="G6825" i="12" s="1"/>
  <c r="E6824" i="12"/>
  <c r="P6822" i="12" l="1"/>
  <c r="Q6822" i="12"/>
  <c r="Q6823" i="12" s="1"/>
  <c r="R6821" i="12"/>
  <c r="N6822" i="12"/>
  <c r="I6823" i="12"/>
  <c r="J6823" i="12" s="1"/>
  <c r="L6823" i="12"/>
  <c r="N6823" i="12" s="1"/>
  <c r="H6824" i="12"/>
  <c r="F6826" i="12"/>
  <c r="G6826" i="12" s="1"/>
  <c r="E6825" i="12"/>
  <c r="P6823" i="12" l="1"/>
  <c r="R6823" i="12" s="1"/>
  <c r="R6822" i="12"/>
  <c r="L6824" i="12"/>
  <c r="M6824" i="12"/>
  <c r="I6824" i="12"/>
  <c r="J6824" i="12" s="1"/>
  <c r="H6825" i="12"/>
  <c r="E6826" i="12"/>
  <c r="F6827" i="12"/>
  <c r="G6827" i="12" s="1"/>
  <c r="P6824" i="12" l="1"/>
  <c r="Q6824" i="12"/>
  <c r="L6825" i="12"/>
  <c r="M6825" i="12"/>
  <c r="N6824" i="12"/>
  <c r="I6825" i="12"/>
  <c r="J6825" i="12" s="1"/>
  <c r="H6826" i="12"/>
  <c r="F6828" i="12"/>
  <c r="G6828" i="12" s="1"/>
  <c r="E6827" i="12"/>
  <c r="P6825" i="12" l="1"/>
  <c r="Q6825" i="12"/>
  <c r="R6824" i="12"/>
  <c r="L6826" i="12"/>
  <c r="M6826" i="12"/>
  <c r="N6825" i="12"/>
  <c r="I6826" i="12"/>
  <c r="J6826" i="12" s="1"/>
  <c r="H6827" i="12"/>
  <c r="F6829" i="12"/>
  <c r="G6829" i="12" s="1"/>
  <c r="E6828" i="12"/>
  <c r="P6826" i="12" l="1"/>
  <c r="Q6826" i="12"/>
  <c r="R6825" i="12"/>
  <c r="L6827" i="12"/>
  <c r="M6827" i="12"/>
  <c r="N6826" i="12"/>
  <c r="I6827" i="12"/>
  <c r="J6827" i="12" s="1"/>
  <c r="H6828" i="12"/>
  <c r="M6828" i="12" s="1"/>
  <c r="E6829" i="12"/>
  <c r="F6830" i="12"/>
  <c r="G6830" i="12" s="1"/>
  <c r="P6827" i="12" l="1"/>
  <c r="Q6827" i="12"/>
  <c r="Q6828" i="12" s="1"/>
  <c r="R6826" i="12"/>
  <c r="N6827" i="12"/>
  <c r="I6828" i="12"/>
  <c r="J6828" i="12" s="1"/>
  <c r="L6828" i="12"/>
  <c r="N6828" i="12" s="1"/>
  <c r="H6829" i="12"/>
  <c r="F6831" i="12"/>
  <c r="G6831" i="12" s="1"/>
  <c r="E6830" i="12"/>
  <c r="P6828" i="12" l="1"/>
  <c r="R6828" i="12" s="1"/>
  <c r="R6827" i="12"/>
  <c r="L6829" i="12"/>
  <c r="M6829" i="12"/>
  <c r="I6829" i="12"/>
  <c r="J6829" i="12" s="1"/>
  <c r="H6830" i="12"/>
  <c r="F6832" i="12"/>
  <c r="G6832" i="12" s="1"/>
  <c r="E6831" i="12"/>
  <c r="P6829" i="12" l="1"/>
  <c r="Q6829" i="12"/>
  <c r="L6830" i="12"/>
  <c r="M6830" i="12"/>
  <c r="N6829" i="12"/>
  <c r="I6830" i="12"/>
  <c r="J6830" i="12" s="1"/>
  <c r="H6831" i="12"/>
  <c r="F6833" i="12"/>
  <c r="G6833" i="12" s="1"/>
  <c r="E6832" i="12"/>
  <c r="P6830" i="12" l="1"/>
  <c r="Q6830" i="12"/>
  <c r="R6829" i="12"/>
  <c r="L6831" i="12"/>
  <c r="M6831" i="12"/>
  <c r="N6830" i="12"/>
  <c r="I6831" i="12"/>
  <c r="J6831" i="12" s="1"/>
  <c r="H6832" i="12"/>
  <c r="M6832" i="12" s="1"/>
  <c r="E6833" i="12"/>
  <c r="F6834" i="12"/>
  <c r="G6834" i="12" s="1"/>
  <c r="P6831" i="12" l="1"/>
  <c r="Q6831" i="12"/>
  <c r="Q6832" i="12" s="1"/>
  <c r="R6830" i="12"/>
  <c r="N6831" i="12"/>
  <c r="I6832" i="12"/>
  <c r="J6832" i="12" s="1"/>
  <c r="L6832" i="12"/>
  <c r="N6832" i="12" s="1"/>
  <c r="H6833" i="12"/>
  <c r="F6835" i="12"/>
  <c r="G6835" i="12" s="1"/>
  <c r="E6834" i="12"/>
  <c r="P6832" i="12" l="1"/>
  <c r="R6832" i="12" s="1"/>
  <c r="R6831" i="12"/>
  <c r="L6833" i="12"/>
  <c r="M6833" i="12"/>
  <c r="I6833" i="12"/>
  <c r="J6833" i="12" s="1"/>
  <c r="H6834" i="12"/>
  <c r="F6836" i="12"/>
  <c r="G6836" i="12" s="1"/>
  <c r="E6835" i="12"/>
  <c r="P6833" i="12" l="1"/>
  <c r="Q6833" i="12"/>
  <c r="L6834" i="12"/>
  <c r="M6834" i="12"/>
  <c r="N6833" i="12"/>
  <c r="I6834" i="12"/>
  <c r="J6834" i="12" s="1"/>
  <c r="H6835" i="12"/>
  <c r="F6837" i="12"/>
  <c r="G6837" i="12" s="1"/>
  <c r="E6836" i="12"/>
  <c r="P6834" i="12" l="1"/>
  <c r="Q6834" i="12"/>
  <c r="R6833" i="12"/>
  <c r="L6835" i="12"/>
  <c r="M6835" i="12"/>
  <c r="N6834" i="12"/>
  <c r="I6835" i="12"/>
  <c r="J6835" i="12" s="1"/>
  <c r="H6836" i="12"/>
  <c r="E6837" i="12"/>
  <c r="F6838" i="12"/>
  <c r="G6838" i="12" s="1"/>
  <c r="P6835" i="12" l="1"/>
  <c r="Q6835" i="12"/>
  <c r="R6834" i="12"/>
  <c r="L6836" i="12"/>
  <c r="M6836" i="12"/>
  <c r="N6835" i="12"/>
  <c r="I6836" i="12"/>
  <c r="J6836" i="12" s="1"/>
  <c r="H6837" i="12"/>
  <c r="F6839" i="12"/>
  <c r="G6839" i="12" s="1"/>
  <c r="E6838" i="12"/>
  <c r="P6836" i="12" l="1"/>
  <c r="Q6836" i="12"/>
  <c r="R6835" i="12"/>
  <c r="L6837" i="12"/>
  <c r="M6837" i="12"/>
  <c r="N6836" i="12"/>
  <c r="I6837" i="12"/>
  <c r="J6837" i="12" s="1"/>
  <c r="H6838" i="12"/>
  <c r="E6839" i="12"/>
  <c r="F6840" i="12"/>
  <c r="G6840" i="12" s="1"/>
  <c r="P6837" i="12" l="1"/>
  <c r="Q6837" i="12"/>
  <c r="R6836" i="12"/>
  <c r="L6838" i="12"/>
  <c r="M6838" i="12"/>
  <c r="N6837" i="12"/>
  <c r="I6838" i="12"/>
  <c r="J6838" i="12" s="1"/>
  <c r="H6839" i="12"/>
  <c r="F6841" i="12"/>
  <c r="G6841" i="12" s="1"/>
  <c r="E6840" i="12"/>
  <c r="P6838" i="12" l="1"/>
  <c r="Q6838" i="12"/>
  <c r="R6837" i="12"/>
  <c r="L6839" i="12"/>
  <c r="M6839" i="12"/>
  <c r="N6838" i="12"/>
  <c r="I6839" i="12"/>
  <c r="J6839" i="12" s="1"/>
  <c r="H6840" i="12"/>
  <c r="E6841" i="12"/>
  <c r="F6842" i="12"/>
  <c r="G6842" i="12" s="1"/>
  <c r="P6839" i="12" l="1"/>
  <c r="Q6839" i="12"/>
  <c r="R6838" i="12"/>
  <c r="L6840" i="12"/>
  <c r="M6840" i="12"/>
  <c r="N6839" i="12"/>
  <c r="I6840" i="12"/>
  <c r="J6840" i="12" s="1"/>
  <c r="H6841" i="12"/>
  <c r="F6843" i="12"/>
  <c r="G6843" i="12" s="1"/>
  <c r="E6842" i="12"/>
  <c r="P6840" i="12" l="1"/>
  <c r="Q6840" i="12"/>
  <c r="R6839" i="12"/>
  <c r="L6841" i="12"/>
  <c r="M6841" i="12"/>
  <c r="N6840" i="12"/>
  <c r="I6841" i="12"/>
  <c r="J6841" i="12" s="1"/>
  <c r="H6842" i="12"/>
  <c r="M6842" i="12" s="1"/>
  <c r="E6843" i="12"/>
  <c r="F6844" i="12"/>
  <c r="G6844" i="12" s="1"/>
  <c r="P6841" i="12" l="1"/>
  <c r="Q6841" i="12"/>
  <c r="Q6842" i="12" s="1"/>
  <c r="R6840" i="12"/>
  <c r="N6841" i="12"/>
  <c r="I6842" i="12"/>
  <c r="J6842" i="12" s="1"/>
  <c r="L6842" i="12"/>
  <c r="N6842" i="12" s="1"/>
  <c r="H6843" i="12"/>
  <c r="F6845" i="12"/>
  <c r="G6845" i="12" s="1"/>
  <c r="E6844" i="12"/>
  <c r="P6842" i="12" l="1"/>
  <c r="R6842" i="12" s="1"/>
  <c r="R6841" i="12"/>
  <c r="L6843" i="12"/>
  <c r="M6843" i="12"/>
  <c r="I6843" i="12"/>
  <c r="J6843" i="12" s="1"/>
  <c r="H6844" i="12"/>
  <c r="E6845" i="12"/>
  <c r="F6846" i="12"/>
  <c r="G6846" i="12" s="1"/>
  <c r="P6843" i="12" l="1"/>
  <c r="Q6843" i="12"/>
  <c r="L6844" i="12"/>
  <c r="M6844" i="12"/>
  <c r="N6843" i="12"/>
  <c r="I6844" i="12"/>
  <c r="J6844" i="12" s="1"/>
  <c r="H6845" i="12"/>
  <c r="F6847" i="12"/>
  <c r="G6847" i="12" s="1"/>
  <c r="E6846" i="12"/>
  <c r="P6844" i="12" l="1"/>
  <c r="Q6844" i="12"/>
  <c r="R6843" i="12"/>
  <c r="L6845" i="12"/>
  <c r="M6845" i="12"/>
  <c r="N6844" i="12"/>
  <c r="I6845" i="12"/>
  <c r="J6845" i="12" s="1"/>
  <c r="H6846" i="12"/>
  <c r="F6848" i="12"/>
  <c r="G6848" i="12" s="1"/>
  <c r="E6847" i="12"/>
  <c r="P6845" i="12" l="1"/>
  <c r="Q6845" i="12"/>
  <c r="R6844" i="12"/>
  <c r="L6846" i="12"/>
  <c r="M6846" i="12"/>
  <c r="N6845" i="12"/>
  <c r="I6846" i="12"/>
  <c r="J6846" i="12" s="1"/>
  <c r="H6847" i="12"/>
  <c r="M6847" i="12" s="1"/>
  <c r="F6849" i="12"/>
  <c r="G6849" i="12" s="1"/>
  <c r="E6848" i="12"/>
  <c r="P6846" i="12" l="1"/>
  <c r="Q6846" i="12"/>
  <c r="Q6847" i="12" s="1"/>
  <c r="R6845" i="12"/>
  <c r="N6846" i="12"/>
  <c r="I6847" i="12"/>
  <c r="J6847" i="12" s="1"/>
  <c r="L6847" i="12"/>
  <c r="N6847" i="12" s="1"/>
  <c r="H6848" i="12"/>
  <c r="M6848" i="12" s="1"/>
  <c r="E6849" i="12"/>
  <c r="F6850" i="12"/>
  <c r="G6850" i="12" s="1"/>
  <c r="P6847" i="12" l="1"/>
  <c r="Q6848" i="12"/>
  <c r="R6846" i="12"/>
  <c r="R6847" i="12"/>
  <c r="I6848" i="12"/>
  <c r="J6848" i="12" s="1"/>
  <c r="L6848" i="12"/>
  <c r="N6848" i="12" s="1"/>
  <c r="H6849" i="12"/>
  <c r="F6851" i="12"/>
  <c r="G6851" i="12" s="1"/>
  <c r="E6850" i="12"/>
  <c r="P6848" i="12" l="1"/>
  <c r="R6848" i="12" s="1"/>
  <c r="L6849" i="12"/>
  <c r="M6849" i="12"/>
  <c r="I6849" i="12"/>
  <c r="J6849" i="12" s="1"/>
  <c r="H6850" i="12"/>
  <c r="M6850" i="12" s="1"/>
  <c r="F6852" i="12"/>
  <c r="G6852" i="12" s="1"/>
  <c r="E6851" i="12"/>
  <c r="P6849" i="12" l="1"/>
  <c r="Q6849" i="12"/>
  <c r="Q6850" i="12" s="1"/>
  <c r="N6849" i="12"/>
  <c r="I6850" i="12"/>
  <c r="J6850" i="12" s="1"/>
  <c r="L6850" i="12"/>
  <c r="N6850" i="12" s="1"/>
  <c r="H6851" i="12"/>
  <c r="F6853" i="12"/>
  <c r="G6853" i="12" s="1"/>
  <c r="E6852" i="12"/>
  <c r="P6850" i="12" l="1"/>
  <c r="R6850" i="12" s="1"/>
  <c r="R6849" i="12"/>
  <c r="L6851" i="12"/>
  <c r="M6851" i="12"/>
  <c r="I6851" i="12"/>
  <c r="J6851" i="12" s="1"/>
  <c r="H6852" i="12"/>
  <c r="F6854" i="12"/>
  <c r="G6854" i="12" s="1"/>
  <c r="E6853" i="12"/>
  <c r="P6851" i="12" l="1"/>
  <c r="Q6851" i="12"/>
  <c r="L6852" i="12"/>
  <c r="M6852" i="12"/>
  <c r="N6851" i="12"/>
  <c r="I6852" i="12"/>
  <c r="J6852" i="12" s="1"/>
  <c r="H6853" i="12"/>
  <c r="F6855" i="12"/>
  <c r="G6855" i="12" s="1"/>
  <c r="E6854" i="12"/>
  <c r="P6852" i="12" l="1"/>
  <c r="Q6852" i="12"/>
  <c r="R6851" i="12"/>
  <c r="L6853" i="12"/>
  <c r="M6853" i="12"/>
  <c r="N6852" i="12"/>
  <c r="I6853" i="12"/>
  <c r="J6853" i="12" s="1"/>
  <c r="H6854" i="12"/>
  <c r="F6856" i="12"/>
  <c r="G6856" i="12" s="1"/>
  <c r="E6855" i="12"/>
  <c r="P6853" i="12" l="1"/>
  <c r="Q6853" i="12"/>
  <c r="R6852" i="12"/>
  <c r="L6854" i="12"/>
  <c r="M6854" i="12"/>
  <c r="N6853" i="12"/>
  <c r="I6854" i="12"/>
  <c r="J6854" i="12" s="1"/>
  <c r="H6855" i="12"/>
  <c r="E6856" i="12"/>
  <c r="F6857" i="12"/>
  <c r="G6857" i="12" s="1"/>
  <c r="P6854" i="12" l="1"/>
  <c r="Q6854" i="12"/>
  <c r="R6853" i="12"/>
  <c r="L6855" i="12"/>
  <c r="M6855" i="12"/>
  <c r="N6854" i="12"/>
  <c r="I6855" i="12"/>
  <c r="J6855" i="12" s="1"/>
  <c r="H6856" i="12"/>
  <c r="F6858" i="12"/>
  <c r="G6858" i="12" s="1"/>
  <c r="E6857" i="12"/>
  <c r="P6855" i="12" l="1"/>
  <c r="Q6855" i="12"/>
  <c r="R6854" i="12"/>
  <c r="L6856" i="12"/>
  <c r="M6856" i="12"/>
  <c r="N6855" i="12"/>
  <c r="I6856" i="12"/>
  <c r="J6856" i="12" s="1"/>
  <c r="H6857" i="12"/>
  <c r="E6858" i="12"/>
  <c r="F6859" i="12"/>
  <c r="G6859" i="12" s="1"/>
  <c r="P6856" i="12" l="1"/>
  <c r="Q6856" i="12"/>
  <c r="R6855" i="12"/>
  <c r="N6856" i="12"/>
  <c r="L6857" i="12"/>
  <c r="M6857" i="12"/>
  <c r="I6857" i="12"/>
  <c r="J6857" i="12" s="1"/>
  <c r="H6858" i="12"/>
  <c r="M6858" i="12" s="1"/>
  <c r="F6860" i="12"/>
  <c r="G6860" i="12" s="1"/>
  <c r="E6859" i="12"/>
  <c r="P6857" i="12" l="1"/>
  <c r="Q6857" i="12"/>
  <c r="Q6858" i="12" s="1"/>
  <c r="R6856" i="12"/>
  <c r="N6857" i="12"/>
  <c r="I6858" i="12"/>
  <c r="J6858" i="12" s="1"/>
  <c r="L6858" i="12"/>
  <c r="N6858" i="12" s="1"/>
  <c r="H6859" i="12"/>
  <c r="F6861" i="12"/>
  <c r="G6861" i="12" s="1"/>
  <c r="E6860" i="12"/>
  <c r="P6858" i="12" l="1"/>
  <c r="R6858" i="12" s="1"/>
  <c r="R6857" i="12"/>
  <c r="L6859" i="12"/>
  <c r="M6859" i="12"/>
  <c r="I6859" i="12"/>
  <c r="J6859" i="12" s="1"/>
  <c r="H6860" i="12"/>
  <c r="M6860" i="12" s="1"/>
  <c r="E6861" i="12"/>
  <c r="F6862" i="12"/>
  <c r="G6862" i="12" s="1"/>
  <c r="P6859" i="12" l="1"/>
  <c r="Q6859" i="12"/>
  <c r="Q6860" i="12" s="1"/>
  <c r="N6859" i="12"/>
  <c r="I6860" i="12"/>
  <c r="J6860" i="12" s="1"/>
  <c r="L6860" i="12"/>
  <c r="N6860" i="12" s="1"/>
  <c r="H6861" i="12"/>
  <c r="F6863" i="12"/>
  <c r="G6863" i="12" s="1"/>
  <c r="E6862" i="12"/>
  <c r="P6860" i="12" l="1"/>
  <c r="R6860" i="12" s="1"/>
  <c r="R6859" i="12"/>
  <c r="L6861" i="12"/>
  <c r="M6861" i="12"/>
  <c r="I6861" i="12"/>
  <c r="J6861" i="12" s="1"/>
  <c r="H6862" i="12"/>
  <c r="F6864" i="12"/>
  <c r="G6864" i="12" s="1"/>
  <c r="E6863" i="12"/>
  <c r="P6861" i="12" l="1"/>
  <c r="Q6861" i="12"/>
  <c r="L6862" i="12"/>
  <c r="M6862" i="12"/>
  <c r="N6861" i="12"/>
  <c r="I6862" i="12"/>
  <c r="J6862" i="12" s="1"/>
  <c r="H6863" i="12"/>
  <c r="E6864" i="12"/>
  <c r="F6865" i="12"/>
  <c r="G6865" i="12" s="1"/>
  <c r="P6862" i="12" l="1"/>
  <c r="Q6862" i="12"/>
  <c r="R6861" i="12"/>
  <c r="L6863" i="12"/>
  <c r="M6863" i="12"/>
  <c r="N6862" i="12"/>
  <c r="I6863" i="12"/>
  <c r="J6863" i="12" s="1"/>
  <c r="H6864" i="12"/>
  <c r="F6866" i="12"/>
  <c r="G6866" i="12" s="1"/>
  <c r="E6865" i="12"/>
  <c r="P6863" i="12" l="1"/>
  <c r="Q6863" i="12"/>
  <c r="R6862" i="12"/>
  <c r="L6864" i="12"/>
  <c r="M6864" i="12"/>
  <c r="N6863" i="12"/>
  <c r="I6864" i="12"/>
  <c r="J6864" i="12" s="1"/>
  <c r="H6865" i="12"/>
  <c r="E6866" i="12"/>
  <c r="F6867" i="12"/>
  <c r="G6867" i="12" s="1"/>
  <c r="P6864" i="12" l="1"/>
  <c r="Q6864" i="12"/>
  <c r="R6863" i="12"/>
  <c r="L6865" i="12"/>
  <c r="M6865" i="12"/>
  <c r="N6864" i="12"/>
  <c r="I6865" i="12"/>
  <c r="J6865" i="12" s="1"/>
  <c r="H6866" i="12"/>
  <c r="F6868" i="12"/>
  <c r="G6868" i="12" s="1"/>
  <c r="E6867" i="12"/>
  <c r="P6865" i="12" l="1"/>
  <c r="Q6865" i="12"/>
  <c r="R6864" i="12"/>
  <c r="L6866" i="12"/>
  <c r="M6866" i="12"/>
  <c r="N6865" i="12"/>
  <c r="I6866" i="12"/>
  <c r="J6866" i="12" s="1"/>
  <c r="H6867" i="12"/>
  <c r="E6868" i="12"/>
  <c r="F6869" i="12"/>
  <c r="G6869" i="12" s="1"/>
  <c r="P6866" i="12" l="1"/>
  <c r="Q6866" i="12"/>
  <c r="R6865" i="12"/>
  <c r="L6867" i="12"/>
  <c r="M6867" i="12"/>
  <c r="N6866" i="12"/>
  <c r="I6867" i="12"/>
  <c r="J6867" i="12" s="1"/>
  <c r="H6868" i="12"/>
  <c r="F6870" i="12"/>
  <c r="G6870" i="12" s="1"/>
  <c r="E6869" i="12"/>
  <c r="P6867" i="12" l="1"/>
  <c r="Q6867" i="12"/>
  <c r="R6866" i="12"/>
  <c r="L6868" i="12"/>
  <c r="M6868" i="12"/>
  <c r="N6867" i="12"/>
  <c r="I6868" i="12"/>
  <c r="J6868" i="12" s="1"/>
  <c r="H6869" i="12"/>
  <c r="E6870" i="12"/>
  <c r="F6871" i="12"/>
  <c r="G6871" i="12" s="1"/>
  <c r="P6868" i="12" l="1"/>
  <c r="Q6868" i="12"/>
  <c r="R6867" i="12"/>
  <c r="L6869" i="12"/>
  <c r="M6869" i="12"/>
  <c r="N6868" i="12"/>
  <c r="I6869" i="12"/>
  <c r="J6869" i="12" s="1"/>
  <c r="H6870" i="12"/>
  <c r="F6872" i="12"/>
  <c r="G6872" i="12" s="1"/>
  <c r="E6871" i="12"/>
  <c r="P6869" i="12" l="1"/>
  <c r="Q6869" i="12"/>
  <c r="R6868" i="12"/>
  <c r="L6870" i="12"/>
  <c r="M6870" i="12"/>
  <c r="N6869" i="12"/>
  <c r="I6870" i="12"/>
  <c r="J6870" i="12" s="1"/>
  <c r="H6871" i="12"/>
  <c r="E6872" i="12"/>
  <c r="F6873" i="12"/>
  <c r="G6873" i="12" s="1"/>
  <c r="P6870" i="12" l="1"/>
  <c r="Q6870" i="12"/>
  <c r="R6869" i="12"/>
  <c r="L6871" i="12"/>
  <c r="M6871" i="12"/>
  <c r="N6870" i="12"/>
  <c r="I6871" i="12"/>
  <c r="J6871" i="12" s="1"/>
  <c r="H6872" i="12"/>
  <c r="F6874" i="12"/>
  <c r="G6874" i="12" s="1"/>
  <c r="E6873" i="12"/>
  <c r="R6870" i="12" l="1"/>
  <c r="P6871" i="12"/>
  <c r="Q6871" i="12"/>
  <c r="L6872" i="12"/>
  <c r="M6872" i="12"/>
  <c r="N6871" i="12"/>
  <c r="I6872" i="12"/>
  <c r="J6872" i="12" s="1"/>
  <c r="H6873" i="12"/>
  <c r="E6874" i="12"/>
  <c r="F6875" i="12"/>
  <c r="G6875" i="12" s="1"/>
  <c r="P6872" i="12" l="1"/>
  <c r="Q6872" i="12"/>
  <c r="R6871" i="12"/>
  <c r="L6873" i="12"/>
  <c r="M6873" i="12"/>
  <c r="N6872" i="12"/>
  <c r="I6873" i="12"/>
  <c r="J6873" i="12" s="1"/>
  <c r="H6874" i="12"/>
  <c r="F6876" i="12"/>
  <c r="G6876" i="12" s="1"/>
  <c r="E6875" i="12"/>
  <c r="P6873" i="12" l="1"/>
  <c r="Q6873" i="12"/>
  <c r="R6872" i="12"/>
  <c r="L6874" i="12"/>
  <c r="M6874" i="12"/>
  <c r="N6873" i="12"/>
  <c r="I6874" i="12"/>
  <c r="J6874" i="12" s="1"/>
  <c r="H6875" i="12"/>
  <c r="F6877" i="12"/>
  <c r="G6877" i="12" s="1"/>
  <c r="E6876" i="12"/>
  <c r="P6874" i="12" l="1"/>
  <c r="Q6874" i="12"/>
  <c r="R6873" i="12"/>
  <c r="L6875" i="12"/>
  <c r="M6875" i="12"/>
  <c r="N6874" i="12"/>
  <c r="I6875" i="12"/>
  <c r="J6875" i="12" s="1"/>
  <c r="H6876" i="12"/>
  <c r="F6878" i="12"/>
  <c r="G6878" i="12" s="1"/>
  <c r="E6877" i="12"/>
  <c r="P6875" i="12" l="1"/>
  <c r="Q6875" i="12"/>
  <c r="R6874" i="12"/>
  <c r="L6876" i="12"/>
  <c r="M6876" i="12"/>
  <c r="N6875" i="12"/>
  <c r="I6876" i="12"/>
  <c r="J6876" i="12" s="1"/>
  <c r="H6877" i="12"/>
  <c r="F6879" i="12"/>
  <c r="G6879" i="12" s="1"/>
  <c r="E6878" i="12"/>
  <c r="P6876" i="12" l="1"/>
  <c r="Q6876" i="12"/>
  <c r="R6875" i="12"/>
  <c r="L6877" i="12"/>
  <c r="M6877" i="12"/>
  <c r="N6876" i="12"/>
  <c r="I6877" i="12"/>
  <c r="J6877" i="12" s="1"/>
  <c r="H6878" i="12"/>
  <c r="E6879" i="12"/>
  <c r="F6880" i="12"/>
  <c r="G6880" i="12" s="1"/>
  <c r="P6877" i="12" l="1"/>
  <c r="Q6877" i="12"/>
  <c r="R6876" i="12"/>
  <c r="L6878" i="12"/>
  <c r="M6878" i="12"/>
  <c r="N6877" i="12"/>
  <c r="I6878" i="12"/>
  <c r="J6878" i="12" s="1"/>
  <c r="H6879" i="12"/>
  <c r="F6881" i="12"/>
  <c r="G6881" i="12" s="1"/>
  <c r="E6880" i="12"/>
  <c r="P6878" i="12" l="1"/>
  <c r="Q6878" i="12"/>
  <c r="R6877" i="12"/>
  <c r="L6879" i="12"/>
  <c r="M6879" i="12"/>
  <c r="N6878" i="12"/>
  <c r="I6879" i="12"/>
  <c r="J6879" i="12" s="1"/>
  <c r="H6880" i="12"/>
  <c r="M6880" i="12" s="1"/>
  <c r="F6882" i="12"/>
  <c r="G6882" i="12" s="1"/>
  <c r="E6881" i="12"/>
  <c r="P6879" i="12" l="1"/>
  <c r="Q6879" i="12"/>
  <c r="Q6880" i="12" s="1"/>
  <c r="R6878" i="12"/>
  <c r="N6879" i="12"/>
  <c r="I6880" i="12"/>
  <c r="J6880" i="12" s="1"/>
  <c r="L6880" i="12"/>
  <c r="N6880" i="12" s="1"/>
  <c r="H6881" i="12"/>
  <c r="M6881" i="12" s="1"/>
  <c r="E6882" i="12"/>
  <c r="F6883" i="12"/>
  <c r="G6883" i="12" s="1"/>
  <c r="P6880" i="12" l="1"/>
  <c r="R6880" i="12" s="1"/>
  <c r="Q6881" i="12"/>
  <c r="R6879" i="12"/>
  <c r="I6881" i="12"/>
  <c r="J6881" i="12" s="1"/>
  <c r="L6881" i="12"/>
  <c r="N6881" i="12" s="1"/>
  <c r="H6882" i="12"/>
  <c r="F6884" i="12"/>
  <c r="G6884" i="12" s="1"/>
  <c r="E6883" i="12"/>
  <c r="P6881" i="12" l="1"/>
  <c r="R6881" i="12" s="1"/>
  <c r="L6882" i="12"/>
  <c r="M6882" i="12"/>
  <c r="I6882" i="12"/>
  <c r="J6882" i="12" s="1"/>
  <c r="H6883" i="12"/>
  <c r="F6885" i="12"/>
  <c r="G6885" i="12" s="1"/>
  <c r="E6884" i="12"/>
  <c r="P6882" i="12" l="1"/>
  <c r="Q6882" i="12"/>
  <c r="L6883" i="12"/>
  <c r="M6883" i="12"/>
  <c r="N6882" i="12"/>
  <c r="I6883" i="12"/>
  <c r="J6883" i="12" s="1"/>
  <c r="H6884" i="12"/>
  <c r="F6886" i="12"/>
  <c r="G6886" i="12" s="1"/>
  <c r="E6885" i="12"/>
  <c r="P6883" i="12" l="1"/>
  <c r="Q6883" i="12"/>
  <c r="R6882" i="12"/>
  <c r="L6884" i="12"/>
  <c r="M6884" i="12"/>
  <c r="N6883" i="12"/>
  <c r="I6884" i="12"/>
  <c r="J6884" i="12" s="1"/>
  <c r="H6885" i="12"/>
  <c r="F6887" i="12"/>
  <c r="G6887" i="12" s="1"/>
  <c r="E6886" i="12"/>
  <c r="P6884" i="12" l="1"/>
  <c r="Q6884" i="12"/>
  <c r="R6883" i="12"/>
  <c r="L6885" i="12"/>
  <c r="M6885" i="12"/>
  <c r="N6884" i="12"/>
  <c r="I6885" i="12"/>
  <c r="J6885" i="12" s="1"/>
  <c r="H6886" i="12"/>
  <c r="E6887" i="12"/>
  <c r="F6888" i="12"/>
  <c r="G6888" i="12" s="1"/>
  <c r="P6885" i="12" l="1"/>
  <c r="Q6885" i="12"/>
  <c r="R6884" i="12"/>
  <c r="L6886" i="12"/>
  <c r="M6886" i="12"/>
  <c r="N6885" i="12"/>
  <c r="I6886" i="12"/>
  <c r="J6886" i="12" s="1"/>
  <c r="H6887" i="12"/>
  <c r="F6889" i="12"/>
  <c r="G6889" i="12" s="1"/>
  <c r="E6888" i="12"/>
  <c r="P6886" i="12" l="1"/>
  <c r="Q6886" i="12"/>
  <c r="R6885" i="12"/>
  <c r="L6887" i="12"/>
  <c r="M6887" i="12"/>
  <c r="N6886" i="12"/>
  <c r="I6887" i="12"/>
  <c r="J6887" i="12" s="1"/>
  <c r="H6888" i="12"/>
  <c r="E6889" i="12"/>
  <c r="F6890" i="12"/>
  <c r="G6890" i="12" s="1"/>
  <c r="P6887" i="12" l="1"/>
  <c r="Q6887" i="12"/>
  <c r="R6886" i="12"/>
  <c r="L6888" i="12"/>
  <c r="M6888" i="12"/>
  <c r="N6887" i="12"/>
  <c r="I6888" i="12"/>
  <c r="J6888" i="12" s="1"/>
  <c r="H6889" i="12"/>
  <c r="F6891" i="12"/>
  <c r="G6891" i="12" s="1"/>
  <c r="E6890" i="12"/>
  <c r="P6888" i="12" l="1"/>
  <c r="Q6888" i="12"/>
  <c r="R6887" i="12"/>
  <c r="L6889" i="12"/>
  <c r="M6889" i="12"/>
  <c r="N6888" i="12"/>
  <c r="I6889" i="12"/>
  <c r="J6889" i="12" s="1"/>
  <c r="H6890" i="12"/>
  <c r="F6892" i="12"/>
  <c r="G6892" i="12" s="1"/>
  <c r="E6891" i="12"/>
  <c r="P6889" i="12" l="1"/>
  <c r="Q6889" i="12"/>
  <c r="R6888" i="12"/>
  <c r="L6890" i="12"/>
  <c r="M6890" i="12"/>
  <c r="N6889" i="12"/>
  <c r="I6890" i="12"/>
  <c r="J6890" i="12" s="1"/>
  <c r="H6891" i="12"/>
  <c r="F6893" i="12"/>
  <c r="G6893" i="12" s="1"/>
  <c r="E6892" i="12"/>
  <c r="P6890" i="12" l="1"/>
  <c r="Q6890" i="12"/>
  <c r="R6889" i="12"/>
  <c r="L6891" i="12"/>
  <c r="M6891" i="12"/>
  <c r="N6890" i="12"/>
  <c r="I6891" i="12"/>
  <c r="J6891" i="12" s="1"/>
  <c r="H6892" i="12"/>
  <c r="F6894" i="12"/>
  <c r="G6894" i="12" s="1"/>
  <c r="E6893" i="12"/>
  <c r="P6891" i="12" l="1"/>
  <c r="Q6891" i="12"/>
  <c r="R6890" i="12"/>
  <c r="L6892" i="12"/>
  <c r="M6892" i="12"/>
  <c r="N6891" i="12"/>
  <c r="I6892" i="12"/>
  <c r="J6892" i="12" s="1"/>
  <c r="H6893" i="12"/>
  <c r="F6895" i="12"/>
  <c r="G6895" i="12" s="1"/>
  <c r="E6894" i="12"/>
  <c r="P6892" i="12" l="1"/>
  <c r="Q6892" i="12"/>
  <c r="R6891" i="12"/>
  <c r="L6893" i="12"/>
  <c r="M6893" i="12"/>
  <c r="N6892" i="12"/>
  <c r="I6893" i="12"/>
  <c r="J6893" i="12" s="1"/>
  <c r="H6894" i="12"/>
  <c r="F6896" i="12"/>
  <c r="G6896" i="12" s="1"/>
  <c r="E6895" i="12"/>
  <c r="P6893" i="12" l="1"/>
  <c r="Q6893" i="12"/>
  <c r="R6892" i="12"/>
  <c r="L6894" i="12"/>
  <c r="M6894" i="12"/>
  <c r="N6893" i="12"/>
  <c r="I6894" i="12"/>
  <c r="J6894" i="12" s="1"/>
  <c r="H6895" i="12"/>
  <c r="E6896" i="12"/>
  <c r="F6897" i="12"/>
  <c r="G6897" i="12" s="1"/>
  <c r="P6894" i="12" l="1"/>
  <c r="Q6894" i="12"/>
  <c r="R6893" i="12"/>
  <c r="L6895" i="12"/>
  <c r="M6895" i="12"/>
  <c r="N6894" i="12"/>
  <c r="I6895" i="12"/>
  <c r="J6895" i="12" s="1"/>
  <c r="H6896" i="12"/>
  <c r="M6896" i="12" s="1"/>
  <c r="F6898" i="12"/>
  <c r="G6898" i="12" s="1"/>
  <c r="E6897" i="12"/>
  <c r="P6895" i="12" l="1"/>
  <c r="Q6895" i="12"/>
  <c r="Q6896" i="12" s="1"/>
  <c r="R6894" i="12"/>
  <c r="N6895" i="12"/>
  <c r="I6896" i="12"/>
  <c r="J6896" i="12" s="1"/>
  <c r="L6896" i="12"/>
  <c r="N6896" i="12" s="1"/>
  <c r="H6897" i="12"/>
  <c r="F6899" i="12"/>
  <c r="G6899" i="12" s="1"/>
  <c r="E6898" i="12"/>
  <c r="P6896" i="12" l="1"/>
  <c r="R6896" i="12" s="1"/>
  <c r="R6895" i="12"/>
  <c r="L6897" i="12"/>
  <c r="M6897" i="12"/>
  <c r="I6897" i="12"/>
  <c r="J6897" i="12" s="1"/>
  <c r="H6898" i="12"/>
  <c r="F6900" i="12"/>
  <c r="G6900" i="12" s="1"/>
  <c r="E6899" i="12"/>
  <c r="P6897" i="12" l="1"/>
  <c r="Q6897" i="12"/>
  <c r="L6898" i="12"/>
  <c r="M6898" i="12"/>
  <c r="N6897" i="12"/>
  <c r="I6898" i="12"/>
  <c r="J6898" i="12" s="1"/>
  <c r="H6899" i="12"/>
  <c r="M6899" i="12" s="1"/>
  <c r="F6901" i="12"/>
  <c r="G6901" i="12" s="1"/>
  <c r="E6900" i="12"/>
  <c r="P6898" i="12" l="1"/>
  <c r="Q6898" i="12"/>
  <c r="Q6899" i="12" s="1"/>
  <c r="R6897" i="12"/>
  <c r="N6898" i="12"/>
  <c r="I6899" i="12"/>
  <c r="J6899" i="12" s="1"/>
  <c r="L6899" i="12"/>
  <c r="N6899" i="12" s="1"/>
  <c r="H6900" i="12"/>
  <c r="F6902" i="12"/>
  <c r="G6902" i="12" s="1"/>
  <c r="E6901" i="12"/>
  <c r="P6899" i="12" l="1"/>
  <c r="R6899" i="12" s="1"/>
  <c r="R6898" i="12"/>
  <c r="L6900" i="12"/>
  <c r="M6900" i="12"/>
  <c r="I6900" i="12"/>
  <c r="J6900" i="12" s="1"/>
  <c r="H6901" i="12"/>
  <c r="E6902" i="12"/>
  <c r="F6903" i="12"/>
  <c r="G6903" i="12" s="1"/>
  <c r="P6900" i="12" l="1"/>
  <c r="Q6900" i="12"/>
  <c r="L6901" i="12"/>
  <c r="M6901" i="12"/>
  <c r="N6900" i="12"/>
  <c r="I6901" i="12"/>
  <c r="J6901" i="12" s="1"/>
  <c r="H6902" i="12"/>
  <c r="F6904" i="12"/>
  <c r="G6904" i="12" s="1"/>
  <c r="E6903" i="12"/>
  <c r="P6901" i="12" l="1"/>
  <c r="Q6901" i="12"/>
  <c r="R6900" i="12"/>
  <c r="L6902" i="12"/>
  <c r="M6902" i="12"/>
  <c r="N6901" i="12"/>
  <c r="I6902" i="12"/>
  <c r="J6902" i="12" s="1"/>
  <c r="H6903" i="12"/>
  <c r="M6903" i="12" s="1"/>
  <c r="F6905" i="12"/>
  <c r="G6905" i="12" s="1"/>
  <c r="E6904" i="12"/>
  <c r="P6902" i="12" l="1"/>
  <c r="Q6902" i="12"/>
  <c r="Q6903" i="12" s="1"/>
  <c r="R6901" i="12"/>
  <c r="N6902" i="12"/>
  <c r="I6903" i="12"/>
  <c r="J6903" i="12" s="1"/>
  <c r="L6903" i="12"/>
  <c r="N6903" i="12" s="1"/>
  <c r="H6904" i="12"/>
  <c r="F6906" i="12"/>
  <c r="G6906" i="12" s="1"/>
  <c r="E6905" i="12"/>
  <c r="P6903" i="12" l="1"/>
  <c r="R6903" i="12" s="1"/>
  <c r="R6902" i="12"/>
  <c r="L6904" i="12"/>
  <c r="M6904" i="12"/>
  <c r="I6904" i="12"/>
  <c r="J6904" i="12" s="1"/>
  <c r="H6905" i="12"/>
  <c r="E6906" i="12"/>
  <c r="F6907" i="12"/>
  <c r="G6907" i="12" s="1"/>
  <c r="P6904" i="12" l="1"/>
  <c r="Q6904" i="12"/>
  <c r="L6905" i="12"/>
  <c r="M6905" i="12"/>
  <c r="N6904" i="12"/>
  <c r="I6905" i="12"/>
  <c r="J6905" i="12" s="1"/>
  <c r="H6906" i="12"/>
  <c r="F6908" i="12"/>
  <c r="G6908" i="12" s="1"/>
  <c r="E6907" i="12"/>
  <c r="P6905" i="12" l="1"/>
  <c r="Q6905" i="12"/>
  <c r="R6904" i="12"/>
  <c r="L6906" i="12"/>
  <c r="M6906" i="12"/>
  <c r="N6905" i="12"/>
  <c r="I6906" i="12"/>
  <c r="J6906" i="12" s="1"/>
  <c r="H6907" i="12"/>
  <c r="E6908" i="12"/>
  <c r="F6909" i="12"/>
  <c r="G6909" i="12" s="1"/>
  <c r="R6905" i="12" l="1"/>
  <c r="P6906" i="12"/>
  <c r="Q6906" i="12"/>
  <c r="L6907" i="12"/>
  <c r="M6907" i="12"/>
  <c r="N6906" i="12"/>
  <c r="I6907" i="12"/>
  <c r="J6907" i="12" s="1"/>
  <c r="H6908" i="12"/>
  <c r="F6910" i="12"/>
  <c r="G6910" i="12" s="1"/>
  <c r="E6909" i="12"/>
  <c r="P6907" i="12" l="1"/>
  <c r="Q6907" i="12"/>
  <c r="R6906" i="12"/>
  <c r="L6908" i="12"/>
  <c r="M6908" i="12"/>
  <c r="N6907" i="12"/>
  <c r="I6908" i="12"/>
  <c r="J6908" i="12" s="1"/>
  <c r="H6909" i="12"/>
  <c r="F6911" i="12"/>
  <c r="G6911" i="12" s="1"/>
  <c r="E6910" i="12"/>
  <c r="P6908" i="12" l="1"/>
  <c r="Q6908" i="12"/>
  <c r="R6907" i="12"/>
  <c r="L6909" i="12"/>
  <c r="M6909" i="12"/>
  <c r="N6908" i="12"/>
  <c r="I6909" i="12"/>
  <c r="J6909" i="12" s="1"/>
  <c r="H6910" i="12"/>
  <c r="M6910" i="12" s="1"/>
  <c r="F6912" i="12"/>
  <c r="G6912" i="12" s="1"/>
  <c r="E6911" i="12"/>
  <c r="P6909" i="12" l="1"/>
  <c r="Q6909" i="12"/>
  <c r="Q6910" i="12" s="1"/>
  <c r="R6908" i="12"/>
  <c r="N6909" i="12"/>
  <c r="I6910" i="12"/>
  <c r="J6910" i="12" s="1"/>
  <c r="L6910" i="12"/>
  <c r="N6910" i="12" s="1"/>
  <c r="H6911" i="12"/>
  <c r="E6912" i="12"/>
  <c r="F6913" i="12"/>
  <c r="G6913" i="12" s="1"/>
  <c r="P6910" i="12" l="1"/>
  <c r="R6910" i="12" s="1"/>
  <c r="R6909" i="12"/>
  <c r="L6911" i="12"/>
  <c r="M6911" i="12"/>
  <c r="I6911" i="12"/>
  <c r="J6911" i="12" s="1"/>
  <c r="H6912" i="12"/>
  <c r="M6912" i="12" s="1"/>
  <c r="F6914" i="12"/>
  <c r="G6914" i="12" s="1"/>
  <c r="E6913" i="12"/>
  <c r="P6911" i="12" l="1"/>
  <c r="Q6911" i="12"/>
  <c r="Q6912" i="12" s="1"/>
  <c r="N6911" i="12"/>
  <c r="I6912" i="12"/>
  <c r="J6912" i="12" s="1"/>
  <c r="L6912" i="12"/>
  <c r="N6912" i="12" s="1"/>
  <c r="H6913" i="12"/>
  <c r="F6915" i="12"/>
  <c r="G6915" i="12" s="1"/>
  <c r="E6914" i="12"/>
  <c r="P6912" i="12" l="1"/>
  <c r="R6912" i="12" s="1"/>
  <c r="R6911" i="12"/>
  <c r="L6913" i="12"/>
  <c r="M6913" i="12"/>
  <c r="I6913" i="12"/>
  <c r="J6913" i="12" s="1"/>
  <c r="H6914" i="12"/>
  <c r="E6915" i="12"/>
  <c r="F6916" i="12"/>
  <c r="G6916" i="12" s="1"/>
  <c r="P6913" i="12" l="1"/>
  <c r="Q6913" i="12"/>
  <c r="L6914" i="12"/>
  <c r="M6914" i="12"/>
  <c r="N6913" i="12"/>
  <c r="I6914" i="12"/>
  <c r="J6914" i="12" s="1"/>
  <c r="H6915" i="12"/>
  <c r="F6917" i="12"/>
  <c r="G6917" i="12" s="1"/>
  <c r="E6916" i="12"/>
  <c r="P6914" i="12" l="1"/>
  <c r="Q6914" i="12"/>
  <c r="R6913" i="12"/>
  <c r="L6915" i="12"/>
  <c r="M6915" i="12"/>
  <c r="N6914" i="12"/>
  <c r="I6915" i="12"/>
  <c r="J6915" i="12" s="1"/>
  <c r="H6916" i="12"/>
  <c r="F6918" i="12"/>
  <c r="G6918" i="12" s="1"/>
  <c r="E6917" i="12"/>
  <c r="P6915" i="12" l="1"/>
  <c r="Q6915" i="12"/>
  <c r="R6914" i="12"/>
  <c r="L6916" i="12"/>
  <c r="M6916" i="12"/>
  <c r="N6915" i="12"/>
  <c r="I6916" i="12"/>
  <c r="J6916" i="12" s="1"/>
  <c r="H6917" i="12"/>
  <c r="F6919" i="12"/>
  <c r="G6919" i="12" s="1"/>
  <c r="E6918" i="12"/>
  <c r="P6916" i="12" l="1"/>
  <c r="Q6916" i="12"/>
  <c r="R6915" i="12"/>
  <c r="L6917" i="12"/>
  <c r="M6917" i="12"/>
  <c r="N6916" i="12"/>
  <c r="I6917" i="12"/>
  <c r="J6917" i="12" s="1"/>
  <c r="H6918" i="12"/>
  <c r="F6920" i="12"/>
  <c r="G6920" i="12" s="1"/>
  <c r="E6919" i="12"/>
  <c r="P6917" i="12" l="1"/>
  <c r="Q6917" i="12"/>
  <c r="R6916" i="12"/>
  <c r="L6918" i="12"/>
  <c r="M6918" i="12"/>
  <c r="N6917" i="12"/>
  <c r="I6918" i="12"/>
  <c r="J6918" i="12" s="1"/>
  <c r="H6919" i="12"/>
  <c r="E6920" i="12"/>
  <c r="F6921" i="12"/>
  <c r="G6921" i="12" s="1"/>
  <c r="P6918" i="12" l="1"/>
  <c r="Q6918" i="12"/>
  <c r="R6917" i="12"/>
  <c r="L6919" i="12"/>
  <c r="M6919" i="12"/>
  <c r="N6918" i="12"/>
  <c r="I6919" i="12"/>
  <c r="J6919" i="12" s="1"/>
  <c r="H6920" i="12"/>
  <c r="M6920" i="12" s="1"/>
  <c r="F6922" i="12"/>
  <c r="G6922" i="12" s="1"/>
  <c r="E6921" i="12"/>
  <c r="P6919" i="12" l="1"/>
  <c r="Q6919" i="12"/>
  <c r="Q6920" i="12" s="1"/>
  <c r="R6918" i="12"/>
  <c r="N6919" i="12"/>
  <c r="I6920" i="12"/>
  <c r="J6920" i="12" s="1"/>
  <c r="L6920" i="12"/>
  <c r="N6920" i="12" s="1"/>
  <c r="H6921" i="12"/>
  <c r="E6922" i="12"/>
  <c r="F6923" i="12"/>
  <c r="G6923" i="12" s="1"/>
  <c r="P6920" i="12" l="1"/>
  <c r="R6920" i="12" s="1"/>
  <c r="R6919" i="12"/>
  <c r="L6921" i="12"/>
  <c r="M6921" i="12"/>
  <c r="I6921" i="12"/>
  <c r="J6921" i="12" s="1"/>
  <c r="H6922" i="12"/>
  <c r="F6924" i="12"/>
  <c r="G6924" i="12" s="1"/>
  <c r="E6923" i="12"/>
  <c r="P6921" i="12" l="1"/>
  <c r="Q6921" i="12"/>
  <c r="L6922" i="12"/>
  <c r="M6922" i="12"/>
  <c r="N6921" i="12"/>
  <c r="I6922" i="12"/>
  <c r="J6922" i="12" s="1"/>
  <c r="H6923" i="12"/>
  <c r="E6924" i="12"/>
  <c r="F6925" i="12"/>
  <c r="G6925" i="12" s="1"/>
  <c r="P6922" i="12" l="1"/>
  <c r="Q6922" i="12"/>
  <c r="R6921" i="12"/>
  <c r="L6923" i="12"/>
  <c r="M6923" i="12"/>
  <c r="N6922" i="12"/>
  <c r="I6923" i="12"/>
  <c r="J6923" i="12" s="1"/>
  <c r="H6924" i="12"/>
  <c r="F6926" i="12"/>
  <c r="G6926" i="12" s="1"/>
  <c r="E6925" i="12"/>
  <c r="P6923" i="12" l="1"/>
  <c r="Q6923" i="12"/>
  <c r="R6922" i="12"/>
  <c r="L6924" i="12"/>
  <c r="M6924" i="12"/>
  <c r="N6923" i="12"/>
  <c r="I6924" i="12"/>
  <c r="J6924" i="12" s="1"/>
  <c r="H6925" i="12"/>
  <c r="F6927" i="12"/>
  <c r="G6927" i="12" s="1"/>
  <c r="E6926" i="12"/>
  <c r="R6923" i="12" l="1"/>
  <c r="P6924" i="12"/>
  <c r="Q6924" i="12"/>
  <c r="L6925" i="12"/>
  <c r="M6925" i="12"/>
  <c r="N6924" i="12"/>
  <c r="I6925" i="12"/>
  <c r="J6925" i="12" s="1"/>
  <c r="H6926" i="12"/>
  <c r="F6928" i="12"/>
  <c r="G6928" i="12" s="1"/>
  <c r="E6927" i="12"/>
  <c r="P6925" i="12" l="1"/>
  <c r="Q6925" i="12"/>
  <c r="R6924" i="12"/>
  <c r="L6926" i="12"/>
  <c r="M6926" i="12"/>
  <c r="N6925" i="12"/>
  <c r="I6926" i="12"/>
  <c r="J6926" i="12" s="1"/>
  <c r="H6927" i="12"/>
  <c r="M6927" i="12" s="1"/>
  <c r="F6929" i="12"/>
  <c r="G6929" i="12" s="1"/>
  <c r="E6928" i="12"/>
  <c r="P6926" i="12" l="1"/>
  <c r="Q6926" i="12"/>
  <c r="Q6927" i="12" s="1"/>
  <c r="R6925" i="12"/>
  <c r="N6926" i="12"/>
  <c r="I6927" i="12"/>
  <c r="J6927" i="12" s="1"/>
  <c r="L6927" i="12"/>
  <c r="N6927" i="12" s="1"/>
  <c r="H6928" i="12"/>
  <c r="M6928" i="12" s="1"/>
  <c r="F6930" i="12"/>
  <c r="G6930" i="12" s="1"/>
  <c r="E6929" i="12"/>
  <c r="P6927" i="12" l="1"/>
  <c r="R6927" i="12" s="1"/>
  <c r="Q6928" i="12"/>
  <c r="R6926" i="12"/>
  <c r="I6928" i="12"/>
  <c r="J6928" i="12" s="1"/>
  <c r="L6928" i="12"/>
  <c r="N6928" i="12" s="1"/>
  <c r="H6929" i="12"/>
  <c r="F6931" i="12"/>
  <c r="G6931" i="12" s="1"/>
  <c r="E6930" i="12"/>
  <c r="P6928" i="12" l="1"/>
  <c r="R6928" i="12" s="1"/>
  <c r="L6929" i="12"/>
  <c r="M6929" i="12"/>
  <c r="I6929" i="12"/>
  <c r="J6929" i="12" s="1"/>
  <c r="H6930" i="12"/>
  <c r="F6932" i="12"/>
  <c r="G6932" i="12" s="1"/>
  <c r="E6931" i="12"/>
  <c r="P6929" i="12" l="1"/>
  <c r="Q6929" i="12"/>
  <c r="L6930" i="12"/>
  <c r="M6930" i="12"/>
  <c r="N6929" i="12"/>
  <c r="I6930" i="12"/>
  <c r="J6930" i="12" s="1"/>
  <c r="H6931" i="12"/>
  <c r="E6932" i="12"/>
  <c r="F6933" i="12"/>
  <c r="G6933" i="12" s="1"/>
  <c r="P6930" i="12" l="1"/>
  <c r="Q6930" i="12"/>
  <c r="R6929" i="12"/>
  <c r="L6931" i="12"/>
  <c r="M6931" i="12"/>
  <c r="N6930" i="12"/>
  <c r="I6931" i="12"/>
  <c r="J6931" i="12" s="1"/>
  <c r="H6932" i="12"/>
  <c r="F6934" i="12"/>
  <c r="G6934" i="12" s="1"/>
  <c r="E6933" i="12"/>
  <c r="P6931" i="12" l="1"/>
  <c r="Q6931" i="12"/>
  <c r="R6930" i="12"/>
  <c r="L6932" i="12"/>
  <c r="M6932" i="12"/>
  <c r="N6931" i="12"/>
  <c r="I6932" i="12"/>
  <c r="J6932" i="12" s="1"/>
  <c r="H6933" i="12"/>
  <c r="E6934" i="12"/>
  <c r="F6935" i="12"/>
  <c r="G6935" i="12" s="1"/>
  <c r="P6932" i="12" l="1"/>
  <c r="Q6932" i="12"/>
  <c r="R6931" i="12"/>
  <c r="L6933" i="12"/>
  <c r="M6933" i="12"/>
  <c r="N6932" i="12"/>
  <c r="I6933" i="12"/>
  <c r="J6933" i="12" s="1"/>
  <c r="H6934" i="12"/>
  <c r="F6936" i="12"/>
  <c r="G6936" i="12" s="1"/>
  <c r="E6935" i="12"/>
  <c r="P6933" i="12" l="1"/>
  <c r="Q6933" i="12"/>
  <c r="R6932" i="12"/>
  <c r="L6934" i="12"/>
  <c r="M6934" i="12"/>
  <c r="N6933" i="12"/>
  <c r="I6934" i="12"/>
  <c r="J6934" i="12" s="1"/>
  <c r="H6935" i="12"/>
  <c r="M6935" i="12" s="1"/>
  <c r="F6937" i="12"/>
  <c r="G6937" i="12" s="1"/>
  <c r="E6936" i="12"/>
  <c r="P6934" i="12" l="1"/>
  <c r="Q6934" i="12"/>
  <c r="Q6935" i="12" s="1"/>
  <c r="R6933" i="12"/>
  <c r="N6934" i="12"/>
  <c r="I6935" i="12"/>
  <c r="J6935" i="12" s="1"/>
  <c r="L6935" i="12"/>
  <c r="N6935" i="12" s="1"/>
  <c r="H6936" i="12"/>
  <c r="M6936" i="12" s="1"/>
  <c r="E6937" i="12"/>
  <c r="F6938" i="12"/>
  <c r="G6938" i="12" s="1"/>
  <c r="P6935" i="12" l="1"/>
  <c r="Q6936" i="12"/>
  <c r="R6935" i="12"/>
  <c r="R6934" i="12"/>
  <c r="I6936" i="12"/>
  <c r="J6936" i="12" s="1"/>
  <c r="L6936" i="12"/>
  <c r="N6936" i="12" s="1"/>
  <c r="H6937" i="12"/>
  <c r="F6939" i="12"/>
  <c r="G6939" i="12" s="1"/>
  <c r="E6938" i="12"/>
  <c r="P6936" i="12" l="1"/>
  <c r="R6936" i="12" s="1"/>
  <c r="L6937" i="12"/>
  <c r="M6937" i="12"/>
  <c r="I6937" i="12"/>
  <c r="J6937" i="12" s="1"/>
  <c r="H6938" i="12"/>
  <c r="F6940" i="12"/>
  <c r="G6940" i="12" s="1"/>
  <c r="E6939" i="12"/>
  <c r="P6937" i="12" l="1"/>
  <c r="Q6937" i="12"/>
  <c r="L6938" i="12"/>
  <c r="M6938" i="12"/>
  <c r="N6937" i="12"/>
  <c r="I6938" i="12"/>
  <c r="J6938" i="12" s="1"/>
  <c r="H6939" i="12"/>
  <c r="F6941" i="12"/>
  <c r="G6941" i="12" s="1"/>
  <c r="E6940" i="12"/>
  <c r="P6938" i="12" l="1"/>
  <c r="Q6938" i="12"/>
  <c r="R6937" i="12"/>
  <c r="L6939" i="12"/>
  <c r="M6939" i="12"/>
  <c r="N6938" i="12"/>
  <c r="I6939" i="12"/>
  <c r="J6939" i="12" s="1"/>
  <c r="H6940" i="12"/>
  <c r="E6941" i="12"/>
  <c r="F6942" i="12"/>
  <c r="G6942" i="12" s="1"/>
  <c r="P6939" i="12" l="1"/>
  <c r="Q6939" i="12"/>
  <c r="R6938" i="12"/>
  <c r="L6940" i="12"/>
  <c r="M6940" i="12"/>
  <c r="N6939" i="12"/>
  <c r="I6940" i="12"/>
  <c r="J6940" i="12" s="1"/>
  <c r="H6941" i="12"/>
  <c r="F6943" i="12"/>
  <c r="G6943" i="12" s="1"/>
  <c r="E6942" i="12"/>
  <c r="P6940" i="12" l="1"/>
  <c r="Q6940" i="12"/>
  <c r="R6939" i="12"/>
  <c r="L6941" i="12"/>
  <c r="M6941" i="12"/>
  <c r="N6940" i="12"/>
  <c r="I6941" i="12"/>
  <c r="J6941" i="12" s="1"/>
  <c r="H6942" i="12"/>
  <c r="E6943" i="12"/>
  <c r="F6944" i="12"/>
  <c r="G6944" i="12" s="1"/>
  <c r="P6941" i="12" l="1"/>
  <c r="Q6941" i="12"/>
  <c r="R6940" i="12"/>
  <c r="L6942" i="12"/>
  <c r="M6942" i="12"/>
  <c r="N6941" i="12"/>
  <c r="I6942" i="12"/>
  <c r="J6942" i="12" s="1"/>
  <c r="H6943" i="12"/>
  <c r="F6945" i="12"/>
  <c r="G6945" i="12" s="1"/>
  <c r="E6944" i="12"/>
  <c r="P6942" i="12" l="1"/>
  <c r="Q6942" i="12"/>
  <c r="R6941" i="12"/>
  <c r="L6943" i="12"/>
  <c r="M6943" i="12"/>
  <c r="N6942" i="12"/>
  <c r="I6943" i="12"/>
  <c r="J6943" i="12" s="1"/>
  <c r="H6944" i="12"/>
  <c r="F6946" i="12"/>
  <c r="G6946" i="12" s="1"/>
  <c r="E6945" i="12"/>
  <c r="P6943" i="12" l="1"/>
  <c r="Q6943" i="12"/>
  <c r="R6942" i="12"/>
  <c r="L6944" i="12"/>
  <c r="M6944" i="12"/>
  <c r="N6943" i="12"/>
  <c r="I6944" i="12"/>
  <c r="J6944" i="12" s="1"/>
  <c r="H6945" i="12"/>
  <c r="E6946" i="12"/>
  <c r="F6947" i="12"/>
  <c r="G6947" i="12" s="1"/>
  <c r="P6944" i="12" l="1"/>
  <c r="Q6944" i="12"/>
  <c r="R6943" i="12"/>
  <c r="L6945" i="12"/>
  <c r="M6945" i="12"/>
  <c r="N6944" i="12"/>
  <c r="I6945" i="12"/>
  <c r="J6945" i="12" s="1"/>
  <c r="H6946" i="12"/>
  <c r="F6948" i="12"/>
  <c r="G6948" i="12" s="1"/>
  <c r="E6947" i="12"/>
  <c r="P6945" i="12" l="1"/>
  <c r="Q6945" i="12"/>
  <c r="R6944" i="12"/>
  <c r="L6946" i="12"/>
  <c r="M6946" i="12"/>
  <c r="N6945" i="12"/>
  <c r="I6946" i="12"/>
  <c r="J6946" i="12" s="1"/>
  <c r="H6947" i="12"/>
  <c r="E6948" i="12"/>
  <c r="F6949" i="12"/>
  <c r="G6949" i="12" s="1"/>
  <c r="P6946" i="12" l="1"/>
  <c r="Q6946" i="12"/>
  <c r="R6945" i="12"/>
  <c r="L6947" i="12"/>
  <c r="M6947" i="12"/>
  <c r="N6946" i="12"/>
  <c r="I6947" i="12"/>
  <c r="J6947" i="12" s="1"/>
  <c r="H6948" i="12"/>
  <c r="F6950" i="12"/>
  <c r="G6950" i="12" s="1"/>
  <c r="E6949" i="12"/>
  <c r="P6947" i="12" l="1"/>
  <c r="Q6947" i="12"/>
  <c r="R6946" i="12"/>
  <c r="L6948" i="12"/>
  <c r="M6948" i="12"/>
  <c r="N6947" i="12"/>
  <c r="I6948" i="12"/>
  <c r="J6948" i="12" s="1"/>
  <c r="H6949" i="12"/>
  <c r="F6951" i="12"/>
  <c r="G6951" i="12" s="1"/>
  <c r="E6950" i="12"/>
  <c r="P6948" i="12" l="1"/>
  <c r="Q6948" i="12"/>
  <c r="R6947" i="12"/>
  <c r="L6949" i="12"/>
  <c r="M6949" i="12"/>
  <c r="N6948" i="12"/>
  <c r="I6949" i="12"/>
  <c r="J6949" i="12" s="1"/>
  <c r="H6950" i="12"/>
  <c r="E6951" i="12"/>
  <c r="F6952" i="12"/>
  <c r="G6952" i="12" s="1"/>
  <c r="P6949" i="12" l="1"/>
  <c r="Q6949" i="12"/>
  <c r="R6948" i="12"/>
  <c r="L6950" i="12"/>
  <c r="M6950" i="12"/>
  <c r="N6949" i="12"/>
  <c r="I6950" i="12"/>
  <c r="J6950" i="12" s="1"/>
  <c r="H6951" i="12"/>
  <c r="F6953" i="12"/>
  <c r="G6953" i="12" s="1"/>
  <c r="E6952" i="12"/>
  <c r="P6950" i="12" l="1"/>
  <c r="Q6950" i="12"/>
  <c r="R6949" i="12"/>
  <c r="L6951" i="12"/>
  <c r="M6951" i="12"/>
  <c r="N6950" i="12"/>
  <c r="I6951" i="12"/>
  <c r="J6951" i="12" s="1"/>
  <c r="H6952" i="12"/>
  <c r="E6953" i="12"/>
  <c r="F6954" i="12"/>
  <c r="G6954" i="12" s="1"/>
  <c r="P6951" i="12" l="1"/>
  <c r="Q6951" i="12"/>
  <c r="R6950" i="12"/>
  <c r="L6952" i="12"/>
  <c r="M6952" i="12"/>
  <c r="N6951" i="12"/>
  <c r="I6952" i="12"/>
  <c r="J6952" i="12" s="1"/>
  <c r="H6953" i="12"/>
  <c r="F6955" i="12"/>
  <c r="G6955" i="12" s="1"/>
  <c r="E6954" i="12"/>
  <c r="P6952" i="12" l="1"/>
  <c r="Q6952" i="12"/>
  <c r="R6951" i="12"/>
  <c r="L6953" i="12"/>
  <c r="M6953" i="12"/>
  <c r="N6952" i="12"/>
  <c r="I6953" i="12"/>
  <c r="J6953" i="12" s="1"/>
  <c r="H6954" i="12"/>
  <c r="E6955" i="12"/>
  <c r="F6956" i="12"/>
  <c r="G6956" i="12" s="1"/>
  <c r="P6953" i="12" l="1"/>
  <c r="Q6953" i="12"/>
  <c r="R6952" i="12"/>
  <c r="L6954" i="12"/>
  <c r="M6954" i="12"/>
  <c r="N6953" i="12"/>
  <c r="I6954" i="12"/>
  <c r="J6954" i="12" s="1"/>
  <c r="H6955" i="12"/>
  <c r="F6957" i="12"/>
  <c r="G6957" i="12" s="1"/>
  <c r="E6956" i="12"/>
  <c r="P6954" i="12" l="1"/>
  <c r="Q6954" i="12"/>
  <c r="R6953" i="12"/>
  <c r="L6955" i="12"/>
  <c r="M6955" i="12"/>
  <c r="N6954" i="12"/>
  <c r="I6955" i="12"/>
  <c r="J6955" i="12" s="1"/>
  <c r="H6956" i="12"/>
  <c r="E6957" i="12"/>
  <c r="F6958" i="12"/>
  <c r="G6958" i="12" s="1"/>
  <c r="P6955" i="12" l="1"/>
  <c r="Q6955" i="12"/>
  <c r="R6954" i="12"/>
  <c r="L6956" i="12"/>
  <c r="M6956" i="12"/>
  <c r="N6955" i="12"/>
  <c r="I6956" i="12"/>
  <c r="J6956" i="12" s="1"/>
  <c r="H6957" i="12"/>
  <c r="F6959" i="12"/>
  <c r="G6959" i="12" s="1"/>
  <c r="E6958" i="12"/>
  <c r="P6956" i="12" l="1"/>
  <c r="Q6956" i="12"/>
  <c r="R6955" i="12"/>
  <c r="L6957" i="12"/>
  <c r="M6957" i="12"/>
  <c r="N6956" i="12"/>
  <c r="I6957" i="12"/>
  <c r="J6957" i="12" s="1"/>
  <c r="H6958" i="12"/>
  <c r="E6959" i="12"/>
  <c r="F6960" i="12"/>
  <c r="G6960" i="12" s="1"/>
  <c r="P6957" i="12" l="1"/>
  <c r="Q6957" i="12"/>
  <c r="R6956" i="12"/>
  <c r="L6958" i="12"/>
  <c r="M6958" i="12"/>
  <c r="N6957" i="12"/>
  <c r="I6958" i="12"/>
  <c r="J6958" i="12" s="1"/>
  <c r="H6959" i="12"/>
  <c r="F6961" i="12"/>
  <c r="G6961" i="12" s="1"/>
  <c r="E6960" i="12"/>
  <c r="P6958" i="12" l="1"/>
  <c r="Q6958" i="12"/>
  <c r="R6957" i="12"/>
  <c r="L6959" i="12"/>
  <c r="M6959" i="12"/>
  <c r="N6958" i="12"/>
  <c r="I6959" i="12"/>
  <c r="J6959" i="12" s="1"/>
  <c r="H6960" i="12"/>
  <c r="F6962" i="12"/>
  <c r="G6962" i="12" s="1"/>
  <c r="E6961" i="12"/>
  <c r="P6959" i="12" l="1"/>
  <c r="Q6959" i="12"/>
  <c r="R6958" i="12"/>
  <c r="L6960" i="12"/>
  <c r="M6960" i="12"/>
  <c r="N6959" i="12"/>
  <c r="I6960" i="12"/>
  <c r="J6960" i="12" s="1"/>
  <c r="H6961" i="12"/>
  <c r="E6962" i="12"/>
  <c r="F6963" i="12"/>
  <c r="G6963" i="12" s="1"/>
  <c r="P6960" i="12" l="1"/>
  <c r="Q6960" i="12"/>
  <c r="R6959" i="12"/>
  <c r="L6961" i="12"/>
  <c r="M6961" i="12"/>
  <c r="N6960" i="12"/>
  <c r="I6961" i="12"/>
  <c r="J6961" i="12" s="1"/>
  <c r="H6962" i="12"/>
  <c r="F6964" i="12"/>
  <c r="G6964" i="12" s="1"/>
  <c r="E6963" i="12"/>
  <c r="P6961" i="12" l="1"/>
  <c r="Q6961" i="12"/>
  <c r="R6960" i="12"/>
  <c r="L6962" i="12"/>
  <c r="M6962" i="12"/>
  <c r="N6961" i="12"/>
  <c r="I6962" i="12"/>
  <c r="J6962" i="12" s="1"/>
  <c r="H6963" i="12"/>
  <c r="E6964" i="12"/>
  <c r="F6965" i="12"/>
  <c r="G6965" i="12" s="1"/>
  <c r="P6962" i="12" l="1"/>
  <c r="Q6962" i="12"/>
  <c r="R6961" i="12"/>
  <c r="L6963" i="12"/>
  <c r="M6963" i="12"/>
  <c r="N6962" i="12"/>
  <c r="I6963" i="12"/>
  <c r="J6963" i="12" s="1"/>
  <c r="H6964" i="12"/>
  <c r="M6964" i="12" s="1"/>
  <c r="F6966" i="12"/>
  <c r="G6966" i="12" s="1"/>
  <c r="E6965" i="12"/>
  <c r="P6963" i="12" l="1"/>
  <c r="Q6963" i="12"/>
  <c r="Q6964" i="12" s="1"/>
  <c r="R6962" i="12"/>
  <c r="N6963" i="12"/>
  <c r="I6964" i="12"/>
  <c r="J6964" i="12" s="1"/>
  <c r="L6964" i="12"/>
  <c r="N6964" i="12" s="1"/>
  <c r="H6965" i="12"/>
  <c r="E6966" i="12"/>
  <c r="F6967" i="12"/>
  <c r="G6967" i="12" s="1"/>
  <c r="P6964" i="12" l="1"/>
  <c r="R6964" i="12" s="1"/>
  <c r="R6963" i="12"/>
  <c r="L6965" i="12"/>
  <c r="M6965" i="12"/>
  <c r="I6965" i="12"/>
  <c r="J6965" i="12" s="1"/>
  <c r="H6966" i="12"/>
  <c r="F6968" i="12"/>
  <c r="G6968" i="12" s="1"/>
  <c r="E6967" i="12"/>
  <c r="P6965" i="12" l="1"/>
  <c r="Q6965" i="12"/>
  <c r="L6966" i="12"/>
  <c r="M6966" i="12"/>
  <c r="N6965" i="12"/>
  <c r="I6966" i="12"/>
  <c r="J6966" i="12" s="1"/>
  <c r="H6967" i="12"/>
  <c r="E6968" i="12"/>
  <c r="F6969" i="12"/>
  <c r="G6969" i="12" s="1"/>
  <c r="P6966" i="12" l="1"/>
  <c r="Q6966" i="12"/>
  <c r="R6965" i="12"/>
  <c r="L6967" i="12"/>
  <c r="M6967" i="12"/>
  <c r="N6966" i="12"/>
  <c r="I6967" i="12"/>
  <c r="J6967" i="12" s="1"/>
  <c r="H6968" i="12"/>
  <c r="M6968" i="12" s="1"/>
  <c r="F6970" i="12"/>
  <c r="G6970" i="12" s="1"/>
  <c r="E6969" i="12"/>
  <c r="P6967" i="12" l="1"/>
  <c r="Q6967" i="12"/>
  <c r="Q6968" i="12" s="1"/>
  <c r="R6966" i="12"/>
  <c r="N6967" i="12"/>
  <c r="I6968" i="12"/>
  <c r="J6968" i="12" s="1"/>
  <c r="L6968" i="12"/>
  <c r="N6968" i="12" s="1"/>
  <c r="H6969" i="12"/>
  <c r="F6971" i="12"/>
  <c r="G6971" i="12" s="1"/>
  <c r="E6970" i="12"/>
  <c r="P6968" i="12" l="1"/>
  <c r="R6968" i="12" s="1"/>
  <c r="R6967" i="12"/>
  <c r="L6969" i="12"/>
  <c r="M6969" i="12"/>
  <c r="I6969" i="12"/>
  <c r="J6969" i="12" s="1"/>
  <c r="H6970" i="12"/>
  <c r="E6971" i="12"/>
  <c r="F6972" i="12"/>
  <c r="G6972" i="12" s="1"/>
  <c r="P6969" i="12" l="1"/>
  <c r="Q6969" i="12"/>
  <c r="L6970" i="12"/>
  <c r="M6970" i="12"/>
  <c r="N6969" i="12"/>
  <c r="I6970" i="12"/>
  <c r="J6970" i="12" s="1"/>
  <c r="H6971" i="12"/>
  <c r="M6971" i="12" s="1"/>
  <c r="F6973" i="12"/>
  <c r="G6973" i="12" s="1"/>
  <c r="E6972" i="12"/>
  <c r="P6970" i="12" l="1"/>
  <c r="Q6970" i="12"/>
  <c r="Q6971" i="12" s="1"/>
  <c r="R6969" i="12"/>
  <c r="N6970" i="12"/>
  <c r="I6971" i="12"/>
  <c r="J6971" i="12" s="1"/>
  <c r="L6971" i="12"/>
  <c r="N6971" i="12" s="1"/>
  <c r="H6972" i="12"/>
  <c r="F6974" i="12"/>
  <c r="G6974" i="12" s="1"/>
  <c r="E6973" i="12"/>
  <c r="P6971" i="12" l="1"/>
  <c r="R6971" i="12" s="1"/>
  <c r="R6970" i="12"/>
  <c r="L6972" i="12"/>
  <c r="M6972" i="12"/>
  <c r="I6972" i="12"/>
  <c r="J6972" i="12" s="1"/>
  <c r="H6973" i="12"/>
  <c r="F6975" i="12"/>
  <c r="G6975" i="12" s="1"/>
  <c r="E6974" i="12"/>
  <c r="P6972" i="12" l="1"/>
  <c r="Q6972" i="12"/>
  <c r="L6973" i="12"/>
  <c r="M6973" i="12"/>
  <c r="N6972" i="12"/>
  <c r="I6973" i="12"/>
  <c r="J6973" i="12" s="1"/>
  <c r="H6974" i="12"/>
  <c r="F6976" i="12"/>
  <c r="G6976" i="12" s="1"/>
  <c r="E6975" i="12"/>
  <c r="P6973" i="12" l="1"/>
  <c r="Q6973" i="12"/>
  <c r="R6972" i="12"/>
  <c r="N6973" i="12"/>
  <c r="L6974" i="12"/>
  <c r="M6974" i="12"/>
  <c r="I6974" i="12"/>
  <c r="J6974" i="12" s="1"/>
  <c r="H6975" i="12"/>
  <c r="F6977" i="12"/>
  <c r="G6977" i="12" s="1"/>
  <c r="E6976" i="12"/>
  <c r="P6974" i="12" l="1"/>
  <c r="Q6974" i="12"/>
  <c r="R6973" i="12"/>
  <c r="L6975" i="12"/>
  <c r="M6975" i="12"/>
  <c r="N6974" i="12"/>
  <c r="I6975" i="12"/>
  <c r="J6975" i="12" s="1"/>
  <c r="H6976" i="12"/>
  <c r="M6976" i="12" s="1"/>
  <c r="E6977" i="12"/>
  <c r="F6978" i="12"/>
  <c r="G6978" i="12" s="1"/>
  <c r="P6975" i="12" l="1"/>
  <c r="Q6975" i="12"/>
  <c r="Q6976" i="12" s="1"/>
  <c r="R6974" i="12"/>
  <c r="N6975" i="12"/>
  <c r="I6976" i="12"/>
  <c r="J6976" i="12" s="1"/>
  <c r="L6976" i="12"/>
  <c r="N6976" i="12" s="1"/>
  <c r="H6977" i="12"/>
  <c r="F6979" i="12"/>
  <c r="G6979" i="12" s="1"/>
  <c r="E6978" i="12"/>
  <c r="P6976" i="12" l="1"/>
  <c r="R6976" i="12" s="1"/>
  <c r="R6975" i="12"/>
  <c r="L6977" i="12"/>
  <c r="M6977" i="12"/>
  <c r="I6977" i="12"/>
  <c r="J6977" i="12" s="1"/>
  <c r="H6978" i="12"/>
  <c r="E6979" i="12"/>
  <c r="F6980" i="12"/>
  <c r="G6980" i="12" s="1"/>
  <c r="P6977" i="12" l="1"/>
  <c r="Q6977" i="12"/>
  <c r="L6978" i="12"/>
  <c r="M6978" i="12"/>
  <c r="N6977" i="12"/>
  <c r="I6978" i="12"/>
  <c r="J6978" i="12" s="1"/>
  <c r="H6979" i="12"/>
  <c r="F6981" i="12"/>
  <c r="G6981" i="12" s="1"/>
  <c r="E6980" i="12"/>
  <c r="P6978" i="12" l="1"/>
  <c r="Q6978" i="12"/>
  <c r="R6977" i="12"/>
  <c r="L6979" i="12"/>
  <c r="M6979" i="12"/>
  <c r="N6978" i="12"/>
  <c r="I6979" i="12"/>
  <c r="J6979" i="12" s="1"/>
  <c r="H6980" i="12"/>
  <c r="E6981" i="12"/>
  <c r="F6982" i="12"/>
  <c r="G6982" i="12" s="1"/>
  <c r="P6979" i="12" l="1"/>
  <c r="Q6979" i="12"/>
  <c r="R6978" i="12"/>
  <c r="L6980" i="12"/>
  <c r="M6980" i="12"/>
  <c r="N6979" i="12"/>
  <c r="I6980" i="12"/>
  <c r="J6980" i="12" s="1"/>
  <c r="H6981" i="12"/>
  <c r="F6983" i="12"/>
  <c r="G6983" i="12" s="1"/>
  <c r="E6982" i="12"/>
  <c r="P6980" i="12" l="1"/>
  <c r="Q6980" i="12"/>
  <c r="R6979" i="12"/>
  <c r="L6981" i="12"/>
  <c r="M6981" i="12"/>
  <c r="N6980" i="12"/>
  <c r="I6981" i="12"/>
  <c r="J6981" i="12" s="1"/>
  <c r="H6982" i="12"/>
  <c r="F6984" i="12"/>
  <c r="G6984" i="12" s="1"/>
  <c r="E6983" i="12"/>
  <c r="P6981" i="12" l="1"/>
  <c r="Q6981" i="12"/>
  <c r="R6980" i="12"/>
  <c r="L6982" i="12"/>
  <c r="M6982" i="12"/>
  <c r="N6981" i="12"/>
  <c r="I6982" i="12"/>
  <c r="J6982" i="12" s="1"/>
  <c r="H6983" i="12"/>
  <c r="E6984" i="12"/>
  <c r="F6985" i="12"/>
  <c r="G6985" i="12" s="1"/>
  <c r="P6982" i="12" l="1"/>
  <c r="Q6982" i="12"/>
  <c r="R6981" i="12"/>
  <c r="L6983" i="12"/>
  <c r="M6983" i="12"/>
  <c r="N6982" i="12"/>
  <c r="I6983" i="12"/>
  <c r="J6983" i="12" s="1"/>
  <c r="H6984" i="12"/>
  <c r="F6986" i="12"/>
  <c r="G6986" i="12" s="1"/>
  <c r="E6985" i="12"/>
  <c r="P6983" i="12" l="1"/>
  <c r="Q6983" i="12"/>
  <c r="R6982" i="12"/>
  <c r="L6984" i="12"/>
  <c r="M6984" i="12"/>
  <c r="N6983" i="12"/>
  <c r="I6984" i="12"/>
  <c r="J6984" i="12" s="1"/>
  <c r="H6985" i="12"/>
  <c r="E6986" i="12"/>
  <c r="F6987" i="12"/>
  <c r="G6987" i="12" s="1"/>
  <c r="P6984" i="12" l="1"/>
  <c r="Q6984" i="12"/>
  <c r="R6983" i="12"/>
  <c r="L6985" i="12"/>
  <c r="M6985" i="12"/>
  <c r="N6984" i="12"/>
  <c r="I6985" i="12"/>
  <c r="J6985" i="12" s="1"/>
  <c r="H6986" i="12"/>
  <c r="F6988" i="12"/>
  <c r="G6988" i="12" s="1"/>
  <c r="E6987" i="12"/>
  <c r="P6985" i="12" l="1"/>
  <c r="Q6985" i="12"/>
  <c r="R6984" i="12"/>
  <c r="L6986" i="12"/>
  <c r="M6986" i="12"/>
  <c r="N6985" i="12"/>
  <c r="I6986" i="12"/>
  <c r="J6986" i="12" s="1"/>
  <c r="H6987" i="12"/>
  <c r="E6988" i="12"/>
  <c r="F6989" i="12"/>
  <c r="G6989" i="12" s="1"/>
  <c r="P6986" i="12" l="1"/>
  <c r="Q6986" i="12"/>
  <c r="R6985" i="12"/>
  <c r="L6987" i="12"/>
  <c r="M6987" i="12"/>
  <c r="N6986" i="12"/>
  <c r="I6987" i="12"/>
  <c r="J6987" i="12" s="1"/>
  <c r="H6988" i="12"/>
  <c r="M6988" i="12" s="1"/>
  <c r="F6990" i="12"/>
  <c r="G6990" i="12" s="1"/>
  <c r="E6989" i="12"/>
  <c r="P6987" i="12" l="1"/>
  <c r="Q6987" i="12"/>
  <c r="Q6988" i="12" s="1"/>
  <c r="R6986" i="12"/>
  <c r="N6987" i="12"/>
  <c r="I6988" i="12"/>
  <c r="J6988" i="12" s="1"/>
  <c r="L6988" i="12"/>
  <c r="N6988" i="12" s="1"/>
  <c r="H6989" i="12"/>
  <c r="F6991" i="12"/>
  <c r="G6991" i="12" s="1"/>
  <c r="E6990" i="12"/>
  <c r="P6988" i="12" l="1"/>
  <c r="R6988" i="12" s="1"/>
  <c r="R6987" i="12"/>
  <c r="L6989" i="12"/>
  <c r="M6989" i="12"/>
  <c r="I6989" i="12"/>
  <c r="J6989" i="12" s="1"/>
  <c r="H6990" i="12"/>
  <c r="F6992" i="12"/>
  <c r="G6992" i="12" s="1"/>
  <c r="E6991" i="12"/>
  <c r="P6989" i="12" l="1"/>
  <c r="Q6989" i="12"/>
  <c r="L6990" i="12"/>
  <c r="M6990" i="12"/>
  <c r="N6989" i="12"/>
  <c r="I6990" i="12"/>
  <c r="J6990" i="12" s="1"/>
  <c r="H6991" i="12"/>
  <c r="E6992" i="12"/>
  <c r="F6993" i="12"/>
  <c r="G6993" i="12" s="1"/>
  <c r="P6990" i="12" l="1"/>
  <c r="Q6990" i="12"/>
  <c r="R6989" i="12"/>
  <c r="L6991" i="12"/>
  <c r="M6991" i="12"/>
  <c r="N6990" i="12"/>
  <c r="I6991" i="12"/>
  <c r="J6991" i="12" s="1"/>
  <c r="H6992" i="12"/>
  <c r="F6994" i="12"/>
  <c r="G6994" i="12" s="1"/>
  <c r="E6993" i="12"/>
  <c r="P6991" i="12" l="1"/>
  <c r="Q6991" i="12"/>
  <c r="R6990" i="12"/>
  <c r="L6992" i="12"/>
  <c r="M6992" i="12"/>
  <c r="N6991" i="12"/>
  <c r="I6992" i="12"/>
  <c r="J6992" i="12" s="1"/>
  <c r="H6993" i="12"/>
  <c r="F6995" i="12"/>
  <c r="G6995" i="12" s="1"/>
  <c r="E6994" i="12"/>
  <c r="P6992" i="12" l="1"/>
  <c r="Q6992" i="12"/>
  <c r="R6991" i="12"/>
  <c r="L6993" i="12"/>
  <c r="M6993" i="12"/>
  <c r="N6992" i="12"/>
  <c r="I6993" i="12"/>
  <c r="J6993" i="12" s="1"/>
  <c r="H6994" i="12"/>
  <c r="M6994" i="12" s="1"/>
  <c r="E6995" i="12"/>
  <c r="F6996" i="12"/>
  <c r="G6996" i="12" s="1"/>
  <c r="P6993" i="12" l="1"/>
  <c r="Q6993" i="12"/>
  <c r="Q6994" i="12" s="1"/>
  <c r="R6992" i="12"/>
  <c r="N6993" i="12"/>
  <c r="I6994" i="12"/>
  <c r="J6994" i="12" s="1"/>
  <c r="L6994" i="12"/>
  <c r="N6994" i="12" s="1"/>
  <c r="H6995" i="12"/>
  <c r="F6997" i="12"/>
  <c r="G6997" i="12" s="1"/>
  <c r="E6996" i="12"/>
  <c r="P6994" i="12" l="1"/>
  <c r="R6994" i="12" s="1"/>
  <c r="R6993" i="12"/>
  <c r="L6995" i="12"/>
  <c r="M6995" i="12"/>
  <c r="I6995" i="12"/>
  <c r="J6995" i="12" s="1"/>
  <c r="H6996" i="12"/>
  <c r="M6996" i="12" s="1"/>
  <c r="E6997" i="12"/>
  <c r="F6998" i="12"/>
  <c r="G6998" i="12" s="1"/>
  <c r="P6995" i="12" l="1"/>
  <c r="Q6995" i="12"/>
  <c r="Q6996" i="12" s="1"/>
  <c r="N6995" i="12"/>
  <c r="I6996" i="12"/>
  <c r="J6996" i="12" s="1"/>
  <c r="L6996" i="12"/>
  <c r="N6996" i="12" s="1"/>
  <c r="H6997" i="12"/>
  <c r="M6997" i="12" s="1"/>
  <c r="E6998" i="12"/>
  <c r="F6999" i="12"/>
  <c r="G6999" i="12" s="1"/>
  <c r="P6996" i="12" l="1"/>
  <c r="R6996" i="12" s="1"/>
  <c r="Q6997" i="12"/>
  <c r="R6995" i="12"/>
  <c r="I6997" i="12"/>
  <c r="J6997" i="12" s="1"/>
  <c r="L6997" i="12"/>
  <c r="N6997" i="12" s="1"/>
  <c r="H6998" i="12"/>
  <c r="E6999" i="12"/>
  <c r="F7000" i="12"/>
  <c r="G7000" i="12" s="1"/>
  <c r="P6997" i="12" l="1"/>
  <c r="R6997" i="12" s="1"/>
  <c r="L6998" i="12"/>
  <c r="M6998" i="12"/>
  <c r="I6998" i="12"/>
  <c r="J6998" i="12" s="1"/>
  <c r="H6999" i="12"/>
  <c r="F7001" i="12"/>
  <c r="G7001" i="12" s="1"/>
  <c r="E7000" i="12"/>
  <c r="P6998" i="12" l="1"/>
  <c r="Q6998" i="12"/>
  <c r="L6999" i="12"/>
  <c r="M6999" i="12"/>
  <c r="N6998" i="12"/>
  <c r="I6999" i="12"/>
  <c r="J6999" i="12" s="1"/>
  <c r="H7000" i="12"/>
  <c r="E7001" i="12"/>
  <c r="F7002" i="12"/>
  <c r="G7002" i="12" s="1"/>
  <c r="P6999" i="12" l="1"/>
  <c r="Q6999" i="12"/>
  <c r="R6998" i="12"/>
  <c r="L7000" i="12"/>
  <c r="M7000" i="12"/>
  <c r="N6999" i="12"/>
  <c r="I7000" i="12"/>
  <c r="J7000" i="12" s="1"/>
  <c r="H7001" i="12"/>
  <c r="F7003" i="12"/>
  <c r="G7003" i="12" s="1"/>
  <c r="E7002" i="12"/>
  <c r="P7000" i="12" l="1"/>
  <c r="Q7000" i="12"/>
  <c r="R6999" i="12"/>
  <c r="L7001" i="12"/>
  <c r="M7001" i="12"/>
  <c r="N7000" i="12"/>
  <c r="I7001" i="12"/>
  <c r="J7001" i="12" s="1"/>
  <c r="H7002" i="12"/>
  <c r="F7004" i="12"/>
  <c r="G7004" i="12" s="1"/>
  <c r="E7003" i="12"/>
  <c r="P7001" i="12" l="1"/>
  <c r="Q7001" i="12"/>
  <c r="R7000" i="12"/>
  <c r="L7002" i="12"/>
  <c r="M7002" i="12"/>
  <c r="N7001" i="12"/>
  <c r="I7002" i="12"/>
  <c r="J7002" i="12" s="1"/>
  <c r="H7003" i="12"/>
  <c r="E7004" i="12"/>
  <c r="F7005" i="12"/>
  <c r="G7005" i="12" s="1"/>
  <c r="P7002" i="12" l="1"/>
  <c r="Q7002" i="12"/>
  <c r="R7001" i="12"/>
  <c r="L7003" i="12"/>
  <c r="M7003" i="12"/>
  <c r="N7002" i="12"/>
  <c r="I7003" i="12"/>
  <c r="J7003" i="12" s="1"/>
  <c r="H7004" i="12"/>
  <c r="F7006" i="12"/>
  <c r="G7006" i="12" s="1"/>
  <c r="E7005" i="12"/>
  <c r="P7003" i="12" l="1"/>
  <c r="Q7003" i="12"/>
  <c r="R7002" i="12"/>
  <c r="L7004" i="12"/>
  <c r="M7004" i="12"/>
  <c r="N7003" i="12"/>
  <c r="I7004" i="12"/>
  <c r="J7004" i="12" s="1"/>
  <c r="H7005" i="12"/>
  <c r="F7007" i="12"/>
  <c r="G7007" i="12" s="1"/>
  <c r="E7006" i="12"/>
  <c r="P7004" i="12" l="1"/>
  <c r="Q7004" i="12"/>
  <c r="R7003" i="12"/>
  <c r="L7005" i="12"/>
  <c r="M7005" i="12"/>
  <c r="N7004" i="12"/>
  <c r="I7005" i="12"/>
  <c r="J7005" i="12" s="1"/>
  <c r="H7006" i="12"/>
  <c r="M7006" i="12" s="1"/>
  <c r="F7008" i="12"/>
  <c r="G7008" i="12" s="1"/>
  <c r="E7007" i="12"/>
  <c r="P7005" i="12" l="1"/>
  <c r="Q7005" i="12"/>
  <c r="Q7006" i="12" s="1"/>
  <c r="R7004" i="12"/>
  <c r="N7005" i="12"/>
  <c r="I7006" i="12"/>
  <c r="J7006" i="12" s="1"/>
  <c r="L7006" i="12"/>
  <c r="N7006" i="12" s="1"/>
  <c r="H7007" i="12"/>
  <c r="F7009" i="12"/>
  <c r="G7009" i="12" s="1"/>
  <c r="E7008" i="12"/>
  <c r="P7006" i="12" l="1"/>
  <c r="R7006" i="12" s="1"/>
  <c r="R7005" i="12"/>
  <c r="L7007" i="12"/>
  <c r="M7007" i="12"/>
  <c r="I7007" i="12"/>
  <c r="J7007" i="12" s="1"/>
  <c r="H7008" i="12"/>
  <c r="M7008" i="12" s="1"/>
  <c r="E7009" i="12"/>
  <c r="F7010" i="12"/>
  <c r="G7010" i="12" s="1"/>
  <c r="P7007" i="12" l="1"/>
  <c r="Q7007" i="12"/>
  <c r="Q7008" i="12" s="1"/>
  <c r="N7007" i="12"/>
  <c r="I7008" i="12"/>
  <c r="J7008" i="12" s="1"/>
  <c r="L7008" i="12"/>
  <c r="N7008" i="12" s="1"/>
  <c r="H7009" i="12"/>
  <c r="F7011" i="12"/>
  <c r="G7011" i="12" s="1"/>
  <c r="E7010" i="12"/>
  <c r="P7008" i="12" l="1"/>
  <c r="R7008" i="12" s="1"/>
  <c r="R7007" i="12"/>
  <c r="L7009" i="12"/>
  <c r="M7009" i="12"/>
  <c r="I7009" i="12"/>
  <c r="J7009" i="12" s="1"/>
  <c r="H7010" i="12"/>
  <c r="E7011" i="12"/>
  <c r="F7012" i="12"/>
  <c r="G7012" i="12" s="1"/>
  <c r="P7009" i="12" l="1"/>
  <c r="Q7009" i="12"/>
  <c r="L7010" i="12"/>
  <c r="M7010" i="12"/>
  <c r="N7009" i="12"/>
  <c r="I7010" i="12"/>
  <c r="J7010" i="12" s="1"/>
  <c r="H7011" i="12"/>
  <c r="F7013" i="12"/>
  <c r="G7013" i="12" s="1"/>
  <c r="E7012" i="12"/>
  <c r="P7010" i="12" l="1"/>
  <c r="Q7010" i="12"/>
  <c r="R7009" i="12"/>
  <c r="L7011" i="12"/>
  <c r="M7011" i="12"/>
  <c r="N7010" i="12"/>
  <c r="I7011" i="12"/>
  <c r="J7011" i="12" s="1"/>
  <c r="H7012" i="12"/>
  <c r="E7013" i="12"/>
  <c r="F7014" i="12"/>
  <c r="G7014" i="12" s="1"/>
  <c r="P7011" i="12" l="1"/>
  <c r="Q7011" i="12"/>
  <c r="R7010" i="12"/>
  <c r="L7012" i="12"/>
  <c r="M7012" i="12"/>
  <c r="N7011" i="12"/>
  <c r="I7012" i="12"/>
  <c r="J7012" i="12" s="1"/>
  <c r="H7013" i="12"/>
  <c r="M7013" i="12" s="1"/>
  <c r="F7015" i="12"/>
  <c r="G7015" i="12" s="1"/>
  <c r="E7014" i="12"/>
  <c r="P7012" i="12" l="1"/>
  <c r="Q7012" i="12"/>
  <c r="Q7013" i="12" s="1"/>
  <c r="R7011" i="12"/>
  <c r="N7012" i="12"/>
  <c r="I7013" i="12"/>
  <c r="J7013" i="12" s="1"/>
  <c r="L7013" i="12"/>
  <c r="N7013" i="12" s="1"/>
  <c r="H7014" i="12"/>
  <c r="M7014" i="12" s="1"/>
  <c r="E7015" i="12"/>
  <c r="F7016" i="12"/>
  <c r="G7016" i="12" s="1"/>
  <c r="P7013" i="12" l="1"/>
  <c r="R7013" i="12" s="1"/>
  <c r="Q7014" i="12"/>
  <c r="R7012" i="12"/>
  <c r="I7014" i="12"/>
  <c r="J7014" i="12" s="1"/>
  <c r="L7014" i="12"/>
  <c r="N7014" i="12" s="1"/>
  <c r="H7015" i="12"/>
  <c r="F7017" i="12"/>
  <c r="G7017" i="12" s="1"/>
  <c r="E7016" i="12"/>
  <c r="P7014" i="12" l="1"/>
  <c r="R7014" i="12" s="1"/>
  <c r="L7015" i="12"/>
  <c r="M7015" i="12"/>
  <c r="I7015" i="12"/>
  <c r="J7015" i="12" s="1"/>
  <c r="H7016" i="12"/>
  <c r="F7018" i="12"/>
  <c r="G7018" i="12" s="1"/>
  <c r="E7017" i="12"/>
  <c r="P7015" i="12" l="1"/>
  <c r="Q7015" i="12"/>
  <c r="L7016" i="12"/>
  <c r="M7016" i="12"/>
  <c r="N7015" i="12"/>
  <c r="I7016" i="12"/>
  <c r="J7016" i="12" s="1"/>
  <c r="H7017" i="12"/>
  <c r="E7018" i="12"/>
  <c r="F7019" i="12"/>
  <c r="G7019" i="12" s="1"/>
  <c r="P7016" i="12" l="1"/>
  <c r="Q7016" i="12"/>
  <c r="R7015" i="12"/>
  <c r="L7017" i="12"/>
  <c r="M7017" i="12"/>
  <c r="N7016" i="12"/>
  <c r="I7017" i="12"/>
  <c r="J7017" i="12" s="1"/>
  <c r="H7018" i="12"/>
  <c r="F7020" i="12"/>
  <c r="G7020" i="12" s="1"/>
  <c r="E7019" i="12"/>
  <c r="P7017" i="12" l="1"/>
  <c r="Q7017" i="12"/>
  <c r="R7016" i="12"/>
  <c r="L7018" i="12"/>
  <c r="M7018" i="12"/>
  <c r="N7017" i="12"/>
  <c r="I7018" i="12"/>
  <c r="J7018" i="12" s="1"/>
  <c r="H7019" i="12"/>
  <c r="F7021" i="12"/>
  <c r="G7021" i="12" s="1"/>
  <c r="E7020" i="12"/>
  <c r="P7018" i="12" l="1"/>
  <c r="Q7018" i="12"/>
  <c r="R7017" i="12"/>
  <c r="L7019" i="12"/>
  <c r="M7019" i="12"/>
  <c r="N7018" i="12"/>
  <c r="I7019" i="12"/>
  <c r="J7019" i="12" s="1"/>
  <c r="H7020" i="12"/>
  <c r="M7020" i="12" s="1"/>
  <c r="E7021" i="12"/>
  <c r="F7022" i="12"/>
  <c r="G7022" i="12" s="1"/>
  <c r="P7019" i="12" l="1"/>
  <c r="Q7019" i="12"/>
  <c r="Q7020" i="12" s="1"/>
  <c r="R7018" i="12"/>
  <c r="N7019" i="12"/>
  <c r="I7020" i="12"/>
  <c r="J7020" i="12" s="1"/>
  <c r="L7020" i="12"/>
  <c r="N7020" i="12" s="1"/>
  <c r="H7021" i="12"/>
  <c r="F7023" i="12"/>
  <c r="G7023" i="12" s="1"/>
  <c r="E7022" i="12"/>
  <c r="P7020" i="12" l="1"/>
  <c r="R7020" i="12" s="1"/>
  <c r="R7019" i="12"/>
  <c r="L7021" i="12"/>
  <c r="M7021" i="12"/>
  <c r="I7021" i="12"/>
  <c r="J7021" i="12" s="1"/>
  <c r="H7022" i="12"/>
  <c r="F7024" i="12"/>
  <c r="G7024" i="12" s="1"/>
  <c r="E7023" i="12"/>
  <c r="P7021" i="12" l="1"/>
  <c r="Q7021" i="12"/>
  <c r="L7022" i="12"/>
  <c r="M7022" i="12"/>
  <c r="N7021" i="12"/>
  <c r="I7022" i="12"/>
  <c r="J7022" i="12" s="1"/>
  <c r="H7023" i="12"/>
  <c r="F7025" i="12"/>
  <c r="G7025" i="12" s="1"/>
  <c r="E7024" i="12"/>
  <c r="P7022" i="12" l="1"/>
  <c r="Q7022" i="12"/>
  <c r="R7021" i="12"/>
  <c r="L7023" i="12"/>
  <c r="M7023" i="12"/>
  <c r="N7022" i="12"/>
  <c r="I7023" i="12"/>
  <c r="J7023" i="12" s="1"/>
  <c r="H7024" i="12"/>
  <c r="E7025" i="12"/>
  <c r="F7026" i="12"/>
  <c r="G7026" i="12" s="1"/>
  <c r="P7023" i="12" l="1"/>
  <c r="Q7023" i="12"/>
  <c r="R7022" i="12"/>
  <c r="L7024" i="12"/>
  <c r="M7024" i="12"/>
  <c r="N7023" i="12"/>
  <c r="I7024" i="12"/>
  <c r="J7024" i="12" s="1"/>
  <c r="H7025" i="12"/>
  <c r="F7027" i="12"/>
  <c r="G7027" i="12" s="1"/>
  <c r="E7026" i="12"/>
  <c r="P7024" i="12" l="1"/>
  <c r="Q7024" i="12"/>
  <c r="R7023" i="12"/>
  <c r="L7025" i="12"/>
  <c r="M7025" i="12"/>
  <c r="N7024" i="12"/>
  <c r="I7025" i="12"/>
  <c r="J7025" i="12" s="1"/>
  <c r="H7026" i="12"/>
  <c r="E7027" i="12"/>
  <c r="F7028" i="12"/>
  <c r="G7028" i="12" s="1"/>
  <c r="P7025" i="12" l="1"/>
  <c r="Q7025" i="12"/>
  <c r="R7024" i="12"/>
  <c r="L7026" i="12"/>
  <c r="M7026" i="12"/>
  <c r="N7025" i="12"/>
  <c r="I7026" i="12"/>
  <c r="J7026" i="12" s="1"/>
  <c r="H7027" i="12"/>
  <c r="F7029" i="12"/>
  <c r="G7029" i="12" s="1"/>
  <c r="E7028" i="12"/>
  <c r="P7026" i="12" l="1"/>
  <c r="Q7026" i="12"/>
  <c r="R7025" i="12"/>
  <c r="L7027" i="12"/>
  <c r="M7027" i="12"/>
  <c r="N7026" i="12"/>
  <c r="I7027" i="12"/>
  <c r="J7027" i="12" s="1"/>
  <c r="H7028" i="12"/>
  <c r="E7029" i="12"/>
  <c r="F7030" i="12"/>
  <c r="G7030" i="12" s="1"/>
  <c r="P7027" i="12" l="1"/>
  <c r="Q7027" i="12"/>
  <c r="R7026" i="12"/>
  <c r="L7028" i="12"/>
  <c r="M7028" i="12"/>
  <c r="N7027" i="12"/>
  <c r="I7028" i="12"/>
  <c r="J7028" i="12" s="1"/>
  <c r="H7029" i="12"/>
  <c r="F7031" i="12"/>
  <c r="G7031" i="12" s="1"/>
  <c r="E7030" i="12"/>
  <c r="P7028" i="12" l="1"/>
  <c r="Q7028" i="12"/>
  <c r="R7027" i="12"/>
  <c r="L7029" i="12"/>
  <c r="M7029" i="12"/>
  <c r="N7028" i="12"/>
  <c r="I7029" i="12"/>
  <c r="J7029" i="12" s="1"/>
  <c r="H7030" i="12"/>
  <c r="F7032" i="12"/>
  <c r="G7032" i="12" s="1"/>
  <c r="E7031" i="12"/>
  <c r="P7029" i="12" l="1"/>
  <c r="Q7029" i="12"/>
  <c r="R7028" i="12"/>
  <c r="L7030" i="12"/>
  <c r="M7030" i="12"/>
  <c r="N7029" i="12"/>
  <c r="I7030" i="12"/>
  <c r="J7030" i="12" s="1"/>
  <c r="H7031" i="12"/>
  <c r="F7033" i="12"/>
  <c r="G7033" i="12" s="1"/>
  <c r="E7032" i="12"/>
  <c r="P7030" i="12" l="1"/>
  <c r="Q7030" i="12"/>
  <c r="R7029" i="12"/>
  <c r="L7031" i="12"/>
  <c r="M7031" i="12"/>
  <c r="N7030" i="12"/>
  <c r="I7031" i="12"/>
  <c r="J7031" i="12" s="1"/>
  <c r="H7032" i="12"/>
  <c r="F7034" i="12"/>
  <c r="G7034" i="12" s="1"/>
  <c r="E7033" i="12"/>
  <c r="P7031" i="12" l="1"/>
  <c r="Q7031" i="12"/>
  <c r="R7030" i="12"/>
  <c r="L7032" i="12"/>
  <c r="M7032" i="12"/>
  <c r="N7031" i="12"/>
  <c r="I7032" i="12"/>
  <c r="J7032" i="12" s="1"/>
  <c r="H7033" i="12"/>
  <c r="E7034" i="12"/>
  <c r="F7035" i="12"/>
  <c r="G7035" i="12" s="1"/>
  <c r="P7032" i="12" l="1"/>
  <c r="Q7032" i="12"/>
  <c r="R7031" i="12"/>
  <c r="L7033" i="12"/>
  <c r="M7033" i="12"/>
  <c r="N7032" i="12"/>
  <c r="I7033" i="12"/>
  <c r="J7033" i="12" s="1"/>
  <c r="H7034" i="12"/>
  <c r="F7036" i="12"/>
  <c r="G7036" i="12" s="1"/>
  <c r="E7035" i="12"/>
  <c r="P7033" i="12" l="1"/>
  <c r="Q7033" i="12"/>
  <c r="R7032" i="12"/>
  <c r="L7034" i="12"/>
  <c r="M7034" i="12"/>
  <c r="N7033" i="12"/>
  <c r="I7034" i="12"/>
  <c r="J7034" i="12" s="1"/>
  <c r="H7035" i="12"/>
  <c r="E7036" i="12"/>
  <c r="F7037" i="12"/>
  <c r="G7037" i="12" s="1"/>
  <c r="P7034" i="12" l="1"/>
  <c r="Q7034" i="12"/>
  <c r="R7033" i="12"/>
  <c r="L7035" i="12"/>
  <c r="M7035" i="12"/>
  <c r="N7034" i="12"/>
  <c r="I7035" i="12"/>
  <c r="J7035" i="12" s="1"/>
  <c r="H7036" i="12"/>
  <c r="F7038" i="12"/>
  <c r="G7038" i="12" s="1"/>
  <c r="E7037" i="12"/>
  <c r="P7035" i="12" l="1"/>
  <c r="Q7035" i="12"/>
  <c r="R7034" i="12"/>
  <c r="L7036" i="12"/>
  <c r="M7036" i="12"/>
  <c r="N7035" i="12"/>
  <c r="I7036" i="12"/>
  <c r="J7036" i="12" s="1"/>
  <c r="H7037" i="12"/>
  <c r="E7038" i="12"/>
  <c r="F7039" i="12"/>
  <c r="G7039" i="12" s="1"/>
  <c r="P7036" i="12" l="1"/>
  <c r="Q7036" i="12"/>
  <c r="R7035" i="12"/>
  <c r="L7037" i="12"/>
  <c r="M7037" i="12"/>
  <c r="N7036" i="12"/>
  <c r="I7037" i="12"/>
  <c r="J7037" i="12" s="1"/>
  <c r="H7038" i="12"/>
  <c r="F7040" i="12"/>
  <c r="G7040" i="12" s="1"/>
  <c r="E7039" i="12"/>
  <c r="P7037" i="12" l="1"/>
  <c r="Q7037" i="12"/>
  <c r="R7036" i="12"/>
  <c r="L7038" i="12"/>
  <c r="M7038" i="12"/>
  <c r="N7037" i="12"/>
  <c r="I7038" i="12"/>
  <c r="J7038" i="12" s="1"/>
  <c r="H7039" i="12"/>
  <c r="E7040" i="12"/>
  <c r="F7041" i="12"/>
  <c r="G7041" i="12" s="1"/>
  <c r="P7038" i="12" l="1"/>
  <c r="Q7038" i="12"/>
  <c r="R7037" i="12"/>
  <c r="L7039" i="12"/>
  <c r="M7039" i="12"/>
  <c r="N7038" i="12"/>
  <c r="I7039" i="12"/>
  <c r="J7039" i="12" s="1"/>
  <c r="H7040" i="12"/>
  <c r="F7042" i="12"/>
  <c r="G7042" i="12" s="1"/>
  <c r="E7041" i="12"/>
  <c r="P7039" i="12" l="1"/>
  <c r="Q7039" i="12"/>
  <c r="R7038" i="12"/>
  <c r="L7040" i="12"/>
  <c r="M7040" i="12"/>
  <c r="N7039" i="12"/>
  <c r="I7040" i="12"/>
  <c r="J7040" i="12" s="1"/>
  <c r="H7041" i="12"/>
  <c r="E7042" i="12"/>
  <c r="F7043" i="12"/>
  <c r="G7043" i="12" s="1"/>
  <c r="P7040" i="12" l="1"/>
  <c r="Q7040" i="12"/>
  <c r="R7039" i="12"/>
  <c r="L7041" i="12"/>
  <c r="M7041" i="12"/>
  <c r="N7040" i="12"/>
  <c r="I7041" i="12"/>
  <c r="J7041" i="12" s="1"/>
  <c r="H7042" i="12"/>
  <c r="F7044" i="12"/>
  <c r="G7044" i="12" s="1"/>
  <c r="E7043" i="12"/>
  <c r="P7041" i="12" l="1"/>
  <c r="Q7041" i="12"/>
  <c r="R7040" i="12"/>
  <c r="L7042" i="12"/>
  <c r="M7042" i="12"/>
  <c r="N7041" i="12"/>
  <c r="I7042" i="12"/>
  <c r="J7042" i="12" s="1"/>
  <c r="H7043" i="12"/>
  <c r="E7044" i="12"/>
  <c r="F7045" i="12"/>
  <c r="G7045" i="12" s="1"/>
  <c r="P7042" i="12" l="1"/>
  <c r="Q7042" i="12"/>
  <c r="R7041" i="12"/>
  <c r="L7043" i="12"/>
  <c r="M7043" i="12"/>
  <c r="N7042" i="12"/>
  <c r="I7043" i="12"/>
  <c r="J7043" i="12" s="1"/>
  <c r="H7044" i="12"/>
  <c r="F7046" i="12"/>
  <c r="G7046" i="12" s="1"/>
  <c r="E7045" i="12"/>
  <c r="P7043" i="12" l="1"/>
  <c r="Q7043" i="12"/>
  <c r="R7042" i="12"/>
  <c r="L7044" i="12"/>
  <c r="M7044" i="12"/>
  <c r="N7043" i="12"/>
  <c r="I7044" i="12"/>
  <c r="J7044" i="12" s="1"/>
  <c r="H7045" i="12"/>
  <c r="F7047" i="12"/>
  <c r="G7047" i="12" s="1"/>
  <c r="E7046" i="12"/>
  <c r="P7044" i="12" l="1"/>
  <c r="Q7044" i="12"/>
  <c r="R7043" i="12"/>
  <c r="L7045" i="12"/>
  <c r="M7045" i="12"/>
  <c r="N7044" i="12"/>
  <c r="I7045" i="12"/>
  <c r="J7045" i="12" s="1"/>
  <c r="H7046" i="12"/>
  <c r="F7048" i="12"/>
  <c r="G7048" i="12" s="1"/>
  <c r="E7047" i="12"/>
  <c r="P7045" i="12" l="1"/>
  <c r="Q7045" i="12"/>
  <c r="R7044" i="12"/>
  <c r="L7046" i="12"/>
  <c r="M7046" i="12"/>
  <c r="N7045" i="12"/>
  <c r="I7046" i="12"/>
  <c r="J7046" i="12" s="1"/>
  <c r="H7047" i="12"/>
  <c r="E7048" i="12"/>
  <c r="F7049" i="12"/>
  <c r="G7049" i="12" s="1"/>
  <c r="P7046" i="12" l="1"/>
  <c r="Q7046" i="12"/>
  <c r="R7045" i="12"/>
  <c r="L7047" i="12"/>
  <c r="M7047" i="12"/>
  <c r="N7046" i="12"/>
  <c r="I7047" i="12"/>
  <c r="J7047" i="12" s="1"/>
  <c r="H7048" i="12"/>
  <c r="F7050" i="12"/>
  <c r="G7050" i="12" s="1"/>
  <c r="E7049" i="12"/>
  <c r="P7047" i="12" l="1"/>
  <c r="Q7047" i="12"/>
  <c r="R7046" i="12"/>
  <c r="L7048" i="12"/>
  <c r="M7048" i="12"/>
  <c r="N7047" i="12"/>
  <c r="I7048" i="12"/>
  <c r="J7048" i="12" s="1"/>
  <c r="H7049" i="12"/>
  <c r="F7051" i="12"/>
  <c r="G7051" i="12" s="1"/>
  <c r="E7050" i="12"/>
  <c r="P7048" i="12" l="1"/>
  <c r="Q7048" i="12"/>
  <c r="R7047" i="12"/>
  <c r="L7049" i="12"/>
  <c r="M7049" i="12"/>
  <c r="N7048" i="12"/>
  <c r="I7049" i="12"/>
  <c r="J7049" i="12" s="1"/>
  <c r="H7050" i="12"/>
  <c r="E7051" i="12"/>
  <c r="F7052" i="12"/>
  <c r="G7052" i="12" s="1"/>
  <c r="P7049" i="12" l="1"/>
  <c r="Q7049" i="12"/>
  <c r="R7048" i="12"/>
  <c r="L7050" i="12"/>
  <c r="M7050" i="12"/>
  <c r="N7049" i="12"/>
  <c r="I7050" i="12"/>
  <c r="J7050" i="12" s="1"/>
  <c r="H7051" i="12"/>
  <c r="F7053" i="12"/>
  <c r="G7053" i="12" s="1"/>
  <c r="E7052" i="12"/>
  <c r="P7050" i="12" l="1"/>
  <c r="Q7050" i="12"/>
  <c r="R7049" i="12"/>
  <c r="L7051" i="12"/>
  <c r="M7051" i="12"/>
  <c r="N7050" i="12"/>
  <c r="I7051" i="12"/>
  <c r="J7051" i="12" s="1"/>
  <c r="H7052" i="12"/>
  <c r="M7052" i="12" s="1"/>
  <c r="E7053" i="12"/>
  <c r="F7054" i="12"/>
  <c r="G7054" i="12" s="1"/>
  <c r="P7051" i="12" l="1"/>
  <c r="Q7051" i="12"/>
  <c r="Q7052" i="12" s="1"/>
  <c r="R7050" i="12"/>
  <c r="N7051" i="12"/>
  <c r="I7052" i="12"/>
  <c r="J7052" i="12" s="1"/>
  <c r="L7052" i="12"/>
  <c r="N7052" i="12" s="1"/>
  <c r="H7053" i="12"/>
  <c r="F7055" i="12"/>
  <c r="G7055" i="12" s="1"/>
  <c r="E7054" i="12"/>
  <c r="P7052" i="12" l="1"/>
  <c r="R7052" i="12" s="1"/>
  <c r="R7051" i="12"/>
  <c r="L7053" i="12"/>
  <c r="M7053" i="12"/>
  <c r="I7053" i="12"/>
  <c r="J7053" i="12" s="1"/>
  <c r="H7054" i="12"/>
  <c r="E7055" i="12"/>
  <c r="F7056" i="12"/>
  <c r="G7056" i="12" s="1"/>
  <c r="P7053" i="12" l="1"/>
  <c r="Q7053" i="12"/>
  <c r="L7054" i="12"/>
  <c r="M7054" i="12"/>
  <c r="N7053" i="12"/>
  <c r="I7054" i="12"/>
  <c r="J7054" i="12" s="1"/>
  <c r="H7055" i="12"/>
  <c r="M7055" i="12" s="1"/>
  <c r="F7057" i="12"/>
  <c r="G7057" i="12" s="1"/>
  <c r="E7056" i="12"/>
  <c r="P7054" i="12" l="1"/>
  <c r="Q7054" i="12"/>
  <c r="Q7055" i="12" s="1"/>
  <c r="R7053" i="12"/>
  <c r="N7054" i="12"/>
  <c r="I7055" i="12"/>
  <c r="J7055" i="12" s="1"/>
  <c r="L7055" i="12"/>
  <c r="N7055" i="12" s="1"/>
  <c r="H7056" i="12"/>
  <c r="E7057" i="12"/>
  <c r="F7058" i="12"/>
  <c r="G7058" i="12" s="1"/>
  <c r="P7055" i="12" l="1"/>
  <c r="R7055" i="12" s="1"/>
  <c r="R7054" i="12"/>
  <c r="L7056" i="12"/>
  <c r="M7056" i="12"/>
  <c r="I7056" i="12"/>
  <c r="J7056" i="12" s="1"/>
  <c r="H7057" i="12"/>
  <c r="F7059" i="12"/>
  <c r="G7059" i="12" s="1"/>
  <c r="E7058" i="12"/>
  <c r="P7056" i="12" l="1"/>
  <c r="Q7056" i="12"/>
  <c r="N7056" i="12"/>
  <c r="L7057" i="12"/>
  <c r="M7057" i="12"/>
  <c r="I7057" i="12"/>
  <c r="J7057" i="12" s="1"/>
  <c r="H7058" i="12"/>
  <c r="E7059" i="12"/>
  <c r="F7060" i="12"/>
  <c r="G7060" i="12" s="1"/>
  <c r="P7057" i="12" l="1"/>
  <c r="Q7057" i="12"/>
  <c r="R7056" i="12"/>
  <c r="N7057" i="12"/>
  <c r="L7058" i="12"/>
  <c r="M7058" i="12"/>
  <c r="I7058" i="12"/>
  <c r="J7058" i="12" s="1"/>
  <c r="H7059" i="12"/>
  <c r="F7061" i="12"/>
  <c r="G7061" i="12" s="1"/>
  <c r="E7060" i="12"/>
  <c r="P7058" i="12" l="1"/>
  <c r="Q7058" i="12"/>
  <c r="R7057" i="12"/>
  <c r="L7059" i="12"/>
  <c r="M7059" i="12"/>
  <c r="N7058" i="12"/>
  <c r="I7059" i="12"/>
  <c r="J7059" i="12" s="1"/>
  <c r="H7060" i="12"/>
  <c r="E7061" i="12"/>
  <c r="F7062" i="12"/>
  <c r="G7062" i="12" s="1"/>
  <c r="P7059" i="12" l="1"/>
  <c r="Q7059" i="12"/>
  <c r="R7058" i="12"/>
  <c r="L7060" i="12"/>
  <c r="M7060" i="12"/>
  <c r="N7059" i="12"/>
  <c r="I7060" i="12"/>
  <c r="J7060" i="12" s="1"/>
  <c r="H7061" i="12"/>
  <c r="F7063" i="12"/>
  <c r="G7063" i="12" s="1"/>
  <c r="E7062" i="12"/>
  <c r="P7060" i="12" l="1"/>
  <c r="Q7060" i="12"/>
  <c r="R7059" i="12"/>
  <c r="L7061" i="12"/>
  <c r="M7061" i="12"/>
  <c r="N7060" i="12"/>
  <c r="I7061" i="12"/>
  <c r="J7061" i="12" s="1"/>
  <c r="H7062" i="12"/>
  <c r="M7062" i="12" s="1"/>
  <c r="E7063" i="12"/>
  <c r="F7064" i="12"/>
  <c r="G7064" i="12" s="1"/>
  <c r="P7061" i="12" l="1"/>
  <c r="Q7061" i="12"/>
  <c r="Q7062" i="12" s="1"/>
  <c r="R7060" i="12"/>
  <c r="N7061" i="12"/>
  <c r="I7062" i="12"/>
  <c r="J7062" i="12" s="1"/>
  <c r="L7062" i="12"/>
  <c r="N7062" i="12" s="1"/>
  <c r="H7063" i="12"/>
  <c r="F7065" i="12"/>
  <c r="G7065" i="12" s="1"/>
  <c r="E7064" i="12"/>
  <c r="P7062" i="12" l="1"/>
  <c r="R7062" i="12" s="1"/>
  <c r="R7061" i="12"/>
  <c r="L7063" i="12"/>
  <c r="M7063" i="12"/>
  <c r="I7063" i="12"/>
  <c r="J7063" i="12" s="1"/>
  <c r="H7064" i="12"/>
  <c r="F7066" i="12"/>
  <c r="G7066" i="12" s="1"/>
  <c r="E7065" i="12"/>
  <c r="P7063" i="12" l="1"/>
  <c r="Q7063" i="12"/>
  <c r="L7064" i="12"/>
  <c r="M7064" i="12"/>
  <c r="N7063" i="12"/>
  <c r="I7064" i="12"/>
  <c r="J7064" i="12" s="1"/>
  <c r="H7065" i="12"/>
  <c r="F7067" i="12"/>
  <c r="G7067" i="12" s="1"/>
  <c r="E7066" i="12"/>
  <c r="P7064" i="12" l="1"/>
  <c r="Q7064" i="12"/>
  <c r="R7063" i="12"/>
  <c r="L7065" i="12"/>
  <c r="M7065" i="12"/>
  <c r="N7064" i="12"/>
  <c r="I7065" i="12"/>
  <c r="J7065" i="12" s="1"/>
  <c r="H7066" i="12"/>
  <c r="E7067" i="12"/>
  <c r="F7068" i="12"/>
  <c r="G7068" i="12" s="1"/>
  <c r="P7065" i="12" l="1"/>
  <c r="Q7065" i="12"/>
  <c r="R7064" i="12"/>
  <c r="L7066" i="12"/>
  <c r="M7066" i="12"/>
  <c r="N7065" i="12"/>
  <c r="I7066" i="12"/>
  <c r="J7066" i="12" s="1"/>
  <c r="H7067" i="12"/>
  <c r="M7067" i="12" s="1"/>
  <c r="F7069" i="12"/>
  <c r="G7069" i="12" s="1"/>
  <c r="E7068" i="12"/>
  <c r="P7066" i="12" l="1"/>
  <c r="Q7066" i="12"/>
  <c r="Q7067" i="12" s="1"/>
  <c r="R7065" i="12"/>
  <c r="N7066" i="12"/>
  <c r="I7067" i="12"/>
  <c r="J7067" i="12" s="1"/>
  <c r="L7067" i="12"/>
  <c r="N7067" i="12" s="1"/>
  <c r="H7068" i="12"/>
  <c r="F7070" i="12"/>
  <c r="G7070" i="12" s="1"/>
  <c r="E7069" i="12"/>
  <c r="P7067" i="12" l="1"/>
  <c r="R7067" i="12" s="1"/>
  <c r="R7066" i="12"/>
  <c r="L7068" i="12"/>
  <c r="M7068" i="12"/>
  <c r="I7068" i="12"/>
  <c r="J7068" i="12" s="1"/>
  <c r="H7069" i="12"/>
  <c r="F7071" i="12"/>
  <c r="G7071" i="12" s="1"/>
  <c r="E7070" i="12"/>
  <c r="P7068" i="12" l="1"/>
  <c r="Q7068" i="12"/>
  <c r="L7069" i="12"/>
  <c r="M7069" i="12"/>
  <c r="N7068" i="12"/>
  <c r="I7069" i="12"/>
  <c r="J7069" i="12" s="1"/>
  <c r="H7070" i="12"/>
  <c r="E7071" i="12"/>
  <c r="F7072" i="12"/>
  <c r="G7072" i="12" s="1"/>
  <c r="P7069" i="12" l="1"/>
  <c r="Q7069" i="12"/>
  <c r="R7068" i="12"/>
  <c r="L7070" i="12"/>
  <c r="M7070" i="12"/>
  <c r="N7069" i="12"/>
  <c r="I7070" i="12"/>
  <c r="J7070" i="12" s="1"/>
  <c r="H7071" i="12"/>
  <c r="F7073" i="12"/>
  <c r="G7073" i="12" s="1"/>
  <c r="E7072" i="12"/>
  <c r="P7070" i="12" l="1"/>
  <c r="Q7070" i="12"/>
  <c r="R7069" i="12"/>
  <c r="L7071" i="12"/>
  <c r="M7071" i="12"/>
  <c r="N7070" i="12"/>
  <c r="I7071" i="12"/>
  <c r="J7071" i="12" s="1"/>
  <c r="H7072" i="12"/>
  <c r="F7074" i="12"/>
  <c r="G7074" i="12" s="1"/>
  <c r="E7073" i="12"/>
  <c r="P7071" i="12" l="1"/>
  <c r="Q7071" i="12"/>
  <c r="R7070" i="12"/>
  <c r="L7072" i="12"/>
  <c r="M7072" i="12"/>
  <c r="N7071" i="12"/>
  <c r="I7072" i="12"/>
  <c r="J7072" i="12" s="1"/>
  <c r="H7073" i="12"/>
  <c r="F7075" i="12"/>
  <c r="G7075" i="12" s="1"/>
  <c r="E7074" i="12"/>
  <c r="P7072" i="12" l="1"/>
  <c r="Q7072" i="12"/>
  <c r="R7071" i="12"/>
  <c r="L7073" i="12"/>
  <c r="M7073" i="12"/>
  <c r="N7072" i="12"/>
  <c r="I7073" i="12"/>
  <c r="J7073" i="12" s="1"/>
  <c r="H7074" i="12"/>
  <c r="F7076" i="12"/>
  <c r="G7076" i="12" s="1"/>
  <c r="E7075" i="12"/>
  <c r="P7073" i="12" l="1"/>
  <c r="Q7073" i="12"/>
  <c r="R7072" i="12"/>
  <c r="L7074" i="12"/>
  <c r="M7074" i="12"/>
  <c r="N7073" i="12"/>
  <c r="I7074" i="12"/>
  <c r="J7074" i="12" s="1"/>
  <c r="H7075" i="12"/>
  <c r="F7077" i="12"/>
  <c r="G7077" i="12" s="1"/>
  <c r="E7076" i="12"/>
  <c r="P7074" i="12" l="1"/>
  <c r="Q7074" i="12"/>
  <c r="R7073" i="12"/>
  <c r="L7075" i="12"/>
  <c r="M7075" i="12"/>
  <c r="N7074" i="12"/>
  <c r="I7075" i="12"/>
  <c r="J7075" i="12" s="1"/>
  <c r="H7076" i="12"/>
  <c r="E7077" i="12"/>
  <c r="F7078" i="12"/>
  <c r="G7078" i="12" s="1"/>
  <c r="P7075" i="12" l="1"/>
  <c r="Q7075" i="12"/>
  <c r="R7074" i="12"/>
  <c r="L7076" i="12"/>
  <c r="M7076" i="12"/>
  <c r="N7075" i="12"/>
  <c r="I7076" i="12"/>
  <c r="J7076" i="12" s="1"/>
  <c r="H7077" i="12"/>
  <c r="F7079" i="12"/>
  <c r="G7079" i="12" s="1"/>
  <c r="E7078" i="12"/>
  <c r="P7076" i="12" l="1"/>
  <c r="Q7076" i="12"/>
  <c r="R7075" i="12"/>
  <c r="L7077" i="12"/>
  <c r="M7077" i="12"/>
  <c r="N7076" i="12"/>
  <c r="I7077" i="12"/>
  <c r="J7077" i="12" s="1"/>
  <c r="H7078" i="12"/>
  <c r="E7079" i="12"/>
  <c r="F7080" i="12"/>
  <c r="G7080" i="12" s="1"/>
  <c r="P7077" i="12" l="1"/>
  <c r="Q7077" i="12"/>
  <c r="R7076" i="12"/>
  <c r="L7078" i="12"/>
  <c r="M7078" i="12"/>
  <c r="N7077" i="12"/>
  <c r="I7078" i="12"/>
  <c r="J7078" i="12" s="1"/>
  <c r="H7079" i="12"/>
  <c r="F7081" i="12"/>
  <c r="G7081" i="12" s="1"/>
  <c r="E7080" i="12"/>
  <c r="P7078" i="12" l="1"/>
  <c r="Q7078" i="12"/>
  <c r="R7077" i="12"/>
  <c r="L7079" i="12"/>
  <c r="M7079" i="12"/>
  <c r="N7078" i="12"/>
  <c r="I7079" i="12"/>
  <c r="J7079" i="12" s="1"/>
  <c r="H7080" i="12"/>
  <c r="E7081" i="12"/>
  <c r="F7082" i="12"/>
  <c r="G7082" i="12" s="1"/>
  <c r="P7079" i="12" l="1"/>
  <c r="Q7079" i="12"/>
  <c r="R7078" i="12"/>
  <c r="L7080" i="12"/>
  <c r="M7080" i="12"/>
  <c r="N7079" i="12"/>
  <c r="I7080" i="12"/>
  <c r="J7080" i="12" s="1"/>
  <c r="H7081" i="12"/>
  <c r="F7083" i="12"/>
  <c r="G7083" i="12" s="1"/>
  <c r="E7082" i="12"/>
  <c r="R7079" i="12" l="1"/>
  <c r="P7080" i="12"/>
  <c r="Q7080" i="12"/>
  <c r="L7081" i="12"/>
  <c r="M7081" i="12"/>
  <c r="N7080" i="12"/>
  <c r="I7081" i="12"/>
  <c r="J7081" i="12" s="1"/>
  <c r="H7082" i="12"/>
  <c r="E7083" i="12"/>
  <c r="F7084" i="12"/>
  <c r="G7084" i="12" s="1"/>
  <c r="P7081" i="12" l="1"/>
  <c r="Q7081" i="12"/>
  <c r="R7080" i="12"/>
  <c r="L7082" i="12"/>
  <c r="M7082" i="12"/>
  <c r="N7081" i="12"/>
  <c r="I7082" i="12"/>
  <c r="J7082" i="12" s="1"/>
  <c r="H7083" i="12"/>
  <c r="F7085" i="12"/>
  <c r="G7085" i="12" s="1"/>
  <c r="E7084" i="12"/>
  <c r="P7082" i="12" l="1"/>
  <c r="Q7082" i="12"/>
  <c r="R7081" i="12"/>
  <c r="L7083" i="12"/>
  <c r="M7083" i="12"/>
  <c r="N7082" i="12"/>
  <c r="I7083" i="12"/>
  <c r="J7083" i="12" s="1"/>
  <c r="H7084" i="12"/>
  <c r="M7084" i="12" s="1"/>
  <c r="E7085" i="12"/>
  <c r="F7086" i="12"/>
  <c r="G7086" i="12" s="1"/>
  <c r="P7083" i="12" l="1"/>
  <c r="Q7083" i="12"/>
  <c r="Q7084" i="12" s="1"/>
  <c r="R7082" i="12"/>
  <c r="N7083" i="12"/>
  <c r="I7084" i="12"/>
  <c r="J7084" i="12" s="1"/>
  <c r="L7084" i="12"/>
  <c r="N7084" i="12" s="1"/>
  <c r="H7085" i="12"/>
  <c r="M7085" i="12" s="1"/>
  <c r="F7087" i="12"/>
  <c r="G7087" i="12" s="1"/>
  <c r="E7086" i="12"/>
  <c r="R7083" i="12" l="1"/>
  <c r="P7084" i="12"/>
  <c r="Q7085" i="12"/>
  <c r="I7085" i="12"/>
  <c r="J7085" i="12" s="1"/>
  <c r="L7085" i="12"/>
  <c r="N7085" i="12" s="1"/>
  <c r="H7086" i="12"/>
  <c r="M7086" i="12" s="1"/>
  <c r="E7087" i="12"/>
  <c r="F7088" i="12"/>
  <c r="G7088" i="12" s="1"/>
  <c r="P7085" i="12" l="1"/>
  <c r="R7085" i="12" s="1"/>
  <c r="R7084" i="12"/>
  <c r="Q7086" i="12"/>
  <c r="I7086" i="12"/>
  <c r="J7086" i="12" s="1"/>
  <c r="L7086" i="12"/>
  <c r="N7086" i="12" s="1"/>
  <c r="H7087" i="12"/>
  <c r="F7089" i="12"/>
  <c r="G7089" i="12" s="1"/>
  <c r="E7088" i="12"/>
  <c r="P7086" i="12" l="1"/>
  <c r="R7086" i="12" s="1"/>
  <c r="L7087" i="12"/>
  <c r="M7087" i="12"/>
  <c r="I7087" i="12"/>
  <c r="J7087" i="12" s="1"/>
  <c r="H7088" i="12"/>
  <c r="E7089" i="12"/>
  <c r="F7090" i="12"/>
  <c r="G7090" i="12" s="1"/>
  <c r="P7087" i="12" l="1"/>
  <c r="Q7087" i="12"/>
  <c r="N7087" i="12"/>
  <c r="L7088" i="12"/>
  <c r="M7088" i="12"/>
  <c r="I7088" i="12"/>
  <c r="J7088" i="12" s="1"/>
  <c r="H7089" i="12"/>
  <c r="F7091" i="12"/>
  <c r="G7091" i="12" s="1"/>
  <c r="E7090" i="12"/>
  <c r="P7088" i="12" l="1"/>
  <c r="Q7088" i="12"/>
  <c r="R7087" i="12"/>
  <c r="L7089" i="12"/>
  <c r="M7089" i="12"/>
  <c r="N7088" i="12"/>
  <c r="I7089" i="12"/>
  <c r="J7089" i="12" s="1"/>
  <c r="H7090" i="12"/>
  <c r="F7092" i="12"/>
  <c r="G7092" i="12" s="1"/>
  <c r="E7091" i="12"/>
  <c r="P7089" i="12" l="1"/>
  <c r="Q7089" i="12"/>
  <c r="R7088" i="12"/>
  <c r="L7090" i="12"/>
  <c r="M7090" i="12"/>
  <c r="N7089" i="12"/>
  <c r="I7090" i="12"/>
  <c r="J7090" i="12" s="1"/>
  <c r="H7091" i="12"/>
  <c r="F7093" i="12"/>
  <c r="G7093" i="12" s="1"/>
  <c r="E7092" i="12"/>
  <c r="P7090" i="12" l="1"/>
  <c r="Q7090" i="12"/>
  <c r="R7089" i="12"/>
  <c r="L7091" i="12"/>
  <c r="M7091" i="12"/>
  <c r="N7090" i="12"/>
  <c r="I7091" i="12"/>
  <c r="J7091" i="12" s="1"/>
  <c r="H7092" i="12"/>
  <c r="M7092" i="12" s="1"/>
  <c r="F7094" i="12"/>
  <c r="G7094" i="12" s="1"/>
  <c r="E7093" i="12"/>
  <c r="R7090" i="12" l="1"/>
  <c r="P7091" i="12"/>
  <c r="Q7091" i="12"/>
  <c r="Q7092" i="12" s="1"/>
  <c r="N7091" i="12"/>
  <c r="I7092" i="12"/>
  <c r="J7092" i="12" s="1"/>
  <c r="L7092" i="12"/>
  <c r="N7092" i="12" s="1"/>
  <c r="H7093" i="12"/>
  <c r="M7093" i="12" s="1"/>
  <c r="E7094" i="12"/>
  <c r="F7095" i="12"/>
  <c r="G7095" i="12" s="1"/>
  <c r="P7092" i="12" l="1"/>
  <c r="R7092" i="12" s="1"/>
  <c r="R7091" i="12"/>
  <c r="Q7093" i="12"/>
  <c r="I7093" i="12"/>
  <c r="J7093" i="12" s="1"/>
  <c r="L7093" i="12"/>
  <c r="N7093" i="12" s="1"/>
  <c r="H7094" i="12"/>
  <c r="F7096" i="12"/>
  <c r="G7096" i="12" s="1"/>
  <c r="E7095" i="12"/>
  <c r="P7093" i="12" l="1"/>
  <c r="R7093" i="12" s="1"/>
  <c r="L7094" i="12"/>
  <c r="M7094" i="12"/>
  <c r="I7094" i="12"/>
  <c r="J7094" i="12" s="1"/>
  <c r="H7095" i="12"/>
  <c r="F7097" i="12"/>
  <c r="G7097" i="12" s="1"/>
  <c r="E7096" i="12"/>
  <c r="P7094" i="12" l="1"/>
  <c r="Q7094" i="12"/>
  <c r="L7095" i="12"/>
  <c r="M7095" i="12"/>
  <c r="N7094" i="12"/>
  <c r="I7095" i="12"/>
  <c r="J7095" i="12" s="1"/>
  <c r="H7096" i="12"/>
  <c r="F7098" i="12"/>
  <c r="G7098" i="12" s="1"/>
  <c r="E7097" i="12"/>
  <c r="P7095" i="12" l="1"/>
  <c r="Q7095" i="12"/>
  <c r="R7094" i="12"/>
  <c r="L7096" i="12"/>
  <c r="M7096" i="12"/>
  <c r="N7095" i="12"/>
  <c r="I7096" i="12"/>
  <c r="J7096" i="12" s="1"/>
  <c r="H7097" i="12"/>
  <c r="F7099" i="12"/>
  <c r="G7099" i="12" s="1"/>
  <c r="E7098" i="12"/>
  <c r="P7096" i="12" l="1"/>
  <c r="Q7096" i="12"/>
  <c r="R7095" i="12"/>
  <c r="L7097" i="12"/>
  <c r="M7097" i="12"/>
  <c r="N7096" i="12"/>
  <c r="I7097" i="12"/>
  <c r="J7097" i="12" s="1"/>
  <c r="H7098" i="12"/>
  <c r="M7098" i="12" s="1"/>
  <c r="F7100" i="12"/>
  <c r="G7100" i="12" s="1"/>
  <c r="E7099" i="12"/>
  <c r="P7097" i="12" l="1"/>
  <c r="Q7097" i="12"/>
  <c r="Q7098" i="12" s="1"/>
  <c r="R7096" i="12"/>
  <c r="N7097" i="12"/>
  <c r="I7098" i="12"/>
  <c r="J7098" i="12" s="1"/>
  <c r="L7098" i="12"/>
  <c r="N7098" i="12" s="1"/>
  <c r="H7099" i="12"/>
  <c r="F7101" i="12"/>
  <c r="G7101" i="12" s="1"/>
  <c r="E7100" i="12"/>
  <c r="P7098" i="12" l="1"/>
  <c r="R7098" i="12" s="1"/>
  <c r="R7097" i="12"/>
  <c r="L7099" i="12"/>
  <c r="M7099" i="12"/>
  <c r="I7099" i="12"/>
  <c r="J7099" i="12" s="1"/>
  <c r="H7100" i="12"/>
  <c r="E7101" i="12"/>
  <c r="F7102" i="12"/>
  <c r="G7102" i="12" s="1"/>
  <c r="P7099" i="12" l="1"/>
  <c r="Q7099" i="12"/>
  <c r="L7100" i="12"/>
  <c r="M7100" i="12"/>
  <c r="N7099" i="12"/>
  <c r="I7100" i="12"/>
  <c r="J7100" i="12" s="1"/>
  <c r="H7101" i="12"/>
  <c r="F7103" i="12"/>
  <c r="G7103" i="12" s="1"/>
  <c r="E7102" i="12"/>
  <c r="P7100" i="12" l="1"/>
  <c r="Q7100" i="12"/>
  <c r="R7099" i="12"/>
  <c r="L7101" i="12"/>
  <c r="M7101" i="12"/>
  <c r="N7100" i="12"/>
  <c r="I7101" i="12"/>
  <c r="J7101" i="12" s="1"/>
  <c r="H7102" i="12"/>
  <c r="F7104" i="12"/>
  <c r="G7104" i="12" s="1"/>
  <c r="E7103" i="12"/>
  <c r="P7101" i="12" l="1"/>
  <c r="Q7101" i="12"/>
  <c r="R7100" i="12"/>
  <c r="L7102" i="12"/>
  <c r="M7102" i="12"/>
  <c r="N7101" i="12"/>
  <c r="I7102" i="12"/>
  <c r="J7102" i="12" s="1"/>
  <c r="H7103" i="12"/>
  <c r="M7103" i="12" s="1"/>
  <c r="E7104" i="12"/>
  <c r="F7105" i="12"/>
  <c r="G7105" i="12" s="1"/>
  <c r="P7102" i="12" l="1"/>
  <c r="Q7102" i="12"/>
  <c r="Q7103" i="12" s="1"/>
  <c r="R7101" i="12"/>
  <c r="N7102" i="12"/>
  <c r="I7103" i="12"/>
  <c r="J7103" i="12" s="1"/>
  <c r="L7103" i="12"/>
  <c r="N7103" i="12" s="1"/>
  <c r="H7104" i="12"/>
  <c r="F7106" i="12"/>
  <c r="G7106" i="12" s="1"/>
  <c r="E7105" i="12"/>
  <c r="P7103" i="12" l="1"/>
  <c r="R7103" i="12" s="1"/>
  <c r="R7102" i="12"/>
  <c r="L7104" i="12"/>
  <c r="M7104" i="12"/>
  <c r="I7104" i="12"/>
  <c r="J7104" i="12" s="1"/>
  <c r="H7105" i="12"/>
  <c r="E7106" i="12"/>
  <c r="F7107" i="12"/>
  <c r="G7107" i="12" s="1"/>
  <c r="P7104" i="12" l="1"/>
  <c r="Q7104" i="12"/>
  <c r="L7105" i="12"/>
  <c r="M7105" i="12"/>
  <c r="N7104" i="12"/>
  <c r="I7105" i="12"/>
  <c r="J7105" i="12" s="1"/>
  <c r="H7106" i="12"/>
  <c r="F7108" i="12"/>
  <c r="G7108" i="12" s="1"/>
  <c r="E7107" i="12"/>
  <c r="P7105" i="12" l="1"/>
  <c r="Q7105" i="12"/>
  <c r="R7104" i="12"/>
  <c r="L7106" i="12"/>
  <c r="M7106" i="12"/>
  <c r="N7105" i="12"/>
  <c r="I7106" i="12"/>
  <c r="J7106" i="12" s="1"/>
  <c r="H7107" i="12"/>
  <c r="E7108" i="12"/>
  <c r="F7109" i="12"/>
  <c r="G7109" i="12" s="1"/>
  <c r="P7106" i="12" l="1"/>
  <c r="Q7106" i="12"/>
  <c r="R7105" i="12"/>
  <c r="L7107" i="12"/>
  <c r="M7107" i="12"/>
  <c r="N7106" i="12"/>
  <c r="I7107" i="12"/>
  <c r="J7107" i="12" s="1"/>
  <c r="H7108" i="12"/>
  <c r="F7110" i="12"/>
  <c r="G7110" i="12" s="1"/>
  <c r="E7109" i="12"/>
  <c r="P7107" i="12" l="1"/>
  <c r="Q7107" i="12"/>
  <c r="R7106" i="12"/>
  <c r="L7108" i="12"/>
  <c r="M7108" i="12"/>
  <c r="N7107" i="12"/>
  <c r="I7108" i="12"/>
  <c r="J7108" i="12" s="1"/>
  <c r="H7109" i="12"/>
  <c r="F7111" i="12"/>
  <c r="G7111" i="12" s="1"/>
  <c r="E7110" i="12"/>
  <c r="P7108" i="12" l="1"/>
  <c r="Q7108" i="12"/>
  <c r="R7107" i="12"/>
  <c r="L7109" i="12"/>
  <c r="M7109" i="12"/>
  <c r="N7108" i="12"/>
  <c r="I7109" i="12"/>
  <c r="J7109" i="12" s="1"/>
  <c r="H7110" i="12"/>
  <c r="E7111" i="12"/>
  <c r="F7112" i="12"/>
  <c r="G7112" i="12" s="1"/>
  <c r="P7109" i="12" l="1"/>
  <c r="Q7109" i="12"/>
  <c r="R7108" i="12"/>
  <c r="L7110" i="12"/>
  <c r="M7110" i="12"/>
  <c r="N7109" i="12"/>
  <c r="I7110" i="12"/>
  <c r="J7110" i="12" s="1"/>
  <c r="H7111" i="12"/>
  <c r="F7113" i="12"/>
  <c r="G7113" i="12" s="1"/>
  <c r="E7112" i="12"/>
  <c r="P7110" i="12" l="1"/>
  <c r="Q7110" i="12"/>
  <c r="R7109" i="12"/>
  <c r="L7111" i="12"/>
  <c r="M7111" i="12"/>
  <c r="N7110" i="12"/>
  <c r="I7111" i="12"/>
  <c r="J7111" i="12" s="1"/>
  <c r="H7112" i="12"/>
  <c r="F7114" i="12"/>
  <c r="G7114" i="12" s="1"/>
  <c r="E7113" i="12"/>
  <c r="P7111" i="12" l="1"/>
  <c r="Q7111" i="12"/>
  <c r="R7110" i="12"/>
  <c r="L7112" i="12"/>
  <c r="M7112" i="12"/>
  <c r="N7111" i="12"/>
  <c r="I7112" i="12"/>
  <c r="J7112" i="12" s="1"/>
  <c r="H7113" i="12"/>
  <c r="F7115" i="12"/>
  <c r="G7115" i="12" s="1"/>
  <c r="E7114" i="12"/>
  <c r="P7112" i="12" l="1"/>
  <c r="Q7112" i="12"/>
  <c r="R7111" i="12"/>
  <c r="L7113" i="12"/>
  <c r="M7113" i="12"/>
  <c r="N7112" i="12"/>
  <c r="I7113" i="12"/>
  <c r="J7113" i="12" s="1"/>
  <c r="H7114" i="12"/>
  <c r="F7116" i="12"/>
  <c r="G7116" i="12" s="1"/>
  <c r="E7115" i="12"/>
  <c r="P7113" i="12" l="1"/>
  <c r="Q7113" i="12"/>
  <c r="R7112" i="12"/>
  <c r="L7114" i="12"/>
  <c r="M7114" i="12"/>
  <c r="N7113" i="12"/>
  <c r="I7114" i="12"/>
  <c r="J7114" i="12" s="1"/>
  <c r="H7115" i="12"/>
  <c r="M7115" i="12" s="1"/>
  <c r="E7116" i="12"/>
  <c r="F7117" i="12"/>
  <c r="G7117" i="12" s="1"/>
  <c r="P7114" i="12" l="1"/>
  <c r="Q7114" i="12"/>
  <c r="Q7115" i="12" s="1"/>
  <c r="R7113" i="12"/>
  <c r="N7114" i="12"/>
  <c r="I7115" i="12"/>
  <c r="J7115" i="12" s="1"/>
  <c r="L7115" i="12"/>
  <c r="N7115" i="12" s="1"/>
  <c r="H7116" i="12"/>
  <c r="M7116" i="12" s="1"/>
  <c r="F7118" i="12"/>
  <c r="G7118" i="12" s="1"/>
  <c r="E7117" i="12"/>
  <c r="P7115" i="12" l="1"/>
  <c r="R7115" i="12" s="1"/>
  <c r="Q7116" i="12"/>
  <c r="R7114" i="12"/>
  <c r="I7116" i="12"/>
  <c r="J7116" i="12" s="1"/>
  <c r="L7116" i="12"/>
  <c r="N7116" i="12" s="1"/>
  <c r="H7117" i="12"/>
  <c r="F7119" i="12"/>
  <c r="G7119" i="12" s="1"/>
  <c r="E7118" i="12"/>
  <c r="P7116" i="12" l="1"/>
  <c r="R7116" i="12" s="1"/>
  <c r="L7117" i="12"/>
  <c r="M7117" i="12"/>
  <c r="I7117" i="12"/>
  <c r="J7117" i="12" s="1"/>
  <c r="H7118" i="12"/>
  <c r="E7119" i="12"/>
  <c r="F7120" i="12"/>
  <c r="G7120" i="12" s="1"/>
  <c r="P7117" i="12" l="1"/>
  <c r="Q7117" i="12"/>
  <c r="L7118" i="12"/>
  <c r="M7118" i="12"/>
  <c r="N7117" i="12"/>
  <c r="I7118" i="12"/>
  <c r="J7118" i="12" s="1"/>
  <c r="H7119" i="12"/>
  <c r="F7121" i="12"/>
  <c r="G7121" i="12" s="1"/>
  <c r="E7120" i="12"/>
  <c r="P7118" i="12" l="1"/>
  <c r="Q7118" i="12"/>
  <c r="R7117" i="12"/>
  <c r="L7119" i="12"/>
  <c r="M7119" i="12"/>
  <c r="N7118" i="12"/>
  <c r="I7119" i="12"/>
  <c r="J7119" i="12" s="1"/>
  <c r="H7120" i="12"/>
  <c r="E7121" i="12"/>
  <c r="F7122" i="12"/>
  <c r="G7122" i="12" s="1"/>
  <c r="P7119" i="12" l="1"/>
  <c r="Q7119" i="12"/>
  <c r="R7118" i="12"/>
  <c r="L7120" i="12"/>
  <c r="M7120" i="12"/>
  <c r="N7119" i="12"/>
  <c r="I7120" i="12"/>
  <c r="J7120" i="12" s="1"/>
  <c r="H7121" i="12"/>
  <c r="F7123" i="12"/>
  <c r="G7123" i="12" s="1"/>
  <c r="E7122" i="12"/>
  <c r="P7120" i="12" l="1"/>
  <c r="Q7120" i="12"/>
  <c r="R7119" i="12"/>
  <c r="L7121" i="12"/>
  <c r="M7121" i="12"/>
  <c r="N7120" i="12"/>
  <c r="I7121" i="12"/>
  <c r="J7121" i="12" s="1"/>
  <c r="H7122" i="12"/>
  <c r="F7124" i="12"/>
  <c r="G7124" i="12" s="1"/>
  <c r="E7123" i="12"/>
  <c r="P7121" i="12" l="1"/>
  <c r="Q7121" i="12"/>
  <c r="R7120" i="12"/>
  <c r="L7122" i="12"/>
  <c r="M7122" i="12"/>
  <c r="N7121" i="12"/>
  <c r="I7122" i="12"/>
  <c r="J7122" i="12" s="1"/>
  <c r="H7123" i="12"/>
  <c r="F7125" i="12"/>
  <c r="G7125" i="12" s="1"/>
  <c r="E7124" i="12"/>
  <c r="P7122" i="12" l="1"/>
  <c r="Q7122" i="12"/>
  <c r="R7121" i="12"/>
  <c r="L7123" i="12"/>
  <c r="M7123" i="12"/>
  <c r="N7122" i="12"/>
  <c r="I7123" i="12"/>
  <c r="J7123" i="12" s="1"/>
  <c r="H7124" i="12"/>
  <c r="F7126" i="12"/>
  <c r="G7126" i="12" s="1"/>
  <c r="E7125" i="12"/>
  <c r="P7123" i="12" l="1"/>
  <c r="Q7123" i="12"/>
  <c r="R7122" i="12"/>
  <c r="L7124" i="12"/>
  <c r="M7124" i="12"/>
  <c r="N7123" i="12"/>
  <c r="I7124" i="12"/>
  <c r="J7124" i="12" s="1"/>
  <c r="H7125" i="12"/>
  <c r="M7125" i="12" s="1"/>
  <c r="E7126" i="12"/>
  <c r="F7127" i="12"/>
  <c r="G7127" i="12" s="1"/>
  <c r="P7124" i="12" l="1"/>
  <c r="Q7124" i="12"/>
  <c r="Q7125" i="12" s="1"/>
  <c r="R7123" i="12"/>
  <c r="N7124" i="12"/>
  <c r="I7125" i="12"/>
  <c r="J7125" i="12" s="1"/>
  <c r="L7125" i="12"/>
  <c r="N7125" i="12" s="1"/>
  <c r="H7126" i="12"/>
  <c r="F7128" i="12"/>
  <c r="G7128" i="12" s="1"/>
  <c r="E7127" i="12"/>
  <c r="P7125" i="12" l="1"/>
  <c r="R7125" i="12" s="1"/>
  <c r="R7124" i="12"/>
  <c r="L7126" i="12"/>
  <c r="M7126" i="12"/>
  <c r="I7126" i="12"/>
  <c r="J7126" i="12" s="1"/>
  <c r="H7127" i="12"/>
  <c r="E7128" i="12"/>
  <c r="F7129" i="12"/>
  <c r="G7129" i="12" s="1"/>
  <c r="P7126" i="12" l="1"/>
  <c r="Q7126" i="12"/>
  <c r="L7127" i="12"/>
  <c r="M7127" i="12"/>
  <c r="N7126" i="12"/>
  <c r="I7127" i="12"/>
  <c r="J7127" i="12" s="1"/>
  <c r="H7128" i="12"/>
  <c r="M7128" i="12" s="1"/>
  <c r="F7130" i="12"/>
  <c r="G7130" i="12" s="1"/>
  <c r="E7129" i="12"/>
  <c r="P7127" i="12" l="1"/>
  <c r="Q7127" i="12"/>
  <c r="Q7128" i="12" s="1"/>
  <c r="R7126" i="12"/>
  <c r="N7127" i="12"/>
  <c r="I7128" i="12"/>
  <c r="J7128" i="12" s="1"/>
  <c r="L7128" i="12"/>
  <c r="N7128" i="12" s="1"/>
  <c r="H7129" i="12"/>
  <c r="E7130" i="12"/>
  <c r="F7131" i="12"/>
  <c r="G7131" i="12" s="1"/>
  <c r="R7127" i="12" l="1"/>
  <c r="P7128" i="12"/>
  <c r="L7129" i="12"/>
  <c r="M7129" i="12"/>
  <c r="I7129" i="12"/>
  <c r="J7129" i="12" s="1"/>
  <c r="H7130" i="12"/>
  <c r="M7130" i="12" s="1"/>
  <c r="F7132" i="12"/>
  <c r="G7132" i="12" s="1"/>
  <c r="E7131" i="12"/>
  <c r="P7129" i="12" l="1"/>
  <c r="R7128" i="12"/>
  <c r="Q7129" i="12"/>
  <c r="Q7130" i="12" s="1"/>
  <c r="N7129" i="12"/>
  <c r="I7130" i="12"/>
  <c r="J7130" i="12" s="1"/>
  <c r="L7130" i="12"/>
  <c r="N7130" i="12" s="1"/>
  <c r="H7131" i="12"/>
  <c r="E7132" i="12"/>
  <c r="F7133" i="12"/>
  <c r="G7133" i="12" s="1"/>
  <c r="P7130" i="12" l="1"/>
  <c r="R7129" i="12"/>
  <c r="R7130" i="12"/>
  <c r="L7131" i="12"/>
  <c r="M7131" i="12"/>
  <c r="I7131" i="12"/>
  <c r="J7131" i="12" s="1"/>
  <c r="H7132" i="12"/>
  <c r="F7134" i="12"/>
  <c r="G7134" i="12" s="1"/>
  <c r="E7133" i="12"/>
  <c r="P7131" i="12" l="1"/>
  <c r="Q7131" i="12"/>
  <c r="L7132" i="12"/>
  <c r="M7132" i="12"/>
  <c r="N7131" i="12"/>
  <c r="I7132" i="12"/>
  <c r="J7132" i="12" s="1"/>
  <c r="H7133" i="12"/>
  <c r="F7135" i="12"/>
  <c r="G7135" i="12" s="1"/>
  <c r="E7134" i="12"/>
  <c r="P7132" i="12" l="1"/>
  <c r="Q7132" i="12"/>
  <c r="R7131" i="12"/>
  <c r="L7133" i="12"/>
  <c r="P7133" i="12" s="1"/>
  <c r="M7133" i="12"/>
  <c r="N7132" i="12"/>
  <c r="I7133" i="12"/>
  <c r="J7133" i="12" s="1"/>
  <c r="H7134" i="12"/>
  <c r="E7135" i="12"/>
  <c r="F7136" i="12"/>
  <c r="G7136" i="12" s="1"/>
  <c r="Q7133" i="12" l="1"/>
  <c r="R7132" i="12"/>
  <c r="L7134" i="12"/>
  <c r="P7134" i="12" s="1"/>
  <c r="M7134" i="12"/>
  <c r="N7133" i="12"/>
  <c r="I7134" i="12"/>
  <c r="J7134" i="12" s="1"/>
  <c r="H7135" i="12"/>
  <c r="F7137" i="12"/>
  <c r="G7137" i="12" s="1"/>
  <c r="E7136" i="12"/>
  <c r="Q7134" i="12" l="1"/>
  <c r="R7133" i="12"/>
  <c r="L7135" i="12"/>
  <c r="P7135" i="12" s="1"/>
  <c r="M7135" i="12"/>
  <c r="N7134" i="12"/>
  <c r="I7135" i="12"/>
  <c r="J7135" i="12" s="1"/>
  <c r="H7136" i="12"/>
  <c r="F7138" i="12"/>
  <c r="G7138" i="12" s="1"/>
  <c r="E7137" i="12"/>
  <c r="Q7135" i="12" l="1"/>
  <c r="R7134" i="12"/>
  <c r="L7136" i="12"/>
  <c r="P7136" i="12" s="1"/>
  <c r="M7136" i="12"/>
  <c r="N7135" i="12"/>
  <c r="I7136" i="12"/>
  <c r="J7136" i="12" s="1"/>
  <c r="H7137" i="12"/>
  <c r="F7139" i="12"/>
  <c r="G7139" i="12" s="1"/>
  <c r="E7138" i="12"/>
  <c r="Q7136" i="12" l="1"/>
  <c r="R7135" i="12"/>
  <c r="L7137" i="12"/>
  <c r="P7137" i="12" s="1"/>
  <c r="M7137" i="12"/>
  <c r="N7136" i="12"/>
  <c r="I7137" i="12"/>
  <c r="J7137" i="12" s="1"/>
  <c r="H7138" i="12"/>
  <c r="F7140" i="12"/>
  <c r="G7140" i="12" s="1"/>
  <c r="E7139" i="12"/>
  <c r="Q7137" i="12" l="1"/>
  <c r="R7136" i="12"/>
  <c r="L7138" i="12"/>
  <c r="P7138" i="12" s="1"/>
  <c r="M7138" i="12"/>
  <c r="N7137" i="12"/>
  <c r="I7138" i="12"/>
  <c r="J7138" i="12" s="1"/>
  <c r="H7139" i="12"/>
  <c r="F7141" i="12"/>
  <c r="G7141" i="12" s="1"/>
  <c r="E7140" i="12"/>
  <c r="Q7138" i="12" l="1"/>
  <c r="R7137" i="12"/>
  <c r="L7139" i="12"/>
  <c r="P7139" i="12" s="1"/>
  <c r="M7139" i="12"/>
  <c r="N7138" i="12"/>
  <c r="I7139" i="12"/>
  <c r="J7139" i="12" s="1"/>
  <c r="H7140" i="12"/>
  <c r="M7140" i="12" s="1"/>
  <c r="E7141" i="12"/>
  <c r="F7142" i="12"/>
  <c r="G7142" i="12" s="1"/>
  <c r="Q7139" i="12" l="1"/>
  <c r="Q7140" i="12" s="1"/>
  <c r="R7138" i="12"/>
  <c r="N7139" i="12"/>
  <c r="I7140" i="12"/>
  <c r="J7140" i="12" s="1"/>
  <c r="L7140" i="12"/>
  <c r="N7140" i="12" s="1"/>
  <c r="H7141" i="12"/>
  <c r="F7143" i="12"/>
  <c r="G7143" i="12" s="1"/>
  <c r="E7142" i="12"/>
  <c r="P7140" i="12" l="1"/>
  <c r="R7140" i="12" s="1"/>
  <c r="R7139" i="12"/>
  <c r="L7141" i="12"/>
  <c r="M7141" i="12"/>
  <c r="I7141" i="12"/>
  <c r="J7141" i="12" s="1"/>
  <c r="H7142" i="12"/>
  <c r="E7143" i="12"/>
  <c r="F7144" i="12"/>
  <c r="G7144" i="12" s="1"/>
  <c r="P7141" i="12" l="1"/>
  <c r="Q7141" i="12"/>
  <c r="L7142" i="12"/>
  <c r="M7142" i="12"/>
  <c r="N7141" i="12"/>
  <c r="I7142" i="12"/>
  <c r="J7142" i="12" s="1"/>
  <c r="H7143" i="12"/>
  <c r="F7145" i="12"/>
  <c r="G7145" i="12" s="1"/>
  <c r="E7144" i="12"/>
  <c r="P7142" i="12" l="1"/>
  <c r="Q7142" i="12"/>
  <c r="R7141" i="12"/>
  <c r="L7143" i="12"/>
  <c r="M7143" i="12"/>
  <c r="N7142" i="12"/>
  <c r="I7143" i="12"/>
  <c r="J7143" i="12" s="1"/>
  <c r="H7144" i="12"/>
  <c r="F7146" i="12"/>
  <c r="G7146" i="12" s="1"/>
  <c r="E7145" i="12"/>
  <c r="P7143" i="12" l="1"/>
  <c r="Q7143" i="12"/>
  <c r="R7142" i="12"/>
  <c r="L7144" i="12"/>
  <c r="M7144" i="12"/>
  <c r="N7143" i="12"/>
  <c r="I7144" i="12"/>
  <c r="J7144" i="12" s="1"/>
  <c r="H7145" i="12"/>
  <c r="F7147" i="12"/>
  <c r="G7147" i="12" s="1"/>
  <c r="E7146" i="12"/>
  <c r="P7144" i="12" l="1"/>
  <c r="Q7144" i="12"/>
  <c r="R7143" i="12"/>
  <c r="L7145" i="12"/>
  <c r="M7145" i="12"/>
  <c r="N7144" i="12"/>
  <c r="I7145" i="12"/>
  <c r="J7145" i="12" s="1"/>
  <c r="H7146" i="12"/>
  <c r="M7146" i="12" s="1"/>
  <c r="E7147" i="12"/>
  <c r="F7148" i="12"/>
  <c r="G7148" i="12" s="1"/>
  <c r="P7145" i="12" l="1"/>
  <c r="Q7145" i="12"/>
  <c r="Q7146" i="12" s="1"/>
  <c r="R7144" i="12"/>
  <c r="N7145" i="12"/>
  <c r="I7146" i="12"/>
  <c r="J7146" i="12" s="1"/>
  <c r="L7146" i="12"/>
  <c r="N7146" i="12" s="1"/>
  <c r="H7147" i="12"/>
  <c r="F7149" i="12"/>
  <c r="G7149" i="12" s="1"/>
  <c r="E7148" i="12"/>
  <c r="P7146" i="12" l="1"/>
  <c r="R7146" i="12" s="1"/>
  <c r="R7145" i="12"/>
  <c r="L7147" i="12"/>
  <c r="M7147" i="12"/>
  <c r="I7147" i="12"/>
  <c r="J7147" i="12" s="1"/>
  <c r="H7148" i="12"/>
  <c r="F7150" i="12"/>
  <c r="G7150" i="12" s="1"/>
  <c r="E7149" i="12"/>
  <c r="P7147" i="12" l="1"/>
  <c r="Q7147" i="12"/>
  <c r="L7148" i="12"/>
  <c r="M7148" i="12"/>
  <c r="N7147" i="12"/>
  <c r="I7148" i="12"/>
  <c r="J7148" i="12" s="1"/>
  <c r="H7149" i="12"/>
  <c r="M7149" i="12" s="1"/>
  <c r="F7151" i="12"/>
  <c r="G7151" i="12" s="1"/>
  <c r="E7150" i="12"/>
  <c r="P7148" i="12" l="1"/>
  <c r="Q7148" i="12"/>
  <c r="Q7149" i="12" s="1"/>
  <c r="R7147" i="12"/>
  <c r="N7148" i="12"/>
  <c r="I7149" i="12"/>
  <c r="J7149" i="12" s="1"/>
  <c r="L7149" i="12"/>
  <c r="N7149" i="12" s="1"/>
  <c r="H7150" i="12"/>
  <c r="E7151" i="12"/>
  <c r="F7152" i="12"/>
  <c r="G7152" i="12" s="1"/>
  <c r="P7149" i="12" l="1"/>
  <c r="R7149" i="12" s="1"/>
  <c r="R7148" i="12"/>
  <c r="L7150" i="12"/>
  <c r="M7150" i="12"/>
  <c r="I7150" i="12"/>
  <c r="J7150" i="12" s="1"/>
  <c r="H7151" i="12"/>
  <c r="F7153" i="12"/>
  <c r="G7153" i="12" s="1"/>
  <c r="E7152" i="12"/>
  <c r="P7150" i="12" l="1"/>
  <c r="Q7150" i="12"/>
  <c r="L7151" i="12"/>
  <c r="M7151" i="12"/>
  <c r="N7150" i="12"/>
  <c r="I7151" i="12"/>
  <c r="J7151" i="12" s="1"/>
  <c r="H7152" i="12"/>
  <c r="F7154" i="12"/>
  <c r="G7154" i="12" s="1"/>
  <c r="E7153" i="12"/>
  <c r="P7151" i="12" l="1"/>
  <c r="Q7151" i="12"/>
  <c r="R7150" i="12"/>
  <c r="L7152" i="12"/>
  <c r="M7152" i="12"/>
  <c r="N7151" i="12"/>
  <c r="I7152" i="12"/>
  <c r="J7152" i="12" s="1"/>
  <c r="H7153" i="12"/>
  <c r="F7155" i="12"/>
  <c r="G7155" i="12" s="1"/>
  <c r="E7154" i="12"/>
  <c r="P7152" i="12" l="1"/>
  <c r="Q7152" i="12"/>
  <c r="R7151" i="12"/>
  <c r="L7153" i="12"/>
  <c r="M7153" i="12"/>
  <c r="N7152" i="12"/>
  <c r="I7153" i="12"/>
  <c r="J7153" i="12" s="1"/>
  <c r="H7154" i="12"/>
  <c r="F7156" i="12"/>
  <c r="G7156" i="12" s="1"/>
  <c r="E7155" i="12"/>
  <c r="P7153" i="12" l="1"/>
  <c r="Q7153" i="12"/>
  <c r="R7152" i="12"/>
  <c r="L7154" i="12"/>
  <c r="M7154" i="12"/>
  <c r="N7153" i="12"/>
  <c r="I7154" i="12"/>
  <c r="J7154" i="12" s="1"/>
  <c r="H7155" i="12"/>
  <c r="E7156" i="12"/>
  <c r="F7157" i="12"/>
  <c r="G7157" i="12" s="1"/>
  <c r="P7154" i="12" l="1"/>
  <c r="Q7154" i="12"/>
  <c r="R7153" i="12"/>
  <c r="L7155" i="12"/>
  <c r="M7155" i="12"/>
  <c r="N7154" i="12"/>
  <c r="I7155" i="12"/>
  <c r="J7155" i="12" s="1"/>
  <c r="H7156" i="12"/>
  <c r="F7158" i="12"/>
  <c r="G7158" i="12" s="1"/>
  <c r="E7157" i="12"/>
  <c r="P7155" i="12" l="1"/>
  <c r="Q7155" i="12"/>
  <c r="R7154" i="12"/>
  <c r="L7156" i="12"/>
  <c r="M7156" i="12"/>
  <c r="N7155" i="12"/>
  <c r="I7156" i="12"/>
  <c r="J7156" i="12" s="1"/>
  <c r="H7157" i="12"/>
  <c r="E7158" i="12"/>
  <c r="F7159" i="12"/>
  <c r="G7159" i="12" s="1"/>
  <c r="P7156" i="12" l="1"/>
  <c r="Q7156" i="12"/>
  <c r="R7155" i="12"/>
  <c r="L7157" i="12"/>
  <c r="M7157" i="12"/>
  <c r="N7156" i="12"/>
  <c r="I7157" i="12"/>
  <c r="J7157" i="12" s="1"/>
  <c r="H7158" i="12"/>
  <c r="F7160" i="12"/>
  <c r="G7160" i="12" s="1"/>
  <c r="E7159" i="12"/>
  <c r="P7157" i="12" l="1"/>
  <c r="Q7157" i="12"/>
  <c r="R7156" i="12"/>
  <c r="L7158" i="12"/>
  <c r="M7158" i="12"/>
  <c r="N7157" i="12"/>
  <c r="I7158" i="12"/>
  <c r="J7158" i="12" s="1"/>
  <c r="H7159" i="12"/>
  <c r="F7161" i="12"/>
  <c r="G7161" i="12" s="1"/>
  <c r="E7160" i="12"/>
  <c r="P7158" i="12" l="1"/>
  <c r="Q7158" i="12"/>
  <c r="R7157" i="12"/>
  <c r="L7159" i="12"/>
  <c r="M7159" i="12"/>
  <c r="N7158" i="12"/>
  <c r="I7159" i="12"/>
  <c r="J7159" i="12" s="1"/>
  <c r="H7160" i="12"/>
  <c r="E7161" i="12"/>
  <c r="F7162" i="12"/>
  <c r="G7162" i="12" s="1"/>
  <c r="P7159" i="12" l="1"/>
  <c r="Q7159" i="12"/>
  <c r="R7158" i="12"/>
  <c r="L7160" i="12"/>
  <c r="M7160" i="12"/>
  <c r="N7159" i="12"/>
  <c r="I7160" i="12"/>
  <c r="J7160" i="12" s="1"/>
  <c r="H7161" i="12"/>
  <c r="M7161" i="12" s="1"/>
  <c r="F7163" i="12"/>
  <c r="G7163" i="12" s="1"/>
  <c r="E7162" i="12"/>
  <c r="P7160" i="12" l="1"/>
  <c r="Q7160" i="12"/>
  <c r="Q7161" i="12" s="1"/>
  <c r="R7159" i="12"/>
  <c r="N7160" i="12"/>
  <c r="I7161" i="12"/>
  <c r="J7161" i="12" s="1"/>
  <c r="L7161" i="12"/>
  <c r="N7161" i="12" s="1"/>
  <c r="H7162" i="12"/>
  <c r="F7164" i="12"/>
  <c r="G7164" i="12" s="1"/>
  <c r="E7163" i="12"/>
  <c r="P7161" i="12" l="1"/>
  <c r="R7161" i="12" s="1"/>
  <c r="R7160" i="12"/>
  <c r="L7162" i="12"/>
  <c r="M7162" i="12"/>
  <c r="I7162" i="12"/>
  <c r="J7162" i="12" s="1"/>
  <c r="H7163" i="12"/>
  <c r="F7165" i="12"/>
  <c r="G7165" i="12" s="1"/>
  <c r="E7164" i="12"/>
  <c r="P7162" i="12" l="1"/>
  <c r="Q7162" i="12"/>
  <c r="L7163" i="12"/>
  <c r="M7163" i="12"/>
  <c r="N7162" i="12"/>
  <c r="I7163" i="12"/>
  <c r="J7163" i="12" s="1"/>
  <c r="H7164" i="12"/>
  <c r="E7165" i="12"/>
  <c r="F7166" i="12"/>
  <c r="G7166" i="12" s="1"/>
  <c r="P7163" i="12" l="1"/>
  <c r="Q7163" i="12"/>
  <c r="R7162" i="12"/>
  <c r="L7164" i="12"/>
  <c r="M7164" i="12"/>
  <c r="N7163" i="12"/>
  <c r="I7164" i="12"/>
  <c r="J7164" i="12" s="1"/>
  <c r="H7165" i="12"/>
  <c r="F7167" i="12"/>
  <c r="G7167" i="12" s="1"/>
  <c r="E7166" i="12"/>
  <c r="P7164" i="12" l="1"/>
  <c r="Q7164" i="12"/>
  <c r="R7163" i="12"/>
  <c r="L7165" i="12"/>
  <c r="M7165" i="12"/>
  <c r="N7164" i="12"/>
  <c r="I7165" i="12"/>
  <c r="J7165" i="12" s="1"/>
  <c r="H7166" i="12"/>
  <c r="E7167" i="12"/>
  <c r="F7168" i="12"/>
  <c r="G7168" i="12" s="1"/>
  <c r="P7165" i="12" l="1"/>
  <c r="Q7165" i="12"/>
  <c r="R7164" i="12"/>
  <c r="L7166" i="12"/>
  <c r="M7166" i="12"/>
  <c r="N7165" i="12"/>
  <c r="I7166" i="12"/>
  <c r="J7166" i="12" s="1"/>
  <c r="H7167" i="12"/>
  <c r="F7169" i="12"/>
  <c r="G7169" i="12" s="1"/>
  <c r="E7168" i="12"/>
  <c r="P7166" i="12" l="1"/>
  <c r="Q7166" i="12"/>
  <c r="R7165" i="12"/>
  <c r="L7167" i="12"/>
  <c r="M7167" i="12"/>
  <c r="N7166" i="12"/>
  <c r="I7167" i="12"/>
  <c r="J7167" i="12" s="1"/>
  <c r="H7168" i="12"/>
  <c r="M7168" i="12" s="1"/>
  <c r="E7169" i="12"/>
  <c r="F7170" i="12"/>
  <c r="G7170" i="12" s="1"/>
  <c r="P7167" i="12" l="1"/>
  <c r="Q7167" i="12"/>
  <c r="Q7168" i="12" s="1"/>
  <c r="R7166" i="12"/>
  <c r="N7167" i="12"/>
  <c r="I7168" i="12"/>
  <c r="J7168" i="12" s="1"/>
  <c r="L7168" i="12"/>
  <c r="N7168" i="12" s="1"/>
  <c r="H7169" i="12"/>
  <c r="F7171" i="12"/>
  <c r="G7171" i="12" s="1"/>
  <c r="E7170" i="12"/>
  <c r="P7168" i="12" l="1"/>
  <c r="R7168" i="12" s="1"/>
  <c r="R7167" i="12"/>
  <c r="L7169" i="12"/>
  <c r="M7169" i="12"/>
  <c r="I7169" i="12"/>
  <c r="J7169" i="12" s="1"/>
  <c r="H7170" i="12"/>
  <c r="F7172" i="12"/>
  <c r="G7172" i="12" s="1"/>
  <c r="E7171" i="12"/>
  <c r="P7169" i="12" l="1"/>
  <c r="Q7169" i="12"/>
  <c r="L7170" i="12"/>
  <c r="M7170" i="12"/>
  <c r="N7169" i="12"/>
  <c r="I7170" i="12"/>
  <c r="J7170" i="12" s="1"/>
  <c r="H7171" i="12"/>
  <c r="F7173" i="12"/>
  <c r="G7173" i="12" s="1"/>
  <c r="E7172" i="12"/>
  <c r="P7170" i="12" l="1"/>
  <c r="Q7170" i="12"/>
  <c r="R7169" i="12"/>
  <c r="L7171" i="12"/>
  <c r="M7171" i="12"/>
  <c r="N7170" i="12"/>
  <c r="I7171" i="12"/>
  <c r="J7171" i="12" s="1"/>
  <c r="H7172" i="12"/>
  <c r="F7174" i="12"/>
  <c r="G7174" i="12" s="1"/>
  <c r="E7173" i="12"/>
  <c r="P7171" i="12" l="1"/>
  <c r="Q7171" i="12"/>
  <c r="R7171" i="12" s="1"/>
  <c r="R7170" i="12"/>
  <c r="L7172" i="12"/>
  <c r="M7172" i="12"/>
  <c r="N7171" i="12"/>
  <c r="I7172" i="12"/>
  <c r="J7172" i="12" s="1"/>
  <c r="H7173" i="12"/>
  <c r="F7175" i="12"/>
  <c r="G7175" i="12" s="1"/>
  <c r="E7174" i="12"/>
  <c r="P7172" i="12" l="1"/>
  <c r="Q7172" i="12"/>
  <c r="L7173" i="12"/>
  <c r="M7173" i="12"/>
  <c r="N7172" i="12"/>
  <c r="I7173" i="12"/>
  <c r="J7173" i="12" s="1"/>
  <c r="H7174" i="12"/>
  <c r="F7176" i="12"/>
  <c r="G7176" i="12" s="1"/>
  <c r="E7175" i="12"/>
  <c r="P7173" i="12" l="1"/>
  <c r="Q7173" i="12"/>
  <c r="R7172" i="12"/>
  <c r="L7174" i="12"/>
  <c r="M7174" i="12"/>
  <c r="N7173" i="12"/>
  <c r="I7174" i="12"/>
  <c r="J7174" i="12" s="1"/>
  <c r="H7175" i="12"/>
  <c r="E7176" i="12"/>
  <c r="F7177" i="12"/>
  <c r="G7177" i="12" s="1"/>
  <c r="P7174" i="12" l="1"/>
  <c r="Q7174" i="12"/>
  <c r="R7173" i="12"/>
  <c r="L7175" i="12"/>
  <c r="M7175" i="12"/>
  <c r="N7174" i="12"/>
  <c r="I7175" i="12"/>
  <c r="J7175" i="12" s="1"/>
  <c r="H7176" i="12"/>
  <c r="F7178" i="12"/>
  <c r="G7178" i="12" s="1"/>
  <c r="E7177" i="12"/>
  <c r="P7175" i="12" l="1"/>
  <c r="Q7175" i="12"/>
  <c r="R7174" i="12"/>
  <c r="L7176" i="12"/>
  <c r="M7176" i="12"/>
  <c r="N7175" i="12"/>
  <c r="I7176" i="12"/>
  <c r="J7176" i="12" s="1"/>
  <c r="H7177" i="12"/>
  <c r="M7177" i="12" s="1"/>
  <c r="F7179" i="12"/>
  <c r="G7179" i="12" s="1"/>
  <c r="E7178" i="12"/>
  <c r="P7176" i="12" l="1"/>
  <c r="Q7176" i="12"/>
  <c r="Q7177" i="12" s="1"/>
  <c r="R7175" i="12"/>
  <c r="N7176" i="12"/>
  <c r="I7177" i="12"/>
  <c r="J7177" i="12" s="1"/>
  <c r="L7177" i="12"/>
  <c r="N7177" i="12" s="1"/>
  <c r="H7178" i="12"/>
  <c r="F7180" i="12"/>
  <c r="G7180" i="12" s="1"/>
  <c r="E7179" i="12"/>
  <c r="P7177" i="12" l="1"/>
  <c r="R7176" i="12"/>
  <c r="L7178" i="12"/>
  <c r="M7178" i="12"/>
  <c r="I7178" i="12"/>
  <c r="J7178" i="12" s="1"/>
  <c r="H7179" i="12"/>
  <c r="F7181" i="12"/>
  <c r="G7181" i="12" s="1"/>
  <c r="E7180" i="12"/>
  <c r="P7178" i="12" l="1"/>
  <c r="R7177" i="12"/>
  <c r="Q7178" i="12"/>
  <c r="L7179" i="12"/>
  <c r="M7179" i="12"/>
  <c r="N7178" i="12"/>
  <c r="I7179" i="12"/>
  <c r="J7179" i="12" s="1"/>
  <c r="H7180" i="12"/>
  <c r="M7180" i="12" s="1"/>
  <c r="E7181" i="12"/>
  <c r="F7182" i="12"/>
  <c r="G7182" i="12" s="1"/>
  <c r="P7179" i="12" l="1"/>
  <c r="Q7179" i="12"/>
  <c r="Q7180" i="12" s="1"/>
  <c r="R7178" i="12"/>
  <c r="N7179" i="12"/>
  <c r="I7180" i="12"/>
  <c r="J7180" i="12" s="1"/>
  <c r="L7180" i="12"/>
  <c r="N7180" i="12" s="1"/>
  <c r="H7181" i="12"/>
  <c r="M7181" i="12" s="1"/>
  <c r="F7183" i="12"/>
  <c r="G7183" i="12" s="1"/>
  <c r="E7182" i="12"/>
  <c r="P7180" i="12" l="1"/>
  <c r="R7180" i="12" s="1"/>
  <c r="Q7181" i="12"/>
  <c r="R7179" i="12"/>
  <c r="I7181" i="12"/>
  <c r="J7181" i="12" s="1"/>
  <c r="L7181" i="12"/>
  <c r="N7181" i="12" s="1"/>
  <c r="H7182" i="12"/>
  <c r="F7184" i="12"/>
  <c r="G7184" i="12" s="1"/>
  <c r="E7183" i="12"/>
  <c r="P7181" i="12" l="1"/>
  <c r="R7181" i="12" s="1"/>
  <c r="L7182" i="12"/>
  <c r="M7182" i="12"/>
  <c r="I7182" i="12"/>
  <c r="J7182" i="12" s="1"/>
  <c r="H7183" i="12"/>
  <c r="E7184" i="12"/>
  <c r="F7185" i="12"/>
  <c r="G7185" i="12" s="1"/>
  <c r="P7182" i="12" l="1"/>
  <c r="Q7182" i="12"/>
  <c r="L7183" i="12"/>
  <c r="M7183" i="12"/>
  <c r="N7182" i="12"/>
  <c r="I7183" i="12"/>
  <c r="J7183" i="12" s="1"/>
  <c r="H7184" i="12"/>
  <c r="F7186" i="12"/>
  <c r="G7186" i="12" s="1"/>
  <c r="E7185" i="12"/>
  <c r="P7183" i="12" l="1"/>
  <c r="Q7183" i="12"/>
  <c r="R7182" i="12"/>
  <c r="L7184" i="12"/>
  <c r="M7184" i="12"/>
  <c r="N7183" i="12"/>
  <c r="I7184" i="12"/>
  <c r="J7184" i="12" s="1"/>
  <c r="H7185" i="12"/>
  <c r="F7187" i="12"/>
  <c r="G7187" i="12" s="1"/>
  <c r="E7186" i="12"/>
  <c r="P7184" i="12" l="1"/>
  <c r="Q7184" i="12"/>
  <c r="R7183" i="12"/>
  <c r="L7185" i="12"/>
  <c r="M7185" i="12"/>
  <c r="N7184" i="12"/>
  <c r="I7185" i="12"/>
  <c r="J7185" i="12" s="1"/>
  <c r="H7186" i="12"/>
  <c r="F7188" i="12"/>
  <c r="G7188" i="12" s="1"/>
  <c r="E7187" i="12"/>
  <c r="P7185" i="12" l="1"/>
  <c r="Q7185" i="12"/>
  <c r="R7184" i="12"/>
  <c r="L7186" i="12"/>
  <c r="M7186" i="12"/>
  <c r="N7185" i="12"/>
  <c r="I7186" i="12"/>
  <c r="J7186" i="12" s="1"/>
  <c r="H7187" i="12"/>
  <c r="M7187" i="12" s="1"/>
  <c r="F7189" i="12"/>
  <c r="G7189" i="12" s="1"/>
  <c r="E7188" i="12"/>
  <c r="R7185" i="12" l="1"/>
  <c r="P7186" i="12"/>
  <c r="Q7186" i="12"/>
  <c r="Q7187" i="12" s="1"/>
  <c r="N7186" i="12"/>
  <c r="I7187" i="12"/>
  <c r="J7187" i="12" s="1"/>
  <c r="L7187" i="12"/>
  <c r="N7187" i="12" s="1"/>
  <c r="H7188" i="12"/>
  <c r="M7188" i="12" s="1"/>
  <c r="E7189" i="12"/>
  <c r="F7190" i="12"/>
  <c r="G7190" i="12" s="1"/>
  <c r="P7187" i="12" l="1"/>
  <c r="R7187" i="12" s="1"/>
  <c r="Q7188" i="12"/>
  <c r="R7186" i="12"/>
  <c r="I7188" i="12"/>
  <c r="J7188" i="12" s="1"/>
  <c r="L7188" i="12"/>
  <c r="N7188" i="12" s="1"/>
  <c r="H7189" i="12"/>
  <c r="M7189" i="12" s="1"/>
  <c r="F7191" i="12"/>
  <c r="G7191" i="12" s="1"/>
  <c r="E7190" i="12"/>
  <c r="P7188" i="12" l="1"/>
  <c r="R7188" i="12" s="1"/>
  <c r="Q7189" i="12"/>
  <c r="I7189" i="12"/>
  <c r="J7189" i="12" s="1"/>
  <c r="L7189" i="12"/>
  <c r="N7189" i="12" s="1"/>
  <c r="H7190" i="12"/>
  <c r="M7190" i="12" s="1"/>
  <c r="E7191" i="12"/>
  <c r="F7192" i="12"/>
  <c r="G7192" i="12" s="1"/>
  <c r="P7189" i="12" l="1"/>
  <c r="R7189" i="12" s="1"/>
  <c r="Q7190" i="12"/>
  <c r="I7190" i="12"/>
  <c r="J7190" i="12" s="1"/>
  <c r="L7190" i="12"/>
  <c r="N7190" i="12" s="1"/>
  <c r="H7191" i="12"/>
  <c r="F7193" i="12"/>
  <c r="G7193" i="12" s="1"/>
  <c r="E7192" i="12"/>
  <c r="P7190" i="12" l="1"/>
  <c r="R7190" i="12" s="1"/>
  <c r="L7191" i="12"/>
  <c r="M7191" i="12"/>
  <c r="I7191" i="12"/>
  <c r="J7191" i="12" s="1"/>
  <c r="H7192" i="12"/>
  <c r="M7192" i="12" s="1"/>
  <c r="E7193" i="12"/>
  <c r="F7194" i="12"/>
  <c r="G7194" i="12" s="1"/>
  <c r="P7191" i="12" l="1"/>
  <c r="Q7191" i="12"/>
  <c r="Q7192" i="12" s="1"/>
  <c r="N7191" i="12"/>
  <c r="I7192" i="12"/>
  <c r="J7192" i="12" s="1"/>
  <c r="L7192" i="12"/>
  <c r="N7192" i="12" s="1"/>
  <c r="H7193" i="12"/>
  <c r="F7195" i="12"/>
  <c r="G7195" i="12" s="1"/>
  <c r="E7194" i="12"/>
  <c r="P7192" i="12" l="1"/>
  <c r="R7192" i="12" s="1"/>
  <c r="R7191" i="12"/>
  <c r="L7193" i="12"/>
  <c r="M7193" i="12"/>
  <c r="I7193" i="12"/>
  <c r="J7193" i="12" s="1"/>
  <c r="H7194" i="12"/>
  <c r="M7194" i="12" s="1"/>
  <c r="E7195" i="12"/>
  <c r="F7196" i="12"/>
  <c r="G7196" i="12" s="1"/>
  <c r="P7193" i="12" l="1"/>
  <c r="Q7193" i="12"/>
  <c r="Q7194" i="12" s="1"/>
  <c r="N7193" i="12"/>
  <c r="I7194" i="12"/>
  <c r="J7194" i="12" s="1"/>
  <c r="L7194" i="12"/>
  <c r="N7194" i="12" s="1"/>
  <c r="H7195" i="12"/>
  <c r="F7197" i="12"/>
  <c r="G7197" i="12" s="1"/>
  <c r="E7196" i="12"/>
  <c r="P7194" i="12" l="1"/>
  <c r="R7193" i="12"/>
  <c r="L7195" i="12"/>
  <c r="M7195" i="12"/>
  <c r="I7195" i="12"/>
  <c r="J7195" i="12" s="1"/>
  <c r="H7196" i="12"/>
  <c r="M7196" i="12" s="1"/>
  <c r="E7197" i="12"/>
  <c r="F7198" i="12"/>
  <c r="G7198" i="12" s="1"/>
  <c r="P7195" i="12" l="1"/>
  <c r="R7194" i="12"/>
  <c r="Q7195" i="12"/>
  <c r="Q7196" i="12" s="1"/>
  <c r="N7195" i="12"/>
  <c r="I7196" i="12"/>
  <c r="J7196" i="12" s="1"/>
  <c r="L7196" i="12"/>
  <c r="N7196" i="12" s="1"/>
  <c r="H7197" i="12"/>
  <c r="F7199" i="12"/>
  <c r="G7199" i="12" s="1"/>
  <c r="E7198" i="12"/>
  <c r="P7196" i="12" l="1"/>
  <c r="R7196" i="12" s="1"/>
  <c r="R7195" i="12"/>
  <c r="L7197" i="12"/>
  <c r="M7197" i="12"/>
  <c r="I7197" i="12"/>
  <c r="J7197" i="12" s="1"/>
  <c r="H7198" i="12"/>
  <c r="F7200" i="12"/>
  <c r="G7200" i="12" s="1"/>
  <c r="E7199" i="12"/>
  <c r="P7197" i="12" l="1"/>
  <c r="Q7197" i="12"/>
  <c r="L7198" i="12"/>
  <c r="M7198" i="12"/>
  <c r="N7197" i="12"/>
  <c r="I7198" i="12"/>
  <c r="J7198" i="12" s="1"/>
  <c r="H7199" i="12"/>
  <c r="E7200" i="12"/>
  <c r="F7201" i="12"/>
  <c r="G7201" i="12" s="1"/>
  <c r="P7198" i="12" l="1"/>
  <c r="Q7198" i="12"/>
  <c r="R7197" i="12"/>
  <c r="L7199" i="12"/>
  <c r="M7199" i="12"/>
  <c r="N7198" i="12"/>
  <c r="I7199" i="12"/>
  <c r="J7199" i="12" s="1"/>
  <c r="H7200" i="12"/>
  <c r="F7202" i="12"/>
  <c r="G7202" i="12" s="1"/>
  <c r="E7201" i="12"/>
  <c r="P7199" i="12" l="1"/>
  <c r="Q7199" i="12"/>
  <c r="R7198" i="12"/>
  <c r="L7200" i="12"/>
  <c r="M7200" i="12"/>
  <c r="N7199" i="12"/>
  <c r="I7200" i="12"/>
  <c r="J7200" i="12" s="1"/>
  <c r="H7201" i="12"/>
  <c r="E7202" i="12"/>
  <c r="F7203" i="12"/>
  <c r="G7203" i="12" s="1"/>
  <c r="P7200" i="12" l="1"/>
  <c r="Q7200" i="12"/>
  <c r="R7199" i="12"/>
  <c r="L7201" i="12"/>
  <c r="M7201" i="12"/>
  <c r="N7200" i="12"/>
  <c r="I7201" i="12"/>
  <c r="J7201" i="12" s="1"/>
  <c r="H7202" i="12"/>
  <c r="F7204" i="12"/>
  <c r="G7204" i="12" s="1"/>
  <c r="E7203" i="12"/>
  <c r="P7201" i="12" l="1"/>
  <c r="Q7201" i="12"/>
  <c r="R7200" i="12"/>
  <c r="L7202" i="12"/>
  <c r="M7202" i="12"/>
  <c r="N7201" i="12"/>
  <c r="I7202" i="12"/>
  <c r="J7202" i="12" s="1"/>
  <c r="H7203" i="12"/>
  <c r="E7204" i="12"/>
  <c r="F7205" i="12"/>
  <c r="G7205" i="12" s="1"/>
  <c r="P7202" i="12" l="1"/>
  <c r="Q7202" i="12"/>
  <c r="R7201" i="12"/>
  <c r="L7203" i="12"/>
  <c r="M7203" i="12"/>
  <c r="N7202" i="12"/>
  <c r="I7203" i="12"/>
  <c r="J7203" i="12" s="1"/>
  <c r="H7204" i="12"/>
  <c r="F7206" i="12"/>
  <c r="G7206" i="12" s="1"/>
  <c r="E7205" i="12"/>
  <c r="P7203" i="12" l="1"/>
  <c r="Q7203" i="12"/>
  <c r="R7202" i="12"/>
  <c r="L7204" i="12"/>
  <c r="M7204" i="12"/>
  <c r="N7203" i="12"/>
  <c r="I7204" i="12"/>
  <c r="J7204" i="12" s="1"/>
  <c r="H7205" i="12"/>
  <c r="E7206" i="12"/>
  <c r="F7207" i="12"/>
  <c r="G7207" i="12" s="1"/>
  <c r="P7204" i="12" l="1"/>
  <c r="Q7204" i="12"/>
  <c r="R7203" i="12"/>
  <c r="L7205" i="12"/>
  <c r="M7205" i="12"/>
  <c r="N7204" i="12"/>
  <c r="I7205" i="12"/>
  <c r="J7205" i="12" s="1"/>
  <c r="H7206" i="12"/>
  <c r="F7208" i="12"/>
  <c r="G7208" i="12" s="1"/>
  <c r="E7207" i="12"/>
  <c r="P7205" i="12" l="1"/>
  <c r="Q7205" i="12"/>
  <c r="R7204" i="12"/>
  <c r="L7206" i="12"/>
  <c r="M7206" i="12"/>
  <c r="N7205" i="12"/>
  <c r="I7206" i="12"/>
  <c r="J7206" i="12" s="1"/>
  <c r="H7207" i="12"/>
  <c r="F7209" i="12"/>
  <c r="G7209" i="12" s="1"/>
  <c r="E7208" i="12"/>
  <c r="P7206" i="12" l="1"/>
  <c r="Q7206" i="12"/>
  <c r="R7205" i="12"/>
  <c r="L7207" i="12"/>
  <c r="M7207" i="12"/>
  <c r="N7206" i="12"/>
  <c r="I7207" i="12"/>
  <c r="J7207" i="12" s="1"/>
  <c r="H7208" i="12"/>
  <c r="F7210" i="12"/>
  <c r="G7210" i="12" s="1"/>
  <c r="E7209" i="12"/>
  <c r="P7207" i="12" l="1"/>
  <c r="Q7207" i="12"/>
  <c r="R7207" i="12" s="1"/>
  <c r="R7206" i="12"/>
  <c r="L7208" i="12"/>
  <c r="M7208" i="12"/>
  <c r="N7207" i="12"/>
  <c r="I7208" i="12"/>
  <c r="J7208" i="12" s="1"/>
  <c r="H7209" i="12"/>
  <c r="E7210" i="12"/>
  <c r="F7211" i="12"/>
  <c r="G7211" i="12" s="1"/>
  <c r="P7208" i="12" l="1"/>
  <c r="Q7208" i="12"/>
  <c r="L7209" i="12"/>
  <c r="M7209" i="12"/>
  <c r="N7208" i="12"/>
  <c r="I7209" i="12"/>
  <c r="J7209" i="12" s="1"/>
  <c r="H7210" i="12"/>
  <c r="F7212" i="12"/>
  <c r="G7212" i="12" s="1"/>
  <c r="E7211" i="12"/>
  <c r="P7209" i="12" l="1"/>
  <c r="Q7209" i="12"/>
  <c r="R7208" i="12"/>
  <c r="L7210" i="12"/>
  <c r="M7210" i="12"/>
  <c r="N7209" i="12"/>
  <c r="I7210" i="12"/>
  <c r="J7210" i="12" s="1"/>
  <c r="H7211" i="12"/>
  <c r="E7212" i="12"/>
  <c r="F7213" i="12"/>
  <c r="G7213" i="12" s="1"/>
  <c r="P7210" i="12" l="1"/>
  <c r="Q7210" i="12"/>
  <c r="R7209" i="12"/>
  <c r="L7211" i="12"/>
  <c r="M7211" i="12"/>
  <c r="N7210" i="12"/>
  <c r="I7211" i="12"/>
  <c r="J7211" i="12" s="1"/>
  <c r="H7212" i="12"/>
  <c r="F7214" i="12"/>
  <c r="G7214" i="12" s="1"/>
  <c r="E7213" i="12"/>
  <c r="P7211" i="12" l="1"/>
  <c r="Q7211" i="12"/>
  <c r="R7210" i="12"/>
  <c r="L7212" i="12"/>
  <c r="M7212" i="12"/>
  <c r="N7211" i="12"/>
  <c r="I7212" i="12"/>
  <c r="J7212" i="12" s="1"/>
  <c r="H7213" i="12"/>
  <c r="M7213" i="12" s="1"/>
  <c r="E7214" i="12"/>
  <c r="F7215" i="12"/>
  <c r="G7215" i="12" s="1"/>
  <c r="P7212" i="12" l="1"/>
  <c r="Q7212" i="12"/>
  <c r="Q7213" i="12" s="1"/>
  <c r="R7211" i="12"/>
  <c r="N7212" i="12"/>
  <c r="I7213" i="12"/>
  <c r="J7213" i="12" s="1"/>
  <c r="L7213" i="12"/>
  <c r="N7213" i="12" s="1"/>
  <c r="H7214" i="12"/>
  <c r="F7216" i="12"/>
  <c r="G7216" i="12" s="1"/>
  <c r="E7215" i="12"/>
  <c r="P7213" i="12" l="1"/>
  <c r="R7213" i="12" s="1"/>
  <c r="R7212" i="12"/>
  <c r="L7214" i="12"/>
  <c r="M7214" i="12"/>
  <c r="I7214" i="12"/>
  <c r="J7214" i="12" s="1"/>
  <c r="H7215" i="12"/>
  <c r="E7216" i="12"/>
  <c r="F7217" i="12"/>
  <c r="G7217" i="12" s="1"/>
  <c r="P7214" i="12" l="1"/>
  <c r="Q7214" i="12"/>
  <c r="L7215" i="12"/>
  <c r="M7215" i="12"/>
  <c r="N7214" i="12"/>
  <c r="I7215" i="12"/>
  <c r="J7215" i="12" s="1"/>
  <c r="H7216" i="12"/>
  <c r="F7218" i="12"/>
  <c r="G7218" i="12" s="1"/>
  <c r="E7217" i="12"/>
  <c r="P7215" i="12" l="1"/>
  <c r="Q7215" i="12"/>
  <c r="R7214" i="12"/>
  <c r="L7216" i="12"/>
  <c r="M7216" i="12"/>
  <c r="N7215" i="12"/>
  <c r="I7216" i="12"/>
  <c r="J7216" i="12" s="1"/>
  <c r="H7217" i="12"/>
  <c r="F7219" i="12"/>
  <c r="G7219" i="12" s="1"/>
  <c r="E7218" i="12"/>
  <c r="P7216" i="12" l="1"/>
  <c r="Q7216" i="12"/>
  <c r="R7215" i="12"/>
  <c r="L7217" i="12"/>
  <c r="M7217" i="12"/>
  <c r="N7216" i="12"/>
  <c r="I7217" i="12"/>
  <c r="J7217" i="12" s="1"/>
  <c r="H7218" i="12"/>
  <c r="E7219" i="12"/>
  <c r="F7220" i="12"/>
  <c r="G7220" i="12" s="1"/>
  <c r="P7217" i="12" l="1"/>
  <c r="Q7217" i="12"/>
  <c r="R7216" i="12"/>
  <c r="L7218" i="12"/>
  <c r="M7218" i="12"/>
  <c r="N7217" i="12"/>
  <c r="I7218" i="12"/>
  <c r="J7218" i="12" s="1"/>
  <c r="H7219" i="12"/>
  <c r="F7221" i="12"/>
  <c r="G7221" i="12" s="1"/>
  <c r="E7220" i="12"/>
  <c r="P7218" i="12" l="1"/>
  <c r="Q7218" i="12"/>
  <c r="R7217" i="12"/>
  <c r="L7219" i="12"/>
  <c r="M7219" i="12"/>
  <c r="N7218" i="12"/>
  <c r="I7219" i="12"/>
  <c r="J7219" i="12" s="1"/>
  <c r="H7220" i="12"/>
  <c r="E7221" i="12"/>
  <c r="F7222" i="12"/>
  <c r="G7222" i="12" s="1"/>
  <c r="P7219" i="12" l="1"/>
  <c r="Q7219" i="12"/>
  <c r="R7218" i="12"/>
  <c r="L7220" i="12"/>
  <c r="M7220" i="12"/>
  <c r="N7219" i="12"/>
  <c r="I7220" i="12"/>
  <c r="J7220" i="12" s="1"/>
  <c r="H7221" i="12"/>
  <c r="F7223" i="12"/>
  <c r="G7223" i="12" s="1"/>
  <c r="E7222" i="12"/>
  <c r="P7220" i="12" l="1"/>
  <c r="Q7220" i="12"/>
  <c r="R7219" i="12"/>
  <c r="L7221" i="12"/>
  <c r="M7221" i="12"/>
  <c r="N7220" i="12"/>
  <c r="I7221" i="12"/>
  <c r="J7221" i="12" s="1"/>
  <c r="H7222" i="12"/>
  <c r="E7223" i="12"/>
  <c r="F7224" i="12"/>
  <c r="G7224" i="12" s="1"/>
  <c r="P7221" i="12" l="1"/>
  <c r="Q7221" i="12"/>
  <c r="R7220" i="12"/>
  <c r="L7222" i="12"/>
  <c r="M7222" i="12"/>
  <c r="N7221" i="12"/>
  <c r="I7222" i="12"/>
  <c r="J7222" i="12" s="1"/>
  <c r="H7223" i="12"/>
  <c r="M7223" i="12" s="1"/>
  <c r="F7225" i="12"/>
  <c r="G7225" i="12" s="1"/>
  <c r="E7224" i="12"/>
  <c r="P7222" i="12" l="1"/>
  <c r="Q7222" i="12"/>
  <c r="Q7223" i="12" s="1"/>
  <c r="R7221" i="12"/>
  <c r="N7222" i="12"/>
  <c r="I7223" i="12"/>
  <c r="J7223" i="12" s="1"/>
  <c r="L7223" i="12"/>
  <c r="N7223" i="12" s="1"/>
  <c r="H7224" i="12"/>
  <c r="E7225" i="12"/>
  <c r="F7226" i="12"/>
  <c r="G7226" i="12" s="1"/>
  <c r="P7223" i="12" l="1"/>
  <c r="R7223" i="12" s="1"/>
  <c r="R7222" i="12"/>
  <c r="L7224" i="12"/>
  <c r="M7224" i="12"/>
  <c r="I7224" i="12"/>
  <c r="J7224" i="12" s="1"/>
  <c r="H7225" i="12"/>
  <c r="M7225" i="12" s="1"/>
  <c r="F7227" i="12"/>
  <c r="G7227" i="12" s="1"/>
  <c r="E7226" i="12"/>
  <c r="P7224" i="12" l="1"/>
  <c r="Q7224" i="12"/>
  <c r="Q7225" i="12" s="1"/>
  <c r="N7224" i="12"/>
  <c r="I7225" i="12"/>
  <c r="J7225" i="12" s="1"/>
  <c r="L7225" i="12"/>
  <c r="N7225" i="12" s="1"/>
  <c r="H7226" i="12"/>
  <c r="E7227" i="12"/>
  <c r="F7228" i="12"/>
  <c r="G7228" i="12" s="1"/>
  <c r="P7225" i="12" l="1"/>
  <c r="R7225" i="12" s="1"/>
  <c r="R7224" i="12"/>
  <c r="L7226" i="12"/>
  <c r="M7226" i="12"/>
  <c r="I7226" i="12"/>
  <c r="J7226" i="12" s="1"/>
  <c r="H7227" i="12"/>
  <c r="M7227" i="12" s="1"/>
  <c r="F7229" i="12"/>
  <c r="G7229" i="12" s="1"/>
  <c r="E7228" i="12"/>
  <c r="P7226" i="12" l="1"/>
  <c r="Q7226" i="12"/>
  <c r="Q7227" i="12" s="1"/>
  <c r="N7226" i="12"/>
  <c r="I7227" i="12"/>
  <c r="J7227" i="12" s="1"/>
  <c r="L7227" i="12"/>
  <c r="N7227" i="12" s="1"/>
  <c r="H7228" i="12"/>
  <c r="M7228" i="12" s="1"/>
  <c r="E7229" i="12"/>
  <c r="F7230" i="12"/>
  <c r="G7230" i="12" s="1"/>
  <c r="P7227" i="12" l="1"/>
  <c r="R7227" i="12" s="1"/>
  <c r="Q7228" i="12"/>
  <c r="R7226" i="12"/>
  <c r="I7228" i="12"/>
  <c r="J7228" i="12" s="1"/>
  <c r="L7228" i="12"/>
  <c r="N7228" i="12" s="1"/>
  <c r="H7229" i="12"/>
  <c r="M7229" i="12" s="1"/>
  <c r="F7231" i="12"/>
  <c r="G7231" i="12" s="1"/>
  <c r="E7230" i="12"/>
  <c r="P7228" i="12" l="1"/>
  <c r="R7228" i="12" s="1"/>
  <c r="Q7229" i="12"/>
  <c r="I7229" i="12"/>
  <c r="J7229" i="12" s="1"/>
  <c r="L7229" i="12"/>
  <c r="N7229" i="12" s="1"/>
  <c r="H7230" i="12"/>
  <c r="F7232" i="12"/>
  <c r="G7232" i="12" s="1"/>
  <c r="E7231" i="12"/>
  <c r="P7229" i="12" l="1"/>
  <c r="R7229" i="12" s="1"/>
  <c r="L7230" i="12"/>
  <c r="M7230" i="12"/>
  <c r="I7230" i="12"/>
  <c r="J7230" i="12" s="1"/>
  <c r="H7231" i="12"/>
  <c r="M7231" i="12" s="1"/>
  <c r="E7232" i="12"/>
  <c r="F7233" i="12"/>
  <c r="G7233" i="12" s="1"/>
  <c r="P7230" i="12" l="1"/>
  <c r="Q7230" i="12"/>
  <c r="Q7231" i="12" s="1"/>
  <c r="N7230" i="12"/>
  <c r="I7231" i="12"/>
  <c r="J7231" i="12" s="1"/>
  <c r="L7231" i="12"/>
  <c r="N7231" i="12" s="1"/>
  <c r="H7232" i="12"/>
  <c r="F7234" i="12"/>
  <c r="G7234" i="12" s="1"/>
  <c r="E7233" i="12"/>
  <c r="P7231" i="12" l="1"/>
  <c r="R7231" i="12" s="1"/>
  <c r="R7230" i="12"/>
  <c r="L7232" i="12"/>
  <c r="M7232" i="12"/>
  <c r="I7232" i="12"/>
  <c r="J7232" i="12" s="1"/>
  <c r="H7233" i="12"/>
  <c r="E7234" i="12"/>
  <c r="F7235" i="12"/>
  <c r="G7235" i="12" s="1"/>
  <c r="P7232" i="12" l="1"/>
  <c r="Q7232" i="12"/>
  <c r="L7233" i="12"/>
  <c r="M7233" i="12"/>
  <c r="N7232" i="12"/>
  <c r="I7233" i="12"/>
  <c r="J7233" i="12" s="1"/>
  <c r="H7234" i="12"/>
  <c r="F7236" i="12"/>
  <c r="G7236" i="12" s="1"/>
  <c r="E7235" i="12"/>
  <c r="P7233" i="12" l="1"/>
  <c r="Q7233" i="12"/>
  <c r="R7233" i="12" s="1"/>
  <c r="R7232" i="12"/>
  <c r="L7234" i="12"/>
  <c r="M7234" i="12"/>
  <c r="N7233" i="12"/>
  <c r="I7234" i="12"/>
  <c r="J7234" i="12" s="1"/>
  <c r="H7235" i="12"/>
  <c r="M7235" i="12" s="1"/>
  <c r="F7237" i="12"/>
  <c r="G7237" i="12" s="1"/>
  <c r="E7236" i="12"/>
  <c r="P7234" i="12" l="1"/>
  <c r="Q7234" i="12"/>
  <c r="Q7235" i="12" s="1"/>
  <c r="N7234" i="12"/>
  <c r="I7235" i="12"/>
  <c r="J7235" i="12" s="1"/>
  <c r="L7235" i="12"/>
  <c r="N7235" i="12" s="1"/>
  <c r="H7236" i="12"/>
  <c r="M7236" i="12" s="1"/>
  <c r="F7238" i="12"/>
  <c r="G7238" i="12" s="1"/>
  <c r="E7237" i="12"/>
  <c r="P7235" i="12" l="1"/>
  <c r="Q7236" i="12"/>
  <c r="R7234" i="12"/>
  <c r="R7235" i="12"/>
  <c r="I7236" i="12"/>
  <c r="J7236" i="12" s="1"/>
  <c r="L7236" i="12"/>
  <c r="N7236" i="12" s="1"/>
  <c r="H7237" i="12"/>
  <c r="E7238" i="12"/>
  <c r="F7239" i="12"/>
  <c r="G7239" i="12" s="1"/>
  <c r="P7236" i="12" l="1"/>
  <c r="R7236" i="12" s="1"/>
  <c r="L7237" i="12"/>
  <c r="M7237" i="12"/>
  <c r="I7237" i="12"/>
  <c r="J7237" i="12" s="1"/>
  <c r="H7238" i="12"/>
  <c r="F7240" i="12"/>
  <c r="G7240" i="12" s="1"/>
  <c r="E7239" i="12"/>
  <c r="P7237" i="12" l="1"/>
  <c r="Q7237" i="12"/>
  <c r="L7238" i="12"/>
  <c r="M7238" i="12"/>
  <c r="N7237" i="12"/>
  <c r="I7238" i="12"/>
  <c r="J7238" i="12" s="1"/>
  <c r="H7239" i="12"/>
  <c r="F7241" i="12"/>
  <c r="G7241" i="12" s="1"/>
  <c r="E7240" i="12"/>
  <c r="P7238" i="12" l="1"/>
  <c r="Q7238" i="12"/>
  <c r="R7237" i="12"/>
  <c r="L7239" i="12"/>
  <c r="M7239" i="12"/>
  <c r="N7238" i="12"/>
  <c r="I7239" i="12"/>
  <c r="J7239" i="12" s="1"/>
  <c r="H7240" i="12"/>
  <c r="F7242" i="12"/>
  <c r="G7242" i="12" s="1"/>
  <c r="E7241" i="12"/>
  <c r="P7239" i="12" l="1"/>
  <c r="Q7239" i="12"/>
  <c r="R7238" i="12"/>
  <c r="L7240" i="12"/>
  <c r="M7240" i="12"/>
  <c r="N7239" i="12"/>
  <c r="I7240" i="12"/>
  <c r="J7240" i="12" s="1"/>
  <c r="H7241" i="12"/>
  <c r="E7242" i="12"/>
  <c r="F7243" i="12"/>
  <c r="G7243" i="12" s="1"/>
  <c r="P7240" i="12" l="1"/>
  <c r="Q7240" i="12"/>
  <c r="R7239" i="12"/>
  <c r="L7241" i="12"/>
  <c r="M7241" i="12"/>
  <c r="N7240" i="12"/>
  <c r="I7241" i="12"/>
  <c r="J7241" i="12" s="1"/>
  <c r="H7242" i="12"/>
  <c r="F7244" i="12"/>
  <c r="G7244" i="12" s="1"/>
  <c r="E7243" i="12"/>
  <c r="P7241" i="12" l="1"/>
  <c r="Q7241" i="12"/>
  <c r="R7240" i="12"/>
  <c r="L7242" i="12"/>
  <c r="M7242" i="12"/>
  <c r="N7241" i="12"/>
  <c r="I7242" i="12"/>
  <c r="J7242" i="12" s="1"/>
  <c r="H7243" i="12"/>
  <c r="F7245" i="12"/>
  <c r="G7245" i="12" s="1"/>
  <c r="E7244" i="12"/>
  <c r="P7242" i="12" l="1"/>
  <c r="Q7242" i="12"/>
  <c r="R7241" i="12"/>
  <c r="L7243" i="12"/>
  <c r="M7243" i="12"/>
  <c r="N7242" i="12"/>
  <c r="I7243" i="12"/>
  <c r="J7243" i="12" s="1"/>
  <c r="H7244" i="12"/>
  <c r="E7245" i="12"/>
  <c r="F7246" i="12"/>
  <c r="G7246" i="12" s="1"/>
  <c r="P7243" i="12" l="1"/>
  <c r="Q7243" i="12"/>
  <c r="R7242" i="12"/>
  <c r="L7244" i="12"/>
  <c r="M7244" i="12"/>
  <c r="N7243" i="12"/>
  <c r="I7244" i="12"/>
  <c r="J7244" i="12" s="1"/>
  <c r="H7245" i="12"/>
  <c r="F7247" i="12"/>
  <c r="G7247" i="12" s="1"/>
  <c r="E7246" i="12"/>
  <c r="P7244" i="12" l="1"/>
  <c r="Q7244" i="12"/>
  <c r="R7243" i="12"/>
  <c r="L7245" i="12"/>
  <c r="M7245" i="12"/>
  <c r="N7244" i="12"/>
  <c r="I7245" i="12"/>
  <c r="J7245" i="12" s="1"/>
  <c r="H7246" i="12"/>
  <c r="E7247" i="12"/>
  <c r="F7248" i="12"/>
  <c r="G7248" i="12" s="1"/>
  <c r="P7245" i="12" l="1"/>
  <c r="Q7245" i="12"/>
  <c r="R7244" i="12"/>
  <c r="L7246" i="12"/>
  <c r="M7246" i="12"/>
  <c r="N7245" i="12"/>
  <c r="I7246" i="12"/>
  <c r="J7246" i="12" s="1"/>
  <c r="H7247" i="12"/>
  <c r="F7249" i="12"/>
  <c r="G7249" i="12" s="1"/>
  <c r="E7248" i="12"/>
  <c r="P7246" i="12" l="1"/>
  <c r="Q7246" i="12"/>
  <c r="R7245" i="12"/>
  <c r="L7247" i="12"/>
  <c r="M7247" i="12"/>
  <c r="N7246" i="12"/>
  <c r="I7247" i="12"/>
  <c r="J7247" i="12" s="1"/>
  <c r="H7248" i="12"/>
  <c r="M7248" i="12" s="1"/>
  <c r="E7249" i="12"/>
  <c r="F7250" i="12"/>
  <c r="G7250" i="12" s="1"/>
  <c r="P7247" i="12" l="1"/>
  <c r="Q7247" i="12"/>
  <c r="Q7248" i="12" s="1"/>
  <c r="R7246" i="12"/>
  <c r="N7247" i="12"/>
  <c r="I7248" i="12"/>
  <c r="J7248" i="12" s="1"/>
  <c r="L7248" i="12"/>
  <c r="N7248" i="12" s="1"/>
  <c r="H7249" i="12"/>
  <c r="F7251" i="12"/>
  <c r="G7251" i="12" s="1"/>
  <c r="E7250" i="12"/>
  <c r="P7248" i="12" l="1"/>
  <c r="R7248" i="12" s="1"/>
  <c r="R7247" i="12"/>
  <c r="L7249" i="12"/>
  <c r="M7249" i="12"/>
  <c r="I7249" i="12"/>
  <c r="J7249" i="12" s="1"/>
  <c r="H7250" i="12"/>
  <c r="E7251" i="12"/>
  <c r="F7252" i="12"/>
  <c r="G7252" i="12" s="1"/>
  <c r="P7249" i="12" l="1"/>
  <c r="Q7249" i="12"/>
  <c r="L7250" i="12"/>
  <c r="M7250" i="12"/>
  <c r="N7249" i="12"/>
  <c r="I7250" i="12"/>
  <c r="J7250" i="12" s="1"/>
  <c r="H7251" i="12"/>
  <c r="F7253" i="12"/>
  <c r="G7253" i="12" s="1"/>
  <c r="E7252" i="12"/>
  <c r="P7250" i="12" l="1"/>
  <c r="Q7250" i="12"/>
  <c r="R7249" i="12"/>
  <c r="L7251" i="12"/>
  <c r="M7251" i="12"/>
  <c r="N7250" i="12"/>
  <c r="I7251" i="12"/>
  <c r="J7251" i="12" s="1"/>
  <c r="H7252" i="12"/>
  <c r="F7254" i="12"/>
  <c r="G7254" i="12" s="1"/>
  <c r="E7253" i="12"/>
  <c r="P7251" i="12" l="1"/>
  <c r="Q7251" i="12"/>
  <c r="R7250" i="12"/>
  <c r="L7252" i="12"/>
  <c r="M7252" i="12"/>
  <c r="N7251" i="12"/>
  <c r="I7252" i="12"/>
  <c r="J7252" i="12" s="1"/>
  <c r="H7253" i="12"/>
  <c r="F7255" i="12"/>
  <c r="G7255" i="12" s="1"/>
  <c r="E7254" i="12"/>
  <c r="P7252" i="12" l="1"/>
  <c r="Q7252" i="12"/>
  <c r="R7251" i="12"/>
  <c r="L7253" i="12"/>
  <c r="M7253" i="12"/>
  <c r="N7252" i="12"/>
  <c r="I7253" i="12"/>
  <c r="J7253" i="12" s="1"/>
  <c r="H7254" i="12"/>
  <c r="F7256" i="12"/>
  <c r="G7256" i="12" s="1"/>
  <c r="E7255" i="12"/>
  <c r="P7253" i="12" l="1"/>
  <c r="Q7253" i="12"/>
  <c r="R7252" i="12"/>
  <c r="L7254" i="12"/>
  <c r="M7254" i="12"/>
  <c r="N7253" i="12"/>
  <c r="I7254" i="12"/>
  <c r="J7254" i="12" s="1"/>
  <c r="H7255" i="12"/>
  <c r="E7256" i="12"/>
  <c r="F7257" i="12"/>
  <c r="G7257" i="12" s="1"/>
  <c r="P7254" i="12" l="1"/>
  <c r="Q7254" i="12"/>
  <c r="R7253" i="12"/>
  <c r="L7255" i="12"/>
  <c r="M7255" i="12"/>
  <c r="N7254" i="12"/>
  <c r="I7255" i="12"/>
  <c r="J7255" i="12" s="1"/>
  <c r="H7256" i="12"/>
  <c r="F7258" i="12"/>
  <c r="G7258" i="12" s="1"/>
  <c r="E7257" i="12"/>
  <c r="P7255" i="12" l="1"/>
  <c r="Q7255" i="12"/>
  <c r="R7254" i="12"/>
  <c r="L7256" i="12"/>
  <c r="M7256" i="12"/>
  <c r="N7255" i="12"/>
  <c r="I7256" i="12"/>
  <c r="J7256" i="12" s="1"/>
  <c r="H7257" i="12"/>
  <c r="F7259" i="12"/>
  <c r="G7259" i="12" s="1"/>
  <c r="E7258" i="12"/>
  <c r="P7256" i="12" l="1"/>
  <c r="Q7256" i="12"/>
  <c r="R7255" i="12"/>
  <c r="L7257" i="12"/>
  <c r="M7257" i="12"/>
  <c r="N7256" i="12"/>
  <c r="I7257" i="12"/>
  <c r="J7257" i="12" s="1"/>
  <c r="H7258" i="12"/>
  <c r="E7259" i="12"/>
  <c r="F7260" i="12"/>
  <c r="G7260" i="12" s="1"/>
  <c r="P7257" i="12" l="1"/>
  <c r="Q7257" i="12"/>
  <c r="R7256" i="12"/>
  <c r="L7258" i="12"/>
  <c r="M7258" i="12"/>
  <c r="N7257" i="12"/>
  <c r="I7258" i="12"/>
  <c r="J7258" i="12" s="1"/>
  <c r="H7259" i="12"/>
  <c r="F7261" i="12"/>
  <c r="G7261" i="12" s="1"/>
  <c r="E7260" i="12"/>
  <c r="P7258" i="12" l="1"/>
  <c r="Q7258" i="12"/>
  <c r="R7257" i="12"/>
  <c r="L7259" i="12"/>
  <c r="M7259" i="12"/>
  <c r="N7258" i="12"/>
  <c r="I7259" i="12"/>
  <c r="J7259" i="12" s="1"/>
  <c r="H7260" i="12"/>
  <c r="E7261" i="12"/>
  <c r="F7262" i="12"/>
  <c r="G7262" i="12" s="1"/>
  <c r="P7259" i="12" l="1"/>
  <c r="Q7259" i="12"/>
  <c r="R7258" i="12"/>
  <c r="L7260" i="12"/>
  <c r="M7260" i="12"/>
  <c r="N7259" i="12"/>
  <c r="I7260" i="12"/>
  <c r="J7260" i="12" s="1"/>
  <c r="H7261" i="12"/>
  <c r="F7263" i="12"/>
  <c r="G7263" i="12" s="1"/>
  <c r="E7262" i="12"/>
  <c r="P7260" i="12" l="1"/>
  <c r="Q7260" i="12"/>
  <c r="R7259" i="12"/>
  <c r="L7261" i="12"/>
  <c r="M7261" i="12"/>
  <c r="N7260" i="12"/>
  <c r="I7261" i="12"/>
  <c r="J7261" i="12" s="1"/>
  <c r="H7262" i="12"/>
  <c r="E7263" i="12"/>
  <c r="F7264" i="12"/>
  <c r="G7264" i="12" s="1"/>
  <c r="P7261" i="12" l="1"/>
  <c r="Q7261" i="12"/>
  <c r="R7260" i="12"/>
  <c r="L7262" i="12"/>
  <c r="M7262" i="12"/>
  <c r="N7261" i="12"/>
  <c r="I7262" i="12"/>
  <c r="J7262" i="12" s="1"/>
  <c r="H7263" i="12"/>
  <c r="F7265" i="12"/>
  <c r="G7265" i="12" s="1"/>
  <c r="E7264" i="12"/>
  <c r="P7262" i="12" l="1"/>
  <c r="Q7262" i="12"/>
  <c r="R7261" i="12"/>
  <c r="L7263" i="12"/>
  <c r="M7263" i="12"/>
  <c r="N7262" i="12"/>
  <c r="I7263" i="12"/>
  <c r="J7263" i="12" s="1"/>
  <c r="H7264" i="12"/>
  <c r="E7265" i="12"/>
  <c r="F7266" i="12"/>
  <c r="G7266" i="12" s="1"/>
  <c r="P7263" i="12" l="1"/>
  <c r="Q7263" i="12"/>
  <c r="R7262" i="12"/>
  <c r="L7264" i="12"/>
  <c r="M7264" i="12"/>
  <c r="N7263" i="12"/>
  <c r="I7264" i="12"/>
  <c r="J7264" i="12" s="1"/>
  <c r="H7265" i="12"/>
  <c r="F7267" i="12"/>
  <c r="G7267" i="12" s="1"/>
  <c r="E7266" i="12"/>
  <c r="P7264" i="12" l="1"/>
  <c r="Q7264" i="12"/>
  <c r="R7263" i="12"/>
  <c r="L7265" i="12"/>
  <c r="M7265" i="12"/>
  <c r="N7264" i="12"/>
  <c r="I7265" i="12"/>
  <c r="J7265" i="12" s="1"/>
  <c r="H7266" i="12"/>
  <c r="F7268" i="12"/>
  <c r="G7268" i="12" s="1"/>
  <c r="E7267" i="12"/>
  <c r="P7265" i="12" l="1"/>
  <c r="Q7265" i="12"/>
  <c r="R7264" i="12"/>
  <c r="L7266" i="12"/>
  <c r="M7266" i="12"/>
  <c r="N7265" i="12"/>
  <c r="I7266" i="12"/>
  <c r="J7266" i="12" s="1"/>
  <c r="H7267" i="12"/>
  <c r="M7267" i="12" s="1"/>
  <c r="E7268" i="12"/>
  <c r="F7269" i="12"/>
  <c r="G7269" i="12" s="1"/>
  <c r="P7266" i="12" l="1"/>
  <c r="Q7266" i="12"/>
  <c r="Q7267" i="12" s="1"/>
  <c r="R7265" i="12"/>
  <c r="N7266" i="12"/>
  <c r="I7267" i="12"/>
  <c r="J7267" i="12" s="1"/>
  <c r="L7267" i="12"/>
  <c r="N7267" i="12" s="1"/>
  <c r="H7268" i="12"/>
  <c r="F7270" i="12"/>
  <c r="G7270" i="12" s="1"/>
  <c r="E7269" i="12"/>
  <c r="P7267" i="12" l="1"/>
  <c r="R7267" i="12" s="1"/>
  <c r="R7266" i="12"/>
  <c r="L7268" i="12"/>
  <c r="M7268" i="12"/>
  <c r="I7268" i="12"/>
  <c r="J7268" i="12" s="1"/>
  <c r="H7269" i="12"/>
  <c r="F7271" i="12"/>
  <c r="G7271" i="12" s="1"/>
  <c r="E7270" i="12"/>
  <c r="P7268" i="12" l="1"/>
  <c r="Q7268" i="12"/>
  <c r="L7269" i="12"/>
  <c r="M7269" i="12"/>
  <c r="N7268" i="12"/>
  <c r="I7269" i="12"/>
  <c r="J7269" i="12" s="1"/>
  <c r="H7270" i="12"/>
  <c r="F7272" i="12"/>
  <c r="G7272" i="12" s="1"/>
  <c r="E7271" i="12"/>
  <c r="P7269" i="12" l="1"/>
  <c r="Q7269" i="12"/>
  <c r="R7268" i="12"/>
  <c r="L7270" i="12"/>
  <c r="M7270" i="12"/>
  <c r="N7269" i="12"/>
  <c r="I7270" i="12"/>
  <c r="J7270" i="12" s="1"/>
  <c r="H7271" i="12"/>
  <c r="F7273" i="12"/>
  <c r="G7273" i="12" s="1"/>
  <c r="E7272" i="12"/>
  <c r="P7270" i="12" l="1"/>
  <c r="Q7270" i="12"/>
  <c r="R7269" i="12"/>
  <c r="L7271" i="12"/>
  <c r="M7271" i="12"/>
  <c r="N7270" i="12"/>
  <c r="I7271" i="12"/>
  <c r="J7271" i="12" s="1"/>
  <c r="H7272" i="12"/>
  <c r="M7272" i="12" s="1"/>
  <c r="F7274" i="12"/>
  <c r="G7274" i="12" s="1"/>
  <c r="E7273" i="12"/>
  <c r="P7271" i="12" l="1"/>
  <c r="Q7271" i="12"/>
  <c r="Q7272" i="12" s="1"/>
  <c r="R7270" i="12"/>
  <c r="N7271" i="12"/>
  <c r="I7272" i="12"/>
  <c r="J7272" i="12" s="1"/>
  <c r="L7272" i="12"/>
  <c r="N7272" i="12" s="1"/>
  <c r="H7273" i="12"/>
  <c r="E7274" i="12"/>
  <c r="F7275" i="12"/>
  <c r="G7275" i="12" s="1"/>
  <c r="R7271" i="12" l="1"/>
  <c r="P7272" i="12"/>
  <c r="L7273" i="12"/>
  <c r="M7273" i="12"/>
  <c r="I7273" i="12"/>
  <c r="J7273" i="12" s="1"/>
  <c r="H7274" i="12"/>
  <c r="F7276" i="12"/>
  <c r="G7276" i="12" s="1"/>
  <c r="E7275" i="12"/>
  <c r="P7273" i="12" l="1"/>
  <c r="R7272" i="12"/>
  <c r="Q7273" i="12"/>
  <c r="L7274" i="12"/>
  <c r="M7274" i="12"/>
  <c r="N7273" i="12"/>
  <c r="I7274" i="12"/>
  <c r="J7274" i="12" s="1"/>
  <c r="H7275" i="12"/>
  <c r="F7277" i="12"/>
  <c r="G7277" i="12" s="1"/>
  <c r="E7276" i="12"/>
  <c r="P7274" i="12" l="1"/>
  <c r="Q7274" i="12"/>
  <c r="R7273" i="12"/>
  <c r="L7275" i="12"/>
  <c r="M7275" i="12"/>
  <c r="N7274" i="12"/>
  <c r="I7275" i="12"/>
  <c r="J7275" i="12" s="1"/>
  <c r="H7276" i="12"/>
  <c r="F7278" i="12"/>
  <c r="G7278" i="12" s="1"/>
  <c r="E7277" i="12"/>
  <c r="P7275" i="12" l="1"/>
  <c r="Q7275" i="12"/>
  <c r="R7274" i="12"/>
  <c r="L7276" i="12"/>
  <c r="M7276" i="12"/>
  <c r="N7275" i="12"/>
  <c r="I7276" i="12"/>
  <c r="J7276" i="12" s="1"/>
  <c r="H7277" i="12"/>
  <c r="F7279" i="12"/>
  <c r="G7279" i="12" s="1"/>
  <c r="E7278" i="12"/>
  <c r="P7276" i="12" l="1"/>
  <c r="Q7276" i="12"/>
  <c r="R7275" i="12"/>
  <c r="L7277" i="12"/>
  <c r="M7277" i="12"/>
  <c r="N7276" i="12"/>
  <c r="I7277" i="12"/>
  <c r="J7277" i="12" s="1"/>
  <c r="H7278" i="12"/>
  <c r="E7279" i="12"/>
  <c r="F7280" i="12"/>
  <c r="G7280" i="12" s="1"/>
  <c r="P7277" i="12" l="1"/>
  <c r="Q7277" i="12"/>
  <c r="R7276" i="12"/>
  <c r="L7278" i="12"/>
  <c r="M7278" i="12"/>
  <c r="N7277" i="12"/>
  <c r="I7278" i="12"/>
  <c r="J7278" i="12" s="1"/>
  <c r="H7279" i="12"/>
  <c r="F7281" i="12"/>
  <c r="G7281" i="12" s="1"/>
  <c r="E7280" i="12"/>
  <c r="P7278" i="12" l="1"/>
  <c r="Q7278" i="12"/>
  <c r="R7277" i="12"/>
  <c r="L7279" i="12"/>
  <c r="M7279" i="12"/>
  <c r="N7278" i="12"/>
  <c r="I7279" i="12"/>
  <c r="J7279" i="12" s="1"/>
  <c r="H7280" i="12"/>
  <c r="E7281" i="12"/>
  <c r="F7282" i="12"/>
  <c r="G7282" i="12" s="1"/>
  <c r="P7279" i="12" l="1"/>
  <c r="Q7279" i="12"/>
  <c r="R7278" i="12"/>
  <c r="L7280" i="12"/>
  <c r="M7280" i="12"/>
  <c r="N7279" i="12"/>
  <c r="I7280" i="12"/>
  <c r="J7280" i="12" s="1"/>
  <c r="H7281" i="12"/>
  <c r="F7283" i="12"/>
  <c r="G7283" i="12" s="1"/>
  <c r="E7282" i="12"/>
  <c r="P7280" i="12" l="1"/>
  <c r="Q7280" i="12"/>
  <c r="R7279" i="12"/>
  <c r="L7281" i="12"/>
  <c r="M7281" i="12"/>
  <c r="N7280" i="12"/>
  <c r="I7281" i="12"/>
  <c r="J7281" i="12" s="1"/>
  <c r="H7282" i="12"/>
  <c r="E7283" i="12"/>
  <c r="F7284" i="12"/>
  <c r="G7284" i="12" s="1"/>
  <c r="P7281" i="12" l="1"/>
  <c r="Q7281" i="12"/>
  <c r="R7280" i="12"/>
  <c r="L7282" i="12"/>
  <c r="M7282" i="12"/>
  <c r="N7281" i="12"/>
  <c r="I7282" i="12"/>
  <c r="J7282" i="12" s="1"/>
  <c r="H7283" i="12"/>
  <c r="F7285" i="12"/>
  <c r="G7285" i="12" s="1"/>
  <c r="E7284" i="12"/>
  <c r="P7282" i="12" l="1"/>
  <c r="Q7282" i="12"/>
  <c r="R7281" i="12"/>
  <c r="L7283" i="12"/>
  <c r="M7283" i="12"/>
  <c r="N7282" i="12"/>
  <c r="I7283" i="12"/>
  <c r="J7283" i="12" s="1"/>
  <c r="H7284" i="12"/>
  <c r="F7286" i="12"/>
  <c r="G7286" i="12" s="1"/>
  <c r="E7285" i="12"/>
  <c r="P7283" i="12" l="1"/>
  <c r="Q7283" i="12"/>
  <c r="R7282" i="12"/>
  <c r="L7284" i="12"/>
  <c r="M7284" i="12"/>
  <c r="N7283" i="12"/>
  <c r="I7284" i="12"/>
  <c r="J7284" i="12" s="1"/>
  <c r="H7285" i="12"/>
  <c r="F7287" i="12"/>
  <c r="G7287" i="12" s="1"/>
  <c r="E7286" i="12"/>
  <c r="P7284" i="12" l="1"/>
  <c r="Q7284" i="12"/>
  <c r="R7283" i="12"/>
  <c r="L7285" i="12"/>
  <c r="M7285" i="12"/>
  <c r="N7284" i="12"/>
  <c r="I7285" i="12"/>
  <c r="J7285" i="12" s="1"/>
  <c r="H7286" i="12"/>
  <c r="F7288" i="12"/>
  <c r="G7288" i="12" s="1"/>
  <c r="E7287" i="12"/>
  <c r="P7285" i="12" l="1"/>
  <c r="Q7285" i="12"/>
  <c r="R7284" i="12"/>
  <c r="L7286" i="12"/>
  <c r="M7286" i="12"/>
  <c r="N7285" i="12"/>
  <c r="I7286" i="12"/>
  <c r="J7286" i="12" s="1"/>
  <c r="H7287" i="12"/>
  <c r="E7288" i="12"/>
  <c r="F7289" i="12"/>
  <c r="G7289" i="12" s="1"/>
  <c r="P7286" i="12" l="1"/>
  <c r="Q7286" i="12"/>
  <c r="R7285" i="12"/>
  <c r="L7287" i="12"/>
  <c r="M7287" i="12"/>
  <c r="N7286" i="12"/>
  <c r="I7287" i="12"/>
  <c r="J7287" i="12" s="1"/>
  <c r="H7288" i="12"/>
  <c r="F7290" i="12"/>
  <c r="G7290" i="12" s="1"/>
  <c r="E7289" i="12"/>
  <c r="P7287" i="12" l="1"/>
  <c r="Q7287" i="12"/>
  <c r="R7286" i="12"/>
  <c r="L7288" i="12"/>
  <c r="M7288" i="12"/>
  <c r="N7287" i="12"/>
  <c r="I7288" i="12"/>
  <c r="J7288" i="12" s="1"/>
  <c r="H7289" i="12"/>
  <c r="F7291" i="12"/>
  <c r="G7291" i="12" s="1"/>
  <c r="E7290" i="12"/>
  <c r="P7288" i="12" l="1"/>
  <c r="Q7288" i="12"/>
  <c r="R7287" i="12"/>
  <c r="L7289" i="12"/>
  <c r="M7289" i="12"/>
  <c r="N7288" i="12"/>
  <c r="I7289" i="12"/>
  <c r="J7289" i="12" s="1"/>
  <c r="H7290" i="12"/>
  <c r="M7290" i="12" s="1"/>
  <c r="F7292" i="12"/>
  <c r="G7292" i="12" s="1"/>
  <c r="E7291" i="12"/>
  <c r="P7289" i="12" l="1"/>
  <c r="Q7289" i="12"/>
  <c r="Q7290" i="12" s="1"/>
  <c r="R7288" i="12"/>
  <c r="N7289" i="12"/>
  <c r="I7290" i="12"/>
  <c r="J7290" i="12" s="1"/>
  <c r="L7290" i="12"/>
  <c r="N7290" i="12" s="1"/>
  <c r="H7291" i="12"/>
  <c r="F7293" i="12"/>
  <c r="G7293" i="12" s="1"/>
  <c r="E7292" i="12"/>
  <c r="P7290" i="12" l="1"/>
  <c r="R7290" i="12" s="1"/>
  <c r="R7289" i="12"/>
  <c r="L7291" i="12"/>
  <c r="M7291" i="12"/>
  <c r="I7291" i="12"/>
  <c r="J7291" i="12" s="1"/>
  <c r="H7292" i="12"/>
  <c r="M7292" i="12" s="1"/>
  <c r="E7293" i="12"/>
  <c r="F7294" i="12"/>
  <c r="G7294" i="12" s="1"/>
  <c r="P7291" i="12" l="1"/>
  <c r="Q7291" i="12"/>
  <c r="Q7292" i="12" s="1"/>
  <c r="N7291" i="12"/>
  <c r="I7292" i="12"/>
  <c r="J7292" i="12" s="1"/>
  <c r="L7292" i="12"/>
  <c r="N7292" i="12" s="1"/>
  <c r="H7293" i="12"/>
  <c r="M7293" i="12" s="1"/>
  <c r="F7295" i="12"/>
  <c r="G7295" i="12" s="1"/>
  <c r="E7294" i="12"/>
  <c r="P7292" i="12" l="1"/>
  <c r="Q7293" i="12"/>
  <c r="R7292" i="12"/>
  <c r="R7291" i="12"/>
  <c r="I7293" i="12"/>
  <c r="J7293" i="12" s="1"/>
  <c r="L7293" i="12"/>
  <c r="N7293" i="12" s="1"/>
  <c r="H7294" i="12"/>
  <c r="E7295" i="12"/>
  <c r="F7296" i="12"/>
  <c r="G7296" i="12" s="1"/>
  <c r="P7293" i="12" l="1"/>
  <c r="R7293" i="12" s="1"/>
  <c r="L7294" i="12"/>
  <c r="M7294" i="12"/>
  <c r="I7294" i="12"/>
  <c r="J7294" i="12" s="1"/>
  <c r="H7295" i="12"/>
  <c r="F7297" i="12"/>
  <c r="G7297" i="12" s="1"/>
  <c r="E7296" i="12"/>
  <c r="P7294" i="12" l="1"/>
  <c r="Q7294" i="12"/>
  <c r="L7295" i="12"/>
  <c r="M7295" i="12"/>
  <c r="N7294" i="12"/>
  <c r="I7295" i="12"/>
  <c r="J7295" i="12" s="1"/>
  <c r="H7296" i="12"/>
  <c r="F7298" i="12"/>
  <c r="G7298" i="12" s="1"/>
  <c r="E7297" i="12"/>
  <c r="P7295" i="12" l="1"/>
  <c r="Q7295" i="12"/>
  <c r="R7294" i="12"/>
  <c r="L7296" i="12"/>
  <c r="M7296" i="12"/>
  <c r="N7295" i="12"/>
  <c r="I7296" i="12"/>
  <c r="J7296" i="12" s="1"/>
  <c r="H7297" i="12"/>
  <c r="E7298" i="12"/>
  <c r="F7299" i="12"/>
  <c r="G7299" i="12" s="1"/>
  <c r="P7296" i="12" l="1"/>
  <c r="Q7296" i="12"/>
  <c r="R7295" i="12"/>
  <c r="L7297" i="12"/>
  <c r="M7297" i="12"/>
  <c r="N7296" i="12"/>
  <c r="I7297" i="12"/>
  <c r="J7297" i="12" s="1"/>
  <c r="H7298" i="12"/>
  <c r="F7300" i="12"/>
  <c r="G7300" i="12" s="1"/>
  <c r="E7299" i="12"/>
  <c r="R7296" i="12" l="1"/>
  <c r="P7297" i="12"/>
  <c r="Q7297" i="12"/>
  <c r="L7298" i="12"/>
  <c r="M7298" i="12"/>
  <c r="N7297" i="12"/>
  <c r="I7298" i="12"/>
  <c r="J7298" i="12" s="1"/>
  <c r="H7299" i="12"/>
  <c r="E7300" i="12"/>
  <c r="F7301" i="12"/>
  <c r="G7301" i="12" s="1"/>
  <c r="P7298" i="12" l="1"/>
  <c r="Q7298" i="12"/>
  <c r="R7297" i="12"/>
  <c r="L7299" i="12"/>
  <c r="M7299" i="12"/>
  <c r="N7298" i="12"/>
  <c r="I7299" i="12"/>
  <c r="J7299" i="12" s="1"/>
  <c r="H7300" i="12"/>
  <c r="F7302" i="12"/>
  <c r="G7302" i="12" s="1"/>
  <c r="E7301" i="12"/>
  <c r="P7299" i="12" l="1"/>
  <c r="Q7299" i="12"/>
  <c r="R7298" i="12"/>
  <c r="L7300" i="12"/>
  <c r="M7300" i="12"/>
  <c r="N7299" i="12"/>
  <c r="I7300" i="12"/>
  <c r="J7300" i="12" s="1"/>
  <c r="H7301" i="12"/>
  <c r="M7301" i="12" s="1"/>
  <c r="E7302" i="12"/>
  <c r="F7303" i="12"/>
  <c r="G7303" i="12" s="1"/>
  <c r="P7300" i="12" l="1"/>
  <c r="Q7300" i="12"/>
  <c r="Q7301" i="12" s="1"/>
  <c r="R7299" i="12"/>
  <c r="N7300" i="12"/>
  <c r="I7301" i="12"/>
  <c r="J7301" i="12" s="1"/>
  <c r="L7301" i="12"/>
  <c r="N7301" i="12" s="1"/>
  <c r="H7302" i="12"/>
  <c r="F7304" i="12"/>
  <c r="G7304" i="12" s="1"/>
  <c r="E7303" i="12"/>
  <c r="P7301" i="12" l="1"/>
  <c r="R7301" i="12" s="1"/>
  <c r="R7300" i="12"/>
  <c r="L7302" i="12"/>
  <c r="M7302" i="12"/>
  <c r="I7302" i="12"/>
  <c r="J7302" i="12" s="1"/>
  <c r="H7303" i="12"/>
  <c r="F7305" i="12"/>
  <c r="G7305" i="12" s="1"/>
  <c r="E7304" i="12"/>
  <c r="P7302" i="12" l="1"/>
  <c r="Q7302" i="12"/>
  <c r="L7303" i="12"/>
  <c r="M7303" i="12"/>
  <c r="N7302" i="12"/>
  <c r="I7303" i="12"/>
  <c r="J7303" i="12" s="1"/>
  <c r="H7304" i="12"/>
  <c r="F7306" i="12"/>
  <c r="G7306" i="12" s="1"/>
  <c r="E7305" i="12"/>
  <c r="P7303" i="12" l="1"/>
  <c r="Q7303" i="12"/>
  <c r="R7302" i="12"/>
  <c r="L7304" i="12"/>
  <c r="M7304" i="12"/>
  <c r="N7303" i="12"/>
  <c r="I7304" i="12"/>
  <c r="J7304" i="12" s="1"/>
  <c r="H7305" i="12"/>
  <c r="F7307" i="12"/>
  <c r="G7307" i="12" s="1"/>
  <c r="E7306" i="12"/>
  <c r="P7304" i="12" l="1"/>
  <c r="Q7304" i="12"/>
  <c r="R7303" i="12"/>
  <c r="L7305" i="12"/>
  <c r="M7305" i="12"/>
  <c r="N7304" i="12"/>
  <c r="I7305" i="12"/>
  <c r="J7305" i="12" s="1"/>
  <c r="H7306" i="12"/>
  <c r="E7307" i="12"/>
  <c r="F7308" i="12"/>
  <c r="G7308" i="12" s="1"/>
  <c r="P7305" i="12" l="1"/>
  <c r="Q7305" i="12"/>
  <c r="R7304" i="12"/>
  <c r="L7306" i="12"/>
  <c r="M7306" i="12"/>
  <c r="N7305" i="12"/>
  <c r="I7306" i="12"/>
  <c r="J7306" i="12" s="1"/>
  <c r="H7307" i="12"/>
  <c r="F7309" i="12"/>
  <c r="G7309" i="12" s="1"/>
  <c r="E7308" i="12"/>
  <c r="P7306" i="12" l="1"/>
  <c r="Q7306" i="12"/>
  <c r="R7305" i="12"/>
  <c r="L7307" i="12"/>
  <c r="M7307" i="12"/>
  <c r="N7306" i="12"/>
  <c r="I7307" i="12"/>
  <c r="J7307" i="12" s="1"/>
  <c r="H7308" i="12"/>
  <c r="E7309" i="12"/>
  <c r="F7310" i="12"/>
  <c r="G7310" i="12" s="1"/>
  <c r="P7307" i="12" l="1"/>
  <c r="Q7307" i="12"/>
  <c r="R7306" i="12"/>
  <c r="L7308" i="12"/>
  <c r="M7308" i="12"/>
  <c r="N7307" i="12"/>
  <c r="I7308" i="12"/>
  <c r="J7308" i="12" s="1"/>
  <c r="H7309" i="12"/>
  <c r="F7311" i="12"/>
  <c r="G7311" i="12" s="1"/>
  <c r="E7310" i="12"/>
  <c r="P7308" i="12" l="1"/>
  <c r="Q7308" i="12"/>
  <c r="R7308" i="12" s="1"/>
  <c r="R7307" i="12"/>
  <c r="L7309" i="12"/>
  <c r="M7309" i="12"/>
  <c r="N7308" i="12"/>
  <c r="I7309" i="12"/>
  <c r="J7309" i="12" s="1"/>
  <c r="H7310" i="12"/>
  <c r="F7312" i="12"/>
  <c r="G7312" i="12" s="1"/>
  <c r="E7311" i="12"/>
  <c r="P7309" i="12" l="1"/>
  <c r="Q7309" i="12"/>
  <c r="L7310" i="12"/>
  <c r="M7310" i="12"/>
  <c r="N7309" i="12"/>
  <c r="I7310" i="12"/>
  <c r="J7310" i="12" s="1"/>
  <c r="H7311" i="12"/>
  <c r="E7312" i="12"/>
  <c r="F7313" i="12"/>
  <c r="G7313" i="12" s="1"/>
  <c r="P7310" i="12" l="1"/>
  <c r="Q7310" i="12"/>
  <c r="R7309" i="12"/>
  <c r="L7311" i="12"/>
  <c r="M7311" i="12"/>
  <c r="N7310" i="12"/>
  <c r="I7311" i="12"/>
  <c r="J7311" i="12" s="1"/>
  <c r="H7312" i="12"/>
  <c r="F7314" i="12"/>
  <c r="G7314" i="12" s="1"/>
  <c r="E7313" i="12"/>
  <c r="P7311" i="12" l="1"/>
  <c r="Q7311" i="12"/>
  <c r="R7310" i="12"/>
  <c r="L7312" i="12"/>
  <c r="M7312" i="12"/>
  <c r="N7311" i="12"/>
  <c r="I7312" i="12"/>
  <c r="J7312" i="12" s="1"/>
  <c r="H7313" i="12"/>
  <c r="E7314" i="12"/>
  <c r="F7315" i="12"/>
  <c r="G7315" i="12" s="1"/>
  <c r="P7312" i="12" l="1"/>
  <c r="Q7312" i="12"/>
  <c r="R7311" i="12"/>
  <c r="L7313" i="12"/>
  <c r="M7313" i="12"/>
  <c r="N7312" i="12"/>
  <c r="I7313" i="12"/>
  <c r="J7313" i="12" s="1"/>
  <c r="H7314" i="12"/>
  <c r="F7316" i="12"/>
  <c r="G7316" i="12" s="1"/>
  <c r="E7315" i="12"/>
  <c r="P7313" i="12" l="1"/>
  <c r="Q7313" i="12"/>
  <c r="R7312" i="12"/>
  <c r="L7314" i="12"/>
  <c r="M7314" i="12"/>
  <c r="N7313" i="12"/>
  <c r="I7314" i="12"/>
  <c r="J7314" i="12" s="1"/>
  <c r="H7315" i="12"/>
  <c r="E7316" i="12"/>
  <c r="F7317" i="12"/>
  <c r="G7317" i="12" s="1"/>
  <c r="P7314" i="12" l="1"/>
  <c r="Q7314" i="12"/>
  <c r="R7313" i="12"/>
  <c r="L7315" i="12"/>
  <c r="M7315" i="12"/>
  <c r="N7314" i="12"/>
  <c r="I7315" i="12"/>
  <c r="J7315" i="12" s="1"/>
  <c r="H7316" i="12"/>
  <c r="F7318" i="12"/>
  <c r="G7318" i="12" s="1"/>
  <c r="E7317" i="12"/>
  <c r="P7315" i="12" l="1"/>
  <c r="Q7315" i="12"/>
  <c r="R7314" i="12"/>
  <c r="L7316" i="12"/>
  <c r="M7316" i="12"/>
  <c r="N7315" i="12"/>
  <c r="I7316" i="12"/>
  <c r="J7316" i="12" s="1"/>
  <c r="H7317" i="12"/>
  <c r="M7317" i="12" s="1"/>
  <c r="E7318" i="12"/>
  <c r="F7319" i="12"/>
  <c r="G7319" i="12" s="1"/>
  <c r="P7316" i="12" l="1"/>
  <c r="Q7316" i="12"/>
  <c r="Q7317" i="12" s="1"/>
  <c r="R7315" i="12"/>
  <c r="N7316" i="12"/>
  <c r="I7317" i="12"/>
  <c r="J7317" i="12" s="1"/>
  <c r="L7317" i="12"/>
  <c r="N7317" i="12" s="1"/>
  <c r="H7318" i="12"/>
  <c r="F7320" i="12"/>
  <c r="G7320" i="12" s="1"/>
  <c r="E7319" i="12"/>
  <c r="P7317" i="12" l="1"/>
  <c r="R7317" i="12" s="1"/>
  <c r="R7316" i="12"/>
  <c r="L7318" i="12"/>
  <c r="M7318" i="12"/>
  <c r="I7318" i="12"/>
  <c r="J7318" i="12" s="1"/>
  <c r="H7319" i="12"/>
  <c r="F7321" i="12"/>
  <c r="G7321" i="12" s="1"/>
  <c r="E7320" i="12"/>
  <c r="P7318" i="12" l="1"/>
  <c r="Q7318" i="12"/>
  <c r="L7319" i="12"/>
  <c r="M7319" i="12"/>
  <c r="N7318" i="12"/>
  <c r="I7319" i="12"/>
  <c r="J7319" i="12" s="1"/>
  <c r="H7320" i="12"/>
  <c r="F7322" i="12"/>
  <c r="G7322" i="12" s="1"/>
  <c r="E7321" i="12"/>
  <c r="P7319" i="12" l="1"/>
  <c r="Q7319" i="12"/>
  <c r="R7318" i="12"/>
  <c r="L7320" i="12"/>
  <c r="M7320" i="12"/>
  <c r="N7319" i="12"/>
  <c r="I7320" i="12"/>
  <c r="J7320" i="12" s="1"/>
  <c r="H7321" i="12"/>
  <c r="E7322" i="12"/>
  <c r="F7323" i="12"/>
  <c r="G7323" i="12" s="1"/>
  <c r="P7320" i="12" l="1"/>
  <c r="Q7320" i="12"/>
  <c r="R7319" i="12"/>
  <c r="L7321" i="12"/>
  <c r="M7321" i="12"/>
  <c r="N7320" i="12"/>
  <c r="I7321" i="12"/>
  <c r="J7321" i="12" s="1"/>
  <c r="H7322" i="12"/>
  <c r="F7324" i="12"/>
  <c r="G7324" i="12" s="1"/>
  <c r="E7323" i="12"/>
  <c r="P7321" i="12" l="1"/>
  <c r="Q7321" i="12"/>
  <c r="R7320" i="12"/>
  <c r="L7322" i="12"/>
  <c r="M7322" i="12"/>
  <c r="N7321" i="12"/>
  <c r="I7322" i="12"/>
  <c r="J7322" i="12" s="1"/>
  <c r="H7323" i="12"/>
  <c r="E7324" i="12"/>
  <c r="F7325" i="12"/>
  <c r="G7325" i="12" s="1"/>
  <c r="R7321" i="12" l="1"/>
  <c r="P7322" i="12"/>
  <c r="Q7322" i="12"/>
  <c r="L7323" i="12"/>
  <c r="M7323" i="12"/>
  <c r="N7322" i="12"/>
  <c r="I7323" i="12"/>
  <c r="J7323" i="12" s="1"/>
  <c r="H7324" i="12"/>
  <c r="F7326" i="12"/>
  <c r="G7326" i="12" s="1"/>
  <c r="E7325" i="12"/>
  <c r="P7323" i="12" l="1"/>
  <c r="Q7323" i="12"/>
  <c r="R7322" i="12"/>
  <c r="L7324" i="12"/>
  <c r="M7324" i="12"/>
  <c r="N7323" i="12"/>
  <c r="I7324" i="12"/>
  <c r="J7324" i="12" s="1"/>
  <c r="H7325" i="12"/>
  <c r="E7326" i="12"/>
  <c r="F7327" i="12"/>
  <c r="G7327" i="12" s="1"/>
  <c r="P7324" i="12" l="1"/>
  <c r="Q7324" i="12"/>
  <c r="R7323" i="12"/>
  <c r="L7325" i="12"/>
  <c r="M7325" i="12"/>
  <c r="N7324" i="12"/>
  <c r="I7325" i="12"/>
  <c r="J7325" i="12" s="1"/>
  <c r="H7326" i="12"/>
  <c r="M7326" i="12" s="1"/>
  <c r="F7328" i="12"/>
  <c r="G7328" i="12" s="1"/>
  <c r="E7327" i="12"/>
  <c r="P7325" i="12" l="1"/>
  <c r="Q7325" i="12"/>
  <c r="Q7326" i="12" s="1"/>
  <c r="R7324" i="12"/>
  <c r="N7325" i="12"/>
  <c r="I7326" i="12"/>
  <c r="J7326" i="12" s="1"/>
  <c r="L7326" i="12"/>
  <c r="N7326" i="12" s="1"/>
  <c r="H7327" i="12"/>
  <c r="M7327" i="12" s="1"/>
  <c r="E7328" i="12"/>
  <c r="F7329" i="12"/>
  <c r="G7329" i="12" s="1"/>
  <c r="P7326" i="12" l="1"/>
  <c r="R7326" i="12" s="1"/>
  <c r="Q7327" i="12"/>
  <c r="R7325" i="12"/>
  <c r="I7327" i="12"/>
  <c r="J7327" i="12" s="1"/>
  <c r="L7327" i="12"/>
  <c r="N7327" i="12" s="1"/>
  <c r="H7328" i="12"/>
  <c r="F7330" i="12"/>
  <c r="G7330" i="12" s="1"/>
  <c r="E7329" i="12"/>
  <c r="P7327" i="12" l="1"/>
  <c r="R7327" i="12" s="1"/>
  <c r="L7328" i="12"/>
  <c r="M7328" i="12"/>
  <c r="I7328" i="12"/>
  <c r="J7328" i="12" s="1"/>
  <c r="H7329" i="12"/>
  <c r="F7331" i="12"/>
  <c r="G7331" i="12" s="1"/>
  <c r="E7330" i="12"/>
  <c r="P7328" i="12" l="1"/>
  <c r="Q7328" i="12"/>
  <c r="L7329" i="12"/>
  <c r="M7329" i="12"/>
  <c r="N7328" i="12"/>
  <c r="I7329" i="12"/>
  <c r="J7329" i="12" s="1"/>
  <c r="H7330" i="12"/>
  <c r="E7331" i="12"/>
  <c r="F7332" i="12"/>
  <c r="G7332" i="12" s="1"/>
  <c r="P7329" i="12" l="1"/>
  <c r="Q7329" i="12"/>
  <c r="R7328" i="12"/>
  <c r="L7330" i="12"/>
  <c r="M7330" i="12"/>
  <c r="N7329" i="12"/>
  <c r="I7330" i="12"/>
  <c r="J7330" i="12" s="1"/>
  <c r="H7331" i="12"/>
  <c r="M7331" i="12" s="1"/>
  <c r="F7333" i="12"/>
  <c r="G7333" i="12" s="1"/>
  <c r="E7332" i="12"/>
  <c r="P7330" i="12" l="1"/>
  <c r="Q7330" i="12"/>
  <c r="Q7331" i="12" s="1"/>
  <c r="R7329" i="12"/>
  <c r="N7330" i="12"/>
  <c r="I7331" i="12"/>
  <c r="J7331" i="12" s="1"/>
  <c r="L7331" i="12"/>
  <c r="N7331" i="12" s="1"/>
  <c r="H7332" i="12"/>
  <c r="M7332" i="12" s="1"/>
  <c r="E7333" i="12"/>
  <c r="F7334" i="12"/>
  <c r="G7334" i="12" s="1"/>
  <c r="P7331" i="12" l="1"/>
  <c r="Q7332" i="12"/>
  <c r="R7331" i="12"/>
  <c r="R7330" i="12"/>
  <c r="I7332" i="12"/>
  <c r="J7332" i="12" s="1"/>
  <c r="L7332" i="12"/>
  <c r="N7332" i="12" s="1"/>
  <c r="H7333" i="12"/>
  <c r="F7335" i="12"/>
  <c r="G7335" i="12" s="1"/>
  <c r="E7334" i="12"/>
  <c r="P7332" i="12" l="1"/>
  <c r="R7332" i="12" s="1"/>
  <c r="L7333" i="12"/>
  <c r="M7333" i="12"/>
  <c r="I7333" i="12"/>
  <c r="J7333" i="12" s="1"/>
  <c r="H7334" i="12"/>
  <c r="M7334" i="12" s="1"/>
  <c r="E7335" i="12"/>
  <c r="F7336" i="12"/>
  <c r="G7336" i="12" s="1"/>
  <c r="P7333" i="12" l="1"/>
  <c r="Q7333" i="12"/>
  <c r="Q7334" i="12" s="1"/>
  <c r="N7333" i="12"/>
  <c r="I7334" i="12"/>
  <c r="J7334" i="12" s="1"/>
  <c r="L7334" i="12"/>
  <c r="N7334" i="12" s="1"/>
  <c r="H7335" i="12"/>
  <c r="F7337" i="12"/>
  <c r="G7337" i="12" s="1"/>
  <c r="E7336" i="12"/>
  <c r="P7334" i="12" l="1"/>
  <c r="R7333" i="12"/>
  <c r="L7335" i="12"/>
  <c r="M7335" i="12"/>
  <c r="I7335" i="12"/>
  <c r="J7335" i="12" s="1"/>
  <c r="H7336" i="12"/>
  <c r="J17" i="12" s="1"/>
  <c r="K17" i="12" s="1"/>
  <c r="E7337" i="12"/>
  <c r="F7338" i="12"/>
  <c r="G7338" i="12" s="1"/>
  <c r="P7335" i="12" l="1"/>
  <c r="R7334" i="12"/>
  <c r="Q7335" i="12"/>
  <c r="L7336" i="12"/>
  <c r="J22" i="12" s="1"/>
  <c r="L22" i="12" s="1"/>
  <c r="M7336" i="12"/>
  <c r="J23" i="12" s="1"/>
  <c r="L23" i="12" s="1"/>
  <c r="N7335" i="12"/>
  <c r="I7336" i="12"/>
  <c r="H7337" i="12"/>
  <c r="F7339" i="12"/>
  <c r="G7339" i="12" s="1"/>
  <c r="E7338" i="12"/>
  <c r="J7336" i="12" l="1"/>
  <c r="J21" i="12" s="1"/>
  <c r="J24" i="12" s="1"/>
  <c r="K24" i="12" s="1"/>
  <c r="J18" i="12"/>
  <c r="K18" i="12" s="1"/>
  <c r="P7336" i="12"/>
  <c r="K22" i="12" s="1"/>
  <c r="M22" i="12" s="1"/>
  <c r="Q7336" i="12"/>
  <c r="K23" i="12" s="1"/>
  <c r="M23" i="12" s="1"/>
  <c r="R7335" i="12"/>
  <c r="L7337" i="12"/>
  <c r="M7337" i="12"/>
  <c r="N7336" i="12"/>
  <c r="I7337" i="12"/>
  <c r="J7337" i="12" s="1"/>
  <c r="H7338" i="12"/>
  <c r="E7339" i="12"/>
  <c r="F7340" i="12"/>
  <c r="G7340" i="12" s="1"/>
  <c r="P7337" i="12" l="1"/>
  <c r="Q7337" i="12"/>
  <c r="R7336" i="12"/>
  <c r="L7338" i="12"/>
  <c r="M7338" i="12"/>
  <c r="N7337" i="12"/>
  <c r="I7338" i="12"/>
  <c r="J7338" i="12" s="1"/>
  <c r="H7339" i="12"/>
  <c r="F7341" i="12"/>
  <c r="G7341" i="12" s="1"/>
  <c r="E7340" i="12"/>
  <c r="P7338" i="12" l="1"/>
  <c r="Q7338" i="12"/>
  <c r="R7337" i="12"/>
  <c r="N7338" i="12"/>
  <c r="L7339" i="12"/>
  <c r="M7339" i="12"/>
  <c r="I7339" i="12"/>
  <c r="J7339" i="12" s="1"/>
  <c r="H7340" i="12"/>
  <c r="F7342" i="12"/>
  <c r="G7342" i="12" s="1"/>
  <c r="E7341" i="12"/>
  <c r="P7339" i="12" l="1"/>
  <c r="Q7339" i="12"/>
  <c r="R7338" i="12"/>
  <c r="L7340" i="12"/>
  <c r="M7340" i="12"/>
  <c r="N7339" i="12"/>
  <c r="I7340" i="12"/>
  <c r="J7340" i="12" s="1"/>
  <c r="H7341" i="12"/>
  <c r="F7343" i="12"/>
  <c r="G7343" i="12" s="1"/>
  <c r="E7342" i="12"/>
  <c r="P7340" i="12" l="1"/>
  <c r="Q7340" i="12"/>
  <c r="R7339" i="12"/>
  <c r="L7341" i="12"/>
  <c r="M7341" i="12"/>
  <c r="N7340" i="12"/>
  <c r="I7341" i="12"/>
  <c r="J7341" i="12" s="1"/>
  <c r="H7342" i="12"/>
  <c r="M7342" i="12" s="1"/>
  <c r="F7344" i="12"/>
  <c r="G7344" i="12" s="1"/>
  <c r="E7343" i="12"/>
  <c r="P7341" i="12" l="1"/>
  <c r="Q7341" i="12"/>
  <c r="Q7342" i="12" s="1"/>
  <c r="R7340" i="12"/>
  <c r="N7341" i="12"/>
  <c r="I7342" i="12"/>
  <c r="J7342" i="12" s="1"/>
  <c r="L7342" i="12"/>
  <c r="N7342" i="12" s="1"/>
  <c r="H7343" i="12"/>
  <c r="E7344" i="12"/>
  <c r="F7345" i="12"/>
  <c r="G7345" i="12" s="1"/>
  <c r="P7342" i="12" l="1"/>
  <c r="R7342" i="12" s="1"/>
  <c r="R7341" i="12"/>
  <c r="L7343" i="12"/>
  <c r="M7343" i="12"/>
  <c r="I7343" i="12"/>
  <c r="J7343" i="12" s="1"/>
  <c r="H7344" i="12"/>
  <c r="F7346" i="12"/>
  <c r="G7346" i="12" s="1"/>
  <c r="E7345" i="12"/>
  <c r="P7343" i="12" l="1"/>
  <c r="Q7343" i="12"/>
  <c r="L7344" i="12"/>
  <c r="M7344" i="12"/>
  <c r="N7343" i="12"/>
  <c r="I7344" i="12"/>
  <c r="J7344" i="12" s="1"/>
  <c r="H7345" i="12"/>
  <c r="E7346" i="12"/>
  <c r="F7347" i="12"/>
  <c r="G7347" i="12" s="1"/>
  <c r="P7344" i="12" l="1"/>
  <c r="Q7344" i="12"/>
  <c r="R7343" i="12"/>
  <c r="L7345" i="12"/>
  <c r="M7345" i="12"/>
  <c r="N7344" i="12"/>
  <c r="I7345" i="12"/>
  <c r="J7345" i="12" s="1"/>
  <c r="H7346" i="12"/>
  <c r="F7348" i="12"/>
  <c r="G7348" i="12" s="1"/>
  <c r="E7347" i="12"/>
  <c r="P7345" i="12" l="1"/>
  <c r="Q7345" i="12"/>
  <c r="R7344" i="12"/>
  <c r="L7346" i="12"/>
  <c r="M7346" i="12"/>
  <c r="N7345" i="12"/>
  <c r="I7346" i="12"/>
  <c r="J7346" i="12" s="1"/>
  <c r="H7347" i="12"/>
  <c r="F7349" i="12"/>
  <c r="G7349" i="12" s="1"/>
  <c r="E7348" i="12"/>
  <c r="P7346" i="12" l="1"/>
  <c r="Q7346" i="12"/>
  <c r="R7345" i="12"/>
  <c r="L7347" i="12"/>
  <c r="M7347" i="12"/>
  <c r="N7346" i="12"/>
  <c r="I7347" i="12"/>
  <c r="J7347" i="12" s="1"/>
  <c r="H7348" i="12"/>
  <c r="M7348" i="12" s="1"/>
  <c r="E7349" i="12"/>
  <c r="F7350" i="12"/>
  <c r="G7350" i="12" s="1"/>
  <c r="P7347" i="12" l="1"/>
  <c r="Q7347" i="12"/>
  <c r="Q7348" i="12" s="1"/>
  <c r="R7346" i="12"/>
  <c r="N7347" i="12"/>
  <c r="I7348" i="12"/>
  <c r="J7348" i="12" s="1"/>
  <c r="L7348" i="12"/>
  <c r="N7348" i="12" s="1"/>
  <c r="H7349" i="12"/>
  <c r="M7349" i="12" s="1"/>
  <c r="F7351" i="12"/>
  <c r="G7351" i="12" s="1"/>
  <c r="E7350" i="12"/>
  <c r="P7348" i="12" l="1"/>
  <c r="Q7349" i="12"/>
  <c r="R7348" i="12"/>
  <c r="R7347" i="12"/>
  <c r="I7349" i="12"/>
  <c r="J7349" i="12" s="1"/>
  <c r="L7349" i="12"/>
  <c r="N7349" i="12" s="1"/>
  <c r="H7350" i="12"/>
  <c r="F7352" i="12"/>
  <c r="G7352" i="12" s="1"/>
  <c r="E7351" i="12"/>
  <c r="P7349" i="12" l="1"/>
  <c r="R7349" i="12" s="1"/>
  <c r="L7350" i="12"/>
  <c r="M7350" i="12"/>
  <c r="I7350" i="12"/>
  <c r="J7350" i="12" s="1"/>
  <c r="H7351" i="12"/>
  <c r="E7352" i="12"/>
  <c r="F7353" i="12"/>
  <c r="G7353" i="12" s="1"/>
  <c r="P7350" i="12" l="1"/>
  <c r="Q7350" i="12"/>
  <c r="L7351" i="12"/>
  <c r="M7351" i="12"/>
  <c r="N7350" i="12"/>
  <c r="I7351" i="12"/>
  <c r="J7351" i="12" s="1"/>
  <c r="H7352" i="12"/>
  <c r="F7354" i="12"/>
  <c r="G7354" i="12" s="1"/>
  <c r="E7353" i="12"/>
  <c r="P7351" i="12" l="1"/>
  <c r="Q7351" i="12"/>
  <c r="R7350" i="12"/>
  <c r="L7352" i="12"/>
  <c r="M7352" i="12"/>
  <c r="N7351" i="12"/>
  <c r="I7352" i="12"/>
  <c r="J7352" i="12" s="1"/>
  <c r="H7353" i="12"/>
  <c r="E7354" i="12"/>
  <c r="F7355" i="12"/>
  <c r="G7355" i="12" s="1"/>
  <c r="P7352" i="12" l="1"/>
  <c r="Q7352" i="12"/>
  <c r="R7351" i="12"/>
  <c r="L7353" i="12"/>
  <c r="M7353" i="12"/>
  <c r="N7352" i="12"/>
  <c r="I7353" i="12"/>
  <c r="J7353" i="12" s="1"/>
  <c r="H7354" i="12"/>
  <c r="F7356" i="12"/>
  <c r="G7356" i="12" s="1"/>
  <c r="E7355" i="12"/>
  <c r="P7353" i="12" l="1"/>
  <c r="Q7353" i="12"/>
  <c r="R7352" i="12"/>
  <c r="L7354" i="12"/>
  <c r="M7354" i="12"/>
  <c r="N7353" i="12"/>
  <c r="I7354" i="12"/>
  <c r="J7354" i="12" s="1"/>
  <c r="H7355" i="12"/>
  <c r="M7355" i="12" s="1"/>
  <c r="E7356" i="12"/>
  <c r="F7357" i="12"/>
  <c r="G7357" i="12" s="1"/>
  <c r="P7354" i="12" l="1"/>
  <c r="Q7354" i="12"/>
  <c r="Q7355" i="12" s="1"/>
  <c r="R7353" i="12"/>
  <c r="N7354" i="12"/>
  <c r="I7355" i="12"/>
  <c r="J7355" i="12" s="1"/>
  <c r="L7355" i="12"/>
  <c r="N7355" i="12" s="1"/>
  <c r="H7356" i="12"/>
  <c r="F7358" i="12"/>
  <c r="G7358" i="12" s="1"/>
  <c r="E7357" i="12"/>
  <c r="P7355" i="12" l="1"/>
  <c r="R7355" i="12" s="1"/>
  <c r="R7354" i="12"/>
  <c r="L7356" i="12"/>
  <c r="M7356" i="12"/>
  <c r="I7356" i="12"/>
  <c r="J7356" i="12" s="1"/>
  <c r="H7357" i="12"/>
  <c r="M7357" i="12" s="1"/>
  <c r="E7358" i="12"/>
  <c r="F7359" i="12"/>
  <c r="G7359" i="12" s="1"/>
  <c r="P7356" i="12" l="1"/>
  <c r="Q7356" i="12"/>
  <c r="Q7357" i="12" s="1"/>
  <c r="N7356" i="12"/>
  <c r="I7357" i="12"/>
  <c r="J7357" i="12" s="1"/>
  <c r="L7357" i="12"/>
  <c r="N7357" i="12" s="1"/>
  <c r="H7358" i="12"/>
  <c r="F7360" i="12"/>
  <c r="G7360" i="12" s="1"/>
  <c r="E7359" i="12"/>
  <c r="P7357" i="12" l="1"/>
  <c r="R7357" i="12" s="1"/>
  <c r="R7356" i="12"/>
  <c r="L7358" i="12"/>
  <c r="M7358" i="12"/>
  <c r="I7358" i="12"/>
  <c r="J7358" i="12" s="1"/>
  <c r="H7359" i="12"/>
  <c r="F7361" i="12"/>
  <c r="G7361" i="12" s="1"/>
  <c r="E7360" i="12"/>
  <c r="P7358" i="12" l="1"/>
  <c r="Q7358" i="12"/>
  <c r="L7359" i="12"/>
  <c r="M7359" i="12"/>
  <c r="N7358" i="12"/>
  <c r="I7359" i="12"/>
  <c r="J7359" i="12" s="1"/>
  <c r="H7360" i="12"/>
  <c r="F7362" i="12"/>
  <c r="G7362" i="12" s="1"/>
  <c r="E7361" i="12"/>
  <c r="P7359" i="12" l="1"/>
  <c r="Q7359" i="12"/>
  <c r="R7358" i="12"/>
  <c r="L7360" i="12"/>
  <c r="M7360" i="12"/>
  <c r="N7359" i="12"/>
  <c r="I7360" i="12"/>
  <c r="J7360" i="12" s="1"/>
  <c r="H7361" i="12"/>
  <c r="F7363" i="12"/>
  <c r="G7363" i="12" s="1"/>
  <c r="E7362" i="12"/>
  <c r="R7359" i="12" l="1"/>
  <c r="P7360" i="12"/>
  <c r="Q7360" i="12"/>
  <c r="L7361" i="12"/>
  <c r="M7361" i="12"/>
  <c r="N7360" i="12"/>
  <c r="I7361" i="12"/>
  <c r="J7361" i="12" s="1"/>
  <c r="H7362" i="12"/>
  <c r="E7363" i="12"/>
  <c r="F7364" i="12"/>
  <c r="G7364" i="12" s="1"/>
  <c r="P7361" i="12" l="1"/>
  <c r="Q7361" i="12"/>
  <c r="R7360" i="12"/>
  <c r="L7362" i="12"/>
  <c r="M7362" i="12"/>
  <c r="N7361" i="12"/>
  <c r="I7362" i="12"/>
  <c r="J7362" i="12" s="1"/>
  <c r="H7363" i="12"/>
  <c r="F7365" i="12"/>
  <c r="G7365" i="12" s="1"/>
  <c r="E7364" i="12"/>
  <c r="P7362" i="12" l="1"/>
  <c r="Q7362" i="12"/>
  <c r="R7361" i="12"/>
  <c r="L7363" i="12"/>
  <c r="M7363" i="12"/>
  <c r="N7362" i="12"/>
  <c r="I7363" i="12"/>
  <c r="J7363" i="12" s="1"/>
  <c r="H7364" i="12"/>
  <c r="M7364" i="12" s="1"/>
  <c r="F7366" i="12"/>
  <c r="G7366" i="12" s="1"/>
  <c r="E7365" i="12"/>
  <c r="P7363" i="12" l="1"/>
  <c r="Q7363" i="12"/>
  <c r="Q7364" i="12" s="1"/>
  <c r="R7362" i="12"/>
  <c r="N7363" i="12"/>
  <c r="I7364" i="12"/>
  <c r="J7364" i="12" s="1"/>
  <c r="L7364" i="12"/>
  <c r="N7364" i="12" s="1"/>
  <c r="H7365" i="12"/>
  <c r="E7366" i="12"/>
  <c r="F7367" i="12"/>
  <c r="G7367" i="12" s="1"/>
  <c r="P7364" i="12" l="1"/>
  <c r="R7364" i="12" s="1"/>
  <c r="R7363" i="12"/>
  <c r="L7365" i="12"/>
  <c r="M7365" i="12"/>
  <c r="I7365" i="12"/>
  <c r="J7365" i="12" s="1"/>
  <c r="H7366" i="12"/>
  <c r="F7368" i="12"/>
  <c r="G7368" i="12" s="1"/>
  <c r="E7367" i="12"/>
  <c r="P7365" i="12" l="1"/>
  <c r="Q7365" i="12"/>
  <c r="L7366" i="12"/>
  <c r="M7366" i="12"/>
  <c r="N7365" i="12"/>
  <c r="I7366" i="12"/>
  <c r="J7366" i="12" s="1"/>
  <c r="H7367" i="12"/>
  <c r="F7369" i="12"/>
  <c r="G7369" i="12" s="1"/>
  <c r="E7368" i="12"/>
  <c r="P7366" i="12" l="1"/>
  <c r="Q7366" i="12"/>
  <c r="R7365" i="12"/>
  <c r="L7367" i="12"/>
  <c r="M7367" i="12"/>
  <c r="N7366" i="12"/>
  <c r="I7367" i="12"/>
  <c r="J7367" i="12" s="1"/>
  <c r="H7368" i="12"/>
  <c r="F7370" i="12"/>
  <c r="G7370" i="12" s="1"/>
  <c r="E7369" i="12"/>
  <c r="P7367" i="12" l="1"/>
  <c r="Q7367" i="12"/>
  <c r="R7366" i="12"/>
  <c r="L7368" i="12"/>
  <c r="M7368" i="12"/>
  <c r="N7367" i="12"/>
  <c r="I7368" i="12"/>
  <c r="J7368" i="12" s="1"/>
  <c r="H7369" i="12"/>
  <c r="F7371" i="12"/>
  <c r="G7371" i="12" s="1"/>
  <c r="E7370" i="12"/>
  <c r="P7368" i="12" l="1"/>
  <c r="Q7368" i="12"/>
  <c r="R7367" i="12"/>
  <c r="L7369" i="12"/>
  <c r="M7369" i="12"/>
  <c r="N7368" i="12"/>
  <c r="I7369" i="12"/>
  <c r="J7369" i="12" s="1"/>
  <c r="H7370" i="12"/>
  <c r="E7371" i="12"/>
  <c r="F7372" i="12"/>
  <c r="G7372" i="12" s="1"/>
  <c r="P7369" i="12" l="1"/>
  <c r="Q7369" i="12"/>
  <c r="R7368" i="12"/>
  <c r="L7370" i="12"/>
  <c r="M7370" i="12"/>
  <c r="N7369" i="12"/>
  <c r="I7370" i="12"/>
  <c r="J7370" i="12" s="1"/>
  <c r="H7371" i="12"/>
  <c r="F7373" i="12"/>
  <c r="G7373" i="12" s="1"/>
  <c r="E7372" i="12"/>
  <c r="P7370" i="12" l="1"/>
  <c r="Q7370" i="12"/>
  <c r="R7369" i="12"/>
  <c r="L7371" i="12"/>
  <c r="M7371" i="12"/>
  <c r="N7370" i="12"/>
  <c r="I7371" i="12"/>
  <c r="J7371" i="12" s="1"/>
  <c r="H7372" i="12"/>
  <c r="E7373" i="12"/>
  <c r="F7374" i="12"/>
  <c r="G7374" i="12" s="1"/>
  <c r="P7371" i="12" l="1"/>
  <c r="Q7371" i="12"/>
  <c r="R7370" i="12"/>
  <c r="L7372" i="12"/>
  <c r="M7372" i="12"/>
  <c r="N7371" i="12"/>
  <c r="I7372" i="12"/>
  <c r="J7372" i="12" s="1"/>
  <c r="H7373" i="12"/>
  <c r="F7375" i="12"/>
  <c r="G7375" i="12" s="1"/>
  <c r="E7374" i="12"/>
  <c r="P7372" i="12" l="1"/>
  <c r="Q7372" i="12"/>
  <c r="R7371" i="12"/>
  <c r="L7373" i="12"/>
  <c r="M7373" i="12"/>
  <c r="N7372" i="12"/>
  <c r="I7373" i="12"/>
  <c r="J7373" i="12" s="1"/>
  <c r="H7374" i="12"/>
  <c r="E7375" i="12"/>
  <c r="F7376" i="12"/>
  <c r="G7376" i="12" s="1"/>
  <c r="P7373" i="12" l="1"/>
  <c r="Q7373" i="12"/>
  <c r="R7372" i="12"/>
  <c r="L7374" i="12"/>
  <c r="M7374" i="12"/>
  <c r="N7373" i="12"/>
  <c r="I7374" i="12"/>
  <c r="J7374" i="12" s="1"/>
  <c r="H7375" i="12"/>
  <c r="M7375" i="12" s="1"/>
  <c r="F7377" i="12"/>
  <c r="G7377" i="12" s="1"/>
  <c r="E7376" i="12"/>
  <c r="P7374" i="12" l="1"/>
  <c r="Q7374" i="12"/>
  <c r="Q7375" i="12" s="1"/>
  <c r="R7373" i="12"/>
  <c r="N7374" i="12"/>
  <c r="I7375" i="12"/>
  <c r="J7375" i="12" s="1"/>
  <c r="L7375" i="12"/>
  <c r="N7375" i="12" s="1"/>
  <c r="H7376" i="12"/>
  <c r="M7376" i="12" s="1"/>
  <c r="F7378" i="12"/>
  <c r="G7378" i="12" s="1"/>
  <c r="E7377" i="12"/>
  <c r="P7375" i="12" l="1"/>
  <c r="R7375" i="12" s="1"/>
  <c r="Q7376" i="12"/>
  <c r="R7374" i="12"/>
  <c r="I7376" i="12"/>
  <c r="J7376" i="12" s="1"/>
  <c r="L7376" i="12"/>
  <c r="N7376" i="12" s="1"/>
  <c r="H7377" i="12"/>
  <c r="E7378" i="12"/>
  <c r="F7379" i="12"/>
  <c r="G7379" i="12" s="1"/>
  <c r="P7376" i="12" l="1"/>
  <c r="R7376" i="12" s="1"/>
  <c r="L7377" i="12"/>
  <c r="M7377" i="12"/>
  <c r="I7377" i="12"/>
  <c r="J7377" i="12" s="1"/>
  <c r="H7378" i="12"/>
  <c r="F7380" i="12"/>
  <c r="G7380" i="12" s="1"/>
  <c r="E7379" i="12"/>
  <c r="P7377" i="12" l="1"/>
  <c r="Q7377" i="12"/>
  <c r="L7378" i="12"/>
  <c r="M7378" i="12"/>
  <c r="N7377" i="12"/>
  <c r="I7378" i="12"/>
  <c r="J7378" i="12" s="1"/>
  <c r="H7379" i="12"/>
  <c r="E7380" i="12"/>
  <c r="F7381" i="12"/>
  <c r="G7381" i="12" s="1"/>
  <c r="P7378" i="12" l="1"/>
  <c r="Q7378" i="12"/>
  <c r="R7377" i="12"/>
  <c r="L7379" i="12"/>
  <c r="M7379" i="12"/>
  <c r="N7378" i="12"/>
  <c r="I7379" i="12"/>
  <c r="J7379" i="12" s="1"/>
  <c r="H7380" i="12"/>
  <c r="F7382" i="12"/>
  <c r="G7382" i="12" s="1"/>
  <c r="E7381" i="12"/>
  <c r="P7379" i="12" l="1"/>
  <c r="Q7379" i="12"/>
  <c r="R7378" i="12"/>
  <c r="L7380" i="12"/>
  <c r="M7380" i="12"/>
  <c r="N7379" i="12"/>
  <c r="I7380" i="12"/>
  <c r="J7380" i="12" s="1"/>
  <c r="H7381" i="12"/>
  <c r="E7382" i="12"/>
  <c r="F7383" i="12"/>
  <c r="G7383" i="12" s="1"/>
  <c r="P7380" i="12" l="1"/>
  <c r="Q7380" i="12"/>
  <c r="R7379" i="12"/>
  <c r="L7381" i="12"/>
  <c r="M7381" i="12"/>
  <c r="N7380" i="12"/>
  <c r="I7381" i="12"/>
  <c r="J7381" i="12" s="1"/>
  <c r="H7382" i="12"/>
  <c r="F7384" i="12"/>
  <c r="G7384" i="12" s="1"/>
  <c r="E7383" i="12"/>
  <c r="P7381" i="12" l="1"/>
  <c r="Q7381" i="12"/>
  <c r="R7380" i="12"/>
  <c r="L7382" i="12"/>
  <c r="M7382" i="12"/>
  <c r="N7381" i="12"/>
  <c r="I7382" i="12"/>
  <c r="J7382" i="12" s="1"/>
  <c r="H7383" i="12"/>
  <c r="E7384" i="12"/>
  <c r="F7385" i="12"/>
  <c r="G7385" i="12" s="1"/>
  <c r="P7382" i="12" l="1"/>
  <c r="Q7382" i="12"/>
  <c r="R7381" i="12"/>
  <c r="L7383" i="12"/>
  <c r="M7383" i="12"/>
  <c r="N7382" i="12"/>
  <c r="I7383" i="12"/>
  <c r="J7383" i="12" s="1"/>
  <c r="H7384" i="12"/>
  <c r="M7384" i="12" s="1"/>
  <c r="F7386" i="12"/>
  <c r="G7386" i="12" s="1"/>
  <c r="E7385" i="12"/>
  <c r="P7383" i="12" l="1"/>
  <c r="Q7383" i="12"/>
  <c r="Q7384" i="12" s="1"/>
  <c r="R7382" i="12"/>
  <c r="N7383" i="12"/>
  <c r="I7384" i="12"/>
  <c r="J7384" i="12" s="1"/>
  <c r="L7384" i="12"/>
  <c r="N7384" i="12" s="1"/>
  <c r="H7385" i="12"/>
  <c r="E7386" i="12"/>
  <c r="F7387" i="12"/>
  <c r="G7387" i="12" s="1"/>
  <c r="P7384" i="12" l="1"/>
  <c r="R7384" i="12" s="1"/>
  <c r="R7383" i="12"/>
  <c r="L7385" i="12"/>
  <c r="M7385" i="12"/>
  <c r="I7385" i="12"/>
  <c r="J7385" i="12" s="1"/>
  <c r="H7386" i="12"/>
  <c r="F7388" i="12"/>
  <c r="G7388" i="12" s="1"/>
  <c r="E7387" i="12"/>
  <c r="P7385" i="12" l="1"/>
  <c r="Q7385" i="12"/>
  <c r="L7386" i="12"/>
  <c r="M7386" i="12"/>
  <c r="N7385" i="12"/>
  <c r="I7386" i="12"/>
  <c r="J7386" i="12" s="1"/>
  <c r="H7387" i="12"/>
  <c r="E7388" i="12"/>
  <c r="F7389" i="12"/>
  <c r="G7389" i="12" s="1"/>
  <c r="P7386" i="12" l="1"/>
  <c r="Q7386" i="12"/>
  <c r="R7385" i="12"/>
  <c r="L7387" i="12"/>
  <c r="M7387" i="12"/>
  <c r="N7386" i="12"/>
  <c r="I7387" i="12"/>
  <c r="J7387" i="12" s="1"/>
  <c r="H7388" i="12"/>
  <c r="F7390" i="12"/>
  <c r="G7390" i="12" s="1"/>
  <c r="E7389" i="12"/>
  <c r="P7387" i="12" l="1"/>
  <c r="Q7387" i="12"/>
  <c r="R7386" i="12"/>
  <c r="L7388" i="12"/>
  <c r="M7388" i="12"/>
  <c r="N7387" i="12"/>
  <c r="I7388" i="12"/>
  <c r="J7388" i="12" s="1"/>
  <c r="H7389" i="12"/>
  <c r="E7390" i="12"/>
  <c r="F7391" i="12"/>
  <c r="G7391" i="12" s="1"/>
  <c r="P7388" i="12" l="1"/>
  <c r="Q7388" i="12"/>
  <c r="R7387" i="12"/>
  <c r="L7389" i="12"/>
  <c r="M7389" i="12"/>
  <c r="N7388" i="12"/>
  <c r="I7389" i="12"/>
  <c r="J7389" i="12" s="1"/>
  <c r="H7390" i="12"/>
  <c r="M7390" i="12" s="1"/>
  <c r="F7392" i="12"/>
  <c r="G7392" i="12" s="1"/>
  <c r="E7391" i="12"/>
  <c r="P7389" i="12" l="1"/>
  <c r="Q7389" i="12"/>
  <c r="Q7390" i="12" s="1"/>
  <c r="R7388" i="12"/>
  <c r="N7389" i="12"/>
  <c r="I7390" i="12"/>
  <c r="J7390" i="12" s="1"/>
  <c r="L7390" i="12"/>
  <c r="N7390" i="12" s="1"/>
  <c r="H7391" i="12"/>
  <c r="F7393" i="12"/>
  <c r="G7393" i="12" s="1"/>
  <c r="E7392" i="12"/>
  <c r="P7390" i="12" l="1"/>
  <c r="R7390" i="12" s="1"/>
  <c r="R7389" i="12"/>
  <c r="L7391" i="12"/>
  <c r="M7391" i="12"/>
  <c r="I7391" i="12"/>
  <c r="J7391" i="12" s="1"/>
  <c r="H7392" i="12"/>
  <c r="M7392" i="12" s="1"/>
  <c r="F7394" i="12"/>
  <c r="G7394" i="12" s="1"/>
  <c r="E7393" i="12"/>
  <c r="P7391" i="12" l="1"/>
  <c r="Q7391" i="12"/>
  <c r="Q7392" i="12" s="1"/>
  <c r="N7391" i="12"/>
  <c r="I7392" i="12"/>
  <c r="J7392" i="12" s="1"/>
  <c r="L7392" i="12"/>
  <c r="N7392" i="12" s="1"/>
  <c r="H7393" i="12"/>
  <c r="E7394" i="12"/>
  <c r="F7395" i="12"/>
  <c r="G7395" i="12" s="1"/>
  <c r="P7392" i="12" l="1"/>
  <c r="R7392" i="12" s="1"/>
  <c r="R7391" i="12"/>
  <c r="L7393" i="12"/>
  <c r="M7393" i="12"/>
  <c r="I7393" i="12"/>
  <c r="J7393" i="12" s="1"/>
  <c r="H7394" i="12"/>
  <c r="F7396" i="12"/>
  <c r="G7396" i="12" s="1"/>
  <c r="E7395" i="12"/>
  <c r="P7393" i="12" l="1"/>
  <c r="Q7393" i="12"/>
  <c r="L7394" i="12"/>
  <c r="M7394" i="12"/>
  <c r="N7393" i="12"/>
  <c r="I7394" i="12"/>
  <c r="J7394" i="12" s="1"/>
  <c r="H7395" i="12"/>
  <c r="E7396" i="12"/>
  <c r="F7397" i="12"/>
  <c r="G7397" i="12" s="1"/>
  <c r="P7394" i="12" l="1"/>
  <c r="Q7394" i="12"/>
  <c r="R7393" i="12"/>
  <c r="L7395" i="12"/>
  <c r="M7395" i="12"/>
  <c r="N7394" i="12"/>
  <c r="I7395" i="12"/>
  <c r="J7395" i="12" s="1"/>
  <c r="H7396" i="12"/>
  <c r="F7398" i="12"/>
  <c r="G7398" i="12" s="1"/>
  <c r="E7397" i="12"/>
  <c r="P7395" i="12" l="1"/>
  <c r="Q7395" i="12"/>
  <c r="R7394" i="12"/>
  <c r="L7396" i="12"/>
  <c r="M7396" i="12"/>
  <c r="N7395" i="12"/>
  <c r="I7396" i="12"/>
  <c r="J7396" i="12" s="1"/>
  <c r="H7397" i="12"/>
  <c r="M7397" i="12" s="1"/>
  <c r="E7398" i="12"/>
  <c r="F7399" i="12"/>
  <c r="G7399" i="12" s="1"/>
  <c r="P7396" i="12" l="1"/>
  <c r="Q7396" i="12"/>
  <c r="Q7397" i="12" s="1"/>
  <c r="R7395" i="12"/>
  <c r="N7396" i="12"/>
  <c r="I7397" i="12"/>
  <c r="J7397" i="12" s="1"/>
  <c r="L7397" i="12"/>
  <c r="N7397" i="12" s="1"/>
  <c r="H7398" i="12"/>
  <c r="F7400" i="12"/>
  <c r="G7400" i="12" s="1"/>
  <c r="E7399" i="12"/>
  <c r="P7397" i="12" l="1"/>
  <c r="R7397" i="12" s="1"/>
  <c r="R7396" i="12"/>
  <c r="L7398" i="12"/>
  <c r="M7398" i="12"/>
  <c r="I7398" i="12"/>
  <c r="J7398" i="12" s="1"/>
  <c r="H7399" i="12"/>
  <c r="E7400" i="12"/>
  <c r="F7401" i="12"/>
  <c r="G7401" i="12" s="1"/>
  <c r="P7398" i="12" l="1"/>
  <c r="Q7398" i="12"/>
  <c r="L7399" i="12"/>
  <c r="M7399" i="12"/>
  <c r="N7398" i="12"/>
  <c r="I7399" i="12"/>
  <c r="J7399" i="12" s="1"/>
  <c r="H7400" i="12"/>
  <c r="M7400" i="12" s="1"/>
  <c r="F7402" i="12"/>
  <c r="G7402" i="12" s="1"/>
  <c r="E7401" i="12"/>
  <c r="P7399" i="12" l="1"/>
  <c r="Q7399" i="12"/>
  <c r="Q7400" i="12" s="1"/>
  <c r="R7398" i="12"/>
  <c r="N7399" i="12"/>
  <c r="I7400" i="12"/>
  <c r="J7400" i="12" s="1"/>
  <c r="L7400" i="12"/>
  <c r="N7400" i="12" s="1"/>
  <c r="H7401" i="12"/>
  <c r="F7403" i="12"/>
  <c r="G7403" i="12" s="1"/>
  <c r="E7402" i="12"/>
  <c r="P7400" i="12" l="1"/>
  <c r="R7400" i="12" s="1"/>
  <c r="R7399" i="12"/>
  <c r="L7401" i="12"/>
  <c r="M7401" i="12"/>
  <c r="I7401" i="12"/>
  <c r="J7401" i="12" s="1"/>
  <c r="H7402" i="12"/>
  <c r="E7403" i="12"/>
  <c r="F7404" i="12"/>
  <c r="G7404" i="12" s="1"/>
  <c r="P7401" i="12" l="1"/>
  <c r="Q7401" i="12"/>
  <c r="L7402" i="12"/>
  <c r="M7402" i="12"/>
  <c r="N7401" i="12"/>
  <c r="I7402" i="12"/>
  <c r="J7402" i="12" s="1"/>
  <c r="H7403" i="12"/>
  <c r="F7405" i="12"/>
  <c r="G7405" i="12" s="1"/>
  <c r="E7404" i="12"/>
  <c r="P7402" i="12" l="1"/>
  <c r="Q7402" i="12"/>
  <c r="R7401" i="12"/>
  <c r="L7403" i="12"/>
  <c r="M7403" i="12"/>
  <c r="N7402" i="12"/>
  <c r="I7403" i="12"/>
  <c r="J7403" i="12" s="1"/>
  <c r="H7404" i="12"/>
  <c r="M7404" i="12" s="1"/>
  <c r="F7406" i="12"/>
  <c r="G7406" i="12" s="1"/>
  <c r="E7405" i="12"/>
  <c r="P7403" i="12" l="1"/>
  <c r="Q7403" i="12"/>
  <c r="Q7404" i="12" s="1"/>
  <c r="R7402" i="12"/>
  <c r="N7403" i="12"/>
  <c r="I7404" i="12"/>
  <c r="J7404" i="12" s="1"/>
  <c r="L7404" i="12"/>
  <c r="N7404" i="12" s="1"/>
  <c r="H7405" i="12"/>
  <c r="M7405" i="12" s="1"/>
  <c r="F7407" i="12"/>
  <c r="G7407" i="12" s="1"/>
  <c r="E7406" i="12"/>
  <c r="P7404" i="12" l="1"/>
  <c r="R7404" i="12" s="1"/>
  <c r="Q7405" i="12"/>
  <c r="R7403" i="12"/>
  <c r="I7405" i="12"/>
  <c r="J7405" i="12" s="1"/>
  <c r="L7405" i="12"/>
  <c r="N7405" i="12" s="1"/>
  <c r="H7406" i="12"/>
  <c r="F7408" i="12"/>
  <c r="G7408" i="12" s="1"/>
  <c r="E7407" i="12"/>
  <c r="P7405" i="12" l="1"/>
  <c r="R7405" i="12" s="1"/>
  <c r="L7406" i="12"/>
  <c r="M7406" i="12"/>
  <c r="I7406" i="12"/>
  <c r="J7406" i="12" s="1"/>
  <c r="H7407" i="12"/>
  <c r="M7407" i="12" s="1"/>
  <c r="F7409" i="12"/>
  <c r="G7409" i="12" s="1"/>
  <c r="E7408" i="12"/>
  <c r="P7406" i="12" l="1"/>
  <c r="Q7406" i="12"/>
  <c r="Q7407" i="12" s="1"/>
  <c r="N7406" i="12"/>
  <c r="I7407" i="12"/>
  <c r="J7407" i="12" s="1"/>
  <c r="L7407" i="12"/>
  <c r="N7407" i="12" s="1"/>
  <c r="H7408" i="12"/>
  <c r="E7409" i="12"/>
  <c r="F7410" i="12"/>
  <c r="G7410" i="12" s="1"/>
  <c r="P7407" i="12" l="1"/>
  <c r="R7407" i="12" s="1"/>
  <c r="R7406" i="12"/>
  <c r="L7408" i="12"/>
  <c r="M7408" i="12"/>
  <c r="I7408" i="12"/>
  <c r="J7408" i="12" s="1"/>
  <c r="H7409" i="12"/>
  <c r="F7411" i="12"/>
  <c r="G7411" i="12" s="1"/>
  <c r="E7410" i="12"/>
  <c r="P7408" i="12" l="1"/>
  <c r="Q7408" i="12"/>
  <c r="L7409" i="12"/>
  <c r="M7409" i="12"/>
  <c r="N7408" i="12"/>
  <c r="I7409" i="12"/>
  <c r="J7409" i="12" s="1"/>
  <c r="H7410" i="12"/>
  <c r="F7412" i="12"/>
  <c r="G7412" i="12" s="1"/>
  <c r="E7411" i="12"/>
  <c r="P7409" i="12" l="1"/>
  <c r="Q7409" i="12"/>
  <c r="R7408" i="12"/>
  <c r="L7410" i="12"/>
  <c r="M7410" i="12"/>
  <c r="N7409" i="12"/>
  <c r="I7410" i="12"/>
  <c r="J7410" i="12" s="1"/>
  <c r="H7411" i="12"/>
  <c r="M7411" i="12" s="1"/>
  <c r="F7413" i="12"/>
  <c r="G7413" i="12" s="1"/>
  <c r="E7412" i="12"/>
  <c r="P7410" i="12" l="1"/>
  <c r="Q7410" i="12"/>
  <c r="Q7411" i="12" s="1"/>
  <c r="R7409" i="12"/>
  <c r="N7410" i="12"/>
  <c r="I7411" i="12"/>
  <c r="J7411" i="12" s="1"/>
  <c r="L7411" i="12"/>
  <c r="N7411" i="12" s="1"/>
  <c r="H7412" i="12"/>
  <c r="F7414" i="12"/>
  <c r="G7414" i="12" s="1"/>
  <c r="E7413" i="12"/>
  <c r="P7411" i="12" l="1"/>
  <c r="R7411" i="12" s="1"/>
  <c r="R7410" i="12"/>
  <c r="L7412" i="12"/>
  <c r="M7412" i="12"/>
  <c r="I7412" i="12"/>
  <c r="J7412" i="12" s="1"/>
  <c r="H7413" i="12"/>
  <c r="F7415" i="12"/>
  <c r="G7415" i="12" s="1"/>
  <c r="E7414" i="12"/>
  <c r="P7412" i="12" l="1"/>
  <c r="Q7412" i="12"/>
  <c r="L7413" i="12"/>
  <c r="M7413" i="12"/>
  <c r="N7412" i="12"/>
  <c r="I7413" i="12"/>
  <c r="J7413" i="12" s="1"/>
  <c r="H7414" i="12"/>
  <c r="E7415" i="12"/>
  <c r="F7416" i="12"/>
  <c r="G7416" i="12" s="1"/>
  <c r="P7413" i="12" l="1"/>
  <c r="Q7413" i="12"/>
  <c r="R7412" i="12"/>
  <c r="L7414" i="12"/>
  <c r="M7414" i="12"/>
  <c r="N7413" i="12"/>
  <c r="I7414" i="12"/>
  <c r="J7414" i="12" s="1"/>
  <c r="H7415" i="12"/>
  <c r="F7417" i="12"/>
  <c r="G7417" i="12" s="1"/>
  <c r="E7416" i="12"/>
  <c r="P7414" i="12" l="1"/>
  <c r="Q7414" i="12"/>
  <c r="R7413" i="12"/>
  <c r="L7415" i="12"/>
  <c r="M7415" i="12"/>
  <c r="N7414" i="12"/>
  <c r="I7415" i="12"/>
  <c r="J7415" i="12" s="1"/>
  <c r="H7416" i="12"/>
  <c r="E7417" i="12"/>
  <c r="F7418" i="12"/>
  <c r="G7418" i="12" s="1"/>
  <c r="P7415" i="12" l="1"/>
  <c r="Q7415" i="12"/>
  <c r="R7414" i="12"/>
  <c r="L7416" i="12"/>
  <c r="M7416" i="12"/>
  <c r="N7415" i="12"/>
  <c r="I7416" i="12"/>
  <c r="J7416" i="12" s="1"/>
  <c r="H7417" i="12"/>
  <c r="F7419" i="12"/>
  <c r="G7419" i="12" s="1"/>
  <c r="E7418" i="12"/>
  <c r="P7416" i="12" l="1"/>
  <c r="Q7416" i="12"/>
  <c r="R7415" i="12"/>
  <c r="L7417" i="12"/>
  <c r="M7417" i="12"/>
  <c r="N7416" i="12"/>
  <c r="I7417" i="12"/>
  <c r="J7417" i="12" s="1"/>
  <c r="H7418" i="12"/>
  <c r="F7420" i="12"/>
  <c r="G7420" i="12" s="1"/>
  <c r="E7419" i="12"/>
  <c r="P7417" i="12" l="1"/>
  <c r="Q7417" i="12"/>
  <c r="R7416" i="12"/>
  <c r="L7418" i="12"/>
  <c r="M7418" i="12"/>
  <c r="N7417" i="12"/>
  <c r="I7418" i="12"/>
  <c r="J7418" i="12" s="1"/>
  <c r="H7419" i="12"/>
  <c r="M7419" i="12" s="1"/>
  <c r="E7420" i="12"/>
  <c r="F7421" i="12"/>
  <c r="G7421" i="12" s="1"/>
  <c r="P7418" i="12" l="1"/>
  <c r="Q7418" i="12"/>
  <c r="Q7419" i="12" s="1"/>
  <c r="R7417" i="12"/>
  <c r="N7418" i="12"/>
  <c r="I7419" i="12"/>
  <c r="J7419" i="12" s="1"/>
  <c r="L7419" i="12"/>
  <c r="N7419" i="12" s="1"/>
  <c r="H7420" i="12"/>
  <c r="F7422" i="12"/>
  <c r="G7422" i="12" s="1"/>
  <c r="E7421" i="12"/>
  <c r="P7419" i="12" l="1"/>
  <c r="R7419" i="12" s="1"/>
  <c r="R7418" i="12"/>
  <c r="L7420" i="12"/>
  <c r="M7420" i="12"/>
  <c r="I7420" i="12"/>
  <c r="J7420" i="12" s="1"/>
  <c r="H7421" i="12"/>
  <c r="F7423" i="12"/>
  <c r="G7423" i="12" s="1"/>
  <c r="E7422" i="12"/>
  <c r="P7420" i="12" l="1"/>
  <c r="Q7420" i="12"/>
  <c r="L7421" i="12"/>
  <c r="M7421" i="12"/>
  <c r="N7420" i="12"/>
  <c r="I7421" i="12"/>
  <c r="J7421" i="12" s="1"/>
  <c r="H7422" i="12"/>
  <c r="F7424" i="12"/>
  <c r="G7424" i="12" s="1"/>
  <c r="E7423" i="12"/>
  <c r="P7421" i="12" l="1"/>
  <c r="Q7421" i="12"/>
  <c r="R7420" i="12"/>
  <c r="L7422" i="12"/>
  <c r="M7422" i="12"/>
  <c r="N7421" i="12"/>
  <c r="I7422" i="12"/>
  <c r="J7422" i="12" s="1"/>
  <c r="H7423" i="12"/>
  <c r="M7423" i="12" s="1"/>
  <c r="F7425" i="12"/>
  <c r="G7425" i="12" s="1"/>
  <c r="E7424" i="12"/>
  <c r="P7422" i="12" l="1"/>
  <c r="Q7422" i="12"/>
  <c r="Q7423" i="12" s="1"/>
  <c r="R7421" i="12"/>
  <c r="N7422" i="12"/>
  <c r="I7423" i="12"/>
  <c r="J7423" i="12" s="1"/>
  <c r="L7423" i="12"/>
  <c r="N7423" i="12" s="1"/>
  <c r="H7424" i="12"/>
  <c r="F7426" i="12"/>
  <c r="G7426" i="12" s="1"/>
  <c r="E7425" i="12"/>
  <c r="P7423" i="12" l="1"/>
  <c r="R7423" i="12" s="1"/>
  <c r="R7422" i="12"/>
  <c r="L7424" i="12"/>
  <c r="M7424" i="12"/>
  <c r="I7424" i="12"/>
  <c r="J7424" i="12" s="1"/>
  <c r="H7425" i="12"/>
  <c r="M7425" i="12" s="1"/>
  <c r="E7426" i="12"/>
  <c r="F7427" i="12"/>
  <c r="G7427" i="12" s="1"/>
  <c r="P7424" i="12" l="1"/>
  <c r="Q7424" i="12"/>
  <c r="Q7425" i="12" s="1"/>
  <c r="N7424" i="12"/>
  <c r="I7425" i="12"/>
  <c r="J7425" i="12" s="1"/>
  <c r="L7425" i="12"/>
  <c r="N7425" i="12" s="1"/>
  <c r="H7426" i="12"/>
  <c r="F7428" i="12"/>
  <c r="G7428" i="12" s="1"/>
  <c r="E7427" i="12"/>
  <c r="P7425" i="12" l="1"/>
  <c r="R7425" i="12" s="1"/>
  <c r="R7424" i="12"/>
  <c r="L7426" i="12"/>
  <c r="M7426" i="12"/>
  <c r="I7426" i="12"/>
  <c r="J7426" i="12" s="1"/>
  <c r="H7427" i="12"/>
  <c r="E7428" i="12"/>
  <c r="F7429" i="12"/>
  <c r="G7429" i="12" s="1"/>
  <c r="P7426" i="12" l="1"/>
  <c r="Q7426" i="12"/>
  <c r="L7427" i="12"/>
  <c r="M7427" i="12"/>
  <c r="N7426" i="12"/>
  <c r="I7427" i="12"/>
  <c r="J7427" i="12" s="1"/>
  <c r="H7428" i="12"/>
  <c r="F7430" i="12"/>
  <c r="G7430" i="12" s="1"/>
  <c r="E7429" i="12"/>
  <c r="P7427" i="12" l="1"/>
  <c r="Q7427" i="12"/>
  <c r="R7426" i="12"/>
  <c r="L7428" i="12"/>
  <c r="M7428" i="12"/>
  <c r="N7427" i="12"/>
  <c r="I7428" i="12"/>
  <c r="J7428" i="12" s="1"/>
  <c r="H7429" i="12"/>
  <c r="F7431" i="12"/>
  <c r="G7431" i="12" s="1"/>
  <c r="E7430" i="12"/>
  <c r="P7428" i="12" l="1"/>
  <c r="Q7428" i="12"/>
  <c r="R7427" i="12"/>
  <c r="L7429" i="12"/>
  <c r="M7429" i="12"/>
  <c r="N7428" i="12"/>
  <c r="I7429" i="12"/>
  <c r="J7429" i="12" s="1"/>
  <c r="H7430" i="12"/>
  <c r="F7432" i="12"/>
  <c r="G7432" i="12" s="1"/>
  <c r="E7431" i="12"/>
  <c r="P7429" i="12" l="1"/>
  <c r="Q7429" i="12"/>
  <c r="R7428" i="12"/>
  <c r="L7430" i="12"/>
  <c r="M7430" i="12"/>
  <c r="N7429" i="12"/>
  <c r="I7430" i="12"/>
  <c r="J7430" i="12" s="1"/>
  <c r="H7431" i="12"/>
  <c r="E7432" i="12"/>
  <c r="F7433" i="12"/>
  <c r="G7433" i="12" s="1"/>
  <c r="P7430" i="12" l="1"/>
  <c r="Q7430" i="12"/>
  <c r="R7429" i="12"/>
  <c r="L7431" i="12"/>
  <c r="M7431" i="12"/>
  <c r="N7430" i="12"/>
  <c r="I7431" i="12"/>
  <c r="J7431" i="12" s="1"/>
  <c r="H7432" i="12"/>
  <c r="F7434" i="12"/>
  <c r="G7434" i="12" s="1"/>
  <c r="E7433" i="12"/>
  <c r="P7431" i="12" l="1"/>
  <c r="Q7431" i="12"/>
  <c r="R7430" i="12"/>
  <c r="L7432" i="12"/>
  <c r="M7432" i="12"/>
  <c r="N7431" i="12"/>
  <c r="I7432" i="12"/>
  <c r="J7432" i="12" s="1"/>
  <c r="H7433" i="12"/>
  <c r="F7435" i="12"/>
  <c r="G7435" i="12" s="1"/>
  <c r="E7434" i="12"/>
  <c r="P7432" i="12" l="1"/>
  <c r="Q7432" i="12"/>
  <c r="R7431" i="12"/>
  <c r="L7433" i="12"/>
  <c r="M7433" i="12"/>
  <c r="N7432" i="12"/>
  <c r="I7433" i="12"/>
  <c r="J7433" i="12" s="1"/>
  <c r="H7434" i="12"/>
  <c r="F7436" i="12"/>
  <c r="G7436" i="12" s="1"/>
  <c r="E7435" i="12"/>
  <c r="P7433" i="12" l="1"/>
  <c r="Q7433" i="12"/>
  <c r="R7432" i="12"/>
  <c r="L7434" i="12"/>
  <c r="M7434" i="12"/>
  <c r="N7433" i="12"/>
  <c r="I7434" i="12"/>
  <c r="J7434" i="12" s="1"/>
  <c r="H7435" i="12"/>
  <c r="F7437" i="12"/>
  <c r="G7437" i="12" s="1"/>
  <c r="E7436" i="12"/>
  <c r="P7434" i="12" l="1"/>
  <c r="Q7434" i="12"/>
  <c r="R7433" i="12"/>
  <c r="L7435" i="12"/>
  <c r="M7435" i="12"/>
  <c r="N7434" i="12"/>
  <c r="I7435" i="12"/>
  <c r="J7435" i="12" s="1"/>
  <c r="H7436" i="12"/>
  <c r="E7437" i="12"/>
  <c r="F7438" i="12"/>
  <c r="G7438" i="12" s="1"/>
  <c r="P7435" i="12" l="1"/>
  <c r="Q7435" i="12"/>
  <c r="R7434" i="12"/>
  <c r="L7436" i="12"/>
  <c r="M7436" i="12"/>
  <c r="N7435" i="12"/>
  <c r="I7436" i="12"/>
  <c r="J7436" i="12" s="1"/>
  <c r="H7437" i="12"/>
  <c r="F7439" i="12"/>
  <c r="G7439" i="12" s="1"/>
  <c r="E7438" i="12"/>
  <c r="P7436" i="12" l="1"/>
  <c r="Q7436" i="12"/>
  <c r="R7435" i="12"/>
  <c r="L7437" i="12"/>
  <c r="M7437" i="12"/>
  <c r="N7436" i="12"/>
  <c r="I7437" i="12"/>
  <c r="J7437" i="12" s="1"/>
  <c r="H7438" i="12"/>
  <c r="F7440" i="12"/>
  <c r="G7440" i="12" s="1"/>
  <c r="E7439" i="12"/>
  <c r="P7437" i="12" l="1"/>
  <c r="Q7437" i="12"/>
  <c r="R7436" i="12"/>
  <c r="L7438" i="12"/>
  <c r="M7438" i="12"/>
  <c r="N7437" i="12"/>
  <c r="I7438" i="12"/>
  <c r="J7438" i="12" s="1"/>
  <c r="H7439" i="12"/>
  <c r="F7441" i="12"/>
  <c r="G7441" i="12" s="1"/>
  <c r="E7440" i="12"/>
  <c r="P7438" i="12" l="1"/>
  <c r="Q7438" i="12"/>
  <c r="R7437" i="12"/>
  <c r="L7439" i="12"/>
  <c r="M7439" i="12"/>
  <c r="N7438" i="12"/>
  <c r="I7439" i="12"/>
  <c r="J7439" i="12" s="1"/>
  <c r="H7440" i="12"/>
  <c r="E7441" i="12"/>
  <c r="F7442" i="12"/>
  <c r="G7442" i="12" s="1"/>
  <c r="P7439" i="12" l="1"/>
  <c r="Q7439" i="12"/>
  <c r="R7438" i="12"/>
  <c r="L7440" i="12"/>
  <c r="M7440" i="12"/>
  <c r="N7439" i="12"/>
  <c r="I7440" i="12"/>
  <c r="J7440" i="12" s="1"/>
  <c r="H7441" i="12"/>
  <c r="F7443" i="12"/>
  <c r="G7443" i="12" s="1"/>
  <c r="E7442" i="12"/>
  <c r="P7440" i="12" l="1"/>
  <c r="Q7440" i="12"/>
  <c r="R7439" i="12"/>
  <c r="L7441" i="12"/>
  <c r="M7441" i="12"/>
  <c r="N7440" i="12"/>
  <c r="I7441" i="12"/>
  <c r="J7441" i="12" s="1"/>
  <c r="H7442" i="12"/>
  <c r="F7444" i="12"/>
  <c r="G7444" i="12" s="1"/>
  <c r="E7443" i="12"/>
  <c r="P7441" i="12" l="1"/>
  <c r="Q7441" i="12"/>
  <c r="R7440" i="12"/>
  <c r="L7442" i="12"/>
  <c r="M7442" i="12"/>
  <c r="N7441" i="12"/>
  <c r="I7442" i="12"/>
  <c r="J7442" i="12" s="1"/>
  <c r="H7443" i="12"/>
  <c r="E7444" i="12"/>
  <c r="F7445" i="12"/>
  <c r="G7445" i="12" s="1"/>
  <c r="P7442" i="12" l="1"/>
  <c r="Q7442" i="12"/>
  <c r="R7441" i="12"/>
  <c r="L7443" i="12"/>
  <c r="M7443" i="12"/>
  <c r="N7442" i="12"/>
  <c r="I7443" i="12"/>
  <c r="J7443" i="12" s="1"/>
  <c r="H7444" i="12"/>
  <c r="M7444" i="12" s="1"/>
  <c r="F7446" i="12"/>
  <c r="G7446" i="12" s="1"/>
  <c r="E7445" i="12"/>
  <c r="P7443" i="12" l="1"/>
  <c r="Q7443" i="12"/>
  <c r="Q7444" i="12" s="1"/>
  <c r="R7442" i="12"/>
  <c r="N7443" i="12"/>
  <c r="I7444" i="12"/>
  <c r="J7444" i="12" s="1"/>
  <c r="L7444" i="12"/>
  <c r="N7444" i="12" s="1"/>
  <c r="H7445" i="12"/>
  <c r="F7447" i="12"/>
  <c r="G7447" i="12" s="1"/>
  <c r="E7446" i="12"/>
  <c r="P7444" i="12" l="1"/>
  <c r="R7444" i="12" s="1"/>
  <c r="R7443" i="12"/>
  <c r="L7445" i="12"/>
  <c r="M7445" i="12"/>
  <c r="I7445" i="12"/>
  <c r="J7445" i="12" s="1"/>
  <c r="H7446" i="12"/>
  <c r="F7448" i="12"/>
  <c r="G7448" i="12" s="1"/>
  <c r="E7447" i="12"/>
  <c r="P7445" i="12" l="1"/>
  <c r="Q7445" i="12"/>
  <c r="L7446" i="12"/>
  <c r="M7446" i="12"/>
  <c r="N7445" i="12"/>
  <c r="I7446" i="12"/>
  <c r="J7446" i="12" s="1"/>
  <c r="H7447" i="12"/>
  <c r="F7449" i="12"/>
  <c r="G7449" i="12" s="1"/>
  <c r="E7448" i="12"/>
  <c r="P7446" i="12" l="1"/>
  <c r="Q7446" i="12"/>
  <c r="R7445" i="12"/>
  <c r="L7447" i="12"/>
  <c r="M7447" i="12"/>
  <c r="N7446" i="12"/>
  <c r="I7447" i="12"/>
  <c r="J7447" i="12" s="1"/>
  <c r="H7448" i="12"/>
  <c r="F7450" i="12"/>
  <c r="G7450" i="12" s="1"/>
  <c r="E7449" i="12"/>
  <c r="P7447" i="12" l="1"/>
  <c r="Q7447" i="12"/>
  <c r="R7446" i="12"/>
  <c r="L7448" i="12"/>
  <c r="M7448" i="12"/>
  <c r="N7447" i="12"/>
  <c r="I7448" i="12"/>
  <c r="J7448" i="12" s="1"/>
  <c r="H7449" i="12"/>
  <c r="M7449" i="12" s="1"/>
  <c r="E7450" i="12"/>
  <c r="F7451" i="12"/>
  <c r="G7451" i="12" s="1"/>
  <c r="P7448" i="12" l="1"/>
  <c r="Q7448" i="12"/>
  <c r="Q7449" i="12" s="1"/>
  <c r="R7447" i="12"/>
  <c r="N7448" i="12"/>
  <c r="I7449" i="12"/>
  <c r="J7449" i="12" s="1"/>
  <c r="L7449" i="12"/>
  <c r="N7449" i="12" s="1"/>
  <c r="H7450" i="12"/>
  <c r="F7452" i="12"/>
  <c r="G7452" i="12" s="1"/>
  <c r="E7451" i="12"/>
  <c r="P7449" i="12" l="1"/>
  <c r="R7449" i="12" s="1"/>
  <c r="R7448" i="12"/>
  <c r="L7450" i="12"/>
  <c r="M7450" i="12"/>
  <c r="I7450" i="12"/>
  <c r="J7450" i="12" s="1"/>
  <c r="H7451" i="12"/>
  <c r="E7452" i="12"/>
  <c r="F7453" i="12"/>
  <c r="G7453" i="12" s="1"/>
  <c r="P7450" i="12" l="1"/>
  <c r="Q7450" i="12"/>
  <c r="L7451" i="12"/>
  <c r="M7451" i="12"/>
  <c r="N7450" i="12"/>
  <c r="I7451" i="12"/>
  <c r="J7451" i="12" s="1"/>
  <c r="H7452" i="12"/>
  <c r="F7454" i="12"/>
  <c r="G7454" i="12" s="1"/>
  <c r="E7453" i="12"/>
  <c r="P7451" i="12" l="1"/>
  <c r="Q7451" i="12"/>
  <c r="R7450" i="12"/>
  <c r="L7452" i="12"/>
  <c r="M7452" i="12"/>
  <c r="N7451" i="12"/>
  <c r="I7452" i="12"/>
  <c r="J7452" i="12" s="1"/>
  <c r="H7453" i="12"/>
  <c r="F7455" i="12"/>
  <c r="G7455" i="12" s="1"/>
  <c r="E7454" i="12"/>
  <c r="P7452" i="12" l="1"/>
  <c r="Q7452" i="12"/>
  <c r="R7451" i="12"/>
  <c r="L7453" i="12"/>
  <c r="M7453" i="12"/>
  <c r="N7452" i="12"/>
  <c r="I7453" i="12"/>
  <c r="J7453" i="12" s="1"/>
  <c r="H7454" i="12"/>
  <c r="E7455" i="12"/>
  <c r="F7456" i="12"/>
  <c r="G7456" i="12" s="1"/>
  <c r="P7453" i="12" l="1"/>
  <c r="Q7453" i="12"/>
  <c r="R7452" i="12"/>
  <c r="L7454" i="12"/>
  <c r="M7454" i="12"/>
  <c r="N7453" i="12"/>
  <c r="I7454" i="12"/>
  <c r="J7454" i="12" s="1"/>
  <c r="H7455" i="12"/>
  <c r="F7457" i="12"/>
  <c r="G7457" i="12" s="1"/>
  <c r="E7456" i="12"/>
  <c r="P7454" i="12" l="1"/>
  <c r="Q7454" i="12"/>
  <c r="R7453" i="12"/>
  <c r="L7455" i="12"/>
  <c r="M7455" i="12"/>
  <c r="N7454" i="12"/>
  <c r="I7455" i="12"/>
  <c r="J7455" i="12" s="1"/>
  <c r="H7456" i="12"/>
  <c r="E7457" i="12"/>
  <c r="F7458" i="12"/>
  <c r="G7458" i="12" s="1"/>
  <c r="P7455" i="12" l="1"/>
  <c r="Q7455" i="12"/>
  <c r="R7454" i="12"/>
  <c r="L7456" i="12"/>
  <c r="M7456" i="12"/>
  <c r="N7455" i="12"/>
  <c r="I7456" i="12"/>
  <c r="J7456" i="12" s="1"/>
  <c r="H7457" i="12"/>
  <c r="F7459" i="12"/>
  <c r="G7459" i="12" s="1"/>
  <c r="E7458" i="12"/>
  <c r="P7456" i="12" l="1"/>
  <c r="Q7456" i="12"/>
  <c r="R7455" i="12"/>
  <c r="L7457" i="12"/>
  <c r="M7457" i="12"/>
  <c r="N7456" i="12"/>
  <c r="I7457" i="12"/>
  <c r="J7457" i="12" s="1"/>
  <c r="H7458" i="12"/>
  <c r="F7460" i="12"/>
  <c r="G7460" i="12" s="1"/>
  <c r="E7459" i="12"/>
  <c r="P7457" i="12" l="1"/>
  <c r="Q7457" i="12"/>
  <c r="R7456" i="12"/>
  <c r="L7458" i="12"/>
  <c r="M7458" i="12"/>
  <c r="N7457" i="12"/>
  <c r="I7458" i="12"/>
  <c r="J7458" i="12" s="1"/>
  <c r="H7459" i="12"/>
  <c r="E7460" i="12"/>
  <c r="F7461" i="12"/>
  <c r="G7461" i="12" s="1"/>
  <c r="P7458" i="12" l="1"/>
  <c r="Q7458" i="12"/>
  <c r="R7457" i="12"/>
  <c r="L7459" i="12"/>
  <c r="M7459" i="12"/>
  <c r="N7458" i="12"/>
  <c r="I7459" i="12"/>
  <c r="J7459" i="12" s="1"/>
  <c r="H7460" i="12"/>
  <c r="F7462" i="12"/>
  <c r="G7462" i="12" s="1"/>
  <c r="E7461" i="12"/>
  <c r="P7459" i="12" l="1"/>
  <c r="Q7459" i="12"/>
  <c r="R7458" i="12"/>
  <c r="L7460" i="12"/>
  <c r="M7460" i="12"/>
  <c r="N7459" i="12"/>
  <c r="I7460" i="12"/>
  <c r="J7460" i="12" s="1"/>
  <c r="H7461" i="12"/>
  <c r="F7463" i="12"/>
  <c r="G7463" i="12" s="1"/>
  <c r="E7462" i="12"/>
  <c r="P7460" i="12" l="1"/>
  <c r="Q7460" i="12"/>
  <c r="R7459" i="12"/>
  <c r="L7461" i="12"/>
  <c r="M7461" i="12"/>
  <c r="N7460" i="12"/>
  <c r="I7461" i="12"/>
  <c r="J7461" i="12" s="1"/>
  <c r="H7462" i="12"/>
  <c r="F7464" i="12"/>
  <c r="G7464" i="12" s="1"/>
  <c r="E7463" i="12"/>
  <c r="P7461" i="12" l="1"/>
  <c r="Q7461" i="12"/>
  <c r="R7460" i="12"/>
  <c r="L7462" i="12"/>
  <c r="M7462" i="12"/>
  <c r="N7461" i="12"/>
  <c r="I7462" i="12"/>
  <c r="J7462" i="12" s="1"/>
  <c r="H7463" i="12"/>
  <c r="F7465" i="12"/>
  <c r="G7465" i="12" s="1"/>
  <c r="E7464" i="12"/>
  <c r="P7462" i="12" l="1"/>
  <c r="Q7462" i="12"/>
  <c r="R7461" i="12"/>
  <c r="L7463" i="12"/>
  <c r="M7463" i="12"/>
  <c r="N7462" i="12"/>
  <c r="I7463" i="12"/>
  <c r="J7463" i="12" s="1"/>
  <c r="H7464" i="12"/>
  <c r="M7464" i="12" s="1"/>
  <c r="E7465" i="12"/>
  <c r="F7466" i="12"/>
  <c r="G7466" i="12" s="1"/>
  <c r="P7463" i="12" l="1"/>
  <c r="Q7463" i="12"/>
  <c r="Q7464" i="12" s="1"/>
  <c r="R7462" i="12"/>
  <c r="N7463" i="12"/>
  <c r="I7464" i="12"/>
  <c r="J7464" i="12" s="1"/>
  <c r="L7464" i="12"/>
  <c r="N7464" i="12" s="1"/>
  <c r="H7465" i="12"/>
  <c r="M7465" i="12" s="1"/>
  <c r="F7467" i="12"/>
  <c r="G7467" i="12" s="1"/>
  <c r="E7466" i="12"/>
  <c r="P7464" i="12" l="1"/>
  <c r="R7464" i="12" s="1"/>
  <c r="Q7465" i="12"/>
  <c r="R7463" i="12"/>
  <c r="I7465" i="12"/>
  <c r="J7465" i="12" s="1"/>
  <c r="L7465" i="12"/>
  <c r="N7465" i="12" s="1"/>
  <c r="H7466" i="12"/>
  <c r="M7466" i="12" s="1"/>
  <c r="E7467" i="12"/>
  <c r="F7468" i="12"/>
  <c r="G7468" i="12" s="1"/>
  <c r="P7465" i="12" l="1"/>
  <c r="Q7466" i="12"/>
  <c r="R7465" i="12"/>
  <c r="I7466" i="12"/>
  <c r="J7466" i="12" s="1"/>
  <c r="L7466" i="12"/>
  <c r="N7466" i="12" s="1"/>
  <c r="H7467" i="12"/>
  <c r="F7469" i="12"/>
  <c r="G7469" i="12" s="1"/>
  <c r="E7468" i="12"/>
  <c r="P7466" i="12" l="1"/>
  <c r="R7466" i="12" s="1"/>
  <c r="L7467" i="12"/>
  <c r="M7467" i="12"/>
  <c r="I7467" i="12"/>
  <c r="J7467" i="12" s="1"/>
  <c r="H7468" i="12"/>
  <c r="F7470" i="12"/>
  <c r="G7470" i="12" s="1"/>
  <c r="E7469" i="12"/>
  <c r="P7467" i="12" l="1"/>
  <c r="Q7467" i="12"/>
  <c r="L7468" i="12"/>
  <c r="M7468" i="12"/>
  <c r="N7467" i="12"/>
  <c r="I7468" i="12"/>
  <c r="J7468" i="12" s="1"/>
  <c r="H7469" i="12"/>
  <c r="M7469" i="12" s="1"/>
  <c r="F7471" i="12"/>
  <c r="G7471" i="12" s="1"/>
  <c r="E7470" i="12"/>
  <c r="P7468" i="12" l="1"/>
  <c r="Q7468" i="12"/>
  <c r="Q7469" i="12" s="1"/>
  <c r="R7467" i="12"/>
  <c r="N7468" i="12"/>
  <c r="I7469" i="12"/>
  <c r="J7469" i="12" s="1"/>
  <c r="L7469" i="12"/>
  <c r="N7469" i="12" s="1"/>
  <c r="H7470" i="12"/>
  <c r="E7471" i="12"/>
  <c r="F7472" i="12"/>
  <c r="G7472" i="12" s="1"/>
  <c r="P7469" i="12" l="1"/>
  <c r="R7469" i="12" s="1"/>
  <c r="R7468" i="12"/>
  <c r="L7470" i="12"/>
  <c r="M7470" i="12"/>
  <c r="I7470" i="12"/>
  <c r="J7470" i="12" s="1"/>
  <c r="H7471" i="12"/>
  <c r="F7473" i="12"/>
  <c r="G7473" i="12" s="1"/>
  <c r="E7472" i="12"/>
  <c r="P7470" i="12" l="1"/>
  <c r="Q7470" i="12"/>
  <c r="L7471" i="12"/>
  <c r="M7471" i="12"/>
  <c r="N7470" i="12"/>
  <c r="I7471" i="12"/>
  <c r="J7471" i="12" s="1"/>
  <c r="H7472" i="12"/>
  <c r="E7473" i="12"/>
  <c r="F7474" i="12"/>
  <c r="G7474" i="12" s="1"/>
  <c r="P7471" i="12" l="1"/>
  <c r="Q7471" i="12"/>
  <c r="R7470" i="12"/>
  <c r="L7472" i="12"/>
  <c r="M7472" i="12"/>
  <c r="N7471" i="12"/>
  <c r="I7472" i="12"/>
  <c r="J7472" i="12" s="1"/>
  <c r="H7473" i="12"/>
  <c r="M7473" i="12" s="1"/>
  <c r="F7475" i="12"/>
  <c r="G7475" i="12" s="1"/>
  <c r="E7474" i="12"/>
  <c r="P7472" i="12" l="1"/>
  <c r="Q7472" i="12"/>
  <c r="Q7473" i="12" s="1"/>
  <c r="R7471" i="12"/>
  <c r="N7472" i="12"/>
  <c r="I7473" i="12"/>
  <c r="J7473" i="12" s="1"/>
  <c r="L7473" i="12"/>
  <c r="N7473" i="12" s="1"/>
  <c r="H7474" i="12"/>
  <c r="F7476" i="12"/>
  <c r="G7476" i="12" s="1"/>
  <c r="E7475" i="12"/>
  <c r="P7473" i="12" l="1"/>
  <c r="R7473" i="12" s="1"/>
  <c r="R7472" i="12"/>
  <c r="L7474" i="12"/>
  <c r="M7474" i="12"/>
  <c r="I7474" i="12"/>
  <c r="J7474" i="12" s="1"/>
  <c r="H7475" i="12"/>
  <c r="F7477" i="12"/>
  <c r="G7477" i="12" s="1"/>
  <c r="E7476" i="12"/>
  <c r="P7474" i="12" l="1"/>
  <c r="Q7474" i="12"/>
  <c r="L7475" i="12"/>
  <c r="M7475" i="12"/>
  <c r="N7474" i="12"/>
  <c r="I7475" i="12"/>
  <c r="J7475" i="12" s="1"/>
  <c r="H7476" i="12"/>
  <c r="E7477" i="12"/>
  <c r="F7478" i="12"/>
  <c r="G7478" i="12" s="1"/>
  <c r="P7475" i="12" l="1"/>
  <c r="Q7475" i="12"/>
  <c r="R7474" i="12"/>
  <c r="L7476" i="12"/>
  <c r="M7476" i="12"/>
  <c r="N7475" i="12"/>
  <c r="I7476" i="12"/>
  <c r="J7476" i="12" s="1"/>
  <c r="H7477" i="12"/>
  <c r="F7479" i="12"/>
  <c r="G7479" i="12" s="1"/>
  <c r="E7478" i="12"/>
  <c r="P7476" i="12" l="1"/>
  <c r="Q7476" i="12"/>
  <c r="R7475" i="12"/>
  <c r="L7477" i="12"/>
  <c r="M7477" i="12"/>
  <c r="N7476" i="12"/>
  <c r="I7477" i="12"/>
  <c r="J7477" i="12" s="1"/>
  <c r="H7478" i="12"/>
  <c r="F7480" i="12"/>
  <c r="G7480" i="12" s="1"/>
  <c r="E7479" i="12"/>
  <c r="P7477" i="12" l="1"/>
  <c r="Q7477" i="12"/>
  <c r="R7476" i="12"/>
  <c r="L7478" i="12"/>
  <c r="M7478" i="12"/>
  <c r="N7477" i="12"/>
  <c r="I7478" i="12"/>
  <c r="J7478" i="12" s="1"/>
  <c r="H7479" i="12"/>
  <c r="E7480" i="12"/>
  <c r="F7481" i="12"/>
  <c r="G7481" i="12" s="1"/>
  <c r="P7478" i="12" l="1"/>
  <c r="Q7478" i="12"/>
  <c r="R7477" i="12"/>
  <c r="L7479" i="12"/>
  <c r="M7479" i="12"/>
  <c r="N7478" i="12"/>
  <c r="I7479" i="12"/>
  <c r="J7479" i="12" s="1"/>
  <c r="H7480" i="12"/>
  <c r="F7482" i="12"/>
  <c r="G7482" i="12" s="1"/>
  <c r="E7481" i="12"/>
  <c r="P7479" i="12" l="1"/>
  <c r="Q7479" i="12"/>
  <c r="R7478" i="12"/>
  <c r="L7480" i="12"/>
  <c r="M7480" i="12"/>
  <c r="N7479" i="12"/>
  <c r="I7480" i="12"/>
  <c r="J7480" i="12" s="1"/>
  <c r="H7481" i="12"/>
  <c r="M7481" i="12" s="1"/>
  <c r="F7483" i="12"/>
  <c r="G7483" i="12" s="1"/>
  <c r="E7482" i="12"/>
  <c r="P7480" i="12" l="1"/>
  <c r="Q7480" i="12"/>
  <c r="Q7481" i="12" s="1"/>
  <c r="R7479" i="12"/>
  <c r="N7480" i="12"/>
  <c r="I7481" i="12"/>
  <c r="J7481" i="12" s="1"/>
  <c r="L7481" i="12"/>
  <c r="N7481" i="12" s="1"/>
  <c r="H7482" i="12"/>
  <c r="M7482" i="12" s="1"/>
  <c r="E7483" i="12"/>
  <c r="F7484" i="12"/>
  <c r="G7484" i="12" s="1"/>
  <c r="P7481" i="12" l="1"/>
  <c r="R7481" i="12" s="1"/>
  <c r="Q7482" i="12"/>
  <c r="R7480" i="12"/>
  <c r="I7482" i="12"/>
  <c r="J7482" i="12" s="1"/>
  <c r="L7482" i="12"/>
  <c r="N7482" i="12" s="1"/>
  <c r="H7483" i="12"/>
  <c r="M7483" i="12" s="1"/>
  <c r="F7485" i="12"/>
  <c r="G7485" i="12" s="1"/>
  <c r="E7484" i="12"/>
  <c r="P7482" i="12" l="1"/>
  <c r="R7482" i="12" s="1"/>
  <c r="Q7483" i="12"/>
  <c r="I7483" i="12"/>
  <c r="J7483" i="12" s="1"/>
  <c r="L7483" i="12"/>
  <c r="N7483" i="12" s="1"/>
  <c r="H7484" i="12"/>
  <c r="F7486" i="12"/>
  <c r="G7486" i="12" s="1"/>
  <c r="E7485" i="12"/>
  <c r="P7483" i="12" l="1"/>
  <c r="R7483" i="12" s="1"/>
  <c r="L7484" i="12"/>
  <c r="M7484" i="12"/>
  <c r="I7484" i="12"/>
  <c r="J7484" i="12" s="1"/>
  <c r="H7485" i="12"/>
  <c r="E7486" i="12"/>
  <c r="F7487" i="12"/>
  <c r="G7487" i="12" s="1"/>
  <c r="P7484" i="12" l="1"/>
  <c r="Q7484" i="12"/>
  <c r="L7485" i="12"/>
  <c r="M7485" i="12"/>
  <c r="N7484" i="12"/>
  <c r="I7485" i="12"/>
  <c r="J7485" i="12" s="1"/>
  <c r="H7486" i="12"/>
  <c r="F7488" i="12"/>
  <c r="G7488" i="12" s="1"/>
  <c r="E7487" i="12"/>
  <c r="P7485" i="12" l="1"/>
  <c r="Q7485" i="12"/>
  <c r="R7484" i="12"/>
  <c r="L7486" i="12"/>
  <c r="M7486" i="12"/>
  <c r="N7485" i="12"/>
  <c r="I7486" i="12"/>
  <c r="J7486" i="12" s="1"/>
  <c r="H7487" i="12"/>
  <c r="E7488" i="12"/>
  <c r="F7489" i="12"/>
  <c r="G7489" i="12" s="1"/>
  <c r="P7486" i="12" l="1"/>
  <c r="Q7486" i="12"/>
  <c r="R7485" i="12"/>
  <c r="L7487" i="12"/>
  <c r="M7487" i="12"/>
  <c r="N7486" i="12"/>
  <c r="I7487" i="12"/>
  <c r="J7487" i="12" s="1"/>
  <c r="H7488" i="12"/>
  <c r="F7490" i="12"/>
  <c r="G7490" i="12" s="1"/>
  <c r="E7489" i="12"/>
  <c r="P7487" i="12" l="1"/>
  <c r="Q7487" i="12"/>
  <c r="R7486" i="12"/>
  <c r="L7488" i="12"/>
  <c r="M7488" i="12"/>
  <c r="N7487" i="12"/>
  <c r="I7488" i="12"/>
  <c r="J7488" i="12" s="1"/>
  <c r="H7489" i="12"/>
  <c r="F7491" i="12"/>
  <c r="G7491" i="12" s="1"/>
  <c r="E7490" i="12"/>
  <c r="P7488" i="12" l="1"/>
  <c r="Q7488" i="12"/>
  <c r="R7487" i="12"/>
  <c r="L7489" i="12"/>
  <c r="M7489" i="12"/>
  <c r="N7488" i="12"/>
  <c r="I7489" i="12"/>
  <c r="J7489" i="12" s="1"/>
  <c r="H7490" i="12"/>
  <c r="F7492" i="12"/>
  <c r="G7492" i="12" s="1"/>
  <c r="E7491" i="12"/>
  <c r="P7489" i="12" l="1"/>
  <c r="Q7489" i="12"/>
  <c r="R7488" i="12"/>
  <c r="L7490" i="12"/>
  <c r="M7490" i="12"/>
  <c r="N7489" i="12"/>
  <c r="I7490" i="12"/>
  <c r="J7490" i="12" s="1"/>
  <c r="H7491" i="12"/>
  <c r="M7491" i="12" s="1"/>
  <c r="F7493" i="12"/>
  <c r="G7493" i="12" s="1"/>
  <c r="E7492" i="12"/>
  <c r="P7490" i="12" l="1"/>
  <c r="Q7490" i="12"/>
  <c r="Q7491" i="12" s="1"/>
  <c r="R7489" i="12"/>
  <c r="N7490" i="12"/>
  <c r="I7491" i="12"/>
  <c r="J7491" i="12" s="1"/>
  <c r="L7491" i="12"/>
  <c r="N7491" i="12" s="1"/>
  <c r="H7492" i="12"/>
  <c r="F7494" i="12"/>
  <c r="G7494" i="12" s="1"/>
  <c r="E7493" i="12"/>
  <c r="P7491" i="12" l="1"/>
  <c r="R7491" i="12" s="1"/>
  <c r="R7490" i="12"/>
  <c r="L7492" i="12"/>
  <c r="M7492" i="12"/>
  <c r="I7492" i="12"/>
  <c r="J7492" i="12" s="1"/>
  <c r="H7493" i="12"/>
  <c r="E7494" i="12"/>
  <c r="F7495" i="12"/>
  <c r="G7495" i="12" s="1"/>
  <c r="P7492" i="12" l="1"/>
  <c r="Q7492" i="12"/>
  <c r="L7493" i="12"/>
  <c r="M7493" i="12"/>
  <c r="N7492" i="12"/>
  <c r="I7493" i="12"/>
  <c r="J7493" i="12" s="1"/>
  <c r="H7494" i="12"/>
  <c r="M7494" i="12" s="1"/>
  <c r="F7496" i="12"/>
  <c r="G7496" i="12" s="1"/>
  <c r="E7495" i="12"/>
  <c r="P7493" i="12" l="1"/>
  <c r="Q7493" i="12"/>
  <c r="Q7494" i="12" s="1"/>
  <c r="R7492" i="12"/>
  <c r="N7493" i="12"/>
  <c r="I7494" i="12"/>
  <c r="J7494" i="12" s="1"/>
  <c r="L7494" i="12"/>
  <c r="N7494" i="12" s="1"/>
  <c r="H7495" i="12"/>
  <c r="M7495" i="12" s="1"/>
  <c r="E7496" i="12"/>
  <c r="F7497" i="12"/>
  <c r="G7497" i="12" s="1"/>
  <c r="P7494" i="12" l="1"/>
  <c r="R7494" i="12" s="1"/>
  <c r="Q7495" i="12"/>
  <c r="R7493" i="12"/>
  <c r="I7495" i="12"/>
  <c r="J7495" i="12" s="1"/>
  <c r="L7495" i="12"/>
  <c r="N7495" i="12" s="1"/>
  <c r="H7496" i="12"/>
  <c r="F7498" i="12"/>
  <c r="G7498" i="12" s="1"/>
  <c r="E7497" i="12"/>
  <c r="P7495" i="12" l="1"/>
  <c r="R7495" i="12" s="1"/>
  <c r="L7496" i="12"/>
  <c r="M7496" i="12"/>
  <c r="I7496" i="12"/>
  <c r="J7496" i="12" s="1"/>
  <c r="H7497" i="12"/>
  <c r="M7497" i="12" s="1"/>
  <c r="F7499" i="12"/>
  <c r="G7499" i="12" s="1"/>
  <c r="E7498" i="12"/>
  <c r="P7496" i="12" l="1"/>
  <c r="Q7496" i="12"/>
  <c r="Q7497" i="12" s="1"/>
  <c r="N7496" i="12"/>
  <c r="I7497" i="12"/>
  <c r="J7497" i="12" s="1"/>
  <c r="L7497" i="12"/>
  <c r="N7497" i="12" s="1"/>
  <c r="H7498" i="12"/>
  <c r="F7500" i="12"/>
  <c r="G7500" i="12" s="1"/>
  <c r="E7499" i="12"/>
  <c r="P7497" i="12" l="1"/>
  <c r="R7497" i="12" s="1"/>
  <c r="R7496" i="12"/>
  <c r="L7498" i="12"/>
  <c r="M7498" i="12"/>
  <c r="I7498" i="12"/>
  <c r="J7498" i="12" s="1"/>
  <c r="H7499" i="12"/>
  <c r="M7499" i="12" s="1"/>
  <c r="F7501" i="12"/>
  <c r="G7501" i="12" s="1"/>
  <c r="E7500" i="12"/>
  <c r="P7498" i="12" l="1"/>
  <c r="Q7498" i="12"/>
  <c r="Q7499" i="12" s="1"/>
  <c r="N7498" i="12"/>
  <c r="I7499" i="12"/>
  <c r="J7499" i="12" s="1"/>
  <c r="L7499" i="12"/>
  <c r="N7499" i="12" s="1"/>
  <c r="H7500" i="12"/>
  <c r="M7500" i="12" s="1"/>
  <c r="F7502" i="12"/>
  <c r="G7502" i="12" s="1"/>
  <c r="E7501" i="12"/>
  <c r="P7499" i="12" l="1"/>
  <c r="R7499" i="12" s="1"/>
  <c r="Q7500" i="12"/>
  <c r="R7498" i="12"/>
  <c r="I7500" i="12"/>
  <c r="J7500" i="12" s="1"/>
  <c r="L7500" i="12"/>
  <c r="N7500" i="12" s="1"/>
  <c r="H7501" i="12"/>
  <c r="E7502" i="12"/>
  <c r="F7503" i="12"/>
  <c r="G7503" i="12" s="1"/>
  <c r="P7500" i="12" l="1"/>
  <c r="R7500" i="12" s="1"/>
  <c r="L7501" i="12"/>
  <c r="M7501" i="12"/>
  <c r="I7501" i="12"/>
  <c r="J7501" i="12" s="1"/>
  <c r="H7502" i="12"/>
  <c r="F7504" i="12"/>
  <c r="G7504" i="12" s="1"/>
  <c r="E7503" i="12"/>
  <c r="P7501" i="12" l="1"/>
  <c r="Q7501" i="12"/>
  <c r="L7502" i="12"/>
  <c r="M7502" i="12"/>
  <c r="N7501" i="12"/>
  <c r="I7502" i="12"/>
  <c r="J7502" i="12" s="1"/>
  <c r="H7503" i="12"/>
  <c r="F7505" i="12"/>
  <c r="G7505" i="12" s="1"/>
  <c r="E7504" i="12"/>
  <c r="P7502" i="12" l="1"/>
  <c r="Q7502" i="12"/>
  <c r="R7501" i="12"/>
  <c r="L7503" i="12"/>
  <c r="M7503" i="12"/>
  <c r="N7502" i="12"/>
  <c r="I7503" i="12"/>
  <c r="J7503" i="12" s="1"/>
  <c r="H7504" i="12"/>
  <c r="E7505" i="12"/>
  <c r="F7506" i="12"/>
  <c r="G7506" i="12" s="1"/>
  <c r="P7503" i="12" l="1"/>
  <c r="Q7503" i="12"/>
  <c r="R7502" i="12"/>
  <c r="L7504" i="12"/>
  <c r="M7504" i="12"/>
  <c r="N7503" i="12"/>
  <c r="I7504" i="12"/>
  <c r="J7504" i="12" s="1"/>
  <c r="H7505" i="12"/>
  <c r="F7507" i="12"/>
  <c r="G7507" i="12" s="1"/>
  <c r="E7506" i="12"/>
  <c r="P7504" i="12" l="1"/>
  <c r="Q7504" i="12"/>
  <c r="R7503" i="12"/>
  <c r="L7505" i="12"/>
  <c r="M7505" i="12"/>
  <c r="N7504" i="12"/>
  <c r="I7505" i="12"/>
  <c r="J7505" i="12" s="1"/>
  <c r="H7506" i="12"/>
  <c r="E7507" i="12"/>
  <c r="F7508" i="12"/>
  <c r="G7508" i="12" s="1"/>
  <c r="P7505" i="12" l="1"/>
  <c r="Q7505" i="12"/>
  <c r="R7504" i="12"/>
  <c r="L7506" i="12"/>
  <c r="M7506" i="12"/>
  <c r="N7505" i="12"/>
  <c r="I7506" i="12"/>
  <c r="J7506" i="12" s="1"/>
  <c r="H7507" i="12"/>
  <c r="F7509" i="12"/>
  <c r="G7509" i="12" s="1"/>
  <c r="E7508" i="12"/>
  <c r="P7506" i="12" l="1"/>
  <c r="Q7506" i="12"/>
  <c r="R7505" i="12"/>
  <c r="L7507" i="12"/>
  <c r="M7507" i="12"/>
  <c r="N7506" i="12"/>
  <c r="I7507" i="12"/>
  <c r="J7507" i="12" s="1"/>
  <c r="H7508" i="12"/>
  <c r="E7509" i="12"/>
  <c r="F7510" i="12"/>
  <c r="G7510" i="12" s="1"/>
  <c r="P7507" i="12" l="1"/>
  <c r="Q7507" i="12"/>
  <c r="R7506" i="12"/>
  <c r="L7508" i="12"/>
  <c r="M7508" i="12"/>
  <c r="N7507" i="12"/>
  <c r="I7508" i="12"/>
  <c r="J7508" i="12" s="1"/>
  <c r="H7509" i="12"/>
  <c r="M7509" i="12" s="1"/>
  <c r="F7511" i="12"/>
  <c r="G7511" i="12" s="1"/>
  <c r="E7510" i="12"/>
  <c r="P7508" i="12" l="1"/>
  <c r="Q7508" i="12"/>
  <c r="Q7509" i="12" s="1"/>
  <c r="R7507" i="12"/>
  <c r="N7508" i="12"/>
  <c r="I7509" i="12"/>
  <c r="J7509" i="12" s="1"/>
  <c r="L7509" i="12"/>
  <c r="N7509" i="12" s="1"/>
  <c r="H7510" i="12"/>
  <c r="E7511" i="12"/>
  <c r="F7512" i="12"/>
  <c r="G7512" i="12" s="1"/>
  <c r="P7509" i="12" l="1"/>
  <c r="R7509" i="12" s="1"/>
  <c r="R7508" i="12"/>
  <c r="L7510" i="12"/>
  <c r="M7510" i="12"/>
  <c r="I7510" i="12"/>
  <c r="J7510" i="12" s="1"/>
  <c r="H7511" i="12"/>
  <c r="M7511" i="12" s="1"/>
  <c r="F7513" i="12"/>
  <c r="G7513" i="12" s="1"/>
  <c r="E7512" i="12"/>
  <c r="P7510" i="12" l="1"/>
  <c r="Q7510" i="12"/>
  <c r="Q7511" i="12" s="1"/>
  <c r="N7510" i="12"/>
  <c r="I7511" i="12"/>
  <c r="J7511" i="12" s="1"/>
  <c r="L7511" i="12"/>
  <c r="N7511" i="12" s="1"/>
  <c r="H7512" i="12"/>
  <c r="E7513" i="12"/>
  <c r="F7514" i="12"/>
  <c r="G7514" i="12" s="1"/>
  <c r="P7511" i="12" l="1"/>
  <c r="R7511" i="12" s="1"/>
  <c r="R7510" i="12"/>
  <c r="L7512" i="12"/>
  <c r="M7512" i="12"/>
  <c r="I7512" i="12"/>
  <c r="J7512" i="12" s="1"/>
  <c r="H7513" i="12"/>
  <c r="F7515" i="12"/>
  <c r="G7515" i="12" s="1"/>
  <c r="E7514" i="12"/>
  <c r="P7512" i="12" l="1"/>
  <c r="Q7512" i="12"/>
  <c r="L7513" i="12"/>
  <c r="M7513" i="12"/>
  <c r="N7512" i="12"/>
  <c r="I7513" i="12"/>
  <c r="J7513" i="12" s="1"/>
  <c r="H7514" i="12"/>
  <c r="E7515" i="12"/>
  <c r="F7516" i="12"/>
  <c r="G7516" i="12" s="1"/>
  <c r="P7513" i="12" l="1"/>
  <c r="Q7513" i="12"/>
  <c r="R7512" i="12"/>
  <c r="L7514" i="12"/>
  <c r="M7514" i="12"/>
  <c r="N7513" i="12"/>
  <c r="I7514" i="12"/>
  <c r="J7514" i="12" s="1"/>
  <c r="H7515" i="12"/>
  <c r="M7515" i="12" s="1"/>
  <c r="F7517" i="12"/>
  <c r="G7517" i="12" s="1"/>
  <c r="E7516" i="12"/>
  <c r="P7514" i="12" l="1"/>
  <c r="Q7514" i="12"/>
  <c r="Q7515" i="12" s="1"/>
  <c r="R7513" i="12"/>
  <c r="N7514" i="12"/>
  <c r="I7515" i="12"/>
  <c r="J7515" i="12" s="1"/>
  <c r="L7515" i="12"/>
  <c r="N7515" i="12" s="1"/>
  <c r="H7516" i="12"/>
  <c r="M7516" i="12" s="1"/>
  <c r="E7517" i="12"/>
  <c r="F7518" i="12"/>
  <c r="G7518" i="12" s="1"/>
  <c r="P7515" i="12" l="1"/>
  <c r="R7515" i="12" s="1"/>
  <c r="Q7516" i="12"/>
  <c r="R7514" i="12"/>
  <c r="I7516" i="12"/>
  <c r="J7516" i="12" s="1"/>
  <c r="L7516" i="12"/>
  <c r="N7516" i="12" s="1"/>
  <c r="H7517" i="12"/>
  <c r="F7519" i="12"/>
  <c r="G7519" i="12" s="1"/>
  <c r="E7518" i="12"/>
  <c r="P7516" i="12" l="1"/>
  <c r="R7516" i="12" s="1"/>
  <c r="L7517" i="12"/>
  <c r="M7517" i="12"/>
  <c r="I7517" i="12"/>
  <c r="J7517" i="12" s="1"/>
  <c r="H7518" i="12"/>
  <c r="E7519" i="12"/>
  <c r="F7520" i="12"/>
  <c r="G7520" i="12" s="1"/>
  <c r="P7517" i="12" l="1"/>
  <c r="Q7517" i="12"/>
  <c r="L7518" i="12"/>
  <c r="M7518" i="12"/>
  <c r="N7517" i="12"/>
  <c r="I7518" i="12"/>
  <c r="J7518" i="12" s="1"/>
  <c r="H7519" i="12"/>
  <c r="F7521" i="12"/>
  <c r="G7521" i="12" s="1"/>
  <c r="E7520" i="12"/>
  <c r="P7518" i="12" l="1"/>
  <c r="Q7518" i="12"/>
  <c r="R7517" i="12"/>
  <c r="L7519" i="12"/>
  <c r="M7519" i="12"/>
  <c r="N7518" i="12"/>
  <c r="I7519" i="12"/>
  <c r="J7519" i="12" s="1"/>
  <c r="H7520" i="12"/>
  <c r="F7522" i="12"/>
  <c r="G7522" i="12" s="1"/>
  <c r="E7521" i="12"/>
  <c r="P7519" i="12" l="1"/>
  <c r="Q7519" i="12"/>
  <c r="R7518" i="12"/>
  <c r="L7520" i="12"/>
  <c r="M7520" i="12"/>
  <c r="N7519" i="12"/>
  <c r="I7520" i="12"/>
  <c r="J7520" i="12" s="1"/>
  <c r="H7521" i="12"/>
  <c r="E7522" i="12"/>
  <c r="F7523" i="12"/>
  <c r="G7523" i="12" s="1"/>
  <c r="P7520" i="12" l="1"/>
  <c r="Q7520" i="12"/>
  <c r="R7519" i="12"/>
  <c r="L7521" i="12"/>
  <c r="M7521" i="12"/>
  <c r="N7520" i="12"/>
  <c r="I7521" i="12"/>
  <c r="J7521" i="12" s="1"/>
  <c r="H7522" i="12"/>
  <c r="F7524" i="12"/>
  <c r="G7524" i="12" s="1"/>
  <c r="E7523" i="12"/>
  <c r="P7521" i="12" l="1"/>
  <c r="Q7521" i="12"/>
  <c r="R7520" i="12"/>
  <c r="L7522" i="12"/>
  <c r="M7522" i="12"/>
  <c r="N7521" i="12"/>
  <c r="I7522" i="12"/>
  <c r="J7522" i="12" s="1"/>
  <c r="H7523" i="12"/>
  <c r="F7525" i="12"/>
  <c r="G7525" i="12" s="1"/>
  <c r="E7524" i="12"/>
  <c r="P7522" i="12" l="1"/>
  <c r="Q7522" i="12"/>
  <c r="R7521" i="12"/>
  <c r="L7523" i="12"/>
  <c r="M7523" i="12"/>
  <c r="N7522" i="12"/>
  <c r="I7523" i="12"/>
  <c r="J7523" i="12" s="1"/>
  <c r="H7524" i="12"/>
  <c r="F7526" i="12"/>
  <c r="G7526" i="12" s="1"/>
  <c r="E7525" i="12"/>
  <c r="P7523" i="12" l="1"/>
  <c r="Q7523" i="12"/>
  <c r="R7522" i="12"/>
  <c r="L7524" i="12"/>
  <c r="M7524" i="12"/>
  <c r="N7523" i="12"/>
  <c r="I7524" i="12"/>
  <c r="J7524" i="12" s="1"/>
  <c r="H7525" i="12"/>
  <c r="E7526" i="12"/>
  <c r="F7527" i="12"/>
  <c r="G7527" i="12" s="1"/>
  <c r="P7524" i="12" l="1"/>
  <c r="Q7524" i="12"/>
  <c r="R7523" i="12"/>
  <c r="L7525" i="12"/>
  <c r="M7525" i="12"/>
  <c r="N7524" i="12"/>
  <c r="I7525" i="12"/>
  <c r="J7525" i="12" s="1"/>
  <c r="H7526" i="12"/>
  <c r="F7528" i="12"/>
  <c r="G7528" i="12" s="1"/>
  <c r="E7527" i="12"/>
  <c r="P7525" i="12" l="1"/>
  <c r="Q7525" i="12"/>
  <c r="R7524" i="12"/>
  <c r="L7526" i="12"/>
  <c r="M7526" i="12"/>
  <c r="N7525" i="12"/>
  <c r="I7526" i="12"/>
  <c r="J7526" i="12" s="1"/>
  <c r="H7527" i="12"/>
  <c r="F7529" i="12"/>
  <c r="G7529" i="12" s="1"/>
  <c r="E7528" i="12"/>
  <c r="P7526" i="12" l="1"/>
  <c r="Q7526" i="12"/>
  <c r="R7525" i="12"/>
  <c r="L7527" i="12"/>
  <c r="M7527" i="12"/>
  <c r="N7526" i="12"/>
  <c r="I7527" i="12"/>
  <c r="J7527" i="12" s="1"/>
  <c r="H7528" i="12"/>
  <c r="F7530" i="12"/>
  <c r="G7530" i="12" s="1"/>
  <c r="E7529" i="12"/>
  <c r="P7527" i="12" l="1"/>
  <c r="Q7527" i="12"/>
  <c r="R7526" i="12"/>
  <c r="L7528" i="12"/>
  <c r="M7528" i="12"/>
  <c r="N7527" i="12"/>
  <c r="I7528" i="12"/>
  <c r="J7528" i="12" s="1"/>
  <c r="H7529" i="12"/>
  <c r="F7531" i="12"/>
  <c r="G7531" i="12" s="1"/>
  <c r="E7530" i="12"/>
  <c r="P7528" i="12" l="1"/>
  <c r="Q7528" i="12"/>
  <c r="R7527" i="12"/>
  <c r="L7529" i="12"/>
  <c r="M7529" i="12"/>
  <c r="N7528" i="12"/>
  <c r="I7529" i="12"/>
  <c r="J7529" i="12" s="1"/>
  <c r="H7530" i="12"/>
  <c r="F7532" i="12"/>
  <c r="G7532" i="12" s="1"/>
  <c r="E7531" i="12"/>
  <c r="P7529" i="12" l="1"/>
  <c r="Q7529" i="12"/>
  <c r="R7528" i="12"/>
  <c r="L7530" i="12"/>
  <c r="M7530" i="12"/>
  <c r="N7529" i="12"/>
  <c r="I7530" i="12"/>
  <c r="J7530" i="12" s="1"/>
  <c r="H7531" i="12"/>
  <c r="E7532" i="12"/>
  <c r="F7533" i="12"/>
  <c r="G7533" i="12" s="1"/>
  <c r="P7530" i="12" l="1"/>
  <c r="Q7530" i="12"/>
  <c r="R7529" i="12"/>
  <c r="L7531" i="12"/>
  <c r="M7531" i="12"/>
  <c r="N7530" i="12"/>
  <c r="I7531" i="12"/>
  <c r="J7531" i="12" s="1"/>
  <c r="H7532" i="12"/>
  <c r="F7534" i="12"/>
  <c r="G7534" i="12" s="1"/>
  <c r="E7533" i="12"/>
  <c r="P7531" i="12" l="1"/>
  <c r="Q7531" i="12"/>
  <c r="R7530" i="12"/>
  <c r="L7532" i="12"/>
  <c r="M7532" i="12"/>
  <c r="N7531" i="12"/>
  <c r="I7532" i="12"/>
  <c r="J7532" i="12" s="1"/>
  <c r="H7533" i="12"/>
  <c r="F7535" i="12"/>
  <c r="G7535" i="12" s="1"/>
  <c r="E7534" i="12"/>
  <c r="P7532" i="12" l="1"/>
  <c r="Q7532" i="12"/>
  <c r="R7531" i="12"/>
  <c r="L7533" i="12"/>
  <c r="M7533" i="12"/>
  <c r="N7532" i="12"/>
  <c r="I7533" i="12"/>
  <c r="J7533" i="12" s="1"/>
  <c r="H7534" i="12"/>
  <c r="E7535" i="12"/>
  <c r="F7536" i="12"/>
  <c r="G7536" i="12" s="1"/>
  <c r="R7532" i="12" l="1"/>
  <c r="P7533" i="12"/>
  <c r="Q7533" i="12"/>
  <c r="L7534" i="12"/>
  <c r="M7534" i="12"/>
  <c r="N7533" i="12"/>
  <c r="I7534" i="12"/>
  <c r="J7534" i="12" s="1"/>
  <c r="H7535" i="12"/>
  <c r="F7537" i="12"/>
  <c r="G7537" i="12" s="1"/>
  <c r="E7536" i="12"/>
  <c r="P7534" i="12" l="1"/>
  <c r="Q7534" i="12"/>
  <c r="R7533" i="12"/>
  <c r="L7535" i="12"/>
  <c r="M7535" i="12"/>
  <c r="N7534" i="12"/>
  <c r="I7535" i="12"/>
  <c r="J7535" i="12" s="1"/>
  <c r="H7536" i="12"/>
  <c r="F7538" i="12"/>
  <c r="G7538" i="12" s="1"/>
  <c r="E7537" i="12"/>
  <c r="P7535" i="12" l="1"/>
  <c r="Q7535" i="12"/>
  <c r="R7534" i="12"/>
  <c r="L7536" i="12"/>
  <c r="M7536" i="12"/>
  <c r="N7535" i="12"/>
  <c r="I7536" i="12"/>
  <c r="J7536" i="12" s="1"/>
  <c r="H7537" i="12"/>
  <c r="E7538" i="12"/>
  <c r="F7539" i="12"/>
  <c r="G7539" i="12" s="1"/>
  <c r="P7536" i="12" l="1"/>
  <c r="Q7536" i="12"/>
  <c r="R7535" i="12"/>
  <c r="L7537" i="12"/>
  <c r="M7537" i="12"/>
  <c r="N7536" i="12"/>
  <c r="I7537" i="12"/>
  <c r="J7537" i="12" s="1"/>
  <c r="H7538" i="12"/>
  <c r="F7540" i="12"/>
  <c r="G7540" i="12" s="1"/>
  <c r="E7539" i="12"/>
  <c r="P7537" i="12" l="1"/>
  <c r="Q7537" i="12"/>
  <c r="R7536" i="12"/>
  <c r="L7538" i="12"/>
  <c r="M7538" i="12"/>
  <c r="N7537" i="12"/>
  <c r="I7538" i="12"/>
  <c r="J7538" i="12" s="1"/>
  <c r="H7539" i="12"/>
  <c r="F7541" i="12"/>
  <c r="G7541" i="12" s="1"/>
  <c r="E7540" i="12"/>
  <c r="P7538" i="12" l="1"/>
  <c r="Q7538" i="12"/>
  <c r="R7537" i="12"/>
  <c r="L7539" i="12"/>
  <c r="M7539" i="12"/>
  <c r="N7538" i="12"/>
  <c r="I7539" i="12"/>
  <c r="J7539" i="12" s="1"/>
  <c r="H7540" i="12"/>
  <c r="F7542" i="12"/>
  <c r="G7542" i="12" s="1"/>
  <c r="E7541" i="12"/>
  <c r="R7538" i="12" l="1"/>
  <c r="P7539" i="12"/>
  <c r="Q7539" i="12"/>
  <c r="L7540" i="12"/>
  <c r="M7540" i="12"/>
  <c r="N7539" i="12"/>
  <c r="I7540" i="12"/>
  <c r="J7540" i="12" s="1"/>
  <c r="H7541" i="12"/>
  <c r="E7542" i="12"/>
  <c r="F7543" i="12"/>
  <c r="G7543" i="12" s="1"/>
  <c r="P7540" i="12" l="1"/>
  <c r="Q7540" i="12"/>
  <c r="R7539" i="12"/>
  <c r="L7541" i="12"/>
  <c r="M7541" i="12"/>
  <c r="N7540" i="12"/>
  <c r="I7541" i="12"/>
  <c r="J7541" i="12" s="1"/>
  <c r="H7542" i="12"/>
  <c r="F7544" i="12"/>
  <c r="G7544" i="12" s="1"/>
  <c r="E7543" i="12"/>
  <c r="P7541" i="12" l="1"/>
  <c r="Q7541" i="12"/>
  <c r="R7540" i="12"/>
  <c r="L7542" i="12"/>
  <c r="M7542" i="12"/>
  <c r="N7541" i="12"/>
  <c r="I7542" i="12"/>
  <c r="J7542" i="12" s="1"/>
  <c r="H7543" i="12"/>
  <c r="E7544" i="12"/>
  <c r="F7545" i="12"/>
  <c r="G7545" i="12" s="1"/>
  <c r="P7542" i="12" l="1"/>
  <c r="Q7542" i="12"/>
  <c r="R7541" i="12"/>
  <c r="L7543" i="12"/>
  <c r="M7543" i="12"/>
  <c r="N7542" i="12"/>
  <c r="I7543" i="12"/>
  <c r="J7543" i="12" s="1"/>
  <c r="H7544" i="12"/>
  <c r="F7546" i="12"/>
  <c r="G7546" i="12" s="1"/>
  <c r="E7545" i="12"/>
  <c r="P7543" i="12" l="1"/>
  <c r="Q7543" i="12"/>
  <c r="R7542" i="12"/>
  <c r="L7544" i="12"/>
  <c r="M7544" i="12"/>
  <c r="N7543" i="12"/>
  <c r="I7544" i="12"/>
  <c r="J7544" i="12" s="1"/>
  <c r="H7545" i="12"/>
  <c r="E7546" i="12"/>
  <c r="F7547" i="12"/>
  <c r="G7547" i="12" s="1"/>
  <c r="P7544" i="12" l="1"/>
  <c r="Q7544" i="12"/>
  <c r="R7543" i="12"/>
  <c r="L7545" i="12"/>
  <c r="M7545" i="12"/>
  <c r="N7544" i="12"/>
  <c r="I7545" i="12"/>
  <c r="J7545" i="12" s="1"/>
  <c r="H7546" i="12"/>
  <c r="F7548" i="12"/>
  <c r="G7548" i="12" s="1"/>
  <c r="E7547" i="12"/>
  <c r="P7545" i="12" l="1"/>
  <c r="Q7545" i="12"/>
  <c r="R7544" i="12"/>
  <c r="L7546" i="12"/>
  <c r="M7546" i="12"/>
  <c r="N7545" i="12"/>
  <c r="I7546" i="12"/>
  <c r="J7546" i="12" s="1"/>
  <c r="H7547" i="12"/>
  <c r="M7547" i="12" s="1"/>
  <c r="E7548" i="12"/>
  <c r="F7549" i="12"/>
  <c r="G7549" i="12" s="1"/>
  <c r="P7546" i="12" l="1"/>
  <c r="Q7546" i="12"/>
  <c r="Q7547" i="12" s="1"/>
  <c r="R7545" i="12"/>
  <c r="N7546" i="12"/>
  <c r="I7547" i="12"/>
  <c r="J7547" i="12" s="1"/>
  <c r="L7547" i="12"/>
  <c r="N7547" i="12" s="1"/>
  <c r="H7548" i="12"/>
  <c r="F7550" i="12"/>
  <c r="G7550" i="12" s="1"/>
  <c r="E7549" i="12"/>
  <c r="P7547" i="12" l="1"/>
  <c r="R7547" i="12" s="1"/>
  <c r="R7546" i="12"/>
  <c r="L7548" i="12"/>
  <c r="M7548" i="12"/>
  <c r="I7548" i="12"/>
  <c r="J7548" i="12" s="1"/>
  <c r="H7549" i="12"/>
  <c r="M7549" i="12" s="1"/>
  <c r="F7551" i="12"/>
  <c r="G7551" i="12" s="1"/>
  <c r="E7550" i="12"/>
  <c r="P7548" i="12" l="1"/>
  <c r="Q7548" i="12"/>
  <c r="Q7549" i="12" s="1"/>
  <c r="N7548" i="12"/>
  <c r="I7549" i="12"/>
  <c r="J7549" i="12" s="1"/>
  <c r="L7549" i="12"/>
  <c r="N7549" i="12" s="1"/>
  <c r="H7550" i="12"/>
  <c r="F7552" i="12"/>
  <c r="G7552" i="12" s="1"/>
  <c r="E7551" i="12"/>
  <c r="P7549" i="12" l="1"/>
  <c r="R7549" i="12" s="1"/>
  <c r="R7548" i="12"/>
  <c r="L7550" i="12"/>
  <c r="M7550" i="12"/>
  <c r="I7550" i="12"/>
  <c r="J7550" i="12" s="1"/>
  <c r="H7551" i="12"/>
  <c r="E7552" i="12"/>
  <c r="F7553" i="12"/>
  <c r="G7553" i="12" s="1"/>
  <c r="P7550" i="12" l="1"/>
  <c r="Q7550" i="12"/>
  <c r="L7551" i="12"/>
  <c r="M7551" i="12"/>
  <c r="N7550" i="12"/>
  <c r="I7551" i="12"/>
  <c r="J7551" i="12" s="1"/>
  <c r="H7552" i="12"/>
  <c r="F7554" i="12"/>
  <c r="G7554" i="12" s="1"/>
  <c r="E7553" i="12"/>
  <c r="P7551" i="12" l="1"/>
  <c r="Q7551" i="12"/>
  <c r="R7550" i="12"/>
  <c r="L7552" i="12"/>
  <c r="M7552" i="12"/>
  <c r="N7551" i="12"/>
  <c r="I7552" i="12"/>
  <c r="J7552" i="12" s="1"/>
  <c r="H7553" i="12"/>
  <c r="F7555" i="12"/>
  <c r="G7555" i="12" s="1"/>
  <c r="E7554" i="12"/>
  <c r="R7551" i="12" l="1"/>
  <c r="P7552" i="12"/>
  <c r="Q7552" i="12"/>
  <c r="L7553" i="12"/>
  <c r="M7553" i="12"/>
  <c r="N7552" i="12"/>
  <c r="I7553" i="12"/>
  <c r="J7553" i="12" s="1"/>
  <c r="H7554" i="12"/>
  <c r="F7556" i="12"/>
  <c r="G7556" i="12" s="1"/>
  <c r="E7555" i="12"/>
  <c r="P7553" i="12" l="1"/>
  <c r="Q7553" i="12"/>
  <c r="R7552" i="12"/>
  <c r="L7554" i="12"/>
  <c r="M7554" i="12"/>
  <c r="N7553" i="12"/>
  <c r="I7554" i="12"/>
  <c r="J7554" i="12" s="1"/>
  <c r="H7555" i="12"/>
  <c r="E7556" i="12"/>
  <c r="F7557" i="12"/>
  <c r="G7557" i="12" s="1"/>
  <c r="P7554" i="12" l="1"/>
  <c r="Q7554" i="12"/>
  <c r="R7553" i="12"/>
  <c r="L7555" i="12"/>
  <c r="M7555" i="12"/>
  <c r="N7554" i="12"/>
  <c r="I7555" i="12"/>
  <c r="J7555" i="12" s="1"/>
  <c r="H7556" i="12"/>
  <c r="F7558" i="12"/>
  <c r="G7558" i="12" s="1"/>
  <c r="E7557" i="12"/>
  <c r="P7555" i="12" l="1"/>
  <c r="Q7555" i="12"/>
  <c r="R7554" i="12"/>
  <c r="L7556" i="12"/>
  <c r="M7556" i="12"/>
  <c r="N7555" i="12"/>
  <c r="I7556" i="12"/>
  <c r="J7556" i="12" s="1"/>
  <c r="H7557" i="12"/>
  <c r="E7558" i="12"/>
  <c r="F7559" i="12"/>
  <c r="G7559" i="12" s="1"/>
  <c r="P7556" i="12" l="1"/>
  <c r="Q7556" i="12"/>
  <c r="R7555" i="12"/>
  <c r="L7557" i="12"/>
  <c r="M7557" i="12"/>
  <c r="N7556" i="12"/>
  <c r="I7557" i="12"/>
  <c r="J7557" i="12" s="1"/>
  <c r="H7558" i="12"/>
  <c r="F7560" i="12"/>
  <c r="G7560" i="12" s="1"/>
  <c r="E7559" i="12"/>
  <c r="P7557" i="12" l="1"/>
  <c r="Q7557" i="12"/>
  <c r="R7556" i="12"/>
  <c r="L7558" i="12"/>
  <c r="M7558" i="12"/>
  <c r="N7557" i="12"/>
  <c r="I7558" i="12"/>
  <c r="J7558" i="12" s="1"/>
  <c r="H7559" i="12"/>
  <c r="E7560" i="12"/>
  <c r="F7561" i="12"/>
  <c r="G7561" i="12" s="1"/>
  <c r="P7558" i="12" l="1"/>
  <c r="Q7558" i="12"/>
  <c r="R7557" i="12"/>
  <c r="L7559" i="12"/>
  <c r="M7559" i="12"/>
  <c r="N7558" i="12"/>
  <c r="I7559" i="12"/>
  <c r="J7559" i="12" s="1"/>
  <c r="H7560" i="12"/>
  <c r="F7562" i="12"/>
  <c r="G7562" i="12" s="1"/>
  <c r="E7561" i="12"/>
  <c r="P7559" i="12" l="1"/>
  <c r="Q7559" i="12"/>
  <c r="R7558" i="12"/>
  <c r="L7560" i="12"/>
  <c r="M7560" i="12"/>
  <c r="N7559" i="12"/>
  <c r="I7560" i="12"/>
  <c r="J7560" i="12" s="1"/>
  <c r="H7561" i="12"/>
  <c r="M7561" i="12" s="1"/>
  <c r="F7563" i="12"/>
  <c r="G7563" i="12" s="1"/>
  <c r="E7562" i="12"/>
  <c r="P7560" i="12" l="1"/>
  <c r="Q7560" i="12"/>
  <c r="Q7561" i="12" s="1"/>
  <c r="R7559" i="12"/>
  <c r="N7560" i="12"/>
  <c r="I7561" i="12"/>
  <c r="J7561" i="12" s="1"/>
  <c r="L7561" i="12"/>
  <c r="N7561" i="12" s="1"/>
  <c r="H7562" i="12"/>
  <c r="F7564" i="12"/>
  <c r="G7564" i="12" s="1"/>
  <c r="E7563" i="12"/>
  <c r="P7561" i="12" l="1"/>
  <c r="R7561" i="12" s="1"/>
  <c r="R7560" i="12"/>
  <c r="L7562" i="12"/>
  <c r="M7562" i="12"/>
  <c r="I7562" i="12"/>
  <c r="J7562" i="12" s="1"/>
  <c r="H7563" i="12"/>
  <c r="F7565" i="12"/>
  <c r="G7565" i="12" s="1"/>
  <c r="E7564" i="12"/>
  <c r="P7562" i="12" l="1"/>
  <c r="Q7562" i="12"/>
  <c r="L7563" i="12"/>
  <c r="M7563" i="12"/>
  <c r="N7562" i="12"/>
  <c r="I7563" i="12"/>
  <c r="J7563" i="12" s="1"/>
  <c r="H7564" i="12"/>
  <c r="F7566" i="12"/>
  <c r="G7566" i="12" s="1"/>
  <c r="E7565" i="12"/>
  <c r="P7563" i="12" l="1"/>
  <c r="Q7563" i="12"/>
  <c r="R7562" i="12"/>
  <c r="L7564" i="12"/>
  <c r="M7564" i="12"/>
  <c r="N7563" i="12"/>
  <c r="I7564" i="12"/>
  <c r="J7564" i="12" s="1"/>
  <c r="H7565" i="12"/>
  <c r="E7566" i="12"/>
  <c r="F7567" i="12"/>
  <c r="G7567" i="12" s="1"/>
  <c r="P7564" i="12" l="1"/>
  <c r="Q7564" i="12"/>
  <c r="R7563" i="12"/>
  <c r="L7565" i="12"/>
  <c r="M7565" i="12"/>
  <c r="N7564" i="12"/>
  <c r="I7565" i="12"/>
  <c r="J7565" i="12" s="1"/>
  <c r="H7566" i="12"/>
  <c r="F7568" i="12"/>
  <c r="G7568" i="12" s="1"/>
  <c r="E7567" i="12"/>
  <c r="P7565" i="12" l="1"/>
  <c r="Q7565" i="12"/>
  <c r="R7564" i="12"/>
  <c r="L7566" i="12"/>
  <c r="M7566" i="12"/>
  <c r="N7565" i="12"/>
  <c r="I7566" i="12"/>
  <c r="J7566" i="12" s="1"/>
  <c r="H7567" i="12"/>
  <c r="E7568" i="12"/>
  <c r="F7569" i="12"/>
  <c r="G7569" i="12" s="1"/>
  <c r="P7566" i="12" l="1"/>
  <c r="Q7566" i="12"/>
  <c r="R7565" i="12"/>
  <c r="L7567" i="12"/>
  <c r="M7567" i="12"/>
  <c r="N7566" i="12"/>
  <c r="I7567" i="12"/>
  <c r="J7567" i="12" s="1"/>
  <c r="H7568" i="12"/>
  <c r="F7570" i="12"/>
  <c r="G7570" i="12" s="1"/>
  <c r="E7569" i="12"/>
  <c r="P7567" i="12" l="1"/>
  <c r="Q7567" i="12"/>
  <c r="R7566" i="12"/>
  <c r="L7568" i="12"/>
  <c r="M7568" i="12"/>
  <c r="N7567" i="12"/>
  <c r="I7568" i="12"/>
  <c r="J7568" i="12" s="1"/>
  <c r="H7569" i="12"/>
  <c r="E7570" i="12"/>
  <c r="F7571" i="12"/>
  <c r="G7571" i="12" s="1"/>
  <c r="P7568" i="12" l="1"/>
  <c r="Q7568" i="12"/>
  <c r="R7567" i="12"/>
  <c r="L7569" i="12"/>
  <c r="M7569" i="12"/>
  <c r="N7568" i="12"/>
  <c r="I7569" i="12"/>
  <c r="J7569" i="12" s="1"/>
  <c r="H7570" i="12"/>
  <c r="F7572" i="12"/>
  <c r="G7572" i="12" s="1"/>
  <c r="E7571" i="12"/>
  <c r="P7569" i="12" l="1"/>
  <c r="Q7569" i="12"/>
  <c r="R7568" i="12"/>
  <c r="L7570" i="12"/>
  <c r="M7570" i="12"/>
  <c r="N7569" i="12"/>
  <c r="I7570" i="12"/>
  <c r="J7570" i="12" s="1"/>
  <c r="H7571" i="12"/>
  <c r="F7573" i="12"/>
  <c r="G7573" i="12" s="1"/>
  <c r="E7572" i="12"/>
  <c r="P7570" i="12" l="1"/>
  <c r="Q7570" i="12"/>
  <c r="R7569" i="12"/>
  <c r="L7571" i="12"/>
  <c r="M7571" i="12"/>
  <c r="N7570" i="12"/>
  <c r="I7571" i="12"/>
  <c r="J7571" i="12" s="1"/>
  <c r="H7572" i="12"/>
  <c r="F7574" i="12"/>
  <c r="G7574" i="12" s="1"/>
  <c r="E7573" i="12"/>
  <c r="P7571" i="12" l="1"/>
  <c r="Q7571" i="12"/>
  <c r="R7570" i="12"/>
  <c r="L7572" i="12"/>
  <c r="M7572" i="12"/>
  <c r="N7571" i="12"/>
  <c r="I7572" i="12"/>
  <c r="J7572" i="12" s="1"/>
  <c r="H7573" i="12"/>
  <c r="E7574" i="12"/>
  <c r="F7575" i="12"/>
  <c r="G7575" i="12" s="1"/>
  <c r="P7572" i="12" l="1"/>
  <c r="Q7572" i="12"/>
  <c r="R7571" i="12"/>
  <c r="L7573" i="12"/>
  <c r="M7573" i="12"/>
  <c r="N7572" i="12"/>
  <c r="I7573" i="12"/>
  <c r="J7573" i="12" s="1"/>
  <c r="H7574" i="12"/>
  <c r="F7576" i="12"/>
  <c r="G7576" i="12" s="1"/>
  <c r="E7575" i="12"/>
  <c r="P7573" i="12" l="1"/>
  <c r="Q7573" i="12"/>
  <c r="R7572" i="12"/>
  <c r="L7574" i="12"/>
  <c r="M7574" i="12"/>
  <c r="N7573" i="12"/>
  <c r="I7574" i="12"/>
  <c r="J7574" i="12" s="1"/>
  <c r="H7575" i="12"/>
  <c r="M7575" i="12" s="1"/>
  <c r="F7577" i="12"/>
  <c r="G7577" i="12" s="1"/>
  <c r="E7576" i="12"/>
  <c r="P7574" i="12" l="1"/>
  <c r="Q7574" i="12"/>
  <c r="Q7575" i="12" s="1"/>
  <c r="R7573" i="12"/>
  <c r="N7574" i="12"/>
  <c r="I7575" i="12"/>
  <c r="J7575" i="12" s="1"/>
  <c r="L7575" i="12"/>
  <c r="N7575" i="12" s="1"/>
  <c r="H7576" i="12"/>
  <c r="F7578" i="12"/>
  <c r="G7578" i="12" s="1"/>
  <c r="E7577" i="12"/>
  <c r="P7575" i="12" l="1"/>
  <c r="R7575" i="12" s="1"/>
  <c r="R7574" i="12"/>
  <c r="L7576" i="12"/>
  <c r="M7576" i="12"/>
  <c r="I7576" i="12"/>
  <c r="J7576" i="12" s="1"/>
  <c r="H7577" i="12"/>
  <c r="M7577" i="12" s="1"/>
  <c r="E7578" i="12"/>
  <c r="F7579" i="12"/>
  <c r="G7579" i="12" s="1"/>
  <c r="P7576" i="12" l="1"/>
  <c r="Q7576" i="12"/>
  <c r="Q7577" i="12" s="1"/>
  <c r="N7576" i="12"/>
  <c r="I7577" i="12"/>
  <c r="J7577" i="12" s="1"/>
  <c r="L7577" i="12"/>
  <c r="N7577" i="12" s="1"/>
  <c r="H7578" i="12"/>
  <c r="F7580" i="12"/>
  <c r="G7580" i="12" s="1"/>
  <c r="E7579" i="12"/>
  <c r="P7577" i="12" l="1"/>
  <c r="R7577" i="12" s="1"/>
  <c r="R7576" i="12"/>
  <c r="L7578" i="12"/>
  <c r="M7578" i="12"/>
  <c r="I7578" i="12"/>
  <c r="J7578" i="12" s="1"/>
  <c r="H7579" i="12"/>
  <c r="E7580" i="12"/>
  <c r="F7581" i="12"/>
  <c r="G7581" i="12" s="1"/>
  <c r="P7578" i="12" l="1"/>
  <c r="Q7578" i="12"/>
  <c r="L7579" i="12"/>
  <c r="M7579" i="12"/>
  <c r="N7578" i="12"/>
  <c r="I7579" i="12"/>
  <c r="J7579" i="12" s="1"/>
  <c r="H7580" i="12"/>
  <c r="F7582" i="12"/>
  <c r="G7582" i="12" s="1"/>
  <c r="E7581" i="12"/>
  <c r="P7579" i="12" l="1"/>
  <c r="Q7579" i="12"/>
  <c r="R7578" i="12"/>
  <c r="L7580" i="12"/>
  <c r="M7580" i="12"/>
  <c r="N7579" i="12"/>
  <c r="I7580" i="12"/>
  <c r="J7580" i="12" s="1"/>
  <c r="H7581" i="12"/>
  <c r="E7582" i="12"/>
  <c r="F7583" i="12"/>
  <c r="G7583" i="12" s="1"/>
  <c r="P7580" i="12" l="1"/>
  <c r="Q7580" i="12"/>
  <c r="R7579" i="12"/>
  <c r="L7581" i="12"/>
  <c r="M7581" i="12"/>
  <c r="N7580" i="12"/>
  <c r="I7581" i="12"/>
  <c r="J7581" i="12" s="1"/>
  <c r="H7582" i="12"/>
  <c r="F7584" i="12"/>
  <c r="G7584" i="12" s="1"/>
  <c r="E7583" i="12"/>
  <c r="P7581" i="12" l="1"/>
  <c r="Q7581" i="12"/>
  <c r="R7580" i="12"/>
  <c r="L7582" i="12"/>
  <c r="M7582" i="12"/>
  <c r="N7581" i="12"/>
  <c r="I7582" i="12"/>
  <c r="J7582" i="12" s="1"/>
  <c r="H7583" i="12"/>
  <c r="F7585" i="12"/>
  <c r="G7585" i="12" s="1"/>
  <c r="E7584" i="12"/>
  <c r="P7582" i="12" l="1"/>
  <c r="Q7582" i="12"/>
  <c r="R7581" i="12"/>
  <c r="L7583" i="12"/>
  <c r="M7583" i="12"/>
  <c r="N7582" i="12"/>
  <c r="I7583" i="12"/>
  <c r="J7583" i="12" s="1"/>
  <c r="H7584" i="12"/>
  <c r="F7586" i="12"/>
  <c r="G7586" i="12" s="1"/>
  <c r="E7585" i="12"/>
  <c r="P7583" i="12" l="1"/>
  <c r="Q7583" i="12"/>
  <c r="R7582" i="12"/>
  <c r="L7584" i="12"/>
  <c r="M7584" i="12"/>
  <c r="N7583" i="12"/>
  <c r="I7584" i="12"/>
  <c r="J7584" i="12" s="1"/>
  <c r="H7585" i="12"/>
  <c r="E7586" i="12"/>
  <c r="F7587" i="12"/>
  <c r="G7587" i="12" s="1"/>
  <c r="P7584" i="12" l="1"/>
  <c r="Q7584" i="12"/>
  <c r="R7583" i="12"/>
  <c r="L7585" i="12"/>
  <c r="M7585" i="12"/>
  <c r="N7584" i="12"/>
  <c r="I7585" i="12"/>
  <c r="J7585" i="12" s="1"/>
  <c r="H7586" i="12"/>
  <c r="M7586" i="12" s="1"/>
  <c r="F7588" i="12"/>
  <c r="G7588" i="12" s="1"/>
  <c r="E7587" i="12"/>
  <c r="P7585" i="12" l="1"/>
  <c r="Q7585" i="12"/>
  <c r="Q7586" i="12" s="1"/>
  <c r="R7584" i="12"/>
  <c r="N7585" i="12"/>
  <c r="I7586" i="12"/>
  <c r="J7586" i="12" s="1"/>
  <c r="L7586" i="12"/>
  <c r="N7586" i="12" s="1"/>
  <c r="H7587" i="12"/>
  <c r="F7589" i="12"/>
  <c r="G7589" i="12" s="1"/>
  <c r="E7588" i="12"/>
  <c r="P7586" i="12" l="1"/>
  <c r="R7586" i="12" s="1"/>
  <c r="R7585" i="12"/>
  <c r="L7587" i="12"/>
  <c r="M7587" i="12"/>
  <c r="I7587" i="12"/>
  <c r="J7587" i="12" s="1"/>
  <c r="H7588" i="12"/>
  <c r="F7590" i="12"/>
  <c r="G7590" i="12" s="1"/>
  <c r="E7589" i="12"/>
  <c r="P7587" i="12" l="1"/>
  <c r="Q7587" i="12"/>
  <c r="L7588" i="12"/>
  <c r="M7588" i="12"/>
  <c r="N7587" i="12"/>
  <c r="I7588" i="12"/>
  <c r="J7588" i="12" s="1"/>
  <c r="H7589" i="12"/>
  <c r="M7589" i="12" s="1"/>
  <c r="E7590" i="12"/>
  <c r="F7591" i="12"/>
  <c r="G7591" i="12" s="1"/>
  <c r="P7588" i="12" l="1"/>
  <c r="Q7588" i="12"/>
  <c r="Q7589" i="12" s="1"/>
  <c r="R7587" i="12"/>
  <c r="N7588" i="12"/>
  <c r="I7589" i="12"/>
  <c r="J7589" i="12" s="1"/>
  <c r="L7589" i="12"/>
  <c r="N7589" i="12" s="1"/>
  <c r="H7590" i="12"/>
  <c r="F7592" i="12"/>
  <c r="G7592" i="12" s="1"/>
  <c r="E7591" i="12"/>
  <c r="P7589" i="12" l="1"/>
  <c r="R7589" i="12" s="1"/>
  <c r="R7588" i="12"/>
  <c r="L7590" i="12"/>
  <c r="M7590" i="12"/>
  <c r="I7590" i="12"/>
  <c r="J7590" i="12" s="1"/>
  <c r="H7591" i="12"/>
  <c r="F7593" i="12"/>
  <c r="G7593" i="12" s="1"/>
  <c r="E7592" i="12"/>
  <c r="P7590" i="12" l="1"/>
  <c r="Q7590" i="12"/>
  <c r="L7591" i="12"/>
  <c r="M7591" i="12"/>
  <c r="N7590" i="12"/>
  <c r="I7591" i="12"/>
  <c r="J7591" i="12" s="1"/>
  <c r="H7592" i="12"/>
  <c r="E7593" i="12"/>
  <c r="F7594" i="12"/>
  <c r="G7594" i="12" s="1"/>
  <c r="P7591" i="12" l="1"/>
  <c r="Q7591" i="12"/>
  <c r="R7590" i="12"/>
  <c r="L7592" i="12"/>
  <c r="M7592" i="12"/>
  <c r="N7591" i="12"/>
  <c r="I7592" i="12"/>
  <c r="J7592" i="12" s="1"/>
  <c r="H7593" i="12"/>
  <c r="F7595" i="12"/>
  <c r="G7595" i="12" s="1"/>
  <c r="E7594" i="12"/>
  <c r="P7592" i="12" l="1"/>
  <c r="Q7592" i="12"/>
  <c r="R7591" i="12"/>
  <c r="L7593" i="12"/>
  <c r="M7593" i="12"/>
  <c r="N7592" i="12"/>
  <c r="I7593" i="12"/>
  <c r="J7593" i="12" s="1"/>
  <c r="H7594" i="12"/>
  <c r="E7595" i="12"/>
  <c r="F7596" i="12"/>
  <c r="G7596" i="12" s="1"/>
  <c r="P7593" i="12" l="1"/>
  <c r="Q7593" i="12"/>
  <c r="R7592" i="12"/>
  <c r="L7594" i="12"/>
  <c r="M7594" i="12"/>
  <c r="N7593" i="12"/>
  <c r="I7594" i="12"/>
  <c r="J7594" i="12" s="1"/>
  <c r="H7595" i="12"/>
  <c r="F7597" i="12"/>
  <c r="G7597" i="12" s="1"/>
  <c r="E7596" i="12"/>
  <c r="P7594" i="12" l="1"/>
  <c r="Q7594" i="12"/>
  <c r="R7593" i="12"/>
  <c r="L7595" i="12"/>
  <c r="M7595" i="12"/>
  <c r="N7594" i="12"/>
  <c r="I7595" i="12"/>
  <c r="J7595" i="12" s="1"/>
  <c r="H7596" i="12"/>
  <c r="F7598" i="12"/>
  <c r="G7598" i="12" s="1"/>
  <c r="E7597" i="12"/>
  <c r="P7595" i="12" l="1"/>
  <c r="Q7595" i="12"/>
  <c r="R7594" i="12"/>
  <c r="L7596" i="12"/>
  <c r="M7596" i="12"/>
  <c r="N7595" i="12"/>
  <c r="I7596" i="12"/>
  <c r="J7596" i="12" s="1"/>
  <c r="H7597" i="12"/>
  <c r="F7599" i="12"/>
  <c r="G7599" i="12" s="1"/>
  <c r="E7598" i="12"/>
  <c r="P7596" i="12" l="1"/>
  <c r="Q7596" i="12"/>
  <c r="R7595" i="12"/>
  <c r="L7597" i="12"/>
  <c r="M7597" i="12"/>
  <c r="N7596" i="12"/>
  <c r="I7597" i="12"/>
  <c r="J7597" i="12" s="1"/>
  <c r="H7598" i="12"/>
  <c r="F7600" i="12"/>
  <c r="G7600" i="12" s="1"/>
  <c r="E7599" i="12"/>
  <c r="P7597" i="12" l="1"/>
  <c r="Q7597" i="12"/>
  <c r="R7596" i="12"/>
  <c r="L7598" i="12"/>
  <c r="M7598" i="12"/>
  <c r="N7597" i="12"/>
  <c r="I7598" i="12"/>
  <c r="J7598" i="12" s="1"/>
  <c r="H7599" i="12"/>
  <c r="E7600" i="12"/>
  <c r="F7601" i="12"/>
  <c r="G7601" i="12" s="1"/>
  <c r="P7598" i="12" l="1"/>
  <c r="Q7598" i="12"/>
  <c r="R7597" i="12"/>
  <c r="L7599" i="12"/>
  <c r="M7599" i="12"/>
  <c r="N7598" i="12"/>
  <c r="I7599" i="12"/>
  <c r="J7599" i="12" s="1"/>
  <c r="H7600" i="12"/>
  <c r="F7602" i="12"/>
  <c r="G7602" i="12" s="1"/>
  <c r="E7601" i="12"/>
  <c r="P7599" i="12" l="1"/>
  <c r="Q7599" i="12"/>
  <c r="R7598" i="12"/>
  <c r="L7600" i="12"/>
  <c r="M7600" i="12"/>
  <c r="N7599" i="12"/>
  <c r="I7600" i="12"/>
  <c r="J7600" i="12" s="1"/>
  <c r="H7601" i="12"/>
  <c r="F7603" i="12"/>
  <c r="G7603" i="12" s="1"/>
  <c r="E7602" i="12"/>
  <c r="P7600" i="12" l="1"/>
  <c r="Q7600" i="12"/>
  <c r="R7599" i="12"/>
  <c r="L7601" i="12"/>
  <c r="M7601" i="12"/>
  <c r="N7600" i="12"/>
  <c r="I7601" i="12"/>
  <c r="J7601" i="12" s="1"/>
  <c r="H7602" i="12"/>
  <c r="F7604" i="12"/>
  <c r="G7604" i="12" s="1"/>
  <c r="E7603" i="12"/>
  <c r="P7601" i="12" l="1"/>
  <c r="Q7601" i="12"/>
  <c r="R7600" i="12"/>
  <c r="L7602" i="12"/>
  <c r="M7602" i="12"/>
  <c r="N7601" i="12"/>
  <c r="I7602" i="12"/>
  <c r="J7602" i="12" s="1"/>
  <c r="H7603" i="12"/>
  <c r="F7605" i="12"/>
  <c r="G7605" i="12" s="1"/>
  <c r="E7604" i="12"/>
  <c r="P7602" i="12" l="1"/>
  <c r="Q7602" i="12"/>
  <c r="R7601" i="12"/>
  <c r="L7603" i="12"/>
  <c r="M7603" i="12"/>
  <c r="N7602" i="12"/>
  <c r="I7603" i="12"/>
  <c r="J7603" i="12" s="1"/>
  <c r="H7604" i="12"/>
  <c r="F7606" i="12"/>
  <c r="G7606" i="12" s="1"/>
  <c r="E7605" i="12"/>
  <c r="P7603" i="12" l="1"/>
  <c r="Q7603" i="12"/>
  <c r="R7602" i="12"/>
  <c r="L7604" i="12"/>
  <c r="M7604" i="12"/>
  <c r="N7603" i="12"/>
  <c r="I7604" i="12"/>
  <c r="J7604" i="12" s="1"/>
  <c r="H7605" i="12"/>
  <c r="E7606" i="12"/>
  <c r="F7607" i="12"/>
  <c r="G7607" i="12" s="1"/>
  <c r="P7604" i="12" l="1"/>
  <c r="Q7604" i="12"/>
  <c r="R7603" i="12"/>
  <c r="L7605" i="12"/>
  <c r="M7605" i="12"/>
  <c r="N7604" i="12"/>
  <c r="I7605" i="12"/>
  <c r="J7605" i="12" s="1"/>
  <c r="H7606" i="12"/>
  <c r="F7608" i="12"/>
  <c r="G7608" i="12" s="1"/>
  <c r="E7607" i="12"/>
  <c r="P7605" i="12" l="1"/>
  <c r="Q7605" i="12"/>
  <c r="R7604" i="12"/>
  <c r="L7606" i="12"/>
  <c r="M7606" i="12"/>
  <c r="N7605" i="12"/>
  <c r="I7606" i="12"/>
  <c r="J7606" i="12" s="1"/>
  <c r="H7607" i="12"/>
  <c r="F7609" i="12"/>
  <c r="G7609" i="12" s="1"/>
  <c r="E7608" i="12"/>
  <c r="R7605" i="12" l="1"/>
  <c r="P7606" i="12"/>
  <c r="Q7606" i="12"/>
  <c r="L7607" i="12"/>
  <c r="M7607" i="12"/>
  <c r="N7606" i="12"/>
  <c r="I7607" i="12"/>
  <c r="J7607" i="12" s="1"/>
  <c r="H7608" i="12"/>
  <c r="E7609" i="12"/>
  <c r="F7610" i="12"/>
  <c r="G7610" i="12" s="1"/>
  <c r="P7607" i="12" l="1"/>
  <c r="Q7607" i="12"/>
  <c r="R7606" i="12"/>
  <c r="L7608" i="12"/>
  <c r="M7608" i="12"/>
  <c r="N7607" i="12"/>
  <c r="I7608" i="12"/>
  <c r="J7608" i="12" s="1"/>
  <c r="H7609" i="12"/>
  <c r="F7611" i="12"/>
  <c r="G7611" i="12" s="1"/>
  <c r="E7610" i="12"/>
  <c r="P7608" i="12" l="1"/>
  <c r="Q7608" i="12"/>
  <c r="R7607" i="12"/>
  <c r="L7609" i="12"/>
  <c r="M7609" i="12"/>
  <c r="N7608" i="12"/>
  <c r="I7609" i="12"/>
  <c r="J7609" i="12" s="1"/>
  <c r="H7610" i="12"/>
  <c r="F7612" i="12"/>
  <c r="G7612" i="12" s="1"/>
  <c r="E7611" i="12"/>
  <c r="P7609" i="12" l="1"/>
  <c r="Q7609" i="12"/>
  <c r="R7608" i="12"/>
  <c r="L7610" i="12"/>
  <c r="M7610" i="12"/>
  <c r="N7609" i="12"/>
  <c r="I7610" i="12"/>
  <c r="J7610" i="12" s="1"/>
  <c r="H7611" i="12"/>
  <c r="F7613" i="12"/>
  <c r="G7613" i="12" s="1"/>
  <c r="E7612" i="12"/>
  <c r="P7610" i="12" l="1"/>
  <c r="Q7610" i="12"/>
  <c r="R7609" i="12"/>
  <c r="L7611" i="12"/>
  <c r="M7611" i="12"/>
  <c r="N7610" i="12"/>
  <c r="I7611" i="12"/>
  <c r="J7611" i="12" s="1"/>
  <c r="H7612" i="12"/>
  <c r="M7612" i="12" s="1"/>
  <c r="F7614" i="12"/>
  <c r="G7614" i="12" s="1"/>
  <c r="E7613" i="12"/>
  <c r="P7611" i="12" l="1"/>
  <c r="Q7611" i="12"/>
  <c r="Q7612" i="12" s="1"/>
  <c r="R7610" i="12"/>
  <c r="N7611" i="12"/>
  <c r="I7612" i="12"/>
  <c r="J7612" i="12" s="1"/>
  <c r="L7612" i="12"/>
  <c r="N7612" i="12" s="1"/>
  <c r="H7613" i="12"/>
  <c r="F7615" i="12"/>
  <c r="G7615" i="12" s="1"/>
  <c r="E7614" i="12"/>
  <c r="P7612" i="12" l="1"/>
  <c r="R7611" i="12"/>
  <c r="R7612" i="12"/>
  <c r="L7613" i="12"/>
  <c r="M7613" i="12"/>
  <c r="I7613" i="12"/>
  <c r="J7613" i="12" s="1"/>
  <c r="H7614" i="12"/>
  <c r="F7616" i="12"/>
  <c r="G7616" i="12" s="1"/>
  <c r="E7615" i="12"/>
  <c r="P7613" i="12" l="1"/>
  <c r="Q7613" i="12"/>
  <c r="L7614" i="12"/>
  <c r="M7614" i="12"/>
  <c r="N7613" i="12"/>
  <c r="I7614" i="12"/>
  <c r="J7614" i="12" s="1"/>
  <c r="H7615" i="12"/>
  <c r="F7617" i="12"/>
  <c r="G7617" i="12" s="1"/>
  <c r="E7616" i="12"/>
  <c r="P7614" i="12" l="1"/>
  <c r="Q7614" i="12"/>
  <c r="R7613" i="12"/>
  <c r="L7615" i="12"/>
  <c r="M7615" i="12"/>
  <c r="N7614" i="12"/>
  <c r="I7615" i="12"/>
  <c r="J7615" i="12" s="1"/>
  <c r="H7616" i="12"/>
  <c r="F7618" i="12"/>
  <c r="G7618" i="12" s="1"/>
  <c r="E7617" i="12"/>
  <c r="P7615" i="12" l="1"/>
  <c r="Q7615" i="12"/>
  <c r="R7614" i="12"/>
  <c r="L7616" i="12"/>
  <c r="M7616" i="12"/>
  <c r="N7615" i="12"/>
  <c r="I7616" i="12"/>
  <c r="J7616" i="12" s="1"/>
  <c r="H7617" i="12"/>
  <c r="E7618" i="12"/>
  <c r="F7619" i="12"/>
  <c r="G7619" i="12" s="1"/>
  <c r="P7616" i="12" l="1"/>
  <c r="Q7616" i="12"/>
  <c r="R7615" i="12"/>
  <c r="L7617" i="12"/>
  <c r="M7617" i="12"/>
  <c r="N7616" i="12"/>
  <c r="I7617" i="12"/>
  <c r="J7617" i="12" s="1"/>
  <c r="H7618" i="12"/>
  <c r="F7620" i="12"/>
  <c r="G7620" i="12" s="1"/>
  <c r="E7619" i="12"/>
  <c r="P7617" i="12" l="1"/>
  <c r="Q7617" i="12"/>
  <c r="R7616" i="12"/>
  <c r="L7618" i="12"/>
  <c r="M7618" i="12"/>
  <c r="N7617" i="12"/>
  <c r="I7618" i="12"/>
  <c r="J7618" i="12" s="1"/>
  <c r="H7619" i="12"/>
  <c r="F7621" i="12"/>
  <c r="G7621" i="12" s="1"/>
  <c r="E7620" i="12"/>
  <c r="P7618" i="12" l="1"/>
  <c r="Q7618" i="12"/>
  <c r="R7617" i="12"/>
  <c r="L7619" i="12"/>
  <c r="M7619" i="12"/>
  <c r="N7618" i="12"/>
  <c r="I7619" i="12"/>
  <c r="J7619" i="12" s="1"/>
  <c r="H7620" i="12"/>
  <c r="E7621" i="12"/>
  <c r="F7622" i="12"/>
  <c r="G7622" i="12" s="1"/>
  <c r="P7619" i="12" l="1"/>
  <c r="Q7619" i="12"/>
  <c r="R7618" i="12"/>
  <c r="L7620" i="12"/>
  <c r="M7620" i="12"/>
  <c r="N7619" i="12"/>
  <c r="I7620" i="12"/>
  <c r="J7620" i="12" s="1"/>
  <c r="H7621" i="12"/>
  <c r="M7621" i="12" s="1"/>
  <c r="F7623" i="12"/>
  <c r="G7623" i="12" s="1"/>
  <c r="E7622" i="12"/>
  <c r="P7620" i="12" l="1"/>
  <c r="Q7620" i="12"/>
  <c r="Q7621" i="12" s="1"/>
  <c r="R7619" i="12"/>
  <c r="N7620" i="12"/>
  <c r="I7621" i="12"/>
  <c r="J7621" i="12" s="1"/>
  <c r="L7621" i="12"/>
  <c r="N7621" i="12" s="1"/>
  <c r="H7622" i="12"/>
  <c r="E7623" i="12"/>
  <c r="F7624" i="12"/>
  <c r="G7624" i="12" s="1"/>
  <c r="P7621" i="12" l="1"/>
  <c r="R7621" i="12" s="1"/>
  <c r="R7620" i="12"/>
  <c r="L7622" i="12"/>
  <c r="M7622" i="12"/>
  <c r="I7622" i="12"/>
  <c r="J7622" i="12" s="1"/>
  <c r="H7623" i="12"/>
  <c r="F7625" i="12"/>
  <c r="G7625" i="12" s="1"/>
  <c r="E7624" i="12"/>
  <c r="P7622" i="12" l="1"/>
  <c r="Q7622" i="12"/>
  <c r="L7623" i="12"/>
  <c r="M7623" i="12"/>
  <c r="N7622" i="12"/>
  <c r="I7623" i="12"/>
  <c r="J7623" i="12" s="1"/>
  <c r="H7624" i="12"/>
  <c r="F7626" i="12"/>
  <c r="G7626" i="12" s="1"/>
  <c r="E7625" i="12"/>
  <c r="P7623" i="12" l="1"/>
  <c r="Q7623" i="12"/>
  <c r="R7622" i="12"/>
  <c r="L7624" i="12"/>
  <c r="M7624" i="12"/>
  <c r="N7623" i="12"/>
  <c r="I7624" i="12"/>
  <c r="J7624" i="12" s="1"/>
  <c r="H7625" i="12"/>
  <c r="E7626" i="12"/>
  <c r="F7627" i="12"/>
  <c r="G7627" i="12" s="1"/>
  <c r="P7624" i="12" l="1"/>
  <c r="Q7624" i="12"/>
  <c r="R7623" i="12"/>
  <c r="L7625" i="12"/>
  <c r="M7625" i="12"/>
  <c r="N7624" i="12"/>
  <c r="I7625" i="12"/>
  <c r="J7625" i="12" s="1"/>
  <c r="H7626" i="12"/>
  <c r="F7628" i="12"/>
  <c r="G7628" i="12" s="1"/>
  <c r="E7627" i="12"/>
  <c r="P7625" i="12" l="1"/>
  <c r="Q7625" i="12"/>
  <c r="R7624" i="12"/>
  <c r="L7626" i="12"/>
  <c r="M7626" i="12"/>
  <c r="N7625" i="12"/>
  <c r="I7626" i="12"/>
  <c r="J7626" i="12" s="1"/>
  <c r="H7627" i="12"/>
  <c r="E7628" i="12"/>
  <c r="F7629" i="12"/>
  <c r="G7629" i="12" s="1"/>
  <c r="P7626" i="12" l="1"/>
  <c r="Q7626" i="12"/>
  <c r="R7625" i="12"/>
  <c r="L7627" i="12"/>
  <c r="M7627" i="12"/>
  <c r="N7626" i="12"/>
  <c r="I7627" i="12"/>
  <c r="J7627" i="12" s="1"/>
  <c r="H7628" i="12"/>
  <c r="F7630" i="12"/>
  <c r="G7630" i="12" s="1"/>
  <c r="E7629" i="12"/>
  <c r="P7627" i="12" l="1"/>
  <c r="Q7627" i="12"/>
  <c r="R7626" i="12"/>
  <c r="L7628" i="12"/>
  <c r="M7628" i="12"/>
  <c r="N7627" i="12"/>
  <c r="I7628" i="12"/>
  <c r="J7628" i="12" s="1"/>
  <c r="H7629" i="12"/>
  <c r="E7630" i="12"/>
  <c r="F7631" i="12"/>
  <c r="G7631" i="12" s="1"/>
  <c r="P7628" i="12" l="1"/>
  <c r="Q7628" i="12"/>
  <c r="R7627" i="12"/>
  <c r="L7629" i="12"/>
  <c r="M7629" i="12"/>
  <c r="N7628" i="12"/>
  <c r="I7629" i="12"/>
  <c r="J7629" i="12" s="1"/>
  <c r="H7630" i="12"/>
  <c r="F7632" i="12"/>
  <c r="G7632" i="12" s="1"/>
  <c r="E7631" i="12"/>
  <c r="P7629" i="12" l="1"/>
  <c r="Q7629" i="12"/>
  <c r="R7628" i="12"/>
  <c r="L7630" i="12"/>
  <c r="M7630" i="12"/>
  <c r="N7629" i="12"/>
  <c r="I7630" i="12"/>
  <c r="J7630" i="12" s="1"/>
  <c r="H7631" i="12"/>
  <c r="E7632" i="12"/>
  <c r="F7633" i="12"/>
  <c r="G7633" i="12" s="1"/>
  <c r="P7630" i="12" l="1"/>
  <c r="Q7630" i="12"/>
  <c r="R7629" i="12"/>
  <c r="L7631" i="12"/>
  <c r="M7631" i="12"/>
  <c r="N7630" i="12"/>
  <c r="I7631" i="12"/>
  <c r="J7631" i="12" s="1"/>
  <c r="H7632" i="12"/>
  <c r="F7634" i="12"/>
  <c r="G7634" i="12" s="1"/>
  <c r="E7633" i="12"/>
  <c r="P7631" i="12" l="1"/>
  <c r="Q7631" i="12"/>
  <c r="R7630" i="12"/>
  <c r="L7632" i="12"/>
  <c r="M7632" i="12"/>
  <c r="N7631" i="12"/>
  <c r="I7632" i="12"/>
  <c r="J7632" i="12" s="1"/>
  <c r="H7633" i="12"/>
  <c r="E7634" i="12"/>
  <c r="F7635" i="12"/>
  <c r="G7635" i="12" s="1"/>
  <c r="P7632" i="12" l="1"/>
  <c r="Q7632" i="12"/>
  <c r="R7631" i="12"/>
  <c r="L7633" i="12"/>
  <c r="M7633" i="12"/>
  <c r="N7632" i="12"/>
  <c r="I7633" i="12"/>
  <c r="J7633" i="12" s="1"/>
  <c r="H7634" i="12"/>
  <c r="M7634" i="12" s="1"/>
  <c r="F7636" i="12"/>
  <c r="G7636" i="12" s="1"/>
  <c r="E7635" i="12"/>
  <c r="P7633" i="12" l="1"/>
  <c r="Q7633" i="12"/>
  <c r="Q7634" i="12" s="1"/>
  <c r="R7632" i="12"/>
  <c r="N7633" i="12"/>
  <c r="I7634" i="12"/>
  <c r="J7634" i="12" s="1"/>
  <c r="L7634" i="12"/>
  <c r="N7634" i="12" s="1"/>
  <c r="H7635" i="12"/>
  <c r="F7637" i="12"/>
  <c r="G7637" i="12" s="1"/>
  <c r="E7636" i="12"/>
  <c r="P7634" i="12" l="1"/>
  <c r="R7634" i="12" s="1"/>
  <c r="R7633" i="12"/>
  <c r="L7635" i="12"/>
  <c r="M7635" i="12"/>
  <c r="I7635" i="12"/>
  <c r="J7635" i="12" s="1"/>
  <c r="H7636" i="12"/>
  <c r="F7638" i="12"/>
  <c r="G7638" i="12" s="1"/>
  <c r="E7637" i="12"/>
  <c r="P7635" i="12" l="1"/>
  <c r="Q7635" i="12"/>
  <c r="L7636" i="12"/>
  <c r="M7636" i="12"/>
  <c r="N7635" i="12"/>
  <c r="I7636" i="12"/>
  <c r="J7636" i="12" s="1"/>
  <c r="H7637" i="12"/>
  <c r="E7638" i="12"/>
  <c r="F7639" i="12"/>
  <c r="G7639" i="12" s="1"/>
  <c r="P7636" i="12" l="1"/>
  <c r="Q7636" i="12"/>
  <c r="R7635" i="12"/>
  <c r="L7637" i="12"/>
  <c r="M7637" i="12"/>
  <c r="N7636" i="12"/>
  <c r="I7637" i="12"/>
  <c r="J7637" i="12" s="1"/>
  <c r="H7638" i="12"/>
  <c r="F7640" i="12"/>
  <c r="G7640" i="12" s="1"/>
  <c r="E7639" i="12"/>
  <c r="P7637" i="12" l="1"/>
  <c r="Q7637" i="12"/>
  <c r="R7636" i="12"/>
  <c r="L7638" i="12"/>
  <c r="M7638" i="12"/>
  <c r="N7637" i="12"/>
  <c r="I7638" i="12"/>
  <c r="J7638" i="12" s="1"/>
  <c r="H7639" i="12"/>
  <c r="E7640" i="12"/>
  <c r="F7641" i="12"/>
  <c r="G7641" i="12" s="1"/>
  <c r="P7638" i="12" l="1"/>
  <c r="Q7638" i="12"/>
  <c r="R7637" i="12"/>
  <c r="L7639" i="12"/>
  <c r="M7639" i="12"/>
  <c r="N7638" i="12"/>
  <c r="I7639" i="12"/>
  <c r="J7639" i="12" s="1"/>
  <c r="H7640" i="12"/>
  <c r="F7642" i="12"/>
  <c r="G7642" i="12" s="1"/>
  <c r="E7641" i="12"/>
  <c r="P7639" i="12" l="1"/>
  <c r="Q7639" i="12"/>
  <c r="R7638" i="12"/>
  <c r="L7640" i="12"/>
  <c r="M7640" i="12"/>
  <c r="N7639" i="12"/>
  <c r="I7640" i="12"/>
  <c r="J7640" i="12" s="1"/>
  <c r="H7641" i="12"/>
  <c r="M7641" i="12" s="1"/>
  <c r="F7643" i="12"/>
  <c r="G7643" i="12" s="1"/>
  <c r="E7642" i="12"/>
  <c r="P7640" i="12" l="1"/>
  <c r="Q7640" i="12"/>
  <c r="Q7641" i="12" s="1"/>
  <c r="R7639" i="12"/>
  <c r="N7640" i="12"/>
  <c r="I7641" i="12"/>
  <c r="J7641" i="12" s="1"/>
  <c r="L7641" i="12"/>
  <c r="N7641" i="12" s="1"/>
  <c r="H7642" i="12"/>
  <c r="M7642" i="12" s="1"/>
  <c r="F7644" i="12"/>
  <c r="G7644" i="12" s="1"/>
  <c r="E7643" i="12"/>
  <c r="P7641" i="12" l="1"/>
  <c r="R7641" i="12" s="1"/>
  <c r="Q7642" i="12"/>
  <c r="R7640" i="12"/>
  <c r="I7642" i="12"/>
  <c r="J7642" i="12" s="1"/>
  <c r="L7642" i="12"/>
  <c r="N7642" i="12" s="1"/>
  <c r="H7643" i="12"/>
  <c r="M7643" i="12" s="1"/>
  <c r="E7644" i="12"/>
  <c r="F7645" i="12"/>
  <c r="G7645" i="12" s="1"/>
  <c r="P7642" i="12" l="1"/>
  <c r="R7642" i="12" s="1"/>
  <c r="Q7643" i="12"/>
  <c r="I7643" i="12"/>
  <c r="J7643" i="12" s="1"/>
  <c r="L7643" i="12"/>
  <c r="N7643" i="12" s="1"/>
  <c r="H7644" i="12"/>
  <c r="F7646" i="12"/>
  <c r="G7646" i="12" s="1"/>
  <c r="E7645" i="12"/>
  <c r="P7643" i="12" l="1"/>
  <c r="R7643" i="12" s="1"/>
  <c r="L7644" i="12"/>
  <c r="M7644" i="12"/>
  <c r="I7644" i="12"/>
  <c r="J7644" i="12" s="1"/>
  <c r="H7645" i="12"/>
  <c r="E7646" i="12"/>
  <c r="F7647" i="12"/>
  <c r="G7647" i="12" s="1"/>
  <c r="P7644" i="12" l="1"/>
  <c r="Q7644" i="12"/>
  <c r="L7645" i="12"/>
  <c r="M7645" i="12"/>
  <c r="N7644" i="12"/>
  <c r="I7645" i="12"/>
  <c r="J7645" i="12" s="1"/>
  <c r="H7646" i="12"/>
  <c r="F7648" i="12"/>
  <c r="G7648" i="12" s="1"/>
  <c r="E7647" i="12"/>
  <c r="P7645" i="12" l="1"/>
  <c r="Q7645" i="12"/>
  <c r="R7644" i="12"/>
  <c r="L7646" i="12"/>
  <c r="M7646" i="12"/>
  <c r="N7645" i="12"/>
  <c r="I7646" i="12"/>
  <c r="J7646" i="12" s="1"/>
  <c r="H7647" i="12"/>
  <c r="E7648" i="12"/>
  <c r="F7649" i="12"/>
  <c r="G7649" i="12" s="1"/>
  <c r="P7646" i="12" l="1"/>
  <c r="Q7646" i="12"/>
  <c r="R7645" i="12"/>
  <c r="L7647" i="12"/>
  <c r="M7647" i="12"/>
  <c r="N7646" i="12"/>
  <c r="I7647" i="12"/>
  <c r="J7647" i="12" s="1"/>
  <c r="H7648" i="12"/>
  <c r="F7650" i="12"/>
  <c r="G7650" i="12" s="1"/>
  <c r="E7649" i="12"/>
  <c r="P7647" i="12" l="1"/>
  <c r="Q7647" i="12"/>
  <c r="R7646" i="12"/>
  <c r="L7648" i="12"/>
  <c r="M7648" i="12"/>
  <c r="N7647" i="12"/>
  <c r="I7648" i="12"/>
  <c r="J7648" i="12" s="1"/>
  <c r="H7649" i="12"/>
  <c r="E7650" i="12"/>
  <c r="F7651" i="12"/>
  <c r="G7651" i="12" s="1"/>
  <c r="P7648" i="12" l="1"/>
  <c r="Q7648" i="12"/>
  <c r="R7647" i="12"/>
  <c r="L7649" i="12"/>
  <c r="M7649" i="12"/>
  <c r="N7648" i="12"/>
  <c r="I7649" i="12"/>
  <c r="J7649" i="12" s="1"/>
  <c r="H7650" i="12"/>
  <c r="M7650" i="12" s="1"/>
  <c r="F7652" i="12"/>
  <c r="G7652" i="12" s="1"/>
  <c r="E7651" i="12"/>
  <c r="P7649" i="12" l="1"/>
  <c r="Q7649" i="12"/>
  <c r="Q7650" i="12" s="1"/>
  <c r="R7648" i="12"/>
  <c r="N7649" i="12"/>
  <c r="I7650" i="12"/>
  <c r="J7650" i="12" s="1"/>
  <c r="L7650" i="12"/>
  <c r="N7650" i="12" s="1"/>
  <c r="H7651" i="12"/>
  <c r="F7653" i="12"/>
  <c r="G7653" i="12" s="1"/>
  <c r="E7652" i="12"/>
  <c r="P7650" i="12" l="1"/>
  <c r="R7650" i="12" s="1"/>
  <c r="R7649" i="12"/>
  <c r="L7651" i="12"/>
  <c r="M7651" i="12"/>
  <c r="I7651" i="12"/>
  <c r="J7651" i="12" s="1"/>
  <c r="H7652" i="12"/>
  <c r="M7652" i="12" s="1"/>
  <c r="E7653" i="12"/>
  <c r="F7654" i="12"/>
  <c r="G7654" i="12" s="1"/>
  <c r="P7651" i="12" l="1"/>
  <c r="Q7651" i="12"/>
  <c r="Q7652" i="12" s="1"/>
  <c r="N7651" i="12"/>
  <c r="I7652" i="12"/>
  <c r="J7652" i="12" s="1"/>
  <c r="L7652" i="12"/>
  <c r="N7652" i="12" s="1"/>
  <c r="H7653" i="12"/>
  <c r="F7655" i="12"/>
  <c r="G7655" i="12" s="1"/>
  <c r="E7654" i="12"/>
  <c r="P7652" i="12" l="1"/>
  <c r="R7652" i="12" s="1"/>
  <c r="R7651" i="12"/>
  <c r="L7653" i="12"/>
  <c r="M7653" i="12"/>
  <c r="I7653" i="12"/>
  <c r="J7653" i="12" s="1"/>
  <c r="H7654" i="12"/>
  <c r="E7655" i="12"/>
  <c r="F7656" i="12"/>
  <c r="G7656" i="12" s="1"/>
  <c r="P7653" i="12" l="1"/>
  <c r="Q7653" i="12"/>
  <c r="L7654" i="12"/>
  <c r="M7654" i="12"/>
  <c r="N7653" i="12"/>
  <c r="I7654" i="12"/>
  <c r="J7654" i="12" s="1"/>
  <c r="H7655" i="12"/>
  <c r="F7657" i="12"/>
  <c r="G7657" i="12" s="1"/>
  <c r="E7656" i="12"/>
  <c r="P7654" i="12" l="1"/>
  <c r="Q7654" i="12"/>
  <c r="R7653" i="12"/>
  <c r="L7655" i="12"/>
  <c r="M7655" i="12"/>
  <c r="N7654" i="12"/>
  <c r="I7655" i="12"/>
  <c r="J7655" i="12" s="1"/>
  <c r="H7656" i="12"/>
  <c r="F7658" i="12"/>
  <c r="G7658" i="12" s="1"/>
  <c r="E7657" i="12"/>
  <c r="P7655" i="12" l="1"/>
  <c r="Q7655" i="12"/>
  <c r="R7654" i="12"/>
  <c r="L7656" i="12"/>
  <c r="M7656" i="12"/>
  <c r="N7655" i="12"/>
  <c r="I7656" i="12"/>
  <c r="J7656" i="12" s="1"/>
  <c r="H7657" i="12"/>
  <c r="F7659" i="12"/>
  <c r="G7659" i="12" s="1"/>
  <c r="E7658" i="12"/>
  <c r="P7656" i="12" l="1"/>
  <c r="Q7656" i="12"/>
  <c r="R7655" i="12"/>
  <c r="L7657" i="12"/>
  <c r="M7657" i="12"/>
  <c r="N7656" i="12"/>
  <c r="I7657" i="12"/>
  <c r="J7657" i="12" s="1"/>
  <c r="H7658" i="12"/>
  <c r="F7660" i="12"/>
  <c r="G7660" i="12" s="1"/>
  <c r="E7659" i="12"/>
  <c r="P7657" i="12" l="1"/>
  <c r="Q7657" i="12"/>
  <c r="R7656" i="12"/>
  <c r="L7658" i="12"/>
  <c r="M7658" i="12"/>
  <c r="N7657" i="12"/>
  <c r="I7658" i="12"/>
  <c r="J7658" i="12" s="1"/>
  <c r="H7659" i="12"/>
  <c r="F7661" i="12"/>
  <c r="G7661" i="12" s="1"/>
  <c r="E7660" i="12"/>
  <c r="P7658" i="12" l="1"/>
  <c r="Q7658" i="12"/>
  <c r="R7657" i="12"/>
  <c r="L7659" i="12"/>
  <c r="M7659" i="12"/>
  <c r="N7658" i="12"/>
  <c r="I7659" i="12"/>
  <c r="J7659" i="12" s="1"/>
  <c r="H7660" i="12"/>
  <c r="F7662" i="12"/>
  <c r="G7662" i="12" s="1"/>
  <c r="E7661" i="12"/>
  <c r="P7659" i="12" l="1"/>
  <c r="Q7659" i="12"/>
  <c r="R7658" i="12"/>
  <c r="L7660" i="12"/>
  <c r="M7660" i="12"/>
  <c r="N7659" i="12"/>
  <c r="I7660" i="12"/>
  <c r="J7660" i="12" s="1"/>
  <c r="H7661" i="12"/>
  <c r="F7663" i="12"/>
  <c r="G7663" i="12" s="1"/>
  <c r="E7662" i="12"/>
  <c r="P7660" i="12" l="1"/>
  <c r="Q7660" i="12"/>
  <c r="R7659" i="12"/>
  <c r="L7661" i="12"/>
  <c r="M7661" i="12"/>
  <c r="N7660" i="12"/>
  <c r="I7661" i="12"/>
  <c r="J7661" i="12" s="1"/>
  <c r="H7662" i="12"/>
  <c r="F7664" i="12"/>
  <c r="G7664" i="12" s="1"/>
  <c r="E7663" i="12"/>
  <c r="P7661" i="12" l="1"/>
  <c r="Q7661" i="12"/>
  <c r="R7660" i="12"/>
  <c r="L7662" i="12"/>
  <c r="M7662" i="12"/>
  <c r="N7661" i="12"/>
  <c r="I7662" i="12"/>
  <c r="J7662" i="12" s="1"/>
  <c r="H7663" i="12"/>
  <c r="E7664" i="12"/>
  <c r="F7665" i="12"/>
  <c r="G7665" i="12" s="1"/>
  <c r="P7662" i="12" l="1"/>
  <c r="Q7662" i="12"/>
  <c r="R7661" i="12"/>
  <c r="L7663" i="12"/>
  <c r="M7663" i="12"/>
  <c r="N7662" i="12"/>
  <c r="I7663" i="12"/>
  <c r="J7663" i="12" s="1"/>
  <c r="H7664" i="12"/>
  <c r="F7666" i="12"/>
  <c r="G7666" i="12" s="1"/>
  <c r="E7665" i="12"/>
  <c r="P7663" i="12" l="1"/>
  <c r="Q7663" i="12"/>
  <c r="R7662" i="12"/>
  <c r="L7664" i="12"/>
  <c r="M7664" i="12"/>
  <c r="N7663" i="12"/>
  <c r="I7664" i="12"/>
  <c r="J7664" i="12" s="1"/>
  <c r="H7665" i="12"/>
  <c r="F7667" i="12"/>
  <c r="G7667" i="12" s="1"/>
  <c r="E7666" i="12"/>
  <c r="P7664" i="12" l="1"/>
  <c r="Q7664" i="12"/>
  <c r="R7663" i="12"/>
  <c r="L7665" i="12"/>
  <c r="M7665" i="12"/>
  <c r="N7664" i="12"/>
  <c r="I7665" i="12"/>
  <c r="J7665" i="12" s="1"/>
  <c r="H7666" i="12"/>
  <c r="M7666" i="12" s="1"/>
  <c r="E7667" i="12"/>
  <c r="F7668" i="12"/>
  <c r="G7668" i="12" s="1"/>
  <c r="P7665" i="12" l="1"/>
  <c r="Q7665" i="12"/>
  <c r="Q7666" i="12" s="1"/>
  <c r="R7664" i="12"/>
  <c r="N7665" i="12"/>
  <c r="I7666" i="12"/>
  <c r="J7666" i="12" s="1"/>
  <c r="L7666" i="12"/>
  <c r="N7666" i="12" s="1"/>
  <c r="H7667" i="12"/>
  <c r="F7669" i="12"/>
  <c r="G7669" i="12" s="1"/>
  <c r="E7668" i="12"/>
  <c r="P7666" i="12" l="1"/>
  <c r="R7666" i="12" s="1"/>
  <c r="R7665" i="12"/>
  <c r="L7667" i="12"/>
  <c r="M7667" i="12"/>
  <c r="I7667" i="12"/>
  <c r="J7667" i="12" s="1"/>
  <c r="H7668" i="12"/>
  <c r="E7669" i="12"/>
  <c r="F7670" i="12"/>
  <c r="G7670" i="12" s="1"/>
  <c r="P7667" i="12" l="1"/>
  <c r="Q7667" i="12"/>
  <c r="L7668" i="12"/>
  <c r="M7668" i="12"/>
  <c r="N7667" i="12"/>
  <c r="I7668" i="12"/>
  <c r="J7668" i="12" s="1"/>
  <c r="H7669" i="12"/>
  <c r="F7671" i="12"/>
  <c r="G7671" i="12" s="1"/>
  <c r="E7670" i="12"/>
  <c r="P7668" i="12" l="1"/>
  <c r="Q7668" i="12"/>
  <c r="R7667" i="12"/>
  <c r="L7669" i="12"/>
  <c r="M7669" i="12"/>
  <c r="N7668" i="12"/>
  <c r="I7669" i="12"/>
  <c r="J7669" i="12" s="1"/>
  <c r="H7670" i="12"/>
  <c r="E7671" i="12"/>
  <c r="F7672" i="12"/>
  <c r="G7672" i="12" s="1"/>
  <c r="P7669" i="12" l="1"/>
  <c r="Q7669" i="12"/>
  <c r="R7668" i="12"/>
  <c r="L7670" i="12"/>
  <c r="M7670" i="12"/>
  <c r="N7669" i="12"/>
  <c r="I7670" i="12"/>
  <c r="J7670" i="12" s="1"/>
  <c r="H7671" i="12"/>
  <c r="M7671" i="12" s="1"/>
  <c r="F7673" i="12"/>
  <c r="G7673" i="12" s="1"/>
  <c r="E7672" i="12"/>
  <c r="P7670" i="12" l="1"/>
  <c r="Q7670" i="12"/>
  <c r="Q7671" i="12" s="1"/>
  <c r="R7669" i="12"/>
  <c r="N7670" i="12"/>
  <c r="I7671" i="12"/>
  <c r="J7671" i="12" s="1"/>
  <c r="L7671" i="12"/>
  <c r="N7671" i="12" s="1"/>
  <c r="H7672" i="12"/>
  <c r="E7673" i="12"/>
  <c r="F7674" i="12"/>
  <c r="G7674" i="12" s="1"/>
  <c r="P7671" i="12" l="1"/>
  <c r="R7671" i="12" s="1"/>
  <c r="R7670" i="12"/>
  <c r="L7672" i="12"/>
  <c r="M7672" i="12"/>
  <c r="I7672" i="12"/>
  <c r="J7672" i="12" s="1"/>
  <c r="H7673" i="12"/>
  <c r="F7675" i="12"/>
  <c r="G7675" i="12" s="1"/>
  <c r="E7674" i="12"/>
  <c r="P7672" i="12" l="1"/>
  <c r="Q7672" i="12"/>
  <c r="L7673" i="12"/>
  <c r="M7673" i="12"/>
  <c r="N7672" i="12"/>
  <c r="I7673" i="12"/>
  <c r="J7673" i="12" s="1"/>
  <c r="H7674" i="12"/>
  <c r="E7675" i="12"/>
  <c r="F7676" i="12"/>
  <c r="G7676" i="12" s="1"/>
  <c r="P7673" i="12" l="1"/>
  <c r="Q7673" i="12"/>
  <c r="R7672" i="12"/>
  <c r="L7674" i="12"/>
  <c r="M7674" i="12"/>
  <c r="N7673" i="12"/>
  <c r="I7674" i="12"/>
  <c r="J7674" i="12" s="1"/>
  <c r="H7675" i="12"/>
  <c r="F7677" i="12"/>
  <c r="G7677" i="12" s="1"/>
  <c r="E7676" i="12"/>
  <c r="P7674" i="12" l="1"/>
  <c r="Q7674" i="12"/>
  <c r="R7673" i="12"/>
  <c r="L7675" i="12"/>
  <c r="M7675" i="12"/>
  <c r="N7674" i="12"/>
  <c r="I7675" i="12"/>
  <c r="J7675" i="12" s="1"/>
  <c r="H7676" i="12"/>
  <c r="F7678" i="12"/>
  <c r="G7678" i="12" s="1"/>
  <c r="E7677" i="12"/>
  <c r="P7675" i="12" l="1"/>
  <c r="Q7675" i="12"/>
  <c r="R7674" i="12"/>
  <c r="L7676" i="12"/>
  <c r="M7676" i="12"/>
  <c r="N7675" i="12"/>
  <c r="I7676" i="12"/>
  <c r="J7676" i="12" s="1"/>
  <c r="H7677" i="12"/>
  <c r="F7679" i="12"/>
  <c r="G7679" i="12" s="1"/>
  <c r="E7678" i="12"/>
  <c r="P7676" i="12" l="1"/>
  <c r="Q7676" i="12"/>
  <c r="R7675" i="12"/>
  <c r="L7677" i="12"/>
  <c r="M7677" i="12"/>
  <c r="N7676" i="12"/>
  <c r="I7677" i="12"/>
  <c r="J7677" i="12" s="1"/>
  <c r="H7678" i="12"/>
  <c r="F7680" i="12"/>
  <c r="G7680" i="12" s="1"/>
  <c r="E7679" i="12"/>
  <c r="P7677" i="12" l="1"/>
  <c r="Q7677" i="12"/>
  <c r="R7676" i="12"/>
  <c r="L7678" i="12"/>
  <c r="M7678" i="12"/>
  <c r="N7677" i="12"/>
  <c r="I7678" i="12"/>
  <c r="J7678" i="12" s="1"/>
  <c r="H7679" i="12"/>
  <c r="F7681" i="12"/>
  <c r="G7681" i="12" s="1"/>
  <c r="E7680" i="12"/>
  <c r="P7678" i="12" l="1"/>
  <c r="Q7678" i="12"/>
  <c r="R7677" i="12"/>
  <c r="L7679" i="12"/>
  <c r="M7679" i="12"/>
  <c r="N7678" i="12"/>
  <c r="I7679" i="12"/>
  <c r="J7679" i="12" s="1"/>
  <c r="H7680" i="12"/>
  <c r="F7682" i="12"/>
  <c r="G7682" i="12" s="1"/>
  <c r="E7681" i="12"/>
  <c r="P7679" i="12" l="1"/>
  <c r="Q7679" i="12"/>
  <c r="R7678" i="12"/>
  <c r="L7680" i="12"/>
  <c r="M7680" i="12"/>
  <c r="N7679" i="12"/>
  <c r="I7680" i="12"/>
  <c r="J7680" i="12" s="1"/>
  <c r="H7681" i="12"/>
  <c r="F7683" i="12"/>
  <c r="G7683" i="12" s="1"/>
  <c r="E7682" i="12"/>
  <c r="P7680" i="12" l="1"/>
  <c r="Q7680" i="12"/>
  <c r="R7679" i="12"/>
  <c r="L7681" i="12"/>
  <c r="M7681" i="12"/>
  <c r="N7680" i="12"/>
  <c r="I7681" i="12"/>
  <c r="J7681" i="12" s="1"/>
  <c r="H7682" i="12"/>
  <c r="F7684" i="12"/>
  <c r="G7684" i="12" s="1"/>
  <c r="E7683" i="12"/>
  <c r="P7681" i="12" l="1"/>
  <c r="Q7681" i="12"/>
  <c r="R7680" i="12"/>
  <c r="L7682" i="12"/>
  <c r="M7682" i="12"/>
  <c r="N7681" i="12"/>
  <c r="I7682" i="12"/>
  <c r="J7682" i="12" s="1"/>
  <c r="H7683" i="12"/>
  <c r="E7684" i="12"/>
  <c r="F7685" i="12"/>
  <c r="G7685" i="12" s="1"/>
  <c r="P7682" i="12" l="1"/>
  <c r="Q7682" i="12"/>
  <c r="R7681" i="12"/>
  <c r="L7683" i="12"/>
  <c r="M7683" i="12"/>
  <c r="N7682" i="12"/>
  <c r="I7683" i="12"/>
  <c r="J7683" i="12" s="1"/>
  <c r="H7684" i="12"/>
  <c r="F7686" i="12"/>
  <c r="G7686" i="12" s="1"/>
  <c r="E7685" i="12"/>
  <c r="R7682" i="12" l="1"/>
  <c r="P7683" i="12"/>
  <c r="Q7683" i="12"/>
  <c r="L7684" i="12"/>
  <c r="M7684" i="12"/>
  <c r="N7683" i="12"/>
  <c r="I7684" i="12"/>
  <c r="J7684" i="12" s="1"/>
  <c r="H7685" i="12"/>
  <c r="M7685" i="12" s="1"/>
  <c r="E7686" i="12"/>
  <c r="F7687" i="12"/>
  <c r="G7687" i="12" s="1"/>
  <c r="P7684" i="12" l="1"/>
  <c r="Q7684" i="12"/>
  <c r="Q7685" i="12" s="1"/>
  <c r="R7683" i="12"/>
  <c r="N7684" i="12"/>
  <c r="I7685" i="12"/>
  <c r="J7685" i="12" s="1"/>
  <c r="L7685" i="12"/>
  <c r="N7685" i="12" s="1"/>
  <c r="H7686" i="12"/>
  <c r="F7688" i="12"/>
  <c r="G7688" i="12" s="1"/>
  <c r="E7687" i="12"/>
  <c r="P7685" i="12" l="1"/>
  <c r="R7685" i="12" s="1"/>
  <c r="R7684" i="12"/>
  <c r="L7686" i="12"/>
  <c r="M7686" i="12"/>
  <c r="I7686" i="12"/>
  <c r="J7686" i="12" s="1"/>
  <c r="H7687" i="12"/>
  <c r="M7687" i="12" s="1"/>
  <c r="F7689" i="12"/>
  <c r="G7689" i="12" s="1"/>
  <c r="E7688" i="12"/>
  <c r="P7686" i="12" l="1"/>
  <c r="Q7686" i="12"/>
  <c r="Q7687" i="12" s="1"/>
  <c r="N7686" i="12"/>
  <c r="I7687" i="12"/>
  <c r="J7687" i="12" s="1"/>
  <c r="L7687" i="12"/>
  <c r="N7687" i="12" s="1"/>
  <c r="H7688" i="12"/>
  <c r="F7690" i="12"/>
  <c r="G7690" i="12" s="1"/>
  <c r="E7689" i="12"/>
  <c r="P7687" i="12" l="1"/>
  <c r="R7687" i="12" s="1"/>
  <c r="R7686" i="12"/>
  <c r="L7688" i="12"/>
  <c r="M7688" i="12"/>
  <c r="I7688" i="12"/>
  <c r="J7688" i="12" s="1"/>
  <c r="H7689" i="12"/>
  <c r="E7690" i="12"/>
  <c r="F7691" i="12"/>
  <c r="G7691" i="12" s="1"/>
  <c r="P7688" i="12" l="1"/>
  <c r="Q7688" i="12"/>
  <c r="L7689" i="12"/>
  <c r="M7689" i="12"/>
  <c r="N7688" i="12"/>
  <c r="I7689" i="12"/>
  <c r="J7689" i="12" s="1"/>
  <c r="H7690" i="12"/>
  <c r="M7690" i="12" s="1"/>
  <c r="F7692" i="12"/>
  <c r="G7692" i="12" s="1"/>
  <c r="E7691" i="12"/>
  <c r="P7689" i="12" l="1"/>
  <c r="Q7689" i="12"/>
  <c r="Q7690" i="12" s="1"/>
  <c r="R7688" i="12"/>
  <c r="N7689" i="12"/>
  <c r="I7690" i="12"/>
  <c r="J7690" i="12" s="1"/>
  <c r="L7690" i="12"/>
  <c r="N7690" i="12" s="1"/>
  <c r="H7691" i="12"/>
  <c r="F7693" i="12"/>
  <c r="G7693" i="12" s="1"/>
  <c r="E7692" i="12"/>
  <c r="R7689" i="12" l="1"/>
  <c r="P7690" i="12"/>
  <c r="L7691" i="12"/>
  <c r="M7691" i="12"/>
  <c r="I7691" i="12"/>
  <c r="J7691" i="12" s="1"/>
  <c r="H7692" i="12"/>
  <c r="M7692" i="12" s="1"/>
  <c r="E7693" i="12"/>
  <c r="F7694" i="12"/>
  <c r="G7694" i="12" s="1"/>
  <c r="P7691" i="12" l="1"/>
  <c r="R7690" i="12"/>
  <c r="Q7691" i="12"/>
  <c r="Q7692" i="12" s="1"/>
  <c r="N7691" i="12"/>
  <c r="I7692" i="12"/>
  <c r="J7692" i="12" s="1"/>
  <c r="L7692" i="12"/>
  <c r="N7692" i="12" s="1"/>
  <c r="H7693" i="12"/>
  <c r="F7695" i="12"/>
  <c r="G7695" i="12" s="1"/>
  <c r="E7694" i="12"/>
  <c r="P7692" i="12" l="1"/>
  <c r="R7692" i="12" s="1"/>
  <c r="R7691" i="12"/>
  <c r="L7693" i="12"/>
  <c r="M7693" i="12"/>
  <c r="I7693" i="12"/>
  <c r="J7693" i="12" s="1"/>
  <c r="H7694" i="12"/>
  <c r="F7696" i="12"/>
  <c r="G7696" i="12" s="1"/>
  <c r="E7695" i="12"/>
  <c r="P7693" i="12" l="1"/>
  <c r="Q7693" i="12"/>
  <c r="L7694" i="12"/>
  <c r="M7694" i="12"/>
  <c r="N7693" i="12"/>
  <c r="I7694" i="12"/>
  <c r="J7694" i="12" s="1"/>
  <c r="H7695" i="12"/>
  <c r="E7696" i="12"/>
  <c r="F7697" i="12"/>
  <c r="G7697" i="12" s="1"/>
  <c r="P7694" i="12" l="1"/>
  <c r="Q7694" i="12"/>
  <c r="R7693" i="12"/>
  <c r="L7695" i="12"/>
  <c r="M7695" i="12"/>
  <c r="N7694" i="12"/>
  <c r="I7695" i="12"/>
  <c r="J7695" i="12" s="1"/>
  <c r="H7696" i="12"/>
  <c r="F7698" i="12"/>
  <c r="G7698" i="12" s="1"/>
  <c r="E7697" i="12"/>
  <c r="P7695" i="12" l="1"/>
  <c r="Q7695" i="12"/>
  <c r="R7694" i="12"/>
  <c r="L7696" i="12"/>
  <c r="M7696" i="12"/>
  <c r="N7695" i="12"/>
  <c r="I7696" i="12"/>
  <c r="J7696" i="12" s="1"/>
  <c r="H7697" i="12"/>
  <c r="F7699" i="12"/>
  <c r="G7699" i="12" s="1"/>
  <c r="E7698" i="12"/>
  <c r="P7696" i="12" l="1"/>
  <c r="Q7696" i="12"/>
  <c r="R7695" i="12"/>
  <c r="L7697" i="12"/>
  <c r="M7697" i="12"/>
  <c r="N7696" i="12"/>
  <c r="I7697" i="12"/>
  <c r="J7697" i="12" s="1"/>
  <c r="H7698" i="12"/>
  <c r="E7699" i="12"/>
  <c r="F7700" i="12"/>
  <c r="G7700" i="12" s="1"/>
  <c r="P7697" i="12" l="1"/>
  <c r="Q7697" i="12"/>
  <c r="R7696" i="12"/>
  <c r="L7698" i="12"/>
  <c r="M7698" i="12"/>
  <c r="N7697" i="12"/>
  <c r="I7698" i="12"/>
  <c r="J7698" i="12" s="1"/>
  <c r="H7699" i="12"/>
  <c r="F7701" i="12"/>
  <c r="G7701" i="12" s="1"/>
  <c r="E7700" i="12"/>
  <c r="P7698" i="12" l="1"/>
  <c r="Q7698" i="12"/>
  <c r="R7697" i="12"/>
  <c r="L7699" i="12"/>
  <c r="M7699" i="12"/>
  <c r="N7698" i="12"/>
  <c r="I7699" i="12"/>
  <c r="J7699" i="12" s="1"/>
  <c r="H7700" i="12"/>
  <c r="F7702" i="12"/>
  <c r="G7702" i="12" s="1"/>
  <c r="E7701" i="12"/>
  <c r="P7699" i="12" l="1"/>
  <c r="Q7699" i="12"/>
  <c r="R7698" i="12"/>
  <c r="L7700" i="12"/>
  <c r="M7700" i="12"/>
  <c r="N7699" i="12"/>
  <c r="I7700" i="12"/>
  <c r="J7700" i="12" s="1"/>
  <c r="H7701" i="12"/>
  <c r="F7703" i="12"/>
  <c r="G7703" i="12" s="1"/>
  <c r="E7702" i="12"/>
  <c r="P7700" i="12" l="1"/>
  <c r="Q7700" i="12"/>
  <c r="R7699" i="12"/>
  <c r="L7701" i="12"/>
  <c r="M7701" i="12"/>
  <c r="N7700" i="12"/>
  <c r="I7701" i="12"/>
  <c r="J7701" i="12" s="1"/>
  <c r="H7702" i="12"/>
  <c r="E7703" i="12"/>
  <c r="F7704" i="12"/>
  <c r="G7704" i="12" s="1"/>
  <c r="P7701" i="12" l="1"/>
  <c r="Q7701" i="12"/>
  <c r="R7700" i="12"/>
  <c r="L7702" i="12"/>
  <c r="M7702" i="12"/>
  <c r="N7701" i="12"/>
  <c r="I7702" i="12"/>
  <c r="J7702" i="12" s="1"/>
  <c r="H7703" i="12"/>
  <c r="F7705" i="12"/>
  <c r="G7705" i="12" s="1"/>
  <c r="E7704" i="12"/>
  <c r="R7701" i="12" l="1"/>
  <c r="P7702" i="12"/>
  <c r="Q7702" i="12"/>
  <c r="L7703" i="12"/>
  <c r="M7703" i="12"/>
  <c r="N7702" i="12"/>
  <c r="I7703" i="12"/>
  <c r="J7703" i="12" s="1"/>
  <c r="H7704" i="12"/>
  <c r="E7705" i="12"/>
  <c r="F7706" i="12"/>
  <c r="G7706" i="12" s="1"/>
  <c r="P7703" i="12" l="1"/>
  <c r="Q7703" i="12"/>
  <c r="R7702" i="12"/>
  <c r="L7704" i="12"/>
  <c r="M7704" i="12"/>
  <c r="N7703" i="12"/>
  <c r="I7704" i="12"/>
  <c r="J7704" i="12" s="1"/>
  <c r="H7705" i="12"/>
  <c r="F7707" i="12"/>
  <c r="G7707" i="12" s="1"/>
  <c r="E7706" i="12"/>
  <c r="P7704" i="12" l="1"/>
  <c r="Q7704" i="12"/>
  <c r="R7703" i="12"/>
  <c r="L7705" i="12"/>
  <c r="M7705" i="12"/>
  <c r="N7704" i="12"/>
  <c r="I7705" i="12"/>
  <c r="J7705" i="12" s="1"/>
  <c r="H7706" i="12"/>
  <c r="E7707" i="12"/>
  <c r="F7708" i="12"/>
  <c r="G7708" i="12" s="1"/>
  <c r="P7705" i="12" l="1"/>
  <c r="Q7705" i="12"/>
  <c r="R7704" i="12"/>
  <c r="L7706" i="12"/>
  <c r="M7706" i="12"/>
  <c r="N7705" i="12"/>
  <c r="I7706" i="12"/>
  <c r="J7706" i="12" s="1"/>
  <c r="H7707" i="12"/>
  <c r="F7709" i="12"/>
  <c r="G7709" i="12" s="1"/>
  <c r="E7708" i="12"/>
  <c r="P7706" i="12" l="1"/>
  <c r="Q7706" i="12"/>
  <c r="R7705" i="12"/>
  <c r="L7707" i="12"/>
  <c r="M7707" i="12"/>
  <c r="N7706" i="12"/>
  <c r="I7707" i="12"/>
  <c r="J7707" i="12" s="1"/>
  <c r="H7708" i="12"/>
  <c r="E7709" i="12"/>
  <c r="F7710" i="12"/>
  <c r="G7710" i="12" s="1"/>
  <c r="P7707" i="12" l="1"/>
  <c r="Q7707" i="12"/>
  <c r="R7706" i="12"/>
  <c r="L7708" i="12"/>
  <c r="M7708" i="12"/>
  <c r="N7707" i="12"/>
  <c r="I7708" i="12"/>
  <c r="J7708" i="12" s="1"/>
  <c r="H7709" i="12"/>
  <c r="F7711" i="12"/>
  <c r="G7711" i="12" s="1"/>
  <c r="E7710" i="12"/>
  <c r="P7708" i="12" l="1"/>
  <c r="Q7708" i="12"/>
  <c r="R7707" i="12"/>
  <c r="L7709" i="12"/>
  <c r="M7709" i="12"/>
  <c r="N7708" i="12"/>
  <c r="I7709" i="12"/>
  <c r="J7709" i="12" s="1"/>
  <c r="H7710" i="12"/>
  <c r="F7712" i="12"/>
  <c r="G7712" i="12" s="1"/>
  <c r="E7711" i="12"/>
  <c r="P7709" i="12" l="1"/>
  <c r="Q7709" i="12"/>
  <c r="R7708" i="12"/>
  <c r="L7710" i="12"/>
  <c r="M7710" i="12"/>
  <c r="N7709" i="12"/>
  <c r="I7710" i="12"/>
  <c r="J7710" i="12" s="1"/>
  <c r="H7711" i="12"/>
  <c r="F7713" i="12"/>
  <c r="G7713" i="12" s="1"/>
  <c r="E7712" i="12"/>
  <c r="P7710" i="12" l="1"/>
  <c r="Q7710" i="12"/>
  <c r="R7709" i="12"/>
  <c r="L7711" i="12"/>
  <c r="M7711" i="12"/>
  <c r="N7710" i="12"/>
  <c r="I7711" i="12"/>
  <c r="J7711" i="12" s="1"/>
  <c r="H7712" i="12"/>
  <c r="F7714" i="12"/>
  <c r="G7714" i="12" s="1"/>
  <c r="E7713" i="12"/>
  <c r="P7711" i="12" l="1"/>
  <c r="Q7711" i="12"/>
  <c r="R7710" i="12"/>
  <c r="L7712" i="12"/>
  <c r="M7712" i="12"/>
  <c r="N7711" i="12"/>
  <c r="I7712" i="12"/>
  <c r="J7712" i="12" s="1"/>
  <c r="H7713" i="12"/>
  <c r="F7715" i="12"/>
  <c r="G7715" i="12" s="1"/>
  <c r="E7714" i="12"/>
  <c r="P7712" i="12" l="1"/>
  <c r="Q7712" i="12"/>
  <c r="R7711" i="12"/>
  <c r="L7713" i="12"/>
  <c r="M7713" i="12"/>
  <c r="N7712" i="12"/>
  <c r="I7713" i="12"/>
  <c r="J7713" i="12" s="1"/>
  <c r="H7714" i="12"/>
  <c r="E7715" i="12"/>
  <c r="F7716" i="12"/>
  <c r="G7716" i="12" s="1"/>
  <c r="P7713" i="12" l="1"/>
  <c r="Q7713" i="12"/>
  <c r="R7712" i="12"/>
  <c r="L7714" i="12"/>
  <c r="M7714" i="12"/>
  <c r="N7713" i="12"/>
  <c r="I7714" i="12"/>
  <c r="J7714" i="12" s="1"/>
  <c r="H7715" i="12"/>
  <c r="F7717" i="12"/>
  <c r="G7717" i="12" s="1"/>
  <c r="E7716" i="12"/>
  <c r="P7714" i="12" l="1"/>
  <c r="Q7714" i="12"/>
  <c r="R7713" i="12"/>
  <c r="L7715" i="12"/>
  <c r="M7715" i="12"/>
  <c r="N7714" i="12"/>
  <c r="I7715" i="12"/>
  <c r="J7715" i="12" s="1"/>
  <c r="H7716" i="12"/>
  <c r="E7717" i="12"/>
  <c r="F7718" i="12"/>
  <c r="G7718" i="12" s="1"/>
  <c r="R7714" i="12" l="1"/>
  <c r="P7715" i="12"/>
  <c r="Q7715" i="12"/>
  <c r="L7716" i="12"/>
  <c r="M7716" i="12"/>
  <c r="N7715" i="12"/>
  <c r="I7716" i="12"/>
  <c r="J7716" i="12" s="1"/>
  <c r="H7717" i="12"/>
  <c r="F7719" i="12"/>
  <c r="G7719" i="12" s="1"/>
  <c r="E7718" i="12"/>
  <c r="P7716" i="12" l="1"/>
  <c r="Q7716" i="12"/>
  <c r="R7715" i="12"/>
  <c r="L7717" i="12"/>
  <c r="M7717" i="12"/>
  <c r="N7716" i="12"/>
  <c r="I7717" i="12"/>
  <c r="J7717" i="12" s="1"/>
  <c r="H7718" i="12"/>
  <c r="F7720" i="12"/>
  <c r="G7720" i="12" s="1"/>
  <c r="E7719" i="12"/>
  <c r="P7717" i="12" l="1"/>
  <c r="Q7717" i="12"/>
  <c r="R7716" i="12"/>
  <c r="L7718" i="12"/>
  <c r="M7718" i="12"/>
  <c r="N7717" i="12"/>
  <c r="I7718" i="12"/>
  <c r="J7718" i="12" s="1"/>
  <c r="H7719" i="12"/>
  <c r="F7721" i="12"/>
  <c r="G7721" i="12" s="1"/>
  <c r="E7720" i="12"/>
  <c r="R7717" i="12" l="1"/>
  <c r="P7718" i="12"/>
  <c r="Q7718" i="12"/>
  <c r="L7719" i="12"/>
  <c r="M7719" i="12"/>
  <c r="N7718" i="12"/>
  <c r="I7719" i="12"/>
  <c r="J7719" i="12" s="1"/>
  <c r="H7720" i="12"/>
  <c r="E7721" i="12"/>
  <c r="F7722" i="12"/>
  <c r="G7722" i="12" s="1"/>
  <c r="P7719" i="12" l="1"/>
  <c r="Q7719" i="12"/>
  <c r="R7718" i="12"/>
  <c r="L7720" i="12"/>
  <c r="M7720" i="12"/>
  <c r="N7719" i="12"/>
  <c r="I7720" i="12"/>
  <c r="J7720" i="12" s="1"/>
  <c r="H7721" i="12"/>
  <c r="F7723" i="12"/>
  <c r="G7723" i="12" s="1"/>
  <c r="E7722" i="12"/>
  <c r="P7720" i="12" l="1"/>
  <c r="Q7720" i="12"/>
  <c r="R7719" i="12"/>
  <c r="L7721" i="12"/>
  <c r="M7721" i="12"/>
  <c r="N7720" i="12"/>
  <c r="I7721" i="12"/>
  <c r="J7721" i="12" s="1"/>
  <c r="H7722" i="12"/>
  <c r="E7723" i="12"/>
  <c r="F7724" i="12"/>
  <c r="G7724" i="12" s="1"/>
  <c r="P7721" i="12" l="1"/>
  <c r="Q7721" i="12"/>
  <c r="R7720" i="12"/>
  <c r="L7722" i="12"/>
  <c r="M7722" i="12"/>
  <c r="N7721" i="12"/>
  <c r="I7722" i="12"/>
  <c r="J7722" i="12" s="1"/>
  <c r="H7723" i="12"/>
  <c r="F7725" i="12"/>
  <c r="G7725" i="12" s="1"/>
  <c r="E7724" i="12"/>
  <c r="P7722" i="12" l="1"/>
  <c r="Q7722" i="12"/>
  <c r="R7721" i="12"/>
  <c r="L7723" i="12"/>
  <c r="M7723" i="12"/>
  <c r="N7722" i="12"/>
  <c r="I7723" i="12"/>
  <c r="J7723" i="12" s="1"/>
  <c r="H7724" i="12"/>
  <c r="E7725" i="12"/>
  <c r="F7726" i="12"/>
  <c r="G7726" i="12" s="1"/>
  <c r="P7723" i="12" l="1"/>
  <c r="Q7723" i="12"/>
  <c r="R7722" i="12"/>
  <c r="L7724" i="12"/>
  <c r="M7724" i="12"/>
  <c r="N7723" i="12"/>
  <c r="I7724" i="12"/>
  <c r="J7724" i="12" s="1"/>
  <c r="H7725" i="12"/>
  <c r="F7727" i="12"/>
  <c r="G7727" i="12" s="1"/>
  <c r="E7726" i="12"/>
  <c r="P7724" i="12" l="1"/>
  <c r="Q7724" i="12"/>
  <c r="R7723" i="12"/>
  <c r="L7725" i="12"/>
  <c r="M7725" i="12"/>
  <c r="N7724" i="12"/>
  <c r="I7725" i="12"/>
  <c r="J7725" i="12" s="1"/>
  <c r="H7726" i="12"/>
  <c r="F7728" i="12"/>
  <c r="G7728" i="12" s="1"/>
  <c r="E7727" i="12"/>
  <c r="P7725" i="12" l="1"/>
  <c r="Q7725" i="12"/>
  <c r="R7724" i="12"/>
  <c r="L7726" i="12"/>
  <c r="M7726" i="12"/>
  <c r="N7725" i="12"/>
  <c r="I7726" i="12"/>
  <c r="J7726" i="12" s="1"/>
  <c r="H7727" i="12"/>
  <c r="F7729" i="12"/>
  <c r="G7729" i="12" s="1"/>
  <c r="E7728" i="12"/>
  <c r="P7726" i="12" l="1"/>
  <c r="Q7726" i="12"/>
  <c r="R7725" i="12"/>
  <c r="L7727" i="12"/>
  <c r="M7727" i="12"/>
  <c r="N7726" i="12"/>
  <c r="I7727" i="12"/>
  <c r="J7727" i="12" s="1"/>
  <c r="H7728" i="12"/>
  <c r="E7729" i="12"/>
  <c r="F7730" i="12"/>
  <c r="G7730" i="12" s="1"/>
  <c r="P7727" i="12" l="1"/>
  <c r="Q7727" i="12"/>
  <c r="R7726" i="12"/>
  <c r="L7728" i="12"/>
  <c r="M7728" i="12"/>
  <c r="N7727" i="12"/>
  <c r="I7728" i="12"/>
  <c r="J7728" i="12" s="1"/>
  <c r="H7729" i="12"/>
  <c r="F7731" i="12"/>
  <c r="G7731" i="12" s="1"/>
  <c r="E7730" i="12"/>
  <c r="P7728" i="12" l="1"/>
  <c r="Q7728" i="12"/>
  <c r="R7727" i="12"/>
  <c r="L7729" i="12"/>
  <c r="M7729" i="12"/>
  <c r="N7728" i="12"/>
  <c r="I7729" i="12"/>
  <c r="J7729" i="12" s="1"/>
  <c r="H7730" i="12"/>
  <c r="M7730" i="12" s="1"/>
  <c r="F7732" i="12"/>
  <c r="G7732" i="12" s="1"/>
  <c r="E7731" i="12"/>
  <c r="P7729" i="12" l="1"/>
  <c r="Q7729" i="12"/>
  <c r="Q7730" i="12" s="1"/>
  <c r="R7728" i="12"/>
  <c r="N7729" i="12"/>
  <c r="I7730" i="12"/>
  <c r="J7730" i="12" s="1"/>
  <c r="L7730" i="12"/>
  <c r="N7730" i="12" s="1"/>
  <c r="H7731" i="12"/>
  <c r="F7733" i="12"/>
  <c r="G7733" i="12" s="1"/>
  <c r="E7732" i="12"/>
  <c r="P7730" i="12" l="1"/>
  <c r="R7730" i="12" s="1"/>
  <c r="R7729" i="12"/>
  <c r="L7731" i="12"/>
  <c r="M7731" i="12"/>
  <c r="I7731" i="12"/>
  <c r="J7731" i="12" s="1"/>
  <c r="H7732" i="12"/>
  <c r="M7732" i="12" s="1"/>
  <c r="F7734" i="12"/>
  <c r="G7734" i="12" s="1"/>
  <c r="E7733" i="12"/>
  <c r="P7731" i="12" l="1"/>
  <c r="Q7731" i="12"/>
  <c r="Q7732" i="12" s="1"/>
  <c r="N7731" i="12"/>
  <c r="I7732" i="12"/>
  <c r="J7732" i="12" s="1"/>
  <c r="L7732" i="12"/>
  <c r="N7732" i="12" s="1"/>
  <c r="H7733" i="12"/>
  <c r="F7735" i="12"/>
  <c r="G7735" i="12" s="1"/>
  <c r="E7734" i="12"/>
  <c r="P7732" i="12" l="1"/>
  <c r="R7732" i="12" s="1"/>
  <c r="R7731" i="12"/>
  <c r="L7733" i="12"/>
  <c r="M7733" i="12"/>
  <c r="I7733" i="12"/>
  <c r="J7733" i="12" s="1"/>
  <c r="H7734" i="12"/>
  <c r="E7735" i="12"/>
  <c r="F7736" i="12"/>
  <c r="G7736" i="12" s="1"/>
  <c r="P7733" i="12" l="1"/>
  <c r="Q7733" i="12"/>
  <c r="L7734" i="12"/>
  <c r="M7734" i="12"/>
  <c r="N7733" i="12"/>
  <c r="I7734" i="12"/>
  <c r="J7734" i="12" s="1"/>
  <c r="H7735" i="12"/>
  <c r="M7735" i="12" s="1"/>
  <c r="F7737" i="12"/>
  <c r="G7737" i="12" s="1"/>
  <c r="E7736" i="12"/>
  <c r="P7734" i="12" l="1"/>
  <c r="Q7734" i="12"/>
  <c r="Q7735" i="12" s="1"/>
  <c r="R7733" i="12"/>
  <c r="N7734" i="12"/>
  <c r="I7735" i="12"/>
  <c r="J7735" i="12" s="1"/>
  <c r="L7735" i="12"/>
  <c r="N7735" i="12" s="1"/>
  <c r="H7736" i="12"/>
  <c r="M7736" i="12" s="1"/>
  <c r="F7738" i="12"/>
  <c r="G7738" i="12" s="1"/>
  <c r="E7737" i="12"/>
  <c r="P7735" i="12" l="1"/>
  <c r="Q7736" i="12"/>
  <c r="R7735" i="12"/>
  <c r="R7734" i="12"/>
  <c r="I7736" i="12"/>
  <c r="J7736" i="12" s="1"/>
  <c r="L7736" i="12"/>
  <c r="N7736" i="12" s="1"/>
  <c r="H7737" i="12"/>
  <c r="E7738" i="12"/>
  <c r="F7739" i="12"/>
  <c r="G7739" i="12" s="1"/>
  <c r="P7736" i="12" l="1"/>
  <c r="R7736" i="12" s="1"/>
  <c r="L7737" i="12"/>
  <c r="M7737" i="12"/>
  <c r="I7737" i="12"/>
  <c r="J7737" i="12" s="1"/>
  <c r="H7738" i="12"/>
  <c r="F7740" i="12"/>
  <c r="G7740" i="12" s="1"/>
  <c r="E7739" i="12"/>
  <c r="P7737" i="12" l="1"/>
  <c r="Q7737" i="12"/>
  <c r="L7738" i="12"/>
  <c r="M7738" i="12"/>
  <c r="N7737" i="12"/>
  <c r="I7738" i="12"/>
  <c r="J7738" i="12" s="1"/>
  <c r="H7739" i="12"/>
  <c r="F7741" i="12"/>
  <c r="G7741" i="12" s="1"/>
  <c r="E7740" i="12"/>
  <c r="P7738" i="12" l="1"/>
  <c r="Q7738" i="12"/>
  <c r="R7737" i="12"/>
  <c r="L7739" i="12"/>
  <c r="M7739" i="12"/>
  <c r="N7738" i="12"/>
  <c r="I7739" i="12"/>
  <c r="J7739" i="12" s="1"/>
  <c r="H7740" i="12"/>
  <c r="F7742" i="12"/>
  <c r="G7742" i="12" s="1"/>
  <c r="E7741" i="12"/>
  <c r="P7739" i="12" l="1"/>
  <c r="Q7739" i="12"/>
  <c r="R7738" i="12"/>
  <c r="L7740" i="12"/>
  <c r="M7740" i="12"/>
  <c r="N7739" i="12"/>
  <c r="I7740" i="12"/>
  <c r="J7740" i="12" s="1"/>
  <c r="H7741" i="12"/>
  <c r="E7742" i="12"/>
  <c r="F7743" i="12"/>
  <c r="G7743" i="12" s="1"/>
  <c r="P7740" i="12" l="1"/>
  <c r="Q7740" i="12"/>
  <c r="R7739" i="12"/>
  <c r="L7741" i="12"/>
  <c r="M7741" i="12"/>
  <c r="N7740" i="12"/>
  <c r="I7741" i="12"/>
  <c r="J7741" i="12" s="1"/>
  <c r="H7742" i="12"/>
  <c r="F7744" i="12"/>
  <c r="G7744" i="12" s="1"/>
  <c r="E7743" i="12"/>
  <c r="P7741" i="12" l="1"/>
  <c r="Q7741" i="12"/>
  <c r="R7740" i="12"/>
  <c r="L7742" i="12"/>
  <c r="M7742" i="12"/>
  <c r="N7741" i="12"/>
  <c r="I7742" i="12"/>
  <c r="J7742" i="12" s="1"/>
  <c r="H7743" i="12"/>
  <c r="E7744" i="12"/>
  <c r="F7745" i="12"/>
  <c r="G7745" i="12" s="1"/>
  <c r="P7742" i="12" l="1"/>
  <c r="Q7742" i="12"/>
  <c r="R7741" i="12"/>
  <c r="L7743" i="12"/>
  <c r="M7743" i="12"/>
  <c r="N7742" i="12"/>
  <c r="I7743" i="12"/>
  <c r="J7743" i="12" s="1"/>
  <c r="H7744" i="12"/>
  <c r="F7746" i="12"/>
  <c r="G7746" i="12" s="1"/>
  <c r="E7745" i="12"/>
  <c r="P7743" i="12" l="1"/>
  <c r="Q7743" i="12"/>
  <c r="R7742" i="12"/>
  <c r="L7744" i="12"/>
  <c r="M7744" i="12"/>
  <c r="N7743" i="12"/>
  <c r="I7744" i="12"/>
  <c r="J7744" i="12" s="1"/>
  <c r="H7745" i="12"/>
  <c r="F7747" i="12"/>
  <c r="G7747" i="12" s="1"/>
  <c r="E7746" i="12"/>
  <c r="P7744" i="12" l="1"/>
  <c r="Q7744" i="12"/>
  <c r="R7743" i="12"/>
  <c r="L7745" i="12"/>
  <c r="M7745" i="12"/>
  <c r="N7744" i="12"/>
  <c r="I7745" i="12"/>
  <c r="J7745" i="12" s="1"/>
  <c r="H7746" i="12"/>
  <c r="F7748" i="12"/>
  <c r="G7748" i="12" s="1"/>
  <c r="E7747" i="12"/>
  <c r="P7745" i="12" l="1"/>
  <c r="Q7745" i="12"/>
  <c r="R7744" i="12"/>
  <c r="L7746" i="12"/>
  <c r="M7746" i="12"/>
  <c r="N7745" i="12"/>
  <c r="I7746" i="12"/>
  <c r="J7746" i="12" s="1"/>
  <c r="H7747" i="12"/>
  <c r="F7749" i="12"/>
  <c r="G7749" i="12" s="1"/>
  <c r="E7748" i="12"/>
  <c r="P7746" i="12" l="1"/>
  <c r="Q7746" i="12"/>
  <c r="R7745" i="12"/>
  <c r="N7746" i="12"/>
  <c r="L7747" i="12"/>
  <c r="M7747" i="12"/>
  <c r="I7747" i="12"/>
  <c r="J7747" i="12" s="1"/>
  <c r="H7748" i="12"/>
  <c r="E7749" i="12"/>
  <c r="F7750" i="12"/>
  <c r="G7750" i="12" s="1"/>
  <c r="P7747" i="12" l="1"/>
  <c r="Q7747" i="12"/>
  <c r="R7746" i="12"/>
  <c r="L7748" i="12"/>
  <c r="M7748" i="12"/>
  <c r="N7747" i="12"/>
  <c r="I7748" i="12"/>
  <c r="J7748" i="12" s="1"/>
  <c r="H7749" i="12"/>
  <c r="F7751" i="12"/>
  <c r="G7751" i="12" s="1"/>
  <c r="E7750" i="12"/>
  <c r="P7748" i="12" l="1"/>
  <c r="Q7748" i="12"/>
  <c r="R7747" i="12"/>
  <c r="L7749" i="12"/>
  <c r="M7749" i="12"/>
  <c r="N7748" i="12"/>
  <c r="I7749" i="12"/>
  <c r="J7749" i="12" s="1"/>
  <c r="H7750" i="12"/>
  <c r="E7751" i="12"/>
  <c r="F7752" i="12"/>
  <c r="G7752" i="12" s="1"/>
  <c r="P7749" i="12" l="1"/>
  <c r="Q7749" i="12"/>
  <c r="R7748" i="12"/>
  <c r="L7750" i="12"/>
  <c r="M7750" i="12"/>
  <c r="N7749" i="12"/>
  <c r="I7750" i="12"/>
  <c r="J7750" i="12" s="1"/>
  <c r="H7751" i="12"/>
  <c r="F7753" i="12"/>
  <c r="G7753" i="12" s="1"/>
  <c r="E7752" i="12"/>
  <c r="P7750" i="12" l="1"/>
  <c r="Q7750" i="12"/>
  <c r="R7749" i="12"/>
  <c r="L7751" i="12"/>
  <c r="M7751" i="12"/>
  <c r="N7750" i="12"/>
  <c r="I7751" i="12"/>
  <c r="J7751" i="12" s="1"/>
  <c r="H7752" i="12"/>
  <c r="M7752" i="12" s="1"/>
  <c r="F7754" i="12"/>
  <c r="G7754" i="12" s="1"/>
  <c r="E7753" i="12"/>
  <c r="P7751" i="12" l="1"/>
  <c r="Q7751" i="12"/>
  <c r="Q7752" i="12" s="1"/>
  <c r="R7750" i="12"/>
  <c r="N7751" i="12"/>
  <c r="I7752" i="12"/>
  <c r="J7752" i="12" s="1"/>
  <c r="L7752" i="12"/>
  <c r="N7752" i="12" s="1"/>
  <c r="H7753" i="12"/>
  <c r="F7755" i="12"/>
  <c r="G7755" i="12" s="1"/>
  <c r="E7754" i="12"/>
  <c r="P7752" i="12" l="1"/>
  <c r="R7752" i="12" s="1"/>
  <c r="R7751" i="12"/>
  <c r="L7753" i="12"/>
  <c r="M7753" i="12"/>
  <c r="I7753" i="12"/>
  <c r="J7753" i="12" s="1"/>
  <c r="H7754" i="12"/>
  <c r="M7754" i="12" s="1"/>
  <c r="F7756" i="12"/>
  <c r="G7756" i="12" s="1"/>
  <c r="E7755" i="12"/>
  <c r="P7753" i="12" l="1"/>
  <c r="Q7753" i="12"/>
  <c r="Q7754" i="12" s="1"/>
  <c r="N7753" i="12"/>
  <c r="I7754" i="12"/>
  <c r="J7754" i="12" s="1"/>
  <c r="L7754" i="12"/>
  <c r="N7754" i="12" s="1"/>
  <c r="H7755" i="12"/>
  <c r="F7757" i="12"/>
  <c r="G7757" i="12" s="1"/>
  <c r="E7756" i="12"/>
  <c r="P7754" i="12" l="1"/>
  <c r="R7754" i="12" s="1"/>
  <c r="R7753" i="12"/>
  <c r="L7755" i="12"/>
  <c r="M7755" i="12"/>
  <c r="I7755" i="12"/>
  <c r="J7755" i="12" s="1"/>
  <c r="H7756" i="12"/>
  <c r="E7757" i="12"/>
  <c r="F7758" i="12"/>
  <c r="G7758" i="12" s="1"/>
  <c r="P7755" i="12" l="1"/>
  <c r="Q7755" i="12"/>
  <c r="L7756" i="12"/>
  <c r="M7756" i="12"/>
  <c r="N7755" i="12"/>
  <c r="I7756" i="12"/>
  <c r="J7756" i="12" s="1"/>
  <c r="H7757" i="12"/>
  <c r="F7759" i="12"/>
  <c r="G7759" i="12" s="1"/>
  <c r="E7758" i="12"/>
  <c r="P7756" i="12" l="1"/>
  <c r="Q7756" i="12"/>
  <c r="R7755" i="12"/>
  <c r="L7757" i="12"/>
  <c r="M7757" i="12"/>
  <c r="N7756" i="12"/>
  <c r="I7757" i="12"/>
  <c r="J7757" i="12" s="1"/>
  <c r="H7758" i="12"/>
  <c r="E7759" i="12"/>
  <c r="F7760" i="12"/>
  <c r="G7760" i="12" s="1"/>
  <c r="P7757" i="12" l="1"/>
  <c r="Q7757" i="12"/>
  <c r="R7756" i="12"/>
  <c r="L7758" i="12"/>
  <c r="M7758" i="12"/>
  <c r="N7757" i="12"/>
  <c r="I7758" i="12"/>
  <c r="J7758" i="12" s="1"/>
  <c r="H7759" i="12"/>
  <c r="F7761" i="12"/>
  <c r="G7761" i="12" s="1"/>
  <c r="E7760" i="12"/>
  <c r="P7758" i="12" l="1"/>
  <c r="Q7758" i="12"/>
  <c r="R7758" i="12" s="1"/>
  <c r="R7757" i="12"/>
  <c r="L7759" i="12"/>
  <c r="M7759" i="12"/>
  <c r="N7758" i="12"/>
  <c r="I7759" i="12"/>
  <c r="J7759" i="12" s="1"/>
  <c r="H7760" i="12"/>
  <c r="F7762" i="12"/>
  <c r="G7762" i="12" s="1"/>
  <c r="E7761" i="12"/>
  <c r="P7759" i="12" l="1"/>
  <c r="Q7759" i="12"/>
  <c r="L7760" i="12"/>
  <c r="M7760" i="12"/>
  <c r="N7759" i="12"/>
  <c r="I7760" i="12"/>
  <c r="J7760" i="12" s="1"/>
  <c r="H7761" i="12"/>
  <c r="E7762" i="12"/>
  <c r="F7763" i="12"/>
  <c r="G7763" i="12" s="1"/>
  <c r="P7760" i="12" l="1"/>
  <c r="Q7760" i="12"/>
  <c r="R7759" i="12"/>
  <c r="L7761" i="12"/>
  <c r="M7761" i="12"/>
  <c r="N7760" i="12"/>
  <c r="I7761" i="12"/>
  <c r="J7761" i="12" s="1"/>
  <c r="H7762" i="12"/>
  <c r="F7764" i="12"/>
  <c r="G7764" i="12" s="1"/>
  <c r="E7763" i="12"/>
  <c r="P7761" i="12" l="1"/>
  <c r="Q7761" i="12"/>
  <c r="R7760" i="12"/>
  <c r="L7762" i="12"/>
  <c r="M7762" i="12"/>
  <c r="N7761" i="12"/>
  <c r="I7762" i="12"/>
  <c r="J7762" i="12" s="1"/>
  <c r="H7763" i="12"/>
  <c r="M7763" i="12" s="1"/>
  <c r="F7765" i="12"/>
  <c r="G7765" i="12" s="1"/>
  <c r="E7764" i="12"/>
  <c r="P7762" i="12" l="1"/>
  <c r="Q7762" i="12"/>
  <c r="Q7763" i="12" s="1"/>
  <c r="R7761" i="12"/>
  <c r="N7762" i="12"/>
  <c r="I7763" i="12"/>
  <c r="J7763" i="12" s="1"/>
  <c r="L7763" i="12"/>
  <c r="N7763" i="12" s="1"/>
  <c r="H7764" i="12"/>
  <c r="F7766" i="12"/>
  <c r="G7766" i="12" s="1"/>
  <c r="E7765" i="12"/>
  <c r="P7763" i="12" l="1"/>
  <c r="R7762" i="12"/>
  <c r="L7764" i="12"/>
  <c r="M7764" i="12"/>
  <c r="I7764" i="12"/>
  <c r="J7764" i="12" s="1"/>
  <c r="H7765" i="12"/>
  <c r="F7767" i="12"/>
  <c r="G7767" i="12" s="1"/>
  <c r="E7766" i="12"/>
  <c r="P7764" i="12" l="1"/>
  <c r="R7763" i="12"/>
  <c r="Q7764" i="12"/>
  <c r="L7765" i="12"/>
  <c r="M7765" i="12"/>
  <c r="N7764" i="12"/>
  <c r="I7765" i="12"/>
  <c r="J7765" i="12" s="1"/>
  <c r="H7766" i="12"/>
  <c r="E7767" i="12"/>
  <c r="F7768" i="12"/>
  <c r="G7768" i="12" s="1"/>
  <c r="P7765" i="12" l="1"/>
  <c r="Q7765" i="12"/>
  <c r="R7764" i="12"/>
  <c r="L7766" i="12"/>
  <c r="M7766" i="12"/>
  <c r="N7765" i="12"/>
  <c r="I7766" i="12"/>
  <c r="J7766" i="12" s="1"/>
  <c r="H7767" i="12"/>
  <c r="M7767" i="12" s="1"/>
  <c r="F7769" i="12"/>
  <c r="G7769" i="12" s="1"/>
  <c r="E7768" i="12"/>
  <c r="P7766" i="12" l="1"/>
  <c r="Q7766" i="12"/>
  <c r="Q7767" i="12" s="1"/>
  <c r="R7765" i="12"/>
  <c r="N7766" i="12"/>
  <c r="I7767" i="12"/>
  <c r="J7767" i="12" s="1"/>
  <c r="L7767" i="12"/>
  <c r="N7767" i="12" s="1"/>
  <c r="H7768" i="12"/>
  <c r="E7769" i="12"/>
  <c r="F7770" i="12"/>
  <c r="G7770" i="12" s="1"/>
  <c r="P7767" i="12" l="1"/>
  <c r="R7767" i="12" s="1"/>
  <c r="R7766" i="12"/>
  <c r="L7768" i="12"/>
  <c r="M7768" i="12"/>
  <c r="I7768" i="12"/>
  <c r="J7768" i="12" s="1"/>
  <c r="H7769" i="12"/>
  <c r="F7771" i="12"/>
  <c r="G7771" i="12" s="1"/>
  <c r="E7770" i="12"/>
  <c r="P7768" i="12" l="1"/>
  <c r="Q7768" i="12"/>
  <c r="L7769" i="12"/>
  <c r="M7769" i="12"/>
  <c r="N7768" i="12"/>
  <c r="I7769" i="12"/>
  <c r="J7769" i="12" s="1"/>
  <c r="H7770" i="12"/>
  <c r="M7770" i="12" s="1"/>
  <c r="F7772" i="12"/>
  <c r="G7772" i="12" s="1"/>
  <c r="E7771" i="12"/>
  <c r="P7769" i="12" l="1"/>
  <c r="Q7769" i="12"/>
  <c r="Q7770" i="12" s="1"/>
  <c r="R7768" i="12"/>
  <c r="N7769" i="12"/>
  <c r="I7770" i="12"/>
  <c r="J7770" i="12" s="1"/>
  <c r="L7770" i="12"/>
  <c r="N7770" i="12" s="1"/>
  <c r="H7771" i="12"/>
  <c r="F7773" i="12"/>
  <c r="G7773" i="12" s="1"/>
  <c r="E7772" i="12"/>
  <c r="P7770" i="12" l="1"/>
  <c r="R7770" i="12" s="1"/>
  <c r="R7769" i="12"/>
  <c r="L7771" i="12"/>
  <c r="M7771" i="12"/>
  <c r="I7771" i="12"/>
  <c r="J7771" i="12" s="1"/>
  <c r="H7772" i="12"/>
  <c r="F7774" i="12"/>
  <c r="G7774" i="12" s="1"/>
  <c r="E7773" i="12"/>
  <c r="P7771" i="12" l="1"/>
  <c r="Q7771" i="12"/>
  <c r="L7772" i="12"/>
  <c r="M7772" i="12"/>
  <c r="N7771" i="12"/>
  <c r="I7772" i="12"/>
  <c r="J7772" i="12" s="1"/>
  <c r="H7773" i="12"/>
  <c r="M7773" i="12" s="1"/>
  <c r="F7775" i="12"/>
  <c r="G7775" i="12" s="1"/>
  <c r="E7774" i="12"/>
  <c r="P7772" i="12" l="1"/>
  <c r="Q7772" i="12"/>
  <c r="Q7773" i="12" s="1"/>
  <c r="R7771" i="12"/>
  <c r="N7772" i="12"/>
  <c r="I7773" i="12"/>
  <c r="J7773" i="12" s="1"/>
  <c r="L7773" i="12"/>
  <c r="N7773" i="12" s="1"/>
  <c r="H7774" i="12"/>
  <c r="F7776" i="12"/>
  <c r="G7776" i="12" s="1"/>
  <c r="E7775" i="12"/>
  <c r="P7773" i="12" l="1"/>
  <c r="R7773" i="12" s="1"/>
  <c r="R7772" i="12"/>
  <c r="L7774" i="12"/>
  <c r="M7774" i="12"/>
  <c r="I7774" i="12"/>
  <c r="J7774" i="12" s="1"/>
  <c r="H7775" i="12"/>
  <c r="E7776" i="12"/>
  <c r="F7777" i="12"/>
  <c r="G7777" i="12" s="1"/>
  <c r="P7774" i="12" l="1"/>
  <c r="Q7774" i="12"/>
  <c r="L7775" i="12"/>
  <c r="M7775" i="12"/>
  <c r="N7774" i="12"/>
  <c r="I7775" i="12"/>
  <c r="J7775" i="12" s="1"/>
  <c r="H7776" i="12"/>
  <c r="F7778" i="12"/>
  <c r="G7778" i="12" s="1"/>
  <c r="E7777" i="12"/>
  <c r="P7775" i="12" l="1"/>
  <c r="Q7775" i="12"/>
  <c r="R7774" i="12"/>
  <c r="L7776" i="12"/>
  <c r="M7776" i="12"/>
  <c r="N7775" i="12"/>
  <c r="I7776" i="12"/>
  <c r="J7776" i="12" s="1"/>
  <c r="H7777" i="12"/>
  <c r="F7779" i="12"/>
  <c r="G7779" i="12" s="1"/>
  <c r="E7778" i="12"/>
  <c r="P7776" i="12" l="1"/>
  <c r="Q7776" i="12"/>
  <c r="R7775" i="12"/>
  <c r="L7777" i="12"/>
  <c r="M7777" i="12"/>
  <c r="N7776" i="12"/>
  <c r="I7777" i="12"/>
  <c r="J7777" i="12" s="1"/>
  <c r="H7778" i="12"/>
  <c r="F7780" i="12"/>
  <c r="G7780" i="12" s="1"/>
  <c r="E7779" i="12"/>
  <c r="P7777" i="12" l="1"/>
  <c r="Q7777" i="12"/>
  <c r="R7776" i="12"/>
  <c r="L7778" i="12"/>
  <c r="M7778" i="12"/>
  <c r="N7777" i="12"/>
  <c r="I7778" i="12"/>
  <c r="J7778" i="12" s="1"/>
  <c r="H7779" i="12"/>
  <c r="F7781" i="12"/>
  <c r="G7781" i="12" s="1"/>
  <c r="E7780" i="12"/>
  <c r="P7778" i="12" l="1"/>
  <c r="Q7778" i="12"/>
  <c r="R7777" i="12"/>
  <c r="L7779" i="12"/>
  <c r="M7779" i="12"/>
  <c r="N7778" i="12"/>
  <c r="I7779" i="12"/>
  <c r="J7779" i="12" s="1"/>
  <c r="H7780" i="12"/>
  <c r="E7781" i="12"/>
  <c r="F7782" i="12"/>
  <c r="G7782" i="12" s="1"/>
  <c r="P7779" i="12" l="1"/>
  <c r="Q7779" i="12"/>
  <c r="R7778" i="12"/>
  <c r="L7780" i="12"/>
  <c r="M7780" i="12"/>
  <c r="N7779" i="12"/>
  <c r="I7780" i="12"/>
  <c r="J7780" i="12" s="1"/>
  <c r="H7781" i="12"/>
  <c r="M7781" i="12" s="1"/>
  <c r="F7783" i="12"/>
  <c r="G7783" i="12" s="1"/>
  <c r="E7782" i="12"/>
  <c r="P7780" i="12" l="1"/>
  <c r="Q7780" i="12"/>
  <c r="Q7781" i="12" s="1"/>
  <c r="R7779" i="12"/>
  <c r="N7780" i="12"/>
  <c r="I7781" i="12"/>
  <c r="J7781" i="12" s="1"/>
  <c r="L7781" i="12"/>
  <c r="N7781" i="12" s="1"/>
  <c r="H7782" i="12"/>
  <c r="E7783" i="12"/>
  <c r="F7784" i="12"/>
  <c r="G7784" i="12" s="1"/>
  <c r="P7781" i="12" l="1"/>
  <c r="R7781" i="12" s="1"/>
  <c r="R7780" i="12"/>
  <c r="L7782" i="12"/>
  <c r="M7782" i="12"/>
  <c r="I7782" i="12"/>
  <c r="J7782" i="12" s="1"/>
  <c r="H7783" i="12"/>
  <c r="M7783" i="12" s="1"/>
  <c r="F7785" i="12"/>
  <c r="G7785" i="12" s="1"/>
  <c r="E7784" i="12"/>
  <c r="P7782" i="12" l="1"/>
  <c r="Q7782" i="12"/>
  <c r="Q7783" i="12" s="1"/>
  <c r="N7782" i="12"/>
  <c r="I7783" i="12"/>
  <c r="J7783" i="12" s="1"/>
  <c r="L7783" i="12"/>
  <c r="N7783" i="12" s="1"/>
  <c r="H7784" i="12"/>
  <c r="E7785" i="12"/>
  <c r="F7786" i="12"/>
  <c r="G7786" i="12" s="1"/>
  <c r="P7783" i="12" l="1"/>
  <c r="R7783" i="12" s="1"/>
  <c r="R7782" i="12"/>
  <c r="L7784" i="12"/>
  <c r="M7784" i="12"/>
  <c r="I7784" i="12"/>
  <c r="J7784" i="12" s="1"/>
  <c r="H7785" i="12"/>
  <c r="F7787" i="12"/>
  <c r="G7787" i="12" s="1"/>
  <c r="E7786" i="12"/>
  <c r="P7784" i="12" l="1"/>
  <c r="Q7784" i="12"/>
  <c r="L7785" i="12"/>
  <c r="M7785" i="12"/>
  <c r="N7784" i="12"/>
  <c r="I7785" i="12"/>
  <c r="J7785" i="12" s="1"/>
  <c r="H7786" i="12"/>
  <c r="M7786" i="12" s="1"/>
  <c r="F7788" i="12"/>
  <c r="G7788" i="12" s="1"/>
  <c r="E7787" i="12"/>
  <c r="P7785" i="12" l="1"/>
  <c r="Q7785" i="12"/>
  <c r="Q7786" i="12" s="1"/>
  <c r="R7784" i="12"/>
  <c r="N7785" i="12"/>
  <c r="I7786" i="12"/>
  <c r="J7786" i="12" s="1"/>
  <c r="L7786" i="12"/>
  <c r="N7786" i="12" s="1"/>
  <c r="H7787" i="12"/>
  <c r="E7788" i="12"/>
  <c r="F7789" i="12"/>
  <c r="G7789" i="12" s="1"/>
  <c r="P7786" i="12" l="1"/>
  <c r="R7786" i="12" s="1"/>
  <c r="R7785" i="12"/>
  <c r="L7787" i="12"/>
  <c r="M7787" i="12"/>
  <c r="I7787" i="12"/>
  <c r="J7787" i="12" s="1"/>
  <c r="H7788" i="12"/>
  <c r="F7790" i="12"/>
  <c r="G7790" i="12" s="1"/>
  <c r="E7789" i="12"/>
  <c r="P7787" i="12" l="1"/>
  <c r="Q7787" i="12"/>
  <c r="L7788" i="12"/>
  <c r="M7788" i="12"/>
  <c r="N7787" i="12"/>
  <c r="I7788" i="12"/>
  <c r="J7788" i="12" s="1"/>
  <c r="H7789" i="12"/>
  <c r="M7789" i="12" s="1"/>
  <c r="F7791" i="12"/>
  <c r="G7791" i="12" s="1"/>
  <c r="E7790" i="12"/>
  <c r="P7788" i="12" l="1"/>
  <c r="Q7788" i="12"/>
  <c r="Q7789" i="12" s="1"/>
  <c r="R7787" i="12"/>
  <c r="N7788" i="12"/>
  <c r="I7789" i="12"/>
  <c r="J7789" i="12" s="1"/>
  <c r="L7789" i="12"/>
  <c r="N7789" i="12" s="1"/>
  <c r="H7790" i="12"/>
  <c r="F7792" i="12"/>
  <c r="G7792" i="12" s="1"/>
  <c r="E7791" i="12"/>
  <c r="P7789" i="12" l="1"/>
  <c r="R7789" i="12" s="1"/>
  <c r="R7788" i="12"/>
  <c r="L7790" i="12"/>
  <c r="M7790" i="12"/>
  <c r="I7790" i="12"/>
  <c r="J7790" i="12" s="1"/>
  <c r="H7791" i="12"/>
  <c r="F7793" i="12"/>
  <c r="G7793" i="12" s="1"/>
  <c r="E7792" i="12"/>
  <c r="P7790" i="12" l="1"/>
  <c r="Q7790" i="12"/>
  <c r="L7791" i="12"/>
  <c r="M7791" i="12"/>
  <c r="N7790" i="12"/>
  <c r="I7791" i="12"/>
  <c r="J7791" i="12" s="1"/>
  <c r="H7792" i="12"/>
  <c r="F7794" i="12"/>
  <c r="G7794" i="12" s="1"/>
  <c r="E7793" i="12"/>
  <c r="P7791" i="12" l="1"/>
  <c r="Q7791" i="12"/>
  <c r="R7790" i="12"/>
  <c r="L7792" i="12"/>
  <c r="M7792" i="12"/>
  <c r="N7791" i="12"/>
  <c r="I7792" i="12"/>
  <c r="J7792" i="12" s="1"/>
  <c r="H7793" i="12"/>
  <c r="F7795" i="12"/>
  <c r="G7795" i="12" s="1"/>
  <c r="E7794" i="12"/>
  <c r="P7792" i="12" l="1"/>
  <c r="Q7792" i="12"/>
  <c r="R7791" i="12"/>
  <c r="L7793" i="12"/>
  <c r="M7793" i="12"/>
  <c r="N7792" i="12"/>
  <c r="I7793" i="12"/>
  <c r="J7793" i="12" s="1"/>
  <c r="H7794" i="12"/>
  <c r="E7795" i="12"/>
  <c r="F7796" i="12"/>
  <c r="G7796" i="12" s="1"/>
  <c r="P7793" i="12" l="1"/>
  <c r="Q7793" i="12"/>
  <c r="R7792" i="12"/>
  <c r="L7794" i="12"/>
  <c r="M7794" i="12"/>
  <c r="N7793" i="12"/>
  <c r="I7794" i="12"/>
  <c r="J7794" i="12" s="1"/>
  <c r="H7795" i="12"/>
  <c r="F7797" i="12"/>
  <c r="G7797" i="12" s="1"/>
  <c r="E7796" i="12"/>
  <c r="P7794" i="12" l="1"/>
  <c r="Q7794" i="12"/>
  <c r="R7793" i="12"/>
  <c r="L7795" i="12"/>
  <c r="M7795" i="12"/>
  <c r="N7794" i="12"/>
  <c r="I7795" i="12"/>
  <c r="J7795" i="12" s="1"/>
  <c r="H7796" i="12"/>
  <c r="F7798" i="12"/>
  <c r="G7798" i="12" s="1"/>
  <c r="E7797" i="12"/>
  <c r="P7795" i="12" l="1"/>
  <c r="Q7795" i="12"/>
  <c r="R7794" i="12"/>
  <c r="L7796" i="12"/>
  <c r="M7796" i="12"/>
  <c r="N7795" i="12"/>
  <c r="I7796" i="12"/>
  <c r="J7796" i="12" s="1"/>
  <c r="H7797" i="12"/>
  <c r="E7798" i="12"/>
  <c r="F7799" i="12"/>
  <c r="G7799" i="12" s="1"/>
  <c r="P7796" i="12" l="1"/>
  <c r="Q7796" i="12"/>
  <c r="R7795" i="12"/>
  <c r="L7797" i="12"/>
  <c r="M7797" i="12"/>
  <c r="N7796" i="12"/>
  <c r="I7797" i="12"/>
  <c r="J7797" i="12" s="1"/>
  <c r="H7798" i="12"/>
  <c r="F7800" i="12"/>
  <c r="G7800" i="12" s="1"/>
  <c r="E7799" i="12"/>
  <c r="P7797" i="12" l="1"/>
  <c r="Q7797" i="12"/>
  <c r="R7796" i="12"/>
  <c r="L7798" i="12"/>
  <c r="M7798" i="12"/>
  <c r="N7797" i="12"/>
  <c r="I7798" i="12"/>
  <c r="J7798" i="12" s="1"/>
  <c r="H7799" i="12"/>
  <c r="M7799" i="12" s="1"/>
  <c r="E7800" i="12"/>
  <c r="F7801" i="12"/>
  <c r="G7801" i="12" s="1"/>
  <c r="P7798" i="12" l="1"/>
  <c r="Q7798" i="12"/>
  <c r="Q7799" i="12" s="1"/>
  <c r="R7797" i="12"/>
  <c r="N7798" i="12"/>
  <c r="I7799" i="12"/>
  <c r="J7799" i="12" s="1"/>
  <c r="L7799" i="12"/>
  <c r="N7799" i="12" s="1"/>
  <c r="H7800" i="12"/>
  <c r="F7802" i="12"/>
  <c r="G7802" i="12" s="1"/>
  <c r="E7801" i="12"/>
  <c r="P7799" i="12" l="1"/>
  <c r="R7799" i="12" s="1"/>
  <c r="R7798" i="12"/>
  <c r="L7800" i="12"/>
  <c r="M7800" i="12"/>
  <c r="I7800" i="12"/>
  <c r="J7800" i="12" s="1"/>
  <c r="H7801" i="12"/>
  <c r="F7803" i="12"/>
  <c r="G7803" i="12" s="1"/>
  <c r="E7802" i="12"/>
  <c r="P7800" i="12" l="1"/>
  <c r="Q7800" i="12"/>
  <c r="L7801" i="12"/>
  <c r="M7801" i="12"/>
  <c r="N7800" i="12"/>
  <c r="I7801" i="12"/>
  <c r="J7801" i="12" s="1"/>
  <c r="H7802" i="12"/>
  <c r="E7803" i="12"/>
  <c r="F7804" i="12"/>
  <c r="G7804" i="12" s="1"/>
  <c r="P7801" i="12" l="1"/>
  <c r="Q7801" i="12"/>
  <c r="R7800" i="12"/>
  <c r="L7802" i="12"/>
  <c r="M7802" i="12"/>
  <c r="N7801" i="12"/>
  <c r="I7802" i="12"/>
  <c r="J7802" i="12" s="1"/>
  <c r="H7803" i="12"/>
  <c r="F7805" i="12"/>
  <c r="G7805" i="12" s="1"/>
  <c r="E7804" i="12"/>
  <c r="P7802" i="12" l="1"/>
  <c r="Q7802" i="12"/>
  <c r="R7801" i="12"/>
  <c r="L7803" i="12"/>
  <c r="M7803" i="12"/>
  <c r="N7802" i="12"/>
  <c r="I7803" i="12"/>
  <c r="J7803" i="12" s="1"/>
  <c r="H7804" i="12"/>
  <c r="E7805" i="12"/>
  <c r="F7806" i="12"/>
  <c r="G7806" i="12" s="1"/>
  <c r="P7803" i="12" l="1"/>
  <c r="Q7803" i="12"/>
  <c r="R7802" i="12"/>
  <c r="L7804" i="12"/>
  <c r="M7804" i="12"/>
  <c r="N7803" i="12"/>
  <c r="I7804" i="12"/>
  <c r="J7804" i="12" s="1"/>
  <c r="H7805" i="12"/>
  <c r="F7807" i="12"/>
  <c r="G7807" i="12" s="1"/>
  <c r="E7806" i="12"/>
  <c r="P7804" i="12" l="1"/>
  <c r="Q7804" i="12"/>
  <c r="R7803" i="12"/>
  <c r="L7805" i="12"/>
  <c r="M7805" i="12"/>
  <c r="N7804" i="12"/>
  <c r="I7805" i="12"/>
  <c r="J7805" i="12" s="1"/>
  <c r="H7806" i="12"/>
  <c r="F7808" i="12"/>
  <c r="G7808" i="12" s="1"/>
  <c r="E7807" i="12"/>
  <c r="P7805" i="12" l="1"/>
  <c r="Q7805" i="12"/>
  <c r="R7804" i="12"/>
  <c r="L7806" i="12"/>
  <c r="M7806" i="12"/>
  <c r="N7805" i="12"/>
  <c r="I7806" i="12"/>
  <c r="J7806" i="12" s="1"/>
  <c r="H7807" i="12"/>
  <c r="F7809" i="12"/>
  <c r="G7809" i="12" s="1"/>
  <c r="E7808" i="12"/>
  <c r="P7806" i="12" l="1"/>
  <c r="Q7806" i="12"/>
  <c r="R7805" i="12"/>
  <c r="L7807" i="12"/>
  <c r="M7807" i="12"/>
  <c r="N7806" i="12"/>
  <c r="I7807" i="12"/>
  <c r="J7807" i="12" s="1"/>
  <c r="H7808" i="12"/>
  <c r="F7810" i="12"/>
  <c r="G7810" i="12" s="1"/>
  <c r="E7809" i="12"/>
  <c r="P7807" i="12" l="1"/>
  <c r="Q7807" i="12"/>
  <c r="R7806" i="12"/>
  <c r="L7808" i="12"/>
  <c r="M7808" i="12"/>
  <c r="N7807" i="12"/>
  <c r="I7808" i="12"/>
  <c r="J7808" i="12" s="1"/>
  <c r="H7809" i="12"/>
  <c r="F7811" i="12"/>
  <c r="G7811" i="12" s="1"/>
  <c r="E7810" i="12"/>
  <c r="P7808" i="12" l="1"/>
  <c r="Q7808" i="12"/>
  <c r="R7807" i="12"/>
  <c r="L7809" i="12"/>
  <c r="M7809" i="12"/>
  <c r="N7808" i="12"/>
  <c r="I7809" i="12"/>
  <c r="J7809" i="12" s="1"/>
  <c r="H7810" i="12"/>
  <c r="F7812" i="12"/>
  <c r="G7812" i="12" s="1"/>
  <c r="E7811" i="12"/>
  <c r="P7809" i="12" l="1"/>
  <c r="Q7809" i="12"/>
  <c r="R7808" i="12"/>
  <c r="L7810" i="12"/>
  <c r="M7810" i="12"/>
  <c r="N7809" i="12"/>
  <c r="I7810" i="12"/>
  <c r="J7810" i="12" s="1"/>
  <c r="H7811" i="12"/>
  <c r="E7812" i="12"/>
  <c r="F7813" i="12"/>
  <c r="G7813" i="12" s="1"/>
  <c r="P7810" i="12" l="1"/>
  <c r="Q7810" i="12"/>
  <c r="R7809" i="12"/>
  <c r="L7811" i="12"/>
  <c r="M7811" i="12"/>
  <c r="N7810" i="12"/>
  <c r="I7811" i="12"/>
  <c r="J7811" i="12" s="1"/>
  <c r="H7812" i="12"/>
  <c r="F7814" i="12"/>
  <c r="G7814" i="12" s="1"/>
  <c r="E7813" i="12"/>
  <c r="P7811" i="12" l="1"/>
  <c r="Q7811" i="12"/>
  <c r="R7810" i="12"/>
  <c r="L7812" i="12"/>
  <c r="M7812" i="12"/>
  <c r="N7811" i="12"/>
  <c r="I7812" i="12"/>
  <c r="J7812" i="12" s="1"/>
  <c r="H7813" i="12"/>
  <c r="E7814" i="12"/>
  <c r="F7815" i="12"/>
  <c r="G7815" i="12" s="1"/>
  <c r="R7811" i="12" l="1"/>
  <c r="P7812" i="12"/>
  <c r="Q7812" i="12"/>
  <c r="L7813" i="12"/>
  <c r="M7813" i="12"/>
  <c r="N7812" i="12"/>
  <c r="I7813" i="12"/>
  <c r="J7813" i="12" s="1"/>
  <c r="H7814" i="12"/>
  <c r="E7815" i="12"/>
  <c r="F7816" i="12"/>
  <c r="G7816" i="12" s="1"/>
  <c r="P7813" i="12" l="1"/>
  <c r="Q7813" i="12"/>
  <c r="R7812" i="12"/>
  <c r="L7814" i="12"/>
  <c r="M7814" i="12"/>
  <c r="N7813" i="12"/>
  <c r="I7814" i="12"/>
  <c r="J7814" i="12" s="1"/>
  <c r="H7815" i="12"/>
  <c r="F7817" i="12"/>
  <c r="G7817" i="12" s="1"/>
  <c r="E7816" i="12"/>
  <c r="P7814" i="12" l="1"/>
  <c r="Q7814" i="12"/>
  <c r="R7813" i="12"/>
  <c r="L7815" i="12"/>
  <c r="M7815" i="12"/>
  <c r="N7814" i="12"/>
  <c r="I7815" i="12"/>
  <c r="J7815" i="12" s="1"/>
  <c r="H7816" i="12"/>
  <c r="E7817" i="12"/>
  <c r="F7818" i="12"/>
  <c r="G7818" i="12" s="1"/>
  <c r="P7815" i="12" l="1"/>
  <c r="Q7815" i="12"/>
  <c r="R7814" i="12"/>
  <c r="L7816" i="12"/>
  <c r="M7816" i="12"/>
  <c r="N7815" i="12"/>
  <c r="I7816" i="12"/>
  <c r="J7816" i="12" s="1"/>
  <c r="H7817" i="12"/>
  <c r="F7819" i="12"/>
  <c r="G7819" i="12" s="1"/>
  <c r="E7818" i="12"/>
  <c r="P7816" i="12" l="1"/>
  <c r="Q7816" i="12"/>
  <c r="R7815" i="12"/>
  <c r="L7817" i="12"/>
  <c r="M7817" i="12"/>
  <c r="N7816" i="12"/>
  <c r="I7817" i="12"/>
  <c r="J7817" i="12" s="1"/>
  <c r="H7818" i="12"/>
  <c r="F7820" i="12"/>
  <c r="G7820" i="12" s="1"/>
  <c r="E7819" i="12"/>
  <c r="P7817" i="12" l="1"/>
  <c r="Q7817" i="12"/>
  <c r="R7816" i="12"/>
  <c r="L7818" i="12"/>
  <c r="M7818" i="12"/>
  <c r="N7817" i="12"/>
  <c r="I7818" i="12"/>
  <c r="J7818" i="12" s="1"/>
  <c r="H7819" i="12"/>
  <c r="E7820" i="12"/>
  <c r="F7821" i="12"/>
  <c r="G7821" i="12" s="1"/>
  <c r="P7818" i="12" l="1"/>
  <c r="Q7818" i="12"/>
  <c r="R7817" i="12"/>
  <c r="L7819" i="12"/>
  <c r="M7819" i="12"/>
  <c r="N7818" i="12"/>
  <c r="I7819" i="12"/>
  <c r="J7819" i="12" s="1"/>
  <c r="H7820" i="12"/>
  <c r="M7820" i="12" s="1"/>
  <c r="F7822" i="12"/>
  <c r="G7822" i="12" s="1"/>
  <c r="E7821" i="12"/>
  <c r="P7819" i="12" l="1"/>
  <c r="Q7819" i="12"/>
  <c r="Q7820" i="12" s="1"/>
  <c r="R7818" i="12"/>
  <c r="N7819" i="12"/>
  <c r="I7820" i="12"/>
  <c r="J7820" i="12" s="1"/>
  <c r="L7820" i="12"/>
  <c r="N7820" i="12" s="1"/>
  <c r="H7821" i="12"/>
  <c r="E7822" i="12"/>
  <c r="F7823" i="12"/>
  <c r="G7823" i="12" s="1"/>
  <c r="P7820" i="12" l="1"/>
  <c r="R7820" i="12" s="1"/>
  <c r="R7819" i="12"/>
  <c r="L7821" i="12"/>
  <c r="M7821" i="12"/>
  <c r="I7821" i="12"/>
  <c r="J7821" i="12" s="1"/>
  <c r="H7822" i="12"/>
  <c r="M7822" i="12" s="1"/>
  <c r="F7824" i="12"/>
  <c r="G7824" i="12" s="1"/>
  <c r="E7823" i="12"/>
  <c r="P7821" i="12" l="1"/>
  <c r="Q7821" i="12"/>
  <c r="Q7822" i="12" s="1"/>
  <c r="N7821" i="12"/>
  <c r="I7822" i="12"/>
  <c r="J7822" i="12" s="1"/>
  <c r="L7822" i="12"/>
  <c r="N7822" i="12" s="1"/>
  <c r="H7823" i="12"/>
  <c r="F7825" i="12"/>
  <c r="G7825" i="12" s="1"/>
  <c r="E7824" i="12"/>
  <c r="P7822" i="12" l="1"/>
  <c r="R7822" i="12" s="1"/>
  <c r="R7821" i="12"/>
  <c r="L7823" i="12"/>
  <c r="M7823" i="12"/>
  <c r="I7823" i="12"/>
  <c r="J7823" i="12" s="1"/>
  <c r="H7824" i="12"/>
  <c r="F7826" i="12"/>
  <c r="G7826" i="12" s="1"/>
  <c r="E7825" i="12"/>
  <c r="P7823" i="12" l="1"/>
  <c r="Q7823" i="12"/>
  <c r="L7824" i="12"/>
  <c r="M7824" i="12"/>
  <c r="N7823" i="12"/>
  <c r="I7824" i="12"/>
  <c r="J7824" i="12" s="1"/>
  <c r="H7825" i="12"/>
  <c r="E7826" i="12"/>
  <c r="F7827" i="12"/>
  <c r="G7827" i="12" s="1"/>
  <c r="P7824" i="12" l="1"/>
  <c r="Q7824" i="12"/>
  <c r="R7823" i="12"/>
  <c r="L7825" i="12"/>
  <c r="M7825" i="12"/>
  <c r="N7824" i="12"/>
  <c r="I7825" i="12"/>
  <c r="J7825" i="12" s="1"/>
  <c r="H7826" i="12"/>
  <c r="F7828" i="12"/>
  <c r="G7828" i="12" s="1"/>
  <c r="E7827" i="12"/>
  <c r="P7825" i="12" l="1"/>
  <c r="Q7825" i="12"/>
  <c r="R7824" i="12"/>
  <c r="L7826" i="12"/>
  <c r="M7826" i="12"/>
  <c r="N7825" i="12"/>
  <c r="I7826" i="12"/>
  <c r="J7826" i="12" s="1"/>
  <c r="H7827" i="12"/>
  <c r="E7828" i="12"/>
  <c r="F7829" i="12"/>
  <c r="G7829" i="12" s="1"/>
  <c r="P7826" i="12" l="1"/>
  <c r="Q7826" i="12"/>
  <c r="R7825" i="12"/>
  <c r="L7827" i="12"/>
  <c r="M7827" i="12"/>
  <c r="N7826" i="12"/>
  <c r="I7827" i="12"/>
  <c r="J7827" i="12" s="1"/>
  <c r="H7828" i="12"/>
  <c r="F7830" i="12"/>
  <c r="G7830" i="12" s="1"/>
  <c r="E7829" i="12"/>
  <c r="P7827" i="12" l="1"/>
  <c r="Q7827" i="12"/>
  <c r="R7826" i="12"/>
  <c r="L7828" i="12"/>
  <c r="M7828" i="12"/>
  <c r="N7827" i="12"/>
  <c r="I7828" i="12"/>
  <c r="J7828" i="12" s="1"/>
  <c r="H7829" i="12"/>
  <c r="F7831" i="12"/>
  <c r="G7831" i="12" s="1"/>
  <c r="E7830" i="12"/>
  <c r="P7828" i="12" l="1"/>
  <c r="Q7828" i="12"/>
  <c r="R7827" i="12"/>
  <c r="L7829" i="12"/>
  <c r="M7829" i="12"/>
  <c r="N7828" i="12"/>
  <c r="I7829" i="12"/>
  <c r="J7829" i="12" s="1"/>
  <c r="H7830" i="12"/>
  <c r="F7832" i="12"/>
  <c r="G7832" i="12" s="1"/>
  <c r="E7831" i="12"/>
  <c r="P7829" i="12" l="1"/>
  <c r="Q7829" i="12"/>
  <c r="R7828" i="12"/>
  <c r="L7830" i="12"/>
  <c r="M7830" i="12"/>
  <c r="N7829" i="12"/>
  <c r="I7830" i="12"/>
  <c r="J7830" i="12" s="1"/>
  <c r="H7831" i="12"/>
  <c r="F7833" i="12"/>
  <c r="G7833" i="12" s="1"/>
  <c r="E7832" i="12"/>
  <c r="P7830" i="12" l="1"/>
  <c r="Q7830" i="12"/>
  <c r="R7829" i="12"/>
  <c r="L7831" i="12"/>
  <c r="M7831" i="12"/>
  <c r="N7830" i="12"/>
  <c r="I7831" i="12"/>
  <c r="J7831" i="12" s="1"/>
  <c r="H7832" i="12"/>
  <c r="E7833" i="12"/>
  <c r="F7834" i="12"/>
  <c r="G7834" i="12" s="1"/>
  <c r="P7831" i="12" l="1"/>
  <c r="Q7831" i="12"/>
  <c r="R7830" i="12"/>
  <c r="L7832" i="12"/>
  <c r="M7832" i="12"/>
  <c r="N7831" i="12"/>
  <c r="I7832" i="12"/>
  <c r="J7832" i="12" s="1"/>
  <c r="H7833" i="12"/>
  <c r="F7835" i="12"/>
  <c r="G7835" i="12" s="1"/>
  <c r="E7834" i="12"/>
  <c r="P7832" i="12" l="1"/>
  <c r="Q7832" i="12"/>
  <c r="R7831" i="12"/>
  <c r="L7833" i="12"/>
  <c r="M7833" i="12"/>
  <c r="N7832" i="12"/>
  <c r="I7833" i="12"/>
  <c r="J7833" i="12" s="1"/>
  <c r="H7834" i="12"/>
  <c r="E7835" i="12"/>
  <c r="F7836" i="12"/>
  <c r="G7836" i="12" s="1"/>
  <c r="P7833" i="12" l="1"/>
  <c r="Q7833" i="12"/>
  <c r="R7832" i="12"/>
  <c r="L7834" i="12"/>
  <c r="M7834" i="12"/>
  <c r="N7833" i="12"/>
  <c r="I7834" i="12"/>
  <c r="J7834" i="12" s="1"/>
  <c r="H7835" i="12"/>
  <c r="F7837" i="12"/>
  <c r="G7837" i="12" s="1"/>
  <c r="E7836" i="12"/>
  <c r="P7834" i="12" l="1"/>
  <c r="Q7834" i="12"/>
  <c r="R7833" i="12"/>
  <c r="L7835" i="12"/>
  <c r="M7835" i="12"/>
  <c r="N7834" i="12"/>
  <c r="I7835" i="12"/>
  <c r="J7835" i="12" s="1"/>
  <c r="H7836" i="12"/>
  <c r="F7838" i="12"/>
  <c r="G7838" i="12" s="1"/>
  <c r="E7837" i="12"/>
  <c r="P7835" i="12" l="1"/>
  <c r="Q7835" i="12"/>
  <c r="R7834" i="12"/>
  <c r="L7836" i="12"/>
  <c r="M7836" i="12"/>
  <c r="N7835" i="12"/>
  <c r="I7836" i="12"/>
  <c r="J7836" i="12" s="1"/>
  <c r="H7837" i="12"/>
  <c r="F7839" i="12"/>
  <c r="G7839" i="12" s="1"/>
  <c r="E7838" i="12"/>
  <c r="P7836" i="12" l="1"/>
  <c r="Q7836" i="12"/>
  <c r="R7835" i="12"/>
  <c r="L7837" i="12"/>
  <c r="M7837" i="12"/>
  <c r="N7836" i="12"/>
  <c r="I7837" i="12"/>
  <c r="J7837" i="12" s="1"/>
  <c r="H7838" i="12"/>
  <c r="E7839" i="12"/>
  <c r="F7840" i="12"/>
  <c r="G7840" i="12" s="1"/>
  <c r="P7837" i="12" l="1"/>
  <c r="Q7837" i="12"/>
  <c r="R7836" i="12"/>
  <c r="L7838" i="12"/>
  <c r="M7838" i="12"/>
  <c r="N7837" i="12"/>
  <c r="I7838" i="12"/>
  <c r="J7838" i="12" s="1"/>
  <c r="H7839" i="12"/>
  <c r="F7841" i="12"/>
  <c r="G7841" i="12" s="1"/>
  <c r="E7840" i="12"/>
  <c r="P7838" i="12" l="1"/>
  <c r="Q7838" i="12"/>
  <c r="R7837" i="12"/>
  <c r="L7839" i="12"/>
  <c r="M7839" i="12"/>
  <c r="N7838" i="12"/>
  <c r="I7839" i="12"/>
  <c r="J7839" i="12" s="1"/>
  <c r="H7840" i="12"/>
  <c r="E7841" i="12"/>
  <c r="F7842" i="12"/>
  <c r="G7842" i="12" s="1"/>
  <c r="P7839" i="12" l="1"/>
  <c r="Q7839" i="12"/>
  <c r="R7838" i="12"/>
  <c r="L7840" i="12"/>
  <c r="M7840" i="12"/>
  <c r="N7839" i="12"/>
  <c r="I7840" i="12"/>
  <c r="J7840" i="12" s="1"/>
  <c r="H7841" i="12"/>
  <c r="F7843" i="12"/>
  <c r="G7843" i="12" s="1"/>
  <c r="E7842" i="12"/>
  <c r="P7840" i="12" l="1"/>
  <c r="Q7840" i="12"/>
  <c r="R7839" i="12"/>
  <c r="L7841" i="12"/>
  <c r="M7841" i="12"/>
  <c r="N7840" i="12"/>
  <c r="I7841" i="12"/>
  <c r="J7841" i="12" s="1"/>
  <c r="H7842" i="12"/>
  <c r="E7843" i="12"/>
  <c r="F7844" i="12"/>
  <c r="G7844" i="12" s="1"/>
  <c r="P7841" i="12" l="1"/>
  <c r="Q7841" i="12"/>
  <c r="R7840" i="12"/>
  <c r="L7842" i="12"/>
  <c r="M7842" i="12"/>
  <c r="N7841" i="12"/>
  <c r="I7842" i="12"/>
  <c r="J7842" i="12" s="1"/>
  <c r="H7843" i="12"/>
  <c r="F7845" i="12"/>
  <c r="G7845" i="12" s="1"/>
  <c r="E7844" i="12"/>
  <c r="P7842" i="12" l="1"/>
  <c r="Q7842" i="12"/>
  <c r="R7841" i="12"/>
  <c r="L7843" i="12"/>
  <c r="M7843" i="12"/>
  <c r="N7842" i="12"/>
  <c r="I7843" i="12"/>
  <c r="J7843" i="12" s="1"/>
  <c r="H7844" i="12"/>
  <c r="E7845" i="12"/>
  <c r="F7846" i="12"/>
  <c r="G7846" i="12" s="1"/>
  <c r="P7843" i="12" l="1"/>
  <c r="Q7843" i="12"/>
  <c r="R7842" i="12"/>
  <c r="L7844" i="12"/>
  <c r="M7844" i="12"/>
  <c r="N7843" i="12"/>
  <c r="I7844" i="12"/>
  <c r="J7844" i="12" s="1"/>
  <c r="H7845" i="12"/>
  <c r="F7847" i="12"/>
  <c r="G7847" i="12" s="1"/>
  <c r="E7846" i="12"/>
  <c r="P7844" i="12" l="1"/>
  <c r="Q7844" i="12"/>
  <c r="R7843" i="12"/>
  <c r="L7845" i="12"/>
  <c r="M7845" i="12"/>
  <c r="N7844" i="12"/>
  <c r="I7845" i="12"/>
  <c r="J7845" i="12" s="1"/>
  <c r="H7846" i="12"/>
  <c r="F7848" i="12"/>
  <c r="G7848" i="12" s="1"/>
  <c r="E7847" i="12"/>
  <c r="P7845" i="12" l="1"/>
  <c r="Q7845" i="12"/>
  <c r="R7844" i="12"/>
  <c r="L7846" i="12"/>
  <c r="M7846" i="12"/>
  <c r="N7845" i="12"/>
  <c r="I7846" i="12"/>
  <c r="J7846" i="12" s="1"/>
  <c r="H7847" i="12"/>
  <c r="F7849" i="12"/>
  <c r="G7849" i="12" s="1"/>
  <c r="E7848" i="12"/>
  <c r="P7846" i="12" l="1"/>
  <c r="Q7846" i="12"/>
  <c r="R7845" i="12"/>
  <c r="L7847" i="12"/>
  <c r="M7847" i="12"/>
  <c r="N7846" i="12"/>
  <c r="I7847" i="12"/>
  <c r="J7847" i="12" s="1"/>
  <c r="H7848" i="12"/>
  <c r="E7849" i="12"/>
  <c r="F7850" i="12"/>
  <c r="G7850" i="12" s="1"/>
  <c r="P7847" i="12" l="1"/>
  <c r="Q7847" i="12"/>
  <c r="R7846" i="12"/>
  <c r="L7848" i="12"/>
  <c r="M7848" i="12"/>
  <c r="N7847" i="12"/>
  <c r="I7848" i="12"/>
  <c r="J7848" i="12" s="1"/>
  <c r="H7849" i="12"/>
  <c r="F7851" i="12"/>
  <c r="G7851" i="12" s="1"/>
  <c r="E7850" i="12"/>
  <c r="P7848" i="12" l="1"/>
  <c r="Q7848" i="12"/>
  <c r="R7847" i="12"/>
  <c r="L7849" i="12"/>
  <c r="M7849" i="12"/>
  <c r="N7848" i="12"/>
  <c r="I7849" i="12"/>
  <c r="J7849" i="12" s="1"/>
  <c r="H7850" i="12"/>
  <c r="F7852" i="12"/>
  <c r="G7852" i="12" s="1"/>
  <c r="E7851" i="12"/>
  <c r="P7849" i="12" l="1"/>
  <c r="Q7849" i="12"/>
  <c r="R7848" i="12"/>
  <c r="L7850" i="12"/>
  <c r="M7850" i="12"/>
  <c r="N7849" i="12"/>
  <c r="I7850" i="12"/>
  <c r="J7850" i="12" s="1"/>
  <c r="H7851" i="12"/>
  <c r="E7852" i="12"/>
  <c r="F7853" i="12"/>
  <c r="G7853" i="12" s="1"/>
  <c r="P7850" i="12" l="1"/>
  <c r="Q7850" i="12"/>
  <c r="R7849" i="12"/>
  <c r="L7851" i="12"/>
  <c r="M7851" i="12"/>
  <c r="N7850" i="12"/>
  <c r="I7851" i="12"/>
  <c r="J7851" i="12" s="1"/>
  <c r="H7852" i="12"/>
  <c r="F7854" i="12"/>
  <c r="G7854" i="12" s="1"/>
  <c r="E7853" i="12"/>
  <c r="R7850" i="12" l="1"/>
  <c r="P7851" i="12"/>
  <c r="Q7851" i="12"/>
  <c r="L7852" i="12"/>
  <c r="M7852" i="12"/>
  <c r="N7851" i="12"/>
  <c r="I7852" i="12"/>
  <c r="J7852" i="12" s="1"/>
  <c r="H7853" i="12"/>
  <c r="F7855" i="12"/>
  <c r="G7855" i="12" s="1"/>
  <c r="E7854" i="12"/>
  <c r="P7852" i="12" l="1"/>
  <c r="Q7852" i="12"/>
  <c r="R7851" i="12"/>
  <c r="L7853" i="12"/>
  <c r="M7853" i="12"/>
  <c r="N7852" i="12"/>
  <c r="I7853" i="12"/>
  <c r="J7853" i="12" s="1"/>
  <c r="H7854" i="12"/>
  <c r="E7855" i="12"/>
  <c r="F7856" i="12"/>
  <c r="G7856" i="12" s="1"/>
  <c r="P7853" i="12" l="1"/>
  <c r="Q7853" i="12"/>
  <c r="R7852" i="12"/>
  <c r="L7854" i="12"/>
  <c r="M7854" i="12"/>
  <c r="N7853" i="12"/>
  <c r="I7854" i="12"/>
  <c r="J7854" i="12" s="1"/>
  <c r="H7855" i="12"/>
  <c r="F7857" i="12"/>
  <c r="G7857" i="12" s="1"/>
  <c r="E7856" i="12"/>
  <c r="P7854" i="12" l="1"/>
  <c r="Q7854" i="12"/>
  <c r="R7853" i="12"/>
  <c r="L7855" i="12"/>
  <c r="M7855" i="12"/>
  <c r="N7854" i="12"/>
  <c r="I7855" i="12"/>
  <c r="J7855" i="12" s="1"/>
  <c r="H7856" i="12"/>
  <c r="F7858" i="12"/>
  <c r="G7858" i="12" s="1"/>
  <c r="E7857" i="12"/>
  <c r="P7855" i="12" l="1"/>
  <c r="Q7855" i="12"/>
  <c r="R7855" i="12" s="1"/>
  <c r="R7854" i="12"/>
  <c r="L7856" i="12"/>
  <c r="M7856" i="12"/>
  <c r="N7855" i="12"/>
  <c r="I7856" i="12"/>
  <c r="J7856" i="12" s="1"/>
  <c r="H7857" i="12"/>
  <c r="E7858" i="12"/>
  <c r="F7859" i="12"/>
  <c r="G7859" i="12" s="1"/>
  <c r="P7856" i="12" l="1"/>
  <c r="Q7856" i="12"/>
  <c r="L7857" i="12"/>
  <c r="M7857" i="12"/>
  <c r="N7856" i="12"/>
  <c r="I7857" i="12"/>
  <c r="J7857" i="12" s="1"/>
  <c r="H7858" i="12"/>
  <c r="M7858" i="12" s="1"/>
  <c r="F7860" i="12"/>
  <c r="G7860" i="12" s="1"/>
  <c r="E7859" i="12"/>
  <c r="P7857" i="12" l="1"/>
  <c r="Q7857" i="12"/>
  <c r="Q7858" i="12" s="1"/>
  <c r="R7856" i="12"/>
  <c r="N7857" i="12"/>
  <c r="I7858" i="12"/>
  <c r="J7858" i="12" s="1"/>
  <c r="L7858" i="12"/>
  <c r="N7858" i="12" s="1"/>
  <c r="H7859" i="12"/>
  <c r="F7861" i="12"/>
  <c r="G7861" i="12" s="1"/>
  <c r="E7860" i="12"/>
  <c r="R7857" i="12" l="1"/>
  <c r="P7858" i="12"/>
  <c r="L7859" i="12"/>
  <c r="M7859" i="12"/>
  <c r="I7859" i="12"/>
  <c r="J7859" i="12" s="1"/>
  <c r="H7860" i="12"/>
  <c r="M7860" i="12" s="1"/>
  <c r="F7862" i="12"/>
  <c r="G7862" i="12" s="1"/>
  <c r="E7861" i="12"/>
  <c r="P7859" i="12" l="1"/>
  <c r="R7858" i="12"/>
  <c r="Q7859" i="12"/>
  <c r="Q7860" i="12" s="1"/>
  <c r="N7859" i="12"/>
  <c r="I7860" i="12"/>
  <c r="J7860" i="12" s="1"/>
  <c r="L7860" i="12"/>
  <c r="N7860" i="12" s="1"/>
  <c r="H7861" i="12"/>
  <c r="E7862" i="12"/>
  <c r="F7863" i="12"/>
  <c r="G7863" i="12" s="1"/>
  <c r="P7860" i="12" l="1"/>
  <c r="R7860" i="12" s="1"/>
  <c r="R7859" i="12"/>
  <c r="L7861" i="12"/>
  <c r="M7861" i="12"/>
  <c r="I7861" i="12"/>
  <c r="J7861" i="12" s="1"/>
  <c r="H7862" i="12"/>
  <c r="F7864" i="12"/>
  <c r="G7864" i="12" s="1"/>
  <c r="E7863" i="12"/>
  <c r="P7861" i="12" l="1"/>
  <c r="Q7861" i="12"/>
  <c r="L7862" i="12"/>
  <c r="M7862" i="12"/>
  <c r="N7861" i="12"/>
  <c r="I7862" i="12"/>
  <c r="J7862" i="12" s="1"/>
  <c r="H7863" i="12"/>
  <c r="E7864" i="12"/>
  <c r="F7865" i="12"/>
  <c r="G7865" i="12" s="1"/>
  <c r="P7862" i="12" l="1"/>
  <c r="Q7862" i="12"/>
  <c r="R7861" i="12"/>
  <c r="L7863" i="12"/>
  <c r="M7863" i="12"/>
  <c r="N7862" i="12"/>
  <c r="I7863" i="12"/>
  <c r="J7863" i="12" s="1"/>
  <c r="H7864" i="12"/>
  <c r="F7866" i="12"/>
  <c r="G7866" i="12" s="1"/>
  <c r="E7865" i="12"/>
  <c r="P7863" i="12" l="1"/>
  <c r="Q7863" i="12"/>
  <c r="R7862" i="12"/>
  <c r="L7864" i="12"/>
  <c r="M7864" i="12"/>
  <c r="N7863" i="12"/>
  <c r="I7864" i="12"/>
  <c r="J7864" i="12" s="1"/>
  <c r="H7865" i="12"/>
  <c r="E7866" i="12"/>
  <c r="F7867" i="12"/>
  <c r="G7867" i="12" s="1"/>
  <c r="P7864" i="12" l="1"/>
  <c r="Q7864" i="12"/>
  <c r="R7863" i="12"/>
  <c r="L7865" i="12"/>
  <c r="M7865" i="12"/>
  <c r="N7864" i="12"/>
  <c r="I7865" i="12"/>
  <c r="J7865" i="12" s="1"/>
  <c r="H7866" i="12"/>
  <c r="M7866" i="12" s="1"/>
  <c r="F7868" i="12"/>
  <c r="G7868" i="12" s="1"/>
  <c r="E7867" i="12"/>
  <c r="P7865" i="12" l="1"/>
  <c r="Q7865" i="12"/>
  <c r="Q7866" i="12" s="1"/>
  <c r="R7864" i="12"/>
  <c r="N7865" i="12"/>
  <c r="I7866" i="12"/>
  <c r="J7866" i="12" s="1"/>
  <c r="L7866" i="12"/>
  <c r="N7866" i="12" s="1"/>
  <c r="H7867" i="12"/>
  <c r="F7869" i="12"/>
  <c r="G7869" i="12" s="1"/>
  <c r="E7868" i="12"/>
  <c r="P7866" i="12" l="1"/>
  <c r="R7866" i="12" s="1"/>
  <c r="R7865" i="12"/>
  <c r="L7867" i="12"/>
  <c r="M7867" i="12"/>
  <c r="I7867" i="12"/>
  <c r="J7867" i="12" s="1"/>
  <c r="H7868" i="12"/>
  <c r="E7869" i="12"/>
  <c r="F7870" i="12"/>
  <c r="G7870" i="12" s="1"/>
  <c r="P7867" i="12" l="1"/>
  <c r="Q7867" i="12"/>
  <c r="L7868" i="12"/>
  <c r="M7868" i="12"/>
  <c r="N7867" i="12"/>
  <c r="I7868" i="12"/>
  <c r="J7868" i="12" s="1"/>
  <c r="H7869" i="12"/>
  <c r="F7871" i="12"/>
  <c r="G7871" i="12" s="1"/>
  <c r="E7870" i="12"/>
  <c r="P7868" i="12" l="1"/>
  <c r="Q7868" i="12"/>
  <c r="R7868" i="12" s="1"/>
  <c r="R7867" i="12"/>
  <c r="L7869" i="12"/>
  <c r="M7869" i="12"/>
  <c r="N7868" i="12"/>
  <c r="I7869" i="12"/>
  <c r="J7869" i="12" s="1"/>
  <c r="H7870" i="12"/>
  <c r="F7872" i="12"/>
  <c r="G7872" i="12" s="1"/>
  <c r="E7871" i="12"/>
  <c r="P7869" i="12" l="1"/>
  <c r="Q7869" i="12"/>
  <c r="L7870" i="12"/>
  <c r="M7870" i="12"/>
  <c r="N7869" i="12"/>
  <c r="I7870" i="12"/>
  <c r="J7870" i="12" s="1"/>
  <c r="H7871" i="12"/>
  <c r="F7873" i="12"/>
  <c r="G7873" i="12" s="1"/>
  <c r="E7872" i="12"/>
  <c r="P7870" i="12" l="1"/>
  <c r="Q7870" i="12"/>
  <c r="R7869" i="12"/>
  <c r="L7871" i="12"/>
  <c r="M7871" i="12"/>
  <c r="N7870" i="12"/>
  <c r="I7871" i="12"/>
  <c r="J7871" i="12" s="1"/>
  <c r="H7872" i="12"/>
  <c r="E7873" i="12"/>
  <c r="F7874" i="12"/>
  <c r="G7874" i="12" s="1"/>
  <c r="P7871" i="12" l="1"/>
  <c r="Q7871" i="12"/>
  <c r="R7870" i="12"/>
  <c r="L7872" i="12"/>
  <c r="M7872" i="12"/>
  <c r="N7871" i="12"/>
  <c r="I7872" i="12"/>
  <c r="J7872" i="12" s="1"/>
  <c r="H7873" i="12"/>
  <c r="F7875" i="12"/>
  <c r="G7875" i="12" s="1"/>
  <c r="E7874" i="12"/>
  <c r="P7872" i="12" l="1"/>
  <c r="Q7872" i="12"/>
  <c r="R7871" i="12"/>
  <c r="L7873" i="12"/>
  <c r="M7873" i="12"/>
  <c r="N7872" i="12"/>
  <c r="I7873" i="12"/>
  <c r="J7873" i="12" s="1"/>
  <c r="H7874" i="12"/>
  <c r="M7874" i="12" s="1"/>
  <c r="F7876" i="12"/>
  <c r="G7876" i="12" s="1"/>
  <c r="E7875" i="12"/>
  <c r="R7872" i="12" l="1"/>
  <c r="P7873" i="12"/>
  <c r="Q7873" i="12"/>
  <c r="Q7874" i="12" s="1"/>
  <c r="N7873" i="12"/>
  <c r="I7874" i="12"/>
  <c r="J7874" i="12" s="1"/>
  <c r="L7874" i="12"/>
  <c r="N7874" i="12" s="1"/>
  <c r="H7875" i="12"/>
  <c r="F7877" i="12"/>
  <c r="G7877" i="12" s="1"/>
  <c r="E7876" i="12"/>
  <c r="P7874" i="12" l="1"/>
  <c r="R7874" i="12" s="1"/>
  <c r="R7873" i="12"/>
  <c r="L7875" i="12"/>
  <c r="M7875" i="12"/>
  <c r="I7875" i="12"/>
  <c r="J7875" i="12" s="1"/>
  <c r="H7876" i="12"/>
  <c r="E7877" i="12"/>
  <c r="F7878" i="12"/>
  <c r="G7878" i="12" s="1"/>
  <c r="P7875" i="12" l="1"/>
  <c r="Q7875" i="12"/>
  <c r="L7876" i="12"/>
  <c r="M7876" i="12"/>
  <c r="N7875" i="12"/>
  <c r="I7876" i="12"/>
  <c r="J7876" i="12" s="1"/>
  <c r="H7877" i="12"/>
  <c r="F7879" i="12"/>
  <c r="G7879" i="12" s="1"/>
  <c r="E7878" i="12"/>
  <c r="P7876" i="12" l="1"/>
  <c r="Q7876" i="12"/>
  <c r="R7875" i="12"/>
  <c r="L7877" i="12"/>
  <c r="M7877" i="12"/>
  <c r="N7876" i="12"/>
  <c r="I7877" i="12"/>
  <c r="J7877" i="12" s="1"/>
  <c r="H7878" i="12"/>
  <c r="F7880" i="12"/>
  <c r="G7880" i="12" s="1"/>
  <c r="E7879" i="12"/>
  <c r="P7877" i="12" l="1"/>
  <c r="Q7877" i="12"/>
  <c r="R7876" i="12"/>
  <c r="L7878" i="12"/>
  <c r="M7878" i="12"/>
  <c r="N7877" i="12"/>
  <c r="I7878" i="12"/>
  <c r="J7878" i="12" s="1"/>
  <c r="H7879" i="12"/>
  <c r="F7881" i="12"/>
  <c r="G7881" i="12" s="1"/>
  <c r="E7880" i="12"/>
  <c r="P7878" i="12" l="1"/>
  <c r="Q7878" i="12"/>
  <c r="R7877" i="12"/>
  <c r="L7879" i="12"/>
  <c r="M7879" i="12"/>
  <c r="N7878" i="12"/>
  <c r="I7879" i="12"/>
  <c r="J7879" i="12" s="1"/>
  <c r="H7880" i="12"/>
  <c r="M7880" i="12" s="1"/>
  <c r="F7882" i="12"/>
  <c r="G7882" i="12" s="1"/>
  <c r="E7881" i="12"/>
  <c r="P7879" i="12" l="1"/>
  <c r="Q7879" i="12"/>
  <c r="Q7880" i="12" s="1"/>
  <c r="R7878" i="12"/>
  <c r="N7879" i="12"/>
  <c r="I7880" i="12"/>
  <c r="J7880" i="12" s="1"/>
  <c r="L7880" i="12"/>
  <c r="N7880" i="12" s="1"/>
  <c r="H7881" i="12"/>
  <c r="F7883" i="12"/>
  <c r="G7883" i="12" s="1"/>
  <c r="E7882" i="12"/>
  <c r="P7880" i="12" l="1"/>
  <c r="R7880" i="12" s="1"/>
  <c r="R7879" i="12"/>
  <c r="L7881" i="12"/>
  <c r="M7881" i="12"/>
  <c r="I7881" i="12"/>
  <c r="J7881" i="12" s="1"/>
  <c r="H7882" i="12"/>
  <c r="E7883" i="12"/>
  <c r="F7884" i="12"/>
  <c r="G7884" i="12" s="1"/>
  <c r="P7881" i="12" l="1"/>
  <c r="Q7881" i="12"/>
  <c r="L7882" i="12"/>
  <c r="M7882" i="12"/>
  <c r="N7881" i="12"/>
  <c r="I7882" i="12"/>
  <c r="J7882" i="12" s="1"/>
  <c r="H7883" i="12"/>
  <c r="F7885" i="12"/>
  <c r="G7885" i="12" s="1"/>
  <c r="E7884" i="12"/>
  <c r="P7882" i="12" l="1"/>
  <c r="Q7882" i="12"/>
  <c r="R7881" i="12"/>
  <c r="L7883" i="12"/>
  <c r="M7883" i="12"/>
  <c r="N7882" i="12"/>
  <c r="I7883" i="12"/>
  <c r="J7883" i="12" s="1"/>
  <c r="H7884" i="12"/>
  <c r="E7885" i="12"/>
  <c r="F7886" i="12"/>
  <c r="G7886" i="12" s="1"/>
  <c r="P7883" i="12" l="1"/>
  <c r="Q7883" i="12"/>
  <c r="R7882" i="12"/>
  <c r="L7884" i="12"/>
  <c r="M7884" i="12"/>
  <c r="N7883" i="12"/>
  <c r="I7884" i="12"/>
  <c r="J7884" i="12" s="1"/>
  <c r="H7885" i="12"/>
  <c r="F7887" i="12"/>
  <c r="G7887" i="12" s="1"/>
  <c r="E7886" i="12"/>
  <c r="P7884" i="12" l="1"/>
  <c r="Q7884" i="12"/>
  <c r="R7883" i="12"/>
  <c r="L7885" i="12"/>
  <c r="M7885" i="12"/>
  <c r="N7884" i="12"/>
  <c r="I7885" i="12"/>
  <c r="J7885" i="12" s="1"/>
  <c r="H7886" i="12"/>
  <c r="E7887" i="12"/>
  <c r="F7888" i="12"/>
  <c r="G7888" i="12" s="1"/>
  <c r="P7885" i="12" l="1"/>
  <c r="Q7885" i="12"/>
  <c r="R7885" i="12" s="1"/>
  <c r="R7884" i="12"/>
  <c r="L7886" i="12"/>
  <c r="M7886" i="12"/>
  <c r="N7885" i="12"/>
  <c r="I7886" i="12"/>
  <c r="J7886" i="12" s="1"/>
  <c r="H7887" i="12"/>
  <c r="M7887" i="12" s="1"/>
  <c r="F7889" i="12"/>
  <c r="G7889" i="12" s="1"/>
  <c r="E7888" i="12"/>
  <c r="Q7886" i="12" l="1"/>
  <c r="Q7887" i="12" s="1"/>
  <c r="P7886" i="12"/>
  <c r="R7886" i="12" s="1"/>
  <c r="N7886" i="12"/>
  <c r="I7887" i="12"/>
  <c r="J7887" i="12" s="1"/>
  <c r="L7887" i="12"/>
  <c r="N7887" i="12" s="1"/>
  <c r="H7888" i="12"/>
  <c r="F7890" i="12"/>
  <c r="G7890" i="12" s="1"/>
  <c r="E7889" i="12"/>
  <c r="P7887" i="12" l="1"/>
  <c r="L7888" i="12"/>
  <c r="M7888" i="12"/>
  <c r="I7888" i="12"/>
  <c r="J7888" i="12" s="1"/>
  <c r="H7889" i="12"/>
  <c r="F7891" i="12"/>
  <c r="G7891" i="12" s="1"/>
  <c r="E7890" i="12"/>
  <c r="P7888" i="12" l="1"/>
  <c r="R7887" i="12"/>
  <c r="Q7888" i="12"/>
  <c r="L7889" i="12"/>
  <c r="M7889" i="12"/>
  <c r="N7888" i="12"/>
  <c r="I7889" i="12"/>
  <c r="J7889" i="12" s="1"/>
  <c r="H7890" i="12"/>
  <c r="F7892" i="12"/>
  <c r="G7892" i="12" s="1"/>
  <c r="E7891" i="12"/>
  <c r="P7889" i="12" l="1"/>
  <c r="Q7889" i="12"/>
  <c r="R7888" i="12"/>
  <c r="L7890" i="12"/>
  <c r="M7890" i="12"/>
  <c r="N7889" i="12"/>
  <c r="I7890" i="12"/>
  <c r="J7890" i="12" s="1"/>
  <c r="H7891" i="12"/>
  <c r="E7892" i="12"/>
  <c r="F7893" i="12"/>
  <c r="G7893" i="12" s="1"/>
  <c r="P7890" i="12" l="1"/>
  <c r="Q7890" i="12"/>
  <c r="R7889" i="12"/>
  <c r="L7891" i="12"/>
  <c r="M7891" i="12"/>
  <c r="N7890" i="12"/>
  <c r="I7891" i="12"/>
  <c r="J7891" i="12" s="1"/>
  <c r="H7892" i="12"/>
  <c r="M7892" i="12" s="1"/>
  <c r="F7894" i="12"/>
  <c r="G7894" i="12" s="1"/>
  <c r="E7893" i="12"/>
  <c r="P7891" i="12" l="1"/>
  <c r="Q7891" i="12"/>
  <c r="Q7892" i="12" s="1"/>
  <c r="R7890" i="12"/>
  <c r="N7891" i="12"/>
  <c r="I7892" i="12"/>
  <c r="J7892" i="12" s="1"/>
  <c r="L7892" i="12"/>
  <c r="N7892" i="12" s="1"/>
  <c r="H7893" i="12"/>
  <c r="F7895" i="12"/>
  <c r="G7895" i="12" s="1"/>
  <c r="E7894" i="12"/>
  <c r="P7892" i="12" l="1"/>
  <c r="R7892" i="12" s="1"/>
  <c r="R7891" i="12"/>
  <c r="L7893" i="12"/>
  <c r="M7893" i="12"/>
  <c r="Q7893" i="12" s="1"/>
  <c r="I7893" i="12"/>
  <c r="J7893" i="12" s="1"/>
  <c r="H7894" i="12"/>
  <c r="F7896" i="12"/>
  <c r="G7896" i="12" s="1"/>
  <c r="E7895" i="12"/>
  <c r="P7893" i="12" l="1"/>
  <c r="R7893" i="12" s="1"/>
  <c r="L7894" i="12"/>
  <c r="M7894" i="12"/>
  <c r="N7893" i="12"/>
  <c r="I7894" i="12"/>
  <c r="J7894" i="12" s="1"/>
  <c r="H7895" i="12"/>
  <c r="E7896" i="12"/>
  <c r="F7897" i="12"/>
  <c r="G7897" i="12" s="1"/>
  <c r="P7894" i="12" l="1"/>
  <c r="Q7894" i="12"/>
  <c r="L7895" i="12"/>
  <c r="M7895" i="12"/>
  <c r="N7894" i="12"/>
  <c r="I7895" i="12"/>
  <c r="J7895" i="12" s="1"/>
  <c r="H7896" i="12"/>
  <c r="F7898" i="12"/>
  <c r="G7898" i="12" s="1"/>
  <c r="E7897" i="12"/>
  <c r="P7895" i="12" l="1"/>
  <c r="Q7895" i="12"/>
  <c r="R7894" i="12"/>
  <c r="L7896" i="12"/>
  <c r="M7896" i="12"/>
  <c r="N7895" i="12"/>
  <c r="I7896" i="12"/>
  <c r="J7896" i="12" s="1"/>
  <c r="H7897" i="12"/>
  <c r="F7899" i="12"/>
  <c r="G7899" i="12" s="1"/>
  <c r="E7898" i="12"/>
  <c r="P7896" i="12" l="1"/>
  <c r="Q7896" i="12"/>
  <c r="R7895" i="12"/>
  <c r="L7897" i="12"/>
  <c r="M7897" i="12"/>
  <c r="N7896" i="12"/>
  <c r="I7897" i="12"/>
  <c r="J7897" i="12" s="1"/>
  <c r="H7898" i="12"/>
  <c r="E7899" i="12"/>
  <c r="F7900" i="12"/>
  <c r="G7900" i="12" s="1"/>
  <c r="P7897" i="12" l="1"/>
  <c r="Q7897" i="12"/>
  <c r="R7896" i="12"/>
  <c r="L7898" i="12"/>
  <c r="M7898" i="12"/>
  <c r="N7897" i="12"/>
  <c r="I7898" i="12"/>
  <c r="J7898" i="12" s="1"/>
  <c r="H7899" i="12"/>
  <c r="M7899" i="12" s="1"/>
  <c r="F7901" i="12"/>
  <c r="G7901" i="12" s="1"/>
  <c r="E7900" i="12"/>
  <c r="P7898" i="12" l="1"/>
  <c r="Q7898" i="12"/>
  <c r="Q7899" i="12" s="1"/>
  <c r="R7897" i="12"/>
  <c r="N7898" i="12"/>
  <c r="I7899" i="12"/>
  <c r="J7899" i="12" s="1"/>
  <c r="L7899" i="12"/>
  <c r="N7899" i="12" s="1"/>
  <c r="H7900" i="12"/>
  <c r="F7902" i="12"/>
  <c r="G7902" i="12" s="1"/>
  <c r="E7901" i="12"/>
  <c r="P7899" i="12" l="1"/>
  <c r="R7899" i="12" s="1"/>
  <c r="R7898" i="12"/>
  <c r="L7900" i="12"/>
  <c r="M7900" i="12"/>
  <c r="I7900" i="12"/>
  <c r="J7900" i="12" s="1"/>
  <c r="H7901" i="12"/>
  <c r="M7901" i="12" s="1"/>
  <c r="F7903" i="12"/>
  <c r="G7903" i="12" s="1"/>
  <c r="E7902" i="12"/>
  <c r="P7900" i="12" l="1"/>
  <c r="Q7900" i="12"/>
  <c r="Q7901" i="12" s="1"/>
  <c r="N7900" i="12"/>
  <c r="I7901" i="12"/>
  <c r="J7901" i="12" s="1"/>
  <c r="L7901" i="12"/>
  <c r="N7901" i="12" s="1"/>
  <c r="H7902" i="12"/>
  <c r="F7904" i="12"/>
  <c r="G7904" i="12" s="1"/>
  <c r="E7903" i="12"/>
  <c r="P7901" i="12" l="1"/>
  <c r="R7901" i="12" s="1"/>
  <c r="R7900" i="12"/>
  <c r="L7902" i="12"/>
  <c r="M7902" i="12"/>
  <c r="I7902" i="12"/>
  <c r="J7902" i="12" s="1"/>
  <c r="H7903" i="12"/>
  <c r="E7904" i="12"/>
  <c r="F7905" i="12"/>
  <c r="G7905" i="12" s="1"/>
  <c r="P7902" i="12" l="1"/>
  <c r="Q7902" i="12"/>
  <c r="L7903" i="12"/>
  <c r="M7903" i="12"/>
  <c r="N7902" i="12"/>
  <c r="I7903" i="12"/>
  <c r="J7903" i="12" s="1"/>
  <c r="H7904" i="12"/>
  <c r="F7906" i="12"/>
  <c r="G7906" i="12" s="1"/>
  <c r="E7905" i="12"/>
  <c r="P7903" i="12" l="1"/>
  <c r="Q7903" i="12"/>
  <c r="R7902" i="12"/>
  <c r="L7904" i="12"/>
  <c r="M7904" i="12"/>
  <c r="N7903" i="12"/>
  <c r="I7904" i="12"/>
  <c r="J7904" i="12" s="1"/>
  <c r="H7905" i="12"/>
  <c r="E7906" i="12"/>
  <c r="F7907" i="12"/>
  <c r="G7907" i="12" s="1"/>
  <c r="P7904" i="12" l="1"/>
  <c r="Q7904" i="12"/>
  <c r="R7903" i="12"/>
  <c r="L7905" i="12"/>
  <c r="M7905" i="12"/>
  <c r="N7904" i="12"/>
  <c r="I7905" i="12"/>
  <c r="J7905" i="12" s="1"/>
  <c r="H7906" i="12"/>
  <c r="F7908" i="12"/>
  <c r="G7908" i="12" s="1"/>
  <c r="E7907" i="12"/>
  <c r="R7904" i="12" l="1"/>
  <c r="P7905" i="12"/>
  <c r="Q7905" i="12"/>
  <c r="L7906" i="12"/>
  <c r="M7906" i="12"/>
  <c r="N7905" i="12"/>
  <c r="I7906" i="12"/>
  <c r="J7906" i="12" s="1"/>
  <c r="H7907" i="12"/>
  <c r="F7909" i="12"/>
  <c r="G7909" i="12" s="1"/>
  <c r="E7908" i="12"/>
  <c r="P7906" i="12" l="1"/>
  <c r="Q7906" i="12"/>
  <c r="R7905" i="12"/>
  <c r="L7907" i="12"/>
  <c r="M7907" i="12"/>
  <c r="N7906" i="12"/>
  <c r="I7907" i="12"/>
  <c r="J7907" i="12" s="1"/>
  <c r="H7908" i="12"/>
  <c r="E7909" i="12"/>
  <c r="F7910" i="12"/>
  <c r="G7910" i="12" s="1"/>
  <c r="P7907" i="12" l="1"/>
  <c r="Q7907" i="12"/>
  <c r="R7906" i="12"/>
  <c r="L7908" i="12"/>
  <c r="M7908" i="12"/>
  <c r="N7907" i="12"/>
  <c r="I7908" i="12"/>
  <c r="J7908" i="12" s="1"/>
  <c r="H7909" i="12"/>
  <c r="M7909" i="12" s="1"/>
  <c r="F7911" i="12"/>
  <c r="G7911" i="12" s="1"/>
  <c r="E7910" i="12"/>
  <c r="P7908" i="12" l="1"/>
  <c r="Q7908" i="12"/>
  <c r="Q7909" i="12" s="1"/>
  <c r="R7907" i="12"/>
  <c r="N7908" i="12"/>
  <c r="I7909" i="12"/>
  <c r="J7909" i="12" s="1"/>
  <c r="L7909" i="12"/>
  <c r="N7909" i="12" s="1"/>
  <c r="H7910" i="12"/>
  <c r="F7912" i="12"/>
  <c r="G7912" i="12" s="1"/>
  <c r="E7911" i="12"/>
  <c r="P7909" i="12" l="1"/>
  <c r="R7909" i="12" s="1"/>
  <c r="R7908" i="12"/>
  <c r="L7910" i="12"/>
  <c r="M7910" i="12"/>
  <c r="I7910" i="12"/>
  <c r="J7910" i="12" s="1"/>
  <c r="H7911" i="12"/>
  <c r="M7911" i="12" s="1"/>
  <c r="E7912" i="12"/>
  <c r="F7913" i="12"/>
  <c r="G7913" i="12" s="1"/>
  <c r="P7910" i="12" l="1"/>
  <c r="Q7910" i="12"/>
  <c r="Q7911" i="12" s="1"/>
  <c r="N7910" i="12"/>
  <c r="I7911" i="12"/>
  <c r="J7911" i="12" s="1"/>
  <c r="L7911" i="12"/>
  <c r="N7911" i="12" s="1"/>
  <c r="H7912" i="12"/>
  <c r="F7914" i="12"/>
  <c r="G7914" i="12" s="1"/>
  <c r="E7913" i="12"/>
  <c r="P7911" i="12" l="1"/>
  <c r="R7911" i="12" s="1"/>
  <c r="R7910" i="12"/>
  <c r="L7912" i="12"/>
  <c r="M7912" i="12"/>
  <c r="I7912" i="12"/>
  <c r="J7912" i="12" s="1"/>
  <c r="H7913" i="12"/>
  <c r="F7915" i="12"/>
  <c r="G7915" i="12" s="1"/>
  <c r="E7914" i="12"/>
  <c r="P7912" i="12" l="1"/>
  <c r="Q7912" i="12"/>
  <c r="L7913" i="12"/>
  <c r="M7913" i="12"/>
  <c r="N7912" i="12"/>
  <c r="I7913" i="12"/>
  <c r="J7913" i="12" s="1"/>
  <c r="H7914" i="12"/>
  <c r="E7915" i="12"/>
  <c r="F7916" i="12"/>
  <c r="G7916" i="12" s="1"/>
  <c r="P7913" i="12" l="1"/>
  <c r="Q7913" i="12"/>
  <c r="R7913" i="12" s="1"/>
  <c r="R7912" i="12"/>
  <c r="L7914" i="12"/>
  <c r="M7914" i="12"/>
  <c r="N7913" i="12"/>
  <c r="I7914" i="12"/>
  <c r="J7914" i="12" s="1"/>
  <c r="H7915" i="12"/>
  <c r="F7917" i="12"/>
  <c r="G7917" i="12" s="1"/>
  <c r="E7916" i="12"/>
  <c r="P7914" i="12" l="1"/>
  <c r="Q7914" i="12"/>
  <c r="L7915" i="12"/>
  <c r="M7915" i="12"/>
  <c r="N7914" i="12"/>
  <c r="I7915" i="12"/>
  <c r="J7915" i="12" s="1"/>
  <c r="H7916" i="12"/>
  <c r="F7918" i="12"/>
  <c r="G7918" i="12" s="1"/>
  <c r="E7917" i="12"/>
  <c r="P7915" i="12" l="1"/>
  <c r="Q7915" i="12"/>
  <c r="R7914" i="12"/>
  <c r="L7916" i="12"/>
  <c r="M7916" i="12"/>
  <c r="N7915" i="12"/>
  <c r="I7916" i="12"/>
  <c r="J7916" i="12" s="1"/>
  <c r="H7917" i="12"/>
  <c r="F7919" i="12"/>
  <c r="G7919" i="12" s="1"/>
  <c r="E7918" i="12"/>
  <c r="P7916" i="12" l="1"/>
  <c r="Q7916" i="12"/>
  <c r="R7915" i="12"/>
  <c r="L7917" i="12"/>
  <c r="M7917" i="12"/>
  <c r="N7916" i="12"/>
  <c r="I7917" i="12"/>
  <c r="J7917" i="12" s="1"/>
  <c r="H7918" i="12"/>
  <c r="F7920" i="12"/>
  <c r="G7920" i="12" s="1"/>
  <c r="E7919" i="12"/>
  <c r="P7917" i="12" l="1"/>
  <c r="Q7917" i="12"/>
  <c r="R7916" i="12"/>
  <c r="L7918" i="12"/>
  <c r="M7918" i="12"/>
  <c r="N7917" i="12"/>
  <c r="I7918" i="12"/>
  <c r="J7918" i="12" s="1"/>
  <c r="H7919" i="12"/>
  <c r="E7920" i="12"/>
  <c r="F7921" i="12"/>
  <c r="G7921" i="12" s="1"/>
  <c r="R7917" i="12" l="1"/>
  <c r="P7918" i="12"/>
  <c r="Q7918" i="12"/>
  <c r="L7919" i="12"/>
  <c r="M7919" i="12"/>
  <c r="N7918" i="12"/>
  <c r="I7919" i="12"/>
  <c r="J7919" i="12" s="1"/>
  <c r="H7920" i="12"/>
  <c r="F7922" i="12"/>
  <c r="G7922" i="12" s="1"/>
  <c r="E7921" i="12"/>
  <c r="P7919" i="12" l="1"/>
  <c r="Q7919" i="12"/>
  <c r="R7918" i="12"/>
  <c r="L7920" i="12"/>
  <c r="M7920" i="12"/>
  <c r="N7919" i="12"/>
  <c r="I7920" i="12"/>
  <c r="J7920" i="12" s="1"/>
  <c r="H7921" i="12"/>
  <c r="F7923" i="12"/>
  <c r="G7923" i="12" s="1"/>
  <c r="E7922" i="12"/>
  <c r="P7920" i="12" l="1"/>
  <c r="Q7920" i="12"/>
  <c r="R7919" i="12"/>
  <c r="L7921" i="12"/>
  <c r="M7921" i="12"/>
  <c r="N7920" i="12"/>
  <c r="I7921" i="12"/>
  <c r="J7921" i="12" s="1"/>
  <c r="H7922" i="12"/>
  <c r="F7924" i="12"/>
  <c r="G7924" i="12" s="1"/>
  <c r="E7923" i="12"/>
  <c r="P7921" i="12" l="1"/>
  <c r="Q7921" i="12"/>
  <c r="R7920" i="12"/>
  <c r="L7922" i="12"/>
  <c r="M7922" i="12"/>
  <c r="N7921" i="12"/>
  <c r="I7922" i="12"/>
  <c r="J7922" i="12" s="1"/>
  <c r="H7923" i="12"/>
  <c r="F7925" i="12"/>
  <c r="G7925" i="12" s="1"/>
  <c r="E7924" i="12"/>
  <c r="P7922" i="12" l="1"/>
  <c r="Q7922" i="12"/>
  <c r="R7921" i="12"/>
  <c r="L7923" i="12"/>
  <c r="M7923" i="12"/>
  <c r="N7922" i="12"/>
  <c r="I7923" i="12"/>
  <c r="J7923" i="12" s="1"/>
  <c r="H7924" i="12"/>
  <c r="F7926" i="12"/>
  <c r="G7926" i="12" s="1"/>
  <c r="E7925" i="12"/>
  <c r="P7923" i="12" l="1"/>
  <c r="Q7923" i="12"/>
  <c r="R7922" i="12"/>
  <c r="L7924" i="12"/>
  <c r="M7924" i="12"/>
  <c r="N7923" i="12"/>
  <c r="I7924" i="12"/>
  <c r="J7924" i="12" s="1"/>
  <c r="H7925" i="12"/>
  <c r="F7927" i="12"/>
  <c r="G7927" i="12" s="1"/>
  <c r="E7926" i="12"/>
  <c r="P7924" i="12" l="1"/>
  <c r="Q7924" i="12"/>
  <c r="R7923" i="12"/>
  <c r="L7925" i="12"/>
  <c r="M7925" i="12"/>
  <c r="N7924" i="12"/>
  <c r="I7925" i="12"/>
  <c r="J7925" i="12" s="1"/>
  <c r="H7926" i="12"/>
  <c r="M7926" i="12" s="1"/>
  <c r="E7927" i="12"/>
  <c r="F7928" i="12"/>
  <c r="G7928" i="12" s="1"/>
  <c r="P7925" i="12" l="1"/>
  <c r="Q7925" i="12"/>
  <c r="Q7926" i="12" s="1"/>
  <c r="R7924" i="12"/>
  <c r="N7925" i="12"/>
  <c r="I7926" i="12"/>
  <c r="J7926" i="12" s="1"/>
  <c r="L7926" i="12"/>
  <c r="N7926" i="12" s="1"/>
  <c r="H7927" i="12"/>
  <c r="F7929" i="12"/>
  <c r="G7929" i="12" s="1"/>
  <c r="E7928" i="12"/>
  <c r="P7926" i="12" l="1"/>
  <c r="R7926" i="12" s="1"/>
  <c r="R7925" i="12"/>
  <c r="L7927" i="12"/>
  <c r="M7927" i="12"/>
  <c r="I7927" i="12"/>
  <c r="J7927" i="12" s="1"/>
  <c r="H7928" i="12"/>
  <c r="E7929" i="12"/>
  <c r="F7930" i="12"/>
  <c r="G7930" i="12" s="1"/>
  <c r="P7927" i="12" l="1"/>
  <c r="Q7927" i="12"/>
  <c r="L7928" i="12"/>
  <c r="M7928" i="12"/>
  <c r="N7927" i="12"/>
  <c r="I7928" i="12"/>
  <c r="J7928" i="12" s="1"/>
  <c r="H7929" i="12"/>
  <c r="F7931" i="12"/>
  <c r="G7931" i="12" s="1"/>
  <c r="E7930" i="12"/>
  <c r="P7928" i="12" l="1"/>
  <c r="Q7928" i="12"/>
  <c r="R7927" i="12"/>
  <c r="L7929" i="12"/>
  <c r="M7929" i="12"/>
  <c r="N7928" i="12"/>
  <c r="I7929" i="12"/>
  <c r="J7929" i="12" s="1"/>
  <c r="H7930" i="12"/>
  <c r="M7930" i="12" s="1"/>
  <c r="F7932" i="12"/>
  <c r="G7932" i="12" s="1"/>
  <c r="E7931" i="12"/>
  <c r="P7929" i="12" l="1"/>
  <c r="Q7929" i="12"/>
  <c r="Q7930" i="12" s="1"/>
  <c r="R7928" i="12"/>
  <c r="N7929" i="12"/>
  <c r="I7930" i="12"/>
  <c r="J7930" i="12" s="1"/>
  <c r="L7930" i="12"/>
  <c r="N7930" i="12" s="1"/>
  <c r="H7931" i="12"/>
  <c r="F7933" i="12"/>
  <c r="G7933" i="12" s="1"/>
  <c r="E7932" i="12"/>
  <c r="P7930" i="12" l="1"/>
  <c r="R7930" i="12" s="1"/>
  <c r="R7929" i="12"/>
  <c r="L7931" i="12"/>
  <c r="M7931" i="12"/>
  <c r="I7931" i="12"/>
  <c r="J7931" i="12" s="1"/>
  <c r="H7932" i="12"/>
  <c r="F7934" i="12"/>
  <c r="G7934" i="12" s="1"/>
  <c r="E7933" i="12"/>
  <c r="P7931" i="12" l="1"/>
  <c r="Q7931" i="12"/>
  <c r="L7932" i="12"/>
  <c r="M7932" i="12"/>
  <c r="N7931" i="12"/>
  <c r="I7932" i="12"/>
  <c r="J7932" i="12" s="1"/>
  <c r="H7933" i="12"/>
  <c r="E7934" i="12"/>
  <c r="F7935" i="12"/>
  <c r="G7935" i="12" s="1"/>
  <c r="P7932" i="12" l="1"/>
  <c r="Q7932" i="12"/>
  <c r="R7931" i="12"/>
  <c r="L7933" i="12"/>
  <c r="M7933" i="12"/>
  <c r="N7932" i="12"/>
  <c r="I7933" i="12"/>
  <c r="J7933" i="12" s="1"/>
  <c r="H7934" i="12"/>
  <c r="M7934" i="12" s="1"/>
  <c r="F7936" i="12"/>
  <c r="G7936" i="12" s="1"/>
  <c r="E7935" i="12"/>
  <c r="P7933" i="12" l="1"/>
  <c r="Q7933" i="12"/>
  <c r="Q7934" i="12" s="1"/>
  <c r="R7932" i="12"/>
  <c r="N7933" i="12"/>
  <c r="I7934" i="12"/>
  <c r="J7934" i="12" s="1"/>
  <c r="L7934" i="12"/>
  <c r="N7934" i="12" s="1"/>
  <c r="H7935" i="12"/>
  <c r="E7936" i="12"/>
  <c r="F7937" i="12"/>
  <c r="G7937" i="12" s="1"/>
  <c r="P7934" i="12" l="1"/>
  <c r="R7933" i="12"/>
  <c r="L7935" i="12"/>
  <c r="M7935" i="12"/>
  <c r="I7935" i="12"/>
  <c r="J7935" i="12" s="1"/>
  <c r="H7936" i="12"/>
  <c r="F7938" i="12"/>
  <c r="G7938" i="12" s="1"/>
  <c r="E7937" i="12"/>
  <c r="P7935" i="12" l="1"/>
  <c r="R7934" i="12"/>
  <c r="Q7935" i="12"/>
  <c r="L7936" i="12"/>
  <c r="M7936" i="12"/>
  <c r="N7935" i="12"/>
  <c r="I7936" i="12"/>
  <c r="J7936" i="12" s="1"/>
  <c r="H7937" i="12"/>
  <c r="F7939" i="12"/>
  <c r="G7939" i="12" s="1"/>
  <c r="E7938" i="12"/>
  <c r="P7936" i="12" l="1"/>
  <c r="Q7936" i="12"/>
  <c r="R7935" i="12"/>
  <c r="L7937" i="12"/>
  <c r="P7937" i="12" s="1"/>
  <c r="M7937" i="12"/>
  <c r="N7936" i="12"/>
  <c r="I7937" i="12"/>
  <c r="J7937" i="12" s="1"/>
  <c r="H7938" i="12"/>
  <c r="F7940" i="12"/>
  <c r="G7940" i="12" s="1"/>
  <c r="E7939" i="12"/>
  <c r="Q7937" i="12" l="1"/>
  <c r="R7936" i="12"/>
  <c r="L7938" i="12"/>
  <c r="P7938" i="12" s="1"/>
  <c r="M7938" i="12"/>
  <c r="N7937" i="12"/>
  <c r="I7938" i="12"/>
  <c r="J7938" i="12" s="1"/>
  <c r="H7939" i="12"/>
  <c r="M7939" i="12" s="1"/>
  <c r="E7940" i="12"/>
  <c r="F7941" i="12"/>
  <c r="G7941" i="12" s="1"/>
  <c r="Q7938" i="12" l="1"/>
  <c r="Q7939" i="12" s="1"/>
  <c r="R7937" i="12"/>
  <c r="N7938" i="12"/>
  <c r="I7939" i="12"/>
  <c r="J7939" i="12" s="1"/>
  <c r="L7939" i="12"/>
  <c r="N7939" i="12" s="1"/>
  <c r="H7940" i="12"/>
  <c r="F7942" i="12"/>
  <c r="G7942" i="12" s="1"/>
  <c r="E7941" i="12"/>
  <c r="P7939" i="12" l="1"/>
  <c r="R7938" i="12"/>
  <c r="L7940" i="12"/>
  <c r="M7940" i="12"/>
  <c r="I7940" i="12"/>
  <c r="J7940" i="12" s="1"/>
  <c r="H7941" i="12"/>
  <c r="F7943" i="12"/>
  <c r="G7943" i="12" s="1"/>
  <c r="E7942" i="12"/>
  <c r="P7940" i="12" l="1"/>
  <c r="R7939" i="12"/>
  <c r="Q7940" i="12"/>
  <c r="L7941" i="12"/>
  <c r="M7941" i="12"/>
  <c r="N7940" i="12"/>
  <c r="I7941" i="12"/>
  <c r="J7941" i="12" s="1"/>
  <c r="H7942" i="12"/>
  <c r="E7943" i="12"/>
  <c r="F7944" i="12"/>
  <c r="G7944" i="12" s="1"/>
  <c r="P7941" i="12" l="1"/>
  <c r="Q7941" i="12"/>
  <c r="R7940" i="12"/>
  <c r="L7942" i="12"/>
  <c r="M7942" i="12"/>
  <c r="N7941" i="12"/>
  <c r="I7942" i="12"/>
  <c r="J7942" i="12" s="1"/>
  <c r="H7943" i="12"/>
  <c r="F7945" i="12"/>
  <c r="G7945" i="12" s="1"/>
  <c r="E7944" i="12"/>
  <c r="P7942" i="12" l="1"/>
  <c r="Q7942" i="12"/>
  <c r="R7941" i="12"/>
  <c r="L7943" i="12"/>
  <c r="M7943" i="12"/>
  <c r="N7942" i="12"/>
  <c r="I7943" i="12"/>
  <c r="J7943" i="12" s="1"/>
  <c r="H7944" i="12"/>
  <c r="E7945" i="12"/>
  <c r="F7946" i="12"/>
  <c r="G7946" i="12" s="1"/>
  <c r="P7943" i="12" l="1"/>
  <c r="Q7943" i="12"/>
  <c r="R7942" i="12"/>
  <c r="L7944" i="12"/>
  <c r="P7944" i="12" s="1"/>
  <c r="M7944" i="12"/>
  <c r="N7943" i="12"/>
  <c r="I7944" i="12"/>
  <c r="J7944" i="12" s="1"/>
  <c r="H7945" i="12"/>
  <c r="F7947" i="12"/>
  <c r="G7947" i="12" s="1"/>
  <c r="E7946" i="12"/>
  <c r="Q7944" i="12" l="1"/>
  <c r="R7943" i="12"/>
  <c r="L7945" i="12"/>
  <c r="P7945" i="12" s="1"/>
  <c r="M7945" i="12"/>
  <c r="N7944" i="12"/>
  <c r="I7945" i="12"/>
  <c r="J7945" i="12" s="1"/>
  <c r="H7946" i="12"/>
  <c r="E7947" i="12"/>
  <c r="F7948" i="12"/>
  <c r="G7948" i="12" s="1"/>
  <c r="Q7945" i="12" l="1"/>
  <c r="R7944" i="12"/>
  <c r="L7946" i="12"/>
  <c r="P7946" i="12" s="1"/>
  <c r="M7946" i="12"/>
  <c r="N7945" i="12"/>
  <c r="I7946" i="12"/>
  <c r="J7946" i="12" s="1"/>
  <c r="H7947" i="12"/>
  <c r="F7949" i="12"/>
  <c r="G7949" i="12" s="1"/>
  <c r="E7948" i="12"/>
  <c r="Q7946" i="12" l="1"/>
  <c r="R7945" i="12"/>
  <c r="L7947" i="12"/>
  <c r="P7947" i="12" s="1"/>
  <c r="M7947" i="12"/>
  <c r="N7946" i="12"/>
  <c r="I7947" i="12"/>
  <c r="J7947" i="12" s="1"/>
  <c r="H7948" i="12"/>
  <c r="F7950" i="12"/>
  <c r="G7950" i="12" s="1"/>
  <c r="E7949" i="12"/>
  <c r="Q7947" i="12" l="1"/>
  <c r="R7946" i="12"/>
  <c r="L7948" i="12"/>
  <c r="P7948" i="12" s="1"/>
  <c r="M7948" i="12"/>
  <c r="N7947" i="12"/>
  <c r="I7948" i="12"/>
  <c r="J7948" i="12" s="1"/>
  <c r="H7949" i="12"/>
  <c r="F7951" i="12"/>
  <c r="G7951" i="12" s="1"/>
  <c r="E7950" i="12"/>
  <c r="Q7948" i="12" l="1"/>
  <c r="R7947" i="12"/>
  <c r="L7949" i="12"/>
  <c r="P7949" i="12" s="1"/>
  <c r="M7949" i="12"/>
  <c r="N7948" i="12"/>
  <c r="I7949" i="12"/>
  <c r="J7949" i="12" s="1"/>
  <c r="H7950" i="12"/>
  <c r="E7951" i="12"/>
  <c r="F7952" i="12"/>
  <c r="G7952" i="12" s="1"/>
  <c r="Q7949" i="12" l="1"/>
  <c r="R7948" i="12"/>
  <c r="L7950" i="12"/>
  <c r="P7950" i="12" s="1"/>
  <c r="M7950" i="12"/>
  <c r="N7949" i="12"/>
  <c r="I7950" i="12"/>
  <c r="J7950" i="12" s="1"/>
  <c r="H7951" i="12"/>
  <c r="F7953" i="12"/>
  <c r="G7953" i="12" s="1"/>
  <c r="E7952" i="12"/>
  <c r="Q7950" i="12" l="1"/>
  <c r="R7949" i="12"/>
  <c r="L7951" i="12"/>
  <c r="P7951" i="12" s="1"/>
  <c r="M7951" i="12"/>
  <c r="N7950" i="12"/>
  <c r="I7951" i="12"/>
  <c r="J7951" i="12" s="1"/>
  <c r="H7952" i="12"/>
  <c r="F7954" i="12"/>
  <c r="G7954" i="12" s="1"/>
  <c r="E7953" i="12"/>
  <c r="Q7951" i="12" l="1"/>
  <c r="R7950" i="12"/>
  <c r="L7952" i="12"/>
  <c r="P7952" i="12" s="1"/>
  <c r="M7952" i="12"/>
  <c r="N7951" i="12"/>
  <c r="I7952" i="12"/>
  <c r="J7952" i="12" s="1"/>
  <c r="H7953" i="12"/>
  <c r="F7955" i="12"/>
  <c r="G7955" i="12" s="1"/>
  <c r="E7954" i="12"/>
  <c r="Q7952" i="12" l="1"/>
  <c r="R7951" i="12"/>
  <c r="L7953" i="12"/>
  <c r="P7953" i="12" s="1"/>
  <c r="M7953" i="12"/>
  <c r="N7952" i="12"/>
  <c r="I7953" i="12"/>
  <c r="J7953" i="12" s="1"/>
  <c r="H7954" i="12"/>
  <c r="F7956" i="12"/>
  <c r="G7956" i="12" s="1"/>
  <c r="E7955" i="12"/>
  <c r="Q7953" i="12" l="1"/>
  <c r="R7952" i="12"/>
  <c r="L7954" i="12"/>
  <c r="P7954" i="12" s="1"/>
  <c r="M7954" i="12"/>
  <c r="N7953" i="12"/>
  <c r="I7954" i="12"/>
  <c r="J7954" i="12" s="1"/>
  <c r="H7955" i="12"/>
  <c r="F7957" i="12"/>
  <c r="G7957" i="12" s="1"/>
  <c r="E7956" i="12"/>
  <c r="Q7954" i="12" l="1"/>
  <c r="R7953" i="12"/>
  <c r="L7955" i="12"/>
  <c r="P7955" i="12" s="1"/>
  <c r="M7955" i="12"/>
  <c r="N7954" i="12"/>
  <c r="I7955" i="12"/>
  <c r="J7955" i="12" s="1"/>
  <c r="H7956" i="12"/>
  <c r="F7958" i="12"/>
  <c r="G7958" i="12" s="1"/>
  <c r="E7957" i="12"/>
  <c r="Q7955" i="12" l="1"/>
  <c r="R7954" i="12"/>
  <c r="L7956" i="12"/>
  <c r="P7956" i="12" s="1"/>
  <c r="M7956" i="12"/>
  <c r="N7955" i="12"/>
  <c r="I7956" i="12"/>
  <c r="J7956" i="12" s="1"/>
  <c r="H7957" i="12"/>
  <c r="F7959" i="12"/>
  <c r="G7959" i="12" s="1"/>
  <c r="E7958" i="12"/>
  <c r="Q7956" i="12" l="1"/>
  <c r="R7955" i="12"/>
  <c r="L7957" i="12"/>
  <c r="P7957" i="12" s="1"/>
  <c r="M7957" i="12"/>
  <c r="N7956" i="12"/>
  <c r="I7957" i="12"/>
  <c r="J7957" i="12" s="1"/>
  <c r="H7958" i="12"/>
  <c r="E7959" i="12"/>
  <c r="F7960" i="12"/>
  <c r="G7960" i="12" s="1"/>
  <c r="Q7957" i="12" l="1"/>
  <c r="R7956" i="12"/>
  <c r="L7958" i="12"/>
  <c r="P7958" i="12" s="1"/>
  <c r="M7958" i="12"/>
  <c r="N7957" i="12"/>
  <c r="I7958" i="12"/>
  <c r="J7958" i="12" s="1"/>
  <c r="H7959" i="12"/>
  <c r="F7961" i="12"/>
  <c r="G7961" i="12" s="1"/>
  <c r="E7960" i="12"/>
  <c r="Q7958" i="12" l="1"/>
  <c r="R7957" i="12"/>
  <c r="L7959" i="12"/>
  <c r="P7959" i="12" s="1"/>
  <c r="M7959" i="12"/>
  <c r="N7958" i="12"/>
  <c r="I7959" i="12"/>
  <c r="J7959" i="12" s="1"/>
  <c r="H7960" i="12"/>
  <c r="M7960" i="12" s="1"/>
  <c r="F7962" i="12"/>
  <c r="G7962" i="12" s="1"/>
  <c r="E7961" i="12"/>
  <c r="Q7959" i="12" l="1"/>
  <c r="Q7960" i="12" s="1"/>
  <c r="R7958" i="12"/>
  <c r="N7959" i="12"/>
  <c r="I7960" i="12"/>
  <c r="J7960" i="12" s="1"/>
  <c r="L7960" i="12"/>
  <c r="N7960" i="12" s="1"/>
  <c r="H7961" i="12"/>
  <c r="F7963" i="12"/>
  <c r="G7963" i="12" s="1"/>
  <c r="E7962" i="12"/>
  <c r="P7960" i="12" l="1"/>
  <c r="R7960" i="12" s="1"/>
  <c r="R7959" i="12"/>
  <c r="L7961" i="12"/>
  <c r="M7961" i="12"/>
  <c r="I7961" i="12"/>
  <c r="J7961" i="12" s="1"/>
  <c r="H7962" i="12"/>
  <c r="E7963" i="12"/>
  <c r="F7964" i="12"/>
  <c r="G7964" i="12" s="1"/>
  <c r="P7961" i="12" l="1"/>
  <c r="Q7961" i="12"/>
  <c r="L7962" i="12"/>
  <c r="M7962" i="12"/>
  <c r="N7961" i="12"/>
  <c r="I7962" i="12"/>
  <c r="J7962" i="12" s="1"/>
  <c r="H7963" i="12"/>
  <c r="F7965" i="12"/>
  <c r="G7965" i="12" s="1"/>
  <c r="E7964" i="12"/>
  <c r="P7962" i="12" l="1"/>
  <c r="Q7962" i="12"/>
  <c r="R7961" i="12"/>
  <c r="L7963" i="12"/>
  <c r="M7963" i="12"/>
  <c r="N7962" i="12"/>
  <c r="I7963" i="12"/>
  <c r="J7963" i="12" s="1"/>
  <c r="H7964" i="12"/>
  <c r="E7965" i="12"/>
  <c r="F7966" i="12"/>
  <c r="G7966" i="12" s="1"/>
  <c r="P7963" i="12" l="1"/>
  <c r="Q7963" i="12"/>
  <c r="R7962" i="12"/>
  <c r="L7964" i="12"/>
  <c r="M7964" i="12"/>
  <c r="N7963" i="12"/>
  <c r="I7964" i="12"/>
  <c r="J7964" i="12" s="1"/>
  <c r="H7965" i="12"/>
  <c r="M7965" i="12" s="1"/>
  <c r="F7967" i="12"/>
  <c r="G7967" i="12" s="1"/>
  <c r="E7966" i="12"/>
  <c r="P7964" i="12" l="1"/>
  <c r="Q7964" i="12"/>
  <c r="Q7965" i="12" s="1"/>
  <c r="R7963" i="12"/>
  <c r="N7964" i="12"/>
  <c r="I7965" i="12"/>
  <c r="J7965" i="12" s="1"/>
  <c r="L7965" i="12"/>
  <c r="N7965" i="12" s="1"/>
  <c r="H7966" i="12"/>
  <c r="F7968" i="12"/>
  <c r="G7968" i="12" s="1"/>
  <c r="E7967" i="12"/>
  <c r="P7965" i="12" l="1"/>
  <c r="R7965" i="12" s="1"/>
  <c r="R7964" i="12"/>
  <c r="L7966" i="12"/>
  <c r="M7966" i="12"/>
  <c r="I7966" i="12"/>
  <c r="J7966" i="12" s="1"/>
  <c r="H7967" i="12"/>
  <c r="E7968" i="12"/>
  <c r="F7969" i="12"/>
  <c r="G7969" i="12" s="1"/>
  <c r="P7966" i="12" l="1"/>
  <c r="Q7966" i="12"/>
  <c r="L7967" i="12"/>
  <c r="M7967" i="12"/>
  <c r="N7966" i="12"/>
  <c r="I7967" i="12"/>
  <c r="J7967" i="12" s="1"/>
  <c r="H7968" i="12"/>
  <c r="F7970" i="12"/>
  <c r="G7970" i="12" s="1"/>
  <c r="E7969" i="12"/>
  <c r="P7967" i="12" l="1"/>
  <c r="Q7967" i="12"/>
  <c r="R7966" i="12"/>
  <c r="L7968" i="12"/>
  <c r="M7968" i="12"/>
  <c r="N7967" i="12"/>
  <c r="I7968" i="12"/>
  <c r="J7968" i="12" s="1"/>
  <c r="H7969" i="12"/>
  <c r="E7970" i="12"/>
  <c r="F7971" i="12"/>
  <c r="G7971" i="12" s="1"/>
  <c r="P7968" i="12" l="1"/>
  <c r="Q7968" i="12"/>
  <c r="R7967" i="12"/>
  <c r="L7969" i="12"/>
  <c r="M7969" i="12"/>
  <c r="N7968" i="12"/>
  <c r="I7969" i="12"/>
  <c r="J7969" i="12" s="1"/>
  <c r="H7970" i="12"/>
  <c r="F7972" i="12"/>
  <c r="G7972" i="12" s="1"/>
  <c r="E7971" i="12"/>
  <c r="P7969" i="12" l="1"/>
  <c r="Q7969" i="12"/>
  <c r="R7968" i="12"/>
  <c r="L7970" i="12"/>
  <c r="M7970" i="12"/>
  <c r="N7969" i="12"/>
  <c r="I7970" i="12"/>
  <c r="J7970" i="12" s="1"/>
  <c r="H7971" i="12"/>
  <c r="E7972" i="12"/>
  <c r="F7973" i="12"/>
  <c r="G7973" i="12" s="1"/>
  <c r="P7970" i="12" l="1"/>
  <c r="Q7970" i="12"/>
  <c r="R7969" i="12"/>
  <c r="L7971" i="12"/>
  <c r="M7971" i="12"/>
  <c r="N7970" i="12"/>
  <c r="I7971" i="12"/>
  <c r="J7971" i="12" s="1"/>
  <c r="H7972" i="12"/>
  <c r="F7974" i="12"/>
  <c r="G7974" i="12" s="1"/>
  <c r="E7973" i="12"/>
  <c r="P7971" i="12" l="1"/>
  <c r="Q7971" i="12"/>
  <c r="R7970" i="12"/>
  <c r="L7972" i="12"/>
  <c r="M7972" i="12"/>
  <c r="N7971" i="12"/>
  <c r="I7972" i="12"/>
  <c r="J7972" i="12" s="1"/>
  <c r="H7973" i="12"/>
  <c r="E7974" i="12"/>
  <c r="F7975" i="12"/>
  <c r="G7975" i="12" s="1"/>
  <c r="P7972" i="12" l="1"/>
  <c r="Q7972" i="12"/>
  <c r="R7971" i="12"/>
  <c r="L7973" i="12"/>
  <c r="M7973" i="12"/>
  <c r="N7972" i="12"/>
  <c r="I7973" i="12"/>
  <c r="J7973" i="12" s="1"/>
  <c r="H7974" i="12"/>
  <c r="F7976" i="12"/>
  <c r="G7976" i="12" s="1"/>
  <c r="E7975" i="12"/>
  <c r="P7973" i="12" l="1"/>
  <c r="Q7973" i="12"/>
  <c r="R7972" i="12"/>
  <c r="L7974" i="12"/>
  <c r="M7974" i="12"/>
  <c r="N7973" i="12"/>
  <c r="I7974" i="12"/>
  <c r="J7974" i="12" s="1"/>
  <c r="H7975" i="12"/>
  <c r="F7977" i="12"/>
  <c r="G7977" i="12" s="1"/>
  <c r="E7976" i="12"/>
  <c r="R7973" i="12" l="1"/>
  <c r="P7974" i="12"/>
  <c r="Q7974" i="12"/>
  <c r="L7975" i="12"/>
  <c r="M7975" i="12"/>
  <c r="N7974" i="12"/>
  <c r="I7975" i="12"/>
  <c r="J7975" i="12" s="1"/>
  <c r="H7976" i="12"/>
  <c r="M7976" i="12" s="1"/>
  <c r="F7978" i="12"/>
  <c r="G7978" i="12" s="1"/>
  <c r="E7977" i="12"/>
  <c r="P7975" i="12" l="1"/>
  <c r="Q7975" i="12"/>
  <c r="Q7976" i="12" s="1"/>
  <c r="R7974" i="12"/>
  <c r="N7975" i="12"/>
  <c r="I7976" i="12"/>
  <c r="J7976" i="12" s="1"/>
  <c r="L7976" i="12"/>
  <c r="N7976" i="12" s="1"/>
  <c r="H7977" i="12"/>
  <c r="F7979" i="12"/>
  <c r="G7979" i="12" s="1"/>
  <c r="E7978" i="12"/>
  <c r="P7976" i="12" l="1"/>
  <c r="R7976" i="12" s="1"/>
  <c r="R7975" i="12"/>
  <c r="L7977" i="12"/>
  <c r="M7977" i="12"/>
  <c r="I7977" i="12"/>
  <c r="J7977" i="12" s="1"/>
  <c r="H7978" i="12"/>
  <c r="E7979" i="12"/>
  <c r="F7980" i="12"/>
  <c r="G7980" i="12" s="1"/>
  <c r="P7977" i="12" l="1"/>
  <c r="Q7977" i="12"/>
  <c r="L7978" i="12"/>
  <c r="M7978" i="12"/>
  <c r="N7977" i="12"/>
  <c r="I7978" i="12"/>
  <c r="J7978" i="12" s="1"/>
  <c r="H7979" i="12"/>
  <c r="M7979" i="12" s="1"/>
  <c r="F7981" i="12"/>
  <c r="G7981" i="12" s="1"/>
  <c r="E7980" i="12"/>
  <c r="P7978" i="12" l="1"/>
  <c r="Q7978" i="12"/>
  <c r="Q7979" i="12" s="1"/>
  <c r="R7977" i="12"/>
  <c r="N7978" i="12"/>
  <c r="I7979" i="12"/>
  <c r="J7979" i="12" s="1"/>
  <c r="L7979" i="12"/>
  <c r="N7979" i="12" s="1"/>
  <c r="H7980" i="12"/>
  <c r="F7982" i="12"/>
  <c r="G7982" i="12" s="1"/>
  <c r="E7981" i="12"/>
  <c r="P7979" i="12" l="1"/>
  <c r="R7978" i="12"/>
  <c r="L7980" i="12"/>
  <c r="M7980" i="12"/>
  <c r="I7980" i="12"/>
  <c r="J7980" i="12" s="1"/>
  <c r="H7981" i="12"/>
  <c r="M7981" i="12" s="1"/>
  <c r="E7982" i="12"/>
  <c r="F7983" i="12"/>
  <c r="G7983" i="12" s="1"/>
  <c r="P7980" i="12" l="1"/>
  <c r="R7979" i="12"/>
  <c r="Q7980" i="12"/>
  <c r="Q7981" i="12" s="1"/>
  <c r="N7980" i="12"/>
  <c r="I7981" i="12"/>
  <c r="J7981" i="12" s="1"/>
  <c r="L7981" i="12"/>
  <c r="N7981" i="12" s="1"/>
  <c r="H7982" i="12"/>
  <c r="F7984" i="12"/>
  <c r="G7984" i="12" s="1"/>
  <c r="E7983" i="12"/>
  <c r="P7981" i="12" l="1"/>
  <c r="R7981" i="12" s="1"/>
  <c r="R7980" i="12"/>
  <c r="L7982" i="12"/>
  <c r="M7982" i="12"/>
  <c r="I7982" i="12"/>
  <c r="J7982" i="12" s="1"/>
  <c r="H7983" i="12"/>
  <c r="F7985" i="12"/>
  <c r="G7985" i="12" s="1"/>
  <c r="E7984" i="12"/>
  <c r="P7982" i="12" l="1"/>
  <c r="Q7982" i="12"/>
  <c r="L7983" i="12"/>
  <c r="M7983" i="12"/>
  <c r="N7982" i="12"/>
  <c r="I7983" i="12"/>
  <c r="J7983" i="12" s="1"/>
  <c r="H7984" i="12"/>
  <c r="F7986" i="12"/>
  <c r="G7986" i="12" s="1"/>
  <c r="E7985" i="12"/>
  <c r="P7983" i="12" l="1"/>
  <c r="Q7983" i="12"/>
  <c r="R7982" i="12"/>
  <c r="L7984" i="12"/>
  <c r="M7984" i="12"/>
  <c r="N7983" i="12"/>
  <c r="I7984" i="12"/>
  <c r="J7984" i="12" s="1"/>
  <c r="H7985" i="12"/>
  <c r="E7986" i="12"/>
  <c r="F7987" i="12"/>
  <c r="G7987" i="12" s="1"/>
  <c r="P7984" i="12" l="1"/>
  <c r="Q7984" i="12"/>
  <c r="R7983" i="12"/>
  <c r="L7985" i="12"/>
  <c r="M7985" i="12"/>
  <c r="N7984" i="12"/>
  <c r="I7985" i="12"/>
  <c r="J7985" i="12" s="1"/>
  <c r="H7986" i="12"/>
  <c r="E7987" i="12"/>
  <c r="F7988" i="12"/>
  <c r="G7988" i="12" s="1"/>
  <c r="P7985" i="12" l="1"/>
  <c r="Q7985" i="12"/>
  <c r="R7984" i="12"/>
  <c r="L7986" i="12"/>
  <c r="M7986" i="12"/>
  <c r="N7985" i="12"/>
  <c r="I7986" i="12"/>
  <c r="J7986" i="12" s="1"/>
  <c r="H7987" i="12"/>
  <c r="F7989" i="12"/>
  <c r="G7989" i="12" s="1"/>
  <c r="E7988" i="12"/>
  <c r="P7986" i="12" l="1"/>
  <c r="Q7986" i="12"/>
  <c r="R7985" i="12"/>
  <c r="L7987" i="12"/>
  <c r="M7987" i="12"/>
  <c r="N7986" i="12"/>
  <c r="I7987" i="12"/>
  <c r="J7987" i="12" s="1"/>
  <c r="H7988" i="12"/>
  <c r="F7990" i="12"/>
  <c r="G7990" i="12" s="1"/>
  <c r="E7989" i="12"/>
  <c r="P7987" i="12" l="1"/>
  <c r="Q7987" i="12"/>
  <c r="R7986" i="12"/>
  <c r="L7988" i="12"/>
  <c r="M7988" i="12"/>
  <c r="N7987" i="12"/>
  <c r="I7988" i="12"/>
  <c r="J7988" i="12" s="1"/>
  <c r="H7989" i="12"/>
  <c r="F7991" i="12"/>
  <c r="G7991" i="12" s="1"/>
  <c r="E7990" i="12"/>
  <c r="P7988" i="12" l="1"/>
  <c r="Q7988" i="12"/>
  <c r="R7987" i="12"/>
  <c r="L7989" i="12"/>
  <c r="M7989" i="12"/>
  <c r="N7988" i="12"/>
  <c r="I7989" i="12"/>
  <c r="J7989" i="12" s="1"/>
  <c r="H7990" i="12"/>
  <c r="E7991" i="12"/>
  <c r="F7992" i="12"/>
  <c r="G7992" i="12" s="1"/>
  <c r="P7989" i="12" l="1"/>
  <c r="Q7989" i="12"/>
  <c r="R7988" i="12"/>
  <c r="L7990" i="12"/>
  <c r="M7990" i="12"/>
  <c r="N7989" i="12"/>
  <c r="I7990" i="12"/>
  <c r="J7990" i="12" s="1"/>
  <c r="H7991" i="12"/>
  <c r="F7993" i="12"/>
  <c r="G7993" i="12" s="1"/>
  <c r="E7992" i="12"/>
  <c r="P7990" i="12" l="1"/>
  <c r="Q7990" i="12"/>
  <c r="R7989" i="12"/>
  <c r="L7991" i="12"/>
  <c r="M7991" i="12"/>
  <c r="N7990" i="12"/>
  <c r="I7991" i="12"/>
  <c r="J7991" i="12" s="1"/>
  <c r="H7992" i="12"/>
  <c r="E7993" i="12"/>
  <c r="F7994" i="12"/>
  <c r="G7994" i="12" s="1"/>
  <c r="P7991" i="12" l="1"/>
  <c r="Q7991" i="12"/>
  <c r="R7990" i="12"/>
  <c r="L7992" i="12"/>
  <c r="M7992" i="12"/>
  <c r="N7991" i="12"/>
  <c r="I7992" i="12"/>
  <c r="J7992" i="12" s="1"/>
  <c r="H7993" i="12"/>
  <c r="F7995" i="12"/>
  <c r="G7995" i="12" s="1"/>
  <c r="E7994" i="12"/>
  <c r="R7991" i="12" l="1"/>
  <c r="P7992" i="12"/>
  <c r="Q7992" i="12"/>
  <c r="L7993" i="12"/>
  <c r="M7993" i="12"/>
  <c r="N7992" i="12"/>
  <c r="I7993" i="12"/>
  <c r="J7993" i="12" s="1"/>
  <c r="H7994" i="12"/>
  <c r="F7996" i="12"/>
  <c r="G7996" i="12" s="1"/>
  <c r="E7995" i="12"/>
  <c r="P7993" i="12" l="1"/>
  <c r="Q7993" i="12"/>
  <c r="R7992" i="12"/>
  <c r="L7994" i="12"/>
  <c r="M7994" i="12"/>
  <c r="N7993" i="12"/>
  <c r="I7994" i="12"/>
  <c r="J7994" i="12" s="1"/>
  <c r="H7995" i="12"/>
  <c r="E7996" i="12"/>
  <c r="F7997" i="12"/>
  <c r="G7997" i="12" s="1"/>
  <c r="P7994" i="12" l="1"/>
  <c r="Q7994" i="12"/>
  <c r="R7993" i="12"/>
  <c r="L7995" i="12"/>
  <c r="M7995" i="12"/>
  <c r="N7994" i="12"/>
  <c r="I7995" i="12"/>
  <c r="J7995" i="12" s="1"/>
  <c r="H7996" i="12"/>
  <c r="M7996" i="12" s="1"/>
  <c r="F7998" i="12"/>
  <c r="G7998" i="12" s="1"/>
  <c r="E7997" i="12"/>
  <c r="P7995" i="12" l="1"/>
  <c r="Q7995" i="12"/>
  <c r="Q7996" i="12" s="1"/>
  <c r="R7994" i="12"/>
  <c r="N7995" i="12"/>
  <c r="I7996" i="12"/>
  <c r="J7996" i="12" s="1"/>
  <c r="L7996" i="12"/>
  <c r="N7996" i="12" s="1"/>
  <c r="H7997" i="12"/>
  <c r="F7999" i="12"/>
  <c r="G7999" i="12" s="1"/>
  <c r="E7998" i="12"/>
  <c r="R7995" i="12" l="1"/>
  <c r="P7996" i="12"/>
  <c r="L7997" i="12"/>
  <c r="M7997" i="12"/>
  <c r="I7997" i="12"/>
  <c r="J7997" i="12" s="1"/>
  <c r="H7998" i="12"/>
  <c r="F8000" i="12"/>
  <c r="G8000" i="12" s="1"/>
  <c r="E7999" i="12"/>
  <c r="P7997" i="12" l="1"/>
  <c r="R7996" i="12"/>
  <c r="Q7997" i="12"/>
  <c r="L7998" i="12"/>
  <c r="M7998" i="12"/>
  <c r="N7997" i="12"/>
  <c r="I7998" i="12"/>
  <c r="J7998" i="12" s="1"/>
  <c r="H7999" i="12"/>
  <c r="F8001" i="12"/>
  <c r="G8001" i="12" s="1"/>
  <c r="E8000" i="12"/>
  <c r="P7998" i="12" l="1"/>
  <c r="Q7998" i="12"/>
  <c r="R7997" i="12"/>
  <c r="L7999" i="12"/>
  <c r="M7999" i="12"/>
  <c r="N7998" i="12"/>
  <c r="I7999" i="12"/>
  <c r="J7999" i="12" s="1"/>
  <c r="H8000" i="12"/>
  <c r="E8001" i="12"/>
  <c r="F8002" i="12"/>
  <c r="G8002" i="12" s="1"/>
  <c r="P7999" i="12" l="1"/>
  <c r="Q7999" i="12"/>
  <c r="R7998" i="12"/>
  <c r="L8000" i="12"/>
  <c r="M8000" i="12"/>
  <c r="N7999" i="12"/>
  <c r="I8000" i="12"/>
  <c r="J8000" i="12" s="1"/>
  <c r="H8001" i="12"/>
  <c r="F8003" i="12"/>
  <c r="G8003" i="12" s="1"/>
  <c r="E8002" i="12"/>
  <c r="P8000" i="12" l="1"/>
  <c r="Q8000" i="12"/>
  <c r="R7999" i="12"/>
  <c r="L8001" i="12"/>
  <c r="M8001" i="12"/>
  <c r="N8000" i="12"/>
  <c r="I8001" i="12"/>
  <c r="J8001" i="12" s="1"/>
  <c r="H8002" i="12"/>
  <c r="E8003" i="12"/>
  <c r="F8004" i="12"/>
  <c r="G8004" i="12" s="1"/>
  <c r="P8001" i="12" l="1"/>
  <c r="Q8001" i="12"/>
  <c r="R8000" i="12"/>
  <c r="L8002" i="12"/>
  <c r="M8002" i="12"/>
  <c r="N8001" i="12"/>
  <c r="I8002" i="12"/>
  <c r="J8002" i="12" s="1"/>
  <c r="H8003" i="12"/>
  <c r="F8005" i="12"/>
  <c r="G8005" i="12" s="1"/>
  <c r="E8004" i="12"/>
  <c r="P8002" i="12" l="1"/>
  <c r="Q8002" i="12"/>
  <c r="R8001" i="12"/>
  <c r="L8003" i="12"/>
  <c r="M8003" i="12"/>
  <c r="N8002" i="12"/>
  <c r="I8003" i="12"/>
  <c r="J8003" i="12" s="1"/>
  <c r="H8004" i="12"/>
  <c r="E8005" i="12"/>
  <c r="F8006" i="12"/>
  <c r="G8006" i="12" s="1"/>
  <c r="P8003" i="12" l="1"/>
  <c r="Q8003" i="12"/>
  <c r="R8002" i="12"/>
  <c r="L8004" i="12"/>
  <c r="M8004" i="12"/>
  <c r="N8003" i="12"/>
  <c r="I8004" i="12"/>
  <c r="J8004" i="12" s="1"/>
  <c r="H8005" i="12"/>
  <c r="F8007" i="12"/>
  <c r="G8007" i="12" s="1"/>
  <c r="E8006" i="12"/>
  <c r="P8004" i="12" l="1"/>
  <c r="Q8004" i="12"/>
  <c r="R8003" i="12"/>
  <c r="L8005" i="12"/>
  <c r="M8005" i="12"/>
  <c r="N8004" i="12"/>
  <c r="I8005" i="12"/>
  <c r="J8005" i="12" s="1"/>
  <c r="H8006" i="12"/>
  <c r="E8007" i="12"/>
  <c r="F8008" i="12"/>
  <c r="G8008" i="12" s="1"/>
  <c r="P8005" i="12" l="1"/>
  <c r="Q8005" i="12"/>
  <c r="R8004" i="12"/>
  <c r="L8006" i="12"/>
  <c r="M8006" i="12"/>
  <c r="N8005" i="12"/>
  <c r="I8006" i="12"/>
  <c r="J8006" i="12" s="1"/>
  <c r="H8007" i="12"/>
  <c r="F8009" i="12"/>
  <c r="G8009" i="12" s="1"/>
  <c r="E8008" i="12"/>
  <c r="P8006" i="12" l="1"/>
  <c r="Q8006" i="12"/>
  <c r="R8005" i="12"/>
  <c r="L8007" i="12"/>
  <c r="M8007" i="12"/>
  <c r="N8006" i="12"/>
  <c r="I8007" i="12"/>
  <c r="J8007" i="12" s="1"/>
  <c r="H8008" i="12"/>
  <c r="F8010" i="12"/>
  <c r="G8010" i="12" s="1"/>
  <c r="E8009" i="12"/>
  <c r="P8007" i="12" l="1"/>
  <c r="Q8007" i="12"/>
  <c r="R8006" i="12"/>
  <c r="L8008" i="12"/>
  <c r="M8008" i="12"/>
  <c r="N8007" i="12"/>
  <c r="I8008" i="12"/>
  <c r="J8008" i="12" s="1"/>
  <c r="H8009" i="12"/>
  <c r="E8010" i="12"/>
  <c r="F8011" i="12"/>
  <c r="G8011" i="12" s="1"/>
  <c r="P8008" i="12" l="1"/>
  <c r="Q8008" i="12"/>
  <c r="R8007" i="12"/>
  <c r="L8009" i="12"/>
  <c r="M8009" i="12"/>
  <c r="N8008" i="12"/>
  <c r="I8009" i="12"/>
  <c r="J8009" i="12" s="1"/>
  <c r="H8010" i="12"/>
  <c r="F8012" i="12"/>
  <c r="G8012" i="12" s="1"/>
  <c r="E8011" i="12"/>
  <c r="P8009" i="12" l="1"/>
  <c r="Q8009" i="12"/>
  <c r="R8008" i="12"/>
  <c r="L8010" i="12"/>
  <c r="M8010" i="12"/>
  <c r="N8009" i="12"/>
  <c r="I8010" i="12"/>
  <c r="J8010" i="12" s="1"/>
  <c r="H8011" i="12"/>
  <c r="F8013" i="12"/>
  <c r="G8013" i="12" s="1"/>
  <c r="E8012" i="12"/>
  <c r="P8010" i="12" l="1"/>
  <c r="Q8010" i="12"/>
  <c r="R8009" i="12"/>
  <c r="L8011" i="12"/>
  <c r="M8011" i="12"/>
  <c r="N8010" i="12"/>
  <c r="I8011" i="12"/>
  <c r="J8011" i="12" s="1"/>
  <c r="H8012" i="12"/>
  <c r="F8014" i="12"/>
  <c r="G8014" i="12" s="1"/>
  <c r="E8013" i="12"/>
  <c r="P8011" i="12" l="1"/>
  <c r="Q8011" i="12"/>
  <c r="R8010" i="12"/>
  <c r="L8012" i="12"/>
  <c r="M8012" i="12"/>
  <c r="N8011" i="12"/>
  <c r="I8012" i="12"/>
  <c r="J8012" i="12" s="1"/>
  <c r="H8013" i="12"/>
  <c r="F8015" i="12"/>
  <c r="G8015" i="12" s="1"/>
  <c r="E8014" i="12"/>
  <c r="P8012" i="12" l="1"/>
  <c r="Q8012" i="12"/>
  <c r="R8011" i="12"/>
  <c r="L8013" i="12"/>
  <c r="M8013" i="12"/>
  <c r="N8012" i="12"/>
  <c r="I8013" i="12"/>
  <c r="J8013" i="12" s="1"/>
  <c r="H8014" i="12"/>
  <c r="F8016" i="12"/>
  <c r="G8016" i="12" s="1"/>
  <c r="E8015" i="12"/>
  <c r="P8013" i="12" l="1"/>
  <c r="Q8013" i="12"/>
  <c r="R8012" i="12"/>
  <c r="L8014" i="12"/>
  <c r="M8014" i="12"/>
  <c r="N8013" i="12"/>
  <c r="I8014" i="12"/>
  <c r="J8014" i="12" s="1"/>
  <c r="H8015" i="12"/>
  <c r="F8017" i="12"/>
  <c r="G8017" i="12" s="1"/>
  <c r="E8016" i="12"/>
  <c r="P8014" i="12" l="1"/>
  <c r="Q8014" i="12"/>
  <c r="R8013" i="12"/>
  <c r="L8015" i="12"/>
  <c r="M8015" i="12"/>
  <c r="N8014" i="12"/>
  <c r="I8015" i="12"/>
  <c r="J8015" i="12" s="1"/>
  <c r="H8016" i="12"/>
  <c r="F8018" i="12"/>
  <c r="G8018" i="12" s="1"/>
  <c r="E8017" i="12"/>
  <c r="P8015" i="12" l="1"/>
  <c r="Q8015" i="12"/>
  <c r="R8014" i="12"/>
  <c r="L8016" i="12"/>
  <c r="M8016" i="12"/>
  <c r="N8015" i="12"/>
  <c r="I8016" i="12"/>
  <c r="J8016" i="12" s="1"/>
  <c r="H8017" i="12"/>
  <c r="F8019" i="12"/>
  <c r="G8019" i="12" s="1"/>
  <c r="E8018" i="12"/>
  <c r="P8016" i="12" l="1"/>
  <c r="Q8016" i="12"/>
  <c r="R8015" i="12"/>
  <c r="L8017" i="12"/>
  <c r="M8017" i="12"/>
  <c r="N8016" i="12"/>
  <c r="I8017" i="12"/>
  <c r="J8017" i="12" s="1"/>
  <c r="H8018" i="12"/>
  <c r="E8019" i="12"/>
  <c r="F8020" i="12"/>
  <c r="G8020" i="12" s="1"/>
  <c r="P8017" i="12" l="1"/>
  <c r="Q8017" i="12"/>
  <c r="R8016" i="12"/>
  <c r="L8018" i="12"/>
  <c r="M8018" i="12"/>
  <c r="N8017" i="12"/>
  <c r="I8018" i="12"/>
  <c r="J8018" i="12" s="1"/>
  <c r="H8019" i="12"/>
  <c r="F8021" i="12"/>
  <c r="G8021" i="12" s="1"/>
  <c r="E8020" i="12"/>
  <c r="P8018" i="12" l="1"/>
  <c r="Q8018" i="12"/>
  <c r="R8017" i="12"/>
  <c r="L8019" i="12"/>
  <c r="M8019" i="12"/>
  <c r="N8018" i="12"/>
  <c r="I8019" i="12"/>
  <c r="J8019" i="12" s="1"/>
  <c r="H8020" i="12"/>
  <c r="M8020" i="12" s="1"/>
  <c r="F8022" i="12"/>
  <c r="G8022" i="12" s="1"/>
  <c r="E8021" i="12"/>
  <c r="P8019" i="12" l="1"/>
  <c r="Q8019" i="12"/>
  <c r="Q8020" i="12" s="1"/>
  <c r="R8018" i="12"/>
  <c r="N8019" i="12"/>
  <c r="I8020" i="12"/>
  <c r="J8020" i="12" s="1"/>
  <c r="L8020" i="12"/>
  <c r="N8020" i="12" s="1"/>
  <c r="H8021" i="12"/>
  <c r="F8023" i="12"/>
  <c r="G8023" i="12" s="1"/>
  <c r="E8022" i="12"/>
  <c r="P8020" i="12" l="1"/>
  <c r="R8020" i="12" s="1"/>
  <c r="R8019" i="12"/>
  <c r="L8021" i="12"/>
  <c r="M8021" i="12"/>
  <c r="I8021" i="12"/>
  <c r="J8021" i="12" s="1"/>
  <c r="H8022" i="12"/>
  <c r="E8023" i="12"/>
  <c r="F8024" i="12"/>
  <c r="G8024" i="12" s="1"/>
  <c r="P8021" i="12" l="1"/>
  <c r="Q8021" i="12"/>
  <c r="L8022" i="12"/>
  <c r="M8022" i="12"/>
  <c r="N8021" i="12"/>
  <c r="I8022" i="12"/>
  <c r="J8022" i="12" s="1"/>
  <c r="H8023" i="12"/>
  <c r="F8025" i="12"/>
  <c r="G8025" i="12" s="1"/>
  <c r="E8024" i="12"/>
  <c r="P8022" i="12" l="1"/>
  <c r="Q8022" i="12"/>
  <c r="R8021" i="12"/>
  <c r="L8023" i="12"/>
  <c r="M8023" i="12"/>
  <c r="N8022" i="12"/>
  <c r="I8023" i="12"/>
  <c r="J8023" i="12" s="1"/>
  <c r="H8024" i="12"/>
  <c r="F8026" i="12"/>
  <c r="G8026" i="12" s="1"/>
  <c r="E8025" i="12"/>
  <c r="P8023" i="12" l="1"/>
  <c r="Q8023" i="12"/>
  <c r="R8022" i="12"/>
  <c r="L8024" i="12"/>
  <c r="M8024" i="12"/>
  <c r="N8023" i="12"/>
  <c r="I8024" i="12"/>
  <c r="J8024" i="12" s="1"/>
  <c r="H8025" i="12"/>
  <c r="F8027" i="12"/>
  <c r="G8027" i="12" s="1"/>
  <c r="E8026" i="12"/>
  <c r="P8024" i="12" l="1"/>
  <c r="Q8024" i="12"/>
  <c r="R8023" i="12"/>
  <c r="L8025" i="12"/>
  <c r="M8025" i="12"/>
  <c r="N8024" i="12"/>
  <c r="I8025" i="12"/>
  <c r="J8025" i="12" s="1"/>
  <c r="H8026" i="12"/>
  <c r="F8028" i="12"/>
  <c r="G8028" i="12" s="1"/>
  <c r="E8027" i="12"/>
  <c r="P8025" i="12" l="1"/>
  <c r="Q8025" i="12"/>
  <c r="R8024" i="12"/>
  <c r="L8026" i="12"/>
  <c r="M8026" i="12"/>
  <c r="N8025" i="12"/>
  <c r="I8026" i="12"/>
  <c r="J8026" i="12" s="1"/>
  <c r="H8027" i="12"/>
  <c r="F8029" i="12"/>
  <c r="G8029" i="12" s="1"/>
  <c r="E8028" i="12"/>
  <c r="P8026" i="12" l="1"/>
  <c r="Q8026" i="12"/>
  <c r="R8025" i="12"/>
  <c r="L8027" i="12"/>
  <c r="M8027" i="12"/>
  <c r="N8026" i="12"/>
  <c r="I8027" i="12"/>
  <c r="J8027" i="12" s="1"/>
  <c r="H8028" i="12"/>
  <c r="M8028" i="12" s="1"/>
  <c r="E8029" i="12"/>
  <c r="F8030" i="12"/>
  <c r="G8030" i="12" s="1"/>
  <c r="P8027" i="12" l="1"/>
  <c r="Q8027" i="12"/>
  <c r="Q8028" i="12" s="1"/>
  <c r="R8026" i="12"/>
  <c r="N8027" i="12"/>
  <c r="I8028" i="12"/>
  <c r="J8028" i="12" s="1"/>
  <c r="L8028" i="12"/>
  <c r="N8028" i="12" s="1"/>
  <c r="H8029" i="12"/>
  <c r="F8031" i="12"/>
  <c r="G8031" i="12" s="1"/>
  <c r="E8030" i="12"/>
  <c r="P8028" i="12" l="1"/>
  <c r="R8028" i="12" s="1"/>
  <c r="R8027" i="12"/>
  <c r="L8029" i="12"/>
  <c r="M8029" i="12"/>
  <c r="I8029" i="12"/>
  <c r="J8029" i="12" s="1"/>
  <c r="H8030" i="12"/>
  <c r="M8030" i="12" s="1"/>
  <c r="F8032" i="12"/>
  <c r="G8032" i="12" s="1"/>
  <c r="E8031" i="12"/>
  <c r="P8029" i="12" l="1"/>
  <c r="Q8029" i="12"/>
  <c r="Q8030" i="12" s="1"/>
  <c r="N8029" i="12"/>
  <c r="I8030" i="12"/>
  <c r="J8030" i="12" s="1"/>
  <c r="L8030" i="12"/>
  <c r="N8030" i="12" s="1"/>
  <c r="H8031" i="12"/>
  <c r="F8033" i="12"/>
  <c r="G8033" i="12" s="1"/>
  <c r="E8032" i="12"/>
  <c r="P8030" i="12" l="1"/>
  <c r="R8030" i="12" s="1"/>
  <c r="R8029" i="12"/>
  <c r="L8031" i="12"/>
  <c r="M8031" i="12"/>
  <c r="I8031" i="12"/>
  <c r="J8031" i="12" s="1"/>
  <c r="H8032" i="12"/>
  <c r="F8034" i="12"/>
  <c r="G8034" i="12" s="1"/>
  <c r="E8033" i="12"/>
  <c r="P8031" i="12" l="1"/>
  <c r="Q8031" i="12"/>
  <c r="L8032" i="12"/>
  <c r="M8032" i="12"/>
  <c r="N8031" i="12"/>
  <c r="I8032" i="12"/>
  <c r="J8032" i="12" s="1"/>
  <c r="H8033" i="12"/>
  <c r="E8034" i="12"/>
  <c r="F8035" i="12"/>
  <c r="G8035" i="12" s="1"/>
  <c r="P8032" i="12" l="1"/>
  <c r="Q8032" i="12"/>
  <c r="R8031" i="12"/>
  <c r="L8033" i="12"/>
  <c r="M8033" i="12"/>
  <c r="N8032" i="12"/>
  <c r="I8033" i="12"/>
  <c r="J8033" i="12" s="1"/>
  <c r="H8034" i="12"/>
  <c r="F8036" i="12"/>
  <c r="G8036" i="12" s="1"/>
  <c r="E8035" i="12"/>
  <c r="P8033" i="12" l="1"/>
  <c r="Q8033" i="12"/>
  <c r="R8032" i="12"/>
  <c r="L8034" i="12"/>
  <c r="M8034" i="12"/>
  <c r="N8033" i="12"/>
  <c r="I8034" i="12"/>
  <c r="J8034" i="12" s="1"/>
  <c r="H8035" i="12"/>
  <c r="M8035" i="12" s="1"/>
  <c r="F8037" i="12"/>
  <c r="G8037" i="12" s="1"/>
  <c r="E8036" i="12"/>
  <c r="P8034" i="12" l="1"/>
  <c r="Q8034" i="12"/>
  <c r="Q8035" i="12" s="1"/>
  <c r="R8033" i="12"/>
  <c r="N8034" i="12"/>
  <c r="I8035" i="12"/>
  <c r="J8035" i="12" s="1"/>
  <c r="L8035" i="12"/>
  <c r="N8035" i="12" s="1"/>
  <c r="H8036" i="12"/>
  <c r="F8038" i="12"/>
  <c r="G8038" i="12" s="1"/>
  <c r="E8037" i="12"/>
  <c r="P8035" i="12" l="1"/>
  <c r="R8035" i="12" s="1"/>
  <c r="R8034" i="12"/>
  <c r="L8036" i="12"/>
  <c r="M8036" i="12"/>
  <c r="I8036" i="12"/>
  <c r="J8036" i="12" s="1"/>
  <c r="H8037" i="12"/>
  <c r="F8039" i="12"/>
  <c r="G8039" i="12" s="1"/>
  <c r="E8038" i="12"/>
  <c r="P8036" i="12" l="1"/>
  <c r="Q8036" i="12"/>
  <c r="L8037" i="12"/>
  <c r="M8037" i="12"/>
  <c r="N8036" i="12"/>
  <c r="I8037" i="12"/>
  <c r="J8037" i="12" s="1"/>
  <c r="H8038" i="12"/>
  <c r="F8040" i="12"/>
  <c r="G8040" i="12" s="1"/>
  <c r="E8039" i="12"/>
  <c r="P8037" i="12" l="1"/>
  <c r="Q8037" i="12"/>
  <c r="R8036" i="12"/>
  <c r="L8038" i="12"/>
  <c r="M8038" i="12"/>
  <c r="N8037" i="12"/>
  <c r="I8038" i="12"/>
  <c r="J8038" i="12" s="1"/>
  <c r="H8039" i="12"/>
  <c r="F8041" i="12"/>
  <c r="G8041" i="12" s="1"/>
  <c r="E8040" i="12"/>
  <c r="P8038" i="12" l="1"/>
  <c r="Q8038" i="12"/>
  <c r="R8037" i="12"/>
  <c r="L8039" i="12"/>
  <c r="M8039" i="12"/>
  <c r="N8038" i="12"/>
  <c r="I8039" i="12"/>
  <c r="J8039" i="12" s="1"/>
  <c r="H8040" i="12"/>
  <c r="E8041" i="12"/>
  <c r="F8042" i="12"/>
  <c r="G8042" i="12" s="1"/>
  <c r="P8039" i="12" l="1"/>
  <c r="Q8039" i="12"/>
  <c r="R8038" i="12"/>
  <c r="L8040" i="12"/>
  <c r="M8040" i="12"/>
  <c r="N8039" i="12"/>
  <c r="I8040" i="12"/>
  <c r="J8040" i="12" s="1"/>
  <c r="H8041" i="12"/>
  <c r="F8043" i="12"/>
  <c r="G8043" i="12" s="1"/>
  <c r="E8042" i="12"/>
  <c r="P8040" i="12" l="1"/>
  <c r="Q8040" i="12"/>
  <c r="R8039" i="12"/>
  <c r="L8041" i="12"/>
  <c r="M8041" i="12"/>
  <c r="N8040" i="12"/>
  <c r="I8041" i="12"/>
  <c r="J8041" i="12" s="1"/>
  <c r="H8042" i="12"/>
  <c r="E8043" i="12"/>
  <c r="F8044" i="12"/>
  <c r="G8044" i="12" s="1"/>
  <c r="P8041" i="12" l="1"/>
  <c r="Q8041" i="12"/>
  <c r="R8040" i="12"/>
  <c r="L8042" i="12"/>
  <c r="M8042" i="12"/>
  <c r="N8041" i="12"/>
  <c r="I8042" i="12"/>
  <c r="J8042" i="12" s="1"/>
  <c r="H8043" i="12"/>
  <c r="F8045" i="12"/>
  <c r="G8045" i="12" s="1"/>
  <c r="E8044" i="12"/>
  <c r="P8042" i="12" l="1"/>
  <c r="Q8042" i="12"/>
  <c r="R8041" i="12"/>
  <c r="L8043" i="12"/>
  <c r="M8043" i="12"/>
  <c r="N8042" i="12"/>
  <c r="I8043" i="12"/>
  <c r="J8043" i="12" s="1"/>
  <c r="H8044" i="12"/>
  <c r="E8045" i="12"/>
  <c r="F8046" i="12"/>
  <c r="G8046" i="12" s="1"/>
  <c r="P8043" i="12" l="1"/>
  <c r="Q8043" i="12"/>
  <c r="R8042" i="12"/>
  <c r="L8044" i="12"/>
  <c r="M8044" i="12"/>
  <c r="N8043" i="12"/>
  <c r="I8044" i="12"/>
  <c r="J8044" i="12" s="1"/>
  <c r="H8045" i="12"/>
  <c r="F8047" i="12"/>
  <c r="G8047" i="12" s="1"/>
  <c r="E8046" i="12"/>
  <c r="P8044" i="12" l="1"/>
  <c r="Q8044" i="12"/>
  <c r="R8043" i="12"/>
  <c r="L8045" i="12"/>
  <c r="M8045" i="12"/>
  <c r="N8044" i="12"/>
  <c r="I8045" i="12"/>
  <c r="J8045" i="12" s="1"/>
  <c r="H8046" i="12"/>
  <c r="E8047" i="12"/>
  <c r="F8048" i="12"/>
  <c r="G8048" i="12" s="1"/>
  <c r="P8045" i="12" l="1"/>
  <c r="Q8045" i="12"/>
  <c r="R8044" i="12"/>
  <c r="L8046" i="12"/>
  <c r="M8046" i="12"/>
  <c r="N8045" i="12"/>
  <c r="I8046" i="12"/>
  <c r="J8046" i="12" s="1"/>
  <c r="H8047" i="12"/>
  <c r="F8049" i="12"/>
  <c r="G8049" i="12" s="1"/>
  <c r="E8048" i="12"/>
  <c r="P8046" i="12" l="1"/>
  <c r="Q8046" i="12"/>
  <c r="R8045" i="12"/>
  <c r="L8047" i="12"/>
  <c r="M8047" i="12"/>
  <c r="N8046" i="12"/>
  <c r="I8047" i="12"/>
  <c r="J8047" i="12" s="1"/>
  <c r="H8048" i="12"/>
  <c r="F8050" i="12"/>
  <c r="G8050" i="12" s="1"/>
  <c r="E8049" i="12"/>
  <c r="P8047" i="12" l="1"/>
  <c r="Q8047" i="12"/>
  <c r="R8046" i="12"/>
  <c r="L8048" i="12"/>
  <c r="M8048" i="12"/>
  <c r="N8047" i="12"/>
  <c r="I8048" i="12"/>
  <c r="J8048" i="12" s="1"/>
  <c r="H8049" i="12"/>
  <c r="E8050" i="12"/>
  <c r="F8051" i="12"/>
  <c r="G8051" i="12" s="1"/>
  <c r="P8048" i="12" l="1"/>
  <c r="Q8048" i="12"/>
  <c r="R8047" i="12"/>
  <c r="L8049" i="12"/>
  <c r="M8049" i="12"/>
  <c r="N8048" i="12"/>
  <c r="I8049" i="12"/>
  <c r="J8049" i="12" s="1"/>
  <c r="H8050" i="12"/>
  <c r="M8050" i="12" s="1"/>
  <c r="F8052" i="12"/>
  <c r="G8052" i="12" s="1"/>
  <c r="E8051" i="12"/>
  <c r="P8049" i="12" l="1"/>
  <c r="Q8049" i="12"/>
  <c r="Q8050" i="12" s="1"/>
  <c r="R8048" i="12"/>
  <c r="N8049" i="12"/>
  <c r="I8050" i="12"/>
  <c r="J8050" i="12" s="1"/>
  <c r="L8050" i="12"/>
  <c r="N8050" i="12" s="1"/>
  <c r="H8051" i="12"/>
  <c r="F8053" i="12"/>
  <c r="G8053" i="12" s="1"/>
  <c r="E8052" i="12"/>
  <c r="P8050" i="12" l="1"/>
  <c r="R8050" i="12" s="1"/>
  <c r="R8049" i="12"/>
  <c r="L8051" i="12"/>
  <c r="M8051" i="12"/>
  <c r="I8051" i="12"/>
  <c r="J8051" i="12" s="1"/>
  <c r="H8052" i="12"/>
  <c r="F8054" i="12"/>
  <c r="G8054" i="12" s="1"/>
  <c r="E8053" i="12"/>
  <c r="P8051" i="12" l="1"/>
  <c r="Q8051" i="12"/>
  <c r="L8052" i="12"/>
  <c r="M8052" i="12"/>
  <c r="N8051" i="12"/>
  <c r="I8052" i="12"/>
  <c r="J8052" i="12" s="1"/>
  <c r="H8053" i="12"/>
  <c r="E8054" i="12"/>
  <c r="F8055" i="12"/>
  <c r="G8055" i="12" s="1"/>
  <c r="P8052" i="12" l="1"/>
  <c r="Q8052" i="12"/>
  <c r="R8051" i="12"/>
  <c r="L8053" i="12"/>
  <c r="M8053" i="12"/>
  <c r="N8052" i="12"/>
  <c r="I8053" i="12"/>
  <c r="J8053" i="12" s="1"/>
  <c r="H8054" i="12"/>
  <c r="F8056" i="12"/>
  <c r="G8056" i="12" s="1"/>
  <c r="E8055" i="12"/>
  <c r="P8053" i="12" l="1"/>
  <c r="Q8053" i="12"/>
  <c r="R8053" i="12" s="1"/>
  <c r="R8052" i="12"/>
  <c r="L8054" i="12"/>
  <c r="M8054" i="12"/>
  <c r="N8053" i="12"/>
  <c r="I8054" i="12"/>
  <c r="J8054" i="12" s="1"/>
  <c r="H8055" i="12"/>
  <c r="F8057" i="12"/>
  <c r="G8057" i="12" s="1"/>
  <c r="E8056" i="12"/>
  <c r="P8054" i="12" l="1"/>
  <c r="Q8054" i="12"/>
  <c r="L8055" i="12"/>
  <c r="M8055" i="12"/>
  <c r="N8054" i="12"/>
  <c r="I8055" i="12"/>
  <c r="J8055" i="12" s="1"/>
  <c r="H8056" i="12"/>
  <c r="F8058" i="12"/>
  <c r="G8058" i="12" s="1"/>
  <c r="E8057" i="12"/>
  <c r="P8055" i="12" l="1"/>
  <c r="Q8055" i="12"/>
  <c r="R8054" i="12"/>
  <c r="L8056" i="12"/>
  <c r="M8056" i="12"/>
  <c r="N8055" i="12"/>
  <c r="I8056" i="12"/>
  <c r="J8056" i="12" s="1"/>
  <c r="H8057" i="12"/>
  <c r="F8059" i="12"/>
  <c r="G8059" i="12" s="1"/>
  <c r="E8058" i="12"/>
  <c r="P8056" i="12" l="1"/>
  <c r="Q8056" i="12"/>
  <c r="R8055" i="12"/>
  <c r="L8057" i="12"/>
  <c r="M8057" i="12"/>
  <c r="N8056" i="12"/>
  <c r="I8057" i="12"/>
  <c r="J8057" i="12" s="1"/>
  <c r="H8058" i="12"/>
  <c r="E8059" i="12"/>
  <c r="F8060" i="12"/>
  <c r="G8060" i="12" s="1"/>
  <c r="R8056" i="12" l="1"/>
  <c r="P8057" i="12"/>
  <c r="Q8057" i="12"/>
  <c r="L8058" i="12"/>
  <c r="M8058" i="12"/>
  <c r="N8057" i="12"/>
  <c r="I8058" i="12"/>
  <c r="J8058" i="12" s="1"/>
  <c r="H8059" i="12"/>
  <c r="M8059" i="12" s="1"/>
  <c r="F8061" i="12"/>
  <c r="G8061" i="12" s="1"/>
  <c r="E8060" i="12"/>
  <c r="P8058" i="12" l="1"/>
  <c r="Q8058" i="12"/>
  <c r="Q8059" i="12" s="1"/>
  <c r="R8057" i="12"/>
  <c r="N8058" i="12"/>
  <c r="I8059" i="12"/>
  <c r="J8059" i="12" s="1"/>
  <c r="L8059" i="12"/>
  <c r="N8059" i="12" s="1"/>
  <c r="H8060" i="12"/>
  <c r="F8062" i="12"/>
  <c r="G8062" i="12" s="1"/>
  <c r="E8061" i="12"/>
  <c r="R8058" i="12" l="1"/>
  <c r="P8059" i="12"/>
  <c r="L8060" i="12"/>
  <c r="M8060" i="12"/>
  <c r="I8060" i="12"/>
  <c r="J8060" i="12" s="1"/>
  <c r="H8061" i="12"/>
  <c r="F8063" i="12"/>
  <c r="G8063" i="12" s="1"/>
  <c r="E8062" i="12"/>
  <c r="P8060" i="12" l="1"/>
  <c r="R8059" i="12"/>
  <c r="Q8060" i="12"/>
  <c r="L8061" i="12"/>
  <c r="M8061" i="12"/>
  <c r="N8060" i="12"/>
  <c r="I8061" i="12"/>
  <c r="J8061" i="12" s="1"/>
  <c r="H8062" i="12"/>
  <c r="F8064" i="12"/>
  <c r="G8064" i="12" s="1"/>
  <c r="E8063" i="12"/>
  <c r="P8061" i="12" l="1"/>
  <c r="Q8061" i="12"/>
  <c r="R8060" i="12"/>
  <c r="L8062" i="12"/>
  <c r="M8062" i="12"/>
  <c r="N8061" i="12"/>
  <c r="I8062" i="12"/>
  <c r="J8062" i="12" s="1"/>
  <c r="H8063" i="12"/>
  <c r="E8064" i="12"/>
  <c r="F8065" i="12"/>
  <c r="G8065" i="12" s="1"/>
  <c r="R8061" i="12" l="1"/>
  <c r="P8062" i="12"/>
  <c r="Q8062" i="12"/>
  <c r="L8063" i="12"/>
  <c r="M8063" i="12"/>
  <c r="N8062" i="12"/>
  <c r="I8063" i="12"/>
  <c r="J8063" i="12" s="1"/>
  <c r="H8064" i="12"/>
  <c r="F8066" i="12"/>
  <c r="G8066" i="12" s="1"/>
  <c r="E8065" i="12"/>
  <c r="P8063" i="12" l="1"/>
  <c r="Q8063" i="12"/>
  <c r="R8062" i="12"/>
  <c r="L8064" i="12"/>
  <c r="M8064" i="12"/>
  <c r="N8063" i="12"/>
  <c r="I8064" i="12"/>
  <c r="J8064" i="12" s="1"/>
  <c r="H8065" i="12"/>
  <c r="E8066" i="12"/>
  <c r="F8067" i="12"/>
  <c r="G8067" i="12" s="1"/>
  <c r="P8064" i="12" l="1"/>
  <c r="Q8064" i="12"/>
  <c r="R8063" i="12"/>
  <c r="L8065" i="12"/>
  <c r="M8065" i="12"/>
  <c r="N8064" i="12"/>
  <c r="I8065" i="12"/>
  <c r="J8065" i="12" s="1"/>
  <c r="H8066" i="12"/>
  <c r="M8066" i="12" s="1"/>
  <c r="F8068" i="12"/>
  <c r="G8068" i="12" s="1"/>
  <c r="E8067" i="12"/>
  <c r="P8065" i="12" l="1"/>
  <c r="Q8065" i="12"/>
  <c r="Q8066" i="12" s="1"/>
  <c r="R8064" i="12"/>
  <c r="N8065" i="12"/>
  <c r="I8066" i="12"/>
  <c r="J8066" i="12" s="1"/>
  <c r="L8066" i="12"/>
  <c r="N8066" i="12" s="1"/>
  <c r="H8067" i="12"/>
  <c r="M8067" i="12" s="1"/>
  <c r="E8068" i="12"/>
  <c r="F8069" i="12"/>
  <c r="G8069" i="12" s="1"/>
  <c r="P8066" i="12" l="1"/>
  <c r="R8066" i="12" s="1"/>
  <c r="Q8067" i="12"/>
  <c r="R8065" i="12"/>
  <c r="I8067" i="12"/>
  <c r="J8067" i="12" s="1"/>
  <c r="L8067" i="12"/>
  <c r="N8067" i="12" s="1"/>
  <c r="H8068" i="12"/>
  <c r="F8070" i="12"/>
  <c r="G8070" i="12" s="1"/>
  <c r="E8069" i="12"/>
  <c r="P8067" i="12" l="1"/>
  <c r="R8067" i="12" s="1"/>
  <c r="L8068" i="12"/>
  <c r="M8068" i="12"/>
  <c r="I8068" i="12"/>
  <c r="J8068" i="12" s="1"/>
  <c r="H8069" i="12"/>
  <c r="E8070" i="12"/>
  <c r="F8071" i="12"/>
  <c r="G8071" i="12" s="1"/>
  <c r="P8068" i="12" l="1"/>
  <c r="Q8068" i="12"/>
  <c r="L8069" i="12"/>
  <c r="M8069" i="12"/>
  <c r="N8068" i="12"/>
  <c r="I8069" i="12"/>
  <c r="J8069" i="12" s="1"/>
  <c r="H8070" i="12"/>
  <c r="F8072" i="12"/>
  <c r="G8072" i="12" s="1"/>
  <c r="E8071" i="12"/>
  <c r="P8069" i="12" l="1"/>
  <c r="Q8069" i="12"/>
  <c r="R8068" i="12"/>
  <c r="L8070" i="12"/>
  <c r="M8070" i="12"/>
  <c r="N8069" i="12"/>
  <c r="I8070" i="12"/>
  <c r="J8070" i="12" s="1"/>
  <c r="H8071" i="12"/>
  <c r="E8072" i="12"/>
  <c r="F8073" i="12"/>
  <c r="G8073" i="12" s="1"/>
  <c r="P8070" i="12" l="1"/>
  <c r="Q8070" i="12"/>
  <c r="R8069" i="12"/>
  <c r="L8071" i="12"/>
  <c r="M8071" i="12"/>
  <c r="N8070" i="12"/>
  <c r="I8071" i="12"/>
  <c r="J8071" i="12" s="1"/>
  <c r="H8072" i="12"/>
  <c r="F8074" i="12"/>
  <c r="G8074" i="12" s="1"/>
  <c r="E8073" i="12"/>
  <c r="P8071" i="12" l="1"/>
  <c r="Q8071" i="12"/>
  <c r="R8070" i="12"/>
  <c r="L8072" i="12"/>
  <c r="M8072" i="12"/>
  <c r="N8071" i="12"/>
  <c r="I8072" i="12"/>
  <c r="J8072" i="12" s="1"/>
  <c r="H8073" i="12"/>
  <c r="F8075" i="12"/>
  <c r="G8075" i="12" s="1"/>
  <c r="E8074" i="12"/>
  <c r="R8071" i="12" l="1"/>
  <c r="P8072" i="12"/>
  <c r="Q8072" i="12"/>
  <c r="L8073" i="12"/>
  <c r="M8073" i="12"/>
  <c r="N8072" i="12"/>
  <c r="I8073" i="12"/>
  <c r="J8073" i="12" s="1"/>
  <c r="H8074" i="12"/>
  <c r="F8076" i="12"/>
  <c r="G8076" i="12" s="1"/>
  <c r="E8075" i="12"/>
  <c r="P8073" i="12" l="1"/>
  <c r="Q8073" i="12"/>
  <c r="R8072" i="12"/>
  <c r="L8074" i="12"/>
  <c r="M8074" i="12"/>
  <c r="N8073" i="12"/>
  <c r="I8074" i="12"/>
  <c r="J8074" i="12" s="1"/>
  <c r="H8075" i="12"/>
  <c r="F8077" i="12"/>
  <c r="G8077" i="12" s="1"/>
  <c r="E8076" i="12"/>
  <c r="P8074" i="12" l="1"/>
  <c r="Q8074" i="12"/>
  <c r="R8073" i="12"/>
  <c r="L8075" i="12"/>
  <c r="M8075" i="12"/>
  <c r="N8074" i="12"/>
  <c r="I8075" i="12"/>
  <c r="J8075" i="12" s="1"/>
  <c r="H8076" i="12"/>
  <c r="E8077" i="12"/>
  <c r="F8078" i="12"/>
  <c r="G8078" i="12" s="1"/>
  <c r="P8075" i="12" l="1"/>
  <c r="Q8075" i="12"/>
  <c r="R8074" i="12"/>
  <c r="L8076" i="12"/>
  <c r="M8076" i="12"/>
  <c r="N8075" i="12"/>
  <c r="I8076" i="12"/>
  <c r="J8076" i="12" s="1"/>
  <c r="H8077" i="12"/>
  <c r="F8079" i="12"/>
  <c r="G8079" i="12" s="1"/>
  <c r="E8078" i="12"/>
  <c r="P8076" i="12" l="1"/>
  <c r="Q8076" i="12"/>
  <c r="R8075" i="12"/>
  <c r="L8077" i="12"/>
  <c r="M8077" i="12"/>
  <c r="N8076" i="12"/>
  <c r="I8077" i="12"/>
  <c r="J8077" i="12" s="1"/>
  <c r="H8078" i="12"/>
  <c r="E8079" i="12"/>
  <c r="F8080" i="12"/>
  <c r="G8080" i="12" s="1"/>
  <c r="P8077" i="12" l="1"/>
  <c r="Q8077" i="12"/>
  <c r="R8076" i="12"/>
  <c r="L8078" i="12"/>
  <c r="M8078" i="12"/>
  <c r="N8077" i="12"/>
  <c r="I8078" i="12"/>
  <c r="J8078" i="12" s="1"/>
  <c r="H8079" i="12"/>
  <c r="F8081" i="12"/>
  <c r="G8081" i="12" s="1"/>
  <c r="E8080" i="12"/>
  <c r="P8078" i="12" l="1"/>
  <c r="Q8078" i="12"/>
  <c r="R8077" i="12"/>
  <c r="L8079" i="12"/>
  <c r="M8079" i="12"/>
  <c r="N8078" i="12"/>
  <c r="I8079" i="12"/>
  <c r="J8079" i="12" s="1"/>
  <c r="H8080" i="12"/>
  <c r="E8081" i="12"/>
  <c r="F8082" i="12"/>
  <c r="G8082" i="12" s="1"/>
  <c r="P8079" i="12" l="1"/>
  <c r="Q8079" i="12"/>
  <c r="R8078" i="12"/>
  <c r="L8080" i="12"/>
  <c r="M8080" i="12"/>
  <c r="N8079" i="12"/>
  <c r="I8080" i="12"/>
  <c r="J8080" i="12" s="1"/>
  <c r="H8081" i="12"/>
  <c r="F8083" i="12"/>
  <c r="G8083" i="12" s="1"/>
  <c r="E8082" i="12"/>
  <c r="P8080" i="12" l="1"/>
  <c r="Q8080" i="12"/>
  <c r="R8079" i="12"/>
  <c r="L8081" i="12"/>
  <c r="M8081" i="12"/>
  <c r="N8080" i="12"/>
  <c r="I8081" i="12"/>
  <c r="J8081" i="12" s="1"/>
  <c r="H8082" i="12"/>
  <c r="E8083" i="12"/>
  <c r="F8084" i="12"/>
  <c r="G8084" i="12" s="1"/>
  <c r="P8081" i="12" l="1"/>
  <c r="Q8081" i="12"/>
  <c r="R8080" i="12"/>
  <c r="L8082" i="12"/>
  <c r="M8082" i="12"/>
  <c r="N8081" i="12"/>
  <c r="I8082" i="12"/>
  <c r="J8082" i="12" s="1"/>
  <c r="H8083" i="12"/>
  <c r="F8085" i="12"/>
  <c r="G8085" i="12" s="1"/>
  <c r="E8084" i="12"/>
  <c r="P8082" i="12" l="1"/>
  <c r="Q8082" i="12"/>
  <c r="R8081" i="12"/>
  <c r="L8083" i="12"/>
  <c r="M8083" i="12"/>
  <c r="N8082" i="12"/>
  <c r="I8083" i="12"/>
  <c r="J8083" i="12" s="1"/>
  <c r="H8084" i="12"/>
  <c r="F8086" i="12"/>
  <c r="G8086" i="12" s="1"/>
  <c r="E8085" i="12"/>
  <c r="P8083" i="12" l="1"/>
  <c r="Q8083" i="12"/>
  <c r="R8082" i="12"/>
  <c r="L8084" i="12"/>
  <c r="M8084" i="12"/>
  <c r="N8083" i="12"/>
  <c r="I8084" i="12"/>
  <c r="J8084" i="12" s="1"/>
  <c r="H8085" i="12"/>
  <c r="F8087" i="12"/>
  <c r="G8087" i="12" s="1"/>
  <c r="E8086" i="12"/>
  <c r="P8084" i="12" l="1"/>
  <c r="Q8084" i="12"/>
  <c r="R8083" i="12"/>
  <c r="L8085" i="12"/>
  <c r="M8085" i="12"/>
  <c r="N8084" i="12"/>
  <c r="I8085" i="12"/>
  <c r="J8085" i="12" s="1"/>
  <c r="H8086" i="12"/>
  <c r="F8088" i="12"/>
  <c r="G8088" i="12" s="1"/>
  <c r="E8087" i="12"/>
  <c r="P8085" i="12" l="1"/>
  <c r="Q8085" i="12"/>
  <c r="R8084" i="12"/>
  <c r="L8086" i="12"/>
  <c r="M8086" i="12"/>
  <c r="N8085" i="12"/>
  <c r="I8086" i="12"/>
  <c r="J8086" i="12" s="1"/>
  <c r="H8087" i="12"/>
  <c r="F8089" i="12"/>
  <c r="G8089" i="12" s="1"/>
  <c r="E8088" i="12"/>
  <c r="P8086" i="12" l="1"/>
  <c r="Q8086" i="12"/>
  <c r="R8085" i="12"/>
  <c r="L8087" i="12"/>
  <c r="M8087" i="12"/>
  <c r="N8086" i="12"/>
  <c r="I8087" i="12"/>
  <c r="J8087" i="12" s="1"/>
  <c r="H8088" i="12"/>
  <c r="M8088" i="12" s="1"/>
  <c r="F8090" i="12"/>
  <c r="G8090" i="12" s="1"/>
  <c r="E8089" i="12"/>
  <c r="P8087" i="12" l="1"/>
  <c r="Q8087" i="12"/>
  <c r="Q8088" i="12" s="1"/>
  <c r="R8086" i="12"/>
  <c r="N8087" i="12"/>
  <c r="I8088" i="12"/>
  <c r="J8088" i="12" s="1"/>
  <c r="L8088" i="12"/>
  <c r="N8088" i="12" s="1"/>
  <c r="H8089" i="12"/>
  <c r="F8091" i="12"/>
  <c r="G8091" i="12" s="1"/>
  <c r="E8090" i="12"/>
  <c r="P8088" i="12" l="1"/>
  <c r="R8088" i="12" s="1"/>
  <c r="R8087" i="12"/>
  <c r="L8089" i="12"/>
  <c r="M8089" i="12"/>
  <c r="I8089" i="12"/>
  <c r="J8089" i="12" s="1"/>
  <c r="H8090" i="12"/>
  <c r="M8090" i="12" s="1"/>
  <c r="F8092" i="12"/>
  <c r="G8092" i="12" s="1"/>
  <c r="E8091" i="12"/>
  <c r="P8089" i="12" l="1"/>
  <c r="Q8089" i="12"/>
  <c r="Q8090" i="12" s="1"/>
  <c r="N8089" i="12"/>
  <c r="I8090" i="12"/>
  <c r="J8090" i="12" s="1"/>
  <c r="L8090" i="12"/>
  <c r="N8090" i="12" s="1"/>
  <c r="H8091" i="12"/>
  <c r="F8093" i="12"/>
  <c r="G8093" i="12" s="1"/>
  <c r="E8092" i="12"/>
  <c r="P8090" i="12" l="1"/>
  <c r="R8090" i="12" s="1"/>
  <c r="R8089" i="12"/>
  <c r="L8091" i="12"/>
  <c r="M8091" i="12"/>
  <c r="I8091" i="12"/>
  <c r="J8091" i="12" s="1"/>
  <c r="H8092" i="12"/>
  <c r="F8094" i="12"/>
  <c r="G8094" i="12" s="1"/>
  <c r="E8093" i="12"/>
  <c r="P8091" i="12" l="1"/>
  <c r="Q8091" i="12"/>
  <c r="L8092" i="12"/>
  <c r="M8092" i="12"/>
  <c r="N8091" i="12"/>
  <c r="I8092" i="12"/>
  <c r="J8092" i="12" s="1"/>
  <c r="H8093" i="12"/>
  <c r="F8095" i="12"/>
  <c r="G8095" i="12" s="1"/>
  <c r="E8094" i="12"/>
  <c r="P8092" i="12" l="1"/>
  <c r="Q8092" i="12"/>
  <c r="R8091" i="12"/>
  <c r="L8093" i="12"/>
  <c r="M8093" i="12"/>
  <c r="N8092" i="12"/>
  <c r="I8093" i="12"/>
  <c r="J8093" i="12" s="1"/>
  <c r="H8094" i="12"/>
  <c r="F8096" i="12"/>
  <c r="G8096" i="12" s="1"/>
  <c r="E8095" i="12"/>
  <c r="P8093" i="12" l="1"/>
  <c r="Q8093" i="12"/>
  <c r="R8092" i="12"/>
  <c r="L8094" i="12"/>
  <c r="M8094" i="12"/>
  <c r="N8093" i="12"/>
  <c r="I8094" i="12"/>
  <c r="J8094" i="12" s="1"/>
  <c r="H8095" i="12"/>
  <c r="F8097" i="12"/>
  <c r="G8097" i="12" s="1"/>
  <c r="E8096" i="12"/>
  <c r="P8094" i="12" l="1"/>
  <c r="Q8094" i="12"/>
  <c r="R8093" i="12"/>
  <c r="L8095" i="12"/>
  <c r="M8095" i="12"/>
  <c r="N8094" i="12"/>
  <c r="I8095" i="12"/>
  <c r="J8095" i="12" s="1"/>
  <c r="H8096" i="12"/>
  <c r="E8097" i="12"/>
  <c r="F8098" i="12"/>
  <c r="G8098" i="12" s="1"/>
  <c r="P8095" i="12" l="1"/>
  <c r="Q8095" i="12"/>
  <c r="R8094" i="12"/>
  <c r="L8096" i="12"/>
  <c r="M8096" i="12"/>
  <c r="N8095" i="12"/>
  <c r="I8096" i="12"/>
  <c r="J8096" i="12" s="1"/>
  <c r="H8097" i="12"/>
  <c r="F8099" i="12"/>
  <c r="G8099" i="12" s="1"/>
  <c r="E8098" i="12"/>
  <c r="P8096" i="12" l="1"/>
  <c r="Q8096" i="12"/>
  <c r="R8095" i="12"/>
  <c r="L8097" i="12"/>
  <c r="M8097" i="12"/>
  <c r="N8096" i="12"/>
  <c r="I8097" i="12"/>
  <c r="J8097" i="12" s="1"/>
  <c r="H8098" i="12"/>
  <c r="M8098" i="12" s="1"/>
  <c r="E8099" i="12"/>
  <c r="F8100" i="12"/>
  <c r="G8100" i="12" s="1"/>
  <c r="P8097" i="12" l="1"/>
  <c r="Q8097" i="12"/>
  <c r="Q8098" i="12" s="1"/>
  <c r="R8096" i="12"/>
  <c r="N8097" i="12"/>
  <c r="I8098" i="12"/>
  <c r="J8098" i="12" s="1"/>
  <c r="L8098" i="12"/>
  <c r="N8098" i="12" s="1"/>
  <c r="H8099" i="12"/>
  <c r="F8101" i="12"/>
  <c r="G8101" i="12" s="1"/>
  <c r="E8100" i="12"/>
  <c r="P8098" i="12" l="1"/>
  <c r="R8098" i="12" s="1"/>
  <c r="R8097" i="12"/>
  <c r="L8099" i="12"/>
  <c r="M8099" i="12"/>
  <c r="I8099" i="12"/>
  <c r="J8099" i="12" s="1"/>
  <c r="H8100" i="12"/>
  <c r="F8102" i="12"/>
  <c r="G8102" i="12" s="1"/>
  <c r="E8101" i="12"/>
  <c r="P8099" i="12" l="1"/>
  <c r="Q8099" i="12"/>
  <c r="L8100" i="12"/>
  <c r="M8100" i="12"/>
  <c r="N8099" i="12"/>
  <c r="I8100" i="12"/>
  <c r="J8100" i="12" s="1"/>
  <c r="H8101" i="12"/>
  <c r="E8102" i="12"/>
  <c r="F8103" i="12"/>
  <c r="G8103" i="12" s="1"/>
  <c r="P8100" i="12" l="1"/>
  <c r="Q8100" i="12"/>
  <c r="R8099" i="12"/>
  <c r="L8101" i="12"/>
  <c r="M8101" i="12"/>
  <c r="N8100" i="12"/>
  <c r="I8101" i="12"/>
  <c r="J8101" i="12" s="1"/>
  <c r="H8102" i="12"/>
  <c r="F8104" i="12"/>
  <c r="G8104" i="12" s="1"/>
  <c r="E8103" i="12"/>
  <c r="P8101" i="12" l="1"/>
  <c r="Q8101" i="12"/>
  <c r="R8100" i="12"/>
  <c r="L8102" i="12"/>
  <c r="M8102" i="12"/>
  <c r="N8101" i="12"/>
  <c r="I8102" i="12"/>
  <c r="J8102" i="12" s="1"/>
  <c r="H8103" i="12"/>
  <c r="E8104" i="12"/>
  <c r="F8105" i="12"/>
  <c r="G8105" i="12" s="1"/>
  <c r="P8102" i="12" l="1"/>
  <c r="Q8102" i="12"/>
  <c r="R8101" i="12"/>
  <c r="L8103" i="12"/>
  <c r="M8103" i="12"/>
  <c r="N8102" i="12"/>
  <c r="I8103" i="12"/>
  <c r="J8103" i="12" s="1"/>
  <c r="H8104" i="12"/>
  <c r="M8104" i="12" s="1"/>
  <c r="F8106" i="12"/>
  <c r="G8106" i="12" s="1"/>
  <c r="E8105" i="12"/>
  <c r="P8103" i="12" l="1"/>
  <c r="Q8103" i="12"/>
  <c r="Q8104" i="12" s="1"/>
  <c r="R8102" i="12"/>
  <c r="N8103" i="12"/>
  <c r="I8104" i="12"/>
  <c r="J8104" i="12" s="1"/>
  <c r="L8104" i="12"/>
  <c r="N8104" i="12" s="1"/>
  <c r="H8105" i="12"/>
  <c r="M8105" i="12" s="1"/>
  <c r="E8106" i="12"/>
  <c r="F8107" i="12"/>
  <c r="G8107" i="12" s="1"/>
  <c r="P8104" i="12" l="1"/>
  <c r="R8104" i="12" s="1"/>
  <c r="Q8105" i="12"/>
  <c r="R8103" i="12"/>
  <c r="I8105" i="12"/>
  <c r="J8105" i="12" s="1"/>
  <c r="L8105" i="12"/>
  <c r="N8105" i="12" s="1"/>
  <c r="H8106" i="12"/>
  <c r="M8106" i="12" s="1"/>
  <c r="F8108" i="12"/>
  <c r="G8108" i="12" s="1"/>
  <c r="E8107" i="12"/>
  <c r="P8105" i="12" l="1"/>
  <c r="Q8106" i="12"/>
  <c r="R8105" i="12"/>
  <c r="I8106" i="12"/>
  <c r="J8106" i="12" s="1"/>
  <c r="L8106" i="12"/>
  <c r="N8106" i="12" s="1"/>
  <c r="H8107" i="12"/>
  <c r="F8109" i="12"/>
  <c r="G8109" i="12" s="1"/>
  <c r="E8108" i="12"/>
  <c r="P8106" i="12" l="1"/>
  <c r="R8106" i="12" s="1"/>
  <c r="L8107" i="12"/>
  <c r="M8107" i="12"/>
  <c r="I8107" i="12"/>
  <c r="J8107" i="12" s="1"/>
  <c r="H8108" i="12"/>
  <c r="F8110" i="12"/>
  <c r="G8110" i="12" s="1"/>
  <c r="E8109" i="12"/>
  <c r="P8107" i="12" l="1"/>
  <c r="Q8107" i="12"/>
  <c r="L8108" i="12"/>
  <c r="M8108" i="12"/>
  <c r="N8107" i="12"/>
  <c r="I8108" i="12"/>
  <c r="J8108" i="12" s="1"/>
  <c r="H8109" i="12"/>
  <c r="E8110" i="12"/>
  <c r="F8111" i="12"/>
  <c r="G8111" i="12" s="1"/>
  <c r="P8108" i="12" l="1"/>
  <c r="Q8108" i="12"/>
  <c r="R8107" i="12"/>
  <c r="L8109" i="12"/>
  <c r="M8109" i="12"/>
  <c r="N8108" i="12"/>
  <c r="I8109" i="12"/>
  <c r="J8109" i="12" s="1"/>
  <c r="H8110" i="12"/>
  <c r="F8112" i="12"/>
  <c r="G8112" i="12" s="1"/>
  <c r="E8111" i="12"/>
  <c r="R8108" i="12" l="1"/>
  <c r="P8109" i="12"/>
  <c r="Q8109" i="12"/>
  <c r="L8110" i="12"/>
  <c r="M8110" i="12"/>
  <c r="N8109" i="12"/>
  <c r="I8110" i="12"/>
  <c r="J8110" i="12" s="1"/>
  <c r="H8111" i="12"/>
  <c r="E8112" i="12"/>
  <c r="F8113" i="12"/>
  <c r="G8113" i="12" s="1"/>
  <c r="P8110" i="12" l="1"/>
  <c r="Q8110" i="12"/>
  <c r="R8109" i="12"/>
  <c r="L8111" i="12"/>
  <c r="M8111" i="12"/>
  <c r="N8110" i="12"/>
  <c r="I8111" i="12"/>
  <c r="J8111" i="12" s="1"/>
  <c r="H8112" i="12"/>
  <c r="F8114" i="12"/>
  <c r="G8114" i="12" s="1"/>
  <c r="E8113" i="12"/>
  <c r="P8111" i="12" l="1"/>
  <c r="Q8111" i="12"/>
  <c r="R8110" i="12"/>
  <c r="L8112" i="12"/>
  <c r="M8112" i="12"/>
  <c r="N8111" i="12"/>
  <c r="I8112" i="12"/>
  <c r="J8112" i="12" s="1"/>
  <c r="H8113" i="12"/>
  <c r="F8115" i="12"/>
  <c r="G8115" i="12" s="1"/>
  <c r="E8114" i="12"/>
  <c r="P8112" i="12" l="1"/>
  <c r="Q8112" i="12"/>
  <c r="R8111" i="12"/>
  <c r="L8113" i="12"/>
  <c r="M8113" i="12"/>
  <c r="N8112" i="12"/>
  <c r="I8113" i="12"/>
  <c r="J8113" i="12" s="1"/>
  <c r="H8114" i="12"/>
  <c r="M8114" i="12" s="1"/>
  <c r="F8116" i="12"/>
  <c r="G8116" i="12" s="1"/>
  <c r="E8115" i="12"/>
  <c r="P8113" i="12" l="1"/>
  <c r="Q8113" i="12"/>
  <c r="Q8114" i="12" s="1"/>
  <c r="R8112" i="12"/>
  <c r="N8113" i="12"/>
  <c r="I8114" i="12"/>
  <c r="J8114" i="12" s="1"/>
  <c r="L8114" i="12"/>
  <c r="N8114" i="12" s="1"/>
  <c r="H8115" i="12"/>
  <c r="F8117" i="12"/>
  <c r="G8117" i="12" s="1"/>
  <c r="E8116" i="12"/>
  <c r="P8114" i="12" l="1"/>
  <c r="R8114" i="12" s="1"/>
  <c r="R8113" i="12"/>
  <c r="L8115" i="12"/>
  <c r="M8115" i="12"/>
  <c r="I8115" i="12"/>
  <c r="J8115" i="12" s="1"/>
  <c r="H8116" i="12"/>
  <c r="F8118" i="12"/>
  <c r="G8118" i="12" s="1"/>
  <c r="E8117" i="12"/>
  <c r="P8115" i="12" l="1"/>
  <c r="Q8115" i="12"/>
  <c r="L8116" i="12"/>
  <c r="M8116" i="12"/>
  <c r="N8115" i="12"/>
  <c r="I8116" i="12"/>
  <c r="J8116" i="12" s="1"/>
  <c r="H8117" i="12"/>
  <c r="E8118" i="12"/>
  <c r="F8119" i="12"/>
  <c r="G8119" i="12" s="1"/>
  <c r="P8116" i="12" l="1"/>
  <c r="Q8116" i="12"/>
  <c r="R8115" i="12"/>
  <c r="L8117" i="12"/>
  <c r="M8117" i="12"/>
  <c r="N8116" i="12"/>
  <c r="I8117" i="12"/>
  <c r="J8117" i="12" s="1"/>
  <c r="H8118" i="12"/>
  <c r="F8120" i="12"/>
  <c r="G8120" i="12" s="1"/>
  <c r="E8119" i="12"/>
  <c r="P8117" i="12" l="1"/>
  <c r="Q8117" i="12"/>
  <c r="R8116" i="12"/>
  <c r="L8118" i="12"/>
  <c r="M8118" i="12"/>
  <c r="N8117" i="12"/>
  <c r="I8118" i="12"/>
  <c r="J8118" i="12" s="1"/>
  <c r="H8119" i="12"/>
  <c r="F8121" i="12"/>
  <c r="G8121" i="12" s="1"/>
  <c r="E8120" i="12"/>
  <c r="P8118" i="12" l="1"/>
  <c r="Q8118" i="12"/>
  <c r="R8117" i="12"/>
  <c r="L8119" i="12"/>
  <c r="M8119" i="12"/>
  <c r="N8118" i="12"/>
  <c r="I8119" i="12"/>
  <c r="J8119" i="12" s="1"/>
  <c r="H8120" i="12"/>
  <c r="F8122" i="12"/>
  <c r="G8122" i="12" s="1"/>
  <c r="E8121" i="12"/>
  <c r="P8119" i="12" l="1"/>
  <c r="Q8119" i="12"/>
  <c r="R8118" i="12"/>
  <c r="L8120" i="12"/>
  <c r="M8120" i="12"/>
  <c r="N8119" i="12"/>
  <c r="I8120" i="12"/>
  <c r="J8120" i="12" s="1"/>
  <c r="H8121" i="12"/>
  <c r="F8123" i="12"/>
  <c r="G8123" i="12" s="1"/>
  <c r="E8122" i="12"/>
  <c r="P8120" i="12" l="1"/>
  <c r="Q8120" i="12"/>
  <c r="R8119" i="12"/>
  <c r="L8121" i="12"/>
  <c r="M8121" i="12"/>
  <c r="N8120" i="12"/>
  <c r="I8121" i="12"/>
  <c r="J8121" i="12" s="1"/>
  <c r="H8122" i="12"/>
  <c r="F8124" i="12"/>
  <c r="G8124" i="12" s="1"/>
  <c r="E8123" i="12"/>
  <c r="P8121" i="12" l="1"/>
  <c r="Q8121" i="12"/>
  <c r="R8120" i="12"/>
  <c r="L8122" i="12"/>
  <c r="M8122" i="12"/>
  <c r="N8121" i="12"/>
  <c r="I8122" i="12"/>
  <c r="J8122" i="12" s="1"/>
  <c r="H8123" i="12"/>
  <c r="E8124" i="12"/>
  <c r="F8125" i="12"/>
  <c r="G8125" i="12" s="1"/>
  <c r="P8122" i="12" l="1"/>
  <c r="Q8122" i="12"/>
  <c r="R8121" i="12"/>
  <c r="L8123" i="12"/>
  <c r="M8123" i="12"/>
  <c r="N8122" i="12"/>
  <c r="I8123" i="12"/>
  <c r="J8123" i="12" s="1"/>
  <c r="H8124" i="12"/>
  <c r="F8126" i="12"/>
  <c r="G8126" i="12" s="1"/>
  <c r="E8125" i="12"/>
  <c r="P8123" i="12" l="1"/>
  <c r="Q8123" i="12"/>
  <c r="R8122" i="12"/>
  <c r="L8124" i="12"/>
  <c r="M8124" i="12"/>
  <c r="N8123" i="12"/>
  <c r="I8124" i="12"/>
  <c r="J8124" i="12" s="1"/>
  <c r="H8125" i="12"/>
  <c r="F8127" i="12"/>
  <c r="G8127" i="12" s="1"/>
  <c r="E8126" i="12"/>
  <c r="P8124" i="12" l="1"/>
  <c r="Q8124" i="12"/>
  <c r="R8123" i="12"/>
  <c r="L8125" i="12"/>
  <c r="M8125" i="12"/>
  <c r="N8124" i="12"/>
  <c r="I8125" i="12"/>
  <c r="J8125" i="12" s="1"/>
  <c r="H8126" i="12"/>
  <c r="E8127" i="12"/>
  <c r="F8128" i="12"/>
  <c r="G8128" i="12" s="1"/>
  <c r="P8125" i="12" l="1"/>
  <c r="Q8125" i="12"/>
  <c r="R8124" i="12"/>
  <c r="L8126" i="12"/>
  <c r="M8126" i="12"/>
  <c r="N8125" i="12"/>
  <c r="I8126" i="12"/>
  <c r="J8126" i="12" s="1"/>
  <c r="H8127" i="12"/>
  <c r="F8129" i="12"/>
  <c r="G8129" i="12" s="1"/>
  <c r="E8128" i="12"/>
  <c r="P8126" i="12" l="1"/>
  <c r="Q8126" i="12"/>
  <c r="R8125" i="12"/>
  <c r="L8127" i="12"/>
  <c r="M8127" i="12"/>
  <c r="N8126" i="12"/>
  <c r="I8127" i="12"/>
  <c r="J8127" i="12" s="1"/>
  <c r="H8128" i="12"/>
  <c r="F8130" i="12"/>
  <c r="G8130" i="12" s="1"/>
  <c r="E8129" i="12"/>
  <c r="P8127" i="12" l="1"/>
  <c r="Q8127" i="12"/>
  <c r="R8126" i="12"/>
  <c r="L8128" i="12"/>
  <c r="M8128" i="12"/>
  <c r="N8127" i="12"/>
  <c r="I8128" i="12"/>
  <c r="J8128" i="12" s="1"/>
  <c r="H8129" i="12"/>
  <c r="F8131" i="12"/>
  <c r="G8131" i="12" s="1"/>
  <c r="E8130" i="12"/>
  <c r="P8128" i="12" l="1"/>
  <c r="Q8128" i="12"/>
  <c r="R8127" i="12"/>
  <c r="L8129" i="12"/>
  <c r="M8129" i="12"/>
  <c r="N8128" i="12"/>
  <c r="I8129" i="12"/>
  <c r="J8129" i="12" s="1"/>
  <c r="H8130" i="12"/>
  <c r="M8130" i="12" s="1"/>
  <c r="F8132" i="12"/>
  <c r="G8132" i="12" s="1"/>
  <c r="E8131" i="12"/>
  <c r="P8129" i="12" l="1"/>
  <c r="Q8129" i="12"/>
  <c r="Q8130" i="12" s="1"/>
  <c r="R8128" i="12"/>
  <c r="N8129" i="12"/>
  <c r="I8130" i="12"/>
  <c r="J8130" i="12" s="1"/>
  <c r="L8130" i="12"/>
  <c r="N8130" i="12" s="1"/>
  <c r="H8131" i="12"/>
  <c r="F8133" i="12"/>
  <c r="G8133" i="12" s="1"/>
  <c r="E8132" i="12"/>
  <c r="P8130" i="12" l="1"/>
  <c r="R8130" i="12" s="1"/>
  <c r="R8129" i="12"/>
  <c r="L8131" i="12"/>
  <c r="M8131" i="12"/>
  <c r="I8131" i="12"/>
  <c r="J8131" i="12" s="1"/>
  <c r="H8132" i="12"/>
  <c r="F8134" i="12"/>
  <c r="G8134" i="12" s="1"/>
  <c r="E8133" i="12"/>
  <c r="P8131" i="12" l="1"/>
  <c r="Q8131" i="12"/>
  <c r="L8132" i="12"/>
  <c r="M8132" i="12"/>
  <c r="N8131" i="12"/>
  <c r="I8132" i="12"/>
  <c r="J8132" i="12" s="1"/>
  <c r="H8133" i="12"/>
  <c r="M8133" i="12" s="1"/>
  <c r="F8135" i="12"/>
  <c r="G8135" i="12" s="1"/>
  <c r="E8134" i="12"/>
  <c r="P8132" i="12" l="1"/>
  <c r="Q8132" i="12"/>
  <c r="Q8133" i="12" s="1"/>
  <c r="R8131" i="12"/>
  <c r="N8132" i="12"/>
  <c r="I8133" i="12"/>
  <c r="J8133" i="12" s="1"/>
  <c r="L8133" i="12"/>
  <c r="N8133" i="12" s="1"/>
  <c r="H8134" i="12"/>
  <c r="M8134" i="12" s="1"/>
  <c r="F8136" i="12"/>
  <c r="G8136" i="12" s="1"/>
  <c r="E8135" i="12"/>
  <c r="P8133" i="12" l="1"/>
  <c r="Q8134" i="12"/>
  <c r="R8133" i="12"/>
  <c r="R8132" i="12"/>
  <c r="I8134" i="12"/>
  <c r="J8134" i="12" s="1"/>
  <c r="L8134" i="12"/>
  <c r="N8134" i="12" s="1"/>
  <c r="H8135" i="12"/>
  <c r="M8135" i="12" s="1"/>
  <c r="E8136" i="12"/>
  <c r="F8137" i="12"/>
  <c r="G8137" i="12" s="1"/>
  <c r="P8134" i="12" l="1"/>
  <c r="Q8135" i="12"/>
  <c r="R8134" i="12"/>
  <c r="I8135" i="12"/>
  <c r="J8135" i="12" s="1"/>
  <c r="L8135" i="12"/>
  <c r="N8135" i="12" s="1"/>
  <c r="H8136" i="12"/>
  <c r="F8138" i="12"/>
  <c r="G8138" i="12" s="1"/>
  <c r="E8137" i="12"/>
  <c r="P8135" i="12" l="1"/>
  <c r="R8135" i="12" s="1"/>
  <c r="L8136" i="12"/>
  <c r="M8136" i="12"/>
  <c r="I8136" i="12"/>
  <c r="J8136" i="12" s="1"/>
  <c r="H8137" i="12"/>
  <c r="F8139" i="12"/>
  <c r="G8139" i="12" s="1"/>
  <c r="E8138" i="12"/>
  <c r="P8136" i="12" l="1"/>
  <c r="Q8136" i="12"/>
  <c r="L8137" i="12"/>
  <c r="M8137" i="12"/>
  <c r="N8136" i="12"/>
  <c r="I8137" i="12"/>
  <c r="J8137" i="12" s="1"/>
  <c r="H8138" i="12"/>
  <c r="F8140" i="12"/>
  <c r="G8140" i="12" s="1"/>
  <c r="E8139" i="12"/>
  <c r="P8137" i="12" l="1"/>
  <c r="Q8137" i="12"/>
  <c r="R8136" i="12"/>
  <c r="L8138" i="12"/>
  <c r="M8138" i="12"/>
  <c r="N8137" i="12"/>
  <c r="I8138" i="12"/>
  <c r="J8138" i="12" s="1"/>
  <c r="H8139" i="12"/>
  <c r="F8141" i="12"/>
  <c r="G8141" i="12" s="1"/>
  <c r="E8140" i="12"/>
  <c r="P8138" i="12" l="1"/>
  <c r="Q8138" i="12"/>
  <c r="R8137" i="12"/>
  <c r="L8139" i="12"/>
  <c r="M8139" i="12"/>
  <c r="N8138" i="12"/>
  <c r="I8139" i="12"/>
  <c r="J8139" i="12" s="1"/>
  <c r="H8140" i="12"/>
  <c r="E8141" i="12"/>
  <c r="F8142" i="12"/>
  <c r="G8142" i="12" s="1"/>
  <c r="P8139" i="12" l="1"/>
  <c r="Q8139" i="12"/>
  <c r="R8138" i="12"/>
  <c r="L8140" i="12"/>
  <c r="M8140" i="12"/>
  <c r="N8139" i="12"/>
  <c r="I8140" i="12"/>
  <c r="J8140" i="12" s="1"/>
  <c r="H8141" i="12"/>
  <c r="F8143" i="12"/>
  <c r="G8143" i="12" s="1"/>
  <c r="E8142" i="12"/>
  <c r="P8140" i="12" l="1"/>
  <c r="Q8140" i="12"/>
  <c r="R8139" i="12"/>
  <c r="L8141" i="12"/>
  <c r="M8141" i="12"/>
  <c r="N8140" i="12"/>
  <c r="I8141" i="12"/>
  <c r="J8141" i="12" s="1"/>
  <c r="H8142" i="12"/>
  <c r="M8142" i="12" s="1"/>
  <c r="F8144" i="12"/>
  <c r="G8144" i="12" s="1"/>
  <c r="E8143" i="12"/>
  <c r="P8141" i="12" l="1"/>
  <c r="Q8141" i="12"/>
  <c r="Q8142" i="12" s="1"/>
  <c r="R8140" i="12"/>
  <c r="N8141" i="12"/>
  <c r="I8142" i="12"/>
  <c r="J8142" i="12" s="1"/>
  <c r="L8142" i="12"/>
  <c r="N8142" i="12" s="1"/>
  <c r="H8143" i="12"/>
  <c r="F8145" i="12"/>
  <c r="G8145" i="12" s="1"/>
  <c r="E8144" i="12"/>
  <c r="P8142" i="12" l="1"/>
  <c r="R8142" i="12" s="1"/>
  <c r="R8141" i="12"/>
  <c r="L8143" i="12"/>
  <c r="M8143" i="12"/>
  <c r="I8143" i="12"/>
  <c r="J8143" i="12" s="1"/>
  <c r="H8144" i="12"/>
  <c r="F8146" i="12"/>
  <c r="G8146" i="12" s="1"/>
  <c r="E8145" i="12"/>
  <c r="P8143" i="12" l="1"/>
  <c r="Q8143" i="12"/>
  <c r="L8144" i="12"/>
  <c r="M8144" i="12"/>
  <c r="N8143" i="12"/>
  <c r="I8144" i="12"/>
  <c r="J8144" i="12" s="1"/>
  <c r="H8145" i="12"/>
  <c r="E8146" i="12"/>
  <c r="F8147" i="12"/>
  <c r="G8147" i="12" s="1"/>
  <c r="P8144" i="12" l="1"/>
  <c r="Q8144" i="12"/>
  <c r="R8143" i="12"/>
  <c r="L8145" i="12"/>
  <c r="M8145" i="12"/>
  <c r="N8144" i="12"/>
  <c r="I8145" i="12"/>
  <c r="J8145" i="12" s="1"/>
  <c r="H8146" i="12"/>
  <c r="F8148" i="12"/>
  <c r="G8148" i="12" s="1"/>
  <c r="E8147" i="12"/>
  <c r="P8145" i="12" l="1"/>
  <c r="Q8145" i="12"/>
  <c r="R8144" i="12"/>
  <c r="L8146" i="12"/>
  <c r="M8146" i="12"/>
  <c r="N8145" i="12"/>
  <c r="I8146" i="12"/>
  <c r="J8146" i="12" s="1"/>
  <c r="H8147" i="12"/>
  <c r="E8148" i="12"/>
  <c r="F8149" i="12"/>
  <c r="G8149" i="12" s="1"/>
  <c r="P8146" i="12" l="1"/>
  <c r="Q8146" i="12"/>
  <c r="R8145" i="12"/>
  <c r="L8147" i="12"/>
  <c r="M8147" i="12"/>
  <c r="N8146" i="12"/>
  <c r="I8147" i="12"/>
  <c r="J8147" i="12" s="1"/>
  <c r="H8148" i="12"/>
  <c r="F8150" i="12"/>
  <c r="G8150" i="12" s="1"/>
  <c r="E8149" i="12"/>
  <c r="P8147" i="12" l="1"/>
  <c r="Q8147" i="12"/>
  <c r="R8146" i="12"/>
  <c r="L8148" i="12"/>
  <c r="M8148" i="12"/>
  <c r="N8147" i="12"/>
  <c r="I8148" i="12"/>
  <c r="J8148" i="12" s="1"/>
  <c r="H8149" i="12"/>
  <c r="F8151" i="12"/>
  <c r="G8151" i="12" s="1"/>
  <c r="E8150" i="12"/>
  <c r="P8148" i="12" l="1"/>
  <c r="Q8148" i="12"/>
  <c r="R8147" i="12"/>
  <c r="L8149" i="12"/>
  <c r="M8149" i="12"/>
  <c r="N8148" i="12"/>
  <c r="I8149" i="12"/>
  <c r="J8149" i="12" s="1"/>
  <c r="H8150" i="12"/>
  <c r="F8152" i="12"/>
  <c r="G8152" i="12" s="1"/>
  <c r="E8151" i="12"/>
  <c r="P8149" i="12" l="1"/>
  <c r="Q8149" i="12"/>
  <c r="R8148" i="12"/>
  <c r="L8150" i="12"/>
  <c r="M8150" i="12"/>
  <c r="N8149" i="12"/>
  <c r="I8150" i="12"/>
  <c r="J8150" i="12" s="1"/>
  <c r="H8151" i="12"/>
  <c r="F8153" i="12"/>
  <c r="G8153" i="12" s="1"/>
  <c r="E8152" i="12"/>
  <c r="P8150" i="12" l="1"/>
  <c r="Q8150" i="12"/>
  <c r="R8149" i="12"/>
  <c r="L8151" i="12"/>
  <c r="M8151" i="12"/>
  <c r="N8150" i="12"/>
  <c r="I8151" i="12"/>
  <c r="J8151" i="12" s="1"/>
  <c r="H8152" i="12"/>
  <c r="F8154" i="12"/>
  <c r="G8154" i="12" s="1"/>
  <c r="E8153" i="12"/>
  <c r="P8151" i="12" l="1"/>
  <c r="Q8151" i="12"/>
  <c r="R8150" i="12"/>
  <c r="L8152" i="12"/>
  <c r="M8152" i="12"/>
  <c r="N8151" i="12"/>
  <c r="I8152" i="12"/>
  <c r="J8152" i="12" s="1"/>
  <c r="H8153" i="12"/>
  <c r="E8154" i="12"/>
  <c r="F8155" i="12"/>
  <c r="G8155" i="12" s="1"/>
  <c r="P8152" i="12" l="1"/>
  <c r="Q8152" i="12"/>
  <c r="R8151" i="12"/>
  <c r="L8153" i="12"/>
  <c r="M8153" i="12"/>
  <c r="N8152" i="12"/>
  <c r="I8153" i="12"/>
  <c r="J8153" i="12" s="1"/>
  <c r="H8154" i="12"/>
  <c r="F8156" i="12"/>
  <c r="G8156" i="12" s="1"/>
  <c r="E8155" i="12"/>
  <c r="P8153" i="12" l="1"/>
  <c r="Q8153" i="12"/>
  <c r="R8152" i="12"/>
  <c r="L8154" i="12"/>
  <c r="M8154" i="12"/>
  <c r="N8153" i="12"/>
  <c r="I8154" i="12"/>
  <c r="J8154" i="12" s="1"/>
  <c r="H8155" i="12"/>
  <c r="E8156" i="12"/>
  <c r="F8157" i="12"/>
  <c r="G8157" i="12" s="1"/>
  <c r="P8154" i="12" l="1"/>
  <c r="Q8154" i="12"/>
  <c r="R8153" i="12"/>
  <c r="L8155" i="12"/>
  <c r="M8155" i="12"/>
  <c r="N8154" i="12"/>
  <c r="I8155" i="12"/>
  <c r="J8155" i="12" s="1"/>
  <c r="H8156" i="12"/>
  <c r="F8158" i="12"/>
  <c r="G8158" i="12" s="1"/>
  <c r="E8157" i="12"/>
  <c r="P8155" i="12" l="1"/>
  <c r="Q8155" i="12"/>
  <c r="R8154" i="12"/>
  <c r="L8156" i="12"/>
  <c r="M8156" i="12"/>
  <c r="N8155" i="12"/>
  <c r="I8156" i="12"/>
  <c r="J8156" i="12" s="1"/>
  <c r="H8157" i="12"/>
  <c r="E8158" i="12"/>
  <c r="F8159" i="12"/>
  <c r="G8159" i="12" s="1"/>
  <c r="P8156" i="12" l="1"/>
  <c r="Q8156" i="12"/>
  <c r="R8155" i="12"/>
  <c r="L8157" i="12"/>
  <c r="M8157" i="12"/>
  <c r="N8156" i="12"/>
  <c r="I8157" i="12"/>
  <c r="J8157" i="12" s="1"/>
  <c r="H8158" i="12"/>
  <c r="F8160" i="12"/>
  <c r="G8160" i="12" s="1"/>
  <c r="E8159" i="12"/>
  <c r="P8157" i="12" l="1"/>
  <c r="Q8157" i="12"/>
  <c r="R8156" i="12"/>
  <c r="L8158" i="12"/>
  <c r="M8158" i="12"/>
  <c r="N8157" i="12"/>
  <c r="I8158" i="12"/>
  <c r="J8158" i="12" s="1"/>
  <c r="H8159" i="12"/>
  <c r="F8161" i="12"/>
  <c r="G8161" i="12" s="1"/>
  <c r="E8160" i="12"/>
  <c r="P8158" i="12" l="1"/>
  <c r="Q8158" i="12"/>
  <c r="R8157" i="12"/>
  <c r="L8159" i="12"/>
  <c r="M8159" i="12"/>
  <c r="N8158" i="12"/>
  <c r="I8159" i="12"/>
  <c r="J8159" i="12" s="1"/>
  <c r="H8160" i="12"/>
  <c r="M8160" i="12" s="1"/>
  <c r="F8162" i="12"/>
  <c r="G8162" i="12" s="1"/>
  <c r="E8161" i="12"/>
  <c r="P8159" i="12" l="1"/>
  <c r="Q8159" i="12"/>
  <c r="Q8160" i="12" s="1"/>
  <c r="R8158" i="12"/>
  <c r="N8159" i="12"/>
  <c r="I8160" i="12"/>
  <c r="J8160" i="12" s="1"/>
  <c r="L8160" i="12"/>
  <c r="N8160" i="12" s="1"/>
  <c r="H8161" i="12"/>
  <c r="E8162" i="12"/>
  <c r="F8163" i="12"/>
  <c r="G8163" i="12" s="1"/>
  <c r="P8160" i="12" l="1"/>
  <c r="R8160" i="12" s="1"/>
  <c r="R8159" i="12"/>
  <c r="L8161" i="12"/>
  <c r="M8161" i="12"/>
  <c r="I8161" i="12"/>
  <c r="J8161" i="12" s="1"/>
  <c r="H8162" i="12"/>
  <c r="F8164" i="12"/>
  <c r="G8164" i="12" s="1"/>
  <c r="E8163" i="12"/>
  <c r="P8161" i="12" l="1"/>
  <c r="Q8161" i="12"/>
  <c r="L8162" i="12"/>
  <c r="M8162" i="12"/>
  <c r="N8161" i="12"/>
  <c r="I8162" i="12"/>
  <c r="J8162" i="12" s="1"/>
  <c r="H8163" i="12"/>
  <c r="F8165" i="12"/>
  <c r="G8165" i="12" s="1"/>
  <c r="E8164" i="12"/>
  <c r="P8162" i="12" l="1"/>
  <c r="Q8162" i="12"/>
  <c r="R8161" i="12"/>
  <c r="L8163" i="12"/>
  <c r="M8163" i="12"/>
  <c r="N8162" i="12"/>
  <c r="I8163" i="12"/>
  <c r="J8163" i="12" s="1"/>
  <c r="H8164" i="12"/>
  <c r="F8166" i="12"/>
  <c r="G8166" i="12" s="1"/>
  <c r="E8165" i="12"/>
  <c r="P8163" i="12" l="1"/>
  <c r="Q8163" i="12"/>
  <c r="R8162" i="12"/>
  <c r="L8164" i="12"/>
  <c r="M8164" i="12"/>
  <c r="N8163" i="12"/>
  <c r="I8164" i="12"/>
  <c r="J8164" i="12" s="1"/>
  <c r="H8165" i="12"/>
  <c r="F8167" i="12"/>
  <c r="G8167" i="12" s="1"/>
  <c r="E8166" i="12"/>
  <c r="P8164" i="12" l="1"/>
  <c r="Q8164" i="12"/>
  <c r="R8163" i="12"/>
  <c r="L8165" i="12"/>
  <c r="M8165" i="12"/>
  <c r="N8164" i="12"/>
  <c r="I8165" i="12"/>
  <c r="J8165" i="12" s="1"/>
  <c r="H8166" i="12"/>
  <c r="M8166" i="12" s="1"/>
  <c r="E8167" i="12"/>
  <c r="F8168" i="12"/>
  <c r="G8168" i="12" s="1"/>
  <c r="P8165" i="12" l="1"/>
  <c r="Q8165" i="12"/>
  <c r="Q8166" i="12" s="1"/>
  <c r="R8164" i="12"/>
  <c r="N8165" i="12"/>
  <c r="I8166" i="12"/>
  <c r="J8166" i="12" s="1"/>
  <c r="L8166" i="12"/>
  <c r="N8166" i="12" s="1"/>
  <c r="H8167" i="12"/>
  <c r="M8167" i="12" s="1"/>
  <c r="F8169" i="12"/>
  <c r="G8169" i="12" s="1"/>
  <c r="E8168" i="12"/>
  <c r="P8166" i="12" l="1"/>
  <c r="R8166" i="12" s="1"/>
  <c r="Q8167" i="12"/>
  <c r="R8165" i="12"/>
  <c r="I8167" i="12"/>
  <c r="J8167" i="12" s="1"/>
  <c r="L8167" i="12"/>
  <c r="N8167" i="12" s="1"/>
  <c r="H8168" i="12"/>
  <c r="F8170" i="12"/>
  <c r="G8170" i="12" s="1"/>
  <c r="E8169" i="12"/>
  <c r="P8167" i="12" l="1"/>
  <c r="R8167" i="12" s="1"/>
  <c r="L8168" i="12"/>
  <c r="M8168" i="12"/>
  <c r="I8168" i="12"/>
  <c r="J8168" i="12" s="1"/>
  <c r="H8169" i="12"/>
  <c r="E8170" i="12"/>
  <c r="F8171" i="12"/>
  <c r="G8171" i="12" s="1"/>
  <c r="P8168" i="12" l="1"/>
  <c r="Q8168" i="12"/>
  <c r="L8169" i="12"/>
  <c r="M8169" i="12"/>
  <c r="N8168" i="12"/>
  <c r="I8169" i="12"/>
  <c r="J8169" i="12" s="1"/>
  <c r="H8170" i="12"/>
  <c r="F8172" i="12"/>
  <c r="G8172" i="12" s="1"/>
  <c r="E8171" i="12"/>
  <c r="P8169" i="12" l="1"/>
  <c r="Q8169" i="12"/>
  <c r="R8168" i="12"/>
  <c r="L8170" i="12"/>
  <c r="M8170" i="12"/>
  <c r="N8169" i="12"/>
  <c r="I8170" i="12"/>
  <c r="J8170" i="12" s="1"/>
  <c r="H8171" i="12"/>
  <c r="E8172" i="12"/>
  <c r="F8173" i="12"/>
  <c r="G8173" i="12" s="1"/>
  <c r="P8170" i="12" l="1"/>
  <c r="Q8170" i="12"/>
  <c r="R8169" i="12"/>
  <c r="L8171" i="12"/>
  <c r="M8171" i="12"/>
  <c r="N8170" i="12"/>
  <c r="I8171" i="12"/>
  <c r="J8171" i="12" s="1"/>
  <c r="H8172" i="12"/>
  <c r="F8174" i="12"/>
  <c r="G8174" i="12" s="1"/>
  <c r="E8173" i="12"/>
  <c r="P8171" i="12" l="1"/>
  <c r="Q8171" i="12"/>
  <c r="R8170" i="12"/>
  <c r="L8172" i="12"/>
  <c r="M8172" i="12"/>
  <c r="N8171" i="12"/>
  <c r="I8172" i="12"/>
  <c r="J8172" i="12" s="1"/>
  <c r="H8173" i="12"/>
  <c r="E8174" i="12"/>
  <c r="F8175" i="12"/>
  <c r="G8175" i="12" s="1"/>
  <c r="P8172" i="12" l="1"/>
  <c r="Q8172" i="12"/>
  <c r="R8171" i="12"/>
  <c r="L8173" i="12"/>
  <c r="M8173" i="12"/>
  <c r="N8172" i="12"/>
  <c r="I8173" i="12"/>
  <c r="J8173" i="12" s="1"/>
  <c r="H8174" i="12"/>
  <c r="F8176" i="12"/>
  <c r="G8176" i="12" s="1"/>
  <c r="E8175" i="12"/>
  <c r="P8173" i="12" l="1"/>
  <c r="Q8173" i="12"/>
  <c r="R8172" i="12"/>
  <c r="L8174" i="12"/>
  <c r="M8174" i="12"/>
  <c r="N8173" i="12"/>
  <c r="I8174" i="12"/>
  <c r="J8174" i="12" s="1"/>
  <c r="H8175" i="12"/>
  <c r="E8176" i="12"/>
  <c r="F8177" i="12"/>
  <c r="G8177" i="12" s="1"/>
  <c r="P8174" i="12" l="1"/>
  <c r="Q8174" i="12"/>
  <c r="R8173" i="12"/>
  <c r="L8175" i="12"/>
  <c r="M8175" i="12"/>
  <c r="N8174" i="12"/>
  <c r="I8175" i="12"/>
  <c r="J8175" i="12" s="1"/>
  <c r="H8176" i="12"/>
  <c r="F8178" i="12"/>
  <c r="G8178" i="12" s="1"/>
  <c r="E8177" i="12"/>
  <c r="P8175" i="12" l="1"/>
  <c r="Q8175" i="12"/>
  <c r="R8175" i="12" s="1"/>
  <c r="R8174" i="12"/>
  <c r="L8176" i="12"/>
  <c r="M8176" i="12"/>
  <c r="N8175" i="12"/>
  <c r="I8176" i="12"/>
  <c r="J8176" i="12" s="1"/>
  <c r="H8177" i="12"/>
  <c r="E8178" i="12"/>
  <c r="F8179" i="12"/>
  <c r="G8179" i="12" s="1"/>
  <c r="P8176" i="12" l="1"/>
  <c r="Q8176" i="12"/>
  <c r="L8177" i="12"/>
  <c r="M8177" i="12"/>
  <c r="N8176" i="12"/>
  <c r="I8177" i="12"/>
  <c r="J8177" i="12" s="1"/>
  <c r="H8178" i="12"/>
  <c r="F8180" i="12"/>
  <c r="G8180" i="12" s="1"/>
  <c r="E8179" i="12"/>
  <c r="P8177" i="12" l="1"/>
  <c r="Q8177" i="12"/>
  <c r="R8176" i="12"/>
  <c r="L8178" i="12"/>
  <c r="M8178" i="12"/>
  <c r="N8177" i="12"/>
  <c r="I8178" i="12"/>
  <c r="J8178" i="12" s="1"/>
  <c r="H8179" i="12"/>
  <c r="F8181" i="12"/>
  <c r="G8181" i="12" s="1"/>
  <c r="E8180" i="12"/>
  <c r="P8178" i="12" l="1"/>
  <c r="Q8178" i="12"/>
  <c r="R8177" i="12"/>
  <c r="L8179" i="12"/>
  <c r="M8179" i="12"/>
  <c r="N8178" i="12"/>
  <c r="I8179" i="12"/>
  <c r="J8179" i="12" s="1"/>
  <c r="H8180" i="12"/>
  <c r="F8182" i="12"/>
  <c r="G8182" i="12" s="1"/>
  <c r="E8181" i="12"/>
  <c r="P8179" i="12" l="1"/>
  <c r="Q8179" i="12"/>
  <c r="R8178" i="12"/>
  <c r="L8180" i="12"/>
  <c r="M8180" i="12"/>
  <c r="N8179" i="12"/>
  <c r="I8180" i="12"/>
  <c r="J8180" i="12" s="1"/>
  <c r="H8181" i="12"/>
  <c r="F8183" i="12"/>
  <c r="G8183" i="12" s="1"/>
  <c r="E8182" i="12"/>
  <c r="P8180" i="12" l="1"/>
  <c r="Q8180" i="12"/>
  <c r="R8179" i="12"/>
  <c r="L8181" i="12"/>
  <c r="M8181" i="12"/>
  <c r="N8180" i="12"/>
  <c r="I8181" i="12"/>
  <c r="J8181" i="12" s="1"/>
  <c r="H8182" i="12"/>
  <c r="F8184" i="12"/>
  <c r="G8184" i="12" s="1"/>
  <c r="E8183" i="12"/>
  <c r="P8181" i="12" l="1"/>
  <c r="Q8181" i="12"/>
  <c r="R8180" i="12"/>
  <c r="L8182" i="12"/>
  <c r="M8182" i="12"/>
  <c r="N8181" i="12"/>
  <c r="I8182" i="12"/>
  <c r="J8182" i="12" s="1"/>
  <c r="H8183" i="12"/>
  <c r="M8183" i="12" s="1"/>
  <c r="F8185" i="12"/>
  <c r="G8185" i="12" s="1"/>
  <c r="E8184" i="12"/>
  <c r="P8182" i="12" l="1"/>
  <c r="Q8182" i="12"/>
  <c r="Q8183" i="12" s="1"/>
  <c r="R8181" i="12"/>
  <c r="N8182" i="12"/>
  <c r="I8183" i="12"/>
  <c r="J8183" i="12" s="1"/>
  <c r="L8183" i="12"/>
  <c r="N8183" i="12" s="1"/>
  <c r="H8184" i="12"/>
  <c r="F8186" i="12"/>
  <c r="G8186" i="12" s="1"/>
  <c r="E8185" i="12"/>
  <c r="P8183" i="12" l="1"/>
  <c r="R8183" i="12" s="1"/>
  <c r="R8182" i="12"/>
  <c r="L8184" i="12"/>
  <c r="M8184" i="12"/>
  <c r="I8184" i="12"/>
  <c r="J8184" i="12" s="1"/>
  <c r="H8185" i="12"/>
  <c r="F8187" i="12"/>
  <c r="G8187" i="12" s="1"/>
  <c r="E8186" i="12"/>
  <c r="P8184" i="12" l="1"/>
  <c r="Q8184" i="12"/>
  <c r="L8185" i="12"/>
  <c r="M8185" i="12"/>
  <c r="N8184" i="12"/>
  <c r="I8185" i="12"/>
  <c r="J8185" i="12" s="1"/>
  <c r="H8186" i="12"/>
  <c r="F8188" i="12"/>
  <c r="G8188" i="12" s="1"/>
  <c r="E8187" i="12"/>
  <c r="P8185" i="12" l="1"/>
  <c r="Q8185" i="12"/>
  <c r="R8184" i="12"/>
  <c r="L8186" i="12"/>
  <c r="M8186" i="12"/>
  <c r="N8185" i="12"/>
  <c r="I8186" i="12"/>
  <c r="J8186" i="12" s="1"/>
  <c r="H8187" i="12"/>
  <c r="M8187" i="12" s="1"/>
  <c r="F8189" i="12"/>
  <c r="G8189" i="12" s="1"/>
  <c r="E8188" i="12"/>
  <c r="P8186" i="12" l="1"/>
  <c r="Q8186" i="12"/>
  <c r="Q8187" i="12" s="1"/>
  <c r="R8185" i="12"/>
  <c r="N8186" i="12"/>
  <c r="I8187" i="12"/>
  <c r="J8187" i="12" s="1"/>
  <c r="L8187" i="12"/>
  <c r="N8187" i="12" s="1"/>
  <c r="H8188" i="12"/>
  <c r="E8189" i="12"/>
  <c r="F8190" i="12"/>
  <c r="G8190" i="12" s="1"/>
  <c r="P8187" i="12" l="1"/>
  <c r="R8187" i="12" s="1"/>
  <c r="R8186" i="12"/>
  <c r="L8188" i="12"/>
  <c r="M8188" i="12"/>
  <c r="I8188" i="12"/>
  <c r="J8188" i="12" s="1"/>
  <c r="H8189" i="12"/>
  <c r="F8191" i="12"/>
  <c r="G8191" i="12" s="1"/>
  <c r="E8190" i="12"/>
  <c r="P8188" i="12" l="1"/>
  <c r="Q8188" i="12"/>
  <c r="L8189" i="12"/>
  <c r="M8189" i="12"/>
  <c r="N8188" i="12"/>
  <c r="I8189" i="12"/>
  <c r="J8189" i="12" s="1"/>
  <c r="H8190" i="12"/>
  <c r="E8191" i="12"/>
  <c r="F8192" i="12"/>
  <c r="G8192" i="12" s="1"/>
  <c r="P8189" i="12" l="1"/>
  <c r="Q8189" i="12"/>
  <c r="R8188" i="12"/>
  <c r="L8190" i="12"/>
  <c r="M8190" i="12"/>
  <c r="N8189" i="12"/>
  <c r="I8190" i="12"/>
  <c r="J8190" i="12" s="1"/>
  <c r="H8191" i="12"/>
  <c r="M8191" i="12" s="1"/>
  <c r="F8193" i="12"/>
  <c r="G8193" i="12" s="1"/>
  <c r="E8192" i="12"/>
  <c r="P8190" i="12" l="1"/>
  <c r="Q8190" i="12"/>
  <c r="Q8191" i="12" s="1"/>
  <c r="R8189" i="12"/>
  <c r="N8190" i="12"/>
  <c r="I8191" i="12"/>
  <c r="J8191" i="12" s="1"/>
  <c r="L8191" i="12"/>
  <c r="N8191" i="12" s="1"/>
  <c r="H8192" i="12"/>
  <c r="E8193" i="12"/>
  <c r="F8194" i="12"/>
  <c r="G8194" i="12" s="1"/>
  <c r="P8191" i="12" l="1"/>
  <c r="R8191" i="12" s="1"/>
  <c r="R8190" i="12"/>
  <c r="L8192" i="12"/>
  <c r="M8192" i="12"/>
  <c r="I8192" i="12"/>
  <c r="J8192" i="12" s="1"/>
  <c r="H8193" i="12"/>
  <c r="F8195" i="12"/>
  <c r="G8195" i="12" s="1"/>
  <c r="E8194" i="12"/>
  <c r="P8192" i="12" l="1"/>
  <c r="Q8192" i="12"/>
  <c r="L8193" i="12"/>
  <c r="M8193" i="12"/>
  <c r="N8192" i="12"/>
  <c r="I8193" i="12"/>
  <c r="J8193" i="12" s="1"/>
  <c r="H8194" i="12"/>
  <c r="F8196" i="12"/>
  <c r="G8196" i="12" s="1"/>
  <c r="E8195" i="12"/>
  <c r="P8193" i="12" l="1"/>
  <c r="Q8193" i="12"/>
  <c r="R8192" i="12"/>
  <c r="L8194" i="12"/>
  <c r="M8194" i="12"/>
  <c r="N8193" i="12"/>
  <c r="I8194" i="12"/>
  <c r="J8194" i="12" s="1"/>
  <c r="H8195" i="12"/>
  <c r="M8195" i="12" s="1"/>
  <c r="F8197" i="12"/>
  <c r="G8197" i="12" s="1"/>
  <c r="E8196" i="12"/>
  <c r="P8194" i="12" l="1"/>
  <c r="Q8194" i="12"/>
  <c r="Q8195" i="12" s="1"/>
  <c r="R8193" i="12"/>
  <c r="N8194" i="12"/>
  <c r="I8195" i="12"/>
  <c r="J8195" i="12" s="1"/>
  <c r="L8195" i="12"/>
  <c r="N8195" i="12" s="1"/>
  <c r="H8196" i="12"/>
  <c r="M8196" i="12" s="1"/>
  <c r="E8197" i="12"/>
  <c r="F8198" i="12"/>
  <c r="G8198" i="12" s="1"/>
  <c r="P8195" i="12" l="1"/>
  <c r="Q8196" i="12"/>
  <c r="R8194" i="12"/>
  <c r="R8195" i="12"/>
  <c r="I8196" i="12"/>
  <c r="J8196" i="12" s="1"/>
  <c r="L8196" i="12"/>
  <c r="N8196" i="12" s="1"/>
  <c r="H8197" i="12"/>
  <c r="F8199" i="12"/>
  <c r="G8199" i="12" s="1"/>
  <c r="E8198" i="12"/>
  <c r="P8196" i="12" l="1"/>
  <c r="R8196" i="12" s="1"/>
  <c r="L8197" i="12"/>
  <c r="M8197" i="12"/>
  <c r="I8197" i="12"/>
  <c r="J8197" i="12" s="1"/>
  <c r="H8198" i="12"/>
  <c r="E8199" i="12"/>
  <c r="F8200" i="12"/>
  <c r="G8200" i="12" s="1"/>
  <c r="P8197" i="12" l="1"/>
  <c r="Q8197" i="12"/>
  <c r="L8198" i="12"/>
  <c r="M8198" i="12"/>
  <c r="N8197" i="12"/>
  <c r="I8198" i="12"/>
  <c r="J8198" i="12" s="1"/>
  <c r="H8199" i="12"/>
  <c r="F8201" i="12"/>
  <c r="G8201" i="12" s="1"/>
  <c r="E8200" i="12"/>
  <c r="P8198" i="12" l="1"/>
  <c r="Q8198" i="12"/>
  <c r="R8197" i="12"/>
  <c r="L8199" i="12"/>
  <c r="M8199" i="12"/>
  <c r="N8198" i="12"/>
  <c r="I8199" i="12"/>
  <c r="J8199" i="12" s="1"/>
  <c r="H8200" i="12"/>
  <c r="E8201" i="12"/>
  <c r="F8202" i="12"/>
  <c r="G8202" i="12" s="1"/>
  <c r="P8199" i="12" l="1"/>
  <c r="Q8199" i="12"/>
  <c r="R8198" i="12"/>
  <c r="L8200" i="12"/>
  <c r="M8200" i="12"/>
  <c r="N8199" i="12"/>
  <c r="I8200" i="12"/>
  <c r="J8200" i="12" s="1"/>
  <c r="H8201" i="12"/>
  <c r="F8203" i="12"/>
  <c r="G8203" i="12" s="1"/>
  <c r="E8202" i="12"/>
  <c r="P8200" i="12" l="1"/>
  <c r="Q8200" i="12"/>
  <c r="R8199" i="12"/>
  <c r="L8201" i="12"/>
  <c r="M8201" i="12"/>
  <c r="N8200" i="12"/>
  <c r="I8201" i="12"/>
  <c r="J8201" i="12" s="1"/>
  <c r="H8202" i="12"/>
  <c r="F8204" i="12"/>
  <c r="G8204" i="12" s="1"/>
  <c r="E8203" i="12"/>
  <c r="P8201" i="12" l="1"/>
  <c r="Q8201" i="12"/>
  <c r="R8200" i="12"/>
  <c r="L8202" i="12"/>
  <c r="M8202" i="12"/>
  <c r="N8201" i="12"/>
  <c r="I8202" i="12"/>
  <c r="J8202" i="12" s="1"/>
  <c r="H8203" i="12"/>
  <c r="F8205" i="12"/>
  <c r="G8205" i="12" s="1"/>
  <c r="E8204" i="12"/>
  <c r="R8201" i="12" l="1"/>
  <c r="P8202" i="12"/>
  <c r="Q8202" i="12"/>
  <c r="L8203" i="12"/>
  <c r="M8203" i="12"/>
  <c r="N8202" i="12"/>
  <c r="I8203" i="12"/>
  <c r="J8203" i="12" s="1"/>
  <c r="H8204" i="12"/>
  <c r="F8206" i="12"/>
  <c r="G8206" i="12" s="1"/>
  <c r="E8205" i="12"/>
  <c r="P8203" i="12" l="1"/>
  <c r="Q8203" i="12"/>
  <c r="R8202" i="12"/>
  <c r="L8204" i="12"/>
  <c r="M8204" i="12"/>
  <c r="N8203" i="12"/>
  <c r="I8204" i="12"/>
  <c r="J8204" i="12" s="1"/>
  <c r="H8205" i="12"/>
  <c r="E8206" i="12"/>
  <c r="F8207" i="12"/>
  <c r="G8207" i="12" s="1"/>
  <c r="P8204" i="12" l="1"/>
  <c r="Q8204" i="12"/>
  <c r="R8203" i="12"/>
  <c r="L8205" i="12"/>
  <c r="M8205" i="12"/>
  <c r="N8204" i="12"/>
  <c r="I8205" i="12"/>
  <c r="J8205" i="12" s="1"/>
  <c r="H8206" i="12"/>
  <c r="F8208" i="12"/>
  <c r="G8208" i="12" s="1"/>
  <c r="E8207" i="12"/>
  <c r="P8205" i="12" l="1"/>
  <c r="Q8205" i="12"/>
  <c r="R8204" i="12"/>
  <c r="L8206" i="12"/>
  <c r="M8206" i="12"/>
  <c r="N8205" i="12"/>
  <c r="I8206" i="12"/>
  <c r="J8206" i="12" s="1"/>
  <c r="H8207" i="12"/>
  <c r="E8208" i="12"/>
  <c r="F8209" i="12"/>
  <c r="G8209" i="12" s="1"/>
  <c r="P8206" i="12" l="1"/>
  <c r="Q8206" i="12"/>
  <c r="R8205" i="12"/>
  <c r="L8207" i="12"/>
  <c r="M8207" i="12"/>
  <c r="N8206" i="12"/>
  <c r="I8207" i="12"/>
  <c r="J8207" i="12" s="1"/>
  <c r="H8208" i="12"/>
  <c r="F8210" i="12"/>
  <c r="G8210" i="12" s="1"/>
  <c r="E8209" i="12"/>
  <c r="P8207" i="12" l="1"/>
  <c r="Q8207" i="12"/>
  <c r="R8206" i="12"/>
  <c r="L8208" i="12"/>
  <c r="M8208" i="12"/>
  <c r="N8207" i="12"/>
  <c r="I8208" i="12"/>
  <c r="J8208" i="12" s="1"/>
  <c r="H8209" i="12"/>
  <c r="M8209" i="12" s="1"/>
  <c r="E8210" i="12"/>
  <c r="F8211" i="12"/>
  <c r="G8211" i="12" s="1"/>
  <c r="P8208" i="12" l="1"/>
  <c r="Q8208" i="12"/>
  <c r="Q8209" i="12" s="1"/>
  <c r="R8207" i="12"/>
  <c r="N8208" i="12"/>
  <c r="I8209" i="12"/>
  <c r="J8209" i="12" s="1"/>
  <c r="L8209" i="12"/>
  <c r="N8209" i="12" s="1"/>
  <c r="H8210" i="12"/>
  <c r="F8212" i="12"/>
  <c r="G8212" i="12" s="1"/>
  <c r="E8211" i="12"/>
  <c r="P8209" i="12" l="1"/>
  <c r="R8209" i="12" s="1"/>
  <c r="R8208" i="12"/>
  <c r="L8210" i="12"/>
  <c r="M8210" i="12"/>
  <c r="I8210" i="12"/>
  <c r="J8210" i="12" s="1"/>
  <c r="H8211" i="12"/>
  <c r="F8213" i="12"/>
  <c r="G8213" i="12" s="1"/>
  <c r="E8212" i="12"/>
  <c r="P8210" i="12" l="1"/>
  <c r="Q8210" i="12"/>
  <c r="L8211" i="12"/>
  <c r="M8211" i="12"/>
  <c r="N8210" i="12"/>
  <c r="I8211" i="12"/>
  <c r="J8211" i="12" s="1"/>
  <c r="H8212" i="12"/>
  <c r="E8213" i="12"/>
  <c r="F8214" i="12"/>
  <c r="G8214" i="12" s="1"/>
  <c r="P8211" i="12" l="1"/>
  <c r="Q8211" i="12"/>
  <c r="R8210" i="12"/>
  <c r="L8212" i="12"/>
  <c r="M8212" i="12"/>
  <c r="N8211" i="12"/>
  <c r="I8212" i="12"/>
  <c r="J8212" i="12" s="1"/>
  <c r="H8213" i="12"/>
  <c r="F8215" i="12"/>
  <c r="G8215" i="12" s="1"/>
  <c r="E8214" i="12"/>
  <c r="P8212" i="12" l="1"/>
  <c r="Q8212" i="12"/>
  <c r="R8211" i="12"/>
  <c r="L8213" i="12"/>
  <c r="M8213" i="12"/>
  <c r="N8212" i="12"/>
  <c r="I8213" i="12"/>
  <c r="J8213" i="12" s="1"/>
  <c r="H8214" i="12"/>
  <c r="E8215" i="12"/>
  <c r="F8216" i="12"/>
  <c r="G8216" i="12" s="1"/>
  <c r="P8213" i="12" l="1"/>
  <c r="Q8213" i="12"/>
  <c r="R8212" i="12"/>
  <c r="L8214" i="12"/>
  <c r="M8214" i="12"/>
  <c r="N8213" i="12"/>
  <c r="I8214" i="12"/>
  <c r="J8214" i="12" s="1"/>
  <c r="H8215" i="12"/>
  <c r="F8217" i="12"/>
  <c r="G8217" i="12" s="1"/>
  <c r="E8216" i="12"/>
  <c r="P8214" i="12" l="1"/>
  <c r="Q8214" i="12"/>
  <c r="R8213" i="12"/>
  <c r="L8215" i="12"/>
  <c r="M8215" i="12"/>
  <c r="N8214" i="12"/>
  <c r="I8215" i="12"/>
  <c r="J8215" i="12" s="1"/>
  <c r="H8216" i="12"/>
  <c r="M8216" i="12" s="1"/>
  <c r="E8217" i="12"/>
  <c r="F8218" i="12"/>
  <c r="G8218" i="12" s="1"/>
  <c r="P8215" i="12" l="1"/>
  <c r="Q8215" i="12"/>
  <c r="Q8216" i="12" s="1"/>
  <c r="R8214" i="12"/>
  <c r="N8215" i="12"/>
  <c r="I8216" i="12"/>
  <c r="J8216" i="12" s="1"/>
  <c r="L8216" i="12"/>
  <c r="N8216" i="12" s="1"/>
  <c r="H8217" i="12"/>
  <c r="F8219" i="12"/>
  <c r="G8219" i="12" s="1"/>
  <c r="E8218" i="12"/>
  <c r="P8216" i="12" l="1"/>
  <c r="R8216" i="12" s="1"/>
  <c r="R8215" i="12"/>
  <c r="L8217" i="12"/>
  <c r="M8217" i="12"/>
  <c r="I8217" i="12"/>
  <c r="J8217" i="12" s="1"/>
  <c r="H8218" i="12"/>
  <c r="E8219" i="12"/>
  <c r="F8220" i="12"/>
  <c r="G8220" i="12" s="1"/>
  <c r="P8217" i="12" l="1"/>
  <c r="Q8217" i="12"/>
  <c r="L8218" i="12"/>
  <c r="M8218" i="12"/>
  <c r="N8217" i="12"/>
  <c r="I8218" i="12"/>
  <c r="J8218" i="12" s="1"/>
  <c r="H8219" i="12"/>
  <c r="F8221" i="12"/>
  <c r="G8221" i="12" s="1"/>
  <c r="E8220" i="12"/>
  <c r="P8218" i="12" l="1"/>
  <c r="Q8218" i="12"/>
  <c r="R8217" i="12"/>
  <c r="L8219" i="12"/>
  <c r="M8219" i="12"/>
  <c r="N8218" i="12"/>
  <c r="I8219" i="12"/>
  <c r="J8219" i="12" s="1"/>
  <c r="H8220" i="12"/>
  <c r="M8220" i="12" s="1"/>
  <c r="E8221" i="12"/>
  <c r="F8222" i="12"/>
  <c r="G8222" i="12" s="1"/>
  <c r="P8219" i="12" l="1"/>
  <c r="Q8219" i="12"/>
  <c r="Q8220" i="12" s="1"/>
  <c r="R8218" i="12"/>
  <c r="N8219" i="12"/>
  <c r="I8220" i="12"/>
  <c r="J8220" i="12" s="1"/>
  <c r="L8220" i="12"/>
  <c r="N8220" i="12" s="1"/>
  <c r="H8221" i="12"/>
  <c r="M8221" i="12" s="1"/>
  <c r="F8223" i="12"/>
  <c r="G8223" i="12" s="1"/>
  <c r="E8222" i="12"/>
  <c r="P8220" i="12" l="1"/>
  <c r="R8220" i="12" s="1"/>
  <c r="Q8221" i="12"/>
  <c r="R8219" i="12"/>
  <c r="I8221" i="12"/>
  <c r="J8221" i="12" s="1"/>
  <c r="L8221" i="12"/>
  <c r="N8221" i="12" s="1"/>
  <c r="H8222" i="12"/>
  <c r="M8222" i="12" s="1"/>
  <c r="F8224" i="12"/>
  <c r="G8224" i="12" s="1"/>
  <c r="E8223" i="12"/>
  <c r="P8221" i="12" l="1"/>
  <c r="R8221" i="12" s="1"/>
  <c r="Q8222" i="12"/>
  <c r="I8222" i="12"/>
  <c r="J8222" i="12" s="1"/>
  <c r="L8222" i="12"/>
  <c r="N8222" i="12" s="1"/>
  <c r="H8223" i="12"/>
  <c r="M8223" i="12" s="1"/>
  <c r="F8225" i="12"/>
  <c r="G8225" i="12" s="1"/>
  <c r="E8224" i="12"/>
  <c r="P8222" i="12" l="1"/>
  <c r="R8222" i="12" s="1"/>
  <c r="Q8223" i="12"/>
  <c r="I8223" i="12"/>
  <c r="J8223" i="12" s="1"/>
  <c r="L8223" i="12"/>
  <c r="N8223" i="12" s="1"/>
  <c r="H8224" i="12"/>
  <c r="M8224" i="12" s="1"/>
  <c r="E8225" i="12"/>
  <c r="F8226" i="12"/>
  <c r="G8226" i="12" s="1"/>
  <c r="P8223" i="12" l="1"/>
  <c r="R8223" i="12" s="1"/>
  <c r="Q8224" i="12"/>
  <c r="I8224" i="12"/>
  <c r="J8224" i="12" s="1"/>
  <c r="L8224" i="12"/>
  <c r="N8224" i="12" s="1"/>
  <c r="H8225" i="12"/>
  <c r="F8227" i="12"/>
  <c r="G8227" i="12" s="1"/>
  <c r="E8226" i="12"/>
  <c r="P8224" i="12" l="1"/>
  <c r="R8224" i="12" s="1"/>
  <c r="L8225" i="12"/>
  <c r="M8225" i="12"/>
  <c r="I8225" i="12"/>
  <c r="J8225" i="12" s="1"/>
  <c r="H8226" i="12"/>
  <c r="E8227" i="12"/>
  <c r="F8228" i="12"/>
  <c r="G8228" i="12" s="1"/>
  <c r="P8225" i="12" l="1"/>
  <c r="Q8225" i="12"/>
  <c r="L8226" i="12"/>
  <c r="M8226" i="12"/>
  <c r="N8225" i="12"/>
  <c r="I8226" i="12"/>
  <c r="J8226" i="12" s="1"/>
  <c r="H8227" i="12"/>
  <c r="E8228" i="12"/>
  <c r="F8229" i="12"/>
  <c r="G8229" i="12" s="1"/>
  <c r="P8226" i="12" l="1"/>
  <c r="Q8226" i="12"/>
  <c r="R8225" i="12"/>
  <c r="L8227" i="12"/>
  <c r="M8227" i="12"/>
  <c r="N8226" i="12"/>
  <c r="I8227" i="12"/>
  <c r="J8227" i="12" s="1"/>
  <c r="H8228" i="12"/>
  <c r="F8230" i="12"/>
  <c r="G8230" i="12" s="1"/>
  <c r="E8229" i="12"/>
  <c r="P8227" i="12" l="1"/>
  <c r="Q8227" i="12"/>
  <c r="R8226" i="12"/>
  <c r="L8228" i="12"/>
  <c r="M8228" i="12"/>
  <c r="N8227" i="12"/>
  <c r="I8228" i="12"/>
  <c r="J8228" i="12" s="1"/>
  <c r="H8229" i="12"/>
  <c r="E8230" i="12"/>
  <c r="F8231" i="12"/>
  <c r="G8231" i="12" s="1"/>
  <c r="P8228" i="12" l="1"/>
  <c r="Q8228" i="12"/>
  <c r="R8227" i="12"/>
  <c r="L8229" i="12"/>
  <c r="M8229" i="12"/>
  <c r="N8228" i="12"/>
  <c r="I8229" i="12"/>
  <c r="J8229" i="12" s="1"/>
  <c r="H8230" i="12"/>
  <c r="F8232" i="12"/>
  <c r="G8232" i="12" s="1"/>
  <c r="E8231" i="12"/>
  <c r="P8229" i="12" l="1"/>
  <c r="Q8229" i="12"/>
  <c r="R8228" i="12"/>
  <c r="L8230" i="12"/>
  <c r="M8230" i="12"/>
  <c r="N8229" i="12"/>
  <c r="I8230" i="12"/>
  <c r="J8230" i="12" s="1"/>
  <c r="H8231" i="12"/>
  <c r="F8233" i="12"/>
  <c r="G8233" i="12" s="1"/>
  <c r="E8232" i="12"/>
  <c r="P8230" i="12" l="1"/>
  <c r="Q8230" i="12"/>
  <c r="R8229" i="12"/>
  <c r="L8231" i="12"/>
  <c r="M8231" i="12"/>
  <c r="N8230" i="12"/>
  <c r="I8231" i="12"/>
  <c r="J8231" i="12" s="1"/>
  <c r="H8232" i="12"/>
  <c r="E8233" i="12"/>
  <c r="F8234" i="12"/>
  <c r="G8234" i="12" s="1"/>
  <c r="P8231" i="12" l="1"/>
  <c r="Q8231" i="12"/>
  <c r="R8230" i="12"/>
  <c r="L8232" i="12"/>
  <c r="M8232" i="12"/>
  <c r="N8231" i="12"/>
  <c r="I8232" i="12"/>
  <c r="J8232" i="12" s="1"/>
  <c r="H8233" i="12"/>
  <c r="F8235" i="12"/>
  <c r="G8235" i="12" s="1"/>
  <c r="E8234" i="12"/>
  <c r="P8232" i="12" l="1"/>
  <c r="Q8232" i="12"/>
  <c r="R8231" i="12"/>
  <c r="L8233" i="12"/>
  <c r="M8233" i="12"/>
  <c r="N8232" i="12"/>
  <c r="I8233" i="12"/>
  <c r="J8233" i="12" s="1"/>
  <c r="H8234" i="12"/>
  <c r="M8234" i="12" s="1"/>
  <c r="F8236" i="12"/>
  <c r="G8236" i="12" s="1"/>
  <c r="E8235" i="12"/>
  <c r="P8233" i="12" l="1"/>
  <c r="Q8233" i="12"/>
  <c r="Q8234" i="12" s="1"/>
  <c r="R8232" i="12"/>
  <c r="N8233" i="12"/>
  <c r="I8234" i="12"/>
  <c r="J8234" i="12" s="1"/>
  <c r="L8234" i="12"/>
  <c r="N8234" i="12" s="1"/>
  <c r="H8235" i="12"/>
  <c r="F8237" i="12"/>
  <c r="G8237" i="12" s="1"/>
  <c r="E8236" i="12"/>
  <c r="P8234" i="12" l="1"/>
  <c r="R8234" i="12" s="1"/>
  <c r="R8233" i="12"/>
  <c r="L8235" i="12"/>
  <c r="M8235" i="12"/>
  <c r="I8235" i="12"/>
  <c r="J8235" i="12" s="1"/>
  <c r="H8236" i="12"/>
  <c r="F8238" i="12"/>
  <c r="G8238" i="12" s="1"/>
  <c r="E8237" i="12"/>
  <c r="P8235" i="12" l="1"/>
  <c r="Q8235" i="12"/>
  <c r="L8236" i="12"/>
  <c r="M8236" i="12"/>
  <c r="N8235" i="12"/>
  <c r="I8236" i="12"/>
  <c r="J8236" i="12" s="1"/>
  <c r="H8237" i="12"/>
  <c r="F8239" i="12"/>
  <c r="G8239" i="12" s="1"/>
  <c r="E8238" i="12"/>
  <c r="P8236" i="12" l="1"/>
  <c r="Q8236" i="12"/>
  <c r="R8235" i="12"/>
  <c r="L8237" i="12"/>
  <c r="M8237" i="12"/>
  <c r="N8236" i="12"/>
  <c r="I8237" i="12"/>
  <c r="J8237" i="12" s="1"/>
  <c r="H8238" i="12"/>
  <c r="M8238" i="12" s="1"/>
  <c r="E8239" i="12"/>
  <c r="F8240" i="12"/>
  <c r="G8240" i="12" s="1"/>
  <c r="P8237" i="12" l="1"/>
  <c r="Q8237" i="12"/>
  <c r="Q8238" i="12" s="1"/>
  <c r="R8236" i="12"/>
  <c r="N8237" i="12"/>
  <c r="I8238" i="12"/>
  <c r="J8238" i="12" s="1"/>
  <c r="L8238" i="12"/>
  <c r="N8238" i="12" s="1"/>
  <c r="H8239" i="12"/>
  <c r="M8239" i="12" s="1"/>
  <c r="F8241" i="12"/>
  <c r="G8241" i="12" s="1"/>
  <c r="E8240" i="12"/>
  <c r="P8238" i="12" l="1"/>
  <c r="R8238" i="12" s="1"/>
  <c r="Q8239" i="12"/>
  <c r="R8237" i="12"/>
  <c r="I8239" i="12"/>
  <c r="J8239" i="12" s="1"/>
  <c r="L8239" i="12"/>
  <c r="N8239" i="12" s="1"/>
  <c r="H8240" i="12"/>
  <c r="E8241" i="12"/>
  <c r="F8242" i="12"/>
  <c r="G8242" i="12" s="1"/>
  <c r="P8239" i="12" l="1"/>
  <c r="R8239" i="12" s="1"/>
  <c r="L8240" i="12"/>
  <c r="M8240" i="12"/>
  <c r="I8240" i="12"/>
  <c r="J8240" i="12" s="1"/>
  <c r="H8241" i="12"/>
  <c r="F8243" i="12"/>
  <c r="G8243" i="12" s="1"/>
  <c r="E8242" i="12"/>
  <c r="P8240" i="12" l="1"/>
  <c r="Q8240" i="12"/>
  <c r="L8241" i="12"/>
  <c r="M8241" i="12"/>
  <c r="N8240" i="12"/>
  <c r="I8241" i="12"/>
  <c r="J8241" i="12" s="1"/>
  <c r="H8242" i="12"/>
  <c r="E8243" i="12"/>
  <c r="F8244" i="12"/>
  <c r="G8244" i="12" s="1"/>
  <c r="P8241" i="12" l="1"/>
  <c r="Q8241" i="12"/>
  <c r="R8240" i="12"/>
  <c r="L8242" i="12"/>
  <c r="M8242" i="12"/>
  <c r="N8241" i="12"/>
  <c r="I8242" i="12"/>
  <c r="J8242" i="12" s="1"/>
  <c r="H8243" i="12"/>
  <c r="M8243" i="12" s="1"/>
  <c r="F8245" i="12"/>
  <c r="G8245" i="12" s="1"/>
  <c r="E8244" i="12"/>
  <c r="P8242" i="12" l="1"/>
  <c r="Q8242" i="12"/>
  <c r="Q8243" i="12" s="1"/>
  <c r="R8241" i="12"/>
  <c r="N8242" i="12"/>
  <c r="I8243" i="12"/>
  <c r="J8243" i="12" s="1"/>
  <c r="L8243" i="12"/>
  <c r="N8243" i="12" s="1"/>
  <c r="H8244" i="12"/>
  <c r="M8244" i="12" s="1"/>
  <c r="E8245" i="12"/>
  <c r="F8246" i="12"/>
  <c r="G8246" i="12" s="1"/>
  <c r="P8243" i="12" l="1"/>
  <c r="R8243" i="12" s="1"/>
  <c r="Q8244" i="12"/>
  <c r="R8242" i="12"/>
  <c r="I8244" i="12"/>
  <c r="J8244" i="12" s="1"/>
  <c r="L8244" i="12"/>
  <c r="N8244" i="12" s="1"/>
  <c r="H8245" i="12"/>
  <c r="F8247" i="12"/>
  <c r="G8247" i="12" s="1"/>
  <c r="E8246" i="12"/>
  <c r="P8244" i="12" l="1"/>
  <c r="R8244" i="12" s="1"/>
  <c r="L8245" i="12"/>
  <c r="M8245" i="12"/>
  <c r="I8245" i="12"/>
  <c r="J8245" i="12" s="1"/>
  <c r="H8246" i="12"/>
  <c r="F8248" i="12"/>
  <c r="G8248" i="12" s="1"/>
  <c r="E8247" i="12"/>
  <c r="P8245" i="12" l="1"/>
  <c r="Q8245" i="12"/>
  <c r="L8246" i="12"/>
  <c r="M8246" i="12"/>
  <c r="N8245" i="12"/>
  <c r="I8246" i="12"/>
  <c r="J8246" i="12" s="1"/>
  <c r="H8247" i="12"/>
  <c r="F8249" i="12"/>
  <c r="G8249" i="12" s="1"/>
  <c r="E8248" i="12"/>
  <c r="P8246" i="12" l="1"/>
  <c r="Q8246" i="12"/>
  <c r="R8245" i="12"/>
  <c r="L8247" i="12"/>
  <c r="M8247" i="12"/>
  <c r="N8246" i="12"/>
  <c r="I8247" i="12"/>
  <c r="J8247" i="12" s="1"/>
  <c r="H8248" i="12"/>
  <c r="E8249" i="12"/>
  <c r="F8250" i="12"/>
  <c r="G8250" i="12" s="1"/>
  <c r="P8247" i="12" l="1"/>
  <c r="Q8247" i="12"/>
  <c r="R8246" i="12"/>
  <c r="L8248" i="12"/>
  <c r="M8248" i="12"/>
  <c r="N8247" i="12"/>
  <c r="I8248" i="12"/>
  <c r="J8248" i="12" s="1"/>
  <c r="H8249" i="12"/>
  <c r="E8250" i="12"/>
  <c r="F8251" i="12"/>
  <c r="G8251" i="12" s="1"/>
  <c r="P8248" i="12" l="1"/>
  <c r="Q8248" i="12"/>
  <c r="R8247" i="12"/>
  <c r="L8249" i="12"/>
  <c r="M8249" i="12"/>
  <c r="N8248" i="12"/>
  <c r="I8249" i="12"/>
  <c r="J8249" i="12" s="1"/>
  <c r="H8250" i="12"/>
  <c r="F8252" i="12"/>
  <c r="G8252" i="12" s="1"/>
  <c r="E8251" i="12"/>
  <c r="P8249" i="12" l="1"/>
  <c r="Q8249" i="12"/>
  <c r="R8249" i="12" s="1"/>
  <c r="R8248" i="12"/>
  <c r="L8250" i="12"/>
  <c r="M8250" i="12"/>
  <c r="N8249" i="12"/>
  <c r="I8250" i="12"/>
  <c r="J8250" i="12" s="1"/>
  <c r="H8251" i="12"/>
  <c r="E8252" i="12"/>
  <c r="F8253" i="12"/>
  <c r="G8253" i="12" s="1"/>
  <c r="P8250" i="12" l="1"/>
  <c r="Q8250" i="12"/>
  <c r="L8251" i="12"/>
  <c r="M8251" i="12"/>
  <c r="N8250" i="12"/>
  <c r="I8251" i="12"/>
  <c r="J8251" i="12" s="1"/>
  <c r="H8252" i="12"/>
  <c r="F8254" i="12"/>
  <c r="G8254" i="12" s="1"/>
  <c r="E8253" i="12"/>
  <c r="P8251" i="12" l="1"/>
  <c r="Q8251" i="12"/>
  <c r="R8250" i="12"/>
  <c r="L8252" i="12"/>
  <c r="M8252" i="12"/>
  <c r="N8251" i="12"/>
  <c r="I8252" i="12"/>
  <c r="J8252" i="12" s="1"/>
  <c r="H8253" i="12"/>
  <c r="E8254" i="12"/>
  <c r="F8255" i="12"/>
  <c r="G8255" i="12" s="1"/>
  <c r="P8252" i="12" l="1"/>
  <c r="Q8252" i="12"/>
  <c r="R8251" i="12"/>
  <c r="L8253" i="12"/>
  <c r="M8253" i="12"/>
  <c r="N8252" i="12"/>
  <c r="I8253" i="12"/>
  <c r="J8253" i="12" s="1"/>
  <c r="H8254" i="12"/>
  <c r="F8256" i="12"/>
  <c r="G8256" i="12" s="1"/>
  <c r="E8255" i="12"/>
  <c r="P8253" i="12" l="1"/>
  <c r="Q8253" i="12"/>
  <c r="R8252" i="12"/>
  <c r="L8254" i="12"/>
  <c r="M8254" i="12"/>
  <c r="N8253" i="12"/>
  <c r="I8254" i="12"/>
  <c r="J8254" i="12" s="1"/>
  <c r="H8255" i="12"/>
  <c r="M8255" i="12" s="1"/>
  <c r="E8256" i="12"/>
  <c r="F8257" i="12"/>
  <c r="G8257" i="12" s="1"/>
  <c r="P8254" i="12" l="1"/>
  <c r="Q8254" i="12"/>
  <c r="Q8255" i="12" s="1"/>
  <c r="R8253" i="12"/>
  <c r="N8254" i="12"/>
  <c r="I8255" i="12"/>
  <c r="J8255" i="12" s="1"/>
  <c r="L8255" i="12"/>
  <c r="N8255" i="12" s="1"/>
  <c r="H8256" i="12"/>
  <c r="F8258" i="12"/>
  <c r="G8258" i="12" s="1"/>
  <c r="E8257" i="12"/>
  <c r="P8255" i="12" l="1"/>
  <c r="R8255" i="12" s="1"/>
  <c r="R8254" i="12"/>
  <c r="L8256" i="12"/>
  <c r="M8256" i="12"/>
  <c r="I8256" i="12"/>
  <c r="J8256" i="12" s="1"/>
  <c r="H8257" i="12"/>
  <c r="E8258" i="12"/>
  <c r="F8259" i="12"/>
  <c r="G8259" i="12" s="1"/>
  <c r="P8256" i="12" l="1"/>
  <c r="Q8256" i="12"/>
  <c r="L8257" i="12"/>
  <c r="M8257" i="12"/>
  <c r="N8256" i="12"/>
  <c r="I8257" i="12"/>
  <c r="J8257" i="12" s="1"/>
  <c r="H8258" i="12"/>
  <c r="F8260" i="12"/>
  <c r="G8260" i="12" s="1"/>
  <c r="E8259" i="12"/>
  <c r="P8257" i="12" l="1"/>
  <c r="Q8257" i="12"/>
  <c r="R8256" i="12"/>
  <c r="L8258" i="12"/>
  <c r="M8258" i="12"/>
  <c r="N8257" i="12"/>
  <c r="I8258" i="12"/>
  <c r="J8258" i="12" s="1"/>
  <c r="H8259" i="12"/>
  <c r="E8260" i="12"/>
  <c r="F8261" i="12"/>
  <c r="G8261" i="12" s="1"/>
  <c r="P8258" i="12" l="1"/>
  <c r="Q8258" i="12"/>
  <c r="R8257" i="12"/>
  <c r="L8259" i="12"/>
  <c r="M8259" i="12"/>
  <c r="N8258" i="12"/>
  <c r="I8259" i="12"/>
  <c r="J8259" i="12" s="1"/>
  <c r="H8260" i="12"/>
  <c r="F8262" i="12"/>
  <c r="G8262" i="12" s="1"/>
  <c r="E8261" i="12"/>
  <c r="P8259" i="12" l="1"/>
  <c r="Q8259" i="12"/>
  <c r="R8258" i="12"/>
  <c r="L8260" i="12"/>
  <c r="M8260" i="12"/>
  <c r="N8259" i="12"/>
  <c r="I8260" i="12"/>
  <c r="J8260" i="12" s="1"/>
  <c r="H8261" i="12"/>
  <c r="F8263" i="12"/>
  <c r="G8263" i="12" s="1"/>
  <c r="E8262" i="12"/>
  <c r="P8260" i="12" l="1"/>
  <c r="Q8260" i="12"/>
  <c r="R8259" i="12"/>
  <c r="L8261" i="12"/>
  <c r="M8261" i="12"/>
  <c r="N8260" i="12"/>
  <c r="I8261" i="12"/>
  <c r="J8261" i="12" s="1"/>
  <c r="H8262" i="12"/>
  <c r="F8264" i="12"/>
  <c r="G8264" i="12" s="1"/>
  <c r="E8263" i="12"/>
  <c r="R8260" i="12" l="1"/>
  <c r="P8261" i="12"/>
  <c r="Q8261" i="12"/>
  <c r="L8262" i="12"/>
  <c r="M8262" i="12"/>
  <c r="N8261" i="12"/>
  <c r="I8262" i="12"/>
  <c r="J8262" i="12" s="1"/>
  <c r="H8263" i="12"/>
  <c r="E8264" i="12"/>
  <c r="F8265" i="12"/>
  <c r="G8265" i="12" s="1"/>
  <c r="P8262" i="12" l="1"/>
  <c r="Q8262" i="12"/>
  <c r="R8261" i="12"/>
  <c r="L8263" i="12"/>
  <c r="M8263" i="12"/>
  <c r="N8262" i="12"/>
  <c r="I8263" i="12"/>
  <c r="J8263" i="12" s="1"/>
  <c r="H8264" i="12"/>
  <c r="F8266" i="12"/>
  <c r="G8266" i="12" s="1"/>
  <c r="E8265" i="12"/>
  <c r="P8263" i="12" l="1"/>
  <c r="Q8263" i="12"/>
  <c r="R8262" i="12"/>
  <c r="L8264" i="12"/>
  <c r="M8264" i="12"/>
  <c r="N8263" i="12"/>
  <c r="I8264" i="12"/>
  <c r="J8264" i="12" s="1"/>
  <c r="H8265" i="12"/>
  <c r="M8265" i="12" s="1"/>
  <c r="E8266" i="12"/>
  <c r="F8267" i="12"/>
  <c r="G8267" i="12" s="1"/>
  <c r="P8264" i="12" l="1"/>
  <c r="Q8264" i="12"/>
  <c r="Q8265" i="12" s="1"/>
  <c r="R8263" i="12"/>
  <c r="N8264" i="12"/>
  <c r="I8265" i="12"/>
  <c r="J8265" i="12" s="1"/>
  <c r="L8265" i="12"/>
  <c r="N8265" i="12" s="1"/>
  <c r="H8266" i="12"/>
  <c r="F8268" i="12"/>
  <c r="G8268" i="12" s="1"/>
  <c r="E8267" i="12"/>
  <c r="R8264" i="12" l="1"/>
  <c r="P8265" i="12"/>
  <c r="L8266" i="12"/>
  <c r="M8266" i="12"/>
  <c r="I8266" i="12"/>
  <c r="J8266" i="12" s="1"/>
  <c r="H8267" i="12"/>
  <c r="F8269" i="12"/>
  <c r="G8269" i="12" s="1"/>
  <c r="E8268" i="12"/>
  <c r="P8266" i="12" l="1"/>
  <c r="R8265" i="12"/>
  <c r="Q8266" i="12"/>
  <c r="L8267" i="12"/>
  <c r="M8267" i="12"/>
  <c r="N8266" i="12"/>
  <c r="I8267" i="12"/>
  <c r="J8267" i="12" s="1"/>
  <c r="H8268" i="12"/>
  <c r="F8270" i="12"/>
  <c r="G8270" i="12" s="1"/>
  <c r="E8269" i="12"/>
  <c r="P8267" i="12" l="1"/>
  <c r="Q8267" i="12"/>
  <c r="R8266" i="12"/>
  <c r="L8268" i="12"/>
  <c r="M8268" i="12"/>
  <c r="N8267" i="12"/>
  <c r="I8268" i="12"/>
  <c r="J8268" i="12" s="1"/>
  <c r="H8269" i="12"/>
  <c r="F8271" i="12"/>
  <c r="G8271" i="12" s="1"/>
  <c r="E8270" i="12"/>
  <c r="P8268" i="12" l="1"/>
  <c r="Q8268" i="12"/>
  <c r="R8267" i="12"/>
  <c r="L8269" i="12"/>
  <c r="M8269" i="12"/>
  <c r="N8268" i="12"/>
  <c r="I8269" i="12"/>
  <c r="J8269" i="12" s="1"/>
  <c r="H8270" i="12"/>
  <c r="M8270" i="12" s="1"/>
  <c r="E8271" i="12"/>
  <c r="F8272" i="12"/>
  <c r="G8272" i="12" s="1"/>
  <c r="P8269" i="12" l="1"/>
  <c r="Q8269" i="12"/>
  <c r="Q8270" i="12" s="1"/>
  <c r="R8268" i="12"/>
  <c r="N8269" i="12"/>
  <c r="I8270" i="12"/>
  <c r="J8270" i="12" s="1"/>
  <c r="L8270" i="12"/>
  <c r="N8270" i="12" s="1"/>
  <c r="H8271" i="12"/>
  <c r="F8273" i="12"/>
  <c r="G8273" i="12" s="1"/>
  <c r="E8272" i="12"/>
  <c r="P8270" i="12" l="1"/>
  <c r="R8270" i="12" s="1"/>
  <c r="R8269" i="12"/>
  <c r="L8271" i="12"/>
  <c r="M8271" i="12"/>
  <c r="I8271" i="12"/>
  <c r="J8271" i="12" s="1"/>
  <c r="H8272" i="12"/>
  <c r="F8274" i="12"/>
  <c r="G8274" i="12" s="1"/>
  <c r="E8273" i="12"/>
  <c r="P8271" i="12" l="1"/>
  <c r="Q8271" i="12"/>
  <c r="L8272" i="12"/>
  <c r="M8272" i="12"/>
  <c r="N8271" i="12"/>
  <c r="I8272" i="12"/>
  <c r="J8272" i="12" s="1"/>
  <c r="H8273" i="12"/>
  <c r="F8275" i="12"/>
  <c r="G8275" i="12" s="1"/>
  <c r="E8274" i="12"/>
  <c r="P8272" i="12" l="1"/>
  <c r="Q8272" i="12"/>
  <c r="R8271" i="12"/>
  <c r="L8273" i="12"/>
  <c r="M8273" i="12"/>
  <c r="N8272" i="12"/>
  <c r="I8273" i="12"/>
  <c r="J8273" i="12" s="1"/>
  <c r="H8274" i="12"/>
  <c r="F8276" i="12"/>
  <c r="G8276" i="12" s="1"/>
  <c r="E8275" i="12"/>
  <c r="P8273" i="12" l="1"/>
  <c r="Q8273" i="12"/>
  <c r="R8272" i="12"/>
  <c r="L8274" i="12"/>
  <c r="M8274" i="12"/>
  <c r="N8273" i="12"/>
  <c r="I8274" i="12"/>
  <c r="J8274" i="12" s="1"/>
  <c r="H8275" i="12"/>
  <c r="F8277" i="12"/>
  <c r="G8277" i="12" s="1"/>
  <c r="E8276" i="12"/>
  <c r="P8274" i="12" l="1"/>
  <c r="Q8274" i="12"/>
  <c r="R8273" i="12"/>
  <c r="L8275" i="12"/>
  <c r="M8275" i="12"/>
  <c r="N8274" i="12"/>
  <c r="I8275" i="12"/>
  <c r="J8275" i="12" s="1"/>
  <c r="H8276" i="12"/>
  <c r="F8278" i="12"/>
  <c r="G8278" i="12" s="1"/>
  <c r="E8277" i="12"/>
  <c r="P8275" i="12" l="1"/>
  <c r="Q8275" i="12"/>
  <c r="R8274" i="12"/>
  <c r="L8276" i="12"/>
  <c r="M8276" i="12"/>
  <c r="N8275" i="12"/>
  <c r="I8276" i="12"/>
  <c r="J8276" i="12" s="1"/>
  <c r="H8277" i="12"/>
  <c r="E8278" i="12"/>
  <c r="F8279" i="12"/>
  <c r="G8279" i="12" s="1"/>
  <c r="P8276" i="12" l="1"/>
  <c r="Q8276" i="12"/>
  <c r="R8275" i="12"/>
  <c r="L8277" i="12"/>
  <c r="M8277" i="12"/>
  <c r="N8276" i="12"/>
  <c r="I8277" i="12"/>
  <c r="J8277" i="12" s="1"/>
  <c r="H8278" i="12"/>
  <c r="F8280" i="12"/>
  <c r="G8280" i="12" s="1"/>
  <c r="E8279" i="12"/>
  <c r="P8277" i="12" l="1"/>
  <c r="Q8277" i="12"/>
  <c r="R8276" i="12"/>
  <c r="L8278" i="12"/>
  <c r="M8278" i="12"/>
  <c r="N8277" i="12"/>
  <c r="I8278" i="12"/>
  <c r="J8278" i="12" s="1"/>
  <c r="H8279" i="12"/>
  <c r="E8280" i="12"/>
  <c r="F8281" i="12"/>
  <c r="G8281" i="12" s="1"/>
  <c r="P8278" i="12" l="1"/>
  <c r="Q8278" i="12"/>
  <c r="R8277" i="12"/>
  <c r="L8279" i="12"/>
  <c r="M8279" i="12"/>
  <c r="N8278" i="12"/>
  <c r="I8279" i="12"/>
  <c r="J8279" i="12" s="1"/>
  <c r="H8280" i="12"/>
  <c r="F8282" i="12"/>
  <c r="G8282" i="12" s="1"/>
  <c r="E8281" i="12"/>
  <c r="P8279" i="12" l="1"/>
  <c r="Q8279" i="12"/>
  <c r="R8278" i="12"/>
  <c r="L8280" i="12"/>
  <c r="M8280" i="12"/>
  <c r="N8279" i="12"/>
  <c r="I8280" i="12"/>
  <c r="J8280" i="12" s="1"/>
  <c r="H8281" i="12"/>
  <c r="F8283" i="12"/>
  <c r="G8283" i="12" s="1"/>
  <c r="E8282" i="12"/>
  <c r="P8280" i="12" l="1"/>
  <c r="Q8280" i="12"/>
  <c r="R8279" i="12"/>
  <c r="L8281" i="12"/>
  <c r="M8281" i="12"/>
  <c r="N8280" i="12"/>
  <c r="I8281" i="12"/>
  <c r="J8281" i="12" s="1"/>
  <c r="H8282" i="12"/>
  <c r="F8284" i="12"/>
  <c r="G8284" i="12" s="1"/>
  <c r="E8283" i="12"/>
  <c r="P8281" i="12" l="1"/>
  <c r="Q8281" i="12"/>
  <c r="R8280" i="12"/>
  <c r="L8282" i="12"/>
  <c r="M8282" i="12"/>
  <c r="N8281" i="12"/>
  <c r="I8282" i="12"/>
  <c r="J8282" i="12" s="1"/>
  <c r="H8283" i="12"/>
  <c r="F8285" i="12"/>
  <c r="G8285" i="12" s="1"/>
  <c r="E8284" i="12"/>
  <c r="P8282" i="12" l="1"/>
  <c r="Q8282" i="12"/>
  <c r="R8281" i="12"/>
  <c r="L8283" i="12"/>
  <c r="M8283" i="12"/>
  <c r="N8282" i="12"/>
  <c r="I8283" i="12"/>
  <c r="J8283" i="12" s="1"/>
  <c r="H8284" i="12"/>
  <c r="E8285" i="12"/>
  <c r="F8286" i="12"/>
  <c r="G8286" i="12" s="1"/>
  <c r="P8283" i="12" l="1"/>
  <c r="Q8283" i="12"/>
  <c r="R8282" i="12"/>
  <c r="L8284" i="12"/>
  <c r="M8284" i="12"/>
  <c r="N8283" i="12"/>
  <c r="I8284" i="12"/>
  <c r="J8284" i="12" s="1"/>
  <c r="H8285" i="12"/>
  <c r="F8287" i="12"/>
  <c r="G8287" i="12" s="1"/>
  <c r="E8286" i="12"/>
  <c r="P8284" i="12" l="1"/>
  <c r="Q8284" i="12"/>
  <c r="R8283" i="12"/>
  <c r="L8285" i="12"/>
  <c r="M8285" i="12"/>
  <c r="N8284" i="12"/>
  <c r="I8285" i="12"/>
  <c r="J8285" i="12" s="1"/>
  <c r="H8286" i="12"/>
  <c r="E8287" i="12"/>
  <c r="F8288" i="12"/>
  <c r="G8288" i="12" s="1"/>
  <c r="P8285" i="12" l="1"/>
  <c r="Q8285" i="12"/>
  <c r="R8284" i="12"/>
  <c r="L8286" i="12"/>
  <c r="M8286" i="12"/>
  <c r="N8285" i="12"/>
  <c r="I8286" i="12"/>
  <c r="J8286" i="12" s="1"/>
  <c r="H8287" i="12"/>
  <c r="F8289" i="12"/>
  <c r="G8289" i="12" s="1"/>
  <c r="E8288" i="12"/>
  <c r="P8286" i="12" l="1"/>
  <c r="Q8286" i="12"/>
  <c r="R8285" i="12"/>
  <c r="L8287" i="12"/>
  <c r="M8287" i="12"/>
  <c r="N8286" i="12"/>
  <c r="I8287" i="12"/>
  <c r="J8287" i="12" s="1"/>
  <c r="H8288" i="12"/>
  <c r="F8290" i="12"/>
  <c r="G8290" i="12" s="1"/>
  <c r="E8289" i="12"/>
  <c r="P8287" i="12" l="1"/>
  <c r="Q8287" i="12"/>
  <c r="R8286" i="12"/>
  <c r="L8288" i="12"/>
  <c r="M8288" i="12"/>
  <c r="N8287" i="12"/>
  <c r="I8288" i="12"/>
  <c r="J8288" i="12" s="1"/>
  <c r="H8289" i="12"/>
  <c r="F8291" i="12"/>
  <c r="G8291" i="12" s="1"/>
  <c r="E8290" i="12"/>
  <c r="P8288" i="12" l="1"/>
  <c r="Q8288" i="12"/>
  <c r="R8287" i="12"/>
  <c r="L8289" i="12"/>
  <c r="M8289" i="12"/>
  <c r="N8288" i="12"/>
  <c r="I8289" i="12"/>
  <c r="J8289" i="12" s="1"/>
  <c r="H8290" i="12"/>
  <c r="F8292" i="12"/>
  <c r="G8292" i="12" s="1"/>
  <c r="E8291" i="12"/>
  <c r="P8289" i="12" l="1"/>
  <c r="Q8289" i="12"/>
  <c r="R8288" i="12"/>
  <c r="L8290" i="12"/>
  <c r="M8290" i="12"/>
  <c r="N8289" i="12"/>
  <c r="I8290" i="12"/>
  <c r="J8290" i="12" s="1"/>
  <c r="H8291" i="12"/>
  <c r="E8292" i="12"/>
  <c r="F8293" i="12"/>
  <c r="G8293" i="12" s="1"/>
  <c r="R8289" i="12" l="1"/>
  <c r="P8290" i="12"/>
  <c r="Q8290" i="12"/>
  <c r="L8291" i="12"/>
  <c r="M8291" i="12"/>
  <c r="N8290" i="12"/>
  <c r="I8291" i="12"/>
  <c r="J8291" i="12" s="1"/>
  <c r="H8292" i="12"/>
  <c r="E8293" i="12"/>
  <c r="F8294" i="12"/>
  <c r="G8294" i="12" s="1"/>
  <c r="P8291" i="12" l="1"/>
  <c r="Q8291" i="12"/>
  <c r="R8290" i="12"/>
  <c r="L8292" i="12"/>
  <c r="M8292" i="12"/>
  <c r="N8291" i="12"/>
  <c r="I8292" i="12"/>
  <c r="J8292" i="12" s="1"/>
  <c r="H8293" i="12"/>
  <c r="F8295" i="12"/>
  <c r="G8295" i="12" s="1"/>
  <c r="E8294" i="12"/>
  <c r="P8292" i="12" l="1"/>
  <c r="Q8292" i="12"/>
  <c r="R8291" i="12"/>
  <c r="L8293" i="12"/>
  <c r="M8293" i="12"/>
  <c r="N8292" i="12"/>
  <c r="I8293" i="12"/>
  <c r="J8293" i="12" s="1"/>
  <c r="H8294" i="12"/>
  <c r="M8294" i="12" s="1"/>
  <c r="E8295" i="12"/>
  <c r="F8296" i="12"/>
  <c r="G8296" i="12" s="1"/>
  <c r="P8293" i="12" l="1"/>
  <c r="Q8293" i="12"/>
  <c r="Q8294" i="12" s="1"/>
  <c r="R8292" i="12"/>
  <c r="N8293" i="12"/>
  <c r="I8294" i="12"/>
  <c r="J8294" i="12" s="1"/>
  <c r="L8294" i="12"/>
  <c r="N8294" i="12" s="1"/>
  <c r="H8295" i="12"/>
  <c r="F8297" i="12"/>
  <c r="G8297" i="12" s="1"/>
  <c r="E8296" i="12"/>
  <c r="P8294" i="12" l="1"/>
  <c r="R8294" i="12" s="1"/>
  <c r="R8293" i="12"/>
  <c r="L8295" i="12"/>
  <c r="M8295" i="12"/>
  <c r="I8295" i="12"/>
  <c r="J8295" i="12" s="1"/>
  <c r="H8296" i="12"/>
  <c r="F8298" i="12"/>
  <c r="G8298" i="12" s="1"/>
  <c r="E8297" i="12"/>
  <c r="P8295" i="12" l="1"/>
  <c r="Q8295" i="12"/>
  <c r="L8296" i="12"/>
  <c r="M8296" i="12"/>
  <c r="N8295" i="12"/>
  <c r="I8296" i="12"/>
  <c r="J8296" i="12" s="1"/>
  <c r="H8297" i="12"/>
  <c r="F8299" i="12"/>
  <c r="G8299" i="12" s="1"/>
  <c r="E8298" i="12"/>
  <c r="P8296" i="12" l="1"/>
  <c r="Q8296" i="12"/>
  <c r="R8295" i="12"/>
  <c r="L8297" i="12"/>
  <c r="M8297" i="12"/>
  <c r="N8296" i="12"/>
  <c r="I8297" i="12"/>
  <c r="J8297" i="12" s="1"/>
  <c r="H8298" i="12"/>
  <c r="E8299" i="12"/>
  <c r="F8300" i="12"/>
  <c r="G8300" i="12" s="1"/>
  <c r="P8297" i="12" l="1"/>
  <c r="Q8297" i="12"/>
  <c r="R8296" i="12"/>
  <c r="L8298" i="12"/>
  <c r="M8298" i="12"/>
  <c r="N8297" i="12"/>
  <c r="I8298" i="12"/>
  <c r="J8298" i="12" s="1"/>
  <c r="H8299" i="12"/>
  <c r="F8301" i="12"/>
  <c r="G8301" i="12" s="1"/>
  <c r="E8300" i="12"/>
  <c r="P8298" i="12" l="1"/>
  <c r="Q8298" i="12"/>
  <c r="R8297" i="12"/>
  <c r="L8299" i="12"/>
  <c r="M8299" i="12"/>
  <c r="N8298" i="12"/>
  <c r="I8299" i="12"/>
  <c r="J8299" i="12" s="1"/>
  <c r="H8300" i="12"/>
  <c r="E8301" i="12"/>
  <c r="F8302" i="12"/>
  <c r="G8302" i="12" s="1"/>
  <c r="P8299" i="12" l="1"/>
  <c r="Q8299" i="12"/>
  <c r="R8298" i="12"/>
  <c r="L8300" i="12"/>
  <c r="M8300" i="12"/>
  <c r="N8299" i="12"/>
  <c r="I8300" i="12"/>
  <c r="J8300" i="12" s="1"/>
  <c r="H8301" i="12"/>
  <c r="F8303" i="12"/>
  <c r="G8303" i="12" s="1"/>
  <c r="E8302" i="12"/>
  <c r="P8300" i="12" l="1"/>
  <c r="Q8300" i="12"/>
  <c r="R8299" i="12"/>
  <c r="L8301" i="12"/>
  <c r="M8301" i="12"/>
  <c r="N8300" i="12"/>
  <c r="I8301" i="12"/>
  <c r="J8301" i="12" s="1"/>
  <c r="H8302" i="12"/>
  <c r="F8304" i="12"/>
  <c r="G8304" i="12" s="1"/>
  <c r="E8303" i="12"/>
  <c r="P8301" i="12" l="1"/>
  <c r="Q8301" i="12"/>
  <c r="R8300" i="12"/>
  <c r="L8302" i="12"/>
  <c r="M8302" i="12"/>
  <c r="N8301" i="12"/>
  <c r="I8302" i="12"/>
  <c r="J8302" i="12" s="1"/>
  <c r="H8303" i="12"/>
  <c r="F8305" i="12"/>
  <c r="G8305" i="12" s="1"/>
  <c r="E8304" i="12"/>
  <c r="P8302" i="12" l="1"/>
  <c r="Q8302" i="12"/>
  <c r="R8301" i="12"/>
  <c r="L8303" i="12"/>
  <c r="M8303" i="12"/>
  <c r="N8302" i="12"/>
  <c r="I8303" i="12"/>
  <c r="J8303" i="12" s="1"/>
  <c r="H8304" i="12"/>
  <c r="F8306" i="12"/>
  <c r="G8306" i="12" s="1"/>
  <c r="E8305" i="12"/>
  <c r="P8303" i="12" l="1"/>
  <c r="Q8303" i="12"/>
  <c r="R8302" i="12"/>
  <c r="L8304" i="12"/>
  <c r="M8304" i="12"/>
  <c r="N8303" i="12"/>
  <c r="I8304" i="12"/>
  <c r="J8304" i="12" s="1"/>
  <c r="H8305" i="12"/>
  <c r="F8307" i="12"/>
  <c r="G8307" i="12" s="1"/>
  <c r="E8306" i="12"/>
  <c r="P8304" i="12" l="1"/>
  <c r="Q8304" i="12"/>
  <c r="R8303" i="12"/>
  <c r="L8305" i="12"/>
  <c r="M8305" i="12"/>
  <c r="N8304" i="12"/>
  <c r="I8305" i="12"/>
  <c r="J8305" i="12" s="1"/>
  <c r="H8306" i="12"/>
  <c r="F8308" i="12"/>
  <c r="G8308" i="12" s="1"/>
  <c r="E8307" i="12"/>
  <c r="P8305" i="12" l="1"/>
  <c r="Q8305" i="12"/>
  <c r="R8304" i="12"/>
  <c r="L8306" i="12"/>
  <c r="M8306" i="12"/>
  <c r="N8305" i="12"/>
  <c r="I8306" i="12"/>
  <c r="J8306" i="12" s="1"/>
  <c r="H8307" i="12"/>
  <c r="M8307" i="12" s="1"/>
  <c r="E8308" i="12"/>
  <c r="F8309" i="12"/>
  <c r="G8309" i="12" s="1"/>
  <c r="P8306" i="12" l="1"/>
  <c r="Q8306" i="12"/>
  <c r="Q8307" i="12" s="1"/>
  <c r="R8305" i="12"/>
  <c r="N8306" i="12"/>
  <c r="I8307" i="12"/>
  <c r="J8307" i="12" s="1"/>
  <c r="L8307" i="12"/>
  <c r="N8307" i="12" s="1"/>
  <c r="H8308" i="12"/>
  <c r="F8310" i="12"/>
  <c r="G8310" i="12" s="1"/>
  <c r="E8309" i="12"/>
  <c r="P8307" i="12" l="1"/>
  <c r="R8307" i="12" s="1"/>
  <c r="R8306" i="12"/>
  <c r="L8308" i="12"/>
  <c r="M8308" i="12"/>
  <c r="I8308" i="12"/>
  <c r="J8308" i="12" s="1"/>
  <c r="H8309" i="12"/>
  <c r="F8311" i="12"/>
  <c r="G8311" i="12" s="1"/>
  <c r="E8310" i="12"/>
  <c r="P8308" i="12" l="1"/>
  <c r="Q8308" i="12"/>
  <c r="L8309" i="12"/>
  <c r="M8309" i="12"/>
  <c r="N8308" i="12"/>
  <c r="I8309" i="12"/>
  <c r="J8309" i="12" s="1"/>
  <c r="H8310" i="12"/>
  <c r="M8310" i="12" s="1"/>
  <c r="F8312" i="12"/>
  <c r="G8312" i="12" s="1"/>
  <c r="E8311" i="12"/>
  <c r="P8309" i="12" l="1"/>
  <c r="Q8309" i="12"/>
  <c r="Q8310" i="12" s="1"/>
  <c r="R8308" i="12"/>
  <c r="N8309" i="12"/>
  <c r="I8310" i="12"/>
  <c r="J8310" i="12" s="1"/>
  <c r="L8310" i="12"/>
  <c r="N8310" i="12" s="1"/>
  <c r="H8311" i="12"/>
  <c r="M8311" i="12" s="1"/>
  <c r="E8312" i="12"/>
  <c r="F8313" i="12"/>
  <c r="G8313" i="12" s="1"/>
  <c r="P8310" i="12" l="1"/>
  <c r="R8310" i="12" s="1"/>
  <c r="Q8311" i="12"/>
  <c r="R8309" i="12"/>
  <c r="I8311" i="12"/>
  <c r="J8311" i="12" s="1"/>
  <c r="L8311" i="12"/>
  <c r="N8311" i="12" s="1"/>
  <c r="H8312" i="12"/>
  <c r="F8314" i="12"/>
  <c r="G8314" i="12" s="1"/>
  <c r="E8313" i="12"/>
  <c r="P8311" i="12" l="1"/>
  <c r="R8311" i="12" s="1"/>
  <c r="L8312" i="12"/>
  <c r="M8312" i="12"/>
  <c r="I8312" i="12"/>
  <c r="J8312" i="12" s="1"/>
  <c r="H8313" i="12"/>
  <c r="E8314" i="12"/>
  <c r="F8315" i="12"/>
  <c r="G8315" i="12" s="1"/>
  <c r="P8312" i="12" l="1"/>
  <c r="Q8312" i="12"/>
  <c r="L8313" i="12"/>
  <c r="M8313" i="12"/>
  <c r="N8312" i="12"/>
  <c r="I8313" i="12"/>
  <c r="J8313" i="12" s="1"/>
  <c r="H8314" i="12"/>
  <c r="F8316" i="12"/>
  <c r="G8316" i="12" s="1"/>
  <c r="E8315" i="12"/>
  <c r="P8313" i="12" l="1"/>
  <c r="Q8313" i="12"/>
  <c r="R8312" i="12"/>
  <c r="L8314" i="12"/>
  <c r="M8314" i="12"/>
  <c r="N8313" i="12"/>
  <c r="I8314" i="12"/>
  <c r="J8314" i="12" s="1"/>
  <c r="H8315" i="12"/>
  <c r="M8315" i="12" s="1"/>
  <c r="E8316" i="12"/>
  <c r="F8317" i="12"/>
  <c r="G8317" i="12" s="1"/>
  <c r="R8313" i="12" l="1"/>
  <c r="P8314" i="12"/>
  <c r="Q8314" i="12"/>
  <c r="Q8315" i="12" s="1"/>
  <c r="N8314" i="12"/>
  <c r="I8315" i="12"/>
  <c r="J8315" i="12" s="1"/>
  <c r="L8315" i="12"/>
  <c r="N8315" i="12" s="1"/>
  <c r="H8316" i="12"/>
  <c r="F8318" i="12"/>
  <c r="G8318" i="12" s="1"/>
  <c r="E8317" i="12"/>
  <c r="P8315" i="12" l="1"/>
  <c r="R8315" i="12" s="1"/>
  <c r="R8314" i="12"/>
  <c r="L8316" i="12"/>
  <c r="M8316" i="12"/>
  <c r="I8316" i="12"/>
  <c r="J8316" i="12" s="1"/>
  <c r="H8317" i="12"/>
  <c r="F8319" i="12"/>
  <c r="G8319" i="12" s="1"/>
  <c r="E8318" i="12"/>
  <c r="P8316" i="12" l="1"/>
  <c r="Q8316" i="12"/>
  <c r="L8317" i="12"/>
  <c r="M8317" i="12"/>
  <c r="N8316" i="12"/>
  <c r="I8317" i="12"/>
  <c r="J8317" i="12" s="1"/>
  <c r="H8318" i="12"/>
  <c r="E8319" i="12"/>
  <c r="F8320" i="12"/>
  <c r="G8320" i="12" s="1"/>
  <c r="P8317" i="12" l="1"/>
  <c r="Q8317" i="12"/>
  <c r="R8316" i="12"/>
  <c r="L8318" i="12"/>
  <c r="M8318" i="12"/>
  <c r="N8317" i="12"/>
  <c r="I8318" i="12"/>
  <c r="J8318" i="12" s="1"/>
  <c r="H8319" i="12"/>
  <c r="M8319" i="12" s="1"/>
  <c r="F8321" i="12"/>
  <c r="G8321" i="12" s="1"/>
  <c r="E8320" i="12"/>
  <c r="P8318" i="12" l="1"/>
  <c r="Q8318" i="12"/>
  <c r="Q8319" i="12" s="1"/>
  <c r="R8317" i="12"/>
  <c r="N8318" i="12"/>
  <c r="I8319" i="12"/>
  <c r="J8319" i="12" s="1"/>
  <c r="L8319" i="12"/>
  <c r="N8319" i="12" s="1"/>
  <c r="H8320" i="12"/>
  <c r="F8322" i="12"/>
  <c r="G8322" i="12" s="1"/>
  <c r="E8321" i="12"/>
  <c r="P8319" i="12" l="1"/>
  <c r="R8319" i="12" s="1"/>
  <c r="R8318" i="12"/>
  <c r="L8320" i="12"/>
  <c r="M8320" i="12"/>
  <c r="I8320" i="12"/>
  <c r="J8320" i="12" s="1"/>
  <c r="H8321" i="12"/>
  <c r="F8323" i="12"/>
  <c r="G8323" i="12" s="1"/>
  <c r="E8322" i="12"/>
  <c r="P8320" i="12" l="1"/>
  <c r="Q8320" i="12"/>
  <c r="L8321" i="12"/>
  <c r="M8321" i="12"/>
  <c r="N8320" i="12"/>
  <c r="I8321" i="12"/>
  <c r="J8321" i="12" s="1"/>
  <c r="H8322" i="12"/>
  <c r="F8324" i="12"/>
  <c r="G8324" i="12" s="1"/>
  <c r="E8323" i="12"/>
  <c r="P8321" i="12" l="1"/>
  <c r="Q8321" i="12"/>
  <c r="R8320" i="12"/>
  <c r="L8322" i="12"/>
  <c r="M8322" i="12"/>
  <c r="N8321" i="12"/>
  <c r="I8322" i="12"/>
  <c r="J8322" i="12" s="1"/>
  <c r="H8323" i="12"/>
  <c r="F8325" i="12"/>
  <c r="G8325" i="12" s="1"/>
  <c r="E8324" i="12"/>
  <c r="P8322" i="12" l="1"/>
  <c r="Q8322" i="12"/>
  <c r="R8321" i="12"/>
  <c r="L8323" i="12"/>
  <c r="M8323" i="12"/>
  <c r="N8322" i="12"/>
  <c r="I8323" i="12"/>
  <c r="J8323" i="12" s="1"/>
  <c r="H8324" i="12"/>
  <c r="F8326" i="12"/>
  <c r="G8326" i="12" s="1"/>
  <c r="E8325" i="12"/>
  <c r="P8323" i="12" l="1"/>
  <c r="Q8323" i="12"/>
  <c r="R8322" i="12"/>
  <c r="L8324" i="12"/>
  <c r="M8324" i="12"/>
  <c r="N8323" i="12"/>
  <c r="I8324" i="12"/>
  <c r="J8324" i="12" s="1"/>
  <c r="H8325" i="12"/>
  <c r="E8326" i="12"/>
  <c r="P8324" i="12" l="1"/>
  <c r="Q8324" i="12"/>
  <c r="R8323" i="12"/>
  <c r="L8325" i="12"/>
  <c r="M8325" i="12"/>
  <c r="N8324" i="12"/>
  <c r="I8325" i="12"/>
  <c r="J8325" i="12" s="1"/>
  <c r="H8326" i="12"/>
  <c r="P8325" i="12" l="1"/>
  <c r="Q8325" i="12"/>
  <c r="R8324" i="12"/>
  <c r="L8326" i="12"/>
  <c r="M8326" i="12"/>
  <c r="N8325" i="12"/>
  <c r="I8326" i="12"/>
  <c r="J8326" i="12" s="1"/>
  <c r="P8326" i="12" l="1"/>
  <c r="Q8326" i="12"/>
  <c r="R8325" i="12"/>
  <c r="N8326" i="12"/>
  <c r="R8326"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tc={6E659717-41FD-48BB-B597-762B3A6C383C}</author>
    <author>tc={01A9E60B-EE1B-497A-805F-72332A4C1179}</author>
    <author>tc={E53A1791-015F-4220-B906-22C35240947C}</author>
    <author>tc={AF6B9812-D32A-4B8A-AA27-8D499168D1EE}</author>
    <author>tc={2B9936FF-B9F1-4EA3-95EE-01C7A26E2A18}</author>
    <author>tc={E367B0FC-7F4D-4DEB-977A-0E96BA824200}</author>
    <author>tc={4DEA0737-0C61-4262-B8F3-C6BBD4888FBC}</author>
    <author>tc={7B610D5A-4FFF-470D-8B42-D9B63E276E30}</author>
    <author>tc={CE1CFEC6-852F-4154-8097-E31CB780349C}</author>
    <author>tc={1B7DBCFB-B1BE-47D4-8FE0-86AF5EE738B3}</author>
    <author>tc={2BFD066B-A278-4BB5-B4CE-BA7D4E7E041B}</author>
  </authors>
  <commentList>
    <comment ref="B13" authorId="0" shapeId="0" xr:uid="{6E659717-41FD-48BB-B597-762B3A6C383C}">
      <text>
        <t>[Threaded comment]
Your version of Excel allows you to read this threaded comment; however, any edits to it will get removed if the file is opened in a newer version of Excel. Learn more: https://go.microsoft.com/fwlink/?linkid=870924
Comment:
    The number of positive tests on the 31st December. https://coronavirus.data.gov.uk/details/cases accessed 22/1/121</t>
      </text>
    </comment>
    <comment ref="C13" authorId="1" shapeId="0" xr:uid="{01A9E60B-EE1B-497A-805F-72332A4C1179}">
      <text>
        <t>[Threaded comment]
Your version of Excel allows you to read this threaded comment; however, any edits to it will get removed if the file is opened in a newer version of Excel. Learn more: https://go.microsoft.com/fwlink/?linkid=870924
Comment:
    https://coronavirus.data.gov.uk/details/cases as of the 31st December.</t>
      </text>
    </comment>
    <comment ref="D43" authorId="2" shapeId="0" xr:uid="{E53A1791-015F-4220-B906-22C35240947C}">
      <text>
        <t>[Threaded comment]
Your version of Excel allows you to read this threaded comment; however, any edits to it will get removed if the file is opened in a newer version of Excel. Learn more: https://go.microsoft.com/fwlink/?linkid=870924
Comment:
    Halpin et al 2020. “Postdischarge Symptoms and Rehabilitation Needs in Survivors of COVID-19 Infection: A Cross-Sectional Evaluation.” Journal of Medical Virology (July).</t>
      </text>
    </comment>
    <comment ref="D44" authorId="3" shapeId="0" xr:uid="{AF6B9812-D32A-4B8A-AA27-8D499168D1EE}">
      <text>
        <t>[Threaded comment]
Your version of Excel allows you to read this threaded comment; however, any edits to it will get removed if the file is opened in a newer version of Excel. Learn more: https://go.microsoft.com/fwlink/?linkid=870924
Comment:
    Halpin et al 2020. “Postdischarge Symptoms and Rehabilitation Needs in Survivors of COVID-19 Infection: A Cross-Sectional Evaluation.” Journal of Medical Virology (July).</t>
      </text>
    </comment>
    <comment ref="D45" authorId="4" shapeId="0" xr:uid="{2B9936FF-B9F1-4EA3-95EE-01C7A26E2A18}">
      <text>
        <t>[Threaded comment]
Your version of Excel allows you to read this threaded comment; however, any edits to it will get removed if the file is opened in a newer version of Excel. Learn more: https://go.microsoft.com/fwlink/?linkid=870924
Comment:
    The interpolated prevalence at 42 days in the CIS.</t>
      </text>
    </comment>
    <comment ref="B51" authorId="5" shapeId="0" xr:uid="{E367B0FC-7F4D-4DEB-977A-0E96BA824200}">
      <text>
        <t>[Threaded comment]
Your version of Excel allows you to read this threaded comment; however, any edits to it will get removed if the file is opened in a newer version of Excel. Learn more: https://go.microsoft.com/fwlink/?linkid=870924
Comment:
    Use 8 weeks to bring in line with 6 weeks post discharge for the hospitalised. Take into account 1 week to admission and 1 week to discharge.</t>
      </text>
    </comment>
    <comment ref="D54" authorId="6" shapeId="0" xr:uid="{4DEA0737-0C61-4262-B8F3-C6BBD4888FBC}">
      <text>
        <t>[Threaded comment]
Your version of Excel allows you to read this threaded comment; however, any edits to it will get removed if the file is opened in a newer version of Excel. Learn more: https://go.microsoft.com/fwlink/?linkid=870924
Comment:
    About a 44% of previously employed critical care survivors are unemployed 5-years later. Some will still be able to work with symptoms. 
About a quarter have PTSD 2-years later.
1. Kamdar BB, Suri R, Suchyta MR, Digrande KF, Sherwood KD, Colantuoni E, et al. Return to work after critical illness: a systematic review and meta-analysis. Thorax 
1. Bein T, Weber-Carstens S, Apfelbacher C. Long-term outcome after the acute respiratory distress syndrome: Different from general critical illness? Curr Opin Crit Care. 2018;24(1):35–40.</t>
      </text>
    </comment>
    <comment ref="D55" authorId="7" shapeId="0" xr:uid="{7B610D5A-4FFF-470D-8B42-D9B63E276E30}">
      <text>
        <t>[Threaded comment]
Your version of Excel allows you to read this threaded comment; however, any edits to it will get removed if the file is opened in a newer version of Excel. Learn more: https://go.microsoft.com/fwlink/?linkid=870924
Comment:
    Scale down by a factor of 10 from the ITU survivors. There is only evidence for the 50% so we have an absence of evidence. As evidence emerges we can repopulate this parameter. In the meantime 10% appears a reasonable estimate of permanent injury as there will be far less PTSD and lung fibrosis in those not ventilated and not on ICU.</t>
      </text>
    </comment>
    <comment ref="D56" authorId="8" shapeId="0" xr:uid="{CE1CFEC6-852F-4154-8097-E31CB780349C}">
      <text>
        <t>[Threaded comment]
Your version of Excel allows you to read this threaded comment; however, any edits to it will get removed if the file is opened in a newer version of Excel. Learn more: https://go.microsoft.com/fwlink/?linkid=870924
Comment:
    Scale down by a factor of 10 from hospitalised survivors and adjust for the proportion of asymptomatic cases. Using the same scaling factor between ward based and non-hospitalised as was used between ICU and ward based care.</t>
      </text>
    </comment>
    <comment ref="D64" authorId="9" shapeId="0" xr:uid="{1B7DBCFB-B1BE-47D4-8FE0-86AF5EE738B3}">
      <text>
        <t>[Threaded comment]
Your version of Excel allows you to read this threaded comment; however, any edits to it will get removed if the file is opened in a newer version of Excel. Learn more: https://go.microsoft.com/fwlink/?linkid=870924
Comment:
    As of December 2020.
ONS. Coronavirus (COVID-19) Infection Survey: antibody data for the UK, January 2021 [Internet]. 2021 [cited 2021 Jan 22]. Available from: https://www.ons.gov.uk/peoplepopulationandcommunity/healthandsocialcare/conditionsanddiseases/articles/coronaviruscovid19infectionsinthecommunityinengland/antibodydatafortheukjanuary2021</t>
      </text>
    </comment>
    <comment ref="D71" authorId="10" shapeId="0" xr:uid="{2BFD066B-A278-4BB5-B4CE-BA7D4E7E041B}">
      <text>
        <t>[Threaded comment]
Your version of Excel allows you to read this threaded comment; however, any edits to it will get removed if the file is opened in a newer version of Excel. Learn more: https://go.microsoft.com/fwlink/?linkid=870924
Comment:
    There is an implicit assumption that the number of people permanently injured by COVID-19 to a significant degree but are not known to have had COVID-19 is negligable.
In other words the unknwon cases are very unlikely to include those permnanently injured.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tc={0E1E5FA2-5F01-4899-A41C-578A5697F731}</author>
  </authors>
  <commentList>
    <comment ref="C16" authorId="0" shapeId="0" xr:uid="{0E1E5FA2-5F01-4899-A41C-578A5697F731}">
      <text>
        <t>[Threaded comment]
Your version of Excel allows you to read this threaded comment; however, any edits to it will get removed if the file is opened in a newer version of Excel. Learn more: https://go.microsoft.com/fwlink/?linkid=870924
Comment:
    Can these red text cells be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tc={80DA5DEB-36B8-46DB-B74A-AA37BAEB13CE}</author>
    <author>tc={2B5C144F-961E-44D4-B71F-D465D13CA073}</author>
  </authors>
  <commentList>
    <comment ref="J19" authorId="0" shapeId="0" xr:uid="{80DA5DEB-36B8-46DB-B74A-AA37BAEB13CE}">
      <text>
        <t>[Threaded comment]
Your version of Excel allows you to read this threaded comment; however, any edits to it will get removed if the file is opened in a newer version of Excel. Learn more: https://go.microsoft.com/fwlink/?linkid=870924
Comment:
    The Green Book requires a 1.5% discount rate in calculating QALYs, though it may not be appropriate in this context. In non-medical contexts, a WTP of £60,000 is used.</t>
      </text>
    </comment>
    <comment ref="B24" authorId="1" shapeId="0" xr:uid="{2B5C144F-961E-44D4-B71F-D465D13CA073}">
      <text>
        <t>[Threaded comment]
Your version of Excel allows you to read this threaded comment; however, any edits to it will get removed if the file is opened in a newer version of Excel. Learn more: https://go.microsoft.com/fwlink/?linkid=870924
Comment:
    To take account of vaccination, then insert the total number of expected infections after modelling vaccination. If projecting known infections to date - must remove the adjustment for unknown in fection in the sheet proportionLong.</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<sst xmlns="http://schemas.openxmlformats.org/spreadsheetml/2006/main" count="412" uniqueCount="341">
  <si>
    <t>Explanation of colour codes and summary of the purpose of each sheet</t>
  </si>
  <si>
    <t>Colour Coding</t>
  </si>
  <si>
    <t>Data &amp; reference</t>
  </si>
  <si>
    <t>Calculation</t>
  </si>
  <si>
    <t>Approach documentation</t>
  </si>
  <si>
    <t>Model</t>
  </si>
  <si>
    <t>Stress Testing Results</t>
  </si>
  <si>
    <t>modelDevelopment</t>
  </si>
  <si>
    <t>proportionLong</t>
  </si>
  <si>
    <t>WardSurvival</t>
  </si>
  <si>
    <t>This sheet calculates survival outside of an ICU ward in hospitals</t>
  </si>
  <si>
    <t>Utility</t>
  </si>
  <si>
    <t>theModel</t>
  </si>
  <si>
    <t>This sheet lays out the logic of the model used and the calculation of the number of QALYs lost due to Long-COVID symptoms with and without discounting.</t>
  </si>
  <si>
    <t>StressTest</t>
  </si>
  <si>
    <t>This sheet includes the stress testing results</t>
  </si>
  <si>
    <t>abstractScreening_symptoms</t>
  </si>
  <si>
    <t>fullTextScreening_symptoms</t>
  </si>
  <si>
    <t xml:space="preserve">Model Development Summary </t>
  </si>
  <si>
    <t>Approach to literature search, the logic behind determining the proportion of all cases that have persistent long-COVID symptoms and approach taken to calcluate 'proportionLong'</t>
  </si>
  <si>
    <t>Associated sheets</t>
  </si>
  <si>
    <t>Step</t>
  </si>
  <si>
    <t>Initial pragmatic searches were made of Embase, Cochrane, CDC, WHO for publications relating to COVID-19 in general and "post-COVID", "chronic COVID", "long-COVID" in particular, prioritising more recent publications that would have access to longer follow-up of patients.</t>
  </si>
  <si>
    <t>This generated 44 results of publications appearing to relate to the long-term symptoms in post-COVID-19 patients.</t>
  </si>
  <si>
    <t>Snowballing from these results found an additional 17 publications.</t>
  </si>
  <si>
    <t>All publications were assessed for relevance, of which 11 reported COVID-19 symptoms weeks or months after infection.</t>
  </si>
  <si>
    <t>summarySymptoms</t>
  </si>
  <si>
    <t>Arnold2020_data, UK_data</t>
  </si>
  <si>
    <t>Arnold2020 reported fatigue and dyspnoea prevalences of 39% (43/100) 83 days after admission for a cohort of hospitalised patients.</t>
  </si>
  <si>
    <t>Haplin2020_data, UK_data</t>
  </si>
  <si>
    <t>Haplin2020 reported fatigue and dyspnoea prevalences of 72% and 56% for ward patients, and 60% and 42% for ICU patients, 48 days post-discharge.</t>
  </si>
  <si>
    <t>Sudre2020_data, UK_data</t>
  </si>
  <si>
    <t>This study was not peer-reveiwed, but reported that, among the COVID-19 +ve users of their tracking app, 558 (13.3%) had symptoms lasting &gt;28 days, 189 (4.5%) for &gt;8 weeks 39 and 95 (2.3%) for &gt;12 weeks.</t>
  </si>
  <si>
    <t>This suggested that more severe cases of COVID-19 produced much longer-lasting symptoms than milder ones.</t>
  </si>
  <si>
    <t>Therefore for modelling purposes the COVID-19 positive population was split into those with severe symptoms and those with moderate or mild symptoms. We assume that those people not admitted to hospital ultimately recover normal quality of life even if a proportion as symptomatic beyond 28 days. This assumption is embedded in the "proportionLong" tab</t>
  </si>
  <si>
    <t>Sudre2020_data</t>
  </si>
  <si>
    <t>For those with mild symptoms the symptom duration data from Figure 1 was used. The assumption here is that this population represents primarily mild cases, as severe cases are rarer and less likely to be logging their symptoms using an App.</t>
  </si>
  <si>
    <t>The duration plot was extracted and a log-normal distribution fitted and shown to closely fit the data in Sudre2020.</t>
  </si>
  <si>
    <t>A modifying 'floor' term was added so that the long term unrecovered fraction could be specified, representing the long-term symptoms from severe cases.</t>
  </si>
  <si>
    <t>To estimate the 'floor' term value it was necessary to estimate the proportion of the population in Sudre2020 that were admitted to critical care who were still symptomatic six weeks after discharge on the assumption that they have persisting problems and the proportion of ward survivors who have long-term symptoms with a duration in years.</t>
  </si>
  <si>
    <t>Calulation of 'proportionLong'</t>
  </si>
  <si>
    <t>Inputs - Data</t>
  </si>
  <si>
    <t>Inputs - Assumption</t>
  </si>
  <si>
    <t>Result</t>
  </si>
  <si>
    <t>Steps</t>
  </si>
  <si>
    <t>To identify the proportion of patients hospitalised</t>
  </si>
  <si>
    <t>Using the 'GOV.UK Coronavirus (COVID-19) in the UK' dashboard, we found the following counts for cumulative hospitalisation and positive tests as of (31/10/20).</t>
  </si>
  <si>
    <t>Not admitted to Hospital</t>
  </si>
  <si>
    <t xml:space="preserve">Proportion of non-hospitalisation </t>
  </si>
  <si>
    <t>https://coronavirus.data.gov.uk/cases   Accessed 31/10/20</t>
  </si>
  <si>
    <t>To estimate the proportion of surviving hospitalised patients of all known cases</t>
  </si>
  <si>
    <t xml:space="preserve">To identify the proportion of hospitalised patients that are admitted to ITU, </t>
  </si>
  <si>
    <t>Docherty et al 2020. “Features of 20 133 UK Patients in Hospital with Covid-19 Using the ISARIC WHO Clinical Characterisation Protocol: Prospective Observational Cohort Study.” The BMJ 369(March):1–12.</t>
  </si>
  <si>
    <t>we used Docherty et al.This was a study of 20,133 patients admitted to hospital with COVID-19 in the UK using the ISARIC data set.</t>
  </si>
  <si>
    <t>estimate the proportion of positive cases in the Sudre(2020) population that were addmitted to critical care:</t>
  </si>
  <si>
    <t>Proportion of cases admitted to ward only</t>
  </si>
  <si>
    <t>Sudre, Carole H., Benjamin Murray, Thomas Varsavsky, Mark Graham, Rose Penfold, and et al. 2020. “Attributes and Predictors of Long-COVID: Analysis of COVID Cases and Their Symptoms Collected by the Covid Symptoms Study App.” MedRxiv.</t>
  </si>
  <si>
    <t>To estimate the surviving rate of patients admitted to critical care among all postivie cases</t>
  </si>
  <si>
    <t>Proportion of ITU patients died</t>
  </si>
  <si>
    <t>Figure 18. In-hospital survival to 28 days following admission to critical care</t>
  </si>
  <si>
    <t>To estimate the surviving rate of patients admitted to ward only among all postivie cases</t>
  </si>
  <si>
    <t>See WardSurvival sheet, backing out the ward mortality rate given ITU mortality and hospital mortality rate.</t>
  </si>
  <si>
    <t>Proportion of ward cases surviving ward</t>
  </si>
  <si>
    <t>Proportion of all known cases surviving ward</t>
  </si>
  <si>
    <t>To estimate the proportion of surviving patients not admitted to hospital of all positive cases</t>
  </si>
  <si>
    <t>Proportion of patients not admitted to hospital died</t>
  </si>
  <si>
    <t>To estimate proportion of all known cases that develop long-term COVID.</t>
  </si>
  <si>
    <t>UK Population</t>
  </si>
  <si>
    <t>Proportion of UK population have been infected</t>
  </si>
  <si>
    <t>Total COVID-19 infections</t>
  </si>
  <si>
    <t>Positive Test</t>
  </si>
  <si>
    <t>Correction factor for historically undetected cases.</t>
  </si>
  <si>
    <t>Proportion of undetected cases are non-hospitalised</t>
  </si>
  <si>
    <t>Calculation of WardSurvival</t>
  </si>
  <si>
    <t>https://coronavirus.data.gov.uk/</t>
  </si>
  <si>
    <t>All figures taken at 31 August (for consistency with ICNARC, first wave)</t>
  </si>
  <si>
    <t>https://www.icnarc.org/Our-Audit/Audits/Cmp/Reports</t>
  </si>
  <si>
    <t>ICNARC covers England, Wales and NI (not Scotland) so hospital stats are constructed accordingly</t>
  </si>
  <si>
    <t>https://www.england.nhs.uk/statistics/statistical-work-areas/covid-19-daily-deaths/</t>
  </si>
  <si>
    <t>Wave 1</t>
  </si>
  <si>
    <t>ICU Admissions</t>
  </si>
  <si>
    <t>ICU Deaths</t>
  </si>
  <si>
    <t>England</t>
  </si>
  <si>
    <t>Wales</t>
  </si>
  <si>
    <t>NI</t>
  </si>
  <si>
    <t>Total</t>
  </si>
  <si>
    <t>Hospital Admissions</t>
  </si>
  <si>
    <t>Hospital Deaths</t>
  </si>
  <si>
    <t xml:space="preserve">England Source:  </t>
  </si>
  <si>
    <t>Wales / NI Source:</t>
  </si>
  <si>
    <t>Ward only admissions</t>
  </si>
  <si>
    <t>Deaths in Wales and NI also include non-hospital but small enough not to distort calculations</t>
  </si>
  <si>
    <t>Ward only deaths</t>
  </si>
  <si>
    <t>Ward only death rate</t>
  </si>
  <si>
    <t>ITU (ave age 58.5)</t>
  </si>
  <si>
    <t>Non Hospital</t>
  </si>
  <si>
    <t>Pre-discharge</t>
  </si>
  <si>
    <t>Post-discharge</t>
  </si>
  <si>
    <t>MO</t>
  </si>
  <si>
    <t>Mobility</t>
  </si>
  <si>
    <t>SC</t>
  </si>
  <si>
    <t>Self-care</t>
  </si>
  <si>
    <t>UA</t>
  </si>
  <si>
    <t>Usual activities</t>
  </si>
  <si>
    <t>PD</t>
  </si>
  <si>
    <t>Pain</t>
  </si>
  <si>
    <t>AD</t>
  </si>
  <si>
    <t>Anxiety/depression</t>
  </si>
  <si>
    <t>COVID specific change in EQ-5D-5L index</t>
  </si>
  <si>
    <t>Prevalence at ~6 weeks</t>
  </si>
  <si>
    <t>Adjusted COVID specific change in EQ-5D-5L index</t>
  </si>
  <si>
    <t xml:space="preserve">Proportion of known cases admitted to hospital </t>
  </si>
  <si>
    <t>Source: https://coronavirus.data.gov.uk/ (31/10/20)</t>
  </si>
  <si>
    <t>Proportion of hospitalised patients admitted to ITU is ~17% (Docherty et al).</t>
  </si>
  <si>
    <t>The mean EQ-5D index for someone aged 70.5 is 0.86 (Reenan et al).</t>
  </si>
  <si>
    <t>The mean EQ-5D index for someone aged 58.5 is 0.93 (Reenan et al).</t>
  </si>
  <si>
    <t>Triangulation</t>
  </si>
  <si>
    <t>Guerres et al found an EQ-5D index of 82% after ITU discharge (14 patients) and 86% after ward discharge (43 patients).</t>
  </si>
  <si>
    <t>Bein et al did an SLR looking at the long-term outcome after ARDS and identified the EQ-5D index at 1-year in two papers.</t>
  </si>
  <si>
    <t xml:space="preserve">They report on one paper by Marti eta al that gave EQ-5D indexes at 1-year of 0.58 for those above or below 65, </t>
  </si>
  <si>
    <t>with reference values of 0.85 below 65 and 0.77 above.</t>
  </si>
  <si>
    <t>However, the subjects in Halpin may or may not have been ventilated, whereas all the subjects in Bein et al will.</t>
  </si>
  <si>
    <t xml:space="preserve">These values do not appear in the published paper by Marti et al, </t>
  </si>
  <si>
    <t>but were presumably obtained from the 'supplementary appendix', which does not appear on the website.</t>
  </si>
  <si>
    <t>References</t>
  </si>
  <si>
    <t>Bein, Thomas, Steffen Weber-Carstens, and Christian Apfelbacher. 2018. “Long-Term Outcome after the Acute Respiratory Distress Syndrome: Different from General Critical Illness?” Current Opinion in Critical Care 24(1):35–40.</t>
  </si>
  <si>
    <t>Marti, Joachim, Peter Hall, Patrick Hamilton, Sarah Lamb, Chris McCabe, Ranjit Lall, Julie Darbyshire, Duncan Young, and Claire Hulme. 2016. “One-Year Resource Utilisation, Costs and Quality of Life in Patients with Acute Respiratory Distress Syndrome (ARDS): Secondary Analysis of a Randomised Controlled Trial.” Journal of Intensive Care 4(1):1–11.</t>
  </si>
  <si>
    <r>
      <t xml:space="preserve">Garrigues, Eve, Paul Janvier, Yousra Kherabi, Audrey Le Bot, Antoine Hamon, Hélène Gouze, Lucile Doucet, Sabryne Berkani, Emma Oliosi, Elise Mallart, Félix Corre, Virginie Zarrouk, Jean Denis Moyer, Adrien Galy, Vasco Honsel, Bruno Fantin, and Yann Nguyen. 2020. “Post-Discharge Persistent Symptoms and Health-Related Quality of Life after Hospitalization for COVID-19.” </t>
    </r>
    <r>
      <rPr>
        <i/>
        <sz val="11"/>
        <color theme="1"/>
        <rFont val="Calibri"/>
        <family val="2"/>
        <scheme val="minor"/>
      </rPr>
      <t>Journal of Infection</t>
    </r>
    <r>
      <rPr>
        <sz val="11"/>
        <color theme="1"/>
        <rFont val="Calibri"/>
        <family val="2"/>
        <scheme val="minor"/>
      </rPr>
      <t xml:space="preserve"> (xxxx):1016–18.</t>
    </r>
  </si>
  <si>
    <r>
      <t xml:space="preserve">Docherty, Annemarie B., Ewen M. Harrison, Christopher A. Green, Hayley E. Hardwick, Riinu Pius, Lisa Norman, Karl A. Holden, Jonathan M. Read, Frank Dondelinger, Gail Carson, Laura Merson, James Lee, Daniel Plotkin, Louise Sigfrid, Sophie Halpin, Clare Jackson, Carrol Gamble, Peter W. Horby, Jonathan S. Nguyen-Van-Tam, Antonia Ho, Clark D. Russell, Jake Dunning, Peter J. M. Openshaw, J. Kenneth Baillie, and Malcolm G. Semple. 2020. “Features of 20 133 UK Patients in Hospital with Covid-19 Using the ISARIC WHO Clinical Characterisation Protocol: Prospective Observational Cohort Study.” </t>
    </r>
    <r>
      <rPr>
        <i/>
        <sz val="11"/>
        <color theme="1"/>
        <rFont val="Calibri"/>
        <family val="2"/>
        <scheme val="minor"/>
      </rPr>
      <t>The BMJ</t>
    </r>
    <r>
      <rPr>
        <sz val="11"/>
        <color theme="1"/>
        <rFont val="Calibri"/>
        <family val="2"/>
        <scheme val="minor"/>
      </rPr>
      <t xml:space="preserve"> 369(March):1–12.</t>
    </r>
  </si>
  <si>
    <t>Reenen, Mandy van, Bas Janssen, Elly Stolk, Kristina Secnik Boye, Mike Herdman, Matthew Kennedy-Martin, Tessa Kennedy-Martin, and Bernhard Slaap. 2019. “EQ-5D User Guide.” EueoQol Research Foundation 36.</t>
  </si>
  <si>
    <t>Day</t>
  </si>
  <si>
    <t>This sheet contains the model, based on the steps and assumptions made in the modelDevelopment sheet.</t>
  </si>
  <si>
    <t>Note: this values apply only to patients that survive both the acute phase and subsequent pathology.</t>
  </si>
  <si>
    <t>Assumptions</t>
  </si>
  <si>
    <t>That very long-term symtoms (years) in COVID survivors will be confined to those ill enough to be admitted to hospital.</t>
  </si>
  <si>
    <t>The proportion of patients who are known to be infected but are asymptomatic is similar to the proportion of symptomatic patients who are never diagnosed.</t>
  </si>
  <si>
    <t>The average lost QALY rate for symptomatic patients in early COVID is similar to the Long-COVID lost QALY rate.</t>
  </si>
  <si>
    <t>"QOL lost across all post ITU or ward patients estimate" is based on an SLR by Beine et al which reported on EQ-5D-5L index at a year across all post ITU survivors of ARDS. The full result can be found in the"Utility" tab.</t>
  </si>
  <si>
    <t>Annual discount Rate: NICE require a 3.5% discount rate in calculating QALYs, though it may not be appropriate in this context.</t>
  </si>
  <si>
    <t>Inputs Assumption</t>
  </si>
  <si>
    <t>Inputs from other tab</t>
  </si>
  <si>
    <t>Model Calculation</t>
  </si>
  <si>
    <t>Results</t>
  </si>
  <si>
    <t>parameter</t>
  </si>
  <si>
    <t>value</t>
  </si>
  <si>
    <t>Time horizon (life expectancy of survivors, years)</t>
  </si>
  <si>
    <t>floor</t>
  </si>
  <si>
    <t>Annual discount rate</t>
  </si>
  <si>
    <t>Ultimate Attack Rate (proportion of UK infected)</t>
  </si>
  <si>
    <t>Daily discount rate</t>
  </si>
  <si>
    <t>total known infected patients</t>
  </si>
  <si>
    <t>This worksheet is intended to illustrate the sensitivity of the model to key assumptions and parameter choices.</t>
  </si>
  <si>
    <t xml:space="preserve">% Difference </t>
  </si>
  <si>
    <t>Sensitivities</t>
  </si>
  <si>
    <t>Tab</t>
  </si>
  <si>
    <t>Cell</t>
  </si>
  <si>
    <t>Base</t>
  </si>
  <si>
    <t>Start Value</t>
  </si>
  <si>
    <t>Test Value</t>
  </si>
  <si>
    <t>D54</t>
  </si>
  <si>
    <t>NA</t>
  </si>
  <si>
    <t>21 march to 9 august</t>
  </si>
  <si>
    <t>https://coronavirus.data.gov.uk/cases</t>
  </si>
  <si>
    <t>"Number of individuals who have had at least one lab-confirmed positive COVID-19 test result, by date reported. On 2 July, case data from pillars 1 and 2 of the testing programme were combined and de-duplicated, resulting in a step decrease in the cumulative number of cases reported"</t>
  </si>
  <si>
    <t>date reported</t>
  </si>
  <si>
    <t>From Halpin, taken as the prevalence of the most common symptom (fatigue) at 4-10 weeks post-discharge (mean of 48 days).</t>
  </si>
  <si>
    <t>Prevalence of symptoms at 48 days for ITU survivors</t>
  </si>
  <si>
    <t>Prevalence of symptoms at 48 days for ward survivors</t>
  </si>
  <si>
    <t>Huang C, Huang L, Wang Y, Li X, Ren L, Gu X, et al. 6-month consequences of COVID-19 in patients discharged from hospital: a cohort study. Lancet [Internet]. 2021 Jan;397(10270):220–32. Available from: https://linkinghub.elsevier.com/retrieve/pii/S0140673620326568</t>
  </si>
  <si>
    <t>In this study from China an EQ-5D index of 0.8 was found for all those discharge. The backgound population norm in China is of the order of 95%.</t>
  </si>
  <si>
    <t>Correcting for a population norm of 95%, thi swould give an adjusted index of 0.84.</t>
  </si>
  <si>
    <t>This study found that those who had non-invasive or invasive ventilation had higher prevalences of symptoms at 6 months.</t>
  </si>
  <si>
    <t>Constant</t>
  </si>
  <si>
    <t>Power term</t>
  </si>
  <si>
    <t>Age distribution</t>
  </si>
  <si>
    <t>Age</t>
  </si>
  <si>
    <t>Single-year Life Tables, United Kingdom</t>
  </si>
  <si>
    <t>Period expectation of life</t>
  </si>
  <si>
    <t>Based on data for the year 2019</t>
  </si>
  <si>
    <t>Males</t>
  </si>
  <si>
    <t>Females</t>
  </si>
  <si>
    <t>x</t>
  </si>
  <si>
    <t>mx</t>
  </si>
  <si>
    <t>qx</t>
  </si>
  <si>
    <t>lx</t>
  </si>
  <si>
    <t>dx</t>
  </si>
  <si>
    <t>ex</t>
  </si>
  <si>
    <t>Single-year life tables, UK: 1980 to 2019 - Office for National Statistics (ons.gov.uk)</t>
  </si>
  <si>
    <t>Pop 2019</t>
  </si>
  <si>
    <t>Life expectancy of those admitted.</t>
  </si>
  <si>
    <t xml:space="preserve">Population data from </t>
  </si>
  <si>
    <t>Population estimates and deaths by single year of age for England and Wales and the UK, 1961 to 2019 - Office for National Statistics (ons.gov.uk)</t>
  </si>
  <si>
    <t>Life expectancy of hospitalised patients</t>
  </si>
  <si>
    <t>This sheet estimates the life expectancy for someone admitted with COVID-19 on the assumption their life expectancies match those of the general population for their age.</t>
  </si>
  <si>
    <t>This should be considered the ceiling of life-expectancy as the admitted group are more likely to have co-morbidities.</t>
  </si>
  <si>
    <t>We do not know how much less the life expectancy for the admitted population would be, but we can use an arbitrary reduction factor.</t>
  </si>
  <si>
    <t>Reduction factor for the admitted population</t>
  </si>
  <si>
    <t>Adjusted life expectancy</t>
  </si>
  <si>
    <t>lifeExpectancy</t>
  </si>
  <si>
    <t>This sheet describes how we determine the life expectancy of those who are hospitalised.</t>
  </si>
  <si>
    <t>Life expectancy for hospitalised patients</t>
  </si>
  <si>
    <t>Life expectancy 2019</t>
  </si>
  <si>
    <t>Halpin SJ, McIvor C, Whyatt G, Adams A, Harvey O, McLean L, et al. Postdischarge symptoms and rehabilitation needs in survivors of COVID‐19 infection: A cross‐sectional evaluation. J Med Virol [Internet]. 2021 Feb 17;93(2):1013–22. Available from: https://onlinelibrary.wiley.com/doi/10.1002/jmv.26368</t>
  </si>
  <si>
    <t>Garrigues E, Janvier P, Kherabi Y, Le Bot A, Hamon A, Gouze H, et al. Post-discharge persistent symptoms and health-related quality of life after hospitalization for COVID-19. J Infect. 2020;(January):19–22.</t>
  </si>
  <si>
    <t>Non-ITU</t>
  </si>
  <si>
    <t>Adjustment for lost QALYS for non-hospitalised versus ward care.</t>
  </si>
  <si>
    <t>Permananent injury</t>
  </si>
  <si>
    <t xml:space="preserve">The EQ-5D index at 1 year post ITU discharge for ARDS in those under 65 in Marti et al </t>
  </si>
  <si>
    <t>Population reference</t>
  </si>
  <si>
    <t>Marti J, Hall P, Hamilton P, Lamb S, McCabe C, Lall R, et al. One-year resource utilisation, costs and quality of life in patients with acute respiratory distress syndrome (ARDS): Secondary analysis of a randomised controlled trial. J Intensive Care [Internet]. 2016;4(1):1–11. Available from: http://dx.doi.org/10.1186/s40560-016-0178-8</t>
  </si>
  <si>
    <t>QoL lost for the permanently injured</t>
  </si>
  <si>
    <t>Cumulative days of injury</t>
  </si>
  <si>
    <t>Total undiscounted QALYs lost due to post-COVID illness</t>
  </si>
  <si>
    <t>Total discounted QALYs lost due to post-COVID illness</t>
  </si>
  <si>
    <t>QALYs lost to permanent injury from COVID</t>
  </si>
  <si>
    <t>Symptoms in ITU survivors at 6 weeks post discharge as proportion of all known cases.</t>
  </si>
  <si>
    <t>Symptoms in ward survivors at 6 weeks post discharge as a proportion of all known cases.</t>
  </si>
  <si>
    <t>Proportion of Long-COVID at 6 weeks that are permanently injured in ICU survivors.</t>
  </si>
  <si>
    <t>Symptoms in non-hospitalised at 8 weeks post diagnosis as a proportion of all known cases.</t>
  </si>
  <si>
    <t>Proportion of patients not admitted that survive</t>
  </si>
  <si>
    <t>Proportion of all known cases admitted to ward only.</t>
  </si>
  <si>
    <t>Proportion of patients admitted to ward who die</t>
  </si>
  <si>
    <r>
      <t xml:space="preserve">ICNARC. 2020. </t>
    </r>
    <r>
      <rPr>
        <i/>
        <sz val="11"/>
        <color theme="1"/>
        <rFont val="Calibri"/>
        <family val="2"/>
        <scheme val="minor"/>
      </rPr>
      <t>ICNARC Report on COVID-19 in Critical Care</t>
    </r>
    <r>
      <rPr>
        <sz val="11"/>
        <color theme="1"/>
        <rFont val="Calibri"/>
        <family val="2"/>
        <scheme val="minor"/>
      </rPr>
      <t>. London. 24th December 2020</t>
    </r>
  </si>
  <si>
    <t>The proportion of ITU patients that die was set at 38% as this is the figure given by ICNARC for October 2020.</t>
  </si>
  <si>
    <t>B21</t>
  </si>
  <si>
    <t>To estimate permanently injured after 6 weeks.</t>
  </si>
  <si>
    <t>To estimate the proportion of undetected cases</t>
  </si>
  <si>
    <t>Adjust prevalence of permanent injury for all infections, known and unknown</t>
  </si>
  <si>
    <t>Adjusted prevalence of permanent injury for all infections, known and unknown</t>
  </si>
  <si>
    <t>D71</t>
  </si>
  <si>
    <t>B23</t>
  </si>
  <si>
    <t>Cumulative days non-permanent injury</t>
  </si>
  <si>
    <t>Estimated proportion of all known cases permanently injured after hospitalisation.</t>
  </si>
  <si>
    <t>Estimated proportion of all known cases permanently injured in the non-hospitalised.</t>
  </si>
  <si>
    <t>B22</t>
  </si>
  <si>
    <t>QALYs lost to temporary injury from COVID</t>
  </si>
  <si>
    <t>QALYs lost  to permanent injury from COVID</t>
  </si>
  <si>
    <t>Low</t>
  </si>
  <si>
    <t>High</t>
  </si>
  <si>
    <t>QoL lost to symptomatic COVID</t>
  </si>
  <si>
    <t>QALYs lost to symptomatic COVID</t>
  </si>
  <si>
    <t>QALYs lost symptomatic COVID</t>
  </si>
  <si>
    <t>To estimate symptomatic-COVID at 6 weeks of all known cases</t>
  </si>
  <si>
    <t>Assumption for proportion of symptomatic-COVID permanently injured</t>
  </si>
  <si>
    <t>Proportion of symptomatic-COVID at 6 weeks that are permanently injured in ICU survivors.</t>
  </si>
  <si>
    <t>Proportion of symptomatic-COVID at 6 weeks that are permanently injured in ward survivors.</t>
  </si>
  <si>
    <t>Proportion of symptomatic-COVID at 6 weeks that are permanently injured in non-hospitalised survivors.</t>
  </si>
  <si>
    <t>This sheet calculates the 'floor' of the distribution of prevalence of symptomatic-COVID i.e., what proportion of all cases have symptoms lasting for years as a result of permanent injury from COVID like lung fibrosis or a stroke or MI that would not otherwise have occured..</t>
  </si>
  <si>
    <t>weeks</t>
  </si>
  <si>
    <t>Prevalence of symptoms at 56 days for non-hospitalised</t>
  </si>
  <si>
    <t>Weighted Pop ex</t>
  </si>
  <si>
    <t>proportion of infections un-recovered</t>
  </si>
  <si>
    <t>proportion of infections un-recovered (without the floor)</t>
  </si>
  <si>
    <t>Number of people injured post hospitalisation</t>
  </si>
  <si>
    <t>Number of people injured post non-hospitalisation</t>
  </si>
  <si>
    <t>Number of people Known to be infected</t>
  </si>
  <si>
    <t>Number of people infecteed but not diagnosed</t>
  </si>
  <si>
    <t>This sheet contains the approach to the literature search and the logic behind determining the proportion of all cases having persistent Long-COVID symptoms and the approach for calculating the variable 'proportionLong'</t>
  </si>
  <si>
    <t>This sheet calculates the distribution 'floor' for the prevalence of Long-COVID symptoms i.e., what proportion of all cases (known and unknown) have symptoms lasting for years</t>
  </si>
  <si>
    <t>Proportion of patients in each setting</t>
  </si>
  <si>
    <t>For 'COVID injured'</t>
  </si>
  <si>
    <t>For 'Symptomatic COVID'</t>
  </si>
  <si>
    <t>Tab Colour Coding</t>
  </si>
  <si>
    <t>Cell Colour Coding</t>
  </si>
  <si>
    <t>This sheet gives the process for estimating the lost utility attributable to Long-COVID</t>
  </si>
  <si>
    <t>Title: Model framework to estimate the QALYs lost through Long-COVID</t>
  </si>
  <si>
    <t>2.CovidInfectionSurvey</t>
  </si>
  <si>
    <t>This sheet describes the COVID Infection Survey data points and extrapolates a prevalence curve. The Constant and Power Term for the decay function are derived.</t>
  </si>
  <si>
    <t>3.UK_COVIDCases</t>
  </si>
  <si>
    <t>COVID Infection Survey data points and derivation of decay function constant and power term</t>
  </si>
  <si>
    <t>The result of the COVID Infection Survey and the extrapolations of a prevalence curve</t>
  </si>
  <si>
    <t>prevalence from fitted decay function</t>
  </si>
  <si>
    <t>prevalence data points</t>
  </si>
  <si>
    <t>This sheet contains UK Government data for positive test cases</t>
  </si>
  <si>
    <t>UK Government statistics on COVID test cases</t>
  </si>
  <si>
    <t xml:space="preserve">This sheet provides statistics from the UK Government on the number of UK COVID positive test cases. </t>
  </si>
  <si>
    <t>Process for estimating the lost utility attributable to Long-Covid</t>
  </si>
  <si>
    <t>Time horizon (life expectancy of survivors, years): calculated on Life Expectancy tab.</t>
  </si>
  <si>
    <t>QALYs lost to permanent injury</t>
  </si>
  <si>
    <t>QoL lost for non-permanent injured 
(Symptomatic COVID)</t>
  </si>
  <si>
    <t>QoL lost for the permanently injured 
(COVID injured)</t>
  </si>
  <si>
    <t>This table considers QALYs over the illustrative time-horizon of 10 year.</t>
  </si>
  <si>
    <t>Decay function - Constant term</t>
  </si>
  <si>
    <t>QALYs lost to non-permanent injury from COVID</t>
  </si>
  <si>
    <t>Age distribution of admissions taken from Martin C, McDonald S, Luteijn M, Bale S, Sarkar R. Exceeding Capacity Model [Internet]. Github. 2021 [cited 2021 Jan 2]. Available from: https://github.com/Crystallize/COVID19_ExceedingCapacityModel</t>
  </si>
  <si>
    <t>Four of these publications were of UK patient populations, and all three of these reported fatigue and breathlessness as the two most common persistent symptoms in both COVID-19 positive patients in general and hospitalised patients.</t>
  </si>
  <si>
    <t xml:space="preserve">Estimate of people living with COVID injury </t>
  </si>
  <si>
    <t>Admissions</t>
  </si>
  <si>
    <t>Cases</t>
  </si>
  <si>
    <t>Non-hospitalised cases</t>
  </si>
  <si>
    <t>Hospitalised</t>
  </si>
  <si>
    <t>Total cases</t>
  </si>
  <si>
    <t>Total hospitalised</t>
  </si>
  <si>
    <t>Toal non-hospitalised</t>
  </si>
  <si>
    <t>Proportion Hospitalised</t>
  </si>
  <si>
    <t>Proportion not hospitalised</t>
  </si>
  <si>
    <t>Adjusted non-hosp</t>
  </si>
  <si>
    <t>True total</t>
  </si>
  <si>
    <t>Non-hospitalised</t>
  </si>
  <si>
    <t>Both</t>
  </si>
  <si>
    <t>QALYs lost in the hospitalised</t>
  </si>
  <si>
    <t>QALYs lost in the non-hospitalised</t>
  </si>
  <si>
    <r>
      <t>Proportion of each treatment group having persistent symptoms</t>
    </r>
    <r>
      <rPr>
        <sz val="11"/>
        <rFont val="Calibri"/>
        <family val="2"/>
        <scheme val="minor"/>
      </rPr>
      <t xml:space="preserve"> Prob(L|S)</t>
    </r>
  </si>
  <si>
    <t>Projection - no vaccine</t>
  </si>
  <si>
    <t>Prevalence of symptoms</t>
  </si>
  <si>
    <t>ITU: 72%
Ward: 60%
No hospital: 16%</t>
  </si>
  <si>
    <t>Proportion long</t>
  </si>
  <si>
    <t>D43
D44
D45</t>
  </si>
  <si>
    <t>Lower</t>
  </si>
  <si>
    <t>Upper</t>
  </si>
  <si>
    <t>BE</t>
  </si>
  <si>
    <t>HM Treasury value of QALY loss</t>
  </si>
  <si>
    <t>HM Treasury value per QALY</t>
  </si>
  <si>
    <t>Undiscounted</t>
  </si>
  <si>
    <t>Discounted</t>
  </si>
  <si>
    <t>Discounted V</t>
  </si>
  <si>
    <t>Proportion of all cases admitted to critical care</t>
  </si>
  <si>
    <t>Proportion of all known cases surviving critical care surviving ITU</t>
  </si>
  <si>
    <t>Assumption that any cases admitted to hospital are diagnosed.</t>
  </si>
  <si>
    <t>Proportion of all cases suriviving ITU care</t>
  </si>
  <si>
    <t>Proportion of all cases surviving ward</t>
  </si>
  <si>
    <t>1-Uinjury</t>
  </si>
  <si>
    <t>1-Ugeneral</t>
  </si>
  <si>
    <t>ITU: 67%
Ward: 55%
No hospital: 13%</t>
  </si>
  <si>
    <t>ITU: 76%
Ward: 64%
No hospital: 19%</t>
  </si>
  <si>
    <t>Proportion of all known cases that are non-hospitalised and survive</t>
  </si>
  <si>
    <t>Proportion of all known cases not-hospitalised</t>
  </si>
  <si>
    <t>Proportion of all cases that are non-hospitalised and survive</t>
  </si>
  <si>
    <t>Proportion hospitalised</t>
  </si>
  <si>
    <t xml:space="preserve">Proportion of hospitalisation </t>
  </si>
  <si>
    <t>Proportion of cases admitted to critical care</t>
  </si>
  <si>
    <t>Positive tests</t>
  </si>
  <si>
    <t>Critical care</t>
  </si>
  <si>
    <t>Proportion ITU</t>
  </si>
  <si>
    <t>Proportion surviving critical care</t>
  </si>
  <si>
    <t>Proportion of hospitalisations admitted to ITU</t>
  </si>
  <si>
    <t>Proportion of all survivors that are non-hospitalised and survive</t>
  </si>
  <si>
    <t>Proportion of all survivors surviving ward</t>
  </si>
  <si>
    <t>Proportion of all survivors suriviving ITU care</t>
  </si>
  <si>
    <t>F5</t>
  </si>
  <si>
    <t>J15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</si>
</sst>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quot;£&quot;* #,##0.00_-;_-&quot;£&quot;* &quot;-&quot;??_-;_-@_-"/>
    <numFmt numFmtId="43" formatCode="_-* #,##0.00_-;\-* #,##0.00_-;_-* &quot;-&quot;??_-;_-@_-"/>
    <numFmt numFmtId="164" formatCode="0.0%"/>
    <numFmt numFmtId="165" formatCode="0.00000%"/>
    <numFmt numFmtId="166" formatCode="&quot;£&quot;#,##0.00"/>
    <numFmt numFmtId="167" formatCode="0.000"/>
    <numFmt numFmtId="168" formatCode="0.000000"/>
    <numFmt numFmtId="169" formatCode="&quot;£&quot;#,##0"/>
    <numFmt numFmtId="170" formatCode="0,,&quot;m&quot;"/>
    <numFmt numFmtId="171" formatCode="0.0000"/>
    <numFmt numFmtId="172" formatCode="0.0"/>
    <numFmt numFmtId="173" formatCode="#,##0_ ;\-#,##0\ "/>
    <numFmt numFmtId="174" formatCode="_-* #,##0_-;\-* #,##0_-;_-* &quot;-&quot;??_-;_-@_-"/>
    <numFmt numFmtId="175" formatCode="_-&quot;£&quot;* #,##0_-;\-&quot;£&quot;* #,##0_-;_-&quot;£&quot;* &quot;-&quot;??_-;_-@_-"/>
    <numFmt numFmtId="176" formatCode="0.000%"/>
    <numFmt numFmtId="177" formatCode="_-* #,##0.0000_-;\-* #,##0.0000_-;_-* &quot;-&quot;??_-;_-@_-"/>
    <numFmt numFmtId="178" formatCode="0.0000%"/>
    <numFmt numFmtId="179" formatCode="0.00000000000000000%"/>
    <numFmt numFmtId="180" formatCode="0.00000"/>
    <numFmt numFmtId="181" formatCode="0.0000000%"/>
  </numFmts>
  <fonts count="27"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sz val="11"/>
      <color rgb="FF0B0C0C"/>
      <name val="Arial"/>
      <family val="2"/>
    </font>
    <font>
      <sz val="11"/>
      <color rgb="FF6B7276"/>
      <name val="Arial"/>
      <family val="2"/>
    </font>
    <font>
      <b/>
      <sz val="11"/>
      <color theme="9"/>
      <name val="Calibri"/>
      <family val="2"/>
      <scheme val="minor"/>
    </font>
    <font>
      <b/>
      <sz val="11"/>
      <color theme="4"/>
      <name val="Calibri"/>
      <family val="2"/>
      <scheme val="minor"/>
    </font>
    <font>
      <sz val="11"/>
      <color theme="1"/>
      <name val="Calibri"/>
      <family val="2"/>
      <scheme val="minor"/>
    </font>
    <font>
      <sz val="11"/>
      <color theme="0"/>
      <name val="Calibri"/>
      <family val="2"/>
      <scheme val="minor"/>
    </font>
    <font>
      <b/>
      <sz val="11"/>
      <color rgb="FFFF0000"/>
      <name val="Calibri"/>
      <family val="2"/>
      <scheme val="minor"/>
    </font>
    <font>
      <i/>
      <sz val="11"/>
      <color theme="1"/>
      <name val="Calibri"/>
      <family val="2"/>
      <scheme val="minor"/>
    </font>
    <font>
      <sz val="11"/>
      <name val="Calibri"/>
      <family val="2"/>
      <scheme val="minor"/>
    </font>
    <font>
      <b/>
      <sz val="20"/>
      <color theme="1"/>
      <name val="Calibri"/>
      <family val="2"/>
      <scheme val="minor"/>
    </font>
    <font>
      <sz val="11"/>
      <color theme="7" tint="0.59999389629810485"/>
      <name val="Calibri"/>
      <family val="2"/>
      <scheme val="minor"/>
    </font>
    <font>
      <b/>
      <sz val="14"/>
      <color theme="1"/>
      <name val="Calibri"/>
      <family val="2"/>
      <scheme val="minor"/>
    </font>
    <font>
      <b/>
      <sz val="18"/>
      <color theme="1"/>
      <name val="Calibri"/>
      <family val="2"/>
      <scheme val="minor"/>
    </font>
    <font>
      <sz val="11"/>
      <color rgb="FF444444"/>
      <name val="Calibri"/>
      <family val="2"/>
      <charset val="1"/>
    </font>
    <font>
      <b/>
      <sz val="11"/>
      <name val="Calibri"/>
      <family val="2"/>
      <scheme val="minor"/>
    </font>
    <font>
      <sz val="16"/>
      <color theme="1"/>
      <name val="Calibri"/>
      <family val="2"/>
      <scheme val="minor"/>
    </font>
    <font>
      <sz val="22"/>
      <color theme="1"/>
      <name val="Calibri"/>
      <family val="2"/>
      <scheme val="minor"/>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0" tint="-4.9989318521683403E-2"/>
        <bgColor indexed="64"/>
      </patternFill>
    </fill>
    <fill>
      <patternFill patternType="solid">
        <fgColor rgb="FFF8F8F8"/>
        <bgColor indexed="64"/>
      </patternFill>
    </fill>
    <fill>
      <patternFill patternType="solid">
        <fgColor rgb="FFFFFF00"/>
        <bgColor indexed="64"/>
      </patternFill>
    </fill>
    <fill>
      <patternFill patternType="solid">
        <fgColor rgb="FF7030A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bgColor indexed="64"/>
      </patternFill>
    </fill>
    <fill>
      <patternFill patternType="solid">
        <fgColor theme="0" tint="-0.499984740745262"/>
        <bgColor indexed="64"/>
      </patternFill>
    </fill>
    <fill>
      <patternFill patternType="solid">
        <fgColor theme="0" tint="-0.14999847407452621"/>
        <bgColor indexed="64"/>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rgb="FF3F3F3F"/>
      </left>
      <right/>
      <top style="thin">
        <color rgb="FF3F3F3F"/>
      </top>
      <bottom style="thin">
        <color rgb="FF3F3F3F"/>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rgb="FF7F7F7F"/>
      </left>
      <right style="thin">
        <color rgb="FF7F7F7F"/>
      </right>
      <top/>
      <bottom style="thin">
        <color rgb="FF7F7F7F"/>
      </bottom>
      <diagonal/>
    </border>
    <border>
      <left style="medium">
        <color indexed="64"/>
      </left>
      <right style="thin">
        <color indexed="64"/>
      </right>
      <top style="medium">
        <color indexed="64"/>
      </top>
      <bottom style="thin">
        <color indexed="64"/>
      </bottom>
      <diagonal/>
    </border>
  </borders>
  <cellStyleXfs count="10">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8" fillId="0" borderId="0" applyNumberForma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4" fontId="14" fillId="0" borderId="0" applyFont="0" applyFill="0" applyBorder="0" applyAlignment="0" applyProtection="0"/>
  </cellStyleXfs>
  <cellXfs count="368">
    <xf numFmtId="0" fontId="0" fillId="0" borderId="0" xfId="0"/>
    <xf numFmtId="0" fontId="0" fillId="0" borderId="3" xfId="0" applyBorder="1"/>
    <xf numFmtId="0" fontId="0" fillId="0" borderId="0" xfId="0" applyAlignment="1"/>
    <xf numFmtId="0" fontId="7" fillId="0" borderId="0" xfId="0" applyFont="1"/>
    <xf numFmtId="0" fontId="0" fillId="0" borderId="0" xfId="0" applyBorder="1"/>
    <xf numFmtId="0" fontId="0" fillId="0" borderId="0" xfId="0" applyAlignment="1">
      <alignment horizontal="left"/>
    </xf>
    <xf numFmtId="3" fontId="0" fillId="0" borderId="0" xfId="0" applyNumberFormat="1"/>
    <xf numFmtId="0" fontId="8" fillId="0" borderId="0" xfId="6"/>
    <xf numFmtId="0" fontId="0" fillId="0" borderId="0" xfId="0" applyFill="1"/>
    <xf numFmtId="0" fontId="0" fillId="0" borderId="0" xfId="0" applyAlignment="1">
      <alignment horizontal="center" wrapText="1"/>
    </xf>
    <xf numFmtId="0" fontId="0" fillId="0" borderId="0" xfId="0" applyAlignment="1">
      <alignment horizontal="center"/>
    </xf>
    <xf numFmtId="0" fontId="7" fillId="0" borderId="3" xfId="0" applyFont="1" applyBorder="1" applyAlignment="1">
      <alignment horizontal="right"/>
    </xf>
    <xf numFmtId="0" fontId="7" fillId="0" borderId="0" xfId="0" applyFont="1" applyAlignment="1">
      <alignment horizontal="center"/>
    </xf>
    <xf numFmtId="0" fontId="0" fillId="0" borderId="0" xfId="0" applyAlignment="1">
      <alignment horizontal="right"/>
    </xf>
    <xf numFmtId="0" fontId="7" fillId="0" borderId="0" xfId="0" applyFont="1" applyAlignment="1">
      <alignment horizontal="right"/>
    </xf>
    <xf numFmtId="164" fontId="0" fillId="0" borderId="0" xfId="8" applyNumberFormat="1" applyFont="1" applyAlignment="1">
      <alignment horizontal="center"/>
    </xf>
    <xf numFmtId="0" fontId="7" fillId="6" borderId="3" xfId="0" applyFont="1" applyFill="1" applyBorder="1" applyAlignment="1">
      <alignment horizontal="center"/>
    </xf>
    <xf numFmtId="0" fontId="0" fillId="0" borderId="0" xfId="0" applyFill="1" applyBorder="1" applyAlignment="1">
      <alignment horizontal="center"/>
    </xf>
    <xf numFmtId="0" fontId="6" fillId="0" borderId="0" xfId="1" applyFont="1" applyFill="1" applyBorder="1" applyAlignment="1">
      <alignment horizontal="center"/>
    </xf>
    <xf numFmtId="164" fontId="13" fillId="0" borderId="0" xfId="8" applyNumberFormat="1" applyFont="1" applyFill="1" applyBorder="1" applyAlignment="1">
      <alignment horizontal="center"/>
    </xf>
    <xf numFmtId="164" fontId="0" fillId="0" borderId="0" xfId="8" applyNumberFormat="1" applyFont="1" applyFill="1" applyBorder="1" applyAlignment="1">
      <alignment horizontal="center"/>
    </xf>
    <xf numFmtId="164" fontId="6" fillId="0" borderId="0" xfId="8" applyNumberFormat="1" applyFont="1" applyFill="1" applyBorder="1" applyAlignment="1">
      <alignment horizontal="center"/>
    </xf>
    <xf numFmtId="0" fontId="0" fillId="0" borderId="0" xfId="0" applyFill="1" applyBorder="1" applyAlignment="1">
      <alignment horizontal="left"/>
    </xf>
    <xf numFmtId="0" fontId="0" fillId="0" borderId="3" xfId="0" applyBorder="1" applyAlignment="1">
      <alignment horizontal="right"/>
    </xf>
    <xf numFmtId="0" fontId="7" fillId="0" borderId="0" xfId="0" applyFont="1" applyAlignment="1">
      <alignment horizontal="right" vertical="center" wrapText="1"/>
    </xf>
    <xf numFmtId="0" fontId="7"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164" fontId="12" fillId="0" borderId="0" xfId="8" applyNumberFormat="1" applyFont="1" applyFill="1" applyBorder="1" applyAlignment="1">
      <alignment horizontal="center"/>
    </xf>
    <xf numFmtId="0" fontId="8" fillId="0" borderId="0" xfId="6" applyBorder="1" applyAlignment="1">
      <alignment horizontal="left"/>
    </xf>
    <xf numFmtId="0" fontId="7" fillId="0" borderId="0" xfId="0" applyFont="1" applyBorder="1" applyAlignment="1">
      <alignment horizontal="center" wrapText="1"/>
    </xf>
    <xf numFmtId="0" fontId="7" fillId="0" borderId="0" xfId="0" applyFont="1" applyBorder="1" applyAlignment="1">
      <alignment horizontal="right"/>
    </xf>
    <xf numFmtId="0" fontId="0" fillId="0" borderId="0" xfId="0" applyBorder="1" applyAlignment="1">
      <alignment horizontal="center" wrapText="1"/>
    </xf>
    <xf numFmtId="164" fontId="0" fillId="0" borderId="0" xfId="8" applyNumberFormat="1" applyFont="1" applyBorder="1" applyAlignment="1">
      <alignment horizontal="center" wrapText="1"/>
    </xf>
    <xf numFmtId="164" fontId="14" fillId="0" borderId="0" xfId="8" applyNumberFormat="1" applyFont="1" applyFill="1" applyBorder="1" applyAlignment="1">
      <alignment horizontal="left"/>
    </xf>
    <xf numFmtId="0" fontId="0" fillId="0" borderId="0" xfId="0" applyFill="1" applyAlignment="1">
      <alignment horizontal="center" wrapText="1"/>
    </xf>
    <xf numFmtId="0" fontId="7" fillId="0" borderId="3" xfId="0" applyFont="1" applyBorder="1"/>
    <xf numFmtId="0" fontId="7" fillId="0" borderId="0" xfId="0" applyFont="1" applyBorder="1" applyAlignment="1">
      <alignment horizontal="center"/>
    </xf>
    <xf numFmtId="166" fontId="0" fillId="0" borderId="0" xfId="0" applyNumberFormat="1" applyBorder="1" applyAlignment="1">
      <alignment horizontal="center"/>
    </xf>
    <xf numFmtId="0" fontId="0" fillId="0" borderId="0" xfId="0" applyAlignment="1">
      <alignment vertical="center"/>
    </xf>
    <xf numFmtId="0" fontId="7" fillId="0" borderId="3" xfId="0" applyFont="1" applyBorder="1" applyAlignment="1">
      <alignment horizontal="left"/>
    </xf>
    <xf numFmtId="0" fontId="7" fillId="0" borderId="0" xfId="0" applyFont="1" applyAlignment="1">
      <alignment vertical="center"/>
    </xf>
    <xf numFmtId="0" fontId="7" fillId="6" borderId="3" xfId="0" applyFont="1" applyFill="1" applyBorder="1" applyAlignment="1">
      <alignment horizontal="right"/>
    </xf>
    <xf numFmtId="0" fontId="18" fillId="0" borderId="0" xfId="5" applyFont="1" applyFill="1" applyBorder="1" applyAlignment="1">
      <alignment horizontal="left"/>
    </xf>
    <xf numFmtId="0" fontId="16" fillId="0" borderId="0" xfId="0" applyFont="1" applyAlignment="1">
      <alignment vertical="center"/>
    </xf>
    <xf numFmtId="0" fontId="5" fillId="5" borderId="1" xfId="5" applyAlignment="1">
      <alignment horizontal="center" vertical="center" wrapText="1"/>
    </xf>
    <xf numFmtId="0" fontId="7" fillId="6" borderId="14" xfId="0" applyFont="1" applyFill="1" applyBorder="1" applyAlignment="1">
      <alignment horizontal="right"/>
    </xf>
    <xf numFmtId="2" fontId="0" fillId="0" borderId="3" xfId="0" applyNumberFormat="1" applyBorder="1" applyAlignment="1">
      <alignment horizontal="center"/>
    </xf>
    <xf numFmtId="2" fontId="7" fillId="0" borderId="3" xfId="0" applyNumberFormat="1" applyFont="1" applyBorder="1" applyAlignment="1">
      <alignment horizontal="center"/>
    </xf>
    <xf numFmtId="0" fontId="0" fillId="10" borderId="0" xfId="0" applyFill="1"/>
    <xf numFmtId="0" fontId="7" fillId="10" borderId="7" xfId="0" applyFont="1" applyFill="1" applyBorder="1" applyAlignment="1">
      <alignment horizontal="right"/>
    </xf>
    <xf numFmtId="0" fontId="0" fillId="11" borderId="3" xfId="0" applyFill="1" applyBorder="1" applyAlignment="1">
      <alignment horizontal="center"/>
    </xf>
    <xf numFmtId="164" fontId="12" fillId="11" borderId="3" xfId="8" applyNumberFormat="1" applyFont="1" applyFill="1" applyBorder="1" applyAlignment="1">
      <alignment horizontal="center"/>
    </xf>
    <xf numFmtId="164" fontId="5" fillId="11" borderId="1" xfId="8" applyNumberFormat="1" applyFont="1" applyFill="1" applyBorder="1" applyAlignment="1">
      <alignment horizontal="center"/>
    </xf>
    <xf numFmtId="164" fontId="13" fillId="11" borderId="1" xfId="8" applyNumberFormat="1" applyFont="1" applyFill="1" applyBorder="1" applyAlignment="1">
      <alignment horizontal="center"/>
    </xf>
    <xf numFmtId="9" fontId="0" fillId="8" borderId="3" xfId="8" applyFont="1" applyFill="1" applyBorder="1" applyAlignment="1">
      <alignment horizontal="center"/>
    </xf>
    <xf numFmtId="164" fontId="0" fillId="11" borderId="3" xfId="8" applyNumberFormat="1" applyFont="1" applyFill="1" applyBorder="1" applyAlignment="1">
      <alignment horizontal="center"/>
    </xf>
    <xf numFmtId="164" fontId="13" fillId="11" borderId="3" xfId="8" applyNumberFormat="1" applyFont="1" applyFill="1" applyBorder="1" applyAlignment="1">
      <alignment horizontal="center"/>
    </xf>
    <xf numFmtId="164" fontId="6" fillId="11" borderId="3" xfId="8" applyNumberFormat="1" applyFont="1" applyFill="1" applyBorder="1" applyAlignment="1">
      <alignment horizontal="center"/>
    </xf>
    <xf numFmtId="164" fontId="18" fillId="11" borderId="3" xfId="8" applyNumberFormat="1" applyFont="1" applyFill="1" applyBorder="1" applyAlignment="1">
      <alignment horizontal="center"/>
    </xf>
    <xf numFmtId="0" fontId="7" fillId="0" borderId="0" xfId="0" applyFont="1" applyFill="1"/>
    <xf numFmtId="170" fontId="0" fillId="8" borderId="3" xfId="0" applyNumberFormat="1" applyFill="1" applyBorder="1" applyAlignment="1">
      <alignment horizontal="center"/>
    </xf>
    <xf numFmtId="170" fontId="0" fillId="11" borderId="3" xfId="0" applyNumberFormat="1" applyFill="1" applyBorder="1" applyAlignment="1">
      <alignment horizontal="center"/>
    </xf>
    <xf numFmtId="0" fontId="0" fillId="0" borderId="0" xfId="0" applyFont="1" applyFill="1"/>
    <xf numFmtId="0" fontId="0" fillId="8" borderId="0" xfId="0" applyFill="1"/>
    <xf numFmtId="0" fontId="0" fillId="12" borderId="0" xfId="0" applyFill="1"/>
    <xf numFmtId="0" fontId="0" fillId="11" borderId="0" xfId="0" applyFill="1"/>
    <xf numFmtId="9" fontId="0" fillId="12" borderId="3" xfId="0" applyNumberFormat="1" applyFill="1" applyBorder="1" applyAlignment="1">
      <alignment horizontal="center" vertical="center"/>
    </xf>
    <xf numFmtId="9" fontId="0" fillId="12" borderId="3" xfId="8" applyFont="1" applyFill="1" applyBorder="1" applyAlignment="1">
      <alignment horizontal="center" vertical="center"/>
    </xf>
    <xf numFmtId="9" fontId="0" fillId="12" borderId="3" xfId="0" applyNumberFormat="1" applyFill="1" applyBorder="1" applyAlignment="1">
      <alignment horizontal="center"/>
    </xf>
    <xf numFmtId="9" fontId="0" fillId="11" borderId="3" xfId="8" applyFont="1" applyFill="1" applyBorder="1" applyAlignment="1">
      <alignment horizontal="center" vertical="center"/>
    </xf>
    <xf numFmtId="164" fontId="0" fillId="11" borderId="3" xfId="8" applyNumberFormat="1" applyFont="1" applyFill="1" applyBorder="1" applyAlignment="1">
      <alignment horizontal="center" vertical="center"/>
    </xf>
    <xf numFmtId="0" fontId="18" fillId="9" borderId="0" xfId="0" applyFont="1" applyFill="1"/>
    <xf numFmtId="0" fontId="0" fillId="0" borderId="0" xfId="0" applyFill="1" applyAlignment="1">
      <alignment horizontal="center"/>
    </xf>
    <xf numFmtId="167" fontId="2" fillId="13" borderId="3" xfId="2" applyNumberFormat="1" applyFill="1" applyBorder="1" applyAlignment="1">
      <alignment horizontal="center"/>
    </xf>
    <xf numFmtId="3" fontId="2" fillId="11" borderId="3" xfId="7" applyNumberFormat="1" applyFont="1" applyFill="1" applyBorder="1" applyAlignment="1">
      <alignment horizontal="center"/>
    </xf>
    <xf numFmtId="0" fontId="0" fillId="12" borderId="3" xfId="0" applyFill="1" applyBorder="1" applyAlignment="1">
      <alignment horizontal="center"/>
    </xf>
    <xf numFmtId="164" fontId="0" fillId="12" borderId="3" xfId="8" applyNumberFormat="1" applyFont="1" applyFill="1" applyBorder="1" applyAlignment="1">
      <alignment horizontal="center"/>
    </xf>
    <xf numFmtId="165" fontId="0" fillId="11" borderId="3" xfId="8" applyNumberFormat="1" applyFont="1" applyFill="1" applyBorder="1" applyAlignment="1">
      <alignment horizontal="center"/>
    </xf>
    <xf numFmtId="0" fontId="0" fillId="13" borderId="3" xfId="0" applyFill="1" applyBorder="1" applyAlignment="1">
      <alignment horizontal="center"/>
    </xf>
    <xf numFmtId="0" fontId="3" fillId="0" borderId="1" xfId="3" applyFill="1" applyAlignment="1">
      <alignment vertical="center" wrapText="1"/>
    </xf>
    <xf numFmtId="0" fontId="3" fillId="0" borderId="1" xfId="3" applyFill="1"/>
    <xf numFmtId="168" fontId="5" fillId="14" borderId="3" xfId="5" applyNumberFormat="1" applyFill="1" applyBorder="1" applyAlignment="1">
      <alignment horizontal="center"/>
    </xf>
    <xf numFmtId="0" fontId="0" fillId="0" borderId="0" xfId="0" applyFill="1" applyAlignment="1">
      <alignment horizontal="left"/>
    </xf>
    <xf numFmtId="0" fontId="20" fillId="13" borderId="0" xfId="0" applyFont="1" applyFill="1"/>
    <xf numFmtId="0" fontId="7" fillId="12" borderId="7" xfId="0" applyFont="1" applyFill="1" applyBorder="1" applyAlignment="1">
      <alignment horizontal="right"/>
    </xf>
    <xf numFmtId="0" fontId="7" fillId="13" borderId="7" xfId="0" applyFont="1" applyFill="1" applyBorder="1" applyAlignment="1">
      <alignment horizontal="right"/>
    </xf>
    <xf numFmtId="0" fontId="7" fillId="11" borderId="7" xfId="0" applyFont="1" applyFill="1" applyBorder="1" applyAlignment="1">
      <alignment horizontal="right"/>
    </xf>
    <xf numFmtId="0" fontId="0" fillId="9" borderId="0" xfId="0" applyFill="1"/>
    <xf numFmtId="0" fontId="7" fillId="9" borderId="7" xfId="0" applyFont="1" applyFill="1" applyBorder="1" applyAlignment="1">
      <alignment horizontal="right"/>
    </xf>
    <xf numFmtId="3" fontId="0" fillId="8" borderId="3" xfId="0" applyNumberFormat="1" applyFill="1" applyBorder="1" applyAlignment="1">
      <alignment horizontal="center"/>
    </xf>
    <xf numFmtId="3" fontId="0" fillId="11" borderId="3" xfId="0" applyNumberFormat="1" applyFill="1" applyBorder="1" applyAlignment="1">
      <alignment horizontal="center"/>
    </xf>
    <xf numFmtId="164" fontId="0" fillId="8" borderId="3" xfId="8" applyNumberFormat="1" applyFont="1" applyFill="1" applyBorder="1" applyAlignment="1">
      <alignment horizontal="center"/>
    </xf>
    <xf numFmtId="171" fontId="5" fillId="5" borderId="1" xfId="5" applyNumberFormat="1" applyAlignment="1">
      <alignment horizontal="center"/>
    </xf>
    <xf numFmtId="0" fontId="0" fillId="0" borderId="0" xfId="0" applyAlignment="1">
      <alignment horizontal="center" vertical="center"/>
    </xf>
    <xf numFmtId="3" fontId="7" fillId="14" borderId="3" xfId="0" applyNumberFormat="1" applyFont="1" applyFill="1" applyBorder="1" applyAlignment="1">
      <alignment horizontal="center"/>
    </xf>
    <xf numFmtId="0" fontId="7" fillId="0" borderId="3" xfId="0" applyFont="1" applyBorder="1" applyAlignment="1">
      <alignment horizontal="center" vertical="center" wrapText="1"/>
    </xf>
    <xf numFmtId="164" fontId="15" fillId="9" borderId="0" xfId="8" applyNumberFormat="1" applyFont="1" applyFill="1" applyAlignment="1">
      <alignment horizontal="center"/>
    </xf>
    <xf numFmtId="3" fontId="0" fillId="8" borderId="0" xfId="0" applyNumberFormat="1" applyFill="1" applyAlignment="1">
      <alignment horizontal="center"/>
    </xf>
    <xf numFmtId="3" fontId="0" fillId="11" borderId="0" xfId="0" applyNumberFormat="1" applyFill="1" applyAlignment="1">
      <alignment horizontal="center"/>
    </xf>
    <xf numFmtId="164" fontId="0" fillId="11" borderId="0" xfId="8" applyNumberFormat="1" applyFont="1" applyFill="1" applyAlignment="1">
      <alignment horizontal="center"/>
    </xf>
    <xf numFmtId="0" fontId="0" fillId="8" borderId="3" xfId="0" applyFont="1" applyFill="1" applyBorder="1" applyAlignment="1">
      <alignment horizontal="center" vertical="center"/>
    </xf>
    <xf numFmtId="9" fontId="0" fillId="8" borderId="3" xfId="0" applyNumberFormat="1" applyFont="1" applyFill="1" applyBorder="1" applyAlignment="1">
      <alignment horizontal="center" vertical="center"/>
    </xf>
    <xf numFmtId="172" fontId="0" fillId="8" borderId="3" xfId="0" applyNumberFormat="1" applyFont="1" applyFill="1" applyBorder="1" applyAlignment="1">
      <alignment horizontal="center" vertical="center"/>
    </xf>
    <xf numFmtId="173" fontId="7" fillId="14" borderId="3" xfId="7" applyNumberFormat="1" applyFont="1" applyFill="1" applyBorder="1" applyAlignment="1">
      <alignment horizontal="center"/>
    </xf>
    <xf numFmtId="0" fontId="0" fillId="0" borderId="3" xfId="0" applyBorder="1" applyAlignment="1">
      <alignment horizontal="center"/>
    </xf>
    <xf numFmtId="0" fontId="0" fillId="0" borderId="15" xfId="0" applyBorder="1"/>
    <xf numFmtId="0" fontId="0" fillId="0" borderId="15" xfId="0" applyBorder="1" applyAlignment="1">
      <alignment wrapText="1"/>
    </xf>
    <xf numFmtId="0" fontId="19" fillId="0" borderId="15" xfId="0" applyFont="1" applyBorder="1"/>
    <xf numFmtId="0" fontId="0" fillId="0" borderId="15" xfId="0" applyBorder="1" applyAlignment="1">
      <alignment horizontal="center"/>
    </xf>
    <xf numFmtId="0" fontId="9" fillId="0" borderId="12" xfId="0" applyFont="1" applyBorder="1"/>
    <xf numFmtId="0" fontId="0" fillId="0" borderId="0" xfId="0" applyFont="1"/>
    <xf numFmtId="0" fontId="19" fillId="0" borderId="0" xfId="0" applyFont="1"/>
    <xf numFmtId="0" fontId="7" fillId="0" borderId="0" xfId="0" applyFont="1" applyAlignment="1">
      <alignment horizontal="left" vertical="center" wrapText="1"/>
    </xf>
    <xf numFmtId="0" fontId="22" fillId="0" borderId="0" xfId="0" applyFont="1" applyAlignment="1">
      <alignment horizontal="left" vertical="center"/>
    </xf>
    <xf numFmtId="0" fontId="19" fillId="0" borderId="0" xfId="0" applyFont="1" applyFill="1"/>
    <xf numFmtId="0" fontId="23" fillId="0" borderId="0" xfId="0" applyFont="1" applyAlignment="1">
      <alignment horizontal="left"/>
    </xf>
    <xf numFmtId="0" fontId="7" fillId="0" borderId="0" xfId="0" applyFont="1" applyFill="1" applyAlignment="1">
      <alignment wrapText="1"/>
    </xf>
    <xf numFmtId="0" fontId="18" fillId="0" borderId="0" xfId="0" applyFont="1" applyFill="1"/>
    <xf numFmtId="0" fontId="0" fillId="15" borderId="0" xfId="0" applyFill="1"/>
    <xf numFmtId="167" fontId="0" fillId="0" borderId="0" xfId="0" applyNumberFormat="1" applyAlignment="1">
      <alignment horizontal="left"/>
    </xf>
    <xf numFmtId="0" fontId="7" fillId="0" borderId="3" xfId="0" applyFont="1" applyBorder="1" applyAlignment="1">
      <alignment horizontal="right" vertical="center" wrapText="1"/>
    </xf>
    <xf numFmtId="0" fontId="7" fillId="0" borderId="3" xfId="0" applyFont="1" applyBorder="1" applyAlignment="1">
      <alignment horizontal="center" wrapText="1"/>
    </xf>
    <xf numFmtId="0" fontId="0" fillId="0" borderId="0" xfId="0" applyAlignment="1">
      <alignment horizontal="left" wrapText="1"/>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Alignment="1">
      <alignment horizontal="center" wrapText="1"/>
    </xf>
    <xf numFmtId="0" fontId="0" fillId="0" borderId="0" xfId="0" applyBorder="1" applyAlignment="1">
      <alignment horizontal="center"/>
    </xf>
    <xf numFmtId="0" fontId="0" fillId="0" borderId="0" xfId="0" applyAlignment="1">
      <alignment wrapText="1"/>
    </xf>
    <xf numFmtId="0" fontId="7" fillId="0" borderId="3" xfId="0" applyFont="1" applyBorder="1" applyAlignment="1">
      <alignment horizontal="center"/>
    </xf>
    <xf numFmtId="0" fontId="0" fillId="0" borderId="0" xfId="0" applyBorder="1" applyAlignment="1">
      <alignment horizontal="center"/>
    </xf>
    <xf numFmtId="0" fontId="22" fillId="0" borderId="15" xfId="0" applyFont="1" applyBorder="1"/>
    <xf numFmtId="9" fontId="0" fillId="0" borderId="0" xfId="8" applyFont="1"/>
    <xf numFmtId="9" fontId="0" fillId="0" borderId="3" xfId="0" applyNumberFormat="1" applyBorder="1" applyAlignment="1">
      <alignment horizontal="center"/>
    </xf>
    <xf numFmtId="9" fontId="0" fillId="0" borderId="3" xfId="8" applyFont="1" applyBorder="1" applyAlignment="1">
      <alignment horizontal="center"/>
    </xf>
    <xf numFmtId="10" fontId="0" fillId="0" borderId="3" xfId="8" applyNumberFormat="1" applyFont="1" applyBorder="1" applyAlignment="1">
      <alignment horizontal="center"/>
    </xf>
    <xf numFmtId="10" fontId="0" fillId="0" borderId="0" xfId="8" applyNumberFormat="1" applyFont="1" applyAlignment="1">
      <alignment horizontal="center"/>
    </xf>
    <xf numFmtId="0" fontId="7" fillId="0" borderId="3" xfId="0" applyFont="1" applyFill="1" applyBorder="1" applyAlignment="1">
      <alignment horizontal="center"/>
    </xf>
    <xf numFmtId="10" fontId="0" fillId="0" borderId="15" xfId="8" applyNumberFormat="1" applyFont="1" applyBorder="1" applyAlignment="1">
      <alignment horizontal="center"/>
    </xf>
    <xf numFmtId="10" fontId="0" fillId="0" borderId="0" xfId="8" applyNumberFormat="1" applyFont="1" applyBorder="1" applyAlignment="1">
      <alignment horizontal="center"/>
    </xf>
    <xf numFmtId="0" fontId="0" fillId="0" borderId="0" xfId="0" applyFont="1" applyBorder="1"/>
    <xf numFmtId="0" fontId="0" fillId="8" borderId="3" xfId="0" applyFill="1" applyBorder="1" applyAlignment="1">
      <alignment horizontal="center"/>
    </xf>
    <xf numFmtId="2" fontId="0" fillId="12" borderId="3" xfId="0" applyNumberFormat="1" applyFill="1" applyBorder="1" applyAlignment="1">
      <alignment horizontal="center"/>
    </xf>
    <xf numFmtId="0" fontId="7" fillId="0" borderId="3" xfId="0" applyFont="1" applyBorder="1" applyAlignment="1">
      <alignment horizontal="center" wrapText="1"/>
    </xf>
    <xf numFmtId="0" fontId="0" fillId="0" borderId="0" xfId="0" applyAlignment="1">
      <alignment horizontal="left" wrapText="1"/>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Alignment="1">
      <alignment horizontal="center" wrapText="1"/>
    </xf>
    <xf numFmtId="0" fontId="0" fillId="0" borderId="0" xfId="0" applyAlignment="1">
      <alignment horizontal="left" vertical="center" wrapText="1"/>
    </xf>
    <xf numFmtId="0" fontId="15" fillId="9" borderId="0" xfId="0" applyFont="1" applyFill="1"/>
    <xf numFmtId="0" fontId="0" fillId="11" borderId="3" xfId="0" applyFill="1" applyBorder="1"/>
    <xf numFmtId="2" fontId="0" fillId="11" borderId="3" xfId="0" applyNumberFormat="1" applyFill="1" applyBorder="1" applyAlignment="1">
      <alignment horizontal="center" vertical="center"/>
    </xf>
    <xf numFmtId="0" fontId="4" fillId="5" borderId="6" xfId="4" applyBorder="1" applyAlignment="1">
      <alignment horizontal="center" vertical="center" wrapText="1"/>
    </xf>
    <xf numFmtId="0" fontId="7" fillId="0" borderId="0" xfId="0" applyFont="1" applyAlignment="1">
      <alignment horizontal="left"/>
    </xf>
    <xf numFmtId="0" fontId="21" fillId="0" borderId="0" xfId="0" applyFont="1" applyAlignment="1">
      <alignment horizontal="left"/>
    </xf>
    <xf numFmtId="9" fontId="7" fillId="12" borderId="13" xfId="0" applyNumberFormat="1" applyFont="1" applyFill="1" applyBorder="1" applyAlignment="1">
      <alignment horizontal="center"/>
    </xf>
    <xf numFmtId="169" fontId="0" fillId="0" borderId="0" xfId="0" applyNumberFormat="1" applyFill="1" applyBorder="1" applyAlignment="1">
      <alignment horizontal="center"/>
    </xf>
    <xf numFmtId="0" fontId="5" fillId="0" borderId="0" xfId="5" applyFill="1" applyBorder="1" applyAlignment="1">
      <alignment horizontal="center" vertical="center" wrapText="1"/>
    </xf>
    <xf numFmtId="171" fontId="5" fillId="0" borderId="0" xfId="5" applyNumberFormat="1" applyFill="1" applyBorder="1" applyAlignment="1">
      <alignment horizontal="center"/>
    </xf>
    <xf numFmtId="0" fontId="7" fillId="0" borderId="0" xfId="0" applyFont="1" applyBorder="1" applyAlignment="1">
      <alignment wrapText="1"/>
    </xf>
    <xf numFmtId="169" fontId="0" fillId="0" borderId="0" xfId="0" applyNumberFormat="1" applyFill="1" applyBorder="1" applyAlignment="1"/>
    <xf numFmtId="168" fontId="5" fillId="5" borderId="3" xfId="5" applyNumberFormat="1" applyBorder="1" applyAlignment="1">
      <alignment horizontal="center"/>
    </xf>
    <xf numFmtId="0" fontId="7" fillId="6" borderId="3" xfId="0" applyFont="1" applyFill="1" applyBorder="1" applyAlignment="1">
      <alignment horizontal="center" vertical="center" wrapText="1"/>
    </xf>
    <xf numFmtId="9" fontId="7" fillId="6" borderId="3" xfId="8" applyFont="1" applyFill="1" applyBorder="1" applyAlignment="1">
      <alignment horizontal="center" vertical="center" wrapText="1"/>
    </xf>
    <xf numFmtId="2" fontId="7" fillId="6" borderId="3" xfId="0" applyNumberFormat="1" applyFont="1" applyFill="1" applyBorder="1" applyAlignment="1">
      <alignment horizontal="center" vertical="center" wrapText="1"/>
    </xf>
    <xf numFmtId="164" fontId="0" fillId="6" borderId="3" xfId="8" applyNumberFormat="1" applyFont="1" applyFill="1" applyBorder="1" applyAlignment="1">
      <alignment horizontal="center"/>
    </xf>
    <xf numFmtId="2" fontId="0" fillId="6" borderId="3" xfId="8" applyNumberFormat="1" applyFont="1" applyFill="1" applyBorder="1" applyAlignment="1">
      <alignment horizontal="center"/>
    </xf>
    <xf numFmtId="2" fontId="0" fillId="6" borderId="3" xfId="0" applyNumberFormat="1" applyFill="1" applyBorder="1" applyAlignment="1">
      <alignment horizontal="center"/>
    </xf>
    <xf numFmtId="2" fontId="0" fillId="6" borderId="3" xfId="0" applyNumberFormat="1" applyFill="1" applyBorder="1" applyAlignment="1">
      <alignment horizontal="center" vertical="center"/>
    </xf>
    <xf numFmtId="0" fontId="7" fillId="0" borderId="3" xfId="0" applyFont="1" applyBorder="1" applyAlignment="1">
      <alignment horizontal="right" vertical="center"/>
    </xf>
    <xf numFmtId="0" fontId="7" fillId="0" borderId="3" xfId="0" applyFont="1" applyFill="1" applyBorder="1" applyAlignment="1">
      <alignment horizontal="right"/>
    </xf>
    <xf numFmtId="0" fontId="0" fillId="0" borderId="0" xfId="0" applyBorder="1" applyAlignment="1">
      <alignment horizontal="right"/>
    </xf>
    <xf numFmtId="9" fontId="0" fillId="0" borderId="0" xfId="8" applyFont="1" applyFill="1" applyBorder="1" applyAlignment="1">
      <alignment horizontal="center"/>
    </xf>
    <xf numFmtId="164" fontId="0" fillId="12" borderId="3" xfId="8" applyNumberFormat="1" applyFont="1" applyFill="1" applyBorder="1" applyAlignment="1">
      <alignment horizontal="center" vertical="center"/>
    </xf>
    <xf numFmtId="164" fontId="7" fillId="0" borderId="3" xfId="8" applyNumberFormat="1" applyFont="1" applyBorder="1" applyAlignment="1">
      <alignment horizontal="center" vertical="center" wrapText="1"/>
    </xf>
    <xf numFmtId="0" fontId="7" fillId="0" borderId="3" xfId="0" applyFont="1" applyFill="1" applyBorder="1" applyAlignment="1">
      <alignment horizontal="center" vertical="center" wrapText="1"/>
    </xf>
    <xf numFmtId="0" fontId="25" fillId="0" borderId="0" xfId="0" applyFont="1"/>
    <xf numFmtId="172" fontId="0" fillId="12" borderId="3" xfId="0" applyNumberFormat="1" applyFill="1" applyBorder="1" applyAlignment="1">
      <alignment horizontal="center" vertical="center"/>
    </xf>
    <xf numFmtId="164" fontId="4" fillId="5" borderId="6" xfId="8" applyNumberFormat="1" applyFont="1" applyFill="1" applyBorder="1" applyAlignment="1">
      <alignment horizontal="center"/>
    </xf>
    <xf numFmtId="10" fontId="0" fillId="11" borderId="3" xfId="8" applyNumberFormat="1" applyFont="1" applyFill="1" applyBorder="1" applyAlignment="1">
      <alignment horizontal="center" vertical="center"/>
    </xf>
    <xf numFmtId="176" fontId="15" fillId="9" borderId="3" xfId="8" applyNumberFormat="1" applyFont="1" applyFill="1" applyBorder="1" applyAlignment="1">
      <alignment horizontal="center" vertical="center"/>
    </xf>
    <xf numFmtId="176" fontId="1" fillId="13" borderId="3" xfId="8" applyNumberFormat="1" applyFont="1" applyFill="1" applyBorder="1" applyAlignment="1">
      <alignment horizontal="center"/>
    </xf>
    <xf numFmtId="178" fontId="0" fillId="11" borderId="3" xfId="8" applyNumberFormat="1" applyFont="1" applyFill="1" applyBorder="1" applyAlignment="1">
      <alignment horizontal="center" vertical="center"/>
    </xf>
    <xf numFmtId="0" fontId="7" fillId="0" borderId="11" xfId="0" applyFont="1" applyBorder="1" applyAlignment="1">
      <alignment horizontal="center" vertical="center"/>
    </xf>
    <xf numFmtId="164" fontId="0" fillId="0" borderId="13" xfId="8" applyNumberFormat="1" applyFont="1" applyBorder="1" applyAlignment="1">
      <alignment horizontal="center" vertical="center"/>
    </xf>
    <xf numFmtId="0" fontId="0" fillId="0" borderId="11" xfId="0" applyBorder="1" applyAlignment="1">
      <alignment horizontal="center" vertical="center"/>
    </xf>
    <xf numFmtId="0" fontId="7" fillId="0" borderId="3" xfId="0" applyFont="1" applyFill="1" applyBorder="1" applyAlignment="1">
      <alignment horizontal="center" wrapText="1"/>
    </xf>
    <xf numFmtId="0" fontId="7" fillId="0" borderId="11" xfId="0" applyFont="1" applyBorder="1" applyAlignment="1">
      <alignment horizontal="center" wrapText="1"/>
    </xf>
    <xf numFmtId="177" fontId="0" fillId="12" borderId="20" xfId="8" applyNumberFormat="1" applyFont="1" applyFill="1" applyBorder="1" applyAlignment="1">
      <alignment horizontal="center" vertical="center"/>
    </xf>
    <xf numFmtId="164" fontId="0" fillId="0" borderId="20" xfId="8" applyNumberFormat="1" applyFont="1" applyBorder="1" applyAlignment="1">
      <alignment horizontal="center" vertical="center"/>
    </xf>
    <xf numFmtId="164" fontId="0" fillId="0" borderId="21" xfId="8" applyNumberFormat="1" applyFont="1" applyBorder="1" applyAlignment="1">
      <alignment horizontal="center" vertical="center"/>
    </xf>
    <xf numFmtId="177" fontId="0" fillId="12" borderId="24" xfId="8" applyNumberFormat="1" applyFont="1" applyFill="1" applyBorder="1" applyAlignment="1">
      <alignment horizontal="center" vertical="center"/>
    </xf>
    <xf numFmtId="164" fontId="0" fillId="0" borderId="23" xfId="8" applyNumberFormat="1" applyFont="1" applyBorder="1" applyAlignment="1">
      <alignment horizontal="center" vertical="center"/>
    </xf>
    <xf numFmtId="164" fontId="0" fillId="0" borderId="25" xfId="8" applyNumberFormat="1" applyFont="1" applyBorder="1" applyAlignment="1">
      <alignment horizontal="center" vertical="center"/>
    </xf>
    <xf numFmtId="176" fontId="0" fillId="12" borderId="20" xfId="8" applyNumberFormat="1" applyFont="1" applyFill="1" applyBorder="1" applyAlignment="1">
      <alignment horizontal="center" vertical="center"/>
    </xf>
    <xf numFmtId="176" fontId="0" fillId="12" borderId="24" xfId="8" applyNumberFormat="1" applyFont="1" applyFill="1" applyBorder="1" applyAlignment="1">
      <alignment horizontal="center" vertical="center"/>
    </xf>
    <xf numFmtId="9" fontId="0" fillId="12" borderId="20" xfId="8" applyFont="1" applyFill="1" applyBorder="1" applyAlignment="1">
      <alignment horizontal="center" vertical="center"/>
    </xf>
    <xf numFmtId="9" fontId="0" fillId="12" borderId="24" xfId="8" applyFont="1" applyFill="1" applyBorder="1" applyAlignment="1">
      <alignment horizontal="center" vertical="center"/>
    </xf>
    <xf numFmtId="9" fontId="0" fillId="12" borderId="20" xfId="0" applyNumberFormat="1" applyFill="1" applyBorder="1" applyAlignment="1">
      <alignment horizontal="center" vertical="center"/>
    </xf>
    <xf numFmtId="9" fontId="0" fillId="12" borderId="24" xfId="0" applyNumberFormat="1" applyFill="1" applyBorder="1" applyAlignment="1">
      <alignment horizontal="center" vertical="center"/>
    </xf>
    <xf numFmtId="172" fontId="0" fillId="12" borderId="20" xfId="0" applyNumberFormat="1" applyFill="1" applyBorder="1" applyAlignment="1">
      <alignment horizontal="center" vertical="center"/>
    </xf>
    <xf numFmtId="164" fontId="0" fillId="0" borderId="27" xfId="8" applyNumberFormat="1" applyFont="1" applyBorder="1" applyAlignment="1">
      <alignment horizontal="center" vertical="center"/>
    </xf>
    <xf numFmtId="172" fontId="0" fillId="12" borderId="24" xfId="0" applyNumberFormat="1" applyFill="1" applyBorder="1" applyAlignment="1">
      <alignment horizontal="center" vertical="center"/>
    </xf>
    <xf numFmtId="167" fontId="0" fillId="12" borderId="20" xfId="0" applyNumberFormat="1" applyFill="1" applyBorder="1" applyAlignment="1">
      <alignment horizontal="center" vertical="center"/>
    </xf>
    <xf numFmtId="167" fontId="0" fillId="12" borderId="24" xfId="0" applyNumberFormat="1" applyFill="1" applyBorder="1" applyAlignment="1">
      <alignment horizontal="center" vertical="center"/>
    </xf>
    <xf numFmtId="0" fontId="7" fillId="0" borderId="33" xfId="0" applyFont="1" applyBorder="1" applyAlignment="1">
      <alignment horizontal="center" wrapText="1"/>
    </xf>
    <xf numFmtId="0" fontId="7" fillId="0" borderId="34" xfId="0" applyFont="1" applyBorder="1" applyAlignment="1">
      <alignment horizontal="center" vertical="center"/>
    </xf>
    <xf numFmtId="174" fontId="0" fillId="0" borderId="11" xfId="7" applyNumberFormat="1" applyFont="1" applyBorder="1" applyAlignment="1">
      <alignment horizontal="center" vertical="center"/>
    </xf>
    <xf numFmtId="174" fontId="0" fillId="0" borderId="16" xfId="7" applyNumberFormat="1" applyFont="1" applyBorder="1" applyAlignment="1">
      <alignment horizontal="center" vertical="center"/>
    </xf>
    <xf numFmtId="174" fontId="0" fillId="0" borderId="20" xfId="7" applyNumberFormat="1" applyFont="1" applyBorder="1" applyAlignment="1">
      <alignment horizontal="center" vertical="center"/>
    </xf>
    <xf numFmtId="174" fontId="0" fillId="0" borderId="24" xfId="7" applyNumberFormat="1" applyFont="1" applyBorder="1" applyAlignment="1">
      <alignment horizontal="center" vertical="center"/>
    </xf>
    <xf numFmtId="174" fontId="0" fillId="0" borderId="3" xfId="7" applyNumberFormat="1" applyFont="1" applyBorder="1" applyAlignment="1">
      <alignment horizontal="center" vertical="center"/>
    </xf>
    <xf numFmtId="0" fontId="7" fillId="0" borderId="0" xfId="0" applyFont="1" applyAlignment="1">
      <alignment horizontal="center" vertical="center" wrapText="1"/>
    </xf>
    <xf numFmtId="164" fontId="0" fillId="0" borderId="0" xfId="0" applyNumberFormat="1" applyAlignment="1">
      <alignment horizontal="center" vertical="center"/>
    </xf>
    <xf numFmtId="0" fontId="7" fillId="0" borderId="0" xfId="0" applyFont="1" applyAlignment="1">
      <alignment horizontal="center" vertical="center"/>
    </xf>
    <xf numFmtId="9" fontId="0" fillId="0" borderId="0" xfId="8" applyFont="1" applyAlignment="1">
      <alignment horizontal="center"/>
    </xf>
    <xf numFmtId="9" fontId="16" fillId="0" borderId="0" xfId="8" applyFont="1" applyAlignment="1">
      <alignment horizontal="center" vertical="center"/>
    </xf>
    <xf numFmtId="174" fontId="0" fillId="0" borderId="0" xfId="7" applyNumberFormat="1" applyFont="1"/>
    <xf numFmtId="164" fontId="0" fillId="0" borderId="0" xfId="8" applyNumberFormat="1" applyFont="1"/>
    <xf numFmtId="10" fontId="0" fillId="0" borderId="0" xfId="8" applyNumberFormat="1" applyFont="1"/>
    <xf numFmtId="179" fontId="0" fillId="0" borderId="0" xfId="0" applyNumberFormat="1" applyAlignment="1">
      <alignment horizontal="center"/>
    </xf>
    <xf numFmtId="43" fontId="15" fillId="9" borderId="0" xfId="7" applyFont="1" applyFill="1"/>
    <xf numFmtId="10" fontId="7" fillId="8" borderId="3" xfId="8" applyNumberFormat="1" applyFont="1" applyFill="1" applyBorder="1" applyAlignment="1">
      <alignment horizontal="center"/>
    </xf>
    <xf numFmtId="174" fontId="0" fillId="0" borderId="0" xfId="7" applyNumberFormat="1" applyFont="1" applyAlignment="1">
      <alignment horizontal="center"/>
    </xf>
    <xf numFmtId="0" fontId="7" fillId="0" borderId="3" xfId="0" applyFont="1" applyBorder="1" applyAlignment="1">
      <alignment horizontal="center"/>
    </xf>
    <xf numFmtId="0" fontId="18" fillId="0" borderId="0" xfId="0" applyFont="1"/>
    <xf numFmtId="0" fontId="0" fillId="0" borderId="0" xfId="0" applyFont="1" applyAlignment="1">
      <alignment horizontal="right"/>
    </xf>
    <xf numFmtId="0" fontId="21" fillId="0" borderId="15" xfId="0" applyFont="1" applyBorder="1"/>
    <xf numFmtId="9" fontId="7" fillId="0" borderId="3" xfId="0" applyNumberFormat="1" applyFont="1" applyBorder="1" applyAlignment="1">
      <alignment horizontal="center"/>
    </xf>
    <xf numFmtId="9" fontId="0" fillId="0" borderId="0" xfId="8" applyFont="1" applyAlignment="1">
      <alignment horizontal="left"/>
    </xf>
    <xf numFmtId="0" fontId="7" fillId="6" borderId="3" xfId="0" applyFont="1" applyFill="1" applyBorder="1" applyAlignment="1">
      <alignment horizontal="right" wrapText="1"/>
    </xf>
    <xf numFmtId="0" fontId="18" fillId="0" borderId="0" xfId="0" applyFont="1" applyAlignment="1">
      <alignment horizontal="left"/>
    </xf>
    <xf numFmtId="43" fontId="0" fillId="0" borderId="0" xfId="7" applyFont="1" applyAlignment="1">
      <alignment horizontal="center"/>
    </xf>
    <xf numFmtId="10" fontId="0" fillId="0" borderId="0" xfId="8" applyNumberFormat="1" applyFont="1" applyAlignment="1">
      <alignment horizontal="left"/>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Border="1" applyAlignment="1">
      <alignment horizontal="center"/>
    </xf>
    <xf numFmtId="0" fontId="7" fillId="0" borderId="3" xfId="0" applyFont="1" applyBorder="1" applyAlignment="1">
      <alignment horizontal="center"/>
    </xf>
    <xf numFmtId="0" fontId="21" fillId="0" borderId="15" xfId="0" applyFont="1" applyBorder="1" applyAlignment="1">
      <alignment horizontal="center"/>
    </xf>
    <xf numFmtId="0" fontId="0" fillId="0" borderId="15" xfId="0" applyBorder="1" applyAlignment="1">
      <alignment horizontal="center" wrapText="1"/>
    </xf>
    <xf numFmtId="0" fontId="8" fillId="0" borderId="0" xfId="6" applyAlignment="1">
      <alignment horizontal="center"/>
    </xf>
    <xf numFmtId="3" fontId="4" fillId="5" borderId="2" xfId="4" applyNumberFormat="1" applyAlignment="1">
      <alignment horizontal="center"/>
    </xf>
    <xf numFmtId="14" fontId="10" fillId="7" borderId="3" xfId="0" applyNumberFormat="1" applyFont="1" applyFill="1" applyBorder="1" applyAlignment="1">
      <alignment horizontal="center" vertical="top" wrapText="1"/>
    </xf>
    <xf numFmtId="14" fontId="0" fillId="0" borderId="3" xfId="0" applyNumberFormat="1" applyBorder="1" applyAlignment="1">
      <alignment horizontal="center"/>
    </xf>
    <xf numFmtId="14" fontId="0" fillId="0" borderId="0" xfId="0" applyNumberFormat="1" applyBorder="1" applyAlignment="1">
      <alignment horizontal="center"/>
    </xf>
    <xf numFmtId="14" fontId="10" fillId="7" borderId="0" xfId="0" applyNumberFormat="1" applyFont="1" applyFill="1" applyBorder="1" applyAlignment="1">
      <alignment horizontal="center" vertical="top" wrapText="1"/>
    </xf>
    <xf numFmtId="0" fontId="10" fillId="7" borderId="0" xfId="0" applyFont="1" applyFill="1" applyBorder="1" applyAlignment="1">
      <alignment horizontal="center" vertical="top" wrapText="1"/>
    </xf>
    <xf numFmtId="0" fontId="11" fillId="7" borderId="0" xfId="0" applyFont="1" applyFill="1" applyBorder="1" applyAlignment="1">
      <alignment horizontal="center" vertical="top" wrapText="1"/>
    </xf>
    <xf numFmtId="3" fontId="10" fillId="7" borderId="0" xfId="0" applyNumberFormat="1" applyFont="1" applyFill="1" applyBorder="1" applyAlignment="1">
      <alignment horizontal="center" vertical="top" wrapText="1"/>
    </xf>
    <xf numFmtId="3" fontId="10" fillId="17" borderId="0" xfId="0" applyNumberFormat="1" applyFont="1" applyFill="1" applyBorder="1" applyAlignment="1">
      <alignment horizontal="center" vertical="top" wrapText="1"/>
    </xf>
    <xf numFmtId="0" fontId="7" fillId="8" borderId="3" xfId="0" applyFont="1" applyFill="1" applyBorder="1" applyAlignment="1">
      <alignment horizontal="center"/>
    </xf>
    <xf numFmtId="14" fontId="7" fillId="0" borderId="3" xfId="0" applyNumberFormat="1" applyFont="1" applyBorder="1" applyAlignment="1">
      <alignment horizontal="center"/>
    </xf>
    <xf numFmtId="164" fontId="0" fillId="0" borderId="3" xfId="8" applyNumberFormat="1" applyFont="1" applyBorder="1" applyAlignment="1">
      <alignment horizontal="center"/>
    </xf>
    <xf numFmtId="178" fontId="0" fillId="0" borderId="0" xfId="8" applyNumberFormat="1" applyFont="1" applyAlignment="1">
      <alignment horizontal="center"/>
    </xf>
    <xf numFmtId="175" fontId="7" fillId="14" borderId="3" xfId="9" applyNumberFormat="1" applyFont="1" applyFill="1" applyBorder="1" applyAlignment="1">
      <alignment horizontal="center" vertical="center"/>
    </xf>
    <xf numFmtId="173" fontId="7" fillId="14" borderId="3" xfId="7" applyNumberFormat="1" applyFont="1" applyFill="1" applyBorder="1" applyAlignment="1">
      <alignment horizontal="center" vertical="center"/>
    </xf>
    <xf numFmtId="0" fontId="0" fillId="17" borderId="3" xfId="0" applyFill="1" applyBorder="1" applyAlignment="1">
      <alignment horizontal="center"/>
    </xf>
    <xf numFmtId="0" fontId="7" fillId="17" borderId="3" xfId="0" applyFont="1" applyFill="1" applyBorder="1" applyAlignment="1">
      <alignment horizontal="center" wrapText="1"/>
    </xf>
    <xf numFmtId="0" fontId="7" fillId="17" borderId="3" xfId="0" applyFont="1" applyFill="1" applyBorder="1"/>
    <xf numFmtId="0" fontId="7" fillId="17" borderId="3" xfId="0" applyFont="1" applyFill="1" applyBorder="1" applyAlignment="1">
      <alignment horizontal="center"/>
    </xf>
    <xf numFmtId="3" fontId="7" fillId="14" borderId="3" xfId="0" applyNumberFormat="1" applyFont="1" applyFill="1" applyBorder="1" applyAlignment="1">
      <alignment horizontal="center" vertical="center"/>
    </xf>
    <xf numFmtId="0" fontId="24" fillId="0" borderId="3" xfId="0" applyFont="1" applyBorder="1" applyAlignment="1">
      <alignment horizontal="center" vertical="center" wrapText="1"/>
    </xf>
    <xf numFmtId="164" fontId="18" fillId="11" borderId="3" xfId="8" applyNumberFormat="1" applyFont="1" applyFill="1" applyBorder="1" applyAlignment="1">
      <alignment horizontal="center" vertical="center"/>
    </xf>
    <xf numFmtId="9" fontId="6" fillId="11" borderId="3" xfId="8" applyFont="1" applyFill="1" applyBorder="1" applyAlignment="1">
      <alignment horizontal="center" vertical="center"/>
    </xf>
    <xf numFmtId="1" fontId="7" fillId="17" borderId="3" xfId="0" applyNumberFormat="1" applyFont="1" applyFill="1" applyBorder="1" applyAlignment="1">
      <alignment horizontal="center" vertical="center"/>
    </xf>
    <xf numFmtId="1" fontId="0" fillId="17" borderId="3" xfId="0" applyNumberFormat="1" applyFill="1" applyBorder="1" applyAlignment="1">
      <alignment horizontal="center"/>
    </xf>
    <xf numFmtId="0" fontId="7" fillId="0" borderId="3" xfId="0" applyFont="1" applyBorder="1" applyAlignment="1">
      <alignment horizontal="center" wrapText="1"/>
    </xf>
    <xf numFmtId="0" fontId="7" fillId="0" borderId="3" xfId="0" applyFont="1" applyBorder="1" applyAlignment="1">
      <alignment horizontal="center"/>
    </xf>
    <xf numFmtId="9" fontId="0" fillId="0" borderId="3" xfId="8" applyFont="1" applyBorder="1" applyAlignment="1">
      <alignment horizontal="center" vertical="center"/>
    </xf>
    <xf numFmtId="164" fontId="0" fillId="0" borderId="14" xfId="8" applyNumberFormat="1" applyFont="1" applyBorder="1" applyAlignment="1">
      <alignment horizontal="center" vertical="center"/>
    </xf>
    <xf numFmtId="164" fontId="0" fillId="0" borderId="38" xfId="8" applyNumberFormat="1" applyFont="1" applyBorder="1" applyAlignment="1">
      <alignment horizontal="center" vertical="center"/>
    </xf>
    <xf numFmtId="9" fontId="0" fillId="0" borderId="3" xfId="8" applyFont="1" applyBorder="1" applyAlignment="1">
      <alignment horizontal="center" wrapText="1"/>
    </xf>
    <xf numFmtId="44" fontId="0" fillId="0" borderId="3" xfId="9" applyFont="1" applyBorder="1" applyAlignment="1">
      <alignment horizontal="center"/>
    </xf>
    <xf numFmtId="180" fontId="2" fillId="13" borderId="3" xfId="2" applyNumberFormat="1" applyFill="1" applyBorder="1" applyAlignment="1">
      <alignment horizontal="center"/>
    </xf>
    <xf numFmtId="0" fontId="3" fillId="8" borderId="1" xfId="3" applyFill="1"/>
    <xf numFmtId="171" fontId="5" fillId="8" borderId="1" xfId="5" applyNumberFormat="1" applyFill="1" applyAlignment="1">
      <alignment horizontal="center"/>
    </xf>
    <xf numFmtId="164" fontId="4" fillId="8" borderId="6" xfId="8" applyNumberFormat="1" applyFont="1" applyFill="1" applyBorder="1" applyAlignment="1">
      <alignment horizontal="center"/>
    </xf>
    <xf numFmtId="2" fontId="0" fillId="8" borderId="3" xfId="8" applyNumberFormat="1" applyFont="1" applyFill="1" applyBorder="1" applyAlignment="1">
      <alignment horizontal="center"/>
    </xf>
    <xf numFmtId="2" fontId="0" fillId="8" borderId="3" xfId="0" applyNumberFormat="1" applyFill="1" applyBorder="1" applyAlignment="1">
      <alignment horizontal="center"/>
    </xf>
    <xf numFmtId="2" fontId="0" fillId="8" borderId="3" xfId="0" applyNumberFormat="1" applyFill="1" applyBorder="1" applyAlignment="1">
      <alignment horizontal="center" vertical="center"/>
    </xf>
    <xf numFmtId="0" fontId="0" fillId="8" borderId="0" xfId="0" applyFill="1" applyAlignment="1">
      <alignment horizontal="center" vertical="center"/>
    </xf>
    <xf numFmtId="1" fontId="7" fillId="8" borderId="3" xfId="0" applyNumberFormat="1" applyFont="1" applyFill="1" applyBorder="1" applyAlignment="1">
      <alignment horizontal="center" vertical="center"/>
    </xf>
    <xf numFmtId="1" fontId="0" fillId="8" borderId="3" xfId="0" applyNumberFormat="1" applyFill="1" applyBorder="1" applyAlignment="1">
      <alignment horizontal="center"/>
    </xf>
    <xf numFmtId="171" fontId="5" fillId="8" borderId="0" xfId="5" applyNumberFormat="1" applyFill="1" applyBorder="1" applyAlignment="1">
      <alignment horizontal="center"/>
    </xf>
    <xf numFmtId="164" fontId="13" fillId="11" borderId="40" xfId="8" applyNumberFormat="1" applyFont="1" applyFill="1" applyBorder="1" applyAlignment="1">
      <alignment horizontal="center"/>
    </xf>
    <xf numFmtId="164" fontId="7" fillId="0" borderId="3" xfId="8" applyNumberFormat="1" applyFont="1" applyFill="1" applyBorder="1" applyAlignment="1">
      <alignment horizontal="center" vertical="center" wrapText="1"/>
    </xf>
    <xf numFmtId="1" fontId="0" fillId="0" borderId="0" xfId="0" applyNumberFormat="1"/>
    <xf numFmtId="2" fontId="0" fillId="0" borderId="0" xfId="0" applyNumberFormat="1" applyAlignment="1">
      <alignment wrapText="1"/>
    </xf>
    <xf numFmtId="167" fontId="0" fillId="12" borderId="11" xfId="0" applyNumberFormat="1" applyFill="1" applyBorder="1" applyAlignment="1">
      <alignment horizontal="center" vertical="center"/>
    </xf>
    <xf numFmtId="167" fontId="0" fillId="12" borderId="20" xfId="0" applyNumberFormat="1" applyFill="1" applyBorder="1" applyAlignment="1">
      <alignment horizontal="center" vertical="center" wrapText="1"/>
    </xf>
    <xf numFmtId="174" fontId="0" fillId="0" borderId="19" xfId="7" applyNumberFormat="1" applyFont="1" applyBorder="1" applyAlignment="1">
      <alignment horizontal="center" vertical="center"/>
    </xf>
    <xf numFmtId="167" fontId="0" fillId="12" borderId="23" xfId="0" applyNumberFormat="1" applyFill="1" applyBorder="1" applyAlignment="1">
      <alignment horizontal="center" vertical="center" wrapText="1"/>
    </xf>
    <xf numFmtId="0" fontId="24" fillId="13" borderId="7" xfId="0" applyFont="1" applyFill="1" applyBorder="1" applyAlignment="1">
      <alignment horizontal="right"/>
    </xf>
    <xf numFmtId="164" fontId="0" fillId="17" borderId="3" xfId="8" applyNumberFormat="1" applyFont="1" applyFill="1" applyBorder="1" applyAlignment="1">
      <alignment horizontal="center"/>
    </xf>
    <xf numFmtId="164" fontId="0" fillId="17" borderId="3" xfId="0" applyNumberFormat="1" applyFill="1" applyBorder="1" applyAlignment="1">
      <alignment horizontal="center"/>
    </xf>
    <xf numFmtId="164" fontId="0" fillId="0" borderId="0" xfId="0" applyNumberFormat="1"/>
    <xf numFmtId="164" fontId="0" fillId="0" borderId="0" xfId="8" applyNumberFormat="1" applyFont="1" applyFill="1" applyBorder="1" applyAlignment="1">
      <alignment horizontal="center" vertical="center"/>
    </xf>
    <xf numFmtId="164" fontId="0" fillId="0" borderId="0" xfId="0" applyNumberFormat="1" applyFill="1"/>
    <xf numFmtId="0" fontId="7" fillId="6" borderId="3" xfId="0" applyFont="1" applyFill="1" applyBorder="1" applyAlignment="1">
      <alignment horizontal="center" wrapText="1"/>
    </xf>
    <xf numFmtId="181" fontId="12" fillId="0" borderId="0" xfId="8" applyNumberFormat="1" applyFont="1" applyFill="1"/>
    <xf numFmtId="10" fontId="6" fillId="11" borderId="13" xfId="8" applyNumberFormat="1" applyFont="1" applyFill="1" applyBorder="1" applyAlignment="1">
      <alignment horizontal="center"/>
    </xf>
    <xf numFmtId="10" fontId="6" fillId="11" borderId="3" xfId="8" applyNumberFormat="1" applyFont="1" applyFill="1" applyBorder="1" applyAlignment="1">
      <alignment horizontal="center"/>
    </xf>
    <xf numFmtId="176" fontId="0" fillId="0" borderId="0" xfId="8" applyNumberFormat="1" applyFont="1" applyAlignment="1">
      <alignment horizontal="left"/>
    </xf>
    <xf numFmtId="165" fontId="0" fillId="0" borderId="0" xfId="8" applyNumberFormat="1" applyFont="1" applyAlignment="1">
      <alignment horizontal="left"/>
    </xf>
    <xf numFmtId="10" fontId="0" fillId="0" borderId="0" xfId="8" applyNumberFormat="1" applyFont="1" applyFill="1"/>
    <xf numFmtId="0" fontId="0" fillId="0" borderId="0" xfId="8" applyNumberFormat="1" applyFont="1" applyFill="1"/>
    <xf numFmtId="171" fontId="0" fillId="0" borderId="0" xfId="0" applyNumberFormat="1" applyFill="1"/>
    <xf numFmtId="178" fontId="16" fillId="0" borderId="0" xfId="8" applyNumberFormat="1" applyFont="1" applyFill="1"/>
    <xf numFmtId="0" fontId="7" fillId="0" borderId="3" xfId="0" applyFont="1" applyBorder="1" applyAlignment="1">
      <alignment horizontal="right" vertical="center" wrapText="1"/>
    </xf>
    <xf numFmtId="0" fontId="24" fillId="0" borderId="3" xfId="0" applyFont="1" applyBorder="1" applyAlignment="1">
      <alignment horizontal="center" wrapText="1"/>
    </xf>
    <xf numFmtId="0" fontId="7" fillId="0" borderId="3" xfId="0" applyFont="1" applyBorder="1" applyAlignment="1">
      <alignment horizontal="right" wrapText="1"/>
    </xf>
    <xf numFmtId="0" fontId="7" fillId="0" borderId="8" xfId="0" applyFont="1" applyBorder="1" applyAlignment="1">
      <alignment horizontal="right" wrapText="1"/>
    </xf>
    <xf numFmtId="0" fontId="7" fillId="0" borderId="9" xfId="0" applyFont="1" applyBorder="1" applyAlignment="1">
      <alignment horizontal="right" wrapText="1"/>
    </xf>
    <xf numFmtId="0" fontId="7" fillId="0" borderId="8" xfId="0" applyFont="1" applyBorder="1" applyAlignment="1">
      <alignment horizontal="center" wrapText="1"/>
    </xf>
    <xf numFmtId="0" fontId="7" fillId="0" borderId="9" xfId="0" applyFont="1" applyBorder="1" applyAlignment="1">
      <alignment horizontal="center" wrapText="1"/>
    </xf>
    <xf numFmtId="0" fontId="24" fillId="0" borderId="3" xfId="0" applyFont="1" applyBorder="1" applyAlignment="1">
      <alignment horizontal="right" wrapText="1"/>
    </xf>
    <xf numFmtId="0" fontId="0" fillId="0" borderId="0" xfId="0" applyAlignment="1">
      <alignment horizontal="left" wrapText="1"/>
    </xf>
    <xf numFmtId="0" fontId="7" fillId="0" borderId="3" xfId="0" applyFont="1" applyBorder="1" applyAlignment="1">
      <alignment horizontal="center" wrapText="1"/>
    </xf>
    <xf numFmtId="0" fontId="0" fillId="0" borderId="0" xfId="0" applyFill="1" applyAlignment="1">
      <alignment horizontal="center" vertical="center" wrapText="1"/>
    </xf>
    <xf numFmtId="0" fontId="0" fillId="0" borderId="0" xfId="0" applyAlignment="1">
      <alignment horizontal="center" vertical="center" wrapText="1"/>
    </xf>
    <xf numFmtId="171" fontId="15" fillId="9" borderId="8" xfId="0" applyNumberFormat="1" applyFont="1" applyFill="1" applyBorder="1" applyAlignment="1">
      <alignment horizontal="center" vertical="center"/>
    </xf>
    <xf numFmtId="171" fontId="15" fillId="9" borderId="10" xfId="0" applyNumberFormat="1" applyFont="1" applyFill="1" applyBorder="1" applyAlignment="1">
      <alignment horizontal="center" vertical="center"/>
    </xf>
    <xf numFmtId="171" fontId="15" fillId="9" borderId="9" xfId="0" applyNumberFormat="1" applyFont="1" applyFill="1" applyBorder="1" applyAlignment="1">
      <alignment horizontal="center" vertical="center"/>
    </xf>
    <xf numFmtId="0" fontId="7" fillId="0" borderId="3" xfId="0" applyFont="1" applyBorder="1" applyAlignment="1">
      <alignment horizontal="center"/>
    </xf>
    <xf numFmtId="164" fontId="0" fillId="11" borderId="8" xfId="8" applyNumberFormat="1" applyFont="1" applyFill="1" applyBorder="1" applyAlignment="1">
      <alignment horizontal="center" vertical="center"/>
    </xf>
    <xf numFmtId="164" fontId="0" fillId="11" borderId="9" xfId="8" applyNumberFormat="1" applyFont="1" applyFill="1" applyBorder="1" applyAlignment="1">
      <alignment horizontal="center" vertical="center"/>
    </xf>
    <xf numFmtId="2" fontId="0" fillId="11" borderId="8" xfId="0" applyNumberFormat="1" applyFont="1" applyFill="1" applyBorder="1" applyAlignment="1">
      <alignment horizontal="center" vertical="center"/>
    </xf>
    <xf numFmtId="2" fontId="0" fillId="11" borderId="9" xfId="0" applyNumberFormat="1" applyFont="1" applyFill="1" applyBorder="1" applyAlignment="1">
      <alignment horizontal="center" vertical="center"/>
    </xf>
    <xf numFmtId="164" fontId="6" fillId="11" borderId="8" xfId="8" applyNumberFormat="1" applyFont="1" applyFill="1" applyBorder="1" applyAlignment="1">
      <alignment horizontal="center" vertical="center"/>
    </xf>
    <xf numFmtId="164" fontId="6" fillId="11" borderId="9" xfId="8" applyNumberFormat="1" applyFont="1" applyFill="1" applyBorder="1" applyAlignment="1">
      <alignment horizontal="center" vertical="center"/>
    </xf>
    <xf numFmtId="164" fontId="18" fillId="11" borderId="8" xfId="8" applyNumberFormat="1" applyFont="1" applyFill="1" applyBorder="1" applyAlignment="1">
      <alignment horizontal="center" vertical="center"/>
    </xf>
    <xf numFmtId="164" fontId="18" fillId="11" borderId="9" xfId="8" applyNumberFormat="1" applyFont="1" applyFill="1" applyBorder="1" applyAlignment="1">
      <alignment horizontal="center" vertical="center"/>
    </xf>
    <xf numFmtId="0" fontId="7" fillId="0" borderId="20" xfId="0" applyFont="1" applyBorder="1" applyAlignment="1">
      <alignment horizontal="center"/>
    </xf>
    <xf numFmtId="0" fontId="7" fillId="0" borderId="21" xfId="0" applyFont="1" applyBorder="1" applyAlignment="1">
      <alignment horizontal="center"/>
    </xf>
    <xf numFmtId="0" fontId="7" fillId="8" borderId="18" xfId="0" applyFont="1" applyFill="1" applyBorder="1" applyAlignment="1">
      <alignment horizontal="center" vertical="center" wrapText="1"/>
    </xf>
    <xf numFmtId="0" fontId="7" fillId="8" borderId="22" xfId="0" applyFont="1" applyFill="1" applyBorder="1" applyAlignment="1">
      <alignment horizontal="center" vertical="center" wrapText="1"/>
    </xf>
    <xf numFmtId="171" fontId="0" fillId="0" borderId="19" xfId="7" applyNumberFormat="1" applyFont="1" applyBorder="1" applyAlignment="1">
      <alignment horizontal="center" vertical="center" wrapText="1"/>
    </xf>
    <xf numFmtId="171" fontId="0" fillId="0" borderId="23" xfId="7" applyNumberFormat="1" applyFont="1" applyBorder="1" applyAlignment="1">
      <alignment horizontal="center" vertical="center" wrapText="1"/>
    </xf>
    <xf numFmtId="0" fontId="0" fillId="0" borderId="19" xfId="0" applyBorder="1" applyAlignment="1">
      <alignment horizontal="center" vertical="center"/>
    </xf>
    <xf numFmtId="0" fontId="0" fillId="0" borderId="23" xfId="0" applyBorder="1" applyAlignment="1">
      <alignment horizontal="center" vertical="center"/>
    </xf>
    <xf numFmtId="176" fontId="0" fillId="0" borderId="19" xfId="0" applyNumberFormat="1" applyBorder="1" applyAlignment="1">
      <alignment horizontal="center" vertical="center" wrapText="1"/>
    </xf>
    <xf numFmtId="176" fontId="0" fillId="0" borderId="23" xfId="0" applyNumberFormat="1" applyBorder="1" applyAlignment="1">
      <alignment horizontal="center" vertical="center" wrapText="1"/>
    </xf>
    <xf numFmtId="0" fontId="26" fillId="16" borderId="35" xfId="0" applyFont="1" applyFill="1" applyBorder="1" applyAlignment="1">
      <alignment horizontal="center" vertical="center"/>
    </xf>
    <xf numFmtId="0" fontId="26" fillId="16" borderId="36" xfId="0" applyFont="1" applyFill="1" applyBorder="1" applyAlignment="1">
      <alignment horizontal="center" vertical="center"/>
    </xf>
    <xf numFmtId="0" fontId="26" fillId="16" borderId="37" xfId="0" applyFont="1" applyFill="1" applyBorder="1" applyAlignment="1">
      <alignment horizontal="center" vertical="center"/>
    </xf>
    <xf numFmtId="0" fontId="7" fillId="8" borderId="26" xfId="0" applyFont="1" applyFill="1" applyBorder="1" applyAlignment="1">
      <alignment horizontal="center" vertical="center" wrapText="1"/>
    </xf>
    <xf numFmtId="9" fontId="0" fillId="0" borderId="19" xfId="0" applyNumberFormat="1" applyBorder="1" applyAlignment="1">
      <alignment horizontal="center" vertical="center" wrapText="1"/>
    </xf>
    <xf numFmtId="9" fontId="0" fillId="0" borderId="23" xfId="0" applyNumberFormat="1" applyBorder="1" applyAlignment="1">
      <alignment horizontal="center" vertical="center" wrapText="1"/>
    </xf>
    <xf numFmtId="0" fontId="7" fillId="0" borderId="29" xfId="0" applyFont="1" applyBorder="1" applyAlignment="1">
      <alignment horizontal="center"/>
    </xf>
    <xf numFmtId="0" fontId="7" fillId="0" borderId="30" xfId="0" applyFont="1" applyBorder="1" applyAlignment="1">
      <alignment horizontal="center"/>
    </xf>
    <xf numFmtId="0" fontId="7" fillId="0" borderId="31" xfId="0" applyFont="1" applyBorder="1" applyAlignment="1">
      <alignment horizont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28" xfId="0" applyFont="1" applyBorder="1" applyAlignment="1">
      <alignment horizontal="center" vertical="center"/>
    </xf>
    <xf numFmtId="0" fontId="7" fillId="0" borderId="32" xfId="0" applyFont="1" applyBorder="1" applyAlignment="1">
      <alignment horizontal="center" vertical="center"/>
    </xf>
    <xf numFmtId="0" fontId="7" fillId="0" borderId="15" xfId="0" applyFont="1" applyBorder="1" applyAlignment="1">
      <alignment horizontal="center" vertical="center"/>
    </xf>
    <xf numFmtId="0" fontId="7" fillId="0" borderId="17" xfId="0" applyFont="1" applyBorder="1" applyAlignment="1">
      <alignment horizontal="center" vertical="center"/>
    </xf>
    <xf numFmtId="0" fontId="0" fillId="0" borderId="14" xfId="0" applyBorder="1" applyAlignment="1">
      <alignment horizontal="center" vertical="center"/>
    </xf>
    <xf numFmtId="0" fontId="0" fillId="0" borderId="19" xfId="0" applyBorder="1" applyAlignment="1">
      <alignment horizontal="center" vertical="center" wrapText="1"/>
    </xf>
    <xf numFmtId="0" fontId="0" fillId="0" borderId="14" xfId="0" applyBorder="1" applyAlignment="1">
      <alignment horizontal="center" vertical="center" wrapText="1"/>
    </xf>
    <xf numFmtId="0" fontId="0" fillId="0" borderId="23" xfId="0" applyBorder="1" applyAlignment="1">
      <alignment horizontal="center" vertical="center" wrapText="1"/>
    </xf>
    <xf numFmtId="0" fontId="7" fillId="0" borderId="41" xfId="0" applyFont="1" applyBorder="1" applyAlignment="1">
      <alignment horizontal="center" vertical="center" wrapText="1"/>
    </xf>
    <xf numFmtId="0" fontId="7" fillId="0" borderId="39" xfId="0" applyFont="1" applyBorder="1" applyAlignment="1">
      <alignment horizontal="center" vertical="center" wrapText="1"/>
    </xf>
    <xf numFmtId="0" fontId="0" fillId="0" borderId="20" xfId="0" applyBorder="1" applyAlignment="1">
      <alignment horizontal="center" vertical="center" wrapText="1"/>
    </xf>
    <xf numFmtId="0" fontId="0" fillId="0" borderId="24" xfId="0" applyBorder="1" applyAlignment="1">
      <alignment horizontal="center" vertical="center"/>
    </xf>
    <xf numFmtId="0" fontId="0" fillId="0" borderId="20" xfId="0" applyBorder="1" applyAlignment="1">
      <alignment horizontal="center" vertical="center"/>
    </xf>
    <xf numFmtId="0" fontId="0" fillId="0" borderId="0" xfId="0" applyAlignment="1">
      <alignment horizontal="left" vertical="center" wrapText="1"/>
    </xf>
  </cellXfs>
  <cellStyles count="10">
    <cellStyle name="Bad" xfId="2" builtinId="27"/>
    <cellStyle name="Calculation" xfId="5" builtinId="22"/>
    <cellStyle name="Comma" xfId="7" builtinId="3"/>
    <cellStyle name="Currency" xfId="9" builtinId="4"/>
    <cellStyle name="Good" xfId="1" builtinId="26"/>
    <cellStyle name="Hyperlink" xfId="6" builtinId="8"/>
    <cellStyle name="Input" xfId="3" builtinId="20"/>
    <cellStyle name="Normal" xfId="0" builtinId="0"/>
    <cellStyle name="Output" xfId="4" builtinId="21"/>
    <cellStyle name="Percent" xfId="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4018640329116"/>
          <c:y val="3.8057990897683663E-2"/>
          <c:w val="0.78249635640707638"/>
          <c:h val="0.85329066770116102"/>
        </c:manualLayout>
      </c:layout>
      <c:scatterChart>
        <c:scatterStyle val="lineMarker"/>
        <c:varyColors val="0"/>
        <c:ser>
          <c:idx val="1"/>
          <c:order val="0"/>
          <c:tx>
            <c:strRef>
              <c:f>theModel!$H$30</c:f>
              <c:strCache>
                <c:ptCount val="1"/>
                <c:pt idx="0">
                  <c:v>QALYs lost symptomatic COVID</c:v>
                </c:pt>
              </c:strCache>
            </c:strRef>
          </c:tx>
          <c:spPr>
            <a:ln w="19050" cap="rnd">
              <a:solidFill>
                <a:schemeClr val="accent2"/>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theModel!$H$31:$H$8326</c:f>
              <c:numCache>
                <c:formatCode>0.00</c:formatCode>
                <c:ptCount val="8296"/>
                <c:pt idx="0">
                  <c:v>5068.2017267996089</c:v>
                </c:pt>
                <c:pt idx="1">
                  <c:v>10041.727117698169</c:v>
                </c:pt>
                <c:pt idx="2">
                  <c:v>14922.344770131775</c:v>
                </c:pt>
                <c:pt idx="3">
                  <c:v>19711.790243324162</c:v>
                </c:pt>
                <c:pt idx="4">
                  <c:v>24411.766675455696</c:v>
                </c:pt>
                <c:pt idx="5">
                  <c:v>29023.945389303328</c:v>
                </c:pt>
                <c:pt idx="6">
                  <c:v>33549.966486566984</c:v>
                </c:pt>
                <c:pt idx="7">
                  <c:v>37991.439431093546</c:v>
                </c:pt>
                <c:pt idx="8">
                  <c:v>42349.943621206119</c:v>
                </c:pt>
                <c:pt idx="9">
                  <c:v>46627.028951341745</c:v>
                </c:pt>
                <c:pt idx="10">
                  <c:v>50824.216363197564</c:v>
                </c:pt>
                <c:pt idx="11">
                  <c:v>54942.998386581312</c:v>
                </c:pt>
                <c:pt idx="12">
                  <c:v>58984.839670158457</c:v>
                </c:pt>
                <c:pt idx="13">
                  <c:v>62951.177502284721</c:v>
                </c:pt>
                <c:pt idx="14">
                  <c:v>66843.42232210924</c:v>
                </c:pt>
                <c:pt idx="15">
                  <c:v>70662.958221130102</c:v>
                </c:pt>
                <c:pt idx="16">
                  <c:v>74411.143435380567</c:v>
                </c:pt>
                <c:pt idx="17">
                  <c:v>78089.310828420901</c:v>
                </c:pt>
                <c:pt idx="18">
                  <c:v>81698.768365308046</c:v>
                </c:pt>
                <c:pt idx="19">
                  <c:v>85240.799577710946</c:v>
                </c:pt>
                <c:pt idx="20">
                  <c:v>88716.664020337441</c:v>
                </c:pt>
                <c:pt idx="21">
                  <c:v>92127.597718834993</c:v>
                </c:pt>
                <c:pt idx="22">
                  <c:v>95474.813609324337</c:v>
                </c:pt>
                <c:pt idx="23">
                  <c:v>98759.501969722362</c:v>
                </c:pt>
                <c:pt idx="24">
                  <c:v>101982.83084300785</c:v>
                </c:pt>
                <c:pt idx="25">
                  <c:v>105145.94645258028</c:v>
                </c:pt>
                <c:pt idx="26">
                  <c:v>108249.97360985962</c:v>
                </c:pt>
                <c:pt idx="27">
                  <c:v>111296.01611427193</c:v>
                </c:pt>
                <c:pt idx="28">
                  <c:v>114285.15714576306</c:v>
                </c:pt>
                <c:pt idx="29">
                  <c:v>117218.45964997997</c:v>
                </c:pt>
                <c:pt idx="30">
                  <c:v>120096.96671625678</c:v>
                </c:pt>
                <c:pt idx="31">
                  <c:v>122921.70194853986</c:v>
                </c:pt>
                <c:pt idx="32">
                  <c:v>125693.66982938367</c:v>
                </c:pt>
                <c:pt idx="33">
                  <c:v>128413.85607714721</c:v>
                </c:pt>
                <c:pt idx="34">
                  <c:v>131083.22799651799</c:v>
                </c:pt>
                <c:pt idx="35">
                  <c:v>133702.73482248749</c:v>
                </c:pt>
                <c:pt idx="36">
                  <c:v>136273.30805790177</c:v>
                </c:pt>
                <c:pt idx="37">
                  <c:v>138795.86180470584</c:v>
                </c:pt>
                <c:pt idx="38">
                  <c:v>141271.29308900057</c:v>
                </c:pt>
                <c:pt idx="39">
                  <c:v>143700.48218002726</c:v>
                </c:pt>
                <c:pt idx="40">
                  <c:v>146084.29290319362</c:v>
                </c:pt>
                <c:pt idx="41">
                  <c:v>148423.57294725193</c:v>
                </c:pt>
                <c:pt idx="42">
                  <c:v>150719.15416573922</c:v>
                </c:pt>
                <c:pt idx="43">
                  <c:v>152971.85287278658</c:v>
                </c:pt>
                <c:pt idx="44">
                  <c:v>155182.47013340206</c:v>
                </c:pt>
                <c:pt idx="45">
                  <c:v>157351.7920483315</c:v>
                </c:pt>
                <c:pt idx="46">
                  <c:v>159480.59003359778</c:v>
                </c:pt>
                <c:pt idx="47">
                  <c:v>161569.62109481829</c:v>
                </c:pt>
                <c:pt idx="48">
                  <c:v>163619.62809639768</c:v>
                </c:pt>
                <c:pt idx="49">
                  <c:v>165631.34002569239</c:v>
                </c:pt>
                <c:pt idx="50">
                  <c:v>167605.47225224029</c:v>
                </c:pt>
                <c:pt idx="51">
                  <c:v>169542.72678214769</c:v>
                </c:pt>
                <c:pt idx="52">
                  <c:v>171443.79250772446</c:v>
                </c:pt>
                <c:pt idx="53">
                  <c:v>173309.34545245569</c:v>
                </c:pt>
                <c:pt idx="54">
                  <c:v>175140.04901139738</c:v>
                </c:pt>
                <c:pt idx="55">
                  <c:v>176936.55418708111</c:v>
                </c:pt>
                <c:pt idx="56">
                  <c:v>178699.49982101229</c:v>
                </c:pt>
                <c:pt idx="57">
                  <c:v>180429.51282084352</c:v>
                </c:pt>
                <c:pt idx="58">
                  <c:v>182127.20838330462</c:v>
                </c:pt>
                <c:pt idx="59">
                  <c:v>183793.19021296783</c:v>
                </c:pt>
                <c:pt idx="60">
                  <c:v>185428.05073692682</c:v>
                </c:pt>
                <c:pt idx="61">
                  <c:v>187032.37131546516</c:v>
                </c:pt>
                <c:pt idx="62">
                  <c:v>188606.72244878908</c:v>
                </c:pt>
                <c:pt idx="63">
                  <c:v>190151.66397989917</c:v>
                </c:pt>
                <c:pt idx="64">
                  <c:v>191667.74529367156</c:v>
                </c:pt>
                <c:pt idx="65">
                  <c:v>193155.50551222049</c:v>
                </c:pt>
                <c:pt idx="66">
                  <c:v>194615.47368661175</c:v>
                </c:pt>
                <c:pt idx="67">
                  <c:v>196048.16898499403</c:v>
                </c:pt>
                <c:pt idx="68">
                  <c:v>197454.10087721658</c:v>
                </c:pt>
                <c:pt idx="69">
                  <c:v>198833.76931599801</c:v>
                </c:pt>
                <c:pt idx="70">
                  <c:v>200187.66491471048</c:v>
                </c:pt>
                <c:pt idx="71">
                  <c:v>201516.26912184298</c:v>
                </c:pt>
                <c:pt idx="72">
                  <c:v>202820.0543922057</c:v>
                </c:pt>
                <c:pt idx="73">
                  <c:v>204099.48435493591</c:v>
                </c:pt>
                <c:pt idx="74">
                  <c:v>205355.01397836575</c:v>
                </c:pt>
                <c:pt idx="75">
                  <c:v>206587.08973180992</c:v>
                </c:pt>
                <c:pt idx="76">
                  <c:v>207796.14974433123</c:v>
                </c:pt>
                <c:pt idx="77">
                  <c:v>208982.62396054048</c:v>
                </c:pt>
                <c:pt idx="78">
                  <c:v>210146.93429348565</c:v>
                </c:pt>
                <c:pt idx="79">
                  <c:v>211289.49477468512</c:v>
                </c:pt>
                <c:pt idx="80">
                  <c:v>212410.71170135849</c:v>
                </c:pt>
                <c:pt idx="81">
                  <c:v>213510.98378090662</c:v>
                </c:pt>
                <c:pt idx="82">
                  <c:v>214590.70227269307</c:v>
                </c:pt>
                <c:pt idx="83">
                  <c:v>215650.25112717666</c:v>
                </c:pt>
                <c:pt idx="84">
                  <c:v>216690.00712244553</c:v>
                </c:pt>
                <c:pt idx="85">
                  <c:v>217710.33999819984</c:v>
                </c:pt>
                <c:pt idx="86">
                  <c:v>218711.61258723258</c:v>
                </c:pt>
                <c:pt idx="87">
                  <c:v>219694.18094445334</c:v>
                </c:pt>
                <c:pt idx="88">
                  <c:v>220658.39447350265</c:v>
                </c:pt>
                <c:pt idx="89">
                  <c:v>221604.59605100035</c:v>
                </c:pt>
                <c:pt idx="90">
                  <c:v>222533.12214847372</c:v>
                </c:pt>
                <c:pt idx="91">
                  <c:v>223444.30295200733</c:v>
                </c:pt>
                <c:pt idx="92">
                  <c:v>224338.46247965816</c:v>
                </c:pt>
                <c:pt idx="93">
                  <c:v>225215.91869667682</c:v>
                </c:pt>
                <c:pt idx="94">
                  <c:v>226076.98362857715</c:v>
                </c:pt>
                <c:pt idx="95">
                  <c:v>226921.96347209316</c:v>
                </c:pt>
                <c:pt idx="96">
                  <c:v>227751.15870406321</c:v>
                </c:pt>
                <c:pt idx="97">
                  <c:v>228564.86418828019</c:v>
                </c:pt>
                <c:pt idx="98">
                  <c:v>229363.36928034609</c:v>
                </c:pt>
                <c:pt idx="99">
                  <c:v>230146.95793056721</c:v>
                </c:pt>
                <c:pt idx="100">
                  <c:v>230915.90878492795</c:v>
                </c:pt>
                <c:pt idx="101">
                  <c:v>231670.49528417745</c:v>
                </c:pt>
                <c:pt idx="102">
                  <c:v>232410.98576106632</c:v>
                </c:pt>
                <c:pt idx="103">
                  <c:v>233137.64353576599</c:v>
                </c:pt>
                <c:pt idx="104">
                  <c:v>233850.72700950628</c:v>
                </c:pt>
                <c:pt idx="105">
                  <c:v>234550.48975646321</c:v>
                </c:pt>
                <c:pt idx="106">
                  <c:v>235237.18061393095</c:v>
                </c:pt>
                <c:pt idx="107">
                  <c:v>235911.04377080855</c:v>
                </c:pt>
                <c:pt idx="108">
                  <c:v>236572.3188544343</c:v>
                </c:pt>
                <c:pt idx="109">
                  <c:v>237221.24101579789</c:v>
                </c:pt>
                <c:pt idx="110">
                  <c:v>237858.04101316037</c:v>
                </c:pt>
                <c:pt idx="111">
                  <c:v>238482.94529411255</c:v>
                </c:pt>
                <c:pt idx="112">
                  <c:v>239096.17607610035</c:v>
                </c:pt>
                <c:pt idx="113">
                  <c:v>239697.95142544547</c:v>
                </c:pt>
                <c:pt idx="114">
                  <c:v>240288.48533489087</c:v>
                </c:pt>
                <c:pt idx="115">
                  <c:v>240867.98779969674</c:v>
                </c:pt>
                <c:pt idx="116">
                  <c:v>241436.66489231514</c:v>
                </c:pt>
                <c:pt idx="117">
                  <c:v>241994.71883567027</c:v>
                </c:pt>
                <c:pt idx="118">
                  <c:v>242542.34807506928</c:v>
                </c:pt>
                <c:pt idx="119">
                  <c:v>243079.74734876974</c:v>
                </c:pt>
                <c:pt idx="120">
                  <c:v>243607.10775722913</c:v>
                </c:pt>
                <c:pt idx="121">
                  <c:v>244124.61683106064</c:v>
                </c:pt>
                <c:pt idx="122">
                  <c:v>244632.45859771958</c:v>
                </c:pt>
                <c:pt idx="123">
                  <c:v>245130.81364694357</c:v>
                </c:pt>
                <c:pt idx="124">
                  <c:v>245619.85919497142</c:v>
                </c:pt>
                <c:pt idx="125">
                  <c:v>246099.76914756096</c:v>
                </c:pt>
                <c:pt idx="126">
                  <c:v>246570.71416183052</c:v>
                </c:pt>
                <c:pt idx="127">
                  <c:v>247032.86170694532</c:v>
                </c:pt>
                <c:pt idx="128">
                  <c:v>247486.37612366941</c:v>
                </c:pt>
                <c:pt idx="129">
                  <c:v>247931.41868280616</c:v>
                </c:pt>
                <c:pt idx="130">
                  <c:v>248368.14764254601</c:v>
                </c:pt>
                <c:pt idx="131">
                  <c:v>248796.71830474387</c:v>
                </c:pt>
                <c:pt idx="132">
                  <c:v>249217.28307014462</c:v>
                </c:pt>
                <c:pt idx="133">
                  <c:v>249629.99149257728</c:v>
                </c:pt>
                <c:pt idx="134">
                  <c:v>250034.99033213669</c:v>
                </c:pt>
                <c:pt idx="135">
                  <c:v>250432.42360737154</c:v>
                </c:pt>
                <c:pt idx="136">
                  <c:v>250822.43264649808</c:v>
                </c:pt>
                <c:pt idx="137">
                  <c:v>251205.15613765645</c:v>
                </c:pt>
                <c:pt idx="138">
                  <c:v>251580.73017822875</c:v>
                </c:pt>
                <c:pt idx="139">
                  <c:v>251949.28832323544</c:v>
                </c:pt>
                <c:pt idx="140">
                  <c:v>252310.9616328277</c:v>
                </c:pt>
                <c:pt idx="141">
                  <c:v>252665.87871889313</c:v>
                </c:pt>
                <c:pt idx="142">
                  <c:v>253014.16579079008</c:v>
                </c:pt>
                <c:pt idx="143">
                  <c:v>253355.9467002282</c:v>
                </c:pt>
                <c:pt idx="144">
                  <c:v>253691.34298531018</c:v>
                </c:pt>
                <c:pt idx="145">
                  <c:v>254020.47391375131</c:v>
                </c:pt>
                <c:pt idx="146">
                  <c:v>254343.45652529097</c:v>
                </c:pt>
                <c:pt idx="147">
                  <c:v>254660.40567331278</c:v>
                </c:pt>
                <c:pt idx="148">
                  <c:v>254971.43406568599</c:v>
                </c:pt>
                <c:pt idx="149">
                  <c:v>255276.65230484551</c:v>
                </c:pt>
                <c:pt idx="150">
                  <c:v>255576.16892712162</c:v>
                </c:pt>
                <c:pt idx="151">
                  <c:v>255870.09044133633</c:v>
                </c:pt>
                <c:pt idx="152">
                  <c:v>256158.52136667783</c:v>
                </c:pt>
                <c:pt idx="153">
                  <c:v>256441.56426986784</c:v>
                </c:pt>
                <c:pt idx="154">
                  <c:v>256719.31980163479</c:v>
                </c:pt>
                <c:pt idx="155">
                  <c:v>256991.88673250514</c:v>
                </c:pt>
                <c:pt idx="156">
                  <c:v>257259.3619879265</c:v>
                </c:pt>
                <c:pt idx="157">
                  <c:v>257521.84068273479</c:v>
                </c:pt>
                <c:pt idx="158">
                  <c:v>257779.41615497688</c:v>
                </c:pt>
                <c:pt idx="159">
                  <c:v>258032.17999910229</c:v>
                </c:pt>
                <c:pt idx="160">
                  <c:v>258280.222098534</c:v>
                </c:pt>
                <c:pt idx="161">
                  <c:v>258523.63065763144</c:v>
                </c:pt>
                <c:pt idx="162">
                  <c:v>258762.49223305602</c:v>
                </c:pt>
                <c:pt idx="163">
                  <c:v>258996.89176455108</c:v>
                </c:pt>
                <c:pt idx="164">
                  <c:v>259226.91260514656</c:v>
                </c:pt>
                <c:pt idx="165">
                  <c:v>259452.63655079925</c:v>
                </c:pt>
                <c:pt idx="166">
                  <c:v>259674.14386948018</c:v>
                </c:pt>
                <c:pt idx="167">
                  <c:v>259891.51332971777</c:v>
                </c:pt>
                <c:pt idx="168">
                  <c:v>260104.8222286081</c:v>
                </c:pt>
                <c:pt idx="169">
                  <c:v>260314.14641930195</c:v>
                </c:pt>
                <c:pt idx="170">
                  <c:v>260519.5603379785</c:v>
                </c:pt>
                <c:pt idx="171">
                  <c:v>260721.13703031483</c:v>
                </c:pt>
                <c:pt idx="172">
                  <c:v>260918.94817746143</c:v>
                </c:pt>
                <c:pt idx="173">
                  <c:v>261113.06412153164</c:v>
                </c:pt>
                <c:pt idx="174">
                  <c:v>261303.55389061608</c:v>
                </c:pt>
                <c:pt idx="175">
                  <c:v>261490.48522332893</c:v>
                </c:pt>
                <c:pt idx="176">
                  <c:v>261673.92459289575</c:v>
                </c:pt>
                <c:pt idx="177">
                  <c:v>261853.9372307919</c:v>
                </c:pt>
                <c:pt idx="178">
                  <c:v>262030.58714993877</c:v>
                </c:pt>
                <c:pt idx="179">
                  <c:v>262203.93716746697</c:v>
                </c:pt>
                <c:pt idx="180">
                  <c:v>262374.04892705422</c:v>
                </c:pt>
                <c:pt idx="181">
                  <c:v>262540.98292084615</c:v>
                </c:pt>
                <c:pt idx="182">
                  <c:v>262704.79851096723</c:v>
                </c:pt>
                <c:pt idx="183">
                  <c:v>262865.55395063019</c:v>
                </c:pt>
                <c:pt idx="184">
                  <c:v>263023.30640485091</c:v>
                </c:pt>
                <c:pt idx="185">
                  <c:v>263178.11197077681</c:v>
                </c:pt>
                <c:pt idx="186">
                  <c:v>263330.02569763456</c:v>
                </c:pt>
                <c:pt idx="187">
                  <c:v>263479.10160630598</c:v>
                </c:pt>
                <c:pt idx="188">
                  <c:v>263625.39270853816</c:v>
                </c:pt>
                <c:pt idx="189">
                  <c:v>263768.95102579438</c:v>
                </c:pt>
                <c:pt idx="190">
                  <c:v>263909.82760775299</c:v>
                </c:pt>
                <c:pt idx="191">
                  <c:v>264048.07255046105</c:v>
                </c:pt>
                <c:pt idx="192">
                  <c:v>264183.73501414829</c:v>
                </c:pt>
                <c:pt idx="193">
                  <c:v>264316.86324070895</c:v>
                </c:pt>
                <c:pt idx="194">
                  <c:v>264447.50457085646</c:v>
                </c:pt>
                <c:pt idx="195">
                  <c:v>264575.70546095789</c:v>
                </c:pt>
                <c:pt idx="196">
                  <c:v>264701.51149955404</c:v>
                </c:pt>
                <c:pt idx="197">
                  <c:v>264824.96742357104</c:v>
                </c:pt>
                <c:pt idx="198">
                  <c:v>264946.11713422852</c:v>
                </c:pt>
                <c:pt idx="199">
                  <c:v>265065.0037126512</c:v>
                </c:pt>
                <c:pt idx="200">
                  <c:v>265181.66943518847</c:v>
                </c:pt>
                <c:pt idx="201">
                  <c:v>265296.15578844841</c:v>
                </c:pt>
                <c:pt idx="202">
                  <c:v>265408.50348404993</c:v>
                </c:pt>
                <c:pt idx="203">
                  <c:v>265518.75247310032</c:v>
                </c:pt>
                <c:pt idx="204">
                  <c:v>265626.94196040183</c:v>
                </c:pt>
                <c:pt idx="205">
                  <c:v>265733.11041839293</c:v>
                </c:pt>
                <c:pt idx="206">
                  <c:v>265837.29560082941</c:v>
                </c:pt>
                <c:pt idx="207">
                  <c:v>265939.5345562094</c:v>
                </c:pt>
                <c:pt idx="208">
                  <c:v>266039.86364094826</c:v>
                </c:pt>
                <c:pt idx="209">
                  <c:v>266138.31853230658</c:v>
                </c:pt>
                <c:pt idx="210">
                  <c:v>266234.93424107751</c:v>
                </c:pt>
                <c:pt idx="211">
                  <c:v>266329.74512403645</c:v>
                </c:pt>
                <c:pt idx="212">
                  <c:v>266422.78489615844</c:v>
                </c:pt>
                <c:pt idx="213">
                  <c:v>266514.08664260735</c:v>
                </c:pt>
                <c:pt idx="214">
                  <c:v>266603.682830501</c:v>
                </c:pt>
                <c:pt idx="215">
                  <c:v>266691.60532045638</c:v>
                </c:pt>
                <c:pt idx="216">
                  <c:v>266777.88537791983</c:v>
                </c:pt>
                <c:pt idx="217">
                  <c:v>266862.55368428439</c:v>
                </c:pt>
                <c:pt idx="218">
                  <c:v>266945.64034780097</c:v>
                </c:pt>
                <c:pt idx="219">
                  <c:v>267027.17491428432</c:v>
                </c:pt>
                <c:pt idx="220">
                  <c:v>267107.18637761986</c:v>
                </c:pt>
                <c:pt idx="221">
                  <c:v>267185.70319007384</c:v>
                </c:pt>
                <c:pt idx="222">
                  <c:v>267262.7532724113</c:v>
                </c:pt>
                <c:pt idx="223">
                  <c:v>267338.36402382422</c:v>
                </c:pt>
                <c:pt idx="224">
                  <c:v>267412.56233167544</c:v>
                </c:pt>
                <c:pt idx="225">
                  <c:v>267485.37458105944</c:v>
                </c:pt>
                <c:pt idx="226">
                  <c:v>267556.82666418486</c:v>
                </c:pt>
                <c:pt idx="227">
                  <c:v>267626.94398958207</c:v>
                </c:pt>
                <c:pt idx="228">
                  <c:v>267695.75149113842</c:v>
                </c:pt>
                <c:pt idx="229">
                  <c:v>267763.27363696491</c:v>
                </c:pt>
                <c:pt idx="230">
                  <c:v>267829.53443809686</c:v>
                </c:pt>
                <c:pt idx="231">
                  <c:v>267894.55745703244</c:v>
                </c:pt>
                <c:pt idx="232">
                  <c:v>267958.3658161115</c:v>
                </c:pt>
                <c:pt idx="233">
                  <c:v>268020.98220573814</c:v>
                </c:pt>
                <c:pt idx="234">
                  <c:v>268082.42889244901</c:v>
                </c:pt>
                <c:pt idx="235">
                  <c:v>268142.72772683186</c:v>
                </c:pt>
                <c:pt idx="236">
                  <c:v>268201.90015129535</c:v>
                </c:pt>
                <c:pt idx="237">
                  <c:v>268259.96720769414</c:v>
                </c:pt>
                <c:pt idx="238">
                  <c:v>268316.94954481116</c:v>
                </c:pt>
                <c:pt idx="239">
                  <c:v>268372.86742570094</c:v>
                </c:pt>
                <c:pt idx="240">
                  <c:v>268427.74073489453</c:v>
                </c:pt>
                <c:pt idx="241">
                  <c:v>268481.58898547117</c:v>
                </c:pt>
                <c:pt idx="242">
                  <c:v>268534.43132599641</c:v>
                </c:pt>
                <c:pt idx="243">
                  <c:v>268586.2865473319</c:v>
                </c:pt>
                <c:pt idx="244">
                  <c:v>268637.17308931774</c:v>
                </c:pt>
                <c:pt idx="245">
                  <c:v>268687.10904732882</c:v>
                </c:pt>
                <c:pt idx="246">
                  <c:v>268736.11217871046</c:v>
                </c:pt>
                <c:pt idx="247">
                  <c:v>268784.19990909257</c:v>
                </c:pt>
                <c:pt idx="248">
                  <c:v>268831.38933858607</c:v>
                </c:pt>
                <c:pt idx="249">
                  <c:v>268877.69724786433</c:v>
                </c:pt>
                <c:pt idx="250">
                  <c:v>268923.14010412956</c:v>
                </c:pt>
                <c:pt idx="251">
                  <c:v>268967.73406696954</c:v>
                </c:pt>
                <c:pt idx="252">
                  <c:v>269011.49499410327</c:v>
                </c:pt>
                <c:pt idx="253">
                  <c:v>269054.43844702025</c:v>
                </c:pt>
                <c:pt idx="254">
                  <c:v>269096.57969651447</c:v>
                </c:pt>
                <c:pt idx="255">
                  <c:v>269137.93372811406</c:v>
                </c:pt>
                <c:pt idx="256">
                  <c:v>269178.51524741086</c:v>
                </c:pt>
                <c:pt idx="257">
                  <c:v>269218.33868528972</c:v>
                </c:pt>
                <c:pt idx="258">
                  <c:v>269257.41820305941</c:v>
                </c:pt>
                <c:pt idx="259">
                  <c:v>269295.7676974893</c:v>
                </c:pt>
                <c:pt idx="260">
                  <c:v>269333.4008057508</c:v>
                </c:pt>
                <c:pt idx="261">
                  <c:v>269370.33091026632</c:v>
                </c:pt>
                <c:pt idx="262">
                  <c:v>269406.5711434689</c:v>
                </c:pt>
                <c:pt idx="263">
                  <c:v>269442.13439247134</c:v>
                </c:pt>
                <c:pt idx="264">
                  <c:v>269477.03330364957</c:v>
                </c:pt>
                <c:pt idx="265">
                  <c:v>269511.28028713906</c:v>
                </c:pt>
                <c:pt idx="266">
                  <c:v>269544.8875212486</c:v>
                </c:pt>
                <c:pt idx="267">
                  <c:v>269577.86695679033</c:v>
                </c:pt>
                <c:pt idx="268">
                  <c:v>269610.2303213299</c:v>
                </c:pt>
                <c:pt idx="269">
                  <c:v>269641.98912335659</c:v>
                </c:pt>
                <c:pt idx="270">
                  <c:v>269673.15465637564</c:v>
                </c:pt>
                <c:pt idx="271">
                  <c:v>269703.73800292477</c:v>
                </c:pt>
                <c:pt idx="272">
                  <c:v>269733.75003851438</c:v>
                </c:pt>
                <c:pt idx="273">
                  <c:v>269763.20143549581</c:v>
                </c:pt>
                <c:pt idx="274">
                  <c:v>269792.10266685562</c:v>
                </c:pt>
                <c:pt idx="275">
                  <c:v>269820.46400994027</c:v>
                </c:pt>
                <c:pt idx="276">
                  <c:v>269848.29555011087</c:v>
                </c:pt>
                <c:pt idx="277">
                  <c:v>269875.60718432901</c:v>
                </c:pt>
                <c:pt idx="278">
                  <c:v>269902.40862467658</c:v>
                </c:pt>
                <c:pt idx="279">
                  <c:v>269928.70940180961</c:v>
                </c:pt>
                <c:pt idx="280">
                  <c:v>269954.51886834676</c:v>
                </c:pt>
                <c:pt idx="281">
                  <c:v>269979.84620219568</c:v>
                </c:pt>
                <c:pt idx="282">
                  <c:v>270004.70040981629</c:v>
                </c:pt>
                <c:pt idx="283">
                  <c:v>270029.0903294239</c:v>
                </c:pt>
                <c:pt idx="284">
                  <c:v>270053.02463413187</c:v>
                </c:pt>
                <c:pt idx="285">
                  <c:v>270076.51183503569</c:v>
                </c:pt>
                <c:pt idx="286">
                  <c:v>270099.56028423982</c:v>
                </c:pt>
                <c:pt idx="287">
                  <c:v>270122.17817782745</c:v>
                </c:pt>
                <c:pt idx="288">
                  <c:v>270144.37355877529</c:v>
                </c:pt>
                <c:pt idx="289">
                  <c:v>270166.15431981348</c:v>
                </c:pt>
                <c:pt idx="290">
                  <c:v>270187.52820623235</c:v>
                </c:pt>
                <c:pt idx="291">
                  <c:v>270208.5028186366</c:v>
                </c:pt>
                <c:pt idx="292">
                  <c:v>270229.08561564836</c:v>
                </c:pt>
                <c:pt idx="293">
                  <c:v>270249.2839165589</c:v>
                </c:pt>
                <c:pt idx="294">
                  <c:v>270269.10490393208</c:v>
                </c:pt>
                <c:pt idx="295">
                  <c:v>270288.55562615808</c:v>
                </c:pt>
                <c:pt idx="296">
                  <c:v>270307.64299995982</c:v>
                </c:pt>
                <c:pt idx="297">
                  <c:v>270326.37381285289</c:v>
                </c:pt>
                <c:pt idx="298">
                  <c:v>270344.75472555863</c:v>
                </c:pt>
                <c:pt idx="299">
                  <c:v>270362.79227437335</c:v>
                </c:pt>
                <c:pt idx="300">
                  <c:v>270380.49287349224</c:v>
                </c:pt>
                <c:pt idx="301">
                  <c:v>270397.86281729036</c:v>
                </c:pt>
                <c:pt idx="302">
                  <c:v>270414.90828256088</c:v>
                </c:pt>
                <c:pt idx="303">
                  <c:v>270431.63533071178</c:v>
                </c:pt>
                <c:pt idx="304">
                  <c:v>270448.04990992113</c:v>
                </c:pt>
                <c:pt idx="305">
                  <c:v>270464.15785725217</c:v>
                </c:pt>
                <c:pt idx="306">
                  <c:v>270479.96490072925</c:v>
                </c:pt>
                <c:pt idx="307">
                  <c:v>270495.47666137462</c:v>
                </c:pt>
                <c:pt idx="308">
                  <c:v>270510.69865520712</c:v>
                </c:pt>
                <c:pt idx="309">
                  <c:v>270525.63629520393</c:v>
                </c:pt>
                <c:pt idx="310">
                  <c:v>270540.29489322519</c:v>
                </c:pt>
                <c:pt idx="311">
                  <c:v>270554.67966190336</c:v>
                </c:pt>
                <c:pt idx="312">
                  <c:v>270568.79571649607</c:v>
                </c:pt>
                <c:pt idx="313">
                  <c:v>270582.64807670604</c:v>
                </c:pt>
                <c:pt idx="314">
                  <c:v>270596.24166846543</c:v>
                </c:pt>
                <c:pt idx="315">
                  <c:v>270609.58132568764</c:v>
                </c:pt>
                <c:pt idx="316">
                  <c:v>270622.67179198662</c:v>
                </c:pt>
                <c:pt idx="317">
                  <c:v>270635.51772236306</c:v>
                </c:pt>
                <c:pt idx="318">
                  <c:v>270648.12368486042</c:v>
                </c:pt>
                <c:pt idx="319">
                  <c:v>270660.49416218884</c:v>
                </c:pt>
                <c:pt idx="320">
                  <c:v>270672.63355331949</c:v>
                </c:pt>
                <c:pt idx="321">
                  <c:v>270684.54617504857</c:v>
                </c:pt>
                <c:pt idx="322">
                  <c:v>270696.23626353277</c:v>
                </c:pt>
                <c:pt idx="323">
                  <c:v>270707.7079757952</c:v>
                </c:pt>
                <c:pt idx="324">
                  <c:v>270718.96539120405</c:v>
                </c:pt>
                <c:pt idx="325">
                  <c:v>270730.01251292293</c:v>
                </c:pt>
                <c:pt idx="326">
                  <c:v>270740.85326933459</c:v>
                </c:pt>
                <c:pt idx="327">
                  <c:v>270751.49151543761</c:v>
                </c:pt>
                <c:pt idx="328">
                  <c:v>270761.93103421771</c:v>
                </c:pt>
                <c:pt idx="329">
                  <c:v>270772.17553799244</c:v>
                </c:pt>
                <c:pt idx="330">
                  <c:v>270782.22866973176</c:v>
                </c:pt>
                <c:pt idx="331">
                  <c:v>270792.09400435316</c:v>
                </c:pt>
                <c:pt idx="332">
                  <c:v>270801.77504999307</c:v>
                </c:pt>
                <c:pt idx="333">
                  <c:v>270811.27524925419</c:v>
                </c:pt>
                <c:pt idx="334">
                  <c:v>270820.59798043012</c:v>
                </c:pt>
                <c:pt idx="335">
                  <c:v>270829.74655870599</c:v>
                </c:pt>
                <c:pt idx="336">
                  <c:v>270838.72423733806</c:v>
                </c:pt>
                <c:pt idx="337">
                  <c:v>270847.53420881019</c:v>
                </c:pt>
                <c:pt idx="338">
                  <c:v>270856.17960596911</c:v>
                </c:pt>
                <c:pt idx="339">
                  <c:v>270864.66350313858</c:v>
                </c:pt>
                <c:pt idx="340">
                  <c:v>270872.98891721253</c:v>
                </c:pt>
                <c:pt idx="341">
                  <c:v>270881.15880872804</c:v>
                </c:pt>
                <c:pt idx="342">
                  <c:v>270889.1760829179</c:v>
                </c:pt>
                <c:pt idx="343">
                  <c:v>270897.04359074391</c:v>
                </c:pt>
                <c:pt idx="344">
                  <c:v>270904.76412991039</c:v>
                </c:pt>
                <c:pt idx="345">
                  <c:v>270912.34044585942</c:v>
                </c:pt>
                <c:pt idx="346">
                  <c:v>270919.77523274708</c:v>
                </c:pt>
                <c:pt idx="347">
                  <c:v>270927.07113440108</c:v>
                </c:pt>
                <c:pt idx="348">
                  <c:v>270934.23074526154</c:v>
                </c:pt>
                <c:pt idx="349">
                  <c:v>270941.2566113029</c:v>
                </c:pt>
                <c:pt idx="350">
                  <c:v>270948.1512309399</c:v>
                </c:pt>
                <c:pt idx="351">
                  <c:v>270954.91705591558</c:v>
                </c:pt>
                <c:pt idx="352">
                  <c:v>270961.5564921734</c:v>
                </c:pt>
                <c:pt idx="353">
                  <c:v>270968.07190071273</c:v>
                </c:pt>
                <c:pt idx="354">
                  <c:v>270974.46559842821</c:v>
                </c:pt>
                <c:pt idx="355">
                  <c:v>270980.73985893402</c:v>
                </c:pt>
                <c:pt idx="356">
                  <c:v>270986.89691337198</c:v>
                </c:pt>
                <c:pt idx="357">
                  <c:v>270992.9389512054</c:v>
                </c:pt>
                <c:pt idx="358">
                  <c:v>270998.8681209971</c:v>
                </c:pt>
                <c:pt idx="359">
                  <c:v>271004.68653117411</c:v>
                </c:pt>
                <c:pt idx="360">
                  <c:v>271010.39625077683</c:v>
                </c:pt>
                <c:pt idx="361">
                  <c:v>271015.99931019504</c:v>
                </c:pt>
                <c:pt idx="362">
                  <c:v>271021.49770189007</c:v>
                </c:pt>
                <c:pt idx="363">
                  <c:v>271026.893381103</c:v>
                </c:pt>
                <c:pt idx="364">
                  <c:v>271032.18826655019</c:v>
                </c:pt>
                <c:pt idx="365">
                  <c:v>271037.38424110546</c:v>
                </c:pt>
                <c:pt idx="366">
                  <c:v>271042.48315246974</c:v>
                </c:pt>
                <c:pt idx="367">
                  <c:v>271047.486813828</c:v>
                </c:pt>
                <c:pt idx="368">
                  <c:v>271052.39700449404</c:v>
                </c:pt>
                <c:pt idx="369">
                  <c:v>271057.21547054342</c:v>
                </c:pt>
                <c:pt idx="370">
                  <c:v>271061.94392543403</c:v>
                </c:pt>
                <c:pt idx="371">
                  <c:v>271066.58405061567</c:v>
                </c:pt>
                <c:pt idx="372">
                  <c:v>271071.13749612786</c:v>
                </c:pt>
                <c:pt idx="373">
                  <c:v>271075.60588118667</c:v>
                </c:pt>
                <c:pt idx="374">
                  <c:v>271079.99079476035</c:v>
                </c:pt>
                <c:pt idx="375">
                  <c:v>271084.29379613471</c:v>
                </c:pt>
                <c:pt idx="376">
                  <c:v>271088.51641546719</c:v>
                </c:pt>
                <c:pt idx="377">
                  <c:v>271092.66015433118</c:v>
                </c:pt>
                <c:pt idx="378">
                  <c:v>271096.72648625018</c:v>
                </c:pt>
                <c:pt idx="379">
                  <c:v>271100.71685722127</c:v>
                </c:pt>
                <c:pt idx="380">
                  <c:v>271104.63268623018</c:v>
                </c:pt>
                <c:pt idx="381">
                  <c:v>271108.47536575468</c:v>
                </c:pt>
                <c:pt idx="382">
                  <c:v>271112.24626226089</c:v>
                </c:pt>
                <c:pt idx="383">
                  <c:v>271115.94671668852</c:v>
                </c:pt>
                <c:pt idx="384">
                  <c:v>271119.57804492797</c:v>
                </c:pt>
                <c:pt idx="385">
                  <c:v>271123.14153828821</c:v>
                </c:pt>
                <c:pt idx="386">
                  <c:v>271126.63846395578</c:v>
                </c:pt>
                <c:pt idx="387">
                  <c:v>271130.07006544597</c:v>
                </c:pt>
                <c:pt idx="388">
                  <c:v>271133.43756304431</c:v>
                </c:pt>
                <c:pt idx="389">
                  <c:v>271136.74215424084</c:v>
                </c:pt>
                <c:pt idx="390">
                  <c:v>271139.98501415621</c:v>
                </c:pt>
                <c:pt idx="391">
                  <c:v>271143.16729595902</c:v>
                </c:pt>
                <c:pt idx="392">
                  <c:v>271146.2901312763</c:v>
                </c:pt>
                <c:pt idx="393">
                  <c:v>271149.35463059554</c:v>
                </c:pt>
                <c:pt idx="394">
                  <c:v>271152.36188366014</c:v>
                </c:pt>
                <c:pt idx="395">
                  <c:v>271155.3129598563</c:v>
                </c:pt>
                <c:pt idx="396">
                  <c:v>271158.20890859392</c:v>
                </c:pt>
                <c:pt idx="397">
                  <c:v>271161.050759679</c:v>
                </c:pt>
                <c:pt idx="398">
                  <c:v>271163.83952368074</c:v>
                </c:pt>
                <c:pt idx="399">
                  <c:v>271166.57619229011</c:v>
                </c:pt>
                <c:pt idx="400">
                  <c:v>271169.26173867303</c:v>
                </c:pt>
                <c:pt idx="401">
                  <c:v>271171.89711781609</c:v>
                </c:pt>
                <c:pt idx="402">
                  <c:v>271174.48326686642</c:v>
                </c:pt>
                <c:pt idx="403">
                  <c:v>271177.02110546484</c:v>
                </c:pt>
                <c:pt idx="404">
                  <c:v>271179.51153607259</c:v>
                </c:pt>
                <c:pt idx="405">
                  <c:v>271181.95544429292</c:v>
                </c:pt>
                <c:pt idx="406">
                  <c:v>271184.3536991853</c:v>
                </c:pt>
                <c:pt idx="407">
                  <c:v>271186.70715357474</c:v>
                </c:pt>
                <c:pt idx="408">
                  <c:v>271189.01664435543</c:v>
                </c:pt>
                <c:pt idx="409">
                  <c:v>271191.28299278766</c:v>
                </c:pt>
                <c:pt idx="410">
                  <c:v>271193.5070047903</c:v>
                </c:pt>
                <c:pt idx="411">
                  <c:v>271195.68947122729</c:v>
                </c:pt>
                <c:pt idx="412">
                  <c:v>271197.83116818895</c:v>
                </c:pt>
                <c:pt idx="413">
                  <c:v>271199.93285726773</c:v>
                </c:pt>
                <c:pt idx="414">
                  <c:v>271201.9952858293</c:v>
                </c:pt>
                <c:pt idx="415">
                  <c:v>271204.01918727823</c:v>
                </c:pt>
                <c:pt idx="416">
                  <c:v>271206.00528131844</c:v>
                </c:pt>
                <c:pt idx="417">
                  <c:v>271207.95427420997</c:v>
                </c:pt>
                <c:pt idx="418">
                  <c:v>271209.86685901909</c:v>
                </c:pt>
                <c:pt idx="419">
                  <c:v>271211.7437158656</c:v>
                </c:pt>
                <c:pt idx="420">
                  <c:v>271213.58551216428</c:v>
                </c:pt>
                <c:pt idx="421">
                  <c:v>271215.39290286222</c:v>
                </c:pt>
                <c:pt idx="422">
                  <c:v>271217.16653067182</c:v>
                </c:pt>
                <c:pt idx="423">
                  <c:v>271218.90702629939</c:v>
                </c:pt>
                <c:pt idx="424">
                  <c:v>271220.61500866932</c:v>
                </c:pt>
                <c:pt idx="425">
                  <c:v>271222.29108514421</c:v>
                </c:pt>
                <c:pt idx="426">
                  <c:v>271223.93585174071</c:v>
                </c:pt>
                <c:pt idx="427">
                  <c:v>271225.54989334178</c:v>
                </c:pt>
                <c:pt idx="428">
                  <c:v>271227.13378390454</c:v>
                </c:pt>
                <c:pt idx="429">
                  <c:v>271228.68808666413</c:v>
                </c:pt>
                <c:pt idx="430">
                  <c:v>271230.21335433435</c:v>
                </c:pt>
                <c:pt idx="431">
                  <c:v>271231.71012930392</c:v>
                </c:pt>
                <c:pt idx="432">
                  <c:v>271233.17894382967</c:v>
                </c:pt>
                <c:pt idx="433">
                  <c:v>271234.62032022554</c:v>
                </c:pt>
                <c:pt idx="434">
                  <c:v>271236.03477104841</c:v>
                </c:pt>
                <c:pt idx="435">
                  <c:v>271237.4227992802</c:v>
                </c:pt>
                <c:pt idx="436">
                  <c:v>271238.78489850723</c:v>
                </c:pt>
                <c:pt idx="437">
                  <c:v>271240.12155309512</c:v>
                </c:pt>
                <c:pt idx="438">
                  <c:v>271241.43323836138</c:v>
                </c:pt>
                <c:pt idx="439">
                  <c:v>271242.72042074456</c:v>
                </c:pt>
                <c:pt idx="440">
                  <c:v>271243.98355796962</c:v>
                </c:pt>
                <c:pt idx="441">
                  <c:v>271245.22309921117</c:v>
                </c:pt>
                <c:pt idx="442">
                  <c:v>271246.43948525307</c:v>
                </c:pt>
                <c:pt idx="443">
                  <c:v>271247.63314864499</c:v>
                </c:pt>
                <c:pt idx="444">
                  <c:v>271248.80451385659</c:v>
                </c:pt>
                <c:pt idx="445">
                  <c:v>271249.95399742812</c:v>
                </c:pt>
                <c:pt idx="446">
                  <c:v>271251.08200811857</c:v>
                </c:pt>
                <c:pt idx="447">
                  <c:v>271252.1889470513</c:v>
                </c:pt>
                <c:pt idx="448">
                  <c:v>271253.27520785638</c:v>
                </c:pt>
                <c:pt idx="449">
                  <c:v>271254.34117681067</c:v>
                </c:pt>
                <c:pt idx="450">
                  <c:v>271255.38723297539</c:v>
                </c:pt>
                <c:pt idx="451">
                  <c:v>271256.41374833055</c:v>
                </c:pt>
                <c:pt idx="452">
                  <c:v>271257.42108790739</c:v>
                </c:pt>
                <c:pt idx="453">
                  <c:v>271258.40960991837</c:v>
                </c:pt>
                <c:pt idx="454">
                  <c:v>271259.37966588413</c:v>
                </c:pt>
                <c:pt idx="455">
                  <c:v>271260.331600759</c:v>
                </c:pt>
                <c:pt idx="456">
                  <c:v>271261.26575305313</c:v>
                </c:pt>
                <c:pt idx="457">
                  <c:v>271262.18245495349</c:v>
                </c:pt>
                <c:pt idx="458">
                  <c:v>271263.08203244122</c:v>
                </c:pt>
                <c:pt idx="459">
                  <c:v>271263.96480540844</c:v>
                </c:pt>
                <c:pt idx="460">
                  <c:v>271264.83108777116</c:v>
                </c:pt>
                <c:pt idx="461">
                  <c:v>271265.6811875815</c:v>
                </c:pt>
                <c:pt idx="462">
                  <c:v>271266.51540713693</c:v>
                </c:pt>
                <c:pt idx="463">
                  <c:v>271267.33404308796</c:v>
                </c:pt>
                <c:pt idx="464">
                  <c:v>271268.13738654344</c:v>
                </c:pt>
                <c:pt idx="465">
                  <c:v>271268.9257231743</c:v>
                </c:pt>
                <c:pt idx="466">
                  <c:v>271269.69933331478</c:v>
                </c:pt>
                <c:pt idx="467">
                  <c:v>271270.45849206252</c:v>
                </c:pt>
                <c:pt idx="468">
                  <c:v>271271.20346937625</c:v>
                </c:pt>
                <c:pt idx="469">
                  <c:v>271271.93453017157</c:v>
                </c:pt>
                <c:pt idx="470">
                  <c:v>271272.65193441551</c:v>
                </c:pt>
                <c:pt idx="471">
                  <c:v>271273.3559372187</c:v>
                </c:pt>
                <c:pt idx="472">
                  <c:v>271274.04678892618</c:v>
                </c:pt>
                <c:pt idx="473">
                  <c:v>271274.72473520658</c:v>
                </c:pt>
                <c:pt idx="474">
                  <c:v>271275.39001713897</c:v>
                </c:pt>
                <c:pt idx="475">
                  <c:v>271276.04287129937</c:v>
                </c:pt>
                <c:pt idx="476">
                  <c:v>271276.68352984427</c:v>
                </c:pt>
                <c:pt idx="477">
                  <c:v>271277.31222059327</c:v>
                </c:pt>
                <c:pt idx="478">
                  <c:v>271277.92916711036</c:v>
                </c:pt>
                <c:pt idx="479">
                  <c:v>271278.53458878316</c:v>
                </c:pt>
                <c:pt idx="480">
                  <c:v>271279.12870090106</c:v>
                </c:pt>
                <c:pt idx="481">
                  <c:v>271279.7117147317</c:v>
                </c:pt>
                <c:pt idx="482">
                  <c:v>271280.2838375963</c:v>
                </c:pt>
                <c:pt idx="483">
                  <c:v>271280.84527294303</c:v>
                </c:pt>
                <c:pt idx="484">
                  <c:v>271281.39622041961</c:v>
                </c:pt>
                <c:pt idx="485">
                  <c:v>271281.93687594426</c:v>
                </c:pt>
                <c:pt idx="486">
                  <c:v>271282.46743177547</c:v>
                </c:pt>
                <c:pt idx="487">
                  <c:v>271282.98807658005</c:v>
                </c:pt>
                <c:pt idx="488">
                  <c:v>271283.49899550056</c:v>
                </c:pt>
                <c:pt idx="489">
                  <c:v>271284.00037022104</c:v>
                </c:pt>
                <c:pt idx="490">
                  <c:v>271284.49237903149</c:v>
                </c:pt>
                <c:pt idx="491">
                  <c:v>271284.97519689129</c:v>
                </c:pt>
                <c:pt idx="492">
                  <c:v>271285.44899549178</c:v>
                </c:pt>
                <c:pt idx="493">
                  <c:v>271285.91394331685</c:v>
                </c:pt>
                <c:pt idx="494">
                  <c:v>271286.37020570296</c:v>
                </c:pt>
                <c:pt idx="495">
                  <c:v>271286.81794489821</c:v>
                </c:pt>
                <c:pt idx="496">
                  <c:v>271287.25732011959</c:v>
                </c:pt>
                <c:pt idx="497">
                  <c:v>271287.68848761008</c:v>
                </c:pt>
                <c:pt idx="498">
                  <c:v>271288.11160069384</c:v>
                </c:pt>
                <c:pt idx="499">
                  <c:v>271288.52680983092</c:v>
                </c:pt>
                <c:pt idx="500">
                  <c:v>271288.93426267052</c:v>
                </c:pt>
                <c:pt idx="501">
                  <c:v>271289.33410410403</c:v>
                </c:pt>
                <c:pt idx="502">
                  <c:v>271289.72647631587</c:v>
                </c:pt>
                <c:pt idx="503">
                  <c:v>271290.11151883466</c:v>
                </c:pt>
                <c:pt idx="504">
                  <c:v>271290.48936858232</c:v>
                </c:pt>
                <c:pt idx="505">
                  <c:v>271290.86015992315</c:v>
                </c:pt>
                <c:pt idx="506">
                  <c:v>271291.22402471147</c:v>
                </c:pt>
                <c:pt idx="507">
                  <c:v>271291.58109233843</c:v>
                </c:pt>
                <c:pt idx="508">
                  <c:v>271291.9314897781</c:v>
                </c:pt>
                <c:pt idx="509">
                  <c:v>271292.27534163272</c:v>
                </c:pt>
                <c:pt idx="510">
                  <c:v>271292.61277017678</c:v>
                </c:pt>
                <c:pt idx="511">
                  <c:v>271292.94389540062</c:v>
                </c:pt>
                <c:pt idx="512">
                  <c:v>271293.2688350532</c:v>
                </c:pt>
                <c:pt idx="513">
                  <c:v>271293.58770468383</c:v>
                </c:pt>
                <c:pt idx="514">
                  <c:v>271293.90061768342</c:v>
                </c:pt>
                <c:pt idx="515">
                  <c:v>271294.20768532436</c:v>
                </c:pt>
                <c:pt idx="516">
                  <c:v>271294.50901680073</c:v>
                </c:pt>
                <c:pt idx="517">
                  <c:v>271294.80471926677</c:v>
                </c:pt>
                <c:pt idx="518">
                  <c:v>271295.09489787498</c:v>
                </c:pt>
                <c:pt idx="519">
                  <c:v>271295.37965581351</c:v>
                </c:pt>
                <c:pt idx="520">
                  <c:v>271295.6590943429</c:v>
                </c:pt>
                <c:pt idx="521">
                  <c:v>271295.93331283226</c:v>
                </c:pt>
                <c:pt idx="522">
                  <c:v>271296.20240879431</c:v>
                </c:pt>
                <c:pt idx="523">
                  <c:v>271296.46647792018</c:v>
                </c:pt>
                <c:pt idx="524">
                  <c:v>271296.7256141135</c:v>
                </c:pt>
                <c:pt idx="525">
                  <c:v>271296.97990952374</c:v>
                </c:pt>
                <c:pt idx="526">
                  <c:v>271297.22945457895</c:v>
                </c:pt>
                <c:pt idx="527">
                  <c:v>271297.47433801787</c:v>
                </c:pt>
                <c:pt idx="528">
                  <c:v>271297.71464692173</c:v>
                </c:pt>
                <c:pt idx="529">
                  <c:v>271297.95046674489</c:v>
                </c:pt>
                <c:pt idx="530">
                  <c:v>271298.18188134546</c:v>
                </c:pt>
                <c:pt idx="531">
                  <c:v>271298.40897301497</c:v>
                </c:pt>
                <c:pt idx="532">
                  <c:v>271298.63182250783</c:v>
                </c:pt>
                <c:pt idx="533">
                  <c:v>271298.8505090698</c:v>
                </c:pt>
                <c:pt idx="534">
                  <c:v>271299.06511046638</c:v>
                </c:pt>
                <c:pt idx="535">
                  <c:v>271299.27570301027</c:v>
                </c:pt>
                <c:pt idx="536">
                  <c:v>271299.48236158874</c:v>
                </c:pt>
                <c:pt idx="537">
                  <c:v>271299.6851596901</c:v>
                </c:pt>
                <c:pt idx="538">
                  <c:v>271299.88416942966</c:v>
                </c:pt>
                <c:pt idx="539">
                  <c:v>271300.07946157601</c:v>
                </c:pt>
                <c:pt idx="540">
                  <c:v>271300.27110557532</c:v>
                </c:pt>
                <c:pt idx="541">
                  <c:v>271300.45916957682</c:v>
                </c:pt>
                <c:pt idx="542">
                  <c:v>271300.64372045622</c:v>
                </c:pt>
                <c:pt idx="543">
                  <c:v>271300.82482384058</c:v>
                </c:pt>
                <c:pt idx="544">
                  <c:v>271301.00254413049</c:v>
                </c:pt>
                <c:pt idx="545">
                  <c:v>271301.17694452376</c:v>
                </c:pt>
                <c:pt idx="546">
                  <c:v>271301.34808703756</c:v>
                </c:pt>
                <c:pt idx="547">
                  <c:v>271301.51603253064</c:v>
                </c:pt>
                <c:pt idx="548">
                  <c:v>271301.68084072479</c:v>
                </c:pt>
                <c:pt idx="549">
                  <c:v>271301.84257022617</c:v>
                </c:pt>
                <c:pt idx="550">
                  <c:v>271302.00127854623</c:v>
                </c:pt>
                <c:pt idx="551">
                  <c:v>271302.15702212189</c:v>
                </c:pt>
                <c:pt idx="552">
                  <c:v>271302.3098563361</c:v>
                </c:pt>
                <c:pt idx="553">
                  <c:v>271302.45983553695</c:v>
                </c:pt>
                <c:pt idx="554">
                  <c:v>271302.60701305751</c:v>
                </c:pt>
                <c:pt idx="555">
                  <c:v>271302.75144123437</c:v>
                </c:pt>
                <c:pt idx="556">
                  <c:v>271302.89317142649</c:v>
                </c:pt>
                <c:pt idx="557">
                  <c:v>271303.03225403355</c:v>
                </c:pt>
                <c:pt idx="558">
                  <c:v>271303.16873851366</c:v>
                </c:pt>
                <c:pt idx="559">
                  <c:v>271303.30267340102</c:v>
                </c:pt>
                <c:pt idx="560">
                  <c:v>271303.43410632317</c:v>
                </c:pt>
                <c:pt idx="561">
                  <c:v>271303.56308401795</c:v>
                </c:pt>
                <c:pt idx="562">
                  <c:v>271303.68965235015</c:v>
                </c:pt>
                <c:pt idx="563">
                  <c:v>271303.81385632779</c:v>
                </c:pt>
                <c:pt idx="564">
                  <c:v>271303.93574011809</c:v>
                </c:pt>
                <c:pt idx="565">
                  <c:v>271304.05534706323</c:v>
                </c:pt>
                <c:pt idx="566">
                  <c:v>271304.17271969566</c:v>
                </c:pt>
                <c:pt idx="567">
                  <c:v>271304.28789975337</c:v>
                </c:pt>
                <c:pt idx="568">
                  <c:v>271304.40092819481</c:v>
                </c:pt>
                <c:pt idx="569">
                  <c:v>271304.51184521301</c:v>
                </c:pt>
                <c:pt idx="570">
                  <c:v>271304.62069025036</c:v>
                </c:pt>
                <c:pt idx="571">
                  <c:v>271304.72750201245</c:v>
                </c:pt>
                <c:pt idx="572">
                  <c:v>271304.83231848176</c:v>
                </c:pt>
                <c:pt idx="573">
                  <c:v>271304.93517693126</c:v>
                </c:pt>
                <c:pt idx="574">
                  <c:v>271305.03611393768</c:v>
                </c:pt>
                <c:pt idx="575">
                  <c:v>271305.13516539452</c:v>
                </c:pt>
                <c:pt idx="576">
                  <c:v>271305.23236652464</c:v>
                </c:pt>
                <c:pt idx="577">
                  <c:v>271305.32775189297</c:v>
                </c:pt>
                <c:pt idx="578">
                  <c:v>271305.4213554188</c:v>
                </c:pt>
                <c:pt idx="579">
                  <c:v>271305.51321038778</c:v>
                </c:pt>
                <c:pt idx="580">
                  <c:v>271305.60334946384</c:v>
                </c:pt>
                <c:pt idx="581">
                  <c:v>271305.69180470041</c:v>
                </c:pt>
                <c:pt idx="582">
                  <c:v>271305.7786075527</c:v>
                </c:pt>
                <c:pt idx="583">
                  <c:v>271305.8637888878</c:v>
                </c:pt>
                <c:pt idx="584">
                  <c:v>271305.94737899635</c:v>
                </c:pt>
                <c:pt idx="585">
                  <c:v>271306.02940760332</c:v>
                </c:pt>
                <c:pt idx="586">
                  <c:v>271306.1099038783</c:v>
                </c:pt>
                <c:pt idx="587">
                  <c:v>271306.18889644579</c:v>
                </c:pt>
                <c:pt idx="588">
                  <c:v>271306.26641339593</c:v>
                </c:pt>
                <c:pt idx="589">
                  <c:v>271306.34248229384</c:v>
                </c:pt>
                <c:pt idx="590">
                  <c:v>271306.41713018977</c:v>
                </c:pt>
                <c:pt idx="591">
                  <c:v>271306.49038362876</c:v>
                </c:pt>
                <c:pt idx="592">
                  <c:v>271306.56226865982</c:v>
                </c:pt>
                <c:pt idx="593">
                  <c:v>271306.63281084551</c:v>
                </c:pt>
                <c:pt idx="594">
                  <c:v>271306.70203527069</c:v>
                </c:pt>
                <c:pt idx="595">
                  <c:v>271306.76996655192</c:v>
                </c:pt>
                <c:pt idx="596">
                  <c:v>271306.8366288456</c:v>
                </c:pt>
                <c:pt idx="597">
                  <c:v>271306.90204585699</c:v>
                </c:pt>
                <c:pt idx="598">
                  <c:v>271306.96624084859</c:v>
                </c:pt>
                <c:pt idx="599">
                  <c:v>271307.02923664823</c:v>
                </c:pt>
                <c:pt idx="600">
                  <c:v>271307.09105565742</c:v>
                </c:pt>
                <c:pt idx="601">
                  <c:v>271307.1517198591</c:v>
                </c:pt>
                <c:pt idx="602">
                  <c:v>271307.21125082573</c:v>
                </c:pt>
                <c:pt idx="603">
                  <c:v>271307.26966972649</c:v>
                </c:pt>
                <c:pt idx="604">
                  <c:v>271307.32699733542</c:v>
                </c:pt>
                <c:pt idx="605">
                  <c:v>271307.38325403823</c:v>
                </c:pt>
                <c:pt idx="606">
                  <c:v>271307.43845983996</c:v>
                </c:pt>
                <c:pt idx="607">
                  <c:v>271307.49263437203</c:v>
                </c:pt>
                <c:pt idx="608">
                  <c:v>271307.54579689895</c:v>
                </c:pt>
                <c:pt idx="609">
                  <c:v>271307.59796632541</c:v>
                </c:pt>
                <c:pt idx="610">
                  <c:v>271307.64916120301</c:v>
                </c:pt>
                <c:pt idx="611">
                  <c:v>271307.69939973683</c:v>
                </c:pt>
                <c:pt idx="612">
                  <c:v>271307.74869979173</c:v>
                </c:pt>
                <c:pt idx="613">
                  <c:v>271307.79707889899</c:v>
                </c:pt>
                <c:pt idx="614">
                  <c:v>271307.84455426229</c:v>
                </c:pt>
                <c:pt idx="615">
                  <c:v>271307.89114276401</c:v>
                </c:pt>
                <c:pt idx="616">
                  <c:v>271307.93686097115</c:v>
                </c:pt>
                <c:pt idx="617">
                  <c:v>271307.98172514117</c:v>
                </c:pt>
                <c:pt idx="618">
                  <c:v>271308.02575122786</c:v>
                </c:pt>
                <c:pt idx="619">
                  <c:v>271308.06895488699</c:v>
                </c:pt>
                <c:pt idx="620">
                  <c:v>271308.11135148205</c:v>
                </c:pt>
                <c:pt idx="621">
                  <c:v>271308.15295608918</c:v>
                </c:pt>
                <c:pt idx="622">
                  <c:v>271308.19378350314</c:v>
                </c:pt>
                <c:pt idx="623">
                  <c:v>271308.23384824226</c:v>
                </c:pt>
                <c:pt idx="624">
                  <c:v>271308.27316455363</c:v>
                </c:pt>
                <c:pt idx="625">
                  <c:v>271308.3117464183</c:v>
                </c:pt>
                <c:pt idx="626">
                  <c:v>271308.34960755595</c:v>
                </c:pt>
                <c:pt idx="627">
                  <c:v>271308.38676143024</c:v>
                </c:pt>
                <c:pt idx="628">
                  <c:v>271308.42322125298</c:v>
                </c:pt>
                <c:pt idx="629">
                  <c:v>271308.45899998961</c:v>
                </c:pt>
                <c:pt idx="630">
                  <c:v>271308.49411036295</c:v>
                </c:pt>
                <c:pt idx="631">
                  <c:v>271308.52856485842</c:v>
                </c:pt>
                <c:pt idx="632">
                  <c:v>271308.56237572804</c:v>
                </c:pt>
                <c:pt idx="633">
                  <c:v>271308.59555499512</c:v>
                </c:pt>
                <c:pt idx="634">
                  <c:v>271308.62811445829</c:v>
                </c:pt>
                <c:pt idx="635">
                  <c:v>271308.66006569564</c:v>
                </c:pt>
                <c:pt idx="636">
                  <c:v>271308.69142006926</c:v>
                </c:pt>
                <c:pt idx="637">
                  <c:v>271308.7221887288</c:v>
                </c:pt>
                <c:pt idx="638">
                  <c:v>271308.75238261564</c:v>
                </c:pt>
                <c:pt idx="639">
                  <c:v>271308.78201246675</c:v>
                </c:pt>
                <c:pt idx="640">
                  <c:v>271308.81108881865</c:v>
                </c:pt>
                <c:pt idx="641">
                  <c:v>271308.839622011</c:v>
                </c:pt>
                <c:pt idx="642">
                  <c:v>271308.86762219021</c:v>
                </c:pt>
                <c:pt idx="643">
                  <c:v>271308.89509931317</c:v>
                </c:pt>
                <c:pt idx="644">
                  <c:v>271308.92206315085</c:v>
                </c:pt>
                <c:pt idx="645">
                  <c:v>271308.94852329174</c:v>
                </c:pt>
                <c:pt idx="646">
                  <c:v>271308.97448914492</c:v>
                </c:pt>
                <c:pt idx="647">
                  <c:v>271308.99996994413</c:v>
                </c:pt>
                <c:pt idx="648">
                  <c:v>271309.02497475024</c:v>
                </c:pt>
                <c:pt idx="649">
                  <c:v>271309.04951245512</c:v>
                </c:pt>
                <c:pt idx="650">
                  <c:v>271309.07359178446</c:v>
                </c:pt>
                <c:pt idx="651">
                  <c:v>271309.09722130076</c:v>
                </c:pt>
                <c:pt idx="652">
                  <c:v>271309.1204094069</c:v>
                </c:pt>
                <c:pt idx="653">
                  <c:v>271309.14316434856</c:v>
                </c:pt>
                <c:pt idx="654">
                  <c:v>271309.16549421742</c:v>
                </c:pt>
                <c:pt idx="655">
                  <c:v>271309.18740695412</c:v>
                </c:pt>
                <c:pt idx="656">
                  <c:v>271309.20891035086</c:v>
                </c:pt>
                <c:pt idx="657">
                  <c:v>271309.23001205426</c:v>
                </c:pt>
                <c:pt idx="658">
                  <c:v>271309.25071956811</c:v>
                </c:pt>
                <c:pt idx="659">
                  <c:v>271309.27104025614</c:v>
                </c:pt>
                <c:pt idx="660">
                  <c:v>271309.29098134435</c:v>
                </c:pt>
                <c:pt idx="661">
                  <c:v>271309.31054992392</c:v>
                </c:pt>
                <c:pt idx="662">
                  <c:v>271309.32975295337</c:v>
                </c:pt>
                <c:pt idx="663">
                  <c:v>271309.34859726141</c:v>
                </c:pt>
                <c:pt idx="664">
                  <c:v>271309.3670895492</c:v>
                </c:pt>
                <c:pt idx="665">
                  <c:v>271309.38523639255</c:v>
                </c:pt>
                <c:pt idx="666">
                  <c:v>271309.40304424445</c:v>
                </c:pt>
                <c:pt idx="667">
                  <c:v>271309.42051943752</c:v>
                </c:pt>
                <c:pt idx="668">
                  <c:v>271309.43766818603</c:v>
                </c:pt>
                <c:pt idx="669">
                  <c:v>271309.45449658798</c:v>
                </c:pt>
                <c:pt idx="670">
                  <c:v>271309.47101062763</c:v>
                </c:pt>
                <c:pt idx="671">
                  <c:v>271309.48721617751</c:v>
                </c:pt>
                <c:pt idx="672">
                  <c:v>271309.50311900023</c:v>
                </c:pt>
                <c:pt idx="673">
                  <c:v>271309.5187247509</c:v>
                </c:pt>
                <c:pt idx="674">
                  <c:v>271309.53403897898</c:v>
                </c:pt>
                <c:pt idx="675">
                  <c:v>271309.54906713031</c:v>
                </c:pt>
                <c:pt idx="676">
                  <c:v>271309.56381454889</c:v>
                </c:pt>
                <c:pt idx="677">
                  <c:v>271309.57828647882</c:v>
                </c:pt>
                <c:pt idx="678">
                  <c:v>271309.59248806647</c:v>
                </c:pt>
                <c:pt idx="679">
                  <c:v>271309.60642436199</c:v>
                </c:pt>
                <c:pt idx="680">
                  <c:v>271309.62010032107</c:v>
                </c:pt>
                <c:pt idx="681">
                  <c:v>271309.63352080702</c:v>
                </c:pt>
                <c:pt idx="682">
                  <c:v>271309.646690592</c:v>
                </c:pt>
                <c:pt idx="683">
                  <c:v>271309.65961435944</c:v>
                </c:pt>
                <c:pt idx="684">
                  <c:v>271309.67229670496</c:v>
                </c:pt>
                <c:pt idx="685">
                  <c:v>271309.68474213843</c:v>
                </c:pt>
                <c:pt idx="686">
                  <c:v>271309.69695508544</c:v>
                </c:pt>
                <c:pt idx="687">
                  <c:v>271309.7089398891</c:v>
                </c:pt>
                <c:pt idx="688">
                  <c:v>271309.72070081107</c:v>
                </c:pt>
                <c:pt idx="689">
                  <c:v>271309.73224203358</c:v>
                </c:pt>
                <c:pt idx="690">
                  <c:v>271309.7435676608</c:v>
                </c:pt>
                <c:pt idx="691">
                  <c:v>271309.75468172011</c:v>
                </c:pt>
                <c:pt idx="692">
                  <c:v>271309.76558816363</c:v>
                </c:pt>
                <c:pt idx="693">
                  <c:v>271309.77629086981</c:v>
                </c:pt>
                <c:pt idx="694">
                  <c:v>271309.78679364454</c:v>
                </c:pt>
                <c:pt idx="695">
                  <c:v>271309.79710022267</c:v>
                </c:pt>
                <c:pt idx="696">
                  <c:v>271309.80721426907</c:v>
                </c:pt>
                <c:pt idx="697">
                  <c:v>271309.8171393805</c:v>
                </c:pt>
                <c:pt idx="698">
                  <c:v>271309.82687908626</c:v>
                </c:pt>
                <c:pt idx="699">
                  <c:v>271309.83643684984</c:v>
                </c:pt>
                <c:pt idx="700">
                  <c:v>271309.8458160701</c:v>
                </c:pt>
                <c:pt idx="701">
                  <c:v>271309.85502008209</c:v>
                </c:pt>
                <c:pt idx="702">
                  <c:v>271309.86405215896</c:v>
                </c:pt>
                <c:pt idx="703">
                  <c:v>271309.87291551253</c:v>
                </c:pt>
                <c:pt idx="704">
                  <c:v>271309.88161329454</c:v>
                </c:pt>
                <c:pt idx="705">
                  <c:v>271309.890148598</c:v>
                </c:pt>
                <c:pt idx="706">
                  <c:v>271309.89852445805</c:v>
                </c:pt>
                <c:pt idx="707">
                  <c:v>271309.90674385318</c:v>
                </c:pt>
                <c:pt idx="708">
                  <c:v>271309.91480970627</c:v>
                </c:pt>
                <c:pt idx="709">
                  <c:v>271309.92272488552</c:v>
                </c:pt>
                <c:pt idx="710">
                  <c:v>271309.9304922056</c:v>
                </c:pt>
                <c:pt idx="711">
                  <c:v>271309.93811442849</c:v>
                </c:pt>
                <c:pt idx="712">
                  <c:v>271309.94559426483</c:v>
                </c:pt>
                <c:pt idx="713">
                  <c:v>271309.95293437439</c:v>
                </c:pt>
                <c:pt idx="714">
                  <c:v>271309.96013736731</c:v>
                </c:pt>
                <c:pt idx="715">
                  <c:v>271309.96720580506</c:v>
                </c:pt>
                <c:pt idx="716">
                  <c:v>271309.97414220107</c:v>
                </c:pt>
                <c:pt idx="717">
                  <c:v>271309.98094902205</c:v>
                </c:pt>
                <c:pt idx="718">
                  <c:v>271309.98762868857</c:v>
                </c:pt>
                <c:pt idx="719">
                  <c:v>271309.99418357573</c:v>
                </c:pt>
                <c:pt idx="720">
                  <c:v>271310.00061601464</c:v>
                </c:pt>
                <c:pt idx="721">
                  <c:v>271310.00692829263</c:v>
                </c:pt>
                <c:pt idx="722">
                  <c:v>271310.0131226544</c:v>
                </c:pt>
                <c:pt idx="723">
                  <c:v>271310.01920130255</c:v>
                </c:pt>
                <c:pt idx="724">
                  <c:v>271310.02516639879</c:v>
                </c:pt>
                <c:pt idx="725">
                  <c:v>271310.03102006431</c:v>
                </c:pt>
                <c:pt idx="726">
                  <c:v>271310.03676438075</c:v>
                </c:pt>
                <c:pt idx="727">
                  <c:v>271310.04240139067</c:v>
                </c:pt>
                <c:pt idx="728">
                  <c:v>271310.04793309869</c:v>
                </c:pt>
                <c:pt idx="729">
                  <c:v>271310.05336147174</c:v>
                </c:pt>
                <c:pt idx="730">
                  <c:v>271310.05868844042</c:v>
                </c:pt>
                <c:pt idx="731">
                  <c:v>271310.06391589873</c:v>
                </c:pt>
                <c:pt idx="732">
                  <c:v>271310.06904570584</c:v>
                </c:pt>
                <c:pt idx="733">
                  <c:v>271310.07407968573</c:v>
                </c:pt>
                <c:pt idx="734">
                  <c:v>271310.07901962864</c:v>
                </c:pt>
                <c:pt idx="735">
                  <c:v>271310.0838672911</c:v>
                </c:pt>
                <c:pt idx="736">
                  <c:v>271310.08862439706</c:v>
                </c:pt>
                <c:pt idx="737">
                  <c:v>271310.09329263808</c:v>
                </c:pt>
                <c:pt idx="738">
                  <c:v>271310.09787367412</c:v>
                </c:pt>
                <c:pt idx="739">
                  <c:v>271310.10236913437</c:v>
                </c:pt>
                <c:pt idx="740">
                  <c:v>271310.10678061732</c:v>
                </c:pt>
                <c:pt idx="741">
                  <c:v>271310.11110969179</c:v>
                </c:pt>
                <c:pt idx="742">
                  <c:v>271310.11535789713</c:v>
                </c:pt>
                <c:pt idx="743">
                  <c:v>271310.11952674406</c:v>
                </c:pt>
                <c:pt idx="744">
                  <c:v>271310.12361771503</c:v>
                </c:pt>
                <c:pt idx="745">
                  <c:v>271310.12763226475</c:v>
                </c:pt>
                <c:pt idx="746">
                  <c:v>271310.13157182082</c:v>
                </c:pt>
                <c:pt idx="747">
                  <c:v>271310.13543778419</c:v>
                </c:pt>
                <c:pt idx="748">
                  <c:v>271310.13923152967</c:v>
                </c:pt>
                <c:pt idx="749">
                  <c:v>271310.14295440621</c:v>
                </c:pt>
                <c:pt idx="750">
                  <c:v>271310.14660773758</c:v>
                </c:pt>
                <c:pt idx="751">
                  <c:v>271310.15019282314</c:v>
                </c:pt>
                <c:pt idx="752">
                  <c:v>271310.15371093765</c:v>
                </c:pt>
                <c:pt idx="753">
                  <c:v>271310.15716333222</c:v>
                </c:pt>
                <c:pt idx="754">
                  <c:v>271310.16055123438</c:v>
                </c:pt>
                <c:pt idx="755">
                  <c:v>271310.16387584899</c:v>
                </c:pt>
                <c:pt idx="756">
                  <c:v>271310.16713835835</c:v>
                </c:pt>
                <c:pt idx="757">
                  <c:v>271310.17033992242</c:v>
                </c:pt>
                <c:pt idx="758">
                  <c:v>271310.17348167993</c:v>
                </c:pt>
                <c:pt idx="759">
                  <c:v>271310.17656474793</c:v>
                </c:pt>
                <c:pt idx="760">
                  <c:v>271310.17959022272</c:v>
                </c:pt>
                <c:pt idx="761">
                  <c:v>271310.18255918036</c:v>
                </c:pt>
                <c:pt idx="762">
                  <c:v>271310.18547267641</c:v>
                </c:pt>
                <c:pt idx="763">
                  <c:v>271310.18833174702</c:v>
                </c:pt>
                <c:pt idx="764">
                  <c:v>271310.19113740895</c:v>
                </c:pt>
                <c:pt idx="765">
                  <c:v>271310.19389065984</c:v>
                </c:pt>
                <c:pt idx="766">
                  <c:v>271310.19659247866</c:v>
                </c:pt>
                <c:pt idx="767">
                  <c:v>271310.19924382633</c:v>
                </c:pt>
                <c:pt idx="768">
                  <c:v>271310.20184564556</c:v>
                </c:pt>
                <c:pt idx="769">
                  <c:v>271310.20439886156</c:v>
                </c:pt>
                <c:pt idx="770">
                  <c:v>271310.20690438244</c:v>
                </c:pt>
                <c:pt idx="771">
                  <c:v>271310.20936309901</c:v>
                </c:pt>
                <c:pt idx="772">
                  <c:v>271310.21177588555</c:v>
                </c:pt>
                <c:pt idx="773">
                  <c:v>271310.21414360014</c:v>
                </c:pt>
                <c:pt idx="774">
                  <c:v>271310.21646708477</c:v>
                </c:pt>
                <c:pt idx="775">
                  <c:v>271310.21874716564</c:v>
                </c:pt>
                <c:pt idx="776">
                  <c:v>271310.22098465351</c:v>
                </c:pt>
                <c:pt idx="777">
                  <c:v>271310.22318034415</c:v>
                </c:pt>
                <c:pt idx="778">
                  <c:v>271310.22533501824</c:v>
                </c:pt>
                <c:pt idx="779">
                  <c:v>271310.22744944203</c:v>
                </c:pt>
                <c:pt idx="780">
                  <c:v>271310.22952436743</c:v>
                </c:pt>
                <c:pt idx="781">
                  <c:v>271310.23156053224</c:v>
                </c:pt>
                <c:pt idx="782">
                  <c:v>271310.23355866061</c:v>
                </c:pt>
                <c:pt idx="783">
                  <c:v>271310.23551946296</c:v>
                </c:pt>
                <c:pt idx="784">
                  <c:v>271310.23744363664</c:v>
                </c:pt>
                <c:pt idx="785">
                  <c:v>271310.23933186592</c:v>
                </c:pt>
                <c:pt idx="786">
                  <c:v>271310.24118482217</c:v>
                </c:pt>
                <c:pt idx="787">
                  <c:v>271310.2430031643</c:v>
                </c:pt>
                <c:pt idx="788">
                  <c:v>271310.24478753906</c:v>
                </c:pt>
                <c:pt idx="789">
                  <c:v>271310.2465385808</c:v>
                </c:pt>
                <c:pt idx="790">
                  <c:v>271310.24825691228</c:v>
                </c:pt>
                <c:pt idx="791">
                  <c:v>271310.24994314462</c:v>
                </c:pt>
                <c:pt idx="792">
                  <c:v>271310.2515978773</c:v>
                </c:pt>
                <c:pt idx="793">
                  <c:v>271310.2532216988</c:v>
                </c:pt>
                <c:pt idx="794">
                  <c:v>271310.25481518655</c:v>
                </c:pt>
                <c:pt idx="795">
                  <c:v>271310.2563789073</c:v>
                </c:pt>
                <c:pt idx="796">
                  <c:v>271310.25791341701</c:v>
                </c:pt>
                <c:pt idx="797">
                  <c:v>271310.25941926136</c:v>
                </c:pt>
                <c:pt idx="798">
                  <c:v>271310.26089697587</c:v>
                </c:pt>
                <c:pt idx="799">
                  <c:v>271310.26234708593</c:v>
                </c:pt>
                <c:pt idx="800">
                  <c:v>271310.26377010735</c:v>
                </c:pt>
                <c:pt idx="801">
                  <c:v>271310.26516654599</c:v>
                </c:pt>
                <c:pt idx="802">
                  <c:v>271310.26653689856</c:v>
                </c:pt>
                <c:pt idx="803">
                  <c:v>271310.26788165228</c:v>
                </c:pt>
                <c:pt idx="804">
                  <c:v>271310.26920128544</c:v>
                </c:pt>
                <c:pt idx="805">
                  <c:v>271310.27049626719</c:v>
                </c:pt>
                <c:pt idx="806">
                  <c:v>271310.27176705806</c:v>
                </c:pt>
                <c:pt idx="807">
                  <c:v>271310.27301411011</c:v>
                </c:pt>
                <c:pt idx="808">
                  <c:v>271310.27423786651</c:v>
                </c:pt>
                <c:pt idx="809">
                  <c:v>271310.27543876268</c:v>
                </c:pt>
                <c:pt idx="810">
                  <c:v>271310.27661722555</c:v>
                </c:pt>
                <c:pt idx="811">
                  <c:v>271310.27777367417</c:v>
                </c:pt>
                <c:pt idx="812">
                  <c:v>271310.27890851977</c:v>
                </c:pt>
                <c:pt idx="813">
                  <c:v>271310.28002216591</c:v>
                </c:pt>
                <c:pt idx="814">
                  <c:v>271310.28111500875</c:v>
                </c:pt>
                <c:pt idx="815">
                  <c:v>271310.28218743671</c:v>
                </c:pt>
                <c:pt idx="816">
                  <c:v>271310.28323983116</c:v>
                </c:pt>
                <c:pt idx="817">
                  <c:v>271310.28427256644</c:v>
                </c:pt>
                <c:pt idx="818">
                  <c:v>271310.28528600978</c:v>
                </c:pt>
                <c:pt idx="819">
                  <c:v>271310.28628052148</c:v>
                </c:pt>
                <c:pt idx="820">
                  <c:v>271310.28725645528</c:v>
                </c:pt>
                <c:pt idx="821">
                  <c:v>271310.28821415815</c:v>
                </c:pt>
                <c:pt idx="822">
                  <c:v>271310.28915397072</c:v>
                </c:pt>
                <c:pt idx="823">
                  <c:v>271310.29007622722</c:v>
                </c:pt>
                <c:pt idx="824">
                  <c:v>271310.29098125547</c:v>
                </c:pt>
                <c:pt idx="825">
                  <c:v>271310.29186937737</c:v>
                </c:pt>
                <c:pt idx="826">
                  <c:v>271310.2927409088</c:v>
                </c:pt>
                <c:pt idx="827">
                  <c:v>271310.29359615961</c:v>
                </c:pt>
                <c:pt idx="828">
                  <c:v>271310.29443543393</c:v>
                </c:pt>
                <c:pt idx="829">
                  <c:v>271310.29525903019</c:v>
                </c:pt>
                <c:pt idx="830">
                  <c:v>271310.29606724135</c:v>
                </c:pt>
                <c:pt idx="831">
                  <c:v>271310.29686035478</c:v>
                </c:pt>
                <c:pt idx="832">
                  <c:v>271310.29763865244</c:v>
                </c:pt>
                <c:pt idx="833">
                  <c:v>271310.29840241111</c:v>
                </c:pt>
                <c:pt idx="834">
                  <c:v>271310.29915190249</c:v>
                </c:pt>
                <c:pt idx="835">
                  <c:v>271310.2998873929</c:v>
                </c:pt>
                <c:pt idx="836">
                  <c:v>271310.30060914415</c:v>
                </c:pt>
                <c:pt idx="837">
                  <c:v>271310.3013174127</c:v>
                </c:pt>
                <c:pt idx="838">
                  <c:v>271310.30201245053</c:v>
                </c:pt>
                <c:pt idx="839">
                  <c:v>271310.30269450467</c:v>
                </c:pt>
                <c:pt idx="840">
                  <c:v>271310.30336381769</c:v>
                </c:pt>
                <c:pt idx="841">
                  <c:v>271310.30402062769</c:v>
                </c:pt>
                <c:pt idx="842">
                  <c:v>271310.30466516811</c:v>
                </c:pt>
                <c:pt idx="843">
                  <c:v>271310.30529766832</c:v>
                </c:pt>
                <c:pt idx="844">
                  <c:v>271310.30591835309</c:v>
                </c:pt>
                <c:pt idx="845">
                  <c:v>271310.30652744317</c:v>
                </c:pt>
                <c:pt idx="846">
                  <c:v>271310.30712515517</c:v>
                </c:pt>
                <c:pt idx="847">
                  <c:v>271310.30771170155</c:v>
                </c:pt>
                <c:pt idx="848">
                  <c:v>271310.30828729109</c:v>
                </c:pt>
                <c:pt idx="849">
                  <c:v>271310.30885212834</c:v>
                </c:pt>
                <c:pt idx="850">
                  <c:v>271310.30940641416</c:v>
                </c:pt>
                <c:pt idx="851">
                  <c:v>271310.30995034566</c:v>
                </c:pt>
                <c:pt idx="852">
                  <c:v>271310.3104841162</c:v>
                </c:pt>
                <c:pt idx="853">
                  <c:v>271310.31100791576</c:v>
                </c:pt>
                <c:pt idx="854">
                  <c:v>271310.31152193056</c:v>
                </c:pt>
                <c:pt idx="855">
                  <c:v>271310.31202634325</c:v>
                </c:pt>
                <c:pt idx="856">
                  <c:v>271310.31252133322</c:v>
                </c:pt>
                <c:pt idx="857">
                  <c:v>271310.31300707656</c:v>
                </c:pt>
                <c:pt idx="858">
                  <c:v>271310.31348374608</c:v>
                </c:pt>
                <c:pt idx="859">
                  <c:v>271310.31395151117</c:v>
                </c:pt>
                <c:pt idx="860">
                  <c:v>271310.31441053818</c:v>
                </c:pt>
                <c:pt idx="861">
                  <c:v>271310.31486099039</c:v>
                </c:pt>
                <c:pt idx="862">
                  <c:v>271310.31530302786</c:v>
                </c:pt>
                <c:pt idx="863">
                  <c:v>271310.31573680794</c:v>
                </c:pt>
                <c:pt idx="864">
                  <c:v>271310.31616248481</c:v>
                </c:pt>
                <c:pt idx="865">
                  <c:v>271310.31658020976</c:v>
                </c:pt>
                <c:pt idx="866">
                  <c:v>271310.31699013145</c:v>
                </c:pt>
                <c:pt idx="867">
                  <c:v>271310.31739239563</c:v>
                </c:pt>
                <c:pt idx="868">
                  <c:v>271310.31778714538</c:v>
                </c:pt>
                <c:pt idx="869">
                  <c:v>271310.31817452091</c:v>
                </c:pt>
                <c:pt idx="870">
                  <c:v>271310.31855466019</c:v>
                </c:pt>
                <c:pt idx="871">
                  <c:v>271310.31892769824</c:v>
                </c:pt>
                <c:pt idx="872">
                  <c:v>271310.3192937678</c:v>
                </c:pt>
                <c:pt idx="873">
                  <c:v>271310.31965299905</c:v>
                </c:pt>
                <c:pt idx="874">
                  <c:v>271310.32000551966</c:v>
                </c:pt>
                <c:pt idx="875">
                  <c:v>271310.32035145501</c:v>
                </c:pt>
                <c:pt idx="876">
                  <c:v>271310.32069092809</c:v>
                </c:pt>
                <c:pt idx="877">
                  <c:v>271310.32102405967</c:v>
                </c:pt>
                <c:pt idx="878">
                  <c:v>271310.32135096827</c:v>
                </c:pt>
                <c:pt idx="879">
                  <c:v>271310.32167177001</c:v>
                </c:pt>
                <c:pt idx="880">
                  <c:v>271310.32198657905</c:v>
                </c:pt>
                <c:pt idx="881">
                  <c:v>271310.3222955073</c:v>
                </c:pt>
                <c:pt idx="882">
                  <c:v>271310.32259866461</c:v>
                </c:pt>
                <c:pt idx="883">
                  <c:v>271310.32289615885</c:v>
                </c:pt>
                <c:pt idx="884">
                  <c:v>271310.3231880957</c:v>
                </c:pt>
                <c:pt idx="885">
                  <c:v>271310.32347457908</c:v>
                </c:pt>
                <c:pt idx="886">
                  <c:v>271310.32375571079</c:v>
                </c:pt>
                <c:pt idx="887">
                  <c:v>271310.32403159089</c:v>
                </c:pt>
                <c:pt idx="888">
                  <c:v>271310.32430231734</c:v>
                </c:pt>
                <c:pt idx="889">
                  <c:v>271310.32456798654</c:v>
                </c:pt>
                <c:pt idx="890">
                  <c:v>271310.32482869289</c:v>
                </c:pt>
                <c:pt idx="891">
                  <c:v>271310.32508452918</c:v>
                </c:pt>
                <c:pt idx="892">
                  <c:v>271310.32533558633</c:v>
                </c:pt>
                <c:pt idx="893">
                  <c:v>271310.32558195351</c:v>
                </c:pt>
                <c:pt idx="894">
                  <c:v>271310.32582371851</c:v>
                </c:pt>
                <c:pt idx="895">
                  <c:v>271310.32606096723</c:v>
                </c:pt>
                <c:pt idx="896">
                  <c:v>271310.32629378402</c:v>
                </c:pt>
                <c:pt idx="897">
                  <c:v>271310.32652225171</c:v>
                </c:pt>
                <c:pt idx="898">
                  <c:v>271310.32674645149</c:v>
                </c:pt>
                <c:pt idx="899">
                  <c:v>271310.32696646312</c:v>
                </c:pt>
                <c:pt idx="900">
                  <c:v>271310.32718236488</c:v>
                </c:pt>
                <c:pt idx="901">
                  <c:v>271310.32739423349</c:v>
                </c:pt>
                <c:pt idx="902">
                  <c:v>271310.32760214427</c:v>
                </c:pt>
                <c:pt idx="903">
                  <c:v>271310.32780617109</c:v>
                </c:pt>
                <c:pt idx="904">
                  <c:v>271310.3280063867</c:v>
                </c:pt>
                <c:pt idx="905">
                  <c:v>271310.32820286218</c:v>
                </c:pt>
                <c:pt idx="906">
                  <c:v>271310.32839566737</c:v>
                </c:pt>
                <c:pt idx="907">
                  <c:v>271310.32858487096</c:v>
                </c:pt>
                <c:pt idx="908">
                  <c:v>271310.32877054007</c:v>
                </c:pt>
                <c:pt idx="909">
                  <c:v>271310.32895274082</c:v>
                </c:pt>
                <c:pt idx="910">
                  <c:v>271310.32913153799</c:v>
                </c:pt>
                <c:pt idx="911">
                  <c:v>271310.32930699509</c:v>
                </c:pt>
                <c:pt idx="912">
                  <c:v>271310.32947917463</c:v>
                </c:pt>
                <c:pt idx="913">
                  <c:v>271310.32964813773</c:v>
                </c:pt>
                <c:pt idx="914">
                  <c:v>271310.32981394453</c:v>
                </c:pt>
                <c:pt idx="915">
                  <c:v>271310.32997665397</c:v>
                </c:pt>
                <c:pt idx="916">
                  <c:v>271310.33013632399</c:v>
                </c:pt>
                <c:pt idx="917">
                  <c:v>271310.33029301127</c:v>
                </c:pt>
                <c:pt idx="918">
                  <c:v>271310.33044677152</c:v>
                </c:pt>
                <c:pt idx="919">
                  <c:v>271310.33059765951</c:v>
                </c:pt>
                <c:pt idx="920">
                  <c:v>271310.3307457288</c:v>
                </c:pt>
                <c:pt idx="921">
                  <c:v>271310.33089103218</c:v>
                </c:pt>
                <c:pt idx="922">
                  <c:v>271310.3310336211</c:v>
                </c:pt>
                <c:pt idx="923">
                  <c:v>271310.33117354644</c:v>
                </c:pt>
                <c:pt idx="924">
                  <c:v>271310.33131085796</c:v>
                </c:pt>
                <c:pt idx="925">
                  <c:v>271310.33144560445</c:v>
                </c:pt>
                <c:pt idx="926">
                  <c:v>271310.33157783374</c:v>
                </c:pt>
                <c:pt idx="927">
                  <c:v>271310.33170759288</c:v>
                </c:pt>
                <c:pt idx="928">
                  <c:v>271310.33183492819</c:v>
                </c:pt>
                <c:pt idx="929">
                  <c:v>271310.33195988473</c:v>
                </c:pt>
                <c:pt idx="930">
                  <c:v>271310.33208250708</c:v>
                </c:pt>
                <c:pt idx="931">
                  <c:v>271310.33220283873</c:v>
                </c:pt>
                <c:pt idx="932">
                  <c:v>271310.33232092252</c:v>
                </c:pt>
                <c:pt idx="933">
                  <c:v>271310.33243680053</c:v>
                </c:pt>
                <c:pt idx="934">
                  <c:v>271310.33255051385</c:v>
                </c:pt>
                <c:pt idx="935">
                  <c:v>271310.33266210288</c:v>
                </c:pt>
                <c:pt idx="936">
                  <c:v>271310.3327716075</c:v>
                </c:pt>
                <c:pt idx="937">
                  <c:v>271310.33287906647</c:v>
                </c:pt>
                <c:pt idx="938">
                  <c:v>271310.33298451809</c:v>
                </c:pt>
                <c:pt idx="939">
                  <c:v>271310.33308799978</c:v>
                </c:pt>
                <c:pt idx="940">
                  <c:v>271310.33318954834</c:v>
                </c:pt>
                <c:pt idx="941">
                  <c:v>271310.33328919997</c:v>
                </c:pt>
                <c:pt idx="942">
                  <c:v>271310.33338699007</c:v>
                </c:pt>
                <c:pt idx="943">
                  <c:v>271310.33348295337</c:v>
                </c:pt>
                <c:pt idx="944">
                  <c:v>271310.33357712411</c:v>
                </c:pt>
                <c:pt idx="945">
                  <c:v>271310.33366953564</c:v>
                </c:pt>
                <c:pt idx="946">
                  <c:v>271310.33376022091</c:v>
                </c:pt>
                <c:pt idx="947">
                  <c:v>271310.3338492121</c:v>
                </c:pt>
                <c:pt idx="948">
                  <c:v>271310.33393654093</c:v>
                </c:pt>
                <c:pt idx="949">
                  <c:v>271310.33402223844</c:v>
                </c:pt>
                <c:pt idx="950">
                  <c:v>271310.33410633495</c:v>
                </c:pt>
                <c:pt idx="951">
                  <c:v>271310.33418886061</c:v>
                </c:pt>
                <c:pt idx="952">
                  <c:v>271310.33426984464</c:v>
                </c:pt>
                <c:pt idx="953">
                  <c:v>271310.3343493159</c:v>
                </c:pt>
                <c:pt idx="954">
                  <c:v>271310.33442730253</c:v>
                </c:pt>
                <c:pt idx="955">
                  <c:v>271310.33450383233</c:v>
                </c:pt>
                <c:pt idx="956">
                  <c:v>271310.33457893255</c:v>
                </c:pt>
                <c:pt idx="957">
                  <c:v>271310.33465262986</c:v>
                </c:pt>
                <c:pt idx="958">
                  <c:v>271310.33472495049</c:v>
                </c:pt>
                <c:pt idx="959">
                  <c:v>271310.33479592006</c:v>
                </c:pt>
                <c:pt idx="960">
                  <c:v>271310.33486556396</c:v>
                </c:pt>
                <c:pt idx="961">
                  <c:v>271310.33493390685</c:v>
                </c:pt>
                <c:pt idx="962">
                  <c:v>271310.33500097308</c:v>
                </c:pt>
                <c:pt idx="963">
                  <c:v>271310.33506678644</c:v>
                </c:pt>
                <c:pt idx="964">
                  <c:v>271310.3351313704</c:v>
                </c:pt>
                <c:pt idx="965">
                  <c:v>271310.3351947479</c:v>
                </c:pt>
                <c:pt idx="966">
                  <c:v>271310.3352569415</c:v>
                </c:pt>
                <c:pt idx="967">
                  <c:v>271310.33531797334</c:v>
                </c:pt>
                <c:pt idx="968">
                  <c:v>271310.33537786501</c:v>
                </c:pt>
                <c:pt idx="969">
                  <c:v>271310.33543663786</c:v>
                </c:pt>
                <c:pt idx="970">
                  <c:v>271310.33549431287</c:v>
                </c:pt>
                <c:pt idx="971">
                  <c:v>271310.33555091044</c:v>
                </c:pt>
                <c:pt idx="972">
                  <c:v>271310.33560645068</c:v>
                </c:pt>
                <c:pt idx="973">
                  <c:v>271310.33566095348</c:v>
                </c:pt>
                <c:pt idx="974">
                  <c:v>271310.33571443812</c:v>
                </c:pt>
                <c:pt idx="975">
                  <c:v>271310.33576692373</c:v>
                </c:pt>
                <c:pt idx="976">
                  <c:v>271310.33581842884</c:v>
                </c:pt>
                <c:pt idx="977">
                  <c:v>271310.33586897177</c:v>
                </c:pt>
                <c:pt idx="978">
                  <c:v>271310.33591857052</c:v>
                </c:pt>
                <c:pt idx="979">
                  <c:v>271310.33596724278</c:v>
                </c:pt>
                <c:pt idx="980">
                  <c:v>271310.33601500583</c:v>
                </c:pt>
                <c:pt idx="981">
                  <c:v>271310.33606187662</c:v>
                </c:pt>
                <c:pt idx="982">
                  <c:v>271310.33610787179</c:v>
                </c:pt>
                <c:pt idx="983">
                  <c:v>271310.33615300781</c:v>
                </c:pt>
                <c:pt idx="984">
                  <c:v>271310.33619730064</c:v>
                </c:pt>
                <c:pt idx="985">
                  <c:v>271310.33624076605</c:v>
                </c:pt>
                <c:pt idx="986">
                  <c:v>271310.33628341963</c:v>
                </c:pt>
                <c:pt idx="987">
                  <c:v>271310.33632527629</c:v>
                </c:pt>
                <c:pt idx="988">
                  <c:v>271310.33636635111</c:v>
                </c:pt>
                <c:pt idx="989">
                  <c:v>271310.33640665858</c:v>
                </c:pt>
                <c:pt idx="990">
                  <c:v>271310.33644621319</c:v>
                </c:pt>
                <c:pt idx="991">
                  <c:v>271310.33648502885</c:v>
                </c:pt>
                <c:pt idx="992">
                  <c:v>271310.33652311936</c:v>
                </c:pt>
                <c:pt idx="993">
                  <c:v>271310.3365604984</c:v>
                </c:pt>
                <c:pt idx="994">
                  <c:v>271310.33659717912</c:v>
                </c:pt>
                <c:pt idx="995">
                  <c:v>271310.33663317468</c:v>
                </c:pt>
                <c:pt idx="996">
                  <c:v>271310.33666849782</c:v>
                </c:pt>
                <c:pt idx="997">
                  <c:v>271310.33670316107</c:v>
                </c:pt>
                <c:pt idx="998">
                  <c:v>271310.33673717681</c:v>
                </c:pt>
                <c:pt idx="999">
                  <c:v>271310.3367705571</c:v>
                </c:pt>
                <c:pt idx="1000">
                  <c:v>271310.33680331387</c:v>
                </c:pt>
                <c:pt idx="1001">
                  <c:v>271310.33683545876</c:v>
                </c:pt>
                <c:pt idx="1002">
                  <c:v>271310.33686700312</c:v>
                </c:pt>
                <c:pt idx="1003">
                  <c:v>271310.33689795824</c:v>
                </c:pt>
                <c:pt idx="1004">
                  <c:v>271310.33692833502</c:v>
                </c:pt>
                <c:pt idx="1005">
                  <c:v>271310.33695814438</c:v>
                </c:pt>
                <c:pt idx="1006">
                  <c:v>271310.33698739694</c:v>
                </c:pt>
                <c:pt idx="1007">
                  <c:v>271310.33701610297</c:v>
                </c:pt>
                <c:pt idx="1008">
                  <c:v>271310.33704427286</c:v>
                </c:pt>
                <c:pt idx="1009">
                  <c:v>271310.33707191644</c:v>
                </c:pt>
                <c:pt idx="1010">
                  <c:v>271310.33709904365</c:v>
                </c:pt>
                <c:pt idx="1011">
                  <c:v>271310.33712566411</c:v>
                </c:pt>
                <c:pt idx="1012">
                  <c:v>271310.3371517873</c:v>
                </c:pt>
                <c:pt idx="1013">
                  <c:v>271310.33717742248</c:v>
                </c:pt>
                <c:pt idx="1014">
                  <c:v>271310.33720257884</c:v>
                </c:pt>
                <c:pt idx="1015">
                  <c:v>271310.33722726518</c:v>
                </c:pt>
                <c:pt idx="1016">
                  <c:v>271310.33725149045</c:v>
                </c:pt>
                <c:pt idx="1017">
                  <c:v>271310.33727526315</c:v>
                </c:pt>
                <c:pt idx="1018">
                  <c:v>271310.33729859174</c:v>
                </c:pt>
                <c:pt idx="1019">
                  <c:v>271310.33732148458</c:v>
                </c:pt>
                <c:pt idx="1020">
                  <c:v>271310.33734394971</c:v>
                </c:pt>
                <c:pt idx="1021">
                  <c:v>271310.33736599522</c:v>
                </c:pt>
                <c:pt idx="1022">
                  <c:v>271310.33738762897</c:v>
                </c:pt>
                <c:pt idx="1023">
                  <c:v>271310.33740885847</c:v>
                </c:pt>
                <c:pt idx="1024">
                  <c:v>271310.33742969146</c:v>
                </c:pt>
                <c:pt idx="1025">
                  <c:v>271310.33745013527</c:v>
                </c:pt>
                <c:pt idx="1026">
                  <c:v>271310.33747019718</c:v>
                </c:pt>
                <c:pt idx="1027">
                  <c:v>271310.33748988435</c:v>
                </c:pt>
                <c:pt idx="1028">
                  <c:v>271310.33750920376</c:v>
                </c:pt>
                <c:pt idx="1029">
                  <c:v>271310.33752816217</c:v>
                </c:pt>
                <c:pt idx="1030">
                  <c:v>271310.33754676656</c:v>
                </c:pt>
                <c:pt idx="1031">
                  <c:v>271310.33756502334</c:v>
                </c:pt>
                <c:pt idx="1032">
                  <c:v>271310.33758293907</c:v>
                </c:pt>
                <c:pt idx="1033">
                  <c:v>271310.33760052017</c:v>
                </c:pt>
                <c:pt idx="1034">
                  <c:v>271310.33761777286</c:v>
                </c:pt>
                <c:pt idx="1035">
                  <c:v>271310.3376347032</c:v>
                </c:pt>
                <c:pt idx="1036">
                  <c:v>271310.33765131736</c:v>
                </c:pt>
                <c:pt idx="1037">
                  <c:v>271310.33766762109</c:v>
                </c:pt>
                <c:pt idx="1038">
                  <c:v>271310.33768362028</c:v>
                </c:pt>
                <c:pt idx="1039">
                  <c:v>271310.33769932063</c:v>
                </c:pt>
                <c:pt idx="1040">
                  <c:v>271310.33771472762</c:v>
                </c:pt>
                <c:pt idx="1041">
                  <c:v>271310.33772984677</c:v>
                </c:pt>
                <c:pt idx="1042">
                  <c:v>271310.33774468361</c:v>
                </c:pt>
                <c:pt idx="1043">
                  <c:v>271310.33775924321</c:v>
                </c:pt>
                <c:pt idx="1044">
                  <c:v>271310.33777353086</c:v>
                </c:pt>
                <c:pt idx="1045">
                  <c:v>271310.33778755157</c:v>
                </c:pt>
                <c:pt idx="1046">
                  <c:v>271310.33780131041</c:v>
                </c:pt>
                <c:pt idx="1047">
                  <c:v>271310.3378148122</c:v>
                </c:pt>
                <c:pt idx="1048">
                  <c:v>271310.33782806178</c:v>
                </c:pt>
                <c:pt idx="1049">
                  <c:v>271310.33784106385</c:v>
                </c:pt>
                <c:pt idx="1050">
                  <c:v>271310.33785382309</c:v>
                </c:pt>
                <c:pt idx="1051">
                  <c:v>271310.33786634391</c:v>
                </c:pt>
                <c:pt idx="1052">
                  <c:v>271310.33787863085</c:v>
                </c:pt>
                <c:pt idx="1053">
                  <c:v>271310.33789068827</c:v>
                </c:pt>
                <c:pt idx="1054">
                  <c:v>271310.33790252049</c:v>
                </c:pt>
                <c:pt idx="1055">
                  <c:v>271310.33791413164</c:v>
                </c:pt>
                <c:pt idx="1056">
                  <c:v>271310.33792552585</c:v>
                </c:pt>
                <c:pt idx="1057">
                  <c:v>271310.33793670731</c:v>
                </c:pt>
                <c:pt idx="1058">
                  <c:v>271310.3379476798</c:v>
                </c:pt>
                <c:pt idx="1059">
                  <c:v>271310.3379584474</c:v>
                </c:pt>
                <c:pt idx="1060">
                  <c:v>271310.33796901378</c:v>
                </c:pt>
                <c:pt idx="1061">
                  <c:v>271310.33797938284</c:v>
                </c:pt>
                <c:pt idx="1062">
                  <c:v>271310.33798955817</c:v>
                </c:pt>
                <c:pt idx="1063">
                  <c:v>271310.33799954347</c:v>
                </c:pt>
                <c:pt idx="1064">
                  <c:v>271310.33800934214</c:v>
                </c:pt>
                <c:pt idx="1065">
                  <c:v>271310.33801895782</c:v>
                </c:pt>
                <c:pt idx="1066">
                  <c:v>271310.33802839386</c:v>
                </c:pt>
                <c:pt idx="1067">
                  <c:v>271310.33803765365</c:v>
                </c:pt>
                <c:pt idx="1068">
                  <c:v>271310.33804674051</c:v>
                </c:pt>
                <c:pt idx="1069">
                  <c:v>271310.33805565751</c:v>
                </c:pt>
                <c:pt idx="1070">
                  <c:v>271310.33806440805</c:v>
                </c:pt>
                <c:pt idx="1071">
                  <c:v>271310.33807299507</c:v>
                </c:pt>
                <c:pt idx="1072">
                  <c:v>271310.33808142162</c:v>
                </c:pt>
                <c:pt idx="1073">
                  <c:v>271310.33808969083</c:v>
                </c:pt>
                <c:pt idx="1074">
                  <c:v>271310.33809780562</c:v>
                </c:pt>
                <c:pt idx="1075">
                  <c:v>271310.33810576872</c:v>
                </c:pt>
                <c:pt idx="1076">
                  <c:v>271310.33811358316</c:v>
                </c:pt>
                <c:pt idx="1077">
                  <c:v>271310.33812125155</c:v>
                </c:pt>
                <c:pt idx="1078">
                  <c:v>271310.3381287767</c:v>
                </c:pt>
                <c:pt idx="1079">
                  <c:v>271310.33813616127</c:v>
                </c:pt>
                <c:pt idx="1080">
                  <c:v>271310.33814340795</c:v>
                </c:pt>
                <c:pt idx="1081">
                  <c:v>271310.33815051918</c:v>
                </c:pt>
                <c:pt idx="1082">
                  <c:v>271310.33815749758</c:v>
                </c:pt>
                <c:pt idx="1083">
                  <c:v>271310.33816434565</c:v>
                </c:pt>
                <c:pt idx="1084">
                  <c:v>271310.33817106573</c:v>
                </c:pt>
                <c:pt idx="1085">
                  <c:v>271310.33817766042</c:v>
                </c:pt>
                <c:pt idx="1086">
                  <c:v>271310.33818413183</c:v>
                </c:pt>
                <c:pt idx="1087">
                  <c:v>271310.33819048235</c:v>
                </c:pt>
                <c:pt idx="1088">
                  <c:v>271310.33819671423</c:v>
                </c:pt>
                <c:pt idx="1089">
                  <c:v>271310.33820282971</c:v>
                </c:pt>
                <c:pt idx="1090">
                  <c:v>271310.33820883092</c:v>
                </c:pt>
                <c:pt idx="1091">
                  <c:v>271310.33821472008</c:v>
                </c:pt>
                <c:pt idx="1092">
                  <c:v>271310.33822049916</c:v>
                </c:pt>
                <c:pt idx="1093">
                  <c:v>271310.33822617034</c:v>
                </c:pt>
                <c:pt idx="1094">
                  <c:v>271310.33823173563</c:v>
                </c:pt>
                <c:pt idx="1095">
                  <c:v>271310.33823719691</c:v>
                </c:pt>
                <c:pt idx="1096">
                  <c:v>271310.33824255614</c:v>
                </c:pt>
                <c:pt idx="1097">
                  <c:v>271310.33824781526</c:v>
                </c:pt>
                <c:pt idx="1098">
                  <c:v>271310.33825297619</c:v>
                </c:pt>
                <c:pt idx="1099">
                  <c:v>271310.33825804066</c:v>
                </c:pt>
                <c:pt idx="1100">
                  <c:v>271310.33826301049</c:v>
                </c:pt>
                <c:pt idx="1101">
                  <c:v>271310.33826788754</c:v>
                </c:pt>
                <c:pt idx="1102">
                  <c:v>271310.33827267349</c:v>
                </c:pt>
                <c:pt idx="1103">
                  <c:v>271310.33827736997</c:v>
                </c:pt>
                <c:pt idx="1104">
                  <c:v>271310.33828197879</c:v>
                </c:pt>
                <c:pt idx="1105">
                  <c:v>271310.33828650147</c:v>
                </c:pt>
                <c:pt idx="1106">
                  <c:v>271310.33829093969</c:v>
                </c:pt>
                <c:pt idx="1107">
                  <c:v>271310.33829529496</c:v>
                </c:pt>
                <c:pt idx="1108">
                  <c:v>271310.33829956892</c:v>
                </c:pt>
                <c:pt idx="1109">
                  <c:v>271310.33830376301</c:v>
                </c:pt>
                <c:pt idx="1110">
                  <c:v>271310.33830787882</c:v>
                </c:pt>
                <c:pt idx="1111">
                  <c:v>271310.33831191767</c:v>
                </c:pt>
                <c:pt idx="1112">
                  <c:v>271310.33831588109</c:v>
                </c:pt>
                <c:pt idx="1113">
                  <c:v>271310.33831977053</c:v>
                </c:pt>
                <c:pt idx="1114">
                  <c:v>271310.3383235872</c:v>
                </c:pt>
                <c:pt idx="1115">
                  <c:v>271310.33832733263</c:v>
                </c:pt>
                <c:pt idx="1116">
                  <c:v>271310.3383310081</c:v>
                </c:pt>
                <c:pt idx="1117">
                  <c:v>271310.33833461493</c:v>
                </c:pt>
                <c:pt idx="1118">
                  <c:v>271310.33833815437</c:v>
                </c:pt>
                <c:pt idx="1119">
                  <c:v>271310.33834162768</c:v>
                </c:pt>
                <c:pt idx="1120">
                  <c:v>271310.33834503614</c:v>
                </c:pt>
                <c:pt idx="1121">
                  <c:v>271310.33834838087</c:v>
                </c:pt>
                <c:pt idx="1122">
                  <c:v>271310.3383516632</c:v>
                </c:pt>
                <c:pt idx="1123">
                  <c:v>271310.33835488412</c:v>
                </c:pt>
                <c:pt idx="1124">
                  <c:v>271310.33835804497</c:v>
                </c:pt>
                <c:pt idx="1125">
                  <c:v>271310.33836114669</c:v>
                </c:pt>
                <c:pt idx="1126">
                  <c:v>271310.33836419054</c:v>
                </c:pt>
                <c:pt idx="1127">
                  <c:v>271310.33836717741</c:v>
                </c:pt>
                <c:pt idx="1128">
                  <c:v>271310.33837010857</c:v>
                </c:pt>
                <c:pt idx="1129">
                  <c:v>271310.33837298496</c:v>
                </c:pt>
                <c:pt idx="1130">
                  <c:v>271310.33837580762</c:v>
                </c:pt>
                <c:pt idx="1131">
                  <c:v>271310.33837857749</c:v>
                </c:pt>
                <c:pt idx="1132">
                  <c:v>271310.33838129567</c:v>
                </c:pt>
                <c:pt idx="1133">
                  <c:v>271310.3383839631</c:v>
                </c:pt>
                <c:pt idx="1134">
                  <c:v>271310.3383865807</c:v>
                </c:pt>
                <c:pt idx="1135">
                  <c:v>271310.3383891494</c:v>
                </c:pt>
                <c:pt idx="1136">
                  <c:v>271310.33839167008</c:v>
                </c:pt>
                <c:pt idx="1137">
                  <c:v>271310.33839414374</c:v>
                </c:pt>
                <c:pt idx="1138">
                  <c:v>271310.33839657111</c:v>
                </c:pt>
                <c:pt idx="1139">
                  <c:v>271310.3383989532</c:v>
                </c:pt>
                <c:pt idx="1140">
                  <c:v>271310.3384012907</c:v>
                </c:pt>
                <c:pt idx="1141">
                  <c:v>271310.33840358467</c:v>
                </c:pt>
                <c:pt idx="1142">
                  <c:v>271310.33840583568</c:v>
                </c:pt>
                <c:pt idx="1143">
                  <c:v>271310.33840804471</c:v>
                </c:pt>
                <c:pt idx="1144">
                  <c:v>271310.33841021248</c:v>
                </c:pt>
                <c:pt idx="1145">
                  <c:v>271310.33841233968</c:v>
                </c:pt>
                <c:pt idx="1146">
                  <c:v>271310.33841442713</c:v>
                </c:pt>
                <c:pt idx="1147">
                  <c:v>271310.33841647569</c:v>
                </c:pt>
                <c:pt idx="1148">
                  <c:v>271310.33841848589</c:v>
                </c:pt>
                <c:pt idx="1149">
                  <c:v>271310.33842045855</c:v>
                </c:pt>
                <c:pt idx="1150">
                  <c:v>271310.33842239442</c:v>
                </c:pt>
                <c:pt idx="1151">
                  <c:v>271310.33842429408</c:v>
                </c:pt>
                <c:pt idx="1152">
                  <c:v>271310.33842615818</c:v>
                </c:pt>
                <c:pt idx="1153">
                  <c:v>271310.33842798759</c:v>
                </c:pt>
                <c:pt idx="1154">
                  <c:v>271310.33842978277</c:v>
                </c:pt>
                <c:pt idx="1155">
                  <c:v>271310.33843154443</c:v>
                </c:pt>
                <c:pt idx="1156">
                  <c:v>271310.33843327314</c:v>
                </c:pt>
                <c:pt idx="1157">
                  <c:v>271310.3384349696</c:v>
                </c:pt>
                <c:pt idx="1158">
                  <c:v>271310.33843663434</c:v>
                </c:pt>
                <c:pt idx="1159">
                  <c:v>271310.33843826805</c:v>
                </c:pt>
                <c:pt idx="1160">
                  <c:v>271310.33843987121</c:v>
                </c:pt>
                <c:pt idx="1161">
                  <c:v>271310.33844144439</c:v>
                </c:pt>
                <c:pt idx="1162">
                  <c:v>271310.33844298817</c:v>
                </c:pt>
                <c:pt idx="1163">
                  <c:v>271310.3384445032</c:v>
                </c:pt>
                <c:pt idx="1164">
                  <c:v>271310.33844598976</c:v>
                </c:pt>
                <c:pt idx="1165">
                  <c:v>271310.33844744874</c:v>
                </c:pt>
                <c:pt idx="1166">
                  <c:v>271310.33844888041</c:v>
                </c:pt>
                <c:pt idx="1167">
                  <c:v>271310.33845028526</c:v>
                </c:pt>
                <c:pt idx="1168">
                  <c:v>271310.33845166396</c:v>
                </c:pt>
                <c:pt idx="1169">
                  <c:v>271310.33845301683</c:v>
                </c:pt>
                <c:pt idx="1170">
                  <c:v>271310.33845434443</c:v>
                </c:pt>
                <c:pt idx="1171">
                  <c:v>271310.33845564723</c:v>
                </c:pt>
                <c:pt idx="1172">
                  <c:v>271310.33845692582</c:v>
                </c:pt>
                <c:pt idx="1173">
                  <c:v>271310.33845818037</c:v>
                </c:pt>
                <c:pt idx="1174">
                  <c:v>271310.33845941158</c:v>
                </c:pt>
                <c:pt idx="1175">
                  <c:v>271310.33846061974</c:v>
                </c:pt>
                <c:pt idx="1176">
                  <c:v>271310.33846180531</c:v>
                </c:pt>
                <c:pt idx="1177">
                  <c:v>271310.33846296876</c:v>
                </c:pt>
                <c:pt idx="1178">
                  <c:v>271310.33846411057</c:v>
                </c:pt>
                <c:pt idx="1179">
                  <c:v>271310.33846523089</c:v>
                </c:pt>
                <c:pt idx="1180">
                  <c:v>271310.33846633037</c:v>
                </c:pt>
                <c:pt idx="1181">
                  <c:v>271310.33846740937</c:v>
                </c:pt>
                <c:pt idx="1182">
                  <c:v>271310.33846846811</c:v>
                </c:pt>
                <c:pt idx="1183">
                  <c:v>271310.33846950711</c:v>
                </c:pt>
                <c:pt idx="1184">
                  <c:v>271310.33847052668</c:v>
                </c:pt>
                <c:pt idx="1185">
                  <c:v>271310.33847152727</c:v>
                </c:pt>
                <c:pt idx="1186">
                  <c:v>271310.33847250906</c:v>
                </c:pt>
                <c:pt idx="1187">
                  <c:v>271310.33847347257</c:v>
                </c:pt>
                <c:pt idx="1188">
                  <c:v>271310.33847441809</c:v>
                </c:pt>
                <c:pt idx="1189">
                  <c:v>271310.33847534592</c:v>
                </c:pt>
                <c:pt idx="1190">
                  <c:v>271310.33847625641</c:v>
                </c:pt>
                <c:pt idx="1191">
                  <c:v>271310.33847714995</c:v>
                </c:pt>
                <c:pt idx="1192">
                  <c:v>271310.3384780268</c:v>
                </c:pt>
                <c:pt idx="1193">
                  <c:v>271310.33847888716</c:v>
                </c:pt>
                <c:pt idx="1194">
                  <c:v>271310.33847973158</c:v>
                </c:pt>
                <c:pt idx="1195">
                  <c:v>271310.33848056023</c:v>
                </c:pt>
                <c:pt idx="1196">
                  <c:v>271310.33848137333</c:v>
                </c:pt>
                <c:pt idx="1197">
                  <c:v>271310.33848217124</c:v>
                </c:pt>
                <c:pt idx="1198">
                  <c:v>271310.33848295419</c:v>
                </c:pt>
                <c:pt idx="1199">
                  <c:v>271310.33848372259</c:v>
                </c:pt>
                <c:pt idx="1200">
                  <c:v>271310.33848447667</c:v>
                </c:pt>
                <c:pt idx="1201">
                  <c:v>271310.33848521661</c:v>
                </c:pt>
                <c:pt idx="1202">
                  <c:v>271310.33848594275</c:v>
                </c:pt>
                <c:pt idx="1203">
                  <c:v>271310.33848665532</c:v>
                </c:pt>
                <c:pt idx="1204">
                  <c:v>271310.33848735457</c:v>
                </c:pt>
                <c:pt idx="1205">
                  <c:v>271310.33848804072</c:v>
                </c:pt>
                <c:pt idx="1206">
                  <c:v>271310.33848871413</c:v>
                </c:pt>
                <c:pt idx="1207">
                  <c:v>271310.33848937484</c:v>
                </c:pt>
                <c:pt idx="1208">
                  <c:v>271310.33849002334</c:v>
                </c:pt>
                <c:pt idx="1209">
                  <c:v>271310.33849065972</c:v>
                </c:pt>
                <c:pt idx="1210">
                  <c:v>271310.33849128411</c:v>
                </c:pt>
                <c:pt idx="1211">
                  <c:v>271310.33849189692</c:v>
                </c:pt>
                <c:pt idx="1212">
                  <c:v>271310.33849249821</c:v>
                </c:pt>
                <c:pt idx="1213">
                  <c:v>271310.33849308838</c:v>
                </c:pt>
                <c:pt idx="1214">
                  <c:v>271310.33849366743</c:v>
                </c:pt>
                <c:pt idx="1215">
                  <c:v>271310.33849423571</c:v>
                </c:pt>
                <c:pt idx="1216">
                  <c:v>271310.33849479328</c:v>
                </c:pt>
                <c:pt idx="1217">
                  <c:v>271310.33849534049</c:v>
                </c:pt>
                <c:pt idx="1218">
                  <c:v>271310.33849587751</c:v>
                </c:pt>
                <c:pt idx="1219">
                  <c:v>271310.33849640453</c:v>
                </c:pt>
                <c:pt idx="1220">
                  <c:v>271310.33849692158</c:v>
                </c:pt>
                <c:pt idx="1221">
                  <c:v>271310.3384974291</c:v>
                </c:pt>
                <c:pt idx="1222">
                  <c:v>271310.33849792706</c:v>
                </c:pt>
                <c:pt idx="1223">
                  <c:v>271310.33849841583</c:v>
                </c:pt>
                <c:pt idx="1224">
                  <c:v>271310.33849889535</c:v>
                </c:pt>
                <c:pt idx="1225">
                  <c:v>271310.33849936596</c:v>
                </c:pt>
                <c:pt idx="1226">
                  <c:v>271310.33849982778</c:v>
                </c:pt>
                <c:pt idx="1227">
                  <c:v>271310.33850028092</c:v>
                </c:pt>
                <c:pt idx="1228">
                  <c:v>271310.33850072563</c:v>
                </c:pt>
                <c:pt idx="1229">
                  <c:v>271310.33850116201</c:v>
                </c:pt>
                <c:pt idx="1230">
                  <c:v>271310.3385015903</c:v>
                </c:pt>
                <c:pt idx="1231">
                  <c:v>271310.33850201056</c:v>
                </c:pt>
                <c:pt idx="1232">
                  <c:v>271310.33850242296</c:v>
                </c:pt>
                <c:pt idx="1233">
                  <c:v>271310.33850282768</c:v>
                </c:pt>
                <c:pt idx="1234">
                  <c:v>271310.33850322483</c:v>
                </c:pt>
                <c:pt idx="1235">
                  <c:v>271310.33850361459</c:v>
                </c:pt>
                <c:pt idx="1236">
                  <c:v>271310.33850399696</c:v>
                </c:pt>
                <c:pt idx="1237">
                  <c:v>271310.33850437234</c:v>
                </c:pt>
                <c:pt idx="1238">
                  <c:v>271310.33850474056</c:v>
                </c:pt>
                <c:pt idx="1239">
                  <c:v>271310.33850510197</c:v>
                </c:pt>
                <c:pt idx="1240">
                  <c:v>271310.33850545663</c:v>
                </c:pt>
                <c:pt idx="1241">
                  <c:v>271310.33850580466</c:v>
                </c:pt>
                <c:pt idx="1242">
                  <c:v>271310.33850614622</c:v>
                </c:pt>
                <c:pt idx="1243">
                  <c:v>271310.33850648138</c:v>
                </c:pt>
                <c:pt idx="1244">
                  <c:v>271310.33850681025</c:v>
                </c:pt>
                <c:pt idx="1245">
                  <c:v>271310.33850713295</c:v>
                </c:pt>
                <c:pt idx="1246">
                  <c:v>271310.33850744966</c:v>
                </c:pt>
                <c:pt idx="1247">
                  <c:v>271310.33850776049</c:v>
                </c:pt>
                <c:pt idx="1248">
                  <c:v>271310.3385080655</c:v>
                </c:pt>
                <c:pt idx="1249">
                  <c:v>271310.3385083648</c:v>
                </c:pt>
                <c:pt idx="1250">
                  <c:v>271310.33850865852</c:v>
                </c:pt>
                <c:pt idx="1251">
                  <c:v>271310.33850894676</c:v>
                </c:pt>
                <c:pt idx="1252">
                  <c:v>271310.33850922959</c:v>
                </c:pt>
                <c:pt idx="1253">
                  <c:v>271310.33850950719</c:v>
                </c:pt>
                <c:pt idx="1254">
                  <c:v>271310.33850977954</c:v>
                </c:pt>
                <c:pt idx="1255">
                  <c:v>271310.33851004677</c:v>
                </c:pt>
                <c:pt idx="1256">
                  <c:v>271310.33851030911</c:v>
                </c:pt>
                <c:pt idx="1257">
                  <c:v>271310.33851056651</c:v>
                </c:pt>
                <c:pt idx="1258">
                  <c:v>271310.33851081901</c:v>
                </c:pt>
                <c:pt idx="1259">
                  <c:v>271310.33851106686</c:v>
                </c:pt>
                <c:pt idx="1260">
                  <c:v>271310.33851131017</c:v>
                </c:pt>
                <c:pt idx="1261">
                  <c:v>271310.33851154882</c:v>
                </c:pt>
                <c:pt idx="1262">
                  <c:v>271310.33851178305</c:v>
                </c:pt>
                <c:pt idx="1263">
                  <c:v>271310.33851201291</c:v>
                </c:pt>
                <c:pt idx="1264">
                  <c:v>271310.33851223846</c:v>
                </c:pt>
                <c:pt idx="1265">
                  <c:v>271310.33851245983</c:v>
                </c:pt>
                <c:pt idx="1266">
                  <c:v>271310.338512677</c:v>
                </c:pt>
                <c:pt idx="1267">
                  <c:v>271310.33851289022</c:v>
                </c:pt>
                <c:pt idx="1268">
                  <c:v>271310.3385130993</c:v>
                </c:pt>
                <c:pt idx="1269">
                  <c:v>271310.33851330454</c:v>
                </c:pt>
                <c:pt idx="1270">
                  <c:v>271310.33851350599</c:v>
                </c:pt>
                <c:pt idx="1271">
                  <c:v>271310.33851370367</c:v>
                </c:pt>
                <c:pt idx="1272">
                  <c:v>271310.33851389762</c:v>
                </c:pt>
                <c:pt idx="1273">
                  <c:v>271310.33851408795</c:v>
                </c:pt>
                <c:pt idx="1274">
                  <c:v>271310.33851427474</c:v>
                </c:pt>
                <c:pt idx="1275">
                  <c:v>271310.33851445804</c:v>
                </c:pt>
                <c:pt idx="1276">
                  <c:v>271310.3385146379</c:v>
                </c:pt>
                <c:pt idx="1277">
                  <c:v>271310.33851481444</c:v>
                </c:pt>
                <c:pt idx="1278">
                  <c:v>271310.33851498767</c:v>
                </c:pt>
                <c:pt idx="1279">
                  <c:v>271310.33851515769</c:v>
                </c:pt>
                <c:pt idx="1280">
                  <c:v>271310.33851532446</c:v>
                </c:pt>
                <c:pt idx="1281">
                  <c:v>271310.33851548814</c:v>
                </c:pt>
                <c:pt idx="1282">
                  <c:v>271310.33851564879</c:v>
                </c:pt>
                <c:pt idx="1283">
                  <c:v>271310.33851580648</c:v>
                </c:pt>
                <c:pt idx="1284">
                  <c:v>271310.33851596114</c:v>
                </c:pt>
                <c:pt idx="1285">
                  <c:v>271310.33851611294</c:v>
                </c:pt>
                <c:pt idx="1286">
                  <c:v>271310.33851626189</c:v>
                </c:pt>
                <c:pt idx="1287">
                  <c:v>271310.33851640811</c:v>
                </c:pt>
                <c:pt idx="1288">
                  <c:v>271310.33851655148</c:v>
                </c:pt>
                <c:pt idx="1289">
                  <c:v>271310.33851669228</c:v>
                </c:pt>
                <c:pt idx="1290">
                  <c:v>271310.33851683041</c:v>
                </c:pt>
                <c:pt idx="1291">
                  <c:v>271310.33851696597</c:v>
                </c:pt>
                <c:pt idx="1292">
                  <c:v>271310.33851709898</c:v>
                </c:pt>
                <c:pt idx="1293">
                  <c:v>271310.33851722954</c:v>
                </c:pt>
                <c:pt idx="1294">
                  <c:v>271310.33851735765</c:v>
                </c:pt>
                <c:pt idx="1295">
                  <c:v>271310.33851748338</c:v>
                </c:pt>
                <c:pt idx="1296">
                  <c:v>271310.33851760672</c:v>
                </c:pt>
                <c:pt idx="1297">
                  <c:v>271310.3385177278</c:v>
                </c:pt>
                <c:pt idx="1298">
                  <c:v>271310.3385178466</c:v>
                </c:pt>
                <c:pt idx="1299">
                  <c:v>271310.33851796319</c:v>
                </c:pt>
                <c:pt idx="1300">
                  <c:v>271310.33851807757</c:v>
                </c:pt>
                <c:pt idx="1301">
                  <c:v>271310.33851818985</c:v>
                </c:pt>
                <c:pt idx="1302">
                  <c:v>271310.33851829998</c:v>
                </c:pt>
                <c:pt idx="1303">
                  <c:v>271310.33851840813</c:v>
                </c:pt>
                <c:pt idx="1304">
                  <c:v>271310.33851851418</c:v>
                </c:pt>
                <c:pt idx="1305">
                  <c:v>271310.33851861831</c:v>
                </c:pt>
                <c:pt idx="1306">
                  <c:v>271310.33851872053</c:v>
                </c:pt>
                <c:pt idx="1307">
                  <c:v>271310.33851882076</c:v>
                </c:pt>
                <c:pt idx="1308">
                  <c:v>271310.33851891913</c:v>
                </c:pt>
                <c:pt idx="1309">
                  <c:v>271310.3385190157</c:v>
                </c:pt>
                <c:pt idx="1310">
                  <c:v>271310.33851911046</c:v>
                </c:pt>
                <c:pt idx="1311">
                  <c:v>271310.33851920342</c:v>
                </c:pt>
                <c:pt idx="1312">
                  <c:v>271310.33851929469</c:v>
                </c:pt>
                <c:pt idx="1313">
                  <c:v>271310.33851938415</c:v>
                </c:pt>
                <c:pt idx="1314">
                  <c:v>271310.33851947199</c:v>
                </c:pt>
                <c:pt idx="1315">
                  <c:v>271310.33851955825</c:v>
                </c:pt>
                <c:pt idx="1316">
                  <c:v>271310.33851964283</c:v>
                </c:pt>
                <c:pt idx="1317">
                  <c:v>271310.33851972589</c:v>
                </c:pt>
                <c:pt idx="1318">
                  <c:v>271310.33851980732</c:v>
                </c:pt>
                <c:pt idx="1319">
                  <c:v>271310.33851988724</c:v>
                </c:pt>
                <c:pt idx="1320">
                  <c:v>271310.33851996571</c:v>
                </c:pt>
                <c:pt idx="1321">
                  <c:v>271310.33852004271</c:v>
                </c:pt>
                <c:pt idx="1322">
                  <c:v>271310.33852011827</c:v>
                </c:pt>
                <c:pt idx="1323">
                  <c:v>271310.33852019242</c:v>
                </c:pt>
                <c:pt idx="1324">
                  <c:v>271310.33852026518</c:v>
                </c:pt>
                <c:pt idx="1325">
                  <c:v>271310.33852033655</c:v>
                </c:pt>
                <c:pt idx="1326">
                  <c:v>271310.33852040663</c:v>
                </c:pt>
                <c:pt idx="1327">
                  <c:v>271310.33852047537</c:v>
                </c:pt>
                <c:pt idx="1328">
                  <c:v>271310.33852054289</c:v>
                </c:pt>
                <c:pt idx="1329">
                  <c:v>271310.33852060908</c:v>
                </c:pt>
                <c:pt idx="1330">
                  <c:v>271310.33852067403</c:v>
                </c:pt>
                <c:pt idx="1331">
                  <c:v>271310.33852073783</c:v>
                </c:pt>
                <c:pt idx="1332">
                  <c:v>271310.3385208004</c:v>
                </c:pt>
                <c:pt idx="1333">
                  <c:v>271310.33852086181</c:v>
                </c:pt>
                <c:pt idx="1334">
                  <c:v>271310.33852092206</c:v>
                </c:pt>
                <c:pt idx="1335">
                  <c:v>271310.33852098114</c:v>
                </c:pt>
                <c:pt idx="1336">
                  <c:v>271310.33852103917</c:v>
                </c:pt>
                <c:pt idx="1337">
                  <c:v>271310.33852109616</c:v>
                </c:pt>
                <c:pt idx="1338">
                  <c:v>271310.33852115198</c:v>
                </c:pt>
                <c:pt idx="1339">
                  <c:v>271310.33852120687</c:v>
                </c:pt>
                <c:pt idx="1340">
                  <c:v>271310.33852126065</c:v>
                </c:pt>
                <c:pt idx="1341">
                  <c:v>271310.33852131345</c:v>
                </c:pt>
                <c:pt idx="1342">
                  <c:v>271310.33852136525</c:v>
                </c:pt>
                <c:pt idx="1343">
                  <c:v>271310.33852141612</c:v>
                </c:pt>
                <c:pt idx="1344">
                  <c:v>271310.33852146601</c:v>
                </c:pt>
                <c:pt idx="1345">
                  <c:v>271310.33852151502</c:v>
                </c:pt>
                <c:pt idx="1346">
                  <c:v>271310.3385215631</c:v>
                </c:pt>
                <c:pt idx="1347">
                  <c:v>271310.33852161019</c:v>
                </c:pt>
                <c:pt idx="1348">
                  <c:v>271310.33852165646</c:v>
                </c:pt>
                <c:pt idx="1349">
                  <c:v>271310.33852170187</c:v>
                </c:pt>
                <c:pt idx="1350">
                  <c:v>271310.33852174645</c:v>
                </c:pt>
                <c:pt idx="1351">
                  <c:v>271310.33852179017</c:v>
                </c:pt>
                <c:pt idx="1352">
                  <c:v>271310.33852183301</c:v>
                </c:pt>
                <c:pt idx="1353">
                  <c:v>271310.33852187515</c:v>
                </c:pt>
                <c:pt idx="1354">
                  <c:v>271310.33852191642</c:v>
                </c:pt>
                <c:pt idx="1355">
                  <c:v>271310.33852195699</c:v>
                </c:pt>
                <c:pt idx="1356">
                  <c:v>271310.3385219968</c:v>
                </c:pt>
                <c:pt idx="1357">
                  <c:v>271310.33852203586</c:v>
                </c:pt>
                <c:pt idx="1358">
                  <c:v>271310.33852207422</c:v>
                </c:pt>
                <c:pt idx="1359">
                  <c:v>271310.33852211182</c:v>
                </c:pt>
                <c:pt idx="1360">
                  <c:v>271310.33852214867</c:v>
                </c:pt>
                <c:pt idx="1361">
                  <c:v>271310.33852218493</c:v>
                </c:pt>
                <c:pt idx="1362">
                  <c:v>271310.3385222205</c:v>
                </c:pt>
                <c:pt idx="1363">
                  <c:v>271310.33852225536</c:v>
                </c:pt>
                <c:pt idx="1364">
                  <c:v>271310.33852228959</c:v>
                </c:pt>
                <c:pt idx="1365">
                  <c:v>271310.33852232312</c:v>
                </c:pt>
                <c:pt idx="1366">
                  <c:v>271310.33852235606</c:v>
                </c:pt>
                <c:pt idx="1367">
                  <c:v>271310.33852238848</c:v>
                </c:pt>
                <c:pt idx="1368">
                  <c:v>271310.33852242015</c:v>
                </c:pt>
                <c:pt idx="1369">
                  <c:v>271310.33852245135</c:v>
                </c:pt>
                <c:pt idx="1370">
                  <c:v>271310.33852248191</c:v>
                </c:pt>
                <c:pt idx="1371">
                  <c:v>271310.33852251188</c:v>
                </c:pt>
                <c:pt idx="1372">
                  <c:v>271310.33852254134</c:v>
                </c:pt>
                <c:pt idx="1373">
                  <c:v>271310.33852257021</c:v>
                </c:pt>
                <c:pt idx="1374">
                  <c:v>271310.3385225985</c:v>
                </c:pt>
                <c:pt idx="1375">
                  <c:v>271310.33852262632</c:v>
                </c:pt>
                <c:pt idx="1376">
                  <c:v>271310.33852265368</c:v>
                </c:pt>
                <c:pt idx="1377">
                  <c:v>271310.33852268045</c:v>
                </c:pt>
                <c:pt idx="1378">
                  <c:v>271310.3385227067</c:v>
                </c:pt>
                <c:pt idx="1379">
                  <c:v>271310.33852273249</c:v>
                </c:pt>
                <c:pt idx="1380">
                  <c:v>271310.33852275781</c:v>
                </c:pt>
                <c:pt idx="1381">
                  <c:v>271310.33852278267</c:v>
                </c:pt>
                <c:pt idx="1382">
                  <c:v>271310.338522807</c:v>
                </c:pt>
                <c:pt idx="1383">
                  <c:v>271310.33852283092</c:v>
                </c:pt>
                <c:pt idx="1384">
                  <c:v>271310.33852285438</c:v>
                </c:pt>
                <c:pt idx="1385">
                  <c:v>271310.33852287743</c:v>
                </c:pt>
                <c:pt idx="1386">
                  <c:v>271310.33852290007</c:v>
                </c:pt>
                <c:pt idx="1387">
                  <c:v>271310.33852292219</c:v>
                </c:pt>
                <c:pt idx="1388">
                  <c:v>271310.33852294402</c:v>
                </c:pt>
                <c:pt idx="1389">
                  <c:v>271310.33852296532</c:v>
                </c:pt>
                <c:pt idx="1390">
                  <c:v>271310.33852298628</c:v>
                </c:pt>
                <c:pt idx="1391">
                  <c:v>271310.33852300682</c:v>
                </c:pt>
                <c:pt idx="1392">
                  <c:v>271310.33852302708</c:v>
                </c:pt>
                <c:pt idx="1393">
                  <c:v>271310.33852304687</c:v>
                </c:pt>
                <c:pt idx="1394">
                  <c:v>271310.33852306631</c:v>
                </c:pt>
                <c:pt idx="1395">
                  <c:v>271310.3385230854</c:v>
                </c:pt>
                <c:pt idx="1396">
                  <c:v>271310.33852310415</c:v>
                </c:pt>
                <c:pt idx="1397">
                  <c:v>271310.33852312248</c:v>
                </c:pt>
                <c:pt idx="1398">
                  <c:v>271310.33852314047</c:v>
                </c:pt>
                <c:pt idx="1399">
                  <c:v>271310.33852315816</c:v>
                </c:pt>
                <c:pt idx="1400">
                  <c:v>271310.33852317551</c:v>
                </c:pt>
                <c:pt idx="1401">
                  <c:v>271310.33852319256</c:v>
                </c:pt>
                <c:pt idx="1402">
                  <c:v>271310.33852320927</c:v>
                </c:pt>
                <c:pt idx="1403">
                  <c:v>271310.33852322568</c:v>
                </c:pt>
                <c:pt idx="1404">
                  <c:v>271310.33852324175</c:v>
                </c:pt>
                <c:pt idx="1405">
                  <c:v>271310.33852325752</c:v>
                </c:pt>
                <c:pt idx="1406">
                  <c:v>271310.33852327307</c:v>
                </c:pt>
                <c:pt idx="1407">
                  <c:v>271310.33852328826</c:v>
                </c:pt>
                <c:pt idx="1408">
                  <c:v>271310.33852330322</c:v>
                </c:pt>
                <c:pt idx="1409">
                  <c:v>271310.33852331783</c:v>
                </c:pt>
                <c:pt idx="1410">
                  <c:v>271310.3385233322</c:v>
                </c:pt>
                <c:pt idx="1411">
                  <c:v>271310.33852334629</c:v>
                </c:pt>
                <c:pt idx="1412">
                  <c:v>271310.33852336014</c:v>
                </c:pt>
                <c:pt idx="1413">
                  <c:v>271310.33852337371</c:v>
                </c:pt>
                <c:pt idx="1414">
                  <c:v>271310.33852338704</c:v>
                </c:pt>
                <c:pt idx="1415">
                  <c:v>271310.33852340013</c:v>
                </c:pt>
                <c:pt idx="1416">
                  <c:v>271310.33852341294</c:v>
                </c:pt>
                <c:pt idx="1417">
                  <c:v>271310.33852342557</c:v>
                </c:pt>
                <c:pt idx="1418">
                  <c:v>271310.33852343791</c:v>
                </c:pt>
                <c:pt idx="1419">
                  <c:v>271310.33852345002</c:v>
                </c:pt>
                <c:pt idx="1420">
                  <c:v>271310.33852346189</c:v>
                </c:pt>
                <c:pt idx="1421">
                  <c:v>271310.33852347359</c:v>
                </c:pt>
                <c:pt idx="1422">
                  <c:v>271310.33852348506</c:v>
                </c:pt>
                <c:pt idx="1423">
                  <c:v>271310.33852349635</c:v>
                </c:pt>
                <c:pt idx="1424">
                  <c:v>271310.33852350735</c:v>
                </c:pt>
                <c:pt idx="1425">
                  <c:v>271310.33852351824</c:v>
                </c:pt>
                <c:pt idx="1426">
                  <c:v>271310.33852352877</c:v>
                </c:pt>
                <c:pt idx="1427">
                  <c:v>271310.33852353925</c:v>
                </c:pt>
                <c:pt idx="1428">
                  <c:v>271310.33852354949</c:v>
                </c:pt>
                <c:pt idx="1429">
                  <c:v>271310.33852355956</c:v>
                </c:pt>
                <c:pt idx="1430">
                  <c:v>271310.3385235694</c:v>
                </c:pt>
                <c:pt idx="1431">
                  <c:v>271310.33852357906</c:v>
                </c:pt>
                <c:pt idx="1432">
                  <c:v>271310.33852358855</c:v>
                </c:pt>
                <c:pt idx="1433">
                  <c:v>271310.33852359786</c:v>
                </c:pt>
                <c:pt idx="1434">
                  <c:v>271310.33852360694</c:v>
                </c:pt>
                <c:pt idx="1435">
                  <c:v>271310.33852361597</c:v>
                </c:pt>
                <c:pt idx="1436">
                  <c:v>271310.33852362476</c:v>
                </c:pt>
                <c:pt idx="1437">
                  <c:v>271310.33852363337</c:v>
                </c:pt>
                <c:pt idx="1438">
                  <c:v>271310.33852364193</c:v>
                </c:pt>
                <c:pt idx="1439">
                  <c:v>271310.33852365025</c:v>
                </c:pt>
                <c:pt idx="1440">
                  <c:v>271310.3385236584</c:v>
                </c:pt>
                <c:pt idx="1441">
                  <c:v>271310.33852366643</c:v>
                </c:pt>
                <c:pt idx="1442">
                  <c:v>271310.33852367429</c:v>
                </c:pt>
                <c:pt idx="1443">
                  <c:v>271310.33852368197</c:v>
                </c:pt>
                <c:pt idx="1444">
                  <c:v>271310.33852368954</c:v>
                </c:pt>
                <c:pt idx="1445">
                  <c:v>271310.33852369699</c:v>
                </c:pt>
                <c:pt idx="1446">
                  <c:v>271310.33852370427</c:v>
                </c:pt>
                <c:pt idx="1447">
                  <c:v>271310.33852371143</c:v>
                </c:pt>
                <c:pt idx="1448">
                  <c:v>271310.33852371847</c:v>
                </c:pt>
                <c:pt idx="1449">
                  <c:v>271310.3385237254</c:v>
                </c:pt>
                <c:pt idx="1450">
                  <c:v>271310.33852373209</c:v>
                </c:pt>
                <c:pt idx="1451">
                  <c:v>271310.33852373873</c:v>
                </c:pt>
                <c:pt idx="1452">
                  <c:v>271310.33852374525</c:v>
                </c:pt>
                <c:pt idx="1453">
                  <c:v>271310.33852375159</c:v>
                </c:pt>
                <c:pt idx="1454">
                  <c:v>271310.33852375788</c:v>
                </c:pt>
                <c:pt idx="1455">
                  <c:v>271310.33852376405</c:v>
                </c:pt>
                <c:pt idx="1456">
                  <c:v>271310.33852377004</c:v>
                </c:pt>
                <c:pt idx="1457">
                  <c:v>271310.33852377598</c:v>
                </c:pt>
                <c:pt idx="1458">
                  <c:v>271310.3385237818</c:v>
                </c:pt>
                <c:pt idx="1459">
                  <c:v>271310.3385237875</c:v>
                </c:pt>
                <c:pt idx="1460">
                  <c:v>271310.33852379315</c:v>
                </c:pt>
                <c:pt idx="1461">
                  <c:v>271310.33852379856</c:v>
                </c:pt>
                <c:pt idx="1462">
                  <c:v>271310.33852380398</c:v>
                </c:pt>
                <c:pt idx="1463">
                  <c:v>271310.33852380927</c:v>
                </c:pt>
                <c:pt idx="1464">
                  <c:v>271310.33852381451</c:v>
                </c:pt>
                <c:pt idx="1465">
                  <c:v>271310.33852381952</c:v>
                </c:pt>
                <c:pt idx="1466">
                  <c:v>271310.33852382452</c:v>
                </c:pt>
                <c:pt idx="1467">
                  <c:v>271310.33852382947</c:v>
                </c:pt>
                <c:pt idx="1468">
                  <c:v>271310.33852383425</c:v>
                </c:pt>
                <c:pt idx="1469">
                  <c:v>271310.33852383902</c:v>
                </c:pt>
                <c:pt idx="1470">
                  <c:v>271310.33852384362</c:v>
                </c:pt>
                <c:pt idx="1471">
                  <c:v>271310.33852384816</c:v>
                </c:pt>
                <c:pt idx="1472">
                  <c:v>271310.3385238527</c:v>
                </c:pt>
                <c:pt idx="1473">
                  <c:v>271310.33852385706</c:v>
                </c:pt>
                <c:pt idx="1474">
                  <c:v>271310.33852386131</c:v>
                </c:pt>
                <c:pt idx="1475">
                  <c:v>271310.3385238655</c:v>
                </c:pt>
                <c:pt idx="1476">
                  <c:v>271310.33852386969</c:v>
                </c:pt>
                <c:pt idx="1477">
                  <c:v>271310.33852387365</c:v>
                </c:pt>
                <c:pt idx="1478">
                  <c:v>271310.33852387767</c:v>
                </c:pt>
                <c:pt idx="1479">
                  <c:v>271310.33852388157</c:v>
                </c:pt>
                <c:pt idx="1480">
                  <c:v>271310.33852388547</c:v>
                </c:pt>
                <c:pt idx="1481">
                  <c:v>271310.33852388925</c:v>
                </c:pt>
                <c:pt idx="1482">
                  <c:v>271310.33852389292</c:v>
                </c:pt>
                <c:pt idx="1483">
                  <c:v>271310.33852389653</c:v>
                </c:pt>
                <c:pt idx="1484">
                  <c:v>271310.33852390008</c:v>
                </c:pt>
                <c:pt idx="1485">
                  <c:v>271310.33852390357</c:v>
                </c:pt>
                <c:pt idx="1486">
                  <c:v>271310.338523907</c:v>
                </c:pt>
                <c:pt idx="1487">
                  <c:v>271310.33852391038</c:v>
                </c:pt>
                <c:pt idx="1488">
                  <c:v>271310.33852391364</c:v>
                </c:pt>
                <c:pt idx="1489">
                  <c:v>271310.3385239169</c:v>
                </c:pt>
                <c:pt idx="1490">
                  <c:v>271310.3385239201</c:v>
                </c:pt>
                <c:pt idx="1491">
                  <c:v>271310.33852392324</c:v>
                </c:pt>
                <c:pt idx="1492">
                  <c:v>271310.33852392627</c:v>
                </c:pt>
                <c:pt idx="1493">
                  <c:v>271310.33852392936</c:v>
                </c:pt>
                <c:pt idx="1494">
                  <c:v>271310.33852393221</c:v>
                </c:pt>
                <c:pt idx="1495">
                  <c:v>271310.33852393518</c:v>
                </c:pt>
                <c:pt idx="1496">
                  <c:v>271310.33852393797</c:v>
                </c:pt>
                <c:pt idx="1497">
                  <c:v>271310.33852394077</c:v>
                </c:pt>
                <c:pt idx="1498">
                  <c:v>271310.3385239435</c:v>
                </c:pt>
                <c:pt idx="1499">
                  <c:v>271310.33852394618</c:v>
                </c:pt>
                <c:pt idx="1500">
                  <c:v>271310.33852394886</c:v>
                </c:pt>
                <c:pt idx="1501">
                  <c:v>271310.33852395142</c:v>
                </c:pt>
                <c:pt idx="1502">
                  <c:v>271310.33852395398</c:v>
                </c:pt>
                <c:pt idx="1503">
                  <c:v>271310.33852395642</c:v>
                </c:pt>
                <c:pt idx="1504">
                  <c:v>271310.33852395893</c:v>
                </c:pt>
                <c:pt idx="1505">
                  <c:v>271310.33852396131</c:v>
                </c:pt>
                <c:pt idx="1506">
                  <c:v>271310.33852396364</c:v>
                </c:pt>
                <c:pt idx="1507">
                  <c:v>271310.33852396591</c:v>
                </c:pt>
                <c:pt idx="1508">
                  <c:v>271310.33852396818</c:v>
                </c:pt>
                <c:pt idx="1509">
                  <c:v>271310.33852397039</c:v>
                </c:pt>
                <c:pt idx="1510">
                  <c:v>271310.3385239726</c:v>
                </c:pt>
                <c:pt idx="1511">
                  <c:v>271310.33852397476</c:v>
                </c:pt>
                <c:pt idx="1512">
                  <c:v>271310.33852397685</c:v>
                </c:pt>
                <c:pt idx="1513">
                  <c:v>271310.33852397889</c:v>
                </c:pt>
                <c:pt idx="1514">
                  <c:v>271310.33852398093</c:v>
                </c:pt>
                <c:pt idx="1515">
                  <c:v>271310.33852398291</c:v>
                </c:pt>
                <c:pt idx="1516">
                  <c:v>271310.33852398483</c:v>
                </c:pt>
                <c:pt idx="1517">
                  <c:v>271310.33852398675</c:v>
                </c:pt>
                <c:pt idx="1518">
                  <c:v>271310.33852398861</c:v>
                </c:pt>
                <c:pt idx="1519">
                  <c:v>271310.33852399042</c:v>
                </c:pt>
                <c:pt idx="1520">
                  <c:v>271310.33852399228</c:v>
                </c:pt>
                <c:pt idx="1521">
                  <c:v>271310.33852399403</c:v>
                </c:pt>
                <c:pt idx="1522">
                  <c:v>271310.33852399577</c:v>
                </c:pt>
                <c:pt idx="1523">
                  <c:v>271310.33852399752</c:v>
                </c:pt>
                <c:pt idx="1524">
                  <c:v>271310.33852399915</c:v>
                </c:pt>
                <c:pt idx="1525">
                  <c:v>271310.33852400078</c:v>
                </c:pt>
                <c:pt idx="1526">
                  <c:v>271310.33852400247</c:v>
                </c:pt>
                <c:pt idx="1527">
                  <c:v>271310.33852400398</c:v>
                </c:pt>
                <c:pt idx="1528">
                  <c:v>271310.33852400555</c:v>
                </c:pt>
                <c:pt idx="1529">
                  <c:v>271310.33852400706</c:v>
                </c:pt>
                <c:pt idx="1530">
                  <c:v>271310.33852400858</c:v>
                </c:pt>
                <c:pt idx="1531">
                  <c:v>271310.33852401009</c:v>
                </c:pt>
                <c:pt idx="1532">
                  <c:v>271310.33852401149</c:v>
                </c:pt>
                <c:pt idx="1533">
                  <c:v>271310.33852401288</c:v>
                </c:pt>
                <c:pt idx="1534">
                  <c:v>271310.33852401428</c:v>
                </c:pt>
                <c:pt idx="1535">
                  <c:v>271310.33852401568</c:v>
                </c:pt>
                <c:pt idx="1536">
                  <c:v>271310.33852401696</c:v>
                </c:pt>
                <c:pt idx="1537">
                  <c:v>271310.33852401824</c:v>
                </c:pt>
                <c:pt idx="1538">
                  <c:v>271310.33852401964</c:v>
                </c:pt>
                <c:pt idx="1539">
                  <c:v>271310.33852402086</c:v>
                </c:pt>
                <c:pt idx="1540">
                  <c:v>271310.33852402208</c:v>
                </c:pt>
                <c:pt idx="1541">
                  <c:v>271310.3385240233</c:v>
                </c:pt>
                <c:pt idx="1542">
                  <c:v>271310.33852402453</c:v>
                </c:pt>
                <c:pt idx="1543">
                  <c:v>271310.33852402563</c:v>
                </c:pt>
                <c:pt idx="1544">
                  <c:v>271310.3385240268</c:v>
                </c:pt>
                <c:pt idx="1545">
                  <c:v>271310.3385240279</c:v>
                </c:pt>
                <c:pt idx="1546">
                  <c:v>271310.33852402901</c:v>
                </c:pt>
                <c:pt idx="1547">
                  <c:v>271310.33852403011</c:v>
                </c:pt>
                <c:pt idx="1548">
                  <c:v>271310.33852403116</c:v>
                </c:pt>
                <c:pt idx="1549">
                  <c:v>271310.33852403215</c:v>
                </c:pt>
                <c:pt idx="1550">
                  <c:v>271310.3385240332</c:v>
                </c:pt>
                <c:pt idx="1551">
                  <c:v>271310.33852403419</c:v>
                </c:pt>
                <c:pt idx="1552">
                  <c:v>271310.33852403518</c:v>
                </c:pt>
                <c:pt idx="1553">
                  <c:v>271310.33852403617</c:v>
                </c:pt>
                <c:pt idx="1554">
                  <c:v>271310.33852403716</c:v>
                </c:pt>
                <c:pt idx="1555">
                  <c:v>271310.33852403803</c:v>
                </c:pt>
                <c:pt idx="1556">
                  <c:v>271310.33852403902</c:v>
                </c:pt>
                <c:pt idx="1557">
                  <c:v>271310.33852403989</c:v>
                </c:pt>
                <c:pt idx="1558">
                  <c:v>271310.33852404077</c:v>
                </c:pt>
                <c:pt idx="1559">
                  <c:v>271310.33852404164</c:v>
                </c:pt>
                <c:pt idx="1560">
                  <c:v>271310.33852404251</c:v>
                </c:pt>
                <c:pt idx="1561">
                  <c:v>271310.33852404333</c:v>
                </c:pt>
                <c:pt idx="1562">
                  <c:v>271310.33852404414</c:v>
                </c:pt>
                <c:pt idx="1563">
                  <c:v>271310.3385240449</c:v>
                </c:pt>
                <c:pt idx="1564">
                  <c:v>271310.33852404571</c:v>
                </c:pt>
                <c:pt idx="1565">
                  <c:v>271310.33852404647</c:v>
                </c:pt>
                <c:pt idx="1566">
                  <c:v>271310.33852404723</c:v>
                </c:pt>
                <c:pt idx="1567">
                  <c:v>271310.33852404798</c:v>
                </c:pt>
                <c:pt idx="1568">
                  <c:v>271310.33852404868</c:v>
                </c:pt>
                <c:pt idx="1569">
                  <c:v>271310.33852404944</c:v>
                </c:pt>
                <c:pt idx="1570">
                  <c:v>271310.33852405014</c:v>
                </c:pt>
                <c:pt idx="1571">
                  <c:v>271310.33852405078</c:v>
                </c:pt>
                <c:pt idx="1572">
                  <c:v>271310.33852405148</c:v>
                </c:pt>
                <c:pt idx="1573">
                  <c:v>271310.33852405217</c:v>
                </c:pt>
                <c:pt idx="1574">
                  <c:v>271310.33852405276</c:v>
                </c:pt>
                <c:pt idx="1575">
                  <c:v>271310.33852405346</c:v>
                </c:pt>
                <c:pt idx="1576">
                  <c:v>271310.33852405404</c:v>
                </c:pt>
                <c:pt idx="1577">
                  <c:v>271310.33852405468</c:v>
                </c:pt>
                <c:pt idx="1578">
                  <c:v>271310.33852405532</c:v>
                </c:pt>
                <c:pt idx="1579">
                  <c:v>271310.3385240559</c:v>
                </c:pt>
                <c:pt idx="1580">
                  <c:v>271310.33852405648</c:v>
                </c:pt>
                <c:pt idx="1581">
                  <c:v>271310.33852405706</c:v>
                </c:pt>
                <c:pt idx="1582">
                  <c:v>271310.33852405759</c:v>
                </c:pt>
                <c:pt idx="1583">
                  <c:v>271310.33852405811</c:v>
                </c:pt>
                <c:pt idx="1584">
                  <c:v>271310.33852405869</c:v>
                </c:pt>
                <c:pt idx="1585">
                  <c:v>271310.33852405916</c:v>
                </c:pt>
                <c:pt idx="1586">
                  <c:v>271310.33852405974</c:v>
                </c:pt>
                <c:pt idx="1587">
                  <c:v>271310.33852406027</c:v>
                </c:pt>
                <c:pt idx="1588">
                  <c:v>271310.33852406073</c:v>
                </c:pt>
                <c:pt idx="1589">
                  <c:v>271310.3385240612</c:v>
                </c:pt>
                <c:pt idx="1590">
                  <c:v>271310.33852406172</c:v>
                </c:pt>
                <c:pt idx="1591">
                  <c:v>271310.33852406219</c:v>
                </c:pt>
                <c:pt idx="1592">
                  <c:v>271310.33852406265</c:v>
                </c:pt>
                <c:pt idx="1593">
                  <c:v>271310.33852406312</c:v>
                </c:pt>
                <c:pt idx="1594">
                  <c:v>271310.33852406353</c:v>
                </c:pt>
                <c:pt idx="1595">
                  <c:v>271310.33852406393</c:v>
                </c:pt>
                <c:pt idx="1596">
                  <c:v>271310.3385240644</c:v>
                </c:pt>
                <c:pt idx="1597">
                  <c:v>271310.33852406481</c:v>
                </c:pt>
                <c:pt idx="1598">
                  <c:v>271310.33852406527</c:v>
                </c:pt>
                <c:pt idx="1599">
                  <c:v>271310.33852406568</c:v>
                </c:pt>
                <c:pt idx="1600">
                  <c:v>271310.33852406603</c:v>
                </c:pt>
                <c:pt idx="1601">
                  <c:v>271310.33852406644</c:v>
                </c:pt>
                <c:pt idx="1602">
                  <c:v>271310.33852406684</c:v>
                </c:pt>
                <c:pt idx="1603">
                  <c:v>271310.33852406725</c:v>
                </c:pt>
                <c:pt idx="1604">
                  <c:v>271310.3385240676</c:v>
                </c:pt>
                <c:pt idx="1605">
                  <c:v>271310.33852406795</c:v>
                </c:pt>
                <c:pt idx="1606">
                  <c:v>271310.3385240683</c:v>
                </c:pt>
                <c:pt idx="1607">
                  <c:v>271310.33852406865</c:v>
                </c:pt>
                <c:pt idx="1608">
                  <c:v>271310.338524069</c:v>
                </c:pt>
                <c:pt idx="1609">
                  <c:v>271310.33852406935</c:v>
                </c:pt>
                <c:pt idx="1610">
                  <c:v>271310.33852406964</c:v>
                </c:pt>
                <c:pt idx="1611">
                  <c:v>271310.33852406999</c:v>
                </c:pt>
                <c:pt idx="1612">
                  <c:v>271310.33852407028</c:v>
                </c:pt>
                <c:pt idx="1613">
                  <c:v>271310.33852407063</c:v>
                </c:pt>
                <c:pt idx="1614">
                  <c:v>271310.33852407092</c:v>
                </c:pt>
                <c:pt idx="1615">
                  <c:v>271310.33852407127</c:v>
                </c:pt>
                <c:pt idx="1616">
                  <c:v>271310.33852407156</c:v>
                </c:pt>
                <c:pt idx="1617">
                  <c:v>271310.33852407179</c:v>
                </c:pt>
                <c:pt idx="1618">
                  <c:v>271310.33852407208</c:v>
                </c:pt>
                <c:pt idx="1619">
                  <c:v>271310.33852407237</c:v>
                </c:pt>
                <c:pt idx="1620">
                  <c:v>271310.33852407261</c:v>
                </c:pt>
                <c:pt idx="1621">
                  <c:v>271310.3385240729</c:v>
                </c:pt>
                <c:pt idx="1622">
                  <c:v>271310.33852407319</c:v>
                </c:pt>
                <c:pt idx="1623">
                  <c:v>271310.33852407348</c:v>
                </c:pt>
                <c:pt idx="1624">
                  <c:v>271310.33852407371</c:v>
                </c:pt>
                <c:pt idx="1625">
                  <c:v>271310.33852407389</c:v>
                </c:pt>
                <c:pt idx="1626">
                  <c:v>271310.33852407418</c:v>
                </c:pt>
                <c:pt idx="1627">
                  <c:v>271310.33852407441</c:v>
                </c:pt>
                <c:pt idx="1628">
                  <c:v>271310.33852407464</c:v>
                </c:pt>
                <c:pt idx="1629">
                  <c:v>271310.33852407488</c:v>
                </c:pt>
                <c:pt idx="1630">
                  <c:v>271310.33852407511</c:v>
                </c:pt>
                <c:pt idx="1631">
                  <c:v>271310.3385240754</c:v>
                </c:pt>
                <c:pt idx="1632">
                  <c:v>271310.33852407563</c:v>
                </c:pt>
                <c:pt idx="1633">
                  <c:v>271310.33852407581</c:v>
                </c:pt>
                <c:pt idx="1634">
                  <c:v>271310.33852407598</c:v>
                </c:pt>
                <c:pt idx="1635">
                  <c:v>271310.33852407621</c:v>
                </c:pt>
                <c:pt idx="1636">
                  <c:v>271310.33852407639</c:v>
                </c:pt>
                <c:pt idx="1637">
                  <c:v>271310.33852407662</c:v>
                </c:pt>
                <c:pt idx="1638">
                  <c:v>271310.3385240768</c:v>
                </c:pt>
                <c:pt idx="1639">
                  <c:v>271310.33852407697</c:v>
                </c:pt>
                <c:pt idx="1640">
                  <c:v>271310.3385240772</c:v>
                </c:pt>
                <c:pt idx="1641">
                  <c:v>271310.33852407738</c:v>
                </c:pt>
                <c:pt idx="1642">
                  <c:v>271310.33852407761</c:v>
                </c:pt>
                <c:pt idx="1643">
                  <c:v>271310.33852407773</c:v>
                </c:pt>
                <c:pt idx="1644">
                  <c:v>271310.3385240779</c:v>
                </c:pt>
                <c:pt idx="1645">
                  <c:v>271310.33852407802</c:v>
                </c:pt>
                <c:pt idx="1646">
                  <c:v>271310.33852407825</c:v>
                </c:pt>
                <c:pt idx="1647">
                  <c:v>271310.33852407843</c:v>
                </c:pt>
                <c:pt idx="1648">
                  <c:v>271310.33852407854</c:v>
                </c:pt>
                <c:pt idx="1649">
                  <c:v>271310.33852407866</c:v>
                </c:pt>
                <c:pt idx="1650">
                  <c:v>271310.33852407889</c:v>
                </c:pt>
                <c:pt idx="1651">
                  <c:v>271310.33852407901</c:v>
                </c:pt>
                <c:pt idx="1652">
                  <c:v>271310.33852407918</c:v>
                </c:pt>
                <c:pt idx="1653">
                  <c:v>271310.3385240793</c:v>
                </c:pt>
                <c:pt idx="1654">
                  <c:v>271310.33852407947</c:v>
                </c:pt>
                <c:pt idx="1655">
                  <c:v>271310.33852407965</c:v>
                </c:pt>
                <c:pt idx="1656">
                  <c:v>271310.33852407977</c:v>
                </c:pt>
                <c:pt idx="1657">
                  <c:v>271310.33852407994</c:v>
                </c:pt>
                <c:pt idx="1658">
                  <c:v>271310.33852408006</c:v>
                </c:pt>
                <c:pt idx="1659">
                  <c:v>271310.33852408017</c:v>
                </c:pt>
                <c:pt idx="1660">
                  <c:v>271310.33852408029</c:v>
                </c:pt>
                <c:pt idx="1661">
                  <c:v>271310.33852408046</c:v>
                </c:pt>
                <c:pt idx="1662">
                  <c:v>271310.33852408052</c:v>
                </c:pt>
                <c:pt idx="1663">
                  <c:v>271310.33852408058</c:v>
                </c:pt>
                <c:pt idx="1664">
                  <c:v>271310.33852408075</c:v>
                </c:pt>
                <c:pt idx="1665">
                  <c:v>271310.33852408087</c:v>
                </c:pt>
                <c:pt idx="1666">
                  <c:v>271310.33852408099</c:v>
                </c:pt>
                <c:pt idx="1667">
                  <c:v>271310.3385240811</c:v>
                </c:pt>
                <c:pt idx="1668">
                  <c:v>271310.33852408128</c:v>
                </c:pt>
                <c:pt idx="1669">
                  <c:v>271310.33852408134</c:v>
                </c:pt>
                <c:pt idx="1670">
                  <c:v>271310.33852408151</c:v>
                </c:pt>
                <c:pt idx="1671">
                  <c:v>271310.33852408157</c:v>
                </c:pt>
                <c:pt idx="1672">
                  <c:v>271310.33852408174</c:v>
                </c:pt>
                <c:pt idx="1673">
                  <c:v>271310.3385240818</c:v>
                </c:pt>
                <c:pt idx="1674">
                  <c:v>271310.33852408198</c:v>
                </c:pt>
                <c:pt idx="1675">
                  <c:v>271310.33852408198</c:v>
                </c:pt>
                <c:pt idx="1676">
                  <c:v>271310.33852408209</c:v>
                </c:pt>
                <c:pt idx="1677">
                  <c:v>271310.33852408209</c:v>
                </c:pt>
                <c:pt idx="1678">
                  <c:v>271310.33852408221</c:v>
                </c:pt>
                <c:pt idx="1679">
                  <c:v>271310.33852408233</c:v>
                </c:pt>
                <c:pt idx="1680">
                  <c:v>271310.33852408238</c:v>
                </c:pt>
                <c:pt idx="1681">
                  <c:v>271310.3385240825</c:v>
                </c:pt>
                <c:pt idx="1682">
                  <c:v>271310.33852408256</c:v>
                </c:pt>
                <c:pt idx="1683">
                  <c:v>271310.33852408262</c:v>
                </c:pt>
                <c:pt idx="1684">
                  <c:v>271310.33852408273</c:v>
                </c:pt>
                <c:pt idx="1685">
                  <c:v>271310.33852408279</c:v>
                </c:pt>
                <c:pt idx="1686">
                  <c:v>271310.33852408285</c:v>
                </c:pt>
                <c:pt idx="1687">
                  <c:v>271310.33852408297</c:v>
                </c:pt>
                <c:pt idx="1688">
                  <c:v>271310.33852408302</c:v>
                </c:pt>
                <c:pt idx="1689">
                  <c:v>271310.33852408308</c:v>
                </c:pt>
                <c:pt idx="1690">
                  <c:v>271310.3385240832</c:v>
                </c:pt>
                <c:pt idx="1691">
                  <c:v>271310.33852408326</c:v>
                </c:pt>
                <c:pt idx="1692">
                  <c:v>271310.33852408332</c:v>
                </c:pt>
                <c:pt idx="1693">
                  <c:v>271310.33852408343</c:v>
                </c:pt>
                <c:pt idx="1694">
                  <c:v>271310.33852408349</c:v>
                </c:pt>
                <c:pt idx="1695">
                  <c:v>271310.33852408361</c:v>
                </c:pt>
                <c:pt idx="1696">
                  <c:v>271310.33852408367</c:v>
                </c:pt>
                <c:pt idx="1697">
                  <c:v>271310.33852408372</c:v>
                </c:pt>
                <c:pt idx="1698">
                  <c:v>271310.33852408384</c:v>
                </c:pt>
                <c:pt idx="1699">
                  <c:v>271310.33852408384</c:v>
                </c:pt>
                <c:pt idx="1700">
                  <c:v>271310.33852408401</c:v>
                </c:pt>
                <c:pt idx="1701">
                  <c:v>271310.33852408401</c:v>
                </c:pt>
                <c:pt idx="1702">
                  <c:v>271310.33852408407</c:v>
                </c:pt>
                <c:pt idx="1703">
                  <c:v>271310.33852408413</c:v>
                </c:pt>
                <c:pt idx="1704">
                  <c:v>271310.33852408413</c:v>
                </c:pt>
                <c:pt idx="1705">
                  <c:v>271310.33852408413</c:v>
                </c:pt>
                <c:pt idx="1706">
                  <c:v>271310.33852408425</c:v>
                </c:pt>
                <c:pt idx="1707">
                  <c:v>271310.33852408425</c:v>
                </c:pt>
                <c:pt idx="1708">
                  <c:v>271310.33852408431</c:v>
                </c:pt>
                <c:pt idx="1709">
                  <c:v>271310.33852408431</c:v>
                </c:pt>
                <c:pt idx="1710">
                  <c:v>271310.33852408436</c:v>
                </c:pt>
                <c:pt idx="1711">
                  <c:v>271310.33852408442</c:v>
                </c:pt>
                <c:pt idx="1712">
                  <c:v>271310.33852408442</c:v>
                </c:pt>
                <c:pt idx="1713">
                  <c:v>271310.33852408454</c:v>
                </c:pt>
                <c:pt idx="1714">
                  <c:v>271310.33852408454</c:v>
                </c:pt>
                <c:pt idx="1715">
                  <c:v>271310.33852408454</c:v>
                </c:pt>
                <c:pt idx="1716">
                  <c:v>271310.3385240846</c:v>
                </c:pt>
                <c:pt idx="1717">
                  <c:v>271310.33852408465</c:v>
                </c:pt>
                <c:pt idx="1718">
                  <c:v>271310.33852408465</c:v>
                </c:pt>
                <c:pt idx="1719">
                  <c:v>271310.33852408477</c:v>
                </c:pt>
                <c:pt idx="1720">
                  <c:v>271310.33852408477</c:v>
                </c:pt>
                <c:pt idx="1721">
                  <c:v>271310.33852408483</c:v>
                </c:pt>
                <c:pt idx="1722">
                  <c:v>271310.33852408483</c:v>
                </c:pt>
                <c:pt idx="1723">
                  <c:v>271310.33852408489</c:v>
                </c:pt>
                <c:pt idx="1724">
                  <c:v>271310.33852408495</c:v>
                </c:pt>
                <c:pt idx="1725">
                  <c:v>271310.33852408495</c:v>
                </c:pt>
                <c:pt idx="1726">
                  <c:v>271310.338524085</c:v>
                </c:pt>
                <c:pt idx="1727">
                  <c:v>271310.33852408506</c:v>
                </c:pt>
                <c:pt idx="1728">
                  <c:v>271310.33852408512</c:v>
                </c:pt>
                <c:pt idx="1729">
                  <c:v>271310.33852408512</c:v>
                </c:pt>
                <c:pt idx="1730">
                  <c:v>271310.33852408518</c:v>
                </c:pt>
                <c:pt idx="1731">
                  <c:v>271310.33852408518</c:v>
                </c:pt>
                <c:pt idx="1732">
                  <c:v>271310.33852408524</c:v>
                </c:pt>
                <c:pt idx="1733">
                  <c:v>271310.33852408529</c:v>
                </c:pt>
                <c:pt idx="1734">
                  <c:v>271310.33852408535</c:v>
                </c:pt>
                <c:pt idx="1735">
                  <c:v>271310.33852408535</c:v>
                </c:pt>
                <c:pt idx="1736">
                  <c:v>271310.33852408535</c:v>
                </c:pt>
                <c:pt idx="1737">
                  <c:v>271310.33852408541</c:v>
                </c:pt>
                <c:pt idx="1738">
                  <c:v>271310.33852408553</c:v>
                </c:pt>
                <c:pt idx="1739">
                  <c:v>271310.33852408553</c:v>
                </c:pt>
                <c:pt idx="1740">
                  <c:v>271310.33852408559</c:v>
                </c:pt>
                <c:pt idx="1741">
                  <c:v>271310.33852408564</c:v>
                </c:pt>
                <c:pt idx="1742">
                  <c:v>271310.33852408564</c:v>
                </c:pt>
                <c:pt idx="1743">
                  <c:v>271310.33852408564</c:v>
                </c:pt>
                <c:pt idx="1744">
                  <c:v>271310.3385240857</c:v>
                </c:pt>
                <c:pt idx="1745">
                  <c:v>271310.33852408576</c:v>
                </c:pt>
                <c:pt idx="1746">
                  <c:v>271310.33852408582</c:v>
                </c:pt>
                <c:pt idx="1747">
                  <c:v>271310.33852408582</c:v>
                </c:pt>
                <c:pt idx="1748">
                  <c:v>271310.33852408588</c:v>
                </c:pt>
                <c:pt idx="1749">
                  <c:v>271310.33852408594</c:v>
                </c:pt>
                <c:pt idx="1750">
                  <c:v>271310.33852408594</c:v>
                </c:pt>
                <c:pt idx="1751">
                  <c:v>271310.33852408605</c:v>
                </c:pt>
                <c:pt idx="1752">
                  <c:v>271310.33852408605</c:v>
                </c:pt>
                <c:pt idx="1753">
                  <c:v>271310.33852408605</c:v>
                </c:pt>
                <c:pt idx="1754">
                  <c:v>271310.33852408611</c:v>
                </c:pt>
                <c:pt idx="1755">
                  <c:v>271310.33852408617</c:v>
                </c:pt>
                <c:pt idx="1756">
                  <c:v>271310.33852408617</c:v>
                </c:pt>
                <c:pt idx="1757">
                  <c:v>271310.33852408628</c:v>
                </c:pt>
                <c:pt idx="1758">
                  <c:v>271310.33852408628</c:v>
                </c:pt>
                <c:pt idx="1759">
                  <c:v>271310.33852408634</c:v>
                </c:pt>
                <c:pt idx="1760">
                  <c:v>271310.33852408634</c:v>
                </c:pt>
                <c:pt idx="1761">
                  <c:v>271310.33852408634</c:v>
                </c:pt>
                <c:pt idx="1762">
                  <c:v>271310.33852408634</c:v>
                </c:pt>
                <c:pt idx="1763">
                  <c:v>271310.33852408634</c:v>
                </c:pt>
                <c:pt idx="1764">
                  <c:v>271310.33852408634</c:v>
                </c:pt>
                <c:pt idx="1765">
                  <c:v>271310.33852408634</c:v>
                </c:pt>
                <c:pt idx="1766">
                  <c:v>271310.33852408634</c:v>
                </c:pt>
                <c:pt idx="1767">
                  <c:v>271310.33852408634</c:v>
                </c:pt>
                <c:pt idx="1768">
                  <c:v>271310.33852408634</c:v>
                </c:pt>
                <c:pt idx="1769">
                  <c:v>271310.33852408634</c:v>
                </c:pt>
                <c:pt idx="1770">
                  <c:v>271310.33852408634</c:v>
                </c:pt>
                <c:pt idx="1771">
                  <c:v>271310.33852408634</c:v>
                </c:pt>
                <c:pt idx="1772">
                  <c:v>271310.33852408634</c:v>
                </c:pt>
                <c:pt idx="1773">
                  <c:v>271310.33852408634</c:v>
                </c:pt>
                <c:pt idx="1774">
                  <c:v>271310.33852408634</c:v>
                </c:pt>
                <c:pt idx="1775">
                  <c:v>271310.33852408634</c:v>
                </c:pt>
                <c:pt idx="1776">
                  <c:v>271310.33852408634</c:v>
                </c:pt>
                <c:pt idx="1777">
                  <c:v>271310.33852408634</c:v>
                </c:pt>
                <c:pt idx="1778">
                  <c:v>271310.33852408634</c:v>
                </c:pt>
                <c:pt idx="1779">
                  <c:v>271310.33852408634</c:v>
                </c:pt>
                <c:pt idx="1780">
                  <c:v>271310.33852408634</c:v>
                </c:pt>
                <c:pt idx="1781">
                  <c:v>271310.33852408634</c:v>
                </c:pt>
                <c:pt idx="1782">
                  <c:v>271310.33852408634</c:v>
                </c:pt>
                <c:pt idx="1783">
                  <c:v>271310.33852408634</c:v>
                </c:pt>
                <c:pt idx="1784">
                  <c:v>271310.33852408634</c:v>
                </c:pt>
                <c:pt idx="1785">
                  <c:v>271310.33852408634</c:v>
                </c:pt>
                <c:pt idx="1786">
                  <c:v>271310.33852408634</c:v>
                </c:pt>
                <c:pt idx="1787">
                  <c:v>271310.33852408634</c:v>
                </c:pt>
                <c:pt idx="1788">
                  <c:v>271310.33852408634</c:v>
                </c:pt>
                <c:pt idx="1789">
                  <c:v>271310.33852408634</c:v>
                </c:pt>
                <c:pt idx="1790">
                  <c:v>271310.33852408634</c:v>
                </c:pt>
                <c:pt idx="1791">
                  <c:v>271310.33852408634</c:v>
                </c:pt>
                <c:pt idx="1792">
                  <c:v>271310.33852408634</c:v>
                </c:pt>
                <c:pt idx="1793">
                  <c:v>271310.33852408634</c:v>
                </c:pt>
                <c:pt idx="1794">
                  <c:v>271310.33852408634</c:v>
                </c:pt>
                <c:pt idx="1795">
                  <c:v>271310.33852408634</c:v>
                </c:pt>
                <c:pt idx="1796">
                  <c:v>271310.33852408634</c:v>
                </c:pt>
                <c:pt idx="1797">
                  <c:v>271310.33852408634</c:v>
                </c:pt>
                <c:pt idx="1798">
                  <c:v>271310.33852408634</c:v>
                </c:pt>
                <c:pt idx="1799">
                  <c:v>271310.33852408634</c:v>
                </c:pt>
                <c:pt idx="1800">
                  <c:v>271310.33852408634</c:v>
                </c:pt>
                <c:pt idx="1801">
                  <c:v>271310.33852408634</c:v>
                </c:pt>
                <c:pt idx="1802">
                  <c:v>271310.33852408634</c:v>
                </c:pt>
                <c:pt idx="1803">
                  <c:v>271310.33852408634</c:v>
                </c:pt>
                <c:pt idx="1804">
                  <c:v>271310.33852408634</c:v>
                </c:pt>
                <c:pt idx="1805">
                  <c:v>271310.33852408634</c:v>
                </c:pt>
                <c:pt idx="1806">
                  <c:v>271310.33852408634</c:v>
                </c:pt>
                <c:pt idx="1807">
                  <c:v>271310.33852408634</c:v>
                </c:pt>
                <c:pt idx="1808">
                  <c:v>271310.33852408634</c:v>
                </c:pt>
                <c:pt idx="1809">
                  <c:v>271310.33852408634</c:v>
                </c:pt>
                <c:pt idx="1810">
                  <c:v>271310.33852408634</c:v>
                </c:pt>
                <c:pt idx="1811">
                  <c:v>271310.33852408634</c:v>
                </c:pt>
                <c:pt idx="1812">
                  <c:v>271310.33852408634</c:v>
                </c:pt>
                <c:pt idx="1813">
                  <c:v>271310.33852408634</c:v>
                </c:pt>
                <c:pt idx="1814">
                  <c:v>271310.33852408634</c:v>
                </c:pt>
                <c:pt idx="1815">
                  <c:v>271310.33852408634</c:v>
                </c:pt>
                <c:pt idx="1816">
                  <c:v>271310.33852408634</c:v>
                </c:pt>
                <c:pt idx="1817">
                  <c:v>271310.33852408634</c:v>
                </c:pt>
                <c:pt idx="1818">
                  <c:v>271310.33852408634</c:v>
                </c:pt>
                <c:pt idx="1819">
                  <c:v>271310.33852408634</c:v>
                </c:pt>
                <c:pt idx="1820">
                  <c:v>271310.33852408634</c:v>
                </c:pt>
                <c:pt idx="1821">
                  <c:v>271310.33852408634</c:v>
                </c:pt>
                <c:pt idx="1822">
                  <c:v>271310.33852408634</c:v>
                </c:pt>
                <c:pt idx="1823">
                  <c:v>271310.33852408634</c:v>
                </c:pt>
                <c:pt idx="1824">
                  <c:v>271310.33852408634</c:v>
                </c:pt>
                <c:pt idx="1825">
                  <c:v>271310.33852408634</c:v>
                </c:pt>
                <c:pt idx="1826">
                  <c:v>271310.33852408634</c:v>
                </c:pt>
                <c:pt idx="1827">
                  <c:v>271310.33852408634</c:v>
                </c:pt>
                <c:pt idx="1828">
                  <c:v>271310.33852408634</c:v>
                </c:pt>
                <c:pt idx="1829">
                  <c:v>271310.33852408634</c:v>
                </c:pt>
                <c:pt idx="1830">
                  <c:v>271310.33852408634</c:v>
                </c:pt>
                <c:pt idx="1831">
                  <c:v>271310.33852408634</c:v>
                </c:pt>
                <c:pt idx="1832">
                  <c:v>271310.33852408634</c:v>
                </c:pt>
                <c:pt idx="1833">
                  <c:v>271310.33852408634</c:v>
                </c:pt>
                <c:pt idx="1834">
                  <c:v>271310.33852408634</c:v>
                </c:pt>
                <c:pt idx="1835">
                  <c:v>271310.33852408634</c:v>
                </c:pt>
                <c:pt idx="1836">
                  <c:v>271310.33852408634</c:v>
                </c:pt>
                <c:pt idx="1837">
                  <c:v>271310.33852408634</c:v>
                </c:pt>
                <c:pt idx="1838">
                  <c:v>271310.33852408634</c:v>
                </c:pt>
                <c:pt idx="1839">
                  <c:v>271310.33852408634</c:v>
                </c:pt>
                <c:pt idx="1840">
                  <c:v>271310.33852408634</c:v>
                </c:pt>
                <c:pt idx="1841">
                  <c:v>271310.33852408634</c:v>
                </c:pt>
                <c:pt idx="1842">
                  <c:v>271310.33852408634</c:v>
                </c:pt>
                <c:pt idx="1843">
                  <c:v>271310.33852408634</c:v>
                </c:pt>
                <c:pt idx="1844">
                  <c:v>271310.33852408634</c:v>
                </c:pt>
                <c:pt idx="1845">
                  <c:v>271310.33852408634</c:v>
                </c:pt>
                <c:pt idx="1846">
                  <c:v>271310.33852408634</c:v>
                </c:pt>
                <c:pt idx="1847">
                  <c:v>271310.33852408634</c:v>
                </c:pt>
                <c:pt idx="1848">
                  <c:v>271310.33852408634</c:v>
                </c:pt>
                <c:pt idx="1849">
                  <c:v>271310.33852408634</c:v>
                </c:pt>
                <c:pt idx="1850">
                  <c:v>271310.33852408634</c:v>
                </c:pt>
                <c:pt idx="1851">
                  <c:v>271310.33852408634</c:v>
                </c:pt>
                <c:pt idx="1852">
                  <c:v>271310.33852408634</c:v>
                </c:pt>
                <c:pt idx="1853">
                  <c:v>271310.33852408634</c:v>
                </c:pt>
                <c:pt idx="1854">
                  <c:v>271310.33852408634</c:v>
                </c:pt>
                <c:pt idx="1855">
                  <c:v>271310.33852408634</c:v>
                </c:pt>
                <c:pt idx="1856">
                  <c:v>271310.33852408634</c:v>
                </c:pt>
                <c:pt idx="1857">
                  <c:v>271310.33852408634</c:v>
                </c:pt>
                <c:pt idx="1858">
                  <c:v>271310.33852408634</c:v>
                </c:pt>
                <c:pt idx="1859">
                  <c:v>271310.33852408634</c:v>
                </c:pt>
                <c:pt idx="1860">
                  <c:v>271310.33852408634</c:v>
                </c:pt>
                <c:pt idx="1861">
                  <c:v>271310.33852408634</c:v>
                </c:pt>
                <c:pt idx="1862">
                  <c:v>271310.33852408634</c:v>
                </c:pt>
                <c:pt idx="1863">
                  <c:v>271310.33852408634</c:v>
                </c:pt>
                <c:pt idx="1864">
                  <c:v>271310.33852408634</c:v>
                </c:pt>
                <c:pt idx="1865">
                  <c:v>271310.33852408634</c:v>
                </c:pt>
                <c:pt idx="1866">
                  <c:v>271310.33852408634</c:v>
                </c:pt>
                <c:pt idx="1867">
                  <c:v>271310.33852408634</c:v>
                </c:pt>
                <c:pt idx="1868">
                  <c:v>271310.33852408634</c:v>
                </c:pt>
                <c:pt idx="1869">
                  <c:v>271310.33852408634</c:v>
                </c:pt>
                <c:pt idx="1870">
                  <c:v>271310.33852408634</c:v>
                </c:pt>
                <c:pt idx="1871">
                  <c:v>271310.33852408634</c:v>
                </c:pt>
                <c:pt idx="1872">
                  <c:v>271310.33852408634</c:v>
                </c:pt>
                <c:pt idx="1873">
                  <c:v>271310.33852408634</c:v>
                </c:pt>
                <c:pt idx="1874">
                  <c:v>271310.33852408634</c:v>
                </c:pt>
                <c:pt idx="1875">
                  <c:v>271310.33852408634</c:v>
                </c:pt>
                <c:pt idx="1876">
                  <c:v>271310.33852408634</c:v>
                </c:pt>
                <c:pt idx="1877">
                  <c:v>271310.33852408634</c:v>
                </c:pt>
                <c:pt idx="1878">
                  <c:v>271310.33852408634</c:v>
                </c:pt>
                <c:pt idx="1879">
                  <c:v>271310.33852408634</c:v>
                </c:pt>
                <c:pt idx="1880">
                  <c:v>271310.33852408634</c:v>
                </c:pt>
                <c:pt idx="1881">
                  <c:v>271310.33852408634</c:v>
                </c:pt>
                <c:pt idx="1882">
                  <c:v>271310.33852408634</c:v>
                </c:pt>
                <c:pt idx="1883">
                  <c:v>271310.33852408634</c:v>
                </c:pt>
                <c:pt idx="1884">
                  <c:v>271310.33852408634</c:v>
                </c:pt>
                <c:pt idx="1885">
                  <c:v>271310.33852408634</c:v>
                </c:pt>
                <c:pt idx="1886">
                  <c:v>271310.33852408634</c:v>
                </c:pt>
                <c:pt idx="1887">
                  <c:v>271310.33852408634</c:v>
                </c:pt>
                <c:pt idx="1888">
                  <c:v>271310.33852408634</c:v>
                </c:pt>
                <c:pt idx="1889">
                  <c:v>271310.33852408634</c:v>
                </c:pt>
                <c:pt idx="1890">
                  <c:v>271310.33852408634</c:v>
                </c:pt>
                <c:pt idx="1891">
                  <c:v>271310.33852408634</c:v>
                </c:pt>
                <c:pt idx="1892">
                  <c:v>271310.33852408634</c:v>
                </c:pt>
                <c:pt idx="1893">
                  <c:v>271310.33852408634</c:v>
                </c:pt>
                <c:pt idx="1894">
                  <c:v>271310.33852408634</c:v>
                </c:pt>
                <c:pt idx="1895">
                  <c:v>271310.33852408634</c:v>
                </c:pt>
                <c:pt idx="1896">
                  <c:v>271310.33852408634</c:v>
                </c:pt>
                <c:pt idx="1897">
                  <c:v>271310.33852408634</c:v>
                </c:pt>
                <c:pt idx="1898">
                  <c:v>271310.33852408634</c:v>
                </c:pt>
                <c:pt idx="1899">
                  <c:v>271310.33852408634</c:v>
                </c:pt>
                <c:pt idx="1900">
                  <c:v>271310.33852408634</c:v>
                </c:pt>
                <c:pt idx="1901">
                  <c:v>271310.33852408634</c:v>
                </c:pt>
                <c:pt idx="1902">
                  <c:v>271310.33852408634</c:v>
                </c:pt>
                <c:pt idx="1903">
                  <c:v>271310.33852408634</c:v>
                </c:pt>
                <c:pt idx="1904">
                  <c:v>271310.33852408634</c:v>
                </c:pt>
                <c:pt idx="1905">
                  <c:v>271310.33852408634</c:v>
                </c:pt>
                <c:pt idx="1906">
                  <c:v>271310.33852408634</c:v>
                </c:pt>
                <c:pt idx="1907">
                  <c:v>271310.33852408634</c:v>
                </c:pt>
                <c:pt idx="1908">
                  <c:v>271310.33852408634</c:v>
                </c:pt>
                <c:pt idx="1909">
                  <c:v>271310.33852408634</c:v>
                </c:pt>
                <c:pt idx="1910">
                  <c:v>271310.33852408634</c:v>
                </c:pt>
                <c:pt idx="1911">
                  <c:v>271310.33852408634</c:v>
                </c:pt>
                <c:pt idx="1912">
                  <c:v>271310.33852408634</c:v>
                </c:pt>
                <c:pt idx="1913">
                  <c:v>271310.33852408634</c:v>
                </c:pt>
                <c:pt idx="1914">
                  <c:v>271310.33852408634</c:v>
                </c:pt>
                <c:pt idx="1915">
                  <c:v>271310.33852408634</c:v>
                </c:pt>
                <c:pt idx="1916">
                  <c:v>271310.33852408634</c:v>
                </c:pt>
                <c:pt idx="1917">
                  <c:v>271310.33852408634</c:v>
                </c:pt>
                <c:pt idx="1918">
                  <c:v>271310.33852408634</c:v>
                </c:pt>
                <c:pt idx="1919">
                  <c:v>271310.33852408634</c:v>
                </c:pt>
                <c:pt idx="1920">
                  <c:v>271310.33852408634</c:v>
                </c:pt>
                <c:pt idx="1921">
                  <c:v>271310.33852408634</c:v>
                </c:pt>
                <c:pt idx="1922">
                  <c:v>271310.33852408634</c:v>
                </c:pt>
                <c:pt idx="1923">
                  <c:v>271310.33852408634</c:v>
                </c:pt>
                <c:pt idx="1924">
                  <c:v>271310.33852408634</c:v>
                </c:pt>
                <c:pt idx="1925">
                  <c:v>271310.33852408634</c:v>
                </c:pt>
                <c:pt idx="1926">
                  <c:v>271310.33852408634</c:v>
                </c:pt>
                <c:pt idx="1927">
                  <c:v>271310.33852408634</c:v>
                </c:pt>
                <c:pt idx="1928">
                  <c:v>271310.33852408634</c:v>
                </c:pt>
                <c:pt idx="1929">
                  <c:v>271310.33852408634</c:v>
                </c:pt>
                <c:pt idx="1930">
                  <c:v>271310.33852408634</c:v>
                </c:pt>
                <c:pt idx="1931">
                  <c:v>271310.33852408634</c:v>
                </c:pt>
                <c:pt idx="1932">
                  <c:v>271310.33852408634</c:v>
                </c:pt>
                <c:pt idx="1933">
                  <c:v>271310.33852408634</c:v>
                </c:pt>
                <c:pt idx="1934">
                  <c:v>271310.33852408634</c:v>
                </c:pt>
                <c:pt idx="1935">
                  <c:v>271310.33852408634</c:v>
                </c:pt>
                <c:pt idx="1936">
                  <c:v>271310.33852408634</c:v>
                </c:pt>
                <c:pt idx="1937">
                  <c:v>271310.33852408634</c:v>
                </c:pt>
                <c:pt idx="1938">
                  <c:v>271310.33852408634</c:v>
                </c:pt>
                <c:pt idx="1939">
                  <c:v>271310.33852408634</c:v>
                </c:pt>
                <c:pt idx="1940">
                  <c:v>271310.33852408634</c:v>
                </c:pt>
                <c:pt idx="1941">
                  <c:v>271310.33852408634</c:v>
                </c:pt>
                <c:pt idx="1942">
                  <c:v>271310.33852408634</c:v>
                </c:pt>
                <c:pt idx="1943">
                  <c:v>271310.33852408634</c:v>
                </c:pt>
                <c:pt idx="1944">
                  <c:v>271310.33852408634</c:v>
                </c:pt>
                <c:pt idx="1945">
                  <c:v>271310.33852408634</c:v>
                </c:pt>
                <c:pt idx="1946">
                  <c:v>271310.33852408634</c:v>
                </c:pt>
                <c:pt idx="1947">
                  <c:v>271310.33852408634</c:v>
                </c:pt>
                <c:pt idx="1948">
                  <c:v>271310.33852408634</c:v>
                </c:pt>
                <c:pt idx="1949">
                  <c:v>271310.33852408634</c:v>
                </c:pt>
                <c:pt idx="1950">
                  <c:v>271310.33852408634</c:v>
                </c:pt>
                <c:pt idx="1951">
                  <c:v>271310.33852408634</c:v>
                </c:pt>
                <c:pt idx="1952">
                  <c:v>271310.33852408634</c:v>
                </c:pt>
                <c:pt idx="1953">
                  <c:v>271310.33852408634</c:v>
                </c:pt>
                <c:pt idx="1954">
                  <c:v>271310.33852408634</c:v>
                </c:pt>
                <c:pt idx="1955">
                  <c:v>271310.33852408634</c:v>
                </c:pt>
                <c:pt idx="1956">
                  <c:v>271310.33852408634</c:v>
                </c:pt>
                <c:pt idx="1957">
                  <c:v>271310.33852408634</c:v>
                </c:pt>
                <c:pt idx="1958">
                  <c:v>271310.33852408634</c:v>
                </c:pt>
                <c:pt idx="1959">
                  <c:v>271310.33852408634</c:v>
                </c:pt>
                <c:pt idx="1960">
                  <c:v>271310.33852408634</c:v>
                </c:pt>
                <c:pt idx="1961">
                  <c:v>271310.33852408634</c:v>
                </c:pt>
                <c:pt idx="1962">
                  <c:v>271310.33852408634</c:v>
                </c:pt>
                <c:pt idx="1963">
                  <c:v>271310.33852408634</c:v>
                </c:pt>
                <c:pt idx="1964">
                  <c:v>271310.33852408634</c:v>
                </c:pt>
                <c:pt idx="1965">
                  <c:v>271310.33852408634</c:v>
                </c:pt>
                <c:pt idx="1966">
                  <c:v>271310.33852408634</c:v>
                </c:pt>
                <c:pt idx="1967">
                  <c:v>271310.33852408634</c:v>
                </c:pt>
                <c:pt idx="1968">
                  <c:v>271310.33852408634</c:v>
                </c:pt>
                <c:pt idx="1969">
                  <c:v>271310.33852408634</c:v>
                </c:pt>
                <c:pt idx="1970">
                  <c:v>271310.33852408634</c:v>
                </c:pt>
                <c:pt idx="1971">
                  <c:v>271310.33852408634</c:v>
                </c:pt>
                <c:pt idx="1972">
                  <c:v>271310.33852408634</c:v>
                </c:pt>
                <c:pt idx="1973">
                  <c:v>271310.33852408634</c:v>
                </c:pt>
                <c:pt idx="1974">
                  <c:v>271310.33852408634</c:v>
                </c:pt>
                <c:pt idx="1975">
                  <c:v>271310.33852408634</c:v>
                </c:pt>
                <c:pt idx="1976">
                  <c:v>271310.33852408634</c:v>
                </c:pt>
                <c:pt idx="1977">
                  <c:v>271310.33852408634</c:v>
                </c:pt>
                <c:pt idx="1978">
                  <c:v>271310.33852408634</c:v>
                </c:pt>
                <c:pt idx="1979">
                  <c:v>271310.33852408634</c:v>
                </c:pt>
                <c:pt idx="1980">
                  <c:v>271310.33852408634</c:v>
                </c:pt>
                <c:pt idx="1981">
                  <c:v>271310.33852408634</c:v>
                </c:pt>
                <c:pt idx="1982">
                  <c:v>271310.33852408634</c:v>
                </c:pt>
                <c:pt idx="1983">
                  <c:v>271310.33852408634</c:v>
                </c:pt>
                <c:pt idx="1984">
                  <c:v>271310.33852408634</c:v>
                </c:pt>
                <c:pt idx="1985">
                  <c:v>271310.33852408634</c:v>
                </c:pt>
                <c:pt idx="1986">
                  <c:v>271310.33852408634</c:v>
                </c:pt>
                <c:pt idx="1987">
                  <c:v>271310.33852408634</c:v>
                </c:pt>
                <c:pt idx="1988">
                  <c:v>271310.33852408634</c:v>
                </c:pt>
                <c:pt idx="1989">
                  <c:v>271310.33852408634</c:v>
                </c:pt>
                <c:pt idx="1990">
                  <c:v>271310.33852408634</c:v>
                </c:pt>
                <c:pt idx="1991">
                  <c:v>271310.33852408634</c:v>
                </c:pt>
                <c:pt idx="1992">
                  <c:v>271310.33852408634</c:v>
                </c:pt>
                <c:pt idx="1993">
                  <c:v>271310.33852408634</c:v>
                </c:pt>
                <c:pt idx="1994">
                  <c:v>271310.33852408634</c:v>
                </c:pt>
                <c:pt idx="1995">
                  <c:v>271310.33852408634</c:v>
                </c:pt>
                <c:pt idx="1996">
                  <c:v>271310.33852408634</c:v>
                </c:pt>
                <c:pt idx="1997">
                  <c:v>271310.33852408634</c:v>
                </c:pt>
                <c:pt idx="1998">
                  <c:v>271310.33852408634</c:v>
                </c:pt>
                <c:pt idx="1999">
                  <c:v>271310.33852408634</c:v>
                </c:pt>
                <c:pt idx="2000">
                  <c:v>271310.33852408634</c:v>
                </c:pt>
                <c:pt idx="2001">
                  <c:v>271310.33852408634</c:v>
                </c:pt>
                <c:pt idx="2002">
                  <c:v>271310.33852408634</c:v>
                </c:pt>
                <c:pt idx="2003">
                  <c:v>271310.33852408634</c:v>
                </c:pt>
                <c:pt idx="2004">
                  <c:v>271310.33852408634</c:v>
                </c:pt>
                <c:pt idx="2005">
                  <c:v>271310.33852408634</c:v>
                </c:pt>
                <c:pt idx="2006">
                  <c:v>271310.33852408634</c:v>
                </c:pt>
                <c:pt idx="2007">
                  <c:v>271310.33852408634</c:v>
                </c:pt>
                <c:pt idx="2008">
                  <c:v>271310.33852408634</c:v>
                </c:pt>
                <c:pt idx="2009">
                  <c:v>271310.33852408634</c:v>
                </c:pt>
                <c:pt idx="2010">
                  <c:v>271310.33852408634</c:v>
                </c:pt>
                <c:pt idx="2011">
                  <c:v>271310.33852408634</c:v>
                </c:pt>
                <c:pt idx="2012">
                  <c:v>271310.33852408634</c:v>
                </c:pt>
                <c:pt idx="2013">
                  <c:v>271310.33852408634</c:v>
                </c:pt>
                <c:pt idx="2014">
                  <c:v>271310.33852408634</c:v>
                </c:pt>
                <c:pt idx="2015">
                  <c:v>271310.33852408634</c:v>
                </c:pt>
                <c:pt idx="2016">
                  <c:v>271310.33852408634</c:v>
                </c:pt>
                <c:pt idx="2017">
                  <c:v>271310.33852408634</c:v>
                </c:pt>
                <c:pt idx="2018">
                  <c:v>271310.33852408634</c:v>
                </c:pt>
                <c:pt idx="2019">
                  <c:v>271310.33852408634</c:v>
                </c:pt>
                <c:pt idx="2020">
                  <c:v>271310.33852408634</c:v>
                </c:pt>
                <c:pt idx="2021">
                  <c:v>271310.33852408634</c:v>
                </c:pt>
                <c:pt idx="2022">
                  <c:v>271310.33852408634</c:v>
                </c:pt>
                <c:pt idx="2023">
                  <c:v>271310.33852408634</c:v>
                </c:pt>
                <c:pt idx="2024">
                  <c:v>271310.33852408634</c:v>
                </c:pt>
                <c:pt idx="2025">
                  <c:v>271310.33852408634</c:v>
                </c:pt>
                <c:pt idx="2026">
                  <c:v>271310.33852408634</c:v>
                </c:pt>
                <c:pt idx="2027">
                  <c:v>271310.33852408634</c:v>
                </c:pt>
                <c:pt idx="2028">
                  <c:v>271310.33852408634</c:v>
                </c:pt>
                <c:pt idx="2029">
                  <c:v>271310.33852408634</c:v>
                </c:pt>
                <c:pt idx="2030">
                  <c:v>271310.33852408634</c:v>
                </c:pt>
                <c:pt idx="2031">
                  <c:v>271310.33852408634</c:v>
                </c:pt>
                <c:pt idx="2032">
                  <c:v>271310.33852408634</c:v>
                </c:pt>
                <c:pt idx="2033">
                  <c:v>271310.33852408634</c:v>
                </c:pt>
                <c:pt idx="2034">
                  <c:v>271310.33852408634</c:v>
                </c:pt>
                <c:pt idx="2035">
                  <c:v>271310.33852408634</c:v>
                </c:pt>
                <c:pt idx="2036">
                  <c:v>271310.33852408634</c:v>
                </c:pt>
                <c:pt idx="2037">
                  <c:v>271310.33852408634</c:v>
                </c:pt>
                <c:pt idx="2038">
                  <c:v>271310.33852408634</c:v>
                </c:pt>
                <c:pt idx="2039">
                  <c:v>271310.33852408634</c:v>
                </c:pt>
                <c:pt idx="2040">
                  <c:v>271310.33852408634</c:v>
                </c:pt>
                <c:pt idx="2041">
                  <c:v>271310.33852408634</c:v>
                </c:pt>
                <c:pt idx="2042">
                  <c:v>271310.33852408634</c:v>
                </c:pt>
                <c:pt idx="2043">
                  <c:v>271310.33852408634</c:v>
                </c:pt>
                <c:pt idx="2044">
                  <c:v>271310.33852408634</c:v>
                </c:pt>
                <c:pt idx="2045">
                  <c:v>271310.33852408634</c:v>
                </c:pt>
                <c:pt idx="2046">
                  <c:v>271310.33852408634</c:v>
                </c:pt>
                <c:pt idx="2047">
                  <c:v>271310.33852408634</c:v>
                </c:pt>
                <c:pt idx="2048">
                  <c:v>271310.33852408634</c:v>
                </c:pt>
                <c:pt idx="2049">
                  <c:v>271310.33852408634</c:v>
                </c:pt>
                <c:pt idx="2050">
                  <c:v>271310.33852408634</c:v>
                </c:pt>
                <c:pt idx="2051">
                  <c:v>271310.33852408634</c:v>
                </c:pt>
                <c:pt idx="2052">
                  <c:v>271310.33852408634</c:v>
                </c:pt>
                <c:pt idx="2053">
                  <c:v>271310.33852408634</c:v>
                </c:pt>
                <c:pt idx="2054">
                  <c:v>271310.33852408634</c:v>
                </c:pt>
                <c:pt idx="2055">
                  <c:v>271310.33852408634</c:v>
                </c:pt>
                <c:pt idx="2056">
                  <c:v>271310.33852408634</c:v>
                </c:pt>
                <c:pt idx="2057">
                  <c:v>271310.33852408634</c:v>
                </c:pt>
                <c:pt idx="2058">
                  <c:v>271310.33852408634</c:v>
                </c:pt>
                <c:pt idx="2059">
                  <c:v>271310.33852408634</c:v>
                </c:pt>
                <c:pt idx="2060">
                  <c:v>271310.33852408634</c:v>
                </c:pt>
                <c:pt idx="2061">
                  <c:v>271310.33852408634</c:v>
                </c:pt>
                <c:pt idx="2062">
                  <c:v>271310.33852408634</c:v>
                </c:pt>
                <c:pt idx="2063">
                  <c:v>271310.33852408634</c:v>
                </c:pt>
                <c:pt idx="2064">
                  <c:v>271310.33852408634</c:v>
                </c:pt>
                <c:pt idx="2065">
                  <c:v>271310.33852408634</c:v>
                </c:pt>
                <c:pt idx="2066">
                  <c:v>271310.33852408634</c:v>
                </c:pt>
                <c:pt idx="2067">
                  <c:v>271310.33852408634</c:v>
                </c:pt>
                <c:pt idx="2068">
                  <c:v>271310.33852408634</c:v>
                </c:pt>
                <c:pt idx="2069">
                  <c:v>271310.33852408634</c:v>
                </c:pt>
                <c:pt idx="2070">
                  <c:v>271310.33852408634</c:v>
                </c:pt>
                <c:pt idx="2071">
                  <c:v>271310.33852408634</c:v>
                </c:pt>
                <c:pt idx="2072">
                  <c:v>271310.33852408634</c:v>
                </c:pt>
                <c:pt idx="2073">
                  <c:v>271310.33852408634</c:v>
                </c:pt>
                <c:pt idx="2074">
                  <c:v>271310.33852408634</c:v>
                </c:pt>
                <c:pt idx="2075">
                  <c:v>271310.33852408634</c:v>
                </c:pt>
                <c:pt idx="2076">
                  <c:v>271310.33852408634</c:v>
                </c:pt>
                <c:pt idx="2077">
                  <c:v>271310.33852408634</c:v>
                </c:pt>
                <c:pt idx="2078">
                  <c:v>271310.33852408634</c:v>
                </c:pt>
                <c:pt idx="2079">
                  <c:v>271310.33852408634</c:v>
                </c:pt>
                <c:pt idx="2080">
                  <c:v>271310.33852408634</c:v>
                </c:pt>
                <c:pt idx="2081">
                  <c:v>271310.33852408634</c:v>
                </c:pt>
                <c:pt idx="2082">
                  <c:v>271310.33852408634</c:v>
                </c:pt>
                <c:pt idx="2083">
                  <c:v>271310.33852408634</c:v>
                </c:pt>
                <c:pt idx="2084">
                  <c:v>271310.33852408634</c:v>
                </c:pt>
                <c:pt idx="2085">
                  <c:v>271310.33852408634</c:v>
                </c:pt>
                <c:pt idx="2086">
                  <c:v>271310.33852408634</c:v>
                </c:pt>
                <c:pt idx="2087">
                  <c:v>271310.33852408634</c:v>
                </c:pt>
                <c:pt idx="2088">
                  <c:v>271310.33852408634</c:v>
                </c:pt>
                <c:pt idx="2089">
                  <c:v>271310.33852408634</c:v>
                </c:pt>
                <c:pt idx="2090">
                  <c:v>271310.33852408634</c:v>
                </c:pt>
                <c:pt idx="2091">
                  <c:v>271310.33852408634</c:v>
                </c:pt>
                <c:pt idx="2092">
                  <c:v>271310.33852408634</c:v>
                </c:pt>
                <c:pt idx="2093">
                  <c:v>271310.33852408634</c:v>
                </c:pt>
                <c:pt idx="2094">
                  <c:v>271310.33852408634</c:v>
                </c:pt>
                <c:pt idx="2095">
                  <c:v>271310.33852408634</c:v>
                </c:pt>
                <c:pt idx="2096">
                  <c:v>271310.33852408634</c:v>
                </c:pt>
                <c:pt idx="2097">
                  <c:v>271310.33852408634</c:v>
                </c:pt>
                <c:pt idx="2098">
                  <c:v>271310.33852408634</c:v>
                </c:pt>
                <c:pt idx="2099">
                  <c:v>271310.33852408634</c:v>
                </c:pt>
                <c:pt idx="2100">
                  <c:v>271310.33852408634</c:v>
                </c:pt>
                <c:pt idx="2101">
                  <c:v>271310.33852408634</c:v>
                </c:pt>
                <c:pt idx="2102">
                  <c:v>271310.33852408634</c:v>
                </c:pt>
                <c:pt idx="2103">
                  <c:v>271310.33852408634</c:v>
                </c:pt>
                <c:pt idx="2104">
                  <c:v>271310.33852408634</c:v>
                </c:pt>
                <c:pt idx="2105">
                  <c:v>271310.33852408634</c:v>
                </c:pt>
                <c:pt idx="2106">
                  <c:v>271310.33852408634</c:v>
                </c:pt>
                <c:pt idx="2107">
                  <c:v>271310.33852408634</c:v>
                </c:pt>
                <c:pt idx="2108">
                  <c:v>271310.33852408634</c:v>
                </c:pt>
                <c:pt idx="2109">
                  <c:v>271310.33852408634</c:v>
                </c:pt>
                <c:pt idx="2110">
                  <c:v>271310.33852408634</c:v>
                </c:pt>
                <c:pt idx="2111">
                  <c:v>271310.33852408634</c:v>
                </c:pt>
                <c:pt idx="2112">
                  <c:v>271310.33852408634</c:v>
                </c:pt>
                <c:pt idx="2113">
                  <c:v>271310.33852408634</c:v>
                </c:pt>
                <c:pt idx="2114">
                  <c:v>271310.33852408634</c:v>
                </c:pt>
                <c:pt idx="2115">
                  <c:v>271310.33852408634</c:v>
                </c:pt>
                <c:pt idx="2116">
                  <c:v>271310.33852408634</c:v>
                </c:pt>
                <c:pt idx="2117">
                  <c:v>271310.33852408634</c:v>
                </c:pt>
                <c:pt idx="2118">
                  <c:v>271310.33852408634</c:v>
                </c:pt>
                <c:pt idx="2119">
                  <c:v>271310.33852408634</c:v>
                </c:pt>
                <c:pt idx="2120">
                  <c:v>271310.33852408634</c:v>
                </c:pt>
                <c:pt idx="2121">
                  <c:v>271310.33852408634</c:v>
                </c:pt>
                <c:pt idx="2122">
                  <c:v>271310.33852408634</c:v>
                </c:pt>
                <c:pt idx="2123">
                  <c:v>271310.33852408634</c:v>
                </c:pt>
                <c:pt idx="2124">
                  <c:v>271310.33852408634</c:v>
                </c:pt>
                <c:pt idx="2125">
                  <c:v>271310.33852408634</c:v>
                </c:pt>
                <c:pt idx="2126">
                  <c:v>271310.33852408634</c:v>
                </c:pt>
                <c:pt idx="2127">
                  <c:v>271310.33852408634</c:v>
                </c:pt>
                <c:pt idx="2128">
                  <c:v>271310.33852408634</c:v>
                </c:pt>
                <c:pt idx="2129">
                  <c:v>271310.33852408634</c:v>
                </c:pt>
                <c:pt idx="2130">
                  <c:v>271310.33852408634</c:v>
                </c:pt>
                <c:pt idx="2131">
                  <c:v>271310.33852408634</c:v>
                </c:pt>
                <c:pt idx="2132">
                  <c:v>271310.33852408634</c:v>
                </c:pt>
                <c:pt idx="2133">
                  <c:v>271310.33852408634</c:v>
                </c:pt>
                <c:pt idx="2134">
                  <c:v>271310.33852408634</c:v>
                </c:pt>
                <c:pt idx="2135">
                  <c:v>271310.33852408634</c:v>
                </c:pt>
                <c:pt idx="2136">
                  <c:v>271310.33852408634</c:v>
                </c:pt>
                <c:pt idx="2137">
                  <c:v>271310.33852408634</c:v>
                </c:pt>
                <c:pt idx="2138">
                  <c:v>271310.33852408634</c:v>
                </c:pt>
                <c:pt idx="2139">
                  <c:v>271310.33852408634</c:v>
                </c:pt>
                <c:pt idx="2140">
                  <c:v>271310.33852408634</c:v>
                </c:pt>
                <c:pt idx="2141">
                  <c:v>271310.33852408634</c:v>
                </c:pt>
                <c:pt idx="2142">
                  <c:v>271310.33852408634</c:v>
                </c:pt>
                <c:pt idx="2143">
                  <c:v>271310.33852408634</c:v>
                </c:pt>
                <c:pt idx="2144">
                  <c:v>271310.33852408634</c:v>
                </c:pt>
                <c:pt idx="2145">
                  <c:v>271310.33852408634</c:v>
                </c:pt>
                <c:pt idx="2146">
                  <c:v>271310.33852408634</c:v>
                </c:pt>
                <c:pt idx="2147">
                  <c:v>271310.33852408634</c:v>
                </c:pt>
                <c:pt idx="2148">
                  <c:v>271310.33852408634</c:v>
                </c:pt>
                <c:pt idx="2149">
                  <c:v>271310.33852408634</c:v>
                </c:pt>
                <c:pt idx="2150">
                  <c:v>271310.33852408634</c:v>
                </c:pt>
                <c:pt idx="2151">
                  <c:v>271310.33852408634</c:v>
                </c:pt>
                <c:pt idx="2152">
                  <c:v>271310.33852408634</c:v>
                </c:pt>
                <c:pt idx="2153">
                  <c:v>271310.33852408634</c:v>
                </c:pt>
                <c:pt idx="2154">
                  <c:v>271310.33852408634</c:v>
                </c:pt>
                <c:pt idx="2155">
                  <c:v>271310.33852408634</c:v>
                </c:pt>
                <c:pt idx="2156">
                  <c:v>271310.33852408634</c:v>
                </c:pt>
                <c:pt idx="2157">
                  <c:v>271310.33852408634</c:v>
                </c:pt>
                <c:pt idx="2158">
                  <c:v>271310.33852408634</c:v>
                </c:pt>
                <c:pt idx="2159">
                  <c:v>271310.33852408634</c:v>
                </c:pt>
                <c:pt idx="2160">
                  <c:v>271310.33852408634</c:v>
                </c:pt>
                <c:pt idx="2161">
                  <c:v>271310.33852408634</c:v>
                </c:pt>
                <c:pt idx="2162">
                  <c:v>271310.33852408634</c:v>
                </c:pt>
                <c:pt idx="2163">
                  <c:v>271310.33852408634</c:v>
                </c:pt>
                <c:pt idx="2164">
                  <c:v>271310.33852408634</c:v>
                </c:pt>
                <c:pt idx="2165">
                  <c:v>271310.33852408634</c:v>
                </c:pt>
                <c:pt idx="2166">
                  <c:v>271310.33852408634</c:v>
                </c:pt>
                <c:pt idx="2167">
                  <c:v>271310.33852408634</c:v>
                </c:pt>
                <c:pt idx="2168">
                  <c:v>271310.33852408634</c:v>
                </c:pt>
                <c:pt idx="2169">
                  <c:v>271310.33852408634</c:v>
                </c:pt>
                <c:pt idx="2170">
                  <c:v>271310.33852408634</c:v>
                </c:pt>
                <c:pt idx="2171">
                  <c:v>271310.33852408634</c:v>
                </c:pt>
                <c:pt idx="2172">
                  <c:v>271310.33852408634</c:v>
                </c:pt>
                <c:pt idx="2173">
                  <c:v>271310.33852408634</c:v>
                </c:pt>
                <c:pt idx="2174">
                  <c:v>271310.33852408634</c:v>
                </c:pt>
                <c:pt idx="2175">
                  <c:v>271310.33852408634</c:v>
                </c:pt>
                <c:pt idx="2176">
                  <c:v>271310.33852408634</c:v>
                </c:pt>
                <c:pt idx="2177">
                  <c:v>271310.33852408634</c:v>
                </c:pt>
                <c:pt idx="2178">
                  <c:v>271310.33852408634</c:v>
                </c:pt>
                <c:pt idx="2179">
                  <c:v>271310.33852408634</c:v>
                </c:pt>
                <c:pt idx="2180">
                  <c:v>271310.33852408634</c:v>
                </c:pt>
                <c:pt idx="2181">
                  <c:v>271310.33852408634</c:v>
                </c:pt>
                <c:pt idx="2182">
                  <c:v>271310.33852408634</c:v>
                </c:pt>
                <c:pt idx="2183">
                  <c:v>271310.33852408634</c:v>
                </c:pt>
                <c:pt idx="2184">
                  <c:v>271310.33852408634</c:v>
                </c:pt>
                <c:pt idx="2185">
                  <c:v>271310.33852408634</c:v>
                </c:pt>
                <c:pt idx="2186">
                  <c:v>271310.33852408634</c:v>
                </c:pt>
                <c:pt idx="2187">
                  <c:v>271310.33852408634</c:v>
                </c:pt>
                <c:pt idx="2188">
                  <c:v>271310.33852408634</c:v>
                </c:pt>
                <c:pt idx="2189">
                  <c:v>271310.33852408634</c:v>
                </c:pt>
                <c:pt idx="2190">
                  <c:v>271310.33852408634</c:v>
                </c:pt>
                <c:pt idx="2191">
                  <c:v>271310.33852408634</c:v>
                </c:pt>
                <c:pt idx="2192">
                  <c:v>271310.33852408634</c:v>
                </c:pt>
                <c:pt idx="2193">
                  <c:v>271310.33852408634</c:v>
                </c:pt>
                <c:pt idx="2194">
                  <c:v>271310.33852408634</c:v>
                </c:pt>
                <c:pt idx="2195">
                  <c:v>271310.33852408634</c:v>
                </c:pt>
                <c:pt idx="2196">
                  <c:v>271310.33852408634</c:v>
                </c:pt>
                <c:pt idx="2197">
                  <c:v>271310.33852408634</c:v>
                </c:pt>
                <c:pt idx="2198">
                  <c:v>271310.33852408634</c:v>
                </c:pt>
                <c:pt idx="2199">
                  <c:v>271310.33852408634</c:v>
                </c:pt>
                <c:pt idx="2200">
                  <c:v>271310.33852408634</c:v>
                </c:pt>
                <c:pt idx="2201">
                  <c:v>271310.33852408634</c:v>
                </c:pt>
                <c:pt idx="2202">
                  <c:v>271310.33852408634</c:v>
                </c:pt>
                <c:pt idx="2203">
                  <c:v>271310.33852408634</c:v>
                </c:pt>
                <c:pt idx="2204">
                  <c:v>271310.33852408634</c:v>
                </c:pt>
                <c:pt idx="2205">
                  <c:v>271310.33852408634</c:v>
                </c:pt>
                <c:pt idx="2206">
                  <c:v>271310.33852408634</c:v>
                </c:pt>
                <c:pt idx="2207">
                  <c:v>271310.33852408634</c:v>
                </c:pt>
                <c:pt idx="2208">
                  <c:v>271310.33852408634</c:v>
                </c:pt>
                <c:pt idx="2209">
                  <c:v>271310.33852408634</c:v>
                </c:pt>
                <c:pt idx="2210">
                  <c:v>271310.33852408634</c:v>
                </c:pt>
                <c:pt idx="2211">
                  <c:v>271310.33852408634</c:v>
                </c:pt>
                <c:pt idx="2212">
                  <c:v>271310.33852408634</c:v>
                </c:pt>
                <c:pt idx="2213">
                  <c:v>271310.33852408634</c:v>
                </c:pt>
                <c:pt idx="2214">
                  <c:v>271310.33852408634</c:v>
                </c:pt>
                <c:pt idx="2215">
                  <c:v>271310.33852408634</c:v>
                </c:pt>
                <c:pt idx="2216">
                  <c:v>271310.33852408634</c:v>
                </c:pt>
                <c:pt idx="2217">
                  <c:v>271310.33852408634</c:v>
                </c:pt>
                <c:pt idx="2218">
                  <c:v>271310.33852408634</c:v>
                </c:pt>
                <c:pt idx="2219">
                  <c:v>271310.33852408634</c:v>
                </c:pt>
                <c:pt idx="2220">
                  <c:v>271310.33852408634</c:v>
                </c:pt>
                <c:pt idx="2221">
                  <c:v>271310.33852408634</c:v>
                </c:pt>
                <c:pt idx="2222">
                  <c:v>271310.33852408634</c:v>
                </c:pt>
                <c:pt idx="2223">
                  <c:v>271310.33852408634</c:v>
                </c:pt>
                <c:pt idx="2224">
                  <c:v>271310.33852408634</c:v>
                </c:pt>
                <c:pt idx="2225">
                  <c:v>271310.33852408634</c:v>
                </c:pt>
                <c:pt idx="2226">
                  <c:v>271310.33852408634</c:v>
                </c:pt>
                <c:pt idx="2227">
                  <c:v>271310.33852408634</c:v>
                </c:pt>
                <c:pt idx="2228">
                  <c:v>271310.33852408634</c:v>
                </c:pt>
                <c:pt idx="2229">
                  <c:v>271310.33852408634</c:v>
                </c:pt>
                <c:pt idx="2230">
                  <c:v>271310.33852408634</c:v>
                </c:pt>
                <c:pt idx="2231">
                  <c:v>271310.33852408634</c:v>
                </c:pt>
                <c:pt idx="2232">
                  <c:v>271310.33852408634</c:v>
                </c:pt>
                <c:pt idx="2233">
                  <c:v>271310.33852408634</c:v>
                </c:pt>
                <c:pt idx="2234">
                  <c:v>271310.33852408634</c:v>
                </c:pt>
                <c:pt idx="2235">
                  <c:v>271310.33852408634</c:v>
                </c:pt>
                <c:pt idx="2236">
                  <c:v>271310.33852408634</c:v>
                </c:pt>
                <c:pt idx="2237">
                  <c:v>271310.33852408634</c:v>
                </c:pt>
                <c:pt idx="2238">
                  <c:v>271310.33852408634</c:v>
                </c:pt>
                <c:pt idx="2239">
                  <c:v>271310.33852408634</c:v>
                </c:pt>
                <c:pt idx="2240">
                  <c:v>271310.33852408634</c:v>
                </c:pt>
                <c:pt idx="2241">
                  <c:v>271310.33852408634</c:v>
                </c:pt>
                <c:pt idx="2242">
                  <c:v>271310.33852408634</c:v>
                </c:pt>
                <c:pt idx="2243">
                  <c:v>271310.33852408634</c:v>
                </c:pt>
                <c:pt idx="2244">
                  <c:v>271310.33852408634</c:v>
                </c:pt>
                <c:pt idx="2245">
                  <c:v>271310.33852408634</c:v>
                </c:pt>
                <c:pt idx="2246">
                  <c:v>271310.33852408634</c:v>
                </c:pt>
                <c:pt idx="2247">
                  <c:v>271310.33852408634</c:v>
                </c:pt>
                <c:pt idx="2248">
                  <c:v>271310.33852408634</c:v>
                </c:pt>
                <c:pt idx="2249">
                  <c:v>271310.33852408634</c:v>
                </c:pt>
                <c:pt idx="2250">
                  <c:v>271310.33852408634</c:v>
                </c:pt>
                <c:pt idx="2251">
                  <c:v>271310.33852408634</c:v>
                </c:pt>
                <c:pt idx="2252">
                  <c:v>271310.33852408634</c:v>
                </c:pt>
                <c:pt idx="2253">
                  <c:v>271310.33852408634</c:v>
                </c:pt>
                <c:pt idx="2254">
                  <c:v>271310.33852408634</c:v>
                </c:pt>
                <c:pt idx="2255">
                  <c:v>271310.33852408634</c:v>
                </c:pt>
                <c:pt idx="2256">
                  <c:v>271310.33852408634</c:v>
                </c:pt>
                <c:pt idx="2257">
                  <c:v>271310.33852408634</c:v>
                </c:pt>
                <c:pt idx="2258">
                  <c:v>271310.33852408634</c:v>
                </c:pt>
                <c:pt idx="2259">
                  <c:v>271310.33852408634</c:v>
                </c:pt>
                <c:pt idx="2260">
                  <c:v>271310.33852408634</c:v>
                </c:pt>
                <c:pt idx="2261">
                  <c:v>271310.33852408634</c:v>
                </c:pt>
                <c:pt idx="2262">
                  <c:v>271310.33852408634</c:v>
                </c:pt>
                <c:pt idx="2263">
                  <c:v>271310.33852408634</c:v>
                </c:pt>
                <c:pt idx="2264">
                  <c:v>271310.33852408634</c:v>
                </c:pt>
                <c:pt idx="2265">
                  <c:v>271310.33852408634</c:v>
                </c:pt>
                <c:pt idx="2266">
                  <c:v>271310.33852408634</c:v>
                </c:pt>
                <c:pt idx="2267">
                  <c:v>271310.33852408634</c:v>
                </c:pt>
                <c:pt idx="2268">
                  <c:v>271310.33852408634</c:v>
                </c:pt>
                <c:pt idx="2269">
                  <c:v>271310.33852408634</c:v>
                </c:pt>
                <c:pt idx="2270">
                  <c:v>271310.33852408634</c:v>
                </c:pt>
                <c:pt idx="2271">
                  <c:v>271310.33852408634</c:v>
                </c:pt>
                <c:pt idx="2272">
                  <c:v>271310.33852408634</c:v>
                </c:pt>
                <c:pt idx="2273">
                  <c:v>271310.33852408634</c:v>
                </c:pt>
                <c:pt idx="2274">
                  <c:v>271310.33852408634</c:v>
                </c:pt>
                <c:pt idx="2275">
                  <c:v>271310.33852408634</c:v>
                </c:pt>
                <c:pt idx="2276">
                  <c:v>271310.33852408634</c:v>
                </c:pt>
                <c:pt idx="2277">
                  <c:v>271310.33852408634</c:v>
                </c:pt>
                <c:pt idx="2278">
                  <c:v>271310.33852408634</c:v>
                </c:pt>
                <c:pt idx="2279">
                  <c:v>271310.33852408634</c:v>
                </c:pt>
                <c:pt idx="2280">
                  <c:v>271310.33852408634</c:v>
                </c:pt>
                <c:pt idx="2281">
                  <c:v>271310.33852408634</c:v>
                </c:pt>
                <c:pt idx="2282">
                  <c:v>271310.33852408634</c:v>
                </c:pt>
                <c:pt idx="2283">
                  <c:v>271310.33852408634</c:v>
                </c:pt>
                <c:pt idx="2284">
                  <c:v>271310.33852408634</c:v>
                </c:pt>
                <c:pt idx="2285">
                  <c:v>271310.33852408634</c:v>
                </c:pt>
                <c:pt idx="2286">
                  <c:v>271310.33852408634</c:v>
                </c:pt>
                <c:pt idx="2287">
                  <c:v>271310.33852408634</c:v>
                </c:pt>
                <c:pt idx="2288">
                  <c:v>271310.33852408634</c:v>
                </c:pt>
                <c:pt idx="2289">
                  <c:v>271310.33852408634</c:v>
                </c:pt>
                <c:pt idx="2290">
                  <c:v>271310.33852408634</c:v>
                </c:pt>
                <c:pt idx="2291">
                  <c:v>271310.33852408634</c:v>
                </c:pt>
                <c:pt idx="2292">
                  <c:v>271310.33852408634</c:v>
                </c:pt>
                <c:pt idx="2293">
                  <c:v>271310.33852408634</c:v>
                </c:pt>
                <c:pt idx="2294">
                  <c:v>271310.33852408634</c:v>
                </c:pt>
                <c:pt idx="2295">
                  <c:v>271310.33852408634</c:v>
                </c:pt>
                <c:pt idx="2296">
                  <c:v>271310.33852408634</c:v>
                </c:pt>
                <c:pt idx="2297">
                  <c:v>271310.33852408634</c:v>
                </c:pt>
                <c:pt idx="2298">
                  <c:v>271310.33852408634</c:v>
                </c:pt>
                <c:pt idx="2299">
                  <c:v>271310.33852408634</c:v>
                </c:pt>
                <c:pt idx="2300">
                  <c:v>271310.33852408634</c:v>
                </c:pt>
                <c:pt idx="2301">
                  <c:v>271310.33852408634</c:v>
                </c:pt>
                <c:pt idx="2302">
                  <c:v>271310.33852408634</c:v>
                </c:pt>
                <c:pt idx="2303">
                  <c:v>271310.33852408634</c:v>
                </c:pt>
                <c:pt idx="2304">
                  <c:v>271310.33852408634</c:v>
                </c:pt>
                <c:pt idx="2305">
                  <c:v>271310.33852408634</c:v>
                </c:pt>
                <c:pt idx="2306">
                  <c:v>271310.33852408634</c:v>
                </c:pt>
                <c:pt idx="2307">
                  <c:v>271310.33852408634</c:v>
                </c:pt>
                <c:pt idx="2308">
                  <c:v>271310.33852408634</c:v>
                </c:pt>
                <c:pt idx="2309">
                  <c:v>271310.33852408634</c:v>
                </c:pt>
                <c:pt idx="2310">
                  <c:v>271310.33852408634</c:v>
                </c:pt>
                <c:pt idx="2311">
                  <c:v>271310.33852408634</c:v>
                </c:pt>
                <c:pt idx="2312">
                  <c:v>271310.33852408634</c:v>
                </c:pt>
                <c:pt idx="2313">
                  <c:v>271310.33852408634</c:v>
                </c:pt>
                <c:pt idx="2314">
                  <c:v>271310.33852408634</c:v>
                </c:pt>
                <c:pt idx="2315">
                  <c:v>271310.33852408634</c:v>
                </c:pt>
                <c:pt idx="2316">
                  <c:v>271310.33852408634</c:v>
                </c:pt>
                <c:pt idx="2317">
                  <c:v>271310.33852408634</c:v>
                </c:pt>
                <c:pt idx="2318">
                  <c:v>271310.33852408634</c:v>
                </c:pt>
                <c:pt idx="2319">
                  <c:v>271310.33852408634</c:v>
                </c:pt>
                <c:pt idx="2320">
                  <c:v>271310.33852408634</c:v>
                </c:pt>
                <c:pt idx="2321">
                  <c:v>271310.33852408634</c:v>
                </c:pt>
                <c:pt idx="2322">
                  <c:v>271310.33852408634</c:v>
                </c:pt>
                <c:pt idx="2323">
                  <c:v>271310.33852408634</c:v>
                </c:pt>
                <c:pt idx="2324">
                  <c:v>271310.33852408634</c:v>
                </c:pt>
                <c:pt idx="2325">
                  <c:v>271310.33852408634</c:v>
                </c:pt>
                <c:pt idx="2326">
                  <c:v>271310.33852408634</c:v>
                </c:pt>
                <c:pt idx="2327">
                  <c:v>271310.33852408634</c:v>
                </c:pt>
                <c:pt idx="2328">
                  <c:v>271310.33852408634</c:v>
                </c:pt>
                <c:pt idx="2329">
                  <c:v>271310.33852408634</c:v>
                </c:pt>
                <c:pt idx="2330">
                  <c:v>271310.33852408634</c:v>
                </c:pt>
                <c:pt idx="2331">
                  <c:v>271310.33852408634</c:v>
                </c:pt>
                <c:pt idx="2332">
                  <c:v>271310.33852408634</c:v>
                </c:pt>
                <c:pt idx="2333">
                  <c:v>271310.33852408634</c:v>
                </c:pt>
                <c:pt idx="2334">
                  <c:v>271310.33852408634</c:v>
                </c:pt>
                <c:pt idx="2335">
                  <c:v>271310.33852408634</c:v>
                </c:pt>
                <c:pt idx="2336">
                  <c:v>271310.33852408634</c:v>
                </c:pt>
                <c:pt idx="2337">
                  <c:v>271310.33852408634</c:v>
                </c:pt>
                <c:pt idx="2338">
                  <c:v>271310.33852408634</c:v>
                </c:pt>
                <c:pt idx="2339">
                  <c:v>271310.33852408634</c:v>
                </c:pt>
                <c:pt idx="2340">
                  <c:v>271310.33852408634</c:v>
                </c:pt>
                <c:pt idx="2341">
                  <c:v>271310.33852408634</c:v>
                </c:pt>
                <c:pt idx="2342">
                  <c:v>271310.33852408634</c:v>
                </c:pt>
                <c:pt idx="2343">
                  <c:v>271310.33852408634</c:v>
                </c:pt>
                <c:pt idx="2344">
                  <c:v>271310.33852408634</c:v>
                </c:pt>
                <c:pt idx="2345">
                  <c:v>271310.33852408634</c:v>
                </c:pt>
                <c:pt idx="2346">
                  <c:v>271310.33852408634</c:v>
                </c:pt>
                <c:pt idx="2347">
                  <c:v>271310.33852408634</c:v>
                </c:pt>
                <c:pt idx="2348">
                  <c:v>271310.33852408634</c:v>
                </c:pt>
                <c:pt idx="2349">
                  <c:v>271310.33852408634</c:v>
                </c:pt>
                <c:pt idx="2350">
                  <c:v>271310.33852408634</c:v>
                </c:pt>
                <c:pt idx="2351">
                  <c:v>271310.33852408634</c:v>
                </c:pt>
                <c:pt idx="2352">
                  <c:v>271310.33852408634</c:v>
                </c:pt>
                <c:pt idx="2353">
                  <c:v>271310.33852408634</c:v>
                </c:pt>
                <c:pt idx="2354">
                  <c:v>271310.33852408634</c:v>
                </c:pt>
                <c:pt idx="2355">
                  <c:v>271310.33852408634</c:v>
                </c:pt>
                <c:pt idx="2356">
                  <c:v>271310.33852408634</c:v>
                </c:pt>
                <c:pt idx="2357">
                  <c:v>271310.33852408634</c:v>
                </c:pt>
                <c:pt idx="2358">
                  <c:v>271310.33852408634</c:v>
                </c:pt>
                <c:pt idx="2359">
                  <c:v>271310.33852408634</c:v>
                </c:pt>
                <c:pt idx="2360">
                  <c:v>271310.33852408634</c:v>
                </c:pt>
                <c:pt idx="2361">
                  <c:v>271310.33852408634</c:v>
                </c:pt>
                <c:pt idx="2362">
                  <c:v>271310.33852408634</c:v>
                </c:pt>
                <c:pt idx="2363">
                  <c:v>271310.33852408634</c:v>
                </c:pt>
                <c:pt idx="2364">
                  <c:v>271310.33852408634</c:v>
                </c:pt>
                <c:pt idx="2365">
                  <c:v>271310.33852408634</c:v>
                </c:pt>
                <c:pt idx="2366">
                  <c:v>271310.33852408634</c:v>
                </c:pt>
                <c:pt idx="2367">
                  <c:v>271310.33852408634</c:v>
                </c:pt>
                <c:pt idx="2368">
                  <c:v>271310.33852408634</c:v>
                </c:pt>
                <c:pt idx="2369">
                  <c:v>271310.33852408634</c:v>
                </c:pt>
                <c:pt idx="2370">
                  <c:v>271310.33852408634</c:v>
                </c:pt>
                <c:pt idx="2371">
                  <c:v>271310.33852408634</c:v>
                </c:pt>
                <c:pt idx="2372">
                  <c:v>271310.33852408634</c:v>
                </c:pt>
                <c:pt idx="2373">
                  <c:v>271310.33852408634</c:v>
                </c:pt>
                <c:pt idx="2374">
                  <c:v>271310.33852408634</c:v>
                </c:pt>
                <c:pt idx="2375">
                  <c:v>271310.33852408634</c:v>
                </c:pt>
                <c:pt idx="2376">
                  <c:v>271310.33852408634</c:v>
                </c:pt>
                <c:pt idx="2377">
                  <c:v>271310.33852408634</c:v>
                </c:pt>
                <c:pt idx="2378">
                  <c:v>271310.33852408634</c:v>
                </c:pt>
                <c:pt idx="2379">
                  <c:v>271310.33852408634</c:v>
                </c:pt>
                <c:pt idx="2380">
                  <c:v>271310.33852408634</c:v>
                </c:pt>
                <c:pt idx="2381">
                  <c:v>271310.33852408634</c:v>
                </c:pt>
                <c:pt idx="2382">
                  <c:v>271310.33852408634</c:v>
                </c:pt>
                <c:pt idx="2383">
                  <c:v>271310.33852408634</c:v>
                </c:pt>
                <c:pt idx="2384">
                  <c:v>271310.33852408634</c:v>
                </c:pt>
                <c:pt idx="2385">
                  <c:v>271310.33852408634</c:v>
                </c:pt>
                <c:pt idx="2386">
                  <c:v>271310.33852408634</c:v>
                </c:pt>
                <c:pt idx="2387">
                  <c:v>271310.33852408634</c:v>
                </c:pt>
                <c:pt idx="2388">
                  <c:v>271310.33852408634</c:v>
                </c:pt>
                <c:pt idx="2389">
                  <c:v>271310.33852408634</c:v>
                </c:pt>
                <c:pt idx="2390">
                  <c:v>271310.33852408634</c:v>
                </c:pt>
                <c:pt idx="2391">
                  <c:v>271310.33852408634</c:v>
                </c:pt>
                <c:pt idx="2392">
                  <c:v>271310.33852408634</c:v>
                </c:pt>
                <c:pt idx="2393">
                  <c:v>271310.33852408634</c:v>
                </c:pt>
                <c:pt idx="2394">
                  <c:v>271310.33852408634</c:v>
                </c:pt>
                <c:pt idx="2395">
                  <c:v>271310.33852408634</c:v>
                </c:pt>
                <c:pt idx="2396">
                  <c:v>271310.33852408634</c:v>
                </c:pt>
                <c:pt idx="2397">
                  <c:v>271310.33852408634</c:v>
                </c:pt>
                <c:pt idx="2398">
                  <c:v>271310.33852408634</c:v>
                </c:pt>
                <c:pt idx="2399">
                  <c:v>271310.33852408634</c:v>
                </c:pt>
                <c:pt idx="2400">
                  <c:v>271310.33852408634</c:v>
                </c:pt>
                <c:pt idx="2401">
                  <c:v>271310.33852408634</c:v>
                </c:pt>
                <c:pt idx="2402">
                  <c:v>271310.33852408634</c:v>
                </c:pt>
                <c:pt idx="2403">
                  <c:v>271310.33852408634</c:v>
                </c:pt>
                <c:pt idx="2404">
                  <c:v>271310.33852408634</c:v>
                </c:pt>
                <c:pt idx="2405">
                  <c:v>271310.33852408634</c:v>
                </c:pt>
                <c:pt idx="2406">
                  <c:v>271310.33852408634</c:v>
                </c:pt>
                <c:pt idx="2407">
                  <c:v>271310.33852408634</c:v>
                </c:pt>
                <c:pt idx="2408">
                  <c:v>271310.33852408634</c:v>
                </c:pt>
                <c:pt idx="2409">
                  <c:v>271310.33852408634</c:v>
                </c:pt>
                <c:pt idx="2410">
                  <c:v>271310.33852408634</c:v>
                </c:pt>
                <c:pt idx="2411">
                  <c:v>271310.33852408634</c:v>
                </c:pt>
                <c:pt idx="2412">
                  <c:v>271310.33852408634</c:v>
                </c:pt>
                <c:pt idx="2413">
                  <c:v>271310.33852408634</c:v>
                </c:pt>
                <c:pt idx="2414">
                  <c:v>271310.33852408634</c:v>
                </c:pt>
                <c:pt idx="2415">
                  <c:v>271310.33852408634</c:v>
                </c:pt>
                <c:pt idx="2416">
                  <c:v>271310.33852408634</c:v>
                </c:pt>
                <c:pt idx="2417">
                  <c:v>271310.33852408634</c:v>
                </c:pt>
                <c:pt idx="2418">
                  <c:v>271310.33852408634</c:v>
                </c:pt>
                <c:pt idx="2419">
                  <c:v>271310.33852408634</c:v>
                </c:pt>
                <c:pt idx="2420">
                  <c:v>271310.33852408634</c:v>
                </c:pt>
                <c:pt idx="2421">
                  <c:v>271310.33852408634</c:v>
                </c:pt>
                <c:pt idx="2422">
                  <c:v>271310.33852408634</c:v>
                </c:pt>
                <c:pt idx="2423">
                  <c:v>271310.33852408634</c:v>
                </c:pt>
                <c:pt idx="2424">
                  <c:v>271310.33852408634</c:v>
                </c:pt>
                <c:pt idx="2425">
                  <c:v>271310.33852408634</c:v>
                </c:pt>
                <c:pt idx="2426">
                  <c:v>271310.33852408634</c:v>
                </c:pt>
                <c:pt idx="2427">
                  <c:v>271310.33852408634</c:v>
                </c:pt>
                <c:pt idx="2428">
                  <c:v>271310.33852408634</c:v>
                </c:pt>
                <c:pt idx="2429">
                  <c:v>271310.33852408634</c:v>
                </c:pt>
                <c:pt idx="2430">
                  <c:v>271310.33852408634</c:v>
                </c:pt>
                <c:pt idx="2431">
                  <c:v>271310.33852408634</c:v>
                </c:pt>
                <c:pt idx="2432">
                  <c:v>271310.33852408634</c:v>
                </c:pt>
                <c:pt idx="2433">
                  <c:v>271310.33852408634</c:v>
                </c:pt>
                <c:pt idx="2434">
                  <c:v>271310.33852408634</c:v>
                </c:pt>
                <c:pt idx="2435">
                  <c:v>271310.33852408634</c:v>
                </c:pt>
                <c:pt idx="2436">
                  <c:v>271310.33852408634</c:v>
                </c:pt>
                <c:pt idx="2437">
                  <c:v>271310.33852408634</c:v>
                </c:pt>
                <c:pt idx="2438">
                  <c:v>271310.33852408634</c:v>
                </c:pt>
                <c:pt idx="2439">
                  <c:v>271310.33852408634</c:v>
                </c:pt>
                <c:pt idx="2440">
                  <c:v>271310.33852408634</c:v>
                </c:pt>
                <c:pt idx="2441">
                  <c:v>271310.33852408634</c:v>
                </c:pt>
                <c:pt idx="2442">
                  <c:v>271310.33852408634</c:v>
                </c:pt>
                <c:pt idx="2443">
                  <c:v>271310.33852408634</c:v>
                </c:pt>
                <c:pt idx="2444">
                  <c:v>271310.33852408634</c:v>
                </c:pt>
                <c:pt idx="2445">
                  <c:v>271310.33852408634</c:v>
                </c:pt>
                <c:pt idx="2446">
                  <c:v>271310.33852408634</c:v>
                </c:pt>
                <c:pt idx="2447">
                  <c:v>271310.33852408634</c:v>
                </c:pt>
                <c:pt idx="2448">
                  <c:v>271310.33852408634</c:v>
                </c:pt>
                <c:pt idx="2449">
                  <c:v>271310.33852408634</c:v>
                </c:pt>
                <c:pt idx="2450">
                  <c:v>271310.33852408634</c:v>
                </c:pt>
                <c:pt idx="2451">
                  <c:v>271310.33852408634</c:v>
                </c:pt>
                <c:pt idx="2452">
                  <c:v>271310.33852408634</c:v>
                </c:pt>
                <c:pt idx="2453">
                  <c:v>271310.33852408634</c:v>
                </c:pt>
                <c:pt idx="2454">
                  <c:v>271310.33852408634</c:v>
                </c:pt>
                <c:pt idx="2455">
                  <c:v>271310.33852408634</c:v>
                </c:pt>
                <c:pt idx="2456">
                  <c:v>271310.33852408634</c:v>
                </c:pt>
                <c:pt idx="2457">
                  <c:v>271310.33852408634</c:v>
                </c:pt>
                <c:pt idx="2458">
                  <c:v>271310.33852408634</c:v>
                </c:pt>
                <c:pt idx="2459">
                  <c:v>271310.33852408634</c:v>
                </c:pt>
                <c:pt idx="2460">
                  <c:v>271310.33852408634</c:v>
                </c:pt>
                <c:pt idx="2461">
                  <c:v>271310.33852408634</c:v>
                </c:pt>
                <c:pt idx="2462">
                  <c:v>271310.33852408634</c:v>
                </c:pt>
                <c:pt idx="2463">
                  <c:v>271310.33852408634</c:v>
                </c:pt>
                <c:pt idx="2464">
                  <c:v>271310.33852408634</c:v>
                </c:pt>
                <c:pt idx="2465">
                  <c:v>271310.33852408634</c:v>
                </c:pt>
                <c:pt idx="2466">
                  <c:v>271310.33852408634</c:v>
                </c:pt>
                <c:pt idx="2467">
                  <c:v>271310.33852408634</c:v>
                </c:pt>
                <c:pt idx="2468">
                  <c:v>271310.33852408634</c:v>
                </c:pt>
                <c:pt idx="2469">
                  <c:v>271310.33852408634</c:v>
                </c:pt>
                <c:pt idx="2470">
                  <c:v>271310.33852408634</c:v>
                </c:pt>
                <c:pt idx="2471">
                  <c:v>271310.33852408634</c:v>
                </c:pt>
                <c:pt idx="2472">
                  <c:v>271310.33852408634</c:v>
                </c:pt>
                <c:pt idx="2473">
                  <c:v>271310.33852408634</c:v>
                </c:pt>
                <c:pt idx="2474">
                  <c:v>271310.33852408634</c:v>
                </c:pt>
                <c:pt idx="2475">
                  <c:v>271310.33852408634</c:v>
                </c:pt>
                <c:pt idx="2476">
                  <c:v>271310.33852408634</c:v>
                </c:pt>
                <c:pt idx="2477">
                  <c:v>271310.33852408634</c:v>
                </c:pt>
                <c:pt idx="2478">
                  <c:v>271310.33852408634</c:v>
                </c:pt>
                <c:pt idx="2479">
                  <c:v>271310.33852408634</c:v>
                </c:pt>
                <c:pt idx="2480">
                  <c:v>271310.33852408634</c:v>
                </c:pt>
                <c:pt idx="2481">
                  <c:v>271310.33852408634</c:v>
                </c:pt>
                <c:pt idx="2482">
                  <c:v>271310.33852408634</c:v>
                </c:pt>
                <c:pt idx="2483">
                  <c:v>271310.33852408634</c:v>
                </c:pt>
                <c:pt idx="2484">
                  <c:v>271310.33852408634</c:v>
                </c:pt>
                <c:pt idx="2485">
                  <c:v>271310.33852408634</c:v>
                </c:pt>
                <c:pt idx="2486">
                  <c:v>271310.33852408634</c:v>
                </c:pt>
                <c:pt idx="2487">
                  <c:v>271310.33852408634</c:v>
                </c:pt>
                <c:pt idx="2488">
                  <c:v>271310.33852408634</c:v>
                </c:pt>
                <c:pt idx="2489">
                  <c:v>271310.33852408634</c:v>
                </c:pt>
                <c:pt idx="2490">
                  <c:v>271310.33852408634</c:v>
                </c:pt>
                <c:pt idx="2491">
                  <c:v>271310.33852408634</c:v>
                </c:pt>
                <c:pt idx="2492">
                  <c:v>271310.33852408634</c:v>
                </c:pt>
                <c:pt idx="2493">
                  <c:v>271310.33852408634</c:v>
                </c:pt>
                <c:pt idx="2494">
                  <c:v>271310.33852408634</c:v>
                </c:pt>
                <c:pt idx="2495">
                  <c:v>271310.33852408634</c:v>
                </c:pt>
                <c:pt idx="2496">
                  <c:v>271310.33852408634</c:v>
                </c:pt>
                <c:pt idx="2497">
                  <c:v>271310.33852408634</c:v>
                </c:pt>
                <c:pt idx="2498">
                  <c:v>271310.33852408634</c:v>
                </c:pt>
                <c:pt idx="2499">
                  <c:v>271310.33852408634</c:v>
                </c:pt>
                <c:pt idx="2500">
                  <c:v>271310.33852408634</c:v>
                </c:pt>
                <c:pt idx="2501">
                  <c:v>271310.33852408634</c:v>
                </c:pt>
                <c:pt idx="2502">
                  <c:v>271310.33852408634</c:v>
                </c:pt>
                <c:pt idx="2503">
                  <c:v>271310.33852408634</c:v>
                </c:pt>
                <c:pt idx="2504">
                  <c:v>271310.33852408634</c:v>
                </c:pt>
                <c:pt idx="2505">
                  <c:v>271310.33852408634</c:v>
                </c:pt>
                <c:pt idx="2506">
                  <c:v>271310.33852408634</c:v>
                </c:pt>
                <c:pt idx="2507">
                  <c:v>271310.33852408634</c:v>
                </c:pt>
                <c:pt idx="2508">
                  <c:v>271310.33852408634</c:v>
                </c:pt>
                <c:pt idx="2509">
                  <c:v>271310.33852408634</c:v>
                </c:pt>
                <c:pt idx="2510">
                  <c:v>271310.33852408634</c:v>
                </c:pt>
                <c:pt idx="2511">
                  <c:v>271310.33852408634</c:v>
                </c:pt>
                <c:pt idx="2512">
                  <c:v>271310.33852408634</c:v>
                </c:pt>
                <c:pt idx="2513">
                  <c:v>271310.33852408634</c:v>
                </c:pt>
                <c:pt idx="2514">
                  <c:v>271310.33852408634</c:v>
                </c:pt>
                <c:pt idx="2515">
                  <c:v>271310.33852408634</c:v>
                </c:pt>
                <c:pt idx="2516">
                  <c:v>271310.33852408634</c:v>
                </c:pt>
                <c:pt idx="2517">
                  <c:v>271310.33852408634</c:v>
                </c:pt>
                <c:pt idx="2518">
                  <c:v>271310.33852408634</c:v>
                </c:pt>
                <c:pt idx="2519">
                  <c:v>271310.33852408634</c:v>
                </c:pt>
                <c:pt idx="2520">
                  <c:v>271310.33852408634</c:v>
                </c:pt>
                <c:pt idx="2521">
                  <c:v>271310.33852408634</c:v>
                </c:pt>
                <c:pt idx="2522">
                  <c:v>271310.33852408634</c:v>
                </c:pt>
                <c:pt idx="2523">
                  <c:v>271310.33852408634</c:v>
                </c:pt>
                <c:pt idx="2524">
                  <c:v>271310.33852408634</c:v>
                </c:pt>
                <c:pt idx="2525">
                  <c:v>271310.33852408634</c:v>
                </c:pt>
                <c:pt idx="2526">
                  <c:v>271310.33852408634</c:v>
                </c:pt>
                <c:pt idx="2527">
                  <c:v>271310.33852408634</c:v>
                </c:pt>
                <c:pt idx="2528">
                  <c:v>271310.33852408634</c:v>
                </c:pt>
                <c:pt idx="2529">
                  <c:v>271310.33852408634</c:v>
                </c:pt>
                <c:pt idx="2530">
                  <c:v>271310.33852408634</c:v>
                </c:pt>
                <c:pt idx="2531">
                  <c:v>271310.33852408634</c:v>
                </c:pt>
                <c:pt idx="2532">
                  <c:v>271310.33852408634</c:v>
                </c:pt>
                <c:pt idx="2533">
                  <c:v>271310.33852408634</c:v>
                </c:pt>
                <c:pt idx="2534">
                  <c:v>271310.33852408634</c:v>
                </c:pt>
                <c:pt idx="2535">
                  <c:v>271310.33852408634</c:v>
                </c:pt>
                <c:pt idx="2536">
                  <c:v>271310.33852408634</c:v>
                </c:pt>
                <c:pt idx="2537">
                  <c:v>271310.33852408634</c:v>
                </c:pt>
                <c:pt idx="2538">
                  <c:v>271310.33852408634</c:v>
                </c:pt>
                <c:pt idx="2539">
                  <c:v>271310.33852408634</c:v>
                </c:pt>
                <c:pt idx="2540">
                  <c:v>271310.33852408634</c:v>
                </c:pt>
                <c:pt idx="2541">
                  <c:v>271310.33852408634</c:v>
                </c:pt>
                <c:pt idx="2542">
                  <c:v>271310.33852408634</c:v>
                </c:pt>
                <c:pt idx="2543">
                  <c:v>271310.33852408634</c:v>
                </c:pt>
                <c:pt idx="2544">
                  <c:v>271310.33852408634</c:v>
                </c:pt>
                <c:pt idx="2545">
                  <c:v>271310.33852408634</c:v>
                </c:pt>
                <c:pt idx="2546">
                  <c:v>271310.33852408634</c:v>
                </c:pt>
                <c:pt idx="2547">
                  <c:v>271310.33852408634</c:v>
                </c:pt>
                <c:pt idx="2548">
                  <c:v>271310.33852408634</c:v>
                </c:pt>
                <c:pt idx="2549">
                  <c:v>271310.33852408634</c:v>
                </c:pt>
                <c:pt idx="2550">
                  <c:v>271310.33852408634</c:v>
                </c:pt>
                <c:pt idx="2551">
                  <c:v>271310.33852408634</c:v>
                </c:pt>
                <c:pt idx="2552">
                  <c:v>271310.33852408634</c:v>
                </c:pt>
                <c:pt idx="2553">
                  <c:v>271310.33852408634</c:v>
                </c:pt>
                <c:pt idx="2554">
                  <c:v>271310.33852408634</c:v>
                </c:pt>
                <c:pt idx="2555">
                  <c:v>271310.33852408634</c:v>
                </c:pt>
                <c:pt idx="2556">
                  <c:v>271310.33852408634</c:v>
                </c:pt>
                <c:pt idx="2557">
                  <c:v>271310.33852408634</c:v>
                </c:pt>
                <c:pt idx="2558">
                  <c:v>271310.33852408634</c:v>
                </c:pt>
                <c:pt idx="2559">
                  <c:v>271310.33852408634</c:v>
                </c:pt>
                <c:pt idx="2560">
                  <c:v>271310.33852408634</c:v>
                </c:pt>
                <c:pt idx="2561">
                  <c:v>271310.33852408634</c:v>
                </c:pt>
                <c:pt idx="2562">
                  <c:v>271310.33852408634</c:v>
                </c:pt>
                <c:pt idx="2563">
                  <c:v>271310.33852408634</c:v>
                </c:pt>
                <c:pt idx="2564">
                  <c:v>271310.33852408634</c:v>
                </c:pt>
                <c:pt idx="2565">
                  <c:v>271310.33852408634</c:v>
                </c:pt>
                <c:pt idx="2566">
                  <c:v>271310.33852408634</c:v>
                </c:pt>
                <c:pt idx="2567">
                  <c:v>271310.33852408634</c:v>
                </c:pt>
                <c:pt idx="2568">
                  <c:v>271310.33852408634</c:v>
                </c:pt>
                <c:pt idx="2569">
                  <c:v>271310.33852408634</c:v>
                </c:pt>
                <c:pt idx="2570">
                  <c:v>271310.33852408634</c:v>
                </c:pt>
                <c:pt idx="2571">
                  <c:v>271310.33852408634</c:v>
                </c:pt>
                <c:pt idx="2572">
                  <c:v>271310.33852408634</c:v>
                </c:pt>
                <c:pt idx="2573">
                  <c:v>271310.33852408634</c:v>
                </c:pt>
                <c:pt idx="2574">
                  <c:v>271310.33852408634</c:v>
                </c:pt>
                <c:pt idx="2575">
                  <c:v>271310.33852408634</c:v>
                </c:pt>
                <c:pt idx="2576">
                  <c:v>271310.33852408634</c:v>
                </c:pt>
                <c:pt idx="2577">
                  <c:v>271310.33852408634</c:v>
                </c:pt>
                <c:pt idx="2578">
                  <c:v>271310.33852408634</c:v>
                </c:pt>
                <c:pt idx="2579">
                  <c:v>271310.33852408634</c:v>
                </c:pt>
                <c:pt idx="2580">
                  <c:v>271310.33852408634</c:v>
                </c:pt>
                <c:pt idx="2581">
                  <c:v>271310.33852408634</c:v>
                </c:pt>
                <c:pt idx="2582">
                  <c:v>271310.33852408634</c:v>
                </c:pt>
                <c:pt idx="2583">
                  <c:v>271310.33852408634</c:v>
                </c:pt>
                <c:pt idx="2584">
                  <c:v>271310.33852408634</c:v>
                </c:pt>
                <c:pt idx="2585">
                  <c:v>271310.33852408634</c:v>
                </c:pt>
                <c:pt idx="2586">
                  <c:v>271310.33852408634</c:v>
                </c:pt>
                <c:pt idx="2587">
                  <c:v>271310.33852408634</c:v>
                </c:pt>
                <c:pt idx="2588">
                  <c:v>271310.33852408634</c:v>
                </c:pt>
                <c:pt idx="2589">
                  <c:v>271310.33852408634</c:v>
                </c:pt>
                <c:pt idx="2590">
                  <c:v>271310.33852408634</c:v>
                </c:pt>
                <c:pt idx="2591">
                  <c:v>271310.33852408634</c:v>
                </c:pt>
                <c:pt idx="2592">
                  <c:v>271310.33852408634</c:v>
                </c:pt>
                <c:pt idx="2593">
                  <c:v>271310.33852408634</c:v>
                </c:pt>
                <c:pt idx="2594">
                  <c:v>271310.33852408634</c:v>
                </c:pt>
                <c:pt idx="2595">
                  <c:v>271310.33852408634</c:v>
                </c:pt>
                <c:pt idx="2596">
                  <c:v>271310.33852408634</c:v>
                </c:pt>
                <c:pt idx="2597">
                  <c:v>271310.33852408634</c:v>
                </c:pt>
                <c:pt idx="2598">
                  <c:v>271310.33852408634</c:v>
                </c:pt>
                <c:pt idx="2599">
                  <c:v>271310.33852408634</c:v>
                </c:pt>
                <c:pt idx="2600">
                  <c:v>271310.33852408634</c:v>
                </c:pt>
                <c:pt idx="2601">
                  <c:v>271310.33852408634</c:v>
                </c:pt>
                <c:pt idx="2602">
                  <c:v>271310.33852408634</c:v>
                </c:pt>
                <c:pt idx="2603">
                  <c:v>271310.33852408634</c:v>
                </c:pt>
                <c:pt idx="2604">
                  <c:v>271310.33852408634</c:v>
                </c:pt>
                <c:pt idx="2605">
                  <c:v>271310.33852408634</c:v>
                </c:pt>
                <c:pt idx="2606">
                  <c:v>271310.33852408634</c:v>
                </c:pt>
                <c:pt idx="2607">
                  <c:v>271310.33852408634</c:v>
                </c:pt>
                <c:pt idx="2608">
                  <c:v>271310.33852408634</c:v>
                </c:pt>
                <c:pt idx="2609">
                  <c:v>271310.33852408634</c:v>
                </c:pt>
                <c:pt idx="2610">
                  <c:v>271310.33852408634</c:v>
                </c:pt>
                <c:pt idx="2611">
                  <c:v>271310.33852408634</c:v>
                </c:pt>
                <c:pt idx="2612">
                  <c:v>271310.33852408634</c:v>
                </c:pt>
                <c:pt idx="2613">
                  <c:v>271310.33852408634</c:v>
                </c:pt>
                <c:pt idx="2614">
                  <c:v>271310.33852408634</c:v>
                </c:pt>
                <c:pt idx="2615">
                  <c:v>271310.33852408634</c:v>
                </c:pt>
                <c:pt idx="2616">
                  <c:v>271310.33852408634</c:v>
                </c:pt>
                <c:pt idx="2617">
                  <c:v>271310.33852408634</c:v>
                </c:pt>
                <c:pt idx="2618">
                  <c:v>271310.33852408634</c:v>
                </c:pt>
                <c:pt idx="2619">
                  <c:v>271310.33852408634</c:v>
                </c:pt>
                <c:pt idx="2620">
                  <c:v>271310.33852408634</c:v>
                </c:pt>
                <c:pt idx="2621">
                  <c:v>271310.33852408634</c:v>
                </c:pt>
                <c:pt idx="2622">
                  <c:v>271310.33852408634</c:v>
                </c:pt>
                <c:pt idx="2623">
                  <c:v>271310.33852408634</c:v>
                </c:pt>
                <c:pt idx="2624">
                  <c:v>271310.33852408634</c:v>
                </c:pt>
                <c:pt idx="2625">
                  <c:v>271310.33852408634</c:v>
                </c:pt>
                <c:pt idx="2626">
                  <c:v>271310.33852408634</c:v>
                </c:pt>
                <c:pt idx="2627">
                  <c:v>271310.33852408634</c:v>
                </c:pt>
                <c:pt idx="2628">
                  <c:v>271310.33852408634</c:v>
                </c:pt>
                <c:pt idx="2629">
                  <c:v>271310.33852408634</c:v>
                </c:pt>
                <c:pt idx="2630">
                  <c:v>271310.33852408634</c:v>
                </c:pt>
                <c:pt idx="2631">
                  <c:v>271310.33852408634</c:v>
                </c:pt>
                <c:pt idx="2632">
                  <c:v>271310.33852408634</c:v>
                </c:pt>
                <c:pt idx="2633">
                  <c:v>271310.33852408634</c:v>
                </c:pt>
                <c:pt idx="2634">
                  <c:v>271310.33852408634</c:v>
                </c:pt>
                <c:pt idx="2635">
                  <c:v>271310.33852408634</c:v>
                </c:pt>
                <c:pt idx="2636">
                  <c:v>271310.33852408634</c:v>
                </c:pt>
                <c:pt idx="2637">
                  <c:v>271310.33852408634</c:v>
                </c:pt>
                <c:pt idx="2638">
                  <c:v>271310.33852408634</c:v>
                </c:pt>
                <c:pt idx="2639">
                  <c:v>271310.33852408634</c:v>
                </c:pt>
                <c:pt idx="2640">
                  <c:v>271310.33852408634</c:v>
                </c:pt>
                <c:pt idx="2641">
                  <c:v>271310.33852408634</c:v>
                </c:pt>
                <c:pt idx="2642">
                  <c:v>271310.33852408634</c:v>
                </c:pt>
                <c:pt idx="2643">
                  <c:v>271310.33852408634</c:v>
                </c:pt>
                <c:pt idx="2644">
                  <c:v>271310.33852408634</c:v>
                </c:pt>
                <c:pt idx="2645">
                  <c:v>271310.33852408634</c:v>
                </c:pt>
                <c:pt idx="2646">
                  <c:v>271310.33852408634</c:v>
                </c:pt>
                <c:pt idx="2647">
                  <c:v>271310.33852408634</c:v>
                </c:pt>
                <c:pt idx="2648">
                  <c:v>271310.33852408634</c:v>
                </c:pt>
                <c:pt idx="2649">
                  <c:v>271310.33852408634</c:v>
                </c:pt>
                <c:pt idx="2650">
                  <c:v>271310.33852408634</c:v>
                </c:pt>
                <c:pt idx="2651">
                  <c:v>271310.33852408634</c:v>
                </c:pt>
                <c:pt idx="2652">
                  <c:v>271310.33852408634</c:v>
                </c:pt>
                <c:pt idx="2653">
                  <c:v>271310.33852408634</c:v>
                </c:pt>
                <c:pt idx="2654">
                  <c:v>271310.33852408634</c:v>
                </c:pt>
                <c:pt idx="2655">
                  <c:v>271310.33852408634</c:v>
                </c:pt>
                <c:pt idx="2656">
                  <c:v>271310.33852408634</c:v>
                </c:pt>
                <c:pt idx="2657">
                  <c:v>271310.33852408634</c:v>
                </c:pt>
                <c:pt idx="2658">
                  <c:v>271310.33852408634</c:v>
                </c:pt>
                <c:pt idx="2659">
                  <c:v>271310.33852408634</c:v>
                </c:pt>
                <c:pt idx="2660">
                  <c:v>271310.33852408634</c:v>
                </c:pt>
                <c:pt idx="2661">
                  <c:v>271310.33852408634</c:v>
                </c:pt>
                <c:pt idx="2662">
                  <c:v>271310.33852408634</c:v>
                </c:pt>
                <c:pt idx="2663">
                  <c:v>271310.33852408634</c:v>
                </c:pt>
                <c:pt idx="2664">
                  <c:v>271310.33852408634</c:v>
                </c:pt>
                <c:pt idx="2665">
                  <c:v>271310.33852408634</c:v>
                </c:pt>
                <c:pt idx="2666">
                  <c:v>271310.33852408634</c:v>
                </c:pt>
                <c:pt idx="2667">
                  <c:v>271310.33852408634</c:v>
                </c:pt>
                <c:pt idx="2668">
                  <c:v>271310.33852408634</c:v>
                </c:pt>
                <c:pt idx="2669">
                  <c:v>271310.33852408634</c:v>
                </c:pt>
                <c:pt idx="2670">
                  <c:v>271310.33852408634</c:v>
                </c:pt>
                <c:pt idx="2671">
                  <c:v>271310.33852408634</c:v>
                </c:pt>
                <c:pt idx="2672">
                  <c:v>271310.33852408634</c:v>
                </c:pt>
                <c:pt idx="2673">
                  <c:v>271310.33852408634</c:v>
                </c:pt>
                <c:pt idx="2674">
                  <c:v>271310.33852408634</c:v>
                </c:pt>
                <c:pt idx="2675">
                  <c:v>271310.33852408634</c:v>
                </c:pt>
                <c:pt idx="2676">
                  <c:v>271310.33852408634</c:v>
                </c:pt>
                <c:pt idx="2677">
                  <c:v>271310.33852408634</c:v>
                </c:pt>
                <c:pt idx="2678">
                  <c:v>271310.33852408634</c:v>
                </c:pt>
                <c:pt idx="2679">
                  <c:v>271310.33852408634</c:v>
                </c:pt>
                <c:pt idx="2680">
                  <c:v>271310.33852408634</c:v>
                </c:pt>
                <c:pt idx="2681">
                  <c:v>271310.33852408634</c:v>
                </c:pt>
                <c:pt idx="2682">
                  <c:v>271310.33852408634</c:v>
                </c:pt>
                <c:pt idx="2683">
                  <c:v>271310.33852408634</c:v>
                </c:pt>
                <c:pt idx="2684">
                  <c:v>271310.33852408634</c:v>
                </c:pt>
                <c:pt idx="2685">
                  <c:v>271310.33852408634</c:v>
                </c:pt>
                <c:pt idx="2686">
                  <c:v>271310.33852408634</c:v>
                </c:pt>
                <c:pt idx="2687">
                  <c:v>271310.33852408634</c:v>
                </c:pt>
                <c:pt idx="2688">
                  <c:v>271310.33852408634</c:v>
                </c:pt>
                <c:pt idx="2689">
                  <c:v>271310.33852408634</c:v>
                </c:pt>
                <c:pt idx="2690">
                  <c:v>271310.33852408634</c:v>
                </c:pt>
                <c:pt idx="2691">
                  <c:v>271310.33852408634</c:v>
                </c:pt>
                <c:pt idx="2692">
                  <c:v>271310.33852408634</c:v>
                </c:pt>
                <c:pt idx="2693">
                  <c:v>271310.33852408634</c:v>
                </c:pt>
                <c:pt idx="2694">
                  <c:v>271310.33852408634</c:v>
                </c:pt>
                <c:pt idx="2695">
                  <c:v>271310.33852408634</c:v>
                </c:pt>
                <c:pt idx="2696">
                  <c:v>271310.33852408634</c:v>
                </c:pt>
                <c:pt idx="2697">
                  <c:v>271310.33852408634</c:v>
                </c:pt>
                <c:pt idx="2698">
                  <c:v>271310.33852408634</c:v>
                </c:pt>
                <c:pt idx="2699">
                  <c:v>271310.33852408634</c:v>
                </c:pt>
                <c:pt idx="2700">
                  <c:v>271310.33852408634</c:v>
                </c:pt>
                <c:pt idx="2701">
                  <c:v>271310.33852408634</c:v>
                </c:pt>
                <c:pt idx="2702">
                  <c:v>271310.33852408634</c:v>
                </c:pt>
                <c:pt idx="2703">
                  <c:v>271310.33852408634</c:v>
                </c:pt>
                <c:pt idx="2704">
                  <c:v>271310.33852408634</c:v>
                </c:pt>
                <c:pt idx="2705">
                  <c:v>271310.33852408634</c:v>
                </c:pt>
                <c:pt idx="2706">
                  <c:v>271310.33852408634</c:v>
                </c:pt>
                <c:pt idx="2707">
                  <c:v>271310.33852408634</c:v>
                </c:pt>
                <c:pt idx="2708">
                  <c:v>271310.33852408634</c:v>
                </c:pt>
                <c:pt idx="2709">
                  <c:v>271310.33852408634</c:v>
                </c:pt>
                <c:pt idx="2710">
                  <c:v>271310.33852408634</c:v>
                </c:pt>
                <c:pt idx="2711">
                  <c:v>271310.33852408634</c:v>
                </c:pt>
                <c:pt idx="2712">
                  <c:v>271310.33852408634</c:v>
                </c:pt>
                <c:pt idx="2713">
                  <c:v>271310.33852408634</c:v>
                </c:pt>
                <c:pt idx="2714">
                  <c:v>271310.33852408634</c:v>
                </c:pt>
                <c:pt idx="2715">
                  <c:v>271310.33852408634</c:v>
                </c:pt>
                <c:pt idx="2716">
                  <c:v>271310.33852408634</c:v>
                </c:pt>
                <c:pt idx="2717">
                  <c:v>271310.33852408634</c:v>
                </c:pt>
                <c:pt idx="2718">
                  <c:v>271310.33852408634</c:v>
                </c:pt>
                <c:pt idx="2719">
                  <c:v>271310.33852408634</c:v>
                </c:pt>
                <c:pt idx="2720">
                  <c:v>271310.33852408634</c:v>
                </c:pt>
                <c:pt idx="2721">
                  <c:v>271310.33852408634</c:v>
                </c:pt>
                <c:pt idx="2722">
                  <c:v>271310.33852408634</c:v>
                </c:pt>
                <c:pt idx="2723">
                  <c:v>271310.33852408634</c:v>
                </c:pt>
                <c:pt idx="2724">
                  <c:v>271310.33852408634</c:v>
                </c:pt>
                <c:pt idx="2725">
                  <c:v>271310.33852408634</c:v>
                </c:pt>
                <c:pt idx="2726">
                  <c:v>271310.33852408634</c:v>
                </c:pt>
                <c:pt idx="2727">
                  <c:v>271310.33852408634</c:v>
                </c:pt>
                <c:pt idx="2728">
                  <c:v>271310.33852408634</c:v>
                </c:pt>
                <c:pt idx="2729">
                  <c:v>271310.33852408634</c:v>
                </c:pt>
                <c:pt idx="2730">
                  <c:v>271310.33852408634</c:v>
                </c:pt>
                <c:pt idx="2731">
                  <c:v>271310.33852408634</c:v>
                </c:pt>
                <c:pt idx="2732">
                  <c:v>271310.33852408634</c:v>
                </c:pt>
                <c:pt idx="2733">
                  <c:v>271310.33852408634</c:v>
                </c:pt>
                <c:pt idx="2734">
                  <c:v>271310.33852408634</c:v>
                </c:pt>
                <c:pt idx="2735">
                  <c:v>271310.33852408634</c:v>
                </c:pt>
                <c:pt idx="2736">
                  <c:v>271310.33852408634</c:v>
                </c:pt>
                <c:pt idx="2737">
                  <c:v>271310.33852408634</c:v>
                </c:pt>
                <c:pt idx="2738">
                  <c:v>271310.33852408634</c:v>
                </c:pt>
                <c:pt idx="2739">
                  <c:v>271310.33852408634</c:v>
                </c:pt>
                <c:pt idx="2740">
                  <c:v>271310.33852408634</c:v>
                </c:pt>
                <c:pt idx="2741">
                  <c:v>271310.33852408634</c:v>
                </c:pt>
                <c:pt idx="2742">
                  <c:v>271310.33852408634</c:v>
                </c:pt>
                <c:pt idx="2743">
                  <c:v>271310.33852408634</c:v>
                </c:pt>
                <c:pt idx="2744">
                  <c:v>271310.33852408634</c:v>
                </c:pt>
                <c:pt idx="2745">
                  <c:v>271310.33852408634</c:v>
                </c:pt>
                <c:pt idx="2746">
                  <c:v>271310.33852408634</c:v>
                </c:pt>
                <c:pt idx="2747">
                  <c:v>271310.33852408634</c:v>
                </c:pt>
                <c:pt idx="2748">
                  <c:v>271310.33852408634</c:v>
                </c:pt>
                <c:pt idx="2749">
                  <c:v>271310.33852408634</c:v>
                </c:pt>
                <c:pt idx="2750">
                  <c:v>271310.33852408634</c:v>
                </c:pt>
                <c:pt idx="2751">
                  <c:v>271310.33852408634</c:v>
                </c:pt>
                <c:pt idx="2752">
                  <c:v>271310.33852408634</c:v>
                </c:pt>
                <c:pt idx="2753">
                  <c:v>271310.33852408634</c:v>
                </c:pt>
                <c:pt idx="2754">
                  <c:v>271310.33852408634</c:v>
                </c:pt>
                <c:pt idx="2755">
                  <c:v>271310.33852408634</c:v>
                </c:pt>
                <c:pt idx="2756">
                  <c:v>271310.33852408634</c:v>
                </c:pt>
                <c:pt idx="2757">
                  <c:v>271310.33852408634</c:v>
                </c:pt>
                <c:pt idx="2758">
                  <c:v>271310.33852408634</c:v>
                </c:pt>
                <c:pt idx="2759">
                  <c:v>271310.33852408634</c:v>
                </c:pt>
                <c:pt idx="2760">
                  <c:v>271310.33852408634</c:v>
                </c:pt>
                <c:pt idx="2761">
                  <c:v>271310.33852408634</c:v>
                </c:pt>
                <c:pt idx="2762">
                  <c:v>271310.33852408634</c:v>
                </c:pt>
                <c:pt idx="2763">
                  <c:v>271310.33852408634</c:v>
                </c:pt>
                <c:pt idx="2764">
                  <c:v>271310.33852408634</c:v>
                </c:pt>
                <c:pt idx="2765">
                  <c:v>271310.33852408634</c:v>
                </c:pt>
                <c:pt idx="2766">
                  <c:v>271310.33852408634</c:v>
                </c:pt>
                <c:pt idx="2767">
                  <c:v>271310.33852408634</c:v>
                </c:pt>
                <c:pt idx="2768">
                  <c:v>271310.33852408634</c:v>
                </c:pt>
                <c:pt idx="2769">
                  <c:v>271310.33852408634</c:v>
                </c:pt>
                <c:pt idx="2770">
                  <c:v>271310.33852408634</c:v>
                </c:pt>
                <c:pt idx="2771">
                  <c:v>271310.33852408634</c:v>
                </c:pt>
                <c:pt idx="2772">
                  <c:v>271310.33852408634</c:v>
                </c:pt>
                <c:pt idx="2773">
                  <c:v>271310.33852408634</c:v>
                </c:pt>
                <c:pt idx="2774">
                  <c:v>271310.33852408634</c:v>
                </c:pt>
                <c:pt idx="2775">
                  <c:v>271310.33852408634</c:v>
                </c:pt>
                <c:pt idx="2776">
                  <c:v>271310.33852408634</c:v>
                </c:pt>
                <c:pt idx="2777">
                  <c:v>271310.33852408634</c:v>
                </c:pt>
                <c:pt idx="2778">
                  <c:v>271310.33852408634</c:v>
                </c:pt>
                <c:pt idx="2779">
                  <c:v>271310.33852408634</c:v>
                </c:pt>
                <c:pt idx="2780">
                  <c:v>271310.33852408634</c:v>
                </c:pt>
                <c:pt idx="2781">
                  <c:v>271310.33852408634</c:v>
                </c:pt>
                <c:pt idx="2782">
                  <c:v>271310.33852408634</c:v>
                </c:pt>
                <c:pt idx="2783">
                  <c:v>271310.33852408634</c:v>
                </c:pt>
                <c:pt idx="2784">
                  <c:v>271310.33852408634</c:v>
                </c:pt>
                <c:pt idx="2785">
                  <c:v>271310.33852408634</c:v>
                </c:pt>
                <c:pt idx="2786">
                  <c:v>271310.33852408634</c:v>
                </c:pt>
                <c:pt idx="2787">
                  <c:v>271310.33852408634</c:v>
                </c:pt>
                <c:pt idx="2788">
                  <c:v>271310.33852408634</c:v>
                </c:pt>
                <c:pt idx="2789">
                  <c:v>271310.33852408634</c:v>
                </c:pt>
                <c:pt idx="2790">
                  <c:v>271310.33852408634</c:v>
                </c:pt>
                <c:pt idx="2791">
                  <c:v>271310.33852408634</c:v>
                </c:pt>
                <c:pt idx="2792">
                  <c:v>271310.33852408634</c:v>
                </c:pt>
                <c:pt idx="2793">
                  <c:v>271310.33852408634</c:v>
                </c:pt>
                <c:pt idx="2794">
                  <c:v>271310.33852408634</c:v>
                </c:pt>
                <c:pt idx="2795">
                  <c:v>271310.33852408634</c:v>
                </c:pt>
                <c:pt idx="2796">
                  <c:v>271310.33852408634</c:v>
                </c:pt>
                <c:pt idx="2797">
                  <c:v>271310.33852408634</c:v>
                </c:pt>
                <c:pt idx="2798">
                  <c:v>271310.33852408634</c:v>
                </c:pt>
                <c:pt idx="2799">
                  <c:v>271310.33852408634</c:v>
                </c:pt>
                <c:pt idx="2800">
                  <c:v>271310.33852408634</c:v>
                </c:pt>
                <c:pt idx="2801">
                  <c:v>271310.33852408634</c:v>
                </c:pt>
                <c:pt idx="2802">
                  <c:v>271310.33852408634</c:v>
                </c:pt>
                <c:pt idx="2803">
                  <c:v>271310.33852408634</c:v>
                </c:pt>
                <c:pt idx="2804">
                  <c:v>271310.33852408634</c:v>
                </c:pt>
                <c:pt idx="2805">
                  <c:v>271310.33852408634</c:v>
                </c:pt>
                <c:pt idx="2806">
                  <c:v>271310.33852408634</c:v>
                </c:pt>
                <c:pt idx="2807">
                  <c:v>271310.33852408634</c:v>
                </c:pt>
                <c:pt idx="2808">
                  <c:v>271310.33852408634</c:v>
                </c:pt>
                <c:pt idx="2809">
                  <c:v>271310.33852408634</c:v>
                </c:pt>
                <c:pt idx="2810">
                  <c:v>271310.33852408634</c:v>
                </c:pt>
                <c:pt idx="2811">
                  <c:v>271310.33852408634</c:v>
                </c:pt>
                <c:pt idx="2812">
                  <c:v>271310.33852408634</c:v>
                </c:pt>
                <c:pt idx="2813">
                  <c:v>271310.33852408634</c:v>
                </c:pt>
                <c:pt idx="2814">
                  <c:v>271310.33852408634</c:v>
                </c:pt>
                <c:pt idx="2815">
                  <c:v>271310.33852408634</c:v>
                </c:pt>
                <c:pt idx="2816">
                  <c:v>271310.33852408634</c:v>
                </c:pt>
                <c:pt idx="2817">
                  <c:v>271310.33852408634</c:v>
                </c:pt>
                <c:pt idx="2818">
                  <c:v>271310.33852408634</c:v>
                </c:pt>
                <c:pt idx="2819">
                  <c:v>271310.33852408634</c:v>
                </c:pt>
                <c:pt idx="2820">
                  <c:v>271310.33852408634</c:v>
                </c:pt>
                <c:pt idx="2821">
                  <c:v>271310.33852408634</c:v>
                </c:pt>
                <c:pt idx="2822">
                  <c:v>271310.33852408634</c:v>
                </c:pt>
                <c:pt idx="2823">
                  <c:v>271310.33852408634</c:v>
                </c:pt>
                <c:pt idx="2824">
                  <c:v>271310.33852408634</c:v>
                </c:pt>
                <c:pt idx="2825">
                  <c:v>271310.33852408634</c:v>
                </c:pt>
                <c:pt idx="2826">
                  <c:v>271310.33852408634</c:v>
                </c:pt>
                <c:pt idx="2827">
                  <c:v>271310.33852408634</c:v>
                </c:pt>
                <c:pt idx="2828">
                  <c:v>271310.33852408634</c:v>
                </c:pt>
                <c:pt idx="2829">
                  <c:v>271310.33852408634</c:v>
                </c:pt>
                <c:pt idx="2830">
                  <c:v>271310.33852408634</c:v>
                </c:pt>
                <c:pt idx="2831">
                  <c:v>271310.33852408634</c:v>
                </c:pt>
                <c:pt idx="2832">
                  <c:v>271310.33852408634</c:v>
                </c:pt>
                <c:pt idx="2833">
                  <c:v>271310.33852408634</c:v>
                </c:pt>
                <c:pt idx="2834">
                  <c:v>271310.33852408634</c:v>
                </c:pt>
                <c:pt idx="2835">
                  <c:v>271310.33852408634</c:v>
                </c:pt>
                <c:pt idx="2836">
                  <c:v>271310.33852408634</c:v>
                </c:pt>
                <c:pt idx="2837">
                  <c:v>271310.33852408634</c:v>
                </c:pt>
                <c:pt idx="2838">
                  <c:v>271310.33852408634</c:v>
                </c:pt>
                <c:pt idx="2839">
                  <c:v>271310.33852408634</c:v>
                </c:pt>
                <c:pt idx="2840">
                  <c:v>271310.33852408634</c:v>
                </c:pt>
                <c:pt idx="2841">
                  <c:v>271310.33852408634</c:v>
                </c:pt>
                <c:pt idx="2842">
                  <c:v>271310.33852408634</c:v>
                </c:pt>
                <c:pt idx="2843">
                  <c:v>271310.33852408634</c:v>
                </c:pt>
                <c:pt idx="2844">
                  <c:v>271310.33852408634</c:v>
                </c:pt>
                <c:pt idx="2845">
                  <c:v>271310.33852408634</c:v>
                </c:pt>
                <c:pt idx="2846">
                  <c:v>271310.33852408634</c:v>
                </c:pt>
                <c:pt idx="2847">
                  <c:v>271310.33852408634</c:v>
                </c:pt>
                <c:pt idx="2848">
                  <c:v>271310.33852408634</c:v>
                </c:pt>
                <c:pt idx="2849">
                  <c:v>271310.33852408634</c:v>
                </c:pt>
                <c:pt idx="2850">
                  <c:v>271310.33852408634</c:v>
                </c:pt>
                <c:pt idx="2851">
                  <c:v>271310.33852408634</c:v>
                </c:pt>
                <c:pt idx="2852">
                  <c:v>271310.33852408634</c:v>
                </c:pt>
                <c:pt idx="2853">
                  <c:v>271310.33852408634</c:v>
                </c:pt>
                <c:pt idx="2854">
                  <c:v>271310.33852408634</c:v>
                </c:pt>
                <c:pt idx="2855">
                  <c:v>271310.33852408634</c:v>
                </c:pt>
                <c:pt idx="2856">
                  <c:v>271310.33852408634</c:v>
                </c:pt>
                <c:pt idx="2857">
                  <c:v>271310.33852408634</c:v>
                </c:pt>
                <c:pt idx="2858">
                  <c:v>271310.33852408634</c:v>
                </c:pt>
                <c:pt idx="2859">
                  <c:v>271310.33852408634</c:v>
                </c:pt>
                <c:pt idx="2860">
                  <c:v>271310.33852408634</c:v>
                </c:pt>
                <c:pt idx="2861">
                  <c:v>271310.33852408634</c:v>
                </c:pt>
                <c:pt idx="2862">
                  <c:v>271310.33852408634</c:v>
                </c:pt>
                <c:pt idx="2863">
                  <c:v>271310.33852408634</c:v>
                </c:pt>
                <c:pt idx="2864">
                  <c:v>271310.33852408634</c:v>
                </c:pt>
                <c:pt idx="2865">
                  <c:v>271310.33852408634</c:v>
                </c:pt>
                <c:pt idx="2866">
                  <c:v>271310.33852408634</c:v>
                </c:pt>
                <c:pt idx="2867">
                  <c:v>271310.33852408634</c:v>
                </c:pt>
                <c:pt idx="2868">
                  <c:v>271310.33852408634</c:v>
                </c:pt>
                <c:pt idx="2869">
                  <c:v>271310.33852408634</c:v>
                </c:pt>
                <c:pt idx="2870">
                  <c:v>271310.33852408634</c:v>
                </c:pt>
                <c:pt idx="2871">
                  <c:v>271310.33852408634</c:v>
                </c:pt>
                <c:pt idx="2872">
                  <c:v>271310.33852408634</c:v>
                </c:pt>
                <c:pt idx="2873">
                  <c:v>271310.33852408634</c:v>
                </c:pt>
                <c:pt idx="2874">
                  <c:v>271310.33852408634</c:v>
                </c:pt>
                <c:pt idx="2875">
                  <c:v>271310.33852408634</c:v>
                </c:pt>
                <c:pt idx="2876">
                  <c:v>271310.33852408634</c:v>
                </c:pt>
                <c:pt idx="2877">
                  <c:v>271310.33852408634</c:v>
                </c:pt>
                <c:pt idx="2878">
                  <c:v>271310.33852408634</c:v>
                </c:pt>
                <c:pt idx="2879">
                  <c:v>271310.33852408634</c:v>
                </c:pt>
                <c:pt idx="2880">
                  <c:v>271310.33852408634</c:v>
                </c:pt>
                <c:pt idx="2881">
                  <c:v>271310.33852408634</c:v>
                </c:pt>
                <c:pt idx="2882">
                  <c:v>271310.33852408634</c:v>
                </c:pt>
                <c:pt idx="2883">
                  <c:v>271310.33852408634</c:v>
                </c:pt>
                <c:pt idx="2884">
                  <c:v>271310.33852408634</c:v>
                </c:pt>
                <c:pt idx="2885">
                  <c:v>271310.33852408634</c:v>
                </c:pt>
                <c:pt idx="2886">
                  <c:v>271310.33852408634</c:v>
                </c:pt>
                <c:pt idx="2887">
                  <c:v>271310.33852408634</c:v>
                </c:pt>
                <c:pt idx="2888">
                  <c:v>271310.33852408634</c:v>
                </c:pt>
                <c:pt idx="2889">
                  <c:v>271310.33852408634</c:v>
                </c:pt>
                <c:pt idx="2890">
                  <c:v>271310.33852408634</c:v>
                </c:pt>
                <c:pt idx="2891">
                  <c:v>271310.33852408634</c:v>
                </c:pt>
                <c:pt idx="2892">
                  <c:v>271310.33852408634</c:v>
                </c:pt>
                <c:pt idx="2893">
                  <c:v>271310.33852408634</c:v>
                </c:pt>
                <c:pt idx="2894">
                  <c:v>271310.33852408634</c:v>
                </c:pt>
                <c:pt idx="2895">
                  <c:v>271310.33852408634</c:v>
                </c:pt>
                <c:pt idx="2896">
                  <c:v>271310.33852408634</c:v>
                </c:pt>
                <c:pt idx="2897">
                  <c:v>271310.33852408634</c:v>
                </c:pt>
                <c:pt idx="2898">
                  <c:v>271310.33852408634</c:v>
                </c:pt>
                <c:pt idx="2899">
                  <c:v>271310.33852408634</c:v>
                </c:pt>
                <c:pt idx="2900">
                  <c:v>271310.33852408634</c:v>
                </c:pt>
                <c:pt idx="2901">
                  <c:v>271310.33852408634</c:v>
                </c:pt>
                <c:pt idx="2902">
                  <c:v>271310.33852408634</c:v>
                </c:pt>
                <c:pt idx="2903">
                  <c:v>271310.33852408634</c:v>
                </c:pt>
                <c:pt idx="2904">
                  <c:v>271310.33852408634</c:v>
                </c:pt>
                <c:pt idx="2905">
                  <c:v>271310.33852408634</c:v>
                </c:pt>
                <c:pt idx="2906">
                  <c:v>271310.33852408634</c:v>
                </c:pt>
                <c:pt idx="2907">
                  <c:v>271310.33852408634</c:v>
                </c:pt>
                <c:pt idx="2908">
                  <c:v>271310.33852408634</c:v>
                </c:pt>
                <c:pt idx="2909">
                  <c:v>271310.33852408634</c:v>
                </c:pt>
                <c:pt idx="2910">
                  <c:v>271310.33852408634</c:v>
                </c:pt>
                <c:pt idx="2911">
                  <c:v>271310.33852408634</c:v>
                </c:pt>
                <c:pt idx="2912">
                  <c:v>271310.33852408634</c:v>
                </c:pt>
                <c:pt idx="2913">
                  <c:v>271310.33852408634</c:v>
                </c:pt>
                <c:pt idx="2914">
                  <c:v>271310.33852408634</c:v>
                </c:pt>
                <c:pt idx="2915">
                  <c:v>271310.33852408634</c:v>
                </c:pt>
                <c:pt idx="2916">
                  <c:v>271310.33852408634</c:v>
                </c:pt>
                <c:pt idx="2917">
                  <c:v>271310.33852408634</c:v>
                </c:pt>
                <c:pt idx="2918">
                  <c:v>271310.33852408634</c:v>
                </c:pt>
                <c:pt idx="2919">
                  <c:v>271310.33852408634</c:v>
                </c:pt>
                <c:pt idx="2920">
                  <c:v>271310.33852408634</c:v>
                </c:pt>
                <c:pt idx="2921">
                  <c:v>271310.33852408634</c:v>
                </c:pt>
                <c:pt idx="2922">
                  <c:v>271310.33852408634</c:v>
                </c:pt>
                <c:pt idx="2923">
                  <c:v>271310.33852408634</c:v>
                </c:pt>
                <c:pt idx="2924">
                  <c:v>271310.33852408634</c:v>
                </c:pt>
                <c:pt idx="2925">
                  <c:v>271310.33852408634</c:v>
                </c:pt>
                <c:pt idx="2926">
                  <c:v>271310.33852408634</c:v>
                </c:pt>
                <c:pt idx="2927">
                  <c:v>271310.33852408634</c:v>
                </c:pt>
                <c:pt idx="2928">
                  <c:v>271310.33852408634</c:v>
                </c:pt>
                <c:pt idx="2929">
                  <c:v>271310.33852408634</c:v>
                </c:pt>
                <c:pt idx="2930">
                  <c:v>271310.33852408634</c:v>
                </c:pt>
                <c:pt idx="2931">
                  <c:v>271310.33852408634</c:v>
                </c:pt>
                <c:pt idx="2932">
                  <c:v>271310.33852408634</c:v>
                </c:pt>
                <c:pt idx="2933">
                  <c:v>271310.33852408634</c:v>
                </c:pt>
                <c:pt idx="2934">
                  <c:v>271310.33852408634</c:v>
                </c:pt>
                <c:pt idx="2935">
                  <c:v>271310.33852408634</c:v>
                </c:pt>
                <c:pt idx="2936">
                  <c:v>271310.33852408634</c:v>
                </c:pt>
                <c:pt idx="2937">
                  <c:v>271310.33852408634</c:v>
                </c:pt>
                <c:pt idx="2938">
                  <c:v>271310.33852408634</c:v>
                </c:pt>
                <c:pt idx="2939">
                  <c:v>271310.33852408634</c:v>
                </c:pt>
                <c:pt idx="2940">
                  <c:v>271310.33852408634</c:v>
                </c:pt>
                <c:pt idx="2941">
                  <c:v>271310.33852408634</c:v>
                </c:pt>
                <c:pt idx="2942">
                  <c:v>271310.33852408634</c:v>
                </c:pt>
                <c:pt idx="2943">
                  <c:v>271310.33852408634</c:v>
                </c:pt>
                <c:pt idx="2944">
                  <c:v>271310.33852408634</c:v>
                </c:pt>
                <c:pt idx="2945">
                  <c:v>271310.33852408634</c:v>
                </c:pt>
                <c:pt idx="2946">
                  <c:v>271310.33852408634</c:v>
                </c:pt>
                <c:pt idx="2947">
                  <c:v>271310.33852408634</c:v>
                </c:pt>
                <c:pt idx="2948">
                  <c:v>271310.33852408634</c:v>
                </c:pt>
                <c:pt idx="2949">
                  <c:v>271310.33852408634</c:v>
                </c:pt>
                <c:pt idx="2950">
                  <c:v>271310.33852408634</c:v>
                </c:pt>
                <c:pt idx="2951">
                  <c:v>271310.33852408634</c:v>
                </c:pt>
                <c:pt idx="2952">
                  <c:v>271310.33852408634</c:v>
                </c:pt>
                <c:pt idx="2953">
                  <c:v>271310.33852408634</c:v>
                </c:pt>
                <c:pt idx="2954">
                  <c:v>271310.33852408634</c:v>
                </c:pt>
                <c:pt idx="2955">
                  <c:v>271310.33852408634</c:v>
                </c:pt>
                <c:pt idx="2956">
                  <c:v>271310.33852408634</c:v>
                </c:pt>
                <c:pt idx="2957">
                  <c:v>271310.33852408634</c:v>
                </c:pt>
                <c:pt idx="2958">
                  <c:v>271310.33852408634</c:v>
                </c:pt>
                <c:pt idx="2959">
                  <c:v>271310.33852408634</c:v>
                </c:pt>
                <c:pt idx="2960">
                  <c:v>271310.33852408634</c:v>
                </c:pt>
                <c:pt idx="2961">
                  <c:v>271310.33852408634</c:v>
                </c:pt>
                <c:pt idx="2962">
                  <c:v>271310.33852408634</c:v>
                </c:pt>
                <c:pt idx="2963">
                  <c:v>271310.33852408634</c:v>
                </c:pt>
                <c:pt idx="2964">
                  <c:v>271310.33852408634</c:v>
                </c:pt>
                <c:pt idx="2965">
                  <c:v>271310.33852408634</c:v>
                </c:pt>
                <c:pt idx="2966">
                  <c:v>271310.33852408634</c:v>
                </c:pt>
                <c:pt idx="2967">
                  <c:v>271310.33852408634</c:v>
                </c:pt>
                <c:pt idx="2968">
                  <c:v>271310.33852408634</c:v>
                </c:pt>
                <c:pt idx="2969">
                  <c:v>271310.33852408634</c:v>
                </c:pt>
                <c:pt idx="2970">
                  <c:v>271310.33852408634</c:v>
                </c:pt>
                <c:pt idx="2971">
                  <c:v>271310.33852408634</c:v>
                </c:pt>
                <c:pt idx="2972">
                  <c:v>271310.33852408634</c:v>
                </c:pt>
                <c:pt idx="2973">
                  <c:v>271310.33852408634</c:v>
                </c:pt>
                <c:pt idx="2974">
                  <c:v>271310.33852408634</c:v>
                </c:pt>
                <c:pt idx="2975">
                  <c:v>271310.33852408634</c:v>
                </c:pt>
                <c:pt idx="2976">
                  <c:v>271310.33852408634</c:v>
                </c:pt>
                <c:pt idx="2977">
                  <c:v>271310.33852408634</c:v>
                </c:pt>
                <c:pt idx="2978">
                  <c:v>271310.33852408634</c:v>
                </c:pt>
                <c:pt idx="2979">
                  <c:v>271310.33852408634</c:v>
                </c:pt>
                <c:pt idx="2980">
                  <c:v>271310.33852408634</c:v>
                </c:pt>
                <c:pt idx="2981">
                  <c:v>271310.33852408634</c:v>
                </c:pt>
                <c:pt idx="2982">
                  <c:v>271310.33852408634</c:v>
                </c:pt>
                <c:pt idx="2983">
                  <c:v>271310.33852408634</c:v>
                </c:pt>
                <c:pt idx="2984">
                  <c:v>271310.33852408634</c:v>
                </c:pt>
                <c:pt idx="2985">
                  <c:v>271310.33852408634</c:v>
                </c:pt>
                <c:pt idx="2986">
                  <c:v>271310.33852408634</c:v>
                </c:pt>
                <c:pt idx="2987">
                  <c:v>271310.33852408634</c:v>
                </c:pt>
                <c:pt idx="2988">
                  <c:v>271310.33852408634</c:v>
                </c:pt>
                <c:pt idx="2989">
                  <c:v>271310.33852408634</c:v>
                </c:pt>
                <c:pt idx="2990">
                  <c:v>271310.33852408634</c:v>
                </c:pt>
                <c:pt idx="2991">
                  <c:v>271310.33852408634</c:v>
                </c:pt>
                <c:pt idx="2992">
                  <c:v>271310.33852408634</c:v>
                </c:pt>
                <c:pt idx="2993">
                  <c:v>271310.33852408634</c:v>
                </c:pt>
                <c:pt idx="2994">
                  <c:v>271310.33852408634</c:v>
                </c:pt>
                <c:pt idx="2995">
                  <c:v>271310.33852408634</c:v>
                </c:pt>
                <c:pt idx="2996">
                  <c:v>271310.33852408634</c:v>
                </c:pt>
                <c:pt idx="2997">
                  <c:v>271310.33852408634</c:v>
                </c:pt>
                <c:pt idx="2998">
                  <c:v>271310.33852408634</c:v>
                </c:pt>
                <c:pt idx="2999">
                  <c:v>271310.33852408634</c:v>
                </c:pt>
                <c:pt idx="3000">
                  <c:v>271310.33852408634</c:v>
                </c:pt>
                <c:pt idx="3001">
                  <c:v>271310.33852408634</c:v>
                </c:pt>
                <c:pt idx="3002">
                  <c:v>271310.33852408634</c:v>
                </c:pt>
                <c:pt idx="3003">
                  <c:v>271310.33852408634</c:v>
                </c:pt>
                <c:pt idx="3004">
                  <c:v>271310.33852408634</c:v>
                </c:pt>
                <c:pt idx="3005">
                  <c:v>271310.33852408634</c:v>
                </c:pt>
                <c:pt idx="3006">
                  <c:v>271310.33852408634</c:v>
                </c:pt>
                <c:pt idx="3007">
                  <c:v>271310.33852408634</c:v>
                </c:pt>
                <c:pt idx="3008">
                  <c:v>271310.33852408634</c:v>
                </c:pt>
                <c:pt idx="3009">
                  <c:v>271310.33852408634</c:v>
                </c:pt>
                <c:pt idx="3010">
                  <c:v>271310.33852408634</c:v>
                </c:pt>
                <c:pt idx="3011">
                  <c:v>271310.33852408634</c:v>
                </c:pt>
                <c:pt idx="3012">
                  <c:v>271310.33852408634</c:v>
                </c:pt>
                <c:pt idx="3013">
                  <c:v>271310.33852408634</c:v>
                </c:pt>
                <c:pt idx="3014">
                  <c:v>271310.33852408634</c:v>
                </c:pt>
                <c:pt idx="3015">
                  <c:v>271310.33852408634</c:v>
                </c:pt>
                <c:pt idx="3016">
                  <c:v>271310.33852408634</c:v>
                </c:pt>
                <c:pt idx="3017">
                  <c:v>271310.33852408634</c:v>
                </c:pt>
                <c:pt idx="3018">
                  <c:v>271310.33852408634</c:v>
                </c:pt>
                <c:pt idx="3019">
                  <c:v>271310.33852408634</c:v>
                </c:pt>
                <c:pt idx="3020">
                  <c:v>271310.33852408634</c:v>
                </c:pt>
                <c:pt idx="3021">
                  <c:v>271310.33852408634</c:v>
                </c:pt>
                <c:pt idx="3022">
                  <c:v>271310.33852408634</c:v>
                </c:pt>
                <c:pt idx="3023">
                  <c:v>271310.33852408634</c:v>
                </c:pt>
                <c:pt idx="3024">
                  <c:v>271310.33852408634</c:v>
                </c:pt>
                <c:pt idx="3025">
                  <c:v>271310.33852408634</c:v>
                </c:pt>
                <c:pt idx="3026">
                  <c:v>271310.33852408634</c:v>
                </c:pt>
                <c:pt idx="3027">
                  <c:v>271310.33852408634</c:v>
                </c:pt>
                <c:pt idx="3028">
                  <c:v>271310.33852408634</c:v>
                </c:pt>
                <c:pt idx="3029">
                  <c:v>271310.33852408634</c:v>
                </c:pt>
                <c:pt idx="3030">
                  <c:v>271310.33852408634</c:v>
                </c:pt>
                <c:pt idx="3031">
                  <c:v>271310.33852408634</c:v>
                </c:pt>
                <c:pt idx="3032">
                  <c:v>271310.33852408634</c:v>
                </c:pt>
                <c:pt idx="3033">
                  <c:v>271310.33852408634</c:v>
                </c:pt>
                <c:pt idx="3034">
                  <c:v>271310.33852408634</c:v>
                </c:pt>
                <c:pt idx="3035">
                  <c:v>271310.33852408634</c:v>
                </c:pt>
                <c:pt idx="3036">
                  <c:v>271310.33852408634</c:v>
                </c:pt>
                <c:pt idx="3037">
                  <c:v>271310.33852408634</c:v>
                </c:pt>
                <c:pt idx="3038">
                  <c:v>271310.33852408634</c:v>
                </c:pt>
                <c:pt idx="3039">
                  <c:v>271310.33852408634</c:v>
                </c:pt>
                <c:pt idx="3040">
                  <c:v>271310.33852408634</c:v>
                </c:pt>
                <c:pt idx="3041">
                  <c:v>271310.33852408634</c:v>
                </c:pt>
                <c:pt idx="3042">
                  <c:v>271310.33852408634</c:v>
                </c:pt>
                <c:pt idx="3043">
                  <c:v>271310.33852408634</c:v>
                </c:pt>
                <c:pt idx="3044">
                  <c:v>271310.33852408634</c:v>
                </c:pt>
                <c:pt idx="3045">
                  <c:v>271310.33852408634</c:v>
                </c:pt>
                <c:pt idx="3046">
                  <c:v>271310.33852408634</c:v>
                </c:pt>
                <c:pt idx="3047">
                  <c:v>271310.33852408634</c:v>
                </c:pt>
                <c:pt idx="3048">
                  <c:v>271310.33852408634</c:v>
                </c:pt>
                <c:pt idx="3049">
                  <c:v>271310.33852408634</c:v>
                </c:pt>
                <c:pt idx="3050">
                  <c:v>271310.33852408634</c:v>
                </c:pt>
                <c:pt idx="3051">
                  <c:v>271310.33852408634</c:v>
                </c:pt>
                <c:pt idx="3052">
                  <c:v>271310.33852408634</c:v>
                </c:pt>
                <c:pt idx="3053">
                  <c:v>271310.33852408634</c:v>
                </c:pt>
                <c:pt idx="3054">
                  <c:v>271310.33852408634</c:v>
                </c:pt>
                <c:pt idx="3055">
                  <c:v>271310.33852408634</c:v>
                </c:pt>
                <c:pt idx="3056">
                  <c:v>271310.33852408634</c:v>
                </c:pt>
                <c:pt idx="3057">
                  <c:v>271310.33852408634</c:v>
                </c:pt>
                <c:pt idx="3058">
                  <c:v>271310.33852408634</c:v>
                </c:pt>
                <c:pt idx="3059">
                  <c:v>271310.33852408634</c:v>
                </c:pt>
                <c:pt idx="3060">
                  <c:v>271310.33852408634</c:v>
                </c:pt>
                <c:pt idx="3061">
                  <c:v>271310.33852408634</c:v>
                </c:pt>
                <c:pt idx="3062">
                  <c:v>271310.33852408634</c:v>
                </c:pt>
                <c:pt idx="3063">
                  <c:v>271310.33852408634</c:v>
                </c:pt>
                <c:pt idx="3064">
                  <c:v>271310.33852408634</c:v>
                </c:pt>
                <c:pt idx="3065">
                  <c:v>271310.33852408634</c:v>
                </c:pt>
                <c:pt idx="3066">
                  <c:v>271310.33852408634</c:v>
                </c:pt>
                <c:pt idx="3067">
                  <c:v>271310.33852408634</c:v>
                </c:pt>
                <c:pt idx="3068">
                  <c:v>271310.33852408634</c:v>
                </c:pt>
                <c:pt idx="3069">
                  <c:v>271310.33852408634</c:v>
                </c:pt>
                <c:pt idx="3070">
                  <c:v>271310.33852408634</c:v>
                </c:pt>
                <c:pt idx="3071">
                  <c:v>271310.33852408634</c:v>
                </c:pt>
                <c:pt idx="3072">
                  <c:v>271310.33852408634</c:v>
                </c:pt>
                <c:pt idx="3073">
                  <c:v>271310.33852408634</c:v>
                </c:pt>
                <c:pt idx="3074">
                  <c:v>271310.33852408634</c:v>
                </c:pt>
                <c:pt idx="3075">
                  <c:v>271310.33852408634</c:v>
                </c:pt>
                <c:pt idx="3076">
                  <c:v>271310.33852408634</c:v>
                </c:pt>
                <c:pt idx="3077">
                  <c:v>271310.33852408634</c:v>
                </c:pt>
                <c:pt idx="3078">
                  <c:v>271310.33852408634</c:v>
                </c:pt>
                <c:pt idx="3079">
                  <c:v>271310.33852408634</c:v>
                </c:pt>
                <c:pt idx="3080">
                  <c:v>271310.33852408634</c:v>
                </c:pt>
                <c:pt idx="3081">
                  <c:v>271310.33852408634</c:v>
                </c:pt>
                <c:pt idx="3082">
                  <c:v>271310.33852408634</c:v>
                </c:pt>
                <c:pt idx="3083">
                  <c:v>271310.33852408634</c:v>
                </c:pt>
                <c:pt idx="3084">
                  <c:v>271310.33852408634</c:v>
                </c:pt>
                <c:pt idx="3085">
                  <c:v>271310.33852408634</c:v>
                </c:pt>
                <c:pt idx="3086">
                  <c:v>271310.33852408634</c:v>
                </c:pt>
                <c:pt idx="3087">
                  <c:v>271310.33852408634</c:v>
                </c:pt>
                <c:pt idx="3088">
                  <c:v>271310.33852408634</c:v>
                </c:pt>
                <c:pt idx="3089">
                  <c:v>271310.33852408634</c:v>
                </c:pt>
                <c:pt idx="3090">
                  <c:v>271310.33852408634</c:v>
                </c:pt>
                <c:pt idx="3091">
                  <c:v>271310.33852408634</c:v>
                </c:pt>
                <c:pt idx="3092">
                  <c:v>271310.33852408634</c:v>
                </c:pt>
                <c:pt idx="3093">
                  <c:v>271310.33852408634</c:v>
                </c:pt>
                <c:pt idx="3094">
                  <c:v>271310.33852408634</c:v>
                </c:pt>
                <c:pt idx="3095">
                  <c:v>271310.33852408634</c:v>
                </c:pt>
                <c:pt idx="3096">
                  <c:v>271310.33852408634</c:v>
                </c:pt>
                <c:pt idx="3097">
                  <c:v>271310.33852408634</c:v>
                </c:pt>
                <c:pt idx="3098">
                  <c:v>271310.33852408634</c:v>
                </c:pt>
                <c:pt idx="3099">
                  <c:v>271310.33852408634</c:v>
                </c:pt>
                <c:pt idx="3100">
                  <c:v>271310.33852408634</c:v>
                </c:pt>
                <c:pt idx="3101">
                  <c:v>271310.33852408634</c:v>
                </c:pt>
                <c:pt idx="3102">
                  <c:v>271310.33852408634</c:v>
                </c:pt>
                <c:pt idx="3103">
                  <c:v>271310.33852408634</c:v>
                </c:pt>
                <c:pt idx="3104">
                  <c:v>271310.33852408634</c:v>
                </c:pt>
                <c:pt idx="3105">
                  <c:v>271310.33852408634</c:v>
                </c:pt>
                <c:pt idx="3106">
                  <c:v>271310.33852408634</c:v>
                </c:pt>
                <c:pt idx="3107">
                  <c:v>271310.33852408634</c:v>
                </c:pt>
                <c:pt idx="3108">
                  <c:v>271310.33852408634</c:v>
                </c:pt>
                <c:pt idx="3109">
                  <c:v>271310.33852408634</c:v>
                </c:pt>
                <c:pt idx="3110">
                  <c:v>271310.33852408634</c:v>
                </c:pt>
                <c:pt idx="3111">
                  <c:v>271310.33852408634</c:v>
                </c:pt>
                <c:pt idx="3112">
                  <c:v>271310.33852408634</c:v>
                </c:pt>
                <c:pt idx="3113">
                  <c:v>271310.33852408634</c:v>
                </c:pt>
                <c:pt idx="3114">
                  <c:v>271310.33852408634</c:v>
                </c:pt>
                <c:pt idx="3115">
                  <c:v>271310.33852408634</c:v>
                </c:pt>
                <c:pt idx="3116">
                  <c:v>271310.33852408634</c:v>
                </c:pt>
                <c:pt idx="3117">
                  <c:v>271310.33852408634</c:v>
                </c:pt>
                <c:pt idx="3118">
                  <c:v>271310.33852408634</c:v>
                </c:pt>
                <c:pt idx="3119">
                  <c:v>271310.33852408634</c:v>
                </c:pt>
                <c:pt idx="3120">
                  <c:v>271310.33852408634</c:v>
                </c:pt>
                <c:pt idx="3121">
                  <c:v>271310.33852408634</c:v>
                </c:pt>
                <c:pt idx="3122">
                  <c:v>271310.33852408634</c:v>
                </c:pt>
                <c:pt idx="3123">
                  <c:v>271310.33852408634</c:v>
                </c:pt>
                <c:pt idx="3124">
                  <c:v>271310.33852408634</c:v>
                </c:pt>
                <c:pt idx="3125">
                  <c:v>271310.33852408634</c:v>
                </c:pt>
                <c:pt idx="3126">
                  <c:v>271310.33852408634</c:v>
                </c:pt>
                <c:pt idx="3127">
                  <c:v>271310.33852408634</c:v>
                </c:pt>
                <c:pt idx="3128">
                  <c:v>271310.33852408634</c:v>
                </c:pt>
                <c:pt idx="3129">
                  <c:v>271310.33852408634</c:v>
                </c:pt>
                <c:pt idx="3130">
                  <c:v>271310.33852408634</c:v>
                </c:pt>
                <c:pt idx="3131">
                  <c:v>271310.33852408634</c:v>
                </c:pt>
                <c:pt idx="3132">
                  <c:v>271310.33852408634</c:v>
                </c:pt>
                <c:pt idx="3133">
                  <c:v>271310.33852408634</c:v>
                </c:pt>
                <c:pt idx="3134">
                  <c:v>271310.33852408634</c:v>
                </c:pt>
                <c:pt idx="3135">
                  <c:v>271310.33852408634</c:v>
                </c:pt>
                <c:pt idx="3136">
                  <c:v>271310.33852408634</c:v>
                </c:pt>
                <c:pt idx="3137">
                  <c:v>271310.33852408634</c:v>
                </c:pt>
                <c:pt idx="3138">
                  <c:v>271310.33852408634</c:v>
                </c:pt>
                <c:pt idx="3139">
                  <c:v>271310.33852408634</c:v>
                </c:pt>
                <c:pt idx="3140">
                  <c:v>271310.33852408634</c:v>
                </c:pt>
                <c:pt idx="3141">
                  <c:v>271310.33852408634</c:v>
                </c:pt>
                <c:pt idx="3142">
                  <c:v>271310.33852408634</c:v>
                </c:pt>
                <c:pt idx="3143">
                  <c:v>271310.33852408634</c:v>
                </c:pt>
                <c:pt idx="3144">
                  <c:v>271310.33852408634</c:v>
                </c:pt>
                <c:pt idx="3145">
                  <c:v>271310.33852408634</c:v>
                </c:pt>
                <c:pt idx="3146">
                  <c:v>271310.33852408634</c:v>
                </c:pt>
                <c:pt idx="3147">
                  <c:v>271310.33852408634</c:v>
                </c:pt>
                <c:pt idx="3148">
                  <c:v>271310.33852408634</c:v>
                </c:pt>
                <c:pt idx="3149">
                  <c:v>271310.33852408634</c:v>
                </c:pt>
                <c:pt idx="3150">
                  <c:v>271310.33852408634</c:v>
                </c:pt>
                <c:pt idx="3151">
                  <c:v>271310.33852408634</c:v>
                </c:pt>
                <c:pt idx="3152">
                  <c:v>271310.33852408634</c:v>
                </c:pt>
                <c:pt idx="3153">
                  <c:v>271310.33852408634</c:v>
                </c:pt>
                <c:pt idx="3154">
                  <c:v>271310.33852408634</c:v>
                </c:pt>
                <c:pt idx="3155">
                  <c:v>271310.33852408634</c:v>
                </c:pt>
                <c:pt idx="3156">
                  <c:v>271310.33852408634</c:v>
                </c:pt>
                <c:pt idx="3157">
                  <c:v>271310.33852408634</c:v>
                </c:pt>
                <c:pt idx="3158">
                  <c:v>271310.33852408634</c:v>
                </c:pt>
                <c:pt idx="3159">
                  <c:v>271310.33852408634</c:v>
                </c:pt>
                <c:pt idx="3160">
                  <c:v>271310.33852408634</c:v>
                </c:pt>
                <c:pt idx="3161">
                  <c:v>271310.33852408634</c:v>
                </c:pt>
                <c:pt idx="3162">
                  <c:v>271310.33852408634</c:v>
                </c:pt>
                <c:pt idx="3163">
                  <c:v>271310.33852408634</c:v>
                </c:pt>
                <c:pt idx="3164">
                  <c:v>271310.33852408634</c:v>
                </c:pt>
                <c:pt idx="3165">
                  <c:v>271310.33852408634</c:v>
                </c:pt>
                <c:pt idx="3166">
                  <c:v>271310.33852408634</c:v>
                </c:pt>
                <c:pt idx="3167">
                  <c:v>271310.33852408634</c:v>
                </c:pt>
                <c:pt idx="3168">
                  <c:v>271310.33852408634</c:v>
                </c:pt>
                <c:pt idx="3169">
                  <c:v>271310.33852408634</c:v>
                </c:pt>
                <c:pt idx="3170">
                  <c:v>271310.33852408634</c:v>
                </c:pt>
                <c:pt idx="3171">
                  <c:v>271310.33852408634</c:v>
                </c:pt>
                <c:pt idx="3172">
                  <c:v>271310.33852408634</c:v>
                </c:pt>
                <c:pt idx="3173">
                  <c:v>271310.33852408634</c:v>
                </c:pt>
                <c:pt idx="3174">
                  <c:v>271310.33852408634</c:v>
                </c:pt>
                <c:pt idx="3175">
                  <c:v>271310.33852408634</c:v>
                </c:pt>
                <c:pt idx="3176">
                  <c:v>271310.33852408634</c:v>
                </c:pt>
                <c:pt idx="3177">
                  <c:v>271310.33852408634</c:v>
                </c:pt>
                <c:pt idx="3178">
                  <c:v>271310.33852408634</c:v>
                </c:pt>
                <c:pt idx="3179">
                  <c:v>271310.33852408634</c:v>
                </c:pt>
                <c:pt idx="3180">
                  <c:v>271310.33852408634</c:v>
                </c:pt>
                <c:pt idx="3181">
                  <c:v>271310.33852408634</c:v>
                </c:pt>
                <c:pt idx="3182">
                  <c:v>271310.33852408634</c:v>
                </c:pt>
                <c:pt idx="3183">
                  <c:v>271310.33852408634</c:v>
                </c:pt>
                <c:pt idx="3184">
                  <c:v>271310.33852408634</c:v>
                </c:pt>
                <c:pt idx="3185">
                  <c:v>271310.33852408634</c:v>
                </c:pt>
                <c:pt idx="3186">
                  <c:v>271310.33852408634</c:v>
                </c:pt>
                <c:pt idx="3187">
                  <c:v>271310.33852408634</c:v>
                </c:pt>
                <c:pt idx="3188">
                  <c:v>271310.33852408634</c:v>
                </c:pt>
                <c:pt idx="3189">
                  <c:v>271310.33852408634</c:v>
                </c:pt>
                <c:pt idx="3190">
                  <c:v>271310.33852408634</c:v>
                </c:pt>
                <c:pt idx="3191">
                  <c:v>271310.33852408634</c:v>
                </c:pt>
                <c:pt idx="3192">
                  <c:v>271310.33852408634</c:v>
                </c:pt>
                <c:pt idx="3193">
                  <c:v>271310.33852408634</c:v>
                </c:pt>
                <c:pt idx="3194">
                  <c:v>271310.33852408634</c:v>
                </c:pt>
                <c:pt idx="3195">
                  <c:v>271310.33852408634</c:v>
                </c:pt>
                <c:pt idx="3196">
                  <c:v>271310.33852408634</c:v>
                </c:pt>
                <c:pt idx="3197">
                  <c:v>271310.33852408634</c:v>
                </c:pt>
                <c:pt idx="3198">
                  <c:v>271310.33852408634</c:v>
                </c:pt>
                <c:pt idx="3199">
                  <c:v>271310.33852408634</c:v>
                </c:pt>
                <c:pt idx="3200">
                  <c:v>271310.33852408634</c:v>
                </c:pt>
                <c:pt idx="3201">
                  <c:v>271310.33852408634</c:v>
                </c:pt>
                <c:pt idx="3202">
                  <c:v>271310.33852408634</c:v>
                </c:pt>
                <c:pt idx="3203">
                  <c:v>271310.33852408634</c:v>
                </c:pt>
                <c:pt idx="3204">
                  <c:v>271310.33852408634</c:v>
                </c:pt>
                <c:pt idx="3205">
                  <c:v>271310.33852408634</c:v>
                </c:pt>
                <c:pt idx="3206">
                  <c:v>271310.33852408634</c:v>
                </c:pt>
                <c:pt idx="3207">
                  <c:v>271310.33852408634</c:v>
                </c:pt>
                <c:pt idx="3208">
                  <c:v>271310.33852408634</c:v>
                </c:pt>
                <c:pt idx="3209">
                  <c:v>271310.33852408634</c:v>
                </c:pt>
                <c:pt idx="3210">
                  <c:v>271310.33852408634</c:v>
                </c:pt>
                <c:pt idx="3211">
                  <c:v>271310.33852408634</c:v>
                </c:pt>
                <c:pt idx="3212">
                  <c:v>271310.33852408634</c:v>
                </c:pt>
                <c:pt idx="3213">
                  <c:v>271310.33852408634</c:v>
                </c:pt>
                <c:pt idx="3214">
                  <c:v>271310.33852408634</c:v>
                </c:pt>
                <c:pt idx="3215">
                  <c:v>271310.33852408634</c:v>
                </c:pt>
                <c:pt idx="3216">
                  <c:v>271310.33852408634</c:v>
                </c:pt>
                <c:pt idx="3217">
                  <c:v>271310.33852408634</c:v>
                </c:pt>
                <c:pt idx="3218">
                  <c:v>271310.33852408634</c:v>
                </c:pt>
                <c:pt idx="3219">
                  <c:v>271310.33852408634</c:v>
                </c:pt>
                <c:pt idx="3220">
                  <c:v>271310.33852408634</c:v>
                </c:pt>
                <c:pt idx="3221">
                  <c:v>271310.33852408634</c:v>
                </c:pt>
                <c:pt idx="3222">
                  <c:v>271310.33852408634</c:v>
                </c:pt>
                <c:pt idx="3223">
                  <c:v>271310.33852408634</c:v>
                </c:pt>
                <c:pt idx="3224">
                  <c:v>271310.33852408634</c:v>
                </c:pt>
                <c:pt idx="3225">
                  <c:v>271310.33852408634</c:v>
                </c:pt>
                <c:pt idx="3226">
                  <c:v>271310.33852408634</c:v>
                </c:pt>
                <c:pt idx="3227">
                  <c:v>271310.33852408634</c:v>
                </c:pt>
                <c:pt idx="3228">
                  <c:v>271310.33852408634</c:v>
                </c:pt>
                <c:pt idx="3229">
                  <c:v>271310.33852408634</c:v>
                </c:pt>
                <c:pt idx="3230">
                  <c:v>271310.33852408634</c:v>
                </c:pt>
                <c:pt idx="3231">
                  <c:v>271310.33852408634</c:v>
                </c:pt>
                <c:pt idx="3232">
                  <c:v>271310.33852408634</c:v>
                </c:pt>
                <c:pt idx="3233">
                  <c:v>271310.33852408634</c:v>
                </c:pt>
                <c:pt idx="3234">
                  <c:v>271310.33852408634</c:v>
                </c:pt>
                <c:pt idx="3235">
                  <c:v>271310.33852408634</c:v>
                </c:pt>
                <c:pt idx="3236">
                  <c:v>271310.33852408634</c:v>
                </c:pt>
                <c:pt idx="3237">
                  <c:v>271310.33852408634</c:v>
                </c:pt>
                <c:pt idx="3238">
                  <c:v>271310.33852408634</c:v>
                </c:pt>
                <c:pt idx="3239">
                  <c:v>271310.33852408634</c:v>
                </c:pt>
                <c:pt idx="3240">
                  <c:v>271310.33852408634</c:v>
                </c:pt>
                <c:pt idx="3241">
                  <c:v>271310.33852408634</c:v>
                </c:pt>
                <c:pt idx="3242">
                  <c:v>271310.33852408634</c:v>
                </c:pt>
                <c:pt idx="3243">
                  <c:v>271310.33852408634</c:v>
                </c:pt>
                <c:pt idx="3244">
                  <c:v>271310.33852408634</c:v>
                </c:pt>
                <c:pt idx="3245">
                  <c:v>271310.33852408634</c:v>
                </c:pt>
                <c:pt idx="3246">
                  <c:v>271310.33852408634</c:v>
                </c:pt>
                <c:pt idx="3247">
                  <c:v>271310.33852408634</c:v>
                </c:pt>
                <c:pt idx="3248">
                  <c:v>271310.33852408634</c:v>
                </c:pt>
                <c:pt idx="3249">
                  <c:v>271310.33852408634</c:v>
                </c:pt>
                <c:pt idx="3250">
                  <c:v>271310.33852408634</c:v>
                </c:pt>
                <c:pt idx="3251">
                  <c:v>271310.33852408634</c:v>
                </c:pt>
                <c:pt idx="3252">
                  <c:v>271310.33852408634</c:v>
                </c:pt>
                <c:pt idx="3253">
                  <c:v>271310.33852408634</c:v>
                </c:pt>
                <c:pt idx="3254">
                  <c:v>271310.33852408634</c:v>
                </c:pt>
                <c:pt idx="3255">
                  <c:v>271310.33852408634</c:v>
                </c:pt>
                <c:pt idx="3256">
                  <c:v>271310.33852408634</c:v>
                </c:pt>
                <c:pt idx="3257">
                  <c:v>271310.33852408634</c:v>
                </c:pt>
                <c:pt idx="3258">
                  <c:v>271310.33852408634</c:v>
                </c:pt>
                <c:pt idx="3259">
                  <c:v>271310.33852408634</c:v>
                </c:pt>
                <c:pt idx="3260">
                  <c:v>271310.33852408634</c:v>
                </c:pt>
                <c:pt idx="3261">
                  <c:v>271310.33852408634</c:v>
                </c:pt>
                <c:pt idx="3262">
                  <c:v>271310.33852408634</c:v>
                </c:pt>
                <c:pt idx="3263">
                  <c:v>271310.33852408634</c:v>
                </c:pt>
                <c:pt idx="3264">
                  <c:v>271310.33852408634</c:v>
                </c:pt>
                <c:pt idx="3265">
                  <c:v>271310.33852408634</c:v>
                </c:pt>
                <c:pt idx="3266">
                  <c:v>271310.33852408634</c:v>
                </c:pt>
                <c:pt idx="3267">
                  <c:v>271310.33852408634</c:v>
                </c:pt>
                <c:pt idx="3268">
                  <c:v>271310.33852408634</c:v>
                </c:pt>
                <c:pt idx="3269">
                  <c:v>271310.33852408634</c:v>
                </c:pt>
                <c:pt idx="3270">
                  <c:v>271310.33852408634</c:v>
                </c:pt>
                <c:pt idx="3271">
                  <c:v>271310.33852408634</c:v>
                </c:pt>
                <c:pt idx="3272">
                  <c:v>271310.33852408634</c:v>
                </c:pt>
                <c:pt idx="3273">
                  <c:v>271310.33852408634</c:v>
                </c:pt>
                <c:pt idx="3274">
                  <c:v>271310.33852408634</c:v>
                </c:pt>
                <c:pt idx="3275">
                  <c:v>271310.33852408634</c:v>
                </c:pt>
                <c:pt idx="3276">
                  <c:v>271310.33852408634</c:v>
                </c:pt>
                <c:pt idx="3277">
                  <c:v>271310.33852408634</c:v>
                </c:pt>
                <c:pt idx="3278">
                  <c:v>271310.33852408634</c:v>
                </c:pt>
                <c:pt idx="3279">
                  <c:v>271310.33852408634</c:v>
                </c:pt>
                <c:pt idx="3280">
                  <c:v>271310.33852408634</c:v>
                </c:pt>
                <c:pt idx="3281">
                  <c:v>271310.33852408634</c:v>
                </c:pt>
                <c:pt idx="3282">
                  <c:v>271310.33852408634</c:v>
                </c:pt>
                <c:pt idx="3283">
                  <c:v>271310.33852408634</c:v>
                </c:pt>
                <c:pt idx="3284">
                  <c:v>271310.33852408634</c:v>
                </c:pt>
                <c:pt idx="3285">
                  <c:v>271310.33852408634</c:v>
                </c:pt>
                <c:pt idx="3286">
                  <c:v>271310.33852408634</c:v>
                </c:pt>
                <c:pt idx="3287">
                  <c:v>271310.33852408634</c:v>
                </c:pt>
                <c:pt idx="3288">
                  <c:v>271310.33852408634</c:v>
                </c:pt>
                <c:pt idx="3289">
                  <c:v>271310.33852408634</c:v>
                </c:pt>
                <c:pt idx="3290">
                  <c:v>271310.33852408634</c:v>
                </c:pt>
                <c:pt idx="3291">
                  <c:v>271310.33852408634</c:v>
                </c:pt>
                <c:pt idx="3292">
                  <c:v>271310.33852408634</c:v>
                </c:pt>
                <c:pt idx="3293">
                  <c:v>271310.33852408634</c:v>
                </c:pt>
                <c:pt idx="3294">
                  <c:v>271310.33852408634</c:v>
                </c:pt>
                <c:pt idx="3295">
                  <c:v>271310.33852408634</c:v>
                </c:pt>
                <c:pt idx="3296">
                  <c:v>271310.33852408634</c:v>
                </c:pt>
                <c:pt idx="3297">
                  <c:v>271310.33852408634</c:v>
                </c:pt>
                <c:pt idx="3298">
                  <c:v>271310.33852408634</c:v>
                </c:pt>
                <c:pt idx="3299">
                  <c:v>271310.33852408634</c:v>
                </c:pt>
                <c:pt idx="3300">
                  <c:v>271310.33852408634</c:v>
                </c:pt>
                <c:pt idx="3301">
                  <c:v>271310.33852408634</c:v>
                </c:pt>
                <c:pt idx="3302">
                  <c:v>271310.33852408634</c:v>
                </c:pt>
                <c:pt idx="3303">
                  <c:v>271310.33852408634</c:v>
                </c:pt>
                <c:pt idx="3304">
                  <c:v>271310.33852408634</c:v>
                </c:pt>
                <c:pt idx="3305">
                  <c:v>271310.33852408634</c:v>
                </c:pt>
                <c:pt idx="3306">
                  <c:v>271310.33852408634</c:v>
                </c:pt>
                <c:pt idx="3307">
                  <c:v>271310.33852408634</c:v>
                </c:pt>
                <c:pt idx="3308">
                  <c:v>271310.33852408634</c:v>
                </c:pt>
                <c:pt idx="3309">
                  <c:v>271310.33852408634</c:v>
                </c:pt>
                <c:pt idx="3310">
                  <c:v>271310.33852408634</c:v>
                </c:pt>
                <c:pt idx="3311">
                  <c:v>271310.33852408634</c:v>
                </c:pt>
                <c:pt idx="3312">
                  <c:v>271310.33852408634</c:v>
                </c:pt>
                <c:pt idx="3313">
                  <c:v>271310.33852408634</c:v>
                </c:pt>
                <c:pt idx="3314">
                  <c:v>271310.33852408634</c:v>
                </c:pt>
                <c:pt idx="3315">
                  <c:v>271310.33852408634</c:v>
                </c:pt>
                <c:pt idx="3316">
                  <c:v>271310.33852408634</c:v>
                </c:pt>
                <c:pt idx="3317">
                  <c:v>271310.33852408634</c:v>
                </c:pt>
                <c:pt idx="3318">
                  <c:v>271310.33852408634</c:v>
                </c:pt>
                <c:pt idx="3319">
                  <c:v>271310.33852408634</c:v>
                </c:pt>
                <c:pt idx="3320">
                  <c:v>271310.33852408634</c:v>
                </c:pt>
                <c:pt idx="3321">
                  <c:v>271310.33852408634</c:v>
                </c:pt>
                <c:pt idx="3322">
                  <c:v>271310.33852408634</c:v>
                </c:pt>
                <c:pt idx="3323">
                  <c:v>271310.33852408634</c:v>
                </c:pt>
                <c:pt idx="3324">
                  <c:v>271310.33852408634</c:v>
                </c:pt>
                <c:pt idx="3325">
                  <c:v>271310.33852408634</c:v>
                </c:pt>
                <c:pt idx="3326">
                  <c:v>271310.33852408634</c:v>
                </c:pt>
                <c:pt idx="3327">
                  <c:v>271310.33852408634</c:v>
                </c:pt>
                <c:pt idx="3328">
                  <c:v>271310.33852408634</c:v>
                </c:pt>
                <c:pt idx="3329">
                  <c:v>271310.33852408634</c:v>
                </c:pt>
                <c:pt idx="3330">
                  <c:v>271310.33852408634</c:v>
                </c:pt>
                <c:pt idx="3331">
                  <c:v>271310.33852408634</c:v>
                </c:pt>
                <c:pt idx="3332">
                  <c:v>271310.33852408634</c:v>
                </c:pt>
                <c:pt idx="3333">
                  <c:v>271310.33852408634</c:v>
                </c:pt>
                <c:pt idx="3334">
                  <c:v>271310.33852408634</c:v>
                </c:pt>
                <c:pt idx="3335">
                  <c:v>271310.33852408634</c:v>
                </c:pt>
                <c:pt idx="3336">
                  <c:v>271310.33852408634</c:v>
                </c:pt>
                <c:pt idx="3337">
                  <c:v>271310.33852408634</c:v>
                </c:pt>
                <c:pt idx="3338">
                  <c:v>271310.33852408634</c:v>
                </c:pt>
                <c:pt idx="3339">
                  <c:v>271310.33852408634</c:v>
                </c:pt>
                <c:pt idx="3340">
                  <c:v>271310.33852408634</c:v>
                </c:pt>
                <c:pt idx="3341">
                  <c:v>271310.33852408634</c:v>
                </c:pt>
                <c:pt idx="3342">
                  <c:v>271310.33852408634</c:v>
                </c:pt>
                <c:pt idx="3343">
                  <c:v>271310.33852408634</c:v>
                </c:pt>
                <c:pt idx="3344">
                  <c:v>271310.33852408634</c:v>
                </c:pt>
                <c:pt idx="3345">
                  <c:v>271310.33852408634</c:v>
                </c:pt>
                <c:pt idx="3346">
                  <c:v>271310.33852408634</c:v>
                </c:pt>
                <c:pt idx="3347">
                  <c:v>271310.33852408634</c:v>
                </c:pt>
                <c:pt idx="3348">
                  <c:v>271310.33852408634</c:v>
                </c:pt>
                <c:pt idx="3349">
                  <c:v>271310.33852408634</c:v>
                </c:pt>
                <c:pt idx="3350">
                  <c:v>271310.33852408634</c:v>
                </c:pt>
                <c:pt idx="3351">
                  <c:v>271310.33852408634</c:v>
                </c:pt>
                <c:pt idx="3352">
                  <c:v>271310.33852408634</c:v>
                </c:pt>
                <c:pt idx="3353">
                  <c:v>271310.33852408634</c:v>
                </c:pt>
                <c:pt idx="3354">
                  <c:v>271310.33852408634</c:v>
                </c:pt>
                <c:pt idx="3355">
                  <c:v>271310.33852408634</c:v>
                </c:pt>
                <c:pt idx="3356">
                  <c:v>271310.33852408634</c:v>
                </c:pt>
                <c:pt idx="3357">
                  <c:v>271310.33852408634</c:v>
                </c:pt>
                <c:pt idx="3358">
                  <c:v>271310.33852408634</c:v>
                </c:pt>
                <c:pt idx="3359">
                  <c:v>271310.33852408634</c:v>
                </c:pt>
                <c:pt idx="3360">
                  <c:v>271310.33852408634</c:v>
                </c:pt>
                <c:pt idx="3361">
                  <c:v>271310.33852408634</c:v>
                </c:pt>
                <c:pt idx="3362">
                  <c:v>271310.33852408634</c:v>
                </c:pt>
                <c:pt idx="3363">
                  <c:v>271310.33852408634</c:v>
                </c:pt>
                <c:pt idx="3364">
                  <c:v>271310.33852408634</c:v>
                </c:pt>
                <c:pt idx="3365">
                  <c:v>271310.33852408634</c:v>
                </c:pt>
                <c:pt idx="3366">
                  <c:v>271310.33852408634</c:v>
                </c:pt>
                <c:pt idx="3367">
                  <c:v>271310.33852408634</c:v>
                </c:pt>
                <c:pt idx="3368">
                  <c:v>271310.33852408634</c:v>
                </c:pt>
                <c:pt idx="3369">
                  <c:v>271310.33852408634</c:v>
                </c:pt>
                <c:pt idx="3370">
                  <c:v>271310.33852408634</c:v>
                </c:pt>
                <c:pt idx="3371">
                  <c:v>271310.33852408634</c:v>
                </c:pt>
                <c:pt idx="3372">
                  <c:v>271310.33852408634</c:v>
                </c:pt>
                <c:pt idx="3373">
                  <c:v>271310.33852408634</c:v>
                </c:pt>
                <c:pt idx="3374">
                  <c:v>271310.33852408634</c:v>
                </c:pt>
                <c:pt idx="3375">
                  <c:v>271310.33852408634</c:v>
                </c:pt>
                <c:pt idx="3376">
                  <c:v>271310.33852408634</c:v>
                </c:pt>
                <c:pt idx="3377">
                  <c:v>271310.33852408634</c:v>
                </c:pt>
                <c:pt idx="3378">
                  <c:v>271310.33852408634</c:v>
                </c:pt>
                <c:pt idx="3379">
                  <c:v>271310.33852408634</c:v>
                </c:pt>
                <c:pt idx="3380">
                  <c:v>271310.33852408634</c:v>
                </c:pt>
                <c:pt idx="3381">
                  <c:v>271310.33852408634</c:v>
                </c:pt>
                <c:pt idx="3382">
                  <c:v>271310.33852408634</c:v>
                </c:pt>
                <c:pt idx="3383">
                  <c:v>271310.33852408634</c:v>
                </c:pt>
                <c:pt idx="3384">
                  <c:v>271310.33852408634</c:v>
                </c:pt>
                <c:pt idx="3385">
                  <c:v>271310.33852408634</c:v>
                </c:pt>
                <c:pt idx="3386">
                  <c:v>271310.33852408634</c:v>
                </c:pt>
                <c:pt idx="3387">
                  <c:v>271310.33852408634</c:v>
                </c:pt>
                <c:pt idx="3388">
                  <c:v>271310.33852408634</c:v>
                </c:pt>
                <c:pt idx="3389">
                  <c:v>271310.33852408634</c:v>
                </c:pt>
                <c:pt idx="3390">
                  <c:v>271310.33852408634</c:v>
                </c:pt>
                <c:pt idx="3391">
                  <c:v>271310.33852408634</c:v>
                </c:pt>
                <c:pt idx="3392">
                  <c:v>271310.33852408634</c:v>
                </c:pt>
                <c:pt idx="3393">
                  <c:v>271310.33852408634</c:v>
                </c:pt>
                <c:pt idx="3394">
                  <c:v>271310.33852408634</c:v>
                </c:pt>
                <c:pt idx="3395">
                  <c:v>271310.33852408634</c:v>
                </c:pt>
                <c:pt idx="3396">
                  <c:v>271310.33852408634</c:v>
                </c:pt>
                <c:pt idx="3397">
                  <c:v>271310.33852408634</c:v>
                </c:pt>
                <c:pt idx="3398">
                  <c:v>271310.33852408634</c:v>
                </c:pt>
                <c:pt idx="3399">
                  <c:v>271310.33852408634</c:v>
                </c:pt>
                <c:pt idx="3400">
                  <c:v>271310.33852408634</c:v>
                </c:pt>
                <c:pt idx="3401">
                  <c:v>271310.33852408634</c:v>
                </c:pt>
                <c:pt idx="3402">
                  <c:v>271310.33852408634</c:v>
                </c:pt>
                <c:pt idx="3403">
                  <c:v>271310.33852408634</c:v>
                </c:pt>
                <c:pt idx="3404">
                  <c:v>271310.33852408634</c:v>
                </c:pt>
                <c:pt idx="3405">
                  <c:v>271310.33852408634</c:v>
                </c:pt>
                <c:pt idx="3406">
                  <c:v>271310.33852408634</c:v>
                </c:pt>
                <c:pt idx="3407">
                  <c:v>271310.33852408634</c:v>
                </c:pt>
                <c:pt idx="3408">
                  <c:v>271310.33852408634</c:v>
                </c:pt>
                <c:pt idx="3409">
                  <c:v>271310.33852408634</c:v>
                </c:pt>
                <c:pt idx="3410">
                  <c:v>271310.33852408634</c:v>
                </c:pt>
                <c:pt idx="3411">
                  <c:v>271310.33852408634</c:v>
                </c:pt>
                <c:pt idx="3412">
                  <c:v>271310.33852408634</c:v>
                </c:pt>
                <c:pt idx="3413">
                  <c:v>271310.33852408634</c:v>
                </c:pt>
                <c:pt idx="3414">
                  <c:v>271310.33852408634</c:v>
                </c:pt>
                <c:pt idx="3415">
                  <c:v>271310.33852408634</c:v>
                </c:pt>
                <c:pt idx="3416">
                  <c:v>271310.33852408634</c:v>
                </c:pt>
                <c:pt idx="3417">
                  <c:v>271310.33852408634</c:v>
                </c:pt>
                <c:pt idx="3418">
                  <c:v>271310.33852408634</c:v>
                </c:pt>
                <c:pt idx="3419">
                  <c:v>271310.33852408634</c:v>
                </c:pt>
                <c:pt idx="3420">
                  <c:v>271310.33852408634</c:v>
                </c:pt>
                <c:pt idx="3421">
                  <c:v>271310.33852408634</c:v>
                </c:pt>
                <c:pt idx="3422">
                  <c:v>271310.33852408634</c:v>
                </c:pt>
                <c:pt idx="3423">
                  <c:v>271310.33852408634</c:v>
                </c:pt>
                <c:pt idx="3424">
                  <c:v>271310.33852408634</c:v>
                </c:pt>
                <c:pt idx="3425">
                  <c:v>271310.33852408634</c:v>
                </c:pt>
                <c:pt idx="3426">
                  <c:v>271310.33852408634</c:v>
                </c:pt>
                <c:pt idx="3427">
                  <c:v>271310.33852408634</c:v>
                </c:pt>
                <c:pt idx="3428">
                  <c:v>271310.33852408634</c:v>
                </c:pt>
                <c:pt idx="3429">
                  <c:v>271310.33852408634</c:v>
                </c:pt>
                <c:pt idx="3430">
                  <c:v>271310.33852408634</c:v>
                </c:pt>
                <c:pt idx="3431">
                  <c:v>271310.33852408634</c:v>
                </c:pt>
                <c:pt idx="3432">
                  <c:v>271310.33852408634</c:v>
                </c:pt>
                <c:pt idx="3433">
                  <c:v>271310.33852408634</c:v>
                </c:pt>
                <c:pt idx="3434">
                  <c:v>271310.33852408634</c:v>
                </c:pt>
                <c:pt idx="3435">
                  <c:v>271310.33852408634</c:v>
                </c:pt>
                <c:pt idx="3436">
                  <c:v>271310.33852408634</c:v>
                </c:pt>
                <c:pt idx="3437">
                  <c:v>271310.33852408634</c:v>
                </c:pt>
                <c:pt idx="3438">
                  <c:v>271310.33852408634</c:v>
                </c:pt>
                <c:pt idx="3439">
                  <c:v>271310.33852408634</c:v>
                </c:pt>
                <c:pt idx="3440">
                  <c:v>271310.33852408634</c:v>
                </c:pt>
                <c:pt idx="3441">
                  <c:v>271310.33852408634</c:v>
                </c:pt>
                <c:pt idx="3442">
                  <c:v>271310.33852408634</c:v>
                </c:pt>
                <c:pt idx="3443">
                  <c:v>271310.33852408634</c:v>
                </c:pt>
                <c:pt idx="3444">
                  <c:v>271310.33852408634</c:v>
                </c:pt>
                <c:pt idx="3445">
                  <c:v>271310.33852408634</c:v>
                </c:pt>
                <c:pt idx="3446">
                  <c:v>271310.33852408634</c:v>
                </c:pt>
                <c:pt idx="3447">
                  <c:v>271310.33852408634</c:v>
                </c:pt>
                <c:pt idx="3448">
                  <c:v>271310.33852408634</c:v>
                </c:pt>
                <c:pt idx="3449">
                  <c:v>271310.33852408634</c:v>
                </c:pt>
                <c:pt idx="3450">
                  <c:v>271310.33852408634</c:v>
                </c:pt>
                <c:pt idx="3451">
                  <c:v>271310.33852408634</c:v>
                </c:pt>
                <c:pt idx="3452">
                  <c:v>271310.33852408634</c:v>
                </c:pt>
                <c:pt idx="3453">
                  <c:v>271310.33852408634</c:v>
                </c:pt>
                <c:pt idx="3454">
                  <c:v>271310.33852408634</c:v>
                </c:pt>
                <c:pt idx="3455">
                  <c:v>271310.33852408634</c:v>
                </c:pt>
                <c:pt idx="3456">
                  <c:v>271310.33852408634</c:v>
                </c:pt>
                <c:pt idx="3457">
                  <c:v>271310.33852408634</c:v>
                </c:pt>
                <c:pt idx="3458">
                  <c:v>271310.33852408634</c:v>
                </c:pt>
                <c:pt idx="3459">
                  <c:v>271310.33852408634</c:v>
                </c:pt>
                <c:pt idx="3460">
                  <c:v>271310.33852408634</c:v>
                </c:pt>
                <c:pt idx="3461">
                  <c:v>271310.33852408634</c:v>
                </c:pt>
                <c:pt idx="3462">
                  <c:v>271310.33852408634</c:v>
                </c:pt>
                <c:pt idx="3463">
                  <c:v>271310.33852408634</c:v>
                </c:pt>
                <c:pt idx="3464">
                  <c:v>271310.33852408634</c:v>
                </c:pt>
                <c:pt idx="3465">
                  <c:v>271310.33852408634</c:v>
                </c:pt>
                <c:pt idx="3466">
                  <c:v>271310.33852408634</c:v>
                </c:pt>
                <c:pt idx="3467">
                  <c:v>271310.33852408634</c:v>
                </c:pt>
                <c:pt idx="3468">
                  <c:v>271310.33852408634</c:v>
                </c:pt>
                <c:pt idx="3469">
                  <c:v>271310.33852408634</c:v>
                </c:pt>
                <c:pt idx="3470">
                  <c:v>271310.33852408634</c:v>
                </c:pt>
                <c:pt idx="3471">
                  <c:v>271310.33852408634</c:v>
                </c:pt>
                <c:pt idx="3472">
                  <c:v>271310.33852408634</c:v>
                </c:pt>
                <c:pt idx="3473">
                  <c:v>271310.33852408634</c:v>
                </c:pt>
                <c:pt idx="3474">
                  <c:v>271310.33852408634</c:v>
                </c:pt>
                <c:pt idx="3475">
                  <c:v>271310.33852408634</c:v>
                </c:pt>
                <c:pt idx="3476">
                  <c:v>271310.33852408634</c:v>
                </c:pt>
                <c:pt idx="3477">
                  <c:v>271310.33852408634</c:v>
                </c:pt>
                <c:pt idx="3478">
                  <c:v>271310.33852408634</c:v>
                </c:pt>
                <c:pt idx="3479">
                  <c:v>271310.33852408634</c:v>
                </c:pt>
                <c:pt idx="3480">
                  <c:v>271310.33852408634</c:v>
                </c:pt>
                <c:pt idx="3481">
                  <c:v>271310.33852408634</c:v>
                </c:pt>
                <c:pt idx="3482">
                  <c:v>271310.33852408634</c:v>
                </c:pt>
                <c:pt idx="3483">
                  <c:v>271310.33852408634</c:v>
                </c:pt>
                <c:pt idx="3484">
                  <c:v>271310.33852408634</c:v>
                </c:pt>
                <c:pt idx="3485">
                  <c:v>271310.33852408634</c:v>
                </c:pt>
                <c:pt idx="3486">
                  <c:v>271310.33852408634</c:v>
                </c:pt>
                <c:pt idx="3487">
                  <c:v>271310.33852408634</c:v>
                </c:pt>
                <c:pt idx="3488">
                  <c:v>271310.33852408634</c:v>
                </c:pt>
                <c:pt idx="3489">
                  <c:v>271310.33852408634</c:v>
                </c:pt>
                <c:pt idx="3490">
                  <c:v>271310.33852408634</c:v>
                </c:pt>
                <c:pt idx="3491">
                  <c:v>271310.33852408634</c:v>
                </c:pt>
                <c:pt idx="3492">
                  <c:v>271310.33852408634</c:v>
                </c:pt>
                <c:pt idx="3493">
                  <c:v>271310.33852408634</c:v>
                </c:pt>
                <c:pt idx="3494">
                  <c:v>271310.33852408634</c:v>
                </c:pt>
                <c:pt idx="3495">
                  <c:v>271310.33852408634</c:v>
                </c:pt>
                <c:pt idx="3496">
                  <c:v>271310.33852408634</c:v>
                </c:pt>
                <c:pt idx="3497">
                  <c:v>271310.33852408634</c:v>
                </c:pt>
                <c:pt idx="3498">
                  <c:v>271310.33852408634</c:v>
                </c:pt>
                <c:pt idx="3499">
                  <c:v>271310.33852408634</c:v>
                </c:pt>
                <c:pt idx="3500">
                  <c:v>271310.33852408634</c:v>
                </c:pt>
                <c:pt idx="3501">
                  <c:v>271310.33852408634</c:v>
                </c:pt>
                <c:pt idx="3502">
                  <c:v>271310.33852408634</c:v>
                </c:pt>
                <c:pt idx="3503">
                  <c:v>271310.33852408634</c:v>
                </c:pt>
                <c:pt idx="3504">
                  <c:v>271310.33852408634</c:v>
                </c:pt>
                <c:pt idx="3505">
                  <c:v>271310.33852408634</c:v>
                </c:pt>
                <c:pt idx="3506">
                  <c:v>271310.33852408634</c:v>
                </c:pt>
                <c:pt idx="3507">
                  <c:v>271310.33852408634</c:v>
                </c:pt>
                <c:pt idx="3508">
                  <c:v>271310.33852408634</c:v>
                </c:pt>
                <c:pt idx="3509">
                  <c:v>271310.33852408634</c:v>
                </c:pt>
                <c:pt idx="3510">
                  <c:v>271310.33852408634</c:v>
                </c:pt>
                <c:pt idx="3511">
                  <c:v>271310.33852408634</c:v>
                </c:pt>
                <c:pt idx="3512">
                  <c:v>271310.33852408634</c:v>
                </c:pt>
                <c:pt idx="3513">
                  <c:v>271310.33852408634</c:v>
                </c:pt>
                <c:pt idx="3514">
                  <c:v>271310.33852408634</c:v>
                </c:pt>
                <c:pt idx="3515">
                  <c:v>271310.33852408634</c:v>
                </c:pt>
                <c:pt idx="3516">
                  <c:v>271310.33852408634</c:v>
                </c:pt>
                <c:pt idx="3517">
                  <c:v>271310.33852408634</c:v>
                </c:pt>
                <c:pt idx="3518">
                  <c:v>271310.33852408634</c:v>
                </c:pt>
                <c:pt idx="3519">
                  <c:v>271310.33852408634</c:v>
                </c:pt>
                <c:pt idx="3520">
                  <c:v>271310.33852408634</c:v>
                </c:pt>
                <c:pt idx="3521">
                  <c:v>271310.33852408634</c:v>
                </c:pt>
                <c:pt idx="3522">
                  <c:v>271310.33852408634</c:v>
                </c:pt>
                <c:pt idx="3523">
                  <c:v>271310.33852408634</c:v>
                </c:pt>
                <c:pt idx="3524">
                  <c:v>271310.33852408634</c:v>
                </c:pt>
                <c:pt idx="3525">
                  <c:v>271310.33852408634</c:v>
                </c:pt>
                <c:pt idx="3526">
                  <c:v>271310.33852408634</c:v>
                </c:pt>
                <c:pt idx="3527">
                  <c:v>271310.33852408634</c:v>
                </c:pt>
                <c:pt idx="3528">
                  <c:v>271310.33852408634</c:v>
                </c:pt>
                <c:pt idx="3529">
                  <c:v>271310.33852408634</c:v>
                </c:pt>
                <c:pt idx="3530">
                  <c:v>271310.33852408634</c:v>
                </c:pt>
                <c:pt idx="3531">
                  <c:v>271310.33852408634</c:v>
                </c:pt>
                <c:pt idx="3532">
                  <c:v>271310.33852408634</c:v>
                </c:pt>
                <c:pt idx="3533">
                  <c:v>271310.33852408634</c:v>
                </c:pt>
                <c:pt idx="3534">
                  <c:v>271310.33852408634</c:v>
                </c:pt>
                <c:pt idx="3535">
                  <c:v>271310.33852408634</c:v>
                </c:pt>
                <c:pt idx="3536">
                  <c:v>271310.33852408634</c:v>
                </c:pt>
                <c:pt idx="3537">
                  <c:v>271310.33852408634</c:v>
                </c:pt>
                <c:pt idx="3538">
                  <c:v>271310.33852408634</c:v>
                </c:pt>
                <c:pt idx="3539">
                  <c:v>271310.33852408634</c:v>
                </c:pt>
                <c:pt idx="3540">
                  <c:v>271310.33852408634</c:v>
                </c:pt>
                <c:pt idx="3541">
                  <c:v>271310.33852408634</c:v>
                </c:pt>
                <c:pt idx="3542">
                  <c:v>271310.33852408634</c:v>
                </c:pt>
                <c:pt idx="3543">
                  <c:v>271310.33852408634</c:v>
                </c:pt>
                <c:pt idx="3544">
                  <c:v>271310.33852408634</c:v>
                </c:pt>
                <c:pt idx="3545">
                  <c:v>271310.33852408634</c:v>
                </c:pt>
                <c:pt idx="3546">
                  <c:v>271310.33852408634</c:v>
                </c:pt>
                <c:pt idx="3547">
                  <c:v>271310.33852408634</c:v>
                </c:pt>
                <c:pt idx="3548">
                  <c:v>271310.33852408634</c:v>
                </c:pt>
                <c:pt idx="3549">
                  <c:v>271310.33852408634</c:v>
                </c:pt>
                <c:pt idx="3550">
                  <c:v>271310.33852408634</c:v>
                </c:pt>
                <c:pt idx="3551">
                  <c:v>271310.33852408634</c:v>
                </c:pt>
                <c:pt idx="3552">
                  <c:v>271310.33852408634</c:v>
                </c:pt>
                <c:pt idx="3553">
                  <c:v>271310.33852408634</c:v>
                </c:pt>
                <c:pt idx="3554">
                  <c:v>271310.33852408634</c:v>
                </c:pt>
                <c:pt idx="3555">
                  <c:v>271310.33852408634</c:v>
                </c:pt>
                <c:pt idx="3556">
                  <c:v>271310.33852408634</c:v>
                </c:pt>
                <c:pt idx="3557">
                  <c:v>271310.33852408634</c:v>
                </c:pt>
                <c:pt idx="3558">
                  <c:v>271310.33852408634</c:v>
                </c:pt>
                <c:pt idx="3559">
                  <c:v>271310.33852408634</c:v>
                </c:pt>
                <c:pt idx="3560">
                  <c:v>271310.33852408634</c:v>
                </c:pt>
                <c:pt idx="3561">
                  <c:v>271310.33852408634</c:v>
                </c:pt>
                <c:pt idx="3562">
                  <c:v>271310.33852408634</c:v>
                </c:pt>
                <c:pt idx="3563">
                  <c:v>271310.33852408634</c:v>
                </c:pt>
                <c:pt idx="3564">
                  <c:v>271310.33852408634</c:v>
                </c:pt>
                <c:pt idx="3565">
                  <c:v>271310.33852408634</c:v>
                </c:pt>
                <c:pt idx="3566">
                  <c:v>271310.33852408634</c:v>
                </c:pt>
                <c:pt idx="3567">
                  <c:v>271310.33852408634</c:v>
                </c:pt>
                <c:pt idx="3568">
                  <c:v>271310.33852408634</c:v>
                </c:pt>
                <c:pt idx="3569">
                  <c:v>271310.33852408634</c:v>
                </c:pt>
                <c:pt idx="3570">
                  <c:v>271310.33852408634</c:v>
                </c:pt>
                <c:pt idx="3571">
                  <c:v>271310.33852408634</c:v>
                </c:pt>
                <c:pt idx="3572">
                  <c:v>271310.33852408634</c:v>
                </c:pt>
                <c:pt idx="3573">
                  <c:v>271310.33852408634</c:v>
                </c:pt>
                <c:pt idx="3574">
                  <c:v>271310.33852408634</c:v>
                </c:pt>
                <c:pt idx="3575">
                  <c:v>271310.33852408634</c:v>
                </c:pt>
                <c:pt idx="3576">
                  <c:v>271310.33852408634</c:v>
                </c:pt>
                <c:pt idx="3577">
                  <c:v>271310.33852408634</c:v>
                </c:pt>
                <c:pt idx="3578">
                  <c:v>271310.33852408634</c:v>
                </c:pt>
                <c:pt idx="3579">
                  <c:v>271310.33852408634</c:v>
                </c:pt>
                <c:pt idx="3580">
                  <c:v>271310.33852408634</c:v>
                </c:pt>
                <c:pt idx="3581">
                  <c:v>271310.33852408634</c:v>
                </c:pt>
                <c:pt idx="3582">
                  <c:v>271310.33852408634</c:v>
                </c:pt>
                <c:pt idx="3583">
                  <c:v>271310.33852408634</c:v>
                </c:pt>
                <c:pt idx="3584">
                  <c:v>271310.33852408634</c:v>
                </c:pt>
                <c:pt idx="3585">
                  <c:v>271310.33852408634</c:v>
                </c:pt>
                <c:pt idx="3586">
                  <c:v>271310.33852408634</c:v>
                </c:pt>
                <c:pt idx="3587">
                  <c:v>271310.33852408634</c:v>
                </c:pt>
                <c:pt idx="3588">
                  <c:v>271310.33852408634</c:v>
                </c:pt>
                <c:pt idx="3589">
                  <c:v>271310.33852408634</c:v>
                </c:pt>
                <c:pt idx="3590">
                  <c:v>271310.33852408634</c:v>
                </c:pt>
                <c:pt idx="3591">
                  <c:v>271310.33852408634</c:v>
                </c:pt>
                <c:pt idx="3592">
                  <c:v>271310.33852408634</c:v>
                </c:pt>
                <c:pt idx="3593">
                  <c:v>271310.33852408634</c:v>
                </c:pt>
                <c:pt idx="3594">
                  <c:v>271310.33852408634</c:v>
                </c:pt>
                <c:pt idx="3595">
                  <c:v>271310.33852408634</c:v>
                </c:pt>
                <c:pt idx="3596">
                  <c:v>271310.33852408634</c:v>
                </c:pt>
                <c:pt idx="3597">
                  <c:v>271310.33852408634</c:v>
                </c:pt>
                <c:pt idx="3598">
                  <c:v>271310.33852408634</c:v>
                </c:pt>
                <c:pt idx="3599">
                  <c:v>271310.33852408634</c:v>
                </c:pt>
                <c:pt idx="3600">
                  <c:v>271310.33852408634</c:v>
                </c:pt>
                <c:pt idx="3601">
                  <c:v>271310.33852408634</c:v>
                </c:pt>
                <c:pt idx="3602">
                  <c:v>271310.33852408634</c:v>
                </c:pt>
                <c:pt idx="3603">
                  <c:v>271310.33852408634</c:v>
                </c:pt>
                <c:pt idx="3604">
                  <c:v>271310.33852408634</c:v>
                </c:pt>
                <c:pt idx="3605">
                  <c:v>271310.33852408634</c:v>
                </c:pt>
                <c:pt idx="3606">
                  <c:v>271310.33852408634</c:v>
                </c:pt>
                <c:pt idx="3607">
                  <c:v>271310.33852408634</c:v>
                </c:pt>
                <c:pt idx="3608">
                  <c:v>271310.33852408634</c:v>
                </c:pt>
                <c:pt idx="3609">
                  <c:v>271310.33852408634</c:v>
                </c:pt>
                <c:pt idx="3610">
                  <c:v>271310.33852408634</c:v>
                </c:pt>
                <c:pt idx="3611">
                  <c:v>271310.33852408634</c:v>
                </c:pt>
                <c:pt idx="3612">
                  <c:v>271310.33852408634</c:v>
                </c:pt>
                <c:pt idx="3613">
                  <c:v>271310.33852408634</c:v>
                </c:pt>
                <c:pt idx="3614">
                  <c:v>271310.33852408634</c:v>
                </c:pt>
                <c:pt idx="3615">
                  <c:v>271310.33852408634</c:v>
                </c:pt>
                <c:pt idx="3616">
                  <c:v>271310.33852408634</c:v>
                </c:pt>
                <c:pt idx="3617">
                  <c:v>271310.33852408634</c:v>
                </c:pt>
                <c:pt idx="3618">
                  <c:v>271310.33852408634</c:v>
                </c:pt>
                <c:pt idx="3619">
                  <c:v>271310.33852408634</c:v>
                </c:pt>
                <c:pt idx="3620">
                  <c:v>271310.33852408634</c:v>
                </c:pt>
                <c:pt idx="3621">
                  <c:v>271310.33852408634</c:v>
                </c:pt>
                <c:pt idx="3622">
                  <c:v>271310.33852408634</c:v>
                </c:pt>
                <c:pt idx="3623">
                  <c:v>271310.33852408634</c:v>
                </c:pt>
                <c:pt idx="3624">
                  <c:v>271310.33852408634</c:v>
                </c:pt>
                <c:pt idx="3625">
                  <c:v>271310.33852408634</c:v>
                </c:pt>
                <c:pt idx="3626">
                  <c:v>271310.33852408634</c:v>
                </c:pt>
                <c:pt idx="3627">
                  <c:v>271310.33852408634</c:v>
                </c:pt>
                <c:pt idx="3628">
                  <c:v>271310.33852408634</c:v>
                </c:pt>
                <c:pt idx="3629">
                  <c:v>271310.33852408634</c:v>
                </c:pt>
                <c:pt idx="3630">
                  <c:v>271310.33852408634</c:v>
                </c:pt>
                <c:pt idx="3631">
                  <c:v>271310.33852408634</c:v>
                </c:pt>
                <c:pt idx="3632">
                  <c:v>271310.33852408634</c:v>
                </c:pt>
                <c:pt idx="3633">
                  <c:v>271310.33852408634</c:v>
                </c:pt>
                <c:pt idx="3634">
                  <c:v>271310.33852408634</c:v>
                </c:pt>
                <c:pt idx="3635">
                  <c:v>271310.33852408634</c:v>
                </c:pt>
                <c:pt idx="3636">
                  <c:v>271310.33852408634</c:v>
                </c:pt>
                <c:pt idx="3637">
                  <c:v>271310.33852408634</c:v>
                </c:pt>
                <c:pt idx="3638">
                  <c:v>271310.33852408634</c:v>
                </c:pt>
                <c:pt idx="3639">
                  <c:v>271310.33852408634</c:v>
                </c:pt>
                <c:pt idx="3640">
                  <c:v>271310.33852408634</c:v>
                </c:pt>
                <c:pt idx="3641">
                  <c:v>271310.33852408634</c:v>
                </c:pt>
                <c:pt idx="3642">
                  <c:v>271310.33852408634</c:v>
                </c:pt>
                <c:pt idx="3643">
                  <c:v>271310.33852408634</c:v>
                </c:pt>
                <c:pt idx="3644">
                  <c:v>271310.33852408634</c:v>
                </c:pt>
                <c:pt idx="3645">
                  <c:v>271310.33852408634</c:v>
                </c:pt>
                <c:pt idx="3646">
                  <c:v>271310.33852408634</c:v>
                </c:pt>
                <c:pt idx="3647">
                  <c:v>271310.33852408634</c:v>
                </c:pt>
                <c:pt idx="3648">
                  <c:v>271310.33852408634</c:v>
                </c:pt>
                <c:pt idx="3649">
                  <c:v>271310.33852408634</c:v>
                </c:pt>
                <c:pt idx="3650">
                  <c:v>271310.33852408634</c:v>
                </c:pt>
                <c:pt idx="3651">
                  <c:v>271310.33852408634</c:v>
                </c:pt>
                <c:pt idx="3652">
                  <c:v>271310.33852408634</c:v>
                </c:pt>
                <c:pt idx="3653">
                  <c:v>271310.33852408634</c:v>
                </c:pt>
                <c:pt idx="3654">
                  <c:v>271310.33852408634</c:v>
                </c:pt>
                <c:pt idx="3655">
                  <c:v>271310.33852408634</c:v>
                </c:pt>
                <c:pt idx="3656">
                  <c:v>271310.33852408634</c:v>
                </c:pt>
                <c:pt idx="3657">
                  <c:v>271310.33852408634</c:v>
                </c:pt>
                <c:pt idx="3658">
                  <c:v>271310.33852408634</c:v>
                </c:pt>
                <c:pt idx="3659">
                  <c:v>271310.33852408634</c:v>
                </c:pt>
                <c:pt idx="3660">
                  <c:v>271310.33852408634</c:v>
                </c:pt>
                <c:pt idx="3661">
                  <c:v>271310.33852408634</c:v>
                </c:pt>
                <c:pt idx="3662">
                  <c:v>271310.33852408634</c:v>
                </c:pt>
                <c:pt idx="3663">
                  <c:v>271310.33852408634</c:v>
                </c:pt>
                <c:pt idx="3664">
                  <c:v>271310.33852408634</c:v>
                </c:pt>
                <c:pt idx="3665">
                  <c:v>271310.33852408634</c:v>
                </c:pt>
                <c:pt idx="3666">
                  <c:v>271310.33852408634</c:v>
                </c:pt>
                <c:pt idx="3667">
                  <c:v>271310.33852408634</c:v>
                </c:pt>
                <c:pt idx="3668">
                  <c:v>271310.33852408634</c:v>
                </c:pt>
                <c:pt idx="3669">
                  <c:v>271310.33852408634</c:v>
                </c:pt>
                <c:pt idx="3670">
                  <c:v>271310.33852408634</c:v>
                </c:pt>
                <c:pt idx="3671">
                  <c:v>271310.33852408634</c:v>
                </c:pt>
                <c:pt idx="3672">
                  <c:v>271310.33852408634</c:v>
                </c:pt>
                <c:pt idx="3673">
                  <c:v>271310.33852408634</c:v>
                </c:pt>
                <c:pt idx="3674">
                  <c:v>271310.33852408634</c:v>
                </c:pt>
                <c:pt idx="3675">
                  <c:v>271310.33852408634</c:v>
                </c:pt>
                <c:pt idx="3676">
                  <c:v>271310.33852408634</c:v>
                </c:pt>
                <c:pt idx="3677">
                  <c:v>271310.33852408634</c:v>
                </c:pt>
                <c:pt idx="3678">
                  <c:v>271310.33852408634</c:v>
                </c:pt>
                <c:pt idx="3679">
                  <c:v>271310.33852408634</c:v>
                </c:pt>
                <c:pt idx="3680">
                  <c:v>271310.33852408634</c:v>
                </c:pt>
                <c:pt idx="3681">
                  <c:v>271310.33852408634</c:v>
                </c:pt>
                <c:pt idx="3682">
                  <c:v>271310.33852408634</c:v>
                </c:pt>
                <c:pt idx="3683">
                  <c:v>271310.33852408634</c:v>
                </c:pt>
                <c:pt idx="3684">
                  <c:v>271310.33852408634</c:v>
                </c:pt>
                <c:pt idx="3685">
                  <c:v>271310.33852408634</c:v>
                </c:pt>
                <c:pt idx="3686">
                  <c:v>271310.33852408634</c:v>
                </c:pt>
                <c:pt idx="3687">
                  <c:v>271310.33852408634</c:v>
                </c:pt>
                <c:pt idx="3688">
                  <c:v>271310.33852408634</c:v>
                </c:pt>
                <c:pt idx="3689">
                  <c:v>271310.33852408634</c:v>
                </c:pt>
                <c:pt idx="3690">
                  <c:v>271310.33852408634</c:v>
                </c:pt>
                <c:pt idx="3691">
                  <c:v>271310.33852408634</c:v>
                </c:pt>
                <c:pt idx="3692">
                  <c:v>271310.33852408634</c:v>
                </c:pt>
                <c:pt idx="3693">
                  <c:v>271310.33852408634</c:v>
                </c:pt>
                <c:pt idx="3694">
                  <c:v>271310.33852408634</c:v>
                </c:pt>
                <c:pt idx="3695">
                  <c:v>271310.33852408634</c:v>
                </c:pt>
                <c:pt idx="3696">
                  <c:v>271310.33852408634</c:v>
                </c:pt>
                <c:pt idx="3697">
                  <c:v>271310.33852408634</c:v>
                </c:pt>
                <c:pt idx="3698">
                  <c:v>271310.33852408634</c:v>
                </c:pt>
                <c:pt idx="3699">
                  <c:v>271310.33852408634</c:v>
                </c:pt>
                <c:pt idx="3700">
                  <c:v>271310.33852408634</c:v>
                </c:pt>
                <c:pt idx="3701">
                  <c:v>271310.33852408634</c:v>
                </c:pt>
                <c:pt idx="3702">
                  <c:v>271310.33852408634</c:v>
                </c:pt>
                <c:pt idx="3703">
                  <c:v>271310.33852408634</c:v>
                </c:pt>
                <c:pt idx="3704">
                  <c:v>271310.33852408634</c:v>
                </c:pt>
                <c:pt idx="3705">
                  <c:v>271310.33852408634</c:v>
                </c:pt>
                <c:pt idx="3706">
                  <c:v>271310.33852408634</c:v>
                </c:pt>
                <c:pt idx="3707">
                  <c:v>271310.33852408634</c:v>
                </c:pt>
                <c:pt idx="3708">
                  <c:v>271310.33852408634</c:v>
                </c:pt>
                <c:pt idx="3709">
                  <c:v>271310.33852408634</c:v>
                </c:pt>
                <c:pt idx="3710">
                  <c:v>271310.33852408634</c:v>
                </c:pt>
                <c:pt idx="3711">
                  <c:v>271310.33852408634</c:v>
                </c:pt>
                <c:pt idx="3712">
                  <c:v>271310.33852408634</c:v>
                </c:pt>
                <c:pt idx="3713">
                  <c:v>271310.33852408634</c:v>
                </c:pt>
                <c:pt idx="3714">
                  <c:v>271310.33852408634</c:v>
                </c:pt>
                <c:pt idx="3715">
                  <c:v>271310.33852408634</c:v>
                </c:pt>
                <c:pt idx="3716">
                  <c:v>271310.33852408634</c:v>
                </c:pt>
                <c:pt idx="3717">
                  <c:v>271310.33852408634</c:v>
                </c:pt>
                <c:pt idx="3718">
                  <c:v>271310.33852408634</c:v>
                </c:pt>
                <c:pt idx="3719">
                  <c:v>271310.33852408634</c:v>
                </c:pt>
                <c:pt idx="3720">
                  <c:v>271310.33852408634</c:v>
                </c:pt>
                <c:pt idx="3721">
                  <c:v>271310.33852408634</c:v>
                </c:pt>
                <c:pt idx="3722">
                  <c:v>271310.33852408634</c:v>
                </c:pt>
                <c:pt idx="3723">
                  <c:v>271310.33852408634</c:v>
                </c:pt>
                <c:pt idx="3724">
                  <c:v>271310.33852408634</c:v>
                </c:pt>
                <c:pt idx="3725">
                  <c:v>271310.33852408634</c:v>
                </c:pt>
                <c:pt idx="3726">
                  <c:v>271310.33852408634</c:v>
                </c:pt>
                <c:pt idx="3727">
                  <c:v>271310.33852408634</c:v>
                </c:pt>
                <c:pt idx="3728">
                  <c:v>271310.33852408634</c:v>
                </c:pt>
                <c:pt idx="3729">
                  <c:v>271310.33852408634</c:v>
                </c:pt>
                <c:pt idx="3730">
                  <c:v>271310.33852408634</c:v>
                </c:pt>
                <c:pt idx="3731">
                  <c:v>271310.33852408634</c:v>
                </c:pt>
                <c:pt idx="3732">
                  <c:v>271310.33852408634</c:v>
                </c:pt>
                <c:pt idx="3733">
                  <c:v>271310.33852408634</c:v>
                </c:pt>
                <c:pt idx="3734">
                  <c:v>271310.33852408634</c:v>
                </c:pt>
                <c:pt idx="3735">
                  <c:v>271310.33852408634</c:v>
                </c:pt>
                <c:pt idx="3736">
                  <c:v>271310.33852408634</c:v>
                </c:pt>
                <c:pt idx="3737">
                  <c:v>271310.33852408634</c:v>
                </c:pt>
                <c:pt idx="3738">
                  <c:v>271310.33852408634</c:v>
                </c:pt>
                <c:pt idx="3739">
                  <c:v>271310.33852408634</c:v>
                </c:pt>
                <c:pt idx="3740">
                  <c:v>271310.33852408634</c:v>
                </c:pt>
                <c:pt idx="3741">
                  <c:v>271310.33852408634</c:v>
                </c:pt>
                <c:pt idx="3742">
                  <c:v>271310.33852408634</c:v>
                </c:pt>
                <c:pt idx="3743">
                  <c:v>271310.33852408634</c:v>
                </c:pt>
                <c:pt idx="3744">
                  <c:v>271310.33852408634</c:v>
                </c:pt>
                <c:pt idx="3745">
                  <c:v>271310.33852408634</c:v>
                </c:pt>
                <c:pt idx="3746">
                  <c:v>271310.33852408634</c:v>
                </c:pt>
                <c:pt idx="3747">
                  <c:v>271310.33852408634</c:v>
                </c:pt>
                <c:pt idx="3748">
                  <c:v>271310.33852408634</c:v>
                </c:pt>
                <c:pt idx="3749">
                  <c:v>271310.33852408634</c:v>
                </c:pt>
                <c:pt idx="3750">
                  <c:v>271310.33852408634</c:v>
                </c:pt>
                <c:pt idx="3751">
                  <c:v>271310.33852408634</c:v>
                </c:pt>
                <c:pt idx="3752">
                  <c:v>271310.33852408634</c:v>
                </c:pt>
                <c:pt idx="3753">
                  <c:v>271310.33852408634</c:v>
                </c:pt>
                <c:pt idx="3754">
                  <c:v>271310.33852408634</c:v>
                </c:pt>
                <c:pt idx="3755">
                  <c:v>271310.33852408634</c:v>
                </c:pt>
                <c:pt idx="3756">
                  <c:v>271310.33852408634</c:v>
                </c:pt>
                <c:pt idx="3757">
                  <c:v>271310.33852408634</c:v>
                </c:pt>
                <c:pt idx="3758">
                  <c:v>271310.33852408634</c:v>
                </c:pt>
                <c:pt idx="3759">
                  <c:v>271310.33852408634</c:v>
                </c:pt>
                <c:pt idx="3760">
                  <c:v>271310.33852408634</c:v>
                </c:pt>
                <c:pt idx="3761">
                  <c:v>271310.33852408634</c:v>
                </c:pt>
                <c:pt idx="3762">
                  <c:v>271310.33852408634</c:v>
                </c:pt>
                <c:pt idx="3763">
                  <c:v>271310.33852408634</c:v>
                </c:pt>
                <c:pt idx="3764">
                  <c:v>271310.33852408634</c:v>
                </c:pt>
                <c:pt idx="3765">
                  <c:v>271310.33852408634</c:v>
                </c:pt>
                <c:pt idx="3766">
                  <c:v>271310.33852408634</c:v>
                </c:pt>
                <c:pt idx="3767">
                  <c:v>271310.33852408634</c:v>
                </c:pt>
                <c:pt idx="3768">
                  <c:v>271310.33852408634</c:v>
                </c:pt>
                <c:pt idx="3769">
                  <c:v>271310.33852408634</c:v>
                </c:pt>
                <c:pt idx="3770">
                  <c:v>271310.33852408634</c:v>
                </c:pt>
                <c:pt idx="3771">
                  <c:v>271310.33852408634</c:v>
                </c:pt>
                <c:pt idx="3772">
                  <c:v>271310.33852408634</c:v>
                </c:pt>
                <c:pt idx="3773">
                  <c:v>271310.33852408634</c:v>
                </c:pt>
                <c:pt idx="3774">
                  <c:v>271310.33852408634</c:v>
                </c:pt>
                <c:pt idx="3775">
                  <c:v>271310.33852408634</c:v>
                </c:pt>
                <c:pt idx="3776">
                  <c:v>271310.33852408634</c:v>
                </c:pt>
                <c:pt idx="3777">
                  <c:v>271310.33852408634</c:v>
                </c:pt>
                <c:pt idx="3778">
                  <c:v>271310.33852408634</c:v>
                </c:pt>
                <c:pt idx="3779">
                  <c:v>271310.33852408634</c:v>
                </c:pt>
                <c:pt idx="3780">
                  <c:v>271310.33852408634</c:v>
                </c:pt>
                <c:pt idx="3781">
                  <c:v>271310.33852408634</c:v>
                </c:pt>
                <c:pt idx="3782">
                  <c:v>271310.33852408634</c:v>
                </c:pt>
                <c:pt idx="3783">
                  <c:v>271310.33852408634</c:v>
                </c:pt>
                <c:pt idx="3784">
                  <c:v>271310.33852408634</c:v>
                </c:pt>
                <c:pt idx="3785">
                  <c:v>271310.33852408634</c:v>
                </c:pt>
                <c:pt idx="3786">
                  <c:v>271310.33852408634</c:v>
                </c:pt>
                <c:pt idx="3787">
                  <c:v>271310.33852408634</c:v>
                </c:pt>
                <c:pt idx="3788">
                  <c:v>271310.33852408634</c:v>
                </c:pt>
                <c:pt idx="3789">
                  <c:v>271310.33852408634</c:v>
                </c:pt>
                <c:pt idx="3790">
                  <c:v>271310.33852408634</c:v>
                </c:pt>
                <c:pt idx="3791">
                  <c:v>271310.33852408634</c:v>
                </c:pt>
                <c:pt idx="3792">
                  <c:v>271310.33852408634</c:v>
                </c:pt>
                <c:pt idx="3793">
                  <c:v>271310.33852408634</c:v>
                </c:pt>
                <c:pt idx="3794">
                  <c:v>271310.33852408634</c:v>
                </c:pt>
                <c:pt idx="3795">
                  <c:v>271310.33852408634</c:v>
                </c:pt>
                <c:pt idx="3796">
                  <c:v>271310.33852408634</c:v>
                </c:pt>
                <c:pt idx="3797">
                  <c:v>271310.33852408634</c:v>
                </c:pt>
                <c:pt idx="3798">
                  <c:v>271310.33852408634</c:v>
                </c:pt>
                <c:pt idx="3799">
                  <c:v>271310.33852408634</c:v>
                </c:pt>
                <c:pt idx="3800">
                  <c:v>271310.33852408634</c:v>
                </c:pt>
                <c:pt idx="3801">
                  <c:v>271310.33852408634</c:v>
                </c:pt>
                <c:pt idx="3802">
                  <c:v>271310.33852408634</c:v>
                </c:pt>
                <c:pt idx="3803">
                  <c:v>271310.33852408634</c:v>
                </c:pt>
                <c:pt idx="3804">
                  <c:v>271310.33852408634</c:v>
                </c:pt>
                <c:pt idx="3805">
                  <c:v>271310.33852408634</c:v>
                </c:pt>
                <c:pt idx="3806">
                  <c:v>271310.33852408634</c:v>
                </c:pt>
                <c:pt idx="3807">
                  <c:v>271310.33852408634</c:v>
                </c:pt>
                <c:pt idx="3808">
                  <c:v>271310.33852408634</c:v>
                </c:pt>
                <c:pt idx="3809">
                  <c:v>271310.33852408634</c:v>
                </c:pt>
                <c:pt idx="3810">
                  <c:v>271310.33852408634</c:v>
                </c:pt>
                <c:pt idx="3811">
                  <c:v>271310.33852408634</c:v>
                </c:pt>
                <c:pt idx="3812">
                  <c:v>271310.33852408634</c:v>
                </c:pt>
                <c:pt idx="3813">
                  <c:v>271310.33852408634</c:v>
                </c:pt>
                <c:pt idx="3814">
                  <c:v>271310.33852408634</c:v>
                </c:pt>
                <c:pt idx="3815">
                  <c:v>271310.33852408634</c:v>
                </c:pt>
                <c:pt idx="3816">
                  <c:v>271310.33852408634</c:v>
                </c:pt>
                <c:pt idx="3817">
                  <c:v>271310.33852408634</c:v>
                </c:pt>
                <c:pt idx="3818">
                  <c:v>271310.33852408634</c:v>
                </c:pt>
                <c:pt idx="3819">
                  <c:v>271310.33852408634</c:v>
                </c:pt>
                <c:pt idx="3820">
                  <c:v>271310.33852408634</c:v>
                </c:pt>
                <c:pt idx="3821">
                  <c:v>271310.33852408634</c:v>
                </c:pt>
                <c:pt idx="3822">
                  <c:v>271310.33852408634</c:v>
                </c:pt>
                <c:pt idx="3823">
                  <c:v>271310.33852408634</c:v>
                </c:pt>
                <c:pt idx="3824">
                  <c:v>271310.33852408634</c:v>
                </c:pt>
                <c:pt idx="3825">
                  <c:v>271310.33852408634</c:v>
                </c:pt>
                <c:pt idx="3826">
                  <c:v>271310.33852408634</c:v>
                </c:pt>
                <c:pt idx="3827">
                  <c:v>271310.33852408634</c:v>
                </c:pt>
                <c:pt idx="3828">
                  <c:v>271310.33852408634</c:v>
                </c:pt>
                <c:pt idx="3829">
                  <c:v>271310.33852408634</c:v>
                </c:pt>
                <c:pt idx="3830">
                  <c:v>271310.33852408634</c:v>
                </c:pt>
                <c:pt idx="3831">
                  <c:v>271310.33852408634</c:v>
                </c:pt>
                <c:pt idx="3832">
                  <c:v>271310.33852408634</c:v>
                </c:pt>
                <c:pt idx="3833">
                  <c:v>271310.33852408634</c:v>
                </c:pt>
                <c:pt idx="3834">
                  <c:v>271310.33852408634</c:v>
                </c:pt>
                <c:pt idx="3835">
                  <c:v>271310.33852408634</c:v>
                </c:pt>
                <c:pt idx="3836">
                  <c:v>271310.33852408634</c:v>
                </c:pt>
                <c:pt idx="3837">
                  <c:v>271310.33852408634</c:v>
                </c:pt>
                <c:pt idx="3838">
                  <c:v>271310.33852408634</c:v>
                </c:pt>
                <c:pt idx="3839">
                  <c:v>271310.33852408634</c:v>
                </c:pt>
                <c:pt idx="3840">
                  <c:v>271310.33852408634</c:v>
                </c:pt>
                <c:pt idx="3841">
                  <c:v>271310.33852408634</c:v>
                </c:pt>
                <c:pt idx="3842">
                  <c:v>271310.33852408634</c:v>
                </c:pt>
                <c:pt idx="3843">
                  <c:v>271310.33852408634</c:v>
                </c:pt>
                <c:pt idx="3844">
                  <c:v>271310.33852408634</c:v>
                </c:pt>
                <c:pt idx="3845">
                  <c:v>271310.33852408634</c:v>
                </c:pt>
                <c:pt idx="3846">
                  <c:v>271310.33852408634</c:v>
                </c:pt>
                <c:pt idx="3847">
                  <c:v>271310.33852408634</c:v>
                </c:pt>
                <c:pt idx="3848">
                  <c:v>271310.33852408634</c:v>
                </c:pt>
                <c:pt idx="3849">
                  <c:v>271310.33852408634</c:v>
                </c:pt>
                <c:pt idx="3850">
                  <c:v>271310.33852408634</c:v>
                </c:pt>
                <c:pt idx="3851">
                  <c:v>271310.33852408634</c:v>
                </c:pt>
                <c:pt idx="3852">
                  <c:v>271310.33852408634</c:v>
                </c:pt>
                <c:pt idx="3853">
                  <c:v>271310.33852408634</c:v>
                </c:pt>
                <c:pt idx="3854">
                  <c:v>271310.33852408634</c:v>
                </c:pt>
                <c:pt idx="3855">
                  <c:v>271310.33852408634</c:v>
                </c:pt>
                <c:pt idx="3856">
                  <c:v>271310.33852408634</c:v>
                </c:pt>
                <c:pt idx="3857">
                  <c:v>271310.33852408634</c:v>
                </c:pt>
                <c:pt idx="3858">
                  <c:v>271310.33852408634</c:v>
                </c:pt>
                <c:pt idx="3859">
                  <c:v>271310.33852408634</c:v>
                </c:pt>
                <c:pt idx="3860">
                  <c:v>271310.33852408634</c:v>
                </c:pt>
                <c:pt idx="3861">
                  <c:v>271310.33852408634</c:v>
                </c:pt>
                <c:pt idx="3862">
                  <c:v>271310.33852408634</c:v>
                </c:pt>
                <c:pt idx="3863">
                  <c:v>271310.33852408634</c:v>
                </c:pt>
                <c:pt idx="3864">
                  <c:v>271310.33852408634</c:v>
                </c:pt>
                <c:pt idx="3865">
                  <c:v>271310.33852408634</c:v>
                </c:pt>
                <c:pt idx="3866">
                  <c:v>271310.33852408634</c:v>
                </c:pt>
                <c:pt idx="3867">
                  <c:v>271310.33852408634</c:v>
                </c:pt>
                <c:pt idx="3868">
                  <c:v>271310.33852408634</c:v>
                </c:pt>
                <c:pt idx="3869">
                  <c:v>271310.33852408634</c:v>
                </c:pt>
                <c:pt idx="3870">
                  <c:v>271310.33852408634</c:v>
                </c:pt>
                <c:pt idx="3871">
                  <c:v>271310.33852408634</c:v>
                </c:pt>
                <c:pt idx="3872">
                  <c:v>271310.33852408634</c:v>
                </c:pt>
                <c:pt idx="3873">
                  <c:v>271310.33852408634</c:v>
                </c:pt>
                <c:pt idx="3874">
                  <c:v>271310.33852408634</c:v>
                </c:pt>
                <c:pt idx="3875">
                  <c:v>271310.33852408634</c:v>
                </c:pt>
                <c:pt idx="3876">
                  <c:v>271310.33852408634</c:v>
                </c:pt>
                <c:pt idx="3877">
                  <c:v>271310.33852408634</c:v>
                </c:pt>
                <c:pt idx="3878">
                  <c:v>271310.33852408634</c:v>
                </c:pt>
                <c:pt idx="3879">
                  <c:v>271310.33852408634</c:v>
                </c:pt>
                <c:pt idx="3880">
                  <c:v>271310.33852408634</c:v>
                </c:pt>
                <c:pt idx="3881">
                  <c:v>271310.33852408634</c:v>
                </c:pt>
                <c:pt idx="3882">
                  <c:v>271310.33852408634</c:v>
                </c:pt>
                <c:pt idx="3883">
                  <c:v>271310.33852408634</c:v>
                </c:pt>
                <c:pt idx="3884">
                  <c:v>271310.33852408634</c:v>
                </c:pt>
                <c:pt idx="3885">
                  <c:v>271310.33852408634</c:v>
                </c:pt>
                <c:pt idx="3886">
                  <c:v>271310.33852408634</c:v>
                </c:pt>
                <c:pt idx="3887">
                  <c:v>271310.33852408634</c:v>
                </c:pt>
                <c:pt idx="3888">
                  <c:v>271310.33852408634</c:v>
                </c:pt>
                <c:pt idx="3889">
                  <c:v>271310.33852408634</c:v>
                </c:pt>
                <c:pt idx="3890">
                  <c:v>271310.33852408634</c:v>
                </c:pt>
                <c:pt idx="3891">
                  <c:v>271310.33852408634</c:v>
                </c:pt>
                <c:pt idx="3892">
                  <c:v>271310.33852408634</c:v>
                </c:pt>
                <c:pt idx="3893">
                  <c:v>271310.33852408634</c:v>
                </c:pt>
                <c:pt idx="3894">
                  <c:v>271310.33852408634</c:v>
                </c:pt>
                <c:pt idx="3895">
                  <c:v>271310.33852408634</c:v>
                </c:pt>
                <c:pt idx="3896">
                  <c:v>271310.33852408634</c:v>
                </c:pt>
                <c:pt idx="3897">
                  <c:v>271310.33852408634</c:v>
                </c:pt>
                <c:pt idx="3898">
                  <c:v>271310.33852408634</c:v>
                </c:pt>
                <c:pt idx="3899">
                  <c:v>271310.33852408634</c:v>
                </c:pt>
                <c:pt idx="3900">
                  <c:v>271310.33852408634</c:v>
                </c:pt>
                <c:pt idx="3901">
                  <c:v>271310.33852408634</c:v>
                </c:pt>
                <c:pt idx="3902">
                  <c:v>271310.33852408634</c:v>
                </c:pt>
                <c:pt idx="3903">
                  <c:v>271310.33852408634</c:v>
                </c:pt>
                <c:pt idx="3904">
                  <c:v>271310.33852408634</c:v>
                </c:pt>
                <c:pt idx="3905">
                  <c:v>271310.33852408634</c:v>
                </c:pt>
                <c:pt idx="3906">
                  <c:v>271310.33852408634</c:v>
                </c:pt>
                <c:pt idx="3907">
                  <c:v>271310.33852408634</c:v>
                </c:pt>
                <c:pt idx="3908">
                  <c:v>271310.33852408634</c:v>
                </c:pt>
                <c:pt idx="3909">
                  <c:v>271310.33852408634</c:v>
                </c:pt>
                <c:pt idx="3910">
                  <c:v>271310.33852408634</c:v>
                </c:pt>
                <c:pt idx="3911">
                  <c:v>271310.33852408634</c:v>
                </c:pt>
                <c:pt idx="3912">
                  <c:v>271310.33852408634</c:v>
                </c:pt>
                <c:pt idx="3913">
                  <c:v>271310.33852408634</c:v>
                </c:pt>
                <c:pt idx="3914">
                  <c:v>271310.33852408634</c:v>
                </c:pt>
                <c:pt idx="3915">
                  <c:v>271310.33852408634</c:v>
                </c:pt>
                <c:pt idx="3916">
                  <c:v>271310.33852408634</c:v>
                </c:pt>
                <c:pt idx="3917">
                  <c:v>271310.33852408634</c:v>
                </c:pt>
                <c:pt idx="3918">
                  <c:v>271310.33852408634</c:v>
                </c:pt>
                <c:pt idx="3919">
                  <c:v>271310.33852408634</c:v>
                </c:pt>
                <c:pt idx="3920">
                  <c:v>271310.33852408634</c:v>
                </c:pt>
                <c:pt idx="3921">
                  <c:v>271310.33852408634</c:v>
                </c:pt>
                <c:pt idx="3922">
                  <c:v>271310.33852408634</c:v>
                </c:pt>
                <c:pt idx="3923">
                  <c:v>271310.33852408634</c:v>
                </c:pt>
                <c:pt idx="3924">
                  <c:v>271310.33852408634</c:v>
                </c:pt>
                <c:pt idx="3925">
                  <c:v>271310.33852408634</c:v>
                </c:pt>
                <c:pt idx="3926">
                  <c:v>271310.33852408634</c:v>
                </c:pt>
                <c:pt idx="3927">
                  <c:v>271310.33852408634</c:v>
                </c:pt>
                <c:pt idx="3928">
                  <c:v>271310.33852408634</c:v>
                </c:pt>
                <c:pt idx="3929">
                  <c:v>271310.33852408634</c:v>
                </c:pt>
                <c:pt idx="3930">
                  <c:v>271310.33852408634</c:v>
                </c:pt>
                <c:pt idx="3931">
                  <c:v>271310.33852408634</c:v>
                </c:pt>
                <c:pt idx="3932">
                  <c:v>271310.33852408634</c:v>
                </c:pt>
                <c:pt idx="3933">
                  <c:v>271310.33852408634</c:v>
                </c:pt>
                <c:pt idx="3934">
                  <c:v>271310.33852408634</c:v>
                </c:pt>
                <c:pt idx="3935">
                  <c:v>271310.33852408634</c:v>
                </c:pt>
                <c:pt idx="3936">
                  <c:v>271310.33852408634</c:v>
                </c:pt>
                <c:pt idx="3937">
                  <c:v>271310.33852408634</c:v>
                </c:pt>
                <c:pt idx="3938">
                  <c:v>271310.33852408634</c:v>
                </c:pt>
                <c:pt idx="3939">
                  <c:v>271310.33852408634</c:v>
                </c:pt>
                <c:pt idx="3940">
                  <c:v>271310.33852408634</c:v>
                </c:pt>
                <c:pt idx="3941">
                  <c:v>271310.33852408634</c:v>
                </c:pt>
                <c:pt idx="3942">
                  <c:v>271310.33852408634</c:v>
                </c:pt>
                <c:pt idx="3943">
                  <c:v>271310.33852408634</c:v>
                </c:pt>
                <c:pt idx="3944">
                  <c:v>271310.33852408634</c:v>
                </c:pt>
                <c:pt idx="3945">
                  <c:v>271310.33852408634</c:v>
                </c:pt>
                <c:pt idx="3946">
                  <c:v>271310.33852408634</c:v>
                </c:pt>
                <c:pt idx="3947">
                  <c:v>271310.33852408634</c:v>
                </c:pt>
                <c:pt idx="3948">
                  <c:v>271310.33852408634</c:v>
                </c:pt>
                <c:pt idx="3949">
                  <c:v>271310.33852408634</c:v>
                </c:pt>
                <c:pt idx="3950">
                  <c:v>271310.33852408634</c:v>
                </c:pt>
                <c:pt idx="3951">
                  <c:v>271310.33852408634</c:v>
                </c:pt>
                <c:pt idx="3952">
                  <c:v>271310.33852408634</c:v>
                </c:pt>
                <c:pt idx="3953">
                  <c:v>271310.33852408634</c:v>
                </c:pt>
                <c:pt idx="3954">
                  <c:v>271310.33852408634</c:v>
                </c:pt>
                <c:pt idx="3955">
                  <c:v>271310.33852408634</c:v>
                </c:pt>
                <c:pt idx="3956">
                  <c:v>271310.33852408634</c:v>
                </c:pt>
                <c:pt idx="3957">
                  <c:v>271310.33852408634</c:v>
                </c:pt>
                <c:pt idx="3958">
                  <c:v>271310.33852408634</c:v>
                </c:pt>
                <c:pt idx="3959">
                  <c:v>271310.33852408634</c:v>
                </c:pt>
                <c:pt idx="3960">
                  <c:v>271310.33852408634</c:v>
                </c:pt>
                <c:pt idx="3961">
                  <c:v>271310.33852408634</c:v>
                </c:pt>
                <c:pt idx="3962">
                  <c:v>271310.33852408634</c:v>
                </c:pt>
                <c:pt idx="3963">
                  <c:v>271310.33852408634</c:v>
                </c:pt>
                <c:pt idx="3964">
                  <c:v>271310.33852408634</c:v>
                </c:pt>
                <c:pt idx="3965">
                  <c:v>271310.33852408634</c:v>
                </c:pt>
                <c:pt idx="3966">
                  <c:v>271310.33852408634</c:v>
                </c:pt>
                <c:pt idx="3967">
                  <c:v>271310.33852408634</c:v>
                </c:pt>
                <c:pt idx="3968">
                  <c:v>271310.33852408634</c:v>
                </c:pt>
                <c:pt idx="3969">
                  <c:v>271310.33852408634</c:v>
                </c:pt>
                <c:pt idx="3970">
                  <c:v>271310.33852408634</c:v>
                </c:pt>
                <c:pt idx="3971">
                  <c:v>271310.33852408634</c:v>
                </c:pt>
                <c:pt idx="3972">
                  <c:v>271310.33852408634</c:v>
                </c:pt>
                <c:pt idx="3973">
                  <c:v>271310.33852408634</c:v>
                </c:pt>
                <c:pt idx="3974">
                  <c:v>271310.33852408634</c:v>
                </c:pt>
                <c:pt idx="3975">
                  <c:v>271310.33852408634</c:v>
                </c:pt>
                <c:pt idx="3976">
                  <c:v>271310.33852408634</c:v>
                </c:pt>
                <c:pt idx="3977">
                  <c:v>271310.33852408634</c:v>
                </c:pt>
                <c:pt idx="3978">
                  <c:v>271310.33852408634</c:v>
                </c:pt>
                <c:pt idx="3979">
                  <c:v>271310.33852408634</c:v>
                </c:pt>
                <c:pt idx="3980">
                  <c:v>271310.33852408634</c:v>
                </c:pt>
                <c:pt idx="3981">
                  <c:v>271310.33852408634</c:v>
                </c:pt>
                <c:pt idx="3982">
                  <c:v>271310.33852408634</c:v>
                </c:pt>
                <c:pt idx="3983">
                  <c:v>271310.33852408634</c:v>
                </c:pt>
                <c:pt idx="3984">
                  <c:v>271310.33852408634</c:v>
                </c:pt>
                <c:pt idx="3985">
                  <c:v>271310.33852408634</c:v>
                </c:pt>
                <c:pt idx="3986">
                  <c:v>271310.33852408634</c:v>
                </c:pt>
                <c:pt idx="3987">
                  <c:v>271310.33852408634</c:v>
                </c:pt>
                <c:pt idx="3988">
                  <c:v>271310.33852408634</c:v>
                </c:pt>
                <c:pt idx="3989">
                  <c:v>271310.33852408634</c:v>
                </c:pt>
                <c:pt idx="3990">
                  <c:v>271310.33852408634</c:v>
                </c:pt>
                <c:pt idx="3991">
                  <c:v>271310.33852408634</c:v>
                </c:pt>
                <c:pt idx="3992">
                  <c:v>271310.33852408634</c:v>
                </c:pt>
                <c:pt idx="3993">
                  <c:v>271310.33852408634</c:v>
                </c:pt>
                <c:pt idx="3994">
                  <c:v>271310.33852408634</c:v>
                </c:pt>
                <c:pt idx="3995">
                  <c:v>271310.33852408634</c:v>
                </c:pt>
                <c:pt idx="3996">
                  <c:v>271310.33852408634</c:v>
                </c:pt>
                <c:pt idx="3997">
                  <c:v>271310.33852408634</c:v>
                </c:pt>
                <c:pt idx="3998">
                  <c:v>271310.33852408634</c:v>
                </c:pt>
                <c:pt idx="3999">
                  <c:v>271310.33852408634</c:v>
                </c:pt>
                <c:pt idx="4000">
                  <c:v>271310.33852408634</c:v>
                </c:pt>
                <c:pt idx="4001">
                  <c:v>271310.33852408634</c:v>
                </c:pt>
                <c:pt idx="4002">
                  <c:v>271310.33852408634</c:v>
                </c:pt>
                <c:pt idx="4003">
                  <c:v>271310.33852408634</c:v>
                </c:pt>
                <c:pt idx="4004">
                  <c:v>271310.33852408634</c:v>
                </c:pt>
                <c:pt idx="4005">
                  <c:v>271310.33852408634</c:v>
                </c:pt>
                <c:pt idx="4006">
                  <c:v>271310.33852408634</c:v>
                </c:pt>
                <c:pt idx="4007">
                  <c:v>271310.33852408634</c:v>
                </c:pt>
                <c:pt idx="4008">
                  <c:v>271310.33852408634</c:v>
                </c:pt>
                <c:pt idx="4009">
                  <c:v>271310.33852408634</c:v>
                </c:pt>
                <c:pt idx="4010">
                  <c:v>271310.33852408634</c:v>
                </c:pt>
                <c:pt idx="4011">
                  <c:v>271310.33852408634</c:v>
                </c:pt>
                <c:pt idx="4012">
                  <c:v>271310.33852408634</c:v>
                </c:pt>
                <c:pt idx="4013">
                  <c:v>271310.33852408634</c:v>
                </c:pt>
                <c:pt idx="4014">
                  <c:v>271310.33852408634</c:v>
                </c:pt>
                <c:pt idx="4015">
                  <c:v>271310.33852408634</c:v>
                </c:pt>
                <c:pt idx="4016">
                  <c:v>271310.33852408634</c:v>
                </c:pt>
                <c:pt idx="4017">
                  <c:v>271310.33852408634</c:v>
                </c:pt>
                <c:pt idx="4018">
                  <c:v>271310.33852408634</c:v>
                </c:pt>
                <c:pt idx="4019">
                  <c:v>271310.33852408634</c:v>
                </c:pt>
                <c:pt idx="4020">
                  <c:v>271310.33852408634</c:v>
                </c:pt>
                <c:pt idx="4021">
                  <c:v>271310.33852408634</c:v>
                </c:pt>
                <c:pt idx="4022">
                  <c:v>271310.33852408634</c:v>
                </c:pt>
                <c:pt idx="4023">
                  <c:v>271310.33852408634</c:v>
                </c:pt>
                <c:pt idx="4024">
                  <c:v>271310.33852408634</c:v>
                </c:pt>
                <c:pt idx="4025">
                  <c:v>271310.33852408634</c:v>
                </c:pt>
                <c:pt idx="4026">
                  <c:v>271310.33852408634</c:v>
                </c:pt>
                <c:pt idx="4027">
                  <c:v>271310.33852408634</c:v>
                </c:pt>
                <c:pt idx="4028">
                  <c:v>271310.33852408634</c:v>
                </c:pt>
                <c:pt idx="4029">
                  <c:v>271310.33852408634</c:v>
                </c:pt>
                <c:pt idx="4030">
                  <c:v>271310.33852408634</c:v>
                </c:pt>
                <c:pt idx="4031">
                  <c:v>271310.33852408634</c:v>
                </c:pt>
                <c:pt idx="4032">
                  <c:v>271310.33852408634</c:v>
                </c:pt>
                <c:pt idx="4033">
                  <c:v>271310.33852408634</c:v>
                </c:pt>
                <c:pt idx="4034">
                  <c:v>271310.33852408634</c:v>
                </c:pt>
                <c:pt idx="4035">
                  <c:v>271310.33852408634</c:v>
                </c:pt>
                <c:pt idx="4036">
                  <c:v>271310.33852408634</c:v>
                </c:pt>
                <c:pt idx="4037">
                  <c:v>271310.33852408634</c:v>
                </c:pt>
                <c:pt idx="4038">
                  <c:v>271310.33852408634</c:v>
                </c:pt>
                <c:pt idx="4039">
                  <c:v>271310.33852408634</c:v>
                </c:pt>
                <c:pt idx="4040">
                  <c:v>271310.33852408634</c:v>
                </c:pt>
                <c:pt idx="4041">
                  <c:v>271310.33852408634</c:v>
                </c:pt>
                <c:pt idx="4042">
                  <c:v>271310.33852408634</c:v>
                </c:pt>
                <c:pt idx="4043">
                  <c:v>271310.33852408634</c:v>
                </c:pt>
                <c:pt idx="4044">
                  <c:v>271310.33852408634</c:v>
                </c:pt>
                <c:pt idx="4045">
                  <c:v>271310.33852408634</c:v>
                </c:pt>
                <c:pt idx="4046">
                  <c:v>271310.33852408634</c:v>
                </c:pt>
                <c:pt idx="4047">
                  <c:v>271310.33852408634</c:v>
                </c:pt>
                <c:pt idx="4048">
                  <c:v>271310.33852408634</c:v>
                </c:pt>
                <c:pt idx="4049">
                  <c:v>271310.33852408634</c:v>
                </c:pt>
                <c:pt idx="4050">
                  <c:v>271310.33852408634</c:v>
                </c:pt>
                <c:pt idx="4051">
                  <c:v>271310.33852408634</c:v>
                </c:pt>
                <c:pt idx="4052">
                  <c:v>271310.33852408634</c:v>
                </c:pt>
                <c:pt idx="4053">
                  <c:v>271310.33852408634</c:v>
                </c:pt>
                <c:pt idx="4054">
                  <c:v>271310.33852408634</c:v>
                </c:pt>
                <c:pt idx="4055">
                  <c:v>271310.33852408634</c:v>
                </c:pt>
                <c:pt idx="4056">
                  <c:v>271310.33852408634</c:v>
                </c:pt>
                <c:pt idx="4057">
                  <c:v>271310.33852408634</c:v>
                </c:pt>
                <c:pt idx="4058">
                  <c:v>271310.33852408634</c:v>
                </c:pt>
                <c:pt idx="4059">
                  <c:v>271310.33852408634</c:v>
                </c:pt>
                <c:pt idx="4060">
                  <c:v>271310.33852408634</c:v>
                </c:pt>
                <c:pt idx="4061">
                  <c:v>271310.33852408634</c:v>
                </c:pt>
                <c:pt idx="4062">
                  <c:v>271310.33852408634</c:v>
                </c:pt>
                <c:pt idx="4063">
                  <c:v>271310.33852408634</c:v>
                </c:pt>
                <c:pt idx="4064">
                  <c:v>271310.33852408634</c:v>
                </c:pt>
                <c:pt idx="4065">
                  <c:v>271310.33852408634</c:v>
                </c:pt>
                <c:pt idx="4066">
                  <c:v>271310.33852408634</c:v>
                </c:pt>
                <c:pt idx="4067">
                  <c:v>271310.33852408634</c:v>
                </c:pt>
                <c:pt idx="4068">
                  <c:v>271310.33852408634</c:v>
                </c:pt>
                <c:pt idx="4069">
                  <c:v>271310.33852408634</c:v>
                </c:pt>
                <c:pt idx="4070">
                  <c:v>271310.33852408634</c:v>
                </c:pt>
                <c:pt idx="4071">
                  <c:v>271310.33852408634</c:v>
                </c:pt>
                <c:pt idx="4072">
                  <c:v>271310.33852408634</c:v>
                </c:pt>
                <c:pt idx="4073">
                  <c:v>271310.33852408634</c:v>
                </c:pt>
                <c:pt idx="4074">
                  <c:v>271310.33852408634</c:v>
                </c:pt>
                <c:pt idx="4075">
                  <c:v>271310.33852408634</c:v>
                </c:pt>
                <c:pt idx="4076">
                  <c:v>271310.33852408634</c:v>
                </c:pt>
                <c:pt idx="4077">
                  <c:v>271310.33852408634</c:v>
                </c:pt>
                <c:pt idx="4078">
                  <c:v>271310.33852408634</c:v>
                </c:pt>
                <c:pt idx="4079">
                  <c:v>271310.33852408634</c:v>
                </c:pt>
                <c:pt idx="4080">
                  <c:v>271310.33852408634</c:v>
                </c:pt>
                <c:pt idx="4081">
                  <c:v>271310.33852408634</c:v>
                </c:pt>
                <c:pt idx="4082">
                  <c:v>271310.33852408634</c:v>
                </c:pt>
                <c:pt idx="4083">
                  <c:v>271310.33852408634</c:v>
                </c:pt>
                <c:pt idx="4084">
                  <c:v>271310.33852408634</c:v>
                </c:pt>
                <c:pt idx="4085">
                  <c:v>271310.33852408634</c:v>
                </c:pt>
                <c:pt idx="4086">
                  <c:v>271310.33852408634</c:v>
                </c:pt>
                <c:pt idx="4087">
                  <c:v>271310.33852408634</c:v>
                </c:pt>
                <c:pt idx="4088">
                  <c:v>271310.33852408634</c:v>
                </c:pt>
                <c:pt idx="4089">
                  <c:v>271310.33852408634</c:v>
                </c:pt>
                <c:pt idx="4090">
                  <c:v>271310.33852408634</c:v>
                </c:pt>
                <c:pt idx="4091">
                  <c:v>271310.33852408634</c:v>
                </c:pt>
                <c:pt idx="4092">
                  <c:v>271310.33852408634</c:v>
                </c:pt>
                <c:pt idx="4093">
                  <c:v>271310.33852408634</c:v>
                </c:pt>
                <c:pt idx="4094">
                  <c:v>271310.33852408634</c:v>
                </c:pt>
                <c:pt idx="4095">
                  <c:v>271310.33852408634</c:v>
                </c:pt>
                <c:pt idx="4096">
                  <c:v>271310.33852408634</c:v>
                </c:pt>
                <c:pt idx="4097">
                  <c:v>271310.33852408634</c:v>
                </c:pt>
                <c:pt idx="4098">
                  <c:v>271310.33852408634</c:v>
                </c:pt>
                <c:pt idx="4099">
                  <c:v>271310.33852408634</c:v>
                </c:pt>
                <c:pt idx="4100">
                  <c:v>271310.33852408634</c:v>
                </c:pt>
                <c:pt idx="4101">
                  <c:v>271310.33852408634</c:v>
                </c:pt>
                <c:pt idx="4102">
                  <c:v>271310.33852408634</c:v>
                </c:pt>
                <c:pt idx="4103">
                  <c:v>271310.33852408634</c:v>
                </c:pt>
                <c:pt idx="4104">
                  <c:v>271310.33852408634</c:v>
                </c:pt>
                <c:pt idx="4105">
                  <c:v>271310.33852408634</c:v>
                </c:pt>
                <c:pt idx="4106">
                  <c:v>271310.33852408634</c:v>
                </c:pt>
                <c:pt idx="4107">
                  <c:v>271310.33852408634</c:v>
                </c:pt>
                <c:pt idx="4108">
                  <c:v>271310.33852408634</c:v>
                </c:pt>
                <c:pt idx="4109">
                  <c:v>271310.33852408634</c:v>
                </c:pt>
                <c:pt idx="4110">
                  <c:v>271310.33852408634</c:v>
                </c:pt>
                <c:pt idx="4111">
                  <c:v>271310.33852408634</c:v>
                </c:pt>
                <c:pt idx="4112">
                  <c:v>271310.33852408634</c:v>
                </c:pt>
                <c:pt idx="4113">
                  <c:v>271310.33852408634</c:v>
                </c:pt>
                <c:pt idx="4114">
                  <c:v>271310.33852408634</c:v>
                </c:pt>
                <c:pt idx="4115">
                  <c:v>271310.33852408634</c:v>
                </c:pt>
                <c:pt idx="4116">
                  <c:v>271310.33852408634</c:v>
                </c:pt>
                <c:pt idx="4117">
                  <c:v>271310.33852408634</c:v>
                </c:pt>
                <c:pt idx="4118">
                  <c:v>271310.33852408634</c:v>
                </c:pt>
                <c:pt idx="4119">
                  <c:v>271310.33852408634</c:v>
                </c:pt>
                <c:pt idx="4120">
                  <c:v>271310.33852408634</c:v>
                </c:pt>
                <c:pt idx="4121">
                  <c:v>271310.33852408634</c:v>
                </c:pt>
                <c:pt idx="4122">
                  <c:v>271310.33852408634</c:v>
                </c:pt>
                <c:pt idx="4123">
                  <c:v>271310.33852408634</c:v>
                </c:pt>
                <c:pt idx="4124">
                  <c:v>271310.33852408634</c:v>
                </c:pt>
                <c:pt idx="4125">
                  <c:v>271310.33852408634</c:v>
                </c:pt>
                <c:pt idx="4126">
                  <c:v>271310.33852408634</c:v>
                </c:pt>
                <c:pt idx="4127">
                  <c:v>271310.33852408634</c:v>
                </c:pt>
                <c:pt idx="4128">
                  <c:v>271310.33852408634</c:v>
                </c:pt>
                <c:pt idx="4129">
                  <c:v>271310.33852408634</c:v>
                </c:pt>
                <c:pt idx="4130">
                  <c:v>271310.33852408634</c:v>
                </c:pt>
                <c:pt idx="4131">
                  <c:v>271310.33852408634</c:v>
                </c:pt>
                <c:pt idx="4132">
                  <c:v>271310.33852408634</c:v>
                </c:pt>
                <c:pt idx="4133">
                  <c:v>271310.33852408634</c:v>
                </c:pt>
                <c:pt idx="4134">
                  <c:v>271310.33852408634</c:v>
                </c:pt>
                <c:pt idx="4135">
                  <c:v>271310.33852408634</c:v>
                </c:pt>
                <c:pt idx="4136">
                  <c:v>271310.33852408634</c:v>
                </c:pt>
                <c:pt idx="4137">
                  <c:v>271310.33852408634</c:v>
                </c:pt>
                <c:pt idx="4138">
                  <c:v>271310.33852408634</c:v>
                </c:pt>
                <c:pt idx="4139">
                  <c:v>271310.33852408634</c:v>
                </c:pt>
                <c:pt idx="4140">
                  <c:v>271310.33852408634</c:v>
                </c:pt>
                <c:pt idx="4141">
                  <c:v>271310.33852408634</c:v>
                </c:pt>
                <c:pt idx="4142">
                  <c:v>271310.33852408634</c:v>
                </c:pt>
                <c:pt idx="4143">
                  <c:v>271310.33852408634</c:v>
                </c:pt>
                <c:pt idx="4144">
                  <c:v>271310.33852408634</c:v>
                </c:pt>
                <c:pt idx="4145">
                  <c:v>271310.33852408634</c:v>
                </c:pt>
                <c:pt idx="4146">
                  <c:v>271310.33852408634</c:v>
                </c:pt>
                <c:pt idx="4147">
                  <c:v>271310.33852408634</c:v>
                </c:pt>
                <c:pt idx="4148">
                  <c:v>271310.33852408634</c:v>
                </c:pt>
                <c:pt idx="4149">
                  <c:v>271310.33852408634</c:v>
                </c:pt>
                <c:pt idx="4150">
                  <c:v>271310.33852408634</c:v>
                </c:pt>
                <c:pt idx="4151">
                  <c:v>271310.33852408634</c:v>
                </c:pt>
                <c:pt idx="4152">
                  <c:v>271310.33852408634</c:v>
                </c:pt>
                <c:pt idx="4153">
                  <c:v>271310.33852408634</c:v>
                </c:pt>
                <c:pt idx="4154">
                  <c:v>271310.33852408634</c:v>
                </c:pt>
                <c:pt idx="4155">
                  <c:v>271310.33852408634</c:v>
                </c:pt>
                <c:pt idx="4156">
                  <c:v>271310.33852408634</c:v>
                </c:pt>
                <c:pt idx="4157">
                  <c:v>271310.33852408634</c:v>
                </c:pt>
                <c:pt idx="4158">
                  <c:v>271310.33852408634</c:v>
                </c:pt>
                <c:pt idx="4159">
                  <c:v>271310.33852408634</c:v>
                </c:pt>
                <c:pt idx="4160">
                  <c:v>271310.33852408634</c:v>
                </c:pt>
                <c:pt idx="4161">
                  <c:v>271310.33852408634</c:v>
                </c:pt>
                <c:pt idx="4162">
                  <c:v>271310.33852408634</c:v>
                </c:pt>
                <c:pt idx="4163">
                  <c:v>271310.33852408634</c:v>
                </c:pt>
                <c:pt idx="4164">
                  <c:v>271310.33852408634</c:v>
                </c:pt>
                <c:pt idx="4165">
                  <c:v>271310.33852408634</c:v>
                </c:pt>
                <c:pt idx="4166">
                  <c:v>271310.33852408634</c:v>
                </c:pt>
                <c:pt idx="4167">
                  <c:v>271310.33852408634</c:v>
                </c:pt>
                <c:pt idx="4168">
                  <c:v>271310.33852408634</c:v>
                </c:pt>
                <c:pt idx="4169">
                  <c:v>271310.33852408634</c:v>
                </c:pt>
                <c:pt idx="4170">
                  <c:v>271310.33852408634</c:v>
                </c:pt>
                <c:pt idx="4171">
                  <c:v>271310.33852408634</c:v>
                </c:pt>
                <c:pt idx="4172">
                  <c:v>271310.33852408634</c:v>
                </c:pt>
                <c:pt idx="4173">
                  <c:v>271310.33852408634</c:v>
                </c:pt>
                <c:pt idx="4174">
                  <c:v>271310.33852408634</c:v>
                </c:pt>
                <c:pt idx="4175">
                  <c:v>271310.33852408634</c:v>
                </c:pt>
                <c:pt idx="4176">
                  <c:v>271310.33852408634</c:v>
                </c:pt>
                <c:pt idx="4177">
                  <c:v>271310.33852408634</c:v>
                </c:pt>
                <c:pt idx="4178">
                  <c:v>271310.33852408634</c:v>
                </c:pt>
                <c:pt idx="4179">
                  <c:v>271310.33852408634</c:v>
                </c:pt>
                <c:pt idx="4180">
                  <c:v>271310.33852408634</c:v>
                </c:pt>
                <c:pt idx="4181">
                  <c:v>271310.33852408634</c:v>
                </c:pt>
                <c:pt idx="4182">
                  <c:v>271310.33852408634</c:v>
                </c:pt>
                <c:pt idx="4183">
                  <c:v>271310.33852408634</c:v>
                </c:pt>
                <c:pt idx="4184">
                  <c:v>271310.33852408634</c:v>
                </c:pt>
                <c:pt idx="4185">
                  <c:v>271310.33852408634</c:v>
                </c:pt>
                <c:pt idx="4186">
                  <c:v>271310.33852408634</c:v>
                </c:pt>
                <c:pt idx="4187">
                  <c:v>271310.33852408634</c:v>
                </c:pt>
                <c:pt idx="4188">
                  <c:v>271310.33852408634</c:v>
                </c:pt>
                <c:pt idx="4189">
                  <c:v>271310.33852408634</c:v>
                </c:pt>
                <c:pt idx="4190">
                  <c:v>271310.33852408634</c:v>
                </c:pt>
                <c:pt idx="4191">
                  <c:v>271310.33852408634</c:v>
                </c:pt>
                <c:pt idx="4192">
                  <c:v>271310.33852408634</c:v>
                </c:pt>
                <c:pt idx="4193">
                  <c:v>271310.33852408634</c:v>
                </c:pt>
                <c:pt idx="4194">
                  <c:v>271310.33852408634</c:v>
                </c:pt>
                <c:pt idx="4195">
                  <c:v>271310.33852408634</c:v>
                </c:pt>
                <c:pt idx="4196">
                  <c:v>271310.33852408634</c:v>
                </c:pt>
                <c:pt idx="4197">
                  <c:v>271310.33852408634</c:v>
                </c:pt>
                <c:pt idx="4198">
                  <c:v>271310.33852408634</c:v>
                </c:pt>
                <c:pt idx="4199">
                  <c:v>271310.33852408634</c:v>
                </c:pt>
                <c:pt idx="4200">
                  <c:v>271310.33852408634</c:v>
                </c:pt>
                <c:pt idx="4201">
                  <c:v>271310.33852408634</c:v>
                </c:pt>
                <c:pt idx="4202">
                  <c:v>271310.33852408634</c:v>
                </c:pt>
                <c:pt idx="4203">
                  <c:v>271310.33852408634</c:v>
                </c:pt>
                <c:pt idx="4204">
                  <c:v>271310.33852408634</c:v>
                </c:pt>
                <c:pt idx="4205">
                  <c:v>271310.33852408634</c:v>
                </c:pt>
                <c:pt idx="4206">
                  <c:v>271310.33852408634</c:v>
                </c:pt>
                <c:pt idx="4207">
                  <c:v>271310.33852408634</c:v>
                </c:pt>
                <c:pt idx="4208">
                  <c:v>271310.33852408634</c:v>
                </c:pt>
                <c:pt idx="4209">
                  <c:v>271310.33852408634</c:v>
                </c:pt>
                <c:pt idx="4210">
                  <c:v>271310.33852408634</c:v>
                </c:pt>
                <c:pt idx="4211">
                  <c:v>271310.33852408634</c:v>
                </c:pt>
                <c:pt idx="4212">
                  <c:v>271310.33852408634</c:v>
                </c:pt>
                <c:pt idx="4213">
                  <c:v>271310.33852408634</c:v>
                </c:pt>
                <c:pt idx="4214">
                  <c:v>271310.33852408634</c:v>
                </c:pt>
                <c:pt idx="4215">
                  <c:v>271310.33852408634</c:v>
                </c:pt>
                <c:pt idx="4216">
                  <c:v>271310.33852408634</c:v>
                </c:pt>
                <c:pt idx="4217">
                  <c:v>271310.33852408634</c:v>
                </c:pt>
                <c:pt idx="4218">
                  <c:v>271310.33852408634</c:v>
                </c:pt>
                <c:pt idx="4219">
                  <c:v>271310.33852408634</c:v>
                </c:pt>
                <c:pt idx="4220">
                  <c:v>271310.33852408634</c:v>
                </c:pt>
                <c:pt idx="4221">
                  <c:v>271310.33852408634</c:v>
                </c:pt>
                <c:pt idx="4222">
                  <c:v>271310.33852408634</c:v>
                </c:pt>
                <c:pt idx="4223">
                  <c:v>271310.33852408634</c:v>
                </c:pt>
                <c:pt idx="4224">
                  <c:v>271310.33852408634</c:v>
                </c:pt>
                <c:pt idx="4225">
                  <c:v>271310.33852408634</c:v>
                </c:pt>
                <c:pt idx="4226">
                  <c:v>271310.33852408634</c:v>
                </c:pt>
                <c:pt idx="4227">
                  <c:v>271310.33852408634</c:v>
                </c:pt>
                <c:pt idx="4228">
                  <c:v>271310.33852408634</c:v>
                </c:pt>
                <c:pt idx="4229">
                  <c:v>271310.33852408634</c:v>
                </c:pt>
                <c:pt idx="4230">
                  <c:v>271310.33852408634</c:v>
                </c:pt>
                <c:pt idx="4231">
                  <c:v>271310.33852408634</c:v>
                </c:pt>
                <c:pt idx="4232">
                  <c:v>271310.33852408634</c:v>
                </c:pt>
                <c:pt idx="4233">
                  <c:v>271310.33852408634</c:v>
                </c:pt>
                <c:pt idx="4234">
                  <c:v>271310.33852408634</c:v>
                </c:pt>
                <c:pt idx="4235">
                  <c:v>271310.33852408634</c:v>
                </c:pt>
                <c:pt idx="4236">
                  <c:v>271310.33852408634</c:v>
                </c:pt>
                <c:pt idx="4237">
                  <c:v>271310.33852408634</c:v>
                </c:pt>
                <c:pt idx="4238">
                  <c:v>271310.33852408634</c:v>
                </c:pt>
                <c:pt idx="4239">
                  <c:v>271310.33852408634</c:v>
                </c:pt>
                <c:pt idx="4240">
                  <c:v>271310.33852408634</c:v>
                </c:pt>
                <c:pt idx="4241">
                  <c:v>271310.33852408634</c:v>
                </c:pt>
                <c:pt idx="4242">
                  <c:v>271310.33852408634</c:v>
                </c:pt>
                <c:pt idx="4243">
                  <c:v>271310.33852408634</c:v>
                </c:pt>
                <c:pt idx="4244">
                  <c:v>271310.33852408634</c:v>
                </c:pt>
                <c:pt idx="4245">
                  <c:v>271310.33852408634</c:v>
                </c:pt>
                <c:pt idx="4246">
                  <c:v>271310.33852408634</c:v>
                </c:pt>
                <c:pt idx="4247">
                  <c:v>271310.33852408634</c:v>
                </c:pt>
                <c:pt idx="4248">
                  <c:v>271310.33852408634</c:v>
                </c:pt>
                <c:pt idx="4249">
                  <c:v>271310.33852408634</c:v>
                </c:pt>
                <c:pt idx="4250">
                  <c:v>271310.33852408634</c:v>
                </c:pt>
                <c:pt idx="4251">
                  <c:v>271310.33852408634</c:v>
                </c:pt>
                <c:pt idx="4252">
                  <c:v>271310.33852408634</c:v>
                </c:pt>
                <c:pt idx="4253">
                  <c:v>271310.33852408634</c:v>
                </c:pt>
                <c:pt idx="4254">
                  <c:v>271310.33852408634</c:v>
                </c:pt>
                <c:pt idx="4255">
                  <c:v>271310.33852408634</c:v>
                </c:pt>
                <c:pt idx="4256">
                  <c:v>271310.33852408634</c:v>
                </c:pt>
                <c:pt idx="4257">
                  <c:v>271310.33852408634</c:v>
                </c:pt>
                <c:pt idx="4258">
                  <c:v>271310.33852408634</c:v>
                </c:pt>
                <c:pt idx="4259">
                  <c:v>271310.33852408634</c:v>
                </c:pt>
                <c:pt idx="4260">
                  <c:v>271310.33852408634</c:v>
                </c:pt>
                <c:pt idx="4261">
                  <c:v>271310.33852408634</c:v>
                </c:pt>
                <c:pt idx="4262">
                  <c:v>271310.33852408634</c:v>
                </c:pt>
                <c:pt idx="4263">
                  <c:v>271310.33852408634</c:v>
                </c:pt>
                <c:pt idx="4264">
                  <c:v>271310.33852408634</c:v>
                </c:pt>
                <c:pt idx="4265">
                  <c:v>271310.33852408634</c:v>
                </c:pt>
                <c:pt idx="4266">
                  <c:v>271310.33852408634</c:v>
                </c:pt>
                <c:pt idx="4267">
                  <c:v>271310.33852408634</c:v>
                </c:pt>
                <c:pt idx="4268">
                  <c:v>271310.33852408634</c:v>
                </c:pt>
                <c:pt idx="4269">
                  <c:v>271310.33852408634</c:v>
                </c:pt>
                <c:pt idx="4270">
                  <c:v>271310.33852408634</c:v>
                </c:pt>
                <c:pt idx="4271">
                  <c:v>271310.33852408634</c:v>
                </c:pt>
                <c:pt idx="4272">
                  <c:v>271310.33852408634</c:v>
                </c:pt>
                <c:pt idx="4273">
                  <c:v>271310.33852408634</c:v>
                </c:pt>
                <c:pt idx="4274">
                  <c:v>271310.33852408634</c:v>
                </c:pt>
                <c:pt idx="4275">
                  <c:v>271310.33852408634</c:v>
                </c:pt>
                <c:pt idx="4276">
                  <c:v>271310.33852408634</c:v>
                </c:pt>
                <c:pt idx="4277">
                  <c:v>271310.33852408634</c:v>
                </c:pt>
                <c:pt idx="4278">
                  <c:v>271310.33852408634</c:v>
                </c:pt>
                <c:pt idx="4279">
                  <c:v>271310.33852408634</c:v>
                </c:pt>
                <c:pt idx="4280">
                  <c:v>271310.33852408634</c:v>
                </c:pt>
                <c:pt idx="4281">
                  <c:v>271310.33852408634</c:v>
                </c:pt>
                <c:pt idx="4282">
                  <c:v>271310.33852408634</c:v>
                </c:pt>
                <c:pt idx="4283">
                  <c:v>271310.33852408634</c:v>
                </c:pt>
                <c:pt idx="4284">
                  <c:v>271310.33852408634</c:v>
                </c:pt>
                <c:pt idx="4285">
                  <c:v>271310.33852408634</c:v>
                </c:pt>
                <c:pt idx="4286">
                  <c:v>271310.33852408634</c:v>
                </c:pt>
                <c:pt idx="4287">
                  <c:v>271310.33852408634</c:v>
                </c:pt>
                <c:pt idx="4288">
                  <c:v>271310.33852408634</c:v>
                </c:pt>
                <c:pt idx="4289">
                  <c:v>271310.33852408634</c:v>
                </c:pt>
                <c:pt idx="4290">
                  <c:v>271310.33852408634</c:v>
                </c:pt>
                <c:pt idx="4291">
                  <c:v>271310.33852408634</c:v>
                </c:pt>
                <c:pt idx="4292">
                  <c:v>271310.33852408634</c:v>
                </c:pt>
                <c:pt idx="4293">
                  <c:v>271310.33852408634</c:v>
                </c:pt>
                <c:pt idx="4294">
                  <c:v>271310.33852408634</c:v>
                </c:pt>
                <c:pt idx="4295">
                  <c:v>271310.33852408634</c:v>
                </c:pt>
                <c:pt idx="4296">
                  <c:v>271310.33852408634</c:v>
                </c:pt>
                <c:pt idx="4297">
                  <c:v>271310.33852408634</c:v>
                </c:pt>
                <c:pt idx="4298">
                  <c:v>271310.33852408634</c:v>
                </c:pt>
                <c:pt idx="4299">
                  <c:v>271310.33852408634</c:v>
                </c:pt>
                <c:pt idx="4300">
                  <c:v>271310.33852408634</c:v>
                </c:pt>
                <c:pt idx="4301">
                  <c:v>271310.33852408634</c:v>
                </c:pt>
                <c:pt idx="4302">
                  <c:v>271310.33852408634</c:v>
                </c:pt>
                <c:pt idx="4303">
                  <c:v>271310.33852408634</c:v>
                </c:pt>
                <c:pt idx="4304">
                  <c:v>271310.33852408634</c:v>
                </c:pt>
                <c:pt idx="4305">
                  <c:v>271310.33852408634</c:v>
                </c:pt>
                <c:pt idx="4306">
                  <c:v>271310.33852408634</c:v>
                </c:pt>
                <c:pt idx="4307">
                  <c:v>271310.33852408634</c:v>
                </c:pt>
                <c:pt idx="4308">
                  <c:v>271310.33852408634</c:v>
                </c:pt>
                <c:pt idx="4309">
                  <c:v>271310.33852408634</c:v>
                </c:pt>
                <c:pt idx="4310">
                  <c:v>271310.33852408634</c:v>
                </c:pt>
                <c:pt idx="4311">
                  <c:v>271310.33852408634</c:v>
                </c:pt>
                <c:pt idx="4312">
                  <c:v>271310.33852408634</c:v>
                </c:pt>
                <c:pt idx="4313">
                  <c:v>271310.33852408634</c:v>
                </c:pt>
                <c:pt idx="4314">
                  <c:v>271310.33852408634</c:v>
                </c:pt>
                <c:pt idx="4315">
                  <c:v>271310.33852408634</c:v>
                </c:pt>
                <c:pt idx="4316">
                  <c:v>271310.33852408634</c:v>
                </c:pt>
                <c:pt idx="4317">
                  <c:v>271310.33852408634</c:v>
                </c:pt>
                <c:pt idx="4318">
                  <c:v>271310.33852408634</c:v>
                </c:pt>
                <c:pt idx="4319">
                  <c:v>271310.33852408634</c:v>
                </c:pt>
                <c:pt idx="4320">
                  <c:v>271310.33852408634</c:v>
                </c:pt>
                <c:pt idx="4321">
                  <c:v>271310.33852408634</c:v>
                </c:pt>
                <c:pt idx="4322">
                  <c:v>271310.33852408634</c:v>
                </c:pt>
                <c:pt idx="4323">
                  <c:v>271310.33852408634</c:v>
                </c:pt>
                <c:pt idx="4324">
                  <c:v>271310.33852408634</c:v>
                </c:pt>
                <c:pt idx="4325">
                  <c:v>271310.33852408634</c:v>
                </c:pt>
                <c:pt idx="4326">
                  <c:v>271310.33852408634</c:v>
                </c:pt>
                <c:pt idx="4327">
                  <c:v>271310.33852408634</c:v>
                </c:pt>
                <c:pt idx="4328">
                  <c:v>271310.33852408634</c:v>
                </c:pt>
                <c:pt idx="4329">
                  <c:v>271310.33852408634</c:v>
                </c:pt>
                <c:pt idx="4330">
                  <c:v>271310.33852408634</c:v>
                </c:pt>
                <c:pt idx="4331">
                  <c:v>271310.33852408634</c:v>
                </c:pt>
                <c:pt idx="4332">
                  <c:v>271310.33852408634</c:v>
                </c:pt>
                <c:pt idx="4333">
                  <c:v>271310.33852408634</c:v>
                </c:pt>
                <c:pt idx="4334">
                  <c:v>271310.33852408634</c:v>
                </c:pt>
                <c:pt idx="4335">
                  <c:v>271310.33852408634</c:v>
                </c:pt>
                <c:pt idx="4336">
                  <c:v>271310.33852408634</c:v>
                </c:pt>
                <c:pt idx="4337">
                  <c:v>271310.33852408634</c:v>
                </c:pt>
                <c:pt idx="4338">
                  <c:v>271310.33852408634</c:v>
                </c:pt>
                <c:pt idx="4339">
                  <c:v>271310.33852408634</c:v>
                </c:pt>
                <c:pt idx="4340">
                  <c:v>271310.33852408634</c:v>
                </c:pt>
                <c:pt idx="4341">
                  <c:v>271310.33852408634</c:v>
                </c:pt>
                <c:pt idx="4342">
                  <c:v>271310.33852408634</c:v>
                </c:pt>
                <c:pt idx="4343">
                  <c:v>271310.33852408634</c:v>
                </c:pt>
                <c:pt idx="4344">
                  <c:v>271310.33852408634</c:v>
                </c:pt>
                <c:pt idx="4345">
                  <c:v>271310.33852408634</c:v>
                </c:pt>
                <c:pt idx="4346">
                  <c:v>271310.33852408634</c:v>
                </c:pt>
                <c:pt idx="4347">
                  <c:v>271310.33852408634</c:v>
                </c:pt>
                <c:pt idx="4348">
                  <c:v>271310.33852408634</c:v>
                </c:pt>
                <c:pt idx="4349">
                  <c:v>271310.33852408634</c:v>
                </c:pt>
                <c:pt idx="4350">
                  <c:v>271310.33852408634</c:v>
                </c:pt>
                <c:pt idx="4351">
                  <c:v>271310.33852408634</c:v>
                </c:pt>
                <c:pt idx="4352">
                  <c:v>271310.33852408634</c:v>
                </c:pt>
                <c:pt idx="4353">
                  <c:v>271310.33852408634</c:v>
                </c:pt>
                <c:pt idx="4354">
                  <c:v>271310.33852408634</c:v>
                </c:pt>
                <c:pt idx="4355">
                  <c:v>271310.33852408634</c:v>
                </c:pt>
                <c:pt idx="4356">
                  <c:v>271310.33852408634</c:v>
                </c:pt>
                <c:pt idx="4357">
                  <c:v>271310.33852408634</c:v>
                </c:pt>
                <c:pt idx="4358">
                  <c:v>271310.33852408634</c:v>
                </c:pt>
                <c:pt idx="4359">
                  <c:v>271310.33852408634</c:v>
                </c:pt>
                <c:pt idx="4360">
                  <c:v>271310.33852408634</c:v>
                </c:pt>
                <c:pt idx="4361">
                  <c:v>271310.33852408634</c:v>
                </c:pt>
                <c:pt idx="4362">
                  <c:v>271310.33852408634</c:v>
                </c:pt>
                <c:pt idx="4363">
                  <c:v>271310.33852408634</c:v>
                </c:pt>
                <c:pt idx="4364">
                  <c:v>271310.33852408634</c:v>
                </c:pt>
                <c:pt idx="4365">
                  <c:v>271310.33852408634</c:v>
                </c:pt>
                <c:pt idx="4366">
                  <c:v>271310.33852408634</c:v>
                </c:pt>
                <c:pt idx="4367">
                  <c:v>271310.33852408634</c:v>
                </c:pt>
                <c:pt idx="4368">
                  <c:v>271310.33852408634</c:v>
                </c:pt>
                <c:pt idx="4369">
                  <c:v>271310.33852408634</c:v>
                </c:pt>
                <c:pt idx="4370">
                  <c:v>271310.33852408634</c:v>
                </c:pt>
                <c:pt idx="4371">
                  <c:v>271310.33852408634</c:v>
                </c:pt>
                <c:pt idx="4372">
                  <c:v>271310.33852408634</c:v>
                </c:pt>
                <c:pt idx="4373">
                  <c:v>271310.33852408634</c:v>
                </c:pt>
                <c:pt idx="4374">
                  <c:v>271310.33852408634</c:v>
                </c:pt>
                <c:pt idx="4375">
                  <c:v>271310.33852408634</c:v>
                </c:pt>
                <c:pt idx="4376">
                  <c:v>271310.33852408634</c:v>
                </c:pt>
                <c:pt idx="4377">
                  <c:v>271310.33852408634</c:v>
                </c:pt>
                <c:pt idx="4378">
                  <c:v>271310.33852408634</c:v>
                </c:pt>
                <c:pt idx="4379">
                  <c:v>271310.33852408634</c:v>
                </c:pt>
                <c:pt idx="4380">
                  <c:v>271310.33852408634</c:v>
                </c:pt>
                <c:pt idx="4381">
                  <c:v>271310.33852408634</c:v>
                </c:pt>
                <c:pt idx="4382">
                  <c:v>271310.33852408634</c:v>
                </c:pt>
                <c:pt idx="4383">
                  <c:v>271310.33852408634</c:v>
                </c:pt>
                <c:pt idx="4384">
                  <c:v>271310.33852408634</c:v>
                </c:pt>
                <c:pt idx="4385">
                  <c:v>271310.33852408634</c:v>
                </c:pt>
                <c:pt idx="4386">
                  <c:v>271310.33852408634</c:v>
                </c:pt>
                <c:pt idx="4387">
                  <c:v>271310.33852408634</c:v>
                </c:pt>
                <c:pt idx="4388">
                  <c:v>271310.33852408634</c:v>
                </c:pt>
                <c:pt idx="4389">
                  <c:v>271310.33852408634</c:v>
                </c:pt>
                <c:pt idx="4390">
                  <c:v>271310.33852408634</c:v>
                </c:pt>
                <c:pt idx="4391">
                  <c:v>271310.33852408634</c:v>
                </c:pt>
                <c:pt idx="4392">
                  <c:v>271310.33852408634</c:v>
                </c:pt>
                <c:pt idx="4393">
                  <c:v>271310.33852408634</c:v>
                </c:pt>
                <c:pt idx="4394">
                  <c:v>271310.33852408634</c:v>
                </c:pt>
                <c:pt idx="4395">
                  <c:v>271310.33852408634</c:v>
                </c:pt>
                <c:pt idx="4396">
                  <c:v>271310.33852408634</c:v>
                </c:pt>
                <c:pt idx="4397">
                  <c:v>271310.33852408634</c:v>
                </c:pt>
                <c:pt idx="4398">
                  <c:v>271310.33852408634</c:v>
                </c:pt>
                <c:pt idx="4399">
                  <c:v>271310.33852408634</c:v>
                </c:pt>
                <c:pt idx="4400">
                  <c:v>271310.33852408634</c:v>
                </c:pt>
                <c:pt idx="4401">
                  <c:v>271310.33852408634</c:v>
                </c:pt>
                <c:pt idx="4402">
                  <c:v>271310.33852408634</c:v>
                </c:pt>
                <c:pt idx="4403">
                  <c:v>271310.33852408634</c:v>
                </c:pt>
                <c:pt idx="4404">
                  <c:v>271310.33852408634</c:v>
                </c:pt>
                <c:pt idx="4405">
                  <c:v>271310.33852408634</c:v>
                </c:pt>
                <c:pt idx="4406">
                  <c:v>271310.33852408634</c:v>
                </c:pt>
                <c:pt idx="4407">
                  <c:v>271310.33852408634</c:v>
                </c:pt>
                <c:pt idx="4408">
                  <c:v>271310.33852408634</c:v>
                </c:pt>
                <c:pt idx="4409">
                  <c:v>271310.33852408634</c:v>
                </c:pt>
                <c:pt idx="4410">
                  <c:v>271310.33852408634</c:v>
                </c:pt>
                <c:pt idx="4411">
                  <c:v>271310.33852408634</c:v>
                </c:pt>
                <c:pt idx="4412">
                  <c:v>271310.33852408634</c:v>
                </c:pt>
                <c:pt idx="4413">
                  <c:v>271310.33852408634</c:v>
                </c:pt>
                <c:pt idx="4414">
                  <c:v>271310.33852408634</c:v>
                </c:pt>
                <c:pt idx="4415">
                  <c:v>271310.33852408634</c:v>
                </c:pt>
                <c:pt idx="4416">
                  <c:v>271310.33852408634</c:v>
                </c:pt>
                <c:pt idx="4417">
                  <c:v>271310.33852408634</c:v>
                </c:pt>
                <c:pt idx="4418">
                  <c:v>271310.33852408634</c:v>
                </c:pt>
                <c:pt idx="4419">
                  <c:v>271310.33852408634</c:v>
                </c:pt>
                <c:pt idx="4420">
                  <c:v>271310.33852408634</c:v>
                </c:pt>
                <c:pt idx="4421">
                  <c:v>271310.33852408634</c:v>
                </c:pt>
                <c:pt idx="4422">
                  <c:v>271310.33852408634</c:v>
                </c:pt>
                <c:pt idx="4423">
                  <c:v>271310.33852408634</c:v>
                </c:pt>
                <c:pt idx="4424">
                  <c:v>271310.33852408634</c:v>
                </c:pt>
                <c:pt idx="4425">
                  <c:v>271310.33852408634</c:v>
                </c:pt>
                <c:pt idx="4426">
                  <c:v>271310.33852408634</c:v>
                </c:pt>
                <c:pt idx="4427">
                  <c:v>271310.33852408634</c:v>
                </c:pt>
                <c:pt idx="4428">
                  <c:v>271310.33852408634</c:v>
                </c:pt>
                <c:pt idx="4429">
                  <c:v>271310.33852408634</c:v>
                </c:pt>
                <c:pt idx="4430">
                  <c:v>271310.33852408634</c:v>
                </c:pt>
                <c:pt idx="4431">
                  <c:v>271310.33852408634</c:v>
                </c:pt>
                <c:pt idx="4432">
                  <c:v>271310.33852408634</c:v>
                </c:pt>
                <c:pt idx="4433">
                  <c:v>271310.33852408634</c:v>
                </c:pt>
                <c:pt idx="4434">
                  <c:v>271310.33852408634</c:v>
                </c:pt>
                <c:pt idx="4435">
                  <c:v>271310.33852408634</c:v>
                </c:pt>
                <c:pt idx="4436">
                  <c:v>271310.33852408634</c:v>
                </c:pt>
                <c:pt idx="4437">
                  <c:v>271310.33852408634</c:v>
                </c:pt>
                <c:pt idx="4438">
                  <c:v>271310.33852408634</c:v>
                </c:pt>
                <c:pt idx="4439">
                  <c:v>271310.33852408634</c:v>
                </c:pt>
                <c:pt idx="4440">
                  <c:v>271310.33852408634</c:v>
                </c:pt>
                <c:pt idx="4441">
                  <c:v>271310.33852408634</c:v>
                </c:pt>
                <c:pt idx="4442">
                  <c:v>271310.33852408634</c:v>
                </c:pt>
                <c:pt idx="4443">
                  <c:v>271310.33852408634</c:v>
                </c:pt>
                <c:pt idx="4444">
                  <c:v>271310.33852408634</c:v>
                </c:pt>
                <c:pt idx="4445">
                  <c:v>271310.33852408634</c:v>
                </c:pt>
                <c:pt idx="4446">
                  <c:v>271310.33852408634</c:v>
                </c:pt>
                <c:pt idx="4447">
                  <c:v>271310.33852408634</c:v>
                </c:pt>
                <c:pt idx="4448">
                  <c:v>271310.33852408634</c:v>
                </c:pt>
                <c:pt idx="4449">
                  <c:v>271310.33852408634</c:v>
                </c:pt>
                <c:pt idx="4450">
                  <c:v>271310.33852408634</c:v>
                </c:pt>
                <c:pt idx="4451">
                  <c:v>271310.33852408634</c:v>
                </c:pt>
                <c:pt idx="4452">
                  <c:v>271310.33852408634</c:v>
                </c:pt>
                <c:pt idx="4453">
                  <c:v>271310.33852408634</c:v>
                </c:pt>
                <c:pt idx="4454">
                  <c:v>271310.33852408634</c:v>
                </c:pt>
                <c:pt idx="4455">
                  <c:v>271310.33852408634</c:v>
                </c:pt>
                <c:pt idx="4456">
                  <c:v>271310.33852408634</c:v>
                </c:pt>
                <c:pt idx="4457">
                  <c:v>271310.33852408634</c:v>
                </c:pt>
                <c:pt idx="4458">
                  <c:v>271310.33852408634</c:v>
                </c:pt>
                <c:pt idx="4459">
                  <c:v>271310.33852408634</c:v>
                </c:pt>
                <c:pt idx="4460">
                  <c:v>271310.33852408634</c:v>
                </c:pt>
                <c:pt idx="4461">
                  <c:v>271310.33852408634</c:v>
                </c:pt>
                <c:pt idx="4462">
                  <c:v>271310.33852408634</c:v>
                </c:pt>
                <c:pt idx="4463">
                  <c:v>271310.33852408634</c:v>
                </c:pt>
                <c:pt idx="4464">
                  <c:v>271310.33852408634</c:v>
                </c:pt>
                <c:pt idx="4465">
                  <c:v>271310.33852408634</c:v>
                </c:pt>
                <c:pt idx="4466">
                  <c:v>271310.33852408634</c:v>
                </c:pt>
                <c:pt idx="4467">
                  <c:v>271310.33852408634</c:v>
                </c:pt>
                <c:pt idx="4468">
                  <c:v>271310.33852408634</c:v>
                </c:pt>
                <c:pt idx="4469">
                  <c:v>271310.33852408634</c:v>
                </c:pt>
                <c:pt idx="4470">
                  <c:v>271310.33852408634</c:v>
                </c:pt>
                <c:pt idx="4471">
                  <c:v>271310.33852408634</c:v>
                </c:pt>
                <c:pt idx="4472">
                  <c:v>271310.33852408634</c:v>
                </c:pt>
                <c:pt idx="4473">
                  <c:v>271310.33852408634</c:v>
                </c:pt>
                <c:pt idx="4474">
                  <c:v>271310.33852408634</c:v>
                </c:pt>
                <c:pt idx="4475">
                  <c:v>271310.33852408634</c:v>
                </c:pt>
                <c:pt idx="4476">
                  <c:v>271310.33852408634</c:v>
                </c:pt>
                <c:pt idx="4477">
                  <c:v>271310.33852408634</c:v>
                </c:pt>
                <c:pt idx="4478">
                  <c:v>271310.33852408634</c:v>
                </c:pt>
                <c:pt idx="4479">
                  <c:v>271310.33852408634</c:v>
                </c:pt>
                <c:pt idx="4480">
                  <c:v>271310.33852408634</c:v>
                </c:pt>
                <c:pt idx="4481">
                  <c:v>271310.33852408634</c:v>
                </c:pt>
                <c:pt idx="4482">
                  <c:v>271310.33852408634</c:v>
                </c:pt>
                <c:pt idx="4483">
                  <c:v>271310.33852408634</c:v>
                </c:pt>
                <c:pt idx="4484">
                  <c:v>271310.33852408634</c:v>
                </c:pt>
                <c:pt idx="4485">
                  <c:v>271310.33852408634</c:v>
                </c:pt>
                <c:pt idx="4486">
                  <c:v>271310.33852408634</c:v>
                </c:pt>
                <c:pt idx="4487">
                  <c:v>271310.33852408634</c:v>
                </c:pt>
                <c:pt idx="4488">
                  <c:v>271310.33852408634</c:v>
                </c:pt>
                <c:pt idx="4489">
                  <c:v>271310.33852408634</c:v>
                </c:pt>
                <c:pt idx="4490">
                  <c:v>271310.33852408634</c:v>
                </c:pt>
                <c:pt idx="4491">
                  <c:v>271310.33852408634</c:v>
                </c:pt>
                <c:pt idx="4492">
                  <c:v>271310.33852408634</c:v>
                </c:pt>
                <c:pt idx="4493">
                  <c:v>271310.33852408634</c:v>
                </c:pt>
                <c:pt idx="4494">
                  <c:v>271310.33852408634</c:v>
                </c:pt>
                <c:pt idx="4495">
                  <c:v>271310.33852408634</c:v>
                </c:pt>
                <c:pt idx="4496">
                  <c:v>271310.33852408634</c:v>
                </c:pt>
                <c:pt idx="4497">
                  <c:v>271310.33852408634</c:v>
                </c:pt>
                <c:pt idx="4498">
                  <c:v>271310.33852408634</c:v>
                </c:pt>
                <c:pt idx="4499">
                  <c:v>271310.33852408634</c:v>
                </c:pt>
                <c:pt idx="4500">
                  <c:v>271310.33852408634</c:v>
                </c:pt>
                <c:pt idx="4501">
                  <c:v>271310.33852408634</c:v>
                </c:pt>
                <c:pt idx="4502">
                  <c:v>271310.33852408634</c:v>
                </c:pt>
                <c:pt idx="4503">
                  <c:v>271310.33852408634</c:v>
                </c:pt>
                <c:pt idx="4504">
                  <c:v>271310.33852408634</c:v>
                </c:pt>
                <c:pt idx="4505">
                  <c:v>271310.33852408634</c:v>
                </c:pt>
                <c:pt idx="4506">
                  <c:v>271310.33852408634</c:v>
                </c:pt>
                <c:pt idx="4507">
                  <c:v>271310.33852408634</c:v>
                </c:pt>
                <c:pt idx="4508">
                  <c:v>271310.33852408634</c:v>
                </c:pt>
                <c:pt idx="4509">
                  <c:v>271310.33852408634</c:v>
                </c:pt>
                <c:pt idx="4510">
                  <c:v>271310.33852408634</c:v>
                </c:pt>
                <c:pt idx="4511">
                  <c:v>271310.33852408634</c:v>
                </c:pt>
                <c:pt idx="4512">
                  <c:v>271310.33852408634</c:v>
                </c:pt>
                <c:pt idx="4513">
                  <c:v>271310.33852408634</c:v>
                </c:pt>
                <c:pt idx="4514">
                  <c:v>271310.33852408634</c:v>
                </c:pt>
                <c:pt idx="4515">
                  <c:v>271310.33852408634</c:v>
                </c:pt>
                <c:pt idx="4516">
                  <c:v>271310.33852408634</c:v>
                </c:pt>
                <c:pt idx="4517">
                  <c:v>271310.33852408634</c:v>
                </c:pt>
                <c:pt idx="4518">
                  <c:v>271310.33852408634</c:v>
                </c:pt>
                <c:pt idx="4519">
                  <c:v>271310.33852408634</c:v>
                </c:pt>
                <c:pt idx="4520">
                  <c:v>271310.33852408634</c:v>
                </c:pt>
                <c:pt idx="4521">
                  <c:v>271310.33852408634</c:v>
                </c:pt>
                <c:pt idx="4522">
                  <c:v>271310.33852408634</c:v>
                </c:pt>
                <c:pt idx="4523">
                  <c:v>271310.33852408634</c:v>
                </c:pt>
                <c:pt idx="4524">
                  <c:v>271310.33852408634</c:v>
                </c:pt>
                <c:pt idx="4525">
                  <c:v>271310.33852408634</c:v>
                </c:pt>
                <c:pt idx="4526">
                  <c:v>271310.33852408634</c:v>
                </c:pt>
                <c:pt idx="4527">
                  <c:v>271310.33852408634</c:v>
                </c:pt>
                <c:pt idx="4528">
                  <c:v>271310.33852408634</c:v>
                </c:pt>
                <c:pt idx="4529">
                  <c:v>271310.33852408634</c:v>
                </c:pt>
                <c:pt idx="4530">
                  <c:v>271310.33852408634</c:v>
                </c:pt>
                <c:pt idx="4531">
                  <c:v>271310.33852408634</c:v>
                </c:pt>
                <c:pt idx="4532">
                  <c:v>271310.33852408634</c:v>
                </c:pt>
                <c:pt idx="4533">
                  <c:v>271310.33852408634</c:v>
                </c:pt>
                <c:pt idx="4534">
                  <c:v>271310.33852408634</c:v>
                </c:pt>
                <c:pt idx="4535">
                  <c:v>271310.33852408634</c:v>
                </c:pt>
                <c:pt idx="4536">
                  <c:v>271310.33852408634</c:v>
                </c:pt>
                <c:pt idx="4537">
                  <c:v>271310.33852408634</c:v>
                </c:pt>
                <c:pt idx="4538">
                  <c:v>271310.33852408634</c:v>
                </c:pt>
                <c:pt idx="4539">
                  <c:v>271310.33852408634</c:v>
                </c:pt>
                <c:pt idx="4540">
                  <c:v>271310.33852408634</c:v>
                </c:pt>
                <c:pt idx="4541">
                  <c:v>271310.33852408634</c:v>
                </c:pt>
                <c:pt idx="4542">
                  <c:v>271310.33852408634</c:v>
                </c:pt>
                <c:pt idx="4543">
                  <c:v>271310.33852408634</c:v>
                </c:pt>
                <c:pt idx="4544">
                  <c:v>271310.33852408634</c:v>
                </c:pt>
                <c:pt idx="4545">
                  <c:v>271310.33852408634</c:v>
                </c:pt>
                <c:pt idx="4546">
                  <c:v>271310.33852408634</c:v>
                </c:pt>
                <c:pt idx="4547">
                  <c:v>271310.33852408634</c:v>
                </c:pt>
                <c:pt idx="4548">
                  <c:v>271310.33852408634</c:v>
                </c:pt>
                <c:pt idx="4549">
                  <c:v>271310.33852408634</c:v>
                </c:pt>
                <c:pt idx="4550">
                  <c:v>271310.33852408634</c:v>
                </c:pt>
                <c:pt idx="4551">
                  <c:v>271310.33852408634</c:v>
                </c:pt>
                <c:pt idx="4552">
                  <c:v>271310.33852408634</c:v>
                </c:pt>
                <c:pt idx="4553">
                  <c:v>271310.33852408634</c:v>
                </c:pt>
                <c:pt idx="4554">
                  <c:v>271310.33852408634</c:v>
                </c:pt>
                <c:pt idx="4555">
                  <c:v>271310.33852408634</c:v>
                </c:pt>
                <c:pt idx="4556">
                  <c:v>271310.33852408634</c:v>
                </c:pt>
                <c:pt idx="4557">
                  <c:v>271310.33852408634</c:v>
                </c:pt>
                <c:pt idx="4558">
                  <c:v>271310.33852408634</c:v>
                </c:pt>
                <c:pt idx="4559">
                  <c:v>271310.33852408634</c:v>
                </c:pt>
                <c:pt idx="4560">
                  <c:v>271310.33852408634</c:v>
                </c:pt>
                <c:pt idx="4561">
                  <c:v>271310.33852408634</c:v>
                </c:pt>
                <c:pt idx="4562">
                  <c:v>271310.33852408634</c:v>
                </c:pt>
                <c:pt idx="4563">
                  <c:v>271310.33852408634</c:v>
                </c:pt>
                <c:pt idx="4564">
                  <c:v>271310.33852408634</c:v>
                </c:pt>
                <c:pt idx="4565">
                  <c:v>271310.33852408634</c:v>
                </c:pt>
                <c:pt idx="4566">
                  <c:v>271310.33852408634</c:v>
                </c:pt>
                <c:pt idx="4567">
                  <c:v>271310.33852408634</c:v>
                </c:pt>
                <c:pt idx="4568">
                  <c:v>271310.33852408634</c:v>
                </c:pt>
                <c:pt idx="4569">
                  <c:v>271310.33852408634</c:v>
                </c:pt>
                <c:pt idx="4570">
                  <c:v>271310.33852408634</c:v>
                </c:pt>
                <c:pt idx="4571">
                  <c:v>271310.33852408634</c:v>
                </c:pt>
                <c:pt idx="4572">
                  <c:v>271310.33852408634</c:v>
                </c:pt>
                <c:pt idx="4573">
                  <c:v>271310.33852408634</c:v>
                </c:pt>
                <c:pt idx="4574">
                  <c:v>271310.33852408634</c:v>
                </c:pt>
                <c:pt idx="4575">
                  <c:v>271310.33852408634</c:v>
                </c:pt>
                <c:pt idx="4576">
                  <c:v>271310.33852408634</c:v>
                </c:pt>
                <c:pt idx="4577">
                  <c:v>271310.33852408634</c:v>
                </c:pt>
                <c:pt idx="4578">
                  <c:v>271310.33852408634</c:v>
                </c:pt>
                <c:pt idx="4579">
                  <c:v>271310.33852408634</c:v>
                </c:pt>
                <c:pt idx="4580">
                  <c:v>271310.33852408634</c:v>
                </c:pt>
                <c:pt idx="4581">
                  <c:v>271310.33852408634</c:v>
                </c:pt>
                <c:pt idx="4582">
                  <c:v>271310.33852408634</c:v>
                </c:pt>
                <c:pt idx="4583">
                  <c:v>271310.33852408634</c:v>
                </c:pt>
                <c:pt idx="4584">
                  <c:v>271310.33852408634</c:v>
                </c:pt>
                <c:pt idx="4585">
                  <c:v>271310.33852408634</c:v>
                </c:pt>
                <c:pt idx="4586">
                  <c:v>271310.33852408634</c:v>
                </c:pt>
                <c:pt idx="4587">
                  <c:v>271310.33852408634</c:v>
                </c:pt>
                <c:pt idx="4588">
                  <c:v>271310.33852408634</c:v>
                </c:pt>
                <c:pt idx="4589">
                  <c:v>271310.33852408634</c:v>
                </c:pt>
                <c:pt idx="4590">
                  <c:v>271310.33852408634</c:v>
                </c:pt>
                <c:pt idx="4591">
                  <c:v>271310.33852408634</c:v>
                </c:pt>
                <c:pt idx="4592">
                  <c:v>271310.33852408634</c:v>
                </c:pt>
                <c:pt idx="4593">
                  <c:v>271310.33852408634</c:v>
                </c:pt>
                <c:pt idx="4594">
                  <c:v>271310.33852408634</c:v>
                </c:pt>
                <c:pt idx="4595">
                  <c:v>271310.33852408634</c:v>
                </c:pt>
                <c:pt idx="4596">
                  <c:v>271310.33852408634</c:v>
                </c:pt>
                <c:pt idx="4597">
                  <c:v>271310.33852408634</c:v>
                </c:pt>
                <c:pt idx="4598">
                  <c:v>271310.33852408634</c:v>
                </c:pt>
                <c:pt idx="4599">
                  <c:v>271310.33852408634</c:v>
                </c:pt>
                <c:pt idx="4600">
                  <c:v>271310.33852408634</c:v>
                </c:pt>
                <c:pt idx="4601">
                  <c:v>271310.33852408634</c:v>
                </c:pt>
                <c:pt idx="4602">
                  <c:v>271310.33852408634</c:v>
                </c:pt>
                <c:pt idx="4603">
                  <c:v>271310.33852408634</c:v>
                </c:pt>
                <c:pt idx="4604">
                  <c:v>271310.33852408634</c:v>
                </c:pt>
                <c:pt idx="4605">
                  <c:v>271310.33852408634</c:v>
                </c:pt>
                <c:pt idx="4606">
                  <c:v>271310.33852408634</c:v>
                </c:pt>
                <c:pt idx="4607">
                  <c:v>271310.33852408634</c:v>
                </c:pt>
                <c:pt idx="4608">
                  <c:v>271310.33852408634</c:v>
                </c:pt>
                <c:pt idx="4609">
                  <c:v>271310.33852408634</c:v>
                </c:pt>
                <c:pt idx="4610">
                  <c:v>271310.33852408634</c:v>
                </c:pt>
                <c:pt idx="4611">
                  <c:v>271310.33852408634</c:v>
                </c:pt>
                <c:pt idx="4612">
                  <c:v>271310.33852408634</c:v>
                </c:pt>
                <c:pt idx="4613">
                  <c:v>271310.33852408634</c:v>
                </c:pt>
                <c:pt idx="4614">
                  <c:v>271310.33852408634</c:v>
                </c:pt>
                <c:pt idx="4615">
                  <c:v>271310.33852408634</c:v>
                </c:pt>
                <c:pt idx="4616">
                  <c:v>271310.33852408634</c:v>
                </c:pt>
                <c:pt idx="4617">
                  <c:v>271310.33852408634</c:v>
                </c:pt>
                <c:pt idx="4618">
                  <c:v>271310.33852408634</c:v>
                </c:pt>
                <c:pt idx="4619">
                  <c:v>271310.33852408634</c:v>
                </c:pt>
                <c:pt idx="4620">
                  <c:v>271310.33852408634</c:v>
                </c:pt>
                <c:pt idx="4621">
                  <c:v>271310.33852408634</c:v>
                </c:pt>
                <c:pt idx="4622">
                  <c:v>271310.33852408634</c:v>
                </c:pt>
                <c:pt idx="4623">
                  <c:v>271310.33852408634</c:v>
                </c:pt>
                <c:pt idx="4624">
                  <c:v>271310.33852408634</c:v>
                </c:pt>
                <c:pt idx="4625">
                  <c:v>271310.33852408634</c:v>
                </c:pt>
                <c:pt idx="4626">
                  <c:v>271310.33852408634</c:v>
                </c:pt>
                <c:pt idx="4627">
                  <c:v>271310.33852408634</c:v>
                </c:pt>
                <c:pt idx="4628">
                  <c:v>271310.33852408634</c:v>
                </c:pt>
                <c:pt idx="4629">
                  <c:v>271310.33852408634</c:v>
                </c:pt>
                <c:pt idx="4630">
                  <c:v>271310.33852408634</c:v>
                </c:pt>
                <c:pt idx="4631">
                  <c:v>271310.33852408634</c:v>
                </c:pt>
                <c:pt idx="4632">
                  <c:v>271310.33852408634</c:v>
                </c:pt>
                <c:pt idx="4633">
                  <c:v>271310.33852408634</c:v>
                </c:pt>
                <c:pt idx="4634">
                  <c:v>271310.33852408634</c:v>
                </c:pt>
                <c:pt idx="4635">
                  <c:v>271310.33852408634</c:v>
                </c:pt>
                <c:pt idx="4636">
                  <c:v>271310.33852408634</c:v>
                </c:pt>
                <c:pt idx="4637">
                  <c:v>271310.33852408634</c:v>
                </c:pt>
                <c:pt idx="4638">
                  <c:v>271310.33852408634</c:v>
                </c:pt>
                <c:pt idx="4639">
                  <c:v>271310.33852408634</c:v>
                </c:pt>
                <c:pt idx="4640">
                  <c:v>271310.33852408634</c:v>
                </c:pt>
                <c:pt idx="4641">
                  <c:v>271310.33852408634</c:v>
                </c:pt>
                <c:pt idx="4642">
                  <c:v>271310.33852408634</c:v>
                </c:pt>
                <c:pt idx="4643">
                  <c:v>271310.33852408634</c:v>
                </c:pt>
                <c:pt idx="4644">
                  <c:v>271310.33852408634</c:v>
                </c:pt>
                <c:pt idx="4645">
                  <c:v>271310.33852408634</c:v>
                </c:pt>
                <c:pt idx="4646">
                  <c:v>271310.33852408634</c:v>
                </c:pt>
                <c:pt idx="4647">
                  <c:v>271310.33852408634</c:v>
                </c:pt>
                <c:pt idx="4648">
                  <c:v>271310.33852408634</c:v>
                </c:pt>
                <c:pt idx="4649">
                  <c:v>271310.33852408634</c:v>
                </c:pt>
                <c:pt idx="4650">
                  <c:v>271310.33852408634</c:v>
                </c:pt>
                <c:pt idx="4651">
                  <c:v>271310.33852408634</c:v>
                </c:pt>
                <c:pt idx="4652">
                  <c:v>271310.33852408634</c:v>
                </c:pt>
                <c:pt idx="4653">
                  <c:v>271310.33852408634</c:v>
                </c:pt>
                <c:pt idx="4654">
                  <c:v>271310.33852408634</c:v>
                </c:pt>
                <c:pt idx="4655">
                  <c:v>271310.33852408634</c:v>
                </c:pt>
                <c:pt idx="4656">
                  <c:v>271310.33852408634</c:v>
                </c:pt>
                <c:pt idx="4657">
                  <c:v>271310.33852408634</c:v>
                </c:pt>
                <c:pt idx="4658">
                  <c:v>271310.33852408634</c:v>
                </c:pt>
                <c:pt idx="4659">
                  <c:v>271310.33852408634</c:v>
                </c:pt>
                <c:pt idx="4660">
                  <c:v>271310.33852408634</c:v>
                </c:pt>
                <c:pt idx="4661">
                  <c:v>271310.33852408634</c:v>
                </c:pt>
                <c:pt idx="4662">
                  <c:v>271310.33852408634</c:v>
                </c:pt>
                <c:pt idx="4663">
                  <c:v>271310.33852408634</c:v>
                </c:pt>
                <c:pt idx="4664">
                  <c:v>271310.33852408634</c:v>
                </c:pt>
                <c:pt idx="4665">
                  <c:v>271310.33852408634</c:v>
                </c:pt>
                <c:pt idx="4666">
                  <c:v>271310.33852408634</c:v>
                </c:pt>
                <c:pt idx="4667">
                  <c:v>271310.33852408634</c:v>
                </c:pt>
                <c:pt idx="4668">
                  <c:v>271310.33852408634</c:v>
                </c:pt>
                <c:pt idx="4669">
                  <c:v>271310.33852408634</c:v>
                </c:pt>
                <c:pt idx="4670">
                  <c:v>271310.33852408634</c:v>
                </c:pt>
                <c:pt idx="4671">
                  <c:v>271310.33852408634</c:v>
                </c:pt>
                <c:pt idx="4672">
                  <c:v>271310.33852408634</c:v>
                </c:pt>
                <c:pt idx="4673">
                  <c:v>271310.33852408634</c:v>
                </c:pt>
                <c:pt idx="4674">
                  <c:v>271310.33852408634</c:v>
                </c:pt>
                <c:pt idx="4675">
                  <c:v>271310.33852408634</c:v>
                </c:pt>
                <c:pt idx="4676">
                  <c:v>271310.33852408634</c:v>
                </c:pt>
                <c:pt idx="4677">
                  <c:v>271310.33852408634</c:v>
                </c:pt>
                <c:pt idx="4678">
                  <c:v>271310.33852408634</c:v>
                </c:pt>
                <c:pt idx="4679">
                  <c:v>271310.33852408634</c:v>
                </c:pt>
                <c:pt idx="4680">
                  <c:v>271310.33852408634</c:v>
                </c:pt>
                <c:pt idx="4681">
                  <c:v>271310.33852408634</c:v>
                </c:pt>
                <c:pt idx="4682">
                  <c:v>271310.33852408634</c:v>
                </c:pt>
                <c:pt idx="4683">
                  <c:v>271310.33852408634</c:v>
                </c:pt>
                <c:pt idx="4684">
                  <c:v>271310.33852408634</c:v>
                </c:pt>
                <c:pt idx="4685">
                  <c:v>271310.33852408634</c:v>
                </c:pt>
                <c:pt idx="4686">
                  <c:v>271310.33852408634</c:v>
                </c:pt>
                <c:pt idx="4687">
                  <c:v>271310.33852408634</c:v>
                </c:pt>
                <c:pt idx="4688">
                  <c:v>271310.33852408634</c:v>
                </c:pt>
                <c:pt idx="4689">
                  <c:v>271310.33852408634</c:v>
                </c:pt>
                <c:pt idx="4690">
                  <c:v>271310.33852408634</c:v>
                </c:pt>
                <c:pt idx="4691">
                  <c:v>271310.33852408634</c:v>
                </c:pt>
                <c:pt idx="4692">
                  <c:v>271310.33852408634</c:v>
                </c:pt>
                <c:pt idx="4693">
                  <c:v>271310.33852408634</c:v>
                </c:pt>
                <c:pt idx="4694">
                  <c:v>271310.33852408634</c:v>
                </c:pt>
                <c:pt idx="4695">
                  <c:v>271310.33852408634</c:v>
                </c:pt>
                <c:pt idx="4696">
                  <c:v>271310.33852408634</c:v>
                </c:pt>
                <c:pt idx="4697">
                  <c:v>271310.33852408634</c:v>
                </c:pt>
                <c:pt idx="4698">
                  <c:v>271310.33852408634</c:v>
                </c:pt>
                <c:pt idx="4699">
                  <c:v>271310.33852408634</c:v>
                </c:pt>
                <c:pt idx="4700">
                  <c:v>271310.33852408634</c:v>
                </c:pt>
                <c:pt idx="4701">
                  <c:v>271310.33852408634</c:v>
                </c:pt>
                <c:pt idx="4702">
                  <c:v>271310.33852408634</c:v>
                </c:pt>
                <c:pt idx="4703">
                  <c:v>271310.33852408634</c:v>
                </c:pt>
                <c:pt idx="4704">
                  <c:v>271310.33852408634</c:v>
                </c:pt>
                <c:pt idx="4705">
                  <c:v>271310.33852408634</c:v>
                </c:pt>
                <c:pt idx="4706">
                  <c:v>271310.33852408634</c:v>
                </c:pt>
                <c:pt idx="4707">
                  <c:v>271310.33852408634</c:v>
                </c:pt>
                <c:pt idx="4708">
                  <c:v>271310.33852408634</c:v>
                </c:pt>
                <c:pt idx="4709">
                  <c:v>271310.33852408634</c:v>
                </c:pt>
                <c:pt idx="4710">
                  <c:v>271310.33852408634</c:v>
                </c:pt>
                <c:pt idx="4711">
                  <c:v>271310.33852408634</c:v>
                </c:pt>
                <c:pt idx="4712">
                  <c:v>271310.33852408634</c:v>
                </c:pt>
                <c:pt idx="4713">
                  <c:v>271310.33852408634</c:v>
                </c:pt>
                <c:pt idx="4714">
                  <c:v>271310.33852408634</c:v>
                </c:pt>
                <c:pt idx="4715">
                  <c:v>271310.33852408634</c:v>
                </c:pt>
                <c:pt idx="4716">
                  <c:v>271310.33852408634</c:v>
                </c:pt>
                <c:pt idx="4717">
                  <c:v>271310.33852408634</c:v>
                </c:pt>
                <c:pt idx="4718">
                  <c:v>271310.33852408634</c:v>
                </c:pt>
                <c:pt idx="4719">
                  <c:v>271310.33852408634</c:v>
                </c:pt>
                <c:pt idx="4720">
                  <c:v>271310.33852408634</c:v>
                </c:pt>
                <c:pt idx="4721">
                  <c:v>271310.33852408634</c:v>
                </c:pt>
                <c:pt idx="4722">
                  <c:v>271310.33852408634</c:v>
                </c:pt>
                <c:pt idx="4723">
                  <c:v>271310.33852408634</c:v>
                </c:pt>
                <c:pt idx="4724">
                  <c:v>271310.33852408634</c:v>
                </c:pt>
                <c:pt idx="4725">
                  <c:v>271310.33852408634</c:v>
                </c:pt>
                <c:pt idx="4726">
                  <c:v>271310.33852408634</c:v>
                </c:pt>
                <c:pt idx="4727">
                  <c:v>271310.33852408634</c:v>
                </c:pt>
                <c:pt idx="4728">
                  <c:v>271310.33852408634</c:v>
                </c:pt>
                <c:pt idx="4729">
                  <c:v>271310.33852408634</c:v>
                </c:pt>
                <c:pt idx="4730">
                  <c:v>271310.33852408634</c:v>
                </c:pt>
                <c:pt idx="4731">
                  <c:v>271310.33852408634</c:v>
                </c:pt>
                <c:pt idx="4732">
                  <c:v>271310.33852408634</c:v>
                </c:pt>
                <c:pt idx="4733">
                  <c:v>271310.33852408634</c:v>
                </c:pt>
                <c:pt idx="4734">
                  <c:v>271310.33852408634</c:v>
                </c:pt>
                <c:pt idx="4735">
                  <c:v>271310.33852408634</c:v>
                </c:pt>
                <c:pt idx="4736">
                  <c:v>271310.33852408634</c:v>
                </c:pt>
                <c:pt idx="4737">
                  <c:v>271310.33852408634</c:v>
                </c:pt>
                <c:pt idx="4738">
                  <c:v>271310.33852408634</c:v>
                </c:pt>
                <c:pt idx="4739">
                  <c:v>271310.33852408634</c:v>
                </c:pt>
                <c:pt idx="4740">
                  <c:v>271310.33852408634</c:v>
                </c:pt>
                <c:pt idx="4741">
                  <c:v>271310.33852408634</c:v>
                </c:pt>
                <c:pt idx="4742">
                  <c:v>271310.33852408634</c:v>
                </c:pt>
                <c:pt idx="4743">
                  <c:v>271310.33852408634</c:v>
                </c:pt>
                <c:pt idx="4744">
                  <c:v>271310.33852408634</c:v>
                </c:pt>
                <c:pt idx="4745">
                  <c:v>271310.33852408634</c:v>
                </c:pt>
                <c:pt idx="4746">
                  <c:v>271310.33852408634</c:v>
                </c:pt>
                <c:pt idx="4747">
                  <c:v>271310.33852408634</c:v>
                </c:pt>
                <c:pt idx="4748">
                  <c:v>271310.33852408634</c:v>
                </c:pt>
                <c:pt idx="4749">
                  <c:v>271310.33852408634</c:v>
                </c:pt>
                <c:pt idx="4750">
                  <c:v>271310.33852408634</c:v>
                </c:pt>
                <c:pt idx="4751">
                  <c:v>271310.33852408634</c:v>
                </c:pt>
                <c:pt idx="4752">
                  <c:v>271310.33852408634</c:v>
                </c:pt>
                <c:pt idx="4753">
                  <c:v>271310.33852408634</c:v>
                </c:pt>
                <c:pt idx="4754">
                  <c:v>271310.33852408634</c:v>
                </c:pt>
                <c:pt idx="4755">
                  <c:v>271310.33852408634</c:v>
                </c:pt>
                <c:pt idx="4756">
                  <c:v>271310.33852408634</c:v>
                </c:pt>
                <c:pt idx="4757">
                  <c:v>271310.33852408634</c:v>
                </c:pt>
                <c:pt idx="4758">
                  <c:v>271310.33852408634</c:v>
                </c:pt>
                <c:pt idx="4759">
                  <c:v>271310.33852408634</c:v>
                </c:pt>
                <c:pt idx="4760">
                  <c:v>271310.33852408634</c:v>
                </c:pt>
                <c:pt idx="4761">
                  <c:v>271310.33852408634</c:v>
                </c:pt>
                <c:pt idx="4762">
                  <c:v>271310.33852408634</c:v>
                </c:pt>
                <c:pt idx="4763">
                  <c:v>271310.33852408634</c:v>
                </c:pt>
                <c:pt idx="4764">
                  <c:v>271310.33852408634</c:v>
                </c:pt>
                <c:pt idx="4765">
                  <c:v>271310.33852408634</c:v>
                </c:pt>
                <c:pt idx="4766">
                  <c:v>271310.33852408634</c:v>
                </c:pt>
                <c:pt idx="4767">
                  <c:v>271310.33852408634</c:v>
                </c:pt>
                <c:pt idx="4768">
                  <c:v>271310.33852408634</c:v>
                </c:pt>
                <c:pt idx="4769">
                  <c:v>271310.33852408634</c:v>
                </c:pt>
                <c:pt idx="4770">
                  <c:v>271310.33852408634</c:v>
                </c:pt>
                <c:pt idx="4771">
                  <c:v>271310.33852408634</c:v>
                </c:pt>
                <c:pt idx="4772">
                  <c:v>271310.33852408634</c:v>
                </c:pt>
                <c:pt idx="4773">
                  <c:v>271310.33852408634</c:v>
                </c:pt>
                <c:pt idx="4774">
                  <c:v>271310.33852408634</c:v>
                </c:pt>
                <c:pt idx="4775">
                  <c:v>271310.33852408634</c:v>
                </c:pt>
                <c:pt idx="4776">
                  <c:v>271310.33852408634</c:v>
                </c:pt>
                <c:pt idx="4777">
                  <c:v>271310.33852408634</c:v>
                </c:pt>
                <c:pt idx="4778">
                  <c:v>271310.33852408634</c:v>
                </c:pt>
                <c:pt idx="4779">
                  <c:v>271310.33852408634</c:v>
                </c:pt>
                <c:pt idx="4780">
                  <c:v>271310.33852408634</c:v>
                </c:pt>
                <c:pt idx="4781">
                  <c:v>271310.33852408634</c:v>
                </c:pt>
                <c:pt idx="4782">
                  <c:v>271310.33852408634</c:v>
                </c:pt>
                <c:pt idx="4783">
                  <c:v>271310.33852408634</c:v>
                </c:pt>
                <c:pt idx="4784">
                  <c:v>271310.33852408634</c:v>
                </c:pt>
                <c:pt idx="4785">
                  <c:v>271310.33852408634</c:v>
                </c:pt>
                <c:pt idx="4786">
                  <c:v>271310.33852408634</c:v>
                </c:pt>
                <c:pt idx="4787">
                  <c:v>271310.33852408634</c:v>
                </c:pt>
                <c:pt idx="4788">
                  <c:v>271310.33852408634</c:v>
                </c:pt>
                <c:pt idx="4789">
                  <c:v>271310.33852408634</c:v>
                </c:pt>
                <c:pt idx="4790">
                  <c:v>271310.33852408634</c:v>
                </c:pt>
                <c:pt idx="4791">
                  <c:v>271310.33852408634</c:v>
                </c:pt>
                <c:pt idx="4792">
                  <c:v>271310.33852408634</c:v>
                </c:pt>
                <c:pt idx="4793">
                  <c:v>271310.33852408634</c:v>
                </c:pt>
                <c:pt idx="4794">
                  <c:v>271310.33852408634</c:v>
                </c:pt>
                <c:pt idx="4795">
                  <c:v>271310.33852408634</c:v>
                </c:pt>
                <c:pt idx="4796">
                  <c:v>271310.33852408634</c:v>
                </c:pt>
                <c:pt idx="4797">
                  <c:v>271310.33852408634</c:v>
                </c:pt>
                <c:pt idx="4798">
                  <c:v>271310.33852408634</c:v>
                </c:pt>
                <c:pt idx="4799">
                  <c:v>271310.33852408634</c:v>
                </c:pt>
                <c:pt idx="4800">
                  <c:v>271310.33852408634</c:v>
                </c:pt>
                <c:pt idx="4801">
                  <c:v>271310.33852408634</c:v>
                </c:pt>
                <c:pt idx="4802">
                  <c:v>271310.33852408634</c:v>
                </c:pt>
                <c:pt idx="4803">
                  <c:v>271310.33852408634</c:v>
                </c:pt>
                <c:pt idx="4804">
                  <c:v>271310.33852408634</c:v>
                </c:pt>
                <c:pt idx="4805">
                  <c:v>271310.33852408634</c:v>
                </c:pt>
                <c:pt idx="4806">
                  <c:v>271310.33852408634</c:v>
                </c:pt>
                <c:pt idx="4807">
                  <c:v>271310.33852408634</c:v>
                </c:pt>
                <c:pt idx="4808">
                  <c:v>271310.33852408634</c:v>
                </c:pt>
                <c:pt idx="4809">
                  <c:v>271310.33852408634</c:v>
                </c:pt>
                <c:pt idx="4810">
                  <c:v>271310.33852408634</c:v>
                </c:pt>
                <c:pt idx="4811">
                  <c:v>271310.33852408634</c:v>
                </c:pt>
                <c:pt idx="4812">
                  <c:v>271310.33852408634</c:v>
                </c:pt>
                <c:pt idx="4813">
                  <c:v>271310.33852408634</c:v>
                </c:pt>
                <c:pt idx="4814">
                  <c:v>271310.33852408634</c:v>
                </c:pt>
                <c:pt idx="4815">
                  <c:v>271310.33852408634</c:v>
                </c:pt>
                <c:pt idx="4816">
                  <c:v>271310.33852408634</c:v>
                </c:pt>
                <c:pt idx="4817">
                  <c:v>271310.33852408634</c:v>
                </c:pt>
                <c:pt idx="4818">
                  <c:v>271310.33852408634</c:v>
                </c:pt>
                <c:pt idx="4819">
                  <c:v>271310.33852408634</c:v>
                </c:pt>
                <c:pt idx="4820">
                  <c:v>271310.33852408634</c:v>
                </c:pt>
                <c:pt idx="4821">
                  <c:v>271310.33852408634</c:v>
                </c:pt>
                <c:pt idx="4822">
                  <c:v>271310.33852408634</c:v>
                </c:pt>
                <c:pt idx="4823">
                  <c:v>271310.33852408634</c:v>
                </c:pt>
                <c:pt idx="4824">
                  <c:v>271310.33852408634</c:v>
                </c:pt>
                <c:pt idx="4825">
                  <c:v>271310.33852408634</c:v>
                </c:pt>
                <c:pt idx="4826">
                  <c:v>271310.33852408634</c:v>
                </c:pt>
                <c:pt idx="4827">
                  <c:v>271310.33852408634</c:v>
                </c:pt>
                <c:pt idx="4828">
                  <c:v>271310.33852408634</c:v>
                </c:pt>
                <c:pt idx="4829">
                  <c:v>271310.33852408634</c:v>
                </c:pt>
                <c:pt idx="4830">
                  <c:v>271310.33852408634</c:v>
                </c:pt>
                <c:pt idx="4831">
                  <c:v>271310.33852408634</c:v>
                </c:pt>
                <c:pt idx="4832">
                  <c:v>271310.33852408634</c:v>
                </c:pt>
                <c:pt idx="4833">
                  <c:v>271310.33852408634</c:v>
                </c:pt>
                <c:pt idx="4834">
                  <c:v>271310.33852408634</c:v>
                </c:pt>
                <c:pt idx="4835">
                  <c:v>271310.33852408634</c:v>
                </c:pt>
                <c:pt idx="4836">
                  <c:v>271310.33852408634</c:v>
                </c:pt>
                <c:pt idx="4837">
                  <c:v>271310.33852408634</c:v>
                </c:pt>
                <c:pt idx="4838">
                  <c:v>271310.33852408634</c:v>
                </c:pt>
                <c:pt idx="4839">
                  <c:v>271310.33852408634</c:v>
                </c:pt>
                <c:pt idx="4840">
                  <c:v>271310.33852408634</c:v>
                </c:pt>
                <c:pt idx="4841">
                  <c:v>271310.33852408634</c:v>
                </c:pt>
                <c:pt idx="4842">
                  <c:v>271310.33852408634</c:v>
                </c:pt>
                <c:pt idx="4843">
                  <c:v>271310.33852408634</c:v>
                </c:pt>
                <c:pt idx="4844">
                  <c:v>271310.33852408634</c:v>
                </c:pt>
                <c:pt idx="4845">
                  <c:v>271310.33852408634</c:v>
                </c:pt>
                <c:pt idx="4846">
                  <c:v>271310.33852408634</c:v>
                </c:pt>
                <c:pt idx="4847">
                  <c:v>271310.33852408634</c:v>
                </c:pt>
                <c:pt idx="4848">
                  <c:v>271310.33852408634</c:v>
                </c:pt>
                <c:pt idx="4849">
                  <c:v>271310.33852408634</c:v>
                </c:pt>
                <c:pt idx="4850">
                  <c:v>271310.33852408634</c:v>
                </c:pt>
                <c:pt idx="4851">
                  <c:v>271310.33852408634</c:v>
                </c:pt>
                <c:pt idx="4852">
                  <c:v>271310.33852408634</c:v>
                </c:pt>
                <c:pt idx="4853">
                  <c:v>271310.33852408634</c:v>
                </c:pt>
                <c:pt idx="4854">
                  <c:v>271310.33852408634</c:v>
                </c:pt>
                <c:pt idx="4855">
                  <c:v>271310.33852408634</c:v>
                </c:pt>
                <c:pt idx="4856">
                  <c:v>271310.33852408634</c:v>
                </c:pt>
                <c:pt idx="4857">
                  <c:v>271310.33852408634</c:v>
                </c:pt>
                <c:pt idx="4858">
                  <c:v>271310.33852408634</c:v>
                </c:pt>
                <c:pt idx="4859">
                  <c:v>271310.33852408634</c:v>
                </c:pt>
                <c:pt idx="4860">
                  <c:v>271310.33852408634</c:v>
                </c:pt>
                <c:pt idx="4861">
                  <c:v>271310.33852408634</c:v>
                </c:pt>
                <c:pt idx="4862">
                  <c:v>271310.33852408634</c:v>
                </c:pt>
                <c:pt idx="4863">
                  <c:v>271310.33852408634</c:v>
                </c:pt>
                <c:pt idx="4864">
                  <c:v>271310.33852408634</c:v>
                </c:pt>
                <c:pt idx="4865">
                  <c:v>271310.33852408634</c:v>
                </c:pt>
                <c:pt idx="4866">
                  <c:v>271310.33852408634</c:v>
                </c:pt>
                <c:pt idx="4867">
                  <c:v>271310.33852408634</c:v>
                </c:pt>
                <c:pt idx="4868">
                  <c:v>271310.33852408634</c:v>
                </c:pt>
                <c:pt idx="4869">
                  <c:v>271310.33852408634</c:v>
                </c:pt>
                <c:pt idx="4870">
                  <c:v>271310.33852408634</c:v>
                </c:pt>
                <c:pt idx="4871">
                  <c:v>271310.33852408634</c:v>
                </c:pt>
                <c:pt idx="4872">
                  <c:v>271310.33852408634</c:v>
                </c:pt>
                <c:pt idx="4873">
                  <c:v>271310.33852408634</c:v>
                </c:pt>
                <c:pt idx="4874">
                  <c:v>271310.33852408634</c:v>
                </c:pt>
                <c:pt idx="4875">
                  <c:v>271310.33852408634</c:v>
                </c:pt>
                <c:pt idx="4876">
                  <c:v>271310.33852408634</c:v>
                </c:pt>
                <c:pt idx="4877">
                  <c:v>271310.33852408634</c:v>
                </c:pt>
                <c:pt idx="4878">
                  <c:v>271310.33852408634</c:v>
                </c:pt>
                <c:pt idx="4879">
                  <c:v>271310.33852408634</c:v>
                </c:pt>
                <c:pt idx="4880">
                  <c:v>271310.33852408634</c:v>
                </c:pt>
                <c:pt idx="4881">
                  <c:v>271310.33852408634</c:v>
                </c:pt>
                <c:pt idx="4882">
                  <c:v>271310.33852408634</c:v>
                </c:pt>
                <c:pt idx="4883">
                  <c:v>271310.33852408634</c:v>
                </c:pt>
                <c:pt idx="4884">
                  <c:v>271310.33852408634</c:v>
                </c:pt>
                <c:pt idx="4885">
                  <c:v>271310.33852408634</c:v>
                </c:pt>
                <c:pt idx="4886">
                  <c:v>271310.33852408634</c:v>
                </c:pt>
                <c:pt idx="4887">
                  <c:v>271310.33852408634</c:v>
                </c:pt>
                <c:pt idx="4888">
                  <c:v>271310.33852408634</c:v>
                </c:pt>
                <c:pt idx="4889">
                  <c:v>271310.33852408634</c:v>
                </c:pt>
                <c:pt idx="4890">
                  <c:v>271310.33852408634</c:v>
                </c:pt>
                <c:pt idx="4891">
                  <c:v>271310.33852408634</c:v>
                </c:pt>
                <c:pt idx="4892">
                  <c:v>271310.33852408634</c:v>
                </c:pt>
                <c:pt idx="4893">
                  <c:v>271310.33852408634</c:v>
                </c:pt>
                <c:pt idx="4894">
                  <c:v>271310.33852408634</c:v>
                </c:pt>
                <c:pt idx="4895">
                  <c:v>271310.33852408634</c:v>
                </c:pt>
                <c:pt idx="4896">
                  <c:v>271310.33852408634</c:v>
                </c:pt>
                <c:pt idx="4897">
                  <c:v>271310.33852408634</c:v>
                </c:pt>
                <c:pt idx="4898">
                  <c:v>271310.33852408634</c:v>
                </c:pt>
                <c:pt idx="4899">
                  <c:v>271310.33852408634</c:v>
                </c:pt>
                <c:pt idx="4900">
                  <c:v>271310.33852408634</c:v>
                </c:pt>
                <c:pt idx="4901">
                  <c:v>271310.33852408634</c:v>
                </c:pt>
                <c:pt idx="4902">
                  <c:v>271310.33852408634</c:v>
                </c:pt>
                <c:pt idx="4903">
                  <c:v>271310.33852408634</c:v>
                </c:pt>
                <c:pt idx="4904">
                  <c:v>271310.33852408634</c:v>
                </c:pt>
                <c:pt idx="4905">
                  <c:v>271310.33852408634</c:v>
                </c:pt>
                <c:pt idx="4906">
                  <c:v>271310.33852408634</c:v>
                </c:pt>
                <c:pt idx="4907">
                  <c:v>271310.33852408634</c:v>
                </c:pt>
                <c:pt idx="4908">
                  <c:v>271310.33852408634</c:v>
                </c:pt>
                <c:pt idx="4909">
                  <c:v>271310.33852408634</c:v>
                </c:pt>
                <c:pt idx="4910">
                  <c:v>271310.33852408634</c:v>
                </c:pt>
                <c:pt idx="4911">
                  <c:v>271310.33852408634</c:v>
                </c:pt>
                <c:pt idx="4912">
                  <c:v>271310.33852408634</c:v>
                </c:pt>
                <c:pt idx="4913">
                  <c:v>271310.33852408634</c:v>
                </c:pt>
                <c:pt idx="4914">
                  <c:v>271310.33852408634</c:v>
                </c:pt>
                <c:pt idx="4915">
                  <c:v>271310.33852408634</c:v>
                </c:pt>
                <c:pt idx="4916">
                  <c:v>271310.33852408634</c:v>
                </c:pt>
                <c:pt idx="4917">
                  <c:v>271310.33852408634</c:v>
                </c:pt>
                <c:pt idx="4918">
                  <c:v>271310.33852408634</c:v>
                </c:pt>
                <c:pt idx="4919">
                  <c:v>271310.33852408634</c:v>
                </c:pt>
                <c:pt idx="4920">
                  <c:v>271310.33852408634</c:v>
                </c:pt>
                <c:pt idx="4921">
                  <c:v>271310.33852408634</c:v>
                </c:pt>
                <c:pt idx="4922">
                  <c:v>271310.33852408634</c:v>
                </c:pt>
                <c:pt idx="4923">
                  <c:v>271310.33852408634</c:v>
                </c:pt>
                <c:pt idx="4924">
                  <c:v>271310.33852408634</c:v>
                </c:pt>
                <c:pt idx="4925">
                  <c:v>271310.33852408634</c:v>
                </c:pt>
                <c:pt idx="4926">
                  <c:v>271310.33852408634</c:v>
                </c:pt>
                <c:pt idx="4927">
                  <c:v>271310.33852408634</c:v>
                </c:pt>
                <c:pt idx="4928">
                  <c:v>271310.33852408634</c:v>
                </c:pt>
                <c:pt idx="4929">
                  <c:v>271310.33852408634</c:v>
                </c:pt>
                <c:pt idx="4930">
                  <c:v>271310.33852408634</c:v>
                </c:pt>
                <c:pt idx="4931">
                  <c:v>271310.33852408634</c:v>
                </c:pt>
                <c:pt idx="4932">
                  <c:v>271310.33852408634</c:v>
                </c:pt>
                <c:pt idx="4933">
                  <c:v>271310.33852408634</c:v>
                </c:pt>
                <c:pt idx="4934">
                  <c:v>271310.33852408634</c:v>
                </c:pt>
                <c:pt idx="4935">
                  <c:v>271310.33852408634</c:v>
                </c:pt>
                <c:pt idx="4936">
                  <c:v>271310.33852408634</c:v>
                </c:pt>
                <c:pt idx="4937">
                  <c:v>271310.33852408634</c:v>
                </c:pt>
                <c:pt idx="4938">
                  <c:v>271310.33852408634</c:v>
                </c:pt>
                <c:pt idx="4939">
                  <c:v>271310.33852408634</c:v>
                </c:pt>
                <c:pt idx="4940">
                  <c:v>271310.33852408634</c:v>
                </c:pt>
                <c:pt idx="4941">
                  <c:v>271310.33852408634</c:v>
                </c:pt>
                <c:pt idx="4942">
                  <c:v>271310.33852408634</c:v>
                </c:pt>
                <c:pt idx="4943">
                  <c:v>271310.33852408634</c:v>
                </c:pt>
                <c:pt idx="4944">
                  <c:v>271310.33852408634</c:v>
                </c:pt>
                <c:pt idx="4945">
                  <c:v>271310.33852408634</c:v>
                </c:pt>
                <c:pt idx="4946">
                  <c:v>271310.33852408634</c:v>
                </c:pt>
                <c:pt idx="4947">
                  <c:v>271310.33852408634</c:v>
                </c:pt>
                <c:pt idx="4948">
                  <c:v>271310.33852408634</c:v>
                </c:pt>
                <c:pt idx="4949">
                  <c:v>271310.33852408634</c:v>
                </c:pt>
                <c:pt idx="4950">
                  <c:v>271310.33852408634</c:v>
                </c:pt>
                <c:pt idx="4951">
                  <c:v>271310.33852408634</c:v>
                </c:pt>
                <c:pt idx="4952">
                  <c:v>271310.33852408634</c:v>
                </c:pt>
                <c:pt idx="4953">
                  <c:v>271310.33852408634</c:v>
                </c:pt>
                <c:pt idx="4954">
                  <c:v>271310.33852408634</c:v>
                </c:pt>
                <c:pt idx="4955">
                  <c:v>271310.33852408634</c:v>
                </c:pt>
                <c:pt idx="4956">
                  <c:v>271310.33852408634</c:v>
                </c:pt>
                <c:pt idx="4957">
                  <c:v>271310.33852408634</c:v>
                </c:pt>
                <c:pt idx="4958">
                  <c:v>271310.33852408634</c:v>
                </c:pt>
                <c:pt idx="4959">
                  <c:v>271310.33852408634</c:v>
                </c:pt>
                <c:pt idx="4960">
                  <c:v>271310.33852408634</c:v>
                </c:pt>
                <c:pt idx="4961">
                  <c:v>271310.33852408634</c:v>
                </c:pt>
                <c:pt idx="4962">
                  <c:v>271310.33852408634</c:v>
                </c:pt>
                <c:pt idx="4963">
                  <c:v>271310.33852408634</c:v>
                </c:pt>
                <c:pt idx="4964">
                  <c:v>271310.33852408634</c:v>
                </c:pt>
                <c:pt idx="4965">
                  <c:v>271310.33852408634</c:v>
                </c:pt>
                <c:pt idx="4966">
                  <c:v>271310.33852408634</c:v>
                </c:pt>
                <c:pt idx="4967">
                  <c:v>271310.33852408634</c:v>
                </c:pt>
                <c:pt idx="4968">
                  <c:v>271310.33852408634</c:v>
                </c:pt>
                <c:pt idx="4969">
                  <c:v>271310.33852408634</c:v>
                </c:pt>
                <c:pt idx="4970">
                  <c:v>271310.33852408634</c:v>
                </c:pt>
                <c:pt idx="4971">
                  <c:v>271310.33852408634</c:v>
                </c:pt>
                <c:pt idx="4972">
                  <c:v>271310.33852408634</c:v>
                </c:pt>
                <c:pt idx="4973">
                  <c:v>271310.33852408634</c:v>
                </c:pt>
                <c:pt idx="4974">
                  <c:v>271310.33852408634</c:v>
                </c:pt>
                <c:pt idx="4975">
                  <c:v>271310.33852408634</c:v>
                </c:pt>
                <c:pt idx="4976">
                  <c:v>271310.33852408634</c:v>
                </c:pt>
                <c:pt idx="4977">
                  <c:v>271310.33852408634</c:v>
                </c:pt>
                <c:pt idx="4978">
                  <c:v>271310.33852408634</c:v>
                </c:pt>
                <c:pt idx="4979">
                  <c:v>271310.33852408634</c:v>
                </c:pt>
                <c:pt idx="4980">
                  <c:v>271310.33852408634</c:v>
                </c:pt>
                <c:pt idx="4981">
                  <c:v>271310.33852408634</c:v>
                </c:pt>
                <c:pt idx="4982">
                  <c:v>271310.33852408634</c:v>
                </c:pt>
                <c:pt idx="4983">
                  <c:v>271310.33852408634</c:v>
                </c:pt>
                <c:pt idx="4984">
                  <c:v>271310.33852408634</c:v>
                </c:pt>
                <c:pt idx="4985">
                  <c:v>271310.33852408634</c:v>
                </c:pt>
                <c:pt idx="4986">
                  <c:v>271310.33852408634</c:v>
                </c:pt>
                <c:pt idx="4987">
                  <c:v>271310.33852408634</c:v>
                </c:pt>
                <c:pt idx="4988">
                  <c:v>271310.33852408634</c:v>
                </c:pt>
                <c:pt idx="4989">
                  <c:v>271310.33852408634</c:v>
                </c:pt>
                <c:pt idx="4990">
                  <c:v>271310.33852408634</c:v>
                </c:pt>
                <c:pt idx="4991">
                  <c:v>271310.33852408634</c:v>
                </c:pt>
                <c:pt idx="4992">
                  <c:v>271310.33852408634</c:v>
                </c:pt>
                <c:pt idx="4993">
                  <c:v>271310.33852408634</c:v>
                </c:pt>
                <c:pt idx="4994">
                  <c:v>271310.33852408634</c:v>
                </c:pt>
                <c:pt idx="4995">
                  <c:v>271310.33852408634</c:v>
                </c:pt>
                <c:pt idx="4996">
                  <c:v>271310.33852408634</c:v>
                </c:pt>
                <c:pt idx="4997">
                  <c:v>271310.33852408634</c:v>
                </c:pt>
                <c:pt idx="4998">
                  <c:v>271310.33852408634</c:v>
                </c:pt>
                <c:pt idx="4999">
                  <c:v>271310.33852408634</c:v>
                </c:pt>
                <c:pt idx="5000">
                  <c:v>271310.33852408634</c:v>
                </c:pt>
                <c:pt idx="5001">
                  <c:v>271310.33852408634</c:v>
                </c:pt>
                <c:pt idx="5002">
                  <c:v>271310.33852408634</c:v>
                </c:pt>
                <c:pt idx="5003">
                  <c:v>271310.33852408634</c:v>
                </c:pt>
                <c:pt idx="5004">
                  <c:v>271310.33852408634</c:v>
                </c:pt>
                <c:pt idx="5005">
                  <c:v>271310.33852408634</c:v>
                </c:pt>
                <c:pt idx="5006">
                  <c:v>271310.33852408634</c:v>
                </c:pt>
                <c:pt idx="5007">
                  <c:v>271310.33852408634</c:v>
                </c:pt>
                <c:pt idx="5008">
                  <c:v>271310.33852408634</c:v>
                </c:pt>
                <c:pt idx="5009">
                  <c:v>271310.33852408634</c:v>
                </c:pt>
                <c:pt idx="5010">
                  <c:v>271310.33852408634</c:v>
                </c:pt>
                <c:pt idx="5011">
                  <c:v>271310.33852408634</c:v>
                </c:pt>
                <c:pt idx="5012">
                  <c:v>271310.33852408634</c:v>
                </c:pt>
                <c:pt idx="5013">
                  <c:v>271310.33852408634</c:v>
                </c:pt>
                <c:pt idx="5014">
                  <c:v>271310.33852408634</c:v>
                </c:pt>
                <c:pt idx="5015">
                  <c:v>271310.33852408634</c:v>
                </c:pt>
                <c:pt idx="5016">
                  <c:v>271310.33852408634</c:v>
                </c:pt>
                <c:pt idx="5017">
                  <c:v>271310.33852408634</c:v>
                </c:pt>
                <c:pt idx="5018">
                  <c:v>271310.33852408634</c:v>
                </c:pt>
                <c:pt idx="5019">
                  <c:v>271310.33852408634</c:v>
                </c:pt>
                <c:pt idx="5020">
                  <c:v>271310.33852408634</c:v>
                </c:pt>
                <c:pt idx="5021">
                  <c:v>271310.33852408634</c:v>
                </c:pt>
                <c:pt idx="5022">
                  <c:v>271310.33852408634</c:v>
                </c:pt>
                <c:pt idx="5023">
                  <c:v>271310.33852408634</c:v>
                </c:pt>
                <c:pt idx="5024">
                  <c:v>271310.33852408634</c:v>
                </c:pt>
                <c:pt idx="5025">
                  <c:v>271310.33852408634</c:v>
                </c:pt>
                <c:pt idx="5026">
                  <c:v>271310.33852408634</c:v>
                </c:pt>
                <c:pt idx="5027">
                  <c:v>271310.33852408634</c:v>
                </c:pt>
                <c:pt idx="5028">
                  <c:v>271310.33852408634</c:v>
                </c:pt>
                <c:pt idx="5029">
                  <c:v>271310.33852408634</c:v>
                </c:pt>
                <c:pt idx="5030">
                  <c:v>271310.33852408634</c:v>
                </c:pt>
                <c:pt idx="5031">
                  <c:v>271310.33852408634</c:v>
                </c:pt>
                <c:pt idx="5032">
                  <c:v>271310.33852408634</c:v>
                </c:pt>
                <c:pt idx="5033">
                  <c:v>271310.33852408634</c:v>
                </c:pt>
                <c:pt idx="5034">
                  <c:v>271310.33852408634</c:v>
                </c:pt>
                <c:pt idx="5035">
                  <c:v>271310.33852408634</c:v>
                </c:pt>
                <c:pt idx="5036">
                  <c:v>271310.33852408634</c:v>
                </c:pt>
                <c:pt idx="5037">
                  <c:v>271310.33852408634</c:v>
                </c:pt>
                <c:pt idx="5038">
                  <c:v>271310.33852408634</c:v>
                </c:pt>
                <c:pt idx="5039">
                  <c:v>271310.33852408634</c:v>
                </c:pt>
                <c:pt idx="5040">
                  <c:v>271310.33852408634</c:v>
                </c:pt>
                <c:pt idx="5041">
                  <c:v>271310.33852408634</c:v>
                </c:pt>
                <c:pt idx="5042">
                  <c:v>271310.33852408634</c:v>
                </c:pt>
                <c:pt idx="5043">
                  <c:v>271310.33852408634</c:v>
                </c:pt>
                <c:pt idx="5044">
                  <c:v>271310.33852408634</c:v>
                </c:pt>
                <c:pt idx="5045">
                  <c:v>271310.33852408634</c:v>
                </c:pt>
                <c:pt idx="5046">
                  <c:v>271310.33852408634</c:v>
                </c:pt>
                <c:pt idx="5047">
                  <c:v>271310.33852408634</c:v>
                </c:pt>
                <c:pt idx="5048">
                  <c:v>271310.33852408634</c:v>
                </c:pt>
                <c:pt idx="5049">
                  <c:v>271310.33852408634</c:v>
                </c:pt>
                <c:pt idx="5050">
                  <c:v>271310.33852408634</c:v>
                </c:pt>
                <c:pt idx="5051">
                  <c:v>271310.33852408634</c:v>
                </c:pt>
                <c:pt idx="5052">
                  <c:v>271310.33852408634</c:v>
                </c:pt>
                <c:pt idx="5053">
                  <c:v>271310.33852408634</c:v>
                </c:pt>
                <c:pt idx="5054">
                  <c:v>271310.33852408634</c:v>
                </c:pt>
                <c:pt idx="5055">
                  <c:v>271310.33852408634</c:v>
                </c:pt>
                <c:pt idx="5056">
                  <c:v>271310.33852408634</c:v>
                </c:pt>
                <c:pt idx="5057">
                  <c:v>271310.33852408634</c:v>
                </c:pt>
                <c:pt idx="5058">
                  <c:v>271310.33852408634</c:v>
                </c:pt>
                <c:pt idx="5059">
                  <c:v>271310.33852408634</c:v>
                </c:pt>
                <c:pt idx="5060">
                  <c:v>271310.33852408634</c:v>
                </c:pt>
                <c:pt idx="5061">
                  <c:v>271310.33852408634</c:v>
                </c:pt>
                <c:pt idx="5062">
                  <c:v>271310.33852408634</c:v>
                </c:pt>
                <c:pt idx="5063">
                  <c:v>271310.33852408634</c:v>
                </c:pt>
                <c:pt idx="5064">
                  <c:v>271310.33852408634</c:v>
                </c:pt>
                <c:pt idx="5065">
                  <c:v>271310.33852408634</c:v>
                </c:pt>
                <c:pt idx="5066">
                  <c:v>271310.33852408634</c:v>
                </c:pt>
                <c:pt idx="5067">
                  <c:v>271310.33852408634</c:v>
                </c:pt>
                <c:pt idx="5068">
                  <c:v>271310.33852408634</c:v>
                </c:pt>
                <c:pt idx="5069">
                  <c:v>271310.33852408634</c:v>
                </c:pt>
                <c:pt idx="5070">
                  <c:v>271310.33852408634</c:v>
                </c:pt>
                <c:pt idx="5071">
                  <c:v>271310.33852408634</c:v>
                </c:pt>
                <c:pt idx="5072">
                  <c:v>271310.33852408634</c:v>
                </c:pt>
                <c:pt idx="5073">
                  <c:v>271310.33852408634</c:v>
                </c:pt>
                <c:pt idx="5074">
                  <c:v>271310.33852408634</c:v>
                </c:pt>
                <c:pt idx="5075">
                  <c:v>271310.33852408634</c:v>
                </c:pt>
                <c:pt idx="5076">
                  <c:v>271310.33852408634</c:v>
                </c:pt>
                <c:pt idx="5077">
                  <c:v>271310.33852408634</c:v>
                </c:pt>
                <c:pt idx="5078">
                  <c:v>271310.33852408634</c:v>
                </c:pt>
                <c:pt idx="5079">
                  <c:v>271310.33852408634</c:v>
                </c:pt>
                <c:pt idx="5080">
                  <c:v>271310.33852408634</c:v>
                </c:pt>
                <c:pt idx="5081">
                  <c:v>271310.33852408634</c:v>
                </c:pt>
                <c:pt idx="5082">
                  <c:v>271310.33852408634</c:v>
                </c:pt>
                <c:pt idx="5083">
                  <c:v>271310.33852408634</c:v>
                </c:pt>
                <c:pt idx="5084">
                  <c:v>271310.33852408634</c:v>
                </c:pt>
                <c:pt idx="5085">
                  <c:v>271310.33852408634</c:v>
                </c:pt>
                <c:pt idx="5086">
                  <c:v>271310.33852408634</c:v>
                </c:pt>
                <c:pt idx="5087">
                  <c:v>271310.33852408634</c:v>
                </c:pt>
                <c:pt idx="5088">
                  <c:v>271310.33852408634</c:v>
                </c:pt>
                <c:pt idx="5089">
                  <c:v>271310.33852408634</c:v>
                </c:pt>
                <c:pt idx="5090">
                  <c:v>271310.33852408634</c:v>
                </c:pt>
                <c:pt idx="5091">
                  <c:v>271310.33852408634</c:v>
                </c:pt>
                <c:pt idx="5092">
                  <c:v>271310.33852408634</c:v>
                </c:pt>
                <c:pt idx="5093">
                  <c:v>271310.33852408634</c:v>
                </c:pt>
                <c:pt idx="5094">
                  <c:v>271310.33852408634</c:v>
                </c:pt>
                <c:pt idx="5095">
                  <c:v>271310.33852408634</c:v>
                </c:pt>
                <c:pt idx="5096">
                  <c:v>271310.33852408634</c:v>
                </c:pt>
                <c:pt idx="5097">
                  <c:v>271310.33852408634</c:v>
                </c:pt>
                <c:pt idx="5098">
                  <c:v>271310.33852408634</c:v>
                </c:pt>
                <c:pt idx="5099">
                  <c:v>271310.33852408634</c:v>
                </c:pt>
                <c:pt idx="5100">
                  <c:v>271310.33852408634</c:v>
                </c:pt>
                <c:pt idx="5101">
                  <c:v>271310.33852408634</c:v>
                </c:pt>
                <c:pt idx="5102">
                  <c:v>271310.33852408634</c:v>
                </c:pt>
                <c:pt idx="5103">
                  <c:v>271310.33852408634</c:v>
                </c:pt>
                <c:pt idx="5104">
                  <c:v>271310.33852408634</c:v>
                </c:pt>
                <c:pt idx="5105">
                  <c:v>271310.33852408634</c:v>
                </c:pt>
                <c:pt idx="5106">
                  <c:v>271310.33852408634</c:v>
                </c:pt>
                <c:pt idx="5107">
                  <c:v>271310.33852408634</c:v>
                </c:pt>
                <c:pt idx="5108">
                  <c:v>271310.33852408634</c:v>
                </c:pt>
                <c:pt idx="5109">
                  <c:v>271310.33852408634</c:v>
                </c:pt>
                <c:pt idx="5110">
                  <c:v>271310.33852408634</c:v>
                </c:pt>
                <c:pt idx="5111">
                  <c:v>271310.33852408634</c:v>
                </c:pt>
                <c:pt idx="5112">
                  <c:v>271310.33852408634</c:v>
                </c:pt>
                <c:pt idx="5113">
                  <c:v>271310.33852408634</c:v>
                </c:pt>
                <c:pt idx="5114">
                  <c:v>271310.33852408634</c:v>
                </c:pt>
                <c:pt idx="5115">
                  <c:v>271310.33852408634</c:v>
                </c:pt>
                <c:pt idx="5116">
                  <c:v>271310.33852408634</c:v>
                </c:pt>
                <c:pt idx="5117">
                  <c:v>271310.33852408634</c:v>
                </c:pt>
                <c:pt idx="5118">
                  <c:v>271310.33852408634</c:v>
                </c:pt>
                <c:pt idx="5119">
                  <c:v>271310.33852408634</c:v>
                </c:pt>
                <c:pt idx="5120">
                  <c:v>271310.33852408634</c:v>
                </c:pt>
                <c:pt idx="5121">
                  <c:v>271310.33852408634</c:v>
                </c:pt>
                <c:pt idx="5122">
                  <c:v>271310.33852408634</c:v>
                </c:pt>
                <c:pt idx="5123">
                  <c:v>271310.33852408634</c:v>
                </c:pt>
                <c:pt idx="5124">
                  <c:v>271310.33852408634</c:v>
                </c:pt>
                <c:pt idx="5125">
                  <c:v>271310.33852408634</c:v>
                </c:pt>
                <c:pt idx="5126">
                  <c:v>271310.33852408634</c:v>
                </c:pt>
                <c:pt idx="5127">
                  <c:v>271310.33852408634</c:v>
                </c:pt>
                <c:pt idx="5128">
                  <c:v>271310.33852408634</c:v>
                </c:pt>
                <c:pt idx="5129">
                  <c:v>271310.33852408634</c:v>
                </c:pt>
                <c:pt idx="5130">
                  <c:v>271310.33852408634</c:v>
                </c:pt>
                <c:pt idx="5131">
                  <c:v>271310.33852408634</c:v>
                </c:pt>
                <c:pt idx="5132">
                  <c:v>271310.33852408634</c:v>
                </c:pt>
                <c:pt idx="5133">
                  <c:v>271310.33852408634</c:v>
                </c:pt>
                <c:pt idx="5134">
                  <c:v>271310.33852408634</c:v>
                </c:pt>
                <c:pt idx="5135">
                  <c:v>271310.33852408634</c:v>
                </c:pt>
                <c:pt idx="5136">
                  <c:v>271310.33852408634</c:v>
                </c:pt>
                <c:pt idx="5137">
                  <c:v>271310.33852408634</c:v>
                </c:pt>
                <c:pt idx="5138">
                  <c:v>271310.33852408634</c:v>
                </c:pt>
                <c:pt idx="5139">
                  <c:v>271310.33852408634</c:v>
                </c:pt>
                <c:pt idx="5140">
                  <c:v>271310.33852408634</c:v>
                </c:pt>
                <c:pt idx="5141">
                  <c:v>271310.33852408634</c:v>
                </c:pt>
                <c:pt idx="5142">
                  <c:v>271310.33852408634</c:v>
                </c:pt>
                <c:pt idx="5143">
                  <c:v>271310.33852408634</c:v>
                </c:pt>
                <c:pt idx="5144">
                  <c:v>271310.33852408634</c:v>
                </c:pt>
                <c:pt idx="5145">
                  <c:v>271310.33852408634</c:v>
                </c:pt>
                <c:pt idx="5146">
                  <c:v>271310.33852408634</c:v>
                </c:pt>
                <c:pt idx="5147">
                  <c:v>271310.33852408634</c:v>
                </c:pt>
                <c:pt idx="5148">
                  <c:v>271310.33852408634</c:v>
                </c:pt>
                <c:pt idx="5149">
                  <c:v>271310.33852408634</c:v>
                </c:pt>
                <c:pt idx="5150">
                  <c:v>271310.33852408634</c:v>
                </c:pt>
                <c:pt idx="5151">
                  <c:v>271310.33852408634</c:v>
                </c:pt>
                <c:pt idx="5152">
                  <c:v>271310.33852408634</c:v>
                </c:pt>
                <c:pt idx="5153">
                  <c:v>271310.33852408634</c:v>
                </c:pt>
                <c:pt idx="5154">
                  <c:v>271310.33852408634</c:v>
                </c:pt>
                <c:pt idx="5155">
                  <c:v>271310.33852408634</c:v>
                </c:pt>
                <c:pt idx="5156">
                  <c:v>271310.33852408634</c:v>
                </c:pt>
                <c:pt idx="5157">
                  <c:v>271310.33852408634</c:v>
                </c:pt>
                <c:pt idx="5158">
                  <c:v>271310.33852408634</c:v>
                </c:pt>
                <c:pt idx="5159">
                  <c:v>271310.33852408634</c:v>
                </c:pt>
                <c:pt idx="5160">
                  <c:v>271310.33852408634</c:v>
                </c:pt>
                <c:pt idx="5161">
                  <c:v>271310.33852408634</c:v>
                </c:pt>
                <c:pt idx="5162">
                  <c:v>271310.33852408634</c:v>
                </c:pt>
                <c:pt idx="5163">
                  <c:v>271310.33852408634</c:v>
                </c:pt>
                <c:pt idx="5164">
                  <c:v>271310.33852408634</c:v>
                </c:pt>
                <c:pt idx="5165">
                  <c:v>271310.33852408634</c:v>
                </c:pt>
                <c:pt idx="5166">
                  <c:v>271310.33852408634</c:v>
                </c:pt>
                <c:pt idx="5167">
                  <c:v>271310.33852408634</c:v>
                </c:pt>
                <c:pt idx="5168">
                  <c:v>271310.33852408634</c:v>
                </c:pt>
                <c:pt idx="5169">
                  <c:v>271310.33852408634</c:v>
                </c:pt>
                <c:pt idx="5170">
                  <c:v>271310.33852408634</c:v>
                </c:pt>
                <c:pt idx="5171">
                  <c:v>271310.33852408634</c:v>
                </c:pt>
                <c:pt idx="5172">
                  <c:v>271310.33852408634</c:v>
                </c:pt>
                <c:pt idx="5173">
                  <c:v>271310.33852408634</c:v>
                </c:pt>
                <c:pt idx="5174">
                  <c:v>271310.33852408634</c:v>
                </c:pt>
                <c:pt idx="5175">
                  <c:v>271310.33852408634</c:v>
                </c:pt>
                <c:pt idx="5176">
                  <c:v>271310.33852408634</c:v>
                </c:pt>
                <c:pt idx="5177">
                  <c:v>271310.33852408634</c:v>
                </c:pt>
                <c:pt idx="5178">
                  <c:v>271310.33852408634</c:v>
                </c:pt>
                <c:pt idx="5179">
                  <c:v>271310.33852408634</c:v>
                </c:pt>
                <c:pt idx="5180">
                  <c:v>271310.33852408634</c:v>
                </c:pt>
                <c:pt idx="5181">
                  <c:v>271310.33852408634</c:v>
                </c:pt>
                <c:pt idx="5182">
                  <c:v>271310.33852408634</c:v>
                </c:pt>
                <c:pt idx="5183">
                  <c:v>271310.33852408634</c:v>
                </c:pt>
                <c:pt idx="5184">
                  <c:v>271310.33852408634</c:v>
                </c:pt>
                <c:pt idx="5185">
                  <c:v>271310.33852408634</c:v>
                </c:pt>
                <c:pt idx="5186">
                  <c:v>271310.33852408634</c:v>
                </c:pt>
                <c:pt idx="5187">
                  <c:v>271310.33852408634</c:v>
                </c:pt>
                <c:pt idx="5188">
                  <c:v>271310.33852408634</c:v>
                </c:pt>
                <c:pt idx="5189">
                  <c:v>271310.33852408634</c:v>
                </c:pt>
                <c:pt idx="5190">
                  <c:v>271310.33852408634</c:v>
                </c:pt>
                <c:pt idx="5191">
                  <c:v>271310.33852408634</c:v>
                </c:pt>
                <c:pt idx="5192">
                  <c:v>271310.33852408634</c:v>
                </c:pt>
                <c:pt idx="5193">
                  <c:v>271310.33852408634</c:v>
                </c:pt>
                <c:pt idx="5194">
                  <c:v>271310.33852408634</c:v>
                </c:pt>
                <c:pt idx="5195">
                  <c:v>271310.33852408634</c:v>
                </c:pt>
                <c:pt idx="5196">
                  <c:v>271310.33852408634</c:v>
                </c:pt>
                <c:pt idx="5197">
                  <c:v>271310.33852408634</c:v>
                </c:pt>
                <c:pt idx="5198">
                  <c:v>271310.33852408634</c:v>
                </c:pt>
                <c:pt idx="5199">
                  <c:v>271310.33852408634</c:v>
                </c:pt>
                <c:pt idx="5200">
                  <c:v>271310.33852408634</c:v>
                </c:pt>
                <c:pt idx="5201">
                  <c:v>271310.33852408634</c:v>
                </c:pt>
                <c:pt idx="5202">
                  <c:v>271310.33852408634</c:v>
                </c:pt>
                <c:pt idx="5203">
                  <c:v>271310.33852408634</c:v>
                </c:pt>
                <c:pt idx="5204">
                  <c:v>271310.33852408634</c:v>
                </c:pt>
                <c:pt idx="5205">
                  <c:v>271310.33852408634</c:v>
                </c:pt>
                <c:pt idx="5206">
                  <c:v>271310.33852408634</c:v>
                </c:pt>
                <c:pt idx="5207">
                  <c:v>271310.33852408634</c:v>
                </c:pt>
                <c:pt idx="5208">
                  <c:v>271310.33852408634</c:v>
                </c:pt>
                <c:pt idx="5209">
                  <c:v>271310.33852408634</c:v>
                </c:pt>
                <c:pt idx="5210">
                  <c:v>271310.33852408634</c:v>
                </c:pt>
                <c:pt idx="5211">
                  <c:v>271310.33852408634</c:v>
                </c:pt>
                <c:pt idx="5212">
                  <c:v>271310.33852408634</c:v>
                </c:pt>
                <c:pt idx="5213">
                  <c:v>271310.33852408634</c:v>
                </c:pt>
                <c:pt idx="5214">
                  <c:v>271310.33852408634</c:v>
                </c:pt>
                <c:pt idx="5215">
                  <c:v>271310.33852408634</c:v>
                </c:pt>
                <c:pt idx="5216">
                  <c:v>271310.33852408634</c:v>
                </c:pt>
                <c:pt idx="5217">
                  <c:v>271310.33852408634</c:v>
                </c:pt>
                <c:pt idx="5218">
                  <c:v>271310.33852408634</c:v>
                </c:pt>
                <c:pt idx="5219">
                  <c:v>271310.33852408634</c:v>
                </c:pt>
                <c:pt idx="5220">
                  <c:v>271310.33852408634</c:v>
                </c:pt>
                <c:pt idx="5221">
                  <c:v>271310.33852408634</c:v>
                </c:pt>
                <c:pt idx="5222">
                  <c:v>271310.33852408634</c:v>
                </c:pt>
                <c:pt idx="5223">
                  <c:v>271310.33852408634</c:v>
                </c:pt>
                <c:pt idx="5224">
                  <c:v>271310.33852408634</c:v>
                </c:pt>
                <c:pt idx="5225">
                  <c:v>271310.33852408634</c:v>
                </c:pt>
                <c:pt idx="5226">
                  <c:v>271310.33852408634</c:v>
                </c:pt>
                <c:pt idx="5227">
                  <c:v>271310.33852408634</c:v>
                </c:pt>
                <c:pt idx="5228">
                  <c:v>271310.33852408634</c:v>
                </c:pt>
                <c:pt idx="5229">
                  <c:v>271310.33852408634</c:v>
                </c:pt>
                <c:pt idx="5230">
                  <c:v>271310.33852408634</c:v>
                </c:pt>
                <c:pt idx="5231">
                  <c:v>271310.33852408634</c:v>
                </c:pt>
                <c:pt idx="5232">
                  <c:v>271310.33852408634</c:v>
                </c:pt>
                <c:pt idx="5233">
                  <c:v>271310.33852408634</c:v>
                </c:pt>
                <c:pt idx="5234">
                  <c:v>271310.33852408634</c:v>
                </c:pt>
                <c:pt idx="5235">
                  <c:v>271310.33852408634</c:v>
                </c:pt>
                <c:pt idx="5236">
                  <c:v>271310.33852408634</c:v>
                </c:pt>
                <c:pt idx="5237">
                  <c:v>271310.33852408634</c:v>
                </c:pt>
                <c:pt idx="5238">
                  <c:v>271310.33852408634</c:v>
                </c:pt>
                <c:pt idx="5239">
                  <c:v>271310.33852408634</c:v>
                </c:pt>
                <c:pt idx="5240">
                  <c:v>271310.33852408634</c:v>
                </c:pt>
                <c:pt idx="5241">
                  <c:v>271310.33852408634</c:v>
                </c:pt>
                <c:pt idx="5242">
                  <c:v>271310.33852408634</c:v>
                </c:pt>
                <c:pt idx="5243">
                  <c:v>271310.33852408634</c:v>
                </c:pt>
                <c:pt idx="5244">
                  <c:v>271310.33852408634</c:v>
                </c:pt>
                <c:pt idx="5245">
                  <c:v>271310.33852408634</c:v>
                </c:pt>
                <c:pt idx="5246">
                  <c:v>271310.33852408634</c:v>
                </c:pt>
                <c:pt idx="5247">
                  <c:v>271310.33852408634</c:v>
                </c:pt>
                <c:pt idx="5248">
                  <c:v>271310.33852408634</c:v>
                </c:pt>
                <c:pt idx="5249">
                  <c:v>271310.33852408634</c:v>
                </c:pt>
                <c:pt idx="5250">
                  <c:v>271310.33852408634</c:v>
                </c:pt>
                <c:pt idx="5251">
                  <c:v>271310.33852408634</c:v>
                </c:pt>
                <c:pt idx="5252">
                  <c:v>271310.33852408634</c:v>
                </c:pt>
                <c:pt idx="5253">
                  <c:v>271310.33852408634</c:v>
                </c:pt>
                <c:pt idx="5254">
                  <c:v>271310.33852408634</c:v>
                </c:pt>
                <c:pt idx="5255">
                  <c:v>271310.33852408634</c:v>
                </c:pt>
                <c:pt idx="5256">
                  <c:v>271310.33852408634</c:v>
                </c:pt>
                <c:pt idx="5257">
                  <c:v>271310.33852408634</c:v>
                </c:pt>
                <c:pt idx="5258">
                  <c:v>271310.33852408634</c:v>
                </c:pt>
                <c:pt idx="5259">
                  <c:v>271310.33852408634</c:v>
                </c:pt>
                <c:pt idx="5260">
                  <c:v>271310.33852408634</c:v>
                </c:pt>
                <c:pt idx="5261">
                  <c:v>271310.33852408634</c:v>
                </c:pt>
                <c:pt idx="5262">
                  <c:v>271310.33852408634</c:v>
                </c:pt>
                <c:pt idx="5263">
                  <c:v>271310.33852408634</c:v>
                </c:pt>
                <c:pt idx="5264">
                  <c:v>271310.33852408634</c:v>
                </c:pt>
                <c:pt idx="5265">
                  <c:v>271310.33852408634</c:v>
                </c:pt>
                <c:pt idx="5266">
                  <c:v>271310.33852408634</c:v>
                </c:pt>
                <c:pt idx="5267">
                  <c:v>271310.33852408634</c:v>
                </c:pt>
                <c:pt idx="5268">
                  <c:v>271310.33852408634</c:v>
                </c:pt>
                <c:pt idx="5269">
                  <c:v>271310.33852408634</c:v>
                </c:pt>
                <c:pt idx="5270">
                  <c:v>271310.33852408634</c:v>
                </c:pt>
                <c:pt idx="5271">
                  <c:v>271310.33852408634</c:v>
                </c:pt>
                <c:pt idx="5272">
                  <c:v>271310.33852408634</c:v>
                </c:pt>
                <c:pt idx="5273">
                  <c:v>271310.33852408634</c:v>
                </c:pt>
                <c:pt idx="5274">
                  <c:v>271310.33852408634</c:v>
                </c:pt>
                <c:pt idx="5275">
                  <c:v>271310.33852408634</c:v>
                </c:pt>
                <c:pt idx="5276">
                  <c:v>271310.33852408634</c:v>
                </c:pt>
                <c:pt idx="5277">
                  <c:v>271310.33852408634</c:v>
                </c:pt>
                <c:pt idx="5278">
                  <c:v>271310.33852408634</c:v>
                </c:pt>
                <c:pt idx="5279">
                  <c:v>271310.33852408634</c:v>
                </c:pt>
                <c:pt idx="5280">
                  <c:v>271310.33852408634</c:v>
                </c:pt>
                <c:pt idx="5281">
                  <c:v>271310.33852408634</c:v>
                </c:pt>
                <c:pt idx="5282">
                  <c:v>271310.33852408634</c:v>
                </c:pt>
                <c:pt idx="5283">
                  <c:v>271310.33852408634</c:v>
                </c:pt>
                <c:pt idx="5284">
                  <c:v>271310.33852408634</c:v>
                </c:pt>
                <c:pt idx="5285">
                  <c:v>271310.33852408634</c:v>
                </c:pt>
                <c:pt idx="5286">
                  <c:v>271310.33852408634</c:v>
                </c:pt>
                <c:pt idx="5287">
                  <c:v>271310.33852408634</c:v>
                </c:pt>
                <c:pt idx="5288">
                  <c:v>271310.33852408634</c:v>
                </c:pt>
                <c:pt idx="5289">
                  <c:v>271310.33852408634</c:v>
                </c:pt>
                <c:pt idx="5290">
                  <c:v>271310.33852408634</c:v>
                </c:pt>
                <c:pt idx="5291">
                  <c:v>271310.33852408634</c:v>
                </c:pt>
                <c:pt idx="5292">
                  <c:v>271310.33852408634</c:v>
                </c:pt>
                <c:pt idx="5293">
                  <c:v>271310.33852408634</c:v>
                </c:pt>
                <c:pt idx="5294">
                  <c:v>271310.33852408634</c:v>
                </c:pt>
                <c:pt idx="5295">
                  <c:v>271310.33852408634</c:v>
                </c:pt>
                <c:pt idx="5296">
                  <c:v>271310.33852408634</c:v>
                </c:pt>
                <c:pt idx="5297">
                  <c:v>271310.33852408634</c:v>
                </c:pt>
                <c:pt idx="5298">
                  <c:v>271310.33852408634</c:v>
                </c:pt>
                <c:pt idx="5299">
                  <c:v>271310.33852408634</c:v>
                </c:pt>
                <c:pt idx="5300">
                  <c:v>271310.33852408634</c:v>
                </c:pt>
                <c:pt idx="5301">
                  <c:v>271310.33852408634</c:v>
                </c:pt>
                <c:pt idx="5302">
                  <c:v>271310.33852408634</c:v>
                </c:pt>
                <c:pt idx="5303">
                  <c:v>271310.33852408634</c:v>
                </c:pt>
                <c:pt idx="5304">
                  <c:v>271310.33852408634</c:v>
                </c:pt>
                <c:pt idx="5305">
                  <c:v>271310.33852408634</c:v>
                </c:pt>
                <c:pt idx="5306">
                  <c:v>271310.33852408634</c:v>
                </c:pt>
                <c:pt idx="5307">
                  <c:v>271310.33852408634</c:v>
                </c:pt>
                <c:pt idx="5308">
                  <c:v>271310.33852408634</c:v>
                </c:pt>
                <c:pt idx="5309">
                  <c:v>271310.33852408634</c:v>
                </c:pt>
                <c:pt idx="5310">
                  <c:v>271310.33852408634</c:v>
                </c:pt>
                <c:pt idx="5311">
                  <c:v>271310.33852408634</c:v>
                </c:pt>
                <c:pt idx="5312">
                  <c:v>271310.33852408634</c:v>
                </c:pt>
                <c:pt idx="5313">
                  <c:v>271310.33852408634</c:v>
                </c:pt>
                <c:pt idx="5314">
                  <c:v>271310.33852408634</c:v>
                </c:pt>
                <c:pt idx="5315">
                  <c:v>271310.33852408634</c:v>
                </c:pt>
                <c:pt idx="5316">
                  <c:v>271310.33852408634</c:v>
                </c:pt>
                <c:pt idx="5317">
                  <c:v>271310.33852408634</c:v>
                </c:pt>
                <c:pt idx="5318">
                  <c:v>271310.33852408634</c:v>
                </c:pt>
                <c:pt idx="5319">
                  <c:v>271310.33852408634</c:v>
                </c:pt>
                <c:pt idx="5320">
                  <c:v>271310.33852408634</c:v>
                </c:pt>
                <c:pt idx="5321">
                  <c:v>271310.33852408634</c:v>
                </c:pt>
                <c:pt idx="5322">
                  <c:v>271310.33852408634</c:v>
                </c:pt>
                <c:pt idx="5323">
                  <c:v>271310.33852408634</c:v>
                </c:pt>
                <c:pt idx="5324">
                  <c:v>271310.33852408634</c:v>
                </c:pt>
                <c:pt idx="5325">
                  <c:v>271310.33852408634</c:v>
                </c:pt>
                <c:pt idx="5326">
                  <c:v>271310.33852408634</c:v>
                </c:pt>
                <c:pt idx="5327">
                  <c:v>271310.33852408634</c:v>
                </c:pt>
                <c:pt idx="5328">
                  <c:v>271310.33852408634</c:v>
                </c:pt>
                <c:pt idx="5329">
                  <c:v>271310.33852408634</c:v>
                </c:pt>
                <c:pt idx="5330">
                  <c:v>271310.33852408634</c:v>
                </c:pt>
                <c:pt idx="5331">
                  <c:v>271310.33852408634</c:v>
                </c:pt>
                <c:pt idx="5332">
                  <c:v>271310.33852408634</c:v>
                </c:pt>
                <c:pt idx="5333">
                  <c:v>271310.33852408634</c:v>
                </c:pt>
                <c:pt idx="5334">
                  <c:v>271310.33852408634</c:v>
                </c:pt>
                <c:pt idx="5335">
                  <c:v>271310.33852408634</c:v>
                </c:pt>
                <c:pt idx="5336">
                  <c:v>271310.33852408634</c:v>
                </c:pt>
                <c:pt idx="5337">
                  <c:v>271310.33852408634</c:v>
                </c:pt>
                <c:pt idx="5338">
                  <c:v>271310.33852408634</c:v>
                </c:pt>
                <c:pt idx="5339">
                  <c:v>271310.33852408634</c:v>
                </c:pt>
                <c:pt idx="5340">
                  <c:v>271310.33852408634</c:v>
                </c:pt>
                <c:pt idx="5341">
                  <c:v>271310.33852408634</c:v>
                </c:pt>
                <c:pt idx="5342">
                  <c:v>271310.33852408634</c:v>
                </c:pt>
                <c:pt idx="5343">
                  <c:v>271310.33852408634</c:v>
                </c:pt>
                <c:pt idx="5344">
                  <c:v>271310.33852408634</c:v>
                </c:pt>
                <c:pt idx="5345">
                  <c:v>271310.33852408634</c:v>
                </c:pt>
                <c:pt idx="5346">
                  <c:v>271310.33852408634</c:v>
                </c:pt>
                <c:pt idx="5347">
                  <c:v>271310.33852408634</c:v>
                </c:pt>
                <c:pt idx="5348">
                  <c:v>271310.33852408634</c:v>
                </c:pt>
                <c:pt idx="5349">
                  <c:v>271310.33852408634</c:v>
                </c:pt>
                <c:pt idx="5350">
                  <c:v>271310.33852408634</c:v>
                </c:pt>
                <c:pt idx="5351">
                  <c:v>271310.33852408634</c:v>
                </c:pt>
                <c:pt idx="5352">
                  <c:v>271310.33852408634</c:v>
                </c:pt>
                <c:pt idx="5353">
                  <c:v>271310.33852408634</c:v>
                </c:pt>
                <c:pt idx="5354">
                  <c:v>271310.33852408634</c:v>
                </c:pt>
                <c:pt idx="5355">
                  <c:v>271310.33852408634</c:v>
                </c:pt>
                <c:pt idx="5356">
                  <c:v>271310.33852408634</c:v>
                </c:pt>
                <c:pt idx="5357">
                  <c:v>271310.33852408634</c:v>
                </c:pt>
                <c:pt idx="5358">
                  <c:v>271310.33852408634</c:v>
                </c:pt>
                <c:pt idx="5359">
                  <c:v>271310.33852408634</c:v>
                </c:pt>
                <c:pt idx="5360">
                  <c:v>271310.33852408634</c:v>
                </c:pt>
                <c:pt idx="5361">
                  <c:v>271310.33852408634</c:v>
                </c:pt>
                <c:pt idx="5362">
                  <c:v>271310.33852408634</c:v>
                </c:pt>
                <c:pt idx="5363">
                  <c:v>271310.33852408634</c:v>
                </c:pt>
                <c:pt idx="5364">
                  <c:v>271310.33852408634</c:v>
                </c:pt>
                <c:pt idx="5365">
                  <c:v>271310.33852408634</c:v>
                </c:pt>
                <c:pt idx="5366">
                  <c:v>271310.33852408634</c:v>
                </c:pt>
                <c:pt idx="5367">
                  <c:v>271310.33852408634</c:v>
                </c:pt>
                <c:pt idx="5368">
                  <c:v>271310.33852408634</c:v>
                </c:pt>
                <c:pt idx="5369">
                  <c:v>271310.33852408634</c:v>
                </c:pt>
                <c:pt idx="5370">
                  <c:v>271310.33852408634</c:v>
                </c:pt>
                <c:pt idx="5371">
                  <c:v>271310.33852408634</c:v>
                </c:pt>
                <c:pt idx="5372">
                  <c:v>271310.33852408634</c:v>
                </c:pt>
                <c:pt idx="5373">
                  <c:v>271310.33852408634</c:v>
                </c:pt>
                <c:pt idx="5374">
                  <c:v>271310.33852408634</c:v>
                </c:pt>
                <c:pt idx="5375">
                  <c:v>271310.33852408634</c:v>
                </c:pt>
                <c:pt idx="5376">
                  <c:v>271310.33852408634</c:v>
                </c:pt>
                <c:pt idx="5377">
                  <c:v>271310.33852408634</c:v>
                </c:pt>
                <c:pt idx="5378">
                  <c:v>271310.33852408634</c:v>
                </c:pt>
                <c:pt idx="5379">
                  <c:v>271310.33852408634</c:v>
                </c:pt>
                <c:pt idx="5380">
                  <c:v>271310.33852408634</c:v>
                </c:pt>
                <c:pt idx="5381">
                  <c:v>271310.33852408634</c:v>
                </c:pt>
                <c:pt idx="5382">
                  <c:v>271310.33852408634</c:v>
                </c:pt>
                <c:pt idx="5383">
                  <c:v>271310.33852408634</c:v>
                </c:pt>
                <c:pt idx="5384">
                  <c:v>271310.33852408634</c:v>
                </c:pt>
                <c:pt idx="5385">
                  <c:v>271310.33852408634</c:v>
                </c:pt>
                <c:pt idx="5386">
                  <c:v>271310.33852408634</c:v>
                </c:pt>
                <c:pt idx="5387">
                  <c:v>271310.33852408634</c:v>
                </c:pt>
                <c:pt idx="5388">
                  <c:v>271310.33852408634</c:v>
                </c:pt>
                <c:pt idx="5389">
                  <c:v>271310.33852408634</c:v>
                </c:pt>
                <c:pt idx="5390">
                  <c:v>271310.33852408634</c:v>
                </c:pt>
                <c:pt idx="5391">
                  <c:v>271310.33852408634</c:v>
                </c:pt>
                <c:pt idx="5392">
                  <c:v>271310.33852408634</c:v>
                </c:pt>
                <c:pt idx="5393">
                  <c:v>271310.33852408634</c:v>
                </c:pt>
                <c:pt idx="5394">
                  <c:v>271310.33852408634</c:v>
                </c:pt>
                <c:pt idx="5395">
                  <c:v>271310.33852408634</c:v>
                </c:pt>
                <c:pt idx="5396">
                  <c:v>271310.33852408634</c:v>
                </c:pt>
                <c:pt idx="5397">
                  <c:v>271310.33852408634</c:v>
                </c:pt>
                <c:pt idx="5398">
                  <c:v>271310.33852408634</c:v>
                </c:pt>
                <c:pt idx="5399">
                  <c:v>271310.33852408634</c:v>
                </c:pt>
                <c:pt idx="5400">
                  <c:v>271310.33852408634</c:v>
                </c:pt>
                <c:pt idx="5401">
                  <c:v>271310.33852408634</c:v>
                </c:pt>
                <c:pt idx="5402">
                  <c:v>271310.33852408634</c:v>
                </c:pt>
                <c:pt idx="5403">
                  <c:v>271310.33852408634</c:v>
                </c:pt>
                <c:pt idx="5404">
                  <c:v>271310.33852408634</c:v>
                </c:pt>
                <c:pt idx="5405">
                  <c:v>271310.33852408634</c:v>
                </c:pt>
                <c:pt idx="5406">
                  <c:v>271310.33852408634</c:v>
                </c:pt>
                <c:pt idx="5407">
                  <c:v>271310.33852408634</c:v>
                </c:pt>
                <c:pt idx="5408">
                  <c:v>271310.33852408634</c:v>
                </c:pt>
                <c:pt idx="5409">
                  <c:v>271310.33852408634</c:v>
                </c:pt>
                <c:pt idx="5410">
                  <c:v>271310.33852408634</c:v>
                </c:pt>
                <c:pt idx="5411">
                  <c:v>271310.33852408634</c:v>
                </c:pt>
                <c:pt idx="5412">
                  <c:v>271310.33852408634</c:v>
                </c:pt>
                <c:pt idx="5413">
                  <c:v>271310.33852408634</c:v>
                </c:pt>
                <c:pt idx="5414">
                  <c:v>271310.33852408634</c:v>
                </c:pt>
                <c:pt idx="5415">
                  <c:v>271310.33852408634</c:v>
                </c:pt>
                <c:pt idx="5416">
                  <c:v>271310.33852408634</c:v>
                </c:pt>
                <c:pt idx="5417">
                  <c:v>271310.33852408634</c:v>
                </c:pt>
                <c:pt idx="5418">
                  <c:v>271310.33852408634</c:v>
                </c:pt>
                <c:pt idx="5419">
                  <c:v>271310.33852408634</c:v>
                </c:pt>
                <c:pt idx="5420">
                  <c:v>271310.33852408634</c:v>
                </c:pt>
                <c:pt idx="5421">
                  <c:v>271310.33852408634</c:v>
                </c:pt>
                <c:pt idx="5422">
                  <c:v>271310.33852408634</c:v>
                </c:pt>
                <c:pt idx="5423">
                  <c:v>271310.33852408634</c:v>
                </c:pt>
                <c:pt idx="5424">
                  <c:v>271310.33852408634</c:v>
                </c:pt>
                <c:pt idx="5425">
                  <c:v>271310.33852408634</c:v>
                </c:pt>
                <c:pt idx="5426">
                  <c:v>271310.33852408634</c:v>
                </c:pt>
                <c:pt idx="5427">
                  <c:v>271310.33852408634</c:v>
                </c:pt>
                <c:pt idx="5428">
                  <c:v>271310.33852408634</c:v>
                </c:pt>
                <c:pt idx="5429">
                  <c:v>271310.33852408634</c:v>
                </c:pt>
                <c:pt idx="5430">
                  <c:v>271310.33852408634</c:v>
                </c:pt>
                <c:pt idx="5431">
                  <c:v>271310.33852408634</c:v>
                </c:pt>
                <c:pt idx="5432">
                  <c:v>271310.33852408634</c:v>
                </c:pt>
                <c:pt idx="5433">
                  <c:v>271310.33852408634</c:v>
                </c:pt>
                <c:pt idx="5434">
                  <c:v>271310.33852408634</c:v>
                </c:pt>
                <c:pt idx="5435">
                  <c:v>271310.33852408634</c:v>
                </c:pt>
                <c:pt idx="5436">
                  <c:v>271310.33852408634</c:v>
                </c:pt>
                <c:pt idx="5437">
                  <c:v>271310.33852408634</c:v>
                </c:pt>
                <c:pt idx="5438">
                  <c:v>271310.33852408634</c:v>
                </c:pt>
                <c:pt idx="5439">
                  <c:v>271310.33852408634</c:v>
                </c:pt>
                <c:pt idx="5440">
                  <c:v>271310.33852408634</c:v>
                </c:pt>
                <c:pt idx="5441">
                  <c:v>271310.33852408634</c:v>
                </c:pt>
                <c:pt idx="5442">
                  <c:v>271310.33852408634</c:v>
                </c:pt>
                <c:pt idx="5443">
                  <c:v>271310.33852408634</c:v>
                </c:pt>
                <c:pt idx="5444">
                  <c:v>271310.33852408634</c:v>
                </c:pt>
                <c:pt idx="5445">
                  <c:v>271310.33852408634</c:v>
                </c:pt>
                <c:pt idx="5446">
                  <c:v>271310.33852408634</c:v>
                </c:pt>
                <c:pt idx="5447">
                  <c:v>271310.33852408634</c:v>
                </c:pt>
                <c:pt idx="5448">
                  <c:v>271310.33852408634</c:v>
                </c:pt>
                <c:pt idx="5449">
                  <c:v>271310.33852408634</c:v>
                </c:pt>
                <c:pt idx="5450">
                  <c:v>271310.33852408634</c:v>
                </c:pt>
                <c:pt idx="5451">
                  <c:v>271310.33852408634</c:v>
                </c:pt>
                <c:pt idx="5452">
                  <c:v>271310.33852408634</c:v>
                </c:pt>
                <c:pt idx="5453">
                  <c:v>271310.33852408634</c:v>
                </c:pt>
                <c:pt idx="5454">
                  <c:v>271310.33852408634</c:v>
                </c:pt>
                <c:pt idx="5455">
                  <c:v>271310.33852408634</c:v>
                </c:pt>
                <c:pt idx="5456">
                  <c:v>271310.33852408634</c:v>
                </c:pt>
                <c:pt idx="5457">
                  <c:v>271310.33852408634</c:v>
                </c:pt>
                <c:pt idx="5458">
                  <c:v>271310.33852408634</c:v>
                </c:pt>
                <c:pt idx="5459">
                  <c:v>271310.33852408634</c:v>
                </c:pt>
                <c:pt idx="5460">
                  <c:v>271310.33852408634</c:v>
                </c:pt>
                <c:pt idx="5461">
                  <c:v>271310.33852408634</c:v>
                </c:pt>
                <c:pt idx="5462">
                  <c:v>271310.33852408634</c:v>
                </c:pt>
                <c:pt idx="5463">
                  <c:v>271310.33852408634</c:v>
                </c:pt>
                <c:pt idx="5464">
                  <c:v>271310.33852408634</c:v>
                </c:pt>
                <c:pt idx="5465">
                  <c:v>271310.33852408634</c:v>
                </c:pt>
                <c:pt idx="5466">
                  <c:v>271310.33852408634</c:v>
                </c:pt>
                <c:pt idx="5467">
                  <c:v>271310.33852408634</c:v>
                </c:pt>
                <c:pt idx="5468">
                  <c:v>271310.33852408634</c:v>
                </c:pt>
                <c:pt idx="5469">
                  <c:v>271310.33852408634</c:v>
                </c:pt>
                <c:pt idx="5470">
                  <c:v>271310.33852408634</c:v>
                </c:pt>
                <c:pt idx="5471">
                  <c:v>271310.33852408634</c:v>
                </c:pt>
                <c:pt idx="5472">
                  <c:v>271310.33852408634</c:v>
                </c:pt>
                <c:pt idx="5473">
                  <c:v>271310.33852408634</c:v>
                </c:pt>
                <c:pt idx="5474">
                  <c:v>271310.33852408634</c:v>
                </c:pt>
                <c:pt idx="5475">
                  <c:v>271310.33852408634</c:v>
                </c:pt>
                <c:pt idx="5476">
                  <c:v>271310.33852408634</c:v>
                </c:pt>
                <c:pt idx="5477">
                  <c:v>271310.33852408634</c:v>
                </c:pt>
                <c:pt idx="5478">
                  <c:v>271310.33852408634</c:v>
                </c:pt>
                <c:pt idx="5479">
                  <c:v>271310.33852408634</c:v>
                </c:pt>
                <c:pt idx="5480">
                  <c:v>271310.33852408634</c:v>
                </c:pt>
                <c:pt idx="5481">
                  <c:v>271310.33852408634</c:v>
                </c:pt>
                <c:pt idx="5482">
                  <c:v>271310.33852408634</c:v>
                </c:pt>
                <c:pt idx="5483">
                  <c:v>271310.33852408634</c:v>
                </c:pt>
                <c:pt idx="5484">
                  <c:v>271310.33852408634</c:v>
                </c:pt>
                <c:pt idx="5485">
                  <c:v>271310.33852408634</c:v>
                </c:pt>
                <c:pt idx="5486">
                  <c:v>271310.33852408634</c:v>
                </c:pt>
                <c:pt idx="5487">
                  <c:v>271310.33852408634</c:v>
                </c:pt>
                <c:pt idx="5488">
                  <c:v>271310.33852408634</c:v>
                </c:pt>
                <c:pt idx="5489">
                  <c:v>271310.33852408634</c:v>
                </c:pt>
                <c:pt idx="5490">
                  <c:v>271310.33852408634</c:v>
                </c:pt>
                <c:pt idx="5491">
                  <c:v>271310.33852408634</c:v>
                </c:pt>
                <c:pt idx="5492">
                  <c:v>271310.33852408634</c:v>
                </c:pt>
                <c:pt idx="5493">
                  <c:v>271310.33852408634</c:v>
                </c:pt>
                <c:pt idx="5494">
                  <c:v>271310.33852408634</c:v>
                </c:pt>
                <c:pt idx="5495">
                  <c:v>271310.33852408634</c:v>
                </c:pt>
                <c:pt idx="5496">
                  <c:v>271310.33852408634</c:v>
                </c:pt>
                <c:pt idx="5497">
                  <c:v>271310.33852408634</c:v>
                </c:pt>
                <c:pt idx="5498">
                  <c:v>271310.33852408634</c:v>
                </c:pt>
                <c:pt idx="5499">
                  <c:v>271310.33852408634</c:v>
                </c:pt>
                <c:pt idx="5500">
                  <c:v>271310.33852408634</c:v>
                </c:pt>
                <c:pt idx="5501">
                  <c:v>271310.33852408634</c:v>
                </c:pt>
                <c:pt idx="5502">
                  <c:v>271310.33852408634</c:v>
                </c:pt>
                <c:pt idx="5503">
                  <c:v>271310.33852408634</c:v>
                </c:pt>
                <c:pt idx="5504">
                  <c:v>271310.33852408634</c:v>
                </c:pt>
                <c:pt idx="5505">
                  <c:v>271310.33852408634</c:v>
                </c:pt>
                <c:pt idx="5506">
                  <c:v>271310.33852408634</c:v>
                </c:pt>
                <c:pt idx="5507">
                  <c:v>271310.33852408634</c:v>
                </c:pt>
                <c:pt idx="5508">
                  <c:v>271310.33852408634</c:v>
                </c:pt>
                <c:pt idx="5509">
                  <c:v>271310.33852408634</c:v>
                </c:pt>
                <c:pt idx="5510">
                  <c:v>271310.33852408634</c:v>
                </c:pt>
                <c:pt idx="5511">
                  <c:v>271310.33852408634</c:v>
                </c:pt>
                <c:pt idx="5512">
                  <c:v>271310.33852408634</c:v>
                </c:pt>
                <c:pt idx="5513">
                  <c:v>271310.33852408634</c:v>
                </c:pt>
                <c:pt idx="5514">
                  <c:v>271310.33852408634</c:v>
                </c:pt>
                <c:pt idx="5515">
                  <c:v>271310.33852408634</c:v>
                </c:pt>
                <c:pt idx="5516">
                  <c:v>271310.33852408634</c:v>
                </c:pt>
                <c:pt idx="5517">
                  <c:v>271310.33852408634</c:v>
                </c:pt>
                <c:pt idx="5518">
                  <c:v>271310.33852408634</c:v>
                </c:pt>
                <c:pt idx="5519">
                  <c:v>271310.33852408634</c:v>
                </c:pt>
                <c:pt idx="5520">
                  <c:v>271310.33852408634</c:v>
                </c:pt>
                <c:pt idx="5521">
                  <c:v>271310.33852408634</c:v>
                </c:pt>
                <c:pt idx="5522">
                  <c:v>271310.33852408634</c:v>
                </c:pt>
                <c:pt idx="5523">
                  <c:v>271310.33852408634</c:v>
                </c:pt>
                <c:pt idx="5524">
                  <c:v>271310.33852408634</c:v>
                </c:pt>
                <c:pt idx="5525">
                  <c:v>271310.33852408634</c:v>
                </c:pt>
                <c:pt idx="5526">
                  <c:v>271310.33852408634</c:v>
                </c:pt>
                <c:pt idx="5527">
                  <c:v>271310.33852408634</c:v>
                </c:pt>
                <c:pt idx="5528">
                  <c:v>271310.33852408634</c:v>
                </c:pt>
                <c:pt idx="5529">
                  <c:v>271310.33852408634</c:v>
                </c:pt>
                <c:pt idx="5530">
                  <c:v>271310.33852408634</c:v>
                </c:pt>
                <c:pt idx="5531">
                  <c:v>271310.33852408634</c:v>
                </c:pt>
                <c:pt idx="5532">
                  <c:v>271310.33852408634</c:v>
                </c:pt>
                <c:pt idx="5533">
                  <c:v>271310.33852408634</c:v>
                </c:pt>
                <c:pt idx="5534">
                  <c:v>271310.33852408634</c:v>
                </c:pt>
                <c:pt idx="5535">
                  <c:v>271310.33852408634</c:v>
                </c:pt>
                <c:pt idx="5536">
                  <c:v>271310.33852408634</c:v>
                </c:pt>
                <c:pt idx="5537">
                  <c:v>271310.33852408634</c:v>
                </c:pt>
                <c:pt idx="5538">
                  <c:v>271310.33852408634</c:v>
                </c:pt>
                <c:pt idx="5539">
                  <c:v>271310.33852408634</c:v>
                </c:pt>
                <c:pt idx="5540">
                  <c:v>271310.33852408634</c:v>
                </c:pt>
                <c:pt idx="5541">
                  <c:v>271310.33852408634</c:v>
                </c:pt>
                <c:pt idx="5542">
                  <c:v>271310.33852408634</c:v>
                </c:pt>
                <c:pt idx="5543">
                  <c:v>271310.33852408634</c:v>
                </c:pt>
                <c:pt idx="5544">
                  <c:v>271310.33852408634</c:v>
                </c:pt>
                <c:pt idx="5545">
                  <c:v>271310.33852408634</c:v>
                </c:pt>
                <c:pt idx="5546">
                  <c:v>271310.33852408634</c:v>
                </c:pt>
                <c:pt idx="5547">
                  <c:v>271310.33852408634</c:v>
                </c:pt>
                <c:pt idx="5548">
                  <c:v>271310.33852408634</c:v>
                </c:pt>
                <c:pt idx="5549">
                  <c:v>271310.33852408634</c:v>
                </c:pt>
                <c:pt idx="5550">
                  <c:v>271310.33852408634</c:v>
                </c:pt>
                <c:pt idx="5551">
                  <c:v>271310.33852408634</c:v>
                </c:pt>
                <c:pt idx="5552">
                  <c:v>271310.33852408634</c:v>
                </c:pt>
                <c:pt idx="5553">
                  <c:v>271310.33852408634</c:v>
                </c:pt>
                <c:pt idx="5554">
                  <c:v>271310.33852408634</c:v>
                </c:pt>
                <c:pt idx="5555">
                  <c:v>271310.33852408634</c:v>
                </c:pt>
                <c:pt idx="5556">
                  <c:v>271310.33852408634</c:v>
                </c:pt>
                <c:pt idx="5557">
                  <c:v>271310.33852408634</c:v>
                </c:pt>
                <c:pt idx="5558">
                  <c:v>271310.33852408634</c:v>
                </c:pt>
                <c:pt idx="5559">
                  <c:v>271310.33852408634</c:v>
                </c:pt>
                <c:pt idx="5560">
                  <c:v>271310.33852408634</c:v>
                </c:pt>
                <c:pt idx="5561">
                  <c:v>271310.33852408634</c:v>
                </c:pt>
                <c:pt idx="5562">
                  <c:v>271310.33852408634</c:v>
                </c:pt>
                <c:pt idx="5563">
                  <c:v>271310.33852408634</c:v>
                </c:pt>
                <c:pt idx="5564">
                  <c:v>271310.33852408634</c:v>
                </c:pt>
                <c:pt idx="5565">
                  <c:v>271310.33852408634</c:v>
                </c:pt>
                <c:pt idx="5566">
                  <c:v>271310.33852408634</c:v>
                </c:pt>
                <c:pt idx="5567">
                  <c:v>271310.33852408634</c:v>
                </c:pt>
                <c:pt idx="5568">
                  <c:v>271310.33852408634</c:v>
                </c:pt>
                <c:pt idx="5569">
                  <c:v>271310.33852408634</c:v>
                </c:pt>
                <c:pt idx="5570">
                  <c:v>271310.33852408634</c:v>
                </c:pt>
                <c:pt idx="5571">
                  <c:v>271310.33852408634</c:v>
                </c:pt>
                <c:pt idx="5572">
                  <c:v>271310.33852408634</c:v>
                </c:pt>
                <c:pt idx="5573">
                  <c:v>271310.33852408634</c:v>
                </c:pt>
                <c:pt idx="5574">
                  <c:v>271310.33852408634</c:v>
                </c:pt>
                <c:pt idx="5575">
                  <c:v>271310.33852408634</c:v>
                </c:pt>
                <c:pt idx="5576">
                  <c:v>271310.33852408634</c:v>
                </c:pt>
                <c:pt idx="5577">
                  <c:v>271310.33852408634</c:v>
                </c:pt>
                <c:pt idx="5578">
                  <c:v>271310.33852408634</c:v>
                </c:pt>
                <c:pt idx="5579">
                  <c:v>271310.33852408634</c:v>
                </c:pt>
                <c:pt idx="5580">
                  <c:v>271310.33852408634</c:v>
                </c:pt>
                <c:pt idx="5581">
                  <c:v>271310.33852408634</c:v>
                </c:pt>
                <c:pt idx="5582">
                  <c:v>271310.33852408634</c:v>
                </c:pt>
                <c:pt idx="5583">
                  <c:v>271310.33852408634</c:v>
                </c:pt>
                <c:pt idx="5584">
                  <c:v>271310.33852408634</c:v>
                </c:pt>
                <c:pt idx="5585">
                  <c:v>271310.33852408634</c:v>
                </c:pt>
                <c:pt idx="5586">
                  <c:v>271310.33852408634</c:v>
                </c:pt>
                <c:pt idx="5587">
                  <c:v>271310.33852408634</c:v>
                </c:pt>
                <c:pt idx="5588">
                  <c:v>271310.33852408634</c:v>
                </c:pt>
                <c:pt idx="5589">
                  <c:v>271310.33852408634</c:v>
                </c:pt>
                <c:pt idx="5590">
                  <c:v>271310.33852408634</c:v>
                </c:pt>
                <c:pt idx="5591">
                  <c:v>271310.33852408634</c:v>
                </c:pt>
                <c:pt idx="5592">
                  <c:v>271310.33852408634</c:v>
                </c:pt>
                <c:pt idx="5593">
                  <c:v>271310.33852408634</c:v>
                </c:pt>
                <c:pt idx="5594">
                  <c:v>271310.33852408634</c:v>
                </c:pt>
                <c:pt idx="5595">
                  <c:v>271310.33852408634</c:v>
                </c:pt>
                <c:pt idx="5596">
                  <c:v>271310.33852408634</c:v>
                </c:pt>
                <c:pt idx="5597">
                  <c:v>271310.33852408634</c:v>
                </c:pt>
                <c:pt idx="5598">
                  <c:v>271310.33852408634</c:v>
                </c:pt>
                <c:pt idx="5599">
                  <c:v>271310.33852408634</c:v>
                </c:pt>
                <c:pt idx="5600">
                  <c:v>271310.33852408634</c:v>
                </c:pt>
                <c:pt idx="5601">
                  <c:v>271310.33852408634</c:v>
                </c:pt>
                <c:pt idx="5602">
                  <c:v>271310.33852408634</c:v>
                </c:pt>
                <c:pt idx="5603">
                  <c:v>271310.33852408634</c:v>
                </c:pt>
                <c:pt idx="5604">
                  <c:v>271310.33852408634</c:v>
                </c:pt>
                <c:pt idx="5605">
                  <c:v>271310.33852408634</c:v>
                </c:pt>
                <c:pt idx="5606">
                  <c:v>271310.33852408634</c:v>
                </c:pt>
                <c:pt idx="5607">
                  <c:v>271310.33852408634</c:v>
                </c:pt>
                <c:pt idx="5608">
                  <c:v>271310.33852408634</c:v>
                </c:pt>
                <c:pt idx="5609">
                  <c:v>271310.33852408634</c:v>
                </c:pt>
                <c:pt idx="5610">
                  <c:v>271310.33852408634</c:v>
                </c:pt>
                <c:pt idx="5611">
                  <c:v>271310.33852408634</c:v>
                </c:pt>
                <c:pt idx="5612">
                  <c:v>271310.33852408634</c:v>
                </c:pt>
                <c:pt idx="5613">
                  <c:v>271310.33852408634</c:v>
                </c:pt>
                <c:pt idx="5614">
                  <c:v>271310.33852408634</c:v>
                </c:pt>
                <c:pt idx="5615">
                  <c:v>271310.33852408634</c:v>
                </c:pt>
                <c:pt idx="5616">
                  <c:v>271310.33852408634</c:v>
                </c:pt>
                <c:pt idx="5617">
                  <c:v>271310.33852408634</c:v>
                </c:pt>
                <c:pt idx="5618">
                  <c:v>271310.33852408634</c:v>
                </c:pt>
                <c:pt idx="5619">
                  <c:v>271310.33852408634</c:v>
                </c:pt>
                <c:pt idx="5620">
                  <c:v>271310.33852408634</c:v>
                </c:pt>
                <c:pt idx="5621">
                  <c:v>271310.33852408634</c:v>
                </c:pt>
                <c:pt idx="5622">
                  <c:v>271310.33852408634</c:v>
                </c:pt>
                <c:pt idx="5623">
                  <c:v>271310.33852408634</c:v>
                </c:pt>
                <c:pt idx="5624">
                  <c:v>271310.33852408634</c:v>
                </c:pt>
                <c:pt idx="5625">
                  <c:v>271310.33852408634</c:v>
                </c:pt>
                <c:pt idx="5626">
                  <c:v>271310.33852408634</c:v>
                </c:pt>
                <c:pt idx="5627">
                  <c:v>271310.33852408634</c:v>
                </c:pt>
                <c:pt idx="5628">
                  <c:v>271310.33852408634</c:v>
                </c:pt>
                <c:pt idx="5629">
                  <c:v>271310.33852408634</c:v>
                </c:pt>
                <c:pt idx="5630">
                  <c:v>271310.33852408634</c:v>
                </c:pt>
                <c:pt idx="5631">
                  <c:v>271310.33852408634</c:v>
                </c:pt>
                <c:pt idx="5632">
                  <c:v>271310.33852408634</c:v>
                </c:pt>
                <c:pt idx="5633">
                  <c:v>271310.33852408634</c:v>
                </c:pt>
                <c:pt idx="5634">
                  <c:v>271310.33852408634</c:v>
                </c:pt>
                <c:pt idx="5635">
                  <c:v>271310.33852408634</c:v>
                </c:pt>
                <c:pt idx="5636">
                  <c:v>271310.33852408634</c:v>
                </c:pt>
                <c:pt idx="5637">
                  <c:v>271310.33852408634</c:v>
                </c:pt>
                <c:pt idx="5638">
                  <c:v>271310.33852408634</c:v>
                </c:pt>
                <c:pt idx="5639">
                  <c:v>271310.33852408634</c:v>
                </c:pt>
                <c:pt idx="5640">
                  <c:v>271310.33852408634</c:v>
                </c:pt>
                <c:pt idx="5641">
                  <c:v>271310.33852408634</c:v>
                </c:pt>
                <c:pt idx="5642">
                  <c:v>271310.33852408634</c:v>
                </c:pt>
                <c:pt idx="5643">
                  <c:v>271310.33852408634</c:v>
                </c:pt>
                <c:pt idx="5644">
                  <c:v>271310.33852408634</c:v>
                </c:pt>
                <c:pt idx="5645">
                  <c:v>271310.33852408634</c:v>
                </c:pt>
                <c:pt idx="5646">
                  <c:v>271310.33852408634</c:v>
                </c:pt>
                <c:pt idx="5647">
                  <c:v>271310.33852408634</c:v>
                </c:pt>
                <c:pt idx="5648">
                  <c:v>271310.33852408634</c:v>
                </c:pt>
                <c:pt idx="5649">
                  <c:v>271310.33852408634</c:v>
                </c:pt>
                <c:pt idx="5650">
                  <c:v>271310.33852408634</c:v>
                </c:pt>
                <c:pt idx="5651">
                  <c:v>271310.33852408634</c:v>
                </c:pt>
                <c:pt idx="5652">
                  <c:v>271310.33852408634</c:v>
                </c:pt>
                <c:pt idx="5653">
                  <c:v>271310.33852408634</c:v>
                </c:pt>
                <c:pt idx="5654">
                  <c:v>271310.33852408634</c:v>
                </c:pt>
                <c:pt idx="5655">
                  <c:v>271310.33852408634</c:v>
                </c:pt>
                <c:pt idx="5656">
                  <c:v>271310.33852408634</c:v>
                </c:pt>
                <c:pt idx="5657">
                  <c:v>271310.33852408634</c:v>
                </c:pt>
                <c:pt idx="5658">
                  <c:v>271310.33852408634</c:v>
                </c:pt>
                <c:pt idx="5659">
                  <c:v>271310.33852408634</c:v>
                </c:pt>
                <c:pt idx="5660">
                  <c:v>271310.33852408634</c:v>
                </c:pt>
                <c:pt idx="5661">
                  <c:v>271310.33852408634</c:v>
                </c:pt>
                <c:pt idx="5662">
                  <c:v>271310.33852408634</c:v>
                </c:pt>
                <c:pt idx="5663">
                  <c:v>271310.33852408634</c:v>
                </c:pt>
                <c:pt idx="5664">
                  <c:v>271310.33852408634</c:v>
                </c:pt>
                <c:pt idx="5665">
                  <c:v>271310.33852408634</c:v>
                </c:pt>
                <c:pt idx="5666">
                  <c:v>271310.33852408634</c:v>
                </c:pt>
                <c:pt idx="5667">
                  <c:v>271310.33852408634</c:v>
                </c:pt>
                <c:pt idx="5668">
                  <c:v>271310.33852408634</c:v>
                </c:pt>
                <c:pt idx="5669">
                  <c:v>271310.33852408634</c:v>
                </c:pt>
                <c:pt idx="5670">
                  <c:v>271310.33852408634</c:v>
                </c:pt>
                <c:pt idx="5671">
                  <c:v>271310.33852408634</c:v>
                </c:pt>
                <c:pt idx="5672">
                  <c:v>271310.33852408634</c:v>
                </c:pt>
                <c:pt idx="5673">
                  <c:v>271310.33852408634</c:v>
                </c:pt>
                <c:pt idx="5674">
                  <c:v>271310.33852408634</c:v>
                </c:pt>
                <c:pt idx="5675">
                  <c:v>271310.33852408634</c:v>
                </c:pt>
                <c:pt idx="5676">
                  <c:v>271310.33852408634</c:v>
                </c:pt>
                <c:pt idx="5677">
                  <c:v>271310.33852408634</c:v>
                </c:pt>
                <c:pt idx="5678">
                  <c:v>271310.33852408634</c:v>
                </c:pt>
                <c:pt idx="5679">
                  <c:v>271310.33852408634</c:v>
                </c:pt>
                <c:pt idx="5680">
                  <c:v>271310.33852408634</c:v>
                </c:pt>
                <c:pt idx="5681">
                  <c:v>271310.33852408634</c:v>
                </c:pt>
                <c:pt idx="5682">
                  <c:v>271310.33852408634</c:v>
                </c:pt>
                <c:pt idx="5683">
                  <c:v>271310.33852408634</c:v>
                </c:pt>
                <c:pt idx="5684">
                  <c:v>271310.33852408634</c:v>
                </c:pt>
                <c:pt idx="5685">
                  <c:v>271310.33852408634</c:v>
                </c:pt>
                <c:pt idx="5686">
                  <c:v>271310.33852408634</c:v>
                </c:pt>
                <c:pt idx="5687">
                  <c:v>271310.33852408634</c:v>
                </c:pt>
                <c:pt idx="5688">
                  <c:v>271310.33852408634</c:v>
                </c:pt>
                <c:pt idx="5689">
                  <c:v>271310.33852408634</c:v>
                </c:pt>
                <c:pt idx="5690">
                  <c:v>271310.33852408634</c:v>
                </c:pt>
                <c:pt idx="5691">
                  <c:v>271310.33852408634</c:v>
                </c:pt>
                <c:pt idx="5692">
                  <c:v>271310.33852408634</c:v>
                </c:pt>
                <c:pt idx="5693">
                  <c:v>271310.33852408634</c:v>
                </c:pt>
                <c:pt idx="5694">
                  <c:v>271310.33852408634</c:v>
                </c:pt>
                <c:pt idx="5695">
                  <c:v>271310.33852408634</c:v>
                </c:pt>
                <c:pt idx="5696">
                  <c:v>271310.33852408634</c:v>
                </c:pt>
                <c:pt idx="5697">
                  <c:v>271310.33852408634</c:v>
                </c:pt>
                <c:pt idx="5698">
                  <c:v>271310.33852408634</c:v>
                </c:pt>
                <c:pt idx="5699">
                  <c:v>271310.33852408634</c:v>
                </c:pt>
                <c:pt idx="5700">
                  <c:v>271310.33852408634</c:v>
                </c:pt>
                <c:pt idx="5701">
                  <c:v>271310.33852408634</c:v>
                </c:pt>
                <c:pt idx="5702">
                  <c:v>271310.33852408634</c:v>
                </c:pt>
                <c:pt idx="5703">
                  <c:v>271310.33852408634</c:v>
                </c:pt>
                <c:pt idx="5704">
                  <c:v>271310.33852408634</c:v>
                </c:pt>
                <c:pt idx="5705">
                  <c:v>271310.33852408634</c:v>
                </c:pt>
                <c:pt idx="5706">
                  <c:v>271310.33852408634</c:v>
                </c:pt>
                <c:pt idx="5707">
                  <c:v>271310.33852408634</c:v>
                </c:pt>
                <c:pt idx="5708">
                  <c:v>271310.33852408634</c:v>
                </c:pt>
                <c:pt idx="5709">
                  <c:v>271310.33852408634</c:v>
                </c:pt>
                <c:pt idx="5710">
                  <c:v>271310.33852408634</c:v>
                </c:pt>
                <c:pt idx="5711">
                  <c:v>271310.33852408634</c:v>
                </c:pt>
                <c:pt idx="5712">
                  <c:v>271310.33852408634</c:v>
                </c:pt>
                <c:pt idx="5713">
                  <c:v>271310.33852408634</c:v>
                </c:pt>
                <c:pt idx="5714">
                  <c:v>271310.33852408634</c:v>
                </c:pt>
                <c:pt idx="5715">
                  <c:v>271310.33852408634</c:v>
                </c:pt>
                <c:pt idx="5716">
                  <c:v>271310.33852408634</c:v>
                </c:pt>
                <c:pt idx="5717">
                  <c:v>271310.33852408634</c:v>
                </c:pt>
                <c:pt idx="5718">
                  <c:v>271310.33852408634</c:v>
                </c:pt>
                <c:pt idx="5719">
                  <c:v>271310.33852408634</c:v>
                </c:pt>
                <c:pt idx="5720">
                  <c:v>271310.33852408634</c:v>
                </c:pt>
                <c:pt idx="5721">
                  <c:v>271310.33852408634</c:v>
                </c:pt>
                <c:pt idx="5722">
                  <c:v>271310.33852408634</c:v>
                </c:pt>
                <c:pt idx="5723">
                  <c:v>271310.33852408634</c:v>
                </c:pt>
                <c:pt idx="5724">
                  <c:v>271310.33852408634</c:v>
                </c:pt>
                <c:pt idx="5725">
                  <c:v>271310.33852408634</c:v>
                </c:pt>
                <c:pt idx="5726">
                  <c:v>271310.33852408634</c:v>
                </c:pt>
                <c:pt idx="5727">
                  <c:v>271310.33852408634</c:v>
                </c:pt>
                <c:pt idx="5728">
                  <c:v>271310.33852408634</c:v>
                </c:pt>
                <c:pt idx="5729">
                  <c:v>271310.33852408634</c:v>
                </c:pt>
                <c:pt idx="5730">
                  <c:v>271310.33852408634</c:v>
                </c:pt>
                <c:pt idx="5731">
                  <c:v>271310.33852408634</c:v>
                </c:pt>
                <c:pt idx="5732">
                  <c:v>271310.33852408634</c:v>
                </c:pt>
                <c:pt idx="5733">
                  <c:v>271310.33852408634</c:v>
                </c:pt>
                <c:pt idx="5734">
                  <c:v>271310.33852408634</c:v>
                </c:pt>
                <c:pt idx="5735">
                  <c:v>271310.33852408634</c:v>
                </c:pt>
                <c:pt idx="5736">
                  <c:v>271310.33852408634</c:v>
                </c:pt>
                <c:pt idx="5737">
                  <c:v>271310.33852408634</c:v>
                </c:pt>
                <c:pt idx="5738">
                  <c:v>271310.33852408634</c:v>
                </c:pt>
                <c:pt idx="5739">
                  <c:v>271310.33852408634</c:v>
                </c:pt>
                <c:pt idx="5740">
                  <c:v>271310.33852408634</c:v>
                </c:pt>
                <c:pt idx="5741">
                  <c:v>271310.33852408634</c:v>
                </c:pt>
                <c:pt idx="5742">
                  <c:v>271310.33852408634</c:v>
                </c:pt>
                <c:pt idx="5743">
                  <c:v>271310.33852408634</c:v>
                </c:pt>
                <c:pt idx="5744">
                  <c:v>271310.33852408634</c:v>
                </c:pt>
                <c:pt idx="5745">
                  <c:v>271310.33852408634</c:v>
                </c:pt>
                <c:pt idx="5746">
                  <c:v>271310.33852408634</c:v>
                </c:pt>
                <c:pt idx="5747">
                  <c:v>271310.33852408634</c:v>
                </c:pt>
                <c:pt idx="5748">
                  <c:v>271310.33852408634</c:v>
                </c:pt>
                <c:pt idx="5749">
                  <c:v>271310.33852408634</c:v>
                </c:pt>
                <c:pt idx="5750">
                  <c:v>271310.33852408634</c:v>
                </c:pt>
                <c:pt idx="5751">
                  <c:v>271310.33852408634</c:v>
                </c:pt>
                <c:pt idx="5752">
                  <c:v>271310.33852408634</c:v>
                </c:pt>
                <c:pt idx="5753">
                  <c:v>271310.33852408634</c:v>
                </c:pt>
                <c:pt idx="5754">
                  <c:v>271310.33852408634</c:v>
                </c:pt>
                <c:pt idx="5755">
                  <c:v>271310.33852408634</c:v>
                </c:pt>
                <c:pt idx="5756">
                  <c:v>271310.33852408634</c:v>
                </c:pt>
                <c:pt idx="5757">
                  <c:v>271310.33852408634</c:v>
                </c:pt>
                <c:pt idx="5758">
                  <c:v>271310.33852408634</c:v>
                </c:pt>
                <c:pt idx="5759">
                  <c:v>271310.33852408634</c:v>
                </c:pt>
                <c:pt idx="5760">
                  <c:v>271310.33852408634</c:v>
                </c:pt>
                <c:pt idx="5761">
                  <c:v>271310.33852408634</c:v>
                </c:pt>
                <c:pt idx="5762">
                  <c:v>271310.33852408634</c:v>
                </c:pt>
                <c:pt idx="5763">
                  <c:v>271310.33852408634</c:v>
                </c:pt>
                <c:pt idx="5764">
                  <c:v>271310.33852408634</c:v>
                </c:pt>
                <c:pt idx="5765">
                  <c:v>271310.33852408634</c:v>
                </c:pt>
                <c:pt idx="5766">
                  <c:v>271310.33852408634</c:v>
                </c:pt>
                <c:pt idx="5767">
                  <c:v>271310.33852408634</c:v>
                </c:pt>
                <c:pt idx="5768">
                  <c:v>271310.33852408634</c:v>
                </c:pt>
                <c:pt idx="5769">
                  <c:v>271310.33852408634</c:v>
                </c:pt>
                <c:pt idx="5770">
                  <c:v>271310.33852408634</c:v>
                </c:pt>
                <c:pt idx="5771">
                  <c:v>271310.33852408634</c:v>
                </c:pt>
                <c:pt idx="5772">
                  <c:v>271310.33852408634</c:v>
                </c:pt>
                <c:pt idx="5773">
                  <c:v>271310.33852408634</c:v>
                </c:pt>
                <c:pt idx="5774">
                  <c:v>271310.33852408634</c:v>
                </c:pt>
                <c:pt idx="5775">
                  <c:v>271310.33852408634</c:v>
                </c:pt>
                <c:pt idx="5776">
                  <c:v>271310.33852408634</c:v>
                </c:pt>
                <c:pt idx="5777">
                  <c:v>271310.33852408634</c:v>
                </c:pt>
                <c:pt idx="5778">
                  <c:v>271310.33852408634</c:v>
                </c:pt>
                <c:pt idx="5779">
                  <c:v>271310.33852408634</c:v>
                </c:pt>
                <c:pt idx="5780">
                  <c:v>271310.33852408634</c:v>
                </c:pt>
                <c:pt idx="5781">
                  <c:v>271310.33852408634</c:v>
                </c:pt>
                <c:pt idx="5782">
                  <c:v>271310.33852408634</c:v>
                </c:pt>
                <c:pt idx="5783">
                  <c:v>271310.33852408634</c:v>
                </c:pt>
                <c:pt idx="5784">
                  <c:v>271310.33852408634</c:v>
                </c:pt>
                <c:pt idx="5785">
                  <c:v>271310.33852408634</c:v>
                </c:pt>
                <c:pt idx="5786">
                  <c:v>271310.33852408634</c:v>
                </c:pt>
                <c:pt idx="5787">
                  <c:v>271310.33852408634</c:v>
                </c:pt>
                <c:pt idx="5788">
                  <c:v>271310.33852408634</c:v>
                </c:pt>
                <c:pt idx="5789">
                  <c:v>271310.33852408634</c:v>
                </c:pt>
                <c:pt idx="5790">
                  <c:v>271310.33852408634</c:v>
                </c:pt>
                <c:pt idx="5791">
                  <c:v>271310.33852408634</c:v>
                </c:pt>
                <c:pt idx="5792">
                  <c:v>271310.33852408634</c:v>
                </c:pt>
                <c:pt idx="5793">
                  <c:v>271310.33852408634</c:v>
                </c:pt>
                <c:pt idx="5794">
                  <c:v>271310.33852408634</c:v>
                </c:pt>
                <c:pt idx="5795">
                  <c:v>271310.33852408634</c:v>
                </c:pt>
                <c:pt idx="5796">
                  <c:v>271310.33852408634</c:v>
                </c:pt>
                <c:pt idx="5797">
                  <c:v>271310.33852408634</c:v>
                </c:pt>
                <c:pt idx="5798">
                  <c:v>271310.33852408634</c:v>
                </c:pt>
                <c:pt idx="5799">
                  <c:v>271310.33852408634</c:v>
                </c:pt>
                <c:pt idx="5800">
                  <c:v>271310.33852408634</c:v>
                </c:pt>
                <c:pt idx="5801">
                  <c:v>271310.33852408634</c:v>
                </c:pt>
                <c:pt idx="5802">
                  <c:v>271310.33852408634</c:v>
                </c:pt>
                <c:pt idx="5803">
                  <c:v>271310.33852408634</c:v>
                </c:pt>
                <c:pt idx="5804">
                  <c:v>271310.33852408634</c:v>
                </c:pt>
                <c:pt idx="5805">
                  <c:v>271310.33852408634</c:v>
                </c:pt>
                <c:pt idx="5806">
                  <c:v>271310.33852408634</c:v>
                </c:pt>
                <c:pt idx="5807">
                  <c:v>271310.33852408634</c:v>
                </c:pt>
                <c:pt idx="5808">
                  <c:v>271310.33852408634</c:v>
                </c:pt>
                <c:pt idx="5809">
                  <c:v>271310.33852408634</c:v>
                </c:pt>
                <c:pt idx="5810">
                  <c:v>271310.33852408634</c:v>
                </c:pt>
                <c:pt idx="5811">
                  <c:v>271310.33852408634</c:v>
                </c:pt>
                <c:pt idx="5812">
                  <c:v>271310.33852408634</c:v>
                </c:pt>
                <c:pt idx="5813">
                  <c:v>271310.33852408634</c:v>
                </c:pt>
                <c:pt idx="5814">
                  <c:v>271310.33852408634</c:v>
                </c:pt>
                <c:pt idx="5815">
                  <c:v>271310.33852408634</c:v>
                </c:pt>
                <c:pt idx="5816">
                  <c:v>271310.33852408634</c:v>
                </c:pt>
                <c:pt idx="5817">
                  <c:v>271310.33852408634</c:v>
                </c:pt>
                <c:pt idx="5818">
                  <c:v>271310.33852408634</c:v>
                </c:pt>
                <c:pt idx="5819">
                  <c:v>271310.33852408634</c:v>
                </c:pt>
                <c:pt idx="5820">
                  <c:v>271310.33852408634</c:v>
                </c:pt>
                <c:pt idx="5821">
                  <c:v>271310.33852408634</c:v>
                </c:pt>
                <c:pt idx="5822">
                  <c:v>271310.33852408634</c:v>
                </c:pt>
                <c:pt idx="5823">
                  <c:v>271310.33852408634</c:v>
                </c:pt>
                <c:pt idx="5824">
                  <c:v>271310.33852408634</c:v>
                </c:pt>
                <c:pt idx="5825">
                  <c:v>271310.33852408634</c:v>
                </c:pt>
                <c:pt idx="5826">
                  <c:v>271310.33852408634</c:v>
                </c:pt>
                <c:pt idx="5827">
                  <c:v>271310.33852408634</c:v>
                </c:pt>
                <c:pt idx="5828">
                  <c:v>271310.33852408634</c:v>
                </c:pt>
                <c:pt idx="5829">
                  <c:v>271310.33852408634</c:v>
                </c:pt>
                <c:pt idx="5830">
                  <c:v>271310.33852408634</c:v>
                </c:pt>
                <c:pt idx="5831">
                  <c:v>271310.33852408634</c:v>
                </c:pt>
                <c:pt idx="5832">
                  <c:v>271310.33852408634</c:v>
                </c:pt>
                <c:pt idx="5833">
                  <c:v>271310.33852408634</c:v>
                </c:pt>
                <c:pt idx="5834">
                  <c:v>271310.33852408634</c:v>
                </c:pt>
                <c:pt idx="5835">
                  <c:v>271310.33852408634</c:v>
                </c:pt>
                <c:pt idx="5836">
                  <c:v>271310.33852408634</c:v>
                </c:pt>
                <c:pt idx="5837">
                  <c:v>271310.33852408634</c:v>
                </c:pt>
                <c:pt idx="5838">
                  <c:v>271310.33852408634</c:v>
                </c:pt>
                <c:pt idx="5839">
                  <c:v>271310.33852408634</c:v>
                </c:pt>
                <c:pt idx="5840">
                  <c:v>271310.33852408634</c:v>
                </c:pt>
                <c:pt idx="5841">
                  <c:v>271310.33852408634</c:v>
                </c:pt>
                <c:pt idx="5842">
                  <c:v>271310.33852408634</c:v>
                </c:pt>
                <c:pt idx="5843">
                  <c:v>271310.33852408634</c:v>
                </c:pt>
                <c:pt idx="5844">
                  <c:v>271310.33852408634</c:v>
                </c:pt>
                <c:pt idx="5845">
                  <c:v>271310.33852408634</c:v>
                </c:pt>
                <c:pt idx="5846">
                  <c:v>271310.33852408634</c:v>
                </c:pt>
                <c:pt idx="5847">
                  <c:v>271310.33852408634</c:v>
                </c:pt>
                <c:pt idx="5848">
                  <c:v>271310.33852408634</c:v>
                </c:pt>
                <c:pt idx="5849">
                  <c:v>271310.33852408634</c:v>
                </c:pt>
                <c:pt idx="5850">
                  <c:v>271310.33852408634</c:v>
                </c:pt>
                <c:pt idx="5851">
                  <c:v>271310.33852408634</c:v>
                </c:pt>
                <c:pt idx="5852">
                  <c:v>271310.33852408634</c:v>
                </c:pt>
                <c:pt idx="5853">
                  <c:v>271310.33852408634</c:v>
                </c:pt>
                <c:pt idx="5854">
                  <c:v>271310.33852408634</c:v>
                </c:pt>
                <c:pt idx="5855">
                  <c:v>271310.33852408634</c:v>
                </c:pt>
                <c:pt idx="5856">
                  <c:v>271310.33852408634</c:v>
                </c:pt>
                <c:pt idx="5857">
                  <c:v>271310.33852408634</c:v>
                </c:pt>
                <c:pt idx="5858">
                  <c:v>271310.33852408634</c:v>
                </c:pt>
                <c:pt idx="5859">
                  <c:v>271310.33852408634</c:v>
                </c:pt>
                <c:pt idx="5860">
                  <c:v>271310.33852408634</c:v>
                </c:pt>
                <c:pt idx="5861">
                  <c:v>271310.33852408634</c:v>
                </c:pt>
                <c:pt idx="5862">
                  <c:v>271310.33852408634</c:v>
                </c:pt>
                <c:pt idx="5863">
                  <c:v>271310.33852408634</c:v>
                </c:pt>
                <c:pt idx="5864">
                  <c:v>271310.33852408634</c:v>
                </c:pt>
                <c:pt idx="5865">
                  <c:v>271310.33852408634</c:v>
                </c:pt>
                <c:pt idx="5866">
                  <c:v>271310.33852408634</c:v>
                </c:pt>
                <c:pt idx="5867">
                  <c:v>271310.33852408634</c:v>
                </c:pt>
                <c:pt idx="5868">
                  <c:v>271310.33852408634</c:v>
                </c:pt>
                <c:pt idx="5869">
                  <c:v>271310.33852408634</c:v>
                </c:pt>
                <c:pt idx="5870">
                  <c:v>271310.33852408634</c:v>
                </c:pt>
                <c:pt idx="5871">
                  <c:v>271310.33852408634</c:v>
                </c:pt>
                <c:pt idx="5872">
                  <c:v>271310.33852408634</c:v>
                </c:pt>
                <c:pt idx="5873">
                  <c:v>271310.33852408634</c:v>
                </c:pt>
                <c:pt idx="5874">
                  <c:v>271310.33852408634</c:v>
                </c:pt>
                <c:pt idx="5875">
                  <c:v>271310.33852408634</c:v>
                </c:pt>
                <c:pt idx="5876">
                  <c:v>271310.33852408634</c:v>
                </c:pt>
                <c:pt idx="5877">
                  <c:v>271310.33852408634</c:v>
                </c:pt>
                <c:pt idx="5878">
                  <c:v>271310.33852408634</c:v>
                </c:pt>
                <c:pt idx="5879">
                  <c:v>271310.33852408634</c:v>
                </c:pt>
                <c:pt idx="5880">
                  <c:v>271310.33852408634</c:v>
                </c:pt>
                <c:pt idx="5881">
                  <c:v>271310.33852408634</c:v>
                </c:pt>
                <c:pt idx="5882">
                  <c:v>271310.33852408634</c:v>
                </c:pt>
                <c:pt idx="5883">
                  <c:v>271310.33852408634</c:v>
                </c:pt>
                <c:pt idx="5884">
                  <c:v>271310.33852408634</c:v>
                </c:pt>
                <c:pt idx="5885">
                  <c:v>271310.33852408634</c:v>
                </c:pt>
                <c:pt idx="5886">
                  <c:v>271310.33852408634</c:v>
                </c:pt>
                <c:pt idx="5887">
                  <c:v>271310.33852408634</c:v>
                </c:pt>
                <c:pt idx="5888">
                  <c:v>271310.33852408634</c:v>
                </c:pt>
                <c:pt idx="5889">
                  <c:v>271310.33852408634</c:v>
                </c:pt>
                <c:pt idx="5890">
                  <c:v>271310.33852408634</c:v>
                </c:pt>
                <c:pt idx="5891">
                  <c:v>271310.33852408634</c:v>
                </c:pt>
                <c:pt idx="5892">
                  <c:v>271310.33852408634</c:v>
                </c:pt>
                <c:pt idx="5893">
                  <c:v>271310.33852408634</c:v>
                </c:pt>
                <c:pt idx="5894">
                  <c:v>271310.33852408634</c:v>
                </c:pt>
                <c:pt idx="5895">
                  <c:v>271310.33852408634</c:v>
                </c:pt>
                <c:pt idx="5896">
                  <c:v>271310.33852408634</c:v>
                </c:pt>
                <c:pt idx="5897">
                  <c:v>271310.33852408634</c:v>
                </c:pt>
                <c:pt idx="5898">
                  <c:v>271310.33852408634</c:v>
                </c:pt>
                <c:pt idx="5899">
                  <c:v>271310.33852408634</c:v>
                </c:pt>
                <c:pt idx="5900">
                  <c:v>271310.33852408634</c:v>
                </c:pt>
                <c:pt idx="5901">
                  <c:v>271310.33852408634</c:v>
                </c:pt>
                <c:pt idx="5902">
                  <c:v>271310.33852408634</c:v>
                </c:pt>
                <c:pt idx="5903">
                  <c:v>271310.33852408634</c:v>
                </c:pt>
                <c:pt idx="5904">
                  <c:v>271310.33852408634</c:v>
                </c:pt>
                <c:pt idx="5905">
                  <c:v>271310.33852408634</c:v>
                </c:pt>
                <c:pt idx="5906">
                  <c:v>271310.33852408634</c:v>
                </c:pt>
                <c:pt idx="5907">
                  <c:v>271310.33852408634</c:v>
                </c:pt>
                <c:pt idx="5908">
                  <c:v>271310.33852408634</c:v>
                </c:pt>
                <c:pt idx="5909">
                  <c:v>271310.33852408634</c:v>
                </c:pt>
                <c:pt idx="5910">
                  <c:v>271310.33852408634</c:v>
                </c:pt>
                <c:pt idx="5911">
                  <c:v>271310.33852408634</c:v>
                </c:pt>
                <c:pt idx="5912">
                  <c:v>271310.33852408634</c:v>
                </c:pt>
                <c:pt idx="5913">
                  <c:v>271310.33852408634</c:v>
                </c:pt>
                <c:pt idx="5914">
                  <c:v>271310.33852408634</c:v>
                </c:pt>
                <c:pt idx="5915">
                  <c:v>271310.33852408634</c:v>
                </c:pt>
                <c:pt idx="5916">
                  <c:v>271310.33852408634</c:v>
                </c:pt>
                <c:pt idx="5917">
                  <c:v>271310.33852408634</c:v>
                </c:pt>
                <c:pt idx="5918">
                  <c:v>271310.33852408634</c:v>
                </c:pt>
                <c:pt idx="5919">
                  <c:v>271310.33852408634</c:v>
                </c:pt>
                <c:pt idx="5920">
                  <c:v>271310.33852408634</c:v>
                </c:pt>
                <c:pt idx="5921">
                  <c:v>271310.33852408634</c:v>
                </c:pt>
                <c:pt idx="5922">
                  <c:v>271310.33852408634</c:v>
                </c:pt>
                <c:pt idx="5923">
                  <c:v>271310.33852408634</c:v>
                </c:pt>
                <c:pt idx="5924">
                  <c:v>271310.33852408634</c:v>
                </c:pt>
                <c:pt idx="5925">
                  <c:v>271310.33852408634</c:v>
                </c:pt>
                <c:pt idx="5926">
                  <c:v>271310.33852408634</c:v>
                </c:pt>
                <c:pt idx="5927">
                  <c:v>271310.33852408634</c:v>
                </c:pt>
                <c:pt idx="5928">
                  <c:v>271310.33852408634</c:v>
                </c:pt>
                <c:pt idx="5929">
                  <c:v>271310.33852408634</c:v>
                </c:pt>
                <c:pt idx="5930">
                  <c:v>271310.33852408634</c:v>
                </c:pt>
                <c:pt idx="5931">
                  <c:v>271310.33852408634</c:v>
                </c:pt>
                <c:pt idx="5932">
                  <c:v>271310.33852408634</c:v>
                </c:pt>
                <c:pt idx="5933">
                  <c:v>271310.33852408634</c:v>
                </c:pt>
                <c:pt idx="5934">
                  <c:v>271310.33852408634</c:v>
                </c:pt>
                <c:pt idx="5935">
                  <c:v>271310.33852408634</c:v>
                </c:pt>
                <c:pt idx="5936">
                  <c:v>271310.33852408634</c:v>
                </c:pt>
                <c:pt idx="5937">
                  <c:v>271310.33852408634</c:v>
                </c:pt>
                <c:pt idx="5938">
                  <c:v>271310.33852408634</c:v>
                </c:pt>
                <c:pt idx="5939">
                  <c:v>271310.33852408634</c:v>
                </c:pt>
                <c:pt idx="5940">
                  <c:v>271310.33852408634</c:v>
                </c:pt>
                <c:pt idx="5941">
                  <c:v>271310.33852408634</c:v>
                </c:pt>
                <c:pt idx="5942">
                  <c:v>271310.33852408634</c:v>
                </c:pt>
                <c:pt idx="5943">
                  <c:v>271310.33852408634</c:v>
                </c:pt>
                <c:pt idx="5944">
                  <c:v>271310.33852408634</c:v>
                </c:pt>
                <c:pt idx="5945">
                  <c:v>271310.33852408634</c:v>
                </c:pt>
                <c:pt idx="5946">
                  <c:v>271310.33852408634</c:v>
                </c:pt>
                <c:pt idx="5947">
                  <c:v>271310.33852408634</c:v>
                </c:pt>
                <c:pt idx="5948">
                  <c:v>271310.33852408634</c:v>
                </c:pt>
                <c:pt idx="5949">
                  <c:v>271310.33852408634</c:v>
                </c:pt>
                <c:pt idx="5950">
                  <c:v>271310.33852408634</c:v>
                </c:pt>
                <c:pt idx="5951">
                  <c:v>271310.33852408634</c:v>
                </c:pt>
                <c:pt idx="5952">
                  <c:v>271310.33852408634</c:v>
                </c:pt>
                <c:pt idx="5953">
                  <c:v>271310.33852408634</c:v>
                </c:pt>
                <c:pt idx="5954">
                  <c:v>271310.33852408634</c:v>
                </c:pt>
                <c:pt idx="5955">
                  <c:v>271310.33852408634</c:v>
                </c:pt>
                <c:pt idx="5956">
                  <c:v>271310.33852408634</c:v>
                </c:pt>
                <c:pt idx="5957">
                  <c:v>271310.33852408634</c:v>
                </c:pt>
                <c:pt idx="5958">
                  <c:v>271310.33852408634</c:v>
                </c:pt>
                <c:pt idx="5959">
                  <c:v>271310.33852408634</c:v>
                </c:pt>
                <c:pt idx="5960">
                  <c:v>271310.33852408634</c:v>
                </c:pt>
                <c:pt idx="5961">
                  <c:v>271310.33852408634</c:v>
                </c:pt>
                <c:pt idx="5962">
                  <c:v>271310.33852408634</c:v>
                </c:pt>
                <c:pt idx="5963">
                  <c:v>271310.33852408634</c:v>
                </c:pt>
                <c:pt idx="5964">
                  <c:v>271310.33852408634</c:v>
                </c:pt>
                <c:pt idx="5965">
                  <c:v>271310.33852408634</c:v>
                </c:pt>
                <c:pt idx="5966">
                  <c:v>271310.33852408634</c:v>
                </c:pt>
                <c:pt idx="5967">
                  <c:v>271310.33852408634</c:v>
                </c:pt>
                <c:pt idx="5968">
                  <c:v>271310.33852408634</c:v>
                </c:pt>
                <c:pt idx="5969">
                  <c:v>271310.33852408634</c:v>
                </c:pt>
                <c:pt idx="5970">
                  <c:v>271310.33852408634</c:v>
                </c:pt>
                <c:pt idx="5971">
                  <c:v>271310.33852408634</c:v>
                </c:pt>
                <c:pt idx="5972">
                  <c:v>271310.33852408634</c:v>
                </c:pt>
                <c:pt idx="5973">
                  <c:v>271310.33852408634</c:v>
                </c:pt>
                <c:pt idx="5974">
                  <c:v>271310.33852408634</c:v>
                </c:pt>
                <c:pt idx="5975">
                  <c:v>271310.33852408634</c:v>
                </c:pt>
                <c:pt idx="5976">
                  <c:v>271310.33852408634</c:v>
                </c:pt>
                <c:pt idx="5977">
                  <c:v>271310.33852408634</c:v>
                </c:pt>
                <c:pt idx="5978">
                  <c:v>271310.33852408634</c:v>
                </c:pt>
                <c:pt idx="5979">
                  <c:v>271310.33852408634</c:v>
                </c:pt>
                <c:pt idx="5980">
                  <c:v>271310.33852408634</c:v>
                </c:pt>
                <c:pt idx="5981">
                  <c:v>271310.33852408634</c:v>
                </c:pt>
                <c:pt idx="5982">
                  <c:v>271310.33852408634</c:v>
                </c:pt>
                <c:pt idx="5983">
                  <c:v>271310.33852408634</c:v>
                </c:pt>
                <c:pt idx="5984">
                  <c:v>271310.33852408634</c:v>
                </c:pt>
                <c:pt idx="5985">
                  <c:v>271310.33852408634</c:v>
                </c:pt>
                <c:pt idx="5986">
                  <c:v>271310.33852408634</c:v>
                </c:pt>
                <c:pt idx="5987">
                  <c:v>271310.33852408634</c:v>
                </c:pt>
                <c:pt idx="5988">
                  <c:v>271310.33852408634</c:v>
                </c:pt>
                <c:pt idx="5989">
                  <c:v>271310.33852408634</c:v>
                </c:pt>
                <c:pt idx="5990">
                  <c:v>271310.33852408634</c:v>
                </c:pt>
                <c:pt idx="5991">
                  <c:v>271310.33852408634</c:v>
                </c:pt>
                <c:pt idx="5992">
                  <c:v>271310.33852408634</c:v>
                </c:pt>
                <c:pt idx="5993">
                  <c:v>271310.33852408634</c:v>
                </c:pt>
                <c:pt idx="5994">
                  <c:v>271310.33852408634</c:v>
                </c:pt>
                <c:pt idx="5995">
                  <c:v>271310.33852408634</c:v>
                </c:pt>
                <c:pt idx="5996">
                  <c:v>271310.33852408634</c:v>
                </c:pt>
                <c:pt idx="5997">
                  <c:v>271310.33852408634</c:v>
                </c:pt>
                <c:pt idx="5998">
                  <c:v>271310.33852408634</c:v>
                </c:pt>
                <c:pt idx="5999">
                  <c:v>271310.33852408634</c:v>
                </c:pt>
                <c:pt idx="6000">
                  <c:v>271310.33852408634</c:v>
                </c:pt>
                <c:pt idx="6001">
                  <c:v>271310.33852408634</c:v>
                </c:pt>
                <c:pt idx="6002">
                  <c:v>271310.33852408634</c:v>
                </c:pt>
                <c:pt idx="6003">
                  <c:v>271310.33852408634</c:v>
                </c:pt>
                <c:pt idx="6004">
                  <c:v>271310.33852408634</c:v>
                </c:pt>
                <c:pt idx="6005">
                  <c:v>271310.33852408634</c:v>
                </c:pt>
                <c:pt idx="6006">
                  <c:v>271310.33852408634</c:v>
                </c:pt>
                <c:pt idx="6007">
                  <c:v>271310.33852408634</c:v>
                </c:pt>
                <c:pt idx="6008">
                  <c:v>271310.33852408634</c:v>
                </c:pt>
                <c:pt idx="6009">
                  <c:v>271310.33852408634</c:v>
                </c:pt>
                <c:pt idx="6010">
                  <c:v>271310.33852408634</c:v>
                </c:pt>
                <c:pt idx="6011">
                  <c:v>271310.33852408634</c:v>
                </c:pt>
                <c:pt idx="6012">
                  <c:v>271310.33852408634</c:v>
                </c:pt>
                <c:pt idx="6013">
                  <c:v>271310.33852408634</c:v>
                </c:pt>
                <c:pt idx="6014">
                  <c:v>271310.33852408634</c:v>
                </c:pt>
                <c:pt idx="6015">
                  <c:v>271310.33852408634</c:v>
                </c:pt>
                <c:pt idx="6016">
                  <c:v>271310.33852408634</c:v>
                </c:pt>
                <c:pt idx="6017">
                  <c:v>271310.33852408634</c:v>
                </c:pt>
                <c:pt idx="6018">
                  <c:v>271310.33852408634</c:v>
                </c:pt>
                <c:pt idx="6019">
                  <c:v>271310.33852408634</c:v>
                </c:pt>
                <c:pt idx="6020">
                  <c:v>271310.33852408634</c:v>
                </c:pt>
                <c:pt idx="6021">
                  <c:v>271310.33852408634</c:v>
                </c:pt>
                <c:pt idx="6022">
                  <c:v>271310.33852408634</c:v>
                </c:pt>
                <c:pt idx="6023">
                  <c:v>271310.33852408634</c:v>
                </c:pt>
                <c:pt idx="6024">
                  <c:v>271310.33852408634</c:v>
                </c:pt>
                <c:pt idx="6025">
                  <c:v>271310.33852408634</c:v>
                </c:pt>
                <c:pt idx="6026">
                  <c:v>271310.33852408634</c:v>
                </c:pt>
                <c:pt idx="6027">
                  <c:v>271310.33852408634</c:v>
                </c:pt>
                <c:pt idx="6028">
                  <c:v>271310.33852408634</c:v>
                </c:pt>
                <c:pt idx="6029">
                  <c:v>271310.33852408634</c:v>
                </c:pt>
                <c:pt idx="6030">
                  <c:v>271310.33852408634</c:v>
                </c:pt>
                <c:pt idx="6031">
                  <c:v>271310.33852408634</c:v>
                </c:pt>
                <c:pt idx="6032">
                  <c:v>271310.33852408634</c:v>
                </c:pt>
                <c:pt idx="6033">
                  <c:v>271310.33852408634</c:v>
                </c:pt>
                <c:pt idx="6034">
                  <c:v>271310.33852408634</c:v>
                </c:pt>
                <c:pt idx="6035">
                  <c:v>271310.33852408634</c:v>
                </c:pt>
                <c:pt idx="6036">
                  <c:v>271310.33852408634</c:v>
                </c:pt>
                <c:pt idx="6037">
                  <c:v>271310.33852408634</c:v>
                </c:pt>
                <c:pt idx="6038">
                  <c:v>271310.33852408634</c:v>
                </c:pt>
                <c:pt idx="6039">
                  <c:v>271310.33852408634</c:v>
                </c:pt>
                <c:pt idx="6040">
                  <c:v>271310.33852408634</c:v>
                </c:pt>
                <c:pt idx="6041">
                  <c:v>271310.33852408634</c:v>
                </c:pt>
                <c:pt idx="6042">
                  <c:v>271310.33852408634</c:v>
                </c:pt>
                <c:pt idx="6043">
                  <c:v>271310.33852408634</c:v>
                </c:pt>
                <c:pt idx="6044">
                  <c:v>271310.33852408634</c:v>
                </c:pt>
                <c:pt idx="6045">
                  <c:v>271310.33852408634</c:v>
                </c:pt>
                <c:pt idx="6046">
                  <c:v>271310.33852408634</c:v>
                </c:pt>
                <c:pt idx="6047">
                  <c:v>271310.33852408634</c:v>
                </c:pt>
                <c:pt idx="6048">
                  <c:v>271310.33852408634</c:v>
                </c:pt>
                <c:pt idx="6049">
                  <c:v>271310.33852408634</c:v>
                </c:pt>
                <c:pt idx="6050">
                  <c:v>271310.33852408634</c:v>
                </c:pt>
                <c:pt idx="6051">
                  <c:v>271310.33852408634</c:v>
                </c:pt>
                <c:pt idx="6052">
                  <c:v>271310.33852408634</c:v>
                </c:pt>
                <c:pt idx="6053">
                  <c:v>271310.33852408634</c:v>
                </c:pt>
                <c:pt idx="6054">
                  <c:v>271310.33852408634</c:v>
                </c:pt>
                <c:pt idx="6055">
                  <c:v>271310.33852408634</c:v>
                </c:pt>
                <c:pt idx="6056">
                  <c:v>271310.33852408634</c:v>
                </c:pt>
                <c:pt idx="6057">
                  <c:v>271310.33852408634</c:v>
                </c:pt>
                <c:pt idx="6058">
                  <c:v>271310.33852408634</c:v>
                </c:pt>
                <c:pt idx="6059">
                  <c:v>271310.33852408634</c:v>
                </c:pt>
                <c:pt idx="6060">
                  <c:v>271310.33852408634</c:v>
                </c:pt>
                <c:pt idx="6061">
                  <c:v>271310.33852408634</c:v>
                </c:pt>
                <c:pt idx="6062">
                  <c:v>271310.33852408634</c:v>
                </c:pt>
                <c:pt idx="6063">
                  <c:v>271310.33852408634</c:v>
                </c:pt>
                <c:pt idx="6064">
                  <c:v>271310.33852408634</c:v>
                </c:pt>
                <c:pt idx="6065">
                  <c:v>271310.33852408634</c:v>
                </c:pt>
                <c:pt idx="6066">
                  <c:v>271310.33852408634</c:v>
                </c:pt>
                <c:pt idx="6067">
                  <c:v>271310.33852408634</c:v>
                </c:pt>
                <c:pt idx="6068">
                  <c:v>271310.33852408634</c:v>
                </c:pt>
                <c:pt idx="6069">
                  <c:v>271310.33852408634</c:v>
                </c:pt>
                <c:pt idx="6070">
                  <c:v>271310.33852408634</c:v>
                </c:pt>
                <c:pt idx="6071">
                  <c:v>271310.33852408634</c:v>
                </c:pt>
                <c:pt idx="6072">
                  <c:v>271310.33852408634</c:v>
                </c:pt>
                <c:pt idx="6073">
                  <c:v>271310.33852408634</c:v>
                </c:pt>
                <c:pt idx="6074">
                  <c:v>271310.33852408634</c:v>
                </c:pt>
                <c:pt idx="6075">
                  <c:v>271310.33852408634</c:v>
                </c:pt>
                <c:pt idx="6076">
                  <c:v>271310.33852408634</c:v>
                </c:pt>
                <c:pt idx="6077">
                  <c:v>271310.33852408634</c:v>
                </c:pt>
                <c:pt idx="6078">
                  <c:v>271310.33852408634</c:v>
                </c:pt>
                <c:pt idx="6079">
                  <c:v>271310.33852408634</c:v>
                </c:pt>
                <c:pt idx="6080">
                  <c:v>271310.33852408634</c:v>
                </c:pt>
                <c:pt idx="6081">
                  <c:v>271310.33852408634</c:v>
                </c:pt>
                <c:pt idx="6082">
                  <c:v>271310.33852408634</c:v>
                </c:pt>
                <c:pt idx="6083">
                  <c:v>271310.33852408634</c:v>
                </c:pt>
                <c:pt idx="6084">
                  <c:v>271310.33852408634</c:v>
                </c:pt>
                <c:pt idx="6085">
                  <c:v>271310.33852408634</c:v>
                </c:pt>
                <c:pt idx="6086">
                  <c:v>271310.33852408634</c:v>
                </c:pt>
                <c:pt idx="6087">
                  <c:v>271310.33852408634</c:v>
                </c:pt>
                <c:pt idx="6088">
                  <c:v>271310.33852408634</c:v>
                </c:pt>
                <c:pt idx="6089">
                  <c:v>271310.33852408634</c:v>
                </c:pt>
                <c:pt idx="6090">
                  <c:v>271310.33852408634</c:v>
                </c:pt>
                <c:pt idx="6091">
                  <c:v>271310.33852408634</c:v>
                </c:pt>
                <c:pt idx="6092">
                  <c:v>271310.33852408634</c:v>
                </c:pt>
                <c:pt idx="6093">
                  <c:v>271310.33852408634</c:v>
                </c:pt>
                <c:pt idx="6094">
                  <c:v>271310.33852408634</c:v>
                </c:pt>
                <c:pt idx="6095">
                  <c:v>271310.33852408634</c:v>
                </c:pt>
                <c:pt idx="6096">
                  <c:v>271310.33852408634</c:v>
                </c:pt>
                <c:pt idx="6097">
                  <c:v>271310.33852408634</c:v>
                </c:pt>
                <c:pt idx="6098">
                  <c:v>271310.33852408634</c:v>
                </c:pt>
                <c:pt idx="6099">
                  <c:v>271310.33852408634</c:v>
                </c:pt>
                <c:pt idx="6100">
                  <c:v>271310.33852408634</c:v>
                </c:pt>
                <c:pt idx="6101">
                  <c:v>271310.33852408634</c:v>
                </c:pt>
                <c:pt idx="6102">
                  <c:v>271310.33852408634</c:v>
                </c:pt>
                <c:pt idx="6103">
                  <c:v>271310.33852408634</c:v>
                </c:pt>
                <c:pt idx="6104">
                  <c:v>271310.33852408634</c:v>
                </c:pt>
                <c:pt idx="6105">
                  <c:v>271310.33852408634</c:v>
                </c:pt>
                <c:pt idx="6106">
                  <c:v>271310.33852408634</c:v>
                </c:pt>
                <c:pt idx="6107">
                  <c:v>271310.33852408634</c:v>
                </c:pt>
                <c:pt idx="6108">
                  <c:v>271310.33852408634</c:v>
                </c:pt>
                <c:pt idx="6109">
                  <c:v>271310.33852408634</c:v>
                </c:pt>
                <c:pt idx="6110">
                  <c:v>271310.33852408634</c:v>
                </c:pt>
                <c:pt idx="6111">
                  <c:v>271310.33852408634</c:v>
                </c:pt>
                <c:pt idx="6112">
                  <c:v>271310.33852408634</c:v>
                </c:pt>
                <c:pt idx="6113">
                  <c:v>271310.33852408634</c:v>
                </c:pt>
                <c:pt idx="6114">
                  <c:v>271310.33852408634</c:v>
                </c:pt>
                <c:pt idx="6115">
                  <c:v>271310.33852408634</c:v>
                </c:pt>
                <c:pt idx="6116">
                  <c:v>271310.33852408634</c:v>
                </c:pt>
                <c:pt idx="6117">
                  <c:v>271310.33852408634</c:v>
                </c:pt>
                <c:pt idx="6118">
                  <c:v>271310.33852408634</c:v>
                </c:pt>
                <c:pt idx="6119">
                  <c:v>271310.33852408634</c:v>
                </c:pt>
                <c:pt idx="6120">
                  <c:v>271310.33852408634</c:v>
                </c:pt>
                <c:pt idx="6121">
                  <c:v>271310.33852408634</c:v>
                </c:pt>
                <c:pt idx="6122">
                  <c:v>271310.33852408634</c:v>
                </c:pt>
                <c:pt idx="6123">
                  <c:v>271310.33852408634</c:v>
                </c:pt>
                <c:pt idx="6124">
                  <c:v>271310.33852408634</c:v>
                </c:pt>
                <c:pt idx="6125">
                  <c:v>271310.33852408634</c:v>
                </c:pt>
                <c:pt idx="6126">
                  <c:v>271310.33852408634</c:v>
                </c:pt>
                <c:pt idx="6127">
                  <c:v>271310.33852408634</c:v>
                </c:pt>
                <c:pt idx="6128">
                  <c:v>271310.33852408634</c:v>
                </c:pt>
                <c:pt idx="6129">
                  <c:v>271310.33852408634</c:v>
                </c:pt>
                <c:pt idx="6130">
                  <c:v>271310.33852408634</c:v>
                </c:pt>
                <c:pt idx="6131">
                  <c:v>271310.33852408634</c:v>
                </c:pt>
                <c:pt idx="6132">
                  <c:v>271310.33852408634</c:v>
                </c:pt>
                <c:pt idx="6133">
                  <c:v>271310.33852408634</c:v>
                </c:pt>
                <c:pt idx="6134">
                  <c:v>271310.33852408634</c:v>
                </c:pt>
                <c:pt idx="6135">
                  <c:v>271310.33852408634</c:v>
                </c:pt>
                <c:pt idx="6136">
                  <c:v>271310.33852408634</c:v>
                </c:pt>
                <c:pt idx="6137">
                  <c:v>271310.33852408634</c:v>
                </c:pt>
                <c:pt idx="6138">
                  <c:v>271310.33852408634</c:v>
                </c:pt>
                <c:pt idx="6139">
                  <c:v>271310.33852408634</c:v>
                </c:pt>
                <c:pt idx="6140">
                  <c:v>271310.33852408634</c:v>
                </c:pt>
                <c:pt idx="6141">
                  <c:v>271310.33852408634</c:v>
                </c:pt>
                <c:pt idx="6142">
                  <c:v>271310.33852408634</c:v>
                </c:pt>
                <c:pt idx="6143">
                  <c:v>271310.33852408634</c:v>
                </c:pt>
                <c:pt idx="6144">
                  <c:v>271310.33852408634</c:v>
                </c:pt>
                <c:pt idx="6145">
                  <c:v>271310.33852408634</c:v>
                </c:pt>
                <c:pt idx="6146">
                  <c:v>271310.33852408634</c:v>
                </c:pt>
                <c:pt idx="6147">
                  <c:v>271310.33852408634</c:v>
                </c:pt>
                <c:pt idx="6148">
                  <c:v>271310.33852408634</c:v>
                </c:pt>
                <c:pt idx="6149">
                  <c:v>271310.33852408634</c:v>
                </c:pt>
                <c:pt idx="6150">
                  <c:v>271310.33852408634</c:v>
                </c:pt>
                <c:pt idx="6151">
                  <c:v>271310.33852408634</c:v>
                </c:pt>
                <c:pt idx="6152">
                  <c:v>271310.33852408634</c:v>
                </c:pt>
                <c:pt idx="6153">
                  <c:v>271310.33852408634</c:v>
                </c:pt>
                <c:pt idx="6154">
                  <c:v>271310.33852408634</c:v>
                </c:pt>
                <c:pt idx="6155">
                  <c:v>271310.33852408634</c:v>
                </c:pt>
                <c:pt idx="6156">
                  <c:v>271310.33852408634</c:v>
                </c:pt>
                <c:pt idx="6157">
                  <c:v>271310.33852408634</c:v>
                </c:pt>
                <c:pt idx="6158">
                  <c:v>271310.33852408634</c:v>
                </c:pt>
                <c:pt idx="6159">
                  <c:v>271310.33852408634</c:v>
                </c:pt>
                <c:pt idx="6160">
                  <c:v>271310.33852408634</c:v>
                </c:pt>
                <c:pt idx="6161">
                  <c:v>271310.33852408634</c:v>
                </c:pt>
                <c:pt idx="6162">
                  <c:v>271310.33852408634</c:v>
                </c:pt>
                <c:pt idx="6163">
                  <c:v>271310.33852408634</c:v>
                </c:pt>
                <c:pt idx="6164">
                  <c:v>271310.33852408634</c:v>
                </c:pt>
                <c:pt idx="6165">
                  <c:v>271310.33852408634</c:v>
                </c:pt>
                <c:pt idx="6166">
                  <c:v>271310.33852408634</c:v>
                </c:pt>
                <c:pt idx="6167">
                  <c:v>271310.33852408634</c:v>
                </c:pt>
                <c:pt idx="6168">
                  <c:v>271310.33852408634</c:v>
                </c:pt>
                <c:pt idx="6169">
                  <c:v>271310.33852408634</c:v>
                </c:pt>
                <c:pt idx="6170">
                  <c:v>271310.33852408634</c:v>
                </c:pt>
                <c:pt idx="6171">
                  <c:v>271310.33852408634</c:v>
                </c:pt>
                <c:pt idx="6172">
                  <c:v>271310.33852408634</c:v>
                </c:pt>
                <c:pt idx="6173">
                  <c:v>271310.33852408634</c:v>
                </c:pt>
                <c:pt idx="6174">
                  <c:v>271310.33852408634</c:v>
                </c:pt>
                <c:pt idx="6175">
                  <c:v>271310.33852408634</c:v>
                </c:pt>
                <c:pt idx="6176">
                  <c:v>271310.33852408634</c:v>
                </c:pt>
                <c:pt idx="6177">
                  <c:v>271310.33852408634</c:v>
                </c:pt>
                <c:pt idx="6178">
                  <c:v>271310.33852408634</c:v>
                </c:pt>
                <c:pt idx="6179">
                  <c:v>271310.33852408634</c:v>
                </c:pt>
                <c:pt idx="6180">
                  <c:v>271310.33852408634</c:v>
                </c:pt>
                <c:pt idx="6181">
                  <c:v>271310.33852408634</c:v>
                </c:pt>
                <c:pt idx="6182">
                  <c:v>271310.33852408634</c:v>
                </c:pt>
                <c:pt idx="6183">
                  <c:v>271310.33852408634</c:v>
                </c:pt>
                <c:pt idx="6184">
                  <c:v>271310.33852408634</c:v>
                </c:pt>
                <c:pt idx="6185">
                  <c:v>271310.33852408634</c:v>
                </c:pt>
                <c:pt idx="6186">
                  <c:v>271310.33852408634</c:v>
                </c:pt>
                <c:pt idx="6187">
                  <c:v>271310.33852408634</c:v>
                </c:pt>
                <c:pt idx="6188">
                  <c:v>271310.33852408634</c:v>
                </c:pt>
                <c:pt idx="6189">
                  <c:v>271310.33852408634</c:v>
                </c:pt>
                <c:pt idx="6190">
                  <c:v>271310.33852408634</c:v>
                </c:pt>
                <c:pt idx="6191">
                  <c:v>271310.33852408634</c:v>
                </c:pt>
                <c:pt idx="6192">
                  <c:v>271310.33852408634</c:v>
                </c:pt>
                <c:pt idx="6193">
                  <c:v>271310.33852408634</c:v>
                </c:pt>
                <c:pt idx="6194">
                  <c:v>271310.33852408634</c:v>
                </c:pt>
                <c:pt idx="6195">
                  <c:v>271310.33852408634</c:v>
                </c:pt>
                <c:pt idx="6196">
                  <c:v>271310.33852408634</c:v>
                </c:pt>
                <c:pt idx="6197">
                  <c:v>271310.33852408634</c:v>
                </c:pt>
                <c:pt idx="6198">
                  <c:v>271310.33852408634</c:v>
                </c:pt>
                <c:pt idx="6199">
                  <c:v>271310.33852408634</c:v>
                </c:pt>
                <c:pt idx="6200">
                  <c:v>271310.33852408634</c:v>
                </c:pt>
                <c:pt idx="6201">
                  <c:v>271310.33852408634</c:v>
                </c:pt>
                <c:pt idx="6202">
                  <c:v>271310.33852408634</c:v>
                </c:pt>
                <c:pt idx="6203">
                  <c:v>271310.33852408634</c:v>
                </c:pt>
                <c:pt idx="6204">
                  <c:v>271310.33852408634</c:v>
                </c:pt>
                <c:pt idx="6205">
                  <c:v>271310.33852408634</c:v>
                </c:pt>
                <c:pt idx="6206">
                  <c:v>271310.33852408634</c:v>
                </c:pt>
                <c:pt idx="6207">
                  <c:v>271310.33852408634</c:v>
                </c:pt>
                <c:pt idx="6208">
                  <c:v>271310.33852408634</c:v>
                </c:pt>
                <c:pt idx="6209">
                  <c:v>271310.33852408634</c:v>
                </c:pt>
                <c:pt idx="6210">
                  <c:v>271310.33852408634</c:v>
                </c:pt>
                <c:pt idx="6211">
                  <c:v>271310.33852408634</c:v>
                </c:pt>
                <c:pt idx="6212">
                  <c:v>271310.33852408634</c:v>
                </c:pt>
                <c:pt idx="6213">
                  <c:v>271310.33852408634</c:v>
                </c:pt>
                <c:pt idx="6214">
                  <c:v>271310.33852408634</c:v>
                </c:pt>
                <c:pt idx="6215">
                  <c:v>271310.33852408634</c:v>
                </c:pt>
                <c:pt idx="6216">
                  <c:v>271310.33852408634</c:v>
                </c:pt>
                <c:pt idx="6217">
                  <c:v>271310.33852408634</c:v>
                </c:pt>
                <c:pt idx="6218">
                  <c:v>271310.33852408634</c:v>
                </c:pt>
                <c:pt idx="6219">
                  <c:v>271310.33852408634</c:v>
                </c:pt>
                <c:pt idx="6220">
                  <c:v>271310.33852408634</c:v>
                </c:pt>
                <c:pt idx="6221">
                  <c:v>271310.33852408634</c:v>
                </c:pt>
                <c:pt idx="6222">
                  <c:v>271310.33852408634</c:v>
                </c:pt>
                <c:pt idx="6223">
                  <c:v>271310.33852408634</c:v>
                </c:pt>
                <c:pt idx="6224">
                  <c:v>271310.33852408634</c:v>
                </c:pt>
                <c:pt idx="6225">
                  <c:v>271310.33852408634</c:v>
                </c:pt>
                <c:pt idx="6226">
                  <c:v>271310.33852408634</c:v>
                </c:pt>
                <c:pt idx="6227">
                  <c:v>271310.33852408634</c:v>
                </c:pt>
                <c:pt idx="6228">
                  <c:v>271310.33852408634</c:v>
                </c:pt>
                <c:pt idx="6229">
                  <c:v>271310.33852408634</c:v>
                </c:pt>
                <c:pt idx="6230">
                  <c:v>271310.33852408634</c:v>
                </c:pt>
                <c:pt idx="6231">
                  <c:v>271310.33852408634</c:v>
                </c:pt>
                <c:pt idx="6232">
                  <c:v>271310.33852408634</c:v>
                </c:pt>
                <c:pt idx="6233">
                  <c:v>271310.33852408634</c:v>
                </c:pt>
                <c:pt idx="6234">
                  <c:v>271310.33852408634</c:v>
                </c:pt>
                <c:pt idx="6235">
                  <c:v>271310.33852408634</c:v>
                </c:pt>
                <c:pt idx="6236">
                  <c:v>271310.33852408634</c:v>
                </c:pt>
                <c:pt idx="6237">
                  <c:v>271310.33852408634</c:v>
                </c:pt>
                <c:pt idx="6238">
                  <c:v>271310.33852408634</c:v>
                </c:pt>
                <c:pt idx="6239">
                  <c:v>271310.33852408634</c:v>
                </c:pt>
                <c:pt idx="6240">
                  <c:v>271310.33852408634</c:v>
                </c:pt>
                <c:pt idx="6241">
                  <c:v>271310.33852408634</c:v>
                </c:pt>
                <c:pt idx="6242">
                  <c:v>271310.33852408634</c:v>
                </c:pt>
                <c:pt idx="6243">
                  <c:v>271310.33852408634</c:v>
                </c:pt>
                <c:pt idx="6244">
                  <c:v>271310.33852408634</c:v>
                </c:pt>
                <c:pt idx="6245">
                  <c:v>271310.33852408634</c:v>
                </c:pt>
                <c:pt idx="6246">
                  <c:v>271310.33852408634</c:v>
                </c:pt>
                <c:pt idx="6247">
                  <c:v>271310.33852408634</c:v>
                </c:pt>
                <c:pt idx="6248">
                  <c:v>271310.33852408634</c:v>
                </c:pt>
                <c:pt idx="6249">
                  <c:v>271310.33852408634</c:v>
                </c:pt>
                <c:pt idx="6250">
                  <c:v>271310.33852408634</c:v>
                </c:pt>
                <c:pt idx="6251">
                  <c:v>271310.33852408634</c:v>
                </c:pt>
                <c:pt idx="6252">
                  <c:v>271310.33852408634</c:v>
                </c:pt>
                <c:pt idx="6253">
                  <c:v>271310.33852408634</c:v>
                </c:pt>
                <c:pt idx="6254">
                  <c:v>271310.33852408634</c:v>
                </c:pt>
                <c:pt idx="6255">
                  <c:v>271310.33852408634</c:v>
                </c:pt>
                <c:pt idx="6256">
                  <c:v>271310.33852408634</c:v>
                </c:pt>
                <c:pt idx="6257">
                  <c:v>271310.33852408634</c:v>
                </c:pt>
                <c:pt idx="6258">
                  <c:v>271310.33852408634</c:v>
                </c:pt>
                <c:pt idx="6259">
                  <c:v>271310.33852408634</c:v>
                </c:pt>
                <c:pt idx="6260">
                  <c:v>271310.33852408634</c:v>
                </c:pt>
                <c:pt idx="6261">
                  <c:v>271310.33852408634</c:v>
                </c:pt>
                <c:pt idx="6262">
                  <c:v>271310.33852408634</c:v>
                </c:pt>
                <c:pt idx="6263">
                  <c:v>271310.33852408634</c:v>
                </c:pt>
                <c:pt idx="6264">
                  <c:v>271310.33852408634</c:v>
                </c:pt>
                <c:pt idx="6265">
                  <c:v>271310.33852408634</c:v>
                </c:pt>
                <c:pt idx="6266">
                  <c:v>271310.33852408634</c:v>
                </c:pt>
                <c:pt idx="6267">
                  <c:v>271310.33852408634</c:v>
                </c:pt>
                <c:pt idx="6268">
                  <c:v>271310.33852408634</c:v>
                </c:pt>
                <c:pt idx="6269">
                  <c:v>271310.33852408634</c:v>
                </c:pt>
                <c:pt idx="6270">
                  <c:v>271310.33852408634</c:v>
                </c:pt>
                <c:pt idx="6271">
                  <c:v>271310.33852408634</c:v>
                </c:pt>
                <c:pt idx="6272">
                  <c:v>271310.33852408634</c:v>
                </c:pt>
                <c:pt idx="6273">
                  <c:v>271310.33852408634</c:v>
                </c:pt>
                <c:pt idx="6274">
                  <c:v>271310.33852408634</c:v>
                </c:pt>
                <c:pt idx="6275">
                  <c:v>271310.33852408634</c:v>
                </c:pt>
                <c:pt idx="6276">
                  <c:v>271310.33852408634</c:v>
                </c:pt>
                <c:pt idx="6277">
                  <c:v>271310.33852408634</c:v>
                </c:pt>
                <c:pt idx="6278">
                  <c:v>271310.33852408634</c:v>
                </c:pt>
                <c:pt idx="6279">
                  <c:v>271310.33852408634</c:v>
                </c:pt>
                <c:pt idx="6280">
                  <c:v>271310.33852408634</c:v>
                </c:pt>
                <c:pt idx="6281">
                  <c:v>271310.33852408634</c:v>
                </c:pt>
                <c:pt idx="6282">
                  <c:v>271310.33852408634</c:v>
                </c:pt>
                <c:pt idx="6283">
                  <c:v>271310.33852408634</c:v>
                </c:pt>
                <c:pt idx="6284">
                  <c:v>271310.33852408634</c:v>
                </c:pt>
                <c:pt idx="6285">
                  <c:v>271310.33852408634</c:v>
                </c:pt>
                <c:pt idx="6286">
                  <c:v>271310.33852408634</c:v>
                </c:pt>
                <c:pt idx="6287">
                  <c:v>271310.33852408634</c:v>
                </c:pt>
                <c:pt idx="6288">
                  <c:v>271310.33852408634</c:v>
                </c:pt>
                <c:pt idx="6289">
                  <c:v>271310.33852408634</c:v>
                </c:pt>
                <c:pt idx="6290">
                  <c:v>271310.33852408634</c:v>
                </c:pt>
                <c:pt idx="6291">
                  <c:v>271310.33852408634</c:v>
                </c:pt>
                <c:pt idx="6292">
                  <c:v>271310.33852408634</c:v>
                </c:pt>
                <c:pt idx="6293">
                  <c:v>271310.33852408634</c:v>
                </c:pt>
                <c:pt idx="6294">
                  <c:v>271310.33852408634</c:v>
                </c:pt>
                <c:pt idx="6295">
                  <c:v>271310.33852408634</c:v>
                </c:pt>
                <c:pt idx="6296">
                  <c:v>271310.33852408634</c:v>
                </c:pt>
                <c:pt idx="6297">
                  <c:v>271310.33852408634</c:v>
                </c:pt>
                <c:pt idx="6298">
                  <c:v>271310.33852408634</c:v>
                </c:pt>
                <c:pt idx="6299">
                  <c:v>271310.33852408634</c:v>
                </c:pt>
                <c:pt idx="6300">
                  <c:v>271310.33852408634</c:v>
                </c:pt>
                <c:pt idx="6301">
                  <c:v>271310.33852408634</c:v>
                </c:pt>
                <c:pt idx="6302">
                  <c:v>271310.33852408634</c:v>
                </c:pt>
                <c:pt idx="6303">
                  <c:v>271310.33852408634</c:v>
                </c:pt>
                <c:pt idx="6304">
                  <c:v>271310.33852408634</c:v>
                </c:pt>
                <c:pt idx="6305">
                  <c:v>271310.33852408634</c:v>
                </c:pt>
                <c:pt idx="6306">
                  <c:v>271310.33852408634</c:v>
                </c:pt>
                <c:pt idx="6307">
                  <c:v>271310.33852408634</c:v>
                </c:pt>
                <c:pt idx="6308">
                  <c:v>271310.33852408634</c:v>
                </c:pt>
                <c:pt idx="6309">
                  <c:v>271310.33852408634</c:v>
                </c:pt>
                <c:pt idx="6310">
                  <c:v>271310.33852408634</c:v>
                </c:pt>
                <c:pt idx="6311">
                  <c:v>271310.33852408634</c:v>
                </c:pt>
                <c:pt idx="6312">
                  <c:v>271310.33852408634</c:v>
                </c:pt>
                <c:pt idx="6313">
                  <c:v>271310.33852408634</c:v>
                </c:pt>
                <c:pt idx="6314">
                  <c:v>271310.33852408634</c:v>
                </c:pt>
                <c:pt idx="6315">
                  <c:v>271310.33852408634</c:v>
                </c:pt>
                <c:pt idx="6316">
                  <c:v>271310.33852408634</c:v>
                </c:pt>
                <c:pt idx="6317">
                  <c:v>271310.33852408634</c:v>
                </c:pt>
                <c:pt idx="6318">
                  <c:v>271310.33852408634</c:v>
                </c:pt>
                <c:pt idx="6319">
                  <c:v>271310.33852408634</c:v>
                </c:pt>
                <c:pt idx="6320">
                  <c:v>271310.33852408634</c:v>
                </c:pt>
                <c:pt idx="6321">
                  <c:v>271310.33852408634</c:v>
                </c:pt>
                <c:pt idx="6322">
                  <c:v>271310.33852408634</c:v>
                </c:pt>
                <c:pt idx="6323">
                  <c:v>271310.33852408634</c:v>
                </c:pt>
                <c:pt idx="6324">
                  <c:v>271310.33852408634</c:v>
                </c:pt>
                <c:pt idx="6325">
                  <c:v>271310.33852408634</c:v>
                </c:pt>
                <c:pt idx="6326">
                  <c:v>271310.33852408634</c:v>
                </c:pt>
                <c:pt idx="6327">
                  <c:v>271310.33852408634</c:v>
                </c:pt>
                <c:pt idx="6328">
                  <c:v>271310.33852408634</c:v>
                </c:pt>
                <c:pt idx="6329">
                  <c:v>271310.33852408634</c:v>
                </c:pt>
                <c:pt idx="6330">
                  <c:v>271310.33852408634</c:v>
                </c:pt>
                <c:pt idx="6331">
                  <c:v>271310.33852408634</c:v>
                </c:pt>
                <c:pt idx="6332">
                  <c:v>271310.33852408634</c:v>
                </c:pt>
                <c:pt idx="6333">
                  <c:v>271310.33852408634</c:v>
                </c:pt>
                <c:pt idx="6334">
                  <c:v>271310.33852408634</c:v>
                </c:pt>
                <c:pt idx="6335">
                  <c:v>271310.33852408634</c:v>
                </c:pt>
                <c:pt idx="6336">
                  <c:v>271310.33852408634</c:v>
                </c:pt>
                <c:pt idx="6337">
                  <c:v>271310.33852408634</c:v>
                </c:pt>
                <c:pt idx="6338">
                  <c:v>271310.33852408634</c:v>
                </c:pt>
                <c:pt idx="6339">
                  <c:v>271310.33852408634</c:v>
                </c:pt>
                <c:pt idx="6340">
                  <c:v>271310.33852408634</c:v>
                </c:pt>
                <c:pt idx="6341">
                  <c:v>271310.33852408634</c:v>
                </c:pt>
                <c:pt idx="6342">
                  <c:v>271310.33852408634</c:v>
                </c:pt>
                <c:pt idx="6343">
                  <c:v>271310.33852408634</c:v>
                </c:pt>
                <c:pt idx="6344">
                  <c:v>271310.33852408634</c:v>
                </c:pt>
                <c:pt idx="6345">
                  <c:v>271310.33852408634</c:v>
                </c:pt>
                <c:pt idx="6346">
                  <c:v>271310.33852408634</c:v>
                </c:pt>
                <c:pt idx="6347">
                  <c:v>271310.33852408634</c:v>
                </c:pt>
                <c:pt idx="6348">
                  <c:v>271310.33852408634</c:v>
                </c:pt>
                <c:pt idx="6349">
                  <c:v>271310.33852408634</c:v>
                </c:pt>
                <c:pt idx="6350">
                  <c:v>271310.33852408634</c:v>
                </c:pt>
                <c:pt idx="6351">
                  <c:v>271310.33852408634</c:v>
                </c:pt>
                <c:pt idx="6352">
                  <c:v>271310.33852408634</c:v>
                </c:pt>
                <c:pt idx="6353">
                  <c:v>271310.33852408634</c:v>
                </c:pt>
                <c:pt idx="6354">
                  <c:v>271310.33852408634</c:v>
                </c:pt>
                <c:pt idx="6355">
                  <c:v>271310.33852408634</c:v>
                </c:pt>
                <c:pt idx="6356">
                  <c:v>271310.33852408634</c:v>
                </c:pt>
                <c:pt idx="6357">
                  <c:v>271310.33852408634</c:v>
                </c:pt>
                <c:pt idx="6358">
                  <c:v>271310.33852408634</c:v>
                </c:pt>
                <c:pt idx="6359">
                  <c:v>271310.33852408634</c:v>
                </c:pt>
                <c:pt idx="6360">
                  <c:v>271310.33852408634</c:v>
                </c:pt>
                <c:pt idx="6361">
                  <c:v>271310.33852408634</c:v>
                </c:pt>
                <c:pt idx="6362">
                  <c:v>271310.33852408634</c:v>
                </c:pt>
                <c:pt idx="6363">
                  <c:v>271310.33852408634</c:v>
                </c:pt>
                <c:pt idx="6364">
                  <c:v>271310.33852408634</c:v>
                </c:pt>
                <c:pt idx="6365">
                  <c:v>271310.33852408634</c:v>
                </c:pt>
                <c:pt idx="6366">
                  <c:v>271310.33852408634</c:v>
                </c:pt>
                <c:pt idx="6367">
                  <c:v>271310.33852408634</c:v>
                </c:pt>
                <c:pt idx="6368">
                  <c:v>271310.33852408634</c:v>
                </c:pt>
                <c:pt idx="6369">
                  <c:v>271310.33852408634</c:v>
                </c:pt>
                <c:pt idx="6370">
                  <c:v>271310.33852408634</c:v>
                </c:pt>
                <c:pt idx="6371">
                  <c:v>271310.33852408634</c:v>
                </c:pt>
                <c:pt idx="6372">
                  <c:v>271310.33852408634</c:v>
                </c:pt>
                <c:pt idx="6373">
                  <c:v>271310.33852408634</c:v>
                </c:pt>
                <c:pt idx="6374">
                  <c:v>271310.33852408634</c:v>
                </c:pt>
                <c:pt idx="6375">
                  <c:v>271310.33852408634</c:v>
                </c:pt>
                <c:pt idx="6376">
                  <c:v>271310.33852408634</c:v>
                </c:pt>
                <c:pt idx="6377">
                  <c:v>271310.33852408634</c:v>
                </c:pt>
                <c:pt idx="6378">
                  <c:v>271310.33852408634</c:v>
                </c:pt>
                <c:pt idx="6379">
                  <c:v>271310.33852408634</c:v>
                </c:pt>
                <c:pt idx="6380">
                  <c:v>271310.33852408634</c:v>
                </c:pt>
                <c:pt idx="6381">
                  <c:v>271310.33852408634</c:v>
                </c:pt>
                <c:pt idx="6382">
                  <c:v>271310.33852408634</c:v>
                </c:pt>
                <c:pt idx="6383">
                  <c:v>271310.33852408634</c:v>
                </c:pt>
                <c:pt idx="6384">
                  <c:v>271310.33852408634</c:v>
                </c:pt>
                <c:pt idx="6385">
                  <c:v>271310.33852408634</c:v>
                </c:pt>
                <c:pt idx="6386">
                  <c:v>271310.33852408634</c:v>
                </c:pt>
                <c:pt idx="6387">
                  <c:v>271310.33852408634</c:v>
                </c:pt>
                <c:pt idx="6388">
                  <c:v>271310.33852408634</c:v>
                </c:pt>
                <c:pt idx="6389">
                  <c:v>271310.33852408634</c:v>
                </c:pt>
                <c:pt idx="6390">
                  <c:v>271310.33852408634</c:v>
                </c:pt>
                <c:pt idx="6391">
                  <c:v>271310.33852408634</c:v>
                </c:pt>
                <c:pt idx="6392">
                  <c:v>271310.33852408634</c:v>
                </c:pt>
                <c:pt idx="6393">
                  <c:v>271310.33852408634</c:v>
                </c:pt>
                <c:pt idx="6394">
                  <c:v>271310.33852408634</c:v>
                </c:pt>
                <c:pt idx="6395">
                  <c:v>271310.33852408634</c:v>
                </c:pt>
                <c:pt idx="6396">
                  <c:v>271310.33852408634</c:v>
                </c:pt>
                <c:pt idx="6397">
                  <c:v>271310.33852408634</c:v>
                </c:pt>
                <c:pt idx="6398">
                  <c:v>271310.33852408634</c:v>
                </c:pt>
                <c:pt idx="6399">
                  <c:v>271310.33852408634</c:v>
                </c:pt>
                <c:pt idx="6400">
                  <c:v>271310.33852408634</c:v>
                </c:pt>
                <c:pt idx="6401">
                  <c:v>271310.33852408634</c:v>
                </c:pt>
                <c:pt idx="6402">
                  <c:v>271310.33852408634</c:v>
                </c:pt>
                <c:pt idx="6403">
                  <c:v>271310.33852408634</c:v>
                </c:pt>
                <c:pt idx="6404">
                  <c:v>271310.33852408634</c:v>
                </c:pt>
                <c:pt idx="6405">
                  <c:v>271310.33852408634</c:v>
                </c:pt>
                <c:pt idx="6406">
                  <c:v>271310.33852408634</c:v>
                </c:pt>
                <c:pt idx="6407">
                  <c:v>271310.33852408634</c:v>
                </c:pt>
                <c:pt idx="6408">
                  <c:v>271310.33852408634</c:v>
                </c:pt>
                <c:pt idx="6409">
                  <c:v>271310.33852408634</c:v>
                </c:pt>
                <c:pt idx="6410">
                  <c:v>271310.33852408634</c:v>
                </c:pt>
                <c:pt idx="6411">
                  <c:v>271310.33852408634</c:v>
                </c:pt>
                <c:pt idx="6412">
                  <c:v>271310.33852408634</c:v>
                </c:pt>
                <c:pt idx="6413">
                  <c:v>271310.33852408634</c:v>
                </c:pt>
                <c:pt idx="6414">
                  <c:v>271310.33852408634</c:v>
                </c:pt>
                <c:pt idx="6415">
                  <c:v>271310.33852408634</c:v>
                </c:pt>
                <c:pt idx="6416">
                  <c:v>271310.33852408634</c:v>
                </c:pt>
                <c:pt idx="6417">
                  <c:v>271310.33852408634</c:v>
                </c:pt>
                <c:pt idx="6418">
                  <c:v>271310.33852408634</c:v>
                </c:pt>
                <c:pt idx="6419">
                  <c:v>271310.33852408634</c:v>
                </c:pt>
                <c:pt idx="6420">
                  <c:v>271310.33852408634</c:v>
                </c:pt>
                <c:pt idx="6421">
                  <c:v>271310.33852408634</c:v>
                </c:pt>
                <c:pt idx="6422">
                  <c:v>271310.33852408634</c:v>
                </c:pt>
                <c:pt idx="6423">
                  <c:v>271310.33852408634</c:v>
                </c:pt>
                <c:pt idx="6424">
                  <c:v>271310.33852408634</c:v>
                </c:pt>
                <c:pt idx="6425">
                  <c:v>271310.33852408634</c:v>
                </c:pt>
                <c:pt idx="6426">
                  <c:v>271310.33852408634</c:v>
                </c:pt>
                <c:pt idx="6427">
                  <c:v>271310.33852408634</c:v>
                </c:pt>
                <c:pt idx="6428">
                  <c:v>271310.33852408634</c:v>
                </c:pt>
                <c:pt idx="6429">
                  <c:v>271310.33852408634</c:v>
                </c:pt>
                <c:pt idx="6430">
                  <c:v>271310.33852408634</c:v>
                </c:pt>
                <c:pt idx="6431">
                  <c:v>271310.33852408634</c:v>
                </c:pt>
                <c:pt idx="6432">
                  <c:v>271310.33852408634</c:v>
                </c:pt>
                <c:pt idx="6433">
                  <c:v>271310.33852408634</c:v>
                </c:pt>
                <c:pt idx="6434">
                  <c:v>271310.33852408634</c:v>
                </c:pt>
                <c:pt idx="6435">
                  <c:v>271310.33852408634</c:v>
                </c:pt>
                <c:pt idx="6436">
                  <c:v>271310.33852408634</c:v>
                </c:pt>
                <c:pt idx="6437">
                  <c:v>271310.33852408634</c:v>
                </c:pt>
                <c:pt idx="6438">
                  <c:v>271310.33852408634</c:v>
                </c:pt>
                <c:pt idx="6439">
                  <c:v>271310.33852408634</c:v>
                </c:pt>
                <c:pt idx="6440">
                  <c:v>271310.33852408634</c:v>
                </c:pt>
                <c:pt idx="6441">
                  <c:v>271310.33852408634</c:v>
                </c:pt>
                <c:pt idx="6442">
                  <c:v>271310.33852408634</c:v>
                </c:pt>
                <c:pt idx="6443">
                  <c:v>271310.33852408634</c:v>
                </c:pt>
                <c:pt idx="6444">
                  <c:v>271310.33852408634</c:v>
                </c:pt>
                <c:pt idx="6445">
                  <c:v>271310.33852408634</c:v>
                </c:pt>
                <c:pt idx="6446">
                  <c:v>271310.33852408634</c:v>
                </c:pt>
                <c:pt idx="6447">
                  <c:v>271310.33852408634</c:v>
                </c:pt>
                <c:pt idx="6448">
                  <c:v>271310.33852408634</c:v>
                </c:pt>
                <c:pt idx="6449">
                  <c:v>271310.33852408634</c:v>
                </c:pt>
                <c:pt idx="6450">
                  <c:v>271310.33852408634</c:v>
                </c:pt>
                <c:pt idx="6451">
                  <c:v>271310.33852408634</c:v>
                </c:pt>
                <c:pt idx="6452">
                  <c:v>271310.33852408634</c:v>
                </c:pt>
                <c:pt idx="6453">
                  <c:v>271310.33852408634</c:v>
                </c:pt>
                <c:pt idx="6454">
                  <c:v>271310.33852408634</c:v>
                </c:pt>
                <c:pt idx="6455">
                  <c:v>271310.33852408634</c:v>
                </c:pt>
                <c:pt idx="6456">
                  <c:v>271310.33852408634</c:v>
                </c:pt>
                <c:pt idx="6457">
                  <c:v>271310.33852408634</c:v>
                </c:pt>
                <c:pt idx="6458">
                  <c:v>271310.33852408634</c:v>
                </c:pt>
                <c:pt idx="6459">
                  <c:v>271310.33852408634</c:v>
                </c:pt>
                <c:pt idx="6460">
                  <c:v>271310.33852408634</c:v>
                </c:pt>
                <c:pt idx="6461">
                  <c:v>271310.33852408634</c:v>
                </c:pt>
                <c:pt idx="6462">
                  <c:v>271310.33852408634</c:v>
                </c:pt>
                <c:pt idx="6463">
                  <c:v>271310.33852408634</c:v>
                </c:pt>
                <c:pt idx="6464">
                  <c:v>271310.33852408634</c:v>
                </c:pt>
                <c:pt idx="6465">
                  <c:v>271310.33852408634</c:v>
                </c:pt>
                <c:pt idx="6466">
                  <c:v>271310.33852408634</c:v>
                </c:pt>
                <c:pt idx="6467">
                  <c:v>271310.33852408634</c:v>
                </c:pt>
                <c:pt idx="6468">
                  <c:v>271310.33852408634</c:v>
                </c:pt>
                <c:pt idx="6469">
                  <c:v>271310.33852408634</c:v>
                </c:pt>
                <c:pt idx="6470">
                  <c:v>271310.33852408634</c:v>
                </c:pt>
                <c:pt idx="6471">
                  <c:v>271310.33852408634</c:v>
                </c:pt>
                <c:pt idx="6472">
                  <c:v>271310.33852408634</c:v>
                </c:pt>
                <c:pt idx="6473">
                  <c:v>271310.33852408634</c:v>
                </c:pt>
                <c:pt idx="6474">
                  <c:v>271310.33852408634</c:v>
                </c:pt>
                <c:pt idx="6475">
                  <c:v>271310.33852408634</c:v>
                </c:pt>
                <c:pt idx="6476">
                  <c:v>271310.33852408634</c:v>
                </c:pt>
                <c:pt idx="6477">
                  <c:v>271310.33852408634</c:v>
                </c:pt>
                <c:pt idx="6478">
                  <c:v>271310.33852408634</c:v>
                </c:pt>
                <c:pt idx="6479">
                  <c:v>271310.33852408634</c:v>
                </c:pt>
                <c:pt idx="6480">
                  <c:v>271310.33852408634</c:v>
                </c:pt>
                <c:pt idx="6481">
                  <c:v>271310.33852408634</c:v>
                </c:pt>
                <c:pt idx="6482">
                  <c:v>271310.33852408634</c:v>
                </c:pt>
                <c:pt idx="6483">
                  <c:v>271310.33852408634</c:v>
                </c:pt>
                <c:pt idx="6484">
                  <c:v>271310.33852408634</c:v>
                </c:pt>
                <c:pt idx="6485">
                  <c:v>271310.33852408634</c:v>
                </c:pt>
                <c:pt idx="6486">
                  <c:v>271310.33852408634</c:v>
                </c:pt>
                <c:pt idx="6487">
                  <c:v>271310.33852408634</c:v>
                </c:pt>
                <c:pt idx="6488">
                  <c:v>271310.33852408634</c:v>
                </c:pt>
                <c:pt idx="6489">
                  <c:v>271310.33852408634</c:v>
                </c:pt>
                <c:pt idx="6490">
                  <c:v>271310.33852408634</c:v>
                </c:pt>
                <c:pt idx="6491">
                  <c:v>271310.33852408634</c:v>
                </c:pt>
                <c:pt idx="6492">
                  <c:v>271310.33852408634</c:v>
                </c:pt>
                <c:pt idx="6493">
                  <c:v>271310.33852408634</c:v>
                </c:pt>
                <c:pt idx="6494">
                  <c:v>271310.33852408634</c:v>
                </c:pt>
                <c:pt idx="6495">
                  <c:v>271310.33852408634</c:v>
                </c:pt>
                <c:pt idx="6496">
                  <c:v>271310.33852408634</c:v>
                </c:pt>
                <c:pt idx="6497">
                  <c:v>271310.33852408634</c:v>
                </c:pt>
                <c:pt idx="6498">
                  <c:v>271310.33852408634</c:v>
                </c:pt>
                <c:pt idx="6499">
                  <c:v>271310.33852408634</c:v>
                </c:pt>
                <c:pt idx="6500">
                  <c:v>271310.33852408634</c:v>
                </c:pt>
                <c:pt idx="6501">
                  <c:v>271310.33852408634</c:v>
                </c:pt>
                <c:pt idx="6502">
                  <c:v>271310.33852408634</c:v>
                </c:pt>
                <c:pt idx="6503">
                  <c:v>271310.33852408634</c:v>
                </c:pt>
                <c:pt idx="6504">
                  <c:v>271310.33852408634</c:v>
                </c:pt>
                <c:pt idx="6505">
                  <c:v>271310.33852408634</c:v>
                </c:pt>
                <c:pt idx="6506">
                  <c:v>271310.33852408634</c:v>
                </c:pt>
                <c:pt idx="6507">
                  <c:v>271310.33852408634</c:v>
                </c:pt>
                <c:pt idx="6508">
                  <c:v>271310.33852408634</c:v>
                </c:pt>
                <c:pt idx="6509">
                  <c:v>271310.33852408634</c:v>
                </c:pt>
                <c:pt idx="6510">
                  <c:v>271310.33852408634</c:v>
                </c:pt>
                <c:pt idx="6511">
                  <c:v>271310.33852408634</c:v>
                </c:pt>
                <c:pt idx="6512">
                  <c:v>271310.33852408634</c:v>
                </c:pt>
                <c:pt idx="6513">
                  <c:v>271310.33852408634</c:v>
                </c:pt>
                <c:pt idx="6514">
                  <c:v>271310.33852408634</c:v>
                </c:pt>
                <c:pt idx="6515">
                  <c:v>271310.33852408634</c:v>
                </c:pt>
                <c:pt idx="6516">
                  <c:v>271310.33852408634</c:v>
                </c:pt>
                <c:pt idx="6517">
                  <c:v>271310.33852408634</c:v>
                </c:pt>
                <c:pt idx="6518">
                  <c:v>271310.33852408634</c:v>
                </c:pt>
                <c:pt idx="6519">
                  <c:v>271310.33852408634</c:v>
                </c:pt>
                <c:pt idx="6520">
                  <c:v>271310.33852408634</c:v>
                </c:pt>
                <c:pt idx="6521">
                  <c:v>271310.33852408634</c:v>
                </c:pt>
                <c:pt idx="6522">
                  <c:v>271310.33852408634</c:v>
                </c:pt>
                <c:pt idx="6523">
                  <c:v>271310.33852408634</c:v>
                </c:pt>
                <c:pt idx="6524">
                  <c:v>271310.33852408634</c:v>
                </c:pt>
                <c:pt idx="6525">
                  <c:v>271310.33852408634</c:v>
                </c:pt>
                <c:pt idx="6526">
                  <c:v>271310.33852408634</c:v>
                </c:pt>
                <c:pt idx="6527">
                  <c:v>271310.33852408634</c:v>
                </c:pt>
                <c:pt idx="6528">
                  <c:v>271310.33852408634</c:v>
                </c:pt>
                <c:pt idx="6529">
                  <c:v>271310.33852408634</c:v>
                </c:pt>
                <c:pt idx="6530">
                  <c:v>271310.33852408634</c:v>
                </c:pt>
                <c:pt idx="6531">
                  <c:v>271310.33852408634</c:v>
                </c:pt>
                <c:pt idx="6532">
                  <c:v>271310.33852408634</c:v>
                </c:pt>
                <c:pt idx="6533">
                  <c:v>271310.33852408634</c:v>
                </c:pt>
                <c:pt idx="6534">
                  <c:v>271310.33852408634</c:v>
                </c:pt>
                <c:pt idx="6535">
                  <c:v>271310.33852408634</c:v>
                </c:pt>
                <c:pt idx="6536">
                  <c:v>271310.33852408634</c:v>
                </c:pt>
                <c:pt idx="6537">
                  <c:v>271310.33852408634</c:v>
                </c:pt>
                <c:pt idx="6538">
                  <c:v>271310.33852408634</c:v>
                </c:pt>
                <c:pt idx="6539">
                  <c:v>271310.33852408634</c:v>
                </c:pt>
                <c:pt idx="6540">
                  <c:v>271310.33852408634</c:v>
                </c:pt>
                <c:pt idx="6541">
                  <c:v>271310.33852408634</c:v>
                </c:pt>
                <c:pt idx="6542">
                  <c:v>271310.33852408634</c:v>
                </c:pt>
                <c:pt idx="6543">
                  <c:v>271310.33852408634</c:v>
                </c:pt>
                <c:pt idx="6544">
                  <c:v>271310.33852408634</c:v>
                </c:pt>
                <c:pt idx="6545">
                  <c:v>271310.33852408634</c:v>
                </c:pt>
                <c:pt idx="6546">
                  <c:v>271310.33852408634</c:v>
                </c:pt>
                <c:pt idx="6547">
                  <c:v>271310.33852408634</c:v>
                </c:pt>
                <c:pt idx="6548">
                  <c:v>271310.33852408634</c:v>
                </c:pt>
                <c:pt idx="6549">
                  <c:v>271310.33852408634</c:v>
                </c:pt>
                <c:pt idx="6550">
                  <c:v>271310.33852408634</c:v>
                </c:pt>
                <c:pt idx="6551">
                  <c:v>271310.33852408634</c:v>
                </c:pt>
                <c:pt idx="6552">
                  <c:v>271310.33852408634</c:v>
                </c:pt>
                <c:pt idx="6553">
                  <c:v>271310.33852408634</c:v>
                </c:pt>
                <c:pt idx="6554">
                  <c:v>271310.33852408634</c:v>
                </c:pt>
                <c:pt idx="6555">
                  <c:v>271310.33852408634</c:v>
                </c:pt>
                <c:pt idx="6556">
                  <c:v>271310.33852408634</c:v>
                </c:pt>
                <c:pt idx="6557">
                  <c:v>271310.33852408634</c:v>
                </c:pt>
                <c:pt idx="6558">
                  <c:v>271310.33852408634</c:v>
                </c:pt>
                <c:pt idx="6559">
                  <c:v>271310.33852408634</c:v>
                </c:pt>
                <c:pt idx="6560">
                  <c:v>271310.33852408634</c:v>
                </c:pt>
                <c:pt idx="6561">
                  <c:v>271310.33852408634</c:v>
                </c:pt>
                <c:pt idx="6562">
                  <c:v>271310.33852408634</c:v>
                </c:pt>
                <c:pt idx="6563">
                  <c:v>271310.33852408634</c:v>
                </c:pt>
                <c:pt idx="6564">
                  <c:v>271310.33852408634</c:v>
                </c:pt>
                <c:pt idx="6565">
                  <c:v>271310.33852408634</c:v>
                </c:pt>
                <c:pt idx="6566">
                  <c:v>271310.33852408634</c:v>
                </c:pt>
                <c:pt idx="6567">
                  <c:v>271310.33852408634</c:v>
                </c:pt>
                <c:pt idx="6568">
                  <c:v>271310.33852408634</c:v>
                </c:pt>
                <c:pt idx="6569">
                  <c:v>271310.33852408634</c:v>
                </c:pt>
                <c:pt idx="6570">
                  <c:v>271310.33852408634</c:v>
                </c:pt>
                <c:pt idx="6571">
                  <c:v>271310.33852408634</c:v>
                </c:pt>
                <c:pt idx="6572">
                  <c:v>271310.33852408634</c:v>
                </c:pt>
                <c:pt idx="6573">
                  <c:v>271310.33852408634</c:v>
                </c:pt>
                <c:pt idx="6574">
                  <c:v>271310.33852408634</c:v>
                </c:pt>
                <c:pt idx="6575">
                  <c:v>271310.33852408634</c:v>
                </c:pt>
                <c:pt idx="6576">
                  <c:v>271310.33852408634</c:v>
                </c:pt>
                <c:pt idx="6577">
                  <c:v>271310.33852408634</c:v>
                </c:pt>
                <c:pt idx="6578">
                  <c:v>271310.33852408634</c:v>
                </c:pt>
                <c:pt idx="6579">
                  <c:v>271310.33852408634</c:v>
                </c:pt>
                <c:pt idx="6580">
                  <c:v>271310.33852408634</c:v>
                </c:pt>
                <c:pt idx="6581">
                  <c:v>271310.33852408634</c:v>
                </c:pt>
                <c:pt idx="6582">
                  <c:v>271310.33852408634</c:v>
                </c:pt>
                <c:pt idx="6583">
                  <c:v>271310.33852408634</c:v>
                </c:pt>
                <c:pt idx="6584">
                  <c:v>271310.33852408634</c:v>
                </c:pt>
                <c:pt idx="6585">
                  <c:v>271310.33852408634</c:v>
                </c:pt>
                <c:pt idx="6586">
                  <c:v>271310.33852408634</c:v>
                </c:pt>
                <c:pt idx="6587">
                  <c:v>271310.33852408634</c:v>
                </c:pt>
                <c:pt idx="6588">
                  <c:v>271310.33852408634</c:v>
                </c:pt>
                <c:pt idx="6589">
                  <c:v>271310.33852408634</c:v>
                </c:pt>
                <c:pt idx="6590">
                  <c:v>271310.33852408634</c:v>
                </c:pt>
                <c:pt idx="6591">
                  <c:v>271310.33852408634</c:v>
                </c:pt>
                <c:pt idx="6592">
                  <c:v>271310.33852408634</c:v>
                </c:pt>
                <c:pt idx="6593">
                  <c:v>271310.33852408634</c:v>
                </c:pt>
                <c:pt idx="6594">
                  <c:v>271310.33852408634</c:v>
                </c:pt>
                <c:pt idx="6595">
                  <c:v>271310.33852408634</c:v>
                </c:pt>
                <c:pt idx="6596">
                  <c:v>271310.33852408634</c:v>
                </c:pt>
                <c:pt idx="6597">
                  <c:v>271310.33852408634</c:v>
                </c:pt>
                <c:pt idx="6598">
                  <c:v>271310.33852408634</c:v>
                </c:pt>
                <c:pt idx="6599">
                  <c:v>271310.33852408634</c:v>
                </c:pt>
                <c:pt idx="6600">
                  <c:v>271310.33852408634</c:v>
                </c:pt>
                <c:pt idx="6601">
                  <c:v>271310.33852408634</c:v>
                </c:pt>
                <c:pt idx="6602">
                  <c:v>271310.33852408634</c:v>
                </c:pt>
                <c:pt idx="6603">
                  <c:v>271310.33852408634</c:v>
                </c:pt>
                <c:pt idx="6604">
                  <c:v>271310.33852408634</c:v>
                </c:pt>
                <c:pt idx="6605">
                  <c:v>271310.33852408634</c:v>
                </c:pt>
                <c:pt idx="6606">
                  <c:v>271310.33852408634</c:v>
                </c:pt>
                <c:pt idx="6607">
                  <c:v>271310.33852408634</c:v>
                </c:pt>
                <c:pt idx="6608">
                  <c:v>271310.33852408634</c:v>
                </c:pt>
                <c:pt idx="6609">
                  <c:v>271310.33852408634</c:v>
                </c:pt>
                <c:pt idx="6610">
                  <c:v>271310.33852408634</c:v>
                </c:pt>
                <c:pt idx="6611">
                  <c:v>271310.33852408634</c:v>
                </c:pt>
                <c:pt idx="6612">
                  <c:v>271310.33852408634</c:v>
                </c:pt>
                <c:pt idx="6613">
                  <c:v>271310.33852408634</c:v>
                </c:pt>
                <c:pt idx="6614">
                  <c:v>271310.33852408634</c:v>
                </c:pt>
                <c:pt idx="6615">
                  <c:v>271310.33852408634</c:v>
                </c:pt>
                <c:pt idx="6616">
                  <c:v>271310.33852408634</c:v>
                </c:pt>
                <c:pt idx="6617">
                  <c:v>271310.33852408634</c:v>
                </c:pt>
                <c:pt idx="6618">
                  <c:v>271310.33852408634</c:v>
                </c:pt>
                <c:pt idx="6619">
                  <c:v>271310.33852408634</c:v>
                </c:pt>
                <c:pt idx="6620">
                  <c:v>271310.33852408634</c:v>
                </c:pt>
                <c:pt idx="6621">
                  <c:v>271310.33852408634</c:v>
                </c:pt>
                <c:pt idx="6622">
                  <c:v>271310.33852408634</c:v>
                </c:pt>
                <c:pt idx="6623">
                  <c:v>271310.33852408634</c:v>
                </c:pt>
                <c:pt idx="6624">
                  <c:v>271310.33852408634</c:v>
                </c:pt>
                <c:pt idx="6625">
                  <c:v>271310.33852408634</c:v>
                </c:pt>
                <c:pt idx="6626">
                  <c:v>271310.33852408634</c:v>
                </c:pt>
                <c:pt idx="6627">
                  <c:v>271310.33852408634</c:v>
                </c:pt>
                <c:pt idx="6628">
                  <c:v>271310.33852408634</c:v>
                </c:pt>
                <c:pt idx="6629">
                  <c:v>271310.33852408634</c:v>
                </c:pt>
                <c:pt idx="6630">
                  <c:v>271310.33852408634</c:v>
                </c:pt>
                <c:pt idx="6631">
                  <c:v>271310.33852408634</c:v>
                </c:pt>
                <c:pt idx="6632">
                  <c:v>271310.33852408634</c:v>
                </c:pt>
                <c:pt idx="6633">
                  <c:v>271310.33852408634</c:v>
                </c:pt>
                <c:pt idx="6634">
                  <c:v>271310.33852408634</c:v>
                </c:pt>
                <c:pt idx="6635">
                  <c:v>271310.33852408634</c:v>
                </c:pt>
                <c:pt idx="6636">
                  <c:v>271310.33852408634</c:v>
                </c:pt>
                <c:pt idx="6637">
                  <c:v>271310.33852408634</c:v>
                </c:pt>
                <c:pt idx="6638">
                  <c:v>271310.33852408634</c:v>
                </c:pt>
                <c:pt idx="6639">
                  <c:v>271310.33852408634</c:v>
                </c:pt>
                <c:pt idx="6640">
                  <c:v>271310.33852408634</c:v>
                </c:pt>
                <c:pt idx="6641">
                  <c:v>271310.33852408634</c:v>
                </c:pt>
                <c:pt idx="6642">
                  <c:v>271310.33852408634</c:v>
                </c:pt>
                <c:pt idx="6643">
                  <c:v>271310.33852408634</c:v>
                </c:pt>
                <c:pt idx="6644">
                  <c:v>271310.33852408634</c:v>
                </c:pt>
                <c:pt idx="6645">
                  <c:v>271310.33852408634</c:v>
                </c:pt>
                <c:pt idx="6646">
                  <c:v>271310.33852408634</c:v>
                </c:pt>
                <c:pt idx="6647">
                  <c:v>271310.33852408634</c:v>
                </c:pt>
                <c:pt idx="6648">
                  <c:v>271310.33852408634</c:v>
                </c:pt>
                <c:pt idx="6649">
                  <c:v>271310.33852408634</c:v>
                </c:pt>
                <c:pt idx="6650">
                  <c:v>271310.33852408634</c:v>
                </c:pt>
                <c:pt idx="6651">
                  <c:v>271310.33852408634</c:v>
                </c:pt>
                <c:pt idx="6652">
                  <c:v>271310.33852408634</c:v>
                </c:pt>
                <c:pt idx="6653">
                  <c:v>271310.33852408634</c:v>
                </c:pt>
                <c:pt idx="6654">
                  <c:v>271310.33852408634</c:v>
                </c:pt>
                <c:pt idx="6655">
                  <c:v>271310.33852408634</c:v>
                </c:pt>
                <c:pt idx="6656">
                  <c:v>271310.33852408634</c:v>
                </c:pt>
                <c:pt idx="6657">
                  <c:v>271310.33852408634</c:v>
                </c:pt>
                <c:pt idx="6658">
                  <c:v>271310.33852408634</c:v>
                </c:pt>
                <c:pt idx="6659">
                  <c:v>271310.33852408634</c:v>
                </c:pt>
                <c:pt idx="6660">
                  <c:v>271310.33852408634</c:v>
                </c:pt>
                <c:pt idx="6661">
                  <c:v>271310.33852408634</c:v>
                </c:pt>
                <c:pt idx="6662">
                  <c:v>271310.33852408634</c:v>
                </c:pt>
                <c:pt idx="6663">
                  <c:v>271310.33852408634</c:v>
                </c:pt>
                <c:pt idx="6664">
                  <c:v>271310.33852408634</c:v>
                </c:pt>
                <c:pt idx="6665">
                  <c:v>271310.33852408634</c:v>
                </c:pt>
                <c:pt idx="6666">
                  <c:v>271310.33852408634</c:v>
                </c:pt>
                <c:pt idx="6667">
                  <c:v>271310.33852408634</c:v>
                </c:pt>
                <c:pt idx="6668">
                  <c:v>271310.33852408634</c:v>
                </c:pt>
                <c:pt idx="6669">
                  <c:v>271310.33852408634</c:v>
                </c:pt>
                <c:pt idx="6670">
                  <c:v>271310.33852408634</c:v>
                </c:pt>
                <c:pt idx="6671">
                  <c:v>271310.33852408634</c:v>
                </c:pt>
                <c:pt idx="6672">
                  <c:v>271310.33852408634</c:v>
                </c:pt>
                <c:pt idx="6673">
                  <c:v>271310.33852408634</c:v>
                </c:pt>
                <c:pt idx="6674">
                  <c:v>271310.33852408634</c:v>
                </c:pt>
                <c:pt idx="6675">
                  <c:v>271310.33852408634</c:v>
                </c:pt>
                <c:pt idx="6676">
                  <c:v>271310.33852408634</c:v>
                </c:pt>
                <c:pt idx="6677">
                  <c:v>271310.33852408634</c:v>
                </c:pt>
                <c:pt idx="6678">
                  <c:v>271310.33852408634</c:v>
                </c:pt>
                <c:pt idx="6679">
                  <c:v>271310.33852408634</c:v>
                </c:pt>
                <c:pt idx="6680">
                  <c:v>271310.33852408634</c:v>
                </c:pt>
                <c:pt idx="6681">
                  <c:v>271310.33852408634</c:v>
                </c:pt>
                <c:pt idx="6682">
                  <c:v>271310.33852408634</c:v>
                </c:pt>
                <c:pt idx="6683">
                  <c:v>271310.33852408634</c:v>
                </c:pt>
                <c:pt idx="6684">
                  <c:v>271310.33852408634</c:v>
                </c:pt>
                <c:pt idx="6685">
                  <c:v>271310.33852408634</c:v>
                </c:pt>
                <c:pt idx="6686">
                  <c:v>271310.33852408634</c:v>
                </c:pt>
                <c:pt idx="6687">
                  <c:v>271310.33852408634</c:v>
                </c:pt>
                <c:pt idx="6688">
                  <c:v>271310.33852408634</c:v>
                </c:pt>
                <c:pt idx="6689">
                  <c:v>271310.33852408634</c:v>
                </c:pt>
                <c:pt idx="6690">
                  <c:v>271310.33852408634</c:v>
                </c:pt>
                <c:pt idx="6691">
                  <c:v>271310.33852408634</c:v>
                </c:pt>
                <c:pt idx="6692">
                  <c:v>271310.33852408634</c:v>
                </c:pt>
                <c:pt idx="6693">
                  <c:v>271310.33852408634</c:v>
                </c:pt>
                <c:pt idx="6694">
                  <c:v>271310.33852408634</c:v>
                </c:pt>
                <c:pt idx="6695">
                  <c:v>271310.33852408634</c:v>
                </c:pt>
                <c:pt idx="6696">
                  <c:v>271310.33852408634</c:v>
                </c:pt>
                <c:pt idx="6697">
                  <c:v>271310.33852408634</c:v>
                </c:pt>
                <c:pt idx="6698">
                  <c:v>271310.33852408634</c:v>
                </c:pt>
                <c:pt idx="6699">
                  <c:v>271310.33852408634</c:v>
                </c:pt>
                <c:pt idx="6700">
                  <c:v>271310.33852408634</c:v>
                </c:pt>
                <c:pt idx="6701">
                  <c:v>271310.33852408634</c:v>
                </c:pt>
                <c:pt idx="6702">
                  <c:v>271310.33852408634</c:v>
                </c:pt>
                <c:pt idx="6703">
                  <c:v>271310.33852408634</c:v>
                </c:pt>
                <c:pt idx="6704">
                  <c:v>271310.33852408634</c:v>
                </c:pt>
                <c:pt idx="6705">
                  <c:v>271310.33852408634</c:v>
                </c:pt>
                <c:pt idx="6706">
                  <c:v>271310.33852408634</c:v>
                </c:pt>
                <c:pt idx="6707">
                  <c:v>271310.33852408634</c:v>
                </c:pt>
                <c:pt idx="6708">
                  <c:v>271310.33852408634</c:v>
                </c:pt>
                <c:pt idx="6709">
                  <c:v>271310.33852408634</c:v>
                </c:pt>
                <c:pt idx="6710">
                  <c:v>271310.33852408634</c:v>
                </c:pt>
                <c:pt idx="6711">
                  <c:v>271310.33852408634</c:v>
                </c:pt>
                <c:pt idx="6712">
                  <c:v>271310.33852408634</c:v>
                </c:pt>
                <c:pt idx="6713">
                  <c:v>271310.33852408634</c:v>
                </c:pt>
                <c:pt idx="6714">
                  <c:v>271310.33852408634</c:v>
                </c:pt>
                <c:pt idx="6715">
                  <c:v>271310.33852408634</c:v>
                </c:pt>
                <c:pt idx="6716">
                  <c:v>271310.33852408634</c:v>
                </c:pt>
                <c:pt idx="6717">
                  <c:v>271310.33852408634</c:v>
                </c:pt>
                <c:pt idx="6718">
                  <c:v>271310.33852408634</c:v>
                </c:pt>
                <c:pt idx="6719">
                  <c:v>271310.33852408634</c:v>
                </c:pt>
                <c:pt idx="6720">
                  <c:v>271310.33852408634</c:v>
                </c:pt>
                <c:pt idx="6721">
                  <c:v>271310.33852408634</c:v>
                </c:pt>
                <c:pt idx="6722">
                  <c:v>271310.33852408634</c:v>
                </c:pt>
                <c:pt idx="6723">
                  <c:v>271310.33852408634</c:v>
                </c:pt>
                <c:pt idx="6724">
                  <c:v>271310.33852408634</c:v>
                </c:pt>
                <c:pt idx="6725">
                  <c:v>271310.33852408634</c:v>
                </c:pt>
                <c:pt idx="6726">
                  <c:v>271310.33852408634</c:v>
                </c:pt>
                <c:pt idx="6727">
                  <c:v>271310.33852408634</c:v>
                </c:pt>
                <c:pt idx="6728">
                  <c:v>271310.33852408634</c:v>
                </c:pt>
                <c:pt idx="6729">
                  <c:v>271310.33852408634</c:v>
                </c:pt>
                <c:pt idx="6730">
                  <c:v>271310.33852408634</c:v>
                </c:pt>
                <c:pt idx="6731">
                  <c:v>271310.33852408634</c:v>
                </c:pt>
                <c:pt idx="6732">
                  <c:v>271310.33852408634</c:v>
                </c:pt>
                <c:pt idx="6733">
                  <c:v>271310.33852408634</c:v>
                </c:pt>
                <c:pt idx="6734">
                  <c:v>271310.33852408634</c:v>
                </c:pt>
                <c:pt idx="6735">
                  <c:v>271310.33852408634</c:v>
                </c:pt>
                <c:pt idx="6736">
                  <c:v>271310.33852408634</c:v>
                </c:pt>
                <c:pt idx="6737">
                  <c:v>271310.33852408634</c:v>
                </c:pt>
                <c:pt idx="6738">
                  <c:v>271310.33852408634</c:v>
                </c:pt>
                <c:pt idx="6739">
                  <c:v>271310.33852408634</c:v>
                </c:pt>
                <c:pt idx="6740">
                  <c:v>271310.33852408634</c:v>
                </c:pt>
                <c:pt idx="6741">
                  <c:v>271310.33852408634</c:v>
                </c:pt>
                <c:pt idx="6742">
                  <c:v>271310.33852408634</c:v>
                </c:pt>
                <c:pt idx="6743">
                  <c:v>271310.33852408634</c:v>
                </c:pt>
                <c:pt idx="6744">
                  <c:v>271310.33852408634</c:v>
                </c:pt>
                <c:pt idx="6745">
                  <c:v>271310.33852408634</c:v>
                </c:pt>
                <c:pt idx="6746">
                  <c:v>271310.33852408634</c:v>
                </c:pt>
                <c:pt idx="6747">
                  <c:v>271310.33852408634</c:v>
                </c:pt>
                <c:pt idx="6748">
                  <c:v>271310.33852408634</c:v>
                </c:pt>
                <c:pt idx="6749">
                  <c:v>271310.33852408634</c:v>
                </c:pt>
                <c:pt idx="6750">
                  <c:v>271310.33852408634</c:v>
                </c:pt>
                <c:pt idx="6751">
                  <c:v>271310.33852408634</c:v>
                </c:pt>
                <c:pt idx="6752">
                  <c:v>271310.33852408634</c:v>
                </c:pt>
                <c:pt idx="6753">
                  <c:v>271310.33852408634</c:v>
                </c:pt>
                <c:pt idx="6754">
                  <c:v>271310.33852408634</c:v>
                </c:pt>
                <c:pt idx="6755">
                  <c:v>271310.33852408634</c:v>
                </c:pt>
                <c:pt idx="6756">
                  <c:v>271310.33852408634</c:v>
                </c:pt>
                <c:pt idx="6757">
                  <c:v>271310.33852408634</c:v>
                </c:pt>
                <c:pt idx="6758">
                  <c:v>271310.33852408634</c:v>
                </c:pt>
                <c:pt idx="6759">
                  <c:v>271310.33852408634</c:v>
                </c:pt>
                <c:pt idx="6760">
                  <c:v>271310.33852408634</c:v>
                </c:pt>
                <c:pt idx="6761">
                  <c:v>271310.33852408634</c:v>
                </c:pt>
                <c:pt idx="6762">
                  <c:v>271310.33852408634</c:v>
                </c:pt>
                <c:pt idx="6763">
                  <c:v>271310.33852408634</c:v>
                </c:pt>
                <c:pt idx="6764">
                  <c:v>271310.33852408634</c:v>
                </c:pt>
                <c:pt idx="6765">
                  <c:v>271310.33852408634</c:v>
                </c:pt>
                <c:pt idx="6766">
                  <c:v>271310.33852408634</c:v>
                </c:pt>
                <c:pt idx="6767">
                  <c:v>271310.33852408634</c:v>
                </c:pt>
                <c:pt idx="6768">
                  <c:v>271310.33852408634</c:v>
                </c:pt>
                <c:pt idx="6769">
                  <c:v>271310.33852408634</c:v>
                </c:pt>
                <c:pt idx="6770">
                  <c:v>271310.33852408634</c:v>
                </c:pt>
                <c:pt idx="6771">
                  <c:v>271310.33852408634</c:v>
                </c:pt>
                <c:pt idx="6772">
                  <c:v>271310.33852408634</c:v>
                </c:pt>
                <c:pt idx="6773">
                  <c:v>271310.33852408634</c:v>
                </c:pt>
                <c:pt idx="6774">
                  <c:v>271310.33852408634</c:v>
                </c:pt>
                <c:pt idx="6775">
                  <c:v>271310.33852408634</c:v>
                </c:pt>
                <c:pt idx="6776">
                  <c:v>271310.33852408634</c:v>
                </c:pt>
                <c:pt idx="6777">
                  <c:v>271310.33852408634</c:v>
                </c:pt>
                <c:pt idx="6778">
                  <c:v>271310.33852408634</c:v>
                </c:pt>
                <c:pt idx="6779">
                  <c:v>271310.33852408634</c:v>
                </c:pt>
                <c:pt idx="6780">
                  <c:v>271310.33852408634</c:v>
                </c:pt>
                <c:pt idx="6781">
                  <c:v>271310.33852408634</c:v>
                </c:pt>
                <c:pt idx="6782">
                  <c:v>271310.33852408634</c:v>
                </c:pt>
                <c:pt idx="6783">
                  <c:v>271310.33852408634</c:v>
                </c:pt>
                <c:pt idx="6784">
                  <c:v>271310.33852408634</c:v>
                </c:pt>
                <c:pt idx="6785">
                  <c:v>271310.33852408634</c:v>
                </c:pt>
                <c:pt idx="6786">
                  <c:v>271310.33852408634</c:v>
                </c:pt>
                <c:pt idx="6787">
                  <c:v>271310.33852408634</c:v>
                </c:pt>
                <c:pt idx="6788">
                  <c:v>271310.33852408634</c:v>
                </c:pt>
                <c:pt idx="6789">
                  <c:v>271310.33852408634</c:v>
                </c:pt>
                <c:pt idx="6790">
                  <c:v>271310.33852408634</c:v>
                </c:pt>
                <c:pt idx="6791">
                  <c:v>271310.33852408634</c:v>
                </c:pt>
                <c:pt idx="6792">
                  <c:v>271310.33852408634</c:v>
                </c:pt>
                <c:pt idx="6793">
                  <c:v>271310.33852408634</c:v>
                </c:pt>
                <c:pt idx="6794">
                  <c:v>271310.33852408634</c:v>
                </c:pt>
                <c:pt idx="6795">
                  <c:v>271310.33852408634</c:v>
                </c:pt>
                <c:pt idx="6796">
                  <c:v>271310.33852408634</c:v>
                </c:pt>
                <c:pt idx="6797">
                  <c:v>271310.33852408634</c:v>
                </c:pt>
                <c:pt idx="6798">
                  <c:v>271310.33852408634</c:v>
                </c:pt>
                <c:pt idx="6799">
                  <c:v>271310.33852408634</c:v>
                </c:pt>
                <c:pt idx="6800">
                  <c:v>271310.33852408634</c:v>
                </c:pt>
                <c:pt idx="6801">
                  <c:v>271310.33852408634</c:v>
                </c:pt>
                <c:pt idx="6802">
                  <c:v>271310.33852408634</c:v>
                </c:pt>
                <c:pt idx="6803">
                  <c:v>271310.33852408634</c:v>
                </c:pt>
                <c:pt idx="6804">
                  <c:v>271310.33852408634</c:v>
                </c:pt>
                <c:pt idx="6805">
                  <c:v>271310.33852408634</c:v>
                </c:pt>
                <c:pt idx="6806">
                  <c:v>271310.33852408634</c:v>
                </c:pt>
                <c:pt idx="6807">
                  <c:v>271310.33852408634</c:v>
                </c:pt>
                <c:pt idx="6808">
                  <c:v>271310.33852408634</c:v>
                </c:pt>
                <c:pt idx="6809">
                  <c:v>271310.33852408634</c:v>
                </c:pt>
                <c:pt idx="6810">
                  <c:v>271310.33852408634</c:v>
                </c:pt>
                <c:pt idx="6811">
                  <c:v>271310.33852408634</c:v>
                </c:pt>
                <c:pt idx="6812">
                  <c:v>271310.33852408634</c:v>
                </c:pt>
                <c:pt idx="6813">
                  <c:v>271310.33852408634</c:v>
                </c:pt>
                <c:pt idx="6814">
                  <c:v>271310.33852408634</c:v>
                </c:pt>
                <c:pt idx="6815">
                  <c:v>271310.33852408634</c:v>
                </c:pt>
                <c:pt idx="6816">
                  <c:v>271310.33852408634</c:v>
                </c:pt>
                <c:pt idx="6817">
                  <c:v>271310.33852408634</c:v>
                </c:pt>
                <c:pt idx="6818">
                  <c:v>271310.33852408634</c:v>
                </c:pt>
                <c:pt idx="6819">
                  <c:v>271310.33852408634</c:v>
                </c:pt>
                <c:pt idx="6820">
                  <c:v>271310.33852408634</c:v>
                </c:pt>
                <c:pt idx="6821">
                  <c:v>271310.33852408634</c:v>
                </c:pt>
                <c:pt idx="6822">
                  <c:v>271310.33852408634</c:v>
                </c:pt>
                <c:pt idx="6823">
                  <c:v>271310.33852408634</c:v>
                </c:pt>
                <c:pt idx="6824">
                  <c:v>271310.33852408634</c:v>
                </c:pt>
                <c:pt idx="6825">
                  <c:v>271310.33852408634</c:v>
                </c:pt>
                <c:pt idx="6826">
                  <c:v>271310.33852408634</c:v>
                </c:pt>
                <c:pt idx="6827">
                  <c:v>271310.33852408634</c:v>
                </c:pt>
                <c:pt idx="6828">
                  <c:v>271310.33852408634</c:v>
                </c:pt>
                <c:pt idx="6829">
                  <c:v>271310.33852408634</c:v>
                </c:pt>
                <c:pt idx="6830">
                  <c:v>271310.33852408634</c:v>
                </c:pt>
                <c:pt idx="6831">
                  <c:v>271310.33852408634</c:v>
                </c:pt>
                <c:pt idx="6832">
                  <c:v>271310.33852408634</c:v>
                </c:pt>
                <c:pt idx="6833">
                  <c:v>271310.33852408634</c:v>
                </c:pt>
                <c:pt idx="6834">
                  <c:v>271310.33852408634</c:v>
                </c:pt>
                <c:pt idx="6835">
                  <c:v>271310.33852408634</c:v>
                </c:pt>
                <c:pt idx="6836">
                  <c:v>271310.33852408634</c:v>
                </c:pt>
                <c:pt idx="6837">
                  <c:v>271310.33852408634</c:v>
                </c:pt>
                <c:pt idx="6838">
                  <c:v>271310.33852408634</c:v>
                </c:pt>
                <c:pt idx="6839">
                  <c:v>271310.33852408634</c:v>
                </c:pt>
                <c:pt idx="6840">
                  <c:v>271310.33852408634</c:v>
                </c:pt>
                <c:pt idx="6841">
                  <c:v>271310.33852408634</c:v>
                </c:pt>
                <c:pt idx="6842">
                  <c:v>271310.33852408634</c:v>
                </c:pt>
                <c:pt idx="6843">
                  <c:v>271310.33852408634</c:v>
                </c:pt>
                <c:pt idx="6844">
                  <c:v>271310.33852408634</c:v>
                </c:pt>
                <c:pt idx="6845">
                  <c:v>271310.33852408634</c:v>
                </c:pt>
                <c:pt idx="6846">
                  <c:v>271310.33852408634</c:v>
                </c:pt>
                <c:pt idx="6847">
                  <c:v>271310.33852408634</c:v>
                </c:pt>
                <c:pt idx="6848">
                  <c:v>271310.33852408634</c:v>
                </c:pt>
                <c:pt idx="6849">
                  <c:v>271310.33852408634</c:v>
                </c:pt>
                <c:pt idx="6850">
                  <c:v>271310.33852408634</c:v>
                </c:pt>
                <c:pt idx="6851">
                  <c:v>271310.33852408634</c:v>
                </c:pt>
                <c:pt idx="6852">
                  <c:v>271310.33852408634</c:v>
                </c:pt>
                <c:pt idx="6853">
                  <c:v>271310.33852408634</c:v>
                </c:pt>
                <c:pt idx="6854">
                  <c:v>271310.33852408634</c:v>
                </c:pt>
                <c:pt idx="6855">
                  <c:v>271310.33852408634</c:v>
                </c:pt>
                <c:pt idx="6856">
                  <c:v>271310.33852408634</c:v>
                </c:pt>
                <c:pt idx="6857">
                  <c:v>271310.33852408634</c:v>
                </c:pt>
                <c:pt idx="6858">
                  <c:v>271310.33852408634</c:v>
                </c:pt>
                <c:pt idx="6859">
                  <c:v>271310.33852408634</c:v>
                </c:pt>
                <c:pt idx="6860">
                  <c:v>271310.33852408634</c:v>
                </c:pt>
                <c:pt idx="6861">
                  <c:v>271310.33852408634</c:v>
                </c:pt>
                <c:pt idx="6862">
                  <c:v>271310.33852408634</c:v>
                </c:pt>
                <c:pt idx="6863">
                  <c:v>271310.33852408634</c:v>
                </c:pt>
                <c:pt idx="6864">
                  <c:v>271310.33852408634</c:v>
                </c:pt>
                <c:pt idx="6865">
                  <c:v>271310.33852408634</c:v>
                </c:pt>
                <c:pt idx="6866">
                  <c:v>271310.33852408634</c:v>
                </c:pt>
                <c:pt idx="6867">
                  <c:v>271310.33852408634</c:v>
                </c:pt>
                <c:pt idx="6868">
                  <c:v>271310.33852408634</c:v>
                </c:pt>
                <c:pt idx="6869">
                  <c:v>271310.33852408634</c:v>
                </c:pt>
                <c:pt idx="6870">
                  <c:v>271310.33852408634</c:v>
                </c:pt>
                <c:pt idx="6871">
                  <c:v>271310.33852408634</c:v>
                </c:pt>
                <c:pt idx="6872">
                  <c:v>271310.33852408634</c:v>
                </c:pt>
                <c:pt idx="6873">
                  <c:v>271310.33852408634</c:v>
                </c:pt>
                <c:pt idx="6874">
                  <c:v>271310.33852408634</c:v>
                </c:pt>
                <c:pt idx="6875">
                  <c:v>271310.33852408634</c:v>
                </c:pt>
                <c:pt idx="6876">
                  <c:v>271310.33852408634</c:v>
                </c:pt>
                <c:pt idx="6877">
                  <c:v>271310.33852408634</c:v>
                </c:pt>
                <c:pt idx="6878">
                  <c:v>271310.33852408634</c:v>
                </c:pt>
                <c:pt idx="6879">
                  <c:v>271310.33852408634</c:v>
                </c:pt>
                <c:pt idx="6880">
                  <c:v>271310.33852408634</c:v>
                </c:pt>
                <c:pt idx="6881">
                  <c:v>271310.33852408634</c:v>
                </c:pt>
                <c:pt idx="6882">
                  <c:v>271310.33852408634</c:v>
                </c:pt>
                <c:pt idx="6883">
                  <c:v>271310.33852408634</c:v>
                </c:pt>
                <c:pt idx="6884">
                  <c:v>271310.33852408634</c:v>
                </c:pt>
                <c:pt idx="6885">
                  <c:v>271310.33852408634</c:v>
                </c:pt>
                <c:pt idx="6886">
                  <c:v>271310.33852408634</c:v>
                </c:pt>
                <c:pt idx="6887">
                  <c:v>271310.33852408634</c:v>
                </c:pt>
                <c:pt idx="6888">
                  <c:v>271310.33852408634</c:v>
                </c:pt>
                <c:pt idx="6889">
                  <c:v>271310.33852408634</c:v>
                </c:pt>
                <c:pt idx="6890">
                  <c:v>271310.33852408634</c:v>
                </c:pt>
                <c:pt idx="6891">
                  <c:v>271310.33852408634</c:v>
                </c:pt>
                <c:pt idx="6892">
                  <c:v>271310.33852408634</c:v>
                </c:pt>
                <c:pt idx="6893">
                  <c:v>271310.33852408634</c:v>
                </c:pt>
                <c:pt idx="6894">
                  <c:v>271310.33852408634</c:v>
                </c:pt>
                <c:pt idx="6895">
                  <c:v>271310.33852408634</c:v>
                </c:pt>
                <c:pt idx="6896">
                  <c:v>271310.33852408634</c:v>
                </c:pt>
                <c:pt idx="6897">
                  <c:v>271310.33852408634</c:v>
                </c:pt>
                <c:pt idx="6898">
                  <c:v>271310.33852408634</c:v>
                </c:pt>
                <c:pt idx="6899">
                  <c:v>271310.33852408634</c:v>
                </c:pt>
                <c:pt idx="6900">
                  <c:v>271310.33852408634</c:v>
                </c:pt>
                <c:pt idx="6901">
                  <c:v>271310.33852408634</c:v>
                </c:pt>
                <c:pt idx="6902">
                  <c:v>271310.33852408634</c:v>
                </c:pt>
                <c:pt idx="6903">
                  <c:v>271310.33852408634</c:v>
                </c:pt>
                <c:pt idx="6904">
                  <c:v>271310.33852408634</c:v>
                </c:pt>
                <c:pt idx="6905">
                  <c:v>271310.33852408634</c:v>
                </c:pt>
                <c:pt idx="6906">
                  <c:v>271310.33852408634</c:v>
                </c:pt>
                <c:pt idx="6907">
                  <c:v>271310.33852408634</c:v>
                </c:pt>
                <c:pt idx="6908">
                  <c:v>271310.33852408634</c:v>
                </c:pt>
                <c:pt idx="6909">
                  <c:v>271310.33852408634</c:v>
                </c:pt>
                <c:pt idx="6910">
                  <c:v>271310.33852408634</c:v>
                </c:pt>
                <c:pt idx="6911">
                  <c:v>271310.33852408634</c:v>
                </c:pt>
                <c:pt idx="6912">
                  <c:v>271310.33852408634</c:v>
                </c:pt>
                <c:pt idx="6913">
                  <c:v>271310.33852408634</c:v>
                </c:pt>
                <c:pt idx="6914">
                  <c:v>271310.33852408634</c:v>
                </c:pt>
                <c:pt idx="6915">
                  <c:v>271310.33852408634</c:v>
                </c:pt>
                <c:pt idx="6916">
                  <c:v>271310.33852408634</c:v>
                </c:pt>
                <c:pt idx="6917">
                  <c:v>271310.33852408634</c:v>
                </c:pt>
                <c:pt idx="6918">
                  <c:v>271310.33852408634</c:v>
                </c:pt>
                <c:pt idx="6919">
                  <c:v>271310.33852408634</c:v>
                </c:pt>
                <c:pt idx="6920">
                  <c:v>271310.33852408634</c:v>
                </c:pt>
                <c:pt idx="6921">
                  <c:v>271310.33852408634</c:v>
                </c:pt>
                <c:pt idx="6922">
                  <c:v>271310.33852408634</c:v>
                </c:pt>
                <c:pt idx="6923">
                  <c:v>271310.33852408634</c:v>
                </c:pt>
                <c:pt idx="6924">
                  <c:v>271310.33852408634</c:v>
                </c:pt>
                <c:pt idx="6925">
                  <c:v>271310.33852408634</c:v>
                </c:pt>
                <c:pt idx="6926">
                  <c:v>271310.33852408634</c:v>
                </c:pt>
                <c:pt idx="6927">
                  <c:v>271310.33852408634</c:v>
                </c:pt>
                <c:pt idx="6928">
                  <c:v>271310.33852408634</c:v>
                </c:pt>
                <c:pt idx="6929">
                  <c:v>271310.33852408634</c:v>
                </c:pt>
                <c:pt idx="6930">
                  <c:v>271310.33852408634</c:v>
                </c:pt>
                <c:pt idx="6931">
                  <c:v>271310.33852408634</c:v>
                </c:pt>
                <c:pt idx="6932">
                  <c:v>271310.33852408634</c:v>
                </c:pt>
                <c:pt idx="6933">
                  <c:v>271310.33852408634</c:v>
                </c:pt>
                <c:pt idx="6934">
                  <c:v>271310.33852408634</c:v>
                </c:pt>
                <c:pt idx="6935">
                  <c:v>271310.33852408634</c:v>
                </c:pt>
                <c:pt idx="6936">
                  <c:v>271310.33852408634</c:v>
                </c:pt>
                <c:pt idx="6937">
                  <c:v>271310.33852408634</c:v>
                </c:pt>
                <c:pt idx="6938">
                  <c:v>271310.33852408634</c:v>
                </c:pt>
                <c:pt idx="6939">
                  <c:v>271310.33852408634</c:v>
                </c:pt>
                <c:pt idx="6940">
                  <c:v>271310.33852408634</c:v>
                </c:pt>
                <c:pt idx="6941">
                  <c:v>271310.33852408634</c:v>
                </c:pt>
                <c:pt idx="6942">
                  <c:v>271310.33852408634</c:v>
                </c:pt>
                <c:pt idx="6943">
                  <c:v>271310.33852408634</c:v>
                </c:pt>
                <c:pt idx="6944">
                  <c:v>271310.33852408634</c:v>
                </c:pt>
                <c:pt idx="6945">
                  <c:v>271310.33852408634</c:v>
                </c:pt>
                <c:pt idx="6946">
                  <c:v>271310.33852408634</c:v>
                </c:pt>
                <c:pt idx="6947">
                  <c:v>271310.33852408634</c:v>
                </c:pt>
                <c:pt idx="6948">
                  <c:v>271310.33852408634</c:v>
                </c:pt>
                <c:pt idx="6949">
                  <c:v>271310.33852408634</c:v>
                </c:pt>
                <c:pt idx="6950">
                  <c:v>271310.33852408634</c:v>
                </c:pt>
                <c:pt idx="6951">
                  <c:v>271310.33852408634</c:v>
                </c:pt>
                <c:pt idx="6952">
                  <c:v>271310.33852408634</c:v>
                </c:pt>
                <c:pt idx="6953">
                  <c:v>271310.33852408634</c:v>
                </c:pt>
                <c:pt idx="6954">
                  <c:v>271310.33852408634</c:v>
                </c:pt>
                <c:pt idx="6955">
                  <c:v>271310.33852408634</c:v>
                </c:pt>
                <c:pt idx="6956">
                  <c:v>271310.33852408634</c:v>
                </c:pt>
                <c:pt idx="6957">
                  <c:v>271310.33852408634</c:v>
                </c:pt>
                <c:pt idx="6958">
                  <c:v>271310.33852408634</c:v>
                </c:pt>
                <c:pt idx="6959">
                  <c:v>271310.33852408634</c:v>
                </c:pt>
                <c:pt idx="6960">
                  <c:v>271310.33852408634</c:v>
                </c:pt>
                <c:pt idx="6961">
                  <c:v>271310.33852408634</c:v>
                </c:pt>
                <c:pt idx="6962">
                  <c:v>271310.33852408634</c:v>
                </c:pt>
                <c:pt idx="6963">
                  <c:v>271310.33852408634</c:v>
                </c:pt>
                <c:pt idx="6964">
                  <c:v>271310.33852408634</c:v>
                </c:pt>
                <c:pt idx="6965">
                  <c:v>271310.33852408634</c:v>
                </c:pt>
                <c:pt idx="6966">
                  <c:v>271310.33852408634</c:v>
                </c:pt>
                <c:pt idx="6967">
                  <c:v>271310.33852408634</c:v>
                </c:pt>
                <c:pt idx="6968">
                  <c:v>271310.33852408634</c:v>
                </c:pt>
                <c:pt idx="6969">
                  <c:v>271310.33852408634</c:v>
                </c:pt>
                <c:pt idx="6970">
                  <c:v>271310.33852408634</c:v>
                </c:pt>
                <c:pt idx="6971">
                  <c:v>271310.33852408634</c:v>
                </c:pt>
                <c:pt idx="6972">
                  <c:v>271310.33852408634</c:v>
                </c:pt>
                <c:pt idx="6973">
                  <c:v>271310.33852408634</c:v>
                </c:pt>
                <c:pt idx="6974">
                  <c:v>271310.33852408634</c:v>
                </c:pt>
                <c:pt idx="6975">
                  <c:v>271310.33852408634</c:v>
                </c:pt>
                <c:pt idx="6976">
                  <c:v>271310.33852408634</c:v>
                </c:pt>
                <c:pt idx="6977">
                  <c:v>271310.33852408634</c:v>
                </c:pt>
                <c:pt idx="6978">
                  <c:v>271310.33852408634</c:v>
                </c:pt>
                <c:pt idx="6979">
                  <c:v>271310.33852408634</c:v>
                </c:pt>
                <c:pt idx="6980">
                  <c:v>271310.33852408634</c:v>
                </c:pt>
                <c:pt idx="6981">
                  <c:v>271310.33852408634</c:v>
                </c:pt>
                <c:pt idx="6982">
                  <c:v>271310.33852408634</c:v>
                </c:pt>
                <c:pt idx="6983">
                  <c:v>271310.33852408634</c:v>
                </c:pt>
                <c:pt idx="6984">
                  <c:v>271310.33852408634</c:v>
                </c:pt>
                <c:pt idx="6985">
                  <c:v>271310.33852408634</c:v>
                </c:pt>
                <c:pt idx="6986">
                  <c:v>271310.33852408634</c:v>
                </c:pt>
                <c:pt idx="6987">
                  <c:v>271310.33852408634</c:v>
                </c:pt>
                <c:pt idx="6988">
                  <c:v>271310.33852408634</c:v>
                </c:pt>
                <c:pt idx="6989">
                  <c:v>271310.33852408634</c:v>
                </c:pt>
                <c:pt idx="6990">
                  <c:v>271310.33852408634</c:v>
                </c:pt>
                <c:pt idx="6991">
                  <c:v>271310.33852408634</c:v>
                </c:pt>
                <c:pt idx="6992">
                  <c:v>271310.33852408634</c:v>
                </c:pt>
                <c:pt idx="6993">
                  <c:v>271310.33852408634</c:v>
                </c:pt>
                <c:pt idx="6994">
                  <c:v>271310.33852408634</c:v>
                </c:pt>
                <c:pt idx="6995">
                  <c:v>271310.33852408634</c:v>
                </c:pt>
                <c:pt idx="6996">
                  <c:v>271310.33852408634</c:v>
                </c:pt>
                <c:pt idx="6997">
                  <c:v>271310.33852408634</c:v>
                </c:pt>
                <c:pt idx="6998">
                  <c:v>271310.33852408634</c:v>
                </c:pt>
                <c:pt idx="6999">
                  <c:v>271310.33852408634</c:v>
                </c:pt>
                <c:pt idx="7000">
                  <c:v>271310.33852408634</c:v>
                </c:pt>
                <c:pt idx="7001">
                  <c:v>271310.33852408634</c:v>
                </c:pt>
                <c:pt idx="7002">
                  <c:v>271310.33852408634</c:v>
                </c:pt>
                <c:pt idx="7003">
                  <c:v>271310.33852408634</c:v>
                </c:pt>
                <c:pt idx="7004">
                  <c:v>271310.33852408634</c:v>
                </c:pt>
                <c:pt idx="7005">
                  <c:v>271310.33852408634</c:v>
                </c:pt>
                <c:pt idx="7006">
                  <c:v>271310.33852408634</c:v>
                </c:pt>
                <c:pt idx="7007">
                  <c:v>271310.33852408634</c:v>
                </c:pt>
                <c:pt idx="7008">
                  <c:v>271310.33852408634</c:v>
                </c:pt>
                <c:pt idx="7009">
                  <c:v>271310.33852408634</c:v>
                </c:pt>
                <c:pt idx="7010">
                  <c:v>271310.33852408634</c:v>
                </c:pt>
                <c:pt idx="7011">
                  <c:v>271310.33852408634</c:v>
                </c:pt>
                <c:pt idx="7012">
                  <c:v>271310.33852408634</c:v>
                </c:pt>
                <c:pt idx="7013">
                  <c:v>271310.33852408634</c:v>
                </c:pt>
                <c:pt idx="7014">
                  <c:v>271310.33852408634</c:v>
                </c:pt>
                <c:pt idx="7015">
                  <c:v>271310.33852408634</c:v>
                </c:pt>
                <c:pt idx="7016">
                  <c:v>271310.33852408634</c:v>
                </c:pt>
                <c:pt idx="7017">
                  <c:v>271310.33852408634</c:v>
                </c:pt>
                <c:pt idx="7018">
                  <c:v>271310.33852408634</c:v>
                </c:pt>
                <c:pt idx="7019">
                  <c:v>271310.33852408634</c:v>
                </c:pt>
                <c:pt idx="7020">
                  <c:v>271310.33852408634</c:v>
                </c:pt>
                <c:pt idx="7021">
                  <c:v>271310.33852408634</c:v>
                </c:pt>
                <c:pt idx="7022">
                  <c:v>271310.33852408634</c:v>
                </c:pt>
                <c:pt idx="7023">
                  <c:v>271310.33852408634</c:v>
                </c:pt>
                <c:pt idx="7024">
                  <c:v>271310.33852408634</c:v>
                </c:pt>
                <c:pt idx="7025">
                  <c:v>271310.33852408634</c:v>
                </c:pt>
                <c:pt idx="7026">
                  <c:v>271310.33852408634</c:v>
                </c:pt>
                <c:pt idx="7027">
                  <c:v>271310.33852408634</c:v>
                </c:pt>
                <c:pt idx="7028">
                  <c:v>271310.33852408634</c:v>
                </c:pt>
                <c:pt idx="7029">
                  <c:v>271310.33852408634</c:v>
                </c:pt>
                <c:pt idx="7030">
                  <c:v>271310.33852408634</c:v>
                </c:pt>
                <c:pt idx="7031">
                  <c:v>271310.33852408634</c:v>
                </c:pt>
                <c:pt idx="7032">
                  <c:v>271310.33852408634</c:v>
                </c:pt>
                <c:pt idx="7033">
                  <c:v>271310.33852408634</c:v>
                </c:pt>
                <c:pt idx="7034">
                  <c:v>271310.33852408634</c:v>
                </c:pt>
                <c:pt idx="7035">
                  <c:v>271310.33852408634</c:v>
                </c:pt>
                <c:pt idx="7036">
                  <c:v>271310.33852408634</c:v>
                </c:pt>
                <c:pt idx="7037">
                  <c:v>271310.33852408634</c:v>
                </c:pt>
                <c:pt idx="7038">
                  <c:v>271310.33852408634</c:v>
                </c:pt>
                <c:pt idx="7039">
                  <c:v>271310.33852408634</c:v>
                </c:pt>
                <c:pt idx="7040">
                  <c:v>271310.33852408634</c:v>
                </c:pt>
                <c:pt idx="7041">
                  <c:v>271310.33852408634</c:v>
                </c:pt>
                <c:pt idx="7042">
                  <c:v>271310.33852408634</c:v>
                </c:pt>
                <c:pt idx="7043">
                  <c:v>271310.33852408634</c:v>
                </c:pt>
                <c:pt idx="7044">
                  <c:v>271310.33852408634</c:v>
                </c:pt>
                <c:pt idx="7045">
                  <c:v>271310.33852408634</c:v>
                </c:pt>
                <c:pt idx="7046">
                  <c:v>271310.33852408634</c:v>
                </c:pt>
                <c:pt idx="7047">
                  <c:v>271310.33852408634</c:v>
                </c:pt>
                <c:pt idx="7048">
                  <c:v>271310.33852408634</c:v>
                </c:pt>
                <c:pt idx="7049">
                  <c:v>271310.33852408634</c:v>
                </c:pt>
                <c:pt idx="7050">
                  <c:v>271310.33852408634</c:v>
                </c:pt>
                <c:pt idx="7051">
                  <c:v>271310.33852408634</c:v>
                </c:pt>
                <c:pt idx="7052">
                  <c:v>271310.33852408634</c:v>
                </c:pt>
                <c:pt idx="7053">
                  <c:v>271310.33852408634</c:v>
                </c:pt>
                <c:pt idx="7054">
                  <c:v>271310.33852408634</c:v>
                </c:pt>
                <c:pt idx="7055">
                  <c:v>271310.33852408634</c:v>
                </c:pt>
                <c:pt idx="7056">
                  <c:v>271310.33852408634</c:v>
                </c:pt>
                <c:pt idx="7057">
                  <c:v>271310.33852408634</c:v>
                </c:pt>
                <c:pt idx="7058">
                  <c:v>271310.33852408634</c:v>
                </c:pt>
                <c:pt idx="7059">
                  <c:v>271310.33852408634</c:v>
                </c:pt>
                <c:pt idx="7060">
                  <c:v>271310.33852408634</c:v>
                </c:pt>
                <c:pt idx="7061">
                  <c:v>271310.33852408634</c:v>
                </c:pt>
                <c:pt idx="7062">
                  <c:v>271310.33852408634</c:v>
                </c:pt>
                <c:pt idx="7063">
                  <c:v>271310.33852408634</c:v>
                </c:pt>
                <c:pt idx="7064">
                  <c:v>271310.33852408634</c:v>
                </c:pt>
                <c:pt idx="7065">
                  <c:v>271310.33852408634</c:v>
                </c:pt>
                <c:pt idx="7066">
                  <c:v>271310.33852408634</c:v>
                </c:pt>
                <c:pt idx="7067">
                  <c:v>271310.33852408634</c:v>
                </c:pt>
                <c:pt idx="7068">
                  <c:v>271310.33852408634</c:v>
                </c:pt>
                <c:pt idx="7069">
                  <c:v>271310.33852408634</c:v>
                </c:pt>
                <c:pt idx="7070">
                  <c:v>271310.33852408634</c:v>
                </c:pt>
                <c:pt idx="7071">
                  <c:v>271310.33852408634</c:v>
                </c:pt>
                <c:pt idx="7072">
                  <c:v>271310.33852408634</c:v>
                </c:pt>
                <c:pt idx="7073">
                  <c:v>271310.33852408634</c:v>
                </c:pt>
                <c:pt idx="7074">
                  <c:v>271310.33852408634</c:v>
                </c:pt>
                <c:pt idx="7075">
                  <c:v>271310.33852408634</c:v>
                </c:pt>
                <c:pt idx="7076">
                  <c:v>271310.33852408634</c:v>
                </c:pt>
                <c:pt idx="7077">
                  <c:v>271310.33852408634</c:v>
                </c:pt>
                <c:pt idx="7078">
                  <c:v>271310.33852408634</c:v>
                </c:pt>
                <c:pt idx="7079">
                  <c:v>271310.33852408634</c:v>
                </c:pt>
                <c:pt idx="7080">
                  <c:v>271310.33852408634</c:v>
                </c:pt>
                <c:pt idx="7081">
                  <c:v>271310.33852408634</c:v>
                </c:pt>
                <c:pt idx="7082">
                  <c:v>271310.33852408634</c:v>
                </c:pt>
                <c:pt idx="7083">
                  <c:v>271310.33852408634</c:v>
                </c:pt>
                <c:pt idx="7084">
                  <c:v>271310.33852408634</c:v>
                </c:pt>
                <c:pt idx="7085">
                  <c:v>271310.33852408634</c:v>
                </c:pt>
                <c:pt idx="7086">
                  <c:v>271310.33852408634</c:v>
                </c:pt>
                <c:pt idx="7087">
                  <c:v>271310.33852408634</c:v>
                </c:pt>
                <c:pt idx="7088">
                  <c:v>271310.33852408634</c:v>
                </c:pt>
                <c:pt idx="7089">
                  <c:v>271310.33852408634</c:v>
                </c:pt>
                <c:pt idx="7090">
                  <c:v>271310.33852408634</c:v>
                </c:pt>
                <c:pt idx="7091">
                  <c:v>271310.33852408634</c:v>
                </c:pt>
                <c:pt idx="7092">
                  <c:v>271310.33852408634</c:v>
                </c:pt>
                <c:pt idx="7093">
                  <c:v>271310.33852408634</c:v>
                </c:pt>
                <c:pt idx="7094">
                  <c:v>271310.33852408634</c:v>
                </c:pt>
                <c:pt idx="7095">
                  <c:v>271310.33852408634</c:v>
                </c:pt>
                <c:pt idx="7096">
                  <c:v>271310.33852408634</c:v>
                </c:pt>
                <c:pt idx="7097">
                  <c:v>271310.33852408634</c:v>
                </c:pt>
                <c:pt idx="7098">
                  <c:v>271310.33852408634</c:v>
                </c:pt>
                <c:pt idx="7099">
                  <c:v>271310.33852408634</c:v>
                </c:pt>
                <c:pt idx="7100">
                  <c:v>271310.33852408634</c:v>
                </c:pt>
                <c:pt idx="7101">
                  <c:v>271310.33852408634</c:v>
                </c:pt>
                <c:pt idx="7102">
                  <c:v>271310.33852408634</c:v>
                </c:pt>
                <c:pt idx="7103">
                  <c:v>271310.33852408634</c:v>
                </c:pt>
                <c:pt idx="7104">
                  <c:v>271310.33852408634</c:v>
                </c:pt>
                <c:pt idx="7105">
                  <c:v>271310.33852408634</c:v>
                </c:pt>
                <c:pt idx="7106">
                  <c:v>271310.33852408634</c:v>
                </c:pt>
                <c:pt idx="7107">
                  <c:v>271310.33852408634</c:v>
                </c:pt>
                <c:pt idx="7108">
                  <c:v>271310.33852408634</c:v>
                </c:pt>
                <c:pt idx="7109">
                  <c:v>271310.33852408634</c:v>
                </c:pt>
                <c:pt idx="7110">
                  <c:v>271310.33852408634</c:v>
                </c:pt>
                <c:pt idx="7111">
                  <c:v>271310.33852408634</c:v>
                </c:pt>
                <c:pt idx="7112">
                  <c:v>271310.33852408634</c:v>
                </c:pt>
                <c:pt idx="7113">
                  <c:v>271310.33852408634</c:v>
                </c:pt>
                <c:pt idx="7114">
                  <c:v>271310.33852408634</c:v>
                </c:pt>
                <c:pt idx="7115">
                  <c:v>271310.33852408634</c:v>
                </c:pt>
                <c:pt idx="7116">
                  <c:v>271310.33852408634</c:v>
                </c:pt>
                <c:pt idx="7117">
                  <c:v>271310.33852408634</c:v>
                </c:pt>
                <c:pt idx="7118">
                  <c:v>271310.33852408634</c:v>
                </c:pt>
                <c:pt idx="7119">
                  <c:v>271310.33852408634</c:v>
                </c:pt>
                <c:pt idx="7120">
                  <c:v>271310.33852408634</c:v>
                </c:pt>
                <c:pt idx="7121">
                  <c:v>271310.33852408634</c:v>
                </c:pt>
                <c:pt idx="7122">
                  <c:v>271310.33852408634</c:v>
                </c:pt>
                <c:pt idx="7123">
                  <c:v>271310.33852408634</c:v>
                </c:pt>
                <c:pt idx="7124">
                  <c:v>271310.33852408634</c:v>
                </c:pt>
                <c:pt idx="7125">
                  <c:v>271310.33852408634</c:v>
                </c:pt>
                <c:pt idx="7126">
                  <c:v>271310.33852408634</c:v>
                </c:pt>
                <c:pt idx="7127">
                  <c:v>271310.33852408634</c:v>
                </c:pt>
                <c:pt idx="7128">
                  <c:v>271310.33852408634</c:v>
                </c:pt>
                <c:pt idx="7129">
                  <c:v>271310.33852408634</c:v>
                </c:pt>
                <c:pt idx="7130">
                  <c:v>271310.33852408634</c:v>
                </c:pt>
                <c:pt idx="7131">
                  <c:v>271310.33852408634</c:v>
                </c:pt>
                <c:pt idx="7132">
                  <c:v>271310.33852408634</c:v>
                </c:pt>
                <c:pt idx="7133">
                  <c:v>271310.33852408634</c:v>
                </c:pt>
                <c:pt idx="7134">
                  <c:v>271310.33852408634</c:v>
                </c:pt>
                <c:pt idx="7135">
                  <c:v>271310.33852408634</c:v>
                </c:pt>
                <c:pt idx="7136">
                  <c:v>271310.33852408634</c:v>
                </c:pt>
                <c:pt idx="7137">
                  <c:v>271310.33852408634</c:v>
                </c:pt>
                <c:pt idx="7138">
                  <c:v>271310.33852408634</c:v>
                </c:pt>
                <c:pt idx="7139">
                  <c:v>271310.33852408634</c:v>
                </c:pt>
                <c:pt idx="7140">
                  <c:v>271310.33852408634</c:v>
                </c:pt>
                <c:pt idx="7141">
                  <c:v>271310.33852408634</c:v>
                </c:pt>
                <c:pt idx="7142">
                  <c:v>271310.33852408634</c:v>
                </c:pt>
                <c:pt idx="7143">
                  <c:v>271310.33852408634</c:v>
                </c:pt>
                <c:pt idx="7144">
                  <c:v>271310.33852408634</c:v>
                </c:pt>
                <c:pt idx="7145">
                  <c:v>271310.33852408634</c:v>
                </c:pt>
                <c:pt idx="7146">
                  <c:v>271310.33852408634</c:v>
                </c:pt>
                <c:pt idx="7147">
                  <c:v>271310.33852408634</c:v>
                </c:pt>
                <c:pt idx="7148">
                  <c:v>271310.33852408634</c:v>
                </c:pt>
                <c:pt idx="7149">
                  <c:v>271310.33852408634</c:v>
                </c:pt>
                <c:pt idx="7150">
                  <c:v>271310.33852408634</c:v>
                </c:pt>
                <c:pt idx="7151">
                  <c:v>271310.33852408634</c:v>
                </c:pt>
                <c:pt idx="7152">
                  <c:v>271310.33852408634</c:v>
                </c:pt>
                <c:pt idx="7153">
                  <c:v>271310.33852408634</c:v>
                </c:pt>
                <c:pt idx="7154">
                  <c:v>271310.33852408634</c:v>
                </c:pt>
                <c:pt idx="7155">
                  <c:v>271310.33852408634</c:v>
                </c:pt>
                <c:pt idx="7156">
                  <c:v>271310.33852408634</c:v>
                </c:pt>
                <c:pt idx="7157">
                  <c:v>271310.33852408634</c:v>
                </c:pt>
                <c:pt idx="7158">
                  <c:v>271310.33852408634</c:v>
                </c:pt>
                <c:pt idx="7159">
                  <c:v>271310.33852408634</c:v>
                </c:pt>
                <c:pt idx="7160">
                  <c:v>271310.33852408634</c:v>
                </c:pt>
                <c:pt idx="7161">
                  <c:v>271310.33852408634</c:v>
                </c:pt>
                <c:pt idx="7162">
                  <c:v>271310.33852408634</c:v>
                </c:pt>
                <c:pt idx="7163">
                  <c:v>271310.33852408634</c:v>
                </c:pt>
                <c:pt idx="7164">
                  <c:v>271310.33852408634</c:v>
                </c:pt>
                <c:pt idx="7165">
                  <c:v>271310.33852408634</c:v>
                </c:pt>
                <c:pt idx="7166">
                  <c:v>271310.33852408634</c:v>
                </c:pt>
                <c:pt idx="7167">
                  <c:v>271310.33852408634</c:v>
                </c:pt>
                <c:pt idx="7168">
                  <c:v>271310.33852408634</c:v>
                </c:pt>
                <c:pt idx="7169">
                  <c:v>271310.33852408634</c:v>
                </c:pt>
                <c:pt idx="7170">
                  <c:v>271310.33852408634</c:v>
                </c:pt>
                <c:pt idx="7171">
                  <c:v>271310.33852408634</c:v>
                </c:pt>
                <c:pt idx="7172">
                  <c:v>271310.33852408634</c:v>
                </c:pt>
                <c:pt idx="7173">
                  <c:v>271310.33852408634</c:v>
                </c:pt>
                <c:pt idx="7174">
                  <c:v>271310.33852408634</c:v>
                </c:pt>
                <c:pt idx="7175">
                  <c:v>271310.33852408634</c:v>
                </c:pt>
                <c:pt idx="7176">
                  <c:v>271310.33852408634</c:v>
                </c:pt>
                <c:pt idx="7177">
                  <c:v>271310.33852408634</c:v>
                </c:pt>
                <c:pt idx="7178">
                  <c:v>271310.33852408634</c:v>
                </c:pt>
                <c:pt idx="7179">
                  <c:v>271310.33852408634</c:v>
                </c:pt>
                <c:pt idx="7180">
                  <c:v>271310.33852408634</c:v>
                </c:pt>
                <c:pt idx="7181">
                  <c:v>271310.33852408634</c:v>
                </c:pt>
                <c:pt idx="7182">
                  <c:v>271310.33852408634</c:v>
                </c:pt>
                <c:pt idx="7183">
                  <c:v>271310.33852408634</c:v>
                </c:pt>
                <c:pt idx="7184">
                  <c:v>271310.33852408634</c:v>
                </c:pt>
                <c:pt idx="7185">
                  <c:v>271310.33852408634</c:v>
                </c:pt>
                <c:pt idx="7186">
                  <c:v>271310.33852408634</c:v>
                </c:pt>
                <c:pt idx="7187">
                  <c:v>271310.33852408634</c:v>
                </c:pt>
                <c:pt idx="7188">
                  <c:v>271310.33852408634</c:v>
                </c:pt>
                <c:pt idx="7189">
                  <c:v>271310.33852408634</c:v>
                </c:pt>
                <c:pt idx="7190">
                  <c:v>271310.33852408634</c:v>
                </c:pt>
                <c:pt idx="7191">
                  <c:v>271310.33852408634</c:v>
                </c:pt>
                <c:pt idx="7192">
                  <c:v>271310.33852408634</c:v>
                </c:pt>
                <c:pt idx="7193">
                  <c:v>271310.33852408634</c:v>
                </c:pt>
                <c:pt idx="7194">
                  <c:v>271310.33852408634</c:v>
                </c:pt>
                <c:pt idx="7195">
                  <c:v>271310.33852408634</c:v>
                </c:pt>
                <c:pt idx="7196">
                  <c:v>271310.33852408634</c:v>
                </c:pt>
                <c:pt idx="7197">
                  <c:v>271310.33852408634</c:v>
                </c:pt>
                <c:pt idx="7198">
                  <c:v>271310.33852408634</c:v>
                </c:pt>
                <c:pt idx="7199">
                  <c:v>271310.33852408634</c:v>
                </c:pt>
                <c:pt idx="7200">
                  <c:v>271310.33852408634</c:v>
                </c:pt>
                <c:pt idx="7201">
                  <c:v>271310.33852408634</c:v>
                </c:pt>
                <c:pt idx="7202">
                  <c:v>271310.33852408634</c:v>
                </c:pt>
                <c:pt idx="7203">
                  <c:v>271310.33852408634</c:v>
                </c:pt>
                <c:pt idx="7204">
                  <c:v>271310.33852408634</c:v>
                </c:pt>
                <c:pt idx="7205">
                  <c:v>271310.33852408634</c:v>
                </c:pt>
                <c:pt idx="7206">
                  <c:v>271310.33852408634</c:v>
                </c:pt>
                <c:pt idx="7207">
                  <c:v>271310.33852408634</c:v>
                </c:pt>
                <c:pt idx="7208">
                  <c:v>271310.33852408634</c:v>
                </c:pt>
                <c:pt idx="7209">
                  <c:v>271310.33852408634</c:v>
                </c:pt>
                <c:pt idx="7210">
                  <c:v>271310.33852408634</c:v>
                </c:pt>
                <c:pt idx="7211">
                  <c:v>271310.33852408634</c:v>
                </c:pt>
                <c:pt idx="7212">
                  <c:v>271310.33852408634</c:v>
                </c:pt>
                <c:pt idx="7213">
                  <c:v>271310.33852408634</c:v>
                </c:pt>
                <c:pt idx="7214">
                  <c:v>271310.33852408634</c:v>
                </c:pt>
                <c:pt idx="7215">
                  <c:v>271310.33852408634</c:v>
                </c:pt>
                <c:pt idx="7216">
                  <c:v>271310.33852408634</c:v>
                </c:pt>
                <c:pt idx="7217">
                  <c:v>271310.33852408634</c:v>
                </c:pt>
                <c:pt idx="7218">
                  <c:v>271310.33852408634</c:v>
                </c:pt>
                <c:pt idx="7219">
                  <c:v>271310.33852408634</c:v>
                </c:pt>
                <c:pt idx="7220">
                  <c:v>271310.33852408634</c:v>
                </c:pt>
                <c:pt idx="7221">
                  <c:v>271310.33852408634</c:v>
                </c:pt>
                <c:pt idx="7222">
                  <c:v>271310.33852408634</c:v>
                </c:pt>
                <c:pt idx="7223">
                  <c:v>271310.33852408634</c:v>
                </c:pt>
                <c:pt idx="7224">
                  <c:v>271310.33852408634</c:v>
                </c:pt>
                <c:pt idx="7225">
                  <c:v>271310.33852408634</c:v>
                </c:pt>
                <c:pt idx="7226">
                  <c:v>271310.33852408634</c:v>
                </c:pt>
                <c:pt idx="7227">
                  <c:v>271310.33852408634</c:v>
                </c:pt>
                <c:pt idx="7228">
                  <c:v>271310.33852408634</c:v>
                </c:pt>
                <c:pt idx="7229">
                  <c:v>271310.33852408634</c:v>
                </c:pt>
                <c:pt idx="7230">
                  <c:v>271310.33852408634</c:v>
                </c:pt>
                <c:pt idx="7231">
                  <c:v>271310.33852408634</c:v>
                </c:pt>
                <c:pt idx="7232">
                  <c:v>271310.33852408634</c:v>
                </c:pt>
                <c:pt idx="7233">
                  <c:v>271310.33852408634</c:v>
                </c:pt>
                <c:pt idx="7234">
                  <c:v>271310.33852408634</c:v>
                </c:pt>
                <c:pt idx="7235">
                  <c:v>271310.33852408634</c:v>
                </c:pt>
                <c:pt idx="7236">
                  <c:v>271310.33852408634</c:v>
                </c:pt>
                <c:pt idx="7237">
                  <c:v>271310.33852408634</c:v>
                </c:pt>
                <c:pt idx="7238">
                  <c:v>271310.33852408634</c:v>
                </c:pt>
                <c:pt idx="7239">
                  <c:v>271310.33852408634</c:v>
                </c:pt>
                <c:pt idx="7240">
                  <c:v>271310.33852408634</c:v>
                </c:pt>
                <c:pt idx="7241">
                  <c:v>271310.33852408634</c:v>
                </c:pt>
                <c:pt idx="7242">
                  <c:v>271310.33852408634</c:v>
                </c:pt>
                <c:pt idx="7243">
                  <c:v>271310.33852408634</c:v>
                </c:pt>
                <c:pt idx="7244">
                  <c:v>271310.33852408634</c:v>
                </c:pt>
                <c:pt idx="7245">
                  <c:v>271310.33852408634</c:v>
                </c:pt>
                <c:pt idx="7246">
                  <c:v>271310.33852408634</c:v>
                </c:pt>
                <c:pt idx="7247">
                  <c:v>271310.33852408634</c:v>
                </c:pt>
                <c:pt idx="7248">
                  <c:v>271310.33852408634</c:v>
                </c:pt>
                <c:pt idx="7249">
                  <c:v>271310.33852408634</c:v>
                </c:pt>
                <c:pt idx="7250">
                  <c:v>271310.33852408634</c:v>
                </c:pt>
                <c:pt idx="7251">
                  <c:v>271310.33852408634</c:v>
                </c:pt>
                <c:pt idx="7252">
                  <c:v>271310.33852408634</c:v>
                </c:pt>
                <c:pt idx="7253">
                  <c:v>271310.33852408634</c:v>
                </c:pt>
                <c:pt idx="7254">
                  <c:v>271310.33852408634</c:v>
                </c:pt>
                <c:pt idx="7255">
                  <c:v>271310.33852408634</c:v>
                </c:pt>
                <c:pt idx="7256">
                  <c:v>271310.33852408634</c:v>
                </c:pt>
                <c:pt idx="7257">
                  <c:v>271310.33852408634</c:v>
                </c:pt>
                <c:pt idx="7258">
                  <c:v>271310.33852408634</c:v>
                </c:pt>
                <c:pt idx="7259">
                  <c:v>271310.33852408634</c:v>
                </c:pt>
                <c:pt idx="7260">
                  <c:v>271310.33852408634</c:v>
                </c:pt>
                <c:pt idx="7261">
                  <c:v>271310.33852408634</c:v>
                </c:pt>
                <c:pt idx="7262">
                  <c:v>271310.33852408634</c:v>
                </c:pt>
                <c:pt idx="7263">
                  <c:v>271310.33852408634</c:v>
                </c:pt>
                <c:pt idx="7264">
                  <c:v>271310.33852408634</c:v>
                </c:pt>
                <c:pt idx="7265">
                  <c:v>271310.33852408634</c:v>
                </c:pt>
                <c:pt idx="7266">
                  <c:v>271310.33852408634</c:v>
                </c:pt>
                <c:pt idx="7267">
                  <c:v>271310.33852408634</c:v>
                </c:pt>
                <c:pt idx="7268">
                  <c:v>271310.33852408634</c:v>
                </c:pt>
                <c:pt idx="7269">
                  <c:v>271310.33852408634</c:v>
                </c:pt>
                <c:pt idx="7270">
                  <c:v>271310.33852408634</c:v>
                </c:pt>
                <c:pt idx="7271">
                  <c:v>271310.33852408634</c:v>
                </c:pt>
                <c:pt idx="7272">
                  <c:v>271310.33852408634</c:v>
                </c:pt>
                <c:pt idx="7273">
                  <c:v>271310.33852408634</c:v>
                </c:pt>
                <c:pt idx="7274">
                  <c:v>271310.33852408634</c:v>
                </c:pt>
                <c:pt idx="7275">
                  <c:v>271310.33852408634</c:v>
                </c:pt>
                <c:pt idx="7276">
                  <c:v>271310.33852408634</c:v>
                </c:pt>
                <c:pt idx="7277">
                  <c:v>271310.33852408634</c:v>
                </c:pt>
                <c:pt idx="7278">
                  <c:v>271310.33852408634</c:v>
                </c:pt>
                <c:pt idx="7279">
                  <c:v>271310.33852408634</c:v>
                </c:pt>
                <c:pt idx="7280">
                  <c:v>271310.33852408634</c:v>
                </c:pt>
                <c:pt idx="7281">
                  <c:v>271310.33852408634</c:v>
                </c:pt>
                <c:pt idx="7282">
                  <c:v>271310.33852408634</c:v>
                </c:pt>
                <c:pt idx="7283">
                  <c:v>271310.33852408634</c:v>
                </c:pt>
                <c:pt idx="7284">
                  <c:v>271310.33852408634</c:v>
                </c:pt>
                <c:pt idx="7285">
                  <c:v>271310.33852408634</c:v>
                </c:pt>
                <c:pt idx="7286">
                  <c:v>271310.33852408634</c:v>
                </c:pt>
                <c:pt idx="7287">
                  <c:v>271310.33852408634</c:v>
                </c:pt>
                <c:pt idx="7288">
                  <c:v>271310.33852408634</c:v>
                </c:pt>
                <c:pt idx="7289">
                  <c:v>271310.33852408634</c:v>
                </c:pt>
                <c:pt idx="7290">
                  <c:v>271310.33852408634</c:v>
                </c:pt>
                <c:pt idx="7291">
                  <c:v>271310.33852408634</c:v>
                </c:pt>
                <c:pt idx="7292">
                  <c:v>271310.33852408634</c:v>
                </c:pt>
                <c:pt idx="7293">
                  <c:v>271310.33852408634</c:v>
                </c:pt>
                <c:pt idx="7294">
                  <c:v>271310.33852408634</c:v>
                </c:pt>
                <c:pt idx="7295">
                  <c:v>271310.33852408634</c:v>
                </c:pt>
                <c:pt idx="7296">
                  <c:v>271310.33852408634</c:v>
                </c:pt>
                <c:pt idx="7297">
                  <c:v>271310.33852408634</c:v>
                </c:pt>
                <c:pt idx="7298">
                  <c:v>271310.33852408634</c:v>
                </c:pt>
                <c:pt idx="7299">
                  <c:v>271310.33852408634</c:v>
                </c:pt>
                <c:pt idx="7300">
                  <c:v>271310.33852408634</c:v>
                </c:pt>
                <c:pt idx="7301">
                  <c:v>271310.33852408634</c:v>
                </c:pt>
                <c:pt idx="7302">
                  <c:v>271310.33852408634</c:v>
                </c:pt>
                <c:pt idx="7303">
                  <c:v>271310.33852408634</c:v>
                </c:pt>
                <c:pt idx="7304">
                  <c:v>271310.33852408634</c:v>
                </c:pt>
                <c:pt idx="7305">
                  <c:v>271310.33852408634</c:v>
                </c:pt>
                <c:pt idx="7306">
                  <c:v>271310.33852408634</c:v>
                </c:pt>
                <c:pt idx="7307">
                  <c:v>271310.33852408634</c:v>
                </c:pt>
                <c:pt idx="7308">
                  <c:v>271310.33852408634</c:v>
                </c:pt>
                <c:pt idx="7309">
                  <c:v>271310.33852408634</c:v>
                </c:pt>
                <c:pt idx="7310">
                  <c:v>271310.33852408634</c:v>
                </c:pt>
                <c:pt idx="7311">
                  <c:v>271310.33852408634</c:v>
                </c:pt>
                <c:pt idx="7312">
                  <c:v>271310.33852408634</c:v>
                </c:pt>
                <c:pt idx="7313">
                  <c:v>271310.33852408634</c:v>
                </c:pt>
                <c:pt idx="7314">
                  <c:v>271310.33852408634</c:v>
                </c:pt>
                <c:pt idx="7315">
                  <c:v>271310.33852408634</c:v>
                </c:pt>
                <c:pt idx="7316">
                  <c:v>271310.33852408634</c:v>
                </c:pt>
                <c:pt idx="7317">
                  <c:v>271310.33852408634</c:v>
                </c:pt>
                <c:pt idx="7318">
                  <c:v>271310.33852408634</c:v>
                </c:pt>
                <c:pt idx="7319">
                  <c:v>271310.33852408634</c:v>
                </c:pt>
                <c:pt idx="7320">
                  <c:v>271310.33852408634</c:v>
                </c:pt>
                <c:pt idx="7321">
                  <c:v>271310.33852408634</c:v>
                </c:pt>
                <c:pt idx="7322">
                  <c:v>271310.33852408634</c:v>
                </c:pt>
                <c:pt idx="7323">
                  <c:v>271310.33852408634</c:v>
                </c:pt>
                <c:pt idx="7324">
                  <c:v>271310.33852408634</c:v>
                </c:pt>
                <c:pt idx="7325">
                  <c:v>271310.33852408634</c:v>
                </c:pt>
                <c:pt idx="7326">
                  <c:v>271310.33852408634</c:v>
                </c:pt>
                <c:pt idx="7327">
                  <c:v>271310.33852408634</c:v>
                </c:pt>
                <c:pt idx="7328">
                  <c:v>271310.33852408634</c:v>
                </c:pt>
                <c:pt idx="7329">
                  <c:v>271310.33852408634</c:v>
                </c:pt>
                <c:pt idx="7330">
                  <c:v>271310.33852408634</c:v>
                </c:pt>
                <c:pt idx="7331">
                  <c:v>271310.33852408634</c:v>
                </c:pt>
                <c:pt idx="7332">
                  <c:v>271310.33852408634</c:v>
                </c:pt>
                <c:pt idx="7333">
                  <c:v>271310.33852408634</c:v>
                </c:pt>
                <c:pt idx="7334">
                  <c:v>271310.33852408634</c:v>
                </c:pt>
                <c:pt idx="7335">
                  <c:v>271310.33852408634</c:v>
                </c:pt>
                <c:pt idx="7336">
                  <c:v>271310.33852408634</c:v>
                </c:pt>
                <c:pt idx="7337">
                  <c:v>271310.33852408634</c:v>
                </c:pt>
                <c:pt idx="7338">
                  <c:v>271310.33852408634</c:v>
                </c:pt>
                <c:pt idx="7339">
                  <c:v>271310.33852408634</c:v>
                </c:pt>
                <c:pt idx="7340">
                  <c:v>271310.33852408634</c:v>
                </c:pt>
                <c:pt idx="7341">
                  <c:v>271310.33852408634</c:v>
                </c:pt>
                <c:pt idx="7342">
                  <c:v>271310.33852408634</c:v>
                </c:pt>
                <c:pt idx="7343">
                  <c:v>271310.33852408634</c:v>
                </c:pt>
                <c:pt idx="7344">
                  <c:v>271310.33852408634</c:v>
                </c:pt>
                <c:pt idx="7345">
                  <c:v>271310.33852408634</c:v>
                </c:pt>
                <c:pt idx="7346">
                  <c:v>271310.33852408634</c:v>
                </c:pt>
                <c:pt idx="7347">
                  <c:v>271310.33852408634</c:v>
                </c:pt>
                <c:pt idx="7348">
                  <c:v>271310.33852408634</c:v>
                </c:pt>
                <c:pt idx="7349">
                  <c:v>271310.33852408634</c:v>
                </c:pt>
                <c:pt idx="7350">
                  <c:v>271310.33852408634</c:v>
                </c:pt>
                <c:pt idx="7351">
                  <c:v>271310.33852408634</c:v>
                </c:pt>
                <c:pt idx="7352">
                  <c:v>271310.33852408634</c:v>
                </c:pt>
                <c:pt idx="7353">
                  <c:v>271310.33852408634</c:v>
                </c:pt>
                <c:pt idx="7354">
                  <c:v>271310.33852408634</c:v>
                </c:pt>
                <c:pt idx="7355">
                  <c:v>271310.33852408634</c:v>
                </c:pt>
                <c:pt idx="7356">
                  <c:v>271310.33852408634</c:v>
                </c:pt>
                <c:pt idx="7357">
                  <c:v>271310.33852408634</c:v>
                </c:pt>
                <c:pt idx="7358">
                  <c:v>271310.33852408634</c:v>
                </c:pt>
                <c:pt idx="7359">
                  <c:v>271310.33852408634</c:v>
                </c:pt>
                <c:pt idx="7360">
                  <c:v>271310.33852408634</c:v>
                </c:pt>
                <c:pt idx="7361">
                  <c:v>271310.33852408634</c:v>
                </c:pt>
                <c:pt idx="7362">
                  <c:v>271310.33852408634</c:v>
                </c:pt>
                <c:pt idx="7363">
                  <c:v>271310.33852408634</c:v>
                </c:pt>
                <c:pt idx="7364">
                  <c:v>271310.33852408634</c:v>
                </c:pt>
                <c:pt idx="7365">
                  <c:v>271310.33852408634</c:v>
                </c:pt>
                <c:pt idx="7366">
                  <c:v>271310.33852408634</c:v>
                </c:pt>
                <c:pt idx="7367">
                  <c:v>271310.33852408634</c:v>
                </c:pt>
                <c:pt idx="7368">
                  <c:v>271310.33852408634</c:v>
                </c:pt>
                <c:pt idx="7369">
                  <c:v>271310.33852408634</c:v>
                </c:pt>
                <c:pt idx="7370">
                  <c:v>271310.33852408634</c:v>
                </c:pt>
                <c:pt idx="7371">
                  <c:v>271310.33852408634</c:v>
                </c:pt>
                <c:pt idx="7372">
                  <c:v>271310.33852408634</c:v>
                </c:pt>
                <c:pt idx="7373">
                  <c:v>271310.33852408634</c:v>
                </c:pt>
                <c:pt idx="7374">
                  <c:v>271310.33852408634</c:v>
                </c:pt>
                <c:pt idx="7375">
                  <c:v>271310.33852408634</c:v>
                </c:pt>
                <c:pt idx="7376">
                  <c:v>271310.33852408634</c:v>
                </c:pt>
                <c:pt idx="7377">
                  <c:v>271310.33852408634</c:v>
                </c:pt>
                <c:pt idx="7378">
                  <c:v>271310.33852408634</c:v>
                </c:pt>
                <c:pt idx="7379">
                  <c:v>271310.33852408634</c:v>
                </c:pt>
                <c:pt idx="7380">
                  <c:v>271310.33852408634</c:v>
                </c:pt>
                <c:pt idx="7381">
                  <c:v>271310.33852408634</c:v>
                </c:pt>
                <c:pt idx="7382">
                  <c:v>271310.33852408634</c:v>
                </c:pt>
                <c:pt idx="7383">
                  <c:v>271310.33852408634</c:v>
                </c:pt>
                <c:pt idx="7384">
                  <c:v>271310.33852408634</c:v>
                </c:pt>
                <c:pt idx="7385">
                  <c:v>271310.33852408634</c:v>
                </c:pt>
                <c:pt idx="7386">
                  <c:v>271310.33852408634</c:v>
                </c:pt>
                <c:pt idx="7387">
                  <c:v>271310.33852408634</c:v>
                </c:pt>
                <c:pt idx="7388">
                  <c:v>271310.33852408634</c:v>
                </c:pt>
                <c:pt idx="7389">
                  <c:v>271310.33852408634</c:v>
                </c:pt>
                <c:pt idx="7390">
                  <c:v>271310.33852408634</c:v>
                </c:pt>
                <c:pt idx="7391">
                  <c:v>271310.33852408634</c:v>
                </c:pt>
                <c:pt idx="7392">
                  <c:v>271310.33852408634</c:v>
                </c:pt>
                <c:pt idx="7393">
                  <c:v>271310.33852408634</c:v>
                </c:pt>
                <c:pt idx="7394">
                  <c:v>271310.33852408634</c:v>
                </c:pt>
                <c:pt idx="7395">
                  <c:v>271310.33852408634</c:v>
                </c:pt>
                <c:pt idx="7396">
                  <c:v>271310.33852408634</c:v>
                </c:pt>
                <c:pt idx="7397">
                  <c:v>271310.33852408634</c:v>
                </c:pt>
                <c:pt idx="7398">
                  <c:v>271310.33852408634</c:v>
                </c:pt>
                <c:pt idx="7399">
                  <c:v>271310.33852408634</c:v>
                </c:pt>
                <c:pt idx="7400">
                  <c:v>271310.33852408634</c:v>
                </c:pt>
                <c:pt idx="7401">
                  <c:v>271310.33852408634</c:v>
                </c:pt>
                <c:pt idx="7402">
                  <c:v>271310.33852408634</c:v>
                </c:pt>
                <c:pt idx="7403">
                  <c:v>271310.33852408634</c:v>
                </c:pt>
                <c:pt idx="7404">
                  <c:v>271310.33852408634</c:v>
                </c:pt>
                <c:pt idx="7405">
                  <c:v>271310.33852408634</c:v>
                </c:pt>
                <c:pt idx="7406">
                  <c:v>271310.33852408634</c:v>
                </c:pt>
                <c:pt idx="7407">
                  <c:v>271310.33852408634</c:v>
                </c:pt>
                <c:pt idx="7408">
                  <c:v>271310.33852408634</c:v>
                </c:pt>
                <c:pt idx="7409">
                  <c:v>271310.33852408634</c:v>
                </c:pt>
                <c:pt idx="7410">
                  <c:v>271310.33852408634</c:v>
                </c:pt>
                <c:pt idx="7411">
                  <c:v>271310.33852408634</c:v>
                </c:pt>
                <c:pt idx="7412">
                  <c:v>271310.33852408634</c:v>
                </c:pt>
                <c:pt idx="7413">
                  <c:v>271310.33852408634</c:v>
                </c:pt>
                <c:pt idx="7414">
                  <c:v>271310.33852408634</c:v>
                </c:pt>
                <c:pt idx="7415">
                  <c:v>271310.33852408634</c:v>
                </c:pt>
                <c:pt idx="7416">
                  <c:v>271310.33852408634</c:v>
                </c:pt>
                <c:pt idx="7417">
                  <c:v>271310.33852408634</c:v>
                </c:pt>
                <c:pt idx="7418">
                  <c:v>271310.33852408634</c:v>
                </c:pt>
                <c:pt idx="7419">
                  <c:v>271310.33852408634</c:v>
                </c:pt>
                <c:pt idx="7420">
                  <c:v>271310.33852408634</c:v>
                </c:pt>
                <c:pt idx="7421">
                  <c:v>271310.33852408634</c:v>
                </c:pt>
                <c:pt idx="7422">
                  <c:v>271310.33852408634</c:v>
                </c:pt>
                <c:pt idx="7423">
                  <c:v>271310.33852408634</c:v>
                </c:pt>
                <c:pt idx="7424">
                  <c:v>271310.33852408634</c:v>
                </c:pt>
                <c:pt idx="7425">
                  <c:v>271310.33852408634</c:v>
                </c:pt>
                <c:pt idx="7426">
                  <c:v>271310.33852408634</c:v>
                </c:pt>
                <c:pt idx="7427">
                  <c:v>271310.33852408634</c:v>
                </c:pt>
                <c:pt idx="7428">
                  <c:v>271310.33852408634</c:v>
                </c:pt>
                <c:pt idx="7429">
                  <c:v>271310.33852408634</c:v>
                </c:pt>
                <c:pt idx="7430">
                  <c:v>271310.33852408634</c:v>
                </c:pt>
                <c:pt idx="7431">
                  <c:v>271310.33852408634</c:v>
                </c:pt>
                <c:pt idx="7432">
                  <c:v>271310.33852408634</c:v>
                </c:pt>
                <c:pt idx="7433">
                  <c:v>271310.33852408634</c:v>
                </c:pt>
                <c:pt idx="7434">
                  <c:v>271310.33852408634</c:v>
                </c:pt>
                <c:pt idx="7435">
                  <c:v>271310.33852408634</c:v>
                </c:pt>
                <c:pt idx="7436">
                  <c:v>271310.33852408634</c:v>
                </c:pt>
                <c:pt idx="7437">
                  <c:v>271310.33852408634</c:v>
                </c:pt>
                <c:pt idx="7438">
                  <c:v>271310.33852408634</c:v>
                </c:pt>
                <c:pt idx="7439">
                  <c:v>271310.33852408634</c:v>
                </c:pt>
                <c:pt idx="7440">
                  <c:v>271310.33852408634</c:v>
                </c:pt>
                <c:pt idx="7441">
                  <c:v>271310.33852408634</c:v>
                </c:pt>
                <c:pt idx="7442">
                  <c:v>271310.33852408634</c:v>
                </c:pt>
                <c:pt idx="7443">
                  <c:v>271310.33852408634</c:v>
                </c:pt>
                <c:pt idx="7444">
                  <c:v>271310.33852408634</c:v>
                </c:pt>
                <c:pt idx="7445">
                  <c:v>271310.33852408634</c:v>
                </c:pt>
                <c:pt idx="7446">
                  <c:v>271310.33852408634</c:v>
                </c:pt>
                <c:pt idx="7447">
                  <c:v>271310.33852408634</c:v>
                </c:pt>
                <c:pt idx="7448">
                  <c:v>271310.33852408634</c:v>
                </c:pt>
                <c:pt idx="7449">
                  <c:v>271310.33852408634</c:v>
                </c:pt>
                <c:pt idx="7450">
                  <c:v>271310.33852408634</c:v>
                </c:pt>
                <c:pt idx="7451">
                  <c:v>271310.33852408634</c:v>
                </c:pt>
                <c:pt idx="7452">
                  <c:v>271310.33852408634</c:v>
                </c:pt>
                <c:pt idx="7453">
                  <c:v>271310.33852408634</c:v>
                </c:pt>
                <c:pt idx="7454">
                  <c:v>271310.33852408634</c:v>
                </c:pt>
                <c:pt idx="7455">
                  <c:v>271310.33852408634</c:v>
                </c:pt>
                <c:pt idx="7456">
                  <c:v>271310.33852408634</c:v>
                </c:pt>
                <c:pt idx="7457">
                  <c:v>271310.33852408634</c:v>
                </c:pt>
                <c:pt idx="7458">
                  <c:v>271310.33852408634</c:v>
                </c:pt>
                <c:pt idx="7459">
                  <c:v>271310.33852408634</c:v>
                </c:pt>
                <c:pt idx="7460">
                  <c:v>271310.33852408634</c:v>
                </c:pt>
                <c:pt idx="7461">
                  <c:v>271310.33852408634</c:v>
                </c:pt>
                <c:pt idx="7462">
                  <c:v>271310.33852408634</c:v>
                </c:pt>
                <c:pt idx="7463">
                  <c:v>271310.33852408634</c:v>
                </c:pt>
                <c:pt idx="7464">
                  <c:v>271310.33852408634</c:v>
                </c:pt>
                <c:pt idx="7465">
                  <c:v>271310.33852408634</c:v>
                </c:pt>
                <c:pt idx="7466">
                  <c:v>271310.33852408634</c:v>
                </c:pt>
                <c:pt idx="7467">
                  <c:v>271310.33852408634</c:v>
                </c:pt>
                <c:pt idx="7468">
                  <c:v>271310.33852408634</c:v>
                </c:pt>
                <c:pt idx="7469">
                  <c:v>271310.33852408634</c:v>
                </c:pt>
                <c:pt idx="7470">
                  <c:v>271310.33852408634</c:v>
                </c:pt>
                <c:pt idx="7471">
                  <c:v>271310.33852408634</c:v>
                </c:pt>
                <c:pt idx="7472">
                  <c:v>271310.33852408634</c:v>
                </c:pt>
                <c:pt idx="7473">
                  <c:v>271310.33852408634</c:v>
                </c:pt>
                <c:pt idx="7474">
                  <c:v>271310.33852408634</c:v>
                </c:pt>
                <c:pt idx="7475">
                  <c:v>271310.33852408634</c:v>
                </c:pt>
                <c:pt idx="7476">
                  <c:v>271310.33852408634</c:v>
                </c:pt>
                <c:pt idx="7477">
                  <c:v>271310.33852408634</c:v>
                </c:pt>
                <c:pt idx="7478">
                  <c:v>271310.33852408634</c:v>
                </c:pt>
                <c:pt idx="7479">
                  <c:v>271310.33852408634</c:v>
                </c:pt>
                <c:pt idx="7480">
                  <c:v>271310.33852408634</c:v>
                </c:pt>
                <c:pt idx="7481">
                  <c:v>271310.33852408634</c:v>
                </c:pt>
                <c:pt idx="7482">
                  <c:v>271310.33852408634</c:v>
                </c:pt>
                <c:pt idx="7483">
                  <c:v>271310.33852408634</c:v>
                </c:pt>
                <c:pt idx="7484">
                  <c:v>271310.33852408634</c:v>
                </c:pt>
                <c:pt idx="7485">
                  <c:v>271310.33852408634</c:v>
                </c:pt>
                <c:pt idx="7486">
                  <c:v>271310.33852408634</c:v>
                </c:pt>
                <c:pt idx="7487">
                  <c:v>271310.33852408634</c:v>
                </c:pt>
                <c:pt idx="7488">
                  <c:v>271310.33852408634</c:v>
                </c:pt>
                <c:pt idx="7489">
                  <c:v>271310.33852408634</c:v>
                </c:pt>
                <c:pt idx="7490">
                  <c:v>271310.33852408634</c:v>
                </c:pt>
                <c:pt idx="7491">
                  <c:v>271310.33852408634</c:v>
                </c:pt>
                <c:pt idx="7492">
                  <c:v>271310.33852408634</c:v>
                </c:pt>
                <c:pt idx="7493">
                  <c:v>271310.33852408634</c:v>
                </c:pt>
                <c:pt idx="7494">
                  <c:v>271310.33852408634</c:v>
                </c:pt>
                <c:pt idx="7495">
                  <c:v>271310.33852408634</c:v>
                </c:pt>
                <c:pt idx="7496">
                  <c:v>271310.33852408634</c:v>
                </c:pt>
                <c:pt idx="7497">
                  <c:v>271310.33852408634</c:v>
                </c:pt>
                <c:pt idx="7498">
                  <c:v>271310.33852408634</c:v>
                </c:pt>
                <c:pt idx="7499">
                  <c:v>271310.33852408634</c:v>
                </c:pt>
                <c:pt idx="7500">
                  <c:v>271310.33852408634</c:v>
                </c:pt>
                <c:pt idx="7501">
                  <c:v>271310.33852408634</c:v>
                </c:pt>
                <c:pt idx="7502">
                  <c:v>271310.33852408634</c:v>
                </c:pt>
                <c:pt idx="7503">
                  <c:v>271310.33852408634</c:v>
                </c:pt>
                <c:pt idx="7504">
                  <c:v>271310.33852408634</c:v>
                </c:pt>
                <c:pt idx="7505">
                  <c:v>271310.33852408634</c:v>
                </c:pt>
                <c:pt idx="7506">
                  <c:v>271310.33852408634</c:v>
                </c:pt>
                <c:pt idx="7507">
                  <c:v>271310.33852408634</c:v>
                </c:pt>
                <c:pt idx="7508">
                  <c:v>271310.33852408634</c:v>
                </c:pt>
                <c:pt idx="7509">
                  <c:v>271310.33852408634</c:v>
                </c:pt>
                <c:pt idx="7510">
                  <c:v>271310.33852408634</c:v>
                </c:pt>
                <c:pt idx="7511">
                  <c:v>271310.33852408634</c:v>
                </c:pt>
                <c:pt idx="7512">
                  <c:v>271310.33852408634</c:v>
                </c:pt>
                <c:pt idx="7513">
                  <c:v>271310.33852408634</c:v>
                </c:pt>
                <c:pt idx="7514">
                  <c:v>271310.33852408634</c:v>
                </c:pt>
                <c:pt idx="7515">
                  <c:v>271310.33852408634</c:v>
                </c:pt>
                <c:pt idx="7516">
                  <c:v>271310.33852408634</c:v>
                </c:pt>
                <c:pt idx="7517">
                  <c:v>271310.33852408634</c:v>
                </c:pt>
                <c:pt idx="7518">
                  <c:v>271310.33852408634</c:v>
                </c:pt>
                <c:pt idx="7519">
                  <c:v>271310.33852408634</c:v>
                </c:pt>
                <c:pt idx="7520">
                  <c:v>271310.33852408634</c:v>
                </c:pt>
                <c:pt idx="7521">
                  <c:v>271310.33852408634</c:v>
                </c:pt>
                <c:pt idx="7522">
                  <c:v>271310.33852408634</c:v>
                </c:pt>
                <c:pt idx="7523">
                  <c:v>271310.33852408634</c:v>
                </c:pt>
                <c:pt idx="7524">
                  <c:v>271310.33852408634</c:v>
                </c:pt>
                <c:pt idx="7525">
                  <c:v>271310.33852408634</c:v>
                </c:pt>
                <c:pt idx="7526">
                  <c:v>271310.33852408634</c:v>
                </c:pt>
                <c:pt idx="7527">
                  <c:v>271310.33852408634</c:v>
                </c:pt>
                <c:pt idx="7528">
                  <c:v>271310.33852408634</c:v>
                </c:pt>
                <c:pt idx="7529">
                  <c:v>271310.33852408634</c:v>
                </c:pt>
                <c:pt idx="7530">
                  <c:v>271310.33852408634</c:v>
                </c:pt>
                <c:pt idx="7531">
                  <c:v>271310.33852408634</c:v>
                </c:pt>
                <c:pt idx="7532">
                  <c:v>271310.33852408634</c:v>
                </c:pt>
                <c:pt idx="7533">
                  <c:v>271310.33852408634</c:v>
                </c:pt>
                <c:pt idx="7534">
                  <c:v>271310.33852408634</c:v>
                </c:pt>
                <c:pt idx="7535">
                  <c:v>271310.33852408634</c:v>
                </c:pt>
                <c:pt idx="7536">
                  <c:v>271310.33852408634</c:v>
                </c:pt>
                <c:pt idx="7537">
                  <c:v>271310.33852408634</c:v>
                </c:pt>
                <c:pt idx="7538">
                  <c:v>271310.33852408634</c:v>
                </c:pt>
                <c:pt idx="7539">
                  <c:v>271310.33852408634</c:v>
                </c:pt>
                <c:pt idx="7540">
                  <c:v>271310.33852408634</c:v>
                </c:pt>
                <c:pt idx="7541">
                  <c:v>271310.33852408634</c:v>
                </c:pt>
                <c:pt idx="7542">
                  <c:v>271310.33852408634</c:v>
                </c:pt>
                <c:pt idx="7543">
                  <c:v>271310.33852408634</c:v>
                </c:pt>
                <c:pt idx="7544">
                  <c:v>271310.33852408634</c:v>
                </c:pt>
                <c:pt idx="7545">
                  <c:v>271310.33852408634</c:v>
                </c:pt>
                <c:pt idx="7546">
                  <c:v>271310.33852408634</c:v>
                </c:pt>
                <c:pt idx="7547">
                  <c:v>271310.33852408634</c:v>
                </c:pt>
                <c:pt idx="7548">
                  <c:v>271310.33852408634</c:v>
                </c:pt>
                <c:pt idx="7549">
                  <c:v>271310.33852408634</c:v>
                </c:pt>
                <c:pt idx="7550">
                  <c:v>271310.33852408634</c:v>
                </c:pt>
                <c:pt idx="7551">
                  <c:v>271310.33852408634</c:v>
                </c:pt>
                <c:pt idx="7552">
                  <c:v>271310.33852408634</c:v>
                </c:pt>
                <c:pt idx="7553">
                  <c:v>271310.33852408634</c:v>
                </c:pt>
                <c:pt idx="7554">
                  <c:v>271310.33852408634</c:v>
                </c:pt>
                <c:pt idx="7555">
                  <c:v>271310.33852408634</c:v>
                </c:pt>
                <c:pt idx="7556">
                  <c:v>271310.33852408634</c:v>
                </c:pt>
                <c:pt idx="7557">
                  <c:v>271310.33852408634</c:v>
                </c:pt>
                <c:pt idx="7558">
                  <c:v>271310.33852408634</c:v>
                </c:pt>
                <c:pt idx="7559">
                  <c:v>271310.33852408634</c:v>
                </c:pt>
                <c:pt idx="7560">
                  <c:v>271310.33852408634</c:v>
                </c:pt>
                <c:pt idx="7561">
                  <c:v>271310.33852408634</c:v>
                </c:pt>
                <c:pt idx="7562">
                  <c:v>271310.33852408634</c:v>
                </c:pt>
                <c:pt idx="7563">
                  <c:v>271310.33852408634</c:v>
                </c:pt>
                <c:pt idx="7564">
                  <c:v>271310.33852408634</c:v>
                </c:pt>
                <c:pt idx="7565">
                  <c:v>271310.33852408634</c:v>
                </c:pt>
                <c:pt idx="7566">
                  <c:v>271310.33852408634</c:v>
                </c:pt>
                <c:pt idx="7567">
                  <c:v>271310.33852408634</c:v>
                </c:pt>
                <c:pt idx="7568">
                  <c:v>271310.33852408634</c:v>
                </c:pt>
                <c:pt idx="7569">
                  <c:v>271310.33852408634</c:v>
                </c:pt>
                <c:pt idx="7570">
                  <c:v>271310.33852408634</c:v>
                </c:pt>
                <c:pt idx="7571">
                  <c:v>271310.33852408634</c:v>
                </c:pt>
                <c:pt idx="7572">
                  <c:v>271310.33852408634</c:v>
                </c:pt>
                <c:pt idx="7573">
                  <c:v>271310.33852408634</c:v>
                </c:pt>
                <c:pt idx="7574">
                  <c:v>271310.33852408634</c:v>
                </c:pt>
                <c:pt idx="7575">
                  <c:v>271310.33852408634</c:v>
                </c:pt>
                <c:pt idx="7576">
                  <c:v>271310.33852408634</c:v>
                </c:pt>
                <c:pt idx="7577">
                  <c:v>271310.33852408634</c:v>
                </c:pt>
                <c:pt idx="7578">
                  <c:v>271310.33852408634</c:v>
                </c:pt>
                <c:pt idx="7579">
                  <c:v>271310.33852408634</c:v>
                </c:pt>
                <c:pt idx="7580">
                  <c:v>271310.33852408634</c:v>
                </c:pt>
                <c:pt idx="7581">
                  <c:v>271310.33852408634</c:v>
                </c:pt>
                <c:pt idx="7582">
                  <c:v>271310.33852408634</c:v>
                </c:pt>
                <c:pt idx="7583">
                  <c:v>271310.33852408634</c:v>
                </c:pt>
                <c:pt idx="7584">
                  <c:v>271310.33852408634</c:v>
                </c:pt>
                <c:pt idx="7585">
                  <c:v>271310.33852408634</c:v>
                </c:pt>
                <c:pt idx="7586">
                  <c:v>271310.33852408634</c:v>
                </c:pt>
                <c:pt idx="7587">
                  <c:v>271310.33852408634</c:v>
                </c:pt>
                <c:pt idx="7588">
                  <c:v>271310.33852408634</c:v>
                </c:pt>
                <c:pt idx="7589">
                  <c:v>271310.33852408634</c:v>
                </c:pt>
                <c:pt idx="7590">
                  <c:v>271310.33852408634</c:v>
                </c:pt>
                <c:pt idx="7591">
                  <c:v>271310.33852408634</c:v>
                </c:pt>
                <c:pt idx="7592">
                  <c:v>271310.33852408634</c:v>
                </c:pt>
                <c:pt idx="7593">
                  <c:v>271310.33852408634</c:v>
                </c:pt>
                <c:pt idx="7594">
                  <c:v>271310.33852408634</c:v>
                </c:pt>
                <c:pt idx="7595">
                  <c:v>271310.33852408634</c:v>
                </c:pt>
                <c:pt idx="7596">
                  <c:v>271310.33852408634</c:v>
                </c:pt>
                <c:pt idx="7597">
                  <c:v>271310.33852408634</c:v>
                </c:pt>
                <c:pt idx="7598">
                  <c:v>271310.33852408634</c:v>
                </c:pt>
                <c:pt idx="7599">
                  <c:v>271310.33852408634</c:v>
                </c:pt>
                <c:pt idx="7600">
                  <c:v>271310.33852408634</c:v>
                </c:pt>
                <c:pt idx="7601">
                  <c:v>271310.33852408634</c:v>
                </c:pt>
                <c:pt idx="7602">
                  <c:v>271310.33852408634</c:v>
                </c:pt>
                <c:pt idx="7603">
                  <c:v>271310.33852408634</c:v>
                </c:pt>
                <c:pt idx="7604">
                  <c:v>271310.33852408634</c:v>
                </c:pt>
                <c:pt idx="7605">
                  <c:v>271310.33852408634</c:v>
                </c:pt>
                <c:pt idx="7606">
                  <c:v>271310.33852408634</c:v>
                </c:pt>
                <c:pt idx="7607">
                  <c:v>271310.33852408634</c:v>
                </c:pt>
                <c:pt idx="7608">
                  <c:v>271310.33852408634</c:v>
                </c:pt>
                <c:pt idx="7609">
                  <c:v>271310.33852408634</c:v>
                </c:pt>
                <c:pt idx="7610">
                  <c:v>271310.33852408634</c:v>
                </c:pt>
                <c:pt idx="7611">
                  <c:v>271310.33852408634</c:v>
                </c:pt>
                <c:pt idx="7612">
                  <c:v>271310.33852408634</c:v>
                </c:pt>
                <c:pt idx="7613">
                  <c:v>271310.33852408634</c:v>
                </c:pt>
                <c:pt idx="7614">
                  <c:v>271310.33852408634</c:v>
                </c:pt>
                <c:pt idx="7615">
                  <c:v>271310.33852408634</c:v>
                </c:pt>
                <c:pt idx="7616">
                  <c:v>271310.33852408634</c:v>
                </c:pt>
                <c:pt idx="7617">
                  <c:v>271310.33852408634</c:v>
                </c:pt>
                <c:pt idx="7618">
                  <c:v>271310.33852408634</c:v>
                </c:pt>
                <c:pt idx="7619">
                  <c:v>271310.33852408634</c:v>
                </c:pt>
                <c:pt idx="7620">
                  <c:v>271310.33852408634</c:v>
                </c:pt>
                <c:pt idx="7621">
                  <c:v>271310.33852408634</c:v>
                </c:pt>
                <c:pt idx="7622">
                  <c:v>271310.33852408634</c:v>
                </c:pt>
                <c:pt idx="7623">
                  <c:v>271310.33852408634</c:v>
                </c:pt>
                <c:pt idx="7624">
                  <c:v>271310.33852408634</c:v>
                </c:pt>
                <c:pt idx="7625">
                  <c:v>271310.33852408634</c:v>
                </c:pt>
                <c:pt idx="7626">
                  <c:v>271310.33852408634</c:v>
                </c:pt>
                <c:pt idx="7627">
                  <c:v>271310.33852408634</c:v>
                </c:pt>
                <c:pt idx="7628">
                  <c:v>271310.33852408634</c:v>
                </c:pt>
                <c:pt idx="7629">
                  <c:v>271310.33852408634</c:v>
                </c:pt>
                <c:pt idx="7630">
                  <c:v>271310.33852408634</c:v>
                </c:pt>
                <c:pt idx="7631">
                  <c:v>271310.33852408634</c:v>
                </c:pt>
                <c:pt idx="7632">
                  <c:v>271310.33852408634</c:v>
                </c:pt>
                <c:pt idx="7633">
                  <c:v>271310.33852408634</c:v>
                </c:pt>
                <c:pt idx="7634">
                  <c:v>271310.33852408634</c:v>
                </c:pt>
                <c:pt idx="7635">
                  <c:v>271310.33852408634</c:v>
                </c:pt>
                <c:pt idx="7636">
                  <c:v>271310.33852408634</c:v>
                </c:pt>
                <c:pt idx="7637">
                  <c:v>271310.33852408634</c:v>
                </c:pt>
                <c:pt idx="7638">
                  <c:v>271310.33852408634</c:v>
                </c:pt>
                <c:pt idx="7639">
                  <c:v>271310.33852408634</c:v>
                </c:pt>
                <c:pt idx="7640">
                  <c:v>271310.33852408634</c:v>
                </c:pt>
                <c:pt idx="7641">
                  <c:v>271310.33852408634</c:v>
                </c:pt>
                <c:pt idx="7642">
                  <c:v>271310.33852408634</c:v>
                </c:pt>
                <c:pt idx="7643">
                  <c:v>271310.33852408634</c:v>
                </c:pt>
                <c:pt idx="7644">
                  <c:v>271310.33852408634</c:v>
                </c:pt>
                <c:pt idx="7645">
                  <c:v>271310.33852408634</c:v>
                </c:pt>
                <c:pt idx="7646">
                  <c:v>271310.33852408634</c:v>
                </c:pt>
                <c:pt idx="7647">
                  <c:v>271310.33852408634</c:v>
                </c:pt>
                <c:pt idx="7648">
                  <c:v>271310.33852408634</c:v>
                </c:pt>
                <c:pt idx="7649">
                  <c:v>271310.33852408634</c:v>
                </c:pt>
                <c:pt idx="7650">
                  <c:v>271310.33852408634</c:v>
                </c:pt>
                <c:pt idx="7651">
                  <c:v>271310.33852408634</c:v>
                </c:pt>
                <c:pt idx="7652">
                  <c:v>271310.33852408634</c:v>
                </c:pt>
                <c:pt idx="7653">
                  <c:v>271310.33852408634</c:v>
                </c:pt>
                <c:pt idx="7654">
                  <c:v>271310.33852408634</c:v>
                </c:pt>
                <c:pt idx="7655">
                  <c:v>271310.33852408634</c:v>
                </c:pt>
                <c:pt idx="7656">
                  <c:v>271310.33852408634</c:v>
                </c:pt>
                <c:pt idx="7657">
                  <c:v>271310.33852408634</c:v>
                </c:pt>
                <c:pt idx="7658">
                  <c:v>271310.33852408634</c:v>
                </c:pt>
                <c:pt idx="7659">
                  <c:v>271310.33852408634</c:v>
                </c:pt>
                <c:pt idx="7660">
                  <c:v>271310.33852408634</c:v>
                </c:pt>
                <c:pt idx="7661">
                  <c:v>271310.33852408634</c:v>
                </c:pt>
                <c:pt idx="7662">
                  <c:v>271310.33852408634</c:v>
                </c:pt>
                <c:pt idx="7663">
                  <c:v>271310.33852408634</c:v>
                </c:pt>
                <c:pt idx="7664">
                  <c:v>271310.33852408634</c:v>
                </c:pt>
                <c:pt idx="7665">
                  <c:v>271310.33852408634</c:v>
                </c:pt>
                <c:pt idx="7666">
                  <c:v>271310.33852408634</c:v>
                </c:pt>
                <c:pt idx="7667">
                  <c:v>271310.33852408634</c:v>
                </c:pt>
                <c:pt idx="7668">
                  <c:v>271310.33852408634</c:v>
                </c:pt>
                <c:pt idx="7669">
                  <c:v>271310.33852408634</c:v>
                </c:pt>
                <c:pt idx="7670">
                  <c:v>271310.33852408634</c:v>
                </c:pt>
                <c:pt idx="7671">
                  <c:v>271310.33852408634</c:v>
                </c:pt>
                <c:pt idx="7672">
                  <c:v>271310.33852408634</c:v>
                </c:pt>
                <c:pt idx="7673">
                  <c:v>271310.33852408634</c:v>
                </c:pt>
                <c:pt idx="7674">
                  <c:v>271310.33852408634</c:v>
                </c:pt>
                <c:pt idx="7675">
                  <c:v>271310.33852408634</c:v>
                </c:pt>
                <c:pt idx="7676">
                  <c:v>271310.33852408634</c:v>
                </c:pt>
                <c:pt idx="7677">
                  <c:v>271310.33852408634</c:v>
                </c:pt>
                <c:pt idx="7678">
                  <c:v>271310.33852408634</c:v>
                </c:pt>
                <c:pt idx="7679">
                  <c:v>271310.33852408634</c:v>
                </c:pt>
                <c:pt idx="7680">
                  <c:v>271310.33852408634</c:v>
                </c:pt>
                <c:pt idx="7681">
                  <c:v>271310.33852408634</c:v>
                </c:pt>
                <c:pt idx="7682">
                  <c:v>271310.33852408634</c:v>
                </c:pt>
                <c:pt idx="7683">
                  <c:v>271310.33852408634</c:v>
                </c:pt>
                <c:pt idx="7684">
                  <c:v>271310.33852408634</c:v>
                </c:pt>
                <c:pt idx="7685">
                  <c:v>271310.33852408634</c:v>
                </c:pt>
                <c:pt idx="7686">
                  <c:v>271310.33852408634</c:v>
                </c:pt>
                <c:pt idx="7687">
                  <c:v>271310.33852408634</c:v>
                </c:pt>
                <c:pt idx="7688">
                  <c:v>271310.33852408634</c:v>
                </c:pt>
                <c:pt idx="7689">
                  <c:v>271310.33852408634</c:v>
                </c:pt>
                <c:pt idx="7690">
                  <c:v>271310.33852408634</c:v>
                </c:pt>
                <c:pt idx="7691">
                  <c:v>271310.33852408634</c:v>
                </c:pt>
                <c:pt idx="7692">
                  <c:v>271310.33852408634</c:v>
                </c:pt>
                <c:pt idx="7693">
                  <c:v>271310.33852408634</c:v>
                </c:pt>
                <c:pt idx="7694">
                  <c:v>271310.33852408634</c:v>
                </c:pt>
                <c:pt idx="7695">
                  <c:v>271310.33852408634</c:v>
                </c:pt>
                <c:pt idx="7696">
                  <c:v>271310.33852408634</c:v>
                </c:pt>
                <c:pt idx="7697">
                  <c:v>271310.33852408634</c:v>
                </c:pt>
                <c:pt idx="7698">
                  <c:v>271310.33852408634</c:v>
                </c:pt>
                <c:pt idx="7699">
                  <c:v>271310.33852408634</c:v>
                </c:pt>
                <c:pt idx="7700">
                  <c:v>271310.33852408634</c:v>
                </c:pt>
                <c:pt idx="7701">
                  <c:v>271310.33852408634</c:v>
                </c:pt>
                <c:pt idx="7702">
                  <c:v>271310.33852408634</c:v>
                </c:pt>
                <c:pt idx="7703">
                  <c:v>271310.33852408634</c:v>
                </c:pt>
                <c:pt idx="7704">
                  <c:v>271310.33852408634</c:v>
                </c:pt>
                <c:pt idx="7705">
                  <c:v>271310.33852408634</c:v>
                </c:pt>
                <c:pt idx="7706">
                  <c:v>271310.33852408634</c:v>
                </c:pt>
                <c:pt idx="7707">
                  <c:v>271310.33852408634</c:v>
                </c:pt>
                <c:pt idx="7708">
                  <c:v>271310.33852408634</c:v>
                </c:pt>
                <c:pt idx="7709">
                  <c:v>271310.33852408634</c:v>
                </c:pt>
                <c:pt idx="7710">
                  <c:v>271310.33852408634</c:v>
                </c:pt>
                <c:pt idx="7711">
                  <c:v>271310.33852408634</c:v>
                </c:pt>
                <c:pt idx="7712">
                  <c:v>271310.33852408634</c:v>
                </c:pt>
                <c:pt idx="7713">
                  <c:v>271310.33852408634</c:v>
                </c:pt>
                <c:pt idx="7714">
                  <c:v>271310.33852408634</c:v>
                </c:pt>
                <c:pt idx="7715">
                  <c:v>271310.33852408634</c:v>
                </c:pt>
                <c:pt idx="7716">
                  <c:v>271310.33852408634</c:v>
                </c:pt>
                <c:pt idx="7717">
                  <c:v>271310.33852408634</c:v>
                </c:pt>
                <c:pt idx="7718">
                  <c:v>271310.33852408634</c:v>
                </c:pt>
                <c:pt idx="7719">
                  <c:v>271310.33852408634</c:v>
                </c:pt>
                <c:pt idx="7720">
                  <c:v>271310.33852408634</c:v>
                </c:pt>
                <c:pt idx="7721">
                  <c:v>271310.33852408634</c:v>
                </c:pt>
                <c:pt idx="7722">
                  <c:v>271310.33852408634</c:v>
                </c:pt>
                <c:pt idx="7723">
                  <c:v>271310.33852408634</c:v>
                </c:pt>
                <c:pt idx="7724">
                  <c:v>271310.33852408634</c:v>
                </c:pt>
                <c:pt idx="7725">
                  <c:v>271310.33852408634</c:v>
                </c:pt>
                <c:pt idx="7726">
                  <c:v>271310.33852408634</c:v>
                </c:pt>
                <c:pt idx="7727">
                  <c:v>271310.33852408634</c:v>
                </c:pt>
                <c:pt idx="7728">
                  <c:v>271310.33852408634</c:v>
                </c:pt>
                <c:pt idx="7729">
                  <c:v>271310.33852408634</c:v>
                </c:pt>
                <c:pt idx="7730">
                  <c:v>271310.33852408634</c:v>
                </c:pt>
                <c:pt idx="7731">
                  <c:v>271310.33852408634</c:v>
                </c:pt>
                <c:pt idx="7732">
                  <c:v>271310.33852408634</c:v>
                </c:pt>
                <c:pt idx="7733">
                  <c:v>271310.33852408634</c:v>
                </c:pt>
                <c:pt idx="7734">
                  <c:v>271310.33852408634</c:v>
                </c:pt>
                <c:pt idx="7735">
                  <c:v>271310.33852408634</c:v>
                </c:pt>
                <c:pt idx="7736">
                  <c:v>271310.33852408634</c:v>
                </c:pt>
                <c:pt idx="7737">
                  <c:v>271310.33852408634</c:v>
                </c:pt>
                <c:pt idx="7738">
                  <c:v>271310.33852408634</c:v>
                </c:pt>
                <c:pt idx="7739">
                  <c:v>271310.33852408634</c:v>
                </c:pt>
                <c:pt idx="7740">
                  <c:v>271310.33852408634</c:v>
                </c:pt>
                <c:pt idx="7741">
                  <c:v>271310.33852408634</c:v>
                </c:pt>
                <c:pt idx="7742">
                  <c:v>271310.33852408634</c:v>
                </c:pt>
                <c:pt idx="7743">
                  <c:v>271310.33852408634</c:v>
                </c:pt>
                <c:pt idx="7744">
                  <c:v>271310.33852408634</c:v>
                </c:pt>
                <c:pt idx="7745">
                  <c:v>271310.33852408634</c:v>
                </c:pt>
                <c:pt idx="7746">
                  <c:v>271310.33852408634</c:v>
                </c:pt>
                <c:pt idx="7747">
                  <c:v>271310.33852408634</c:v>
                </c:pt>
                <c:pt idx="7748">
                  <c:v>271310.33852408634</c:v>
                </c:pt>
                <c:pt idx="7749">
                  <c:v>271310.33852408634</c:v>
                </c:pt>
                <c:pt idx="7750">
                  <c:v>271310.33852408634</c:v>
                </c:pt>
                <c:pt idx="7751">
                  <c:v>271310.33852408634</c:v>
                </c:pt>
                <c:pt idx="7752">
                  <c:v>271310.33852408634</c:v>
                </c:pt>
                <c:pt idx="7753">
                  <c:v>271310.33852408634</c:v>
                </c:pt>
                <c:pt idx="7754">
                  <c:v>271310.33852408634</c:v>
                </c:pt>
                <c:pt idx="7755">
                  <c:v>271310.33852408634</c:v>
                </c:pt>
                <c:pt idx="7756">
                  <c:v>271310.33852408634</c:v>
                </c:pt>
                <c:pt idx="7757">
                  <c:v>271310.33852408634</c:v>
                </c:pt>
                <c:pt idx="7758">
                  <c:v>271310.33852408634</c:v>
                </c:pt>
                <c:pt idx="7759">
                  <c:v>271310.33852408634</c:v>
                </c:pt>
                <c:pt idx="7760">
                  <c:v>271310.33852408634</c:v>
                </c:pt>
                <c:pt idx="7761">
                  <c:v>271310.33852408634</c:v>
                </c:pt>
                <c:pt idx="7762">
                  <c:v>271310.33852408634</c:v>
                </c:pt>
                <c:pt idx="7763">
                  <c:v>271310.33852408634</c:v>
                </c:pt>
                <c:pt idx="7764">
                  <c:v>271310.33852408634</c:v>
                </c:pt>
                <c:pt idx="7765">
                  <c:v>271310.33852408634</c:v>
                </c:pt>
                <c:pt idx="7766">
                  <c:v>271310.33852408634</c:v>
                </c:pt>
                <c:pt idx="7767">
                  <c:v>271310.33852408634</c:v>
                </c:pt>
                <c:pt idx="7768">
                  <c:v>271310.33852408634</c:v>
                </c:pt>
                <c:pt idx="7769">
                  <c:v>271310.33852408634</c:v>
                </c:pt>
                <c:pt idx="7770">
                  <c:v>271310.33852408634</c:v>
                </c:pt>
                <c:pt idx="7771">
                  <c:v>271310.33852408634</c:v>
                </c:pt>
                <c:pt idx="7772">
                  <c:v>271310.33852408634</c:v>
                </c:pt>
                <c:pt idx="7773">
                  <c:v>271310.33852408634</c:v>
                </c:pt>
                <c:pt idx="7774">
                  <c:v>271310.33852408634</c:v>
                </c:pt>
                <c:pt idx="7775">
                  <c:v>271310.33852408634</c:v>
                </c:pt>
                <c:pt idx="7776">
                  <c:v>271310.33852408634</c:v>
                </c:pt>
                <c:pt idx="7777">
                  <c:v>271310.33852408634</c:v>
                </c:pt>
                <c:pt idx="7778">
                  <c:v>271310.33852408634</c:v>
                </c:pt>
                <c:pt idx="7779">
                  <c:v>271310.33852408634</c:v>
                </c:pt>
                <c:pt idx="7780">
                  <c:v>271310.33852408634</c:v>
                </c:pt>
                <c:pt idx="7781">
                  <c:v>271310.33852408634</c:v>
                </c:pt>
                <c:pt idx="7782">
                  <c:v>271310.33852408634</c:v>
                </c:pt>
                <c:pt idx="7783">
                  <c:v>271310.33852408634</c:v>
                </c:pt>
                <c:pt idx="7784">
                  <c:v>271310.33852408634</c:v>
                </c:pt>
                <c:pt idx="7785">
                  <c:v>271310.33852408634</c:v>
                </c:pt>
                <c:pt idx="7786">
                  <c:v>271310.33852408634</c:v>
                </c:pt>
                <c:pt idx="7787">
                  <c:v>271310.33852408634</c:v>
                </c:pt>
                <c:pt idx="7788">
                  <c:v>271310.33852408634</c:v>
                </c:pt>
                <c:pt idx="7789">
                  <c:v>271310.33852408634</c:v>
                </c:pt>
                <c:pt idx="7790">
                  <c:v>271310.33852408634</c:v>
                </c:pt>
                <c:pt idx="7791">
                  <c:v>271310.33852408634</c:v>
                </c:pt>
                <c:pt idx="7792">
                  <c:v>271310.33852408634</c:v>
                </c:pt>
                <c:pt idx="7793">
                  <c:v>271310.33852408634</c:v>
                </c:pt>
                <c:pt idx="7794">
                  <c:v>271310.33852408634</c:v>
                </c:pt>
                <c:pt idx="7795">
                  <c:v>271310.33852408634</c:v>
                </c:pt>
                <c:pt idx="7796">
                  <c:v>271310.33852408634</c:v>
                </c:pt>
                <c:pt idx="7797">
                  <c:v>271310.33852408634</c:v>
                </c:pt>
                <c:pt idx="7798">
                  <c:v>271310.33852408634</c:v>
                </c:pt>
                <c:pt idx="7799">
                  <c:v>271310.33852408634</c:v>
                </c:pt>
                <c:pt idx="7800">
                  <c:v>271310.33852408634</c:v>
                </c:pt>
                <c:pt idx="7801">
                  <c:v>271310.33852408634</c:v>
                </c:pt>
                <c:pt idx="7802">
                  <c:v>271310.33852408634</c:v>
                </c:pt>
                <c:pt idx="7803">
                  <c:v>271310.33852408634</c:v>
                </c:pt>
                <c:pt idx="7804">
                  <c:v>271310.33852408634</c:v>
                </c:pt>
                <c:pt idx="7805">
                  <c:v>271310.33852408634</c:v>
                </c:pt>
                <c:pt idx="7806">
                  <c:v>271310.33852408634</c:v>
                </c:pt>
                <c:pt idx="7807">
                  <c:v>271310.33852408634</c:v>
                </c:pt>
                <c:pt idx="7808">
                  <c:v>271310.33852408634</c:v>
                </c:pt>
                <c:pt idx="7809">
                  <c:v>271310.33852408634</c:v>
                </c:pt>
                <c:pt idx="7810">
                  <c:v>271310.33852408634</c:v>
                </c:pt>
                <c:pt idx="7811">
                  <c:v>271310.33852408634</c:v>
                </c:pt>
                <c:pt idx="7812">
                  <c:v>271310.33852408634</c:v>
                </c:pt>
                <c:pt idx="7813">
                  <c:v>271310.33852408634</c:v>
                </c:pt>
                <c:pt idx="7814">
                  <c:v>271310.33852408634</c:v>
                </c:pt>
                <c:pt idx="7815">
                  <c:v>271310.33852408634</c:v>
                </c:pt>
                <c:pt idx="7816">
                  <c:v>271310.33852408634</c:v>
                </c:pt>
                <c:pt idx="7817">
                  <c:v>271310.33852408634</c:v>
                </c:pt>
                <c:pt idx="7818">
                  <c:v>271310.33852408634</c:v>
                </c:pt>
                <c:pt idx="7819">
                  <c:v>271310.33852408634</c:v>
                </c:pt>
                <c:pt idx="7820">
                  <c:v>271310.33852408634</c:v>
                </c:pt>
                <c:pt idx="7821">
                  <c:v>271310.33852408634</c:v>
                </c:pt>
                <c:pt idx="7822">
                  <c:v>271310.33852408634</c:v>
                </c:pt>
                <c:pt idx="7823">
                  <c:v>271310.33852408634</c:v>
                </c:pt>
                <c:pt idx="7824">
                  <c:v>271310.33852408634</c:v>
                </c:pt>
                <c:pt idx="7825">
                  <c:v>271310.33852408634</c:v>
                </c:pt>
                <c:pt idx="7826">
                  <c:v>271310.33852408634</c:v>
                </c:pt>
                <c:pt idx="7827">
                  <c:v>271310.33852408634</c:v>
                </c:pt>
                <c:pt idx="7828">
                  <c:v>271310.33852408634</c:v>
                </c:pt>
                <c:pt idx="7829">
                  <c:v>271310.33852408634</c:v>
                </c:pt>
                <c:pt idx="7830">
                  <c:v>271310.33852408634</c:v>
                </c:pt>
                <c:pt idx="7831">
                  <c:v>271310.33852408634</c:v>
                </c:pt>
                <c:pt idx="7832">
                  <c:v>271310.33852408634</c:v>
                </c:pt>
                <c:pt idx="7833">
                  <c:v>271310.33852408634</c:v>
                </c:pt>
                <c:pt idx="7834">
                  <c:v>271310.33852408634</c:v>
                </c:pt>
                <c:pt idx="7835">
                  <c:v>271310.33852408634</c:v>
                </c:pt>
                <c:pt idx="7836">
                  <c:v>271310.33852408634</c:v>
                </c:pt>
                <c:pt idx="7837">
                  <c:v>271310.33852408634</c:v>
                </c:pt>
                <c:pt idx="7838">
                  <c:v>271310.33852408634</c:v>
                </c:pt>
                <c:pt idx="7839">
                  <c:v>271310.33852408634</c:v>
                </c:pt>
                <c:pt idx="7840">
                  <c:v>271310.33852408634</c:v>
                </c:pt>
                <c:pt idx="7841">
                  <c:v>271310.33852408634</c:v>
                </c:pt>
                <c:pt idx="7842">
                  <c:v>271310.33852408634</c:v>
                </c:pt>
                <c:pt idx="7843">
                  <c:v>271310.33852408634</c:v>
                </c:pt>
                <c:pt idx="7844">
                  <c:v>271310.33852408634</c:v>
                </c:pt>
                <c:pt idx="7845">
                  <c:v>271310.33852408634</c:v>
                </c:pt>
                <c:pt idx="7846">
                  <c:v>271310.33852408634</c:v>
                </c:pt>
                <c:pt idx="7847">
                  <c:v>271310.33852408634</c:v>
                </c:pt>
                <c:pt idx="7848">
                  <c:v>271310.33852408634</c:v>
                </c:pt>
                <c:pt idx="7849">
                  <c:v>271310.33852408634</c:v>
                </c:pt>
                <c:pt idx="7850">
                  <c:v>271310.33852408634</c:v>
                </c:pt>
                <c:pt idx="7851">
                  <c:v>271310.33852408634</c:v>
                </c:pt>
                <c:pt idx="7852">
                  <c:v>271310.33852408634</c:v>
                </c:pt>
                <c:pt idx="7853">
                  <c:v>271310.33852408634</c:v>
                </c:pt>
                <c:pt idx="7854">
                  <c:v>271310.33852408634</c:v>
                </c:pt>
                <c:pt idx="7855">
                  <c:v>271310.33852408634</c:v>
                </c:pt>
                <c:pt idx="7856">
                  <c:v>271310.33852408634</c:v>
                </c:pt>
                <c:pt idx="7857">
                  <c:v>271310.33852408634</c:v>
                </c:pt>
                <c:pt idx="7858">
                  <c:v>271310.33852408634</c:v>
                </c:pt>
                <c:pt idx="7859">
                  <c:v>271310.33852408634</c:v>
                </c:pt>
                <c:pt idx="7860">
                  <c:v>271310.33852408634</c:v>
                </c:pt>
                <c:pt idx="7861">
                  <c:v>271310.33852408634</c:v>
                </c:pt>
                <c:pt idx="7862">
                  <c:v>271310.33852408634</c:v>
                </c:pt>
                <c:pt idx="7863">
                  <c:v>271310.33852408634</c:v>
                </c:pt>
                <c:pt idx="7864">
                  <c:v>271310.33852408634</c:v>
                </c:pt>
                <c:pt idx="7865">
                  <c:v>271310.33852408634</c:v>
                </c:pt>
                <c:pt idx="7866">
                  <c:v>271310.33852408634</c:v>
                </c:pt>
                <c:pt idx="7867">
                  <c:v>271310.33852408634</c:v>
                </c:pt>
                <c:pt idx="7868">
                  <c:v>271310.33852408634</c:v>
                </c:pt>
                <c:pt idx="7869">
                  <c:v>271310.33852408634</c:v>
                </c:pt>
                <c:pt idx="7870">
                  <c:v>271310.33852408634</c:v>
                </c:pt>
                <c:pt idx="7871">
                  <c:v>271310.33852408634</c:v>
                </c:pt>
                <c:pt idx="7872">
                  <c:v>271310.33852408634</c:v>
                </c:pt>
                <c:pt idx="7873">
                  <c:v>271310.33852408634</c:v>
                </c:pt>
                <c:pt idx="7874">
                  <c:v>271310.33852408634</c:v>
                </c:pt>
                <c:pt idx="7875">
                  <c:v>271310.33852408634</c:v>
                </c:pt>
                <c:pt idx="7876">
                  <c:v>271310.33852408634</c:v>
                </c:pt>
                <c:pt idx="7877">
                  <c:v>271310.33852408634</c:v>
                </c:pt>
                <c:pt idx="7878">
                  <c:v>271310.33852408634</c:v>
                </c:pt>
                <c:pt idx="7879">
                  <c:v>271310.33852408634</c:v>
                </c:pt>
                <c:pt idx="7880">
                  <c:v>271310.33852408634</c:v>
                </c:pt>
                <c:pt idx="7881">
                  <c:v>271310.33852408634</c:v>
                </c:pt>
                <c:pt idx="7882">
                  <c:v>271310.33852408634</c:v>
                </c:pt>
                <c:pt idx="7883">
                  <c:v>271310.33852408634</c:v>
                </c:pt>
                <c:pt idx="7884">
                  <c:v>271310.33852408634</c:v>
                </c:pt>
                <c:pt idx="7885">
                  <c:v>271310.33852408634</c:v>
                </c:pt>
                <c:pt idx="7886">
                  <c:v>271310.33852408634</c:v>
                </c:pt>
                <c:pt idx="7887">
                  <c:v>271310.33852408634</c:v>
                </c:pt>
                <c:pt idx="7888">
                  <c:v>271310.33852408634</c:v>
                </c:pt>
                <c:pt idx="7889">
                  <c:v>271310.33852408634</c:v>
                </c:pt>
                <c:pt idx="7890">
                  <c:v>271310.33852408634</c:v>
                </c:pt>
                <c:pt idx="7891">
                  <c:v>271310.33852408634</c:v>
                </c:pt>
                <c:pt idx="7892">
                  <c:v>271310.33852408634</c:v>
                </c:pt>
                <c:pt idx="7893">
                  <c:v>271310.33852408634</c:v>
                </c:pt>
                <c:pt idx="7894">
                  <c:v>271310.33852408634</c:v>
                </c:pt>
                <c:pt idx="7895">
                  <c:v>271310.33852408634</c:v>
                </c:pt>
                <c:pt idx="7896">
                  <c:v>271310.33852408634</c:v>
                </c:pt>
                <c:pt idx="7897">
                  <c:v>271310.33852408634</c:v>
                </c:pt>
                <c:pt idx="7898">
                  <c:v>271310.33852408634</c:v>
                </c:pt>
                <c:pt idx="7899">
                  <c:v>271310.33852408634</c:v>
                </c:pt>
                <c:pt idx="7900">
                  <c:v>271310.33852408634</c:v>
                </c:pt>
                <c:pt idx="7901">
                  <c:v>271310.33852408634</c:v>
                </c:pt>
                <c:pt idx="7902">
                  <c:v>271310.33852408634</c:v>
                </c:pt>
                <c:pt idx="7903">
                  <c:v>271310.33852408634</c:v>
                </c:pt>
                <c:pt idx="7904">
                  <c:v>271310.33852408634</c:v>
                </c:pt>
                <c:pt idx="7905">
                  <c:v>271310.33852408634</c:v>
                </c:pt>
                <c:pt idx="7906">
                  <c:v>271310.33852408634</c:v>
                </c:pt>
                <c:pt idx="7907">
                  <c:v>271310.33852408634</c:v>
                </c:pt>
                <c:pt idx="7908">
                  <c:v>271310.33852408634</c:v>
                </c:pt>
                <c:pt idx="7909">
                  <c:v>271310.33852408634</c:v>
                </c:pt>
                <c:pt idx="7910">
                  <c:v>271310.33852408634</c:v>
                </c:pt>
                <c:pt idx="7911">
                  <c:v>271310.33852408634</c:v>
                </c:pt>
                <c:pt idx="7912">
                  <c:v>271310.33852408634</c:v>
                </c:pt>
                <c:pt idx="7913">
                  <c:v>271310.33852408634</c:v>
                </c:pt>
                <c:pt idx="7914">
                  <c:v>271310.33852408634</c:v>
                </c:pt>
                <c:pt idx="7915">
                  <c:v>271310.33852408634</c:v>
                </c:pt>
                <c:pt idx="7916">
                  <c:v>271310.33852408634</c:v>
                </c:pt>
                <c:pt idx="7917">
                  <c:v>271310.33852408634</c:v>
                </c:pt>
                <c:pt idx="7918">
                  <c:v>271310.33852408634</c:v>
                </c:pt>
                <c:pt idx="7919">
                  <c:v>271310.33852408634</c:v>
                </c:pt>
                <c:pt idx="7920">
                  <c:v>271310.33852408634</c:v>
                </c:pt>
                <c:pt idx="7921">
                  <c:v>271310.33852408634</c:v>
                </c:pt>
                <c:pt idx="7922">
                  <c:v>271310.33852408634</c:v>
                </c:pt>
                <c:pt idx="7923">
                  <c:v>271310.33852408634</c:v>
                </c:pt>
                <c:pt idx="7924">
                  <c:v>271310.33852408634</c:v>
                </c:pt>
                <c:pt idx="7925">
                  <c:v>271310.33852408634</c:v>
                </c:pt>
                <c:pt idx="7926">
                  <c:v>271310.33852408634</c:v>
                </c:pt>
                <c:pt idx="7927">
                  <c:v>271310.33852408634</c:v>
                </c:pt>
                <c:pt idx="7928">
                  <c:v>271310.33852408634</c:v>
                </c:pt>
                <c:pt idx="7929">
                  <c:v>271310.33852408634</c:v>
                </c:pt>
                <c:pt idx="7930">
                  <c:v>271310.33852408634</c:v>
                </c:pt>
                <c:pt idx="7931">
                  <c:v>271310.33852408634</c:v>
                </c:pt>
                <c:pt idx="7932">
                  <c:v>271310.33852408634</c:v>
                </c:pt>
                <c:pt idx="7933">
                  <c:v>271310.33852408634</c:v>
                </c:pt>
                <c:pt idx="7934">
                  <c:v>271310.33852408634</c:v>
                </c:pt>
                <c:pt idx="7935">
                  <c:v>271310.33852408634</c:v>
                </c:pt>
                <c:pt idx="7936">
                  <c:v>271310.33852408634</c:v>
                </c:pt>
                <c:pt idx="7937">
                  <c:v>271310.33852408634</c:v>
                </c:pt>
                <c:pt idx="7938">
                  <c:v>271310.33852408634</c:v>
                </c:pt>
                <c:pt idx="7939">
                  <c:v>271310.33852408634</c:v>
                </c:pt>
                <c:pt idx="7940">
                  <c:v>271310.33852408634</c:v>
                </c:pt>
                <c:pt idx="7941">
                  <c:v>271310.33852408634</c:v>
                </c:pt>
                <c:pt idx="7942">
                  <c:v>271310.33852408634</c:v>
                </c:pt>
                <c:pt idx="7943">
                  <c:v>271310.33852408634</c:v>
                </c:pt>
                <c:pt idx="7944">
                  <c:v>271310.33852408634</c:v>
                </c:pt>
                <c:pt idx="7945">
                  <c:v>271310.33852408634</c:v>
                </c:pt>
                <c:pt idx="7946">
                  <c:v>271310.33852408634</c:v>
                </c:pt>
                <c:pt idx="7947">
                  <c:v>271310.33852408634</c:v>
                </c:pt>
                <c:pt idx="7948">
                  <c:v>271310.33852408634</c:v>
                </c:pt>
                <c:pt idx="7949">
                  <c:v>271310.33852408634</c:v>
                </c:pt>
                <c:pt idx="7950">
                  <c:v>271310.33852408634</c:v>
                </c:pt>
                <c:pt idx="7951">
                  <c:v>271310.33852408634</c:v>
                </c:pt>
                <c:pt idx="7952">
                  <c:v>271310.33852408634</c:v>
                </c:pt>
                <c:pt idx="7953">
                  <c:v>271310.33852408634</c:v>
                </c:pt>
                <c:pt idx="7954">
                  <c:v>271310.33852408634</c:v>
                </c:pt>
                <c:pt idx="7955">
                  <c:v>271310.33852408634</c:v>
                </c:pt>
                <c:pt idx="7956">
                  <c:v>271310.33852408634</c:v>
                </c:pt>
                <c:pt idx="7957">
                  <c:v>271310.33852408634</c:v>
                </c:pt>
                <c:pt idx="7958">
                  <c:v>271310.33852408634</c:v>
                </c:pt>
                <c:pt idx="7959">
                  <c:v>271310.33852408634</c:v>
                </c:pt>
                <c:pt idx="7960">
                  <c:v>271310.33852408634</c:v>
                </c:pt>
                <c:pt idx="7961">
                  <c:v>271310.33852408634</c:v>
                </c:pt>
                <c:pt idx="7962">
                  <c:v>271310.33852408634</c:v>
                </c:pt>
                <c:pt idx="7963">
                  <c:v>271310.33852408634</c:v>
                </c:pt>
                <c:pt idx="7964">
                  <c:v>271310.33852408634</c:v>
                </c:pt>
                <c:pt idx="7965">
                  <c:v>271310.33852408634</c:v>
                </c:pt>
                <c:pt idx="7966">
                  <c:v>271310.33852408634</c:v>
                </c:pt>
                <c:pt idx="7967">
                  <c:v>271310.33852408634</c:v>
                </c:pt>
                <c:pt idx="7968">
                  <c:v>271310.33852408634</c:v>
                </c:pt>
                <c:pt idx="7969">
                  <c:v>271310.33852408634</c:v>
                </c:pt>
                <c:pt idx="7970">
                  <c:v>271310.33852408634</c:v>
                </c:pt>
                <c:pt idx="7971">
                  <c:v>271310.33852408634</c:v>
                </c:pt>
                <c:pt idx="7972">
                  <c:v>271310.33852408634</c:v>
                </c:pt>
                <c:pt idx="7973">
                  <c:v>271310.33852408634</c:v>
                </c:pt>
                <c:pt idx="7974">
                  <c:v>271310.33852408634</c:v>
                </c:pt>
                <c:pt idx="7975">
                  <c:v>271310.33852408634</c:v>
                </c:pt>
                <c:pt idx="7976">
                  <c:v>271310.33852408634</c:v>
                </c:pt>
                <c:pt idx="7977">
                  <c:v>271310.33852408634</c:v>
                </c:pt>
                <c:pt idx="7978">
                  <c:v>271310.33852408634</c:v>
                </c:pt>
                <c:pt idx="7979">
                  <c:v>271310.33852408634</c:v>
                </c:pt>
                <c:pt idx="7980">
                  <c:v>271310.33852408634</c:v>
                </c:pt>
                <c:pt idx="7981">
                  <c:v>271310.33852408634</c:v>
                </c:pt>
                <c:pt idx="7982">
                  <c:v>271310.33852408634</c:v>
                </c:pt>
                <c:pt idx="7983">
                  <c:v>271310.33852408634</c:v>
                </c:pt>
                <c:pt idx="7984">
                  <c:v>271310.33852408634</c:v>
                </c:pt>
                <c:pt idx="7985">
                  <c:v>271310.33852408634</c:v>
                </c:pt>
                <c:pt idx="7986">
                  <c:v>271310.33852408634</c:v>
                </c:pt>
                <c:pt idx="7987">
                  <c:v>271310.33852408634</c:v>
                </c:pt>
                <c:pt idx="7988">
                  <c:v>271310.33852408634</c:v>
                </c:pt>
                <c:pt idx="7989">
                  <c:v>271310.33852408634</c:v>
                </c:pt>
                <c:pt idx="7990">
                  <c:v>271310.33852408634</c:v>
                </c:pt>
                <c:pt idx="7991">
                  <c:v>271310.33852408634</c:v>
                </c:pt>
                <c:pt idx="7992">
                  <c:v>271310.33852408634</c:v>
                </c:pt>
                <c:pt idx="7993">
                  <c:v>271310.33852408634</c:v>
                </c:pt>
                <c:pt idx="7994">
                  <c:v>271310.33852408634</c:v>
                </c:pt>
                <c:pt idx="7995">
                  <c:v>271310.33852408634</c:v>
                </c:pt>
                <c:pt idx="7996">
                  <c:v>271310.33852408634</c:v>
                </c:pt>
                <c:pt idx="7997">
                  <c:v>271310.33852408634</c:v>
                </c:pt>
                <c:pt idx="7998">
                  <c:v>271310.33852408634</c:v>
                </c:pt>
                <c:pt idx="7999">
                  <c:v>271310.33852408634</c:v>
                </c:pt>
                <c:pt idx="8000">
                  <c:v>271310.33852408634</c:v>
                </c:pt>
                <c:pt idx="8001">
                  <c:v>271310.33852408634</c:v>
                </c:pt>
                <c:pt idx="8002">
                  <c:v>271310.33852408634</c:v>
                </c:pt>
                <c:pt idx="8003">
                  <c:v>271310.33852408634</c:v>
                </c:pt>
                <c:pt idx="8004">
                  <c:v>271310.33852408634</c:v>
                </c:pt>
                <c:pt idx="8005">
                  <c:v>271310.33852408634</c:v>
                </c:pt>
                <c:pt idx="8006">
                  <c:v>271310.33852408634</c:v>
                </c:pt>
                <c:pt idx="8007">
                  <c:v>271310.33852408634</c:v>
                </c:pt>
                <c:pt idx="8008">
                  <c:v>271310.33852408634</c:v>
                </c:pt>
                <c:pt idx="8009">
                  <c:v>271310.33852408634</c:v>
                </c:pt>
                <c:pt idx="8010">
                  <c:v>271310.33852408634</c:v>
                </c:pt>
                <c:pt idx="8011">
                  <c:v>271310.33852408634</c:v>
                </c:pt>
                <c:pt idx="8012">
                  <c:v>271310.33852408634</c:v>
                </c:pt>
                <c:pt idx="8013">
                  <c:v>271310.33852408634</c:v>
                </c:pt>
                <c:pt idx="8014">
                  <c:v>271310.33852408634</c:v>
                </c:pt>
                <c:pt idx="8015">
                  <c:v>271310.33852408634</c:v>
                </c:pt>
                <c:pt idx="8016">
                  <c:v>271310.33852408634</c:v>
                </c:pt>
                <c:pt idx="8017">
                  <c:v>271310.33852408634</c:v>
                </c:pt>
                <c:pt idx="8018">
                  <c:v>271310.33852408634</c:v>
                </c:pt>
                <c:pt idx="8019">
                  <c:v>271310.33852408634</c:v>
                </c:pt>
                <c:pt idx="8020">
                  <c:v>271310.33852408634</c:v>
                </c:pt>
                <c:pt idx="8021">
                  <c:v>271310.33852408634</c:v>
                </c:pt>
                <c:pt idx="8022">
                  <c:v>271310.33852408634</c:v>
                </c:pt>
                <c:pt idx="8023">
                  <c:v>271310.33852408634</c:v>
                </c:pt>
                <c:pt idx="8024">
                  <c:v>271310.33852408634</c:v>
                </c:pt>
                <c:pt idx="8025">
                  <c:v>271310.33852408634</c:v>
                </c:pt>
                <c:pt idx="8026">
                  <c:v>271310.33852408634</c:v>
                </c:pt>
                <c:pt idx="8027">
                  <c:v>271310.33852408634</c:v>
                </c:pt>
                <c:pt idx="8028">
                  <c:v>271310.33852408634</c:v>
                </c:pt>
                <c:pt idx="8029">
                  <c:v>271310.33852408634</c:v>
                </c:pt>
                <c:pt idx="8030">
                  <c:v>271310.33852408634</c:v>
                </c:pt>
                <c:pt idx="8031">
                  <c:v>271310.33852408634</c:v>
                </c:pt>
                <c:pt idx="8032">
                  <c:v>271310.33852408634</c:v>
                </c:pt>
                <c:pt idx="8033">
                  <c:v>271310.33852408634</c:v>
                </c:pt>
                <c:pt idx="8034">
                  <c:v>271310.33852408634</c:v>
                </c:pt>
                <c:pt idx="8035">
                  <c:v>271310.33852408634</c:v>
                </c:pt>
                <c:pt idx="8036">
                  <c:v>271310.33852408634</c:v>
                </c:pt>
                <c:pt idx="8037">
                  <c:v>271310.33852408634</c:v>
                </c:pt>
                <c:pt idx="8038">
                  <c:v>271310.33852408634</c:v>
                </c:pt>
                <c:pt idx="8039">
                  <c:v>271310.33852408634</c:v>
                </c:pt>
                <c:pt idx="8040">
                  <c:v>271310.33852408634</c:v>
                </c:pt>
                <c:pt idx="8041">
                  <c:v>271310.33852408634</c:v>
                </c:pt>
                <c:pt idx="8042">
                  <c:v>271310.33852408634</c:v>
                </c:pt>
                <c:pt idx="8043">
                  <c:v>271310.33852408634</c:v>
                </c:pt>
                <c:pt idx="8044">
                  <c:v>271310.33852408634</c:v>
                </c:pt>
                <c:pt idx="8045">
                  <c:v>271310.33852408634</c:v>
                </c:pt>
                <c:pt idx="8046">
                  <c:v>271310.33852408634</c:v>
                </c:pt>
                <c:pt idx="8047">
                  <c:v>271310.33852408634</c:v>
                </c:pt>
                <c:pt idx="8048">
                  <c:v>271310.33852408634</c:v>
                </c:pt>
                <c:pt idx="8049">
                  <c:v>271310.33852408634</c:v>
                </c:pt>
                <c:pt idx="8050">
                  <c:v>271310.33852408634</c:v>
                </c:pt>
                <c:pt idx="8051">
                  <c:v>271310.33852408634</c:v>
                </c:pt>
                <c:pt idx="8052">
                  <c:v>271310.33852408634</c:v>
                </c:pt>
                <c:pt idx="8053">
                  <c:v>271310.33852408634</c:v>
                </c:pt>
                <c:pt idx="8054">
                  <c:v>271310.33852408634</c:v>
                </c:pt>
                <c:pt idx="8055">
                  <c:v>271310.33852408634</c:v>
                </c:pt>
                <c:pt idx="8056">
                  <c:v>271310.33852408634</c:v>
                </c:pt>
                <c:pt idx="8057">
                  <c:v>271310.33852408634</c:v>
                </c:pt>
                <c:pt idx="8058">
                  <c:v>271310.33852408634</c:v>
                </c:pt>
                <c:pt idx="8059">
                  <c:v>271310.33852408634</c:v>
                </c:pt>
                <c:pt idx="8060">
                  <c:v>271310.33852408634</c:v>
                </c:pt>
                <c:pt idx="8061">
                  <c:v>271310.33852408634</c:v>
                </c:pt>
                <c:pt idx="8062">
                  <c:v>271310.33852408634</c:v>
                </c:pt>
                <c:pt idx="8063">
                  <c:v>271310.33852408634</c:v>
                </c:pt>
                <c:pt idx="8064">
                  <c:v>271310.33852408634</c:v>
                </c:pt>
                <c:pt idx="8065">
                  <c:v>271310.33852408634</c:v>
                </c:pt>
                <c:pt idx="8066">
                  <c:v>271310.33852408634</c:v>
                </c:pt>
                <c:pt idx="8067">
                  <c:v>271310.33852408634</c:v>
                </c:pt>
                <c:pt idx="8068">
                  <c:v>271310.33852408634</c:v>
                </c:pt>
                <c:pt idx="8069">
                  <c:v>271310.33852408634</c:v>
                </c:pt>
                <c:pt idx="8070">
                  <c:v>271310.33852408634</c:v>
                </c:pt>
                <c:pt idx="8071">
                  <c:v>271310.33852408634</c:v>
                </c:pt>
                <c:pt idx="8072">
                  <c:v>271310.33852408634</c:v>
                </c:pt>
                <c:pt idx="8073">
                  <c:v>271310.33852408634</c:v>
                </c:pt>
                <c:pt idx="8074">
                  <c:v>271310.33852408634</c:v>
                </c:pt>
                <c:pt idx="8075">
                  <c:v>271310.33852408634</c:v>
                </c:pt>
                <c:pt idx="8076">
                  <c:v>271310.33852408634</c:v>
                </c:pt>
                <c:pt idx="8077">
                  <c:v>271310.33852408634</c:v>
                </c:pt>
                <c:pt idx="8078">
                  <c:v>271310.33852408634</c:v>
                </c:pt>
                <c:pt idx="8079">
                  <c:v>271310.33852408634</c:v>
                </c:pt>
                <c:pt idx="8080">
                  <c:v>271310.33852408634</c:v>
                </c:pt>
                <c:pt idx="8081">
                  <c:v>271310.33852408634</c:v>
                </c:pt>
                <c:pt idx="8082">
                  <c:v>271310.33852408634</c:v>
                </c:pt>
                <c:pt idx="8083">
                  <c:v>271310.33852408634</c:v>
                </c:pt>
                <c:pt idx="8084">
                  <c:v>271310.33852408634</c:v>
                </c:pt>
                <c:pt idx="8085">
                  <c:v>271310.33852408634</c:v>
                </c:pt>
                <c:pt idx="8086">
                  <c:v>271310.33852408634</c:v>
                </c:pt>
                <c:pt idx="8087">
                  <c:v>271310.33852408634</c:v>
                </c:pt>
                <c:pt idx="8088">
                  <c:v>271310.33852408634</c:v>
                </c:pt>
                <c:pt idx="8089">
                  <c:v>271310.33852408634</c:v>
                </c:pt>
                <c:pt idx="8090">
                  <c:v>271310.33852408634</c:v>
                </c:pt>
                <c:pt idx="8091">
                  <c:v>271310.33852408634</c:v>
                </c:pt>
                <c:pt idx="8092">
                  <c:v>271310.33852408634</c:v>
                </c:pt>
                <c:pt idx="8093">
                  <c:v>271310.33852408634</c:v>
                </c:pt>
                <c:pt idx="8094">
                  <c:v>271310.33852408634</c:v>
                </c:pt>
                <c:pt idx="8095">
                  <c:v>271310.33852408634</c:v>
                </c:pt>
                <c:pt idx="8096">
                  <c:v>271310.33852408634</c:v>
                </c:pt>
                <c:pt idx="8097">
                  <c:v>271310.33852408634</c:v>
                </c:pt>
                <c:pt idx="8098">
                  <c:v>271310.33852408634</c:v>
                </c:pt>
                <c:pt idx="8099">
                  <c:v>271310.33852408634</c:v>
                </c:pt>
                <c:pt idx="8100">
                  <c:v>271310.33852408634</c:v>
                </c:pt>
                <c:pt idx="8101">
                  <c:v>271310.33852408634</c:v>
                </c:pt>
                <c:pt idx="8102">
                  <c:v>271310.33852408634</c:v>
                </c:pt>
                <c:pt idx="8103">
                  <c:v>271310.33852408634</c:v>
                </c:pt>
                <c:pt idx="8104">
                  <c:v>271310.33852408634</c:v>
                </c:pt>
                <c:pt idx="8105">
                  <c:v>271310.33852408634</c:v>
                </c:pt>
                <c:pt idx="8106">
                  <c:v>271310.33852408634</c:v>
                </c:pt>
                <c:pt idx="8107">
                  <c:v>271310.33852408634</c:v>
                </c:pt>
                <c:pt idx="8108">
                  <c:v>271310.33852408634</c:v>
                </c:pt>
                <c:pt idx="8109">
                  <c:v>271310.33852408634</c:v>
                </c:pt>
                <c:pt idx="8110">
                  <c:v>271310.33852408634</c:v>
                </c:pt>
                <c:pt idx="8111">
                  <c:v>271310.33852408634</c:v>
                </c:pt>
                <c:pt idx="8112">
                  <c:v>271310.33852408634</c:v>
                </c:pt>
                <c:pt idx="8113">
                  <c:v>271310.33852408634</c:v>
                </c:pt>
                <c:pt idx="8114">
                  <c:v>271310.33852408634</c:v>
                </c:pt>
                <c:pt idx="8115">
                  <c:v>271310.33852408634</c:v>
                </c:pt>
                <c:pt idx="8116">
                  <c:v>271310.33852408634</c:v>
                </c:pt>
                <c:pt idx="8117">
                  <c:v>271310.33852408634</c:v>
                </c:pt>
                <c:pt idx="8118">
                  <c:v>271310.33852408634</c:v>
                </c:pt>
                <c:pt idx="8119">
                  <c:v>271310.33852408634</c:v>
                </c:pt>
                <c:pt idx="8120">
                  <c:v>271310.33852408634</c:v>
                </c:pt>
                <c:pt idx="8121">
                  <c:v>271310.33852408634</c:v>
                </c:pt>
                <c:pt idx="8122">
                  <c:v>271310.33852408634</c:v>
                </c:pt>
                <c:pt idx="8123">
                  <c:v>271310.33852408634</c:v>
                </c:pt>
                <c:pt idx="8124">
                  <c:v>271310.33852408634</c:v>
                </c:pt>
                <c:pt idx="8125">
                  <c:v>271310.33852408634</c:v>
                </c:pt>
                <c:pt idx="8126">
                  <c:v>271310.33852408634</c:v>
                </c:pt>
                <c:pt idx="8127">
                  <c:v>271310.33852408634</c:v>
                </c:pt>
                <c:pt idx="8128">
                  <c:v>271310.33852408634</c:v>
                </c:pt>
                <c:pt idx="8129">
                  <c:v>271310.33852408634</c:v>
                </c:pt>
                <c:pt idx="8130">
                  <c:v>271310.33852408634</c:v>
                </c:pt>
                <c:pt idx="8131">
                  <c:v>271310.33852408634</c:v>
                </c:pt>
                <c:pt idx="8132">
                  <c:v>271310.33852408634</c:v>
                </c:pt>
                <c:pt idx="8133">
                  <c:v>271310.33852408634</c:v>
                </c:pt>
                <c:pt idx="8134">
                  <c:v>271310.33852408634</c:v>
                </c:pt>
                <c:pt idx="8135">
                  <c:v>271310.33852408634</c:v>
                </c:pt>
                <c:pt idx="8136">
                  <c:v>271310.33852408634</c:v>
                </c:pt>
                <c:pt idx="8137">
                  <c:v>271310.33852408634</c:v>
                </c:pt>
                <c:pt idx="8138">
                  <c:v>271310.33852408634</c:v>
                </c:pt>
                <c:pt idx="8139">
                  <c:v>271310.33852408634</c:v>
                </c:pt>
                <c:pt idx="8140">
                  <c:v>271310.33852408634</c:v>
                </c:pt>
                <c:pt idx="8141">
                  <c:v>271310.33852408634</c:v>
                </c:pt>
                <c:pt idx="8142">
                  <c:v>271310.33852408634</c:v>
                </c:pt>
                <c:pt idx="8143">
                  <c:v>271310.33852408634</c:v>
                </c:pt>
                <c:pt idx="8144">
                  <c:v>271310.33852408634</c:v>
                </c:pt>
                <c:pt idx="8145">
                  <c:v>271310.33852408634</c:v>
                </c:pt>
                <c:pt idx="8146">
                  <c:v>271310.33852408634</c:v>
                </c:pt>
                <c:pt idx="8147">
                  <c:v>271310.33852408634</c:v>
                </c:pt>
                <c:pt idx="8148">
                  <c:v>271310.33852408634</c:v>
                </c:pt>
                <c:pt idx="8149">
                  <c:v>271310.33852408634</c:v>
                </c:pt>
                <c:pt idx="8150">
                  <c:v>271310.33852408634</c:v>
                </c:pt>
                <c:pt idx="8151">
                  <c:v>271310.33852408634</c:v>
                </c:pt>
                <c:pt idx="8152">
                  <c:v>271310.33852408634</c:v>
                </c:pt>
                <c:pt idx="8153">
                  <c:v>271310.33852408634</c:v>
                </c:pt>
                <c:pt idx="8154">
                  <c:v>271310.33852408634</c:v>
                </c:pt>
                <c:pt idx="8155">
                  <c:v>271310.33852408634</c:v>
                </c:pt>
                <c:pt idx="8156">
                  <c:v>271310.33852408634</c:v>
                </c:pt>
                <c:pt idx="8157">
                  <c:v>271310.33852408634</c:v>
                </c:pt>
                <c:pt idx="8158">
                  <c:v>271310.33852408634</c:v>
                </c:pt>
                <c:pt idx="8159">
                  <c:v>271310.33852408634</c:v>
                </c:pt>
                <c:pt idx="8160">
                  <c:v>271310.33852408634</c:v>
                </c:pt>
                <c:pt idx="8161">
                  <c:v>271310.33852408634</c:v>
                </c:pt>
                <c:pt idx="8162">
                  <c:v>271310.33852408634</c:v>
                </c:pt>
                <c:pt idx="8163">
                  <c:v>271310.33852408634</c:v>
                </c:pt>
                <c:pt idx="8164">
                  <c:v>271310.33852408634</c:v>
                </c:pt>
                <c:pt idx="8165">
                  <c:v>271310.33852408634</c:v>
                </c:pt>
                <c:pt idx="8166">
                  <c:v>271310.33852408634</c:v>
                </c:pt>
                <c:pt idx="8167">
                  <c:v>271310.33852408634</c:v>
                </c:pt>
                <c:pt idx="8168">
                  <c:v>271310.33852408634</c:v>
                </c:pt>
                <c:pt idx="8169">
                  <c:v>271310.33852408634</c:v>
                </c:pt>
                <c:pt idx="8170">
                  <c:v>271310.33852408634</c:v>
                </c:pt>
                <c:pt idx="8171">
                  <c:v>271310.33852408634</c:v>
                </c:pt>
                <c:pt idx="8172">
                  <c:v>271310.33852408634</c:v>
                </c:pt>
                <c:pt idx="8173">
                  <c:v>271310.33852408634</c:v>
                </c:pt>
                <c:pt idx="8174">
                  <c:v>271310.33852408634</c:v>
                </c:pt>
                <c:pt idx="8175">
                  <c:v>271310.33852408634</c:v>
                </c:pt>
                <c:pt idx="8176">
                  <c:v>271310.33852408634</c:v>
                </c:pt>
                <c:pt idx="8177">
                  <c:v>271310.33852408634</c:v>
                </c:pt>
                <c:pt idx="8178">
                  <c:v>271310.33852408634</c:v>
                </c:pt>
                <c:pt idx="8179">
                  <c:v>271310.33852408634</c:v>
                </c:pt>
                <c:pt idx="8180">
                  <c:v>271310.33852408634</c:v>
                </c:pt>
                <c:pt idx="8181">
                  <c:v>271310.33852408634</c:v>
                </c:pt>
                <c:pt idx="8182">
                  <c:v>271310.33852408634</c:v>
                </c:pt>
                <c:pt idx="8183">
                  <c:v>271310.33852408634</c:v>
                </c:pt>
                <c:pt idx="8184">
                  <c:v>271310.33852408634</c:v>
                </c:pt>
                <c:pt idx="8185">
                  <c:v>271310.33852408634</c:v>
                </c:pt>
                <c:pt idx="8186">
                  <c:v>271310.33852408634</c:v>
                </c:pt>
                <c:pt idx="8187">
                  <c:v>271310.33852408634</c:v>
                </c:pt>
                <c:pt idx="8188">
                  <c:v>271310.33852408634</c:v>
                </c:pt>
                <c:pt idx="8189">
                  <c:v>271310.33852408634</c:v>
                </c:pt>
                <c:pt idx="8190">
                  <c:v>271310.33852408634</c:v>
                </c:pt>
                <c:pt idx="8191">
                  <c:v>271310.33852408634</c:v>
                </c:pt>
                <c:pt idx="8192">
                  <c:v>271310.33852408634</c:v>
                </c:pt>
                <c:pt idx="8193">
                  <c:v>271310.33852408634</c:v>
                </c:pt>
                <c:pt idx="8194">
                  <c:v>271310.33852408634</c:v>
                </c:pt>
                <c:pt idx="8195">
                  <c:v>271310.33852408634</c:v>
                </c:pt>
                <c:pt idx="8196">
                  <c:v>271310.33852408634</c:v>
                </c:pt>
                <c:pt idx="8197">
                  <c:v>271310.33852408634</c:v>
                </c:pt>
                <c:pt idx="8198">
                  <c:v>271310.33852408634</c:v>
                </c:pt>
                <c:pt idx="8199">
                  <c:v>271310.33852408634</c:v>
                </c:pt>
                <c:pt idx="8200">
                  <c:v>271310.33852408634</c:v>
                </c:pt>
                <c:pt idx="8201">
                  <c:v>271310.33852408634</c:v>
                </c:pt>
                <c:pt idx="8202">
                  <c:v>271310.33852408634</c:v>
                </c:pt>
                <c:pt idx="8203">
                  <c:v>271310.33852408634</c:v>
                </c:pt>
                <c:pt idx="8204">
                  <c:v>271310.33852408634</c:v>
                </c:pt>
                <c:pt idx="8205">
                  <c:v>271310.33852408634</c:v>
                </c:pt>
                <c:pt idx="8206">
                  <c:v>271310.33852408634</c:v>
                </c:pt>
                <c:pt idx="8207">
                  <c:v>271310.33852408634</c:v>
                </c:pt>
                <c:pt idx="8208">
                  <c:v>271310.33852408634</c:v>
                </c:pt>
                <c:pt idx="8209">
                  <c:v>271310.33852408634</c:v>
                </c:pt>
                <c:pt idx="8210">
                  <c:v>271310.33852408634</c:v>
                </c:pt>
                <c:pt idx="8211">
                  <c:v>271310.33852408634</c:v>
                </c:pt>
                <c:pt idx="8212">
                  <c:v>271310.33852408634</c:v>
                </c:pt>
                <c:pt idx="8213">
                  <c:v>271310.33852408634</c:v>
                </c:pt>
                <c:pt idx="8214">
                  <c:v>271310.33852408634</c:v>
                </c:pt>
                <c:pt idx="8215">
                  <c:v>271310.33852408634</c:v>
                </c:pt>
                <c:pt idx="8216">
                  <c:v>271310.33852408634</c:v>
                </c:pt>
                <c:pt idx="8217">
                  <c:v>271310.33852408634</c:v>
                </c:pt>
                <c:pt idx="8218">
                  <c:v>271310.33852408634</c:v>
                </c:pt>
                <c:pt idx="8219">
                  <c:v>271310.33852408634</c:v>
                </c:pt>
                <c:pt idx="8220">
                  <c:v>271310.33852408634</c:v>
                </c:pt>
                <c:pt idx="8221">
                  <c:v>271310.33852408634</c:v>
                </c:pt>
                <c:pt idx="8222">
                  <c:v>271310.33852408634</c:v>
                </c:pt>
                <c:pt idx="8223">
                  <c:v>271310.33852408634</c:v>
                </c:pt>
                <c:pt idx="8224">
                  <c:v>271310.33852408634</c:v>
                </c:pt>
                <c:pt idx="8225">
                  <c:v>271310.33852408634</c:v>
                </c:pt>
                <c:pt idx="8226">
                  <c:v>271310.33852408634</c:v>
                </c:pt>
                <c:pt idx="8227">
                  <c:v>271310.33852408634</c:v>
                </c:pt>
                <c:pt idx="8228">
                  <c:v>271310.33852408634</c:v>
                </c:pt>
                <c:pt idx="8229">
                  <c:v>271310.33852408634</c:v>
                </c:pt>
                <c:pt idx="8230">
                  <c:v>271310.33852408634</c:v>
                </c:pt>
                <c:pt idx="8231">
                  <c:v>271310.33852408634</c:v>
                </c:pt>
                <c:pt idx="8232">
                  <c:v>271310.33852408634</c:v>
                </c:pt>
                <c:pt idx="8233">
                  <c:v>271310.33852408634</c:v>
                </c:pt>
                <c:pt idx="8234">
                  <c:v>271310.33852408634</c:v>
                </c:pt>
                <c:pt idx="8235">
                  <c:v>271310.33852408634</c:v>
                </c:pt>
                <c:pt idx="8236">
                  <c:v>271310.33852408634</c:v>
                </c:pt>
                <c:pt idx="8237">
                  <c:v>271310.33852408634</c:v>
                </c:pt>
                <c:pt idx="8238">
                  <c:v>271310.33852408634</c:v>
                </c:pt>
                <c:pt idx="8239">
                  <c:v>271310.33852408634</c:v>
                </c:pt>
                <c:pt idx="8240">
                  <c:v>271310.33852408634</c:v>
                </c:pt>
                <c:pt idx="8241">
                  <c:v>271310.33852408634</c:v>
                </c:pt>
                <c:pt idx="8242">
                  <c:v>271310.33852408634</c:v>
                </c:pt>
                <c:pt idx="8243">
                  <c:v>271310.33852408634</c:v>
                </c:pt>
                <c:pt idx="8244">
                  <c:v>271310.33852408634</c:v>
                </c:pt>
                <c:pt idx="8245">
                  <c:v>271310.33852408634</c:v>
                </c:pt>
                <c:pt idx="8246">
                  <c:v>271310.33852408634</c:v>
                </c:pt>
                <c:pt idx="8247">
                  <c:v>271310.33852408634</c:v>
                </c:pt>
                <c:pt idx="8248">
                  <c:v>271310.33852408634</c:v>
                </c:pt>
                <c:pt idx="8249">
                  <c:v>271310.33852408634</c:v>
                </c:pt>
                <c:pt idx="8250">
                  <c:v>271310.33852408634</c:v>
                </c:pt>
                <c:pt idx="8251">
                  <c:v>271310.33852408634</c:v>
                </c:pt>
                <c:pt idx="8252">
                  <c:v>271310.33852408634</c:v>
                </c:pt>
                <c:pt idx="8253">
                  <c:v>271310.33852408634</c:v>
                </c:pt>
                <c:pt idx="8254">
                  <c:v>271310.33852408634</c:v>
                </c:pt>
                <c:pt idx="8255">
                  <c:v>271310.33852408634</c:v>
                </c:pt>
                <c:pt idx="8256">
                  <c:v>271310.33852408634</c:v>
                </c:pt>
                <c:pt idx="8257">
                  <c:v>271310.33852408634</c:v>
                </c:pt>
                <c:pt idx="8258">
                  <c:v>271310.33852408634</c:v>
                </c:pt>
                <c:pt idx="8259">
                  <c:v>271310.33852408634</c:v>
                </c:pt>
                <c:pt idx="8260">
                  <c:v>271310.33852408634</c:v>
                </c:pt>
                <c:pt idx="8261">
                  <c:v>271310.33852408634</c:v>
                </c:pt>
                <c:pt idx="8262">
                  <c:v>271310.33852408634</c:v>
                </c:pt>
                <c:pt idx="8263">
                  <c:v>271310.33852408634</c:v>
                </c:pt>
                <c:pt idx="8264">
                  <c:v>271310.33852408634</c:v>
                </c:pt>
                <c:pt idx="8265">
                  <c:v>271310.33852408634</c:v>
                </c:pt>
                <c:pt idx="8266">
                  <c:v>271310.33852408634</c:v>
                </c:pt>
                <c:pt idx="8267">
                  <c:v>271310.33852408634</c:v>
                </c:pt>
                <c:pt idx="8268">
                  <c:v>271310.33852408634</c:v>
                </c:pt>
                <c:pt idx="8269">
                  <c:v>271310.33852408634</c:v>
                </c:pt>
                <c:pt idx="8270">
                  <c:v>271310.33852408634</c:v>
                </c:pt>
                <c:pt idx="8271">
                  <c:v>271310.33852408634</c:v>
                </c:pt>
                <c:pt idx="8272">
                  <c:v>271310.33852408634</c:v>
                </c:pt>
                <c:pt idx="8273">
                  <c:v>271310.33852408634</c:v>
                </c:pt>
                <c:pt idx="8274">
                  <c:v>271310.33852408634</c:v>
                </c:pt>
                <c:pt idx="8275">
                  <c:v>271310.33852408634</c:v>
                </c:pt>
                <c:pt idx="8276">
                  <c:v>271310.33852408634</c:v>
                </c:pt>
                <c:pt idx="8277">
                  <c:v>271310.33852408634</c:v>
                </c:pt>
                <c:pt idx="8278">
                  <c:v>271310.33852408634</c:v>
                </c:pt>
                <c:pt idx="8279">
                  <c:v>271310.33852408634</c:v>
                </c:pt>
                <c:pt idx="8280">
                  <c:v>271310.33852408634</c:v>
                </c:pt>
                <c:pt idx="8281">
                  <c:v>271310.33852408634</c:v>
                </c:pt>
                <c:pt idx="8282">
                  <c:v>271310.33852408634</c:v>
                </c:pt>
                <c:pt idx="8283">
                  <c:v>271310.33852408634</c:v>
                </c:pt>
                <c:pt idx="8284">
                  <c:v>271310.33852408634</c:v>
                </c:pt>
                <c:pt idx="8285">
                  <c:v>271310.33852408634</c:v>
                </c:pt>
                <c:pt idx="8286">
                  <c:v>271310.33852408634</c:v>
                </c:pt>
                <c:pt idx="8287">
                  <c:v>271310.33852408634</c:v>
                </c:pt>
                <c:pt idx="8288">
                  <c:v>271310.33852408634</c:v>
                </c:pt>
                <c:pt idx="8289">
                  <c:v>271310.33852408634</c:v>
                </c:pt>
                <c:pt idx="8290">
                  <c:v>271310.33852408634</c:v>
                </c:pt>
                <c:pt idx="8291">
                  <c:v>271310.33852408634</c:v>
                </c:pt>
                <c:pt idx="8292">
                  <c:v>271310.33852408634</c:v>
                </c:pt>
                <c:pt idx="8293">
                  <c:v>271310.33852408634</c:v>
                </c:pt>
                <c:pt idx="8294">
                  <c:v>271310.33852408634</c:v>
                </c:pt>
                <c:pt idx="8295">
                  <c:v>271310.33852408634</c:v>
                </c:pt>
              </c:numCache>
            </c:numRef>
          </c:yVal>
          <c:smooth val="0"/>
          <c:extLst>
            <c:ext xmlns:c16="http://schemas.microsoft.com/office/drawing/2014/chart" uri="{C3380CC4-5D6E-409C-BE32-E72D297353CC}">
              <c16:uniqueId val="{00000002-9018-48C8-96B9-DB01E90B4EF9}"/>
            </c:ext>
          </c:extLst>
        </c:ser>
        <c:ser>
          <c:idx val="0"/>
          <c:order val="1"/>
          <c:tx>
            <c:strRef>
              <c:f>theModel!$G$30</c:f>
              <c:strCache>
                <c:ptCount val="1"/>
                <c:pt idx="0">
                  <c:v>QALYs lost to permanent injury</c:v>
                </c:pt>
              </c:strCache>
            </c:strRef>
          </c:tx>
          <c:spPr>
            <a:ln w="19050" cap="rnd">
              <a:solidFill>
                <a:schemeClr val="accent1"/>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theModel!$G$31:$G$8326</c:f>
              <c:numCache>
                <c:formatCode>0.00</c:formatCode>
                <c:ptCount val="8296"/>
                <c:pt idx="0">
                  <c:v>78.394579213421295</c:v>
                </c:pt>
                <c:pt idx="1">
                  <c:v>156.78915842684259</c:v>
                </c:pt>
                <c:pt idx="2">
                  <c:v>235.18373764026384</c:v>
                </c:pt>
                <c:pt idx="3">
                  <c:v>313.57831685368518</c:v>
                </c:pt>
                <c:pt idx="4">
                  <c:v>391.97289606710638</c:v>
                </c:pt>
                <c:pt idx="5">
                  <c:v>470.36747528052769</c:v>
                </c:pt>
                <c:pt idx="6">
                  <c:v>548.76205449394888</c:v>
                </c:pt>
                <c:pt idx="7">
                  <c:v>627.15663370737036</c:v>
                </c:pt>
                <c:pt idx="8">
                  <c:v>705.55121292079161</c:v>
                </c:pt>
                <c:pt idx="9">
                  <c:v>783.94579213421298</c:v>
                </c:pt>
                <c:pt idx="10">
                  <c:v>862.34037134763446</c:v>
                </c:pt>
                <c:pt idx="11">
                  <c:v>940.73495056105571</c:v>
                </c:pt>
                <c:pt idx="12">
                  <c:v>1019.129529774477</c:v>
                </c:pt>
                <c:pt idx="13">
                  <c:v>1097.5241089878982</c:v>
                </c:pt>
                <c:pt idx="14">
                  <c:v>1175.9186882013196</c:v>
                </c:pt>
                <c:pt idx="15">
                  <c:v>1254.3132674147407</c:v>
                </c:pt>
                <c:pt idx="16">
                  <c:v>1332.7078466281621</c:v>
                </c:pt>
                <c:pt idx="17">
                  <c:v>1411.1024258415835</c:v>
                </c:pt>
                <c:pt idx="18">
                  <c:v>1489.4970050550048</c:v>
                </c:pt>
                <c:pt idx="19">
                  <c:v>1567.8915842684262</c:v>
                </c:pt>
                <c:pt idx="20">
                  <c:v>1646.2861634818473</c:v>
                </c:pt>
                <c:pt idx="21">
                  <c:v>1724.6807426952689</c:v>
                </c:pt>
                <c:pt idx="22">
                  <c:v>1803.0753219086898</c:v>
                </c:pt>
                <c:pt idx="23">
                  <c:v>1881.4699011221117</c:v>
                </c:pt>
                <c:pt idx="24">
                  <c:v>1959.8644803355328</c:v>
                </c:pt>
                <c:pt idx="25">
                  <c:v>2038.2590595489542</c:v>
                </c:pt>
                <c:pt idx="26">
                  <c:v>2116.6536387623755</c:v>
                </c:pt>
                <c:pt idx="27">
                  <c:v>2195.0482179757969</c:v>
                </c:pt>
                <c:pt idx="28">
                  <c:v>2273.4427971892178</c:v>
                </c:pt>
                <c:pt idx="29">
                  <c:v>2351.8373764026392</c:v>
                </c:pt>
                <c:pt idx="30">
                  <c:v>2430.2319556160601</c:v>
                </c:pt>
                <c:pt idx="31">
                  <c:v>2508.6265348294814</c:v>
                </c:pt>
                <c:pt idx="32">
                  <c:v>2587.0211140429019</c:v>
                </c:pt>
                <c:pt idx="33">
                  <c:v>2665.4156932563233</c:v>
                </c:pt>
                <c:pt idx="34">
                  <c:v>2743.8102724697442</c:v>
                </c:pt>
                <c:pt idx="35">
                  <c:v>2822.2048516831655</c:v>
                </c:pt>
                <c:pt idx="36">
                  <c:v>2900.5994308965865</c:v>
                </c:pt>
                <c:pt idx="37">
                  <c:v>2978.9940101100078</c:v>
                </c:pt>
                <c:pt idx="38">
                  <c:v>3057.3885893234287</c:v>
                </c:pt>
                <c:pt idx="39">
                  <c:v>3135.7831685368501</c:v>
                </c:pt>
                <c:pt idx="40">
                  <c:v>3214.177747750271</c:v>
                </c:pt>
                <c:pt idx="41">
                  <c:v>3292.5723269636924</c:v>
                </c:pt>
                <c:pt idx="42">
                  <c:v>3370.9669061771133</c:v>
                </c:pt>
                <c:pt idx="43">
                  <c:v>3449.3614853905347</c:v>
                </c:pt>
                <c:pt idx="44">
                  <c:v>3527.7560646039551</c:v>
                </c:pt>
                <c:pt idx="45">
                  <c:v>3606.150643817376</c:v>
                </c:pt>
                <c:pt idx="46">
                  <c:v>3684.5452230307978</c:v>
                </c:pt>
                <c:pt idx="47">
                  <c:v>3762.9398022442188</c:v>
                </c:pt>
                <c:pt idx="48">
                  <c:v>3841.3343814576392</c:v>
                </c:pt>
                <c:pt idx="49">
                  <c:v>3919.7289606710606</c:v>
                </c:pt>
                <c:pt idx="50">
                  <c:v>3998.1235398844824</c:v>
                </c:pt>
                <c:pt idx="51">
                  <c:v>4076.5181190979029</c:v>
                </c:pt>
                <c:pt idx="52">
                  <c:v>4154.9126983113238</c:v>
                </c:pt>
                <c:pt idx="53">
                  <c:v>4233.3072775247447</c:v>
                </c:pt>
                <c:pt idx="54">
                  <c:v>4311.7018567381665</c:v>
                </c:pt>
                <c:pt idx="55">
                  <c:v>4390.0964359515874</c:v>
                </c:pt>
                <c:pt idx="56">
                  <c:v>4468.4910151650092</c:v>
                </c:pt>
                <c:pt idx="57">
                  <c:v>4546.8855943784311</c:v>
                </c:pt>
                <c:pt idx="58">
                  <c:v>4625.2801735918529</c:v>
                </c:pt>
                <c:pt idx="59">
                  <c:v>4703.6747528052747</c:v>
                </c:pt>
                <c:pt idx="60">
                  <c:v>4782.0693320186956</c:v>
                </c:pt>
                <c:pt idx="61">
                  <c:v>4860.4639112321174</c:v>
                </c:pt>
                <c:pt idx="62">
                  <c:v>4938.8584904455392</c:v>
                </c:pt>
                <c:pt idx="63">
                  <c:v>5017.2530696589602</c:v>
                </c:pt>
                <c:pt idx="64">
                  <c:v>5095.647648872382</c:v>
                </c:pt>
                <c:pt idx="65">
                  <c:v>5174.0422280858038</c:v>
                </c:pt>
                <c:pt idx="66">
                  <c:v>5252.4368072992256</c:v>
                </c:pt>
                <c:pt idx="67">
                  <c:v>5330.8313865126465</c:v>
                </c:pt>
                <c:pt idx="68">
                  <c:v>5409.2259657260684</c:v>
                </c:pt>
                <c:pt idx="69">
                  <c:v>5487.6205449394902</c:v>
                </c:pt>
                <c:pt idx="70">
                  <c:v>5566.015124152912</c:v>
                </c:pt>
                <c:pt idx="71">
                  <c:v>5644.4097033663329</c:v>
                </c:pt>
                <c:pt idx="72">
                  <c:v>5722.8042825797538</c:v>
                </c:pt>
                <c:pt idx="73">
                  <c:v>5801.1988617931756</c:v>
                </c:pt>
                <c:pt idx="74">
                  <c:v>5879.5934410065984</c:v>
                </c:pt>
                <c:pt idx="75">
                  <c:v>5957.9880202200193</c:v>
                </c:pt>
                <c:pt idx="76">
                  <c:v>6036.3825994334402</c:v>
                </c:pt>
                <c:pt idx="77">
                  <c:v>6114.7771786468629</c:v>
                </c:pt>
                <c:pt idx="78">
                  <c:v>6193.1717578602838</c:v>
                </c:pt>
                <c:pt idx="79">
                  <c:v>6271.5663370737047</c:v>
                </c:pt>
                <c:pt idx="80">
                  <c:v>6349.9609162871275</c:v>
                </c:pt>
                <c:pt idx="81">
                  <c:v>6428.3554955005484</c:v>
                </c:pt>
                <c:pt idx="82">
                  <c:v>6506.7500747139693</c:v>
                </c:pt>
                <c:pt idx="83">
                  <c:v>6585.144653927392</c:v>
                </c:pt>
                <c:pt idx="84">
                  <c:v>6663.5392331408129</c:v>
                </c:pt>
                <c:pt idx="85">
                  <c:v>6741.9338123542357</c:v>
                </c:pt>
                <c:pt idx="86">
                  <c:v>6820.3283915676566</c:v>
                </c:pt>
                <c:pt idx="87">
                  <c:v>6898.7229707810775</c:v>
                </c:pt>
                <c:pt idx="88">
                  <c:v>6977.1175499944993</c:v>
                </c:pt>
                <c:pt idx="89">
                  <c:v>7055.5121292079211</c:v>
                </c:pt>
                <c:pt idx="90">
                  <c:v>7133.906708421342</c:v>
                </c:pt>
                <c:pt idx="91">
                  <c:v>7212.3012876347648</c:v>
                </c:pt>
                <c:pt idx="92">
                  <c:v>7290.6958668481857</c:v>
                </c:pt>
                <c:pt idx="93">
                  <c:v>7369.0904460616084</c:v>
                </c:pt>
                <c:pt idx="94">
                  <c:v>7447.4850252750293</c:v>
                </c:pt>
                <c:pt idx="95">
                  <c:v>7525.8796044884502</c:v>
                </c:pt>
                <c:pt idx="96">
                  <c:v>7604.274183701873</c:v>
                </c:pt>
                <c:pt idx="97">
                  <c:v>7682.6687629152939</c:v>
                </c:pt>
                <c:pt idx="98">
                  <c:v>7761.0633421287166</c:v>
                </c:pt>
                <c:pt idx="99">
                  <c:v>7839.4579213421366</c:v>
                </c:pt>
                <c:pt idx="100">
                  <c:v>7917.8525005555575</c:v>
                </c:pt>
                <c:pt idx="101">
                  <c:v>7996.2470797689803</c:v>
                </c:pt>
                <c:pt idx="102">
                  <c:v>8074.6416589824012</c:v>
                </c:pt>
                <c:pt idx="103">
                  <c:v>8153.036238195823</c:v>
                </c:pt>
                <c:pt idx="104">
                  <c:v>8231.4308174092439</c:v>
                </c:pt>
                <c:pt idx="105">
                  <c:v>8309.8253966226657</c:v>
                </c:pt>
                <c:pt idx="106">
                  <c:v>8388.2199758360875</c:v>
                </c:pt>
                <c:pt idx="107">
                  <c:v>8466.6145550495094</c:v>
                </c:pt>
                <c:pt idx="108">
                  <c:v>8545.0091342629312</c:v>
                </c:pt>
                <c:pt idx="109">
                  <c:v>8623.403713476353</c:v>
                </c:pt>
                <c:pt idx="110">
                  <c:v>8701.798292689773</c:v>
                </c:pt>
                <c:pt idx="111">
                  <c:v>8780.1928719031948</c:v>
                </c:pt>
                <c:pt idx="112">
                  <c:v>8858.5874511166166</c:v>
                </c:pt>
                <c:pt idx="113">
                  <c:v>8936.9820303300385</c:v>
                </c:pt>
                <c:pt idx="114">
                  <c:v>9015.3766095434603</c:v>
                </c:pt>
                <c:pt idx="115">
                  <c:v>9093.7711887568821</c:v>
                </c:pt>
                <c:pt idx="116">
                  <c:v>9172.1657679703039</c:v>
                </c:pt>
                <c:pt idx="117">
                  <c:v>9250.5603471837239</c:v>
                </c:pt>
                <c:pt idx="118">
                  <c:v>9328.9549263971458</c:v>
                </c:pt>
                <c:pt idx="119">
                  <c:v>9407.3495056105676</c:v>
                </c:pt>
                <c:pt idx="120">
                  <c:v>9485.7440848239894</c:v>
                </c:pt>
                <c:pt idx="121">
                  <c:v>9564.1386640374094</c:v>
                </c:pt>
                <c:pt idx="122">
                  <c:v>9642.5332432508312</c:v>
                </c:pt>
                <c:pt idx="123">
                  <c:v>9720.927822464253</c:v>
                </c:pt>
                <c:pt idx="124">
                  <c:v>9799.3224016776749</c:v>
                </c:pt>
                <c:pt idx="125">
                  <c:v>9877.7169808910967</c:v>
                </c:pt>
                <c:pt idx="126">
                  <c:v>9956.1115601045185</c:v>
                </c:pt>
                <c:pt idx="127">
                  <c:v>10034.506139317939</c:v>
                </c:pt>
                <c:pt idx="128">
                  <c:v>10112.900718531362</c:v>
                </c:pt>
                <c:pt idx="129">
                  <c:v>10191.295297744782</c:v>
                </c:pt>
                <c:pt idx="130">
                  <c:v>10269.689876958206</c:v>
                </c:pt>
                <c:pt idx="131">
                  <c:v>10348.084456171626</c:v>
                </c:pt>
                <c:pt idx="132">
                  <c:v>10426.479035385049</c:v>
                </c:pt>
                <c:pt idx="133">
                  <c:v>10504.873614598469</c:v>
                </c:pt>
                <c:pt idx="134">
                  <c:v>10583.268193811891</c:v>
                </c:pt>
                <c:pt idx="135">
                  <c:v>10661.662773025313</c:v>
                </c:pt>
                <c:pt idx="136">
                  <c:v>10740.057352238735</c:v>
                </c:pt>
                <c:pt idx="137">
                  <c:v>10818.451931452155</c:v>
                </c:pt>
                <c:pt idx="138">
                  <c:v>10896.846510665577</c:v>
                </c:pt>
                <c:pt idx="139">
                  <c:v>10975.241089878999</c:v>
                </c:pt>
                <c:pt idx="140">
                  <c:v>11053.63566909242</c:v>
                </c:pt>
                <c:pt idx="141">
                  <c:v>11132.030248305842</c:v>
                </c:pt>
                <c:pt idx="142">
                  <c:v>11210.424827519264</c:v>
                </c:pt>
                <c:pt idx="143">
                  <c:v>11288.819406732684</c:v>
                </c:pt>
                <c:pt idx="144">
                  <c:v>11367.213985946108</c:v>
                </c:pt>
                <c:pt idx="145">
                  <c:v>11445.608565159528</c:v>
                </c:pt>
                <c:pt idx="146">
                  <c:v>11524.003144372951</c:v>
                </c:pt>
                <c:pt idx="147">
                  <c:v>11602.397723586371</c:v>
                </c:pt>
                <c:pt idx="148">
                  <c:v>11680.792302799793</c:v>
                </c:pt>
                <c:pt idx="149">
                  <c:v>11759.186882013215</c:v>
                </c:pt>
                <c:pt idx="150">
                  <c:v>11837.581461226639</c:v>
                </c:pt>
                <c:pt idx="151">
                  <c:v>11915.976040440059</c:v>
                </c:pt>
                <c:pt idx="152">
                  <c:v>11994.37061965348</c:v>
                </c:pt>
                <c:pt idx="153">
                  <c:v>12072.7651988669</c:v>
                </c:pt>
                <c:pt idx="154">
                  <c:v>12151.159778080322</c:v>
                </c:pt>
                <c:pt idx="155">
                  <c:v>12229.554357293744</c:v>
                </c:pt>
                <c:pt idx="156">
                  <c:v>12307.948936507164</c:v>
                </c:pt>
                <c:pt idx="157">
                  <c:v>12386.343515720586</c:v>
                </c:pt>
                <c:pt idx="158">
                  <c:v>12464.738094934009</c:v>
                </c:pt>
                <c:pt idx="159">
                  <c:v>12543.132674147429</c:v>
                </c:pt>
                <c:pt idx="160">
                  <c:v>12621.527253360851</c:v>
                </c:pt>
                <c:pt idx="161">
                  <c:v>12699.921832574273</c:v>
                </c:pt>
                <c:pt idx="162">
                  <c:v>12778.316411787697</c:v>
                </c:pt>
                <c:pt idx="163">
                  <c:v>12856.710991001117</c:v>
                </c:pt>
                <c:pt idx="164">
                  <c:v>12935.105570214539</c:v>
                </c:pt>
                <c:pt idx="165">
                  <c:v>13013.50014942796</c:v>
                </c:pt>
                <c:pt idx="166">
                  <c:v>13091.89472864138</c:v>
                </c:pt>
                <c:pt idx="167">
                  <c:v>13170.289307854804</c:v>
                </c:pt>
                <c:pt idx="168">
                  <c:v>13248.683887068226</c:v>
                </c:pt>
                <c:pt idx="169">
                  <c:v>13327.078466281646</c:v>
                </c:pt>
                <c:pt idx="170">
                  <c:v>13405.473045495068</c:v>
                </c:pt>
                <c:pt idx="171">
                  <c:v>13483.86762470849</c:v>
                </c:pt>
                <c:pt idx="172">
                  <c:v>13562.26220392191</c:v>
                </c:pt>
                <c:pt idx="173">
                  <c:v>13640.656783135331</c:v>
                </c:pt>
                <c:pt idx="174">
                  <c:v>13719.051362348753</c:v>
                </c:pt>
                <c:pt idx="175">
                  <c:v>13797.445941562177</c:v>
                </c:pt>
                <c:pt idx="176">
                  <c:v>13875.840520775597</c:v>
                </c:pt>
                <c:pt idx="177">
                  <c:v>13954.23509998902</c:v>
                </c:pt>
                <c:pt idx="178">
                  <c:v>14032.629679202439</c:v>
                </c:pt>
                <c:pt idx="179">
                  <c:v>14111.02425841586</c:v>
                </c:pt>
                <c:pt idx="180">
                  <c:v>14189.418837629284</c:v>
                </c:pt>
                <c:pt idx="181">
                  <c:v>14267.813416842702</c:v>
                </c:pt>
                <c:pt idx="182">
                  <c:v>14346.207996056126</c:v>
                </c:pt>
                <c:pt idx="183">
                  <c:v>14424.602575269548</c:v>
                </c:pt>
                <c:pt idx="184">
                  <c:v>14502.997154482971</c:v>
                </c:pt>
                <c:pt idx="185">
                  <c:v>14581.39173369639</c:v>
                </c:pt>
                <c:pt idx="186">
                  <c:v>14659.786312909813</c:v>
                </c:pt>
                <c:pt idx="187">
                  <c:v>14738.180892123235</c:v>
                </c:pt>
                <c:pt idx="188">
                  <c:v>14816.575471336655</c:v>
                </c:pt>
                <c:pt idx="189">
                  <c:v>14894.970050550077</c:v>
                </c:pt>
                <c:pt idx="190">
                  <c:v>14973.3646297635</c:v>
                </c:pt>
                <c:pt idx="191">
                  <c:v>15051.759208976922</c:v>
                </c:pt>
                <c:pt idx="192">
                  <c:v>15130.153788190342</c:v>
                </c:pt>
                <c:pt idx="193">
                  <c:v>15208.548367403764</c:v>
                </c:pt>
                <c:pt idx="194">
                  <c:v>15286.942946617184</c:v>
                </c:pt>
                <c:pt idx="195">
                  <c:v>15365.337525830606</c:v>
                </c:pt>
                <c:pt idx="196">
                  <c:v>15443.732105044028</c:v>
                </c:pt>
                <c:pt idx="197">
                  <c:v>15522.126684257451</c:v>
                </c:pt>
                <c:pt idx="198">
                  <c:v>15600.52126347087</c:v>
                </c:pt>
                <c:pt idx="199">
                  <c:v>15678.915842684293</c:v>
                </c:pt>
                <c:pt idx="200">
                  <c:v>15757.310421897715</c:v>
                </c:pt>
                <c:pt idx="201">
                  <c:v>15835.705001111139</c:v>
                </c:pt>
                <c:pt idx="202">
                  <c:v>15914.099580324557</c:v>
                </c:pt>
                <c:pt idx="203">
                  <c:v>15992.494159537981</c:v>
                </c:pt>
                <c:pt idx="204">
                  <c:v>16070.888738751401</c:v>
                </c:pt>
                <c:pt idx="205">
                  <c:v>16149.283317964824</c:v>
                </c:pt>
                <c:pt idx="206">
                  <c:v>16227.677897178244</c:v>
                </c:pt>
                <c:pt idx="207">
                  <c:v>16306.072476391668</c:v>
                </c:pt>
                <c:pt idx="208">
                  <c:v>16384.467055605088</c:v>
                </c:pt>
                <c:pt idx="209">
                  <c:v>16462.86163481851</c:v>
                </c:pt>
                <c:pt idx="210">
                  <c:v>16541.256214031931</c:v>
                </c:pt>
                <c:pt idx="211">
                  <c:v>16619.650793245353</c:v>
                </c:pt>
                <c:pt idx="212">
                  <c:v>16698.045372458771</c:v>
                </c:pt>
                <c:pt idx="213">
                  <c:v>16776.439951672193</c:v>
                </c:pt>
                <c:pt idx="214">
                  <c:v>16854.834530885619</c:v>
                </c:pt>
                <c:pt idx="215">
                  <c:v>16933.229110099037</c:v>
                </c:pt>
                <c:pt idx="216">
                  <c:v>17011.623689312459</c:v>
                </c:pt>
                <c:pt idx="217">
                  <c:v>17090.018268525881</c:v>
                </c:pt>
                <c:pt idx="218">
                  <c:v>17168.412847739306</c:v>
                </c:pt>
                <c:pt idx="219">
                  <c:v>17246.807426952724</c:v>
                </c:pt>
                <c:pt idx="220">
                  <c:v>17325.202006166146</c:v>
                </c:pt>
                <c:pt idx="221">
                  <c:v>17403.596585379568</c:v>
                </c:pt>
                <c:pt idx="222">
                  <c:v>17481.991164592986</c:v>
                </c:pt>
                <c:pt idx="223">
                  <c:v>17560.385743806408</c:v>
                </c:pt>
                <c:pt idx="224">
                  <c:v>17638.78032301983</c:v>
                </c:pt>
                <c:pt idx="225">
                  <c:v>17717.174902233251</c:v>
                </c:pt>
                <c:pt idx="226">
                  <c:v>17795.569481446673</c:v>
                </c:pt>
                <c:pt idx="227">
                  <c:v>17873.964060660095</c:v>
                </c:pt>
                <c:pt idx="228">
                  <c:v>17952.358639873517</c:v>
                </c:pt>
                <c:pt idx="229">
                  <c:v>18030.753219086935</c:v>
                </c:pt>
                <c:pt idx="230">
                  <c:v>18109.147798300361</c:v>
                </c:pt>
                <c:pt idx="231">
                  <c:v>18187.542377513782</c:v>
                </c:pt>
                <c:pt idx="232">
                  <c:v>18265.936956727204</c:v>
                </c:pt>
                <c:pt idx="233">
                  <c:v>18344.331535940622</c:v>
                </c:pt>
                <c:pt idx="234">
                  <c:v>18422.726115154048</c:v>
                </c:pt>
                <c:pt idx="235">
                  <c:v>18501.12069436747</c:v>
                </c:pt>
                <c:pt idx="236">
                  <c:v>18579.515273580892</c:v>
                </c:pt>
                <c:pt idx="237">
                  <c:v>18657.90985279431</c:v>
                </c:pt>
                <c:pt idx="238">
                  <c:v>18736.304432007732</c:v>
                </c:pt>
                <c:pt idx="239">
                  <c:v>18814.699011221153</c:v>
                </c:pt>
                <c:pt idx="240">
                  <c:v>18893.093590434575</c:v>
                </c:pt>
                <c:pt idx="241">
                  <c:v>18971.488169647997</c:v>
                </c:pt>
                <c:pt idx="242">
                  <c:v>19049.882748861415</c:v>
                </c:pt>
                <c:pt idx="243">
                  <c:v>19128.277328074841</c:v>
                </c:pt>
                <c:pt idx="244">
                  <c:v>19206.671907288262</c:v>
                </c:pt>
                <c:pt idx="245">
                  <c:v>19285.066486501684</c:v>
                </c:pt>
                <c:pt idx="246">
                  <c:v>19363.461065715102</c:v>
                </c:pt>
                <c:pt idx="247">
                  <c:v>19441.855644928528</c:v>
                </c:pt>
                <c:pt idx="248">
                  <c:v>19520.25022414195</c:v>
                </c:pt>
                <c:pt idx="249">
                  <c:v>19598.644803355372</c:v>
                </c:pt>
                <c:pt idx="250">
                  <c:v>19677.03938256879</c:v>
                </c:pt>
                <c:pt idx="251">
                  <c:v>19755.433961782215</c:v>
                </c:pt>
                <c:pt idx="252">
                  <c:v>19833.828540995637</c:v>
                </c:pt>
                <c:pt idx="253">
                  <c:v>19912.223120209055</c:v>
                </c:pt>
                <c:pt idx="254">
                  <c:v>19990.617699422477</c:v>
                </c:pt>
                <c:pt idx="255">
                  <c:v>20069.012278635899</c:v>
                </c:pt>
                <c:pt idx="256">
                  <c:v>20147.406857849321</c:v>
                </c:pt>
                <c:pt idx="257">
                  <c:v>20225.801437062742</c:v>
                </c:pt>
                <c:pt idx="258">
                  <c:v>20304.196016276164</c:v>
                </c:pt>
                <c:pt idx="259">
                  <c:v>20382.590595489582</c:v>
                </c:pt>
                <c:pt idx="260">
                  <c:v>20460.985174703008</c:v>
                </c:pt>
                <c:pt idx="261">
                  <c:v>20539.37975391643</c:v>
                </c:pt>
                <c:pt idx="262">
                  <c:v>20617.774333129852</c:v>
                </c:pt>
                <c:pt idx="263">
                  <c:v>20696.16891234327</c:v>
                </c:pt>
                <c:pt idx="264">
                  <c:v>20774.563491556695</c:v>
                </c:pt>
                <c:pt idx="265">
                  <c:v>20852.958070770113</c:v>
                </c:pt>
                <c:pt idx="266">
                  <c:v>20931.352649983539</c:v>
                </c:pt>
                <c:pt idx="267">
                  <c:v>21009.747229196957</c:v>
                </c:pt>
                <c:pt idx="268">
                  <c:v>21088.141808410383</c:v>
                </c:pt>
                <c:pt idx="269">
                  <c:v>21166.536387623801</c:v>
                </c:pt>
                <c:pt idx="270">
                  <c:v>21244.930966837223</c:v>
                </c:pt>
                <c:pt idx="271">
                  <c:v>21323.325546050644</c:v>
                </c:pt>
                <c:pt idx="272">
                  <c:v>21401.720125264066</c:v>
                </c:pt>
                <c:pt idx="273">
                  <c:v>21480.114704477488</c:v>
                </c:pt>
                <c:pt idx="274">
                  <c:v>21558.509283690906</c:v>
                </c:pt>
                <c:pt idx="275">
                  <c:v>21636.903862904332</c:v>
                </c:pt>
                <c:pt idx="276">
                  <c:v>21715.29844211775</c:v>
                </c:pt>
                <c:pt idx="277">
                  <c:v>21793.693021331175</c:v>
                </c:pt>
                <c:pt idx="278">
                  <c:v>21872.087600544593</c:v>
                </c:pt>
                <c:pt idx="279">
                  <c:v>21950.482179758019</c:v>
                </c:pt>
                <c:pt idx="280">
                  <c:v>22028.876758971437</c:v>
                </c:pt>
                <c:pt idx="281">
                  <c:v>22107.271338184859</c:v>
                </c:pt>
                <c:pt idx="282">
                  <c:v>22185.665917398281</c:v>
                </c:pt>
                <c:pt idx="283">
                  <c:v>22264.060496611706</c:v>
                </c:pt>
                <c:pt idx="284">
                  <c:v>22342.455075825124</c:v>
                </c:pt>
                <c:pt idx="285">
                  <c:v>22420.849655038546</c:v>
                </c:pt>
                <c:pt idx="286">
                  <c:v>22499.244234251968</c:v>
                </c:pt>
                <c:pt idx="287">
                  <c:v>22577.638813465386</c:v>
                </c:pt>
                <c:pt idx="288">
                  <c:v>22656.033392678812</c:v>
                </c:pt>
                <c:pt idx="289">
                  <c:v>22734.427971892233</c:v>
                </c:pt>
                <c:pt idx="290">
                  <c:v>22812.822551105652</c:v>
                </c:pt>
                <c:pt idx="291">
                  <c:v>22891.217130319073</c:v>
                </c:pt>
                <c:pt idx="292">
                  <c:v>22969.611709532495</c:v>
                </c:pt>
                <c:pt idx="293">
                  <c:v>23048.006288745917</c:v>
                </c:pt>
                <c:pt idx="294">
                  <c:v>23126.400867959343</c:v>
                </c:pt>
                <c:pt idx="295">
                  <c:v>23204.795447172761</c:v>
                </c:pt>
                <c:pt idx="296">
                  <c:v>23283.190026386186</c:v>
                </c:pt>
                <c:pt idx="297">
                  <c:v>23361.584605599608</c:v>
                </c:pt>
                <c:pt idx="298">
                  <c:v>23439.979184813026</c:v>
                </c:pt>
                <c:pt idx="299">
                  <c:v>23518.373764026448</c:v>
                </c:pt>
                <c:pt idx="300">
                  <c:v>23596.76834323987</c:v>
                </c:pt>
                <c:pt idx="301">
                  <c:v>23675.162922453292</c:v>
                </c:pt>
                <c:pt idx="302">
                  <c:v>23753.557501666717</c:v>
                </c:pt>
                <c:pt idx="303">
                  <c:v>23831.952080880132</c:v>
                </c:pt>
                <c:pt idx="304">
                  <c:v>23910.346660093554</c:v>
                </c:pt>
                <c:pt idx="305">
                  <c:v>23988.741239306979</c:v>
                </c:pt>
                <c:pt idx="306">
                  <c:v>24067.135818520397</c:v>
                </c:pt>
                <c:pt idx="307">
                  <c:v>24145.530397733823</c:v>
                </c:pt>
                <c:pt idx="308">
                  <c:v>24223.924976947244</c:v>
                </c:pt>
                <c:pt idx="309">
                  <c:v>24302.319556160666</c:v>
                </c:pt>
                <c:pt idx="310">
                  <c:v>24380.714135374084</c:v>
                </c:pt>
                <c:pt idx="311">
                  <c:v>24459.108714587506</c:v>
                </c:pt>
                <c:pt idx="312">
                  <c:v>24537.503293800928</c:v>
                </c:pt>
                <c:pt idx="313">
                  <c:v>24615.89787301435</c:v>
                </c:pt>
                <c:pt idx="314">
                  <c:v>24694.292452227772</c:v>
                </c:pt>
                <c:pt idx="315">
                  <c:v>24772.687031441197</c:v>
                </c:pt>
                <c:pt idx="316">
                  <c:v>24851.081610654612</c:v>
                </c:pt>
                <c:pt idx="317">
                  <c:v>24929.476189868037</c:v>
                </c:pt>
                <c:pt idx="318">
                  <c:v>25007.870769081459</c:v>
                </c:pt>
                <c:pt idx="319">
                  <c:v>25086.265348294877</c:v>
                </c:pt>
                <c:pt idx="320">
                  <c:v>25164.659927508303</c:v>
                </c:pt>
                <c:pt idx="321">
                  <c:v>25243.054506721724</c:v>
                </c:pt>
                <c:pt idx="322">
                  <c:v>25321.449085935146</c:v>
                </c:pt>
                <c:pt idx="323">
                  <c:v>25399.843665148564</c:v>
                </c:pt>
                <c:pt idx="324">
                  <c:v>25478.238244361986</c:v>
                </c:pt>
                <c:pt idx="325">
                  <c:v>25556.632823575408</c:v>
                </c:pt>
                <c:pt idx="326">
                  <c:v>25635.02740278883</c:v>
                </c:pt>
                <c:pt idx="327">
                  <c:v>25713.421982002252</c:v>
                </c:pt>
                <c:pt idx="328">
                  <c:v>25791.816561215677</c:v>
                </c:pt>
                <c:pt idx="329">
                  <c:v>25870.211140429099</c:v>
                </c:pt>
                <c:pt idx="330">
                  <c:v>25948.605719642517</c:v>
                </c:pt>
                <c:pt idx="331">
                  <c:v>26027.000298855939</c:v>
                </c:pt>
                <c:pt idx="332">
                  <c:v>26105.394878069361</c:v>
                </c:pt>
                <c:pt idx="333">
                  <c:v>26183.789457282783</c:v>
                </c:pt>
                <c:pt idx="334">
                  <c:v>26262.184036496204</c:v>
                </c:pt>
                <c:pt idx="335">
                  <c:v>26340.578615709623</c:v>
                </c:pt>
                <c:pt idx="336">
                  <c:v>26418.973194923045</c:v>
                </c:pt>
                <c:pt idx="337">
                  <c:v>26497.367774136466</c:v>
                </c:pt>
                <c:pt idx="338">
                  <c:v>26575.762353349888</c:v>
                </c:pt>
                <c:pt idx="339">
                  <c:v>26654.156932563314</c:v>
                </c:pt>
                <c:pt idx="340">
                  <c:v>26732.551511776728</c:v>
                </c:pt>
                <c:pt idx="341">
                  <c:v>26810.946090990157</c:v>
                </c:pt>
                <c:pt idx="342">
                  <c:v>26889.340670203575</c:v>
                </c:pt>
                <c:pt idx="343">
                  <c:v>26967.735249416997</c:v>
                </c:pt>
                <c:pt idx="344">
                  <c:v>27046.129828630419</c:v>
                </c:pt>
                <c:pt idx="345">
                  <c:v>27124.524407843841</c:v>
                </c:pt>
                <c:pt idx="346">
                  <c:v>27202.918987057263</c:v>
                </c:pt>
                <c:pt idx="347">
                  <c:v>27281.313566270685</c:v>
                </c:pt>
                <c:pt idx="348">
                  <c:v>27359.708145484103</c:v>
                </c:pt>
                <c:pt idx="349">
                  <c:v>27438.102724697525</c:v>
                </c:pt>
                <c:pt idx="350">
                  <c:v>27516.49730391095</c:v>
                </c:pt>
                <c:pt idx="351">
                  <c:v>27594.891883124372</c:v>
                </c:pt>
                <c:pt idx="352">
                  <c:v>27673.286462337794</c:v>
                </c:pt>
                <c:pt idx="353">
                  <c:v>27751.681041551208</c:v>
                </c:pt>
                <c:pt idx="354">
                  <c:v>27830.07562076463</c:v>
                </c:pt>
                <c:pt idx="355">
                  <c:v>27908.470199978055</c:v>
                </c:pt>
                <c:pt idx="356">
                  <c:v>27986.864779191477</c:v>
                </c:pt>
                <c:pt idx="357">
                  <c:v>28065.259358404899</c:v>
                </c:pt>
                <c:pt idx="358">
                  <c:v>28143.653937618321</c:v>
                </c:pt>
                <c:pt idx="359">
                  <c:v>28222.048516831746</c:v>
                </c:pt>
                <c:pt idx="360">
                  <c:v>28300.443096045168</c:v>
                </c:pt>
                <c:pt idx="361">
                  <c:v>28378.837675258583</c:v>
                </c:pt>
                <c:pt idx="362">
                  <c:v>28457.232254472005</c:v>
                </c:pt>
                <c:pt idx="363">
                  <c:v>28535.62683368543</c:v>
                </c:pt>
                <c:pt idx="364">
                  <c:v>28614.021412898852</c:v>
                </c:pt>
                <c:pt idx="365">
                  <c:v>28692.415992112274</c:v>
                </c:pt>
                <c:pt idx="366">
                  <c:v>28770.810571325695</c:v>
                </c:pt>
                <c:pt idx="367">
                  <c:v>28849.205150539121</c:v>
                </c:pt>
                <c:pt idx="368">
                  <c:v>28927.599729752535</c:v>
                </c:pt>
                <c:pt idx="369">
                  <c:v>29005.994308965957</c:v>
                </c:pt>
                <c:pt idx="370">
                  <c:v>29084.388888179379</c:v>
                </c:pt>
                <c:pt idx="371">
                  <c:v>29162.783467392801</c:v>
                </c:pt>
                <c:pt idx="372">
                  <c:v>29241.178046606226</c:v>
                </c:pt>
                <c:pt idx="373">
                  <c:v>29319.572625819648</c:v>
                </c:pt>
                <c:pt idx="374">
                  <c:v>29397.967205033063</c:v>
                </c:pt>
                <c:pt idx="375">
                  <c:v>29476.361784246485</c:v>
                </c:pt>
                <c:pt idx="376">
                  <c:v>29554.75636345991</c:v>
                </c:pt>
                <c:pt idx="377">
                  <c:v>29633.150942673332</c:v>
                </c:pt>
                <c:pt idx="378">
                  <c:v>29711.545521886754</c:v>
                </c:pt>
                <c:pt idx="379">
                  <c:v>29789.940101100176</c:v>
                </c:pt>
                <c:pt idx="380">
                  <c:v>29868.334680313601</c:v>
                </c:pt>
                <c:pt idx="381">
                  <c:v>29946.729259527016</c:v>
                </c:pt>
                <c:pt idx="382">
                  <c:v>30025.123838740437</c:v>
                </c:pt>
                <c:pt idx="383">
                  <c:v>30103.518417953859</c:v>
                </c:pt>
                <c:pt idx="384">
                  <c:v>30181.912997167281</c:v>
                </c:pt>
                <c:pt idx="385">
                  <c:v>30260.307576380706</c:v>
                </c:pt>
                <c:pt idx="386">
                  <c:v>30338.702155594128</c:v>
                </c:pt>
                <c:pt idx="387">
                  <c:v>30417.096734807546</c:v>
                </c:pt>
                <c:pt idx="388">
                  <c:v>30495.491314020965</c:v>
                </c:pt>
                <c:pt idx="389">
                  <c:v>30573.88589323439</c:v>
                </c:pt>
                <c:pt idx="390">
                  <c:v>30652.280472447812</c:v>
                </c:pt>
                <c:pt idx="391">
                  <c:v>30730.675051661234</c:v>
                </c:pt>
                <c:pt idx="392">
                  <c:v>30809.069630874652</c:v>
                </c:pt>
                <c:pt idx="393">
                  <c:v>30887.464210088081</c:v>
                </c:pt>
                <c:pt idx="394">
                  <c:v>30965.858789301499</c:v>
                </c:pt>
                <c:pt idx="395">
                  <c:v>31044.253368514917</c:v>
                </c:pt>
                <c:pt idx="396">
                  <c:v>31122.647947728339</c:v>
                </c:pt>
                <c:pt idx="397">
                  <c:v>31201.042526941765</c:v>
                </c:pt>
                <c:pt idx="398">
                  <c:v>31279.437106155186</c:v>
                </c:pt>
                <c:pt idx="399">
                  <c:v>31357.831685368608</c:v>
                </c:pt>
                <c:pt idx="400">
                  <c:v>31436.226264582026</c:v>
                </c:pt>
                <c:pt idx="401">
                  <c:v>31514.620843795445</c:v>
                </c:pt>
                <c:pt idx="402">
                  <c:v>31593.01542300887</c:v>
                </c:pt>
                <c:pt idx="403">
                  <c:v>31671.410002222292</c:v>
                </c:pt>
                <c:pt idx="404">
                  <c:v>31749.804581435714</c:v>
                </c:pt>
                <c:pt idx="405">
                  <c:v>31828.199160649132</c:v>
                </c:pt>
                <c:pt idx="406">
                  <c:v>31906.593739862561</c:v>
                </c:pt>
                <c:pt idx="407">
                  <c:v>31984.988319075979</c:v>
                </c:pt>
                <c:pt idx="408">
                  <c:v>32063.382898289397</c:v>
                </c:pt>
                <c:pt idx="409">
                  <c:v>32141.777477502819</c:v>
                </c:pt>
                <c:pt idx="410">
                  <c:v>32220.172056716245</c:v>
                </c:pt>
                <c:pt idx="411">
                  <c:v>32298.566635929667</c:v>
                </c:pt>
                <c:pt idx="412">
                  <c:v>32376.961215143085</c:v>
                </c:pt>
                <c:pt idx="413">
                  <c:v>32455.355794356507</c:v>
                </c:pt>
                <c:pt idx="414">
                  <c:v>32533.750373569932</c:v>
                </c:pt>
                <c:pt idx="415">
                  <c:v>32612.144952783354</c:v>
                </c:pt>
                <c:pt idx="416">
                  <c:v>32690.539531996772</c:v>
                </c:pt>
                <c:pt idx="417">
                  <c:v>32768.93411121019</c:v>
                </c:pt>
                <c:pt idx="418">
                  <c:v>32847.328690423616</c:v>
                </c:pt>
                <c:pt idx="419">
                  <c:v>32925.723269637041</c:v>
                </c:pt>
                <c:pt idx="420">
                  <c:v>33004.117848850459</c:v>
                </c:pt>
                <c:pt idx="421">
                  <c:v>33082.512428063885</c:v>
                </c:pt>
                <c:pt idx="422">
                  <c:v>33160.907007277296</c:v>
                </c:pt>
                <c:pt idx="423">
                  <c:v>33239.301586490721</c:v>
                </c:pt>
                <c:pt idx="424">
                  <c:v>33317.696165704147</c:v>
                </c:pt>
                <c:pt idx="425">
                  <c:v>33396.090744917565</c:v>
                </c:pt>
                <c:pt idx="426">
                  <c:v>33474.48532413099</c:v>
                </c:pt>
                <c:pt idx="427">
                  <c:v>33552.879903344416</c:v>
                </c:pt>
                <c:pt idx="428">
                  <c:v>33631.274482557834</c:v>
                </c:pt>
                <c:pt idx="429">
                  <c:v>33709.669061771252</c:v>
                </c:pt>
                <c:pt idx="430">
                  <c:v>33788.06364098467</c:v>
                </c:pt>
                <c:pt idx="431">
                  <c:v>33866.458220198096</c:v>
                </c:pt>
                <c:pt idx="432">
                  <c:v>33944.852799411521</c:v>
                </c:pt>
                <c:pt idx="433">
                  <c:v>34023.247378624939</c:v>
                </c:pt>
                <c:pt idx="434">
                  <c:v>34101.641957838357</c:v>
                </c:pt>
                <c:pt idx="435">
                  <c:v>34180.036537051776</c:v>
                </c:pt>
                <c:pt idx="436">
                  <c:v>34258.431116265201</c:v>
                </c:pt>
                <c:pt idx="437">
                  <c:v>34336.825695478627</c:v>
                </c:pt>
                <c:pt idx="438">
                  <c:v>34415.220274692045</c:v>
                </c:pt>
                <c:pt idx="439">
                  <c:v>34493.61485390547</c:v>
                </c:pt>
                <c:pt idx="440">
                  <c:v>34572.009433118896</c:v>
                </c:pt>
                <c:pt idx="441">
                  <c:v>34650.404012332314</c:v>
                </c:pt>
                <c:pt idx="442">
                  <c:v>34728.798591545732</c:v>
                </c:pt>
                <c:pt idx="443">
                  <c:v>34807.19317075915</c:v>
                </c:pt>
                <c:pt idx="444">
                  <c:v>34885.587749972576</c:v>
                </c:pt>
                <c:pt idx="445">
                  <c:v>34963.982329186001</c:v>
                </c:pt>
                <c:pt idx="446">
                  <c:v>35042.376908399419</c:v>
                </c:pt>
                <c:pt idx="447">
                  <c:v>35120.771487612838</c:v>
                </c:pt>
                <c:pt idx="448">
                  <c:v>35199.16606682627</c:v>
                </c:pt>
                <c:pt idx="449">
                  <c:v>35277.560646039688</c:v>
                </c:pt>
                <c:pt idx="450">
                  <c:v>35355.955225253107</c:v>
                </c:pt>
                <c:pt idx="451">
                  <c:v>35434.349804466525</c:v>
                </c:pt>
                <c:pt idx="452">
                  <c:v>35512.744383679943</c:v>
                </c:pt>
                <c:pt idx="453">
                  <c:v>35591.138962893376</c:v>
                </c:pt>
                <c:pt idx="454">
                  <c:v>35669.533542106794</c:v>
                </c:pt>
                <c:pt idx="455">
                  <c:v>35747.928121320212</c:v>
                </c:pt>
                <c:pt idx="456">
                  <c:v>35826.32270053363</c:v>
                </c:pt>
                <c:pt idx="457">
                  <c:v>35904.717279747056</c:v>
                </c:pt>
                <c:pt idx="458">
                  <c:v>35983.111858960481</c:v>
                </c:pt>
                <c:pt idx="459">
                  <c:v>36061.506438173899</c:v>
                </c:pt>
                <c:pt idx="460">
                  <c:v>36139.901017387318</c:v>
                </c:pt>
                <c:pt idx="461">
                  <c:v>36218.29559660075</c:v>
                </c:pt>
                <c:pt idx="462">
                  <c:v>36296.690175814168</c:v>
                </c:pt>
                <c:pt idx="463">
                  <c:v>36375.084755027587</c:v>
                </c:pt>
                <c:pt idx="464">
                  <c:v>36453.479334241005</c:v>
                </c:pt>
                <c:pt idx="465">
                  <c:v>36531.873913454423</c:v>
                </c:pt>
                <c:pt idx="466">
                  <c:v>36610.268492667856</c:v>
                </c:pt>
                <c:pt idx="467">
                  <c:v>36688.663071881274</c:v>
                </c:pt>
                <c:pt idx="468">
                  <c:v>36767.057651094692</c:v>
                </c:pt>
                <c:pt idx="469">
                  <c:v>36845.45223030811</c:v>
                </c:pt>
                <c:pt idx="470">
                  <c:v>36923.846809521536</c:v>
                </c:pt>
                <c:pt idx="471">
                  <c:v>37002.241388734961</c:v>
                </c:pt>
                <c:pt idx="472">
                  <c:v>37080.635967948379</c:v>
                </c:pt>
                <c:pt idx="473">
                  <c:v>37159.030547161798</c:v>
                </c:pt>
                <c:pt idx="474">
                  <c:v>37237.425126375223</c:v>
                </c:pt>
                <c:pt idx="475">
                  <c:v>37315.819705588649</c:v>
                </c:pt>
                <c:pt idx="476">
                  <c:v>37394.214284802067</c:v>
                </c:pt>
                <c:pt idx="477">
                  <c:v>37472.608864015485</c:v>
                </c:pt>
                <c:pt idx="478">
                  <c:v>37551.00344322891</c:v>
                </c:pt>
                <c:pt idx="479">
                  <c:v>37629.398022442329</c:v>
                </c:pt>
                <c:pt idx="480">
                  <c:v>37707.792601655754</c:v>
                </c:pt>
                <c:pt idx="481">
                  <c:v>37786.187180869172</c:v>
                </c:pt>
                <c:pt idx="482">
                  <c:v>37864.581760082598</c:v>
                </c:pt>
                <c:pt idx="483">
                  <c:v>37942.976339296023</c:v>
                </c:pt>
                <c:pt idx="484">
                  <c:v>38021.370918509434</c:v>
                </c:pt>
                <c:pt idx="485">
                  <c:v>38099.765497722859</c:v>
                </c:pt>
                <c:pt idx="486">
                  <c:v>38178.160076936278</c:v>
                </c:pt>
                <c:pt idx="487">
                  <c:v>38256.554656149703</c:v>
                </c:pt>
                <c:pt idx="488">
                  <c:v>38334.949235363129</c:v>
                </c:pt>
                <c:pt idx="489">
                  <c:v>38413.343814576547</c:v>
                </c:pt>
                <c:pt idx="490">
                  <c:v>38491.738393789965</c:v>
                </c:pt>
                <c:pt idx="491">
                  <c:v>38570.13297300339</c:v>
                </c:pt>
                <c:pt idx="492">
                  <c:v>38648.527552216809</c:v>
                </c:pt>
                <c:pt idx="493">
                  <c:v>38726.922131430234</c:v>
                </c:pt>
                <c:pt idx="494">
                  <c:v>38805.316710643652</c:v>
                </c:pt>
                <c:pt idx="495">
                  <c:v>38883.711289857078</c:v>
                </c:pt>
                <c:pt idx="496">
                  <c:v>38962.105869070503</c:v>
                </c:pt>
                <c:pt idx="497">
                  <c:v>39040.500448283914</c:v>
                </c:pt>
                <c:pt idx="498">
                  <c:v>39118.895027497339</c:v>
                </c:pt>
                <c:pt idx="499">
                  <c:v>39197.289606710758</c:v>
                </c:pt>
                <c:pt idx="500">
                  <c:v>39275.684185924183</c:v>
                </c:pt>
                <c:pt idx="501">
                  <c:v>39354.078765137609</c:v>
                </c:pt>
                <c:pt idx="502">
                  <c:v>39432.473344351027</c:v>
                </c:pt>
                <c:pt idx="503">
                  <c:v>39510.867923564452</c:v>
                </c:pt>
                <c:pt idx="504">
                  <c:v>39589.262502777878</c:v>
                </c:pt>
                <c:pt idx="505">
                  <c:v>39667.657081991289</c:v>
                </c:pt>
                <c:pt idx="506">
                  <c:v>39746.051661204714</c:v>
                </c:pt>
                <c:pt idx="507">
                  <c:v>39824.446240418132</c:v>
                </c:pt>
                <c:pt idx="508">
                  <c:v>39902.840819631558</c:v>
                </c:pt>
                <c:pt idx="509">
                  <c:v>39981.235398844983</c:v>
                </c:pt>
                <c:pt idx="510">
                  <c:v>40059.629978058401</c:v>
                </c:pt>
                <c:pt idx="511">
                  <c:v>40138.02455727182</c:v>
                </c:pt>
                <c:pt idx="512">
                  <c:v>40216.419136485245</c:v>
                </c:pt>
                <c:pt idx="513">
                  <c:v>40294.813715698663</c:v>
                </c:pt>
                <c:pt idx="514">
                  <c:v>40373.208294912089</c:v>
                </c:pt>
                <c:pt idx="515">
                  <c:v>40451.602874125507</c:v>
                </c:pt>
                <c:pt idx="516">
                  <c:v>40529.997453338932</c:v>
                </c:pt>
                <c:pt idx="517">
                  <c:v>40608.392032552358</c:v>
                </c:pt>
                <c:pt idx="518">
                  <c:v>40686.786611765769</c:v>
                </c:pt>
                <c:pt idx="519">
                  <c:v>40765.181190979194</c:v>
                </c:pt>
                <c:pt idx="520">
                  <c:v>40843.575770192612</c:v>
                </c:pt>
                <c:pt idx="521">
                  <c:v>40921.970349406038</c:v>
                </c:pt>
                <c:pt idx="522">
                  <c:v>41000.364928619463</c:v>
                </c:pt>
                <c:pt idx="523">
                  <c:v>41078.759507832881</c:v>
                </c:pt>
                <c:pt idx="524">
                  <c:v>41157.1540870463</c:v>
                </c:pt>
                <c:pt idx="525">
                  <c:v>41235.548666259725</c:v>
                </c:pt>
                <c:pt idx="526">
                  <c:v>41313.943245473143</c:v>
                </c:pt>
                <c:pt idx="527">
                  <c:v>41392.337824686569</c:v>
                </c:pt>
                <c:pt idx="528">
                  <c:v>41470.732403899987</c:v>
                </c:pt>
                <c:pt idx="529">
                  <c:v>41549.126983113412</c:v>
                </c:pt>
                <c:pt idx="530">
                  <c:v>41627.521562326838</c:v>
                </c:pt>
                <c:pt idx="531">
                  <c:v>41705.916141540256</c:v>
                </c:pt>
                <c:pt idx="532">
                  <c:v>41784.310720753674</c:v>
                </c:pt>
                <c:pt idx="533">
                  <c:v>41862.705299967092</c:v>
                </c:pt>
                <c:pt idx="534">
                  <c:v>41941.099879180518</c:v>
                </c:pt>
                <c:pt idx="535">
                  <c:v>42019.494458393943</c:v>
                </c:pt>
                <c:pt idx="536">
                  <c:v>42097.889037607361</c:v>
                </c:pt>
                <c:pt idx="537">
                  <c:v>42176.28361682078</c:v>
                </c:pt>
                <c:pt idx="538">
                  <c:v>42254.678196034212</c:v>
                </c:pt>
                <c:pt idx="539">
                  <c:v>42333.072775247623</c:v>
                </c:pt>
                <c:pt idx="540">
                  <c:v>42411.467354461049</c:v>
                </c:pt>
                <c:pt idx="541">
                  <c:v>42489.861933674467</c:v>
                </c:pt>
                <c:pt idx="542">
                  <c:v>42568.256512887892</c:v>
                </c:pt>
                <c:pt idx="543">
                  <c:v>42646.651092101318</c:v>
                </c:pt>
                <c:pt idx="544">
                  <c:v>42725.045671314736</c:v>
                </c:pt>
                <c:pt idx="545">
                  <c:v>42803.440250528154</c:v>
                </c:pt>
                <c:pt idx="546">
                  <c:v>42881.834829741572</c:v>
                </c:pt>
                <c:pt idx="547">
                  <c:v>42960.229408954998</c:v>
                </c:pt>
                <c:pt idx="548">
                  <c:v>43038.623988168423</c:v>
                </c:pt>
                <c:pt idx="549">
                  <c:v>43117.018567381841</c:v>
                </c:pt>
                <c:pt idx="550">
                  <c:v>43195.41314659526</c:v>
                </c:pt>
                <c:pt idx="551">
                  <c:v>43273.807725808685</c:v>
                </c:pt>
                <c:pt idx="552">
                  <c:v>43352.202305022103</c:v>
                </c:pt>
                <c:pt idx="553">
                  <c:v>43430.596884235529</c:v>
                </c:pt>
                <c:pt idx="554">
                  <c:v>43508.991463448947</c:v>
                </c:pt>
                <c:pt idx="555">
                  <c:v>43587.386042662372</c:v>
                </c:pt>
                <c:pt idx="556">
                  <c:v>43665.780621875791</c:v>
                </c:pt>
                <c:pt idx="557">
                  <c:v>43744.175201089216</c:v>
                </c:pt>
                <c:pt idx="558">
                  <c:v>43822.569780302634</c:v>
                </c:pt>
                <c:pt idx="559">
                  <c:v>43900.96435951606</c:v>
                </c:pt>
                <c:pt idx="560">
                  <c:v>43979.358938729478</c:v>
                </c:pt>
                <c:pt idx="561">
                  <c:v>44057.753517942896</c:v>
                </c:pt>
                <c:pt idx="562">
                  <c:v>44136.148097156321</c:v>
                </c:pt>
                <c:pt idx="563">
                  <c:v>44214.54267636974</c:v>
                </c:pt>
                <c:pt idx="564">
                  <c:v>44292.937255583165</c:v>
                </c:pt>
                <c:pt idx="565">
                  <c:v>44371.331834796591</c:v>
                </c:pt>
                <c:pt idx="566">
                  <c:v>44449.726414010009</c:v>
                </c:pt>
                <c:pt idx="567">
                  <c:v>44528.120993223427</c:v>
                </c:pt>
                <c:pt idx="568">
                  <c:v>44606.515572436852</c:v>
                </c:pt>
                <c:pt idx="569">
                  <c:v>44684.910151650271</c:v>
                </c:pt>
                <c:pt idx="570">
                  <c:v>44763.304730863696</c:v>
                </c:pt>
                <c:pt idx="571">
                  <c:v>44841.699310077114</c:v>
                </c:pt>
                <c:pt idx="572">
                  <c:v>44920.09388929054</c:v>
                </c:pt>
                <c:pt idx="573">
                  <c:v>44998.488468503958</c:v>
                </c:pt>
                <c:pt idx="574">
                  <c:v>45076.883047717376</c:v>
                </c:pt>
                <c:pt idx="575">
                  <c:v>45155.277626930801</c:v>
                </c:pt>
                <c:pt idx="576">
                  <c:v>45233.672206144227</c:v>
                </c:pt>
                <c:pt idx="577">
                  <c:v>45312.066785357645</c:v>
                </c:pt>
                <c:pt idx="578">
                  <c:v>45390.461364571071</c:v>
                </c:pt>
                <c:pt idx="579">
                  <c:v>45468.855943784481</c:v>
                </c:pt>
                <c:pt idx="580">
                  <c:v>45547.250522997907</c:v>
                </c:pt>
                <c:pt idx="581">
                  <c:v>45625.645102211332</c:v>
                </c:pt>
                <c:pt idx="582">
                  <c:v>45704.039681424751</c:v>
                </c:pt>
                <c:pt idx="583">
                  <c:v>45782.434260638176</c:v>
                </c:pt>
                <c:pt idx="584">
                  <c:v>45860.828839851594</c:v>
                </c:pt>
                <c:pt idx="585">
                  <c:v>45939.22341906502</c:v>
                </c:pt>
                <c:pt idx="586">
                  <c:v>46017.617998278445</c:v>
                </c:pt>
                <c:pt idx="587">
                  <c:v>46096.012577491863</c:v>
                </c:pt>
                <c:pt idx="588">
                  <c:v>46174.407156705289</c:v>
                </c:pt>
                <c:pt idx="589">
                  <c:v>46252.801735918707</c:v>
                </c:pt>
                <c:pt idx="590">
                  <c:v>46331.196315132125</c:v>
                </c:pt>
                <c:pt idx="591">
                  <c:v>46409.590894345551</c:v>
                </c:pt>
                <c:pt idx="592">
                  <c:v>46487.985473558969</c:v>
                </c:pt>
                <c:pt idx="593">
                  <c:v>46566.380052772394</c:v>
                </c:pt>
                <c:pt idx="594">
                  <c:v>46644.774631985812</c:v>
                </c:pt>
                <c:pt idx="595">
                  <c:v>46723.169211199231</c:v>
                </c:pt>
                <c:pt idx="596">
                  <c:v>46801.563790412656</c:v>
                </c:pt>
                <c:pt idx="597">
                  <c:v>46879.958369626074</c:v>
                </c:pt>
                <c:pt idx="598">
                  <c:v>46958.3529488395</c:v>
                </c:pt>
                <c:pt idx="599">
                  <c:v>47036.747528052918</c:v>
                </c:pt>
                <c:pt idx="600">
                  <c:v>47115.142107266336</c:v>
                </c:pt>
                <c:pt idx="601">
                  <c:v>47193.536686479762</c:v>
                </c:pt>
                <c:pt idx="602">
                  <c:v>47271.931265693194</c:v>
                </c:pt>
                <c:pt idx="603">
                  <c:v>47350.325844906605</c:v>
                </c:pt>
                <c:pt idx="604">
                  <c:v>47428.720424120023</c:v>
                </c:pt>
                <c:pt idx="605">
                  <c:v>47507.115003333442</c:v>
                </c:pt>
                <c:pt idx="606">
                  <c:v>47585.509582546874</c:v>
                </c:pt>
                <c:pt idx="607">
                  <c:v>47663.9041617603</c:v>
                </c:pt>
                <c:pt idx="608">
                  <c:v>47742.298740973718</c:v>
                </c:pt>
                <c:pt idx="609">
                  <c:v>47820.693320187136</c:v>
                </c:pt>
                <c:pt idx="610">
                  <c:v>47899.087899400547</c:v>
                </c:pt>
                <c:pt idx="611">
                  <c:v>47977.48247861398</c:v>
                </c:pt>
                <c:pt idx="612">
                  <c:v>48055.877057827405</c:v>
                </c:pt>
                <c:pt idx="613">
                  <c:v>48134.271637040823</c:v>
                </c:pt>
                <c:pt idx="614">
                  <c:v>48212.666216254242</c:v>
                </c:pt>
                <c:pt idx="615">
                  <c:v>48291.060795467667</c:v>
                </c:pt>
                <c:pt idx="616">
                  <c:v>48369.455374681085</c:v>
                </c:pt>
                <c:pt idx="617">
                  <c:v>48447.849953894511</c:v>
                </c:pt>
                <c:pt idx="618">
                  <c:v>48526.244533107929</c:v>
                </c:pt>
                <c:pt idx="619">
                  <c:v>48604.639112321347</c:v>
                </c:pt>
                <c:pt idx="620">
                  <c:v>48683.033691534773</c:v>
                </c:pt>
                <c:pt idx="621">
                  <c:v>48761.428270748191</c:v>
                </c:pt>
                <c:pt idx="622">
                  <c:v>48839.822849961616</c:v>
                </c:pt>
                <c:pt idx="623">
                  <c:v>48918.217429175042</c:v>
                </c:pt>
                <c:pt idx="624">
                  <c:v>48996.612008388453</c:v>
                </c:pt>
                <c:pt idx="625">
                  <c:v>49075.006587601878</c:v>
                </c:pt>
                <c:pt idx="626">
                  <c:v>49153.401166815296</c:v>
                </c:pt>
                <c:pt idx="627">
                  <c:v>49231.795746028722</c:v>
                </c:pt>
                <c:pt idx="628">
                  <c:v>49310.190325242147</c:v>
                </c:pt>
                <c:pt idx="629">
                  <c:v>49388.584904455573</c:v>
                </c:pt>
                <c:pt idx="630">
                  <c:v>49466.979483668983</c:v>
                </c:pt>
                <c:pt idx="631">
                  <c:v>49545.374062882402</c:v>
                </c:pt>
                <c:pt idx="632">
                  <c:v>49623.768642095834</c:v>
                </c:pt>
                <c:pt idx="633">
                  <c:v>49702.163221309253</c:v>
                </c:pt>
                <c:pt idx="634">
                  <c:v>49780.557800522678</c:v>
                </c:pt>
                <c:pt idx="635">
                  <c:v>49858.952379736096</c:v>
                </c:pt>
                <c:pt idx="636">
                  <c:v>49937.346958949522</c:v>
                </c:pt>
                <c:pt idx="637">
                  <c:v>50015.74153816294</c:v>
                </c:pt>
                <c:pt idx="638">
                  <c:v>50094.136117376358</c:v>
                </c:pt>
                <c:pt idx="639">
                  <c:v>50172.530696589783</c:v>
                </c:pt>
                <c:pt idx="640">
                  <c:v>50250.925275803202</c:v>
                </c:pt>
                <c:pt idx="641">
                  <c:v>50329.319855016627</c:v>
                </c:pt>
                <c:pt idx="642">
                  <c:v>50407.714434230045</c:v>
                </c:pt>
                <c:pt idx="643">
                  <c:v>50486.109013443471</c:v>
                </c:pt>
                <c:pt idx="644">
                  <c:v>50564.503592656889</c:v>
                </c:pt>
                <c:pt idx="645">
                  <c:v>50642.898171870307</c:v>
                </c:pt>
                <c:pt idx="646">
                  <c:v>50721.292751083733</c:v>
                </c:pt>
                <c:pt idx="647">
                  <c:v>50799.687330297151</c:v>
                </c:pt>
                <c:pt idx="648">
                  <c:v>50878.081909510576</c:v>
                </c:pt>
                <c:pt idx="649">
                  <c:v>50956.476488724002</c:v>
                </c:pt>
                <c:pt idx="650">
                  <c:v>51034.871067937427</c:v>
                </c:pt>
                <c:pt idx="651">
                  <c:v>51113.265647150838</c:v>
                </c:pt>
                <c:pt idx="652">
                  <c:v>51191.660226364256</c:v>
                </c:pt>
                <c:pt idx="653">
                  <c:v>51270.054805577689</c:v>
                </c:pt>
                <c:pt idx="654">
                  <c:v>51348.449384791107</c:v>
                </c:pt>
                <c:pt idx="655">
                  <c:v>51426.843964004533</c:v>
                </c:pt>
                <c:pt idx="656">
                  <c:v>51505.238543217951</c:v>
                </c:pt>
                <c:pt idx="657">
                  <c:v>51583.633122431376</c:v>
                </c:pt>
                <c:pt idx="658">
                  <c:v>51662.027701644794</c:v>
                </c:pt>
                <c:pt idx="659">
                  <c:v>51740.422280858213</c:v>
                </c:pt>
                <c:pt idx="660">
                  <c:v>51818.816860071638</c:v>
                </c:pt>
                <c:pt idx="661">
                  <c:v>51897.211439285056</c:v>
                </c:pt>
                <c:pt idx="662">
                  <c:v>51975.606018498482</c:v>
                </c:pt>
                <c:pt idx="663">
                  <c:v>52054.0005977119</c:v>
                </c:pt>
                <c:pt idx="664">
                  <c:v>52132.395176925318</c:v>
                </c:pt>
                <c:pt idx="665">
                  <c:v>52210.789756138744</c:v>
                </c:pt>
                <c:pt idx="666">
                  <c:v>52289.184335352162</c:v>
                </c:pt>
                <c:pt idx="667">
                  <c:v>52367.578914565587</c:v>
                </c:pt>
                <c:pt idx="668">
                  <c:v>52445.973493779005</c:v>
                </c:pt>
                <c:pt idx="669">
                  <c:v>52524.368072992424</c:v>
                </c:pt>
                <c:pt idx="670">
                  <c:v>52602.762652205856</c:v>
                </c:pt>
                <c:pt idx="671">
                  <c:v>52681.157231419282</c:v>
                </c:pt>
                <c:pt idx="672">
                  <c:v>52759.551810632693</c:v>
                </c:pt>
                <c:pt idx="673">
                  <c:v>52837.946389846111</c:v>
                </c:pt>
                <c:pt idx="674">
                  <c:v>52916.340969059544</c:v>
                </c:pt>
                <c:pt idx="675">
                  <c:v>52994.735548272962</c:v>
                </c:pt>
                <c:pt idx="676">
                  <c:v>53073.130127486387</c:v>
                </c:pt>
                <c:pt idx="677">
                  <c:v>53151.524706699805</c:v>
                </c:pt>
                <c:pt idx="678">
                  <c:v>53229.919285913216</c:v>
                </c:pt>
                <c:pt idx="679">
                  <c:v>53308.313865126649</c:v>
                </c:pt>
                <c:pt idx="680">
                  <c:v>53386.708444340067</c:v>
                </c:pt>
                <c:pt idx="681">
                  <c:v>53465.103023553493</c:v>
                </c:pt>
                <c:pt idx="682">
                  <c:v>53543.497602766911</c:v>
                </c:pt>
                <c:pt idx="683">
                  <c:v>53621.892181980329</c:v>
                </c:pt>
                <c:pt idx="684">
                  <c:v>53700.286761193755</c:v>
                </c:pt>
                <c:pt idx="685">
                  <c:v>53778.681340407173</c:v>
                </c:pt>
                <c:pt idx="686">
                  <c:v>53857.075919620598</c:v>
                </c:pt>
                <c:pt idx="687">
                  <c:v>53935.470498834016</c:v>
                </c:pt>
                <c:pt idx="688">
                  <c:v>54013.865078047435</c:v>
                </c:pt>
                <c:pt idx="689">
                  <c:v>54092.25965726086</c:v>
                </c:pt>
                <c:pt idx="690">
                  <c:v>54170.654236474278</c:v>
                </c:pt>
                <c:pt idx="691">
                  <c:v>54249.048815687704</c:v>
                </c:pt>
                <c:pt idx="692">
                  <c:v>54327.443394901136</c:v>
                </c:pt>
                <c:pt idx="693">
                  <c:v>54405.837974114547</c:v>
                </c:pt>
                <c:pt idx="694">
                  <c:v>54484.232553327965</c:v>
                </c:pt>
                <c:pt idx="695">
                  <c:v>54562.627132541384</c:v>
                </c:pt>
                <c:pt idx="696">
                  <c:v>54641.021711754816</c:v>
                </c:pt>
                <c:pt idx="697">
                  <c:v>54719.416290968242</c:v>
                </c:pt>
                <c:pt idx="698">
                  <c:v>54797.81087018166</c:v>
                </c:pt>
                <c:pt idx="699">
                  <c:v>54876.205449395071</c:v>
                </c:pt>
                <c:pt idx="700">
                  <c:v>54954.600028608489</c:v>
                </c:pt>
                <c:pt idx="701">
                  <c:v>55032.994607821915</c:v>
                </c:pt>
                <c:pt idx="702">
                  <c:v>55111.389187035347</c:v>
                </c:pt>
                <c:pt idx="703">
                  <c:v>55189.783766248765</c:v>
                </c:pt>
                <c:pt idx="704">
                  <c:v>55268.178345462184</c:v>
                </c:pt>
                <c:pt idx="705">
                  <c:v>55346.572924675609</c:v>
                </c:pt>
                <c:pt idx="706">
                  <c:v>55424.967503889027</c:v>
                </c:pt>
                <c:pt idx="707">
                  <c:v>55503.362083102453</c:v>
                </c:pt>
                <c:pt idx="708">
                  <c:v>55581.756662315871</c:v>
                </c:pt>
                <c:pt idx="709">
                  <c:v>55660.151241529289</c:v>
                </c:pt>
                <c:pt idx="710">
                  <c:v>55738.545820742715</c:v>
                </c:pt>
                <c:pt idx="711">
                  <c:v>55816.940399956147</c:v>
                </c:pt>
                <c:pt idx="712">
                  <c:v>55895.334979169565</c:v>
                </c:pt>
                <c:pt idx="713">
                  <c:v>55973.729558382976</c:v>
                </c:pt>
                <c:pt idx="714">
                  <c:v>56052.124137596395</c:v>
                </c:pt>
                <c:pt idx="715">
                  <c:v>56130.51871680982</c:v>
                </c:pt>
                <c:pt idx="716">
                  <c:v>56208.913296023238</c:v>
                </c:pt>
                <c:pt idx="717">
                  <c:v>56287.307875236664</c:v>
                </c:pt>
                <c:pt idx="718">
                  <c:v>56365.702454450082</c:v>
                </c:pt>
                <c:pt idx="719">
                  <c:v>56444.097033663515</c:v>
                </c:pt>
                <c:pt idx="720">
                  <c:v>56522.491612876933</c:v>
                </c:pt>
                <c:pt idx="721">
                  <c:v>56600.886192090358</c:v>
                </c:pt>
                <c:pt idx="722">
                  <c:v>56679.280771303776</c:v>
                </c:pt>
                <c:pt idx="723">
                  <c:v>56757.675350517195</c:v>
                </c:pt>
                <c:pt idx="724">
                  <c:v>56836.06992973062</c:v>
                </c:pt>
                <c:pt idx="725">
                  <c:v>56914.464508944038</c:v>
                </c:pt>
                <c:pt idx="726">
                  <c:v>56992.859088157449</c:v>
                </c:pt>
                <c:pt idx="727">
                  <c:v>57071.253667370875</c:v>
                </c:pt>
                <c:pt idx="728">
                  <c:v>57149.6482465843</c:v>
                </c:pt>
                <c:pt idx="729">
                  <c:v>57228.042825797726</c:v>
                </c:pt>
                <c:pt idx="730">
                  <c:v>57306.437405011144</c:v>
                </c:pt>
                <c:pt idx="731">
                  <c:v>57384.831984224569</c:v>
                </c:pt>
                <c:pt idx="732">
                  <c:v>57463.226563437987</c:v>
                </c:pt>
                <c:pt idx="733">
                  <c:v>57541.621142651406</c:v>
                </c:pt>
                <c:pt idx="734">
                  <c:v>57620.015721864831</c:v>
                </c:pt>
                <c:pt idx="735">
                  <c:v>57698.410301078249</c:v>
                </c:pt>
                <c:pt idx="736">
                  <c:v>57776.804880291682</c:v>
                </c:pt>
                <c:pt idx="737">
                  <c:v>57855.1994595051</c:v>
                </c:pt>
                <c:pt idx="738">
                  <c:v>57933.594038718526</c:v>
                </c:pt>
                <c:pt idx="739">
                  <c:v>58011.988617931944</c:v>
                </c:pt>
                <c:pt idx="740">
                  <c:v>58090.383197145355</c:v>
                </c:pt>
                <c:pt idx="741">
                  <c:v>58168.77777635878</c:v>
                </c:pt>
                <c:pt idx="742">
                  <c:v>58247.172355572198</c:v>
                </c:pt>
                <c:pt idx="743">
                  <c:v>58325.566934785624</c:v>
                </c:pt>
                <c:pt idx="744">
                  <c:v>58403.961513999042</c:v>
                </c:pt>
                <c:pt idx="745">
                  <c:v>58482.356093212475</c:v>
                </c:pt>
                <c:pt idx="746">
                  <c:v>58560.750672425893</c:v>
                </c:pt>
                <c:pt idx="747">
                  <c:v>58639.145251639318</c:v>
                </c:pt>
                <c:pt idx="748">
                  <c:v>58717.539830852736</c:v>
                </c:pt>
                <c:pt idx="749">
                  <c:v>58795.934410066155</c:v>
                </c:pt>
                <c:pt idx="750">
                  <c:v>58874.32898927958</c:v>
                </c:pt>
                <c:pt idx="751">
                  <c:v>58952.723568492998</c:v>
                </c:pt>
                <c:pt idx="752">
                  <c:v>59031.118147706424</c:v>
                </c:pt>
                <c:pt idx="753">
                  <c:v>59109.512726919849</c:v>
                </c:pt>
                <c:pt idx="754">
                  <c:v>59187.907306133275</c:v>
                </c:pt>
                <c:pt idx="755">
                  <c:v>59266.301885346686</c:v>
                </c:pt>
                <c:pt idx="756">
                  <c:v>59344.696464560104</c:v>
                </c:pt>
                <c:pt idx="757">
                  <c:v>59423.091043773529</c:v>
                </c:pt>
                <c:pt idx="758">
                  <c:v>59501.485622986947</c:v>
                </c:pt>
                <c:pt idx="759">
                  <c:v>59579.880202200366</c:v>
                </c:pt>
                <c:pt idx="760">
                  <c:v>59658.274781413791</c:v>
                </c:pt>
                <c:pt idx="761">
                  <c:v>59736.669360627209</c:v>
                </c:pt>
                <c:pt idx="762">
                  <c:v>59815.063939840642</c:v>
                </c:pt>
                <c:pt idx="763">
                  <c:v>59893.45851905406</c:v>
                </c:pt>
                <c:pt idx="764">
                  <c:v>59971.853098267486</c:v>
                </c:pt>
                <c:pt idx="765">
                  <c:v>60050.247677480904</c:v>
                </c:pt>
                <c:pt idx="766">
                  <c:v>60128.642256694329</c:v>
                </c:pt>
                <c:pt idx="767">
                  <c:v>60207.03683590774</c:v>
                </c:pt>
                <c:pt idx="768">
                  <c:v>60285.431415121158</c:v>
                </c:pt>
                <c:pt idx="769">
                  <c:v>60363.825994334577</c:v>
                </c:pt>
                <c:pt idx="770">
                  <c:v>60442.220573548009</c:v>
                </c:pt>
                <c:pt idx="771">
                  <c:v>60520.615152761435</c:v>
                </c:pt>
                <c:pt idx="772">
                  <c:v>60599.009731974853</c:v>
                </c:pt>
                <c:pt idx="773">
                  <c:v>60677.404311188271</c:v>
                </c:pt>
                <c:pt idx="774">
                  <c:v>60755.798890401697</c:v>
                </c:pt>
                <c:pt idx="775">
                  <c:v>60834.193469615115</c:v>
                </c:pt>
                <c:pt idx="776">
                  <c:v>60912.58804882854</c:v>
                </c:pt>
                <c:pt idx="777">
                  <c:v>60990.982628041958</c:v>
                </c:pt>
                <c:pt idx="778">
                  <c:v>61069.377207255377</c:v>
                </c:pt>
                <c:pt idx="779">
                  <c:v>61147.771786468809</c:v>
                </c:pt>
                <c:pt idx="780">
                  <c:v>61226.166365682235</c:v>
                </c:pt>
                <c:pt idx="781">
                  <c:v>61304.560944895653</c:v>
                </c:pt>
                <c:pt idx="782">
                  <c:v>61382.955524109064</c:v>
                </c:pt>
                <c:pt idx="783">
                  <c:v>61461.350103322482</c:v>
                </c:pt>
                <c:pt idx="784">
                  <c:v>61539.744682535907</c:v>
                </c:pt>
                <c:pt idx="785">
                  <c:v>61618.139261749326</c:v>
                </c:pt>
                <c:pt idx="786">
                  <c:v>61696.533840962751</c:v>
                </c:pt>
                <c:pt idx="787">
                  <c:v>61774.928420176177</c:v>
                </c:pt>
                <c:pt idx="788">
                  <c:v>61853.322999389602</c:v>
                </c:pt>
                <c:pt idx="789">
                  <c:v>61931.71757860302</c:v>
                </c:pt>
                <c:pt idx="790">
                  <c:v>62010.112157816446</c:v>
                </c:pt>
                <c:pt idx="791">
                  <c:v>62088.506737029864</c:v>
                </c:pt>
                <c:pt idx="792">
                  <c:v>62166.901316243282</c:v>
                </c:pt>
                <c:pt idx="793">
                  <c:v>62245.295895456708</c:v>
                </c:pt>
                <c:pt idx="794">
                  <c:v>62323.690474670118</c:v>
                </c:pt>
                <c:pt idx="795">
                  <c:v>62402.085053883537</c:v>
                </c:pt>
                <c:pt idx="796">
                  <c:v>62480.479633096969</c:v>
                </c:pt>
                <c:pt idx="797">
                  <c:v>62558.874212310395</c:v>
                </c:pt>
                <c:pt idx="798">
                  <c:v>62637.268791523813</c:v>
                </c:pt>
                <c:pt idx="799">
                  <c:v>62715.663370737231</c:v>
                </c:pt>
                <c:pt idx="800">
                  <c:v>62794.057949950657</c:v>
                </c:pt>
                <c:pt idx="801">
                  <c:v>62872.452529164075</c:v>
                </c:pt>
                <c:pt idx="802">
                  <c:v>62950.8471083775</c:v>
                </c:pt>
                <c:pt idx="803">
                  <c:v>63029.241687590918</c:v>
                </c:pt>
                <c:pt idx="804">
                  <c:v>63107.636266804351</c:v>
                </c:pt>
                <c:pt idx="805">
                  <c:v>63186.030846017769</c:v>
                </c:pt>
                <c:pt idx="806">
                  <c:v>63264.425425231195</c:v>
                </c:pt>
                <c:pt idx="807">
                  <c:v>63342.820004444613</c:v>
                </c:pt>
                <c:pt idx="808">
                  <c:v>63421.214583658031</c:v>
                </c:pt>
                <c:pt idx="809">
                  <c:v>63499.609162871442</c:v>
                </c:pt>
                <c:pt idx="810">
                  <c:v>63578.003742084868</c:v>
                </c:pt>
                <c:pt idx="811">
                  <c:v>63656.398321298286</c:v>
                </c:pt>
                <c:pt idx="812">
                  <c:v>63734.792900511711</c:v>
                </c:pt>
                <c:pt idx="813">
                  <c:v>63813.187479725137</c:v>
                </c:pt>
                <c:pt idx="814">
                  <c:v>63891.582058938562</c:v>
                </c:pt>
                <c:pt idx="815">
                  <c:v>63969.97663815198</c:v>
                </c:pt>
                <c:pt idx="816">
                  <c:v>64048.371217365406</c:v>
                </c:pt>
                <c:pt idx="817">
                  <c:v>64126.765796578824</c:v>
                </c:pt>
                <c:pt idx="818">
                  <c:v>64205.160375792242</c:v>
                </c:pt>
                <c:pt idx="819">
                  <c:v>64283.554955005668</c:v>
                </c:pt>
                <c:pt idx="820">
                  <c:v>64361.949534219086</c:v>
                </c:pt>
                <c:pt idx="821">
                  <c:v>64440.344113432497</c:v>
                </c:pt>
                <c:pt idx="822">
                  <c:v>64518.738692645937</c:v>
                </c:pt>
                <c:pt idx="823">
                  <c:v>64597.133271859348</c:v>
                </c:pt>
                <c:pt idx="824">
                  <c:v>64675.527851072773</c:v>
                </c:pt>
                <c:pt idx="825">
                  <c:v>64753.922430286191</c:v>
                </c:pt>
                <c:pt idx="826">
                  <c:v>64832.317009499617</c:v>
                </c:pt>
                <c:pt idx="827">
                  <c:v>64910.711588713035</c:v>
                </c:pt>
                <c:pt idx="828">
                  <c:v>64989.106167926453</c:v>
                </c:pt>
                <c:pt idx="829">
                  <c:v>65067.500747139879</c:v>
                </c:pt>
                <c:pt idx="830">
                  <c:v>65145.895326353311</c:v>
                </c:pt>
                <c:pt idx="831">
                  <c:v>65224.289905566729</c:v>
                </c:pt>
                <c:pt idx="832">
                  <c:v>65302.684484780148</c:v>
                </c:pt>
                <c:pt idx="833">
                  <c:v>65381.079063993573</c:v>
                </c:pt>
                <c:pt idx="834">
                  <c:v>65459.473643206991</c:v>
                </c:pt>
                <c:pt idx="835">
                  <c:v>65537.868222420409</c:v>
                </c:pt>
                <c:pt idx="836">
                  <c:v>65616.262801633828</c:v>
                </c:pt>
                <c:pt idx="837">
                  <c:v>65694.657380847246</c:v>
                </c:pt>
                <c:pt idx="838">
                  <c:v>65773.051960060664</c:v>
                </c:pt>
                <c:pt idx="839">
                  <c:v>65851.446539274097</c:v>
                </c:pt>
                <c:pt idx="840">
                  <c:v>65929.841118487515</c:v>
                </c:pt>
                <c:pt idx="841">
                  <c:v>66008.235697700948</c:v>
                </c:pt>
                <c:pt idx="842">
                  <c:v>66086.630276914366</c:v>
                </c:pt>
                <c:pt idx="843">
                  <c:v>66165.024856127784</c:v>
                </c:pt>
                <c:pt idx="844">
                  <c:v>66243.419435341202</c:v>
                </c:pt>
                <c:pt idx="845">
                  <c:v>66321.81401455462</c:v>
                </c:pt>
                <c:pt idx="846">
                  <c:v>66400.208593768053</c:v>
                </c:pt>
                <c:pt idx="847">
                  <c:v>66478.603172981471</c:v>
                </c:pt>
                <c:pt idx="848">
                  <c:v>66556.997752194904</c:v>
                </c:pt>
                <c:pt idx="849">
                  <c:v>66635.392331408322</c:v>
                </c:pt>
                <c:pt idx="850">
                  <c:v>66713.786910621726</c:v>
                </c:pt>
                <c:pt idx="851">
                  <c:v>66792.181489835159</c:v>
                </c:pt>
                <c:pt idx="852">
                  <c:v>66870.576069048577</c:v>
                </c:pt>
                <c:pt idx="853">
                  <c:v>66948.970648261995</c:v>
                </c:pt>
                <c:pt idx="854">
                  <c:v>67027.365227475413</c:v>
                </c:pt>
                <c:pt idx="855">
                  <c:v>67105.759806688831</c:v>
                </c:pt>
                <c:pt idx="856">
                  <c:v>67184.154385902264</c:v>
                </c:pt>
                <c:pt idx="857">
                  <c:v>67262.548965115682</c:v>
                </c:pt>
                <c:pt idx="858">
                  <c:v>67340.943544329115</c:v>
                </c:pt>
                <c:pt idx="859">
                  <c:v>67419.338123542533</c:v>
                </c:pt>
                <c:pt idx="860">
                  <c:v>67497.732702755951</c:v>
                </c:pt>
                <c:pt idx="861">
                  <c:v>67576.12728196937</c:v>
                </c:pt>
                <c:pt idx="862">
                  <c:v>67654.521861182788</c:v>
                </c:pt>
                <c:pt idx="863">
                  <c:v>67732.916440396206</c:v>
                </c:pt>
                <c:pt idx="864">
                  <c:v>67811.311019609639</c:v>
                </c:pt>
                <c:pt idx="865">
                  <c:v>67889.705598823057</c:v>
                </c:pt>
                <c:pt idx="866">
                  <c:v>67968.100178036475</c:v>
                </c:pt>
                <c:pt idx="867">
                  <c:v>68046.494757249893</c:v>
                </c:pt>
                <c:pt idx="868">
                  <c:v>68124.889336463326</c:v>
                </c:pt>
                <c:pt idx="869">
                  <c:v>68203.283915676744</c:v>
                </c:pt>
                <c:pt idx="870">
                  <c:v>68281.678494890162</c:v>
                </c:pt>
                <c:pt idx="871">
                  <c:v>68360.07307410358</c:v>
                </c:pt>
                <c:pt idx="872">
                  <c:v>68438.467653317013</c:v>
                </c:pt>
                <c:pt idx="873">
                  <c:v>68516.862232530431</c:v>
                </c:pt>
                <c:pt idx="874">
                  <c:v>68595.256811743864</c:v>
                </c:pt>
                <c:pt idx="875">
                  <c:v>68673.651390957282</c:v>
                </c:pt>
                <c:pt idx="876">
                  <c:v>68752.0459701707</c:v>
                </c:pt>
                <c:pt idx="877">
                  <c:v>68830.440549384119</c:v>
                </c:pt>
                <c:pt idx="878">
                  <c:v>68908.835128597537</c:v>
                </c:pt>
                <c:pt idx="879">
                  <c:v>68987.229707810955</c:v>
                </c:pt>
                <c:pt idx="880">
                  <c:v>69065.624287024373</c:v>
                </c:pt>
                <c:pt idx="881">
                  <c:v>69144.018866237806</c:v>
                </c:pt>
                <c:pt idx="882">
                  <c:v>69222.413445451224</c:v>
                </c:pt>
                <c:pt idx="883">
                  <c:v>69300.808024664642</c:v>
                </c:pt>
                <c:pt idx="884">
                  <c:v>69379.202603878075</c:v>
                </c:pt>
                <c:pt idx="885">
                  <c:v>69457.597183091493</c:v>
                </c:pt>
                <c:pt idx="886">
                  <c:v>69535.991762304897</c:v>
                </c:pt>
                <c:pt idx="887">
                  <c:v>69614.38634151833</c:v>
                </c:pt>
                <c:pt idx="888">
                  <c:v>69692.780920731748</c:v>
                </c:pt>
                <c:pt idx="889">
                  <c:v>69771.175499945166</c:v>
                </c:pt>
                <c:pt idx="890">
                  <c:v>69849.570079158584</c:v>
                </c:pt>
                <c:pt idx="891">
                  <c:v>69927.964658372002</c:v>
                </c:pt>
                <c:pt idx="892">
                  <c:v>70006.359237585435</c:v>
                </c:pt>
                <c:pt idx="893">
                  <c:v>70084.753816798853</c:v>
                </c:pt>
                <c:pt idx="894">
                  <c:v>70163.148396012271</c:v>
                </c:pt>
                <c:pt idx="895">
                  <c:v>70241.542975225704</c:v>
                </c:pt>
                <c:pt idx="896">
                  <c:v>70319.937554439122</c:v>
                </c:pt>
                <c:pt idx="897">
                  <c:v>70398.332133652541</c:v>
                </c:pt>
                <c:pt idx="898">
                  <c:v>70476.726712865959</c:v>
                </c:pt>
                <c:pt idx="899">
                  <c:v>70555.121292079391</c:v>
                </c:pt>
                <c:pt idx="900">
                  <c:v>70633.51587129281</c:v>
                </c:pt>
                <c:pt idx="901">
                  <c:v>70711.910450506228</c:v>
                </c:pt>
                <c:pt idx="902">
                  <c:v>70790.305029719646</c:v>
                </c:pt>
                <c:pt idx="903">
                  <c:v>70868.699608933064</c:v>
                </c:pt>
                <c:pt idx="904">
                  <c:v>70947.094188146497</c:v>
                </c:pt>
                <c:pt idx="905">
                  <c:v>71025.488767359915</c:v>
                </c:pt>
                <c:pt idx="906">
                  <c:v>71103.883346573333</c:v>
                </c:pt>
                <c:pt idx="907">
                  <c:v>71182.277925786751</c:v>
                </c:pt>
                <c:pt idx="908">
                  <c:v>71260.67250500017</c:v>
                </c:pt>
                <c:pt idx="909">
                  <c:v>71339.067084213602</c:v>
                </c:pt>
                <c:pt idx="910">
                  <c:v>71417.461663427021</c:v>
                </c:pt>
                <c:pt idx="911">
                  <c:v>71495.856242640439</c:v>
                </c:pt>
                <c:pt idx="912">
                  <c:v>71574.250821853871</c:v>
                </c:pt>
                <c:pt idx="913">
                  <c:v>71652.64540106729</c:v>
                </c:pt>
                <c:pt idx="914">
                  <c:v>71731.039980280708</c:v>
                </c:pt>
                <c:pt idx="915">
                  <c:v>71809.434559494141</c:v>
                </c:pt>
                <c:pt idx="916">
                  <c:v>71887.829138707544</c:v>
                </c:pt>
                <c:pt idx="917">
                  <c:v>71966.223717920962</c:v>
                </c:pt>
                <c:pt idx="918">
                  <c:v>72044.618297134381</c:v>
                </c:pt>
                <c:pt idx="919">
                  <c:v>72123.012876347813</c:v>
                </c:pt>
                <c:pt idx="920">
                  <c:v>72201.407455561231</c:v>
                </c:pt>
                <c:pt idx="921">
                  <c:v>72279.802034774664</c:v>
                </c:pt>
                <c:pt idx="922">
                  <c:v>72358.196613988082</c:v>
                </c:pt>
                <c:pt idx="923">
                  <c:v>72436.591193201501</c:v>
                </c:pt>
                <c:pt idx="924">
                  <c:v>72514.985772414919</c:v>
                </c:pt>
                <c:pt idx="925">
                  <c:v>72593.380351628351</c:v>
                </c:pt>
                <c:pt idx="926">
                  <c:v>72671.77493084177</c:v>
                </c:pt>
                <c:pt idx="927">
                  <c:v>72750.169510055188</c:v>
                </c:pt>
                <c:pt idx="928">
                  <c:v>72828.564089268606</c:v>
                </c:pt>
                <c:pt idx="929">
                  <c:v>72906.958668482039</c:v>
                </c:pt>
                <c:pt idx="930">
                  <c:v>72985.353247695457</c:v>
                </c:pt>
                <c:pt idx="931">
                  <c:v>73063.747826908875</c:v>
                </c:pt>
                <c:pt idx="932">
                  <c:v>73142.142406122293</c:v>
                </c:pt>
                <c:pt idx="933">
                  <c:v>73220.536985335712</c:v>
                </c:pt>
                <c:pt idx="934">
                  <c:v>73298.93156454913</c:v>
                </c:pt>
                <c:pt idx="935">
                  <c:v>73377.326143762562</c:v>
                </c:pt>
                <c:pt idx="936">
                  <c:v>73455.720722975981</c:v>
                </c:pt>
                <c:pt idx="937">
                  <c:v>73534.115302189399</c:v>
                </c:pt>
                <c:pt idx="938">
                  <c:v>73612.509881402832</c:v>
                </c:pt>
                <c:pt idx="939">
                  <c:v>73690.90446061625</c:v>
                </c:pt>
                <c:pt idx="940">
                  <c:v>73769.299039829668</c:v>
                </c:pt>
                <c:pt idx="941">
                  <c:v>73847.693619043101</c:v>
                </c:pt>
                <c:pt idx="942">
                  <c:v>73926.088198256519</c:v>
                </c:pt>
                <c:pt idx="943">
                  <c:v>74004.482777469922</c:v>
                </c:pt>
                <c:pt idx="944">
                  <c:v>74082.877356683341</c:v>
                </c:pt>
                <c:pt idx="945">
                  <c:v>74161.271935896773</c:v>
                </c:pt>
                <c:pt idx="946">
                  <c:v>74239.666515110206</c:v>
                </c:pt>
                <c:pt idx="947">
                  <c:v>74318.061094323624</c:v>
                </c:pt>
                <c:pt idx="948">
                  <c:v>74396.455673537042</c:v>
                </c:pt>
                <c:pt idx="949">
                  <c:v>74474.850252750461</c:v>
                </c:pt>
                <c:pt idx="950">
                  <c:v>74553.244831963879</c:v>
                </c:pt>
                <c:pt idx="951">
                  <c:v>74631.639411177312</c:v>
                </c:pt>
                <c:pt idx="952">
                  <c:v>74710.03399039073</c:v>
                </c:pt>
                <c:pt idx="953">
                  <c:v>74788.428569604148</c:v>
                </c:pt>
                <c:pt idx="954">
                  <c:v>74866.823148817566</c:v>
                </c:pt>
                <c:pt idx="955">
                  <c:v>74945.217728030999</c:v>
                </c:pt>
                <c:pt idx="956">
                  <c:v>75023.612307244417</c:v>
                </c:pt>
                <c:pt idx="957">
                  <c:v>75102.006886457835</c:v>
                </c:pt>
                <c:pt idx="958">
                  <c:v>75180.401465671253</c:v>
                </c:pt>
                <c:pt idx="959">
                  <c:v>75258.796044884672</c:v>
                </c:pt>
                <c:pt idx="960">
                  <c:v>75337.19062409809</c:v>
                </c:pt>
                <c:pt idx="961">
                  <c:v>75415.585203311522</c:v>
                </c:pt>
                <c:pt idx="962">
                  <c:v>75493.979782524941</c:v>
                </c:pt>
                <c:pt idx="963">
                  <c:v>75572.374361738373</c:v>
                </c:pt>
                <c:pt idx="964">
                  <c:v>75650.768940951792</c:v>
                </c:pt>
                <c:pt idx="965">
                  <c:v>75729.16352016521</c:v>
                </c:pt>
                <c:pt idx="966">
                  <c:v>75807.558099378628</c:v>
                </c:pt>
                <c:pt idx="967">
                  <c:v>75885.952678592046</c:v>
                </c:pt>
                <c:pt idx="968">
                  <c:v>75964.347257805479</c:v>
                </c:pt>
                <c:pt idx="969">
                  <c:v>76042.741837018897</c:v>
                </c:pt>
                <c:pt idx="970">
                  <c:v>76121.136416232301</c:v>
                </c:pt>
                <c:pt idx="971">
                  <c:v>76199.530995445733</c:v>
                </c:pt>
                <c:pt idx="972">
                  <c:v>76277.925574659166</c:v>
                </c:pt>
                <c:pt idx="973">
                  <c:v>76356.320153872584</c:v>
                </c:pt>
                <c:pt idx="974">
                  <c:v>76434.714733086003</c:v>
                </c:pt>
                <c:pt idx="975">
                  <c:v>76513.109312299421</c:v>
                </c:pt>
                <c:pt idx="976">
                  <c:v>76591.503891512839</c:v>
                </c:pt>
                <c:pt idx="977">
                  <c:v>76669.898470726272</c:v>
                </c:pt>
                <c:pt idx="978">
                  <c:v>76748.29304993969</c:v>
                </c:pt>
                <c:pt idx="979">
                  <c:v>76826.687629153108</c:v>
                </c:pt>
                <c:pt idx="980">
                  <c:v>76905.082208366541</c:v>
                </c:pt>
                <c:pt idx="981">
                  <c:v>76983.476787579959</c:v>
                </c:pt>
                <c:pt idx="982">
                  <c:v>77061.871366793377</c:v>
                </c:pt>
                <c:pt idx="983">
                  <c:v>77140.265946006795</c:v>
                </c:pt>
                <c:pt idx="984">
                  <c:v>77218.660525220228</c:v>
                </c:pt>
                <c:pt idx="985">
                  <c:v>77297.055104433632</c:v>
                </c:pt>
                <c:pt idx="986">
                  <c:v>77375.44968364705</c:v>
                </c:pt>
                <c:pt idx="987">
                  <c:v>77453.844262860483</c:v>
                </c:pt>
                <c:pt idx="988">
                  <c:v>77532.238842073901</c:v>
                </c:pt>
                <c:pt idx="989">
                  <c:v>77610.633421287333</c:v>
                </c:pt>
                <c:pt idx="990">
                  <c:v>77689.028000500752</c:v>
                </c:pt>
                <c:pt idx="991">
                  <c:v>77767.42257971417</c:v>
                </c:pt>
                <c:pt idx="992">
                  <c:v>77845.817158927588</c:v>
                </c:pt>
                <c:pt idx="993">
                  <c:v>77924.211738141006</c:v>
                </c:pt>
                <c:pt idx="994">
                  <c:v>78002.606317354439</c:v>
                </c:pt>
                <c:pt idx="995">
                  <c:v>78081.000896567857</c:v>
                </c:pt>
                <c:pt idx="996">
                  <c:v>78159.395475781275</c:v>
                </c:pt>
                <c:pt idx="997">
                  <c:v>78237.790054994693</c:v>
                </c:pt>
                <c:pt idx="998">
                  <c:v>78316.184634208126</c:v>
                </c:pt>
                <c:pt idx="999">
                  <c:v>78394.579213421544</c:v>
                </c:pt>
                <c:pt idx="1000">
                  <c:v>78472.973792634963</c:v>
                </c:pt>
                <c:pt idx="1001">
                  <c:v>78551.368371848381</c:v>
                </c:pt>
                <c:pt idx="1002">
                  <c:v>78629.762951061799</c:v>
                </c:pt>
                <c:pt idx="1003">
                  <c:v>78708.157530275217</c:v>
                </c:pt>
                <c:pt idx="1004">
                  <c:v>78786.55210948865</c:v>
                </c:pt>
                <c:pt idx="1005">
                  <c:v>78864.946688702068</c:v>
                </c:pt>
                <c:pt idx="1006">
                  <c:v>78943.341267915501</c:v>
                </c:pt>
                <c:pt idx="1007">
                  <c:v>79021.735847128919</c:v>
                </c:pt>
                <c:pt idx="1008">
                  <c:v>79100.130426342337</c:v>
                </c:pt>
                <c:pt idx="1009">
                  <c:v>79178.525005555755</c:v>
                </c:pt>
                <c:pt idx="1010">
                  <c:v>79256.919584769188</c:v>
                </c:pt>
                <c:pt idx="1011">
                  <c:v>79335.314163982606</c:v>
                </c:pt>
                <c:pt idx="1012">
                  <c:v>79413.70874319601</c:v>
                </c:pt>
                <c:pt idx="1013">
                  <c:v>79492.103322409428</c:v>
                </c:pt>
                <c:pt idx="1014">
                  <c:v>79570.497901622861</c:v>
                </c:pt>
                <c:pt idx="1015">
                  <c:v>79648.892480836294</c:v>
                </c:pt>
                <c:pt idx="1016">
                  <c:v>79727.287060049712</c:v>
                </c:pt>
                <c:pt idx="1017">
                  <c:v>79805.68163926313</c:v>
                </c:pt>
                <c:pt idx="1018">
                  <c:v>79884.076218476548</c:v>
                </c:pt>
                <c:pt idx="1019">
                  <c:v>79962.470797689966</c:v>
                </c:pt>
                <c:pt idx="1020">
                  <c:v>80040.865376903399</c:v>
                </c:pt>
                <c:pt idx="1021">
                  <c:v>80119.259956116817</c:v>
                </c:pt>
                <c:pt idx="1022">
                  <c:v>80197.654535330235</c:v>
                </c:pt>
                <c:pt idx="1023">
                  <c:v>80276.049114543668</c:v>
                </c:pt>
                <c:pt idx="1024">
                  <c:v>80354.443693757086</c:v>
                </c:pt>
                <c:pt idx="1025">
                  <c:v>80432.838272970504</c:v>
                </c:pt>
                <c:pt idx="1026">
                  <c:v>80511.232852183923</c:v>
                </c:pt>
                <c:pt idx="1027">
                  <c:v>80589.627431397341</c:v>
                </c:pt>
                <c:pt idx="1028">
                  <c:v>80668.022010610759</c:v>
                </c:pt>
                <c:pt idx="1029">
                  <c:v>80746.416589824177</c:v>
                </c:pt>
                <c:pt idx="1030">
                  <c:v>80824.81116903761</c:v>
                </c:pt>
                <c:pt idx="1031">
                  <c:v>80903.205748251028</c:v>
                </c:pt>
                <c:pt idx="1032">
                  <c:v>80981.600327464461</c:v>
                </c:pt>
                <c:pt idx="1033">
                  <c:v>81059.994906677879</c:v>
                </c:pt>
                <c:pt idx="1034">
                  <c:v>81138.389485891297</c:v>
                </c:pt>
                <c:pt idx="1035">
                  <c:v>81216.784065104715</c:v>
                </c:pt>
                <c:pt idx="1036">
                  <c:v>81295.178644318148</c:v>
                </c:pt>
                <c:pt idx="1037">
                  <c:v>81373.573223531566</c:v>
                </c:pt>
                <c:pt idx="1038">
                  <c:v>81451.967802744985</c:v>
                </c:pt>
                <c:pt idx="1039">
                  <c:v>81530.362381958388</c:v>
                </c:pt>
                <c:pt idx="1040">
                  <c:v>81608.756961171835</c:v>
                </c:pt>
                <c:pt idx="1041">
                  <c:v>81687.151540385254</c:v>
                </c:pt>
                <c:pt idx="1042">
                  <c:v>81765.546119598672</c:v>
                </c:pt>
                <c:pt idx="1043">
                  <c:v>81843.94069881209</c:v>
                </c:pt>
                <c:pt idx="1044">
                  <c:v>81922.335278025508</c:v>
                </c:pt>
                <c:pt idx="1045">
                  <c:v>82000.729857238926</c:v>
                </c:pt>
                <c:pt idx="1046">
                  <c:v>82079.124436452359</c:v>
                </c:pt>
                <c:pt idx="1047">
                  <c:v>82157.519015665777</c:v>
                </c:pt>
                <c:pt idx="1048">
                  <c:v>82235.913594879195</c:v>
                </c:pt>
                <c:pt idx="1049">
                  <c:v>82314.308174092628</c:v>
                </c:pt>
                <c:pt idx="1050">
                  <c:v>82392.702753306046</c:v>
                </c:pt>
                <c:pt idx="1051">
                  <c:v>82471.097332519465</c:v>
                </c:pt>
                <c:pt idx="1052">
                  <c:v>82549.491911732883</c:v>
                </c:pt>
                <c:pt idx="1053">
                  <c:v>82627.886490946301</c:v>
                </c:pt>
                <c:pt idx="1054">
                  <c:v>82706.281070159719</c:v>
                </c:pt>
                <c:pt idx="1055">
                  <c:v>82784.675649373137</c:v>
                </c:pt>
                <c:pt idx="1056">
                  <c:v>82863.07022858657</c:v>
                </c:pt>
                <c:pt idx="1057">
                  <c:v>82941.464807799988</c:v>
                </c:pt>
                <c:pt idx="1058">
                  <c:v>83019.859387013421</c:v>
                </c:pt>
                <c:pt idx="1059">
                  <c:v>83098.253966226839</c:v>
                </c:pt>
                <c:pt idx="1060">
                  <c:v>83176.648545440257</c:v>
                </c:pt>
                <c:pt idx="1061">
                  <c:v>83255.043124653675</c:v>
                </c:pt>
                <c:pt idx="1062">
                  <c:v>83333.437703867094</c:v>
                </c:pt>
                <c:pt idx="1063">
                  <c:v>83411.832283080526</c:v>
                </c:pt>
                <c:pt idx="1064">
                  <c:v>83490.226862293945</c:v>
                </c:pt>
                <c:pt idx="1065">
                  <c:v>83568.621441507363</c:v>
                </c:pt>
                <c:pt idx="1066">
                  <c:v>83647.016020720795</c:v>
                </c:pt>
                <c:pt idx="1067">
                  <c:v>83725.410599934214</c:v>
                </c:pt>
                <c:pt idx="1068">
                  <c:v>83803.805179147632</c:v>
                </c:pt>
                <c:pt idx="1069">
                  <c:v>83882.19975836105</c:v>
                </c:pt>
                <c:pt idx="1070">
                  <c:v>83960.594337574468</c:v>
                </c:pt>
                <c:pt idx="1071">
                  <c:v>84038.988916787886</c:v>
                </c:pt>
                <c:pt idx="1072">
                  <c:v>84117.383496001305</c:v>
                </c:pt>
                <c:pt idx="1073">
                  <c:v>84195.778075214737</c:v>
                </c:pt>
                <c:pt idx="1074">
                  <c:v>84274.17265442817</c:v>
                </c:pt>
                <c:pt idx="1075">
                  <c:v>84352.567233641588</c:v>
                </c:pt>
                <c:pt idx="1076">
                  <c:v>84430.961812855006</c:v>
                </c:pt>
                <c:pt idx="1077">
                  <c:v>84509.356392068425</c:v>
                </c:pt>
                <c:pt idx="1078">
                  <c:v>84587.750971281843</c:v>
                </c:pt>
                <c:pt idx="1079">
                  <c:v>84666.145550495276</c:v>
                </c:pt>
                <c:pt idx="1080">
                  <c:v>84744.540129708679</c:v>
                </c:pt>
                <c:pt idx="1081">
                  <c:v>84822.934708922097</c:v>
                </c:pt>
                <c:pt idx="1082">
                  <c:v>84901.32928813553</c:v>
                </c:pt>
                <c:pt idx="1083">
                  <c:v>84979.723867348948</c:v>
                </c:pt>
                <c:pt idx="1084">
                  <c:v>85058.118446562381</c:v>
                </c:pt>
                <c:pt idx="1085">
                  <c:v>85136.513025775799</c:v>
                </c:pt>
                <c:pt idx="1086">
                  <c:v>85214.907604989217</c:v>
                </c:pt>
                <c:pt idx="1087">
                  <c:v>85293.302184202636</c:v>
                </c:pt>
                <c:pt idx="1088">
                  <c:v>85371.696763416054</c:v>
                </c:pt>
                <c:pt idx="1089">
                  <c:v>85450.091342629486</c:v>
                </c:pt>
                <c:pt idx="1090">
                  <c:v>85528.485921842905</c:v>
                </c:pt>
                <c:pt idx="1091">
                  <c:v>85606.880501056337</c:v>
                </c:pt>
                <c:pt idx="1092">
                  <c:v>85685.275080269756</c:v>
                </c:pt>
                <c:pt idx="1093">
                  <c:v>85763.669659483174</c:v>
                </c:pt>
                <c:pt idx="1094">
                  <c:v>85842.064238696592</c:v>
                </c:pt>
                <c:pt idx="1095">
                  <c:v>85920.45881791001</c:v>
                </c:pt>
                <c:pt idx="1096">
                  <c:v>85998.853397123428</c:v>
                </c:pt>
                <c:pt idx="1097">
                  <c:v>86077.247976336846</c:v>
                </c:pt>
                <c:pt idx="1098">
                  <c:v>86155.642555550265</c:v>
                </c:pt>
                <c:pt idx="1099">
                  <c:v>86234.037134763697</c:v>
                </c:pt>
                <c:pt idx="1100">
                  <c:v>86312.43171397713</c:v>
                </c:pt>
                <c:pt idx="1101">
                  <c:v>86390.826293190548</c:v>
                </c:pt>
                <c:pt idx="1102">
                  <c:v>86469.220872403966</c:v>
                </c:pt>
                <c:pt idx="1103">
                  <c:v>86547.615451617385</c:v>
                </c:pt>
                <c:pt idx="1104">
                  <c:v>86626.010030830803</c:v>
                </c:pt>
                <c:pt idx="1105">
                  <c:v>86704.404610044236</c:v>
                </c:pt>
                <c:pt idx="1106">
                  <c:v>86782.799189257654</c:v>
                </c:pt>
                <c:pt idx="1107">
                  <c:v>86861.193768471057</c:v>
                </c:pt>
                <c:pt idx="1108">
                  <c:v>86939.588347684505</c:v>
                </c:pt>
                <c:pt idx="1109">
                  <c:v>87017.982926897908</c:v>
                </c:pt>
                <c:pt idx="1110">
                  <c:v>87096.377506111341</c:v>
                </c:pt>
                <c:pt idx="1111">
                  <c:v>87174.772085324759</c:v>
                </c:pt>
                <c:pt idx="1112">
                  <c:v>87253.166664538177</c:v>
                </c:pt>
                <c:pt idx="1113">
                  <c:v>87331.561243751596</c:v>
                </c:pt>
                <c:pt idx="1114">
                  <c:v>87409.955822965014</c:v>
                </c:pt>
                <c:pt idx="1115">
                  <c:v>87488.350402178447</c:v>
                </c:pt>
                <c:pt idx="1116">
                  <c:v>87566.744981391865</c:v>
                </c:pt>
                <c:pt idx="1117">
                  <c:v>87645.139560605297</c:v>
                </c:pt>
                <c:pt idx="1118">
                  <c:v>87723.534139818716</c:v>
                </c:pt>
                <c:pt idx="1119">
                  <c:v>87801.928719032134</c:v>
                </c:pt>
                <c:pt idx="1120">
                  <c:v>87880.323298245552</c:v>
                </c:pt>
                <c:pt idx="1121">
                  <c:v>87958.71787745897</c:v>
                </c:pt>
                <c:pt idx="1122">
                  <c:v>88037.112456672388</c:v>
                </c:pt>
                <c:pt idx="1123">
                  <c:v>88115.507035885807</c:v>
                </c:pt>
                <c:pt idx="1124">
                  <c:v>88193.901615099225</c:v>
                </c:pt>
                <c:pt idx="1125">
                  <c:v>88272.296194312657</c:v>
                </c:pt>
                <c:pt idx="1126">
                  <c:v>88350.69077352609</c:v>
                </c:pt>
                <c:pt idx="1127">
                  <c:v>88429.085352739508</c:v>
                </c:pt>
                <c:pt idx="1128">
                  <c:v>88507.479931952927</c:v>
                </c:pt>
                <c:pt idx="1129">
                  <c:v>88585.874511166345</c:v>
                </c:pt>
                <c:pt idx="1130">
                  <c:v>88664.269090379763</c:v>
                </c:pt>
                <c:pt idx="1131">
                  <c:v>88742.663669593196</c:v>
                </c:pt>
                <c:pt idx="1132">
                  <c:v>88821.058248806614</c:v>
                </c:pt>
                <c:pt idx="1133">
                  <c:v>88899.452828020032</c:v>
                </c:pt>
                <c:pt idx="1134">
                  <c:v>88977.847407233465</c:v>
                </c:pt>
                <c:pt idx="1135">
                  <c:v>89056.241986446883</c:v>
                </c:pt>
                <c:pt idx="1136">
                  <c:v>89134.636565660301</c:v>
                </c:pt>
                <c:pt idx="1137">
                  <c:v>89213.031144873719</c:v>
                </c:pt>
                <c:pt idx="1138">
                  <c:v>89291.425724087137</c:v>
                </c:pt>
                <c:pt idx="1139">
                  <c:v>89369.820303300556</c:v>
                </c:pt>
                <c:pt idx="1140">
                  <c:v>89448.214882513974</c:v>
                </c:pt>
                <c:pt idx="1141">
                  <c:v>89526.609461727407</c:v>
                </c:pt>
                <c:pt idx="1142">
                  <c:v>89605.004040940825</c:v>
                </c:pt>
                <c:pt idx="1143">
                  <c:v>89683.398620154258</c:v>
                </c:pt>
                <c:pt idx="1144">
                  <c:v>89761.793199367676</c:v>
                </c:pt>
                <c:pt idx="1145">
                  <c:v>89840.187778581094</c:v>
                </c:pt>
                <c:pt idx="1146">
                  <c:v>89918.582357794512</c:v>
                </c:pt>
                <c:pt idx="1147">
                  <c:v>89996.97693700793</c:v>
                </c:pt>
                <c:pt idx="1148">
                  <c:v>90075.371516221348</c:v>
                </c:pt>
                <c:pt idx="1149">
                  <c:v>90153.766095434767</c:v>
                </c:pt>
                <c:pt idx="1150">
                  <c:v>90232.160674648185</c:v>
                </c:pt>
                <c:pt idx="1151">
                  <c:v>90310.555253861618</c:v>
                </c:pt>
                <c:pt idx="1152">
                  <c:v>90388.949833075036</c:v>
                </c:pt>
                <c:pt idx="1153">
                  <c:v>90467.344412288468</c:v>
                </c:pt>
                <c:pt idx="1154">
                  <c:v>90545.738991501887</c:v>
                </c:pt>
                <c:pt idx="1155">
                  <c:v>90624.133570715305</c:v>
                </c:pt>
                <c:pt idx="1156">
                  <c:v>90702.528149928723</c:v>
                </c:pt>
                <c:pt idx="1157">
                  <c:v>90780.922729142141</c:v>
                </c:pt>
                <c:pt idx="1158">
                  <c:v>90859.317308355574</c:v>
                </c:pt>
                <c:pt idx="1159">
                  <c:v>90937.711887568992</c:v>
                </c:pt>
                <c:pt idx="1160">
                  <c:v>91016.106466782425</c:v>
                </c:pt>
                <c:pt idx="1161">
                  <c:v>91094.501045995843</c:v>
                </c:pt>
                <c:pt idx="1162">
                  <c:v>91172.895625209261</c:v>
                </c:pt>
                <c:pt idx="1163">
                  <c:v>91251.290204422679</c:v>
                </c:pt>
                <c:pt idx="1164">
                  <c:v>91329.684783636098</c:v>
                </c:pt>
                <c:pt idx="1165">
                  <c:v>91408.079362849516</c:v>
                </c:pt>
                <c:pt idx="1166">
                  <c:v>91486.473942062934</c:v>
                </c:pt>
                <c:pt idx="1167">
                  <c:v>91564.868521276352</c:v>
                </c:pt>
                <c:pt idx="1168">
                  <c:v>91643.263100489785</c:v>
                </c:pt>
                <c:pt idx="1169">
                  <c:v>91721.657679703218</c:v>
                </c:pt>
                <c:pt idx="1170">
                  <c:v>91800.052258916636</c:v>
                </c:pt>
                <c:pt idx="1171">
                  <c:v>91878.446838130039</c:v>
                </c:pt>
                <c:pt idx="1172">
                  <c:v>91956.841417343458</c:v>
                </c:pt>
                <c:pt idx="1173">
                  <c:v>92035.23599655689</c:v>
                </c:pt>
                <c:pt idx="1174">
                  <c:v>92113.630575770308</c:v>
                </c:pt>
                <c:pt idx="1175">
                  <c:v>92192.025154983727</c:v>
                </c:pt>
                <c:pt idx="1176">
                  <c:v>92270.419734197145</c:v>
                </c:pt>
                <c:pt idx="1177">
                  <c:v>92348.814313410592</c:v>
                </c:pt>
                <c:pt idx="1178">
                  <c:v>92427.20889262401</c:v>
                </c:pt>
                <c:pt idx="1179">
                  <c:v>92505.603471837429</c:v>
                </c:pt>
                <c:pt idx="1180">
                  <c:v>92583.998051050861</c:v>
                </c:pt>
                <c:pt idx="1181">
                  <c:v>92662.392630264279</c:v>
                </c:pt>
                <c:pt idx="1182">
                  <c:v>92740.787209477698</c:v>
                </c:pt>
                <c:pt idx="1183">
                  <c:v>92819.181788691101</c:v>
                </c:pt>
                <c:pt idx="1184">
                  <c:v>92897.576367904519</c:v>
                </c:pt>
                <c:pt idx="1185">
                  <c:v>92975.970947117967</c:v>
                </c:pt>
                <c:pt idx="1186">
                  <c:v>93054.365526331385</c:v>
                </c:pt>
                <c:pt idx="1187">
                  <c:v>93132.760105544803</c:v>
                </c:pt>
                <c:pt idx="1188">
                  <c:v>93211.154684758221</c:v>
                </c:pt>
                <c:pt idx="1189">
                  <c:v>93289.549263971639</c:v>
                </c:pt>
                <c:pt idx="1190">
                  <c:v>93367.943843185072</c:v>
                </c:pt>
                <c:pt idx="1191">
                  <c:v>93446.33842239849</c:v>
                </c:pt>
                <c:pt idx="1192">
                  <c:v>93524.733001611909</c:v>
                </c:pt>
                <c:pt idx="1193">
                  <c:v>93603.127580825327</c:v>
                </c:pt>
                <c:pt idx="1194">
                  <c:v>93681.522160038745</c:v>
                </c:pt>
                <c:pt idx="1195">
                  <c:v>93759.916739252178</c:v>
                </c:pt>
                <c:pt idx="1196">
                  <c:v>93838.311318465596</c:v>
                </c:pt>
                <c:pt idx="1197">
                  <c:v>93916.705897679014</c:v>
                </c:pt>
                <c:pt idx="1198">
                  <c:v>93995.100476892432</c:v>
                </c:pt>
                <c:pt idx="1199">
                  <c:v>94073.49505610585</c:v>
                </c:pt>
                <c:pt idx="1200">
                  <c:v>94151.889635319283</c:v>
                </c:pt>
                <c:pt idx="1201">
                  <c:v>94230.284214532701</c:v>
                </c:pt>
                <c:pt idx="1202">
                  <c:v>94308.678793746119</c:v>
                </c:pt>
                <c:pt idx="1203">
                  <c:v>94387.073372959538</c:v>
                </c:pt>
                <c:pt idx="1204">
                  <c:v>94465.467952172956</c:v>
                </c:pt>
                <c:pt idx="1205">
                  <c:v>94543.862531386389</c:v>
                </c:pt>
                <c:pt idx="1206">
                  <c:v>94622.257110599807</c:v>
                </c:pt>
                <c:pt idx="1207">
                  <c:v>94700.651689813225</c:v>
                </c:pt>
                <c:pt idx="1208">
                  <c:v>94779.046269026643</c:v>
                </c:pt>
                <c:pt idx="1209">
                  <c:v>94857.440848240061</c:v>
                </c:pt>
                <c:pt idx="1210">
                  <c:v>94935.835427453494</c:v>
                </c:pt>
                <c:pt idx="1211">
                  <c:v>95014.230006666912</c:v>
                </c:pt>
                <c:pt idx="1212">
                  <c:v>95092.62458588033</c:v>
                </c:pt>
                <c:pt idx="1213">
                  <c:v>95171.019165093749</c:v>
                </c:pt>
                <c:pt idx="1214">
                  <c:v>95249.413744307167</c:v>
                </c:pt>
                <c:pt idx="1215">
                  <c:v>95327.8083235206</c:v>
                </c:pt>
                <c:pt idx="1216">
                  <c:v>95406.202902734018</c:v>
                </c:pt>
                <c:pt idx="1217">
                  <c:v>95484.597481947436</c:v>
                </c:pt>
                <c:pt idx="1218">
                  <c:v>95562.992061160854</c:v>
                </c:pt>
                <c:pt idx="1219">
                  <c:v>95641.386640374301</c:v>
                </c:pt>
                <c:pt idx="1220">
                  <c:v>95719.78121958772</c:v>
                </c:pt>
                <c:pt idx="1221">
                  <c:v>95798.175798801138</c:v>
                </c:pt>
                <c:pt idx="1222">
                  <c:v>95876.570378014556</c:v>
                </c:pt>
                <c:pt idx="1223">
                  <c:v>95954.964957227989</c:v>
                </c:pt>
                <c:pt idx="1224">
                  <c:v>96033.359536441378</c:v>
                </c:pt>
                <c:pt idx="1225">
                  <c:v>96111.75411565481</c:v>
                </c:pt>
                <c:pt idx="1226">
                  <c:v>96190.148694868229</c:v>
                </c:pt>
                <c:pt idx="1227">
                  <c:v>96268.543274081647</c:v>
                </c:pt>
                <c:pt idx="1228">
                  <c:v>96346.937853295094</c:v>
                </c:pt>
                <c:pt idx="1229">
                  <c:v>96425.332432508512</c:v>
                </c:pt>
                <c:pt idx="1230">
                  <c:v>96503.72701172193</c:v>
                </c:pt>
                <c:pt idx="1231">
                  <c:v>96582.121590935349</c:v>
                </c:pt>
                <c:pt idx="1232">
                  <c:v>96660.516170148767</c:v>
                </c:pt>
                <c:pt idx="1233">
                  <c:v>96738.9107493622</c:v>
                </c:pt>
                <c:pt idx="1234">
                  <c:v>96817.305328575618</c:v>
                </c:pt>
                <c:pt idx="1235">
                  <c:v>96895.699907789036</c:v>
                </c:pt>
                <c:pt idx="1236">
                  <c:v>96974.094487002454</c:v>
                </c:pt>
                <c:pt idx="1237">
                  <c:v>97052.489066215872</c:v>
                </c:pt>
                <c:pt idx="1238">
                  <c:v>97130.883645429305</c:v>
                </c:pt>
                <c:pt idx="1239">
                  <c:v>97209.278224642723</c:v>
                </c:pt>
                <c:pt idx="1240">
                  <c:v>97287.672803856141</c:v>
                </c:pt>
                <c:pt idx="1241">
                  <c:v>97366.06738306956</c:v>
                </c:pt>
                <c:pt idx="1242">
                  <c:v>97444.461962282978</c:v>
                </c:pt>
                <c:pt idx="1243">
                  <c:v>97522.856541496411</c:v>
                </c:pt>
                <c:pt idx="1244">
                  <c:v>97601.251120709829</c:v>
                </c:pt>
                <c:pt idx="1245">
                  <c:v>97679.645699923247</c:v>
                </c:pt>
                <c:pt idx="1246">
                  <c:v>97758.040279136665</c:v>
                </c:pt>
                <c:pt idx="1247">
                  <c:v>97836.434858350083</c:v>
                </c:pt>
                <c:pt idx="1248">
                  <c:v>97914.829437563516</c:v>
                </c:pt>
                <c:pt idx="1249">
                  <c:v>97993.224016776934</c:v>
                </c:pt>
                <c:pt idx="1250">
                  <c:v>98071.618595990352</c:v>
                </c:pt>
                <c:pt idx="1251">
                  <c:v>98150.013175203771</c:v>
                </c:pt>
                <c:pt idx="1252">
                  <c:v>98228.407754417189</c:v>
                </c:pt>
                <c:pt idx="1253">
                  <c:v>98306.802333630621</c:v>
                </c:pt>
                <c:pt idx="1254">
                  <c:v>98385.19691284404</c:v>
                </c:pt>
                <c:pt idx="1255">
                  <c:v>98463.591492057458</c:v>
                </c:pt>
                <c:pt idx="1256">
                  <c:v>98541.986071270876</c:v>
                </c:pt>
                <c:pt idx="1257">
                  <c:v>98620.380650484294</c:v>
                </c:pt>
                <c:pt idx="1258">
                  <c:v>98698.775229697727</c:v>
                </c:pt>
                <c:pt idx="1259">
                  <c:v>98777.169808911145</c:v>
                </c:pt>
                <c:pt idx="1260">
                  <c:v>98855.564388124563</c:v>
                </c:pt>
                <c:pt idx="1261">
                  <c:v>98933.958967337981</c:v>
                </c:pt>
                <c:pt idx="1262">
                  <c:v>99012.353546551429</c:v>
                </c:pt>
                <c:pt idx="1263">
                  <c:v>99090.748125764847</c:v>
                </c:pt>
                <c:pt idx="1264">
                  <c:v>99169.142704978265</c:v>
                </c:pt>
                <c:pt idx="1265">
                  <c:v>99247.537284191669</c:v>
                </c:pt>
                <c:pt idx="1266">
                  <c:v>99325.931863405087</c:v>
                </c:pt>
                <c:pt idx="1267">
                  <c:v>99404.326442618505</c:v>
                </c:pt>
                <c:pt idx="1268">
                  <c:v>99482.721021831938</c:v>
                </c:pt>
                <c:pt idx="1269">
                  <c:v>99561.115601045356</c:v>
                </c:pt>
                <c:pt idx="1270">
                  <c:v>99639.510180258789</c:v>
                </c:pt>
                <c:pt idx="1271">
                  <c:v>99717.904759472221</c:v>
                </c:pt>
                <c:pt idx="1272">
                  <c:v>99796.29933868564</c:v>
                </c:pt>
                <c:pt idx="1273">
                  <c:v>99874.693917899058</c:v>
                </c:pt>
                <c:pt idx="1274">
                  <c:v>99953.088497112476</c:v>
                </c:pt>
                <c:pt idx="1275">
                  <c:v>100031.48307632589</c:v>
                </c:pt>
                <c:pt idx="1276">
                  <c:v>100109.87765553933</c:v>
                </c:pt>
                <c:pt idx="1277">
                  <c:v>100188.27223475275</c:v>
                </c:pt>
                <c:pt idx="1278">
                  <c:v>100266.66681396615</c:v>
                </c:pt>
                <c:pt idx="1279">
                  <c:v>100345.06139317958</c:v>
                </c:pt>
                <c:pt idx="1280">
                  <c:v>100423.45597239301</c:v>
                </c:pt>
                <c:pt idx="1281">
                  <c:v>100501.85055160643</c:v>
                </c:pt>
                <c:pt idx="1282">
                  <c:v>100580.24513081985</c:v>
                </c:pt>
                <c:pt idx="1283">
                  <c:v>100658.63971003327</c:v>
                </c:pt>
                <c:pt idx="1284">
                  <c:v>100737.03428924669</c:v>
                </c:pt>
                <c:pt idx="1285">
                  <c:v>100815.42886846012</c:v>
                </c:pt>
                <c:pt idx="1286">
                  <c:v>100893.82344767354</c:v>
                </c:pt>
                <c:pt idx="1287">
                  <c:v>100972.21802688696</c:v>
                </c:pt>
                <c:pt idx="1288">
                  <c:v>101050.61260610037</c:v>
                </c:pt>
                <c:pt idx="1289">
                  <c:v>101129.00718531379</c:v>
                </c:pt>
                <c:pt idx="1290">
                  <c:v>101207.40176452723</c:v>
                </c:pt>
                <c:pt idx="1291">
                  <c:v>101285.79634374064</c:v>
                </c:pt>
                <c:pt idx="1292">
                  <c:v>101364.19092295406</c:v>
                </c:pt>
                <c:pt idx="1293">
                  <c:v>101442.58550216748</c:v>
                </c:pt>
                <c:pt idx="1294">
                  <c:v>101520.9800813809</c:v>
                </c:pt>
                <c:pt idx="1295">
                  <c:v>101599.37466059433</c:v>
                </c:pt>
                <c:pt idx="1296">
                  <c:v>101677.76923980775</c:v>
                </c:pt>
                <c:pt idx="1297">
                  <c:v>101756.16381902117</c:v>
                </c:pt>
                <c:pt idx="1298">
                  <c:v>101834.55839823459</c:v>
                </c:pt>
                <c:pt idx="1299">
                  <c:v>101912.952977448</c:v>
                </c:pt>
                <c:pt idx="1300">
                  <c:v>101991.34755666144</c:v>
                </c:pt>
                <c:pt idx="1301">
                  <c:v>102069.74213587485</c:v>
                </c:pt>
                <c:pt idx="1302">
                  <c:v>102148.13671508827</c:v>
                </c:pt>
                <c:pt idx="1303">
                  <c:v>102226.53129430169</c:v>
                </c:pt>
                <c:pt idx="1304">
                  <c:v>102304.92587351514</c:v>
                </c:pt>
                <c:pt idx="1305">
                  <c:v>102383.32045272856</c:v>
                </c:pt>
                <c:pt idx="1306">
                  <c:v>102461.71503194197</c:v>
                </c:pt>
                <c:pt idx="1307">
                  <c:v>102540.10961115538</c:v>
                </c:pt>
                <c:pt idx="1308">
                  <c:v>102618.5041903688</c:v>
                </c:pt>
                <c:pt idx="1309">
                  <c:v>102696.89876958221</c:v>
                </c:pt>
                <c:pt idx="1310">
                  <c:v>102775.29334879565</c:v>
                </c:pt>
                <c:pt idx="1311">
                  <c:v>102853.68792800907</c:v>
                </c:pt>
                <c:pt idx="1312">
                  <c:v>102932.08250722248</c:v>
                </c:pt>
                <c:pt idx="1313">
                  <c:v>103010.47708643593</c:v>
                </c:pt>
                <c:pt idx="1314">
                  <c:v>103088.87166564935</c:v>
                </c:pt>
                <c:pt idx="1315">
                  <c:v>103167.26624486277</c:v>
                </c:pt>
                <c:pt idx="1316">
                  <c:v>103245.66082407619</c:v>
                </c:pt>
                <c:pt idx="1317">
                  <c:v>103324.0554032896</c:v>
                </c:pt>
                <c:pt idx="1318">
                  <c:v>103402.44998250304</c:v>
                </c:pt>
                <c:pt idx="1319">
                  <c:v>103480.84456171643</c:v>
                </c:pt>
                <c:pt idx="1320">
                  <c:v>103559.23914092986</c:v>
                </c:pt>
                <c:pt idx="1321">
                  <c:v>103637.63372014328</c:v>
                </c:pt>
                <c:pt idx="1322">
                  <c:v>103716.02829935671</c:v>
                </c:pt>
                <c:pt idx="1323">
                  <c:v>103794.42287857014</c:v>
                </c:pt>
                <c:pt idx="1324">
                  <c:v>103872.81745778356</c:v>
                </c:pt>
                <c:pt idx="1325">
                  <c:v>103951.21203699698</c:v>
                </c:pt>
                <c:pt idx="1326">
                  <c:v>104029.6066162104</c:v>
                </c:pt>
                <c:pt idx="1327">
                  <c:v>104108.00119542381</c:v>
                </c:pt>
                <c:pt idx="1328">
                  <c:v>104186.39577463725</c:v>
                </c:pt>
                <c:pt idx="1329">
                  <c:v>104264.79035385067</c:v>
                </c:pt>
                <c:pt idx="1330">
                  <c:v>104343.18493306408</c:v>
                </c:pt>
                <c:pt idx="1331">
                  <c:v>104421.5795122775</c:v>
                </c:pt>
                <c:pt idx="1332">
                  <c:v>104499.97409149092</c:v>
                </c:pt>
                <c:pt idx="1333">
                  <c:v>104578.36867070435</c:v>
                </c:pt>
                <c:pt idx="1334">
                  <c:v>104656.76324991777</c:v>
                </c:pt>
                <c:pt idx="1335">
                  <c:v>104735.15782913119</c:v>
                </c:pt>
                <c:pt idx="1336">
                  <c:v>104813.55240834461</c:v>
                </c:pt>
                <c:pt idx="1337">
                  <c:v>104891.94698755803</c:v>
                </c:pt>
                <c:pt idx="1338">
                  <c:v>104970.34156677146</c:v>
                </c:pt>
                <c:pt idx="1339">
                  <c:v>105048.73614598488</c:v>
                </c:pt>
                <c:pt idx="1340">
                  <c:v>105127.13072519829</c:v>
                </c:pt>
                <c:pt idx="1341">
                  <c:v>105205.52530441171</c:v>
                </c:pt>
                <c:pt idx="1342">
                  <c:v>105283.91988362513</c:v>
                </c:pt>
                <c:pt idx="1343">
                  <c:v>105362.31446283856</c:v>
                </c:pt>
                <c:pt idx="1344">
                  <c:v>105440.70904205198</c:v>
                </c:pt>
                <c:pt idx="1345">
                  <c:v>105519.1036212654</c:v>
                </c:pt>
                <c:pt idx="1346">
                  <c:v>105597.49820047882</c:v>
                </c:pt>
                <c:pt idx="1347">
                  <c:v>105675.89277969227</c:v>
                </c:pt>
                <c:pt idx="1348">
                  <c:v>105754.28735890567</c:v>
                </c:pt>
                <c:pt idx="1349">
                  <c:v>105832.68193811909</c:v>
                </c:pt>
                <c:pt idx="1350">
                  <c:v>105911.07651733251</c:v>
                </c:pt>
                <c:pt idx="1351">
                  <c:v>105989.47109654592</c:v>
                </c:pt>
                <c:pt idx="1352">
                  <c:v>106067.86567575934</c:v>
                </c:pt>
                <c:pt idx="1353">
                  <c:v>106146.26025497277</c:v>
                </c:pt>
                <c:pt idx="1354">
                  <c:v>106224.65483418619</c:v>
                </c:pt>
                <c:pt idx="1355">
                  <c:v>106303.04941339961</c:v>
                </c:pt>
                <c:pt idx="1356">
                  <c:v>106381.44399261306</c:v>
                </c:pt>
                <c:pt idx="1357">
                  <c:v>106459.83857182648</c:v>
                </c:pt>
                <c:pt idx="1358">
                  <c:v>106538.23315103989</c:v>
                </c:pt>
                <c:pt idx="1359">
                  <c:v>106616.62773025331</c:v>
                </c:pt>
                <c:pt idx="1360">
                  <c:v>106695.02230946673</c:v>
                </c:pt>
                <c:pt idx="1361">
                  <c:v>106773.41688868013</c:v>
                </c:pt>
                <c:pt idx="1362">
                  <c:v>106851.81146789355</c:v>
                </c:pt>
                <c:pt idx="1363">
                  <c:v>106930.20604710699</c:v>
                </c:pt>
                <c:pt idx="1364">
                  <c:v>107008.60062632042</c:v>
                </c:pt>
                <c:pt idx="1365">
                  <c:v>107086.99520553384</c:v>
                </c:pt>
                <c:pt idx="1366">
                  <c:v>107165.38978474727</c:v>
                </c:pt>
                <c:pt idx="1367">
                  <c:v>107243.78436396069</c:v>
                </c:pt>
                <c:pt idx="1368">
                  <c:v>107322.17894317411</c:v>
                </c:pt>
                <c:pt idx="1369">
                  <c:v>107400.57352238752</c:v>
                </c:pt>
                <c:pt idx="1370">
                  <c:v>107478.96810160094</c:v>
                </c:pt>
                <c:pt idx="1371">
                  <c:v>107557.36268081437</c:v>
                </c:pt>
                <c:pt idx="1372">
                  <c:v>107635.75726002779</c:v>
                </c:pt>
                <c:pt idx="1373">
                  <c:v>107714.15183924121</c:v>
                </c:pt>
                <c:pt idx="1374">
                  <c:v>107792.54641845463</c:v>
                </c:pt>
                <c:pt idx="1375">
                  <c:v>107870.94099766805</c:v>
                </c:pt>
                <c:pt idx="1376">
                  <c:v>107949.33557688148</c:v>
                </c:pt>
                <c:pt idx="1377">
                  <c:v>108027.7301560949</c:v>
                </c:pt>
                <c:pt idx="1378">
                  <c:v>108106.12473530832</c:v>
                </c:pt>
                <c:pt idx="1379">
                  <c:v>108184.51931452173</c:v>
                </c:pt>
                <c:pt idx="1380">
                  <c:v>108262.91389373515</c:v>
                </c:pt>
                <c:pt idx="1381">
                  <c:v>108341.30847294859</c:v>
                </c:pt>
                <c:pt idx="1382">
                  <c:v>108419.703052162</c:v>
                </c:pt>
                <c:pt idx="1383">
                  <c:v>108498.09763137542</c:v>
                </c:pt>
                <c:pt idx="1384">
                  <c:v>108576.49221058884</c:v>
                </c:pt>
                <c:pt idx="1385">
                  <c:v>108654.88678980227</c:v>
                </c:pt>
                <c:pt idx="1386">
                  <c:v>108733.28136901569</c:v>
                </c:pt>
                <c:pt idx="1387">
                  <c:v>108811.67594822911</c:v>
                </c:pt>
                <c:pt idx="1388">
                  <c:v>108890.07052744253</c:v>
                </c:pt>
                <c:pt idx="1389">
                  <c:v>108968.46510665595</c:v>
                </c:pt>
                <c:pt idx="1390">
                  <c:v>109046.85968586938</c:v>
                </c:pt>
                <c:pt idx="1391">
                  <c:v>109125.2542650828</c:v>
                </c:pt>
                <c:pt idx="1392">
                  <c:v>109203.64884429621</c:v>
                </c:pt>
                <c:pt idx="1393">
                  <c:v>109282.04342350963</c:v>
                </c:pt>
                <c:pt idx="1394">
                  <c:v>109360.43800272305</c:v>
                </c:pt>
                <c:pt idx="1395">
                  <c:v>109438.8325819365</c:v>
                </c:pt>
                <c:pt idx="1396">
                  <c:v>109517.22716114992</c:v>
                </c:pt>
                <c:pt idx="1397">
                  <c:v>109595.62174036333</c:v>
                </c:pt>
                <c:pt idx="1398">
                  <c:v>109674.01631957677</c:v>
                </c:pt>
                <c:pt idx="1399">
                  <c:v>109752.41089879019</c:v>
                </c:pt>
                <c:pt idx="1400">
                  <c:v>109830.8054780036</c:v>
                </c:pt>
                <c:pt idx="1401">
                  <c:v>109909.20005721702</c:v>
                </c:pt>
                <c:pt idx="1402">
                  <c:v>109987.59463643043</c:v>
                </c:pt>
                <c:pt idx="1403">
                  <c:v>110065.98921564384</c:v>
                </c:pt>
                <c:pt idx="1404">
                  <c:v>110144.38379485726</c:v>
                </c:pt>
                <c:pt idx="1405">
                  <c:v>110222.77837407069</c:v>
                </c:pt>
                <c:pt idx="1406">
                  <c:v>110301.17295328411</c:v>
                </c:pt>
                <c:pt idx="1407">
                  <c:v>110379.56753249753</c:v>
                </c:pt>
                <c:pt idx="1408">
                  <c:v>110457.96211171095</c:v>
                </c:pt>
                <c:pt idx="1409">
                  <c:v>110536.35669092437</c:v>
                </c:pt>
                <c:pt idx="1410">
                  <c:v>110614.7512701378</c:v>
                </c:pt>
                <c:pt idx="1411">
                  <c:v>110693.14584935123</c:v>
                </c:pt>
                <c:pt idx="1412">
                  <c:v>110771.54042856465</c:v>
                </c:pt>
                <c:pt idx="1413">
                  <c:v>110849.93500777808</c:v>
                </c:pt>
                <c:pt idx="1414">
                  <c:v>110928.3295869915</c:v>
                </c:pt>
                <c:pt idx="1415">
                  <c:v>111006.72416620492</c:v>
                </c:pt>
                <c:pt idx="1416">
                  <c:v>111085.11874541834</c:v>
                </c:pt>
                <c:pt idx="1417">
                  <c:v>111163.51332463176</c:v>
                </c:pt>
                <c:pt idx="1418">
                  <c:v>111241.90790384519</c:v>
                </c:pt>
                <c:pt idx="1419">
                  <c:v>111320.30248305861</c:v>
                </c:pt>
                <c:pt idx="1420">
                  <c:v>111398.69706227203</c:v>
                </c:pt>
                <c:pt idx="1421">
                  <c:v>111477.09164148544</c:v>
                </c:pt>
                <c:pt idx="1422">
                  <c:v>111555.48622069886</c:v>
                </c:pt>
                <c:pt idx="1423">
                  <c:v>111633.88079991229</c:v>
                </c:pt>
                <c:pt idx="1424">
                  <c:v>111712.27537912571</c:v>
                </c:pt>
                <c:pt idx="1425">
                  <c:v>111790.66995833913</c:v>
                </c:pt>
                <c:pt idx="1426">
                  <c:v>111869.06453755255</c:v>
                </c:pt>
                <c:pt idx="1427">
                  <c:v>111947.45911676595</c:v>
                </c:pt>
                <c:pt idx="1428">
                  <c:v>112025.85369597941</c:v>
                </c:pt>
                <c:pt idx="1429">
                  <c:v>112104.24827519283</c:v>
                </c:pt>
                <c:pt idx="1430">
                  <c:v>112182.64285440625</c:v>
                </c:pt>
                <c:pt idx="1431">
                  <c:v>112261.03743361965</c:v>
                </c:pt>
                <c:pt idx="1432">
                  <c:v>112339.43201283307</c:v>
                </c:pt>
                <c:pt idx="1433">
                  <c:v>112417.82659204651</c:v>
                </c:pt>
                <c:pt idx="1434">
                  <c:v>112496.22117125992</c:v>
                </c:pt>
                <c:pt idx="1435">
                  <c:v>112574.61575047334</c:v>
                </c:pt>
                <c:pt idx="1436">
                  <c:v>112653.01032968676</c:v>
                </c:pt>
                <c:pt idx="1437">
                  <c:v>112731.40490890018</c:v>
                </c:pt>
                <c:pt idx="1438">
                  <c:v>112809.79948811361</c:v>
                </c:pt>
                <c:pt idx="1439">
                  <c:v>112888.19406732703</c:v>
                </c:pt>
                <c:pt idx="1440">
                  <c:v>112966.58864654045</c:v>
                </c:pt>
                <c:pt idx="1441">
                  <c:v>113044.98322575387</c:v>
                </c:pt>
                <c:pt idx="1442">
                  <c:v>113123.37780496728</c:v>
                </c:pt>
                <c:pt idx="1443">
                  <c:v>113201.77238418072</c:v>
                </c:pt>
                <c:pt idx="1444">
                  <c:v>113280.16696339413</c:v>
                </c:pt>
                <c:pt idx="1445">
                  <c:v>113358.56154260757</c:v>
                </c:pt>
                <c:pt idx="1446">
                  <c:v>113436.956121821</c:v>
                </c:pt>
                <c:pt idx="1447">
                  <c:v>113515.35070103442</c:v>
                </c:pt>
                <c:pt idx="1448">
                  <c:v>113593.74528024784</c:v>
                </c:pt>
                <c:pt idx="1449">
                  <c:v>113672.13985946125</c:v>
                </c:pt>
                <c:pt idx="1450">
                  <c:v>113750.53443867467</c:v>
                </c:pt>
                <c:pt idx="1451">
                  <c:v>113828.92901788811</c:v>
                </c:pt>
                <c:pt idx="1452">
                  <c:v>113907.32359710152</c:v>
                </c:pt>
                <c:pt idx="1453">
                  <c:v>113985.71817631494</c:v>
                </c:pt>
                <c:pt idx="1454">
                  <c:v>114064.11275552836</c:v>
                </c:pt>
                <c:pt idx="1455">
                  <c:v>114142.50733474178</c:v>
                </c:pt>
                <c:pt idx="1456">
                  <c:v>114220.90191395518</c:v>
                </c:pt>
                <c:pt idx="1457">
                  <c:v>114299.2964931686</c:v>
                </c:pt>
                <c:pt idx="1458">
                  <c:v>114377.69107238203</c:v>
                </c:pt>
                <c:pt idx="1459">
                  <c:v>114456.08565159545</c:v>
                </c:pt>
                <c:pt idx="1460">
                  <c:v>114534.48023080887</c:v>
                </c:pt>
                <c:pt idx="1461">
                  <c:v>114612.87481002229</c:v>
                </c:pt>
                <c:pt idx="1462">
                  <c:v>114691.26938923573</c:v>
                </c:pt>
                <c:pt idx="1463">
                  <c:v>114769.66396844915</c:v>
                </c:pt>
                <c:pt idx="1464">
                  <c:v>114848.05854766257</c:v>
                </c:pt>
                <c:pt idx="1465">
                  <c:v>114926.45312687599</c:v>
                </c:pt>
                <c:pt idx="1466">
                  <c:v>115004.84770608942</c:v>
                </c:pt>
                <c:pt idx="1467">
                  <c:v>115083.24228530284</c:v>
                </c:pt>
                <c:pt idx="1468">
                  <c:v>115161.63686451626</c:v>
                </c:pt>
                <c:pt idx="1469">
                  <c:v>115240.03144372968</c:v>
                </c:pt>
                <c:pt idx="1470">
                  <c:v>115318.42602294309</c:v>
                </c:pt>
                <c:pt idx="1471">
                  <c:v>115396.82060215653</c:v>
                </c:pt>
                <c:pt idx="1472">
                  <c:v>115475.21518136995</c:v>
                </c:pt>
                <c:pt idx="1473">
                  <c:v>115553.60976058336</c:v>
                </c:pt>
                <c:pt idx="1474">
                  <c:v>115632.00433979678</c:v>
                </c:pt>
                <c:pt idx="1475">
                  <c:v>115710.3989190102</c:v>
                </c:pt>
                <c:pt idx="1476">
                  <c:v>115788.79349822363</c:v>
                </c:pt>
                <c:pt idx="1477">
                  <c:v>115867.18807743705</c:v>
                </c:pt>
                <c:pt idx="1478">
                  <c:v>115945.58265665047</c:v>
                </c:pt>
                <c:pt idx="1479">
                  <c:v>116023.97723586392</c:v>
                </c:pt>
                <c:pt idx="1480">
                  <c:v>116102.37181507733</c:v>
                </c:pt>
                <c:pt idx="1481">
                  <c:v>116180.76639429075</c:v>
                </c:pt>
                <c:pt idx="1482">
                  <c:v>116259.16097350417</c:v>
                </c:pt>
                <c:pt idx="1483">
                  <c:v>116337.5555527176</c:v>
                </c:pt>
                <c:pt idx="1484">
                  <c:v>116415.95013193102</c:v>
                </c:pt>
                <c:pt idx="1485">
                  <c:v>116494.34471114443</c:v>
                </c:pt>
                <c:pt idx="1486">
                  <c:v>116572.73929035784</c:v>
                </c:pt>
                <c:pt idx="1487">
                  <c:v>116651.13386957126</c:v>
                </c:pt>
                <c:pt idx="1488">
                  <c:v>116729.52844878468</c:v>
                </c:pt>
                <c:pt idx="1489">
                  <c:v>116807.9230279981</c:v>
                </c:pt>
                <c:pt idx="1490">
                  <c:v>116886.31760721153</c:v>
                </c:pt>
                <c:pt idx="1491">
                  <c:v>116964.71218642495</c:v>
                </c:pt>
                <c:pt idx="1492">
                  <c:v>117043.10676563837</c:v>
                </c:pt>
                <c:pt idx="1493">
                  <c:v>117121.50134485179</c:v>
                </c:pt>
                <c:pt idx="1494">
                  <c:v>117199.8959240652</c:v>
                </c:pt>
                <c:pt idx="1495">
                  <c:v>117278.29050327864</c:v>
                </c:pt>
                <c:pt idx="1496">
                  <c:v>117356.68508249207</c:v>
                </c:pt>
                <c:pt idx="1497">
                  <c:v>117435.07966170549</c:v>
                </c:pt>
                <c:pt idx="1498">
                  <c:v>117513.47424091892</c:v>
                </c:pt>
                <c:pt idx="1499">
                  <c:v>117591.86882013234</c:v>
                </c:pt>
                <c:pt idx="1500">
                  <c:v>117670.26339934576</c:v>
                </c:pt>
                <c:pt idx="1501">
                  <c:v>117748.65797855917</c:v>
                </c:pt>
                <c:pt idx="1502">
                  <c:v>117827.05255777259</c:v>
                </c:pt>
                <c:pt idx="1503">
                  <c:v>117905.44713698603</c:v>
                </c:pt>
                <c:pt idx="1504">
                  <c:v>117983.84171619944</c:v>
                </c:pt>
                <c:pt idx="1505">
                  <c:v>118062.23629541286</c:v>
                </c:pt>
                <c:pt idx="1506">
                  <c:v>118140.63087462628</c:v>
                </c:pt>
                <c:pt idx="1507">
                  <c:v>118219.0254538397</c:v>
                </c:pt>
                <c:pt idx="1508">
                  <c:v>118297.42003305313</c:v>
                </c:pt>
                <c:pt idx="1509">
                  <c:v>118375.81461226655</c:v>
                </c:pt>
                <c:pt idx="1510">
                  <c:v>118454.20919147995</c:v>
                </c:pt>
                <c:pt idx="1511">
                  <c:v>118532.60377069337</c:v>
                </c:pt>
                <c:pt idx="1512">
                  <c:v>118610.99834990679</c:v>
                </c:pt>
                <c:pt idx="1513">
                  <c:v>118689.39292912025</c:v>
                </c:pt>
                <c:pt idx="1514">
                  <c:v>118767.78750833365</c:v>
                </c:pt>
                <c:pt idx="1515">
                  <c:v>118846.18208754707</c:v>
                </c:pt>
                <c:pt idx="1516">
                  <c:v>118924.57666676049</c:v>
                </c:pt>
                <c:pt idx="1517">
                  <c:v>119002.97124597391</c:v>
                </c:pt>
                <c:pt idx="1518">
                  <c:v>119081.36582518734</c:v>
                </c:pt>
                <c:pt idx="1519">
                  <c:v>119159.76040440076</c:v>
                </c:pt>
                <c:pt idx="1520">
                  <c:v>119238.15498361418</c:v>
                </c:pt>
                <c:pt idx="1521">
                  <c:v>119316.5495628276</c:v>
                </c:pt>
                <c:pt idx="1522">
                  <c:v>119394.94414204101</c:v>
                </c:pt>
                <c:pt idx="1523">
                  <c:v>119473.33872125445</c:v>
                </c:pt>
                <c:pt idx="1524">
                  <c:v>119551.73330046787</c:v>
                </c:pt>
                <c:pt idx="1525">
                  <c:v>119630.12787968128</c:v>
                </c:pt>
                <c:pt idx="1526">
                  <c:v>119708.5224588947</c:v>
                </c:pt>
                <c:pt idx="1527">
                  <c:v>119786.91703810812</c:v>
                </c:pt>
                <c:pt idx="1528">
                  <c:v>119865.31161732155</c:v>
                </c:pt>
                <c:pt idx="1529">
                  <c:v>119943.70619653497</c:v>
                </c:pt>
                <c:pt idx="1530">
                  <c:v>120022.1007757484</c:v>
                </c:pt>
                <c:pt idx="1531">
                  <c:v>120100.49535496184</c:v>
                </c:pt>
                <c:pt idx="1532">
                  <c:v>120178.88993417525</c:v>
                </c:pt>
                <c:pt idx="1533">
                  <c:v>120257.28451338867</c:v>
                </c:pt>
                <c:pt idx="1534">
                  <c:v>120335.67909260209</c:v>
                </c:pt>
                <c:pt idx="1535">
                  <c:v>120414.07367181551</c:v>
                </c:pt>
                <c:pt idx="1536">
                  <c:v>120492.46825102894</c:v>
                </c:pt>
                <c:pt idx="1537">
                  <c:v>120570.86283024236</c:v>
                </c:pt>
                <c:pt idx="1538">
                  <c:v>120649.25740945578</c:v>
                </c:pt>
                <c:pt idx="1539">
                  <c:v>120727.65198866918</c:v>
                </c:pt>
                <c:pt idx="1540">
                  <c:v>120806.0465678826</c:v>
                </c:pt>
                <c:pt idx="1541">
                  <c:v>120884.44114709602</c:v>
                </c:pt>
                <c:pt idx="1542">
                  <c:v>120962.83572630944</c:v>
                </c:pt>
                <c:pt idx="1543">
                  <c:v>121041.23030552287</c:v>
                </c:pt>
                <c:pt idx="1544">
                  <c:v>121119.62488473629</c:v>
                </c:pt>
                <c:pt idx="1545">
                  <c:v>121198.01946394971</c:v>
                </c:pt>
                <c:pt idx="1546">
                  <c:v>121276.41404316312</c:v>
                </c:pt>
                <c:pt idx="1547">
                  <c:v>121354.80862237657</c:v>
                </c:pt>
                <c:pt idx="1548">
                  <c:v>121433.20320158999</c:v>
                </c:pt>
                <c:pt idx="1549">
                  <c:v>121511.59778080341</c:v>
                </c:pt>
                <c:pt idx="1550">
                  <c:v>121589.99236001683</c:v>
                </c:pt>
                <c:pt idx="1551">
                  <c:v>121668.38693923026</c:v>
                </c:pt>
                <c:pt idx="1552">
                  <c:v>121746.78151844368</c:v>
                </c:pt>
                <c:pt idx="1553">
                  <c:v>121825.17609765709</c:v>
                </c:pt>
                <c:pt idx="1554">
                  <c:v>121903.57067687051</c:v>
                </c:pt>
                <c:pt idx="1555">
                  <c:v>121981.96525608393</c:v>
                </c:pt>
                <c:pt idx="1556">
                  <c:v>122060.35983529736</c:v>
                </c:pt>
                <c:pt idx="1557">
                  <c:v>122138.75441451078</c:v>
                </c:pt>
                <c:pt idx="1558">
                  <c:v>122217.1489937242</c:v>
                </c:pt>
                <c:pt idx="1559">
                  <c:v>122295.54357293762</c:v>
                </c:pt>
                <c:pt idx="1560">
                  <c:v>122373.93815215104</c:v>
                </c:pt>
                <c:pt idx="1561">
                  <c:v>122452.33273136447</c:v>
                </c:pt>
                <c:pt idx="1562">
                  <c:v>122530.72731057789</c:v>
                </c:pt>
                <c:pt idx="1563">
                  <c:v>122609.12188979131</c:v>
                </c:pt>
                <c:pt idx="1564">
                  <c:v>122687.51646900471</c:v>
                </c:pt>
                <c:pt idx="1565">
                  <c:v>122765.91104821817</c:v>
                </c:pt>
                <c:pt idx="1566">
                  <c:v>122844.30562743159</c:v>
                </c:pt>
                <c:pt idx="1567">
                  <c:v>122922.70020664501</c:v>
                </c:pt>
                <c:pt idx="1568">
                  <c:v>123001.09478585841</c:v>
                </c:pt>
                <c:pt idx="1569">
                  <c:v>123079.48936507183</c:v>
                </c:pt>
                <c:pt idx="1570">
                  <c:v>123157.88394428525</c:v>
                </c:pt>
                <c:pt idx="1571">
                  <c:v>123236.27852349868</c:v>
                </c:pt>
                <c:pt idx="1572">
                  <c:v>123314.6731027121</c:v>
                </c:pt>
                <c:pt idx="1573">
                  <c:v>123393.06768192552</c:v>
                </c:pt>
                <c:pt idx="1574">
                  <c:v>123471.46226113893</c:v>
                </c:pt>
                <c:pt idx="1575">
                  <c:v>123549.85684035235</c:v>
                </c:pt>
                <c:pt idx="1576">
                  <c:v>123628.25141956579</c:v>
                </c:pt>
                <c:pt idx="1577">
                  <c:v>123706.6459987792</c:v>
                </c:pt>
                <c:pt idx="1578">
                  <c:v>123785.04057799262</c:v>
                </c:pt>
                <c:pt idx="1579">
                  <c:v>123863.43515720604</c:v>
                </c:pt>
                <c:pt idx="1580">
                  <c:v>123941.82973641946</c:v>
                </c:pt>
                <c:pt idx="1581">
                  <c:v>124020.22431563289</c:v>
                </c:pt>
                <c:pt idx="1582">
                  <c:v>124098.61889484632</c:v>
                </c:pt>
                <c:pt idx="1583">
                  <c:v>124177.01347405974</c:v>
                </c:pt>
                <c:pt idx="1584">
                  <c:v>124255.40805327318</c:v>
                </c:pt>
                <c:pt idx="1585">
                  <c:v>124333.80263248659</c:v>
                </c:pt>
                <c:pt idx="1586">
                  <c:v>124412.19721170001</c:v>
                </c:pt>
                <c:pt idx="1587">
                  <c:v>124490.59179091343</c:v>
                </c:pt>
                <c:pt idx="1588">
                  <c:v>124568.98637012686</c:v>
                </c:pt>
                <c:pt idx="1589">
                  <c:v>124647.38094934028</c:v>
                </c:pt>
                <c:pt idx="1590">
                  <c:v>124725.7755285537</c:v>
                </c:pt>
                <c:pt idx="1591">
                  <c:v>124804.17010776712</c:v>
                </c:pt>
                <c:pt idx="1592">
                  <c:v>124882.56468698054</c:v>
                </c:pt>
                <c:pt idx="1593">
                  <c:v>124960.95926619394</c:v>
                </c:pt>
                <c:pt idx="1594">
                  <c:v>125039.35384540736</c:v>
                </c:pt>
                <c:pt idx="1595">
                  <c:v>125117.74842462079</c:v>
                </c:pt>
                <c:pt idx="1596">
                  <c:v>125196.14300383421</c:v>
                </c:pt>
                <c:pt idx="1597">
                  <c:v>125274.53758304763</c:v>
                </c:pt>
                <c:pt idx="1598">
                  <c:v>125352.93216226104</c:v>
                </c:pt>
                <c:pt idx="1599">
                  <c:v>125431.32674147449</c:v>
                </c:pt>
                <c:pt idx="1600">
                  <c:v>125509.72132068791</c:v>
                </c:pt>
                <c:pt idx="1601">
                  <c:v>125588.11589990133</c:v>
                </c:pt>
                <c:pt idx="1602">
                  <c:v>125666.51047911475</c:v>
                </c:pt>
                <c:pt idx="1603">
                  <c:v>125744.90505832818</c:v>
                </c:pt>
                <c:pt idx="1604">
                  <c:v>125823.2996375416</c:v>
                </c:pt>
                <c:pt idx="1605">
                  <c:v>125901.69421675502</c:v>
                </c:pt>
                <c:pt idx="1606">
                  <c:v>125980.08879596843</c:v>
                </c:pt>
                <c:pt idx="1607">
                  <c:v>126058.48337518185</c:v>
                </c:pt>
                <c:pt idx="1608">
                  <c:v>126136.87795439528</c:v>
                </c:pt>
                <c:pt idx="1609">
                  <c:v>126215.2725336087</c:v>
                </c:pt>
                <c:pt idx="1610">
                  <c:v>126293.66711282212</c:v>
                </c:pt>
                <c:pt idx="1611">
                  <c:v>126372.06169203554</c:v>
                </c:pt>
                <c:pt idx="1612">
                  <c:v>126450.45627124896</c:v>
                </c:pt>
                <c:pt idx="1613">
                  <c:v>126528.85085046239</c:v>
                </c:pt>
                <c:pt idx="1614">
                  <c:v>126607.24542967581</c:v>
                </c:pt>
                <c:pt idx="1615">
                  <c:v>126685.64000888923</c:v>
                </c:pt>
                <c:pt idx="1616">
                  <c:v>126764.03458810267</c:v>
                </c:pt>
                <c:pt idx="1617">
                  <c:v>126842.42916731609</c:v>
                </c:pt>
                <c:pt idx="1618">
                  <c:v>126920.82374652951</c:v>
                </c:pt>
                <c:pt idx="1619">
                  <c:v>126999.21832574293</c:v>
                </c:pt>
                <c:pt idx="1620">
                  <c:v>127077.61290495635</c:v>
                </c:pt>
                <c:pt idx="1621">
                  <c:v>127156.00748416978</c:v>
                </c:pt>
                <c:pt idx="1622">
                  <c:v>127234.40206338317</c:v>
                </c:pt>
                <c:pt idx="1623">
                  <c:v>127312.7966425966</c:v>
                </c:pt>
                <c:pt idx="1624">
                  <c:v>127391.19122181002</c:v>
                </c:pt>
                <c:pt idx="1625">
                  <c:v>127469.58580102344</c:v>
                </c:pt>
                <c:pt idx="1626">
                  <c:v>127547.98038023686</c:v>
                </c:pt>
                <c:pt idx="1627">
                  <c:v>127626.37495945027</c:v>
                </c:pt>
                <c:pt idx="1628">
                  <c:v>127704.76953866371</c:v>
                </c:pt>
                <c:pt idx="1629">
                  <c:v>127783.16411787712</c:v>
                </c:pt>
                <c:pt idx="1630">
                  <c:v>127861.55869709054</c:v>
                </c:pt>
                <c:pt idx="1631">
                  <c:v>127939.95327630396</c:v>
                </c:pt>
                <c:pt idx="1632">
                  <c:v>128018.34785551738</c:v>
                </c:pt>
                <c:pt idx="1633">
                  <c:v>128096.74243473083</c:v>
                </c:pt>
                <c:pt idx="1634">
                  <c:v>128175.13701394424</c:v>
                </c:pt>
                <c:pt idx="1635">
                  <c:v>128253.53159315766</c:v>
                </c:pt>
                <c:pt idx="1636">
                  <c:v>128331.9261723711</c:v>
                </c:pt>
                <c:pt idx="1637">
                  <c:v>128410.32075158451</c:v>
                </c:pt>
                <c:pt idx="1638">
                  <c:v>128488.71533079793</c:v>
                </c:pt>
                <c:pt idx="1639">
                  <c:v>128567.10991001135</c:v>
                </c:pt>
                <c:pt idx="1640">
                  <c:v>128645.50448922477</c:v>
                </c:pt>
                <c:pt idx="1641">
                  <c:v>128723.8990684382</c:v>
                </c:pt>
                <c:pt idx="1642">
                  <c:v>128802.29364765162</c:v>
                </c:pt>
                <c:pt idx="1643">
                  <c:v>128880.68822686504</c:v>
                </c:pt>
                <c:pt idx="1644">
                  <c:v>128959.08280607846</c:v>
                </c:pt>
                <c:pt idx="1645">
                  <c:v>129037.47738529187</c:v>
                </c:pt>
                <c:pt idx="1646">
                  <c:v>129115.87196450531</c:v>
                </c:pt>
                <c:pt idx="1647">
                  <c:v>129194.2665437187</c:v>
                </c:pt>
                <c:pt idx="1648">
                  <c:v>129272.66112293213</c:v>
                </c:pt>
                <c:pt idx="1649">
                  <c:v>129351.05570214555</c:v>
                </c:pt>
                <c:pt idx="1650">
                  <c:v>129429.45028135901</c:v>
                </c:pt>
                <c:pt idx="1651">
                  <c:v>129507.84486057241</c:v>
                </c:pt>
                <c:pt idx="1652">
                  <c:v>129586.23943978583</c:v>
                </c:pt>
                <c:pt idx="1653">
                  <c:v>129664.63401899925</c:v>
                </c:pt>
                <c:pt idx="1654">
                  <c:v>129743.02859821267</c:v>
                </c:pt>
                <c:pt idx="1655">
                  <c:v>129821.42317742608</c:v>
                </c:pt>
                <c:pt idx="1656">
                  <c:v>129899.81775663952</c:v>
                </c:pt>
                <c:pt idx="1657">
                  <c:v>129978.21233585294</c:v>
                </c:pt>
                <c:pt idx="1658">
                  <c:v>130056.60691506635</c:v>
                </c:pt>
                <c:pt idx="1659">
                  <c:v>130135.00149427977</c:v>
                </c:pt>
                <c:pt idx="1660">
                  <c:v>130213.39607349319</c:v>
                </c:pt>
                <c:pt idx="1661">
                  <c:v>130291.79065270662</c:v>
                </c:pt>
                <c:pt idx="1662">
                  <c:v>130370.18523192004</c:v>
                </c:pt>
                <c:pt idx="1663">
                  <c:v>130448.57981113346</c:v>
                </c:pt>
                <c:pt idx="1664">
                  <c:v>130526.97439034688</c:v>
                </c:pt>
                <c:pt idx="1665">
                  <c:v>130605.3689695603</c:v>
                </c:pt>
                <c:pt idx="1666">
                  <c:v>130683.76354877373</c:v>
                </c:pt>
                <c:pt idx="1667">
                  <c:v>130762.15812798716</c:v>
                </c:pt>
                <c:pt idx="1668">
                  <c:v>130840.55270720058</c:v>
                </c:pt>
                <c:pt idx="1669">
                  <c:v>130918.94728641401</c:v>
                </c:pt>
                <c:pt idx="1670">
                  <c:v>130997.34186562743</c:v>
                </c:pt>
                <c:pt idx="1671">
                  <c:v>131075.73644484085</c:v>
                </c:pt>
                <c:pt idx="1672">
                  <c:v>131154.13102405428</c:v>
                </c:pt>
                <c:pt idx="1673">
                  <c:v>131232.52560326768</c:v>
                </c:pt>
                <c:pt idx="1674">
                  <c:v>131310.92018248112</c:v>
                </c:pt>
                <c:pt idx="1675">
                  <c:v>131389.31476169452</c:v>
                </c:pt>
                <c:pt idx="1676">
                  <c:v>131467.70934090792</c:v>
                </c:pt>
                <c:pt idx="1677">
                  <c:v>131546.10392012136</c:v>
                </c:pt>
                <c:pt idx="1678">
                  <c:v>131624.49849933479</c:v>
                </c:pt>
                <c:pt idx="1679">
                  <c:v>131702.89307854819</c:v>
                </c:pt>
                <c:pt idx="1680">
                  <c:v>131781.28765776163</c:v>
                </c:pt>
                <c:pt idx="1681">
                  <c:v>131859.68223697503</c:v>
                </c:pt>
                <c:pt idx="1682">
                  <c:v>131938.07681618846</c:v>
                </c:pt>
                <c:pt idx="1683">
                  <c:v>132016.4713954019</c:v>
                </c:pt>
                <c:pt idx="1684">
                  <c:v>132094.86597461533</c:v>
                </c:pt>
                <c:pt idx="1685">
                  <c:v>132173.26055382873</c:v>
                </c:pt>
                <c:pt idx="1686">
                  <c:v>132251.65513304216</c:v>
                </c:pt>
                <c:pt idx="1687">
                  <c:v>132330.0497122556</c:v>
                </c:pt>
                <c:pt idx="1688">
                  <c:v>132408.444291469</c:v>
                </c:pt>
                <c:pt idx="1689">
                  <c:v>132486.83887068243</c:v>
                </c:pt>
                <c:pt idx="1690">
                  <c:v>132565.23344989584</c:v>
                </c:pt>
                <c:pt idx="1691">
                  <c:v>132643.62802910927</c:v>
                </c:pt>
                <c:pt idx="1692">
                  <c:v>132722.0226083227</c:v>
                </c:pt>
                <c:pt idx="1693">
                  <c:v>132800.41718753611</c:v>
                </c:pt>
                <c:pt idx="1694">
                  <c:v>132878.81176674954</c:v>
                </c:pt>
                <c:pt idx="1695">
                  <c:v>132957.20634596294</c:v>
                </c:pt>
                <c:pt idx="1696">
                  <c:v>133035.60092517638</c:v>
                </c:pt>
                <c:pt idx="1697">
                  <c:v>133113.99550438981</c:v>
                </c:pt>
                <c:pt idx="1698">
                  <c:v>133192.39008360321</c:v>
                </c:pt>
                <c:pt idx="1699">
                  <c:v>133270.78466281664</c:v>
                </c:pt>
                <c:pt idx="1700">
                  <c:v>133349.17924203005</c:v>
                </c:pt>
                <c:pt idx="1701">
                  <c:v>133427.57382124351</c:v>
                </c:pt>
                <c:pt idx="1702">
                  <c:v>133505.96840045691</c:v>
                </c:pt>
                <c:pt idx="1703">
                  <c:v>133584.36297967035</c:v>
                </c:pt>
                <c:pt idx="1704">
                  <c:v>133662.75755888375</c:v>
                </c:pt>
                <c:pt idx="1705">
                  <c:v>133741.15213809715</c:v>
                </c:pt>
                <c:pt idx="1706">
                  <c:v>133819.54671731059</c:v>
                </c:pt>
                <c:pt idx="1707">
                  <c:v>133897.94129652402</c:v>
                </c:pt>
                <c:pt idx="1708">
                  <c:v>133976.33587573742</c:v>
                </c:pt>
                <c:pt idx="1709">
                  <c:v>134054.73045495086</c:v>
                </c:pt>
                <c:pt idx="1710">
                  <c:v>134133.12503416426</c:v>
                </c:pt>
                <c:pt idx="1711">
                  <c:v>134211.51961337769</c:v>
                </c:pt>
                <c:pt idx="1712">
                  <c:v>134289.91419259112</c:v>
                </c:pt>
                <c:pt idx="1713">
                  <c:v>134368.30877180453</c:v>
                </c:pt>
                <c:pt idx="1714">
                  <c:v>134446.70335101796</c:v>
                </c:pt>
                <c:pt idx="1715">
                  <c:v>134525.09793023136</c:v>
                </c:pt>
                <c:pt idx="1716">
                  <c:v>134603.4925094448</c:v>
                </c:pt>
                <c:pt idx="1717">
                  <c:v>134681.88708865823</c:v>
                </c:pt>
                <c:pt idx="1718">
                  <c:v>134760.28166787166</c:v>
                </c:pt>
                <c:pt idx="1719">
                  <c:v>134838.6762470851</c:v>
                </c:pt>
                <c:pt idx="1720">
                  <c:v>134917.0708262985</c:v>
                </c:pt>
                <c:pt idx="1721">
                  <c:v>134995.46540551193</c:v>
                </c:pt>
                <c:pt idx="1722">
                  <c:v>135073.85998472534</c:v>
                </c:pt>
                <c:pt idx="1723">
                  <c:v>135152.25456393877</c:v>
                </c:pt>
                <c:pt idx="1724">
                  <c:v>135230.6491431522</c:v>
                </c:pt>
                <c:pt idx="1725">
                  <c:v>135309.0437223656</c:v>
                </c:pt>
                <c:pt idx="1726">
                  <c:v>135387.43830157904</c:v>
                </c:pt>
                <c:pt idx="1727">
                  <c:v>135465.83288079244</c:v>
                </c:pt>
                <c:pt idx="1728">
                  <c:v>135544.22746000587</c:v>
                </c:pt>
                <c:pt idx="1729">
                  <c:v>135622.62203921928</c:v>
                </c:pt>
                <c:pt idx="1730">
                  <c:v>135701.01661843268</c:v>
                </c:pt>
                <c:pt idx="1731">
                  <c:v>135779.41119764611</c:v>
                </c:pt>
                <c:pt idx="1732">
                  <c:v>135857.80577685955</c:v>
                </c:pt>
                <c:pt idx="1733">
                  <c:v>135936.20035607295</c:v>
                </c:pt>
                <c:pt idx="1734">
                  <c:v>136014.59493528638</c:v>
                </c:pt>
                <c:pt idx="1735">
                  <c:v>136092.98951449982</c:v>
                </c:pt>
                <c:pt idx="1736">
                  <c:v>136171.38409371325</c:v>
                </c:pt>
                <c:pt idx="1737">
                  <c:v>136249.77867292665</c:v>
                </c:pt>
                <c:pt idx="1738">
                  <c:v>136328.17325214008</c:v>
                </c:pt>
                <c:pt idx="1739">
                  <c:v>136406.56783135352</c:v>
                </c:pt>
                <c:pt idx="1740">
                  <c:v>136484.96241056692</c:v>
                </c:pt>
                <c:pt idx="1741">
                  <c:v>136563.35698978035</c:v>
                </c:pt>
                <c:pt idx="1742">
                  <c:v>136641.75156899376</c:v>
                </c:pt>
                <c:pt idx="1743">
                  <c:v>136720.14614820719</c:v>
                </c:pt>
                <c:pt idx="1744">
                  <c:v>136798.54072742062</c:v>
                </c:pt>
                <c:pt idx="1745">
                  <c:v>136876.93530663403</c:v>
                </c:pt>
                <c:pt idx="1746">
                  <c:v>136955.32988584746</c:v>
                </c:pt>
                <c:pt idx="1747">
                  <c:v>137033.72446506086</c:v>
                </c:pt>
                <c:pt idx="1748">
                  <c:v>137112.1190442743</c:v>
                </c:pt>
                <c:pt idx="1749">
                  <c:v>137190.51362348773</c:v>
                </c:pt>
                <c:pt idx="1750">
                  <c:v>137268.90820270113</c:v>
                </c:pt>
                <c:pt idx="1751">
                  <c:v>137347.30278191456</c:v>
                </c:pt>
                <c:pt idx="1752">
                  <c:v>137425.697361128</c:v>
                </c:pt>
                <c:pt idx="1753">
                  <c:v>137504.09194034143</c:v>
                </c:pt>
                <c:pt idx="1754">
                  <c:v>137582.48651955483</c:v>
                </c:pt>
                <c:pt idx="1755">
                  <c:v>137660.88109876827</c:v>
                </c:pt>
                <c:pt idx="1756">
                  <c:v>137739.2756779817</c:v>
                </c:pt>
                <c:pt idx="1757">
                  <c:v>137817.6702571951</c:v>
                </c:pt>
                <c:pt idx="1758">
                  <c:v>137896.06483640851</c:v>
                </c:pt>
                <c:pt idx="1759">
                  <c:v>137974.45941562194</c:v>
                </c:pt>
                <c:pt idx="1760">
                  <c:v>138052.85399483534</c:v>
                </c:pt>
                <c:pt idx="1761">
                  <c:v>138131.24857404878</c:v>
                </c:pt>
                <c:pt idx="1762">
                  <c:v>138209.64315326218</c:v>
                </c:pt>
                <c:pt idx="1763">
                  <c:v>138288.03773247561</c:v>
                </c:pt>
                <c:pt idx="1764">
                  <c:v>138366.43231168904</c:v>
                </c:pt>
                <c:pt idx="1765">
                  <c:v>138444.82689090245</c:v>
                </c:pt>
                <c:pt idx="1766">
                  <c:v>138523.22147011588</c:v>
                </c:pt>
                <c:pt idx="1767">
                  <c:v>138601.61604932928</c:v>
                </c:pt>
                <c:pt idx="1768">
                  <c:v>138680.01062854272</c:v>
                </c:pt>
                <c:pt idx="1769">
                  <c:v>138758.40520775615</c:v>
                </c:pt>
                <c:pt idx="1770">
                  <c:v>138836.79978696958</c:v>
                </c:pt>
                <c:pt idx="1771">
                  <c:v>138915.19436618302</c:v>
                </c:pt>
                <c:pt idx="1772">
                  <c:v>138993.58894539642</c:v>
                </c:pt>
                <c:pt idx="1773">
                  <c:v>139071.98352460985</c:v>
                </c:pt>
                <c:pt idx="1774">
                  <c:v>139150.37810382326</c:v>
                </c:pt>
                <c:pt idx="1775">
                  <c:v>139228.77268303669</c:v>
                </c:pt>
                <c:pt idx="1776">
                  <c:v>139307.16726225012</c:v>
                </c:pt>
                <c:pt idx="1777">
                  <c:v>139385.56184146352</c:v>
                </c:pt>
                <c:pt idx="1778">
                  <c:v>139463.95642067696</c:v>
                </c:pt>
                <c:pt idx="1779">
                  <c:v>139542.35099989036</c:v>
                </c:pt>
                <c:pt idx="1780">
                  <c:v>139620.74557910379</c:v>
                </c:pt>
                <c:pt idx="1781">
                  <c:v>139699.14015831723</c:v>
                </c:pt>
                <c:pt idx="1782">
                  <c:v>139777.53473753063</c:v>
                </c:pt>
                <c:pt idx="1783">
                  <c:v>139855.92931674403</c:v>
                </c:pt>
                <c:pt idx="1784">
                  <c:v>139934.32389595747</c:v>
                </c:pt>
                <c:pt idx="1785">
                  <c:v>140012.71847517087</c:v>
                </c:pt>
                <c:pt idx="1786">
                  <c:v>140091.11305438433</c:v>
                </c:pt>
                <c:pt idx="1787">
                  <c:v>140169.50763359774</c:v>
                </c:pt>
                <c:pt idx="1788">
                  <c:v>140247.90221281117</c:v>
                </c:pt>
                <c:pt idx="1789">
                  <c:v>140326.29679202457</c:v>
                </c:pt>
                <c:pt idx="1790">
                  <c:v>140404.691371238</c:v>
                </c:pt>
                <c:pt idx="1791">
                  <c:v>140483.08595045144</c:v>
                </c:pt>
                <c:pt idx="1792">
                  <c:v>140561.48052966484</c:v>
                </c:pt>
                <c:pt idx="1793">
                  <c:v>140639.87510887827</c:v>
                </c:pt>
                <c:pt idx="1794">
                  <c:v>140718.26968809168</c:v>
                </c:pt>
                <c:pt idx="1795">
                  <c:v>140796.66426730511</c:v>
                </c:pt>
                <c:pt idx="1796">
                  <c:v>140875.05884651854</c:v>
                </c:pt>
                <c:pt idx="1797">
                  <c:v>140953.45342573195</c:v>
                </c:pt>
                <c:pt idx="1798">
                  <c:v>141031.84800494538</c:v>
                </c:pt>
                <c:pt idx="1799">
                  <c:v>141110.24258415878</c:v>
                </c:pt>
                <c:pt idx="1800">
                  <c:v>141188.63716337222</c:v>
                </c:pt>
                <c:pt idx="1801">
                  <c:v>141267.03174258565</c:v>
                </c:pt>
                <c:pt idx="1802">
                  <c:v>141345.42632179905</c:v>
                </c:pt>
                <c:pt idx="1803">
                  <c:v>141423.82090101248</c:v>
                </c:pt>
                <c:pt idx="1804">
                  <c:v>141502.21548022592</c:v>
                </c:pt>
                <c:pt idx="1805">
                  <c:v>141580.61005943935</c:v>
                </c:pt>
                <c:pt idx="1806">
                  <c:v>141659.00463865275</c:v>
                </c:pt>
                <c:pt idx="1807">
                  <c:v>141737.39921786619</c:v>
                </c:pt>
                <c:pt idx="1808">
                  <c:v>141815.79379707959</c:v>
                </c:pt>
                <c:pt idx="1809">
                  <c:v>141894.18837629302</c:v>
                </c:pt>
                <c:pt idx="1810">
                  <c:v>141972.58295550646</c:v>
                </c:pt>
                <c:pt idx="1811">
                  <c:v>142050.97753471986</c:v>
                </c:pt>
                <c:pt idx="1812">
                  <c:v>142129.37211393326</c:v>
                </c:pt>
                <c:pt idx="1813">
                  <c:v>142207.7666931467</c:v>
                </c:pt>
                <c:pt idx="1814">
                  <c:v>142286.1612723601</c:v>
                </c:pt>
                <c:pt idx="1815">
                  <c:v>142364.55585157353</c:v>
                </c:pt>
                <c:pt idx="1816">
                  <c:v>142442.95043078696</c:v>
                </c:pt>
                <c:pt idx="1817">
                  <c:v>142521.34501000037</c:v>
                </c:pt>
                <c:pt idx="1818">
                  <c:v>142599.7395892138</c:v>
                </c:pt>
                <c:pt idx="1819">
                  <c:v>142678.1341684272</c:v>
                </c:pt>
                <c:pt idx="1820">
                  <c:v>142756.52874764067</c:v>
                </c:pt>
                <c:pt idx="1821">
                  <c:v>142834.92332685407</c:v>
                </c:pt>
                <c:pt idx="1822">
                  <c:v>142913.3179060675</c:v>
                </c:pt>
                <c:pt idx="1823">
                  <c:v>142991.71248528091</c:v>
                </c:pt>
                <c:pt idx="1824">
                  <c:v>143070.10706449434</c:v>
                </c:pt>
                <c:pt idx="1825">
                  <c:v>143148.50164370777</c:v>
                </c:pt>
                <c:pt idx="1826">
                  <c:v>143226.89622292118</c:v>
                </c:pt>
                <c:pt idx="1827">
                  <c:v>143305.29080213461</c:v>
                </c:pt>
                <c:pt idx="1828">
                  <c:v>143383.68538134801</c:v>
                </c:pt>
                <c:pt idx="1829">
                  <c:v>143462.07996056144</c:v>
                </c:pt>
                <c:pt idx="1830">
                  <c:v>143540.47453977488</c:v>
                </c:pt>
                <c:pt idx="1831">
                  <c:v>143618.86911898828</c:v>
                </c:pt>
                <c:pt idx="1832">
                  <c:v>143697.26369820171</c:v>
                </c:pt>
                <c:pt idx="1833">
                  <c:v>143775.65827741512</c:v>
                </c:pt>
                <c:pt idx="1834">
                  <c:v>143854.05285662855</c:v>
                </c:pt>
                <c:pt idx="1835">
                  <c:v>143932.44743584198</c:v>
                </c:pt>
                <c:pt idx="1836">
                  <c:v>144010.84201505539</c:v>
                </c:pt>
                <c:pt idx="1837">
                  <c:v>144089.23659426885</c:v>
                </c:pt>
                <c:pt idx="1838">
                  <c:v>144167.63117348225</c:v>
                </c:pt>
                <c:pt idx="1839">
                  <c:v>144246.02575269568</c:v>
                </c:pt>
                <c:pt idx="1840">
                  <c:v>144324.42033190909</c:v>
                </c:pt>
                <c:pt idx="1841">
                  <c:v>144402.81491112249</c:v>
                </c:pt>
                <c:pt idx="1842">
                  <c:v>144481.20949033592</c:v>
                </c:pt>
                <c:pt idx="1843">
                  <c:v>144559.60406954936</c:v>
                </c:pt>
                <c:pt idx="1844">
                  <c:v>144637.99864876276</c:v>
                </c:pt>
                <c:pt idx="1845">
                  <c:v>144716.39322797619</c:v>
                </c:pt>
                <c:pt idx="1846">
                  <c:v>144794.7878071896</c:v>
                </c:pt>
                <c:pt idx="1847">
                  <c:v>144873.18238640303</c:v>
                </c:pt>
                <c:pt idx="1848">
                  <c:v>144951.57696561646</c:v>
                </c:pt>
                <c:pt idx="1849">
                  <c:v>145029.97154482987</c:v>
                </c:pt>
                <c:pt idx="1850">
                  <c:v>145108.3661240433</c:v>
                </c:pt>
                <c:pt idx="1851">
                  <c:v>145186.7607032567</c:v>
                </c:pt>
                <c:pt idx="1852">
                  <c:v>145265.15528247014</c:v>
                </c:pt>
                <c:pt idx="1853">
                  <c:v>145343.54986168357</c:v>
                </c:pt>
                <c:pt idx="1854">
                  <c:v>145421.944440897</c:v>
                </c:pt>
                <c:pt idx="1855">
                  <c:v>145500.3390201104</c:v>
                </c:pt>
                <c:pt idx="1856">
                  <c:v>145578.73359932384</c:v>
                </c:pt>
                <c:pt idx="1857">
                  <c:v>145657.12817853727</c:v>
                </c:pt>
                <c:pt idx="1858">
                  <c:v>145735.52275775067</c:v>
                </c:pt>
                <c:pt idx="1859">
                  <c:v>145813.91733696411</c:v>
                </c:pt>
                <c:pt idx="1860">
                  <c:v>145892.31191617751</c:v>
                </c:pt>
                <c:pt idx="1861">
                  <c:v>145970.70649539094</c:v>
                </c:pt>
                <c:pt idx="1862">
                  <c:v>146049.10107460438</c:v>
                </c:pt>
                <c:pt idx="1863">
                  <c:v>146127.49565381778</c:v>
                </c:pt>
                <c:pt idx="1864">
                  <c:v>146205.89023303121</c:v>
                </c:pt>
                <c:pt idx="1865">
                  <c:v>146284.28481224462</c:v>
                </c:pt>
                <c:pt idx="1866">
                  <c:v>146362.67939145802</c:v>
                </c:pt>
                <c:pt idx="1867">
                  <c:v>146441.07397067145</c:v>
                </c:pt>
                <c:pt idx="1868">
                  <c:v>146519.46854988488</c:v>
                </c:pt>
                <c:pt idx="1869">
                  <c:v>146597.86312909829</c:v>
                </c:pt>
                <c:pt idx="1870">
                  <c:v>146676.25770831172</c:v>
                </c:pt>
                <c:pt idx="1871">
                  <c:v>146754.65228752512</c:v>
                </c:pt>
                <c:pt idx="1872">
                  <c:v>146833.04686673859</c:v>
                </c:pt>
                <c:pt idx="1873">
                  <c:v>146911.44144595199</c:v>
                </c:pt>
                <c:pt idx="1874">
                  <c:v>146989.83602516542</c:v>
                </c:pt>
                <c:pt idx="1875">
                  <c:v>147068.23060437883</c:v>
                </c:pt>
                <c:pt idx="1876">
                  <c:v>147146.62518359226</c:v>
                </c:pt>
                <c:pt idx="1877">
                  <c:v>147225.01976280569</c:v>
                </c:pt>
                <c:pt idx="1878">
                  <c:v>147303.4143420191</c:v>
                </c:pt>
                <c:pt idx="1879">
                  <c:v>147381.80892123253</c:v>
                </c:pt>
                <c:pt idx="1880">
                  <c:v>147460.20350044593</c:v>
                </c:pt>
                <c:pt idx="1881">
                  <c:v>147538.59807965936</c:v>
                </c:pt>
                <c:pt idx="1882">
                  <c:v>147616.9926588728</c:v>
                </c:pt>
                <c:pt idx="1883">
                  <c:v>147695.3872380862</c:v>
                </c:pt>
                <c:pt idx="1884">
                  <c:v>147773.78181729963</c:v>
                </c:pt>
                <c:pt idx="1885">
                  <c:v>147852.17639651304</c:v>
                </c:pt>
                <c:pt idx="1886">
                  <c:v>147930.57097572647</c:v>
                </c:pt>
                <c:pt idx="1887">
                  <c:v>148008.9655549399</c:v>
                </c:pt>
                <c:pt idx="1888">
                  <c:v>148087.36013415331</c:v>
                </c:pt>
                <c:pt idx="1889">
                  <c:v>148165.75471336677</c:v>
                </c:pt>
                <c:pt idx="1890">
                  <c:v>148244.14929258017</c:v>
                </c:pt>
                <c:pt idx="1891">
                  <c:v>148322.5438717936</c:v>
                </c:pt>
                <c:pt idx="1892">
                  <c:v>148400.93845100701</c:v>
                </c:pt>
                <c:pt idx="1893">
                  <c:v>148479.33303022044</c:v>
                </c:pt>
                <c:pt idx="1894">
                  <c:v>148557.72760943387</c:v>
                </c:pt>
                <c:pt idx="1895">
                  <c:v>148636.12218864725</c:v>
                </c:pt>
                <c:pt idx="1896">
                  <c:v>148714.51676786068</c:v>
                </c:pt>
                <c:pt idx="1897">
                  <c:v>148792.91134707411</c:v>
                </c:pt>
                <c:pt idx="1898">
                  <c:v>148871.30592628752</c:v>
                </c:pt>
                <c:pt idx="1899">
                  <c:v>148949.70050550095</c:v>
                </c:pt>
                <c:pt idx="1900">
                  <c:v>149028.09508471435</c:v>
                </c:pt>
                <c:pt idx="1901">
                  <c:v>149106.48966392779</c:v>
                </c:pt>
                <c:pt idx="1902">
                  <c:v>149184.88424314122</c:v>
                </c:pt>
                <c:pt idx="1903">
                  <c:v>149263.27882235462</c:v>
                </c:pt>
                <c:pt idx="1904">
                  <c:v>149341.67340156806</c:v>
                </c:pt>
                <c:pt idx="1905">
                  <c:v>149420.06798078146</c:v>
                </c:pt>
                <c:pt idx="1906">
                  <c:v>149498.46255999492</c:v>
                </c:pt>
                <c:pt idx="1907">
                  <c:v>149576.85713920832</c:v>
                </c:pt>
                <c:pt idx="1908">
                  <c:v>149655.25171842176</c:v>
                </c:pt>
                <c:pt idx="1909">
                  <c:v>149733.64629763519</c:v>
                </c:pt>
                <c:pt idx="1910">
                  <c:v>149812.04087684859</c:v>
                </c:pt>
                <c:pt idx="1911">
                  <c:v>149890.43545606203</c:v>
                </c:pt>
                <c:pt idx="1912">
                  <c:v>149968.83003527543</c:v>
                </c:pt>
                <c:pt idx="1913">
                  <c:v>150047.22461448886</c:v>
                </c:pt>
                <c:pt idx="1914">
                  <c:v>150125.6191937023</c:v>
                </c:pt>
                <c:pt idx="1915">
                  <c:v>150204.0137729157</c:v>
                </c:pt>
                <c:pt idx="1916">
                  <c:v>150282.40835212913</c:v>
                </c:pt>
                <c:pt idx="1917">
                  <c:v>150360.80293134254</c:v>
                </c:pt>
                <c:pt idx="1918">
                  <c:v>150439.19751055597</c:v>
                </c:pt>
                <c:pt idx="1919">
                  <c:v>150517.5920897694</c:v>
                </c:pt>
                <c:pt idx="1920">
                  <c:v>150595.98666898278</c:v>
                </c:pt>
                <c:pt idx="1921">
                  <c:v>150674.38124819621</c:v>
                </c:pt>
                <c:pt idx="1922">
                  <c:v>150752.77582740964</c:v>
                </c:pt>
                <c:pt idx="1923">
                  <c:v>150831.1704066231</c:v>
                </c:pt>
                <c:pt idx="1924">
                  <c:v>150909.56498583651</c:v>
                </c:pt>
                <c:pt idx="1925">
                  <c:v>150987.95956504991</c:v>
                </c:pt>
                <c:pt idx="1926">
                  <c:v>151066.35414426334</c:v>
                </c:pt>
                <c:pt idx="1927">
                  <c:v>151144.74872347675</c:v>
                </c:pt>
                <c:pt idx="1928">
                  <c:v>151223.14330269018</c:v>
                </c:pt>
                <c:pt idx="1929">
                  <c:v>151301.53788190361</c:v>
                </c:pt>
                <c:pt idx="1930">
                  <c:v>151379.93246111702</c:v>
                </c:pt>
                <c:pt idx="1931">
                  <c:v>151458.32704033045</c:v>
                </c:pt>
                <c:pt idx="1932">
                  <c:v>151536.72161954385</c:v>
                </c:pt>
                <c:pt idx="1933">
                  <c:v>151615.11619875729</c:v>
                </c:pt>
                <c:pt idx="1934">
                  <c:v>151693.51077797072</c:v>
                </c:pt>
                <c:pt idx="1935">
                  <c:v>151771.90535718412</c:v>
                </c:pt>
                <c:pt idx="1936">
                  <c:v>151850.29993639755</c:v>
                </c:pt>
                <c:pt idx="1937">
                  <c:v>151928.69451561096</c:v>
                </c:pt>
                <c:pt idx="1938">
                  <c:v>152007.08909482439</c:v>
                </c:pt>
                <c:pt idx="1939">
                  <c:v>152085.48367403782</c:v>
                </c:pt>
                <c:pt idx="1940">
                  <c:v>152163.87825325126</c:v>
                </c:pt>
                <c:pt idx="1941">
                  <c:v>152242.27283246466</c:v>
                </c:pt>
                <c:pt idx="1942">
                  <c:v>152320.66741167809</c:v>
                </c:pt>
                <c:pt idx="1943">
                  <c:v>152399.06199089153</c:v>
                </c:pt>
                <c:pt idx="1944">
                  <c:v>152477.45657010493</c:v>
                </c:pt>
                <c:pt idx="1945">
                  <c:v>152555.85114931836</c:v>
                </c:pt>
                <c:pt idx="1946">
                  <c:v>152634.24572853179</c:v>
                </c:pt>
                <c:pt idx="1947">
                  <c:v>152712.6403077452</c:v>
                </c:pt>
                <c:pt idx="1948">
                  <c:v>152791.03488695863</c:v>
                </c:pt>
                <c:pt idx="1949">
                  <c:v>152869.42946617203</c:v>
                </c:pt>
                <c:pt idx="1950">
                  <c:v>152947.82404538544</c:v>
                </c:pt>
                <c:pt idx="1951">
                  <c:v>153026.21862459887</c:v>
                </c:pt>
                <c:pt idx="1952">
                  <c:v>153104.61320381227</c:v>
                </c:pt>
                <c:pt idx="1953">
                  <c:v>153183.00778302571</c:v>
                </c:pt>
                <c:pt idx="1954">
                  <c:v>153261.40236223914</c:v>
                </c:pt>
                <c:pt idx="1955">
                  <c:v>153339.79694145254</c:v>
                </c:pt>
                <c:pt idx="1956">
                  <c:v>153418.19152066598</c:v>
                </c:pt>
                <c:pt idx="1957">
                  <c:v>153496.58609987941</c:v>
                </c:pt>
                <c:pt idx="1958">
                  <c:v>153574.98067909284</c:v>
                </c:pt>
                <c:pt idx="1959">
                  <c:v>153653.37525830625</c:v>
                </c:pt>
                <c:pt idx="1960">
                  <c:v>153731.76983751968</c:v>
                </c:pt>
                <c:pt idx="1961">
                  <c:v>153810.16441673311</c:v>
                </c:pt>
                <c:pt idx="1962">
                  <c:v>153888.55899594651</c:v>
                </c:pt>
                <c:pt idx="1963">
                  <c:v>153966.95357515995</c:v>
                </c:pt>
                <c:pt idx="1964">
                  <c:v>154045.34815437335</c:v>
                </c:pt>
                <c:pt idx="1965">
                  <c:v>154123.74273358678</c:v>
                </c:pt>
                <c:pt idx="1966">
                  <c:v>154202.13731280022</c:v>
                </c:pt>
                <c:pt idx="1967">
                  <c:v>154280.53189201362</c:v>
                </c:pt>
                <c:pt idx="1968">
                  <c:v>154358.92647122705</c:v>
                </c:pt>
                <c:pt idx="1969">
                  <c:v>154437.32105044046</c:v>
                </c:pt>
                <c:pt idx="1970">
                  <c:v>154515.71562965389</c:v>
                </c:pt>
                <c:pt idx="1971">
                  <c:v>154594.11020886732</c:v>
                </c:pt>
                <c:pt idx="1972">
                  <c:v>154672.50478808073</c:v>
                </c:pt>
                <c:pt idx="1973">
                  <c:v>154750.89936729416</c:v>
                </c:pt>
                <c:pt idx="1974">
                  <c:v>154829.29394650759</c:v>
                </c:pt>
                <c:pt idx="1975">
                  <c:v>154907.68852572102</c:v>
                </c:pt>
                <c:pt idx="1976">
                  <c:v>154986.08310493443</c:v>
                </c:pt>
                <c:pt idx="1977">
                  <c:v>155064.47768414786</c:v>
                </c:pt>
                <c:pt idx="1978">
                  <c:v>155142.87226336126</c:v>
                </c:pt>
                <c:pt idx="1979">
                  <c:v>155221.26684257467</c:v>
                </c:pt>
                <c:pt idx="1980">
                  <c:v>155299.6614217881</c:v>
                </c:pt>
                <c:pt idx="1981">
                  <c:v>155378.05600100153</c:v>
                </c:pt>
                <c:pt idx="1982">
                  <c:v>155456.45058021494</c:v>
                </c:pt>
                <c:pt idx="1983">
                  <c:v>155534.84515942837</c:v>
                </c:pt>
                <c:pt idx="1984">
                  <c:v>155613.23973864177</c:v>
                </c:pt>
                <c:pt idx="1985">
                  <c:v>155691.63431785521</c:v>
                </c:pt>
                <c:pt idx="1986">
                  <c:v>155770.02889706864</c:v>
                </c:pt>
                <c:pt idx="1987">
                  <c:v>155848.42347628204</c:v>
                </c:pt>
                <c:pt idx="1988">
                  <c:v>155926.81805549547</c:v>
                </c:pt>
                <c:pt idx="1989">
                  <c:v>156005.21263470888</c:v>
                </c:pt>
                <c:pt idx="1990">
                  <c:v>156083.60721392231</c:v>
                </c:pt>
                <c:pt idx="1991">
                  <c:v>156162.00179313574</c:v>
                </c:pt>
                <c:pt idx="1992">
                  <c:v>156240.39637234918</c:v>
                </c:pt>
                <c:pt idx="1993">
                  <c:v>156318.79095156258</c:v>
                </c:pt>
                <c:pt idx="1994">
                  <c:v>156397.18553077601</c:v>
                </c:pt>
                <c:pt idx="1995">
                  <c:v>156475.58010998945</c:v>
                </c:pt>
                <c:pt idx="1996">
                  <c:v>156553.97468920285</c:v>
                </c:pt>
                <c:pt idx="1997">
                  <c:v>156632.36926841628</c:v>
                </c:pt>
                <c:pt idx="1998">
                  <c:v>156710.76384762969</c:v>
                </c:pt>
                <c:pt idx="1999">
                  <c:v>156789.15842684312</c:v>
                </c:pt>
                <c:pt idx="2000">
                  <c:v>156867.55300605655</c:v>
                </c:pt>
                <c:pt idx="2001">
                  <c:v>156945.94758526995</c:v>
                </c:pt>
                <c:pt idx="2002">
                  <c:v>157024.34216448339</c:v>
                </c:pt>
                <c:pt idx="2003">
                  <c:v>157102.73674369679</c:v>
                </c:pt>
                <c:pt idx="2004">
                  <c:v>157181.13132291019</c:v>
                </c:pt>
                <c:pt idx="2005">
                  <c:v>157259.52590212363</c:v>
                </c:pt>
                <c:pt idx="2006">
                  <c:v>157337.92048133706</c:v>
                </c:pt>
                <c:pt idx="2007">
                  <c:v>157416.31506055046</c:v>
                </c:pt>
                <c:pt idx="2008">
                  <c:v>157494.7096397639</c:v>
                </c:pt>
                <c:pt idx="2009">
                  <c:v>157573.10421897733</c:v>
                </c:pt>
                <c:pt idx="2010">
                  <c:v>157651.49879819076</c:v>
                </c:pt>
                <c:pt idx="2011">
                  <c:v>157729.89337740417</c:v>
                </c:pt>
                <c:pt idx="2012">
                  <c:v>157808.2879566176</c:v>
                </c:pt>
                <c:pt idx="2013">
                  <c:v>157886.682535831</c:v>
                </c:pt>
                <c:pt idx="2014">
                  <c:v>157965.07711504443</c:v>
                </c:pt>
                <c:pt idx="2015">
                  <c:v>158043.47169425787</c:v>
                </c:pt>
                <c:pt idx="2016">
                  <c:v>158121.86627347127</c:v>
                </c:pt>
                <c:pt idx="2017">
                  <c:v>158200.2608526847</c:v>
                </c:pt>
                <c:pt idx="2018">
                  <c:v>158278.65543189811</c:v>
                </c:pt>
                <c:pt idx="2019">
                  <c:v>158357.05001111154</c:v>
                </c:pt>
                <c:pt idx="2020">
                  <c:v>158435.44459032497</c:v>
                </c:pt>
                <c:pt idx="2021">
                  <c:v>158513.83916953838</c:v>
                </c:pt>
                <c:pt idx="2022">
                  <c:v>158592.23374875181</c:v>
                </c:pt>
                <c:pt idx="2023">
                  <c:v>158670.62832796521</c:v>
                </c:pt>
                <c:pt idx="2024">
                  <c:v>158749.02290717865</c:v>
                </c:pt>
                <c:pt idx="2025">
                  <c:v>158827.41748639208</c:v>
                </c:pt>
                <c:pt idx="2026">
                  <c:v>158905.81206560551</c:v>
                </c:pt>
                <c:pt idx="2027">
                  <c:v>158984.20664481894</c:v>
                </c:pt>
                <c:pt idx="2028">
                  <c:v>159062.60122403235</c:v>
                </c:pt>
                <c:pt idx="2029">
                  <c:v>159140.99580324578</c:v>
                </c:pt>
                <c:pt idx="2030">
                  <c:v>159219.39038245918</c:v>
                </c:pt>
                <c:pt idx="2031">
                  <c:v>159297.78496167262</c:v>
                </c:pt>
                <c:pt idx="2032">
                  <c:v>159376.17954088602</c:v>
                </c:pt>
                <c:pt idx="2033">
                  <c:v>159454.57412009942</c:v>
                </c:pt>
                <c:pt idx="2034">
                  <c:v>159532.96869931286</c:v>
                </c:pt>
                <c:pt idx="2035">
                  <c:v>159611.36327852629</c:v>
                </c:pt>
                <c:pt idx="2036">
                  <c:v>159689.75785773969</c:v>
                </c:pt>
                <c:pt idx="2037">
                  <c:v>159768.15243695313</c:v>
                </c:pt>
                <c:pt idx="2038">
                  <c:v>159846.54701616653</c:v>
                </c:pt>
                <c:pt idx="2039">
                  <c:v>159924.94159537996</c:v>
                </c:pt>
                <c:pt idx="2040">
                  <c:v>160003.33617459339</c:v>
                </c:pt>
                <c:pt idx="2041">
                  <c:v>160081.7307538068</c:v>
                </c:pt>
                <c:pt idx="2042">
                  <c:v>160160.12533302026</c:v>
                </c:pt>
                <c:pt idx="2043">
                  <c:v>160238.51991223366</c:v>
                </c:pt>
                <c:pt idx="2044">
                  <c:v>160316.9144914471</c:v>
                </c:pt>
                <c:pt idx="2045">
                  <c:v>160395.3090706605</c:v>
                </c:pt>
                <c:pt idx="2046">
                  <c:v>160473.70364987393</c:v>
                </c:pt>
                <c:pt idx="2047">
                  <c:v>160552.09822908737</c:v>
                </c:pt>
                <c:pt idx="2048">
                  <c:v>160630.49280830077</c:v>
                </c:pt>
                <c:pt idx="2049">
                  <c:v>160708.8873875142</c:v>
                </c:pt>
                <c:pt idx="2050">
                  <c:v>160787.28196672761</c:v>
                </c:pt>
                <c:pt idx="2051">
                  <c:v>160865.67654594104</c:v>
                </c:pt>
                <c:pt idx="2052">
                  <c:v>160944.07112515447</c:v>
                </c:pt>
                <c:pt idx="2053">
                  <c:v>161022.46570436787</c:v>
                </c:pt>
                <c:pt idx="2054">
                  <c:v>161100.86028358131</c:v>
                </c:pt>
                <c:pt idx="2055">
                  <c:v>161179.25486279471</c:v>
                </c:pt>
                <c:pt idx="2056">
                  <c:v>161257.64944200814</c:v>
                </c:pt>
                <c:pt idx="2057">
                  <c:v>161336.04402122155</c:v>
                </c:pt>
                <c:pt idx="2058">
                  <c:v>161414.43860043498</c:v>
                </c:pt>
                <c:pt idx="2059">
                  <c:v>161492.83317964844</c:v>
                </c:pt>
                <c:pt idx="2060">
                  <c:v>161571.22775886185</c:v>
                </c:pt>
                <c:pt idx="2061">
                  <c:v>161649.62233807525</c:v>
                </c:pt>
                <c:pt idx="2062">
                  <c:v>161728.01691728868</c:v>
                </c:pt>
                <c:pt idx="2063">
                  <c:v>161806.41149650209</c:v>
                </c:pt>
                <c:pt idx="2064">
                  <c:v>161884.80607571552</c:v>
                </c:pt>
                <c:pt idx="2065">
                  <c:v>161963.20065492892</c:v>
                </c:pt>
                <c:pt idx="2066">
                  <c:v>162041.59523414235</c:v>
                </c:pt>
                <c:pt idx="2067">
                  <c:v>162119.98981335579</c:v>
                </c:pt>
                <c:pt idx="2068">
                  <c:v>162198.38439256919</c:v>
                </c:pt>
                <c:pt idx="2069">
                  <c:v>162276.77897178262</c:v>
                </c:pt>
                <c:pt idx="2070">
                  <c:v>162355.17355099603</c:v>
                </c:pt>
                <c:pt idx="2071">
                  <c:v>162433.56813020946</c:v>
                </c:pt>
                <c:pt idx="2072">
                  <c:v>162511.96270942289</c:v>
                </c:pt>
                <c:pt idx="2073">
                  <c:v>162590.3572886363</c:v>
                </c:pt>
                <c:pt idx="2074">
                  <c:v>162668.75186784973</c:v>
                </c:pt>
                <c:pt idx="2075">
                  <c:v>162747.14644706313</c:v>
                </c:pt>
                <c:pt idx="2076">
                  <c:v>162825.54102627659</c:v>
                </c:pt>
                <c:pt idx="2077">
                  <c:v>162903.93560549</c:v>
                </c:pt>
                <c:pt idx="2078">
                  <c:v>162982.33018470343</c:v>
                </c:pt>
                <c:pt idx="2079">
                  <c:v>163060.72476391686</c:v>
                </c:pt>
                <c:pt idx="2080">
                  <c:v>163139.11934313027</c:v>
                </c:pt>
                <c:pt idx="2081">
                  <c:v>163217.5139223437</c:v>
                </c:pt>
                <c:pt idx="2082">
                  <c:v>163295.9085015571</c:v>
                </c:pt>
                <c:pt idx="2083">
                  <c:v>163374.30308077054</c:v>
                </c:pt>
                <c:pt idx="2084">
                  <c:v>163452.69765998397</c:v>
                </c:pt>
                <c:pt idx="2085">
                  <c:v>163531.09223919737</c:v>
                </c:pt>
                <c:pt idx="2086">
                  <c:v>163609.48681841078</c:v>
                </c:pt>
                <c:pt idx="2087">
                  <c:v>163687.88139762421</c:v>
                </c:pt>
                <c:pt idx="2088">
                  <c:v>163766.27597683761</c:v>
                </c:pt>
                <c:pt idx="2089">
                  <c:v>163844.67055605105</c:v>
                </c:pt>
                <c:pt idx="2090">
                  <c:v>163923.06513526445</c:v>
                </c:pt>
                <c:pt idx="2091">
                  <c:v>164001.45971447788</c:v>
                </c:pt>
                <c:pt idx="2092">
                  <c:v>164079.85429369131</c:v>
                </c:pt>
                <c:pt idx="2093">
                  <c:v>164158.24887290475</c:v>
                </c:pt>
                <c:pt idx="2094">
                  <c:v>164236.64345211818</c:v>
                </c:pt>
                <c:pt idx="2095">
                  <c:v>164315.03803133158</c:v>
                </c:pt>
                <c:pt idx="2096">
                  <c:v>164393.43261054502</c:v>
                </c:pt>
                <c:pt idx="2097">
                  <c:v>164471.82718975842</c:v>
                </c:pt>
                <c:pt idx="2098">
                  <c:v>164550.22176897185</c:v>
                </c:pt>
                <c:pt idx="2099">
                  <c:v>164628.61634818529</c:v>
                </c:pt>
                <c:pt idx="2100">
                  <c:v>164707.01092739869</c:v>
                </c:pt>
                <c:pt idx="2101">
                  <c:v>164785.40550661212</c:v>
                </c:pt>
                <c:pt idx="2102">
                  <c:v>164863.80008582553</c:v>
                </c:pt>
                <c:pt idx="2103">
                  <c:v>164942.19466503896</c:v>
                </c:pt>
                <c:pt idx="2104">
                  <c:v>165020.58924425239</c:v>
                </c:pt>
                <c:pt idx="2105">
                  <c:v>165098.98382346579</c:v>
                </c:pt>
                <c:pt idx="2106">
                  <c:v>165177.37840267923</c:v>
                </c:pt>
                <c:pt idx="2107">
                  <c:v>165255.77298189263</c:v>
                </c:pt>
                <c:pt idx="2108">
                  <c:v>165334.16756110606</c:v>
                </c:pt>
                <c:pt idx="2109">
                  <c:v>165412.5621403195</c:v>
                </c:pt>
                <c:pt idx="2110">
                  <c:v>165490.95671953293</c:v>
                </c:pt>
                <c:pt idx="2111">
                  <c:v>165569.35129874633</c:v>
                </c:pt>
                <c:pt idx="2112">
                  <c:v>165647.74587795977</c:v>
                </c:pt>
                <c:pt idx="2113">
                  <c:v>165726.1404571732</c:v>
                </c:pt>
                <c:pt idx="2114">
                  <c:v>165804.5350363866</c:v>
                </c:pt>
                <c:pt idx="2115">
                  <c:v>165882.92961560001</c:v>
                </c:pt>
                <c:pt idx="2116">
                  <c:v>165961.32419481344</c:v>
                </c:pt>
                <c:pt idx="2117">
                  <c:v>166039.71877402684</c:v>
                </c:pt>
                <c:pt idx="2118">
                  <c:v>166118.11335324027</c:v>
                </c:pt>
                <c:pt idx="2119">
                  <c:v>166196.50793245371</c:v>
                </c:pt>
                <c:pt idx="2120">
                  <c:v>166274.90251166711</c:v>
                </c:pt>
                <c:pt idx="2121">
                  <c:v>166353.29709088054</c:v>
                </c:pt>
                <c:pt idx="2122">
                  <c:v>166431.69167009395</c:v>
                </c:pt>
                <c:pt idx="2123">
                  <c:v>166510.08624930738</c:v>
                </c:pt>
                <c:pt idx="2124">
                  <c:v>166588.48082852081</c:v>
                </c:pt>
                <c:pt idx="2125">
                  <c:v>166666.87540773422</c:v>
                </c:pt>
                <c:pt idx="2126">
                  <c:v>166745.26998694765</c:v>
                </c:pt>
                <c:pt idx="2127">
                  <c:v>166823.66456616108</c:v>
                </c:pt>
                <c:pt idx="2128">
                  <c:v>166902.05914537451</c:v>
                </c:pt>
                <c:pt idx="2129">
                  <c:v>166980.45372458792</c:v>
                </c:pt>
                <c:pt idx="2130">
                  <c:v>167058.84830380135</c:v>
                </c:pt>
                <c:pt idx="2131">
                  <c:v>167137.24288301475</c:v>
                </c:pt>
                <c:pt idx="2132">
                  <c:v>167215.63746222819</c:v>
                </c:pt>
                <c:pt idx="2133">
                  <c:v>167294.03204144162</c:v>
                </c:pt>
                <c:pt idx="2134">
                  <c:v>167372.42662065502</c:v>
                </c:pt>
                <c:pt idx="2135">
                  <c:v>167450.82119986846</c:v>
                </c:pt>
                <c:pt idx="2136">
                  <c:v>167529.21577908186</c:v>
                </c:pt>
                <c:pt idx="2137">
                  <c:v>167607.61035829529</c:v>
                </c:pt>
                <c:pt idx="2138">
                  <c:v>167686.00493750873</c:v>
                </c:pt>
                <c:pt idx="2139">
                  <c:v>167764.39951672213</c:v>
                </c:pt>
                <c:pt idx="2140">
                  <c:v>167842.79409593553</c:v>
                </c:pt>
                <c:pt idx="2141">
                  <c:v>167921.18867514897</c:v>
                </c:pt>
                <c:pt idx="2142">
                  <c:v>167999.58325436237</c:v>
                </c:pt>
                <c:pt idx="2143">
                  <c:v>168077.9778335758</c:v>
                </c:pt>
                <c:pt idx="2144">
                  <c:v>168156.37241278923</c:v>
                </c:pt>
                <c:pt idx="2145">
                  <c:v>168234.76699200267</c:v>
                </c:pt>
                <c:pt idx="2146">
                  <c:v>168313.16157121607</c:v>
                </c:pt>
                <c:pt idx="2147">
                  <c:v>168391.5561504295</c:v>
                </c:pt>
                <c:pt idx="2148">
                  <c:v>168469.95072964294</c:v>
                </c:pt>
                <c:pt idx="2149">
                  <c:v>168548.34530885634</c:v>
                </c:pt>
                <c:pt idx="2150">
                  <c:v>168626.73988806977</c:v>
                </c:pt>
                <c:pt idx="2151">
                  <c:v>168705.13446728321</c:v>
                </c:pt>
                <c:pt idx="2152">
                  <c:v>168783.52904649661</c:v>
                </c:pt>
                <c:pt idx="2153">
                  <c:v>168861.92362571004</c:v>
                </c:pt>
                <c:pt idx="2154">
                  <c:v>168940.31820492345</c:v>
                </c:pt>
                <c:pt idx="2155">
                  <c:v>169018.71278413688</c:v>
                </c:pt>
                <c:pt idx="2156">
                  <c:v>169097.10736335031</c:v>
                </c:pt>
                <c:pt idx="2157">
                  <c:v>169175.50194256371</c:v>
                </c:pt>
                <c:pt idx="2158">
                  <c:v>169253.89652177715</c:v>
                </c:pt>
                <c:pt idx="2159">
                  <c:v>169332.29110099055</c:v>
                </c:pt>
                <c:pt idx="2160">
                  <c:v>169410.68568020398</c:v>
                </c:pt>
                <c:pt idx="2161">
                  <c:v>169489.08025941742</c:v>
                </c:pt>
                <c:pt idx="2162">
                  <c:v>169567.47483863085</c:v>
                </c:pt>
                <c:pt idx="2163">
                  <c:v>169645.86941784425</c:v>
                </c:pt>
                <c:pt idx="2164">
                  <c:v>169724.26399705769</c:v>
                </c:pt>
                <c:pt idx="2165">
                  <c:v>169802.65857627112</c:v>
                </c:pt>
                <c:pt idx="2166">
                  <c:v>169881.05315548452</c:v>
                </c:pt>
                <c:pt idx="2167">
                  <c:v>169959.44773469795</c:v>
                </c:pt>
                <c:pt idx="2168">
                  <c:v>170037.84231391136</c:v>
                </c:pt>
                <c:pt idx="2169">
                  <c:v>170116.23689312476</c:v>
                </c:pt>
                <c:pt idx="2170">
                  <c:v>170194.63147233819</c:v>
                </c:pt>
                <c:pt idx="2171">
                  <c:v>170273.02605155163</c:v>
                </c:pt>
                <c:pt idx="2172">
                  <c:v>170351.42063076503</c:v>
                </c:pt>
                <c:pt idx="2173">
                  <c:v>170429.81520997846</c:v>
                </c:pt>
                <c:pt idx="2174">
                  <c:v>170508.20978919187</c:v>
                </c:pt>
                <c:pt idx="2175">
                  <c:v>170586.6043684053</c:v>
                </c:pt>
                <c:pt idx="2176">
                  <c:v>170664.99894761873</c:v>
                </c:pt>
                <c:pt idx="2177">
                  <c:v>170743.39352683214</c:v>
                </c:pt>
                <c:pt idx="2178">
                  <c:v>170821.78810604557</c:v>
                </c:pt>
                <c:pt idx="2179">
                  <c:v>170900.182685259</c:v>
                </c:pt>
                <c:pt idx="2180">
                  <c:v>170978.57726447243</c:v>
                </c:pt>
                <c:pt idx="2181">
                  <c:v>171056.97184368584</c:v>
                </c:pt>
                <c:pt idx="2182">
                  <c:v>171135.36642289927</c:v>
                </c:pt>
                <c:pt idx="2183">
                  <c:v>171213.76100211267</c:v>
                </c:pt>
                <c:pt idx="2184">
                  <c:v>171292.15558132611</c:v>
                </c:pt>
                <c:pt idx="2185">
                  <c:v>171370.55016053954</c:v>
                </c:pt>
                <c:pt idx="2186">
                  <c:v>171448.94473975294</c:v>
                </c:pt>
                <c:pt idx="2187">
                  <c:v>171527.33931896638</c:v>
                </c:pt>
                <c:pt idx="2188">
                  <c:v>171605.73389817978</c:v>
                </c:pt>
                <c:pt idx="2189">
                  <c:v>171684.12847739321</c:v>
                </c:pt>
                <c:pt idx="2190">
                  <c:v>171762.52305660665</c:v>
                </c:pt>
                <c:pt idx="2191">
                  <c:v>171840.91763582005</c:v>
                </c:pt>
                <c:pt idx="2192">
                  <c:v>171919.31221503348</c:v>
                </c:pt>
                <c:pt idx="2193">
                  <c:v>171997.70679424689</c:v>
                </c:pt>
                <c:pt idx="2194">
                  <c:v>172076.10137346029</c:v>
                </c:pt>
                <c:pt idx="2195">
                  <c:v>172154.49595267372</c:v>
                </c:pt>
                <c:pt idx="2196">
                  <c:v>172232.89053188718</c:v>
                </c:pt>
                <c:pt idx="2197">
                  <c:v>172311.28511110059</c:v>
                </c:pt>
                <c:pt idx="2198">
                  <c:v>172389.67969031399</c:v>
                </c:pt>
                <c:pt idx="2199">
                  <c:v>172468.07426952742</c:v>
                </c:pt>
                <c:pt idx="2200">
                  <c:v>172546.46884874086</c:v>
                </c:pt>
                <c:pt idx="2201">
                  <c:v>172624.86342795426</c:v>
                </c:pt>
                <c:pt idx="2202">
                  <c:v>172703.25800716769</c:v>
                </c:pt>
                <c:pt idx="2203">
                  <c:v>172781.6525863811</c:v>
                </c:pt>
                <c:pt idx="2204">
                  <c:v>172860.04716559453</c:v>
                </c:pt>
                <c:pt idx="2205">
                  <c:v>172938.44174480796</c:v>
                </c:pt>
                <c:pt idx="2206">
                  <c:v>173016.83632402137</c:v>
                </c:pt>
                <c:pt idx="2207">
                  <c:v>173095.2309032348</c:v>
                </c:pt>
                <c:pt idx="2208">
                  <c:v>173173.6254824482</c:v>
                </c:pt>
                <c:pt idx="2209">
                  <c:v>173252.02006166163</c:v>
                </c:pt>
                <c:pt idx="2210">
                  <c:v>173330.41464087507</c:v>
                </c:pt>
                <c:pt idx="2211">
                  <c:v>173408.80922008847</c:v>
                </c:pt>
                <c:pt idx="2212">
                  <c:v>173487.2037993019</c:v>
                </c:pt>
                <c:pt idx="2213">
                  <c:v>173565.59837851534</c:v>
                </c:pt>
                <c:pt idx="2214">
                  <c:v>173643.99295772877</c:v>
                </c:pt>
                <c:pt idx="2215">
                  <c:v>173722.38753694217</c:v>
                </c:pt>
                <c:pt idx="2216">
                  <c:v>173800.78211615561</c:v>
                </c:pt>
                <c:pt idx="2217">
                  <c:v>173879.17669536904</c:v>
                </c:pt>
                <c:pt idx="2218">
                  <c:v>173957.57127458244</c:v>
                </c:pt>
                <c:pt idx="2219">
                  <c:v>174035.96585379587</c:v>
                </c:pt>
                <c:pt idx="2220">
                  <c:v>174114.36043300928</c:v>
                </c:pt>
                <c:pt idx="2221">
                  <c:v>174192.75501222271</c:v>
                </c:pt>
                <c:pt idx="2222">
                  <c:v>174271.14959143611</c:v>
                </c:pt>
                <c:pt idx="2223">
                  <c:v>174349.54417064952</c:v>
                </c:pt>
                <c:pt idx="2224">
                  <c:v>174427.93874986295</c:v>
                </c:pt>
                <c:pt idx="2225">
                  <c:v>174506.33332907638</c:v>
                </c:pt>
                <c:pt idx="2226">
                  <c:v>174584.72790828979</c:v>
                </c:pt>
                <c:pt idx="2227">
                  <c:v>174663.12248750322</c:v>
                </c:pt>
                <c:pt idx="2228">
                  <c:v>174741.51706671662</c:v>
                </c:pt>
                <c:pt idx="2229">
                  <c:v>174819.91164593006</c:v>
                </c:pt>
                <c:pt idx="2230">
                  <c:v>174898.30622514349</c:v>
                </c:pt>
                <c:pt idx="2231">
                  <c:v>174976.70080435692</c:v>
                </c:pt>
                <c:pt idx="2232">
                  <c:v>175055.09538357035</c:v>
                </c:pt>
                <c:pt idx="2233">
                  <c:v>175133.48996278376</c:v>
                </c:pt>
                <c:pt idx="2234">
                  <c:v>175211.88454199719</c:v>
                </c:pt>
                <c:pt idx="2235">
                  <c:v>175290.27912121059</c:v>
                </c:pt>
                <c:pt idx="2236">
                  <c:v>175368.67370042403</c:v>
                </c:pt>
                <c:pt idx="2237">
                  <c:v>175447.06827963746</c:v>
                </c:pt>
                <c:pt idx="2238">
                  <c:v>175525.46285885086</c:v>
                </c:pt>
                <c:pt idx="2239">
                  <c:v>175603.8574380643</c:v>
                </c:pt>
                <c:pt idx="2240">
                  <c:v>175682.2520172777</c:v>
                </c:pt>
                <c:pt idx="2241">
                  <c:v>175760.64659649113</c:v>
                </c:pt>
                <c:pt idx="2242">
                  <c:v>175839.04117570457</c:v>
                </c:pt>
                <c:pt idx="2243">
                  <c:v>175917.43575491797</c:v>
                </c:pt>
                <c:pt idx="2244">
                  <c:v>175995.8303341314</c:v>
                </c:pt>
                <c:pt idx="2245">
                  <c:v>176074.22491334481</c:v>
                </c:pt>
                <c:pt idx="2246">
                  <c:v>176152.61949255824</c:v>
                </c:pt>
                <c:pt idx="2247">
                  <c:v>176231.01407177167</c:v>
                </c:pt>
                <c:pt idx="2248">
                  <c:v>176309.4086509851</c:v>
                </c:pt>
                <c:pt idx="2249">
                  <c:v>176387.80323019851</c:v>
                </c:pt>
                <c:pt idx="2250">
                  <c:v>176466.19780941194</c:v>
                </c:pt>
                <c:pt idx="2251">
                  <c:v>176544.59238862534</c:v>
                </c:pt>
                <c:pt idx="2252">
                  <c:v>176622.98696783878</c:v>
                </c:pt>
                <c:pt idx="2253">
                  <c:v>176701.38154705218</c:v>
                </c:pt>
                <c:pt idx="2254">
                  <c:v>176779.77612626561</c:v>
                </c:pt>
                <c:pt idx="2255">
                  <c:v>176858.17070547902</c:v>
                </c:pt>
                <c:pt idx="2256">
                  <c:v>176936.56528469245</c:v>
                </c:pt>
                <c:pt idx="2257">
                  <c:v>177014.95986390588</c:v>
                </c:pt>
                <c:pt idx="2258">
                  <c:v>177093.35444311929</c:v>
                </c:pt>
                <c:pt idx="2259">
                  <c:v>177171.74902233272</c:v>
                </c:pt>
                <c:pt idx="2260">
                  <c:v>177250.14360154612</c:v>
                </c:pt>
                <c:pt idx="2261">
                  <c:v>177328.53818075955</c:v>
                </c:pt>
                <c:pt idx="2262">
                  <c:v>177406.93275997299</c:v>
                </c:pt>
                <c:pt idx="2263">
                  <c:v>177485.32733918639</c:v>
                </c:pt>
                <c:pt idx="2264">
                  <c:v>177563.72191839985</c:v>
                </c:pt>
                <c:pt idx="2265">
                  <c:v>177642.11649761326</c:v>
                </c:pt>
                <c:pt idx="2266">
                  <c:v>177720.51107682669</c:v>
                </c:pt>
                <c:pt idx="2267">
                  <c:v>177798.90565604009</c:v>
                </c:pt>
                <c:pt idx="2268">
                  <c:v>177877.30023525353</c:v>
                </c:pt>
                <c:pt idx="2269">
                  <c:v>177955.69481446696</c:v>
                </c:pt>
                <c:pt idx="2270">
                  <c:v>178034.08939368036</c:v>
                </c:pt>
                <c:pt idx="2271">
                  <c:v>178112.48397289379</c:v>
                </c:pt>
                <c:pt idx="2272">
                  <c:v>178190.8785521072</c:v>
                </c:pt>
                <c:pt idx="2273">
                  <c:v>178269.27313132063</c:v>
                </c:pt>
                <c:pt idx="2274">
                  <c:v>178347.66771053406</c:v>
                </c:pt>
                <c:pt idx="2275">
                  <c:v>178426.06228974747</c:v>
                </c:pt>
                <c:pt idx="2276">
                  <c:v>178504.45686896087</c:v>
                </c:pt>
                <c:pt idx="2277">
                  <c:v>178582.8514481743</c:v>
                </c:pt>
                <c:pt idx="2278">
                  <c:v>178661.24602738771</c:v>
                </c:pt>
                <c:pt idx="2279">
                  <c:v>178739.64060660114</c:v>
                </c:pt>
                <c:pt idx="2280">
                  <c:v>178818.03518581454</c:v>
                </c:pt>
                <c:pt idx="2281">
                  <c:v>178896.42976502801</c:v>
                </c:pt>
                <c:pt idx="2282">
                  <c:v>178974.82434424141</c:v>
                </c:pt>
                <c:pt idx="2283">
                  <c:v>179053.21892345484</c:v>
                </c:pt>
                <c:pt idx="2284">
                  <c:v>179131.61350266828</c:v>
                </c:pt>
                <c:pt idx="2285">
                  <c:v>179210.00808188168</c:v>
                </c:pt>
                <c:pt idx="2286">
                  <c:v>179288.40266109511</c:v>
                </c:pt>
                <c:pt idx="2287">
                  <c:v>179366.79724030852</c:v>
                </c:pt>
                <c:pt idx="2288">
                  <c:v>179445.19181952195</c:v>
                </c:pt>
                <c:pt idx="2289">
                  <c:v>179523.58639873538</c:v>
                </c:pt>
                <c:pt idx="2290">
                  <c:v>179601.98097794878</c:v>
                </c:pt>
                <c:pt idx="2291">
                  <c:v>179680.37555716222</c:v>
                </c:pt>
                <c:pt idx="2292">
                  <c:v>179758.77013637562</c:v>
                </c:pt>
                <c:pt idx="2293">
                  <c:v>179837.16471558905</c:v>
                </c:pt>
                <c:pt idx="2294">
                  <c:v>179915.55929480249</c:v>
                </c:pt>
                <c:pt idx="2295">
                  <c:v>179993.95387401589</c:v>
                </c:pt>
                <c:pt idx="2296">
                  <c:v>180072.34845322932</c:v>
                </c:pt>
                <c:pt idx="2297">
                  <c:v>180150.74303244273</c:v>
                </c:pt>
                <c:pt idx="2298">
                  <c:v>180229.13761165619</c:v>
                </c:pt>
                <c:pt idx="2299">
                  <c:v>180307.53219086959</c:v>
                </c:pt>
                <c:pt idx="2300">
                  <c:v>180385.92677008302</c:v>
                </c:pt>
                <c:pt idx="2301">
                  <c:v>180464.32134929643</c:v>
                </c:pt>
                <c:pt idx="2302">
                  <c:v>180542.71592850986</c:v>
                </c:pt>
                <c:pt idx="2303">
                  <c:v>180621.11050772329</c:v>
                </c:pt>
                <c:pt idx="2304">
                  <c:v>180699.5050869367</c:v>
                </c:pt>
                <c:pt idx="2305">
                  <c:v>180777.8996661501</c:v>
                </c:pt>
                <c:pt idx="2306">
                  <c:v>180856.29424536353</c:v>
                </c:pt>
                <c:pt idx="2307">
                  <c:v>180934.68882457694</c:v>
                </c:pt>
                <c:pt idx="2308">
                  <c:v>181013.08340379037</c:v>
                </c:pt>
                <c:pt idx="2309">
                  <c:v>181091.4779830038</c:v>
                </c:pt>
                <c:pt idx="2310">
                  <c:v>181169.87256221721</c:v>
                </c:pt>
                <c:pt idx="2311">
                  <c:v>181248.26714143064</c:v>
                </c:pt>
                <c:pt idx="2312">
                  <c:v>181326.66172064404</c:v>
                </c:pt>
                <c:pt idx="2313">
                  <c:v>181405.05629985748</c:v>
                </c:pt>
                <c:pt idx="2314">
                  <c:v>181483.45087907091</c:v>
                </c:pt>
                <c:pt idx="2315">
                  <c:v>181561.84545828434</c:v>
                </c:pt>
                <c:pt idx="2316">
                  <c:v>181640.24003749774</c:v>
                </c:pt>
                <c:pt idx="2317">
                  <c:v>181718.63461671118</c:v>
                </c:pt>
                <c:pt idx="2318">
                  <c:v>181797.02919592461</c:v>
                </c:pt>
                <c:pt idx="2319">
                  <c:v>181875.42377513801</c:v>
                </c:pt>
                <c:pt idx="2320">
                  <c:v>181953.81835435145</c:v>
                </c:pt>
                <c:pt idx="2321">
                  <c:v>182032.21293356485</c:v>
                </c:pt>
                <c:pt idx="2322">
                  <c:v>182110.60751277828</c:v>
                </c:pt>
                <c:pt idx="2323">
                  <c:v>182189.00209199172</c:v>
                </c:pt>
                <c:pt idx="2324">
                  <c:v>182267.39667120512</c:v>
                </c:pt>
                <c:pt idx="2325">
                  <c:v>182345.79125041855</c:v>
                </c:pt>
                <c:pt idx="2326">
                  <c:v>182424.18582963196</c:v>
                </c:pt>
                <c:pt idx="2327">
                  <c:v>182502.58040884539</c:v>
                </c:pt>
                <c:pt idx="2328">
                  <c:v>182580.97498805882</c:v>
                </c:pt>
                <c:pt idx="2329">
                  <c:v>182659.36956727222</c:v>
                </c:pt>
                <c:pt idx="2330">
                  <c:v>182737.76414648563</c:v>
                </c:pt>
                <c:pt idx="2331">
                  <c:v>182816.15872569906</c:v>
                </c:pt>
                <c:pt idx="2332">
                  <c:v>182894.55330491252</c:v>
                </c:pt>
                <c:pt idx="2333">
                  <c:v>182972.94788412593</c:v>
                </c:pt>
                <c:pt idx="2334">
                  <c:v>183051.34246333933</c:v>
                </c:pt>
                <c:pt idx="2335">
                  <c:v>183129.73704255276</c:v>
                </c:pt>
                <c:pt idx="2336">
                  <c:v>183208.13162176617</c:v>
                </c:pt>
                <c:pt idx="2337">
                  <c:v>183286.5262009796</c:v>
                </c:pt>
                <c:pt idx="2338">
                  <c:v>183364.92078019303</c:v>
                </c:pt>
                <c:pt idx="2339">
                  <c:v>183443.31535940644</c:v>
                </c:pt>
                <c:pt idx="2340">
                  <c:v>183521.70993861987</c:v>
                </c:pt>
                <c:pt idx="2341">
                  <c:v>183600.10451783327</c:v>
                </c:pt>
                <c:pt idx="2342">
                  <c:v>183678.4990970467</c:v>
                </c:pt>
                <c:pt idx="2343">
                  <c:v>183756.89367626014</c:v>
                </c:pt>
                <c:pt idx="2344">
                  <c:v>183835.28825547354</c:v>
                </c:pt>
                <c:pt idx="2345">
                  <c:v>183913.68283468697</c:v>
                </c:pt>
                <c:pt idx="2346">
                  <c:v>183992.07741390038</c:v>
                </c:pt>
                <c:pt idx="2347">
                  <c:v>184070.47199311381</c:v>
                </c:pt>
                <c:pt idx="2348">
                  <c:v>184148.86657232724</c:v>
                </c:pt>
                <c:pt idx="2349">
                  <c:v>184227.26115154065</c:v>
                </c:pt>
                <c:pt idx="2350">
                  <c:v>184305.65573075408</c:v>
                </c:pt>
                <c:pt idx="2351">
                  <c:v>184384.05030996748</c:v>
                </c:pt>
                <c:pt idx="2352">
                  <c:v>184462.44488918092</c:v>
                </c:pt>
                <c:pt idx="2353">
                  <c:v>184540.83946839435</c:v>
                </c:pt>
                <c:pt idx="2354">
                  <c:v>184619.23404760775</c:v>
                </c:pt>
                <c:pt idx="2355">
                  <c:v>184697.62862682118</c:v>
                </c:pt>
                <c:pt idx="2356">
                  <c:v>184776.02320603462</c:v>
                </c:pt>
                <c:pt idx="2357">
                  <c:v>184854.41778524802</c:v>
                </c:pt>
                <c:pt idx="2358">
                  <c:v>184932.81236446145</c:v>
                </c:pt>
                <c:pt idx="2359">
                  <c:v>185011.20694367486</c:v>
                </c:pt>
                <c:pt idx="2360">
                  <c:v>185089.60152288829</c:v>
                </c:pt>
                <c:pt idx="2361">
                  <c:v>185167.99610210172</c:v>
                </c:pt>
                <c:pt idx="2362">
                  <c:v>185246.39068131513</c:v>
                </c:pt>
                <c:pt idx="2363">
                  <c:v>185324.78526052856</c:v>
                </c:pt>
                <c:pt idx="2364">
                  <c:v>185403.17983974196</c:v>
                </c:pt>
                <c:pt idx="2365">
                  <c:v>185481.5744189554</c:v>
                </c:pt>
                <c:pt idx="2366">
                  <c:v>185559.96899816886</c:v>
                </c:pt>
                <c:pt idx="2367">
                  <c:v>185638.36357738229</c:v>
                </c:pt>
                <c:pt idx="2368">
                  <c:v>185716.75815659569</c:v>
                </c:pt>
                <c:pt idx="2369">
                  <c:v>185795.15273580913</c:v>
                </c:pt>
                <c:pt idx="2370">
                  <c:v>185873.54731502253</c:v>
                </c:pt>
                <c:pt idx="2371">
                  <c:v>185951.94189423596</c:v>
                </c:pt>
                <c:pt idx="2372">
                  <c:v>186030.3364734494</c:v>
                </c:pt>
                <c:pt idx="2373">
                  <c:v>186108.7310526628</c:v>
                </c:pt>
                <c:pt idx="2374">
                  <c:v>186187.12563187617</c:v>
                </c:pt>
                <c:pt idx="2375">
                  <c:v>186265.52021108961</c:v>
                </c:pt>
                <c:pt idx="2376">
                  <c:v>186343.91479030304</c:v>
                </c:pt>
                <c:pt idx="2377">
                  <c:v>186422.30936951644</c:v>
                </c:pt>
                <c:pt idx="2378">
                  <c:v>186500.70394872988</c:v>
                </c:pt>
                <c:pt idx="2379">
                  <c:v>186579.09852794328</c:v>
                </c:pt>
                <c:pt idx="2380">
                  <c:v>186657.49310715671</c:v>
                </c:pt>
                <c:pt idx="2381">
                  <c:v>186735.88768637014</c:v>
                </c:pt>
                <c:pt idx="2382">
                  <c:v>186814.28226558355</c:v>
                </c:pt>
                <c:pt idx="2383">
                  <c:v>186892.67684479701</c:v>
                </c:pt>
                <c:pt idx="2384">
                  <c:v>186971.07142401044</c:v>
                </c:pt>
                <c:pt idx="2385">
                  <c:v>187049.46600322385</c:v>
                </c:pt>
                <c:pt idx="2386">
                  <c:v>187127.86058243728</c:v>
                </c:pt>
                <c:pt idx="2387">
                  <c:v>187206.25516165071</c:v>
                </c:pt>
                <c:pt idx="2388">
                  <c:v>187284.64974086412</c:v>
                </c:pt>
                <c:pt idx="2389">
                  <c:v>187363.04432007755</c:v>
                </c:pt>
                <c:pt idx="2390">
                  <c:v>187441.43889929095</c:v>
                </c:pt>
                <c:pt idx="2391">
                  <c:v>187519.83347850438</c:v>
                </c:pt>
                <c:pt idx="2392">
                  <c:v>187598.22805771782</c:v>
                </c:pt>
                <c:pt idx="2393">
                  <c:v>187676.62263693122</c:v>
                </c:pt>
                <c:pt idx="2394">
                  <c:v>187755.01721614465</c:v>
                </c:pt>
                <c:pt idx="2395">
                  <c:v>187833.41179535806</c:v>
                </c:pt>
                <c:pt idx="2396">
                  <c:v>187911.80637457149</c:v>
                </c:pt>
                <c:pt idx="2397">
                  <c:v>187990.20095378492</c:v>
                </c:pt>
                <c:pt idx="2398">
                  <c:v>188068.59553299833</c:v>
                </c:pt>
                <c:pt idx="2399">
                  <c:v>188146.9901122117</c:v>
                </c:pt>
                <c:pt idx="2400">
                  <c:v>188225.38469142516</c:v>
                </c:pt>
                <c:pt idx="2401">
                  <c:v>188303.7792706386</c:v>
                </c:pt>
                <c:pt idx="2402">
                  <c:v>188382.17384985203</c:v>
                </c:pt>
                <c:pt idx="2403">
                  <c:v>188460.56842906543</c:v>
                </c:pt>
                <c:pt idx="2404">
                  <c:v>188538.96300827886</c:v>
                </c:pt>
                <c:pt idx="2405">
                  <c:v>188617.35758749227</c:v>
                </c:pt>
                <c:pt idx="2406">
                  <c:v>188695.7521667057</c:v>
                </c:pt>
                <c:pt idx="2407">
                  <c:v>188774.14674591913</c:v>
                </c:pt>
                <c:pt idx="2408">
                  <c:v>188852.54132513254</c:v>
                </c:pt>
                <c:pt idx="2409">
                  <c:v>188930.93590434597</c:v>
                </c:pt>
                <c:pt idx="2410">
                  <c:v>189009.33048355937</c:v>
                </c:pt>
                <c:pt idx="2411">
                  <c:v>189087.72506277281</c:v>
                </c:pt>
                <c:pt idx="2412">
                  <c:v>189166.11964198624</c:v>
                </c:pt>
                <c:pt idx="2413">
                  <c:v>189244.51422119964</c:v>
                </c:pt>
                <c:pt idx="2414">
                  <c:v>189322.90880041308</c:v>
                </c:pt>
                <c:pt idx="2415">
                  <c:v>189401.30337962648</c:v>
                </c:pt>
                <c:pt idx="2416">
                  <c:v>189479.69795883991</c:v>
                </c:pt>
                <c:pt idx="2417">
                  <c:v>189558.09253805334</c:v>
                </c:pt>
                <c:pt idx="2418">
                  <c:v>189636.48711726675</c:v>
                </c:pt>
                <c:pt idx="2419">
                  <c:v>189714.88169648018</c:v>
                </c:pt>
                <c:pt idx="2420">
                  <c:v>189793.27627569358</c:v>
                </c:pt>
                <c:pt idx="2421">
                  <c:v>189871.67085490702</c:v>
                </c:pt>
                <c:pt idx="2422">
                  <c:v>189950.06543412045</c:v>
                </c:pt>
                <c:pt idx="2423">
                  <c:v>190028.46001333385</c:v>
                </c:pt>
                <c:pt idx="2424">
                  <c:v>190106.85459254729</c:v>
                </c:pt>
                <c:pt idx="2425">
                  <c:v>190185.24917176069</c:v>
                </c:pt>
                <c:pt idx="2426">
                  <c:v>190263.64375097412</c:v>
                </c:pt>
                <c:pt idx="2427">
                  <c:v>190342.03833018756</c:v>
                </c:pt>
                <c:pt idx="2428">
                  <c:v>190420.43290940096</c:v>
                </c:pt>
                <c:pt idx="2429">
                  <c:v>190498.82748861439</c:v>
                </c:pt>
                <c:pt idx="2430">
                  <c:v>190577.2220678278</c:v>
                </c:pt>
                <c:pt idx="2431">
                  <c:v>190655.61664704123</c:v>
                </c:pt>
                <c:pt idx="2432">
                  <c:v>190734.01122625466</c:v>
                </c:pt>
                <c:pt idx="2433">
                  <c:v>190812.40580546806</c:v>
                </c:pt>
                <c:pt idx="2434">
                  <c:v>190890.8003846815</c:v>
                </c:pt>
                <c:pt idx="2435">
                  <c:v>190969.1949638949</c:v>
                </c:pt>
                <c:pt idx="2436">
                  <c:v>191047.58954310833</c:v>
                </c:pt>
                <c:pt idx="2437">
                  <c:v>191125.98412232177</c:v>
                </c:pt>
                <c:pt idx="2438">
                  <c:v>191204.37870153517</c:v>
                </c:pt>
                <c:pt idx="2439">
                  <c:v>191282.7732807486</c:v>
                </c:pt>
                <c:pt idx="2440">
                  <c:v>191361.16785996201</c:v>
                </c:pt>
                <c:pt idx="2441">
                  <c:v>191439.56243917544</c:v>
                </c:pt>
                <c:pt idx="2442">
                  <c:v>191517.95701838887</c:v>
                </c:pt>
                <c:pt idx="2443">
                  <c:v>191596.35159760228</c:v>
                </c:pt>
                <c:pt idx="2444">
                  <c:v>191674.74617681571</c:v>
                </c:pt>
                <c:pt idx="2445">
                  <c:v>191753.14075602911</c:v>
                </c:pt>
                <c:pt idx="2446">
                  <c:v>191831.53533524254</c:v>
                </c:pt>
                <c:pt idx="2447">
                  <c:v>191909.92991445598</c:v>
                </c:pt>
                <c:pt idx="2448">
                  <c:v>191988.32449366938</c:v>
                </c:pt>
                <c:pt idx="2449">
                  <c:v>192066.71907288281</c:v>
                </c:pt>
                <c:pt idx="2450">
                  <c:v>192145.11365209622</c:v>
                </c:pt>
                <c:pt idx="2451">
                  <c:v>192223.50823130968</c:v>
                </c:pt>
                <c:pt idx="2452">
                  <c:v>192301.90281052311</c:v>
                </c:pt>
                <c:pt idx="2453">
                  <c:v>192380.29738973654</c:v>
                </c:pt>
                <c:pt idx="2454">
                  <c:v>192458.69196894995</c:v>
                </c:pt>
                <c:pt idx="2455">
                  <c:v>192537.08654816338</c:v>
                </c:pt>
                <c:pt idx="2456">
                  <c:v>192615.48112737676</c:v>
                </c:pt>
                <c:pt idx="2457">
                  <c:v>192693.87570659019</c:v>
                </c:pt>
                <c:pt idx="2458">
                  <c:v>192772.27028580359</c:v>
                </c:pt>
                <c:pt idx="2459">
                  <c:v>192850.66486501702</c:v>
                </c:pt>
                <c:pt idx="2460">
                  <c:v>192929.05944423043</c:v>
                </c:pt>
                <c:pt idx="2461">
                  <c:v>193007.45402344386</c:v>
                </c:pt>
                <c:pt idx="2462">
                  <c:v>193085.84860265729</c:v>
                </c:pt>
                <c:pt idx="2463">
                  <c:v>193164.2431818707</c:v>
                </c:pt>
                <c:pt idx="2464">
                  <c:v>193242.63776108413</c:v>
                </c:pt>
                <c:pt idx="2465">
                  <c:v>193321.03234029753</c:v>
                </c:pt>
                <c:pt idx="2466">
                  <c:v>193399.42691951097</c:v>
                </c:pt>
                <c:pt idx="2467">
                  <c:v>193477.8214987244</c:v>
                </c:pt>
                <c:pt idx="2468">
                  <c:v>193556.21607793786</c:v>
                </c:pt>
                <c:pt idx="2469">
                  <c:v>193634.61065715126</c:v>
                </c:pt>
                <c:pt idx="2470">
                  <c:v>193713.0052363647</c:v>
                </c:pt>
                <c:pt idx="2471">
                  <c:v>193791.3998155781</c:v>
                </c:pt>
                <c:pt idx="2472">
                  <c:v>193869.79439479153</c:v>
                </c:pt>
                <c:pt idx="2473">
                  <c:v>193948.18897400497</c:v>
                </c:pt>
                <c:pt idx="2474">
                  <c:v>194026.58355321837</c:v>
                </c:pt>
                <c:pt idx="2475">
                  <c:v>194104.9781324318</c:v>
                </c:pt>
                <c:pt idx="2476">
                  <c:v>194183.37271164521</c:v>
                </c:pt>
                <c:pt idx="2477">
                  <c:v>194261.76729085864</c:v>
                </c:pt>
                <c:pt idx="2478">
                  <c:v>194340.16187007207</c:v>
                </c:pt>
                <c:pt idx="2479">
                  <c:v>194418.55644928548</c:v>
                </c:pt>
                <c:pt idx="2480">
                  <c:v>194496.95102849891</c:v>
                </c:pt>
                <c:pt idx="2481">
                  <c:v>194575.34560771228</c:v>
                </c:pt>
                <c:pt idx="2482">
                  <c:v>194653.74018692572</c:v>
                </c:pt>
                <c:pt idx="2483">
                  <c:v>194732.13476613912</c:v>
                </c:pt>
                <c:pt idx="2484">
                  <c:v>194810.52934535255</c:v>
                </c:pt>
                <c:pt idx="2485">
                  <c:v>194888.92392456601</c:v>
                </c:pt>
                <c:pt idx="2486">
                  <c:v>194967.31850377942</c:v>
                </c:pt>
                <c:pt idx="2487">
                  <c:v>195045.71308299285</c:v>
                </c:pt>
                <c:pt idx="2488">
                  <c:v>195124.10766220628</c:v>
                </c:pt>
                <c:pt idx="2489">
                  <c:v>195202.50224141969</c:v>
                </c:pt>
                <c:pt idx="2490">
                  <c:v>195280.89682063312</c:v>
                </c:pt>
                <c:pt idx="2491">
                  <c:v>195359.29139984652</c:v>
                </c:pt>
                <c:pt idx="2492">
                  <c:v>195437.68597905996</c:v>
                </c:pt>
                <c:pt idx="2493">
                  <c:v>195516.08055827339</c:v>
                </c:pt>
                <c:pt idx="2494">
                  <c:v>195594.47513748679</c:v>
                </c:pt>
                <c:pt idx="2495">
                  <c:v>195672.86971670022</c:v>
                </c:pt>
                <c:pt idx="2496">
                  <c:v>195751.26429591363</c:v>
                </c:pt>
                <c:pt idx="2497">
                  <c:v>195829.65887512706</c:v>
                </c:pt>
                <c:pt idx="2498">
                  <c:v>195908.05345434049</c:v>
                </c:pt>
                <c:pt idx="2499">
                  <c:v>195986.4480335539</c:v>
                </c:pt>
                <c:pt idx="2500">
                  <c:v>196064.84261276733</c:v>
                </c:pt>
                <c:pt idx="2501">
                  <c:v>196143.23719198073</c:v>
                </c:pt>
                <c:pt idx="2502">
                  <c:v>196221.63177119417</c:v>
                </c:pt>
                <c:pt idx="2503">
                  <c:v>196300.0263504076</c:v>
                </c:pt>
                <c:pt idx="2504">
                  <c:v>196378.420929621</c:v>
                </c:pt>
                <c:pt idx="2505">
                  <c:v>196456.81550883444</c:v>
                </c:pt>
                <c:pt idx="2506">
                  <c:v>196535.21008804784</c:v>
                </c:pt>
                <c:pt idx="2507">
                  <c:v>196613.60466726127</c:v>
                </c:pt>
                <c:pt idx="2508">
                  <c:v>196691.9992464747</c:v>
                </c:pt>
                <c:pt idx="2509">
                  <c:v>196770.39382568811</c:v>
                </c:pt>
                <c:pt idx="2510">
                  <c:v>196848.78840490154</c:v>
                </c:pt>
                <c:pt idx="2511">
                  <c:v>196927.18298411494</c:v>
                </c:pt>
                <c:pt idx="2512">
                  <c:v>197005.57756332838</c:v>
                </c:pt>
                <c:pt idx="2513">
                  <c:v>197083.97214254181</c:v>
                </c:pt>
                <c:pt idx="2514">
                  <c:v>197162.36672175521</c:v>
                </c:pt>
                <c:pt idx="2515">
                  <c:v>197240.76130096865</c:v>
                </c:pt>
                <c:pt idx="2516">
                  <c:v>197319.15588018205</c:v>
                </c:pt>
                <c:pt idx="2517">
                  <c:v>197397.55045939548</c:v>
                </c:pt>
                <c:pt idx="2518">
                  <c:v>197475.94503860892</c:v>
                </c:pt>
                <c:pt idx="2519">
                  <c:v>197554.33961782232</c:v>
                </c:pt>
                <c:pt idx="2520">
                  <c:v>197632.73419703575</c:v>
                </c:pt>
                <c:pt idx="2521">
                  <c:v>197711.12877624916</c:v>
                </c:pt>
                <c:pt idx="2522">
                  <c:v>197789.52335546259</c:v>
                </c:pt>
                <c:pt idx="2523">
                  <c:v>197867.91793467602</c:v>
                </c:pt>
                <c:pt idx="2524">
                  <c:v>197946.31251388942</c:v>
                </c:pt>
                <c:pt idx="2525">
                  <c:v>198024.70709310286</c:v>
                </c:pt>
                <c:pt idx="2526">
                  <c:v>198103.10167231626</c:v>
                </c:pt>
                <c:pt idx="2527">
                  <c:v>198181.49625152969</c:v>
                </c:pt>
                <c:pt idx="2528">
                  <c:v>198259.89083074313</c:v>
                </c:pt>
                <c:pt idx="2529">
                  <c:v>198338.28540995653</c:v>
                </c:pt>
                <c:pt idx="2530">
                  <c:v>198416.67998916996</c:v>
                </c:pt>
                <c:pt idx="2531">
                  <c:v>198495.07456838337</c:v>
                </c:pt>
                <c:pt idx="2532">
                  <c:v>198573.4691475968</c:v>
                </c:pt>
                <c:pt idx="2533">
                  <c:v>198651.86372681023</c:v>
                </c:pt>
                <c:pt idx="2534">
                  <c:v>198730.25830602364</c:v>
                </c:pt>
                <c:pt idx="2535">
                  <c:v>198808.65288523707</c:v>
                </c:pt>
                <c:pt idx="2536">
                  <c:v>198887.04746445047</c:v>
                </c:pt>
                <c:pt idx="2537">
                  <c:v>198965.44204366393</c:v>
                </c:pt>
                <c:pt idx="2538">
                  <c:v>199043.83662287737</c:v>
                </c:pt>
                <c:pt idx="2539">
                  <c:v>199122.23120209074</c:v>
                </c:pt>
                <c:pt idx="2540">
                  <c:v>199200.62578130417</c:v>
                </c:pt>
                <c:pt idx="2541">
                  <c:v>199279.02036051758</c:v>
                </c:pt>
                <c:pt idx="2542">
                  <c:v>199357.41493973101</c:v>
                </c:pt>
                <c:pt idx="2543">
                  <c:v>199435.80951894444</c:v>
                </c:pt>
                <c:pt idx="2544">
                  <c:v>199514.20409815785</c:v>
                </c:pt>
                <c:pt idx="2545">
                  <c:v>199592.59867737128</c:v>
                </c:pt>
                <c:pt idx="2546">
                  <c:v>199670.99325658468</c:v>
                </c:pt>
                <c:pt idx="2547">
                  <c:v>199749.38783579812</c:v>
                </c:pt>
                <c:pt idx="2548">
                  <c:v>199827.78241501155</c:v>
                </c:pt>
                <c:pt idx="2549">
                  <c:v>199906.17699422495</c:v>
                </c:pt>
                <c:pt idx="2550">
                  <c:v>199984.57157343838</c:v>
                </c:pt>
                <c:pt idx="2551">
                  <c:v>200062.96615265179</c:v>
                </c:pt>
                <c:pt idx="2552">
                  <c:v>200141.36073186522</c:v>
                </c:pt>
                <c:pt idx="2553">
                  <c:v>200219.75531107865</c:v>
                </c:pt>
                <c:pt idx="2554">
                  <c:v>200298.14989029212</c:v>
                </c:pt>
                <c:pt idx="2555">
                  <c:v>200376.54446950552</c:v>
                </c:pt>
                <c:pt idx="2556">
                  <c:v>200454.93904871895</c:v>
                </c:pt>
                <c:pt idx="2557">
                  <c:v>200533.33362793238</c:v>
                </c:pt>
                <c:pt idx="2558">
                  <c:v>200611.72820714579</c:v>
                </c:pt>
                <c:pt idx="2559">
                  <c:v>200690.12278635922</c:v>
                </c:pt>
                <c:pt idx="2560">
                  <c:v>200768.51736557262</c:v>
                </c:pt>
                <c:pt idx="2561">
                  <c:v>200846.91194478606</c:v>
                </c:pt>
                <c:pt idx="2562">
                  <c:v>200925.30652399949</c:v>
                </c:pt>
                <c:pt idx="2563">
                  <c:v>201003.70110321289</c:v>
                </c:pt>
                <c:pt idx="2564">
                  <c:v>201082.09568242627</c:v>
                </c:pt>
                <c:pt idx="2565">
                  <c:v>201160.4902616397</c:v>
                </c:pt>
                <c:pt idx="2566">
                  <c:v>201238.88484085313</c:v>
                </c:pt>
                <c:pt idx="2567">
                  <c:v>201317.27942006654</c:v>
                </c:pt>
                <c:pt idx="2568">
                  <c:v>201395.67399927997</c:v>
                </c:pt>
                <c:pt idx="2569">
                  <c:v>201474.06857849337</c:v>
                </c:pt>
                <c:pt idx="2570">
                  <c:v>201552.46315770681</c:v>
                </c:pt>
                <c:pt idx="2571">
                  <c:v>201630.85773692027</c:v>
                </c:pt>
                <c:pt idx="2572">
                  <c:v>201709.2523161337</c:v>
                </c:pt>
                <c:pt idx="2573">
                  <c:v>201787.6468953471</c:v>
                </c:pt>
                <c:pt idx="2574">
                  <c:v>201866.04147456054</c:v>
                </c:pt>
                <c:pt idx="2575">
                  <c:v>201944.43605377394</c:v>
                </c:pt>
                <c:pt idx="2576">
                  <c:v>202022.83063298737</c:v>
                </c:pt>
                <c:pt idx="2577">
                  <c:v>202101.22521220081</c:v>
                </c:pt>
                <c:pt idx="2578">
                  <c:v>202179.61979141421</c:v>
                </c:pt>
                <c:pt idx="2579">
                  <c:v>202258.01437062764</c:v>
                </c:pt>
                <c:pt idx="2580">
                  <c:v>202336.40894984105</c:v>
                </c:pt>
                <c:pt idx="2581">
                  <c:v>202414.80352905448</c:v>
                </c:pt>
                <c:pt idx="2582">
                  <c:v>202493.19810826791</c:v>
                </c:pt>
                <c:pt idx="2583">
                  <c:v>202571.59268748132</c:v>
                </c:pt>
                <c:pt idx="2584">
                  <c:v>202649.98726669475</c:v>
                </c:pt>
                <c:pt idx="2585">
                  <c:v>202728.38184590815</c:v>
                </c:pt>
                <c:pt idx="2586">
                  <c:v>202806.77642512158</c:v>
                </c:pt>
                <c:pt idx="2587">
                  <c:v>202885.17100433502</c:v>
                </c:pt>
                <c:pt idx="2588">
                  <c:v>202963.56558354842</c:v>
                </c:pt>
                <c:pt idx="2589">
                  <c:v>203041.96016276185</c:v>
                </c:pt>
                <c:pt idx="2590">
                  <c:v>203120.35474197526</c:v>
                </c:pt>
                <c:pt idx="2591">
                  <c:v>203198.74932118869</c:v>
                </c:pt>
                <c:pt idx="2592">
                  <c:v>203277.14390040212</c:v>
                </c:pt>
                <c:pt idx="2593">
                  <c:v>203355.53847961553</c:v>
                </c:pt>
                <c:pt idx="2594">
                  <c:v>203433.93305882896</c:v>
                </c:pt>
                <c:pt idx="2595">
                  <c:v>203512.32763804236</c:v>
                </c:pt>
                <c:pt idx="2596">
                  <c:v>203590.7222172558</c:v>
                </c:pt>
                <c:pt idx="2597">
                  <c:v>203669.11679646923</c:v>
                </c:pt>
                <c:pt idx="2598">
                  <c:v>203747.51137568263</c:v>
                </c:pt>
                <c:pt idx="2599">
                  <c:v>203825.90595489606</c:v>
                </c:pt>
                <c:pt idx="2600">
                  <c:v>203904.30053410947</c:v>
                </c:pt>
                <c:pt idx="2601">
                  <c:v>203982.6951133229</c:v>
                </c:pt>
                <c:pt idx="2602">
                  <c:v>204061.08969253633</c:v>
                </c:pt>
                <c:pt idx="2603">
                  <c:v>204139.48427174974</c:v>
                </c:pt>
                <c:pt idx="2604">
                  <c:v>204217.87885096317</c:v>
                </c:pt>
                <c:pt idx="2605">
                  <c:v>204296.27343017657</c:v>
                </c:pt>
                <c:pt idx="2606">
                  <c:v>204374.66800939001</c:v>
                </c:pt>
                <c:pt idx="2607">
                  <c:v>204453.06258860344</c:v>
                </c:pt>
                <c:pt idx="2608">
                  <c:v>204531.45716781684</c:v>
                </c:pt>
                <c:pt idx="2609">
                  <c:v>204609.85174703028</c:v>
                </c:pt>
                <c:pt idx="2610">
                  <c:v>204688.24632624368</c:v>
                </c:pt>
                <c:pt idx="2611">
                  <c:v>204766.64090545711</c:v>
                </c:pt>
                <c:pt idx="2612">
                  <c:v>204845.03548467054</c:v>
                </c:pt>
                <c:pt idx="2613">
                  <c:v>204923.43006388395</c:v>
                </c:pt>
                <c:pt idx="2614">
                  <c:v>205001.82464309738</c:v>
                </c:pt>
                <c:pt idx="2615">
                  <c:v>205080.21922231078</c:v>
                </c:pt>
                <c:pt idx="2616">
                  <c:v>205158.61380152422</c:v>
                </c:pt>
                <c:pt idx="2617">
                  <c:v>205237.00838073765</c:v>
                </c:pt>
                <c:pt idx="2618">
                  <c:v>205315.40295995105</c:v>
                </c:pt>
                <c:pt idx="2619">
                  <c:v>205393.79753916449</c:v>
                </c:pt>
                <c:pt idx="2620">
                  <c:v>205472.19211837789</c:v>
                </c:pt>
                <c:pt idx="2621">
                  <c:v>205550.58669759132</c:v>
                </c:pt>
                <c:pt idx="2622">
                  <c:v>205628.98127680476</c:v>
                </c:pt>
                <c:pt idx="2623">
                  <c:v>205707.37585601816</c:v>
                </c:pt>
                <c:pt idx="2624">
                  <c:v>205785.77043523159</c:v>
                </c:pt>
                <c:pt idx="2625">
                  <c:v>205864.165014445</c:v>
                </c:pt>
                <c:pt idx="2626">
                  <c:v>205942.55959365843</c:v>
                </c:pt>
                <c:pt idx="2627">
                  <c:v>206020.95417287186</c:v>
                </c:pt>
                <c:pt idx="2628">
                  <c:v>206099.34875208527</c:v>
                </c:pt>
                <c:pt idx="2629">
                  <c:v>206177.7433312987</c:v>
                </c:pt>
                <c:pt idx="2630">
                  <c:v>206256.1379105121</c:v>
                </c:pt>
                <c:pt idx="2631">
                  <c:v>206334.53248972553</c:v>
                </c:pt>
                <c:pt idx="2632">
                  <c:v>206412.92706893897</c:v>
                </c:pt>
                <c:pt idx="2633">
                  <c:v>206491.32164815237</c:v>
                </c:pt>
                <c:pt idx="2634">
                  <c:v>206569.7162273658</c:v>
                </c:pt>
                <c:pt idx="2635">
                  <c:v>206648.11080657921</c:v>
                </c:pt>
                <c:pt idx="2636">
                  <c:v>206726.50538579264</c:v>
                </c:pt>
                <c:pt idx="2637">
                  <c:v>206804.89996500607</c:v>
                </c:pt>
                <c:pt idx="2638">
                  <c:v>206883.29454421948</c:v>
                </c:pt>
                <c:pt idx="2639">
                  <c:v>206961.68912343294</c:v>
                </c:pt>
                <c:pt idx="2640">
                  <c:v>207040.08370264637</c:v>
                </c:pt>
                <c:pt idx="2641">
                  <c:v>207118.47828185977</c:v>
                </c:pt>
                <c:pt idx="2642">
                  <c:v>207196.87286107321</c:v>
                </c:pt>
                <c:pt idx="2643">
                  <c:v>207275.26744028664</c:v>
                </c:pt>
                <c:pt idx="2644">
                  <c:v>207353.66201950004</c:v>
                </c:pt>
                <c:pt idx="2645">
                  <c:v>207432.05659871348</c:v>
                </c:pt>
                <c:pt idx="2646">
                  <c:v>207510.45117792688</c:v>
                </c:pt>
                <c:pt idx="2647">
                  <c:v>207588.84575714028</c:v>
                </c:pt>
                <c:pt idx="2648">
                  <c:v>207667.24033635369</c:v>
                </c:pt>
                <c:pt idx="2649">
                  <c:v>207745.63491556712</c:v>
                </c:pt>
                <c:pt idx="2650">
                  <c:v>207824.02949478052</c:v>
                </c:pt>
                <c:pt idx="2651">
                  <c:v>207902.42407399396</c:v>
                </c:pt>
                <c:pt idx="2652">
                  <c:v>207980.81865320739</c:v>
                </c:pt>
                <c:pt idx="2653">
                  <c:v>208059.21323242079</c:v>
                </c:pt>
                <c:pt idx="2654">
                  <c:v>208137.60781163423</c:v>
                </c:pt>
                <c:pt idx="2655">
                  <c:v>208216.00239084763</c:v>
                </c:pt>
                <c:pt idx="2656">
                  <c:v>208294.39697006109</c:v>
                </c:pt>
                <c:pt idx="2657">
                  <c:v>208372.79154927452</c:v>
                </c:pt>
                <c:pt idx="2658">
                  <c:v>208451.18612848796</c:v>
                </c:pt>
                <c:pt idx="2659">
                  <c:v>208529.58070770136</c:v>
                </c:pt>
                <c:pt idx="2660">
                  <c:v>208607.97528691479</c:v>
                </c:pt>
                <c:pt idx="2661">
                  <c:v>208686.3698661282</c:v>
                </c:pt>
                <c:pt idx="2662">
                  <c:v>208764.76444534163</c:v>
                </c:pt>
                <c:pt idx="2663">
                  <c:v>208843.15902455506</c:v>
                </c:pt>
                <c:pt idx="2664">
                  <c:v>208921.55360376847</c:v>
                </c:pt>
                <c:pt idx="2665">
                  <c:v>208999.9481829819</c:v>
                </c:pt>
                <c:pt idx="2666">
                  <c:v>209078.3427621953</c:v>
                </c:pt>
                <c:pt idx="2667">
                  <c:v>209156.73734140873</c:v>
                </c:pt>
                <c:pt idx="2668">
                  <c:v>209235.13192062217</c:v>
                </c:pt>
                <c:pt idx="2669">
                  <c:v>209313.52649983557</c:v>
                </c:pt>
                <c:pt idx="2670">
                  <c:v>209391.921079049</c:v>
                </c:pt>
                <c:pt idx="2671">
                  <c:v>209470.31565826241</c:v>
                </c:pt>
                <c:pt idx="2672">
                  <c:v>209548.71023747581</c:v>
                </c:pt>
                <c:pt idx="2673">
                  <c:v>209627.10481668927</c:v>
                </c:pt>
                <c:pt idx="2674">
                  <c:v>209705.49939590268</c:v>
                </c:pt>
                <c:pt idx="2675">
                  <c:v>209783.89397511611</c:v>
                </c:pt>
                <c:pt idx="2676">
                  <c:v>209862.28855432951</c:v>
                </c:pt>
                <c:pt idx="2677">
                  <c:v>209940.68313354295</c:v>
                </c:pt>
                <c:pt idx="2678">
                  <c:v>210019.07771275638</c:v>
                </c:pt>
                <c:pt idx="2679">
                  <c:v>210097.47229196978</c:v>
                </c:pt>
                <c:pt idx="2680">
                  <c:v>210175.86687118321</c:v>
                </c:pt>
                <c:pt idx="2681">
                  <c:v>210254.26145039662</c:v>
                </c:pt>
                <c:pt idx="2682">
                  <c:v>210332.65602961005</c:v>
                </c:pt>
                <c:pt idx="2683">
                  <c:v>210411.05060882348</c:v>
                </c:pt>
                <c:pt idx="2684">
                  <c:v>210489.44518803689</c:v>
                </c:pt>
                <c:pt idx="2685">
                  <c:v>210567.83976725032</c:v>
                </c:pt>
                <c:pt idx="2686">
                  <c:v>210646.23434646372</c:v>
                </c:pt>
                <c:pt idx="2687">
                  <c:v>210724.62892567716</c:v>
                </c:pt>
                <c:pt idx="2688">
                  <c:v>210803.02350489059</c:v>
                </c:pt>
                <c:pt idx="2689">
                  <c:v>210881.41808410399</c:v>
                </c:pt>
                <c:pt idx="2690">
                  <c:v>210959.81266331743</c:v>
                </c:pt>
                <c:pt idx="2691">
                  <c:v>211038.20724253083</c:v>
                </c:pt>
                <c:pt idx="2692">
                  <c:v>211116.60182174426</c:v>
                </c:pt>
                <c:pt idx="2693">
                  <c:v>211194.99640095769</c:v>
                </c:pt>
                <c:pt idx="2694">
                  <c:v>211273.3909801711</c:v>
                </c:pt>
                <c:pt idx="2695">
                  <c:v>211351.78555938453</c:v>
                </c:pt>
                <c:pt idx="2696">
                  <c:v>211430.18013859793</c:v>
                </c:pt>
                <c:pt idx="2697">
                  <c:v>211508.57471781137</c:v>
                </c:pt>
                <c:pt idx="2698">
                  <c:v>211586.9692970248</c:v>
                </c:pt>
                <c:pt idx="2699">
                  <c:v>211665.3638762382</c:v>
                </c:pt>
                <c:pt idx="2700">
                  <c:v>211743.75845545164</c:v>
                </c:pt>
                <c:pt idx="2701">
                  <c:v>211822.15303466504</c:v>
                </c:pt>
                <c:pt idx="2702">
                  <c:v>211900.54761387847</c:v>
                </c:pt>
                <c:pt idx="2703">
                  <c:v>211978.94219309191</c:v>
                </c:pt>
                <c:pt idx="2704">
                  <c:v>212057.33677230531</c:v>
                </c:pt>
                <c:pt idx="2705">
                  <c:v>212135.73135151874</c:v>
                </c:pt>
                <c:pt idx="2706">
                  <c:v>212214.12593073215</c:v>
                </c:pt>
                <c:pt idx="2707">
                  <c:v>212292.52050994558</c:v>
                </c:pt>
                <c:pt idx="2708">
                  <c:v>212370.91508915901</c:v>
                </c:pt>
                <c:pt idx="2709">
                  <c:v>212449.30966837241</c:v>
                </c:pt>
                <c:pt idx="2710">
                  <c:v>212527.70424758585</c:v>
                </c:pt>
                <c:pt idx="2711">
                  <c:v>212606.09882679925</c:v>
                </c:pt>
                <c:pt idx="2712">
                  <c:v>212684.49340601268</c:v>
                </c:pt>
                <c:pt idx="2713">
                  <c:v>212762.88798522612</c:v>
                </c:pt>
                <c:pt idx="2714">
                  <c:v>212841.28256443952</c:v>
                </c:pt>
                <c:pt idx="2715">
                  <c:v>212919.67714365295</c:v>
                </c:pt>
                <c:pt idx="2716">
                  <c:v>212998.07172286636</c:v>
                </c:pt>
                <c:pt idx="2717">
                  <c:v>213076.46630207979</c:v>
                </c:pt>
                <c:pt idx="2718">
                  <c:v>213154.86088129322</c:v>
                </c:pt>
                <c:pt idx="2719">
                  <c:v>213233.25546050663</c:v>
                </c:pt>
                <c:pt idx="2720">
                  <c:v>213311.65003972006</c:v>
                </c:pt>
                <c:pt idx="2721">
                  <c:v>213390.04461893346</c:v>
                </c:pt>
                <c:pt idx="2722">
                  <c:v>213468.43919814689</c:v>
                </c:pt>
                <c:pt idx="2723">
                  <c:v>213546.83377736033</c:v>
                </c:pt>
                <c:pt idx="2724">
                  <c:v>213625.22835657379</c:v>
                </c:pt>
                <c:pt idx="2725">
                  <c:v>213703.62293578719</c:v>
                </c:pt>
                <c:pt idx="2726">
                  <c:v>213782.01751500063</c:v>
                </c:pt>
                <c:pt idx="2727">
                  <c:v>213860.41209421403</c:v>
                </c:pt>
                <c:pt idx="2728">
                  <c:v>213938.80667342746</c:v>
                </c:pt>
                <c:pt idx="2729">
                  <c:v>214017.20125264089</c:v>
                </c:pt>
                <c:pt idx="2730">
                  <c:v>214095.59583185427</c:v>
                </c:pt>
                <c:pt idx="2731">
                  <c:v>214173.99041106767</c:v>
                </c:pt>
                <c:pt idx="2732">
                  <c:v>214252.38499028111</c:v>
                </c:pt>
                <c:pt idx="2733">
                  <c:v>214330.77956949454</c:v>
                </c:pt>
                <c:pt idx="2734">
                  <c:v>214409.17414870794</c:v>
                </c:pt>
                <c:pt idx="2735">
                  <c:v>214487.56872792137</c:v>
                </c:pt>
                <c:pt idx="2736">
                  <c:v>214565.96330713478</c:v>
                </c:pt>
                <c:pt idx="2737">
                  <c:v>214644.35788634821</c:v>
                </c:pt>
                <c:pt idx="2738">
                  <c:v>214722.75246556164</c:v>
                </c:pt>
                <c:pt idx="2739">
                  <c:v>214801.14704477505</c:v>
                </c:pt>
                <c:pt idx="2740">
                  <c:v>214879.54162398848</c:v>
                </c:pt>
                <c:pt idx="2741">
                  <c:v>214957.93620320194</c:v>
                </c:pt>
                <c:pt idx="2742">
                  <c:v>215036.33078241535</c:v>
                </c:pt>
                <c:pt idx="2743">
                  <c:v>215114.72536162878</c:v>
                </c:pt>
                <c:pt idx="2744">
                  <c:v>215193.11994084221</c:v>
                </c:pt>
                <c:pt idx="2745">
                  <c:v>215271.51452005561</c:v>
                </c:pt>
                <c:pt idx="2746">
                  <c:v>215349.90909926905</c:v>
                </c:pt>
                <c:pt idx="2747">
                  <c:v>215428.30367848245</c:v>
                </c:pt>
                <c:pt idx="2748">
                  <c:v>215506.69825769588</c:v>
                </c:pt>
                <c:pt idx="2749">
                  <c:v>215585.09283690932</c:v>
                </c:pt>
                <c:pt idx="2750">
                  <c:v>215663.48741612272</c:v>
                </c:pt>
                <c:pt idx="2751">
                  <c:v>215741.88199533615</c:v>
                </c:pt>
                <c:pt idx="2752">
                  <c:v>215820.27657454956</c:v>
                </c:pt>
                <c:pt idx="2753">
                  <c:v>215898.67115376299</c:v>
                </c:pt>
                <c:pt idx="2754">
                  <c:v>215977.06573297642</c:v>
                </c:pt>
                <c:pt idx="2755">
                  <c:v>216055.4603121898</c:v>
                </c:pt>
                <c:pt idx="2756">
                  <c:v>216133.8548914032</c:v>
                </c:pt>
                <c:pt idx="2757">
                  <c:v>216212.24947061663</c:v>
                </c:pt>
                <c:pt idx="2758">
                  <c:v>216290.64404983009</c:v>
                </c:pt>
                <c:pt idx="2759">
                  <c:v>216369.03862904353</c:v>
                </c:pt>
                <c:pt idx="2760">
                  <c:v>216447.43320825693</c:v>
                </c:pt>
                <c:pt idx="2761">
                  <c:v>216525.82778747036</c:v>
                </c:pt>
                <c:pt idx="2762">
                  <c:v>216604.2223666838</c:v>
                </c:pt>
                <c:pt idx="2763">
                  <c:v>216682.6169458972</c:v>
                </c:pt>
                <c:pt idx="2764">
                  <c:v>216761.01152511063</c:v>
                </c:pt>
                <c:pt idx="2765">
                  <c:v>216839.40610432404</c:v>
                </c:pt>
                <c:pt idx="2766">
                  <c:v>216917.80068353747</c:v>
                </c:pt>
                <c:pt idx="2767">
                  <c:v>216996.1952627509</c:v>
                </c:pt>
                <c:pt idx="2768">
                  <c:v>217074.58984196431</c:v>
                </c:pt>
                <c:pt idx="2769">
                  <c:v>217152.98442117774</c:v>
                </c:pt>
                <c:pt idx="2770">
                  <c:v>217231.37900039114</c:v>
                </c:pt>
                <c:pt idx="2771">
                  <c:v>217309.77357960457</c:v>
                </c:pt>
                <c:pt idx="2772">
                  <c:v>217388.16815881801</c:v>
                </c:pt>
                <c:pt idx="2773">
                  <c:v>217466.56273803141</c:v>
                </c:pt>
                <c:pt idx="2774">
                  <c:v>217544.95731724484</c:v>
                </c:pt>
                <c:pt idx="2775">
                  <c:v>217623.35189645825</c:v>
                </c:pt>
                <c:pt idx="2776">
                  <c:v>217701.74647567168</c:v>
                </c:pt>
                <c:pt idx="2777">
                  <c:v>217780.14105488511</c:v>
                </c:pt>
                <c:pt idx="2778">
                  <c:v>217858.53563409852</c:v>
                </c:pt>
                <c:pt idx="2779">
                  <c:v>217936.93021331195</c:v>
                </c:pt>
                <c:pt idx="2780">
                  <c:v>218015.32479252535</c:v>
                </c:pt>
                <c:pt idx="2781">
                  <c:v>218093.71937173879</c:v>
                </c:pt>
                <c:pt idx="2782">
                  <c:v>218172.11395095222</c:v>
                </c:pt>
                <c:pt idx="2783">
                  <c:v>218250.50853016562</c:v>
                </c:pt>
                <c:pt idx="2784">
                  <c:v>218328.90310937905</c:v>
                </c:pt>
                <c:pt idx="2785">
                  <c:v>218407.29768859246</c:v>
                </c:pt>
                <c:pt idx="2786">
                  <c:v>218485.69226780589</c:v>
                </c:pt>
                <c:pt idx="2787">
                  <c:v>218564.08684701932</c:v>
                </c:pt>
                <c:pt idx="2788">
                  <c:v>218642.48142623273</c:v>
                </c:pt>
                <c:pt idx="2789">
                  <c:v>218720.87600544616</c:v>
                </c:pt>
                <c:pt idx="2790">
                  <c:v>218799.27058465956</c:v>
                </c:pt>
                <c:pt idx="2791">
                  <c:v>218877.665163873</c:v>
                </c:pt>
                <c:pt idx="2792">
                  <c:v>218956.05974308643</c:v>
                </c:pt>
                <c:pt idx="2793">
                  <c:v>219034.45432229983</c:v>
                </c:pt>
                <c:pt idx="2794">
                  <c:v>219112.84890151327</c:v>
                </c:pt>
                <c:pt idx="2795">
                  <c:v>219191.24348072667</c:v>
                </c:pt>
                <c:pt idx="2796">
                  <c:v>219269.6380599401</c:v>
                </c:pt>
                <c:pt idx="2797">
                  <c:v>219348.03263915353</c:v>
                </c:pt>
                <c:pt idx="2798">
                  <c:v>219426.42721836694</c:v>
                </c:pt>
                <c:pt idx="2799">
                  <c:v>219504.82179758037</c:v>
                </c:pt>
                <c:pt idx="2800">
                  <c:v>219583.21637679377</c:v>
                </c:pt>
                <c:pt idx="2801">
                  <c:v>219661.61095600724</c:v>
                </c:pt>
                <c:pt idx="2802">
                  <c:v>219740.00553522064</c:v>
                </c:pt>
                <c:pt idx="2803">
                  <c:v>219818.4001144341</c:v>
                </c:pt>
                <c:pt idx="2804">
                  <c:v>219896.79469364748</c:v>
                </c:pt>
                <c:pt idx="2805">
                  <c:v>219975.18927286094</c:v>
                </c:pt>
                <c:pt idx="2806">
                  <c:v>220053.58385207431</c:v>
                </c:pt>
                <c:pt idx="2807">
                  <c:v>220131.97843128777</c:v>
                </c:pt>
                <c:pt idx="2808">
                  <c:v>220210.37301050115</c:v>
                </c:pt>
                <c:pt idx="2809">
                  <c:v>220288.76758971461</c:v>
                </c:pt>
                <c:pt idx="2810">
                  <c:v>220367.16216892799</c:v>
                </c:pt>
                <c:pt idx="2811">
                  <c:v>220445.55674814145</c:v>
                </c:pt>
                <c:pt idx="2812">
                  <c:v>220523.95132735485</c:v>
                </c:pt>
                <c:pt idx="2813">
                  <c:v>220602.34590656825</c:v>
                </c:pt>
                <c:pt idx="2814">
                  <c:v>220680.74048578169</c:v>
                </c:pt>
                <c:pt idx="2815">
                  <c:v>220759.13506499509</c:v>
                </c:pt>
                <c:pt idx="2816">
                  <c:v>220837.52964420852</c:v>
                </c:pt>
                <c:pt idx="2817">
                  <c:v>220915.92422342196</c:v>
                </c:pt>
                <c:pt idx="2818">
                  <c:v>220994.31880263542</c:v>
                </c:pt>
                <c:pt idx="2819">
                  <c:v>221072.71338184879</c:v>
                </c:pt>
                <c:pt idx="2820">
                  <c:v>221151.10796106225</c:v>
                </c:pt>
                <c:pt idx="2821">
                  <c:v>221229.50254027563</c:v>
                </c:pt>
                <c:pt idx="2822">
                  <c:v>221307.89711948909</c:v>
                </c:pt>
                <c:pt idx="2823">
                  <c:v>221386.29169870247</c:v>
                </c:pt>
                <c:pt idx="2824">
                  <c:v>221464.68627791593</c:v>
                </c:pt>
                <c:pt idx="2825">
                  <c:v>221543.0808571293</c:v>
                </c:pt>
                <c:pt idx="2826">
                  <c:v>221621.47543634276</c:v>
                </c:pt>
                <c:pt idx="2827">
                  <c:v>221699.87001555617</c:v>
                </c:pt>
                <c:pt idx="2828">
                  <c:v>221778.26459476963</c:v>
                </c:pt>
                <c:pt idx="2829">
                  <c:v>221856.659173983</c:v>
                </c:pt>
                <c:pt idx="2830">
                  <c:v>221935.05375319647</c:v>
                </c:pt>
                <c:pt idx="2831">
                  <c:v>222013.44833240984</c:v>
                </c:pt>
                <c:pt idx="2832">
                  <c:v>222091.8429116233</c:v>
                </c:pt>
                <c:pt idx="2833">
                  <c:v>222170.23749083668</c:v>
                </c:pt>
                <c:pt idx="2834">
                  <c:v>222248.63207005014</c:v>
                </c:pt>
                <c:pt idx="2835">
                  <c:v>222327.02664926357</c:v>
                </c:pt>
                <c:pt idx="2836">
                  <c:v>222405.42122847697</c:v>
                </c:pt>
                <c:pt idx="2837">
                  <c:v>222483.81580769041</c:v>
                </c:pt>
                <c:pt idx="2838">
                  <c:v>222562.21038690378</c:v>
                </c:pt>
                <c:pt idx="2839">
                  <c:v>222640.60496611724</c:v>
                </c:pt>
                <c:pt idx="2840">
                  <c:v>222718.99954533062</c:v>
                </c:pt>
                <c:pt idx="2841">
                  <c:v>222797.39412454408</c:v>
                </c:pt>
                <c:pt idx="2842">
                  <c:v>222875.78870375748</c:v>
                </c:pt>
                <c:pt idx="2843">
                  <c:v>222954.18328297095</c:v>
                </c:pt>
                <c:pt idx="2844">
                  <c:v>223032.57786218432</c:v>
                </c:pt>
                <c:pt idx="2845">
                  <c:v>223110.97244139778</c:v>
                </c:pt>
                <c:pt idx="2846">
                  <c:v>223189.36702061116</c:v>
                </c:pt>
                <c:pt idx="2847">
                  <c:v>223267.76159982462</c:v>
                </c:pt>
                <c:pt idx="2848">
                  <c:v>223346.15617903799</c:v>
                </c:pt>
                <c:pt idx="2849">
                  <c:v>223424.55075825145</c:v>
                </c:pt>
                <c:pt idx="2850">
                  <c:v>223502.94533746483</c:v>
                </c:pt>
                <c:pt idx="2851">
                  <c:v>223581.33991667829</c:v>
                </c:pt>
                <c:pt idx="2852">
                  <c:v>223659.73449589172</c:v>
                </c:pt>
                <c:pt idx="2853">
                  <c:v>223738.12907510516</c:v>
                </c:pt>
                <c:pt idx="2854">
                  <c:v>223816.52365431856</c:v>
                </c:pt>
                <c:pt idx="2855">
                  <c:v>223894.91823353199</c:v>
                </c:pt>
                <c:pt idx="2856">
                  <c:v>223973.3128127454</c:v>
                </c:pt>
                <c:pt idx="2857">
                  <c:v>224051.70739195883</c:v>
                </c:pt>
                <c:pt idx="2858">
                  <c:v>224130.10197117226</c:v>
                </c:pt>
                <c:pt idx="2859">
                  <c:v>224208.49655038567</c:v>
                </c:pt>
                <c:pt idx="2860">
                  <c:v>224286.8911295991</c:v>
                </c:pt>
                <c:pt idx="2861">
                  <c:v>224365.2857088125</c:v>
                </c:pt>
                <c:pt idx="2862">
                  <c:v>224443.68028802593</c:v>
                </c:pt>
                <c:pt idx="2863">
                  <c:v>224522.07486723931</c:v>
                </c:pt>
                <c:pt idx="2864">
                  <c:v>224600.46944645277</c:v>
                </c:pt>
                <c:pt idx="2865">
                  <c:v>224678.86402566615</c:v>
                </c:pt>
                <c:pt idx="2866">
                  <c:v>224757.25860487961</c:v>
                </c:pt>
                <c:pt idx="2867">
                  <c:v>224835.65318409301</c:v>
                </c:pt>
                <c:pt idx="2868">
                  <c:v>224914.04776330647</c:v>
                </c:pt>
                <c:pt idx="2869">
                  <c:v>224992.44234251993</c:v>
                </c:pt>
                <c:pt idx="2870">
                  <c:v>225070.83692173331</c:v>
                </c:pt>
                <c:pt idx="2871">
                  <c:v>225149.23150094671</c:v>
                </c:pt>
                <c:pt idx="2872">
                  <c:v>225227.62608016015</c:v>
                </c:pt>
                <c:pt idx="2873">
                  <c:v>225306.02065937358</c:v>
                </c:pt>
                <c:pt idx="2874">
                  <c:v>225384.41523858698</c:v>
                </c:pt>
                <c:pt idx="2875">
                  <c:v>225462.80981780041</c:v>
                </c:pt>
                <c:pt idx="2876">
                  <c:v>225541.20439701382</c:v>
                </c:pt>
                <c:pt idx="2877">
                  <c:v>225619.59897622725</c:v>
                </c:pt>
                <c:pt idx="2878">
                  <c:v>225697.99355544068</c:v>
                </c:pt>
                <c:pt idx="2879">
                  <c:v>225776.38813465409</c:v>
                </c:pt>
                <c:pt idx="2880">
                  <c:v>225854.78271386752</c:v>
                </c:pt>
                <c:pt idx="2881">
                  <c:v>225933.17729308092</c:v>
                </c:pt>
                <c:pt idx="2882">
                  <c:v>226011.57187229436</c:v>
                </c:pt>
                <c:pt idx="2883">
                  <c:v>226089.96645150779</c:v>
                </c:pt>
                <c:pt idx="2884">
                  <c:v>226168.36103072119</c:v>
                </c:pt>
                <c:pt idx="2885">
                  <c:v>226246.75560993463</c:v>
                </c:pt>
                <c:pt idx="2886">
                  <c:v>226325.15018914809</c:v>
                </c:pt>
                <c:pt idx="2887">
                  <c:v>226403.54476836146</c:v>
                </c:pt>
                <c:pt idx="2888">
                  <c:v>226481.93934757492</c:v>
                </c:pt>
                <c:pt idx="2889">
                  <c:v>226560.3339267883</c:v>
                </c:pt>
                <c:pt idx="2890">
                  <c:v>226638.72850600176</c:v>
                </c:pt>
                <c:pt idx="2891">
                  <c:v>226717.12308521513</c:v>
                </c:pt>
                <c:pt idx="2892">
                  <c:v>226795.5176644286</c:v>
                </c:pt>
                <c:pt idx="2893">
                  <c:v>226873.912243642</c:v>
                </c:pt>
                <c:pt idx="2894">
                  <c:v>226952.30682285546</c:v>
                </c:pt>
                <c:pt idx="2895">
                  <c:v>227030.70140206884</c:v>
                </c:pt>
                <c:pt idx="2896">
                  <c:v>227109.09598128224</c:v>
                </c:pt>
                <c:pt idx="2897">
                  <c:v>227187.49056049567</c:v>
                </c:pt>
                <c:pt idx="2898">
                  <c:v>227265.88513970911</c:v>
                </c:pt>
                <c:pt idx="2899">
                  <c:v>227344.27971892251</c:v>
                </c:pt>
                <c:pt idx="2900">
                  <c:v>227422.67429813594</c:v>
                </c:pt>
                <c:pt idx="2901">
                  <c:v>227501.06887734935</c:v>
                </c:pt>
                <c:pt idx="2902">
                  <c:v>227579.46345656278</c:v>
                </c:pt>
                <c:pt idx="2903">
                  <c:v>227657.85803577624</c:v>
                </c:pt>
                <c:pt idx="2904">
                  <c:v>227736.25261498961</c:v>
                </c:pt>
                <c:pt idx="2905">
                  <c:v>227814.64719420308</c:v>
                </c:pt>
                <c:pt idx="2906">
                  <c:v>227893.04177341645</c:v>
                </c:pt>
                <c:pt idx="2907">
                  <c:v>227971.43635262991</c:v>
                </c:pt>
                <c:pt idx="2908">
                  <c:v>228049.83093184332</c:v>
                </c:pt>
                <c:pt idx="2909">
                  <c:v>228128.22551105678</c:v>
                </c:pt>
                <c:pt idx="2910">
                  <c:v>228206.62009027015</c:v>
                </c:pt>
                <c:pt idx="2911">
                  <c:v>228285.01466948361</c:v>
                </c:pt>
                <c:pt idx="2912">
                  <c:v>228363.40924869699</c:v>
                </c:pt>
                <c:pt idx="2913">
                  <c:v>228441.80382791045</c:v>
                </c:pt>
                <c:pt idx="2914">
                  <c:v>228520.19840712383</c:v>
                </c:pt>
                <c:pt idx="2915">
                  <c:v>228598.59298633729</c:v>
                </c:pt>
                <c:pt idx="2916">
                  <c:v>228676.98756555066</c:v>
                </c:pt>
                <c:pt idx="2917">
                  <c:v>228755.38214476412</c:v>
                </c:pt>
                <c:pt idx="2918">
                  <c:v>228833.77672397753</c:v>
                </c:pt>
                <c:pt idx="2919">
                  <c:v>228912.17130319099</c:v>
                </c:pt>
                <c:pt idx="2920">
                  <c:v>228990.56588240439</c:v>
                </c:pt>
                <c:pt idx="2921">
                  <c:v>229068.96046161777</c:v>
                </c:pt>
                <c:pt idx="2922">
                  <c:v>229147.35504083123</c:v>
                </c:pt>
                <c:pt idx="2923">
                  <c:v>229225.74962004463</c:v>
                </c:pt>
                <c:pt idx="2924">
                  <c:v>229304.14419925809</c:v>
                </c:pt>
                <c:pt idx="2925">
                  <c:v>229382.53877847147</c:v>
                </c:pt>
                <c:pt idx="2926">
                  <c:v>229460.93335768493</c:v>
                </c:pt>
                <c:pt idx="2927">
                  <c:v>229539.32793689831</c:v>
                </c:pt>
                <c:pt idx="2928">
                  <c:v>229617.72251611177</c:v>
                </c:pt>
                <c:pt idx="2929">
                  <c:v>229696.11709532514</c:v>
                </c:pt>
                <c:pt idx="2930">
                  <c:v>229774.5116745386</c:v>
                </c:pt>
                <c:pt idx="2931">
                  <c:v>229852.90625375198</c:v>
                </c:pt>
                <c:pt idx="2932">
                  <c:v>229931.30083296544</c:v>
                </c:pt>
                <c:pt idx="2933">
                  <c:v>230009.69541217884</c:v>
                </c:pt>
                <c:pt idx="2934">
                  <c:v>230088.08999139231</c:v>
                </c:pt>
                <c:pt idx="2935">
                  <c:v>230166.48457060568</c:v>
                </c:pt>
                <c:pt idx="2936">
                  <c:v>230244.87914981914</c:v>
                </c:pt>
                <c:pt idx="2937">
                  <c:v>230323.27372903255</c:v>
                </c:pt>
                <c:pt idx="2938">
                  <c:v>230401.66830824598</c:v>
                </c:pt>
                <c:pt idx="2939">
                  <c:v>230480.06288745941</c:v>
                </c:pt>
                <c:pt idx="2940">
                  <c:v>230558.45746667281</c:v>
                </c:pt>
                <c:pt idx="2941">
                  <c:v>230636.85204588625</c:v>
                </c:pt>
                <c:pt idx="2942">
                  <c:v>230715.24662509965</c:v>
                </c:pt>
                <c:pt idx="2943">
                  <c:v>230793.64120431308</c:v>
                </c:pt>
                <c:pt idx="2944">
                  <c:v>230872.03578352652</c:v>
                </c:pt>
                <c:pt idx="2945">
                  <c:v>230950.43036273992</c:v>
                </c:pt>
                <c:pt idx="2946">
                  <c:v>231028.82494195329</c:v>
                </c:pt>
                <c:pt idx="2947">
                  <c:v>231107.21952116676</c:v>
                </c:pt>
                <c:pt idx="2948">
                  <c:v>231185.61410038016</c:v>
                </c:pt>
                <c:pt idx="2949">
                  <c:v>231264.00867959362</c:v>
                </c:pt>
                <c:pt idx="2950">
                  <c:v>231342.403258807</c:v>
                </c:pt>
                <c:pt idx="2951">
                  <c:v>231420.79783802046</c:v>
                </c:pt>
                <c:pt idx="2952">
                  <c:v>231499.19241723383</c:v>
                </c:pt>
                <c:pt idx="2953">
                  <c:v>231577.58699644729</c:v>
                </c:pt>
                <c:pt idx="2954">
                  <c:v>231655.98157566073</c:v>
                </c:pt>
                <c:pt idx="2955">
                  <c:v>231734.37615487413</c:v>
                </c:pt>
                <c:pt idx="2956">
                  <c:v>231812.77073408756</c:v>
                </c:pt>
                <c:pt idx="2957">
                  <c:v>231891.16531330097</c:v>
                </c:pt>
                <c:pt idx="2958">
                  <c:v>231969.5598925144</c:v>
                </c:pt>
                <c:pt idx="2959">
                  <c:v>232047.95447172783</c:v>
                </c:pt>
                <c:pt idx="2960">
                  <c:v>232126.34905094124</c:v>
                </c:pt>
                <c:pt idx="2961">
                  <c:v>232204.74363015467</c:v>
                </c:pt>
                <c:pt idx="2962">
                  <c:v>232283.13820936807</c:v>
                </c:pt>
                <c:pt idx="2963">
                  <c:v>232361.53278858151</c:v>
                </c:pt>
                <c:pt idx="2964">
                  <c:v>232439.92736779494</c:v>
                </c:pt>
                <c:pt idx="2965">
                  <c:v>232518.32194700834</c:v>
                </c:pt>
                <c:pt idx="2966">
                  <c:v>232596.71652622177</c:v>
                </c:pt>
                <c:pt idx="2967">
                  <c:v>232675.11110543521</c:v>
                </c:pt>
                <c:pt idx="2968">
                  <c:v>232753.50568464861</c:v>
                </c:pt>
                <c:pt idx="2969">
                  <c:v>232831.90026386204</c:v>
                </c:pt>
                <c:pt idx="2970">
                  <c:v>232910.29484307545</c:v>
                </c:pt>
                <c:pt idx="2971">
                  <c:v>232988.68942228891</c:v>
                </c:pt>
                <c:pt idx="2972">
                  <c:v>233067.08400150231</c:v>
                </c:pt>
                <c:pt idx="2973">
                  <c:v>233145.47858071578</c:v>
                </c:pt>
                <c:pt idx="2974">
                  <c:v>233223.87315992915</c:v>
                </c:pt>
                <c:pt idx="2975">
                  <c:v>233302.26773914261</c:v>
                </c:pt>
                <c:pt idx="2976">
                  <c:v>233380.66231835599</c:v>
                </c:pt>
                <c:pt idx="2977">
                  <c:v>233459.05689756945</c:v>
                </c:pt>
                <c:pt idx="2978">
                  <c:v>233537.45147678282</c:v>
                </c:pt>
                <c:pt idx="2979">
                  <c:v>233615.84605599626</c:v>
                </c:pt>
                <c:pt idx="2980">
                  <c:v>233694.24063520966</c:v>
                </c:pt>
                <c:pt idx="2981">
                  <c:v>233772.63521442309</c:v>
                </c:pt>
                <c:pt idx="2982">
                  <c:v>233851.02979363652</c:v>
                </c:pt>
                <c:pt idx="2983">
                  <c:v>233929.42437284993</c:v>
                </c:pt>
                <c:pt idx="2984">
                  <c:v>234007.81895206336</c:v>
                </c:pt>
                <c:pt idx="2985">
                  <c:v>234086.21353127676</c:v>
                </c:pt>
                <c:pt idx="2986">
                  <c:v>234164.6081104902</c:v>
                </c:pt>
                <c:pt idx="2987">
                  <c:v>234243.00268970363</c:v>
                </c:pt>
                <c:pt idx="2988">
                  <c:v>234321.39726891703</c:v>
                </c:pt>
                <c:pt idx="2989">
                  <c:v>234399.79184813047</c:v>
                </c:pt>
                <c:pt idx="2990">
                  <c:v>234478.18642734393</c:v>
                </c:pt>
                <c:pt idx="2991">
                  <c:v>234556.5810065573</c:v>
                </c:pt>
                <c:pt idx="2992">
                  <c:v>234634.97558577076</c:v>
                </c:pt>
                <c:pt idx="2993">
                  <c:v>234713.37016498414</c:v>
                </c:pt>
                <c:pt idx="2994">
                  <c:v>234791.7647441976</c:v>
                </c:pt>
                <c:pt idx="2995">
                  <c:v>234870.15932341098</c:v>
                </c:pt>
                <c:pt idx="2996">
                  <c:v>234948.55390262444</c:v>
                </c:pt>
                <c:pt idx="2997">
                  <c:v>235026.94848183784</c:v>
                </c:pt>
                <c:pt idx="2998">
                  <c:v>235105.3430610513</c:v>
                </c:pt>
                <c:pt idx="2999">
                  <c:v>235183.73764026468</c:v>
                </c:pt>
                <c:pt idx="3000">
                  <c:v>235262.13221947814</c:v>
                </c:pt>
                <c:pt idx="3001">
                  <c:v>235340.52679869151</c:v>
                </c:pt>
                <c:pt idx="3002">
                  <c:v>235418.92137790498</c:v>
                </c:pt>
                <c:pt idx="3003">
                  <c:v>235497.31595711835</c:v>
                </c:pt>
                <c:pt idx="3004">
                  <c:v>235575.71053633178</c:v>
                </c:pt>
                <c:pt idx="3005">
                  <c:v>235654.10511554519</c:v>
                </c:pt>
                <c:pt idx="3006">
                  <c:v>235732.49969475862</c:v>
                </c:pt>
                <c:pt idx="3007">
                  <c:v>235810.89427397208</c:v>
                </c:pt>
                <c:pt idx="3008">
                  <c:v>235889.28885318546</c:v>
                </c:pt>
                <c:pt idx="3009">
                  <c:v>235967.68343239892</c:v>
                </c:pt>
                <c:pt idx="3010">
                  <c:v>236046.07801161229</c:v>
                </c:pt>
                <c:pt idx="3011">
                  <c:v>236124.47259082575</c:v>
                </c:pt>
                <c:pt idx="3012">
                  <c:v>236202.86717003916</c:v>
                </c:pt>
                <c:pt idx="3013">
                  <c:v>236281.26174925262</c:v>
                </c:pt>
                <c:pt idx="3014">
                  <c:v>236359.65632846599</c:v>
                </c:pt>
                <c:pt idx="3015">
                  <c:v>236438.05090767946</c:v>
                </c:pt>
                <c:pt idx="3016">
                  <c:v>236516.44548689283</c:v>
                </c:pt>
                <c:pt idx="3017">
                  <c:v>236594.84006610629</c:v>
                </c:pt>
                <c:pt idx="3018">
                  <c:v>236673.23464531967</c:v>
                </c:pt>
                <c:pt idx="3019">
                  <c:v>236751.62922453313</c:v>
                </c:pt>
                <c:pt idx="3020">
                  <c:v>236830.0238037465</c:v>
                </c:pt>
                <c:pt idx="3021">
                  <c:v>236908.41838295996</c:v>
                </c:pt>
                <c:pt idx="3022">
                  <c:v>236986.81296217337</c:v>
                </c:pt>
                <c:pt idx="3023">
                  <c:v>237065.20754138683</c:v>
                </c:pt>
                <c:pt idx="3024">
                  <c:v>237143.60212060023</c:v>
                </c:pt>
                <c:pt idx="3025">
                  <c:v>237221.99669981367</c:v>
                </c:pt>
                <c:pt idx="3026">
                  <c:v>237300.39127902707</c:v>
                </c:pt>
                <c:pt idx="3027">
                  <c:v>237378.7858582405</c:v>
                </c:pt>
                <c:pt idx="3028">
                  <c:v>237457.18043745394</c:v>
                </c:pt>
                <c:pt idx="3029">
                  <c:v>237535.57501666731</c:v>
                </c:pt>
                <c:pt idx="3030">
                  <c:v>237613.96959588077</c:v>
                </c:pt>
                <c:pt idx="3031">
                  <c:v>237692.36417509415</c:v>
                </c:pt>
                <c:pt idx="3032">
                  <c:v>237770.75875430761</c:v>
                </c:pt>
                <c:pt idx="3033">
                  <c:v>237849.15333352098</c:v>
                </c:pt>
                <c:pt idx="3034">
                  <c:v>237927.54791273444</c:v>
                </c:pt>
                <c:pt idx="3035">
                  <c:v>238005.94249194782</c:v>
                </c:pt>
                <c:pt idx="3036">
                  <c:v>238084.33707116128</c:v>
                </c:pt>
                <c:pt idx="3037">
                  <c:v>238162.73165037468</c:v>
                </c:pt>
                <c:pt idx="3038">
                  <c:v>238241.12622958815</c:v>
                </c:pt>
                <c:pt idx="3039">
                  <c:v>238319.52080880152</c:v>
                </c:pt>
                <c:pt idx="3040">
                  <c:v>238397.91538801498</c:v>
                </c:pt>
                <c:pt idx="3041">
                  <c:v>238476.30996722839</c:v>
                </c:pt>
                <c:pt idx="3042">
                  <c:v>238554.70454644182</c:v>
                </c:pt>
                <c:pt idx="3043">
                  <c:v>238633.09912565525</c:v>
                </c:pt>
                <c:pt idx="3044">
                  <c:v>238711.49370486866</c:v>
                </c:pt>
                <c:pt idx="3045">
                  <c:v>238789.88828408209</c:v>
                </c:pt>
                <c:pt idx="3046">
                  <c:v>238868.28286329549</c:v>
                </c:pt>
                <c:pt idx="3047">
                  <c:v>238946.67744250892</c:v>
                </c:pt>
                <c:pt idx="3048">
                  <c:v>239025.07202172236</c:v>
                </c:pt>
                <c:pt idx="3049">
                  <c:v>239103.46660093576</c:v>
                </c:pt>
                <c:pt idx="3050">
                  <c:v>239181.86118014919</c:v>
                </c:pt>
                <c:pt idx="3051">
                  <c:v>239260.2557593626</c:v>
                </c:pt>
                <c:pt idx="3052">
                  <c:v>239338.65033857603</c:v>
                </c:pt>
                <c:pt idx="3053">
                  <c:v>239417.04491778946</c:v>
                </c:pt>
                <c:pt idx="3054">
                  <c:v>239495.43949700284</c:v>
                </c:pt>
                <c:pt idx="3055">
                  <c:v>239573.8340762163</c:v>
                </c:pt>
                <c:pt idx="3056">
                  <c:v>239652.22865542967</c:v>
                </c:pt>
                <c:pt idx="3057">
                  <c:v>239730.62323464314</c:v>
                </c:pt>
                <c:pt idx="3058">
                  <c:v>239809.0178138566</c:v>
                </c:pt>
                <c:pt idx="3059">
                  <c:v>239887.41239306997</c:v>
                </c:pt>
                <c:pt idx="3060">
                  <c:v>239965.80697228343</c:v>
                </c:pt>
                <c:pt idx="3061">
                  <c:v>240044.20155149681</c:v>
                </c:pt>
                <c:pt idx="3062">
                  <c:v>240122.59613071024</c:v>
                </c:pt>
                <c:pt idx="3063">
                  <c:v>240200.99070992367</c:v>
                </c:pt>
                <c:pt idx="3064">
                  <c:v>240279.38528913708</c:v>
                </c:pt>
                <c:pt idx="3065">
                  <c:v>240357.77986835051</c:v>
                </c:pt>
                <c:pt idx="3066">
                  <c:v>240436.17444756391</c:v>
                </c:pt>
                <c:pt idx="3067">
                  <c:v>240514.56902677735</c:v>
                </c:pt>
                <c:pt idx="3068">
                  <c:v>240592.96360599078</c:v>
                </c:pt>
                <c:pt idx="3069">
                  <c:v>240671.35818520418</c:v>
                </c:pt>
                <c:pt idx="3070">
                  <c:v>240749.75276441762</c:v>
                </c:pt>
                <c:pt idx="3071">
                  <c:v>240828.14734363102</c:v>
                </c:pt>
                <c:pt idx="3072">
                  <c:v>240906.54192284445</c:v>
                </c:pt>
                <c:pt idx="3073">
                  <c:v>240984.93650205788</c:v>
                </c:pt>
                <c:pt idx="3074">
                  <c:v>241063.33108127129</c:v>
                </c:pt>
                <c:pt idx="3075">
                  <c:v>241141.72566048475</c:v>
                </c:pt>
                <c:pt idx="3076">
                  <c:v>241220.12023969812</c:v>
                </c:pt>
                <c:pt idx="3077">
                  <c:v>241298.51481891159</c:v>
                </c:pt>
                <c:pt idx="3078">
                  <c:v>241376.90939812499</c:v>
                </c:pt>
                <c:pt idx="3079">
                  <c:v>241455.30397733845</c:v>
                </c:pt>
                <c:pt idx="3080">
                  <c:v>241533.69855655183</c:v>
                </c:pt>
                <c:pt idx="3081">
                  <c:v>241612.09313576529</c:v>
                </c:pt>
                <c:pt idx="3082">
                  <c:v>241690.48771497866</c:v>
                </c:pt>
                <c:pt idx="3083">
                  <c:v>241768.88229419212</c:v>
                </c:pt>
                <c:pt idx="3084">
                  <c:v>241847.2768734055</c:v>
                </c:pt>
                <c:pt idx="3085">
                  <c:v>241925.67145261896</c:v>
                </c:pt>
                <c:pt idx="3086">
                  <c:v>242004.06603183234</c:v>
                </c:pt>
                <c:pt idx="3087">
                  <c:v>242082.46061104577</c:v>
                </c:pt>
                <c:pt idx="3088">
                  <c:v>242160.8551902592</c:v>
                </c:pt>
                <c:pt idx="3089">
                  <c:v>242239.2497694726</c:v>
                </c:pt>
                <c:pt idx="3090">
                  <c:v>242317.64434868604</c:v>
                </c:pt>
                <c:pt idx="3091">
                  <c:v>242396.03892789944</c:v>
                </c:pt>
                <c:pt idx="3092">
                  <c:v>242474.4335071129</c:v>
                </c:pt>
                <c:pt idx="3093">
                  <c:v>242552.82808632631</c:v>
                </c:pt>
                <c:pt idx="3094">
                  <c:v>242631.22266553977</c:v>
                </c:pt>
                <c:pt idx="3095">
                  <c:v>242709.61724475314</c:v>
                </c:pt>
                <c:pt idx="3096">
                  <c:v>242788.0118239666</c:v>
                </c:pt>
                <c:pt idx="3097">
                  <c:v>242866.40640317998</c:v>
                </c:pt>
                <c:pt idx="3098">
                  <c:v>242944.80098239344</c:v>
                </c:pt>
                <c:pt idx="3099">
                  <c:v>243023.19556160682</c:v>
                </c:pt>
                <c:pt idx="3100">
                  <c:v>243101.59014082028</c:v>
                </c:pt>
                <c:pt idx="3101">
                  <c:v>243179.98472003365</c:v>
                </c:pt>
                <c:pt idx="3102">
                  <c:v>243258.37929924711</c:v>
                </c:pt>
                <c:pt idx="3103">
                  <c:v>243336.77387846052</c:v>
                </c:pt>
                <c:pt idx="3104">
                  <c:v>243415.16845767398</c:v>
                </c:pt>
                <c:pt idx="3105">
                  <c:v>243493.56303688735</c:v>
                </c:pt>
                <c:pt idx="3106">
                  <c:v>243571.95761610082</c:v>
                </c:pt>
                <c:pt idx="3107">
                  <c:v>243650.35219531419</c:v>
                </c:pt>
                <c:pt idx="3108">
                  <c:v>243728.74677452765</c:v>
                </c:pt>
                <c:pt idx="3109">
                  <c:v>243807.14135374108</c:v>
                </c:pt>
                <c:pt idx="3110">
                  <c:v>243885.53593295449</c:v>
                </c:pt>
                <c:pt idx="3111">
                  <c:v>243963.93051216792</c:v>
                </c:pt>
                <c:pt idx="3112">
                  <c:v>244042.3250913813</c:v>
                </c:pt>
                <c:pt idx="3113">
                  <c:v>244120.71967059476</c:v>
                </c:pt>
                <c:pt idx="3114">
                  <c:v>244199.11424980813</c:v>
                </c:pt>
                <c:pt idx="3115">
                  <c:v>244277.50882902159</c:v>
                </c:pt>
                <c:pt idx="3116">
                  <c:v>244355.90340823497</c:v>
                </c:pt>
                <c:pt idx="3117">
                  <c:v>244434.29798744843</c:v>
                </c:pt>
                <c:pt idx="3118">
                  <c:v>244512.69256666183</c:v>
                </c:pt>
                <c:pt idx="3119">
                  <c:v>244591.0871458753</c:v>
                </c:pt>
                <c:pt idx="3120">
                  <c:v>244669.48172508867</c:v>
                </c:pt>
                <c:pt idx="3121">
                  <c:v>244747.87630430213</c:v>
                </c:pt>
                <c:pt idx="3122">
                  <c:v>244826.27088351551</c:v>
                </c:pt>
                <c:pt idx="3123">
                  <c:v>244904.66546272897</c:v>
                </c:pt>
                <c:pt idx="3124">
                  <c:v>244983.06004194234</c:v>
                </c:pt>
                <c:pt idx="3125">
                  <c:v>245061.4546211558</c:v>
                </c:pt>
                <c:pt idx="3126">
                  <c:v>245139.84920036924</c:v>
                </c:pt>
                <c:pt idx="3127">
                  <c:v>245218.24377958264</c:v>
                </c:pt>
                <c:pt idx="3128">
                  <c:v>245296.63835879607</c:v>
                </c:pt>
                <c:pt idx="3129">
                  <c:v>245375.03293800951</c:v>
                </c:pt>
                <c:pt idx="3130">
                  <c:v>245453.42751722291</c:v>
                </c:pt>
                <c:pt idx="3131">
                  <c:v>245531.82209643634</c:v>
                </c:pt>
                <c:pt idx="3132">
                  <c:v>245610.21667564975</c:v>
                </c:pt>
                <c:pt idx="3133">
                  <c:v>245688.61125486318</c:v>
                </c:pt>
                <c:pt idx="3134">
                  <c:v>245767.00583407661</c:v>
                </c:pt>
                <c:pt idx="3135">
                  <c:v>245845.40041329002</c:v>
                </c:pt>
                <c:pt idx="3136">
                  <c:v>245923.79499250345</c:v>
                </c:pt>
                <c:pt idx="3137">
                  <c:v>246002.18957171682</c:v>
                </c:pt>
                <c:pt idx="3138">
                  <c:v>246080.58415093028</c:v>
                </c:pt>
                <c:pt idx="3139">
                  <c:v>246158.97873014366</c:v>
                </c:pt>
                <c:pt idx="3140">
                  <c:v>246237.37330935712</c:v>
                </c:pt>
                <c:pt idx="3141">
                  <c:v>246315.7678885705</c:v>
                </c:pt>
                <c:pt idx="3142">
                  <c:v>246394.16246778396</c:v>
                </c:pt>
                <c:pt idx="3143">
                  <c:v>246472.55704699742</c:v>
                </c:pt>
                <c:pt idx="3144">
                  <c:v>246550.95162621082</c:v>
                </c:pt>
                <c:pt idx="3145">
                  <c:v>246629.34620542423</c:v>
                </c:pt>
                <c:pt idx="3146">
                  <c:v>246707.74078463766</c:v>
                </c:pt>
                <c:pt idx="3147">
                  <c:v>246786.13536385106</c:v>
                </c:pt>
                <c:pt idx="3148">
                  <c:v>246864.5299430645</c:v>
                </c:pt>
                <c:pt idx="3149">
                  <c:v>246942.92452227793</c:v>
                </c:pt>
                <c:pt idx="3150">
                  <c:v>247021.31910149133</c:v>
                </c:pt>
                <c:pt idx="3151">
                  <c:v>247099.71368070476</c:v>
                </c:pt>
                <c:pt idx="3152">
                  <c:v>247178.10825991817</c:v>
                </c:pt>
                <c:pt idx="3153">
                  <c:v>247256.5028391316</c:v>
                </c:pt>
                <c:pt idx="3154">
                  <c:v>247334.89741834503</c:v>
                </c:pt>
                <c:pt idx="3155">
                  <c:v>247413.29199755844</c:v>
                </c:pt>
                <c:pt idx="3156">
                  <c:v>247491.68657677187</c:v>
                </c:pt>
                <c:pt idx="3157">
                  <c:v>247570.08115598527</c:v>
                </c:pt>
                <c:pt idx="3158">
                  <c:v>247648.47573519871</c:v>
                </c:pt>
                <c:pt idx="3159">
                  <c:v>247726.87031441214</c:v>
                </c:pt>
                <c:pt idx="3160">
                  <c:v>247805.2648936256</c:v>
                </c:pt>
                <c:pt idx="3161">
                  <c:v>247883.65947283898</c:v>
                </c:pt>
                <c:pt idx="3162">
                  <c:v>247962.05405205244</c:v>
                </c:pt>
                <c:pt idx="3163">
                  <c:v>248040.44863126581</c:v>
                </c:pt>
                <c:pt idx="3164">
                  <c:v>248118.84321047927</c:v>
                </c:pt>
                <c:pt idx="3165">
                  <c:v>248197.23778969265</c:v>
                </c:pt>
                <c:pt idx="3166">
                  <c:v>248275.63236890611</c:v>
                </c:pt>
                <c:pt idx="3167">
                  <c:v>248354.02694811948</c:v>
                </c:pt>
                <c:pt idx="3168">
                  <c:v>248432.42152733295</c:v>
                </c:pt>
                <c:pt idx="3169">
                  <c:v>248510.81610654635</c:v>
                </c:pt>
                <c:pt idx="3170">
                  <c:v>248589.21068575975</c:v>
                </c:pt>
                <c:pt idx="3171">
                  <c:v>248667.60526497319</c:v>
                </c:pt>
                <c:pt idx="3172">
                  <c:v>248745.99984418662</c:v>
                </c:pt>
                <c:pt idx="3173">
                  <c:v>248824.39442340002</c:v>
                </c:pt>
                <c:pt idx="3174">
                  <c:v>248902.78900261346</c:v>
                </c:pt>
                <c:pt idx="3175">
                  <c:v>248981.18358182686</c:v>
                </c:pt>
                <c:pt idx="3176">
                  <c:v>249059.57816104029</c:v>
                </c:pt>
                <c:pt idx="3177">
                  <c:v>249137.97274025375</c:v>
                </c:pt>
                <c:pt idx="3178">
                  <c:v>249216.36731946713</c:v>
                </c:pt>
                <c:pt idx="3179">
                  <c:v>249294.76189868059</c:v>
                </c:pt>
                <c:pt idx="3180">
                  <c:v>249373.15647789396</c:v>
                </c:pt>
                <c:pt idx="3181">
                  <c:v>249451.55105710743</c:v>
                </c:pt>
                <c:pt idx="3182">
                  <c:v>249529.94563632083</c:v>
                </c:pt>
                <c:pt idx="3183">
                  <c:v>249608.34021553429</c:v>
                </c:pt>
                <c:pt idx="3184">
                  <c:v>249686.73479474767</c:v>
                </c:pt>
                <c:pt idx="3185">
                  <c:v>249765.12937396113</c:v>
                </c:pt>
                <c:pt idx="3186">
                  <c:v>249843.5239531745</c:v>
                </c:pt>
                <c:pt idx="3187">
                  <c:v>249921.91853238796</c:v>
                </c:pt>
                <c:pt idx="3188">
                  <c:v>250000.31311160134</c:v>
                </c:pt>
                <c:pt idx="3189">
                  <c:v>250078.7076908148</c:v>
                </c:pt>
                <c:pt idx="3190">
                  <c:v>250157.10227002818</c:v>
                </c:pt>
                <c:pt idx="3191">
                  <c:v>250235.49684924164</c:v>
                </c:pt>
                <c:pt idx="3192">
                  <c:v>250313.89142845504</c:v>
                </c:pt>
                <c:pt idx="3193">
                  <c:v>250392.2860076685</c:v>
                </c:pt>
                <c:pt idx="3194">
                  <c:v>250470.68058688191</c:v>
                </c:pt>
                <c:pt idx="3195">
                  <c:v>250549.07516609528</c:v>
                </c:pt>
                <c:pt idx="3196">
                  <c:v>250627.46974530874</c:v>
                </c:pt>
                <c:pt idx="3197">
                  <c:v>250705.86432452215</c:v>
                </c:pt>
                <c:pt idx="3198">
                  <c:v>250784.25890373561</c:v>
                </c:pt>
                <c:pt idx="3199">
                  <c:v>250862.65348294898</c:v>
                </c:pt>
                <c:pt idx="3200">
                  <c:v>250941.04806216244</c:v>
                </c:pt>
                <c:pt idx="3201">
                  <c:v>251019.44264137582</c:v>
                </c:pt>
                <c:pt idx="3202">
                  <c:v>251097.83722058928</c:v>
                </c:pt>
                <c:pt idx="3203">
                  <c:v>251176.23179980266</c:v>
                </c:pt>
                <c:pt idx="3204">
                  <c:v>251254.62637901612</c:v>
                </c:pt>
                <c:pt idx="3205">
                  <c:v>251333.02095822949</c:v>
                </c:pt>
                <c:pt idx="3206">
                  <c:v>251411.41553744295</c:v>
                </c:pt>
                <c:pt idx="3207">
                  <c:v>251489.81011665636</c:v>
                </c:pt>
                <c:pt idx="3208">
                  <c:v>251568.20469586982</c:v>
                </c:pt>
                <c:pt idx="3209">
                  <c:v>251646.59927508319</c:v>
                </c:pt>
                <c:pt idx="3210">
                  <c:v>251724.99385429666</c:v>
                </c:pt>
                <c:pt idx="3211">
                  <c:v>251803.38843351006</c:v>
                </c:pt>
                <c:pt idx="3212">
                  <c:v>251881.78301272349</c:v>
                </c:pt>
                <c:pt idx="3213">
                  <c:v>251960.17759193692</c:v>
                </c:pt>
                <c:pt idx="3214">
                  <c:v>252038.57217115033</c:v>
                </c:pt>
                <c:pt idx="3215">
                  <c:v>252116.96675036376</c:v>
                </c:pt>
                <c:pt idx="3216">
                  <c:v>252195.36132957716</c:v>
                </c:pt>
                <c:pt idx="3217">
                  <c:v>252273.7559087906</c:v>
                </c:pt>
                <c:pt idx="3218">
                  <c:v>252352.15048800403</c:v>
                </c:pt>
                <c:pt idx="3219">
                  <c:v>252430.54506721743</c:v>
                </c:pt>
                <c:pt idx="3220">
                  <c:v>252508.93964643081</c:v>
                </c:pt>
                <c:pt idx="3221">
                  <c:v>252587.33422564427</c:v>
                </c:pt>
                <c:pt idx="3222">
                  <c:v>252665.72880485767</c:v>
                </c:pt>
                <c:pt idx="3223">
                  <c:v>252744.12338407114</c:v>
                </c:pt>
                <c:pt idx="3224">
                  <c:v>252822.51796328451</c:v>
                </c:pt>
                <c:pt idx="3225">
                  <c:v>252900.91254249797</c:v>
                </c:pt>
                <c:pt idx="3226">
                  <c:v>252979.30712171135</c:v>
                </c:pt>
                <c:pt idx="3227">
                  <c:v>253057.70170092481</c:v>
                </c:pt>
                <c:pt idx="3228">
                  <c:v>253136.09628013824</c:v>
                </c:pt>
                <c:pt idx="3229">
                  <c:v>253214.49085935164</c:v>
                </c:pt>
                <c:pt idx="3230">
                  <c:v>253292.88543856508</c:v>
                </c:pt>
                <c:pt idx="3231">
                  <c:v>253371.28001777848</c:v>
                </c:pt>
                <c:pt idx="3232">
                  <c:v>253449.67459699191</c:v>
                </c:pt>
                <c:pt idx="3233">
                  <c:v>253528.06917620535</c:v>
                </c:pt>
                <c:pt idx="3234">
                  <c:v>253606.46375541875</c:v>
                </c:pt>
                <c:pt idx="3235">
                  <c:v>253684.85833463218</c:v>
                </c:pt>
                <c:pt idx="3236">
                  <c:v>253763.25291384559</c:v>
                </c:pt>
                <c:pt idx="3237">
                  <c:v>253841.64749305902</c:v>
                </c:pt>
                <c:pt idx="3238">
                  <c:v>253920.04207227245</c:v>
                </c:pt>
                <c:pt idx="3239">
                  <c:v>253998.43665148586</c:v>
                </c:pt>
                <c:pt idx="3240">
                  <c:v>254076.83123069929</c:v>
                </c:pt>
                <c:pt idx="3241">
                  <c:v>254155.22580991269</c:v>
                </c:pt>
                <c:pt idx="3242">
                  <c:v>254233.62038912612</c:v>
                </c:pt>
                <c:pt idx="3243">
                  <c:v>254312.01496833956</c:v>
                </c:pt>
                <c:pt idx="3244">
                  <c:v>254390.40954755296</c:v>
                </c:pt>
                <c:pt idx="3245">
                  <c:v>254468.80412676642</c:v>
                </c:pt>
                <c:pt idx="3246">
                  <c:v>254547.1987059798</c:v>
                </c:pt>
                <c:pt idx="3247">
                  <c:v>254625.59328519326</c:v>
                </c:pt>
                <c:pt idx="3248">
                  <c:v>254703.98786440666</c:v>
                </c:pt>
                <c:pt idx="3249">
                  <c:v>254782.38244362012</c:v>
                </c:pt>
                <c:pt idx="3250">
                  <c:v>254860.7770228335</c:v>
                </c:pt>
                <c:pt idx="3251">
                  <c:v>254939.17160204696</c:v>
                </c:pt>
                <c:pt idx="3252">
                  <c:v>255017.56618126034</c:v>
                </c:pt>
                <c:pt idx="3253">
                  <c:v>255095.96076047377</c:v>
                </c:pt>
                <c:pt idx="3254">
                  <c:v>255174.35533968717</c:v>
                </c:pt>
                <c:pt idx="3255">
                  <c:v>255252.7499189006</c:v>
                </c:pt>
                <c:pt idx="3256">
                  <c:v>255331.14449811401</c:v>
                </c:pt>
                <c:pt idx="3257">
                  <c:v>255409.53907732744</c:v>
                </c:pt>
                <c:pt idx="3258">
                  <c:v>255487.93365654087</c:v>
                </c:pt>
                <c:pt idx="3259">
                  <c:v>255566.32823575428</c:v>
                </c:pt>
                <c:pt idx="3260">
                  <c:v>255644.72281496771</c:v>
                </c:pt>
                <c:pt idx="3261">
                  <c:v>255723.11739418111</c:v>
                </c:pt>
                <c:pt idx="3262">
                  <c:v>255801.51197339458</c:v>
                </c:pt>
                <c:pt idx="3263">
                  <c:v>255879.90655260798</c:v>
                </c:pt>
                <c:pt idx="3264">
                  <c:v>255958.30113182144</c:v>
                </c:pt>
                <c:pt idx="3265">
                  <c:v>256036.69571103482</c:v>
                </c:pt>
                <c:pt idx="3266">
                  <c:v>256115.09029024828</c:v>
                </c:pt>
                <c:pt idx="3267">
                  <c:v>256193.48486946165</c:v>
                </c:pt>
                <c:pt idx="3268">
                  <c:v>256271.87944867511</c:v>
                </c:pt>
                <c:pt idx="3269">
                  <c:v>256350.27402788849</c:v>
                </c:pt>
                <c:pt idx="3270">
                  <c:v>256428.66860710195</c:v>
                </c:pt>
                <c:pt idx="3271">
                  <c:v>256507.06318631532</c:v>
                </c:pt>
                <c:pt idx="3272">
                  <c:v>256585.45776552879</c:v>
                </c:pt>
                <c:pt idx="3273">
                  <c:v>256663.85234474219</c:v>
                </c:pt>
                <c:pt idx="3274">
                  <c:v>256742.24692395565</c:v>
                </c:pt>
                <c:pt idx="3275">
                  <c:v>256820.64150316903</c:v>
                </c:pt>
                <c:pt idx="3276">
                  <c:v>256899.03608238249</c:v>
                </c:pt>
                <c:pt idx="3277">
                  <c:v>256977.43066159586</c:v>
                </c:pt>
                <c:pt idx="3278">
                  <c:v>257055.8252408093</c:v>
                </c:pt>
                <c:pt idx="3279">
                  <c:v>257134.21982002276</c:v>
                </c:pt>
                <c:pt idx="3280">
                  <c:v>257212.61439923613</c:v>
                </c:pt>
                <c:pt idx="3281">
                  <c:v>257291.00897844959</c:v>
                </c:pt>
                <c:pt idx="3282">
                  <c:v>257369.40355766297</c:v>
                </c:pt>
                <c:pt idx="3283">
                  <c:v>257447.79813687643</c:v>
                </c:pt>
                <c:pt idx="3284">
                  <c:v>257526.1927160898</c:v>
                </c:pt>
                <c:pt idx="3285">
                  <c:v>257604.58729530327</c:v>
                </c:pt>
                <c:pt idx="3286">
                  <c:v>257682.98187451664</c:v>
                </c:pt>
                <c:pt idx="3287">
                  <c:v>257761.3764537301</c:v>
                </c:pt>
                <c:pt idx="3288">
                  <c:v>257839.77103294351</c:v>
                </c:pt>
                <c:pt idx="3289">
                  <c:v>257918.16561215697</c:v>
                </c:pt>
                <c:pt idx="3290">
                  <c:v>257996.56019137034</c:v>
                </c:pt>
                <c:pt idx="3291">
                  <c:v>258074.9547705838</c:v>
                </c:pt>
                <c:pt idx="3292">
                  <c:v>258153.34934979718</c:v>
                </c:pt>
                <c:pt idx="3293">
                  <c:v>258231.74392901064</c:v>
                </c:pt>
                <c:pt idx="3294">
                  <c:v>258310.13850822402</c:v>
                </c:pt>
                <c:pt idx="3295">
                  <c:v>258388.53308743748</c:v>
                </c:pt>
                <c:pt idx="3296">
                  <c:v>258466.92766665091</c:v>
                </c:pt>
                <c:pt idx="3297">
                  <c:v>258545.32224586431</c:v>
                </c:pt>
                <c:pt idx="3298">
                  <c:v>258623.71682507775</c:v>
                </c:pt>
                <c:pt idx="3299">
                  <c:v>258702.11140429118</c:v>
                </c:pt>
                <c:pt idx="3300">
                  <c:v>258780.50598350458</c:v>
                </c:pt>
                <c:pt idx="3301">
                  <c:v>258858.90056271802</c:v>
                </c:pt>
                <c:pt idx="3302">
                  <c:v>258937.29514193142</c:v>
                </c:pt>
                <c:pt idx="3303">
                  <c:v>259015.68972114482</c:v>
                </c:pt>
                <c:pt idx="3304">
                  <c:v>259094.08430035828</c:v>
                </c:pt>
                <c:pt idx="3305">
                  <c:v>259172.47887957166</c:v>
                </c:pt>
                <c:pt idx="3306">
                  <c:v>259250.87345878512</c:v>
                </c:pt>
                <c:pt idx="3307">
                  <c:v>259329.2680379985</c:v>
                </c:pt>
                <c:pt idx="3308">
                  <c:v>259407.66261721196</c:v>
                </c:pt>
                <c:pt idx="3309">
                  <c:v>259486.05719642533</c:v>
                </c:pt>
                <c:pt idx="3310">
                  <c:v>259564.45177563879</c:v>
                </c:pt>
                <c:pt idx="3311">
                  <c:v>259642.84635485217</c:v>
                </c:pt>
                <c:pt idx="3312">
                  <c:v>259721.24093406563</c:v>
                </c:pt>
                <c:pt idx="3313">
                  <c:v>259799.63551327906</c:v>
                </c:pt>
                <c:pt idx="3314">
                  <c:v>259878.0300924925</c:v>
                </c:pt>
                <c:pt idx="3315">
                  <c:v>259956.4246717059</c:v>
                </c:pt>
                <c:pt idx="3316">
                  <c:v>260034.81925091933</c:v>
                </c:pt>
                <c:pt idx="3317">
                  <c:v>260113.21383013274</c:v>
                </c:pt>
                <c:pt idx="3318">
                  <c:v>260191.60840934617</c:v>
                </c:pt>
                <c:pt idx="3319">
                  <c:v>260270.0029885596</c:v>
                </c:pt>
                <c:pt idx="3320">
                  <c:v>260348.397567773</c:v>
                </c:pt>
                <c:pt idx="3321">
                  <c:v>260426.79214698644</c:v>
                </c:pt>
                <c:pt idx="3322">
                  <c:v>260505.18672619984</c:v>
                </c:pt>
                <c:pt idx="3323">
                  <c:v>260583.58130541327</c:v>
                </c:pt>
                <c:pt idx="3324">
                  <c:v>260661.97588462671</c:v>
                </c:pt>
                <c:pt idx="3325">
                  <c:v>260740.37046384011</c:v>
                </c:pt>
                <c:pt idx="3326">
                  <c:v>260818.76504305354</c:v>
                </c:pt>
                <c:pt idx="3327">
                  <c:v>260897.15962226695</c:v>
                </c:pt>
                <c:pt idx="3328">
                  <c:v>260975.55420148035</c:v>
                </c:pt>
                <c:pt idx="3329">
                  <c:v>261053.94878069381</c:v>
                </c:pt>
                <c:pt idx="3330">
                  <c:v>261132.34335990727</c:v>
                </c:pt>
                <c:pt idx="3331">
                  <c:v>261210.73793912065</c:v>
                </c:pt>
                <c:pt idx="3332">
                  <c:v>261289.13251833411</c:v>
                </c:pt>
                <c:pt idx="3333">
                  <c:v>261367.52709754749</c:v>
                </c:pt>
                <c:pt idx="3334">
                  <c:v>261445.92167676095</c:v>
                </c:pt>
                <c:pt idx="3335">
                  <c:v>261524.31625597432</c:v>
                </c:pt>
                <c:pt idx="3336">
                  <c:v>261602.71083518775</c:v>
                </c:pt>
                <c:pt idx="3337">
                  <c:v>261681.10541440116</c:v>
                </c:pt>
                <c:pt idx="3338">
                  <c:v>261759.49999361459</c:v>
                </c:pt>
                <c:pt idx="3339">
                  <c:v>261837.89457282802</c:v>
                </c:pt>
                <c:pt idx="3340">
                  <c:v>261916.28915204143</c:v>
                </c:pt>
                <c:pt idx="3341">
                  <c:v>261994.68373125486</c:v>
                </c:pt>
                <c:pt idx="3342">
                  <c:v>262073.07831046826</c:v>
                </c:pt>
                <c:pt idx="3343">
                  <c:v>262151.4728896817</c:v>
                </c:pt>
                <c:pt idx="3344">
                  <c:v>262229.8674688951</c:v>
                </c:pt>
                <c:pt idx="3345">
                  <c:v>262308.26204810856</c:v>
                </c:pt>
                <c:pt idx="3346">
                  <c:v>262386.65662732197</c:v>
                </c:pt>
                <c:pt idx="3347">
                  <c:v>262465.05120653543</c:v>
                </c:pt>
                <c:pt idx="3348">
                  <c:v>262543.44578574883</c:v>
                </c:pt>
                <c:pt idx="3349">
                  <c:v>262621.84036496229</c:v>
                </c:pt>
                <c:pt idx="3350">
                  <c:v>262700.23494417564</c:v>
                </c:pt>
                <c:pt idx="3351">
                  <c:v>262778.6295233891</c:v>
                </c:pt>
                <c:pt idx="3352">
                  <c:v>262857.0241026025</c:v>
                </c:pt>
                <c:pt idx="3353">
                  <c:v>262935.41868181597</c:v>
                </c:pt>
                <c:pt idx="3354">
                  <c:v>263013.81326102931</c:v>
                </c:pt>
                <c:pt idx="3355">
                  <c:v>263092.20784024277</c:v>
                </c:pt>
                <c:pt idx="3356">
                  <c:v>263170.60241945618</c:v>
                </c:pt>
                <c:pt idx="3357">
                  <c:v>263248.99699866964</c:v>
                </c:pt>
                <c:pt idx="3358">
                  <c:v>263327.39157788304</c:v>
                </c:pt>
                <c:pt idx="3359">
                  <c:v>263405.7861570965</c:v>
                </c:pt>
                <c:pt idx="3360">
                  <c:v>263484.18073630985</c:v>
                </c:pt>
                <c:pt idx="3361">
                  <c:v>263562.57531552325</c:v>
                </c:pt>
                <c:pt idx="3362">
                  <c:v>263640.96989473671</c:v>
                </c:pt>
                <c:pt idx="3363">
                  <c:v>263719.36447395012</c:v>
                </c:pt>
                <c:pt idx="3364">
                  <c:v>263797.75905316358</c:v>
                </c:pt>
                <c:pt idx="3365">
                  <c:v>263876.15363237698</c:v>
                </c:pt>
                <c:pt idx="3366">
                  <c:v>263954.54821159045</c:v>
                </c:pt>
                <c:pt idx="3367">
                  <c:v>264032.94279080379</c:v>
                </c:pt>
                <c:pt idx="3368">
                  <c:v>264111.33737001725</c:v>
                </c:pt>
                <c:pt idx="3369">
                  <c:v>264189.73194923066</c:v>
                </c:pt>
                <c:pt idx="3370">
                  <c:v>264268.12652844412</c:v>
                </c:pt>
                <c:pt idx="3371">
                  <c:v>264346.52110765746</c:v>
                </c:pt>
                <c:pt idx="3372">
                  <c:v>264424.91568687093</c:v>
                </c:pt>
                <c:pt idx="3373">
                  <c:v>264503.31026608433</c:v>
                </c:pt>
                <c:pt idx="3374">
                  <c:v>264581.70484529779</c:v>
                </c:pt>
                <c:pt idx="3375">
                  <c:v>264660.09942451119</c:v>
                </c:pt>
                <c:pt idx="3376">
                  <c:v>264738.49400372466</c:v>
                </c:pt>
                <c:pt idx="3377">
                  <c:v>264816.888582938</c:v>
                </c:pt>
                <c:pt idx="3378">
                  <c:v>264895.28316215146</c:v>
                </c:pt>
                <c:pt idx="3379">
                  <c:v>264973.67774136487</c:v>
                </c:pt>
                <c:pt idx="3380">
                  <c:v>265052.07232057833</c:v>
                </c:pt>
                <c:pt idx="3381">
                  <c:v>265130.46689979173</c:v>
                </c:pt>
                <c:pt idx="3382">
                  <c:v>265208.86147900514</c:v>
                </c:pt>
                <c:pt idx="3383">
                  <c:v>265287.2560582186</c:v>
                </c:pt>
                <c:pt idx="3384">
                  <c:v>265365.65063743194</c:v>
                </c:pt>
                <c:pt idx="3385">
                  <c:v>265444.04521664541</c:v>
                </c:pt>
                <c:pt idx="3386">
                  <c:v>265522.43979585881</c:v>
                </c:pt>
                <c:pt idx="3387">
                  <c:v>265600.83437507227</c:v>
                </c:pt>
                <c:pt idx="3388">
                  <c:v>265679.22895428567</c:v>
                </c:pt>
                <c:pt idx="3389">
                  <c:v>265757.62353349914</c:v>
                </c:pt>
                <c:pt idx="3390">
                  <c:v>265836.01811271248</c:v>
                </c:pt>
                <c:pt idx="3391">
                  <c:v>265914.41269192594</c:v>
                </c:pt>
                <c:pt idx="3392">
                  <c:v>265992.80727113935</c:v>
                </c:pt>
                <c:pt idx="3393">
                  <c:v>266071.20185035281</c:v>
                </c:pt>
                <c:pt idx="3394">
                  <c:v>266149.59642956615</c:v>
                </c:pt>
                <c:pt idx="3395">
                  <c:v>266227.99100877962</c:v>
                </c:pt>
                <c:pt idx="3396">
                  <c:v>266306.38558799302</c:v>
                </c:pt>
                <c:pt idx="3397">
                  <c:v>266384.78016720648</c:v>
                </c:pt>
                <c:pt idx="3398">
                  <c:v>266463.17474641989</c:v>
                </c:pt>
                <c:pt idx="3399">
                  <c:v>266541.56932563335</c:v>
                </c:pt>
                <c:pt idx="3400">
                  <c:v>266619.96390484675</c:v>
                </c:pt>
                <c:pt idx="3401">
                  <c:v>266698.35848406015</c:v>
                </c:pt>
                <c:pt idx="3402">
                  <c:v>266776.75306327356</c:v>
                </c:pt>
                <c:pt idx="3403">
                  <c:v>266855.14764248702</c:v>
                </c:pt>
                <c:pt idx="3404">
                  <c:v>266933.54222170042</c:v>
                </c:pt>
                <c:pt idx="3405">
                  <c:v>267011.93680091383</c:v>
                </c:pt>
                <c:pt idx="3406">
                  <c:v>267090.33138012729</c:v>
                </c:pt>
                <c:pt idx="3407">
                  <c:v>267168.72595934069</c:v>
                </c:pt>
                <c:pt idx="3408">
                  <c:v>267247.1205385541</c:v>
                </c:pt>
                <c:pt idx="3409">
                  <c:v>267325.5151177675</c:v>
                </c:pt>
                <c:pt idx="3410">
                  <c:v>267403.90969698096</c:v>
                </c:pt>
                <c:pt idx="3411">
                  <c:v>267482.30427619431</c:v>
                </c:pt>
                <c:pt idx="3412">
                  <c:v>267560.69885540777</c:v>
                </c:pt>
                <c:pt idx="3413">
                  <c:v>267639.09343462117</c:v>
                </c:pt>
                <c:pt idx="3414">
                  <c:v>267717.48801383463</c:v>
                </c:pt>
                <c:pt idx="3415">
                  <c:v>267795.8825930481</c:v>
                </c:pt>
                <c:pt idx="3416">
                  <c:v>267874.2771722615</c:v>
                </c:pt>
                <c:pt idx="3417">
                  <c:v>267952.6717514749</c:v>
                </c:pt>
                <c:pt idx="3418">
                  <c:v>268031.06633068831</c:v>
                </c:pt>
                <c:pt idx="3419">
                  <c:v>268109.46090990177</c:v>
                </c:pt>
                <c:pt idx="3420">
                  <c:v>268187.85548911517</c:v>
                </c:pt>
                <c:pt idx="3421">
                  <c:v>268266.25006832858</c:v>
                </c:pt>
                <c:pt idx="3422">
                  <c:v>268344.64464754198</c:v>
                </c:pt>
                <c:pt idx="3423">
                  <c:v>268423.03922675544</c:v>
                </c:pt>
                <c:pt idx="3424">
                  <c:v>268501.43380596885</c:v>
                </c:pt>
                <c:pt idx="3425">
                  <c:v>268579.82838518225</c:v>
                </c:pt>
                <c:pt idx="3426">
                  <c:v>268658.22296439571</c:v>
                </c:pt>
                <c:pt idx="3427">
                  <c:v>268736.61754360911</c:v>
                </c:pt>
                <c:pt idx="3428">
                  <c:v>268815.01212282252</c:v>
                </c:pt>
                <c:pt idx="3429">
                  <c:v>268893.40670203598</c:v>
                </c:pt>
                <c:pt idx="3430">
                  <c:v>268971.80128124938</c:v>
                </c:pt>
                <c:pt idx="3431">
                  <c:v>269050.19586046279</c:v>
                </c:pt>
                <c:pt idx="3432">
                  <c:v>269128.59043967625</c:v>
                </c:pt>
                <c:pt idx="3433">
                  <c:v>269206.98501888965</c:v>
                </c:pt>
                <c:pt idx="3434">
                  <c:v>269285.37959810311</c:v>
                </c:pt>
                <c:pt idx="3435">
                  <c:v>269363.77417731646</c:v>
                </c:pt>
                <c:pt idx="3436">
                  <c:v>269442.16875652992</c:v>
                </c:pt>
                <c:pt idx="3437">
                  <c:v>269520.56333574333</c:v>
                </c:pt>
                <c:pt idx="3438">
                  <c:v>269598.95791495679</c:v>
                </c:pt>
                <c:pt idx="3439">
                  <c:v>269677.35249417019</c:v>
                </c:pt>
                <c:pt idx="3440">
                  <c:v>269755.74707338365</c:v>
                </c:pt>
                <c:pt idx="3441">
                  <c:v>269834.141652597</c:v>
                </c:pt>
                <c:pt idx="3442">
                  <c:v>269912.5362318104</c:v>
                </c:pt>
                <c:pt idx="3443">
                  <c:v>269990.93081102386</c:v>
                </c:pt>
                <c:pt idx="3444">
                  <c:v>270069.32539023727</c:v>
                </c:pt>
                <c:pt idx="3445">
                  <c:v>270147.71996945067</c:v>
                </c:pt>
                <c:pt idx="3446">
                  <c:v>270226.11454866413</c:v>
                </c:pt>
                <c:pt idx="3447">
                  <c:v>270304.50912787754</c:v>
                </c:pt>
                <c:pt idx="3448">
                  <c:v>270382.90370709094</c:v>
                </c:pt>
                <c:pt idx="3449">
                  <c:v>270461.2982863044</c:v>
                </c:pt>
                <c:pt idx="3450">
                  <c:v>270539.69286551781</c:v>
                </c:pt>
                <c:pt idx="3451">
                  <c:v>270618.08744473127</c:v>
                </c:pt>
                <c:pt idx="3452">
                  <c:v>270696.48202394461</c:v>
                </c:pt>
                <c:pt idx="3453">
                  <c:v>270774.87660315807</c:v>
                </c:pt>
                <c:pt idx="3454">
                  <c:v>270853.27118237148</c:v>
                </c:pt>
                <c:pt idx="3455">
                  <c:v>270931.66576158494</c:v>
                </c:pt>
                <c:pt idx="3456">
                  <c:v>271010.06034079834</c:v>
                </c:pt>
                <c:pt idx="3457">
                  <c:v>271088.45492001181</c:v>
                </c:pt>
                <c:pt idx="3458">
                  <c:v>271166.84949922515</c:v>
                </c:pt>
                <c:pt idx="3459">
                  <c:v>271245.24407843861</c:v>
                </c:pt>
                <c:pt idx="3460">
                  <c:v>271323.63865765202</c:v>
                </c:pt>
                <c:pt idx="3461">
                  <c:v>271402.03323686548</c:v>
                </c:pt>
                <c:pt idx="3462">
                  <c:v>271480.42781607882</c:v>
                </c:pt>
                <c:pt idx="3463">
                  <c:v>271558.82239529229</c:v>
                </c:pt>
                <c:pt idx="3464">
                  <c:v>271637.21697450569</c:v>
                </c:pt>
                <c:pt idx="3465">
                  <c:v>271715.61155371915</c:v>
                </c:pt>
                <c:pt idx="3466">
                  <c:v>271794.00613293255</c:v>
                </c:pt>
                <c:pt idx="3467">
                  <c:v>271872.40071214596</c:v>
                </c:pt>
                <c:pt idx="3468">
                  <c:v>271950.79529135942</c:v>
                </c:pt>
                <c:pt idx="3469">
                  <c:v>272029.18987057282</c:v>
                </c:pt>
                <c:pt idx="3470">
                  <c:v>272107.58444978629</c:v>
                </c:pt>
                <c:pt idx="3471">
                  <c:v>272185.97902899963</c:v>
                </c:pt>
                <c:pt idx="3472">
                  <c:v>272264.37360821309</c:v>
                </c:pt>
                <c:pt idx="3473">
                  <c:v>272342.7681874265</c:v>
                </c:pt>
                <c:pt idx="3474">
                  <c:v>272421.16276663996</c:v>
                </c:pt>
                <c:pt idx="3475">
                  <c:v>272499.5573458533</c:v>
                </c:pt>
                <c:pt idx="3476">
                  <c:v>272577.95192506677</c:v>
                </c:pt>
                <c:pt idx="3477">
                  <c:v>272656.34650428017</c:v>
                </c:pt>
                <c:pt idx="3478">
                  <c:v>272734.74108349363</c:v>
                </c:pt>
                <c:pt idx="3479">
                  <c:v>272813.13566270703</c:v>
                </c:pt>
                <c:pt idx="3480">
                  <c:v>272891.5302419205</c:v>
                </c:pt>
                <c:pt idx="3481">
                  <c:v>272969.92482113384</c:v>
                </c:pt>
                <c:pt idx="3482">
                  <c:v>273048.3194003473</c:v>
                </c:pt>
                <c:pt idx="3483">
                  <c:v>273126.71397956077</c:v>
                </c:pt>
                <c:pt idx="3484">
                  <c:v>273205.10855877417</c:v>
                </c:pt>
                <c:pt idx="3485">
                  <c:v>273283.50313798757</c:v>
                </c:pt>
                <c:pt idx="3486">
                  <c:v>273361.89771720098</c:v>
                </c:pt>
                <c:pt idx="3487">
                  <c:v>273440.29229641444</c:v>
                </c:pt>
                <c:pt idx="3488">
                  <c:v>273518.68687562784</c:v>
                </c:pt>
                <c:pt idx="3489">
                  <c:v>273597.08145484125</c:v>
                </c:pt>
                <c:pt idx="3490">
                  <c:v>273675.47603405471</c:v>
                </c:pt>
                <c:pt idx="3491">
                  <c:v>273753.87061326811</c:v>
                </c:pt>
                <c:pt idx="3492">
                  <c:v>273832.26519248151</c:v>
                </c:pt>
                <c:pt idx="3493">
                  <c:v>273910.65977169498</c:v>
                </c:pt>
                <c:pt idx="3494">
                  <c:v>273989.05435090832</c:v>
                </c:pt>
                <c:pt idx="3495">
                  <c:v>274067.44893012178</c:v>
                </c:pt>
                <c:pt idx="3496">
                  <c:v>274145.84350933519</c:v>
                </c:pt>
                <c:pt idx="3497">
                  <c:v>274224.23808854865</c:v>
                </c:pt>
                <c:pt idx="3498">
                  <c:v>274302.63266776199</c:v>
                </c:pt>
                <c:pt idx="3499">
                  <c:v>274381.02724697546</c:v>
                </c:pt>
                <c:pt idx="3500">
                  <c:v>274459.42182618892</c:v>
                </c:pt>
                <c:pt idx="3501">
                  <c:v>274537.81640540232</c:v>
                </c:pt>
                <c:pt idx="3502">
                  <c:v>274616.21098461573</c:v>
                </c:pt>
                <c:pt idx="3503">
                  <c:v>274694.60556382919</c:v>
                </c:pt>
                <c:pt idx="3504">
                  <c:v>274773.00014304259</c:v>
                </c:pt>
                <c:pt idx="3505">
                  <c:v>274851.39472225599</c:v>
                </c:pt>
                <c:pt idx="3506">
                  <c:v>274929.7893014694</c:v>
                </c:pt>
                <c:pt idx="3507">
                  <c:v>275008.18388068286</c:v>
                </c:pt>
                <c:pt idx="3508">
                  <c:v>275086.57845989626</c:v>
                </c:pt>
                <c:pt idx="3509">
                  <c:v>275164.97303910967</c:v>
                </c:pt>
                <c:pt idx="3510">
                  <c:v>275243.36761832313</c:v>
                </c:pt>
                <c:pt idx="3511">
                  <c:v>275321.76219753653</c:v>
                </c:pt>
                <c:pt idx="3512">
                  <c:v>275400.15677674994</c:v>
                </c:pt>
                <c:pt idx="3513">
                  <c:v>275478.5513559634</c:v>
                </c:pt>
                <c:pt idx="3514">
                  <c:v>275556.9459351768</c:v>
                </c:pt>
                <c:pt idx="3515">
                  <c:v>275635.34051439021</c:v>
                </c:pt>
                <c:pt idx="3516">
                  <c:v>275713.73509360361</c:v>
                </c:pt>
                <c:pt idx="3517">
                  <c:v>275792.12967281707</c:v>
                </c:pt>
                <c:pt idx="3518">
                  <c:v>275870.52425203047</c:v>
                </c:pt>
                <c:pt idx="3519">
                  <c:v>275948.91883124394</c:v>
                </c:pt>
                <c:pt idx="3520">
                  <c:v>276027.31341045734</c:v>
                </c:pt>
                <c:pt idx="3521">
                  <c:v>276105.7079896708</c:v>
                </c:pt>
                <c:pt idx="3522">
                  <c:v>276184.10256888415</c:v>
                </c:pt>
                <c:pt idx="3523">
                  <c:v>276262.49714809761</c:v>
                </c:pt>
                <c:pt idx="3524">
                  <c:v>276340.89172731101</c:v>
                </c:pt>
                <c:pt idx="3525">
                  <c:v>276419.28630652442</c:v>
                </c:pt>
                <c:pt idx="3526">
                  <c:v>276497.68088573782</c:v>
                </c:pt>
                <c:pt idx="3527">
                  <c:v>276576.07546495128</c:v>
                </c:pt>
                <c:pt idx="3528">
                  <c:v>276654.47004416469</c:v>
                </c:pt>
                <c:pt idx="3529">
                  <c:v>276732.86462337809</c:v>
                </c:pt>
                <c:pt idx="3530">
                  <c:v>276811.25920259155</c:v>
                </c:pt>
                <c:pt idx="3531">
                  <c:v>276889.65378180495</c:v>
                </c:pt>
                <c:pt idx="3532">
                  <c:v>276968.04836101836</c:v>
                </c:pt>
                <c:pt idx="3533">
                  <c:v>277046.44294023182</c:v>
                </c:pt>
                <c:pt idx="3534">
                  <c:v>277124.83751944528</c:v>
                </c:pt>
                <c:pt idx="3535">
                  <c:v>277203.23209865863</c:v>
                </c:pt>
                <c:pt idx="3536">
                  <c:v>277281.62667787209</c:v>
                </c:pt>
                <c:pt idx="3537">
                  <c:v>277360.02125708549</c:v>
                </c:pt>
                <c:pt idx="3538">
                  <c:v>277438.41583629895</c:v>
                </c:pt>
                <c:pt idx="3539">
                  <c:v>277516.8104155123</c:v>
                </c:pt>
                <c:pt idx="3540">
                  <c:v>277595.20499472576</c:v>
                </c:pt>
                <c:pt idx="3541">
                  <c:v>277673.59957393917</c:v>
                </c:pt>
                <c:pt idx="3542">
                  <c:v>277751.99415315263</c:v>
                </c:pt>
                <c:pt idx="3543">
                  <c:v>277830.38873236603</c:v>
                </c:pt>
                <c:pt idx="3544">
                  <c:v>277908.78331157949</c:v>
                </c:pt>
                <c:pt idx="3545">
                  <c:v>277987.17789079284</c:v>
                </c:pt>
                <c:pt idx="3546">
                  <c:v>278065.57247000624</c:v>
                </c:pt>
                <c:pt idx="3547">
                  <c:v>278143.9670492197</c:v>
                </c:pt>
                <c:pt idx="3548">
                  <c:v>278222.36162843305</c:v>
                </c:pt>
                <c:pt idx="3549">
                  <c:v>278300.75620764651</c:v>
                </c:pt>
                <c:pt idx="3550">
                  <c:v>278379.15078685991</c:v>
                </c:pt>
                <c:pt idx="3551">
                  <c:v>278457.54536607338</c:v>
                </c:pt>
                <c:pt idx="3552">
                  <c:v>278535.93994528678</c:v>
                </c:pt>
                <c:pt idx="3553">
                  <c:v>278614.33452450024</c:v>
                </c:pt>
                <c:pt idx="3554">
                  <c:v>278692.72910371359</c:v>
                </c:pt>
                <c:pt idx="3555">
                  <c:v>278771.12368292705</c:v>
                </c:pt>
                <c:pt idx="3556">
                  <c:v>278849.51826214045</c:v>
                </c:pt>
                <c:pt idx="3557">
                  <c:v>278927.91284135391</c:v>
                </c:pt>
                <c:pt idx="3558">
                  <c:v>279006.30742056732</c:v>
                </c:pt>
                <c:pt idx="3559">
                  <c:v>279084.70199978072</c:v>
                </c:pt>
                <c:pt idx="3560">
                  <c:v>279163.09657899418</c:v>
                </c:pt>
                <c:pt idx="3561">
                  <c:v>279241.49115820759</c:v>
                </c:pt>
                <c:pt idx="3562">
                  <c:v>279319.88573742099</c:v>
                </c:pt>
                <c:pt idx="3563">
                  <c:v>279398.28031663445</c:v>
                </c:pt>
                <c:pt idx="3564">
                  <c:v>279476.67489584786</c:v>
                </c:pt>
                <c:pt idx="3565">
                  <c:v>279555.06947506126</c:v>
                </c:pt>
                <c:pt idx="3566">
                  <c:v>279633.46405427466</c:v>
                </c:pt>
                <c:pt idx="3567">
                  <c:v>279711.85863348807</c:v>
                </c:pt>
                <c:pt idx="3568">
                  <c:v>279790.25321270153</c:v>
                </c:pt>
                <c:pt idx="3569">
                  <c:v>279868.64779191493</c:v>
                </c:pt>
                <c:pt idx="3570">
                  <c:v>279947.04237112839</c:v>
                </c:pt>
                <c:pt idx="3571">
                  <c:v>280025.43695034174</c:v>
                </c:pt>
                <c:pt idx="3572">
                  <c:v>280103.8315295552</c:v>
                </c:pt>
                <c:pt idx="3573">
                  <c:v>280182.22610876866</c:v>
                </c:pt>
                <c:pt idx="3574">
                  <c:v>280260.62068798207</c:v>
                </c:pt>
                <c:pt idx="3575">
                  <c:v>280339.01526719547</c:v>
                </c:pt>
                <c:pt idx="3576">
                  <c:v>280417.40984640887</c:v>
                </c:pt>
                <c:pt idx="3577">
                  <c:v>280495.80442562234</c:v>
                </c:pt>
                <c:pt idx="3578">
                  <c:v>280574.19900483574</c:v>
                </c:pt>
                <c:pt idx="3579">
                  <c:v>280652.59358404914</c:v>
                </c:pt>
                <c:pt idx="3580">
                  <c:v>280730.98816326261</c:v>
                </c:pt>
                <c:pt idx="3581">
                  <c:v>280809.38274247601</c:v>
                </c:pt>
                <c:pt idx="3582">
                  <c:v>280887.77732168941</c:v>
                </c:pt>
                <c:pt idx="3583">
                  <c:v>280966.17190090287</c:v>
                </c:pt>
                <c:pt idx="3584">
                  <c:v>281044.56648011628</c:v>
                </c:pt>
                <c:pt idx="3585">
                  <c:v>281122.96105932968</c:v>
                </c:pt>
                <c:pt idx="3586">
                  <c:v>281201.35563854309</c:v>
                </c:pt>
                <c:pt idx="3587">
                  <c:v>281279.75021775655</c:v>
                </c:pt>
                <c:pt idx="3588">
                  <c:v>281358.14479696995</c:v>
                </c:pt>
                <c:pt idx="3589">
                  <c:v>281436.53937618335</c:v>
                </c:pt>
                <c:pt idx="3590">
                  <c:v>281514.93395539682</c:v>
                </c:pt>
                <c:pt idx="3591">
                  <c:v>281593.32853461022</c:v>
                </c:pt>
                <c:pt idx="3592">
                  <c:v>281671.72311382368</c:v>
                </c:pt>
                <c:pt idx="3593">
                  <c:v>281750.11769303709</c:v>
                </c:pt>
                <c:pt idx="3594">
                  <c:v>281828.51227225055</c:v>
                </c:pt>
                <c:pt idx="3595">
                  <c:v>281906.90685146389</c:v>
                </c:pt>
                <c:pt idx="3596">
                  <c:v>281985.30143067735</c:v>
                </c:pt>
                <c:pt idx="3597">
                  <c:v>282063.69600989076</c:v>
                </c:pt>
                <c:pt idx="3598">
                  <c:v>282142.09058910422</c:v>
                </c:pt>
                <c:pt idx="3599">
                  <c:v>282220.48516831757</c:v>
                </c:pt>
                <c:pt idx="3600">
                  <c:v>282298.87974753103</c:v>
                </c:pt>
                <c:pt idx="3601">
                  <c:v>282377.27432674443</c:v>
                </c:pt>
                <c:pt idx="3602">
                  <c:v>282455.66890595783</c:v>
                </c:pt>
                <c:pt idx="3603">
                  <c:v>282534.0634851713</c:v>
                </c:pt>
                <c:pt idx="3604">
                  <c:v>282612.4580643847</c:v>
                </c:pt>
                <c:pt idx="3605">
                  <c:v>282690.8526435981</c:v>
                </c:pt>
                <c:pt idx="3606">
                  <c:v>282769.24722281151</c:v>
                </c:pt>
                <c:pt idx="3607">
                  <c:v>282847.64180202497</c:v>
                </c:pt>
                <c:pt idx="3608">
                  <c:v>282926.03638123837</c:v>
                </c:pt>
                <c:pt idx="3609">
                  <c:v>283004.43096045183</c:v>
                </c:pt>
                <c:pt idx="3610">
                  <c:v>283082.82553966524</c:v>
                </c:pt>
                <c:pt idx="3611">
                  <c:v>283161.2201188787</c:v>
                </c:pt>
                <c:pt idx="3612">
                  <c:v>283239.61469809205</c:v>
                </c:pt>
                <c:pt idx="3613">
                  <c:v>283318.00927730551</c:v>
                </c:pt>
                <c:pt idx="3614">
                  <c:v>283396.40385651891</c:v>
                </c:pt>
                <c:pt idx="3615">
                  <c:v>283474.79843573237</c:v>
                </c:pt>
                <c:pt idx="3616">
                  <c:v>283553.19301494572</c:v>
                </c:pt>
                <c:pt idx="3617">
                  <c:v>283631.58759415918</c:v>
                </c:pt>
                <c:pt idx="3618">
                  <c:v>283709.98217337258</c:v>
                </c:pt>
                <c:pt idx="3619">
                  <c:v>283788.37675258605</c:v>
                </c:pt>
                <c:pt idx="3620">
                  <c:v>283866.77133179945</c:v>
                </c:pt>
                <c:pt idx="3621">
                  <c:v>283945.16591101291</c:v>
                </c:pt>
                <c:pt idx="3622">
                  <c:v>284023.56049022626</c:v>
                </c:pt>
                <c:pt idx="3623">
                  <c:v>284101.95506943972</c:v>
                </c:pt>
                <c:pt idx="3624">
                  <c:v>284180.34964865318</c:v>
                </c:pt>
                <c:pt idx="3625">
                  <c:v>284258.74422786653</c:v>
                </c:pt>
                <c:pt idx="3626">
                  <c:v>284337.13880707999</c:v>
                </c:pt>
                <c:pt idx="3627">
                  <c:v>284415.53338629339</c:v>
                </c:pt>
                <c:pt idx="3628">
                  <c:v>284493.92796550685</c:v>
                </c:pt>
                <c:pt idx="3629">
                  <c:v>284572.3225447202</c:v>
                </c:pt>
                <c:pt idx="3630">
                  <c:v>284650.71712393366</c:v>
                </c:pt>
                <c:pt idx="3631">
                  <c:v>284729.11170314706</c:v>
                </c:pt>
                <c:pt idx="3632">
                  <c:v>284807.50628236053</c:v>
                </c:pt>
                <c:pt idx="3633">
                  <c:v>284885.90086157393</c:v>
                </c:pt>
                <c:pt idx="3634">
                  <c:v>284964.29544078739</c:v>
                </c:pt>
                <c:pt idx="3635">
                  <c:v>285042.69002000074</c:v>
                </c:pt>
                <c:pt idx="3636">
                  <c:v>285121.0845992142</c:v>
                </c:pt>
                <c:pt idx="3637">
                  <c:v>285199.4791784276</c:v>
                </c:pt>
                <c:pt idx="3638">
                  <c:v>285277.87375764106</c:v>
                </c:pt>
                <c:pt idx="3639">
                  <c:v>285356.26833685441</c:v>
                </c:pt>
                <c:pt idx="3640">
                  <c:v>285434.66291606787</c:v>
                </c:pt>
                <c:pt idx="3641">
                  <c:v>285513.05749528133</c:v>
                </c:pt>
                <c:pt idx="3642">
                  <c:v>285591.45207449474</c:v>
                </c:pt>
                <c:pt idx="3643">
                  <c:v>285669.84665370814</c:v>
                </c:pt>
                <c:pt idx="3644">
                  <c:v>285748.2412329216</c:v>
                </c:pt>
                <c:pt idx="3645">
                  <c:v>285826.63581213501</c:v>
                </c:pt>
                <c:pt idx="3646">
                  <c:v>285905.03039134841</c:v>
                </c:pt>
                <c:pt idx="3647">
                  <c:v>285983.42497056181</c:v>
                </c:pt>
                <c:pt idx="3648">
                  <c:v>286061.81954977527</c:v>
                </c:pt>
                <c:pt idx="3649">
                  <c:v>286140.21412898868</c:v>
                </c:pt>
                <c:pt idx="3650">
                  <c:v>286218.60870820208</c:v>
                </c:pt>
                <c:pt idx="3651">
                  <c:v>286297.00328741554</c:v>
                </c:pt>
                <c:pt idx="3652">
                  <c:v>286375.39786662889</c:v>
                </c:pt>
                <c:pt idx="3653">
                  <c:v>286453.79244584235</c:v>
                </c:pt>
                <c:pt idx="3654">
                  <c:v>286532.18702505575</c:v>
                </c:pt>
                <c:pt idx="3655">
                  <c:v>286610.58160426922</c:v>
                </c:pt>
                <c:pt idx="3656">
                  <c:v>286688.97618348256</c:v>
                </c:pt>
                <c:pt idx="3657">
                  <c:v>286767.37076269602</c:v>
                </c:pt>
                <c:pt idx="3658">
                  <c:v>286845.76534190949</c:v>
                </c:pt>
                <c:pt idx="3659">
                  <c:v>286924.15992112289</c:v>
                </c:pt>
                <c:pt idx="3660">
                  <c:v>287002.55450033629</c:v>
                </c:pt>
                <c:pt idx="3661">
                  <c:v>287080.94907954975</c:v>
                </c:pt>
                <c:pt idx="3662">
                  <c:v>287159.34365876316</c:v>
                </c:pt>
                <c:pt idx="3663">
                  <c:v>287237.73823797656</c:v>
                </c:pt>
                <c:pt idx="3664">
                  <c:v>287316.13281719002</c:v>
                </c:pt>
                <c:pt idx="3665">
                  <c:v>287394.52739640343</c:v>
                </c:pt>
                <c:pt idx="3666">
                  <c:v>287472.92197561683</c:v>
                </c:pt>
                <c:pt idx="3667">
                  <c:v>287551.31655483023</c:v>
                </c:pt>
                <c:pt idx="3668">
                  <c:v>287629.7111340437</c:v>
                </c:pt>
                <c:pt idx="3669">
                  <c:v>287708.1057132571</c:v>
                </c:pt>
                <c:pt idx="3670">
                  <c:v>287786.5002924705</c:v>
                </c:pt>
                <c:pt idx="3671">
                  <c:v>287864.89487168397</c:v>
                </c:pt>
                <c:pt idx="3672">
                  <c:v>287943.28945089737</c:v>
                </c:pt>
                <c:pt idx="3673">
                  <c:v>288021.68403011077</c:v>
                </c:pt>
                <c:pt idx="3674">
                  <c:v>288100.07860932424</c:v>
                </c:pt>
                <c:pt idx="3675">
                  <c:v>288178.4731885377</c:v>
                </c:pt>
                <c:pt idx="3676">
                  <c:v>288256.86776775104</c:v>
                </c:pt>
                <c:pt idx="3677">
                  <c:v>288335.2623469645</c:v>
                </c:pt>
                <c:pt idx="3678">
                  <c:v>288413.65692617791</c:v>
                </c:pt>
                <c:pt idx="3679">
                  <c:v>288492.05150539137</c:v>
                </c:pt>
                <c:pt idx="3680">
                  <c:v>288570.44608460471</c:v>
                </c:pt>
                <c:pt idx="3681">
                  <c:v>288648.84066381818</c:v>
                </c:pt>
                <c:pt idx="3682">
                  <c:v>288727.23524303158</c:v>
                </c:pt>
                <c:pt idx="3683">
                  <c:v>288805.62982224498</c:v>
                </c:pt>
                <c:pt idx="3684">
                  <c:v>288884.02440145845</c:v>
                </c:pt>
                <c:pt idx="3685">
                  <c:v>288962.41898067185</c:v>
                </c:pt>
                <c:pt idx="3686">
                  <c:v>289040.81355988525</c:v>
                </c:pt>
                <c:pt idx="3687">
                  <c:v>289119.20813909872</c:v>
                </c:pt>
                <c:pt idx="3688">
                  <c:v>289197.60271831212</c:v>
                </c:pt>
                <c:pt idx="3689">
                  <c:v>289275.99729752552</c:v>
                </c:pt>
                <c:pt idx="3690">
                  <c:v>289354.39187673893</c:v>
                </c:pt>
                <c:pt idx="3691">
                  <c:v>289432.78645595239</c:v>
                </c:pt>
                <c:pt idx="3692">
                  <c:v>289511.18103516585</c:v>
                </c:pt>
                <c:pt idx="3693">
                  <c:v>289589.5756143792</c:v>
                </c:pt>
                <c:pt idx="3694">
                  <c:v>289667.97019359266</c:v>
                </c:pt>
                <c:pt idx="3695">
                  <c:v>289746.36477280606</c:v>
                </c:pt>
                <c:pt idx="3696">
                  <c:v>289824.75935201952</c:v>
                </c:pt>
                <c:pt idx="3697">
                  <c:v>289903.15393123293</c:v>
                </c:pt>
                <c:pt idx="3698">
                  <c:v>289981.54851044639</c:v>
                </c:pt>
                <c:pt idx="3699">
                  <c:v>290059.94308965973</c:v>
                </c:pt>
                <c:pt idx="3700">
                  <c:v>290138.3376688732</c:v>
                </c:pt>
                <c:pt idx="3701">
                  <c:v>290216.7322480866</c:v>
                </c:pt>
                <c:pt idx="3702">
                  <c:v>290295.12682730006</c:v>
                </c:pt>
                <c:pt idx="3703">
                  <c:v>290373.52140651341</c:v>
                </c:pt>
                <c:pt idx="3704">
                  <c:v>290451.91598572687</c:v>
                </c:pt>
                <c:pt idx="3705">
                  <c:v>290530.31056494027</c:v>
                </c:pt>
                <c:pt idx="3706">
                  <c:v>290608.70514415373</c:v>
                </c:pt>
                <c:pt idx="3707">
                  <c:v>290687.09972336714</c:v>
                </c:pt>
                <c:pt idx="3708">
                  <c:v>290765.49430258054</c:v>
                </c:pt>
                <c:pt idx="3709">
                  <c:v>290843.888881794</c:v>
                </c:pt>
                <c:pt idx="3710">
                  <c:v>290922.28346100735</c:v>
                </c:pt>
                <c:pt idx="3711">
                  <c:v>291000.67804022081</c:v>
                </c:pt>
                <c:pt idx="3712">
                  <c:v>291079.07261943421</c:v>
                </c:pt>
                <c:pt idx="3713">
                  <c:v>291157.46719864768</c:v>
                </c:pt>
                <c:pt idx="3714">
                  <c:v>291235.86177786108</c:v>
                </c:pt>
                <c:pt idx="3715">
                  <c:v>291314.25635707454</c:v>
                </c:pt>
                <c:pt idx="3716">
                  <c:v>291392.65093628789</c:v>
                </c:pt>
                <c:pt idx="3717">
                  <c:v>291471.04551550135</c:v>
                </c:pt>
                <c:pt idx="3718">
                  <c:v>291549.44009471475</c:v>
                </c:pt>
                <c:pt idx="3719">
                  <c:v>291627.83467392821</c:v>
                </c:pt>
                <c:pt idx="3720">
                  <c:v>291706.22925314156</c:v>
                </c:pt>
                <c:pt idx="3721">
                  <c:v>291784.62383235502</c:v>
                </c:pt>
                <c:pt idx="3722">
                  <c:v>291863.01841156842</c:v>
                </c:pt>
                <c:pt idx="3723">
                  <c:v>291941.41299078189</c:v>
                </c:pt>
                <c:pt idx="3724">
                  <c:v>292019.80756999529</c:v>
                </c:pt>
                <c:pt idx="3725">
                  <c:v>292098.20214920875</c:v>
                </c:pt>
                <c:pt idx="3726">
                  <c:v>292176.59672842216</c:v>
                </c:pt>
                <c:pt idx="3727">
                  <c:v>292254.99130763556</c:v>
                </c:pt>
                <c:pt idx="3728">
                  <c:v>292333.38588684902</c:v>
                </c:pt>
                <c:pt idx="3729">
                  <c:v>292411.78046606242</c:v>
                </c:pt>
                <c:pt idx="3730">
                  <c:v>292490.17504527583</c:v>
                </c:pt>
                <c:pt idx="3731">
                  <c:v>292568.56962448923</c:v>
                </c:pt>
                <c:pt idx="3732">
                  <c:v>292646.96420370269</c:v>
                </c:pt>
                <c:pt idx="3733">
                  <c:v>292725.35878291604</c:v>
                </c:pt>
                <c:pt idx="3734">
                  <c:v>292803.7533621295</c:v>
                </c:pt>
                <c:pt idx="3735">
                  <c:v>292882.1479413429</c:v>
                </c:pt>
                <c:pt idx="3736">
                  <c:v>292960.54252055637</c:v>
                </c:pt>
                <c:pt idx="3737">
                  <c:v>293038.93709976977</c:v>
                </c:pt>
                <c:pt idx="3738">
                  <c:v>293117.33167898323</c:v>
                </c:pt>
                <c:pt idx="3739">
                  <c:v>293195.72625819658</c:v>
                </c:pt>
                <c:pt idx="3740">
                  <c:v>293274.12083741004</c:v>
                </c:pt>
                <c:pt idx="3741">
                  <c:v>293352.51541662344</c:v>
                </c:pt>
                <c:pt idx="3742">
                  <c:v>293430.9099958369</c:v>
                </c:pt>
                <c:pt idx="3743">
                  <c:v>293509.30457505025</c:v>
                </c:pt>
                <c:pt idx="3744">
                  <c:v>293587.69915426371</c:v>
                </c:pt>
                <c:pt idx="3745">
                  <c:v>293666.09373347717</c:v>
                </c:pt>
                <c:pt idx="3746">
                  <c:v>293744.48831269058</c:v>
                </c:pt>
                <c:pt idx="3747">
                  <c:v>293822.88289190398</c:v>
                </c:pt>
                <c:pt idx="3748">
                  <c:v>293901.27747111744</c:v>
                </c:pt>
                <c:pt idx="3749">
                  <c:v>293979.67205033085</c:v>
                </c:pt>
                <c:pt idx="3750">
                  <c:v>294058.06662954425</c:v>
                </c:pt>
                <c:pt idx="3751">
                  <c:v>294136.46120875765</c:v>
                </c:pt>
                <c:pt idx="3752">
                  <c:v>294214.85578797112</c:v>
                </c:pt>
                <c:pt idx="3753">
                  <c:v>294293.25036718452</c:v>
                </c:pt>
                <c:pt idx="3754">
                  <c:v>294371.64494639792</c:v>
                </c:pt>
                <c:pt idx="3755">
                  <c:v>294450.03952561138</c:v>
                </c:pt>
                <c:pt idx="3756">
                  <c:v>294528.43410482479</c:v>
                </c:pt>
                <c:pt idx="3757">
                  <c:v>294606.82868403819</c:v>
                </c:pt>
                <c:pt idx="3758">
                  <c:v>294685.2232632516</c:v>
                </c:pt>
                <c:pt idx="3759">
                  <c:v>294763.61784246506</c:v>
                </c:pt>
                <c:pt idx="3760">
                  <c:v>294842.0124216784</c:v>
                </c:pt>
                <c:pt idx="3761">
                  <c:v>294920.40700089186</c:v>
                </c:pt>
                <c:pt idx="3762">
                  <c:v>294998.80158010533</c:v>
                </c:pt>
                <c:pt idx="3763">
                  <c:v>295077.19615931873</c:v>
                </c:pt>
                <c:pt idx="3764">
                  <c:v>295155.59073853219</c:v>
                </c:pt>
                <c:pt idx="3765">
                  <c:v>295233.9853177456</c:v>
                </c:pt>
                <c:pt idx="3766">
                  <c:v>295312.379896959</c:v>
                </c:pt>
                <c:pt idx="3767">
                  <c:v>295390.7744761724</c:v>
                </c:pt>
                <c:pt idx="3768">
                  <c:v>295469.16905538586</c:v>
                </c:pt>
                <c:pt idx="3769">
                  <c:v>295547.56363459927</c:v>
                </c:pt>
                <c:pt idx="3770">
                  <c:v>295625.95821381267</c:v>
                </c:pt>
                <c:pt idx="3771">
                  <c:v>295704.35279302608</c:v>
                </c:pt>
                <c:pt idx="3772">
                  <c:v>295782.74737223954</c:v>
                </c:pt>
                <c:pt idx="3773">
                  <c:v>295861.14195145294</c:v>
                </c:pt>
                <c:pt idx="3774">
                  <c:v>295939.53653066634</c:v>
                </c:pt>
                <c:pt idx="3775">
                  <c:v>296017.93110987981</c:v>
                </c:pt>
                <c:pt idx="3776">
                  <c:v>296096.32568909321</c:v>
                </c:pt>
                <c:pt idx="3777">
                  <c:v>296174.72026830661</c:v>
                </c:pt>
                <c:pt idx="3778">
                  <c:v>296253.11484752008</c:v>
                </c:pt>
                <c:pt idx="3779">
                  <c:v>296331.50942673354</c:v>
                </c:pt>
                <c:pt idx="3780">
                  <c:v>296409.90400594688</c:v>
                </c:pt>
                <c:pt idx="3781">
                  <c:v>296488.29858516034</c:v>
                </c:pt>
                <c:pt idx="3782">
                  <c:v>296566.69316437375</c:v>
                </c:pt>
                <c:pt idx="3783">
                  <c:v>296645.08774358721</c:v>
                </c:pt>
                <c:pt idx="3784">
                  <c:v>296723.48232280056</c:v>
                </c:pt>
                <c:pt idx="3785">
                  <c:v>296801.87690201402</c:v>
                </c:pt>
                <c:pt idx="3786">
                  <c:v>296880.27148122742</c:v>
                </c:pt>
                <c:pt idx="3787">
                  <c:v>296958.66606044088</c:v>
                </c:pt>
                <c:pt idx="3788">
                  <c:v>297037.06063965429</c:v>
                </c:pt>
                <c:pt idx="3789">
                  <c:v>297115.45521886775</c:v>
                </c:pt>
                <c:pt idx="3790">
                  <c:v>297193.84979808109</c:v>
                </c:pt>
                <c:pt idx="3791">
                  <c:v>297272.2443772945</c:v>
                </c:pt>
                <c:pt idx="3792">
                  <c:v>297350.63895650796</c:v>
                </c:pt>
                <c:pt idx="3793">
                  <c:v>297429.03353572136</c:v>
                </c:pt>
                <c:pt idx="3794">
                  <c:v>297507.42811493477</c:v>
                </c:pt>
                <c:pt idx="3795">
                  <c:v>297585.82269414823</c:v>
                </c:pt>
                <c:pt idx="3796">
                  <c:v>297664.21727336169</c:v>
                </c:pt>
                <c:pt idx="3797">
                  <c:v>297742.61185257504</c:v>
                </c:pt>
                <c:pt idx="3798">
                  <c:v>297821.0064317885</c:v>
                </c:pt>
                <c:pt idx="3799">
                  <c:v>297899.4010110019</c:v>
                </c:pt>
                <c:pt idx="3800">
                  <c:v>297977.79559021536</c:v>
                </c:pt>
                <c:pt idx="3801">
                  <c:v>298056.19016942871</c:v>
                </c:pt>
                <c:pt idx="3802">
                  <c:v>298134.58474864217</c:v>
                </c:pt>
                <c:pt idx="3803">
                  <c:v>298212.97932785557</c:v>
                </c:pt>
                <c:pt idx="3804">
                  <c:v>298291.37390706904</c:v>
                </c:pt>
                <c:pt idx="3805">
                  <c:v>298369.76848628244</c:v>
                </c:pt>
                <c:pt idx="3806">
                  <c:v>298448.1630654959</c:v>
                </c:pt>
                <c:pt idx="3807">
                  <c:v>298526.55764470925</c:v>
                </c:pt>
                <c:pt idx="3808">
                  <c:v>298604.95222392271</c:v>
                </c:pt>
                <c:pt idx="3809">
                  <c:v>298683.34680313611</c:v>
                </c:pt>
                <c:pt idx="3810">
                  <c:v>298761.74138234957</c:v>
                </c:pt>
                <c:pt idx="3811">
                  <c:v>298840.13596156292</c:v>
                </c:pt>
                <c:pt idx="3812">
                  <c:v>298918.53054077638</c:v>
                </c:pt>
                <c:pt idx="3813">
                  <c:v>298996.92511998984</c:v>
                </c:pt>
                <c:pt idx="3814">
                  <c:v>299075.31969920325</c:v>
                </c:pt>
                <c:pt idx="3815">
                  <c:v>299153.71427841665</c:v>
                </c:pt>
                <c:pt idx="3816">
                  <c:v>299232.10885763005</c:v>
                </c:pt>
                <c:pt idx="3817">
                  <c:v>299310.50343684352</c:v>
                </c:pt>
                <c:pt idx="3818">
                  <c:v>299388.89801605692</c:v>
                </c:pt>
                <c:pt idx="3819">
                  <c:v>299467.29259527038</c:v>
                </c:pt>
                <c:pt idx="3820">
                  <c:v>299545.68717448373</c:v>
                </c:pt>
                <c:pt idx="3821">
                  <c:v>299624.08175369719</c:v>
                </c:pt>
                <c:pt idx="3822">
                  <c:v>299702.47633291059</c:v>
                </c:pt>
                <c:pt idx="3823">
                  <c:v>299780.87091212405</c:v>
                </c:pt>
                <c:pt idx="3824">
                  <c:v>299859.2654913374</c:v>
                </c:pt>
                <c:pt idx="3825">
                  <c:v>299937.66007055086</c:v>
                </c:pt>
                <c:pt idx="3826">
                  <c:v>300016.05464976426</c:v>
                </c:pt>
                <c:pt idx="3827">
                  <c:v>300094.44922897773</c:v>
                </c:pt>
                <c:pt idx="3828">
                  <c:v>300172.84380819113</c:v>
                </c:pt>
                <c:pt idx="3829">
                  <c:v>300251.23838740459</c:v>
                </c:pt>
                <c:pt idx="3830">
                  <c:v>300329.632966618</c:v>
                </c:pt>
                <c:pt idx="3831">
                  <c:v>300408.0275458314</c:v>
                </c:pt>
                <c:pt idx="3832">
                  <c:v>300486.4221250448</c:v>
                </c:pt>
                <c:pt idx="3833">
                  <c:v>300564.81670425826</c:v>
                </c:pt>
                <c:pt idx="3834">
                  <c:v>300643.21128347167</c:v>
                </c:pt>
                <c:pt idx="3835">
                  <c:v>300721.60586268507</c:v>
                </c:pt>
                <c:pt idx="3836">
                  <c:v>300800.00044189853</c:v>
                </c:pt>
                <c:pt idx="3837">
                  <c:v>300878.39502111194</c:v>
                </c:pt>
                <c:pt idx="3838">
                  <c:v>300956.78960032534</c:v>
                </c:pt>
                <c:pt idx="3839">
                  <c:v>301035.1841795388</c:v>
                </c:pt>
                <c:pt idx="3840">
                  <c:v>301113.57875875221</c:v>
                </c:pt>
                <c:pt idx="3841">
                  <c:v>301191.97333796555</c:v>
                </c:pt>
                <c:pt idx="3842">
                  <c:v>301270.36791717901</c:v>
                </c:pt>
                <c:pt idx="3843">
                  <c:v>301348.76249639242</c:v>
                </c:pt>
                <c:pt idx="3844">
                  <c:v>301427.15707560588</c:v>
                </c:pt>
                <c:pt idx="3845">
                  <c:v>301505.55165481928</c:v>
                </c:pt>
                <c:pt idx="3846">
                  <c:v>301583.94623403274</c:v>
                </c:pt>
                <c:pt idx="3847">
                  <c:v>301662.34081324621</c:v>
                </c:pt>
                <c:pt idx="3848">
                  <c:v>301740.73539245955</c:v>
                </c:pt>
                <c:pt idx="3849">
                  <c:v>301819.12997167301</c:v>
                </c:pt>
                <c:pt idx="3850">
                  <c:v>301897.52455088642</c:v>
                </c:pt>
                <c:pt idx="3851">
                  <c:v>301975.91913009982</c:v>
                </c:pt>
                <c:pt idx="3852">
                  <c:v>302054.31370931322</c:v>
                </c:pt>
                <c:pt idx="3853">
                  <c:v>302132.70828852669</c:v>
                </c:pt>
                <c:pt idx="3854">
                  <c:v>302211.10286774009</c:v>
                </c:pt>
                <c:pt idx="3855">
                  <c:v>302289.49744695349</c:v>
                </c:pt>
                <c:pt idx="3856">
                  <c:v>302367.89202616696</c:v>
                </c:pt>
                <c:pt idx="3857">
                  <c:v>302446.28660538036</c:v>
                </c:pt>
                <c:pt idx="3858">
                  <c:v>302524.68118459376</c:v>
                </c:pt>
                <c:pt idx="3859">
                  <c:v>302603.07576380722</c:v>
                </c:pt>
                <c:pt idx="3860">
                  <c:v>302681.47034302063</c:v>
                </c:pt>
                <c:pt idx="3861">
                  <c:v>302759.86492223403</c:v>
                </c:pt>
                <c:pt idx="3862">
                  <c:v>302838.25950144744</c:v>
                </c:pt>
                <c:pt idx="3863">
                  <c:v>302916.6540806609</c:v>
                </c:pt>
                <c:pt idx="3864">
                  <c:v>302995.04865987436</c:v>
                </c:pt>
                <c:pt idx="3865">
                  <c:v>303073.4432390877</c:v>
                </c:pt>
                <c:pt idx="3866">
                  <c:v>303151.83781830117</c:v>
                </c:pt>
                <c:pt idx="3867">
                  <c:v>303230.23239751457</c:v>
                </c:pt>
                <c:pt idx="3868">
                  <c:v>303308.62697672803</c:v>
                </c:pt>
                <c:pt idx="3869">
                  <c:v>303387.02155594144</c:v>
                </c:pt>
                <c:pt idx="3870">
                  <c:v>303465.4161351549</c:v>
                </c:pt>
                <c:pt idx="3871">
                  <c:v>303543.81071436824</c:v>
                </c:pt>
                <c:pt idx="3872">
                  <c:v>303622.2052935817</c:v>
                </c:pt>
                <c:pt idx="3873">
                  <c:v>303700.59987279511</c:v>
                </c:pt>
                <c:pt idx="3874">
                  <c:v>303778.99445200851</c:v>
                </c:pt>
                <c:pt idx="3875">
                  <c:v>303857.38903122192</c:v>
                </c:pt>
                <c:pt idx="3876">
                  <c:v>303935.78361043538</c:v>
                </c:pt>
                <c:pt idx="3877">
                  <c:v>304014.17818964878</c:v>
                </c:pt>
                <c:pt idx="3878">
                  <c:v>304092.57276886218</c:v>
                </c:pt>
                <c:pt idx="3879">
                  <c:v>304170.96734807565</c:v>
                </c:pt>
                <c:pt idx="3880">
                  <c:v>304249.36192728905</c:v>
                </c:pt>
                <c:pt idx="3881">
                  <c:v>304327.75650650251</c:v>
                </c:pt>
                <c:pt idx="3882">
                  <c:v>304406.15108571586</c:v>
                </c:pt>
                <c:pt idx="3883">
                  <c:v>304484.54566492932</c:v>
                </c:pt>
                <c:pt idx="3884">
                  <c:v>304562.94024414272</c:v>
                </c:pt>
                <c:pt idx="3885">
                  <c:v>304641.33482335618</c:v>
                </c:pt>
                <c:pt idx="3886">
                  <c:v>304719.72940256959</c:v>
                </c:pt>
                <c:pt idx="3887">
                  <c:v>304798.12398178305</c:v>
                </c:pt>
                <c:pt idx="3888">
                  <c:v>304876.5185609964</c:v>
                </c:pt>
                <c:pt idx="3889">
                  <c:v>304954.91314020986</c:v>
                </c:pt>
                <c:pt idx="3890">
                  <c:v>305033.30771942326</c:v>
                </c:pt>
                <c:pt idx="3891">
                  <c:v>305111.70229863672</c:v>
                </c:pt>
                <c:pt idx="3892">
                  <c:v>305190.09687785013</c:v>
                </c:pt>
                <c:pt idx="3893">
                  <c:v>305268.49145706359</c:v>
                </c:pt>
                <c:pt idx="3894">
                  <c:v>305346.88603627693</c:v>
                </c:pt>
                <c:pt idx="3895">
                  <c:v>305425.2806154904</c:v>
                </c:pt>
                <c:pt idx="3896">
                  <c:v>305503.6751947038</c:v>
                </c:pt>
                <c:pt idx="3897">
                  <c:v>305582.06977391726</c:v>
                </c:pt>
                <c:pt idx="3898">
                  <c:v>305660.46435313066</c:v>
                </c:pt>
                <c:pt idx="3899">
                  <c:v>305738.85893234407</c:v>
                </c:pt>
                <c:pt idx="3900">
                  <c:v>305817.25351155753</c:v>
                </c:pt>
                <c:pt idx="3901">
                  <c:v>305895.64809077088</c:v>
                </c:pt>
                <c:pt idx="3902">
                  <c:v>305974.04266998434</c:v>
                </c:pt>
                <c:pt idx="3903">
                  <c:v>306052.43724919774</c:v>
                </c:pt>
                <c:pt idx="3904">
                  <c:v>306130.8318284112</c:v>
                </c:pt>
                <c:pt idx="3905">
                  <c:v>306209.22640762455</c:v>
                </c:pt>
                <c:pt idx="3906">
                  <c:v>306287.62098683801</c:v>
                </c:pt>
                <c:pt idx="3907">
                  <c:v>306366.01556605141</c:v>
                </c:pt>
                <c:pt idx="3908">
                  <c:v>306444.41014526488</c:v>
                </c:pt>
                <c:pt idx="3909">
                  <c:v>306522.80472447828</c:v>
                </c:pt>
                <c:pt idx="3910">
                  <c:v>306601.19930369174</c:v>
                </c:pt>
                <c:pt idx="3911">
                  <c:v>306679.59388290509</c:v>
                </c:pt>
                <c:pt idx="3912">
                  <c:v>306757.98846211855</c:v>
                </c:pt>
                <c:pt idx="3913">
                  <c:v>306836.38304133195</c:v>
                </c:pt>
                <c:pt idx="3914">
                  <c:v>306914.77762054541</c:v>
                </c:pt>
                <c:pt idx="3915">
                  <c:v>306993.17219975882</c:v>
                </c:pt>
                <c:pt idx="3916">
                  <c:v>307071.56677897222</c:v>
                </c:pt>
                <c:pt idx="3917">
                  <c:v>307149.96135818568</c:v>
                </c:pt>
                <c:pt idx="3918">
                  <c:v>307228.35593739909</c:v>
                </c:pt>
                <c:pt idx="3919">
                  <c:v>307306.75051661249</c:v>
                </c:pt>
                <c:pt idx="3920">
                  <c:v>307385.14509582595</c:v>
                </c:pt>
                <c:pt idx="3921">
                  <c:v>307463.53967503936</c:v>
                </c:pt>
                <c:pt idx="3922">
                  <c:v>307541.93425425276</c:v>
                </c:pt>
                <c:pt idx="3923">
                  <c:v>307620.32883346622</c:v>
                </c:pt>
                <c:pt idx="3924">
                  <c:v>307698.72341267957</c:v>
                </c:pt>
                <c:pt idx="3925">
                  <c:v>307777.11799189303</c:v>
                </c:pt>
                <c:pt idx="3926">
                  <c:v>307855.51257110643</c:v>
                </c:pt>
                <c:pt idx="3927">
                  <c:v>307933.90715031989</c:v>
                </c:pt>
                <c:pt idx="3928">
                  <c:v>308012.30172953324</c:v>
                </c:pt>
                <c:pt idx="3929">
                  <c:v>308090.6963087467</c:v>
                </c:pt>
                <c:pt idx="3930">
                  <c:v>308169.0908879601</c:v>
                </c:pt>
                <c:pt idx="3931">
                  <c:v>308247.48546717357</c:v>
                </c:pt>
                <c:pt idx="3932">
                  <c:v>308325.88004638697</c:v>
                </c:pt>
                <c:pt idx="3933">
                  <c:v>308404.27462560043</c:v>
                </c:pt>
                <c:pt idx="3934">
                  <c:v>308482.66920481384</c:v>
                </c:pt>
                <c:pt idx="3935">
                  <c:v>308561.06378402724</c:v>
                </c:pt>
                <c:pt idx="3936">
                  <c:v>308639.45836324064</c:v>
                </c:pt>
                <c:pt idx="3937">
                  <c:v>308717.8529424541</c:v>
                </c:pt>
                <c:pt idx="3938">
                  <c:v>308796.24752166751</c:v>
                </c:pt>
                <c:pt idx="3939">
                  <c:v>308874.64210088091</c:v>
                </c:pt>
                <c:pt idx="3940">
                  <c:v>308953.03668009437</c:v>
                </c:pt>
                <c:pt idx="3941">
                  <c:v>309031.43125930778</c:v>
                </c:pt>
                <c:pt idx="3942">
                  <c:v>309109.82583852118</c:v>
                </c:pt>
                <c:pt idx="3943">
                  <c:v>309188.22041773464</c:v>
                </c:pt>
                <c:pt idx="3944">
                  <c:v>309266.61499694805</c:v>
                </c:pt>
                <c:pt idx="3945">
                  <c:v>309345.00957616145</c:v>
                </c:pt>
                <c:pt idx="3946">
                  <c:v>309423.40415537485</c:v>
                </c:pt>
                <c:pt idx="3947">
                  <c:v>309501.79873458832</c:v>
                </c:pt>
                <c:pt idx="3948">
                  <c:v>309580.19331380172</c:v>
                </c:pt>
                <c:pt idx="3949">
                  <c:v>309658.58789301518</c:v>
                </c:pt>
                <c:pt idx="3950">
                  <c:v>309736.98247222858</c:v>
                </c:pt>
                <c:pt idx="3951">
                  <c:v>309815.37705144205</c:v>
                </c:pt>
                <c:pt idx="3952">
                  <c:v>309893.77163065539</c:v>
                </c:pt>
                <c:pt idx="3953">
                  <c:v>309972.16620986885</c:v>
                </c:pt>
                <c:pt idx="3954">
                  <c:v>310050.56078908226</c:v>
                </c:pt>
                <c:pt idx="3955">
                  <c:v>310128.95536829572</c:v>
                </c:pt>
                <c:pt idx="3956">
                  <c:v>310207.34994750906</c:v>
                </c:pt>
                <c:pt idx="3957">
                  <c:v>310285.74452672253</c:v>
                </c:pt>
                <c:pt idx="3958">
                  <c:v>310364.13910593593</c:v>
                </c:pt>
                <c:pt idx="3959">
                  <c:v>310442.53368514933</c:v>
                </c:pt>
                <c:pt idx="3960">
                  <c:v>310520.9282643628</c:v>
                </c:pt>
                <c:pt idx="3961">
                  <c:v>310599.3228435762</c:v>
                </c:pt>
                <c:pt idx="3962">
                  <c:v>310677.7174227896</c:v>
                </c:pt>
                <c:pt idx="3963">
                  <c:v>310756.11200200306</c:v>
                </c:pt>
                <c:pt idx="3964">
                  <c:v>310834.50658121647</c:v>
                </c:pt>
                <c:pt idx="3965">
                  <c:v>310912.90116042987</c:v>
                </c:pt>
                <c:pt idx="3966">
                  <c:v>310991.29573964333</c:v>
                </c:pt>
                <c:pt idx="3967">
                  <c:v>311069.69031885674</c:v>
                </c:pt>
                <c:pt idx="3968">
                  <c:v>311148.0848980702</c:v>
                </c:pt>
                <c:pt idx="3969">
                  <c:v>311226.47947728354</c:v>
                </c:pt>
                <c:pt idx="3970">
                  <c:v>311304.87405649701</c:v>
                </c:pt>
                <c:pt idx="3971">
                  <c:v>311383.26863571041</c:v>
                </c:pt>
                <c:pt idx="3972">
                  <c:v>311461.66321492387</c:v>
                </c:pt>
                <c:pt idx="3973">
                  <c:v>311540.05779413728</c:v>
                </c:pt>
                <c:pt idx="3974">
                  <c:v>311618.45237335074</c:v>
                </c:pt>
                <c:pt idx="3975">
                  <c:v>311696.84695256408</c:v>
                </c:pt>
                <c:pt idx="3976">
                  <c:v>311775.24153177754</c:v>
                </c:pt>
                <c:pt idx="3977">
                  <c:v>311853.63611099095</c:v>
                </c:pt>
                <c:pt idx="3978">
                  <c:v>311932.03069020441</c:v>
                </c:pt>
                <c:pt idx="3979">
                  <c:v>312010.42526941776</c:v>
                </c:pt>
                <c:pt idx="3980">
                  <c:v>312088.81984863122</c:v>
                </c:pt>
                <c:pt idx="3981">
                  <c:v>312167.21442784462</c:v>
                </c:pt>
                <c:pt idx="3982">
                  <c:v>312245.60900705802</c:v>
                </c:pt>
                <c:pt idx="3983">
                  <c:v>312324.00358627149</c:v>
                </c:pt>
                <c:pt idx="3984">
                  <c:v>312402.39816548489</c:v>
                </c:pt>
                <c:pt idx="3985">
                  <c:v>312480.79274469835</c:v>
                </c:pt>
                <c:pt idx="3986">
                  <c:v>312559.1873239117</c:v>
                </c:pt>
                <c:pt idx="3987">
                  <c:v>312637.58190312516</c:v>
                </c:pt>
                <c:pt idx="3988">
                  <c:v>312715.97648233856</c:v>
                </c:pt>
                <c:pt idx="3989">
                  <c:v>312794.37106155202</c:v>
                </c:pt>
                <c:pt idx="3990">
                  <c:v>312872.76564076543</c:v>
                </c:pt>
                <c:pt idx="3991">
                  <c:v>312951.16021997889</c:v>
                </c:pt>
                <c:pt idx="3992">
                  <c:v>313029.55479919224</c:v>
                </c:pt>
                <c:pt idx="3993">
                  <c:v>313107.9493784057</c:v>
                </c:pt>
                <c:pt idx="3994">
                  <c:v>313186.3439576191</c:v>
                </c:pt>
                <c:pt idx="3995">
                  <c:v>313264.73853683256</c:v>
                </c:pt>
                <c:pt idx="3996">
                  <c:v>313343.13311604591</c:v>
                </c:pt>
                <c:pt idx="3997">
                  <c:v>313421.52769525937</c:v>
                </c:pt>
                <c:pt idx="3998">
                  <c:v>313499.92227447277</c:v>
                </c:pt>
                <c:pt idx="3999">
                  <c:v>313578.31685368624</c:v>
                </c:pt>
                <c:pt idx="4000">
                  <c:v>313656.71143289964</c:v>
                </c:pt>
                <c:pt idx="4001">
                  <c:v>313735.1060121131</c:v>
                </c:pt>
                <c:pt idx="4002">
                  <c:v>313813.5005913265</c:v>
                </c:pt>
                <c:pt idx="4003">
                  <c:v>313891.89517053991</c:v>
                </c:pt>
                <c:pt idx="4004">
                  <c:v>313970.28974975337</c:v>
                </c:pt>
                <c:pt idx="4005">
                  <c:v>314048.68432896677</c:v>
                </c:pt>
                <c:pt idx="4006">
                  <c:v>314127.07890818018</c:v>
                </c:pt>
                <c:pt idx="4007">
                  <c:v>314205.47348739358</c:v>
                </c:pt>
                <c:pt idx="4008">
                  <c:v>314283.86806660704</c:v>
                </c:pt>
                <c:pt idx="4009">
                  <c:v>314362.26264582039</c:v>
                </c:pt>
                <c:pt idx="4010">
                  <c:v>314440.65722503385</c:v>
                </c:pt>
                <c:pt idx="4011">
                  <c:v>314519.05180424725</c:v>
                </c:pt>
                <c:pt idx="4012">
                  <c:v>314597.44638346072</c:v>
                </c:pt>
                <c:pt idx="4013">
                  <c:v>314675.84096267412</c:v>
                </c:pt>
                <c:pt idx="4014">
                  <c:v>314754.23554188758</c:v>
                </c:pt>
                <c:pt idx="4015">
                  <c:v>314832.63012110093</c:v>
                </c:pt>
                <c:pt idx="4016">
                  <c:v>314911.02470031439</c:v>
                </c:pt>
                <c:pt idx="4017">
                  <c:v>314989.41927952779</c:v>
                </c:pt>
                <c:pt idx="4018">
                  <c:v>315067.81385874125</c:v>
                </c:pt>
                <c:pt idx="4019">
                  <c:v>315146.20843795466</c:v>
                </c:pt>
                <c:pt idx="4020">
                  <c:v>315224.60301716806</c:v>
                </c:pt>
                <c:pt idx="4021">
                  <c:v>315302.99759638152</c:v>
                </c:pt>
                <c:pt idx="4022">
                  <c:v>315381.39217559493</c:v>
                </c:pt>
                <c:pt idx="4023">
                  <c:v>315459.78675480833</c:v>
                </c:pt>
                <c:pt idx="4024">
                  <c:v>315538.18133402179</c:v>
                </c:pt>
                <c:pt idx="4025">
                  <c:v>315616.5759132352</c:v>
                </c:pt>
                <c:pt idx="4026">
                  <c:v>315694.9704924486</c:v>
                </c:pt>
                <c:pt idx="4027">
                  <c:v>315773.365071662</c:v>
                </c:pt>
                <c:pt idx="4028">
                  <c:v>315851.75965087547</c:v>
                </c:pt>
                <c:pt idx="4029">
                  <c:v>315930.15423008887</c:v>
                </c:pt>
                <c:pt idx="4030">
                  <c:v>316008.54880930227</c:v>
                </c:pt>
                <c:pt idx="4031">
                  <c:v>316086.94338851573</c:v>
                </c:pt>
                <c:pt idx="4032">
                  <c:v>316165.33796772908</c:v>
                </c:pt>
                <c:pt idx="4033">
                  <c:v>316243.73254694254</c:v>
                </c:pt>
                <c:pt idx="4034">
                  <c:v>316322.127126156</c:v>
                </c:pt>
                <c:pt idx="4035">
                  <c:v>316400.52170536941</c:v>
                </c:pt>
                <c:pt idx="4036">
                  <c:v>316478.91628458287</c:v>
                </c:pt>
                <c:pt idx="4037">
                  <c:v>316557.31086379621</c:v>
                </c:pt>
                <c:pt idx="4038">
                  <c:v>316635.70544300968</c:v>
                </c:pt>
                <c:pt idx="4039">
                  <c:v>316714.10002222308</c:v>
                </c:pt>
                <c:pt idx="4040">
                  <c:v>316792.49460143648</c:v>
                </c:pt>
                <c:pt idx="4041">
                  <c:v>316870.88918064995</c:v>
                </c:pt>
                <c:pt idx="4042">
                  <c:v>316949.28375986335</c:v>
                </c:pt>
                <c:pt idx="4043">
                  <c:v>317027.67833907675</c:v>
                </c:pt>
                <c:pt idx="4044">
                  <c:v>317106.07291829021</c:v>
                </c:pt>
                <c:pt idx="4045">
                  <c:v>317184.46749750362</c:v>
                </c:pt>
                <c:pt idx="4046">
                  <c:v>317262.86207671702</c:v>
                </c:pt>
                <c:pt idx="4047">
                  <c:v>317341.25665593043</c:v>
                </c:pt>
                <c:pt idx="4048">
                  <c:v>317419.65123514389</c:v>
                </c:pt>
                <c:pt idx="4049">
                  <c:v>317498.04581435729</c:v>
                </c:pt>
                <c:pt idx="4050">
                  <c:v>317576.44039357069</c:v>
                </c:pt>
                <c:pt idx="4051">
                  <c:v>317654.83497278416</c:v>
                </c:pt>
                <c:pt idx="4052">
                  <c:v>317733.22955199756</c:v>
                </c:pt>
                <c:pt idx="4053">
                  <c:v>317811.62413121102</c:v>
                </c:pt>
                <c:pt idx="4054">
                  <c:v>317890.01871042443</c:v>
                </c:pt>
                <c:pt idx="4055">
                  <c:v>317968.41328963789</c:v>
                </c:pt>
                <c:pt idx="4056">
                  <c:v>318046.80786885123</c:v>
                </c:pt>
                <c:pt idx="4057">
                  <c:v>318125.20244806469</c:v>
                </c:pt>
                <c:pt idx="4058">
                  <c:v>318203.5970272781</c:v>
                </c:pt>
                <c:pt idx="4059">
                  <c:v>318281.99160649156</c:v>
                </c:pt>
                <c:pt idx="4060">
                  <c:v>318360.38618570491</c:v>
                </c:pt>
                <c:pt idx="4061">
                  <c:v>318438.78076491837</c:v>
                </c:pt>
                <c:pt idx="4062">
                  <c:v>318517.17534413177</c:v>
                </c:pt>
                <c:pt idx="4063">
                  <c:v>318595.56992334523</c:v>
                </c:pt>
                <c:pt idx="4064">
                  <c:v>318673.96450255864</c:v>
                </c:pt>
                <c:pt idx="4065">
                  <c:v>318752.35908177204</c:v>
                </c:pt>
                <c:pt idx="4066">
                  <c:v>318830.75366098544</c:v>
                </c:pt>
                <c:pt idx="4067">
                  <c:v>318909.14824019885</c:v>
                </c:pt>
                <c:pt idx="4068">
                  <c:v>318987.54281941231</c:v>
                </c:pt>
                <c:pt idx="4069">
                  <c:v>319065.93739862571</c:v>
                </c:pt>
                <c:pt idx="4070">
                  <c:v>319144.33197783917</c:v>
                </c:pt>
                <c:pt idx="4071">
                  <c:v>319222.72655705258</c:v>
                </c:pt>
                <c:pt idx="4072">
                  <c:v>319301.12113626604</c:v>
                </c:pt>
                <c:pt idx="4073">
                  <c:v>319379.51571547939</c:v>
                </c:pt>
                <c:pt idx="4074">
                  <c:v>319457.91029469285</c:v>
                </c:pt>
                <c:pt idx="4075">
                  <c:v>319536.30487390625</c:v>
                </c:pt>
                <c:pt idx="4076">
                  <c:v>319614.69945311971</c:v>
                </c:pt>
                <c:pt idx="4077">
                  <c:v>319693.09403233306</c:v>
                </c:pt>
                <c:pt idx="4078">
                  <c:v>319771.48861154652</c:v>
                </c:pt>
                <c:pt idx="4079">
                  <c:v>319849.88319075992</c:v>
                </c:pt>
                <c:pt idx="4080">
                  <c:v>319928.27776997339</c:v>
                </c:pt>
                <c:pt idx="4081">
                  <c:v>320006.67234918679</c:v>
                </c:pt>
                <c:pt idx="4082">
                  <c:v>320085.06692840025</c:v>
                </c:pt>
                <c:pt idx="4083">
                  <c:v>320163.4615076136</c:v>
                </c:pt>
                <c:pt idx="4084">
                  <c:v>320241.85608682706</c:v>
                </c:pt>
                <c:pt idx="4085">
                  <c:v>320320.25066604052</c:v>
                </c:pt>
                <c:pt idx="4086">
                  <c:v>320398.64524525392</c:v>
                </c:pt>
                <c:pt idx="4087">
                  <c:v>320477.03982446733</c:v>
                </c:pt>
                <c:pt idx="4088">
                  <c:v>320555.43440368073</c:v>
                </c:pt>
                <c:pt idx="4089">
                  <c:v>320633.82898289419</c:v>
                </c:pt>
                <c:pt idx="4090">
                  <c:v>320712.22356210754</c:v>
                </c:pt>
                <c:pt idx="4091">
                  <c:v>320790.618141321</c:v>
                </c:pt>
                <c:pt idx="4092">
                  <c:v>320869.0127205344</c:v>
                </c:pt>
                <c:pt idx="4093">
                  <c:v>320947.40729974787</c:v>
                </c:pt>
                <c:pt idx="4094">
                  <c:v>321025.80187896127</c:v>
                </c:pt>
                <c:pt idx="4095">
                  <c:v>321104.19645817473</c:v>
                </c:pt>
                <c:pt idx="4096">
                  <c:v>321182.59103738808</c:v>
                </c:pt>
                <c:pt idx="4097">
                  <c:v>321260.98561660154</c:v>
                </c:pt>
                <c:pt idx="4098">
                  <c:v>321339.38019581494</c:v>
                </c:pt>
                <c:pt idx="4099">
                  <c:v>321417.7747750284</c:v>
                </c:pt>
                <c:pt idx="4100">
                  <c:v>321496.16935424175</c:v>
                </c:pt>
                <c:pt idx="4101">
                  <c:v>321574.56393345521</c:v>
                </c:pt>
                <c:pt idx="4102">
                  <c:v>321652.95851266867</c:v>
                </c:pt>
                <c:pt idx="4103">
                  <c:v>321731.35309188208</c:v>
                </c:pt>
                <c:pt idx="4104">
                  <c:v>321809.74767109548</c:v>
                </c:pt>
                <c:pt idx="4105">
                  <c:v>321888.14225030894</c:v>
                </c:pt>
                <c:pt idx="4106">
                  <c:v>321966.53682952235</c:v>
                </c:pt>
                <c:pt idx="4107">
                  <c:v>322044.93140873575</c:v>
                </c:pt>
                <c:pt idx="4108">
                  <c:v>322123.32598794921</c:v>
                </c:pt>
                <c:pt idx="4109">
                  <c:v>322201.72056716261</c:v>
                </c:pt>
                <c:pt idx="4110">
                  <c:v>322280.11514637602</c:v>
                </c:pt>
                <c:pt idx="4111">
                  <c:v>322358.50972558942</c:v>
                </c:pt>
                <c:pt idx="4112">
                  <c:v>322436.90430480288</c:v>
                </c:pt>
                <c:pt idx="4113">
                  <c:v>322515.29888401629</c:v>
                </c:pt>
                <c:pt idx="4114">
                  <c:v>322593.69346322969</c:v>
                </c:pt>
                <c:pt idx="4115">
                  <c:v>322672.08804244309</c:v>
                </c:pt>
                <c:pt idx="4116">
                  <c:v>322750.48262165656</c:v>
                </c:pt>
                <c:pt idx="4117">
                  <c:v>322828.87720086996</c:v>
                </c:pt>
                <c:pt idx="4118">
                  <c:v>322907.27178008342</c:v>
                </c:pt>
                <c:pt idx="4119">
                  <c:v>322985.66635929688</c:v>
                </c:pt>
                <c:pt idx="4120">
                  <c:v>323064.06093851023</c:v>
                </c:pt>
                <c:pt idx="4121">
                  <c:v>323142.45551772369</c:v>
                </c:pt>
                <c:pt idx="4122">
                  <c:v>323220.85009693709</c:v>
                </c:pt>
                <c:pt idx="4123">
                  <c:v>323299.2446761505</c:v>
                </c:pt>
                <c:pt idx="4124">
                  <c:v>323377.6392553639</c:v>
                </c:pt>
                <c:pt idx="4125">
                  <c:v>323456.03383457736</c:v>
                </c:pt>
                <c:pt idx="4126">
                  <c:v>323534.42841379077</c:v>
                </c:pt>
                <c:pt idx="4127">
                  <c:v>323612.82299300417</c:v>
                </c:pt>
                <c:pt idx="4128">
                  <c:v>323691.21757221763</c:v>
                </c:pt>
                <c:pt idx="4129">
                  <c:v>323769.61215143104</c:v>
                </c:pt>
                <c:pt idx="4130">
                  <c:v>323848.00673064444</c:v>
                </c:pt>
                <c:pt idx="4131">
                  <c:v>323926.40130985784</c:v>
                </c:pt>
                <c:pt idx="4132">
                  <c:v>324004.79588907131</c:v>
                </c:pt>
                <c:pt idx="4133">
                  <c:v>324083.19046828471</c:v>
                </c:pt>
                <c:pt idx="4134">
                  <c:v>324161.58504749811</c:v>
                </c:pt>
                <c:pt idx="4135">
                  <c:v>324239.97962671157</c:v>
                </c:pt>
                <c:pt idx="4136">
                  <c:v>324318.37420592504</c:v>
                </c:pt>
                <c:pt idx="4137">
                  <c:v>324396.76878513838</c:v>
                </c:pt>
                <c:pt idx="4138">
                  <c:v>324475.16336435184</c:v>
                </c:pt>
                <c:pt idx="4139">
                  <c:v>324553.55794356525</c:v>
                </c:pt>
                <c:pt idx="4140">
                  <c:v>324631.95252277871</c:v>
                </c:pt>
                <c:pt idx="4141">
                  <c:v>324710.34710199205</c:v>
                </c:pt>
                <c:pt idx="4142">
                  <c:v>324788.74168120552</c:v>
                </c:pt>
                <c:pt idx="4143">
                  <c:v>324867.13626041892</c:v>
                </c:pt>
                <c:pt idx="4144">
                  <c:v>324945.53083963238</c:v>
                </c:pt>
                <c:pt idx="4145">
                  <c:v>325023.92541884579</c:v>
                </c:pt>
                <c:pt idx="4146">
                  <c:v>325102.31999805925</c:v>
                </c:pt>
                <c:pt idx="4147">
                  <c:v>325180.71457727259</c:v>
                </c:pt>
                <c:pt idx="4148">
                  <c:v>325259.10915648605</c:v>
                </c:pt>
                <c:pt idx="4149">
                  <c:v>325337.50373569946</c:v>
                </c:pt>
                <c:pt idx="4150">
                  <c:v>325415.89831491286</c:v>
                </c:pt>
                <c:pt idx="4151">
                  <c:v>325494.29289412627</c:v>
                </c:pt>
                <c:pt idx="4152">
                  <c:v>325572.68747333973</c:v>
                </c:pt>
                <c:pt idx="4153">
                  <c:v>325651.08205255319</c:v>
                </c:pt>
                <c:pt idx="4154">
                  <c:v>325729.47663176653</c:v>
                </c:pt>
                <c:pt idx="4155">
                  <c:v>325807.87121098</c:v>
                </c:pt>
                <c:pt idx="4156">
                  <c:v>325886.2657901934</c:v>
                </c:pt>
                <c:pt idx="4157">
                  <c:v>325964.66036940686</c:v>
                </c:pt>
                <c:pt idx="4158">
                  <c:v>326043.05494862027</c:v>
                </c:pt>
                <c:pt idx="4159">
                  <c:v>326121.44952783373</c:v>
                </c:pt>
                <c:pt idx="4160">
                  <c:v>326199.84410704707</c:v>
                </c:pt>
                <c:pt idx="4161">
                  <c:v>326278.23868626053</c:v>
                </c:pt>
                <c:pt idx="4162">
                  <c:v>326356.63326547394</c:v>
                </c:pt>
                <c:pt idx="4163">
                  <c:v>326435.0278446874</c:v>
                </c:pt>
                <c:pt idx="4164">
                  <c:v>326513.42242390075</c:v>
                </c:pt>
                <c:pt idx="4165">
                  <c:v>326591.81700311421</c:v>
                </c:pt>
                <c:pt idx="4166">
                  <c:v>326670.21158232761</c:v>
                </c:pt>
                <c:pt idx="4167">
                  <c:v>326748.60616154107</c:v>
                </c:pt>
                <c:pt idx="4168">
                  <c:v>326827.00074075448</c:v>
                </c:pt>
                <c:pt idx="4169">
                  <c:v>326905.39531996794</c:v>
                </c:pt>
                <c:pt idx="4170">
                  <c:v>326983.78989918134</c:v>
                </c:pt>
                <c:pt idx="4171">
                  <c:v>327062.18447839475</c:v>
                </c:pt>
                <c:pt idx="4172">
                  <c:v>327140.57905760815</c:v>
                </c:pt>
                <c:pt idx="4173">
                  <c:v>327218.97363682155</c:v>
                </c:pt>
                <c:pt idx="4174">
                  <c:v>327297.36821603501</c:v>
                </c:pt>
                <c:pt idx="4175">
                  <c:v>327375.76279524842</c:v>
                </c:pt>
                <c:pt idx="4176">
                  <c:v>327454.15737446188</c:v>
                </c:pt>
                <c:pt idx="4177">
                  <c:v>327532.55195367523</c:v>
                </c:pt>
                <c:pt idx="4178">
                  <c:v>327610.94653288869</c:v>
                </c:pt>
                <c:pt idx="4179">
                  <c:v>327689.34111210209</c:v>
                </c:pt>
                <c:pt idx="4180">
                  <c:v>327767.73569131555</c:v>
                </c:pt>
                <c:pt idx="4181">
                  <c:v>327846.1302705289</c:v>
                </c:pt>
                <c:pt idx="4182">
                  <c:v>327924.52484974236</c:v>
                </c:pt>
                <c:pt idx="4183">
                  <c:v>328002.91942895576</c:v>
                </c:pt>
                <c:pt idx="4184">
                  <c:v>328081.31400816923</c:v>
                </c:pt>
                <c:pt idx="4185">
                  <c:v>328159.70858738263</c:v>
                </c:pt>
                <c:pt idx="4186">
                  <c:v>328238.10316659609</c:v>
                </c:pt>
                <c:pt idx="4187">
                  <c:v>328316.49774580949</c:v>
                </c:pt>
                <c:pt idx="4188">
                  <c:v>328394.8923250229</c:v>
                </c:pt>
                <c:pt idx="4189">
                  <c:v>328473.28690423636</c:v>
                </c:pt>
                <c:pt idx="4190">
                  <c:v>328551.68148344976</c:v>
                </c:pt>
                <c:pt idx="4191">
                  <c:v>328630.07606266317</c:v>
                </c:pt>
                <c:pt idx="4192">
                  <c:v>328708.47064187657</c:v>
                </c:pt>
                <c:pt idx="4193">
                  <c:v>328786.86522109003</c:v>
                </c:pt>
                <c:pt idx="4194">
                  <c:v>328865.25980030344</c:v>
                </c:pt>
                <c:pt idx="4195">
                  <c:v>328943.65437951684</c:v>
                </c:pt>
                <c:pt idx="4196">
                  <c:v>329022.0489587303</c:v>
                </c:pt>
                <c:pt idx="4197">
                  <c:v>329100.44353794371</c:v>
                </c:pt>
                <c:pt idx="4198">
                  <c:v>329178.83811715711</c:v>
                </c:pt>
                <c:pt idx="4199">
                  <c:v>329257.23269637057</c:v>
                </c:pt>
                <c:pt idx="4200">
                  <c:v>329335.62727558392</c:v>
                </c:pt>
                <c:pt idx="4201">
                  <c:v>329414.02185479738</c:v>
                </c:pt>
                <c:pt idx="4202">
                  <c:v>329492.41643401078</c:v>
                </c:pt>
                <c:pt idx="4203">
                  <c:v>329570.81101322424</c:v>
                </c:pt>
                <c:pt idx="4204">
                  <c:v>329649.20559243771</c:v>
                </c:pt>
                <c:pt idx="4205">
                  <c:v>329727.60017165105</c:v>
                </c:pt>
                <c:pt idx="4206">
                  <c:v>329805.99475086451</c:v>
                </c:pt>
                <c:pt idx="4207">
                  <c:v>329884.38933007792</c:v>
                </c:pt>
                <c:pt idx="4208">
                  <c:v>329962.78390929132</c:v>
                </c:pt>
                <c:pt idx="4209">
                  <c:v>330041.17848850478</c:v>
                </c:pt>
                <c:pt idx="4210">
                  <c:v>330119.57306771819</c:v>
                </c:pt>
                <c:pt idx="4211">
                  <c:v>330197.96764693159</c:v>
                </c:pt>
                <c:pt idx="4212">
                  <c:v>330276.36222614499</c:v>
                </c:pt>
                <c:pt idx="4213">
                  <c:v>330354.75680535845</c:v>
                </c:pt>
                <c:pt idx="4214">
                  <c:v>330433.15138457186</c:v>
                </c:pt>
                <c:pt idx="4215">
                  <c:v>330511.54596378526</c:v>
                </c:pt>
                <c:pt idx="4216">
                  <c:v>330589.94054299872</c:v>
                </c:pt>
                <c:pt idx="4217">
                  <c:v>330668.33512221213</c:v>
                </c:pt>
                <c:pt idx="4218">
                  <c:v>330746.72970142553</c:v>
                </c:pt>
                <c:pt idx="4219">
                  <c:v>330825.12428063899</c:v>
                </c:pt>
                <c:pt idx="4220">
                  <c:v>330903.5188598524</c:v>
                </c:pt>
                <c:pt idx="4221">
                  <c:v>330981.91343906586</c:v>
                </c:pt>
                <c:pt idx="4222">
                  <c:v>331060.3080182792</c:v>
                </c:pt>
                <c:pt idx="4223">
                  <c:v>331138.70259749267</c:v>
                </c:pt>
                <c:pt idx="4224">
                  <c:v>331217.09717670607</c:v>
                </c:pt>
                <c:pt idx="4225">
                  <c:v>331295.49175591953</c:v>
                </c:pt>
                <c:pt idx="4226">
                  <c:v>331373.88633513293</c:v>
                </c:pt>
                <c:pt idx="4227">
                  <c:v>331452.2809143464</c:v>
                </c:pt>
                <c:pt idx="4228">
                  <c:v>331530.67549355974</c:v>
                </c:pt>
                <c:pt idx="4229">
                  <c:v>331609.0700727732</c:v>
                </c:pt>
                <c:pt idx="4230">
                  <c:v>331687.46465198661</c:v>
                </c:pt>
                <c:pt idx="4231">
                  <c:v>331765.85923120001</c:v>
                </c:pt>
                <c:pt idx="4232">
                  <c:v>331844.25381041341</c:v>
                </c:pt>
                <c:pt idx="4233">
                  <c:v>331922.64838962688</c:v>
                </c:pt>
                <c:pt idx="4234">
                  <c:v>332001.04296884028</c:v>
                </c:pt>
                <c:pt idx="4235">
                  <c:v>332079.43754805368</c:v>
                </c:pt>
                <c:pt idx="4236">
                  <c:v>332157.83212726715</c:v>
                </c:pt>
                <c:pt idx="4237">
                  <c:v>332236.22670648055</c:v>
                </c:pt>
                <c:pt idx="4238">
                  <c:v>332314.62128569401</c:v>
                </c:pt>
                <c:pt idx="4239">
                  <c:v>332393.01586490741</c:v>
                </c:pt>
                <c:pt idx="4240">
                  <c:v>332471.41044412088</c:v>
                </c:pt>
                <c:pt idx="4241">
                  <c:v>332549.80502333422</c:v>
                </c:pt>
                <c:pt idx="4242">
                  <c:v>332628.19960254768</c:v>
                </c:pt>
                <c:pt idx="4243">
                  <c:v>332706.59418176109</c:v>
                </c:pt>
                <c:pt idx="4244">
                  <c:v>332784.98876097455</c:v>
                </c:pt>
                <c:pt idx="4245">
                  <c:v>332863.38334018789</c:v>
                </c:pt>
                <c:pt idx="4246">
                  <c:v>332941.77791940136</c:v>
                </c:pt>
                <c:pt idx="4247">
                  <c:v>333020.17249861476</c:v>
                </c:pt>
                <c:pt idx="4248">
                  <c:v>333098.56707782822</c:v>
                </c:pt>
                <c:pt idx="4249">
                  <c:v>333176.96165704163</c:v>
                </c:pt>
                <c:pt idx="4250">
                  <c:v>333255.35623625509</c:v>
                </c:pt>
                <c:pt idx="4251">
                  <c:v>333333.75081546843</c:v>
                </c:pt>
                <c:pt idx="4252">
                  <c:v>333412.14539468189</c:v>
                </c:pt>
                <c:pt idx="4253">
                  <c:v>333490.5399738953</c:v>
                </c:pt>
                <c:pt idx="4254">
                  <c:v>333568.93455310876</c:v>
                </c:pt>
                <c:pt idx="4255">
                  <c:v>333647.32913232216</c:v>
                </c:pt>
                <c:pt idx="4256">
                  <c:v>333725.72371153557</c:v>
                </c:pt>
                <c:pt idx="4257">
                  <c:v>333804.11829074903</c:v>
                </c:pt>
                <c:pt idx="4258">
                  <c:v>333882.51286996237</c:v>
                </c:pt>
                <c:pt idx="4259">
                  <c:v>333960.90744917584</c:v>
                </c:pt>
                <c:pt idx="4260">
                  <c:v>334039.30202838924</c:v>
                </c:pt>
                <c:pt idx="4261">
                  <c:v>334117.6966076027</c:v>
                </c:pt>
                <c:pt idx="4262">
                  <c:v>334196.09118681605</c:v>
                </c:pt>
                <c:pt idx="4263">
                  <c:v>334274.48576602951</c:v>
                </c:pt>
                <c:pt idx="4264">
                  <c:v>334352.88034524291</c:v>
                </c:pt>
                <c:pt idx="4265">
                  <c:v>334431.27492445637</c:v>
                </c:pt>
                <c:pt idx="4266">
                  <c:v>334509.66950366978</c:v>
                </c:pt>
                <c:pt idx="4267">
                  <c:v>334588.06408288324</c:v>
                </c:pt>
                <c:pt idx="4268">
                  <c:v>334666.45866209659</c:v>
                </c:pt>
                <c:pt idx="4269">
                  <c:v>334744.85324131005</c:v>
                </c:pt>
                <c:pt idx="4270">
                  <c:v>334823.24782052345</c:v>
                </c:pt>
                <c:pt idx="4271">
                  <c:v>334901.64239973691</c:v>
                </c:pt>
                <c:pt idx="4272">
                  <c:v>334980.03697895032</c:v>
                </c:pt>
                <c:pt idx="4273">
                  <c:v>335058.43155816372</c:v>
                </c:pt>
                <c:pt idx="4274">
                  <c:v>335136.82613737718</c:v>
                </c:pt>
                <c:pt idx="4275">
                  <c:v>335215.22071659059</c:v>
                </c:pt>
                <c:pt idx="4276">
                  <c:v>335293.61529580399</c:v>
                </c:pt>
                <c:pt idx="4277">
                  <c:v>335372.00987501745</c:v>
                </c:pt>
                <c:pt idx="4278">
                  <c:v>335450.40445423085</c:v>
                </c:pt>
                <c:pt idx="4279">
                  <c:v>335528.79903344426</c:v>
                </c:pt>
                <c:pt idx="4280">
                  <c:v>335607.19361265772</c:v>
                </c:pt>
                <c:pt idx="4281">
                  <c:v>335685.58819187107</c:v>
                </c:pt>
                <c:pt idx="4282">
                  <c:v>335763.98277108453</c:v>
                </c:pt>
                <c:pt idx="4283">
                  <c:v>335842.37735029793</c:v>
                </c:pt>
                <c:pt idx="4284">
                  <c:v>335920.77192951139</c:v>
                </c:pt>
                <c:pt idx="4285">
                  <c:v>335999.16650872474</c:v>
                </c:pt>
                <c:pt idx="4286">
                  <c:v>336077.5610879382</c:v>
                </c:pt>
                <c:pt idx="4287">
                  <c:v>336155.9556671516</c:v>
                </c:pt>
                <c:pt idx="4288">
                  <c:v>336234.35024636507</c:v>
                </c:pt>
                <c:pt idx="4289">
                  <c:v>336312.74482557847</c:v>
                </c:pt>
                <c:pt idx="4290">
                  <c:v>336391.13940479193</c:v>
                </c:pt>
                <c:pt idx="4291">
                  <c:v>336469.53398400533</c:v>
                </c:pt>
                <c:pt idx="4292">
                  <c:v>336547.92856321874</c:v>
                </c:pt>
                <c:pt idx="4293">
                  <c:v>336626.32314243214</c:v>
                </c:pt>
                <c:pt idx="4294">
                  <c:v>336704.7177216456</c:v>
                </c:pt>
                <c:pt idx="4295">
                  <c:v>336783.11230085901</c:v>
                </c:pt>
                <c:pt idx="4296">
                  <c:v>336861.50688007241</c:v>
                </c:pt>
                <c:pt idx="4297">
                  <c:v>336939.90145928587</c:v>
                </c:pt>
                <c:pt idx="4298">
                  <c:v>337018.29603849928</c:v>
                </c:pt>
                <c:pt idx="4299">
                  <c:v>337096.69061771268</c:v>
                </c:pt>
                <c:pt idx="4300">
                  <c:v>337175.08519692614</c:v>
                </c:pt>
                <c:pt idx="4301">
                  <c:v>337253.47977613955</c:v>
                </c:pt>
                <c:pt idx="4302">
                  <c:v>337331.87435535295</c:v>
                </c:pt>
                <c:pt idx="4303">
                  <c:v>337410.26893456641</c:v>
                </c:pt>
                <c:pt idx="4304">
                  <c:v>337488.66351377981</c:v>
                </c:pt>
                <c:pt idx="4305">
                  <c:v>337567.05809299322</c:v>
                </c:pt>
                <c:pt idx="4306">
                  <c:v>337645.45267220668</c:v>
                </c:pt>
                <c:pt idx="4307">
                  <c:v>337723.84725142008</c:v>
                </c:pt>
                <c:pt idx="4308">
                  <c:v>337802.24183063355</c:v>
                </c:pt>
                <c:pt idx="4309">
                  <c:v>337880.63640984689</c:v>
                </c:pt>
                <c:pt idx="4310">
                  <c:v>337959.03098906035</c:v>
                </c:pt>
                <c:pt idx="4311">
                  <c:v>338037.42556827376</c:v>
                </c:pt>
                <c:pt idx="4312">
                  <c:v>338115.82014748722</c:v>
                </c:pt>
                <c:pt idx="4313">
                  <c:v>338194.21472670062</c:v>
                </c:pt>
                <c:pt idx="4314">
                  <c:v>338272.60930591403</c:v>
                </c:pt>
                <c:pt idx="4315">
                  <c:v>338351.00388512743</c:v>
                </c:pt>
                <c:pt idx="4316">
                  <c:v>338429.39846434083</c:v>
                </c:pt>
                <c:pt idx="4317">
                  <c:v>338507.79304355429</c:v>
                </c:pt>
                <c:pt idx="4318">
                  <c:v>338586.1876227677</c:v>
                </c:pt>
                <c:pt idx="4319">
                  <c:v>338664.5822019811</c:v>
                </c:pt>
                <c:pt idx="4320">
                  <c:v>338742.97678119456</c:v>
                </c:pt>
                <c:pt idx="4321">
                  <c:v>338821.37136040797</c:v>
                </c:pt>
                <c:pt idx="4322">
                  <c:v>338899.76593962137</c:v>
                </c:pt>
                <c:pt idx="4323">
                  <c:v>338978.16051883483</c:v>
                </c:pt>
                <c:pt idx="4324">
                  <c:v>339056.55509804824</c:v>
                </c:pt>
                <c:pt idx="4325">
                  <c:v>339134.9496772617</c:v>
                </c:pt>
                <c:pt idx="4326">
                  <c:v>339213.34425647504</c:v>
                </c:pt>
                <c:pt idx="4327">
                  <c:v>339291.73883568851</c:v>
                </c:pt>
                <c:pt idx="4328">
                  <c:v>339370.13341490191</c:v>
                </c:pt>
                <c:pt idx="4329">
                  <c:v>339448.52799411537</c:v>
                </c:pt>
                <c:pt idx="4330">
                  <c:v>339526.92257332877</c:v>
                </c:pt>
                <c:pt idx="4331">
                  <c:v>339605.31715254224</c:v>
                </c:pt>
                <c:pt idx="4332">
                  <c:v>339683.71173175558</c:v>
                </c:pt>
                <c:pt idx="4333">
                  <c:v>339762.10631096904</c:v>
                </c:pt>
                <c:pt idx="4334">
                  <c:v>339840.50089018245</c:v>
                </c:pt>
                <c:pt idx="4335">
                  <c:v>339918.89546939591</c:v>
                </c:pt>
                <c:pt idx="4336">
                  <c:v>339997.29004860925</c:v>
                </c:pt>
                <c:pt idx="4337">
                  <c:v>340075.68462782272</c:v>
                </c:pt>
                <c:pt idx="4338">
                  <c:v>340154.07920703612</c:v>
                </c:pt>
                <c:pt idx="4339">
                  <c:v>340232.47378624952</c:v>
                </c:pt>
                <c:pt idx="4340">
                  <c:v>340310.86836546299</c:v>
                </c:pt>
                <c:pt idx="4341">
                  <c:v>340389.26294467639</c:v>
                </c:pt>
                <c:pt idx="4342">
                  <c:v>340467.65752388985</c:v>
                </c:pt>
                <c:pt idx="4343">
                  <c:v>340546.05210310325</c:v>
                </c:pt>
                <c:pt idx="4344">
                  <c:v>340624.44668231672</c:v>
                </c:pt>
                <c:pt idx="4345">
                  <c:v>340702.84126153006</c:v>
                </c:pt>
                <c:pt idx="4346">
                  <c:v>340781.23584074352</c:v>
                </c:pt>
                <c:pt idx="4347">
                  <c:v>340859.63041995693</c:v>
                </c:pt>
                <c:pt idx="4348">
                  <c:v>340938.02499917039</c:v>
                </c:pt>
                <c:pt idx="4349">
                  <c:v>341016.41957838373</c:v>
                </c:pt>
                <c:pt idx="4350">
                  <c:v>341094.8141575972</c:v>
                </c:pt>
                <c:pt idx="4351">
                  <c:v>341173.2087368106</c:v>
                </c:pt>
                <c:pt idx="4352">
                  <c:v>341251.60331602406</c:v>
                </c:pt>
                <c:pt idx="4353">
                  <c:v>341329.99789523747</c:v>
                </c:pt>
                <c:pt idx="4354">
                  <c:v>341408.39247445093</c:v>
                </c:pt>
                <c:pt idx="4355">
                  <c:v>341486.78705366427</c:v>
                </c:pt>
                <c:pt idx="4356">
                  <c:v>341565.18163287773</c:v>
                </c:pt>
                <c:pt idx="4357">
                  <c:v>341643.57621209114</c:v>
                </c:pt>
                <c:pt idx="4358">
                  <c:v>341721.9707913046</c:v>
                </c:pt>
                <c:pt idx="4359">
                  <c:v>341800.365370518</c:v>
                </c:pt>
                <c:pt idx="4360">
                  <c:v>341878.75994973141</c:v>
                </c:pt>
                <c:pt idx="4361">
                  <c:v>341957.15452894487</c:v>
                </c:pt>
                <c:pt idx="4362">
                  <c:v>342035.54910815821</c:v>
                </c:pt>
                <c:pt idx="4363">
                  <c:v>342113.94368737168</c:v>
                </c:pt>
                <c:pt idx="4364">
                  <c:v>342192.33826658508</c:v>
                </c:pt>
                <c:pt idx="4365">
                  <c:v>342270.73284579854</c:v>
                </c:pt>
                <c:pt idx="4366">
                  <c:v>342349.12742501189</c:v>
                </c:pt>
                <c:pt idx="4367">
                  <c:v>342427.52200422535</c:v>
                </c:pt>
                <c:pt idx="4368">
                  <c:v>342505.91658343875</c:v>
                </c:pt>
                <c:pt idx="4369">
                  <c:v>342584.31116265221</c:v>
                </c:pt>
                <c:pt idx="4370">
                  <c:v>342662.70574186562</c:v>
                </c:pt>
                <c:pt idx="4371">
                  <c:v>342741.10032107908</c:v>
                </c:pt>
                <c:pt idx="4372">
                  <c:v>342819.49490029243</c:v>
                </c:pt>
                <c:pt idx="4373">
                  <c:v>342897.88947950589</c:v>
                </c:pt>
                <c:pt idx="4374">
                  <c:v>342976.28405871929</c:v>
                </c:pt>
                <c:pt idx="4375">
                  <c:v>343054.67863793275</c:v>
                </c:pt>
                <c:pt idx="4376">
                  <c:v>343133.07321714616</c:v>
                </c:pt>
                <c:pt idx="4377">
                  <c:v>343211.46779635956</c:v>
                </c:pt>
                <c:pt idx="4378">
                  <c:v>343289.86237557302</c:v>
                </c:pt>
                <c:pt idx="4379">
                  <c:v>343368.25695478643</c:v>
                </c:pt>
                <c:pt idx="4380">
                  <c:v>343446.65153399983</c:v>
                </c:pt>
                <c:pt idx="4381">
                  <c:v>343525.04611321329</c:v>
                </c:pt>
                <c:pt idx="4382">
                  <c:v>343603.4406924267</c:v>
                </c:pt>
                <c:pt idx="4383">
                  <c:v>343681.8352716401</c:v>
                </c:pt>
                <c:pt idx="4384">
                  <c:v>343760.22985085356</c:v>
                </c:pt>
                <c:pt idx="4385">
                  <c:v>343838.62443006696</c:v>
                </c:pt>
                <c:pt idx="4386">
                  <c:v>343917.01900928037</c:v>
                </c:pt>
                <c:pt idx="4387">
                  <c:v>343995.41358849377</c:v>
                </c:pt>
                <c:pt idx="4388">
                  <c:v>344073.80816770723</c:v>
                </c:pt>
                <c:pt idx="4389">
                  <c:v>344152.20274692058</c:v>
                </c:pt>
                <c:pt idx="4390">
                  <c:v>344230.59732613404</c:v>
                </c:pt>
                <c:pt idx="4391">
                  <c:v>344308.99190534744</c:v>
                </c:pt>
                <c:pt idx="4392">
                  <c:v>344387.38648456091</c:v>
                </c:pt>
                <c:pt idx="4393">
                  <c:v>344465.78106377437</c:v>
                </c:pt>
                <c:pt idx="4394">
                  <c:v>344544.17564298777</c:v>
                </c:pt>
                <c:pt idx="4395">
                  <c:v>344622.57022220118</c:v>
                </c:pt>
                <c:pt idx="4396">
                  <c:v>344700.96480141458</c:v>
                </c:pt>
                <c:pt idx="4397">
                  <c:v>344779.35938062798</c:v>
                </c:pt>
                <c:pt idx="4398">
                  <c:v>344857.75395984144</c:v>
                </c:pt>
                <c:pt idx="4399">
                  <c:v>344936.14853905485</c:v>
                </c:pt>
                <c:pt idx="4400">
                  <c:v>345014.54311826825</c:v>
                </c:pt>
                <c:pt idx="4401">
                  <c:v>345092.93769748171</c:v>
                </c:pt>
                <c:pt idx="4402">
                  <c:v>345171.33227669512</c:v>
                </c:pt>
                <c:pt idx="4403">
                  <c:v>345249.72685590852</c:v>
                </c:pt>
                <c:pt idx="4404">
                  <c:v>345328.12143512198</c:v>
                </c:pt>
                <c:pt idx="4405">
                  <c:v>345406.51601433539</c:v>
                </c:pt>
                <c:pt idx="4406">
                  <c:v>345484.91059354879</c:v>
                </c:pt>
                <c:pt idx="4407">
                  <c:v>345563.30517276219</c:v>
                </c:pt>
                <c:pt idx="4408">
                  <c:v>345641.69975197566</c:v>
                </c:pt>
                <c:pt idx="4409">
                  <c:v>345720.09433118906</c:v>
                </c:pt>
                <c:pt idx="4410">
                  <c:v>345798.48891040252</c:v>
                </c:pt>
                <c:pt idx="4411">
                  <c:v>345876.88348961592</c:v>
                </c:pt>
                <c:pt idx="4412">
                  <c:v>345955.27806882939</c:v>
                </c:pt>
                <c:pt idx="4413">
                  <c:v>346033.67264804273</c:v>
                </c:pt>
                <c:pt idx="4414">
                  <c:v>346112.06722725619</c:v>
                </c:pt>
                <c:pt idx="4415">
                  <c:v>346190.4618064696</c:v>
                </c:pt>
                <c:pt idx="4416">
                  <c:v>346268.85638568306</c:v>
                </c:pt>
                <c:pt idx="4417">
                  <c:v>346347.2509648964</c:v>
                </c:pt>
                <c:pt idx="4418">
                  <c:v>346425.64554410987</c:v>
                </c:pt>
                <c:pt idx="4419">
                  <c:v>346504.04012332327</c:v>
                </c:pt>
                <c:pt idx="4420">
                  <c:v>346582.43470253667</c:v>
                </c:pt>
                <c:pt idx="4421">
                  <c:v>346660.82928175014</c:v>
                </c:pt>
                <c:pt idx="4422">
                  <c:v>346739.22386096354</c:v>
                </c:pt>
                <c:pt idx="4423">
                  <c:v>346817.61844017694</c:v>
                </c:pt>
                <c:pt idx="4424">
                  <c:v>346896.0130193904</c:v>
                </c:pt>
                <c:pt idx="4425">
                  <c:v>346974.40759860381</c:v>
                </c:pt>
                <c:pt idx="4426">
                  <c:v>347052.80217781721</c:v>
                </c:pt>
                <c:pt idx="4427">
                  <c:v>347131.19675703067</c:v>
                </c:pt>
                <c:pt idx="4428">
                  <c:v>347209.59133624408</c:v>
                </c:pt>
                <c:pt idx="4429">
                  <c:v>347287.98591545754</c:v>
                </c:pt>
                <c:pt idx="4430">
                  <c:v>347366.38049467088</c:v>
                </c:pt>
                <c:pt idx="4431">
                  <c:v>347444.77507388435</c:v>
                </c:pt>
                <c:pt idx="4432">
                  <c:v>347523.16965309775</c:v>
                </c:pt>
                <c:pt idx="4433">
                  <c:v>347601.56423231121</c:v>
                </c:pt>
                <c:pt idx="4434">
                  <c:v>347679.95881152462</c:v>
                </c:pt>
                <c:pt idx="4435">
                  <c:v>347758.35339073808</c:v>
                </c:pt>
                <c:pt idx="4436">
                  <c:v>347836.74796995142</c:v>
                </c:pt>
                <c:pt idx="4437">
                  <c:v>347915.14254916488</c:v>
                </c:pt>
                <c:pt idx="4438">
                  <c:v>347993.53712837829</c:v>
                </c:pt>
                <c:pt idx="4439">
                  <c:v>348071.93170759175</c:v>
                </c:pt>
                <c:pt idx="4440">
                  <c:v>348150.3262868051</c:v>
                </c:pt>
                <c:pt idx="4441">
                  <c:v>348228.72086601856</c:v>
                </c:pt>
                <c:pt idx="4442">
                  <c:v>348307.11544523196</c:v>
                </c:pt>
                <c:pt idx="4443">
                  <c:v>348385.51002444542</c:v>
                </c:pt>
                <c:pt idx="4444">
                  <c:v>348463.90460365883</c:v>
                </c:pt>
                <c:pt idx="4445">
                  <c:v>348542.29918287223</c:v>
                </c:pt>
                <c:pt idx="4446">
                  <c:v>348620.69376208569</c:v>
                </c:pt>
                <c:pt idx="4447">
                  <c:v>348699.08834129904</c:v>
                </c:pt>
                <c:pt idx="4448">
                  <c:v>348777.4829205125</c:v>
                </c:pt>
                <c:pt idx="4449">
                  <c:v>348855.8774997259</c:v>
                </c:pt>
                <c:pt idx="4450">
                  <c:v>348934.27207893936</c:v>
                </c:pt>
                <c:pt idx="4451">
                  <c:v>349012.66665815277</c:v>
                </c:pt>
                <c:pt idx="4452">
                  <c:v>349091.06123736623</c:v>
                </c:pt>
                <c:pt idx="4453">
                  <c:v>349169.45581657958</c:v>
                </c:pt>
                <c:pt idx="4454">
                  <c:v>349247.85039579304</c:v>
                </c:pt>
                <c:pt idx="4455">
                  <c:v>349326.24497500644</c:v>
                </c:pt>
                <c:pt idx="4456">
                  <c:v>349404.6395542199</c:v>
                </c:pt>
                <c:pt idx="4457">
                  <c:v>349483.03413343325</c:v>
                </c:pt>
                <c:pt idx="4458">
                  <c:v>349561.42871264671</c:v>
                </c:pt>
                <c:pt idx="4459">
                  <c:v>349639.82329186011</c:v>
                </c:pt>
                <c:pt idx="4460">
                  <c:v>349718.21787107358</c:v>
                </c:pt>
                <c:pt idx="4461">
                  <c:v>349796.61245028698</c:v>
                </c:pt>
                <c:pt idx="4462">
                  <c:v>349875.00702950044</c:v>
                </c:pt>
                <c:pt idx="4463">
                  <c:v>349953.40160871384</c:v>
                </c:pt>
                <c:pt idx="4464">
                  <c:v>350031.79618792725</c:v>
                </c:pt>
                <c:pt idx="4465">
                  <c:v>350110.19076714071</c:v>
                </c:pt>
                <c:pt idx="4466">
                  <c:v>350188.58534635411</c:v>
                </c:pt>
                <c:pt idx="4467">
                  <c:v>350266.97992556752</c:v>
                </c:pt>
                <c:pt idx="4468">
                  <c:v>350345.37450478092</c:v>
                </c:pt>
                <c:pt idx="4469">
                  <c:v>350423.76908399438</c:v>
                </c:pt>
                <c:pt idx="4470">
                  <c:v>350502.16366320773</c:v>
                </c:pt>
                <c:pt idx="4471">
                  <c:v>350580.55824242119</c:v>
                </c:pt>
                <c:pt idx="4472">
                  <c:v>350658.95282163459</c:v>
                </c:pt>
                <c:pt idx="4473">
                  <c:v>350737.34740084806</c:v>
                </c:pt>
                <c:pt idx="4474">
                  <c:v>350815.74198006146</c:v>
                </c:pt>
                <c:pt idx="4475">
                  <c:v>350894.13655927492</c:v>
                </c:pt>
                <c:pt idx="4476">
                  <c:v>350972.53113848827</c:v>
                </c:pt>
                <c:pt idx="4477">
                  <c:v>351050.92571770173</c:v>
                </c:pt>
                <c:pt idx="4478">
                  <c:v>351129.32029691513</c:v>
                </c:pt>
                <c:pt idx="4479">
                  <c:v>351207.71487612859</c:v>
                </c:pt>
                <c:pt idx="4480">
                  <c:v>351286.109455342</c:v>
                </c:pt>
                <c:pt idx="4481">
                  <c:v>351364.5040345554</c:v>
                </c:pt>
                <c:pt idx="4482">
                  <c:v>351442.89861376886</c:v>
                </c:pt>
                <c:pt idx="4483">
                  <c:v>351521.29319298227</c:v>
                </c:pt>
                <c:pt idx="4484">
                  <c:v>351599.68777219567</c:v>
                </c:pt>
                <c:pt idx="4485">
                  <c:v>351678.08235140913</c:v>
                </c:pt>
                <c:pt idx="4486">
                  <c:v>351756.47693062254</c:v>
                </c:pt>
                <c:pt idx="4487">
                  <c:v>351834.87150983594</c:v>
                </c:pt>
                <c:pt idx="4488">
                  <c:v>351913.26608904934</c:v>
                </c:pt>
                <c:pt idx="4489">
                  <c:v>351991.6606682628</c:v>
                </c:pt>
                <c:pt idx="4490">
                  <c:v>352070.05524747621</c:v>
                </c:pt>
                <c:pt idx="4491">
                  <c:v>352148.44982668961</c:v>
                </c:pt>
                <c:pt idx="4492">
                  <c:v>352226.84440590307</c:v>
                </c:pt>
                <c:pt idx="4493">
                  <c:v>352305.23898511648</c:v>
                </c:pt>
                <c:pt idx="4494">
                  <c:v>352383.63356432988</c:v>
                </c:pt>
                <c:pt idx="4495">
                  <c:v>352462.02814354334</c:v>
                </c:pt>
                <c:pt idx="4496">
                  <c:v>352540.42272275675</c:v>
                </c:pt>
                <c:pt idx="4497">
                  <c:v>352618.81730197021</c:v>
                </c:pt>
                <c:pt idx="4498">
                  <c:v>352697.21188118355</c:v>
                </c:pt>
                <c:pt idx="4499">
                  <c:v>352775.60646039702</c:v>
                </c:pt>
                <c:pt idx="4500">
                  <c:v>352854.00103961042</c:v>
                </c:pt>
                <c:pt idx="4501">
                  <c:v>352932.39561882388</c:v>
                </c:pt>
                <c:pt idx="4502">
                  <c:v>353010.79019803728</c:v>
                </c:pt>
                <c:pt idx="4503">
                  <c:v>353089.18477725069</c:v>
                </c:pt>
                <c:pt idx="4504">
                  <c:v>353167.57935646409</c:v>
                </c:pt>
                <c:pt idx="4505">
                  <c:v>353245.97393567755</c:v>
                </c:pt>
                <c:pt idx="4506">
                  <c:v>353324.36851489096</c:v>
                </c:pt>
                <c:pt idx="4507">
                  <c:v>353402.76309410436</c:v>
                </c:pt>
                <c:pt idx="4508">
                  <c:v>353481.15767331782</c:v>
                </c:pt>
                <c:pt idx="4509">
                  <c:v>353559.55225253123</c:v>
                </c:pt>
                <c:pt idx="4510">
                  <c:v>353637.94683174463</c:v>
                </c:pt>
                <c:pt idx="4511">
                  <c:v>353716.34141095803</c:v>
                </c:pt>
                <c:pt idx="4512">
                  <c:v>353794.7359901715</c:v>
                </c:pt>
                <c:pt idx="4513">
                  <c:v>353873.1305693849</c:v>
                </c:pt>
                <c:pt idx="4514">
                  <c:v>353951.52514859836</c:v>
                </c:pt>
                <c:pt idx="4515">
                  <c:v>354029.91972781176</c:v>
                </c:pt>
                <c:pt idx="4516">
                  <c:v>354108.31430702523</c:v>
                </c:pt>
                <c:pt idx="4517">
                  <c:v>354186.70888623857</c:v>
                </c:pt>
                <c:pt idx="4518">
                  <c:v>354265.10346545203</c:v>
                </c:pt>
                <c:pt idx="4519">
                  <c:v>354343.49804466544</c:v>
                </c:pt>
                <c:pt idx="4520">
                  <c:v>354421.8926238789</c:v>
                </c:pt>
                <c:pt idx="4521">
                  <c:v>354500.28720309224</c:v>
                </c:pt>
                <c:pt idx="4522">
                  <c:v>354578.68178230571</c:v>
                </c:pt>
                <c:pt idx="4523">
                  <c:v>354657.07636151911</c:v>
                </c:pt>
                <c:pt idx="4524">
                  <c:v>354735.47094073257</c:v>
                </c:pt>
                <c:pt idx="4525">
                  <c:v>354813.86551994598</c:v>
                </c:pt>
                <c:pt idx="4526">
                  <c:v>354892.26009915944</c:v>
                </c:pt>
                <c:pt idx="4527">
                  <c:v>354970.65467837278</c:v>
                </c:pt>
                <c:pt idx="4528">
                  <c:v>355049.04925758624</c:v>
                </c:pt>
                <c:pt idx="4529">
                  <c:v>355127.44383679971</c:v>
                </c:pt>
                <c:pt idx="4530">
                  <c:v>355205.83841601305</c:v>
                </c:pt>
                <c:pt idx="4531">
                  <c:v>355284.23299522651</c:v>
                </c:pt>
                <c:pt idx="4532">
                  <c:v>355362.62757443992</c:v>
                </c:pt>
                <c:pt idx="4533">
                  <c:v>355441.02215365338</c:v>
                </c:pt>
                <c:pt idx="4534">
                  <c:v>355519.41673286672</c:v>
                </c:pt>
                <c:pt idx="4535">
                  <c:v>355597.81131208019</c:v>
                </c:pt>
                <c:pt idx="4536">
                  <c:v>355676.20589129359</c:v>
                </c:pt>
                <c:pt idx="4537">
                  <c:v>355754.60047050705</c:v>
                </c:pt>
                <c:pt idx="4538">
                  <c:v>355832.99504972046</c:v>
                </c:pt>
                <c:pt idx="4539">
                  <c:v>355911.38962893392</c:v>
                </c:pt>
                <c:pt idx="4540">
                  <c:v>355989.78420814726</c:v>
                </c:pt>
                <c:pt idx="4541">
                  <c:v>356068.17878736072</c:v>
                </c:pt>
                <c:pt idx="4542">
                  <c:v>356146.57336657413</c:v>
                </c:pt>
                <c:pt idx="4543">
                  <c:v>356224.96794578759</c:v>
                </c:pt>
                <c:pt idx="4544">
                  <c:v>356303.36252500094</c:v>
                </c:pt>
                <c:pt idx="4545">
                  <c:v>356381.7571042144</c:v>
                </c:pt>
                <c:pt idx="4546">
                  <c:v>356460.15168342786</c:v>
                </c:pt>
                <c:pt idx="4547">
                  <c:v>356538.54626264126</c:v>
                </c:pt>
                <c:pt idx="4548">
                  <c:v>356616.94084185467</c:v>
                </c:pt>
                <c:pt idx="4549">
                  <c:v>356695.33542106813</c:v>
                </c:pt>
                <c:pt idx="4550">
                  <c:v>356773.73000028153</c:v>
                </c:pt>
                <c:pt idx="4551">
                  <c:v>356852.12457949494</c:v>
                </c:pt>
                <c:pt idx="4552">
                  <c:v>356930.51915870834</c:v>
                </c:pt>
                <c:pt idx="4553">
                  <c:v>357008.91373792174</c:v>
                </c:pt>
                <c:pt idx="4554">
                  <c:v>357087.3083171352</c:v>
                </c:pt>
                <c:pt idx="4555">
                  <c:v>357165.70289634861</c:v>
                </c:pt>
                <c:pt idx="4556">
                  <c:v>357244.09747556207</c:v>
                </c:pt>
                <c:pt idx="4557">
                  <c:v>357322.49205477542</c:v>
                </c:pt>
                <c:pt idx="4558">
                  <c:v>357400.88663398888</c:v>
                </c:pt>
                <c:pt idx="4559">
                  <c:v>357479.28121320228</c:v>
                </c:pt>
                <c:pt idx="4560">
                  <c:v>357557.67579241574</c:v>
                </c:pt>
                <c:pt idx="4561">
                  <c:v>357636.07037162909</c:v>
                </c:pt>
                <c:pt idx="4562">
                  <c:v>357714.46495084255</c:v>
                </c:pt>
                <c:pt idx="4563">
                  <c:v>357792.85953005601</c:v>
                </c:pt>
                <c:pt idx="4564">
                  <c:v>357871.25410926942</c:v>
                </c:pt>
                <c:pt idx="4565">
                  <c:v>357949.64868848282</c:v>
                </c:pt>
                <c:pt idx="4566">
                  <c:v>358028.04326769628</c:v>
                </c:pt>
                <c:pt idx="4567">
                  <c:v>358106.43784690968</c:v>
                </c:pt>
                <c:pt idx="4568">
                  <c:v>358184.83242612309</c:v>
                </c:pt>
                <c:pt idx="4569">
                  <c:v>358263.22700533655</c:v>
                </c:pt>
                <c:pt idx="4570">
                  <c:v>358341.62158454995</c:v>
                </c:pt>
                <c:pt idx="4571">
                  <c:v>358420.01616376336</c:v>
                </c:pt>
                <c:pt idx="4572">
                  <c:v>358498.41074297676</c:v>
                </c:pt>
                <c:pt idx="4573">
                  <c:v>358576.80532219022</c:v>
                </c:pt>
                <c:pt idx="4574">
                  <c:v>358655.19990140363</c:v>
                </c:pt>
                <c:pt idx="4575">
                  <c:v>358733.59448061703</c:v>
                </c:pt>
                <c:pt idx="4576">
                  <c:v>358811.98905983049</c:v>
                </c:pt>
                <c:pt idx="4577">
                  <c:v>358890.3836390439</c:v>
                </c:pt>
                <c:pt idx="4578">
                  <c:v>358968.7782182573</c:v>
                </c:pt>
                <c:pt idx="4579">
                  <c:v>359047.17279747076</c:v>
                </c:pt>
                <c:pt idx="4580">
                  <c:v>359125.56737668422</c:v>
                </c:pt>
                <c:pt idx="4581">
                  <c:v>359203.96195589757</c:v>
                </c:pt>
                <c:pt idx="4582">
                  <c:v>359282.35653511103</c:v>
                </c:pt>
                <c:pt idx="4583">
                  <c:v>359360.75111432443</c:v>
                </c:pt>
                <c:pt idx="4584">
                  <c:v>359439.1456935379</c:v>
                </c:pt>
                <c:pt idx="4585">
                  <c:v>359517.54027275124</c:v>
                </c:pt>
                <c:pt idx="4586">
                  <c:v>359595.9348519647</c:v>
                </c:pt>
                <c:pt idx="4587">
                  <c:v>359674.32943117811</c:v>
                </c:pt>
                <c:pt idx="4588">
                  <c:v>359752.72401039151</c:v>
                </c:pt>
                <c:pt idx="4589">
                  <c:v>359831.11858960497</c:v>
                </c:pt>
                <c:pt idx="4590">
                  <c:v>359909.51316881838</c:v>
                </c:pt>
                <c:pt idx="4591">
                  <c:v>359987.90774803178</c:v>
                </c:pt>
                <c:pt idx="4592">
                  <c:v>360066.30232724518</c:v>
                </c:pt>
                <c:pt idx="4593">
                  <c:v>360144.69690645864</c:v>
                </c:pt>
                <c:pt idx="4594">
                  <c:v>360223.09148567205</c:v>
                </c:pt>
                <c:pt idx="4595">
                  <c:v>360301.48606488545</c:v>
                </c:pt>
                <c:pt idx="4596">
                  <c:v>360379.88064409891</c:v>
                </c:pt>
                <c:pt idx="4597">
                  <c:v>360458.27522331238</c:v>
                </c:pt>
                <c:pt idx="4598">
                  <c:v>360536.66980252572</c:v>
                </c:pt>
                <c:pt idx="4599">
                  <c:v>360615.06438173918</c:v>
                </c:pt>
                <c:pt idx="4600">
                  <c:v>360693.45896095259</c:v>
                </c:pt>
                <c:pt idx="4601">
                  <c:v>360771.85354016605</c:v>
                </c:pt>
                <c:pt idx="4602">
                  <c:v>360850.24811937939</c:v>
                </c:pt>
                <c:pt idx="4603">
                  <c:v>360928.64269859286</c:v>
                </c:pt>
                <c:pt idx="4604">
                  <c:v>361007.03727780626</c:v>
                </c:pt>
                <c:pt idx="4605">
                  <c:v>361085.43185701972</c:v>
                </c:pt>
                <c:pt idx="4606">
                  <c:v>361163.82643623312</c:v>
                </c:pt>
                <c:pt idx="4607">
                  <c:v>361242.22101544659</c:v>
                </c:pt>
                <c:pt idx="4608">
                  <c:v>361320.61559465993</c:v>
                </c:pt>
                <c:pt idx="4609">
                  <c:v>361399.01017387339</c:v>
                </c:pt>
                <c:pt idx="4610">
                  <c:v>361477.4047530868</c:v>
                </c:pt>
                <c:pt idx="4611">
                  <c:v>361555.7993323002</c:v>
                </c:pt>
                <c:pt idx="4612">
                  <c:v>361634.1939115136</c:v>
                </c:pt>
                <c:pt idx="4613">
                  <c:v>361712.58849072707</c:v>
                </c:pt>
                <c:pt idx="4614">
                  <c:v>361790.98306994053</c:v>
                </c:pt>
                <c:pt idx="4615">
                  <c:v>361869.37764915387</c:v>
                </c:pt>
                <c:pt idx="4616">
                  <c:v>361947.77222836734</c:v>
                </c:pt>
                <c:pt idx="4617">
                  <c:v>362026.16680758074</c:v>
                </c:pt>
                <c:pt idx="4618">
                  <c:v>362104.5613867942</c:v>
                </c:pt>
                <c:pt idx="4619">
                  <c:v>362182.9559660076</c:v>
                </c:pt>
                <c:pt idx="4620">
                  <c:v>362261.35054522107</c:v>
                </c:pt>
                <c:pt idx="4621">
                  <c:v>362339.74512443441</c:v>
                </c:pt>
                <c:pt idx="4622">
                  <c:v>362418.13970364787</c:v>
                </c:pt>
                <c:pt idx="4623">
                  <c:v>362496.53428286128</c:v>
                </c:pt>
                <c:pt idx="4624">
                  <c:v>362574.92886207474</c:v>
                </c:pt>
                <c:pt idx="4625">
                  <c:v>362653.32344128808</c:v>
                </c:pt>
                <c:pt idx="4626">
                  <c:v>362731.71802050155</c:v>
                </c:pt>
                <c:pt idx="4627">
                  <c:v>362810.11259971495</c:v>
                </c:pt>
                <c:pt idx="4628">
                  <c:v>362888.50717892841</c:v>
                </c:pt>
                <c:pt idx="4629">
                  <c:v>362966.90175814182</c:v>
                </c:pt>
                <c:pt idx="4630">
                  <c:v>363045.29633735528</c:v>
                </c:pt>
                <c:pt idx="4631">
                  <c:v>363123.69091656868</c:v>
                </c:pt>
                <c:pt idx="4632">
                  <c:v>363202.08549578208</c:v>
                </c:pt>
                <c:pt idx="4633">
                  <c:v>363280.48007499549</c:v>
                </c:pt>
                <c:pt idx="4634">
                  <c:v>363358.87465420895</c:v>
                </c:pt>
                <c:pt idx="4635">
                  <c:v>363437.26923342235</c:v>
                </c:pt>
                <c:pt idx="4636">
                  <c:v>363515.66381263576</c:v>
                </c:pt>
                <c:pt idx="4637">
                  <c:v>363594.05839184922</c:v>
                </c:pt>
                <c:pt idx="4638">
                  <c:v>363672.45297106256</c:v>
                </c:pt>
                <c:pt idx="4639">
                  <c:v>363750.84755027603</c:v>
                </c:pt>
                <c:pt idx="4640">
                  <c:v>363829.24212948943</c:v>
                </c:pt>
                <c:pt idx="4641">
                  <c:v>363907.63670870289</c:v>
                </c:pt>
                <c:pt idx="4642">
                  <c:v>363986.03128791624</c:v>
                </c:pt>
                <c:pt idx="4643">
                  <c:v>364064.4258671297</c:v>
                </c:pt>
                <c:pt idx="4644">
                  <c:v>364142.8204463431</c:v>
                </c:pt>
                <c:pt idx="4645">
                  <c:v>364221.21502555656</c:v>
                </c:pt>
                <c:pt idx="4646">
                  <c:v>364299.60960476997</c:v>
                </c:pt>
                <c:pt idx="4647">
                  <c:v>364378.00418398343</c:v>
                </c:pt>
                <c:pt idx="4648">
                  <c:v>364456.39876319683</c:v>
                </c:pt>
                <c:pt idx="4649">
                  <c:v>364534.79334241024</c:v>
                </c:pt>
                <c:pt idx="4650">
                  <c:v>364613.1879216237</c:v>
                </c:pt>
                <c:pt idx="4651">
                  <c:v>364691.5825008371</c:v>
                </c:pt>
                <c:pt idx="4652">
                  <c:v>364769.97708005051</c:v>
                </c:pt>
                <c:pt idx="4653">
                  <c:v>364848.37165926391</c:v>
                </c:pt>
                <c:pt idx="4654">
                  <c:v>364926.76623847737</c:v>
                </c:pt>
                <c:pt idx="4655">
                  <c:v>365005.16081769078</c:v>
                </c:pt>
                <c:pt idx="4656">
                  <c:v>365083.55539690418</c:v>
                </c:pt>
                <c:pt idx="4657">
                  <c:v>365161.94997611764</c:v>
                </c:pt>
                <c:pt idx="4658">
                  <c:v>365240.34455533104</c:v>
                </c:pt>
                <c:pt idx="4659">
                  <c:v>365318.73913454445</c:v>
                </c:pt>
                <c:pt idx="4660">
                  <c:v>365397.13371375791</c:v>
                </c:pt>
                <c:pt idx="4661">
                  <c:v>365475.52829297126</c:v>
                </c:pt>
                <c:pt idx="4662">
                  <c:v>365553.92287218472</c:v>
                </c:pt>
                <c:pt idx="4663">
                  <c:v>365632.31745139812</c:v>
                </c:pt>
                <c:pt idx="4664">
                  <c:v>365710.71203061158</c:v>
                </c:pt>
                <c:pt idx="4665">
                  <c:v>365789.10660982504</c:v>
                </c:pt>
                <c:pt idx="4666">
                  <c:v>365867.50118903839</c:v>
                </c:pt>
                <c:pt idx="4667">
                  <c:v>365945.89576825185</c:v>
                </c:pt>
                <c:pt idx="4668">
                  <c:v>366024.29034746526</c:v>
                </c:pt>
                <c:pt idx="4669">
                  <c:v>366102.68492667866</c:v>
                </c:pt>
                <c:pt idx="4670">
                  <c:v>366181.07950589212</c:v>
                </c:pt>
                <c:pt idx="4671">
                  <c:v>366259.47408510552</c:v>
                </c:pt>
                <c:pt idx="4672">
                  <c:v>366337.86866431893</c:v>
                </c:pt>
                <c:pt idx="4673">
                  <c:v>366416.26324353233</c:v>
                </c:pt>
                <c:pt idx="4674">
                  <c:v>366494.65782274579</c:v>
                </c:pt>
                <c:pt idx="4675">
                  <c:v>366573.0524019592</c:v>
                </c:pt>
                <c:pt idx="4676">
                  <c:v>366651.4469811726</c:v>
                </c:pt>
                <c:pt idx="4677">
                  <c:v>366729.84156038606</c:v>
                </c:pt>
                <c:pt idx="4678">
                  <c:v>366808.23613959947</c:v>
                </c:pt>
                <c:pt idx="4679">
                  <c:v>366886.63071881287</c:v>
                </c:pt>
                <c:pt idx="4680">
                  <c:v>366965.02529802633</c:v>
                </c:pt>
                <c:pt idx="4681">
                  <c:v>367043.41987723974</c:v>
                </c:pt>
                <c:pt idx="4682">
                  <c:v>367121.8144564532</c:v>
                </c:pt>
                <c:pt idx="4683">
                  <c:v>367200.20903566654</c:v>
                </c:pt>
                <c:pt idx="4684">
                  <c:v>367278.60361488</c:v>
                </c:pt>
                <c:pt idx="4685">
                  <c:v>367356.99819409341</c:v>
                </c:pt>
                <c:pt idx="4686">
                  <c:v>367435.39277330687</c:v>
                </c:pt>
                <c:pt idx="4687">
                  <c:v>367513.78735252027</c:v>
                </c:pt>
                <c:pt idx="4688">
                  <c:v>367592.18193173368</c:v>
                </c:pt>
                <c:pt idx="4689">
                  <c:v>367670.57651094708</c:v>
                </c:pt>
                <c:pt idx="4690">
                  <c:v>367748.97109016054</c:v>
                </c:pt>
                <c:pt idx="4691">
                  <c:v>367827.36566937395</c:v>
                </c:pt>
                <c:pt idx="4692">
                  <c:v>367905.76024858735</c:v>
                </c:pt>
                <c:pt idx="4693">
                  <c:v>367984.15482780075</c:v>
                </c:pt>
                <c:pt idx="4694">
                  <c:v>368062.54940701422</c:v>
                </c:pt>
                <c:pt idx="4695">
                  <c:v>368140.94398622762</c:v>
                </c:pt>
                <c:pt idx="4696">
                  <c:v>368219.33856544102</c:v>
                </c:pt>
                <c:pt idx="4697">
                  <c:v>368297.73314465448</c:v>
                </c:pt>
                <c:pt idx="4698">
                  <c:v>368376.12772386789</c:v>
                </c:pt>
                <c:pt idx="4699">
                  <c:v>368454.52230308129</c:v>
                </c:pt>
                <c:pt idx="4700">
                  <c:v>368532.91688229475</c:v>
                </c:pt>
                <c:pt idx="4701">
                  <c:v>368611.31146150816</c:v>
                </c:pt>
                <c:pt idx="4702">
                  <c:v>368689.70604072156</c:v>
                </c:pt>
                <c:pt idx="4703">
                  <c:v>368768.10061993496</c:v>
                </c:pt>
                <c:pt idx="4704">
                  <c:v>368846.49519914843</c:v>
                </c:pt>
                <c:pt idx="4705">
                  <c:v>368924.88977836183</c:v>
                </c:pt>
                <c:pt idx="4706">
                  <c:v>369003.28435757523</c:v>
                </c:pt>
                <c:pt idx="4707">
                  <c:v>369081.6789367887</c:v>
                </c:pt>
                <c:pt idx="4708">
                  <c:v>369160.0735160021</c:v>
                </c:pt>
                <c:pt idx="4709">
                  <c:v>369238.4680952155</c:v>
                </c:pt>
                <c:pt idx="4710">
                  <c:v>369316.86267442896</c:v>
                </c:pt>
                <c:pt idx="4711">
                  <c:v>369395.25725364237</c:v>
                </c:pt>
                <c:pt idx="4712">
                  <c:v>369473.65183285577</c:v>
                </c:pt>
                <c:pt idx="4713">
                  <c:v>369552.04641206923</c:v>
                </c:pt>
                <c:pt idx="4714">
                  <c:v>369630.44099128264</c:v>
                </c:pt>
                <c:pt idx="4715">
                  <c:v>369708.83557049604</c:v>
                </c:pt>
                <c:pt idx="4716">
                  <c:v>369787.23014970956</c:v>
                </c:pt>
                <c:pt idx="4717">
                  <c:v>369865.62472892291</c:v>
                </c:pt>
                <c:pt idx="4718">
                  <c:v>369944.01930813637</c:v>
                </c:pt>
                <c:pt idx="4719">
                  <c:v>370022.41388734971</c:v>
                </c:pt>
                <c:pt idx="4720">
                  <c:v>370100.80846656323</c:v>
                </c:pt>
                <c:pt idx="4721">
                  <c:v>370179.20304577658</c:v>
                </c:pt>
                <c:pt idx="4722">
                  <c:v>370257.5976249901</c:v>
                </c:pt>
                <c:pt idx="4723">
                  <c:v>370335.99220420344</c:v>
                </c:pt>
                <c:pt idx="4724">
                  <c:v>370414.38678341685</c:v>
                </c:pt>
                <c:pt idx="4725">
                  <c:v>370492.78136263025</c:v>
                </c:pt>
                <c:pt idx="4726">
                  <c:v>370571.17594184366</c:v>
                </c:pt>
                <c:pt idx="4727">
                  <c:v>370649.57052105712</c:v>
                </c:pt>
                <c:pt idx="4728">
                  <c:v>370727.96510027052</c:v>
                </c:pt>
                <c:pt idx="4729">
                  <c:v>370806.35967948392</c:v>
                </c:pt>
                <c:pt idx="4730">
                  <c:v>370884.75425869739</c:v>
                </c:pt>
                <c:pt idx="4731">
                  <c:v>370963.14883791079</c:v>
                </c:pt>
                <c:pt idx="4732">
                  <c:v>371041.54341712419</c:v>
                </c:pt>
                <c:pt idx="4733">
                  <c:v>371119.93799633771</c:v>
                </c:pt>
                <c:pt idx="4734">
                  <c:v>371198.33257555106</c:v>
                </c:pt>
                <c:pt idx="4735">
                  <c:v>371276.72715476458</c:v>
                </c:pt>
                <c:pt idx="4736">
                  <c:v>371355.12173397787</c:v>
                </c:pt>
                <c:pt idx="4737">
                  <c:v>371433.51631319139</c:v>
                </c:pt>
                <c:pt idx="4738">
                  <c:v>371511.91089240473</c:v>
                </c:pt>
                <c:pt idx="4739">
                  <c:v>371590.30547161825</c:v>
                </c:pt>
                <c:pt idx="4740">
                  <c:v>371668.7000508316</c:v>
                </c:pt>
                <c:pt idx="4741">
                  <c:v>371747.09463004506</c:v>
                </c:pt>
                <c:pt idx="4742">
                  <c:v>371825.48920925841</c:v>
                </c:pt>
                <c:pt idx="4743">
                  <c:v>371903.88378847193</c:v>
                </c:pt>
                <c:pt idx="4744">
                  <c:v>371982.27836768527</c:v>
                </c:pt>
                <c:pt idx="4745">
                  <c:v>372060.67294689879</c:v>
                </c:pt>
                <c:pt idx="4746">
                  <c:v>372139.06752611208</c:v>
                </c:pt>
                <c:pt idx="4747">
                  <c:v>372217.4621053256</c:v>
                </c:pt>
                <c:pt idx="4748">
                  <c:v>372295.85668453894</c:v>
                </c:pt>
                <c:pt idx="4749">
                  <c:v>372374.25126375235</c:v>
                </c:pt>
                <c:pt idx="4750">
                  <c:v>372452.64584296587</c:v>
                </c:pt>
                <c:pt idx="4751">
                  <c:v>372531.04042217921</c:v>
                </c:pt>
                <c:pt idx="4752">
                  <c:v>372609.43500139273</c:v>
                </c:pt>
                <c:pt idx="4753">
                  <c:v>372687.82958060608</c:v>
                </c:pt>
                <c:pt idx="4754">
                  <c:v>372766.22415981954</c:v>
                </c:pt>
                <c:pt idx="4755">
                  <c:v>372844.61873903289</c:v>
                </c:pt>
                <c:pt idx="4756">
                  <c:v>372923.01331824641</c:v>
                </c:pt>
                <c:pt idx="4757">
                  <c:v>373001.40789745975</c:v>
                </c:pt>
                <c:pt idx="4758">
                  <c:v>373079.80247667321</c:v>
                </c:pt>
                <c:pt idx="4759">
                  <c:v>373158.19705588656</c:v>
                </c:pt>
                <c:pt idx="4760">
                  <c:v>373236.59163510008</c:v>
                </c:pt>
                <c:pt idx="4761">
                  <c:v>373314.98621431342</c:v>
                </c:pt>
                <c:pt idx="4762">
                  <c:v>373393.38079352694</c:v>
                </c:pt>
                <c:pt idx="4763">
                  <c:v>373471.77537274029</c:v>
                </c:pt>
                <c:pt idx="4764">
                  <c:v>373550.16995195375</c:v>
                </c:pt>
                <c:pt idx="4765">
                  <c:v>373628.5645311671</c:v>
                </c:pt>
                <c:pt idx="4766">
                  <c:v>373706.95911038062</c:v>
                </c:pt>
                <c:pt idx="4767">
                  <c:v>373785.35368959402</c:v>
                </c:pt>
                <c:pt idx="4768">
                  <c:v>373863.74826880742</c:v>
                </c:pt>
                <c:pt idx="4769">
                  <c:v>373942.14284802089</c:v>
                </c:pt>
                <c:pt idx="4770">
                  <c:v>374020.53742723429</c:v>
                </c:pt>
                <c:pt idx="4771">
                  <c:v>374098.93200644769</c:v>
                </c:pt>
                <c:pt idx="4772">
                  <c:v>374177.32658566115</c:v>
                </c:pt>
                <c:pt idx="4773">
                  <c:v>374255.72116487456</c:v>
                </c:pt>
                <c:pt idx="4774">
                  <c:v>374334.1157440879</c:v>
                </c:pt>
                <c:pt idx="4775">
                  <c:v>374412.51032330142</c:v>
                </c:pt>
                <c:pt idx="4776">
                  <c:v>374490.90490251471</c:v>
                </c:pt>
                <c:pt idx="4777">
                  <c:v>374569.29948172823</c:v>
                </c:pt>
                <c:pt idx="4778">
                  <c:v>374647.69406094158</c:v>
                </c:pt>
                <c:pt idx="4779">
                  <c:v>374726.0886401551</c:v>
                </c:pt>
                <c:pt idx="4780">
                  <c:v>374804.48321936844</c:v>
                </c:pt>
                <c:pt idx="4781">
                  <c:v>374882.8777985819</c:v>
                </c:pt>
                <c:pt idx="4782">
                  <c:v>374961.27237779525</c:v>
                </c:pt>
                <c:pt idx="4783">
                  <c:v>375039.66695700877</c:v>
                </c:pt>
                <c:pt idx="4784">
                  <c:v>375118.06153622217</c:v>
                </c:pt>
                <c:pt idx="4785">
                  <c:v>375196.45611543563</c:v>
                </c:pt>
                <c:pt idx="4786">
                  <c:v>375274.85069464904</c:v>
                </c:pt>
                <c:pt idx="4787">
                  <c:v>375353.24527386244</c:v>
                </c:pt>
                <c:pt idx="4788">
                  <c:v>375431.63985307585</c:v>
                </c:pt>
                <c:pt idx="4789">
                  <c:v>375510.03443228931</c:v>
                </c:pt>
                <c:pt idx="4790">
                  <c:v>375588.42901150271</c:v>
                </c:pt>
                <c:pt idx="4791">
                  <c:v>375666.82359071611</c:v>
                </c:pt>
                <c:pt idx="4792">
                  <c:v>375745.21816992958</c:v>
                </c:pt>
                <c:pt idx="4793">
                  <c:v>375823.61274914298</c:v>
                </c:pt>
                <c:pt idx="4794">
                  <c:v>375902.00732835638</c:v>
                </c:pt>
                <c:pt idx="4795">
                  <c:v>375980.40190756985</c:v>
                </c:pt>
                <c:pt idx="4796">
                  <c:v>376058.79648678325</c:v>
                </c:pt>
                <c:pt idx="4797">
                  <c:v>376137.19106599665</c:v>
                </c:pt>
                <c:pt idx="4798">
                  <c:v>376215.58564521006</c:v>
                </c:pt>
                <c:pt idx="4799">
                  <c:v>376293.9802244234</c:v>
                </c:pt>
                <c:pt idx="4800">
                  <c:v>376372.37480363692</c:v>
                </c:pt>
                <c:pt idx="4801">
                  <c:v>376450.76938285033</c:v>
                </c:pt>
                <c:pt idx="4802">
                  <c:v>376529.16396206379</c:v>
                </c:pt>
                <c:pt idx="4803">
                  <c:v>376607.55854127719</c:v>
                </c:pt>
                <c:pt idx="4804">
                  <c:v>376685.95312049059</c:v>
                </c:pt>
                <c:pt idx="4805">
                  <c:v>376764.34769970406</c:v>
                </c:pt>
                <c:pt idx="4806">
                  <c:v>376842.74227891746</c:v>
                </c:pt>
                <c:pt idx="4807">
                  <c:v>376921.13685813086</c:v>
                </c:pt>
                <c:pt idx="4808">
                  <c:v>376999.53143734427</c:v>
                </c:pt>
                <c:pt idx="4809">
                  <c:v>377077.92601655773</c:v>
                </c:pt>
                <c:pt idx="4810">
                  <c:v>377156.32059577113</c:v>
                </c:pt>
                <c:pt idx="4811">
                  <c:v>377234.71517498454</c:v>
                </c:pt>
                <c:pt idx="4812">
                  <c:v>377313.109754198</c:v>
                </c:pt>
                <c:pt idx="4813">
                  <c:v>377391.5043334114</c:v>
                </c:pt>
                <c:pt idx="4814">
                  <c:v>377469.89891262481</c:v>
                </c:pt>
                <c:pt idx="4815">
                  <c:v>377548.29349183827</c:v>
                </c:pt>
                <c:pt idx="4816">
                  <c:v>377626.68807105167</c:v>
                </c:pt>
                <c:pt idx="4817">
                  <c:v>377705.08265026507</c:v>
                </c:pt>
                <c:pt idx="4818">
                  <c:v>377783.47722947848</c:v>
                </c:pt>
                <c:pt idx="4819">
                  <c:v>377861.87180869194</c:v>
                </c:pt>
                <c:pt idx="4820">
                  <c:v>377940.26638790534</c:v>
                </c:pt>
                <c:pt idx="4821">
                  <c:v>378018.66096711875</c:v>
                </c:pt>
                <c:pt idx="4822">
                  <c:v>378097.05554633221</c:v>
                </c:pt>
                <c:pt idx="4823">
                  <c:v>378175.45012554561</c:v>
                </c:pt>
                <c:pt idx="4824">
                  <c:v>378253.84470475902</c:v>
                </c:pt>
                <c:pt idx="4825">
                  <c:v>378332.23928397248</c:v>
                </c:pt>
                <c:pt idx="4826">
                  <c:v>378410.63386318588</c:v>
                </c:pt>
                <c:pt idx="4827">
                  <c:v>378489.02844239929</c:v>
                </c:pt>
                <c:pt idx="4828">
                  <c:v>378567.42302161269</c:v>
                </c:pt>
                <c:pt idx="4829">
                  <c:v>378645.81760082615</c:v>
                </c:pt>
                <c:pt idx="4830">
                  <c:v>378724.21218003955</c:v>
                </c:pt>
                <c:pt idx="4831">
                  <c:v>378802.60675925296</c:v>
                </c:pt>
                <c:pt idx="4832">
                  <c:v>378881.00133846642</c:v>
                </c:pt>
                <c:pt idx="4833">
                  <c:v>378959.39591767982</c:v>
                </c:pt>
                <c:pt idx="4834">
                  <c:v>379037.79049689323</c:v>
                </c:pt>
                <c:pt idx="4835">
                  <c:v>379116.18507610669</c:v>
                </c:pt>
                <c:pt idx="4836">
                  <c:v>379194.57965532009</c:v>
                </c:pt>
                <c:pt idx="4837">
                  <c:v>379272.9742345335</c:v>
                </c:pt>
                <c:pt idx="4838">
                  <c:v>379351.3688137469</c:v>
                </c:pt>
                <c:pt idx="4839">
                  <c:v>379429.76339296036</c:v>
                </c:pt>
                <c:pt idx="4840">
                  <c:v>379508.15797217377</c:v>
                </c:pt>
                <c:pt idx="4841">
                  <c:v>379586.55255138717</c:v>
                </c:pt>
                <c:pt idx="4842">
                  <c:v>379664.94713060063</c:v>
                </c:pt>
                <c:pt idx="4843">
                  <c:v>379743.34170981403</c:v>
                </c:pt>
                <c:pt idx="4844">
                  <c:v>379821.73628902744</c:v>
                </c:pt>
                <c:pt idx="4845">
                  <c:v>379900.1308682409</c:v>
                </c:pt>
                <c:pt idx="4846">
                  <c:v>379978.5254474543</c:v>
                </c:pt>
                <c:pt idx="4847">
                  <c:v>380056.92002666771</c:v>
                </c:pt>
                <c:pt idx="4848">
                  <c:v>380135.31460588111</c:v>
                </c:pt>
                <c:pt idx="4849">
                  <c:v>380213.70918509457</c:v>
                </c:pt>
                <c:pt idx="4850">
                  <c:v>380292.10376430798</c:v>
                </c:pt>
                <c:pt idx="4851">
                  <c:v>380370.49834352138</c:v>
                </c:pt>
                <c:pt idx="4852">
                  <c:v>380448.89292273484</c:v>
                </c:pt>
                <c:pt idx="4853">
                  <c:v>380527.28750194825</c:v>
                </c:pt>
                <c:pt idx="4854">
                  <c:v>380605.68208116165</c:v>
                </c:pt>
                <c:pt idx="4855">
                  <c:v>380684.07666037511</c:v>
                </c:pt>
                <c:pt idx="4856">
                  <c:v>380762.47123958851</c:v>
                </c:pt>
                <c:pt idx="4857">
                  <c:v>380840.86581880192</c:v>
                </c:pt>
                <c:pt idx="4858">
                  <c:v>380919.26039801532</c:v>
                </c:pt>
                <c:pt idx="4859">
                  <c:v>380997.65497722878</c:v>
                </c:pt>
                <c:pt idx="4860">
                  <c:v>381076.04955644219</c:v>
                </c:pt>
                <c:pt idx="4861">
                  <c:v>381154.44413565559</c:v>
                </c:pt>
                <c:pt idx="4862">
                  <c:v>381232.83871486905</c:v>
                </c:pt>
                <c:pt idx="4863">
                  <c:v>381311.23329408246</c:v>
                </c:pt>
                <c:pt idx="4864">
                  <c:v>381389.62787329586</c:v>
                </c:pt>
                <c:pt idx="4865">
                  <c:v>381468.02245250932</c:v>
                </c:pt>
                <c:pt idx="4866">
                  <c:v>381546.41703172273</c:v>
                </c:pt>
                <c:pt idx="4867">
                  <c:v>381624.81161093613</c:v>
                </c:pt>
                <c:pt idx="4868">
                  <c:v>381703.20619014953</c:v>
                </c:pt>
                <c:pt idx="4869">
                  <c:v>381781.60076936299</c:v>
                </c:pt>
                <c:pt idx="4870">
                  <c:v>381859.9953485764</c:v>
                </c:pt>
                <c:pt idx="4871">
                  <c:v>381938.3899277898</c:v>
                </c:pt>
                <c:pt idx="4872">
                  <c:v>382016.78450700326</c:v>
                </c:pt>
                <c:pt idx="4873">
                  <c:v>382095.17908621667</c:v>
                </c:pt>
                <c:pt idx="4874">
                  <c:v>382173.57366543007</c:v>
                </c:pt>
                <c:pt idx="4875">
                  <c:v>382251.96824464353</c:v>
                </c:pt>
                <c:pt idx="4876">
                  <c:v>382330.36282385694</c:v>
                </c:pt>
                <c:pt idx="4877">
                  <c:v>382408.75740307034</c:v>
                </c:pt>
                <c:pt idx="4878">
                  <c:v>382487.15198228374</c:v>
                </c:pt>
                <c:pt idx="4879">
                  <c:v>382565.54656149721</c:v>
                </c:pt>
                <c:pt idx="4880">
                  <c:v>382643.94114071061</c:v>
                </c:pt>
                <c:pt idx="4881">
                  <c:v>382722.33571992401</c:v>
                </c:pt>
                <c:pt idx="4882">
                  <c:v>382800.73029913747</c:v>
                </c:pt>
                <c:pt idx="4883">
                  <c:v>382879.12487835088</c:v>
                </c:pt>
                <c:pt idx="4884">
                  <c:v>382957.51945756428</c:v>
                </c:pt>
                <c:pt idx="4885">
                  <c:v>383035.91403677774</c:v>
                </c:pt>
                <c:pt idx="4886">
                  <c:v>383114.30861599121</c:v>
                </c:pt>
                <c:pt idx="4887">
                  <c:v>383192.70319520455</c:v>
                </c:pt>
                <c:pt idx="4888">
                  <c:v>383271.09777441795</c:v>
                </c:pt>
                <c:pt idx="4889">
                  <c:v>383349.49235363142</c:v>
                </c:pt>
                <c:pt idx="4890">
                  <c:v>383427.88693284482</c:v>
                </c:pt>
                <c:pt idx="4891">
                  <c:v>383506.28151205822</c:v>
                </c:pt>
                <c:pt idx="4892">
                  <c:v>383584.67609127169</c:v>
                </c:pt>
                <c:pt idx="4893">
                  <c:v>383663.07067048509</c:v>
                </c:pt>
                <c:pt idx="4894">
                  <c:v>383741.46524969849</c:v>
                </c:pt>
                <c:pt idx="4895">
                  <c:v>383819.85982891195</c:v>
                </c:pt>
                <c:pt idx="4896">
                  <c:v>383898.25440812536</c:v>
                </c:pt>
                <c:pt idx="4897">
                  <c:v>383976.64898733876</c:v>
                </c:pt>
                <c:pt idx="4898">
                  <c:v>384055.04356655217</c:v>
                </c:pt>
                <c:pt idx="4899">
                  <c:v>384133.43814576563</c:v>
                </c:pt>
                <c:pt idx="4900">
                  <c:v>384211.83272497903</c:v>
                </c:pt>
                <c:pt idx="4901">
                  <c:v>384290.22730419243</c:v>
                </c:pt>
                <c:pt idx="4902">
                  <c:v>384368.6218834059</c:v>
                </c:pt>
                <c:pt idx="4903">
                  <c:v>384447.01646261936</c:v>
                </c:pt>
                <c:pt idx="4904">
                  <c:v>384525.4110418327</c:v>
                </c:pt>
                <c:pt idx="4905">
                  <c:v>384603.80562104622</c:v>
                </c:pt>
                <c:pt idx="4906">
                  <c:v>384682.20020025957</c:v>
                </c:pt>
                <c:pt idx="4907">
                  <c:v>384760.59477947309</c:v>
                </c:pt>
                <c:pt idx="4908">
                  <c:v>384838.98935868638</c:v>
                </c:pt>
                <c:pt idx="4909">
                  <c:v>384917.3839378999</c:v>
                </c:pt>
                <c:pt idx="4910">
                  <c:v>384995.77851711324</c:v>
                </c:pt>
                <c:pt idx="4911">
                  <c:v>385074.17309632676</c:v>
                </c:pt>
                <c:pt idx="4912">
                  <c:v>385152.56767554011</c:v>
                </c:pt>
                <c:pt idx="4913">
                  <c:v>385230.96225475351</c:v>
                </c:pt>
                <c:pt idx="4914">
                  <c:v>385309.35683396691</c:v>
                </c:pt>
                <c:pt idx="4915">
                  <c:v>385387.75141318038</c:v>
                </c:pt>
                <c:pt idx="4916">
                  <c:v>385466.14599239378</c:v>
                </c:pt>
                <c:pt idx="4917">
                  <c:v>385544.54057160718</c:v>
                </c:pt>
                <c:pt idx="4918">
                  <c:v>385622.93515082065</c:v>
                </c:pt>
                <c:pt idx="4919">
                  <c:v>385701.32973003405</c:v>
                </c:pt>
                <c:pt idx="4920">
                  <c:v>385779.72430924757</c:v>
                </c:pt>
                <c:pt idx="4921">
                  <c:v>385858.11888846086</c:v>
                </c:pt>
                <c:pt idx="4922">
                  <c:v>385936.51346767438</c:v>
                </c:pt>
                <c:pt idx="4923">
                  <c:v>386014.90804688772</c:v>
                </c:pt>
                <c:pt idx="4924">
                  <c:v>386093.30262610124</c:v>
                </c:pt>
                <c:pt idx="4925">
                  <c:v>386171.69720531459</c:v>
                </c:pt>
                <c:pt idx="4926">
                  <c:v>386250.09178452805</c:v>
                </c:pt>
                <c:pt idx="4927">
                  <c:v>386328.48636374139</c:v>
                </c:pt>
                <c:pt idx="4928">
                  <c:v>386406.88094295491</c:v>
                </c:pt>
                <c:pt idx="4929">
                  <c:v>386485.27552216826</c:v>
                </c:pt>
                <c:pt idx="4930">
                  <c:v>386563.67010138178</c:v>
                </c:pt>
                <c:pt idx="4931">
                  <c:v>386642.06468059507</c:v>
                </c:pt>
                <c:pt idx="4932">
                  <c:v>386720.45925980859</c:v>
                </c:pt>
                <c:pt idx="4933">
                  <c:v>386798.85383902193</c:v>
                </c:pt>
                <c:pt idx="4934">
                  <c:v>386877.24841823545</c:v>
                </c:pt>
                <c:pt idx="4935">
                  <c:v>386955.6429974488</c:v>
                </c:pt>
                <c:pt idx="4936">
                  <c:v>387034.03757666226</c:v>
                </c:pt>
                <c:pt idx="4937">
                  <c:v>387112.43215587572</c:v>
                </c:pt>
                <c:pt idx="4938">
                  <c:v>387190.82673508907</c:v>
                </c:pt>
                <c:pt idx="4939">
                  <c:v>387269.22131430253</c:v>
                </c:pt>
                <c:pt idx="4940">
                  <c:v>387347.61589351587</c:v>
                </c:pt>
                <c:pt idx="4941">
                  <c:v>387426.01047272939</c:v>
                </c:pt>
                <c:pt idx="4942">
                  <c:v>387504.40505194274</c:v>
                </c:pt>
                <c:pt idx="4943">
                  <c:v>387582.7996311562</c:v>
                </c:pt>
                <c:pt idx="4944">
                  <c:v>387661.19421036955</c:v>
                </c:pt>
                <c:pt idx="4945">
                  <c:v>387739.58878958307</c:v>
                </c:pt>
                <c:pt idx="4946">
                  <c:v>387817.98336879641</c:v>
                </c:pt>
                <c:pt idx="4947">
                  <c:v>387896.37794800993</c:v>
                </c:pt>
                <c:pt idx="4948">
                  <c:v>387974.77252722328</c:v>
                </c:pt>
                <c:pt idx="4949">
                  <c:v>388053.16710643674</c:v>
                </c:pt>
                <c:pt idx="4950">
                  <c:v>388131.56168565009</c:v>
                </c:pt>
                <c:pt idx="4951">
                  <c:v>388209.95626486361</c:v>
                </c:pt>
                <c:pt idx="4952">
                  <c:v>388288.35084407695</c:v>
                </c:pt>
                <c:pt idx="4953">
                  <c:v>388366.74542329041</c:v>
                </c:pt>
                <c:pt idx="4954">
                  <c:v>388445.14000250387</c:v>
                </c:pt>
                <c:pt idx="4955">
                  <c:v>388523.53458171728</c:v>
                </c:pt>
                <c:pt idx="4956">
                  <c:v>388601.92916093068</c:v>
                </c:pt>
                <c:pt idx="4957">
                  <c:v>388680.32374014414</c:v>
                </c:pt>
                <c:pt idx="4958">
                  <c:v>388758.71831935755</c:v>
                </c:pt>
                <c:pt idx="4959">
                  <c:v>388837.11289857095</c:v>
                </c:pt>
                <c:pt idx="4960">
                  <c:v>388915.50747778441</c:v>
                </c:pt>
                <c:pt idx="4961">
                  <c:v>388993.90205699782</c:v>
                </c:pt>
                <c:pt idx="4962">
                  <c:v>389072.29663621122</c:v>
                </c:pt>
                <c:pt idx="4963">
                  <c:v>389150.69121542457</c:v>
                </c:pt>
                <c:pt idx="4964">
                  <c:v>389229.08579463809</c:v>
                </c:pt>
                <c:pt idx="4965">
                  <c:v>389307.48037385143</c:v>
                </c:pt>
                <c:pt idx="4966">
                  <c:v>389385.87495306489</c:v>
                </c:pt>
                <c:pt idx="4967">
                  <c:v>389464.26953227824</c:v>
                </c:pt>
                <c:pt idx="4968">
                  <c:v>389542.66411149176</c:v>
                </c:pt>
                <c:pt idx="4969">
                  <c:v>389621.0586907051</c:v>
                </c:pt>
                <c:pt idx="4970">
                  <c:v>389699.45326991862</c:v>
                </c:pt>
                <c:pt idx="4971">
                  <c:v>389777.84784913203</c:v>
                </c:pt>
                <c:pt idx="4972">
                  <c:v>389856.24242834543</c:v>
                </c:pt>
                <c:pt idx="4973">
                  <c:v>389934.63700755883</c:v>
                </c:pt>
                <c:pt idx="4974">
                  <c:v>390013.0315867723</c:v>
                </c:pt>
                <c:pt idx="4975">
                  <c:v>390091.4261659857</c:v>
                </c:pt>
                <c:pt idx="4976">
                  <c:v>390169.8207451991</c:v>
                </c:pt>
                <c:pt idx="4977">
                  <c:v>390248.21532441257</c:v>
                </c:pt>
                <c:pt idx="4978">
                  <c:v>390326.60990362597</c:v>
                </c:pt>
                <c:pt idx="4979">
                  <c:v>390405.00448283937</c:v>
                </c:pt>
                <c:pt idx="4980">
                  <c:v>390483.39906205283</c:v>
                </c:pt>
                <c:pt idx="4981">
                  <c:v>390561.79364126624</c:v>
                </c:pt>
                <c:pt idx="4982">
                  <c:v>390640.18822047964</c:v>
                </c:pt>
                <c:pt idx="4983">
                  <c:v>390718.58279969305</c:v>
                </c:pt>
                <c:pt idx="4984">
                  <c:v>390796.97737890651</c:v>
                </c:pt>
                <c:pt idx="4985">
                  <c:v>390875.37195811991</c:v>
                </c:pt>
                <c:pt idx="4986">
                  <c:v>390953.76653733331</c:v>
                </c:pt>
                <c:pt idx="4987">
                  <c:v>391032.16111654678</c:v>
                </c:pt>
                <c:pt idx="4988">
                  <c:v>391110.55569576018</c:v>
                </c:pt>
                <c:pt idx="4989">
                  <c:v>391188.95027497358</c:v>
                </c:pt>
                <c:pt idx="4990">
                  <c:v>391267.34485418705</c:v>
                </c:pt>
                <c:pt idx="4991">
                  <c:v>391345.73943340045</c:v>
                </c:pt>
                <c:pt idx="4992">
                  <c:v>391424.13401261385</c:v>
                </c:pt>
                <c:pt idx="4993">
                  <c:v>391502.52859182726</c:v>
                </c:pt>
                <c:pt idx="4994">
                  <c:v>391580.92317104072</c:v>
                </c:pt>
                <c:pt idx="4995">
                  <c:v>391659.31775025412</c:v>
                </c:pt>
                <c:pt idx="4996">
                  <c:v>391737.71232946753</c:v>
                </c:pt>
                <c:pt idx="4997">
                  <c:v>391816.10690868099</c:v>
                </c:pt>
                <c:pt idx="4998">
                  <c:v>391894.50148789439</c:v>
                </c:pt>
                <c:pt idx="4999">
                  <c:v>391972.89606710779</c:v>
                </c:pt>
                <c:pt idx="5000">
                  <c:v>392051.29064632126</c:v>
                </c:pt>
                <c:pt idx="5001">
                  <c:v>392129.68522553466</c:v>
                </c:pt>
                <c:pt idx="5002">
                  <c:v>392208.07980474806</c:v>
                </c:pt>
                <c:pt idx="5003">
                  <c:v>392286.47438396147</c:v>
                </c:pt>
                <c:pt idx="5004">
                  <c:v>392364.86896317493</c:v>
                </c:pt>
                <c:pt idx="5005">
                  <c:v>392443.26354238833</c:v>
                </c:pt>
                <c:pt idx="5006">
                  <c:v>392521.65812160174</c:v>
                </c:pt>
                <c:pt idx="5007">
                  <c:v>392600.0527008152</c:v>
                </c:pt>
                <c:pt idx="5008">
                  <c:v>392678.4472800286</c:v>
                </c:pt>
                <c:pt idx="5009">
                  <c:v>392756.84185924201</c:v>
                </c:pt>
                <c:pt idx="5010">
                  <c:v>392835.23643845547</c:v>
                </c:pt>
                <c:pt idx="5011">
                  <c:v>392913.63101766887</c:v>
                </c:pt>
                <c:pt idx="5012">
                  <c:v>392992.02559688227</c:v>
                </c:pt>
                <c:pt idx="5013">
                  <c:v>393070.42017609568</c:v>
                </c:pt>
                <c:pt idx="5014">
                  <c:v>393148.81475530914</c:v>
                </c:pt>
                <c:pt idx="5015">
                  <c:v>393227.20933452254</c:v>
                </c:pt>
                <c:pt idx="5016">
                  <c:v>393305.60391373595</c:v>
                </c:pt>
                <c:pt idx="5017">
                  <c:v>393383.99849294941</c:v>
                </c:pt>
                <c:pt idx="5018">
                  <c:v>393462.39307216281</c:v>
                </c:pt>
                <c:pt idx="5019">
                  <c:v>393540.78765137622</c:v>
                </c:pt>
                <c:pt idx="5020">
                  <c:v>393619.18223058968</c:v>
                </c:pt>
                <c:pt idx="5021">
                  <c:v>393697.57680980308</c:v>
                </c:pt>
                <c:pt idx="5022">
                  <c:v>393775.97138901649</c:v>
                </c:pt>
                <c:pt idx="5023">
                  <c:v>393854.36596822989</c:v>
                </c:pt>
                <c:pt idx="5024">
                  <c:v>393932.76054744335</c:v>
                </c:pt>
                <c:pt idx="5025">
                  <c:v>394011.15512665675</c:v>
                </c:pt>
                <c:pt idx="5026">
                  <c:v>394089.54970587016</c:v>
                </c:pt>
                <c:pt idx="5027">
                  <c:v>394167.94428508362</c:v>
                </c:pt>
                <c:pt idx="5028">
                  <c:v>394246.33886429702</c:v>
                </c:pt>
                <c:pt idx="5029">
                  <c:v>394324.73344351043</c:v>
                </c:pt>
                <c:pt idx="5030">
                  <c:v>394403.12802272389</c:v>
                </c:pt>
                <c:pt idx="5031">
                  <c:v>394481.52260193729</c:v>
                </c:pt>
                <c:pt idx="5032">
                  <c:v>394559.9171811507</c:v>
                </c:pt>
                <c:pt idx="5033">
                  <c:v>394638.3117603641</c:v>
                </c:pt>
                <c:pt idx="5034">
                  <c:v>394716.70633957756</c:v>
                </c:pt>
                <c:pt idx="5035">
                  <c:v>394795.10091879097</c:v>
                </c:pt>
                <c:pt idx="5036">
                  <c:v>394873.49549800437</c:v>
                </c:pt>
                <c:pt idx="5037">
                  <c:v>394951.89007721783</c:v>
                </c:pt>
                <c:pt idx="5038">
                  <c:v>395030.28465643123</c:v>
                </c:pt>
                <c:pt idx="5039">
                  <c:v>395108.67923564464</c:v>
                </c:pt>
                <c:pt idx="5040">
                  <c:v>395187.0738148581</c:v>
                </c:pt>
                <c:pt idx="5041">
                  <c:v>395265.4683940715</c:v>
                </c:pt>
                <c:pt idx="5042">
                  <c:v>395343.86297328491</c:v>
                </c:pt>
                <c:pt idx="5043">
                  <c:v>395422.25755249831</c:v>
                </c:pt>
                <c:pt idx="5044">
                  <c:v>395500.65213171177</c:v>
                </c:pt>
                <c:pt idx="5045">
                  <c:v>395579.04671092518</c:v>
                </c:pt>
                <c:pt idx="5046">
                  <c:v>395657.44129013858</c:v>
                </c:pt>
                <c:pt idx="5047">
                  <c:v>395735.83586935204</c:v>
                </c:pt>
                <c:pt idx="5048">
                  <c:v>395814.23044856545</c:v>
                </c:pt>
                <c:pt idx="5049">
                  <c:v>395892.62502777885</c:v>
                </c:pt>
                <c:pt idx="5050">
                  <c:v>395971.01960699231</c:v>
                </c:pt>
                <c:pt idx="5051">
                  <c:v>396049.41418620571</c:v>
                </c:pt>
                <c:pt idx="5052">
                  <c:v>396127.80876541912</c:v>
                </c:pt>
                <c:pt idx="5053">
                  <c:v>396206.20334463252</c:v>
                </c:pt>
                <c:pt idx="5054">
                  <c:v>396284.59792384598</c:v>
                </c:pt>
                <c:pt idx="5055">
                  <c:v>396362.99250305939</c:v>
                </c:pt>
                <c:pt idx="5056">
                  <c:v>396441.38708227279</c:v>
                </c:pt>
                <c:pt idx="5057">
                  <c:v>396519.78166148625</c:v>
                </c:pt>
                <c:pt idx="5058">
                  <c:v>396598.17624069966</c:v>
                </c:pt>
                <c:pt idx="5059">
                  <c:v>396676.57081991306</c:v>
                </c:pt>
                <c:pt idx="5060">
                  <c:v>396754.96539912652</c:v>
                </c:pt>
                <c:pt idx="5061">
                  <c:v>396833.35997833993</c:v>
                </c:pt>
                <c:pt idx="5062">
                  <c:v>396911.75455755333</c:v>
                </c:pt>
                <c:pt idx="5063">
                  <c:v>396990.14913676673</c:v>
                </c:pt>
                <c:pt idx="5064">
                  <c:v>397068.54371598019</c:v>
                </c:pt>
                <c:pt idx="5065">
                  <c:v>397146.9382951936</c:v>
                </c:pt>
                <c:pt idx="5066">
                  <c:v>397225.332874407</c:v>
                </c:pt>
                <c:pt idx="5067">
                  <c:v>397303.72745362046</c:v>
                </c:pt>
                <c:pt idx="5068">
                  <c:v>397382.12203283387</c:v>
                </c:pt>
                <c:pt idx="5069">
                  <c:v>397460.51661204727</c:v>
                </c:pt>
                <c:pt idx="5070">
                  <c:v>397538.91119126073</c:v>
                </c:pt>
                <c:pt idx="5071">
                  <c:v>397617.30577047414</c:v>
                </c:pt>
                <c:pt idx="5072">
                  <c:v>397695.70034968754</c:v>
                </c:pt>
                <c:pt idx="5073">
                  <c:v>397774.09492890094</c:v>
                </c:pt>
                <c:pt idx="5074">
                  <c:v>397852.48950811441</c:v>
                </c:pt>
                <c:pt idx="5075">
                  <c:v>397930.88408732787</c:v>
                </c:pt>
                <c:pt idx="5076">
                  <c:v>398009.27866654121</c:v>
                </c:pt>
                <c:pt idx="5077">
                  <c:v>398087.67324575473</c:v>
                </c:pt>
                <c:pt idx="5078">
                  <c:v>398166.06782496808</c:v>
                </c:pt>
                <c:pt idx="5079">
                  <c:v>398244.46240418148</c:v>
                </c:pt>
                <c:pt idx="5080">
                  <c:v>398322.85698339494</c:v>
                </c:pt>
                <c:pt idx="5081">
                  <c:v>398401.25156260835</c:v>
                </c:pt>
                <c:pt idx="5082">
                  <c:v>398479.64614182175</c:v>
                </c:pt>
                <c:pt idx="5083">
                  <c:v>398558.04072103516</c:v>
                </c:pt>
                <c:pt idx="5084">
                  <c:v>398636.43530024862</c:v>
                </c:pt>
                <c:pt idx="5085">
                  <c:v>398714.82987946202</c:v>
                </c:pt>
                <c:pt idx="5086">
                  <c:v>398793.22445867542</c:v>
                </c:pt>
                <c:pt idx="5087">
                  <c:v>398871.61903788889</c:v>
                </c:pt>
                <c:pt idx="5088">
                  <c:v>398950.01361710229</c:v>
                </c:pt>
                <c:pt idx="5089">
                  <c:v>399028.40819631569</c:v>
                </c:pt>
                <c:pt idx="5090">
                  <c:v>399106.80277552916</c:v>
                </c:pt>
                <c:pt idx="5091">
                  <c:v>399185.19735474256</c:v>
                </c:pt>
                <c:pt idx="5092">
                  <c:v>399263.59193395608</c:v>
                </c:pt>
                <c:pt idx="5093">
                  <c:v>399341.98651316937</c:v>
                </c:pt>
                <c:pt idx="5094">
                  <c:v>399420.38109238289</c:v>
                </c:pt>
                <c:pt idx="5095">
                  <c:v>399498.77567159623</c:v>
                </c:pt>
                <c:pt idx="5096">
                  <c:v>399577.17025080975</c:v>
                </c:pt>
                <c:pt idx="5097">
                  <c:v>399655.5648300231</c:v>
                </c:pt>
                <c:pt idx="5098">
                  <c:v>399733.95940923656</c:v>
                </c:pt>
                <c:pt idx="5099">
                  <c:v>399812.3539884499</c:v>
                </c:pt>
                <c:pt idx="5100">
                  <c:v>399890.74856766342</c:v>
                </c:pt>
                <c:pt idx="5101">
                  <c:v>399969.14314687677</c:v>
                </c:pt>
                <c:pt idx="5102">
                  <c:v>400047.53772609029</c:v>
                </c:pt>
                <c:pt idx="5103">
                  <c:v>400125.93230530358</c:v>
                </c:pt>
                <c:pt idx="5104">
                  <c:v>400204.32688451704</c:v>
                </c:pt>
                <c:pt idx="5105">
                  <c:v>400282.72146373044</c:v>
                </c:pt>
                <c:pt idx="5106">
                  <c:v>400361.11604294385</c:v>
                </c:pt>
                <c:pt idx="5107">
                  <c:v>400439.51062215731</c:v>
                </c:pt>
                <c:pt idx="5108">
                  <c:v>400517.90520137071</c:v>
                </c:pt>
                <c:pt idx="5109">
                  <c:v>400596.29978058423</c:v>
                </c:pt>
                <c:pt idx="5110">
                  <c:v>400674.69435979758</c:v>
                </c:pt>
                <c:pt idx="5111">
                  <c:v>400753.08893901104</c:v>
                </c:pt>
                <c:pt idx="5112">
                  <c:v>400831.48351822438</c:v>
                </c:pt>
                <c:pt idx="5113">
                  <c:v>400909.8780974379</c:v>
                </c:pt>
                <c:pt idx="5114">
                  <c:v>400988.27267665125</c:v>
                </c:pt>
                <c:pt idx="5115">
                  <c:v>401066.66725586477</c:v>
                </c:pt>
                <c:pt idx="5116">
                  <c:v>401145.06183507806</c:v>
                </c:pt>
                <c:pt idx="5117">
                  <c:v>401223.45641429158</c:v>
                </c:pt>
                <c:pt idx="5118">
                  <c:v>401301.85099350492</c:v>
                </c:pt>
                <c:pt idx="5119">
                  <c:v>401380.24557271844</c:v>
                </c:pt>
                <c:pt idx="5120">
                  <c:v>401458.64015193179</c:v>
                </c:pt>
                <c:pt idx="5121">
                  <c:v>401537.03473114525</c:v>
                </c:pt>
                <c:pt idx="5122">
                  <c:v>401615.4293103586</c:v>
                </c:pt>
                <c:pt idx="5123">
                  <c:v>401693.82388957212</c:v>
                </c:pt>
                <c:pt idx="5124">
                  <c:v>401772.21846878546</c:v>
                </c:pt>
                <c:pt idx="5125">
                  <c:v>401850.61304799898</c:v>
                </c:pt>
                <c:pt idx="5126">
                  <c:v>401929.00762721238</c:v>
                </c:pt>
                <c:pt idx="5127">
                  <c:v>402007.40220642579</c:v>
                </c:pt>
                <c:pt idx="5128">
                  <c:v>402085.79678563919</c:v>
                </c:pt>
                <c:pt idx="5129">
                  <c:v>402164.19136485254</c:v>
                </c:pt>
                <c:pt idx="5130">
                  <c:v>402242.58594406606</c:v>
                </c:pt>
                <c:pt idx="5131">
                  <c:v>402320.9805232794</c:v>
                </c:pt>
                <c:pt idx="5132">
                  <c:v>402399.37510249292</c:v>
                </c:pt>
                <c:pt idx="5133">
                  <c:v>402477.76968170627</c:v>
                </c:pt>
                <c:pt idx="5134">
                  <c:v>402556.16426091973</c:v>
                </c:pt>
                <c:pt idx="5135">
                  <c:v>402634.55884013308</c:v>
                </c:pt>
                <c:pt idx="5136">
                  <c:v>402712.9534193466</c:v>
                </c:pt>
                <c:pt idx="5137">
                  <c:v>402791.34799855994</c:v>
                </c:pt>
                <c:pt idx="5138">
                  <c:v>402869.7425777734</c:v>
                </c:pt>
                <c:pt idx="5139">
                  <c:v>402948.13715698675</c:v>
                </c:pt>
                <c:pt idx="5140">
                  <c:v>403026.53173620027</c:v>
                </c:pt>
                <c:pt idx="5141">
                  <c:v>403104.92631541361</c:v>
                </c:pt>
                <c:pt idx="5142">
                  <c:v>403183.32089462713</c:v>
                </c:pt>
                <c:pt idx="5143">
                  <c:v>403261.71547384054</c:v>
                </c:pt>
                <c:pt idx="5144">
                  <c:v>403340.11005305394</c:v>
                </c:pt>
                <c:pt idx="5145">
                  <c:v>403418.5046322674</c:v>
                </c:pt>
                <c:pt idx="5146">
                  <c:v>403496.89921148081</c:v>
                </c:pt>
                <c:pt idx="5147">
                  <c:v>403575.29379069421</c:v>
                </c:pt>
                <c:pt idx="5148">
                  <c:v>403653.68836990761</c:v>
                </c:pt>
                <c:pt idx="5149">
                  <c:v>403732.08294912108</c:v>
                </c:pt>
                <c:pt idx="5150">
                  <c:v>403810.47752833448</c:v>
                </c:pt>
                <c:pt idx="5151">
                  <c:v>403888.87210754788</c:v>
                </c:pt>
                <c:pt idx="5152">
                  <c:v>403967.26668676134</c:v>
                </c:pt>
                <c:pt idx="5153">
                  <c:v>404045.66126597475</c:v>
                </c:pt>
                <c:pt idx="5154">
                  <c:v>404124.05584518809</c:v>
                </c:pt>
                <c:pt idx="5155">
                  <c:v>404202.45042440161</c:v>
                </c:pt>
                <c:pt idx="5156">
                  <c:v>404280.8450036149</c:v>
                </c:pt>
                <c:pt idx="5157">
                  <c:v>404359.23958282842</c:v>
                </c:pt>
                <c:pt idx="5158">
                  <c:v>404437.63416204177</c:v>
                </c:pt>
                <c:pt idx="5159">
                  <c:v>404516.02874125529</c:v>
                </c:pt>
                <c:pt idx="5160">
                  <c:v>404594.42332046869</c:v>
                </c:pt>
                <c:pt idx="5161">
                  <c:v>404672.81789968209</c:v>
                </c:pt>
                <c:pt idx="5162">
                  <c:v>404751.21247889556</c:v>
                </c:pt>
                <c:pt idx="5163">
                  <c:v>404829.60705810896</c:v>
                </c:pt>
                <c:pt idx="5164">
                  <c:v>404908.00163732236</c:v>
                </c:pt>
                <c:pt idx="5165">
                  <c:v>404986.39621653582</c:v>
                </c:pt>
                <c:pt idx="5166">
                  <c:v>405064.79079574923</c:v>
                </c:pt>
                <c:pt idx="5167">
                  <c:v>405143.18537496263</c:v>
                </c:pt>
                <c:pt idx="5168">
                  <c:v>405221.57995417604</c:v>
                </c:pt>
                <c:pt idx="5169">
                  <c:v>405299.9745333895</c:v>
                </c:pt>
                <c:pt idx="5170">
                  <c:v>405378.3691126029</c:v>
                </c:pt>
                <c:pt idx="5171">
                  <c:v>405456.7636918163</c:v>
                </c:pt>
                <c:pt idx="5172">
                  <c:v>405535.15827102977</c:v>
                </c:pt>
                <c:pt idx="5173">
                  <c:v>405613.55285024317</c:v>
                </c:pt>
                <c:pt idx="5174">
                  <c:v>405691.94742945657</c:v>
                </c:pt>
                <c:pt idx="5175">
                  <c:v>405770.34200867004</c:v>
                </c:pt>
                <c:pt idx="5176">
                  <c:v>405848.73658788344</c:v>
                </c:pt>
                <c:pt idx="5177">
                  <c:v>405927.13116709684</c:v>
                </c:pt>
                <c:pt idx="5178">
                  <c:v>406005.52574631025</c:v>
                </c:pt>
                <c:pt idx="5179">
                  <c:v>406083.92032552371</c:v>
                </c:pt>
                <c:pt idx="5180">
                  <c:v>406162.31490473711</c:v>
                </c:pt>
                <c:pt idx="5181">
                  <c:v>406240.70948395052</c:v>
                </c:pt>
                <c:pt idx="5182">
                  <c:v>406319.10406316398</c:v>
                </c:pt>
                <c:pt idx="5183">
                  <c:v>406397.49864237738</c:v>
                </c:pt>
                <c:pt idx="5184">
                  <c:v>406475.89322159078</c:v>
                </c:pt>
                <c:pt idx="5185">
                  <c:v>406554.28780080425</c:v>
                </c:pt>
                <c:pt idx="5186">
                  <c:v>406632.68238001765</c:v>
                </c:pt>
                <c:pt idx="5187">
                  <c:v>406711.07695923105</c:v>
                </c:pt>
                <c:pt idx="5188">
                  <c:v>406789.47153844446</c:v>
                </c:pt>
                <c:pt idx="5189">
                  <c:v>406867.86611765792</c:v>
                </c:pt>
                <c:pt idx="5190">
                  <c:v>406946.26069687132</c:v>
                </c:pt>
                <c:pt idx="5191">
                  <c:v>407024.65527608473</c:v>
                </c:pt>
                <c:pt idx="5192">
                  <c:v>407103.04985529819</c:v>
                </c:pt>
                <c:pt idx="5193">
                  <c:v>407181.44443451159</c:v>
                </c:pt>
                <c:pt idx="5194">
                  <c:v>407259.839013725</c:v>
                </c:pt>
                <c:pt idx="5195">
                  <c:v>407338.23359293846</c:v>
                </c:pt>
                <c:pt idx="5196">
                  <c:v>407416.62817215186</c:v>
                </c:pt>
                <c:pt idx="5197">
                  <c:v>407495.02275136526</c:v>
                </c:pt>
                <c:pt idx="5198">
                  <c:v>407573.41733057867</c:v>
                </c:pt>
                <c:pt idx="5199">
                  <c:v>407651.81190979213</c:v>
                </c:pt>
                <c:pt idx="5200">
                  <c:v>407730.20648900553</c:v>
                </c:pt>
                <c:pt idx="5201">
                  <c:v>407808.60106821894</c:v>
                </c:pt>
                <c:pt idx="5202">
                  <c:v>407886.9956474324</c:v>
                </c:pt>
                <c:pt idx="5203">
                  <c:v>407965.3902266458</c:v>
                </c:pt>
                <c:pt idx="5204">
                  <c:v>408043.78480585921</c:v>
                </c:pt>
                <c:pt idx="5205">
                  <c:v>408122.17938507267</c:v>
                </c:pt>
                <c:pt idx="5206">
                  <c:v>408200.57396428607</c:v>
                </c:pt>
                <c:pt idx="5207">
                  <c:v>408278.96854349948</c:v>
                </c:pt>
                <c:pt idx="5208">
                  <c:v>408357.36312271288</c:v>
                </c:pt>
                <c:pt idx="5209">
                  <c:v>408435.75770192634</c:v>
                </c:pt>
                <c:pt idx="5210">
                  <c:v>408514.15228113974</c:v>
                </c:pt>
                <c:pt idx="5211">
                  <c:v>408592.54686035315</c:v>
                </c:pt>
                <c:pt idx="5212">
                  <c:v>408670.94143956661</c:v>
                </c:pt>
                <c:pt idx="5213">
                  <c:v>408749.33601878001</c:v>
                </c:pt>
                <c:pt idx="5214">
                  <c:v>408827.73059799342</c:v>
                </c:pt>
                <c:pt idx="5215">
                  <c:v>408906.12517720688</c:v>
                </c:pt>
                <c:pt idx="5216">
                  <c:v>408984.51975642028</c:v>
                </c:pt>
                <c:pt idx="5217">
                  <c:v>409062.91433563369</c:v>
                </c:pt>
                <c:pt idx="5218">
                  <c:v>409141.30891484709</c:v>
                </c:pt>
                <c:pt idx="5219">
                  <c:v>409219.70349406055</c:v>
                </c:pt>
                <c:pt idx="5220">
                  <c:v>409298.09807327396</c:v>
                </c:pt>
                <c:pt idx="5221">
                  <c:v>409376.49265248736</c:v>
                </c:pt>
                <c:pt idx="5222">
                  <c:v>409454.88723170082</c:v>
                </c:pt>
                <c:pt idx="5223">
                  <c:v>409533.28181091422</c:v>
                </c:pt>
                <c:pt idx="5224">
                  <c:v>409611.67639012763</c:v>
                </c:pt>
                <c:pt idx="5225">
                  <c:v>409690.07096934109</c:v>
                </c:pt>
                <c:pt idx="5226">
                  <c:v>409768.46554855449</c:v>
                </c:pt>
                <c:pt idx="5227">
                  <c:v>409846.8601277679</c:v>
                </c:pt>
                <c:pt idx="5228">
                  <c:v>409925.2547069813</c:v>
                </c:pt>
                <c:pt idx="5229">
                  <c:v>410003.64928619476</c:v>
                </c:pt>
                <c:pt idx="5230">
                  <c:v>410082.04386540817</c:v>
                </c:pt>
                <c:pt idx="5231">
                  <c:v>410160.43844462157</c:v>
                </c:pt>
                <c:pt idx="5232">
                  <c:v>410238.83302383503</c:v>
                </c:pt>
                <c:pt idx="5233">
                  <c:v>410317.22760304844</c:v>
                </c:pt>
                <c:pt idx="5234">
                  <c:v>410395.62218226184</c:v>
                </c:pt>
                <c:pt idx="5235">
                  <c:v>410474.0167614753</c:v>
                </c:pt>
                <c:pt idx="5236">
                  <c:v>410552.4113406887</c:v>
                </c:pt>
                <c:pt idx="5237">
                  <c:v>410630.80591990211</c:v>
                </c:pt>
                <c:pt idx="5238">
                  <c:v>410709.20049911551</c:v>
                </c:pt>
                <c:pt idx="5239">
                  <c:v>410787.59507832897</c:v>
                </c:pt>
                <c:pt idx="5240">
                  <c:v>410865.98965754238</c:v>
                </c:pt>
                <c:pt idx="5241">
                  <c:v>410944.38423675578</c:v>
                </c:pt>
                <c:pt idx="5242">
                  <c:v>411022.77881596924</c:v>
                </c:pt>
                <c:pt idx="5243">
                  <c:v>411101.17339518265</c:v>
                </c:pt>
                <c:pt idx="5244">
                  <c:v>411179.56797439605</c:v>
                </c:pt>
                <c:pt idx="5245">
                  <c:v>411257.96255360951</c:v>
                </c:pt>
                <c:pt idx="5246">
                  <c:v>411336.35713282292</c:v>
                </c:pt>
                <c:pt idx="5247">
                  <c:v>411414.75171203632</c:v>
                </c:pt>
                <c:pt idx="5248">
                  <c:v>411493.14629124972</c:v>
                </c:pt>
                <c:pt idx="5249">
                  <c:v>411571.54087046318</c:v>
                </c:pt>
                <c:pt idx="5250">
                  <c:v>411649.93544967659</c:v>
                </c:pt>
                <c:pt idx="5251">
                  <c:v>411728.33002888999</c:v>
                </c:pt>
                <c:pt idx="5252">
                  <c:v>411806.72460810345</c:v>
                </c:pt>
                <c:pt idx="5253">
                  <c:v>411885.11918731686</c:v>
                </c:pt>
                <c:pt idx="5254">
                  <c:v>411963.51376653026</c:v>
                </c:pt>
                <c:pt idx="5255">
                  <c:v>412041.90834574372</c:v>
                </c:pt>
                <c:pt idx="5256">
                  <c:v>412120.30292495713</c:v>
                </c:pt>
                <c:pt idx="5257">
                  <c:v>412198.69750417053</c:v>
                </c:pt>
                <c:pt idx="5258">
                  <c:v>412277.09208338393</c:v>
                </c:pt>
                <c:pt idx="5259">
                  <c:v>412355.4866625974</c:v>
                </c:pt>
                <c:pt idx="5260">
                  <c:v>412433.8812418108</c:v>
                </c:pt>
                <c:pt idx="5261">
                  <c:v>412512.2758210242</c:v>
                </c:pt>
                <c:pt idx="5262">
                  <c:v>412590.67040023772</c:v>
                </c:pt>
                <c:pt idx="5263">
                  <c:v>412669.06497945107</c:v>
                </c:pt>
                <c:pt idx="5264">
                  <c:v>412747.45955866459</c:v>
                </c:pt>
                <c:pt idx="5265">
                  <c:v>412825.85413787793</c:v>
                </c:pt>
                <c:pt idx="5266">
                  <c:v>412904.2487170914</c:v>
                </c:pt>
                <c:pt idx="5267">
                  <c:v>412982.64329630474</c:v>
                </c:pt>
                <c:pt idx="5268">
                  <c:v>413061.03787551826</c:v>
                </c:pt>
                <c:pt idx="5269">
                  <c:v>413139.43245473161</c:v>
                </c:pt>
                <c:pt idx="5270">
                  <c:v>413217.82703394501</c:v>
                </c:pt>
                <c:pt idx="5271">
                  <c:v>413296.22161315841</c:v>
                </c:pt>
                <c:pt idx="5272">
                  <c:v>413374.61619237188</c:v>
                </c:pt>
                <c:pt idx="5273">
                  <c:v>413453.01077158528</c:v>
                </c:pt>
                <c:pt idx="5274">
                  <c:v>413531.40535079868</c:v>
                </c:pt>
                <c:pt idx="5275">
                  <c:v>413609.79993001214</c:v>
                </c:pt>
                <c:pt idx="5276">
                  <c:v>413688.19450922555</c:v>
                </c:pt>
                <c:pt idx="5277">
                  <c:v>413766.58908843895</c:v>
                </c:pt>
                <c:pt idx="5278">
                  <c:v>413844.98366765236</c:v>
                </c:pt>
                <c:pt idx="5279">
                  <c:v>413923.37824686588</c:v>
                </c:pt>
                <c:pt idx="5280">
                  <c:v>414001.77282607922</c:v>
                </c:pt>
                <c:pt idx="5281">
                  <c:v>414080.16740529274</c:v>
                </c:pt>
                <c:pt idx="5282">
                  <c:v>414158.56198450609</c:v>
                </c:pt>
                <c:pt idx="5283">
                  <c:v>414236.95656371955</c:v>
                </c:pt>
                <c:pt idx="5284">
                  <c:v>414315.35114293289</c:v>
                </c:pt>
                <c:pt idx="5285">
                  <c:v>414393.74572214641</c:v>
                </c:pt>
                <c:pt idx="5286">
                  <c:v>414472.14030135976</c:v>
                </c:pt>
                <c:pt idx="5287">
                  <c:v>414550.53488057328</c:v>
                </c:pt>
                <c:pt idx="5288">
                  <c:v>414628.92945978657</c:v>
                </c:pt>
                <c:pt idx="5289">
                  <c:v>414707.32403900009</c:v>
                </c:pt>
                <c:pt idx="5290">
                  <c:v>414785.71861821343</c:v>
                </c:pt>
                <c:pt idx="5291">
                  <c:v>414864.11319742695</c:v>
                </c:pt>
                <c:pt idx="5292">
                  <c:v>414942.5077766403</c:v>
                </c:pt>
                <c:pt idx="5293">
                  <c:v>415020.90235585376</c:v>
                </c:pt>
                <c:pt idx="5294">
                  <c:v>415099.2969350671</c:v>
                </c:pt>
                <c:pt idx="5295">
                  <c:v>415177.69151428057</c:v>
                </c:pt>
                <c:pt idx="5296">
                  <c:v>415256.08609349403</c:v>
                </c:pt>
                <c:pt idx="5297">
                  <c:v>415334.48067270737</c:v>
                </c:pt>
                <c:pt idx="5298">
                  <c:v>415412.87525192089</c:v>
                </c:pt>
                <c:pt idx="5299">
                  <c:v>415491.26983113424</c:v>
                </c:pt>
                <c:pt idx="5300">
                  <c:v>415569.6644103477</c:v>
                </c:pt>
                <c:pt idx="5301">
                  <c:v>415648.05898956105</c:v>
                </c:pt>
                <c:pt idx="5302">
                  <c:v>415726.45356877457</c:v>
                </c:pt>
                <c:pt idx="5303">
                  <c:v>415804.84814798791</c:v>
                </c:pt>
                <c:pt idx="5304">
                  <c:v>415883.24272720143</c:v>
                </c:pt>
                <c:pt idx="5305">
                  <c:v>415961.63730641478</c:v>
                </c:pt>
                <c:pt idx="5306">
                  <c:v>416040.03188562824</c:v>
                </c:pt>
                <c:pt idx="5307">
                  <c:v>416118.42646484158</c:v>
                </c:pt>
                <c:pt idx="5308">
                  <c:v>416196.8210440551</c:v>
                </c:pt>
                <c:pt idx="5309">
                  <c:v>416275.21562326845</c:v>
                </c:pt>
                <c:pt idx="5310">
                  <c:v>416353.61020248191</c:v>
                </c:pt>
                <c:pt idx="5311">
                  <c:v>416432.00478169526</c:v>
                </c:pt>
                <c:pt idx="5312">
                  <c:v>416510.39936090878</c:v>
                </c:pt>
                <c:pt idx="5313">
                  <c:v>416588.79394012218</c:v>
                </c:pt>
                <c:pt idx="5314">
                  <c:v>416667.18851933564</c:v>
                </c:pt>
                <c:pt idx="5315">
                  <c:v>416745.58309854905</c:v>
                </c:pt>
                <c:pt idx="5316">
                  <c:v>416823.97767776245</c:v>
                </c:pt>
                <c:pt idx="5317">
                  <c:v>416902.37225697591</c:v>
                </c:pt>
                <c:pt idx="5318">
                  <c:v>416980.76683618932</c:v>
                </c:pt>
                <c:pt idx="5319">
                  <c:v>417059.16141540272</c:v>
                </c:pt>
                <c:pt idx="5320">
                  <c:v>417137.55599461606</c:v>
                </c:pt>
                <c:pt idx="5321">
                  <c:v>417215.95057382958</c:v>
                </c:pt>
                <c:pt idx="5322">
                  <c:v>417294.34515304293</c:v>
                </c:pt>
                <c:pt idx="5323">
                  <c:v>417372.73973225639</c:v>
                </c:pt>
                <c:pt idx="5324">
                  <c:v>417451.13431146974</c:v>
                </c:pt>
                <c:pt idx="5325">
                  <c:v>417529.52889068326</c:v>
                </c:pt>
                <c:pt idx="5326">
                  <c:v>417607.9234698966</c:v>
                </c:pt>
                <c:pt idx="5327">
                  <c:v>417686.31804911012</c:v>
                </c:pt>
                <c:pt idx="5328">
                  <c:v>417764.71262832347</c:v>
                </c:pt>
                <c:pt idx="5329">
                  <c:v>417843.10720753693</c:v>
                </c:pt>
                <c:pt idx="5330">
                  <c:v>417921.50178675039</c:v>
                </c:pt>
                <c:pt idx="5331">
                  <c:v>417999.8963659638</c:v>
                </c:pt>
                <c:pt idx="5332">
                  <c:v>418078.2909451772</c:v>
                </c:pt>
                <c:pt idx="5333">
                  <c:v>418156.6855243906</c:v>
                </c:pt>
                <c:pt idx="5334">
                  <c:v>418235.08010360406</c:v>
                </c:pt>
                <c:pt idx="5335">
                  <c:v>418313.47468281747</c:v>
                </c:pt>
                <c:pt idx="5336">
                  <c:v>418391.86926203087</c:v>
                </c:pt>
                <c:pt idx="5337">
                  <c:v>418470.26384124433</c:v>
                </c:pt>
                <c:pt idx="5338">
                  <c:v>418548.65842045774</c:v>
                </c:pt>
                <c:pt idx="5339">
                  <c:v>418627.05299967114</c:v>
                </c:pt>
                <c:pt idx="5340">
                  <c:v>418705.4475788846</c:v>
                </c:pt>
                <c:pt idx="5341">
                  <c:v>418783.84215809801</c:v>
                </c:pt>
                <c:pt idx="5342">
                  <c:v>418862.23673731141</c:v>
                </c:pt>
                <c:pt idx="5343">
                  <c:v>418940.63131652481</c:v>
                </c:pt>
                <c:pt idx="5344">
                  <c:v>419019.02589573828</c:v>
                </c:pt>
                <c:pt idx="5345">
                  <c:v>419097.42047495162</c:v>
                </c:pt>
                <c:pt idx="5346">
                  <c:v>419175.81505416508</c:v>
                </c:pt>
                <c:pt idx="5347">
                  <c:v>419254.20963337854</c:v>
                </c:pt>
                <c:pt idx="5348">
                  <c:v>419332.60421259195</c:v>
                </c:pt>
                <c:pt idx="5349">
                  <c:v>419410.99879180535</c:v>
                </c:pt>
                <c:pt idx="5350">
                  <c:v>419489.39337101881</c:v>
                </c:pt>
                <c:pt idx="5351">
                  <c:v>419567.78795023222</c:v>
                </c:pt>
                <c:pt idx="5352">
                  <c:v>419646.18252944562</c:v>
                </c:pt>
                <c:pt idx="5353">
                  <c:v>419724.57710865902</c:v>
                </c:pt>
                <c:pt idx="5354">
                  <c:v>419802.97168787249</c:v>
                </c:pt>
                <c:pt idx="5355">
                  <c:v>419881.36626708589</c:v>
                </c:pt>
                <c:pt idx="5356">
                  <c:v>419959.76084629929</c:v>
                </c:pt>
                <c:pt idx="5357">
                  <c:v>420038.15542551276</c:v>
                </c:pt>
                <c:pt idx="5358">
                  <c:v>420116.55000472616</c:v>
                </c:pt>
                <c:pt idx="5359">
                  <c:v>420194.94458393956</c:v>
                </c:pt>
                <c:pt idx="5360">
                  <c:v>420273.33916315302</c:v>
                </c:pt>
                <c:pt idx="5361">
                  <c:v>420351.73374236643</c:v>
                </c:pt>
                <c:pt idx="5362">
                  <c:v>420430.12832157983</c:v>
                </c:pt>
                <c:pt idx="5363">
                  <c:v>420508.52290079324</c:v>
                </c:pt>
                <c:pt idx="5364">
                  <c:v>420586.9174800067</c:v>
                </c:pt>
                <c:pt idx="5365">
                  <c:v>420665.3120592201</c:v>
                </c:pt>
                <c:pt idx="5366">
                  <c:v>420743.7066384335</c:v>
                </c:pt>
                <c:pt idx="5367">
                  <c:v>420822.10121764697</c:v>
                </c:pt>
                <c:pt idx="5368">
                  <c:v>420900.49579686037</c:v>
                </c:pt>
                <c:pt idx="5369">
                  <c:v>420978.89037607377</c:v>
                </c:pt>
                <c:pt idx="5370">
                  <c:v>421057.28495528724</c:v>
                </c:pt>
                <c:pt idx="5371">
                  <c:v>421135.67953450064</c:v>
                </c:pt>
                <c:pt idx="5372">
                  <c:v>421214.07411371404</c:v>
                </c:pt>
                <c:pt idx="5373">
                  <c:v>421292.46869292745</c:v>
                </c:pt>
                <c:pt idx="5374">
                  <c:v>421370.86327214091</c:v>
                </c:pt>
                <c:pt idx="5375">
                  <c:v>421449.25785135431</c:v>
                </c:pt>
                <c:pt idx="5376">
                  <c:v>421527.65243056772</c:v>
                </c:pt>
                <c:pt idx="5377">
                  <c:v>421606.04700978118</c:v>
                </c:pt>
                <c:pt idx="5378">
                  <c:v>421684.44158899458</c:v>
                </c:pt>
                <c:pt idx="5379">
                  <c:v>421762.83616820798</c:v>
                </c:pt>
                <c:pt idx="5380">
                  <c:v>421841.23074742145</c:v>
                </c:pt>
                <c:pt idx="5381">
                  <c:v>421919.62532663485</c:v>
                </c:pt>
                <c:pt idx="5382">
                  <c:v>421998.01990584825</c:v>
                </c:pt>
                <c:pt idx="5383">
                  <c:v>422076.41448506166</c:v>
                </c:pt>
                <c:pt idx="5384">
                  <c:v>422154.80906427512</c:v>
                </c:pt>
                <c:pt idx="5385">
                  <c:v>422233.20364348852</c:v>
                </c:pt>
                <c:pt idx="5386">
                  <c:v>422311.59822270193</c:v>
                </c:pt>
                <c:pt idx="5387">
                  <c:v>422389.99280191539</c:v>
                </c:pt>
                <c:pt idx="5388">
                  <c:v>422468.38738112879</c:v>
                </c:pt>
                <c:pt idx="5389">
                  <c:v>422546.7819603422</c:v>
                </c:pt>
                <c:pt idx="5390">
                  <c:v>422625.17653955566</c:v>
                </c:pt>
                <c:pt idx="5391">
                  <c:v>422703.57111876906</c:v>
                </c:pt>
                <c:pt idx="5392">
                  <c:v>422781.96569798246</c:v>
                </c:pt>
                <c:pt idx="5393">
                  <c:v>422860.36027719587</c:v>
                </c:pt>
                <c:pt idx="5394">
                  <c:v>422938.75485640933</c:v>
                </c:pt>
                <c:pt idx="5395">
                  <c:v>423017.14943562273</c:v>
                </c:pt>
                <c:pt idx="5396">
                  <c:v>423095.54401483614</c:v>
                </c:pt>
                <c:pt idx="5397">
                  <c:v>423173.9385940496</c:v>
                </c:pt>
                <c:pt idx="5398">
                  <c:v>423252.333173263</c:v>
                </c:pt>
                <c:pt idx="5399">
                  <c:v>423330.72775247641</c:v>
                </c:pt>
                <c:pt idx="5400">
                  <c:v>423409.12233168987</c:v>
                </c:pt>
                <c:pt idx="5401">
                  <c:v>423487.51691090327</c:v>
                </c:pt>
                <c:pt idx="5402">
                  <c:v>423565.91149011668</c:v>
                </c:pt>
                <c:pt idx="5403">
                  <c:v>423644.30606933008</c:v>
                </c:pt>
                <c:pt idx="5404">
                  <c:v>423722.70064854354</c:v>
                </c:pt>
                <c:pt idx="5405">
                  <c:v>423801.09522775694</c:v>
                </c:pt>
                <c:pt idx="5406">
                  <c:v>423879.48980697035</c:v>
                </c:pt>
                <c:pt idx="5407">
                  <c:v>423957.88438618381</c:v>
                </c:pt>
                <c:pt idx="5408">
                  <c:v>424036.27896539721</c:v>
                </c:pt>
                <c:pt idx="5409">
                  <c:v>424114.67354461062</c:v>
                </c:pt>
                <c:pt idx="5410">
                  <c:v>424193.06812382408</c:v>
                </c:pt>
                <c:pt idx="5411">
                  <c:v>424271.46270303748</c:v>
                </c:pt>
                <c:pt idx="5412">
                  <c:v>424349.85728225089</c:v>
                </c:pt>
                <c:pt idx="5413">
                  <c:v>424428.25186146429</c:v>
                </c:pt>
                <c:pt idx="5414">
                  <c:v>424506.64644067775</c:v>
                </c:pt>
                <c:pt idx="5415">
                  <c:v>424585.04101989116</c:v>
                </c:pt>
                <c:pt idx="5416">
                  <c:v>424663.43559910456</c:v>
                </c:pt>
                <c:pt idx="5417">
                  <c:v>424741.83017831802</c:v>
                </c:pt>
                <c:pt idx="5418">
                  <c:v>424820.22475753142</c:v>
                </c:pt>
                <c:pt idx="5419">
                  <c:v>424898.61933674483</c:v>
                </c:pt>
                <c:pt idx="5420">
                  <c:v>424977.01391595829</c:v>
                </c:pt>
                <c:pt idx="5421">
                  <c:v>425055.40849517169</c:v>
                </c:pt>
                <c:pt idx="5422">
                  <c:v>425133.8030743851</c:v>
                </c:pt>
                <c:pt idx="5423">
                  <c:v>425212.1976535985</c:v>
                </c:pt>
                <c:pt idx="5424">
                  <c:v>425290.59223281196</c:v>
                </c:pt>
                <c:pt idx="5425">
                  <c:v>425368.98681202537</c:v>
                </c:pt>
                <c:pt idx="5426">
                  <c:v>425447.38139123877</c:v>
                </c:pt>
                <c:pt idx="5427">
                  <c:v>425525.77597045223</c:v>
                </c:pt>
                <c:pt idx="5428">
                  <c:v>425604.17054966564</c:v>
                </c:pt>
                <c:pt idx="5429">
                  <c:v>425682.56512887904</c:v>
                </c:pt>
                <c:pt idx="5430">
                  <c:v>425760.9597080925</c:v>
                </c:pt>
                <c:pt idx="5431">
                  <c:v>425839.35428730591</c:v>
                </c:pt>
                <c:pt idx="5432">
                  <c:v>425917.74886651943</c:v>
                </c:pt>
                <c:pt idx="5433">
                  <c:v>425996.14344573271</c:v>
                </c:pt>
                <c:pt idx="5434">
                  <c:v>426074.53802494623</c:v>
                </c:pt>
                <c:pt idx="5435">
                  <c:v>426152.93260415958</c:v>
                </c:pt>
                <c:pt idx="5436">
                  <c:v>426231.32718337298</c:v>
                </c:pt>
                <c:pt idx="5437">
                  <c:v>426309.72176258644</c:v>
                </c:pt>
                <c:pt idx="5438">
                  <c:v>426388.11634179985</c:v>
                </c:pt>
                <c:pt idx="5439">
                  <c:v>426466.51092101325</c:v>
                </c:pt>
                <c:pt idx="5440">
                  <c:v>426544.90550022671</c:v>
                </c:pt>
                <c:pt idx="5441">
                  <c:v>426623.30007944012</c:v>
                </c:pt>
                <c:pt idx="5442">
                  <c:v>426701.69465865352</c:v>
                </c:pt>
                <c:pt idx="5443">
                  <c:v>426780.08923786692</c:v>
                </c:pt>
                <c:pt idx="5444">
                  <c:v>426858.48381708039</c:v>
                </c:pt>
                <c:pt idx="5445">
                  <c:v>426936.87839629379</c:v>
                </c:pt>
                <c:pt idx="5446">
                  <c:v>427015.27297550719</c:v>
                </c:pt>
                <c:pt idx="5447">
                  <c:v>427093.66755472065</c:v>
                </c:pt>
                <c:pt idx="5448">
                  <c:v>427172.06213393406</c:v>
                </c:pt>
                <c:pt idx="5449">
                  <c:v>427250.45671314758</c:v>
                </c:pt>
                <c:pt idx="5450">
                  <c:v>427328.85129236092</c:v>
                </c:pt>
                <c:pt idx="5451">
                  <c:v>427407.24587157439</c:v>
                </c:pt>
                <c:pt idx="5452">
                  <c:v>427485.64045078773</c:v>
                </c:pt>
                <c:pt idx="5453">
                  <c:v>427564.03503000125</c:v>
                </c:pt>
                <c:pt idx="5454">
                  <c:v>427642.4296092146</c:v>
                </c:pt>
                <c:pt idx="5455">
                  <c:v>427720.82418842806</c:v>
                </c:pt>
                <c:pt idx="5456">
                  <c:v>427799.2187676414</c:v>
                </c:pt>
                <c:pt idx="5457">
                  <c:v>427877.61334685492</c:v>
                </c:pt>
                <c:pt idx="5458">
                  <c:v>427956.00792606827</c:v>
                </c:pt>
                <c:pt idx="5459">
                  <c:v>428034.40250528179</c:v>
                </c:pt>
                <c:pt idx="5460">
                  <c:v>428112.79708449513</c:v>
                </c:pt>
                <c:pt idx="5461">
                  <c:v>428191.19166370854</c:v>
                </c:pt>
                <c:pt idx="5462">
                  <c:v>428269.58624292194</c:v>
                </c:pt>
                <c:pt idx="5463">
                  <c:v>428347.98082213535</c:v>
                </c:pt>
                <c:pt idx="5464">
                  <c:v>428426.37540134881</c:v>
                </c:pt>
                <c:pt idx="5465">
                  <c:v>428504.76998056221</c:v>
                </c:pt>
                <c:pt idx="5466">
                  <c:v>428583.16455977573</c:v>
                </c:pt>
                <c:pt idx="5467">
                  <c:v>428661.55913898908</c:v>
                </c:pt>
                <c:pt idx="5468">
                  <c:v>428739.95371820254</c:v>
                </c:pt>
                <c:pt idx="5469">
                  <c:v>428818.34829741588</c:v>
                </c:pt>
                <c:pt idx="5470">
                  <c:v>428896.7428766294</c:v>
                </c:pt>
                <c:pt idx="5471">
                  <c:v>428975.13745584275</c:v>
                </c:pt>
                <c:pt idx="5472">
                  <c:v>429053.53203505627</c:v>
                </c:pt>
                <c:pt idx="5473">
                  <c:v>429131.92661426956</c:v>
                </c:pt>
                <c:pt idx="5474">
                  <c:v>429210.32119348308</c:v>
                </c:pt>
                <c:pt idx="5475">
                  <c:v>429288.71577269642</c:v>
                </c:pt>
                <c:pt idx="5476">
                  <c:v>429367.11035190994</c:v>
                </c:pt>
                <c:pt idx="5477">
                  <c:v>429445.50493112329</c:v>
                </c:pt>
                <c:pt idx="5478">
                  <c:v>429523.89951033675</c:v>
                </c:pt>
                <c:pt idx="5479">
                  <c:v>429602.29408955009</c:v>
                </c:pt>
                <c:pt idx="5480">
                  <c:v>429680.68866876361</c:v>
                </c:pt>
                <c:pt idx="5481">
                  <c:v>429759.08324797696</c:v>
                </c:pt>
                <c:pt idx="5482">
                  <c:v>429837.47782719048</c:v>
                </c:pt>
                <c:pt idx="5483">
                  <c:v>429915.87240640388</c:v>
                </c:pt>
                <c:pt idx="5484">
                  <c:v>429994.26698561729</c:v>
                </c:pt>
                <c:pt idx="5485">
                  <c:v>430072.66156483069</c:v>
                </c:pt>
                <c:pt idx="5486">
                  <c:v>430151.05614404404</c:v>
                </c:pt>
                <c:pt idx="5487">
                  <c:v>430229.45072325756</c:v>
                </c:pt>
                <c:pt idx="5488">
                  <c:v>430307.8453024709</c:v>
                </c:pt>
                <c:pt idx="5489">
                  <c:v>430386.23988168442</c:v>
                </c:pt>
                <c:pt idx="5490">
                  <c:v>430464.63446089777</c:v>
                </c:pt>
                <c:pt idx="5491">
                  <c:v>430543.02904011123</c:v>
                </c:pt>
                <c:pt idx="5492">
                  <c:v>430621.42361932457</c:v>
                </c:pt>
                <c:pt idx="5493">
                  <c:v>430699.81819853809</c:v>
                </c:pt>
                <c:pt idx="5494">
                  <c:v>430778.21277775144</c:v>
                </c:pt>
                <c:pt idx="5495">
                  <c:v>430856.6073569649</c:v>
                </c:pt>
                <c:pt idx="5496">
                  <c:v>430935.00193617825</c:v>
                </c:pt>
                <c:pt idx="5497">
                  <c:v>431013.39651539177</c:v>
                </c:pt>
                <c:pt idx="5498">
                  <c:v>431091.79109460511</c:v>
                </c:pt>
                <c:pt idx="5499">
                  <c:v>431170.18567381863</c:v>
                </c:pt>
                <c:pt idx="5500">
                  <c:v>431248.58025303204</c:v>
                </c:pt>
                <c:pt idx="5501">
                  <c:v>431326.97483224544</c:v>
                </c:pt>
                <c:pt idx="5502">
                  <c:v>431405.3694114589</c:v>
                </c:pt>
                <c:pt idx="5503">
                  <c:v>431483.76399067231</c:v>
                </c:pt>
                <c:pt idx="5504">
                  <c:v>431562.15856988571</c:v>
                </c:pt>
                <c:pt idx="5505">
                  <c:v>431640.55314909911</c:v>
                </c:pt>
                <c:pt idx="5506">
                  <c:v>431718.94772831257</c:v>
                </c:pt>
                <c:pt idx="5507">
                  <c:v>431797.34230752598</c:v>
                </c:pt>
                <c:pt idx="5508">
                  <c:v>431875.73688673938</c:v>
                </c:pt>
                <c:pt idx="5509">
                  <c:v>431954.13146595284</c:v>
                </c:pt>
                <c:pt idx="5510">
                  <c:v>432032.52604516625</c:v>
                </c:pt>
                <c:pt idx="5511">
                  <c:v>432110.92062437959</c:v>
                </c:pt>
                <c:pt idx="5512">
                  <c:v>432189.31520359311</c:v>
                </c:pt>
                <c:pt idx="5513">
                  <c:v>432267.7097828064</c:v>
                </c:pt>
                <c:pt idx="5514">
                  <c:v>432346.10436201992</c:v>
                </c:pt>
                <c:pt idx="5515">
                  <c:v>432424.49894123327</c:v>
                </c:pt>
                <c:pt idx="5516">
                  <c:v>432502.89352044679</c:v>
                </c:pt>
                <c:pt idx="5517">
                  <c:v>432581.28809966019</c:v>
                </c:pt>
                <c:pt idx="5518">
                  <c:v>432659.68267887359</c:v>
                </c:pt>
                <c:pt idx="5519">
                  <c:v>432738.07725808705</c:v>
                </c:pt>
                <c:pt idx="5520">
                  <c:v>432816.47183730046</c:v>
                </c:pt>
                <c:pt idx="5521">
                  <c:v>432894.86641651386</c:v>
                </c:pt>
                <c:pt idx="5522">
                  <c:v>432973.26099572732</c:v>
                </c:pt>
                <c:pt idx="5523">
                  <c:v>433051.65557494073</c:v>
                </c:pt>
                <c:pt idx="5524">
                  <c:v>433130.05015415413</c:v>
                </c:pt>
                <c:pt idx="5525">
                  <c:v>433208.44473336759</c:v>
                </c:pt>
                <c:pt idx="5526">
                  <c:v>433286.839312581</c:v>
                </c:pt>
                <c:pt idx="5527">
                  <c:v>433365.2338917944</c:v>
                </c:pt>
                <c:pt idx="5528">
                  <c:v>433443.6284710078</c:v>
                </c:pt>
                <c:pt idx="5529">
                  <c:v>433522.02305022127</c:v>
                </c:pt>
                <c:pt idx="5530">
                  <c:v>433600.41762943467</c:v>
                </c:pt>
                <c:pt idx="5531">
                  <c:v>433678.81220864807</c:v>
                </c:pt>
                <c:pt idx="5532">
                  <c:v>433757.20678786153</c:v>
                </c:pt>
                <c:pt idx="5533">
                  <c:v>433835.60136707494</c:v>
                </c:pt>
                <c:pt idx="5534">
                  <c:v>433913.99594628834</c:v>
                </c:pt>
                <c:pt idx="5535">
                  <c:v>433992.3905255018</c:v>
                </c:pt>
                <c:pt idx="5536">
                  <c:v>434070.78510471521</c:v>
                </c:pt>
                <c:pt idx="5537">
                  <c:v>434149.17968392861</c:v>
                </c:pt>
                <c:pt idx="5538">
                  <c:v>434227.57426314201</c:v>
                </c:pt>
                <c:pt idx="5539">
                  <c:v>434305.96884235548</c:v>
                </c:pt>
                <c:pt idx="5540">
                  <c:v>434384.36342156888</c:v>
                </c:pt>
                <c:pt idx="5541">
                  <c:v>434462.75800078228</c:v>
                </c:pt>
                <c:pt idx="5542">
                  <c:v>434541.15257999575</c:v>
                </c:pt>
                <c:pt idx="5543">
                  <c:v>434619.54715920915</c:v>
                </c:pt>
                <c:pt idx="5544">
                  <c:v>434697.94173842255</c:v>
                </c:pt>
                <c:pt idx="5545">
                  <c:v>434776.33631763601</c:v>
                </c:pt>
                <c:pt idx="5546">
                  <c:v>434854.73089684942</c:v>
                </c:pt>
                <c:pt idx="5547">
                  <c:v>434933.12547606282</c:v>
                </c:pt>
                <c:pt idx="5548">
                  <c:v>435011.52005527623</c:v>
                </c:pt>
                <c:pt idx="5549">
                  <c:v>435089.91463448969</c:v>
                </c:pt>
                <c:pt idx="5550">
                  <c:v>435168.30921370309</c:v>
                </c:pt>
                <c:pt idx="5551">
                  <c:v>435246.70379291649</c:v>
                </c:pt>
                <c:pt idx="5552">
                  <c:v>435325.09837212996</c:v>
                </c:pt>
                <c:pt idx="5553">
                  <c:v>435403.49295134336</c:v>
                </c:pt>
                <c:pt idx="5554">
                  <c:v>435481.88753055676</c:v>
                </c:pt>
                <c:pt idx="5555">
                  <c:v>435560.28210977023</c:v>
                </c:pt>
                <c:pt idx="5556">
                  <c:v>435638.67668898363</c:v>
                </c:pt>
                <c:pt idx="5557">
                  <c:v>435717.07126819703</c:v>
                </c:pt>
                <c:pt idx="5558">
                  <c:v>435795.46584741044</c:v>
                </c:pt>
                <c:pt idx="5559">
                  <c:v>435873.8604266239</c:v>
                </c:pt>
                <c:pt idx="5560">
                  <c:v>435952.2550058373</c:v>
                </c:pt>
                <c:pt idx="5561">
                  <c:v>436030.64958505071</c:v>
                </c:pt>
                <c:pt idx="5562">
                  <c:v>436109.04416426417</c:v>
                </c:pt>
                <c:pt idx="5563">
                  <c:v>436187.43874347757</c:v>
                </c:pt>
                <c:pt idx="5564">
                  <c:v>436265.83332269097</c:v>
                </c:pt>
                <c:pt idx="5565">
                  <c:v>436344.22790190444</c:v>
                </c:pt>
                <c:pt idx="5566">
                  <c:v>436422.62248111784</c:v>
                </c:pt>
                <c:pt idx="5567">
                  <c:v>436501.01706033124</c:v>
                </c:pt>
                <c:pt idx="5568">
                  <c:v>436579.41163954465</c:v>
                </c:pt>
                <c:pt idx="5569">
                  <c:v>436657.80621875811</c:v>
                </c:pt>
                <c:pt idx="5570">
                  <c:v>436736.20079797151</c:v>
                </c:pt>
                <c:pt idx="5571">
                  <c:v>436814.59537718492</c:v>
                </c:pt>
                <c:pt idx="5572">
                  <c:v>436892.98995639838</c:v>
                </c:pt>
                <c:pt idx="5573">
                  <c:v>436971.38453561178</c:v>
                </c:pt>
                <c:pt idx="5574">
                  <c:v>437049.77911482519</c:v>
                </c:pt>
                <c:pt idx="5575">
                  <c:v>437128.17369403865</c:v>
                </c:pt>
                <c:pt idx="5576">
                  <c:v>437206.56827325205</c:v>
                </c:pt>
                <c:pt idx="5577">
                  <c:v>437284.96285246545</c:v>
                </c:pt>
                <c:pt idx="5578">
                  <c:v>437363.35743167886</c:v>
                </c:pt>
                <c:pt idx="5579">
                  <c:v>437441.75201089232</c:v>
                </c:pt>
                <c:pt idx="5580">
                  <c:v>437520.14659010572</c:v>
                </c:pt>
                <c:pt idx="5581">
                  <c:v>437598.54116931913</c:v>
                </c:pt>
                <c:pt idx="5582">
                  <c:v>437676.93574853259</c:v>
                </c:pt>
                <c:pt idx="5583">
                  <c:v>437755.33032774599</c:v>
                </c:pt>
                <c:pt idx="5584">
                  <c:v>437833.7249069594</c:v>
                </c:pt>
                <c:pt idx="5585">
                  <c:v>437912.11948617286</c:v>
                </c:pt>
                <c:pt idx="5586">
                  <c:v>437990.51406538632</c:v>
                </c:pt>
                <c:pt idx="5587">
                  <c:v>438068.90864459967</c:v>
                </c:pt>
                <c:pt idx="5588">
                  <c:v>438147.30322381307</c:v>
                </c:pt>
                <c:pt idx="5589">
                  <c:v>438225.69780302653</c:v>
                </c:pt>
                <c:pt idx="5590">
                  <c:v>438304.09238223999</c:v>
                </c:pt>
                <c:pt idx="5591">
                  <c:v>438382.48696145334</c:v>
                </c:pt>
                <c:pt idx="5592">
                  <c:v>438460.8815406668</c:v>
                </c:pt>
                <c:pt idx="5593">
                  <c:v>438539.2761198802</c:v>
                </c:pt>
                <c:pt idx="5594">
                  <c:v>438617.67069909372</c:v>
                </c:pt>
                <c:pt idx="5595">
                  <c:v>438696.06527830707</c:v>
                </c:pt>
                <c:pt idx="5596">
                  <c:v>438774.45985752047</c:v>
                </c:pt>
                <c:pt idx="5597">
                  <c:v>438852.85443673388</c:v>
                </c:pt>
                <c:pt idx="5598">
                  <c:v>438931.2490159474</c:v>
                </c:pt>
                <c:pt idx="5599">
                  <c:v>439009.64359516074</c:v>
                </c:pt>
                <c:pt idx="5600">
                  <c:v>439088.03817437415</c:v>
                </c:pt>
                <c:pt idx="5601">
                  <c:v>439166.43275358755</c:v>
                </c:pt>
                <c:pt idx="5602">
                  <c:v>439244.82733280101</c:v>
                </c:pt>
                <c:pt idx="5603">
                  <c:v>439323.22191201447</c:v>
                </c:pt>
                <c:pt idx="5604">
                  <c:v>439401.61649122782</c:v>
                </c:pt>
                <c:pt idx="5605">
                  <c:v>439480.01107044128</c:v>
                </c:pt>
                <c:pt idx="5606">
                  <c:v>439558.40564965468</c:v>
                </c:pt>
                <c:pt idx="5607">
                  <c:v>439636.8002288682</c:v>
                </c:pt>
                <c:pt idx="5608">
                  <c:v>439715.19480808149</c:v>
                </c:pt>
                <c:pt idx="5609">
                  <c:v>439793.58938729495</c:v>
                </c:pt>
                <c:pt idx="5610">
                  <c:v>439871.98396650836</c:v>
                </c:pt>
                <c:pt idx="5611">
                  <c:v>439950.37854572188</c:v>
                </c:pt>
                <c:pt idx="5612">
                  <c:v>440028.77312493522</c:v>
                </c:pt>
                <c:pt idx="5613">
                  <c:v>440107.16770414863</c:v>
                </c:pt>
                <c:pt idx="5614">
                  <c:v>440185.56228336203</c:v>
                </c:pt>
                <c:pt idx="5615">
                  <c:v>440263.95686257555</c:v>
                </c:pt>
                <c:pt idx="5616">
                  <c:v>440342.35144178889</c:v>
                </c:pt>
                <c:pt idx="5617">
                  <c:v>440420.7460210023</c:v>
                </c:pt>
                <c:pt idx="5618">
                  <c:v>440499.1406002157</c:v>
                </c:pt>
                <c:pt idx="5619">
                  <c:v>440577.53517942922</c:v>
                </c:pt>
                <c:pt idx="5620">
                  <c:v>440655.92975864263</c:v>
                </c:pt>
                <c:pt idx="5621">
                  <c:v>440734.32433785597</c:v>
                </c:pt>
                <c:pt idx="5622">
                  <c:v>440812.71891706943</c:v>
                </c:pt>
                <c:pt idx="5623">
                  <c:v>440891.11349628289</c:v>
                </c:pt>
                <c:pt idx="5624">
                  <c:v>440969.50807549636</c:v>
                </c:pt>
                <c:pt idx="5625">
                  <c:v>441047.9026547097</c:v>
                </c:pt>
                <c:pt idx="5626">
                  <c:v>441126.29723392311</c:v>
                </c:pt>
                <c:pt idx="5627">
                  <c:v>441204.69181313651</c:v>
                </c:pt>
                <c:pt idx="5628">
                  <c:v>441283.08639235003</c:v>
                </c:pt>
                <c:pt idx="5629">
                  <c:v>441361.48097156337</c:v>
                </c:pt>
                <c:pt idx="5630">
                  <c:v>441439.87555077678</c:v>
                </c:pt>
                <c:pt idx="5631">
                  <c:v>441518.27012999018</c:v>
                </c:pt>
                <c:pt idx="5632">
                  <c:v>441596.6647092037</c:v>
                </c:pt>
                <c:pt idx="5633">
                  <c:v>441675.05928841705</c:v>
                </c:pt>
                <c:pt idx="5634">
                  <c:v>441753.45386763045</c:v>
                </c:pt>
                <c:pt idx="5635">
                  <c:v>441831.84844684391</c:v>
                </c:pt>
                <c:pt idx="5636">
                  <c:v>441910.24302605737</c:v>
                </c:pt>
                <c:pt idx="5637">
                  <c:v>441988.63760527084</c:v>
                </c:pt>
                <c:pt idx="5638">
                  <c:v>442067.03218448412</c:v>
                </c:pt>
                <c:pt idx="5639">
                  <c:v>442145.42676369759</c:v>
                </c:pt>
                <c:pt idx="5640">
                  <c:v>442223.82134291105</c:v>
                </c:pt>
                <c:pt idx="5641">
                  <c:v>442302.21592212451</c:v>
                </c:pt>
                <c:pt idx="5642">
                  <c:v>442380.61050133785</c:v>
                </c:pt>
                <c:pt idx="5643">
                  <c:v>442459.00508055126</c:v>
                </c:pt>
                <c:pt idx="5644">
                  <c:v>442537.39965976478</c:v>
                </c:pt>
                <c:pt idx="5645">
                  <c:v>442615.79423897818</c:v>
                </c:pt>
                <c:pt idx="5646">
                  <c:v>442694.18881819153</c:v>
                </c:pt>
                <c:pt idx="5647">
                  <c:v>442772.58339740493</c:v>
                </c:pt>
                <c:pt idx="5648">
                  <c:v>442850.97797661845</c:v>
                </c:pt>
                <c:pt idx="5649">
                  <c:v>442929.37255583185</c:v>
                </c:pt>
                <c:pt idx="5650">
                  <c:v>443007.7671350452</c:v>
                </c:pt>
                <c:pt idx="5651">
                  <c:v>443086.1617142586</c:v>
                </c:pt>
                <c:pt idx="5652">
                  <c:v>443164.55629347207</c:v>
                </c:pt>
                <c:pt idx="5653">
                  <c:v>443242.95087268553</c:v>
                </c:pt>
                <c:pt idx="5654">
                  <c:v>443321.34545189899</c:v>
                </c:pt>
                <c:pt idx="5655">
                  <c:v>443399.74003111233</c:v>
                </c:pt>
                <c:pt idx="5656">
                  <c:v>443478.13461032574</c:v>
                </c:pt>
                <c:pt idx="5657">
                  <c:v>443556.52918953926</c:v>
                </c:pt>
                <c:pt idx="5658">
                  <c:v>443634.92376875266</c:v>
                </c:pt>
                <c:pt idx="5659">
                  <c:v>443713.31834796601</c:v>
                </c:pt>
                <c:pt idx="5660">
                  <c:v>443791.71292717941</c:v>
                </c:pt>
                <c:pt idx="5661">
                  <c:v>443870.10750639293</c:v>
                </c:pt>
                <c:pt idx="5662">
                  <c:v>443948.50208560633</c:v>
                </c:pt>
                <c:pt idx="5663">
                  <c:v>444026.89666481968</c:v>
                </c:pt>
                <c:pt idx="5664">
                  <c:v>444105.29124403308</c:v>
                </c:pt>
                <c:pt idx="5665">
                  <c:v>444183.6858232466</c:v>
                </c:pt>
                <c:pt idx="5666">
                  <c:v>444262.08040246001</c:v>
                </c:pt>
                <c:pt idx="5667">
                  <c:v>444340.47498167335</c:v>
                </c:pt>
                <c:pt idx="5668">
                  <c:v>444418.86956088676</c:v>
                </c:pt>
                <c:pt idx="5669">
                  <c:v>444497.26414010028</c:v>
                </c:pt>
                <c:pt idx="5670">
                  <c:v>444575.65871931368</c:v>
                </c:pt>
                <c:pt idx="5671">
                  <c:v>444654.05329852714</c:v>
                </c:pt>
                <c:pt idx="5672">
                  <c:v>444732.44787774049</c:v>
                </c:pt>
                <c:pt idx="5673">
                  <c:v>444810.84245695395</c:v>
                </c:pt>
                <c:pt idx="5674">
                  <c:v>444889.23703616741</c:v>
                </c:pt>
                <c:pt idx="5675">
                  <c:v>444967.63161538081</c:v>
                </c:pt>
                <c:pt idx="5676">
                  <c:v>445046.02619459416</c:v>
                </c:pt>
                <c:pt idx="5677">
                  <c:v>445124.42077380756</c:v>
                </c:pt>
                <c:pt idx="5678">
                  <c:v>445202.81535302108</c:v>
                </c:pt>
                <c:pt idx="5679">
                  <c:v>445281.20993223449</c:v>
                </c:pt>
                <c:pt idx="5680">
                  <c:v>445359.60451144783</c:v>
                </c:pt>
                <c:pt idx="5681">
                  <c:v>445437.99909066124</c:v>
                </c:pt>
                <c:pt idx="5682">
                  <c:v>445516.39366987476</c:v>
                </c:pt>
                <c:pt idx="5683">
                  <c:v>445594.78824908816</c:v>
                </c:pt>
                <c:pt idx="5684">
                  <c:v>445673.18282830151</c:v>
                </c:pt>
                <c:pt idx="5685">
                  <c:v>445751.57740751497</c:v>
                </c:pt>
                <c:pt idx="5686">
                  <c:v>445829.97198672843</c:v>
                </c:pt>
                <c:pt idx="5687">
                  <c:v>445908.36656594189</c:v>
                </c:pt>
                <c:pt idx="5688">
                  <c:v>445986.76114515529</c:v>
                </c:pt>
                <c:pt idx="5689">
                  <c:v>446065.15572436864</c:v>
                </c:pt>
                <c:pt idx="5690">
                  <c:v>446143.5503035821</c:v>
                </c:pt>
                <c:pt idx="5691">
                  <c:v>446221.94488279556</c:v>
                </c:pt>
                <c:pt idx="5692">
                  <c:v>446300.33946200897</c:v>
                </c:pt>
                <c:pt idx="5693">
                  <c:v>446378.73404122231</c:v>
                </c:pt>
                <c:pt idx="5694">
                  <c:v>446457.12862043583</c:v>
                </c:pt>
                <c:pt idx="5695">
                  <c:v>446535.52319964924</c:v>
                </c:pt>
                <c:pt idx="5696">
                  <c:v>446613.91777886264</c:v>
                </c:pt>
                <c:pt idx="5697">
                  <c:v>446692.31235807599</c:v>
                </c:pt>
                <c:pt idx="5698">
                  <c:v>446770.70693728951</c:v>
                </c:pt>
                <c:pt idx="5699">
                  <c:v>446849.10151650291</c:v>
                </c:pt>
                <c:pt idx="5700">
                  <c:v>446927.49609571631</c:v>
                </c:pt>
                <c:pt idx="5701">
                  <c:v>447005.89067492966</c:v>
                </c:pt>
                <c:pt idx="5702">
                  <c:v>447084.28525414312</c:v>
                </c:pt>
                <c:pt idx="5703">
                  <c:v>447162.67983335658</c:v>
                </c:pt>
                <c:pt idx="5704">
                  <c:v>447241.07441257004</c:v>
                </c:pt>
                <c:pt idx="5705">
                  <c:v>447319.46899178345</c:v>
                </c:pt>
                <c:pt idx="5706">
                  <c:v>447397.86357099679</c:v>
                </c:pt>
                <c:pt idx="5707">
                  <c:v>447476.25815021031</c:v>
                </c:pt>
                <c:pt idx="5708">
                  <c:v>447554.65272942372</c:v>
                </c:pt>
                <c:pt idx="5709">
                  <c:v>447633.04730863712</c:v>
                </c:pt>
                <c:pt idx="5710">
                  <c:v>447711.44188785047</c:v>
                </c:pt>
                <c:pt idx="5711">
                  <c:v>447789.83646706399</c:v>
                </c:pt>
                <c:pt idx="5712">
                  <c:v>447868.23104627739</c:v>
                </c:pt>
                <c:pt idx="5713">
                  <c:v>447946.62562549079</c:v>
                </c:pt>
                <c:pt idx="5714">
                  <c:v>448025.02020470414</c:v>
                </c:pt>
                <c:pt idx="5715">
                  <c:v>448103.41478391766</c:v>
                </c:pt>
                <c:pt idx="5716">
                  <c:v>448181.80936313106</c:v>
                </c:pt>
                <c:pt idx="5717">
                  <c:v>448260.20394234452</c:v>
                </c:pt>
                <c:pt idx="5718">
                  <c:v>448338.59852155781</c:v>
                </c:pt>
                <c:pt idx="5719">
                  <c:v>448416.99310077133</c:v>
                </c:pt>
                <c:pt idx="5720">
                  <c:v>448495.38767998473</c:v>
                </c:pt>
                <c:pt idx="5721">
                  <c:v>448573.7822591982</c:v>
                </c:pt>
                <c:pt idx="5722">
                  <c:v>448652.1768384116</c:v>
                </c:pt>
                <c:pt idx="5723">
                  <c:v>448730.571417625</c:v>
                </c:pt>
                <c:pt idx="5724">
                  <c:v>448808.96599683847</c:v>
                </c:pt>
                <c:pt idx="5725">
                  <c:v>448887.36057605187</c:v>
                </c:pt>
                <c:pt idx="5726">
                  <c:v>448965.75515526527</c:v>
                </c:pt>
                <c:pt idx="5727">
                  <c:v>449044.14973447862</c:v>
                </c:pt>
                <c:pt idx="5728">
                  <c:v>449122.54431369214</c:v>
                </c:pt>
                <c:pt idx="5729">
                  <c:v>449200.93889290554</c:v>
                </c:pt>
                <c:pt idx="5730">
                  <c:v>449279.333472119</c:v>
                </c:pt>
                <c:pt idx="5731">
                  <c:v>449357.72805133229</c:v>
                </c:pt>
                <c:pt idx="5732">
                  <c:v>449436.12263054581</c:v>
                </c:pt>
                <c:pt idx="5733">
                  <c:v>449514.51720975921</c:v>
                </c:pt>
                <c:pt idx="5734">
                  <c:v>449592.91178897268</c:v>
                </c:pt>
                <c:pt idx="5735">
                  <c:v>449671.30636818602</c:v>
                </c:pt>
                <c:pt idx="5736">
                  <c:v>449749.70094739948</c:v>
                </c:pt>
                <c:pt idx="5737">
                  <c:v>449828.09552661295</c:v>
                </c:pt>
                <c:pt idx="5738">
                  <c:v>449906.49010582635</c:v>
                </c:pt>
                <c:pt idx="5739">
                  <c:v>449984.88468503987</c:v>
                </c:pt>
                <c:pt idx="5740">
                  <c:v>450063.27926425321</c:v>
                </c:pt>
                <c:pt idx="5741">
                  <c:v>450141.67384346662</c:v>
                </c:pt>
                <c:pt idx="5742">
                  <c:v>450220.06842268002</c:v>
                </c:pt>
                <c:pt idx="5743">
                  <c:v>450298.46300189343</c:v>
                </c:pt>
                <c:pt idx="5744">
                  <c:v>450376.85758110689</c:v>
                </c:pt>
                <c:pt idx="5745">
                  <c:v>450455.25216032029</c:v>
                </c:pt>
                <c:pt idx="5746">
                  <c:v>450533.64673953369</c:v>
                </c:pt>
                <c:pt idx="5747">
                  <c:v>450612.04131874716</c:v>
                </c:pt>
                <c:pt idx="5748">
                  <c:v>450690.43589796056</c:v>
                </c:pt>
                <c:pt idx="5749">
                  <c:v>450768.83047717396</c:v>
                </c:pt>
                <c:pt idx="5750">
                  <c:v>450847.22505638743</c:v>
                </c:pt>
                <c:pt idx="5751">
                  <c:v>450925.61963560083</c:v>
                </c:pt>
                <c:pt idx="5752">
                  <c:v>451004.01421481417</c:v>
                </c:pt>
                <c:pt idx="5753">
                  <c:v>451082.40879402764</c:v>
                </c:pt>
                <c:pt idx="5754">
                  <c:v>451160.8033732411</c:v>
                </c:pt>
                <c:pt idx="5755">
                  <c:v>451239.1979524545</c:v>
                </c:pt>
                <c:pt idx="5756">
                  <c:v>451317.59253166802</c:v>
                </c:pt>
                <c:pt idx="5757">
                  <c:v>451395.98711088137</c:v>
                </c:pt>
                <c:pt idx="5758">
                  <c:v>451474.38169009477</c:v>
                </c:pt>
                <c:pt idx="5759">
                  <c:v>451552.77626930817</c:v>
                </c:pt>
                <c:pt idx="5760">
                  <c:v>451631.1708485217</c:v>
                </c:pt>
                <c:pt idx="5761">
                  <c:v>451709.56542773504</c:v>
                </c:pt>
                <c:pt idx="5762">
                  <c:v>451787.96000694844</c:v>
                </c:pt>
                <c:pt idx="5763">
                  <c:v>451866.35458616185</c:v>
                </c:pt>
                <c:pt idx="5764">
                  <c:v>451944.74916537537</c:v>
                </c:pt>
                <c:pt idx="5765">
                  <c:v>452023.14374458871</c:v>
                </c:pt>
                <c:pt idx="5766">
                  <c:v>452101.53832380212</c:v>
                </c:pt>
                <c:pt idx="5767">
                  <c:v>452179.93290301558</c:v>
                </c:pt>
                <c:pt idx="5768">
                  <c:v>452258.32748222898</c:v>
                </c:pt>
                <c:pt idx="5769">
                  <c:v>452336.72206144239</c:v>
                </c:pt>
                <c:pt idx="5770">
                  <c:v>452415.11664065585</c:v>
                </c:pt>
                <c:pt idx="5771">
                  <c:v>452493.51121986925</c:v>
                </c:pt>
                <c:pt idx="5772">
                  <c:v>452571.90579908265</c:v>
                </c:pt>
                <c:pt idx="5773">
                  <c:v>452650.30037829618</c:v>
                </c:pt>
                <c:pt idx="5774">
                  <c:v>452728.69495750952</c:v>
                </c:pt>
                <c:pt idx="5775">
                  <c:v>452807.08953672292</c:v>
                </c:pt>
                <c:pt idx="5776">
                  <c:v>452885.48411593633</c:v>
                </c:pt>
                <c:pt idx="5777">
                  <c:v>452963.87869514985</c:v>
                </c:pt>
                <c:pt idx="5778">
                  <c:v>453042.27327436319</c:v>
                </c:pt>
                <c:pt idx="5779">
                  <c:v>453120.6678535766</c:v>
                </c:pt>
                <c:pt idx="5780">
                  <c:v>453199.06243279006</c:v>
                </c:pt>
                <c:pt idx="5781">
                  <c:v>453277.45701200352</c:v>
                </c:pt>
                <c:pt idx="5782">
                  <c:v>453355.85159121687</c:v>
                </c:pt>
                <c:pt idx="5783">
                  <c:v>453434.24617043027</c:v>
                </c:pt>
                <c:pt idx="5784">
                  <c:v>453512.64074964373</c:v>
                </c:pt>
                <c:pt idx="5785">
                  <c:v>453591.03532885719</c:v>
                </c:pt>
                <c:pt idx="5786">
                  <c:v>453669.42990807054</c:v>
                </c:pt>
                <c:pt idx="5787">
                  <c:v>453747.824487284</c:v>
                </c:pt>
                <c:pt idx="5788">
                  <c:v>453826.2190664974</c:v>
                </c:pt>
                <c:pt idx="5789">
                  <c:v>453904.61364571092</c:v>
                </c:pt>
                <c:pt idx="5790">
                  <c:v>453983.00822492433</c:v>
                </c:pt>
                <c:pt idx="5791">
                  <c:v>454061.40280413767</c:v>
                </c:pt>
                <c:pt idx="5792">
                  <c:v>454139.79738335108</c:v>
                </c:pt>
                <c:pt idx="5793">
                  <c:v>454218.19196256448</c:v>
                </c:pt>
                <c:pt idx="5794">
                  <c:v>454296.586541778</c:v>
                </c:pt>
                <c:pt idx="5795">
                  <c:v>454374.98112099135</c:v>
                </c:pt>
                <c:pt idx="5796">
                  <c:v>454453.37570020475</c:v>
                </c:pt>
                <c:pt idx="5797">
                  <c:v>454531.77027941821</c:v>
                </c:pt>
                <c:pt idx="5798">
                  <c:v>454610.16485863167</c:v>
                </c:pt>
                <c:pt idx="5799">
                  <c:v>454688.55943784502</c:v>
                </c:pt>
                <c:pt idx="5800">
                  <c:v>454766.95401705848</c:v>
                </c:pt>
                <c:pt idx="5801">
                  <c:v>454845.34859627188</c:v>
                </c:pt>
                <c:pt idx="5802">
                  <c:v>454923.7431754854</c:v>
                </c:pt>
                <c:pt idx="5803">
                  <c:v>455002.13775469869</c:v>
                </c:pt>
                <c:pt idx="5804">
                  <c:v>455080.53233391215</c:v>
                </c:pt>
                <c:pt idx="5805">
                  <c:v>455158.92691312556</c:v>
                </c:pt>
                <c:pt idx="5806">
                  <c:v>455237.32149233908</c:v>
                </c:pt>
                <c:pt idx="5807">
                  <c:v>455315.71607155248</c:v>
                </c:pt>
                <c:pt idx="5808">
                  <c:v>455394.11065076583</c:v>
                </c:pt>
                <c:pt idx="5809">
                  <c:v>455472.50522997923</c:v>
                </c:pt>
                <c:pt idx="5810">
                  <c:v>455550.89980919275</c:v>
                </c:pt>
                <c:pt idx="5811">
                  <c:v>455629.29438840615</c:v>
                </c:pt>
                <c:pt idx="5812">
                  <c:v>455707.6889676195</c:v>
                </c:pt>
                <c:pt idx="5813">
                  <c:v>455786.0835468329</c:v>
                </c:pt>
                <c:pt idx="5814">
                  <c:v>455864.47812604642</c:v>
                </c:pt>
                <c:pt idx="5815">
                  <c:v>455942.87270525983</c:v>
                </c:pt>
                <c:pt idx="5816">
                  <c:v>456021.26728447317</c:v>
                </c:pt>
                <c:pt idx="5817">
                  <c:v>456099.66186368663</c:v>
                </c:pt>
                <c:pt idx="5818">
                  <c:v>456178.05644290004</c:v>
                </c:pt>
                <c:pt idx="5819">
                  <c:v>456256.45102211356</c:v>
                </c:pt>
                <c:pt idx="5820">
                  <c:v>456334.8456013269</c:v>
                </c:pt>
                <c:pt idx="5821">
                  <c:v>456413.24018054031</c:v>
                </c:pt>
                <c:pt idx="5822">
                  <c:v>456491.63475975371</c:v>
                </c:pt>
                <c:pt idx="5823">
                  <c:v>456570.02933896723</c:v>
                </c:pt>
                <c:pt idx="5824">
                  <c:v>456648.42391818063</c:v>
                </c:pt>
                <c:pt idx="5825">
                  <c:v>456726.81849739398</c:v>
                </c:pt>
                <c:pt idx="5826">
                  <c:v>456805.21307660738</c:v>
                </c:pt>
                <c:pt idx="5827">
                  <c:v>456883.6076558209</c:v>
                </c:pt>
                <c:pt idx="5828">
                  <c:v>456962.00223503431</c:v>
                </c:pt>
                <c:pt idx="5829">
                  <c:v>457040.39681424765</c:v>
                </c:pt>
                <c:pt idx="5830">
                  <c:v>457118.79139346111</c:v>
                </c:pt>
                <c:pt idx="5831">
                  <c:v>457197.18597267458</c:v>
                </c:pt>
                <c:pt idx="5832">
                  <c:v>457275.58055188804</c:v>
                </c:pt>
                <c:pt idx="5833">
                  <c:v>457353.97513110132</c:v>
                </c:pt>
                <c:pt idx="5834">
                  <c:v>457432.36971031479</c:v>
                </c:pt>
                <c:pt idx="5835">
                  <c:v>457510.76428952825</c:v>
                </c:pt>
                <c:pt idx="5836">
                  <c:v>457589.15886874171</c:v>
                </c:pt>
                <c:pt idx="5837">
                  <c:v>457667.55344795506</c:v>
                </c:pt>
                <c:pt idx="5838">
                  <c:v>457745.94802716846</c:v>
                </c:pt>
                <c:pt idx="5839">
                  <c:v>457824.34260638198</c:v>
                </c:pt>
                <c:pt idx="5840">
                  <c:v>457902.73718559538</c:v>
                </c:pt>
                <c:pt idx="5841">
                  <c:v>457981.13176480879</c:v>
                </c:pt>
                <c:pt idx="5842">
                  <c:v>458059.52634402213</c:v>
                </c:pt>
                <c:pt idx="5843">
                  <c:v>458137.92092323554</c:v>
                </c:pt>
                <c:pt idx="5844">
                  <c:v>458216.31550244906</c:v>
                </c:pt>
                <c:pt idx="5845">
                  <c:v>458294.71008166246</c:v>
                </c:pt>
                <c:pt idx="5846">
                  <c:v>458373.1046608758</c:v>
                </c:pt>
                <c:pt idx="5847">
                  <c:v>458451.49924008927</c:v>
                </c:pt>
                <c:pt idx="5848">
                  <c:v>458529.89381930273</c:v>
                </c:pt>
                <c:pt idx="5849">
                  <c:v>458608.28839851619</c:v>
                </c:pt>
                <c:pt idx="5850">
                  <c:v>458686.68297772954</c:v>
                </c:pt>
                <c:pt idx="5851">
                  <c:v>458765.07755694294</c:v>
                </c:pt>
                <c:pt idx="5852">
                  <c:v>458843.47213615646</c:v>
                </c:pt>
                <c:pt idx="5853">
                  <c:v>458921.86671536986</c:v>
                </c:pt>
                <c:pt idx="5854">
                  <c:v>459000.26129458321</c:v>
                </c:pt>
                <c:pt idx="5855">
                  <c:v>459078.65587379661</c:v>
                </c:pt>
                <c:pt idx="5856">
                  <c:v>459157.05045301013</c:v>
                </c:pt>
                <c:pt idx="5857">
                  <c:v>459235.44503222354</c:v>
                </c:pt>
                <c:pt idx="5858">
                  <c:v>459313.83961143694</c:v>
                </c:pt>
                <c:pt idx="5859">
                  <c:v>459392.23419065028</c:v>
                </c:pt>
                <c:pt idx="5860">
                  <c:v>459470.6287698638</c:v>
                </c:pt>
                <c:pt idx="5861">
                  <c:v>459549.02334907721</c:v>
                </c:pt>
                <c:pt idx="5862">
                  <c:v>459627.41792829067</c:v>
                </c:pt>
                <c:pt idx="5863">
                  <c:v>459705.81250750396</c:v>
                </c:pt>
                <c:pt idx="5864">
                  <c:v>459784.20708671748</c:v>
                </c:pt>
                <c:pt idx="5865">
                  <c:v>459862.60166593088</c:v>
                </c:pt>
                <c:pt idx="5866">
                  <c:v>459940.99624514434</c:v>
                </c:pt>
                <c:pt idx="5867">
                  <c:v>460019.39082435769</c:v>
                </c:pt>
                <c:pt idx="5868">
                  <c:v>460097.78540357109</c:v>
                </c:pt>
                <c:pt idx="5869">
                  <c:v>460176.17998278461</c:v>
                </c:pt>
                <c:pt idx="5870">
                  <c:v>460254.57456199802</c:v>
                </c:pt>
                <c:pt idx="5871">
                  <c:v>460332.96914121136</c:v>
                </c:pt>
                <c:pt idx="5872">
                  <c:v>460411.36372042476</c:v>
                </c:pt>
                <c:pt idx="5873">
                  <c:v>460489.75829963828</c:v>
                </c:pt>
                <c:pt idx="5874">
                  <c:v>460568.15287885169</c:v>
                </c:pt>
                <c:pt idx="5875">
                  <c:v>460646.54745806509</c:v>
                </c:pt>
                <c:pt idx="5876">
                  <c:v>460724.94203727844</c:v>
                </c:pt>
                <c:pt idx="5877">
                  <c:v>460803.33661649196</c:v>
                </c:pt>
                <c:pt idx="5878">
                  <c:v>460881.73119570536</c:v>
                </c:pt>
                <c:pt idx="5879">
                  <c:v>460960.12577491882</c:v>
                </c:pt>
                <c:pt idx="5880">
                  <c:v>461038.52035413217</c:v>
                </c:pt>
                <c:pt idx="5881">
                  <c:v>461116.91493334563</c:v>
                </c:pt>
                <c:pt idx="5882">
                  <c:v>461195.30951255909</c:v>
                </c:pt>
                <c:pt idx="5883">
                  <c:v>461273.7040917725</c:v>
                </c:pt>
                <c:pt idx="5884">
                  <c:v>461352.09867098584</c:v>
                </c:pt>
                <c:pt idx="5885">
                  <c:v>461430.4932501993</c:v>
                </c:pt>
                <c:pt idx="5886">
                  <c:v>461508.88782941276</c:v>
                </c:pt>
                <c:pt idx="5887">
                  <c:v>461587.28240862617</c:v>
                </c:pt>
                <c:pt idx="5888">
                  <c:v>461665.67698783951</c:v>
                </c:pt>
                <c:pt idx="5889">
                  <c:v>461744.07156705303</c:v>
                </c:pt>
                <c:pt idx="5890">
                  <c:v>461822.46614626644</c:v>
                </c:pt>
                <c:pt idx="5891">
                  <c:v>461900.86072547984</c:v>
                </c:pt>
                <c:pt idx="5892">
                  <c:v>461979.2553046933</c:v>
                </c:pt>
                <c:pt idx="5893">
                  <c:v>462057.64988390659</c:v>
                </c:pt>
                <c:pt idx="5894">
                  <c:v>462136.04446312011</c:v>
                </c:pt>
                <c:pt idx="5895">
                  <c:v>462214.43904233351</c:v>
                </c:pt>
                <c:pt idx="5896">
                  <c:v>462292.83362154698</c:v>
                </c:pt>
                <c:pt idx="5897">
                  <c:v>462371.22820076032</c:v>
                </c:pt>
                <c:pt idx="5898">
                  <c:v>462449.62277997378</c:v>
                </c:pt>
                <c:pt idx="5899">
                  <c:v>462528.01735918724</c:v>
                </c:pt>
                <c:pt idx="5900">
                  <c:v>462606.41193840065</c:v>
                </c:pt>
                <c:pt idx="5901">
                  <c:v>462684.80651761399</c:v>
                </c:pt>
                <c:pt idx="5902">
                  <c:v>462763.20109682751</c:v>
                </c:pt>
                <c:pt idx="5903">
                  <c:v>462841.59567604092</c:v>
                </c:pt>
                <c:pt idx="5904">
                  <c:v>462919.99025525432</c:v>
                </c:pt>
                <c:pt idx="5905">
                  <c:v>462998.38483446767</c:v>
                </c:pt>
                <c:pt idx="5906">
                  <c:v>463076.77941368119</c:v>
                </c:pt>
                <c:pt idx="5907">
                  <c:v>463155.17399289459</c:v>
                </c:pt>
                <c:pt idx="5908">
                  <c:v>463233.56857210799</c:v>
                </c:pt>
                <c:pt idx="5909">
                  <c:v>463311.96315132146</c:v>
                </c:pt>
                <c:pt idx="5910">
                  <c:v>463390.35773053486</c:v>
                </c:pt>
                <c:pt idx="5911">
                  <c:v>463468.75230974826</c:v>
                </c:pt>
                <c:pt idx="5912">
                  <c:v>463547.14688896172</c:v>
                </c:pt>
                <c:pt idx="5913">
                  <c:v>463625.54146817513</c:v>
                </c:pt>
                <c:pt idx="5914">
                  <c:v>463703.93604738853</c:v>
                </c:pt>
                <c:pt idx="5915">
                  <c:v>463782.33062660194</c:v>
                </c:pt>
                <c:pt idx="5916">
                  <c:v>463860.7252058154</c:v>
                </c:pt>
                <c:pt idx="5917">
                  <c:v>463939.1197850288</c:v>
                </c:pt>
                <c:pt idx="5918">
                  <c:v>464017.51436424215</c:v>
                </c:pt>
                <c:pt idx="5919">
                  <c:v>464095.90894345567</c:v>
                </c:pt>
                <c:pt idx="5920">
                  <c:v>464174.30352266907</c:v>
                </c:pt>
                <c:pt idx="5921">
                  <c:v>464252.69810188247</c:v>
                </c:pt>
                <c:pt idx="5922">
                  <c:v>464331.09268109582</c:v>
                </c:pt>
                <c:pt idx="5923">
                  <c:v>464409.48726030934</c:v>
                </c:pt>
                <c:pt idx="5924">
                  <c:v>464487.88183952274</c:v>
                </c:pt>
                <c:pt idx="5925">
                  <c:v>464566.27641873615</c:v>
                </c:pt>
                <c:pt idx="5926">
                  <c:v>464644.67099794967</c:v>
                </c:pt>
                <c:pt idx="5927">
                  <c:v>464723.06557716301</c:v>
                </c:pt>
                <c:pt idx="5928">
                  <c:v>464801.46015637642</c:v>
                </c:pt>
                <c:pt idx="5929">
                  <c:v>464879.85473558988</c:v>
                </c:pt>
                <c:pt idx="5930">
                  <c:v>464958.24931480334</c:v>
                </c:pt>
                <c:pt idx="5931">
                  <c:v>465036.64389401668</c:v>
                </c:pt>
                <c:pt idx="5932">
                  <c:v>465115.03847323015</c:v>
                </c:pt>
                <c:pt idx="5933">
                  <c:v>465193.43305244355</c:v>
                </c:pt>
                <c:pt idx="5934">
                  <c:v>465271.82763165695</c:v>
                </c:pt>
                <c:pt idx="5935">
                  <c:v>465350.22221087042</c:v>
                </c:pt>
                <c:pt idx="5936">
                  <c:v>465428.61679008382</c:v>
                </c:pt>
                <c:pt idx="5937">
                  <c:v>465507.01136929722</c:v>
                </c:pt>
                <c:pt idx="5938">
                  <c:v>465585.40594851063</c:v>
                </c:pt>
                <c:pt idx="5939">
                  <c:v>465663.80052772409</c:v>
                </c:pt>
                <c:pt idx="5940">
                  <c:v>465742.19510693749</c:v>
                </c:pt>
                <c:pt idx="5941">
                  <c:v>465820.5896861509</c:v>
                </c:pt>
                <c:pt idx="5942">
                  <c:v>465898.98426536436</c:v>
                </c:pt>
                <c:pt idx="5943">
                  <c:v>465977.37884457782</c:v>
                </c:pt>
                <c:pt idx="5944">
                  <c:v>466055.77342379116</c:v>
                </c:pt>
                <c:pt idx="5945">
                  <c:v>466134.16800300463</c:v>
                </c:pt>
                <c:pt idx="5946">
                  <c:v>466212.56258221803</c:v>
                </c:pt>
                <c:pt idx="5947">
                  <c:v>466290.95716143155</c:v>
                </c:pt>
                <c:pt idx="5948">
                  <c:v>466369.35174064484</c:v>
                </c:pt>
                <c:pt idx="5949">
                  <c:v>466447.7463198583</c:v>
                </c:pt>
                <c:pt idx="5950">
                  <c:v>466526.1408990717</c:v>
                </c:pt>
                <c:pt idx="5951">
                  <c:v>466604.53547828522</c:v>
                </c:pt>
                <c:pt idx="5952">
                  <c:v>466682.93005749857</c:v>
                </c:pt>
                <c:pt idx="5953">
                  <c:v>466761.32463671197</c:v>
                </c:pt>
                <c:pt idx="5954">
                  <c:v>466839.71921592538</c:v>
                </c:pt>
                <c:pt idx="5955">
                  <c:v>466918.1137951389</c:v>
                </c:pt>
                <c:pt idx="5956">
                  <c:v>466996.50837435224</c:v>
                </c:pt>
                <c:pt idx="5957">
                  <c:v>467074.90295356564</c:v>
                </c:pt>
                <c:pt idx="5958">
                  <c:v>467153.29753277905</c:v>
                </c:pt>
                <c:pt idx="5959">
                  <c:v>467231.69211199251</c:v>
                </c:pt>
                <c:pt idx="5960">
                  <c:v>467310.08669120591</c:v>
                </c:pt>
                <c:pt idx="5961">
                  <c:v>467388.48127041932</c:v>
                </c:pt>
                <c:pt idx="5962">
                  <c:v>467466.87584963278</c:v>
                </c:pt>
                <c:pt idx="5963">
                  <c:v>467545.27042884618</c:v>
                </c:pt>
                <c:pt idx="5964">
                  <c:v>467623.6650080597</c:v>
                </c:pt>
                <c:pt idx="5965">
                  <c:v>467702.05958727305</c:v>
                </c:pt>
                <c:pt idx="5966">
                  <c:v>467780.45416648645</c:v>
                </c:pt>
                <c:pt idx="5967">
                  <c:v>467858.84874569986</c:v>
                </c:pt>
                <c:pt idx="5968">
                  <c:v>467937.24332491338</c:v>
                </c:pt>
                <c:pt idx="5969">
                  <c:v>468015.63790412672</c:v>
                </c:pt>
                <c:pt idx="5970">
                  <c:v>468094.03248334012</c:v>
                </c:pt>
                <c:pt idx="5971">
                  <c:v>468172.42706255353</c:v>
                </c:pt>
                <c:pt idx="5972">
                  <c:v>468250.82164176705</c:v>
                </c:pt>
                <c:pt idx="5973">
                  <c:v>468329.21622098039</c:v>
                </c:pt>
                <c:pt idx="5974">
                  <c:v>468407.6108001938</c:v>
                </c:pt>
                <c:pt idx="5975">
                  <c:v>468486.00537940726</c:v>
                </c:pt>
                <c:pt idx="5976">
                  <c:v>468564.39995862072</c:v>
                </c:pt>
                <c:pt idx="5977">
                  <c:v>468642.79453783407</c:v>
                </c:pt>
                <c:pt idx="5978">
                  <c:v>468721.18911704747</c:v>
                </c:pt>
                <c:pt idx="5979">
                  <c:v>468799.58369626093</c:v>
                </c:pt>
                <c:pt idx="5980">
                  <c:v>468877.97827547439</c:v>
                </c:pt>
                <c:pt idx="5981">
                  <c:v>468956.37285468786</c:v>
                </c:pt>
                <c:pt idx="5982">
                  <c:v>469034.7674339012</c:v>
                </c:pt>
                <c:pt idx="5983">
                  <c:v>469113.1620131146</c:v>
                </c:pt>
                <c:pt idx="5984">
                  <c:v>469191.55659232801</c:v>
                </c:pt>
                <c:pt idx="5985">
                  <c:v>469269.95117154153</c:v>
                </c:pt>
                <c:pt idx="5986">
                  <c:v>469348.34575075487</c:v>
                </c:pt>
                <c:pt idx="5987">
                  <c:v>469426.74032996828</c:v>
                </c:pt>
                <c:pt idx="5988">
                  <c:v>469505.13490918168</c:v>
                </c:pt>
                <c:pt idx="5989">
                  <c:v>469583.5294883952</c:v>
                </c:pt>
                <c:pt idx="5990">
                  <c:v>469661.92406760855</c:v>
                </c:pt>
                <c:pt idx="5991">
                  <c:v>469740.31864682195</c:v>
                </c:pt>
                <c:pt idx="5992">
                  <c:v>469818.71322603541</c:v>
                </c:pt>
                <c:pt idx="5993">
                  <c:v>469897.10780524887</c:v>
                </c:pt>
                <c:pt idx="5994">
                  <c:v>469975.50238446222</c:v>
                </c:pt>
                <c:pt idx="5995">
                  <c:v>470053.89696367568</c:v>
                </c:pt>
                <c:pt idx="5996">
                  <c:v>470132.29154288908</c:v>
                </c:pt>
                <c:pt idx="5997">
                  <c:v>470210.6861221026</c:v>
                </c:pt>
                <c:pt idx="5998">
                  <c:v>470289.08070131601</c:v>
                </c:pt>
                <c:pt idx="5999">
                  <c:v>470367.47528052935</c:v>
                </c:pt>
                <c:pt idx="6000">
                  <c:v>470445.86985974276</c:v>
                </c:pt>
                <c:pt idx="6001">
                  <c:v>470524.26443895628</c:v>
                </c:pt>
                <c:pt idx="6002">
                  <c:v>470602.65901816968</c:v>
                </c:pt>
                <c:pt idx="6003">
                  <c:v>470681.05359738303</c:v>
                </c:pt>
                <c:pt idx="6004">
                  <c:v>470759.44817659643</c:v>
                </c:pt>
                <c:pt idx="6005">
                  <c:v>470837.84275580995</c:v>
                </c:pt>
                <c:pt idx="6006">
                  <c:v>470916.23733502335</c:v>
                </c:pt>
                <c:pt idx="6007">
                  <c:v>470994.6319142367</c:v>
                </c:pt>
                <c:pt idx="6008">
                  <c:v>471073.0264934501</c:v>
                </c:pt>
                <c:pt idx="6009">
                  <c:v>471151.42107266356</c:v>
                </c:pt>
                <c:pt idx="6010">
                  <c:v>471229.81565187703</c:v>
                </c:pt>
                <c:pt idx="6011">
                  <c:v>471308.21023109037</c:v>
                </c:pt>
                <c:pt idx="6012">
                  <c:v>471386.60481030383</c:v>
                </c:pt>
                <c:pt idx="6013">
                  <c:v>471464.99938951724</c:v>
                </c:pt>
                <c:pt idx="6014">
                  <c:v>471543.39396873076</c:v>
                </c:pt>
                <c:pt idx="6015">
                  <c:v>471621.78854794416</c:v>
                </c:pt>
                <c:pt idx="6016">
                  <c:v>471700.18312715751</c:v>
                </c:pt>
                <c:pt idx="6017">
                  <c:v>471778.57770637091</c:v>
                </c:pt>
                <c:pt idx="6018">
                  <c:v>471856.97228558443</c:v>
                </c:pt>
                <c:pt idx="6019">
                  <c:v>471935.36686479783</c:v>
                </c:pt>
                <c:pt idx="6020">
                  <c:v>472013.76144401118</c:v>
                </c:pt>
                <c:pt idx="6021">
                  <c:v>472092.15602322458</c:v>
                </c:pt>
                <c:pt idx="6022">
                  <c:v>472170.5506024381</c:v>
                </c:pt>
                <c:pt idx="6023">
                  <c:v>472248.94518165151</c:v>
                </c:pt>
                <c:pt idx="6024">
                  <c:v>472327.33976086485</c:v>
                </c:pt>
                <c:pt idx="6025">
                  <c:v>472405.73434007831</c:v>
                </c:pt>
                <c:pt idx="6026">
                  <c:v>472484.12891929178</c:v>
                </c:pt>
                <c:pt idx="6027">
                  <c:v>472562.52349850524</c:v>
                </c:pt>
                <c:pt idx="6028">
                  <c:v>472640.91807771852</c:v>
                </c:pt>
                <c:pt idx="6029">
                  <c:v>472719.31265693199</c:v>
                </c:pt>
                <c:pt idx="6030">
                  <c:v>472797.70723614545</c:v>
                </c:pt>
                <c:pt idx="6031">
                  <c:v>472876.10181535891</c:v>
                </c:pt>
                <c:pt idx="6032">
                  <c:v>472954.49639457231</c:v>
                </c:pt>
                <c:pt idx="6033">
                  <c:v>473032.89097378566</c:v>
                </c:pt>
                <c:pt idx="6034">
                  <c:v>473111.28555299906</c:v>
                </c:pt>
                <c:pt idx="6035">
                  <c:v>473189.68013221258</c:v>
                </c:pt>
                <c:pt idx="6036">
                  <c:v>473268.07471142599</c:v>
                </c:pt>
                <c:pt idx="6037">
                  <c:v>473346.46929063933</c:v>
                </c:pt>
                <c:pt idx="6038">
                  <c:v>473424.86386985274</c:v>
                </c:pt>
                <c:pt idx="6039">
                  <c:v>473503.25844906626</c:v>
                </c:pt>
                <c:pt idx="6040">
                  <c:v>473581.65302827966</c:v>
                </c:pt>
                <c:pt idx="6041">
                  <c:v>473660.047607493</c:v>
                </c:pt>
                <c:pt idx="6042">
                  <c:v>473738.44218670647</c:v>
                </c:pt>
                <c:pt idx="6043">
                  <c:v>473816.83676591993</c:v>
                </c:pt>
                <c:pt idx="6044">
                  <c:v>473895.23134513339</c:v>
                </c:pt>
                <c:pt idx="6045">
                  <c:v>473973.62592434674</c:v>
                </c:pt>
                <c:pt idx="6046">
                  <c:v>474052.02050356014</c:v>
                </c:pt>
                <c:pt idx="6047">
                  <c:v>474130.41508277366</c:v>
                </c:pt>
                <c:pt idx="6048">
                  <c:v>474208.80966198706</c:v>
                </c:pt>
                <c:pt idx="6049">
                  <c:v>474287.20424120047</c:v>
                </c:pt>
                <c:pt idx="6050">
                  <c:v>474365.59882041381</c:v>
                </c:pt>
                <c:pt idx="6051">
                  <c:v>474443.99339962733</c:v>
                </c:pt>
                <c:pt idx="6052">
                  <c:v>474522.38797884074</c:v>
                </c:pt>
                <c:pt idx="6053">
                  <c:v>474600.78255805414</c:v>
                </c:pt>
                <c:pt idx="6054">
                  <c:v>474679.17713726748</c:v>
                </c:pt>
                <c:pt idx="6055">
                  <c:v>474757.571716481</c:v>
                </c:pt>
                <c:pt idx="6056">
                  <c:v>474835.96629569441</c:v>
                </c:pt>
                <c:pt idx="6057">
                  <c:v>474914.36087490787</c:v>
                </c:pt>
                <c:pt idx="6058">
                  <c:v>474992.75545412116</c:v>
                </c:pt>
                <c:pt idx="6059">
                  <c:v>475071.15003333462</c:v>
                </c:pt>
                <c:pt idx="6060">
                  <c:v>475149.54461254808</c:v>
                </c:pt>
                <c:pt idx="6061">
                  <c:v>475227.93919176154</c:v>
                </c:pt>
                <c:pt idx="6062">
                  <c:v>475306.33377097489</c:v>
                </c:pt>
                <c:pt idx="6063">
                  <c:v>475384.72835018829</c:v>
                </c:pt>
                <c:pt idx="6064">
                  <c:v>475463.12292940181</c:v>
                </c:pt>
                <c:pt idx="6065">
                  <c:v>475541.51750861522</c:v>
                </c:pt>
                <c:pt idx="6066">
                  <c:v>475619.91208782862</c:v>
                </c:pt>
                <c:pt idx="6067">
                  <c:v>475698.30666704196</c:v>
                </c:pt>
                <c:pt idx="6068">
                  <c:v>475776.70124625548</c:v>
                </c:pt>
                <c:pt idx="6069">
                  <c:v>475855.09582546889</c:v>
                </c:pt>
                <c:pt idx="6070">
                  <c:v>475933.49040468229</c:v>
                </c:pt>
                <c:pt idx="6071">
                  <c:v>476011.88498389564</c:v>
                </c:pt>
                <c:pt idx="6072">
                  <c:v>476090.27956310916</c:v>
                </c:pt>
                <c:pt idx="6073">
                  <c:v>476168.67414232256</c:v>
                </c:pt>
                <c:pt idx="6074">
                  <c:v>476247.06872153602</c:v>
                </c:pt>
                <c:pt idx="6075">
                  <c:v>476325.46330074937</c:v>
                </c:pt>
                <c:pt idx="6076">
                  <c:v>476403.85787996283</c:v>
                </c:pt>
                <c:pt idx="6077">
                  <c:v>476482.25245917629</c:v>
                </c:pt>
                <c:pt idx="6078">
                  <c:v>476560.6470383897</c:v>
                </c:pt>
                <c:pt idx="6079">
                  <c:v>476639.04161760304</c:v>
                </c:pt>
                <c:pt idx="6080">
                  <c:v>476717.4361968165</c:v>
                </c:pt>
                <c:pt idx="6081">
                  <c:v>476795.83077602996</c:v>
                </c:pt>
                <c:pt idx="6082">
                  <c:v>476874.22535524337</c:v>
                </c:pt>
                <c:pt idx="6083">
                  <c:v>476952.61993445677</c:v>
                </c:pt>
                <c:pt idx="6084">
                  <c:v>477031.01451367012</c:v>
                </c:pt>
                <c:pt idx="6085">
                  <c:v>477109.40909288364</c:v>
                </c:pt>
                <c:pt idx="6086">
                  <c:v>477187.80367209704</c:v>
                </c:pt>
                <c:pt idx="6087">
                  <c:v>477266.1982513105</c:v>
                </c:pt>
                <c:pt idx="6088">
                  <c:v>477344.59283052379</c:v>
                </c:pt>
                <c:pt idx="6089">
                  <c:v>477422.98740973731</c:v>
                </c:pt>
                <c:pt idx="6090">
                  <c:v>477501.38198895071</c:v>
                </c:pt>
                <c:pt idx="6091">
                  <c:v>477579.77656816418</c:v>
                </c:pt>
                <c:pt idx="6092">
                  <c:v>477658.17114737752</c:v>
                </c:pt>
                <c:pt idx="6093">
                  <c:v>477736.56572659098</c:v>
                </c:pt>
                <c:pt idx="6094">
                  <c:v>477814.96030580444</c:v>
                </c:pt>
                <c:pt idx="6095">
                  <c:v>477893.35488501785</c:v>
                </c:pt>
                <c:pt idx="6096">
                  <c:v>477971.74946423119</c:v>
                </c:pt>
                <c:pt idx="6097">
                  <c:v>478050.14404344471</c:v>
                </c:pt>
                <c:pt idx="6098">
                  <c:v>478128.53862265812</c:v>
                </c:pt>
                <c:pt idx="6099">
                  <c:v>478206.93320187152</c:v>
                </c:pt>
                <c:pt idx="6100">
                  <c:v>478285.32778108492</c:v>
                </c:pt>
                <c:pt idx="6101">
                  <c:v>478363.72236029839</c:v>
                </c:pt>
                <c:pt idx="6102">
                  <c:v>478442.11693951179</c:v>
                </c:pt>
                <c:pt idx="6103">
                  <c:v>478520.51151872519</c:v>
                </c:pt>
                <c:pt idx="6104">
                  <c:v>478598.90609793866</c:v>
                </c:pt>
                <c:pt idx="6105">
                  <c:v>478677.30067715206</c:v>
                </c:pt>
                <c:pt idx="6106">
                  <c:v>478755.69525636546</c:v>
                </c:pt>
                <c:pt idx="6107">
                  <c:v>478834.08983557892</c:v>
                </c:pt>
                <c:pt idx="6108">
                  <c:v>478912.48441479233</c:v>
                </c:pt>
                <c:pt idx="6109">
                  <c:v>478990.87899400567</c:v>
                </c:pt>
                <c:pt idx="6110">
                  <c:v>479069.27357321914</c:v>
                </c:pt>
                <c:pt idx="6111">
                  <c:v>479147.6681524326</c:v>
                </c:pt>
                <c:pt idx="6112">
                  <c:v>479226.062731646</c:v>
                </c:pt>
                <c:pt idx="6113">
                  <c:v>479304.45731085935</c:v>
                </c:pt>
                <c:pt idx="6114">
                  <c:v>479382.85189007287</c:v>
                </c:pt>
                <c:pt idx="6115">
                  <c:v>479461.24646928627</c:v>
                </c:pt>
                <c:pt idx="6116">
                  <c:v>479539.64104849967</c:v>
                </c:pt>
                <c:pt idx="6117">
                  <c:v>479618.03562771319</c:v>
                </c:pt>
                <c:pt idx="6118">
                  <c:v>479696.43020692654</c:v>
                </c:pt>
                <c:pt idx="6119">
                  <c:v>479774.82478613994</c:v>
                </c:pt>
                <c:pt idx="6120">
                  <c:v>479853.21936535335</c:v>
                </c:pt>
                <c:pt idx="6121">
                  <c:v>479931.61394456687</c:v>
                </c:pt>
                <c:pt idx="6122">
                  <c:v>480010.00852378021</c:v>
                </c:pt>
                <c:pt idx="6123">
                  <c:v>480088.40310299362</c:v>
                </c:pt>
                <c:pt idx="6124">
                  <c:v>480166.79768220708</c:v>
                </c:pt>
                <c:pt idx="6125">
                  <c:v>480245.19226142048</c:v>
                </c:pt>
                <c:pt idx="6126">
                  <c:v>480323.58684063389</c:v>
                </c:pt>
                <c:pt idx="6127">
                  <c:v>480401.98141984735</c:v>
                </c:pt>
                <c:pt idx="6128">
                  <c:v>480480.37599906075</c:v>
                </c:pt>
                <c:pt idx="6129">
                  <c:v>480558.77057827415</c:v>
                </c:pt>
                <c:pt idx="6130">
                  <c:v>480637.16515748756</c:v>
                </c:pt>
                <c:pt idx="6131">
                  <c:v>480715.55973670102</c:v>
                </c:pt>
                <c:pt idx="6132">
                  <c:v>480793.95431591442</c:v>
                </c:pt>
                <c:pt idx="6133">
                  <c:v>480872.34889512783</c:v>
                </c:pt>
                <c:pt idx="6134">
                  <c:v>480950.74347434135</c:v>
                </c:pt>
                <c:pt idx="6135">
                  <c:v>481029.13805355469</c:v>
                </c:pt>
                <c:pt idx="6136">
                  <c:v>481107.5326327681</c:v>
                </c:pt>
                <c:pt idx="6137">
                  <c:v>481185.92721198156</c:v>
                </c:pt>
                <c:pt idx="6138">
                  <c:v>481264.32179119502</c:v>
                </c:pt>
                <c:pt idx="6139">
                  <c:v>481342.71637040837</c:v>
                </c:pt>
                <c:pt idx="6140">
                  <c:v>481421.11094962183</c:v>
                </c:pt>
                <c:pt idx="6141">
                  <c:v>481499.50552883523</c:v>
                </c:pt>
                <c:pt idx="6142">
                  <c:v>481577.90010804875</c:v>
                </c:pt>
                <c:pt idx="6143">
                  <c:v>481656.29468726204</c:v>
                </c:pt>
                <c:pt idx="6144">
                  <c:v>481734.6892664755</c:v>
                </c:pt>
                <c:pt idx="6145">
                  <c:v>481813.0838456889</c:v>
                </c:pt>
                <c:pt idx="6146">
                  <c:v>481891.47842490242</c:v>
                </c:pt>
                <c:pt idx="6147">
                  <c:v>481969.87300411577</c:v>
                </c:pt>
                <c:pt idx="6148">
                  <c:v>482048.26758332917</c:v>
                </c:pt>
                <c:pt idx="6149">
                  <c:v>482126.66216254258</c:v>
                </c:pt>
                <c:pt idx="6150">
                  <c:v>482205.05674175604</c:v>
                </c:pt>
                <c:pt idx="6151">
                  <c:v>482283.4513209695</c:v>
                </c:pt>
                <c:pt idx="6152">
                  <c:v>482361.84590018285</c:v>
                </c:pt>
                <c:pt idx="6153">
                  <c:v>482440.24047939625</c:v>
                </c:pt>
                <c:pt idx="6154">
                  <c:v>482518.63505860971</c:v>
                </c:pt>
                <c:pt idx="6155">
                  <c:v>482597.02963782317</c:v>
                </c:pt>
                <c:pt idx="6156">
                  <c:v>482675.42421703652</c:v>
                </c:pt>
                <c:pt idx="6157">
                  <c:v>482753.81879624998</c:v>
                </c:pt>
                <c:pt idx="6158">
                  <c:v>482832.21337546338</c:v>
                </c:pt>
                <c:pt idx="6159">
                  <c:v>482910.6079546769</c:v>
                </c:pt>
                <c:pt idx="6160">
                  <c:v>482989.00253389025</c:v>
                </c:pt>
                <c:pt idx="6161">
                  <c:v>483067.39711310365</c:v>
                </c:pt>
                <c:pt idx="6162">
                  <c:v>483145.79169231706</c:v>
                </c:pt>
                <c:pt idx="6163">
                  <c:v>483224.18627153058</c:v>
                </c:pt>
                <c:pt idx="6164">
                  <c:v>483302.58085074392</c:v>
                </c:pt>
                <c:pt idx="6165">
                  <c:v>483380.97542995733</c:v>
                </c:pt>
                <c:pt idx="6166">
                  <c:v>483459.37000917073</c:v>
                </c:pt>
                <c:pt idx="6167">
                  <c:v>483537.76458838425</c:v>
                </c:pt>
                <c:pt idx="6168">
                  <c:v>483616.15916759765</c:v>
                </c:pt>
                <c:pt idx="6169">
                  <c:v>483694.553746811</c:v>
                </c:pt>
                <c:pt idx="6170">
                  <c:v>483772.94832602446</c:v>
                </c:pt>
                <c:pt idx="6171">
                  <c:v>483851.34290523792</c:v>
                </c:pt>
                <c:pt idx="6172">
                  <c:v>483929.73748445138</c:v>
                </c:pt>
                <c:pt idx="6173">
                  <c:v>484008.13206366467</c:v>
                </c:pt>
                <c:pt idx="6174">
                  <c:v>484086.52664287813</c:v>
                </c:pt>
                <c:pt idx="6175">
                  <c:v>484164.92122209154</c:v>
                </c:pt>
                <c:pt idx="6176">
                  <c:v>484243.31580130506</c:v>
                </c:pt>
                <c:pt idx="6177">
                  <c:v>484321.7103805184</c:v>
                </c:pt>
                <c:pt idx="6178">
                  <c:v>484400.10495973181</c:v>
                </c:pt>
                <c:pt idx="6179">
                  <c:v>484478.49953894521</c:v>
                </c:pt>
                <c:pt idx="6180">
                  <c:v>484556.89411815873</c:v>
                </c:pt>
                <c:pt idx="6181">
                  <c:v>484635.28869737207</c:v>
                </c:pt>
                <c:pt idx="6182">
                  <c:v>484713.68327658548</c:v>
                </c:pt>
                <c:pt idx="6183">
                  <c:v>484792.07785579888</c:v>
                </c:pt>
                <c:pt idx="6184">
                  <c:v>484870.4724350124</c:v>
                </c:pt>
                <c:pt idx="6185">
                  <c:v>484948.86701422581</c:v>
                </c:pt>
                <c:pt idx="6186">
                  <c:v>485027.26159343915</c:v>
                </c:pt>
                <c:pt idx="6187">
                  <c:v>485105.65617265261</c:v>
                </c:pt>
                <c:pt idx="6188">
                  <c:v>485184.05075186607</c:v>
                </c:pt>
                <c:pt idx="6189">
                  <c:v>485262.44533107954</c:v>
                </c:pt>
                <c:pt idx="6190">
                  <c:v>485340.83991029288</c:v>
                </c:pt>
                <c:pt idx="6191">
                  <c:v>485419.23448950629</c:v>
                </c:pt>
                <c:pt idx="6192">
                  <c:v>485497.62906871981</c:v>
                </c:pt>
                <c:pt idx="6193">
                  <c:v>485576.02364793321</c:v>
                </c:pt>
                <c:pt idx="6194">
                  <c:v>485654.41822714655</c:v>
                </c:pt>
                <c:pt idx="6195">
                  <c:v>485732.81280635996</c:v>
                </c:pt>
                <c:pt idx="6196">
                  <c:v>485811.20738557348</c:v>
                </c:pt>
                <c:pt idx="6197">
                  <c:v>485889.60196478688</c:v>
                </c:pt>
                <c:pt idx="6198">
                  <c:v>485967.99654400023</c:v>
                </c:pt>
                <c:pt idx="6199">
                  <c:v>486046.39112321363</c:v>
                </c:pt>
                <c:pt idx="6200">
                  <c:v>486124.78570242709</c:v>
                </c:pt>
                <c:pt idx="6201">
                  <c:v>486203.18028164055</c:v>
                </c:pt>
                <c:pt idx="6202">
                  <c:v>486281.57486085402</c:v>
                </c:pt>
                <c:pt idx="6203">
                  <c:v>486359.9694400673</c:v>
                </c:pt>
                <c:pt idx="6204">
                  <c:v>486438.36401928077</c:v>
                </c:pt>
                <c:pt idx="6205">
                  <c:v>486516.75859849423</c:v>
                </c:pt>
                <c:pt idx="6206">
                  <c:v>486595.15317770769</c:v>
                </c:pt>
                <c:pt idx="6207">
                  <c:v>486673.54775692103</c:v>
                </c:pt>
                <c:pt idx="6208">
                  <c:v>486751.94233613444</c:v>
                </c:pt>
                <c:pt idx="6209">
                  <c:v>486830.33691534796</c:v>
                </c:pt>
                <c:pt idx="6210">
                  <c:v>486908.73149456136</c:v>
                </c:pt>
                <c:pt idx="6211">
                  <c:v>486987.12607377471</c:v>
                </c:pt>
                <c:pt idx="6212">
                  <c:v>487065.52065298811</c:v>
                </c:pt>
                <c:pt idx="6213">
                  <c:v>487143.91523220163</c:v>
                </c:pt>
                <c:pt idx="6214">
                  <c:v>487222.30981141503</c:v>
                </c:pt>
                <c:pt idx="6215">
                  <c:v>487300.70439062838</c:v>
                </c:pt>
                <c:pt idx="6216">
                  <c:v>487379.09896984178</c:v>
                </c:pt>
                <c:pt idx="6217">
                  <c:v>487457.4935490553</c:v>
                </c:pt>
                <c:pt idx="6218">
                  <c:v>487535.88812826871</c:v>
                </c:pt>
                <c:pt idx="6219">
                  <c:v>487614.28270748217</c:v>
                </c:pt>
                <c:pt idx="6220">
                  <c:v>487692.67728669551</c:v>
                </c:pt>
                <c:pt idx="6221">
                  <c:v>487771.07186590898</c:v>
                </c:pt>
                <c:pt idx="6222">
                  <c:v>487849.46644512244</c:v>
                </c:pt>
                <c:pt idx="6223">
                  <c:v>487927.86102433584</c:v>
                </c:pt>
                <c:pt idx="6224">
                  <c:v>488006.25560354919</c:v>
                </c:pt>
                <c:pt idx="6225">
                  <c:v>488084.65018276259</c:v>
                </c:pt>
                <c:pt idx="6226">
                  <c:v>488163.04476197611</c:v>
                </c:pt>
                <c:pt idx="6227">
                  <c:v>488241.43934118951</c:v>
                </c:pt>
                <c:pt idx="6228">
                  <c:v>488319.83392040286</c:v>
                </c:pt>
                <c:pt idx="6229">
                  <c:v>488398.22849961626</c:v>
                </c:pt>
                <c:pt idx="6230">
                  <c:v>488476.62307882978</c:v>
                </c:pt>
                <c:pt idx="6231">
                  <c:v>488555.01765804319</c:v>
                </c:pt>
                <c:pt idx="6232">
                  <c:v>488633.41223725653</c:v>
                </c:pt>
                <c:pt idx="6233">
                  <c:v>488711.80681646994</c:v>
                </c:pt>
                <c:pt idx="6234">
                  <c:v>488790.20139568346</c:v>
                </c:pt>
                <c:pt idx="6235">
                  <c:v>488868.59597489686</c:v>
                </c:pt>
                <c:pt idx="6236">
                  <c:v>488946.99055411032</c:v>
                </c:pt>
                <c:pt idx="6237">
                  <c:v>489025.38513332367</c:v>
                </c:pt>
                <c:pt idx="6238">
                  <c:v>489103.77971253713</c:v>
                </c:pt>
                <c:pt idx="6239">
                  <c:v>489182.17429175059</c:v>
                </c:pt>
                <c:pt idx="6240">
                  <c:v>489260.56887096399</c:v>
                </c:pt>
                <c:pt idx="6241">
                  <c:v>489338.96345017734</c:v>
                </c:pt>
                <c:pt idx="6242">
                  <c:v>489417.35802939086</c:v>
                </c:pt>
                <c:pt idx="6243">
                  <c:v>489495.75260860426</c:v>
                </c:pt>
                <c:pt idx="6244">
                  <c:v>489574.14718781767</c:v>
                </c:pt>
                <c:pt idx="6245">
                  <c:v>489652.54176703101</c:v>
                </c:pt>
                <c:pt idx="6246">
                  <c:v>489730.93634624453</c:v>
                </c:pt>
                <c:pt idx="6247">
                  <c:v>489809.33092545794</c:v>
                </c:pt>
                <c:pt idx="6248">
                  <c:v>489887.72550467134</c:v>
                </c:pt>
                <c:pt idx="6249">
                  <c:v>489966.12008388469</c:v>
                </c:pt>
                <c:pt idx="6250">
                  <c:v>490044.51466309815</c:v>
                </c:pt>
                <c:pt idx="6251">
                  <c:v>490122.90924231161</c:v>
                </c:pt>
                <c:pt idx="6252">
                  <c:v>490201.30382152507</c:v>
                </c:pt>
                <c:pt idx="6253">
                  <c:v>490279.69840073847</c:v>
                </c:pt>
                <c:pt idx="6254">
                  <c:v>490358.09297995182</c:v>
                </c:pt>
                <c:pt idx="6255">
                  <c:v>490436.48755916528</c:v>
                </c:pt>
                <c:pt idx="6256">
                  <c:v>490514.88213837874</c:v>
                </c:pt>
                <c:pt idx="6257">
                  <c:v>490593.27671759215</c:v>
                </c:pt>
                <c:pt idx="6258">
                  <c:v>490671.67129680549</c:v>
                </c:pt>
                <c:pt idx="6259">
                  <c:v>490750.06587601901</c:v>
                </c:pt>
                <c:pt idx="6260">
                  <c:v>490828.46045523242</c:v>
                </c:pt>
                <c:pt idx="6261">
                  <c:v>490906.85503444582</c:v>
                </c:pt>
                <c:pt idx="6262">
                  <c:v>490985.24961365917</c:v>
                </c:pt>
                <c:pt idx="6263">
                  <c:v>491063.64419287269</c:v>
                </c:pt>
                <c:pt idx="6264">
                  <c:v>491142.03877208609</c:v>
                </c:pt>
                <c:pt idx="6265">
                  <c:v>491220.43335129949</c:v>
                </c:pt>
                <c:pt idx="6266">
                  <c:v>491298.82793051284</c:v>
                </c:pt>
                <c:pt idx="6267">
                  <c:v>491377.22250972636</c:v>
                </c:pt>
                <c:pt idx="6268">
                  <c:v>491455.61708893976</c:v>
                </c:pt>
                <c:pt idx="6269">
                  <c:v>491534.01166815322</c:v>
                </c:pt>
                <c:pt idx="6270">
                  <c:v>491612.40624736663</c:v>
                </c:pt>
                <c:pt idx="6271">
                  <c:v>491690.80082658003</c:v>
                </c:pt>
                <c:pt idx="6272">
                  <c:v>491769.19540579349</c:v>
                </c:pt>
                <c:pt idx="6273">
                  <c:v>491847.5899850069</c:v>
                </c:pt>
                <c:pt idx="6274">
                  <c:v>491925.9845642203</c:v>
                </c:pt>
                <c:pt idx="6275">
                  <c:v>492004.37914343365</c:v>
                </c:pt>
                <c:pt idx="6276">
                  <c:v>492082.77372264717</c:v>
                </c:pt>
                <c:pt idx="6277">
                  <c:v>492161.16830186057</c:v>
                </c:pt>
                <c:pt idx="6278">
                  <c:v>492239.56288107397</c:v>
                </c:pt>
                <c:pt idx="6279">
                  <c:v>492317.95746028732</c:v>
                </c:pt>
                <c:pt idx="6280">
                  <c:v>492396.35203950084</c:v>
                </c:pt>
                <c:pt idx="6281">
                  <c:v>492474.74661871424</c:v>
                </c:pt>
                <c:pt idx="6282">
                  <c:v>492553.1411979277</c:v>
                </c:pt>
                <c:pt idx="6283">
                  <c:v>492631.53577714099</c:v>
                </c:pt>
                <c:pt idx="6284">
                  <c:v>492709.93035635451</c:v>
                </c:pt>
                <c:pt idx="6285">
                  <c:v>492788.32493556791</c:v>
                </c:pt>
                <c:pt idx="6286">
                  <c:v>492866.71951478138</c:v>
                </c:pt>
                <c:pt idx="6287">
                  <c:v>492945.11409399484</c:v>
                </c:pt>
                <c:pt idx="6288">
                  <c:v>493023.50867320818</c:v>
                </c:pt>
                <c:pt idx="6289">
                  <c:v>493101.90325242165</c:v>
                </c:pt>
                <c:pt idx="6290">
                  <c:v>493180.29783163505</c:v>
                </c:pt>
                <c:pt idx="6291">
                  <c:v>493258.69241084845</c:v>
                </c:pt>
                <c:pt idx="6292">
                  <c:v>493337.08699006191</c:v>
                </c:pt>
                <c:pt idx="6293">
                  <c:v>493415.48156927532</c:v>
                </c:pt>
                <c:pt idx="6294">
                  <c:v>493493.87614848872</c:v>
                </c:pt>
                <c:pt idx="6295">
                  <c:v>493572.27072770213</c:v>
                </c:pt>
                <c:pt idx="6296">
                  <c:v>493650.66530691559</c:v>
                </c:pt>
                <c:pt idx="6297">
                  <c:v>493729.05988612899</c:v>
                </c:pt>
                <c:pt idx="6298">
                  <c:v>493807.45446534239</c:v>
                </c:pt>
                <c:pt idx="6299">
                  <c:v>493885.84904455586</c:v>
                </c:pt>
                <c:pt idx="6300">
                  <c:v>493964.2436237692</c:v>
                </c:pt>
                <c:pt idx="6301">
                  <c:v>494042.63820298266</c:v>
                </c:pt>
                <c:pt idx="6302">
                  <c:v>494121.03278219613</c:v>
                </c:pt>
                <c:pt idx="6303">
                  <c:v>494199.42736140953</c:v>
                </c:pt>
                <c:pt idx="6304">
                  <c:v>494277.82194062305</c:v>
                </c:pt>
                <c:pt idx="6305">
                  <c:v>494356.21651983634</c:v>
                </c:pt>
                <c:pt idx="6306">
                  <c:v>494434.6110990498</c:v>
                </c:pt>
                <c:pt idx="6307">
                  <c:v>494513.0056782632</c:v>
                </c:pt>
                <c:pt idx="6308">
                  <c:v>494591.40025747672</c:v>
                </c:pt>
                <c:pt idx="6309">
                  <c:v>494669.79483669007</c:v>
                </c:pt>
                <c:pt idx="6310">
                  <c:v>494748.18941590347</c:v>
                </c:pt>
                <c:pt idx="6311">
                  <c:v>494826.58399511687</c:v>
                </c:pt>
                <c:pt idx="6312">
                  <c:v>494904.97857433039</c:v>
                </c:pt>
                <c:pt idx="6313">
                  <c:v>494983.37315354374</c:v>
                </c:pt>
                <c:pt idx="6314">
                  <c:v>495061.76773275714</c:v>
                </c:pt>
                <c:pt idx="6315">
                  <c:v>495140.16231197055</c:v>
                </c:pt>
                <c:pt idx="6316">
                  <c:v>495218.55689118401</c:v>
                </c:pt>
                <c:pt idx="6317">
                  <c:v>495296.95147039741</c:v>
                </c:pt>
                <c:pt idx="6318">
                  <c:v>495375.34604961082</c:v>
                </c:pt>
                <c:pt idx="6319">
                  <c:v>495453.74062882428</c:v>
                </c:pt>
                <c:pt idx="6320">
                  <c:v>495532.13520803768</c:v>
                </c:pt>
                <c:pt idx="6321">
                  <c:v>495610.5297872512</c:v>
                </c:pt>
                <c:pt idx="6322">
                  <c:v>495688.92436646455</c:v>
                </c:pt>
                <c:pt idx="6323">
                  <c:v>495767.31894567795</c:v>
                </c:pt>
                <c:pt idx="6324">
                  <c:v>495845.71352489135</c:v>
                </c:pt>
                <c:pt idx="6325">
                  <c:v>495924.10810410487</c:v>
                </c:pt>
                <c:pt idx="6326">
                  <c:v>496002.50268331822</c:v>
                </c:pt>
                <c:pt idx="6327">
                  <c:v>496080.89726253162</c:v>
                </c:pt>
                <c:pt idx="6328">
                  <c:v>496159.29184174503</c:v>
                </c:pt>
                <c:pt idx="6329">
                  <c:v>496237.68642095855</c:v>
                </c:pt>
                <c:pt idx="6330">
                  <c:v>496316.08100017189</c:v>
                </c:pt>
                <c:pt idx="6331">
                  <c:v>496394.4755793853</c:v>
                </c:pt>
                <c:pt idx="6332">
                  <c:v>496472.87015859876</c:v>
                </c:pt>
                <c:pt idx="6333">
                  <c:v>496551.26473781222</c:v>
                </c:pt>
                <c:pt idx="6334">
                  <c:v>496629.65931702557</c:v>
                </c:pt>
                <c:pt idx="6335">
                  <c:v>496708.05389623897</c:v>
                </c:pt>
                <c:pt idx="6336">
                  <c:v>496786.44847545243</c:v>
                </c:pt>
                <c:pt idx="6337">
                  <c:v>496864.84305466589</c:v>
                </c:pt>
                <c:pt idx="6338">
                  <c:v>496943.23763387935</c:v>
                </c:pt>
                <c:pt idx="6339">
                  <c:v>497021.6322130927</c:v>
                </c:pt>
                <c:pt idx="6340">
                  <c:v>497100.0267923061</c:v>
                </c:pt>
                <c:pt idx="6341">
                  <c:v>497178.42137151951</c:v>
                </c:pt>
                <c:pt idx="6342">
                  <c:v>497256.81595073303</c:v>
                </c:pt>
                <c:pt idx="6343">
                  <c:v>497335.21052994637</c:v>
                </c:pt>
                <c:pt idx="6344">
                  <c:v>497413.60510915978</c:v>
                </c:pt>
                <c:pt idx="6345">
                  <c:v>497491.99968837324</c:v>
                </c:pt>
                <c:pt idx="6346">
                  <c:v>497570.3942675867</c:v>
                </c:pt>
                <c:pt idx="6347">
                  <c:v>497648.78884680005</c:v>
                </c:pt>
                <c:pt idx="6348">
                  <c:v>497727.18342601345</c:v>
                </c:pt>
                <c:pt idx="6349">
                  <c:v>497805.57800522691</c:v>
                </c:pt>
                <c:pt idx="6350">
                  <c:v>497883.97258444037</c:v>
                </c:pt>
                <c:pt idx="6351">
                  <c:v>497962.36716365372</c:v>
                </c:pt>
                <c:pt idx="6352">
                  <c:v>498040.76174286718</c:v>
                </c:pt>
                <c:pt idx="6353">
                  <c:v>498119.15632208058</c:v>
                </c:pt>
                <c:pt idx="6354">
                  <c:v>498197.5509012941</c:v>
                </c:pt>
                <c:pt idx="6355">
                  <c:v>498275.94548050751</c:v>
                </c:pt>
                <c:pt idx="6356">
                  <c:v>498354.34005972085</c:v>
                </c:pt>
                <c:pt idx="6357">
                  <c:v>498432.73463893426</c:v>
                </c:pt>
                <c:pt idx="6358">
                  <c:v>498511.12921814778</c:v>
                </c:pt>
                <c:pt idx="6359">
                  <c:v>498589.52379736118</c:v>
                </c:pt>
                <c:pt idx="6360">
                  <c:v>498667.91837657453</c:v>
                </c:pt>
                <c:pt idx="6361">
                  <c:v>498746.31295578793</c:v>
                </c:pt>
                <c:pt idx="6362">
                  <c:v>498824.70753500145</c:v>
                </c:pt>
                <c:pt idx="6363">
                  <c:v>498903.10211421485</c:v>
                </c:pt>
                <c:pt idx="6364">
                  <c:v>498981.4966934282</c:v>
                </c:pt>
                <c:pt idx="6365">
                  <c:v>499059.89127264166</c:v>
                </c:pt>
                <c:pt idx="6366">
                  <c:v>499138.28585185506</c:v>
                </c:pt>
                <c:pt idx="6367">
                  <c:v>499216.68043106858</c:v>
                </c:pt>
                <c:pt idx="6368">
                  <c:v>499295.07501028187</c:v>
                </c:pt>
                <c:pt idx="6369">
                  <c:v>499373.46958949533</c:v>
                </c:pt>
                <c:pt idx="6370">
                  <c:v>499451.86416870874</c:v>
                </c:pt>
                <c:pt idx="6371">
                  <c:v>499530.25874792226</c:v>
                </c:pt>
                <c:pt idx="6372">
                  <c:v>499608.65332713566</c:v>
                </c:pt>
                <c:pt idx="6373">
                  <c:v>499687.04790634901</c:v>
                </c:pt>
                <c:pt idx="6374">
                  <c:v>499765.44248556241</c:v>
                </c:pt>
                <c:pt idx="6375">
                  <c:v>499843.83706477593</c:v>
                </c:pt>
                <c:pt idx="6376">
                  <c:v>499922.23164398933</c:v>
                </c:pt>
                <c:pt idx="6377">
                  <c:v>500000.62622320268</c:v>
                </c:pt>
                <c:pt idx="6378">
                  <c:v>500079.02080241608</c:v>
                </c:pt>
                <c:pt idx="6379">
                  <c:v>500157.4153816296</c:v>
                </c:pt>
                <c:pt idx="6380">
                  <c:v>500235.80996084301</c:v>
                </c:pt>
                <c:pt idx="6381">
                  <c:v>500314.20454005635</c:v>
                </c:pt>
                <c:pt idx="6382">
                  <c:v>500392.59911926981</c:v>
                </c:pt>
                <c:pt idx="6383">
                  <c:v>500470.99369848327</c:v>
                </c:pt>
                <c:pt idx="6384">
                  <c:v>500549.38827769674</c:v>
                </c:pt>
                <c:pt idx="6385">
                  <c:v>500627.78285691008</c:v>
                </c:pt>
                <c:pt idx="6386">
                  <c:v>500706.17743612349</c:v>
                </c:pt>
                <c:pt idx="6387">
                  <c:v>500784.57201533701</c:v>
                </c:pt>
                <c:pt idx="6388">
                  <c:v>500862.96659455041</c:v>
                </c:pt>
                <c:pt idx="6389">
                  <c:v>500941.36117376381</c:v>
                </c:pt>
                <c:pt idx="6390">
                  <c:v>501019.75575297716</c:v>
                </c:pt>
                <c:pt idx="6391">
                  <c:v>501098.15033219056</c:v>
                </c:pt>
                <c:pt idx="6392">
                  <c:v>501176.54491140408</c:v>
                </c:pt>
                <c:pt idx="6393">
                  <c:v>501254.93949061749</c:v>
                </c:pt>
                <c:pt idx="6394">
                  <c:v>501333.33406983083</c:v>
                </c:pt>
                <c:pt idx="6395">
                  <c:v>501411.72864904429</c:v>
                </c:pt>
                <c:pt idx="6396">
                  <c:v>501490.12322825775</c:v>
                </c:pt>
                <c:pt idx="6397">
                  <c:v>501568.51780747122</c:v>
                </c:pt>
                <c:pt idx="6398">
                  <c:v>501646.9123866845</c:v>
                </c:pt>
                <c:pt idx="6399">
                  <c:v>501725.30696589797</c:v>
                </c:pt>
                <c:pt idx="6400">
                  <c:v>501803.70154511143</c:v>
                </c:pt>
                <c:pt idx="6401">
                  <c:v>501882.09612432489</c:v>
                </c:pt>
                <c:pt idx="6402">
                  <c:v>501960.49070353823</c:v>
                </c:pt>
                <c:pt idx="6403">
                  <c:v>502038.88528275164</c:v>
                </c:pt>
                <c:pt idx="6404">
                  <c:v>502117.27986196516</c:v>
                </c:pt>
                <c:pt idx="6405">
                  <c:v>502195.67444117856</c:v>
                </c:pt>
                <c:pt idx="6406">
                  <c:v>502274.06902039197</c:v>
                </c:pt>
                <c:pt idx="6407">
                  <c:v>502352.46359960531</c:v>
                </c:pt>
                <c:pt idx="6408">
                  <c:v>502430.85817881883</c:v>
                </c:pt>
                <c:pt idx="6409">
                  <c:v>502509.25275803223</c:v>
                </c:pt>
                <c:pt idx="6410">
                  <c:v>502587.64733724564</c:v>
                </c:pt>
                <c:pt idx="6411">
                  <c:v>502666.04191645898</c:v>
                </c:pt>
                <c:pt idx="6412">
                  <c:v>502744.4364956725</c:v>
                </c:pt>
                <c:pt idx="6413">
                  <c:v>502822.83107488591</c:v>
                </c:pt>
                <c:pt idx="6414">
                  <c:v>502901.22565409937</c:v>
                </c:pt>
                <c:pt idx="6415">
                  <c:v>502979.62023331271</c:v>
                </c:pt>
                <c:pt idx="6416">
                  <c:v>503058.01481252612</c:v>
                </c:pt>
                <c:pt idx="6417">
                  <c:v>503136.40939173964</c:v>
                </c:pt>
                <c:pt idx="6418">
                  <c:v>503214.80397095304</c:v>
                </c:pt>
                <c:pt idx="6419">
                  <c:v>503293.19855016639</c:v>
                </c:pt>
                <c:pt idx="6420">
                  <c:v>503371.59312937979</c:v>
                </c:pt>
                <c:pt idx="6421">
                  <c:v>503449.98770859331</c:v>
                </c:pt>
                <c:pt idx="6422">
                  <c:v>503528.38228780671</c:v>
                </c:pt>
                <c:pt idx="6423">
                  <c:v>503606.77686702012</c:v>
                </c:pt>
                <c:pt idx="6424">
                  <c:v>503685.17144623346</c:v>
                </c:pt>
                <c:pt idx="6425">
                  <c:v>503763.56602544698</c:v>
                </c:pt>
                <c:pt idx="6426">
                  <c:v>503841.96060466039</c:v>
                </c:pt>
                <c:pt idx="6427">
                  <c:v>503920.35518387385</c:v>
                </c:pt>
                <c:pt idx="6428">
                  <c:v>503998.74976308714</c:v>
                </c:pt>
                <c:pt idx="6429">
                  <c:v>504077.14434230066</c:v>
                </c:pt>
                <c:pt idx="6430">
                  <c:v>504155.53892151406</c:v>
                </c:pt>
                <c:pt idx="6431">
                  <c:v>504233.93350072752</c:v>
                </c:pt>
                <c:pt idx="6432">
                  <c:v>504312.32807994087</c:v>
                </c:pt>
                <c:pt idx="6433">
                  <c:v>504390.72265915433</c:v>
                </c:pt>
                <c:pt idx="6434">
                  <c:v>504469.11723836779</c:v>
                </c:pt>
                <c:pt idx="6435">
                  <c:v>504547.51181758119</c:v>
                </c:pt>
                <c:pt idx="6436">
                  <c:v>504625.90639679454</c:v>
                </c:pt>
                <c:pt idx="6437">
                  <c:v>504704.30097600806</c:v>
                </c:pt>
                <c:pt idx="6438">
                  <c:v>504782.69555522146</c:v>
                </c:pt>
                <c:pt idx="6439">
                  <c:v>504861.09013443487</c:v>
                </c:pt>
                <c:pt idx="6440">
                  <c:v>504939.48471364827</c:v>
                </c:pt>
                <c:pt idx="6441">
                  <c:v>505017.87929286162</c:v>
                </c:pt>
                <c:pt idx="6442">
                  <c:v>505096.27387207514</c:v>
                </c:pt>
                <c:pt idx="6443">
                  <c:v>505174.66845128854</c:v>
                </c:pt>
                <c:pt idx="6444">
                  <c:v>505253.063030502</c:v>
                </c:pt>
                <c:pt idx="6445">
                  <c:v>505331.45760971535</c:v>
                </c:pt>
                <c:pt idx="6446">
                  <c:v>505409.85218892881</c:v>
                </c:pt>
                <c:pt idx="6447">
                  <c:v>505488.24676814227</c:v>
                </c:pt>
                <c:pt idx="6448">
                  <c:v>505566.64134735567</c:v>
                </c:pt>
                <c:pt idx="6449">
                  <c:v>505645.03592656902</c:v>
                </c:pt>
                <c:pt idx="6450">
                  <c:v>505723.43050578248</c:v>
                </c:pt>
                <c:pt idx="6451">
                  <c:v>505801.82508499594</c:v>
                </c:pt>
                <c:pt idx="6452">
                  <c:v>505880.21966420935</c:v>
                </c:pt>
                <c:pt idx="6453">
                  <c:v>505958.61424342269</c:v>
                </c:pt>
                <c:pt idx="6454">
                  <c:v>506037.00882263621</c:v>
                </c:pt>
                <c:pt idx="6455">
                  <c:v>506115.40340184962</c:v>
                </c:pt>
                <c:pt idx="6456">
                  <c:v>506193.79798106302</c:v>
                </c:pt>
                <c:pt idx="6457">
                  <c:v>506272.19256027648</c:v>
                </c:pt>
                <c:pt idx="6458">
                  <c:v>506350.58713948989</c:v>
                </c:pt>
                <c:pt idx="6459">
                  <c:v>506428.98171870329</c:v>
                </c:pt>
                <c:pt idx="6460">
                  <c:v>506507.37629791669</c:v>
                </c:pt>
                <c:pt idx="6461">
                  <c:v>506585.77087713015</c:v>
                </c:pt>
                <c:pt idx="6462">
                  <c:v>506664.16545634356</c:v>
                </c:pt>
                <c:pt idx="6463">
                  <c:v>506742.56003555696</c:v>
                </c:pt>
                <c:pt idx="6464">
                  <c:v>506820.95461477042</c:v>
                </c:pt>
                <c:pt idx="6465">
                  <c:v>506899.34919398383</c:v>
                </c:pt>
                <c:pt idx="6466">
                  <c:v>506977.74377319717</c:v>
                </c:pt>
                <c:pt idx="6467">
                  <c:v>507056.13835241069</c:v>
                </c:pt>
                <c:pt idx="6468">
                  <c:v>507134.5329316241</c:v>
                </c:pt>
                <c:pt idx="6469">
                  <c:v>507212.9275108375</c:v>
                </c:pt>
                <c:pt idx="6470">
                  <c:v>507291.32209005085</c:v>
                </c:pt>
                <c:pt idx="6471">
                  <c:v>507369.71666926437</c:v>
                </c:pt>
                <c:pt idx="6472">
                  <c:v>507448.11124847777</c:v>
                </c:pt>
                <c:pt idx="6473">
                  <c:v>507526.50582769117</c:v>
                </c:pt>
                <c:pt idx="6474">
                  <c:v>507604.90040690469</c:v>
                </c:pt>
                <c:pt idx="6475">
                  <c:v>507683.29498611804</c:v>
                </c:pt>
                <c:pt idx="6476">
                  <c:v>507761.68956533144</c:v>
                </c:pt>
                <c:pt idx="6477">
                  <c:v>507840.0841445449</c:v>
                </c:pt>
                <c:pt idx="6478">
                  <c:v>507918.47872375837</c:v>
                </c:pt>
                <c:pt idx="6479">
                  <c:v>507996.87330297171</c:v>
                </c:pt>
                <c:pt idx="6480">
                  <c:v>508075.26788218512</c:v>
                </c:pt>
                <c:pt idx="6481">
                  <c:v>508153.66246139858</c:v>
                </c:pt>
                <c:pt idx="6482">
                  <c:v>508232.05704061198</c:v>
                </c:pt>
                <c:pt idx="6483">
                  <c:v>508310.45161982538</c:v>
                </c:pt>
                <c:pt idx="6484">
                  <c:v>508388.84619903885</c:v>
                </c:pt>
                <c:pt idx="6485">
                  <c:v>508467.24077825225</c:v>
                </c:pt>
                <c:pt idx="6486">
                  <c:v>508545.63535746565</c:v>
                </c:pt>
                <c:pt idx="6487">
                  <c:v>508624.02993667912</c:v>
                </c:pt>
                <c:pt idx="6488">
                  <c:v>508702.42451589252</c:v>
                </c:pt>
                <c:pt idx="6489">
                  <c:v>508780.81909510592</c:v>
                </c:pt>
                <c:pt idx="6490">
                  <c:v>508859.21367431933</c:v>
                </c:pt>
                <c:pt idx="6491">
                  <c:v>508937.60825353285</c:v>
                </c:pt>
                <c:pt idx="6492">
                  <c:v>509016.00283274619</c:v>
                </c:pt>
                <c:pt idx="6493">
                  <c:v>509094.3974119596</c:v>
                </c:pt>
                <c:pt idx="6494">
                  <c:v>509172.79199117306</c:v>
                </c:pt>
                <c:pt idx="6495">
                  <c:v>509251.18657038652</c:v>
                </c:pt>
                <c:pt idx="6496">
                  <c:v>509329.58114959986</c:v>
                </c:pt>
                <c:pt idx="6497">
                  <c:v>509407.97572881333</c:v>
                </c:pt>
                <c:pt idx="6498">
                  <c:v>509486.37030802673</c:v>
                </c:pt>
                <c:pt idx="6499">
                  <c:v>509564.76488724025</c:v>
                </c:pt>
                <c:pt idx="6500">
                  <c:v>509643.15946645354</c:v>
                </c:pt>
                <c:pt idx="6501">
                  <c:v>509721.554045667</c:v>
                </c:pt>
                <c:pt idx="6502">
                  <c:v>509799.9486248804</c:v>
                </c:pt>
                <c:pt idx="6503">
                  <c:v>509878.34320409392</c:v>
                </c:pt>
                <c:pt idx="6504">
                  <c:v>509956.73778330727</c:v>
                </c:pt>
                <c:pt idx="6505">
                  <c:v>510035.13236252067</c:v>
                </c:pt>
                <c:pt idx="6506">
                  <c:v>510113.52694173408</c:v>
                </c:pt>
                <c:pt idx="6507">
                  <c:v>510191.92152094754</c:v>
                </c:pt>
                <c:pt idx="6508">
                  <c:v>510270.316100161</c:v>
                </c:pt>
                <c:pt idx="6509">
                  <c:v>510348.71067937434</c:v>
                </c:pt>
                <c:pt idx="6510">
                  <c:v>510427.10525858775</c:v>
                </c:pt>
                <c:pt idx="6511">
                  <c:v>510505.49983780121</c:v>
                </c:pt>
                <c:pt idx="6512">
                  <c:v>510583.89441701467</c:v>
                </c:pt>
                <c:pt idx="6513">
                  <c:v>510662.28899622802</c:v>
                </c:pt>
                <c:pt idx="6514">
                  <c:v>510740.68357544148</c:v>
                </c:pt>
                <c:pt idx="6515">
                  <c:v>510819.07815465488</c:v>
                </c:pt>
                <c:pt idx="6516">
                  <c:v>510897.4727338684</c:v>
                </c:pt>
                <c:pt idx="6517">
                  <c:v>510975.86731308175</c:v>
                </c:pt>
                <c:pt idx="6518">
                  <c:v>511054.26189229515</c:v>
                </c:pt>
                <c:pt idx="6519">
                  <c:v>511132.65647150856</c:v>
                </c:pt>
                <c:pt idx="6520">
                  <c:v>511211.05105072208</c:v>
                </c:pt>
                <c:pt idx="6521">
                  <c:v>511289.44562993542</c:v>
                </c:pt>
                <c:pt idx="6522">
                  <c:v>511367.84020914882</c:v>
                </c:pt>
                <c:pt idx="6523">
                  <c:v>511446.23478836223</c:v>
                </c:pt>
                <c:pt idx="6524">
                  <c:v>511524.62936757575</c:v>
                </c:pt>
                <c:pt idx="6525">
                  <c:v>511603.02394678915</c:v>
                </c:pt>
                <c:pt idx="6526">
                  <c:v>511681.4185260025</c:v>
                </c:pt>
                <c:pt idx="6527">
                  <c:v>511759.81310521596</c:v>
                </c:pt>
                <c:pt idx="6528">
                  <c:v>511838.20768442942</c:v>
                </c:pt>
                <c:pt idx="6529">
                  <c:v>511916.60226364288</c:v>
                </c:pt>
                <c:pt idx="6530">
                  <c:v>511994.99684285617</c:v>
                </c:pt>
                <c:pt idx="6531">
                  <c:v>512073.39142206963</c:v>
                </c:pt>
                <c:pt idx="6532">
                  <c:v>512151.78600128304</c:v>
                </c:pt>
                <c:pt idx="6533">
                  <c:v>512230.18058049656</c:v>
                </c:pt>
                <c:pt idx="6534">
                  <c:v>512308.5751597099</c:v>
                </c:pt>
                <c:pt idx="6535">
                  <c:v>512386.9697389233</c:v>
                </c:pt>
                <c:pt idx="6536">
                  <c:v>512465.36431813671</c:v>
                </c:pt>
                <c:pt idx="6537">
                  <c:v>512543.75889735023</c:v>
                </c:pt>
                <c:pt idx="6538">
                  <c:v>512622.15347656357</c:v>
                </c:pt>
                <c:pt idx="6539">
                  <c:v>512700.54805577698</c:v>
                </c:pt>
                <c:pt idx="6540">
                  <c:v>512778.94263499038</c:v>
                </c:pt>
                <c:pt idx="6541">
                  <c:v>512857.3372142039</c:v>
                </c:pt>
                <c:pt idx="6542">
                  <c:v>512935.7317934173</c:v>
                </c:pt>
                <c:pt idx="6543">
                  <c:v>513014.12637263065</c:v>
                </c:pt>
                <c:pt idx="6544">
                  <c:v>513092.52095184411</c:v>
                </c:pt>
                <c:pt idx="6545">
                  <c:v>513170.91553105757</c:v>
                </c:pt>
                <c:pt idx="6546">
                  <c:v>513249.31011027104</c:v>
                </c:pt>
                <c:pt idx="6547">
                  <c:v>513327.70468948438</c:v>
                </c:pt>
                <c:pt idx="6548">
                  <c:v>513406.09926869778</c:v>
                </c:pt>
                <c:pt idx="6549">
                  <c:v>513484.4938479113</c:v>
                </c:pt>
                <c:pt idx="6550">
                  <c:v>513562.88842712471</c:v>
                </c:pt>
                <c:pt idx="6551">
                  <c:v>513641.28300633805</c:v>
                </c:pt>
                <c:pt idx="6552">
                  <c:v>513719.67758555146</c:v>
                </c:pt>
                <c:pt idx="6553">
                  <c:v>513798.07216476498</c:v>
                </c:pt>
                <c:pt idx="6554">
                  <c:v>513876.46674397838</c:v>
                </c:pt>
                <c:pt idx="6555">
                  <c:v>513954.86132319173</c:v>
                </c:pt>
                <c:pt idx="6556">
                  <c:v>514033.25590240513</c:v>
                </c:pt>
                <c:pt idx="6557">
                  <c:v>514111.65048161859</c:v>
                </c:pt>
                <c:pt idx="6558">
                  <c:v>514190.04506083205</c:v>
                </c:pt>
                <c:pt idx="6559">
                  <c:v>514268.43964004552</c:v>
                </c:pt>
                <c:pt idx="6560">
                  <c:v>514346.83421925886</c:v>
                </c:pt>
                <c:pt idx="6561">
                  <c:v>514425.22879847226</c:v>
                </c:pt>
                <c:pt idx="6562">
                  <c:v>514503.62337768578</c:v>
                </c:pt>
                <c:pt idx="6563">
                  <c:v>514582.01795689919</c:v>
                </c:pt>
                <c:pt idx="6564">
                  <c:v>514660.41253611253</c:v>
                </c:pt>
                <c:pt idx="6565">
                  <c:v>514738.80711532594</c:v>
                </c:pt>
                <c:pt idx="6566">
                  <c:v>514817.20169453946</c:v>
                </c:pt>
                <c:pt idx="6567">
                  <c:v>514895.59627375286</c:v>
                </c:pt>
                <c:pt idx="6568">
                  <c:v>514973.99085296621</c:v>
                </c:pt>
                <c:pt idx="6569">
                  <c:v>515052.38543217961</c:v>
                </c:pt>
                <c:pt idx="6570">
                  <c:v>515130.78001139313</c:v>
                </c:pt>
                <c:pt idx="6571">
                  <c:v>515209.17459060653</c:v>
                </c:pt>
                <c:pt idx="6572">
                  <c:v>515287.56916981988</c:v>
                </c:pt>
                <c:pt idx="6573">
                  <c:v>515365.96374903328</c:v>
                </c:pt>
                <c:pt idx="6574">
                  <c:v>515444.3583282468</c:v>
                </c:pt>
                <c:pt idx="6575">
                  <c:v>515522.75290746021</c:v>
                </c:pt>
                <c:pt idx="6576">
                  <c:v>515601.14748667367</c:v>
                </c:pt>
                <c:pt idx="6577">
                  <c:v>515679.54206588701</c:v>
                </c:pt>
                <c:pt idx="6578">
                  <c:v>515757.93664510048</c:v>
                </c:pt>
                <c:pt idx="6579">
                  <c:v>515836.33122431394</c:v>
                </c:pt>
                <c:pt idx="6580">
                  <c:v>515914.72580352734</c:v>
                </c:pt>
                <c:pt idx="6581">
                  <c:v>515993.12038274069</c:v>
                </c:pt>
                <c:pt idx="6582">
                  <c:v>516071.51496195409</c:v>
                </c:pt>
                <c:pt idx="6583">
                  <c:v>516149.90954116761</c:v>
                </c:pt>
                <c:pt idx="6584">
                  <c:v>516228.30412038101</c:v>
                </c:pt>
                <c:pt idx="6585">
                  <c:v>516306.69869959436</c:v>
                </c:pt>
                <c:pt idx="6586">
                  <c:v>516385.09327880776</c:v>
                </c:pt>
                <c:pt idx="6587">
                  <c:v>516463.48785802128</c:v>
                </c:pt>
                <c:pt idx="6588">
                  <c:v>516541.88243723469</c:v>
                </c:pt>
                <c:pt idx="6589">
                  <c:v>516620.27701644803</c:v>
                </c:pt>
                <c:pt idx="6590">
                  <c:v>516698.67159566149</c:v>
                </c:pt>
                <c:pt idx="6591">
                  <c:v>516777.06617487496</c:v>
                </c:pt>
                <c:pt idx="6592">
                  <c:v>516855.46075408842</c:v>
                </c:pt>
                <c:pt idx="6593">
                  <c:v>516933.85533330182</c:v>
                </c:pt>
                <c:pt idx="6594">
                  <c:v>517012.24991251517</c:v>
                </c:pt>
                <c:pt idx="6595">
                  <c:v>517090.64449172863</c:v>
                </c:pt>
                <c:pt idx="6596">
                  <c:v>517169.03907094209</c:v>
                </c:pt>
                <c:pt idx="6597">
                  <c:v>517247.43365015549</c:v>
                </c:pt>
                <c:pt idx="6598">
                  <c:v>517325.82822936884</c:v>
                </c:pt>
                <c:pt idx="6599">
                  <c:v>517404.22280858236</c:v>
                </c:pt>
                <c:pt idx="6600">
                  <c:v>517482.61738779576</c:v>
                </c:pt>
                <c:pt idx="6601">
                  <c:v>517561.01196700917</c:v>
                </c:pt>
                <c:pt idx="6602">
                  <c:v>517639.40654622251</c:v>
                </c:pt>
                <c:pt idx="6603">
                  <c:v>517717.80112543603</c:v>
                </c:pt>
                <c:pt idx="6604">
                  <c:v>517796.19570464944</c:v>
                </c:pt>
                <c:pt idx="6605">
                  <c:v>517874.59028386284</c:v>
                </c:pt>
                <c:pt idx="6606">
                  <c:v>517952.98486307618</c:v>
                </c:pt>
                <c:pt idx="6607">
                  <c:v>518031.37944228965</c:v>
                </c:pt>
                <c:pt idx="6608">
                  <c:v>518109.77402150311</c:v>
                </c:pt>
                <c:pt idx="6609">
                  <c:v>518188.16860071657</c:v>
                </c:pt>
                <c:pt idx="6610">
                  <c:v>518266.56317992997</c:v>
                </c:pt>
                <c:pt idx="6611">
                  <c:v>518344.95775914332</c:v>
                </c:pt>
                <c:pt idx="6612">
                  <c:v>518423.35233835684</c:v>
                </c:pt>
                <c:pt idx="6613">
                  <c:v>518501.74691757024</c:v>
                </c:pt>
                <c:pt idx="6614">
                  <c:v>518580.14149678365</c:v>
                </c:pt>
                <c:pt idx="6615">
                  <c:v>518658.53607599699</c:v>
                </c:pt>
                <c:pt idx="6616">
                  <c:v>518736.93065521051</c:v>
                </c:pt>
                <c:pt idx="6617">
                  <c:v>518815.32523442392</c:v>
                </c:pt>
                <c:pt idx="6618">
                  <c:v>518893.71981363732</c:v>
                </c:pt>
                <c:pt idx="6619">
                  <c:v>518972.11439285066</c:v>
                </c:pt>
                <c:pt idx="6620">
                  <c:v>519050.50897206418</c:v>
                </c:pt>
                <c:pt idx="6621">
                  <c:v>519128.90355127759</c:v>
                </c:pt>
                <c:pt idx="6622">
                  <c:v>519207.29813049105</c:v>
                </c:pt>
                <c:pt idx="6623">
                  <c:v>519285.69270970434</c:v>
                </c:pt>
                <c:pt idx="6624">
                  <c:v>519364.08728891786</c:v>
                </c:pt>
                <c:pt idx="6625">
                  <c:v>519442.48186813126</c:v>
                </c:pt>
                <c:pt idx="6626">
                  <c:v>519520.87644734472</c:v>
                </c:pt>
                <c:pt idx="6627">
                  <c:v>519599.27102655813</c:v>
                </c:pt>
                <c:pt idx="6628">
                  <c:v>519677.66560577153</c:v>
                </c:pt>
                <c:pt idx="6629">
                  <c:v>519756.06018498499</c:v>
                </c:pt>
                <c:pt idx="6630">
                  <c:v>519834.4547641984</c:v>
                </c:pt>
                <c:pt idx="6631">
                  <c:v>519912.8493434118</c:v>
                </c:pt>
                <c:pt idx="6632">
                  <c:v>519991.24392262514</c:v>
                </c:pt>
                <c:pt idx="6633">
                  <c:v>520069.63850183866</c:v>
                </c:pt>
                <c:pt idx="6634">
                  <c:v>520148.03308105207</c:v>
                </c:pt>
                <c:pt idx="6635">
                  <c:v>520226.42766026547</c:v>
                </c:pt>
                <c:pt idx="6636">
                  <c:v>520304.82223947882</c:v>
                </c:pt>
                <c:pt idx="6637">
                  <c:v>520383.21681869234</c:v>
                </c:pt>
                <c:pt idx="6638">
                  <c:v>520461.61139790574</c:v>
                </c:pt>
                <c:pt idx="6639">
                  <c:v>520540.0059771192</c:v>
                </c:pt>
                <c:pt idx="6640">
                  <c:v>520618.40055633255</c:v>
                </c:pt>
                <c:pt idx="6641">
                  <c:v>520696.79513554601</c:v>
                </c:pt>
                <c:pt idx="6642">
                  <c:v>520775.18971475947</c:v>
                </c:pt>
                <c:pt idx="6643">
                  <c:v>520853.58429397288</c:v>
                </c:pt>
                <c:pt idx="6644">
                  <c:v>520931.9788731864</c:v>
                </c:pt>
                <c:pt idx="6645">
                  <c:v>521010.37345239968</c:v>
                </c:pt>
                <c:pt idx="6646">
                  <c:v>521088.76803161314</c:v>
                </c:pt>
                <c:pt idx="6647">
                  <c:v>521167.16261082655</c:v>
                </c:pt>
                <c:pt idx="6648">
                  <c:v>521245.55719003995</c:v>
                </c:pt>
                <c:pt idx="6649">
                  <c:v>521323.95176925341</c:v>
                </c:pt>
                <c:pt idx="6650">
                  <c:v>521402.34634846682</c:v>
                </c:pt>
                <c:pt idx="6651">
                  <c:v>521480.74092768022</c:v>
                </c:pt>
                <c:pt idx="6652">
                  <c:v>521559.13550689368</c:v>
                </c:pt>
                <c:pt idx="6653">
                  <c:v>521637.53008610709</c:v>
                </c:pt>
                <c:pt idx="6654">
                  <c:v>521715.92466532049</c:v>
                </c:pt>
                <c:pt idx="6655">
                  <c:v>521794.31924453389</c:v>
                </c:pt>
                <c:pt idx="6656">
                  <c:v>521872.71382374736</c:v>
                </c:pt>
                <c:pt idx="6657">
                  <c:v>521951.1084029607</c:v>
                </c:pt>
                <c:pt idx="6658">
                  <c:v>522029.50298217416</c:v>
                </c:pt>
                <c:pt idx="6659">
                  <c:v>522107.89756138762</c:v>
                </c:pt>
                <c:pt idx="6660">
                  <c:v>522186.29214060103</c:v>
                </c:pt>
                <c:pt idx="6661">
                  <c:v>522264.68671981455</c:v>
                </c:pt>
                <c:pt idx="6662">
                  <c:v>522343.08129902789</c:v>
                </c:pt>
                <c:pt idx="6663">
                  <c:v>522421.4758782413</c:v>
                </c:pt>
                <c:pt idx="6664">
                  <c:v>522499.8704574547</c:v>
                </c:pt>
                <c:pt idx="6665">
                  <c:v>522578.26503666822</c:v>
                </c:pt>
                <c:pt idx="6666">
                  <c:v>522656.65961588157</c:v>
                </c:pt>
                <c:pt idx="6667">
                  <c:v>522735.05419509497</c:v>
                </c:pt>
                <c:pt idx="6668">
                  <c:v>522813.44877430837</c:v>
                </c:pt>
                <c:pt idx="6669">
                  <c:v>522891.84335352189</c:v>
                </c:pt>
                <c:pt idx="6670">
                  <c:v>522970.23793273524</c:v>
                </c:pt>
                <c:pt idx="6671">
                  <c:v>523048.63251194864</c:v>
                </c:pt>
                <c:pt idx="6672">
                  <c:v>523127.0270911621</c:v>
                </c:pt>
                <c:pt idx="6673">
                  <c:v>523205.42167037551</c:v>
                </c:pt>
                <c:pt idx="6674">
                  <c:v>523283.81624958891</c:v>
                </c:pt>
                <c:pt idx="6675">
                  <c:v>523362.21082880232</c:v>
                </c:pt>
                <c:pt idx="6676">
                  <c:v>523440.60540801578</c:v>
                </c:pt>
                <c:pt idx="6677">
                  <c:v>523518.99998722918</c:v>
                </c:pt>
                <c:pt idx="6678">
                  <c:v>523597.3945664427</c:v>
                </c:pt>
                <c:pt idx="6679">
                  <c:v>523675.78914565605</c:v>
                </c:pt>
                <c:pt idx="6680">
                  <c:v>523754.18372486945</c:v>
                </c:pt>
                <c:pt idx="6681">
                  <c:v>523832.57830408285</c:v>
                </c:pt>
                <c:pt idx="6682">
                  <c:v>523910.97288329637</c:v>
                </c:pt>
                <c:pt idx="6683">
                  <c:v>523989.36746250972</c:v>
                </c:pt>
                <c:pt idx="6684">
                  <c:v>524067.76204172312</c:v>
                </c:pt>
                <c:pt idx="6685">
                  <c:v>524146.15662093653</c:v>
                </c:pt>
                <c:pt idx="6686">
                  <c:v>524224.55120015005</c:v>
                </c:pt>
                <c:pt idx="6687">
                  <c:v>524302.94577936339</c:v>
                </c:pt>
                <c:pt idx="6688">
                  <c:v>524381.34035857685</c:v>
                </c:pt>
                <c:pt idx="6689">
                  <c:v>524459.7349377902</c:v>
                </c:pt>
                <c:pt idx="6690">
                  <c:v>524538.12951700378</c:v>
                </c:pt>
                <c:pt idx="6691">
                  <c:v>524616.52409621712</c:v>
                </c:pt>
                <c:pt idx="6692">
                  <c:v>524694.91867543047</c:v>
                </c:pt>
                <c:pt idx="6693">
                  <c:v>524773.31325464393</c:v>
                </c:pt>
                <c:pt idx="6694">
                  <c:v>524851.70783385739</c:v>
                </c:pt>
                <c:pt idx="6695">
                  <c:v>524930.10241307085</c:v>
                </c:pt>
                <c:pt idx="6696">
                  <c:v>525008.4969922842</c:v>
                </c:pt>
                <c:pt idx="6697">
                  <c:v>525086.89157149766</c:v>
                </c:pt>
                <c:pt idx="6698">
                  <c:v>525165.28615071101</c:v>
                </c:pt>
                <c:pt idx="6699">
                  <c:v>525243.68072992458</c:v>
                </c:pt>
                <c:pt idx="6700">
                  <c:v>525322.07530913781</c:v>
                </c:pt>
                <c:pt idx="6701">
                  <c:v>525400.46988835128</c:v>
                </c:pt>
                <c:pt idx="6702">
                  <c:v>525478.86446756474</c:v>
                </c:pt>
                <c:pt idx="6703">
                  <c:v>525557.2590467782</c:v>
                </c:pt>
                <c:pt idx="6704">
                  <c:v>525635.65362599154</c:v>
                </c:pt>
                <c:pt idx="6705">
                  <c:v>525714.04820520501</c:v>
                </c:pt>
                <c:pt idx="6706">
                  <c:v>525792.44278441835</c:v>
                </c:pt>
                <c:pt idx="6707">
                  <c:v>525870.83736363193</c:v>
                </c:pt>
                <c:pt idx="6708">
                  <c:v>525949.23194284528</c:v>
                </c:pt>
                <c:pt idx="6709">
                  <c:v>526027.62652205862</c:v>
                </c:pt>
                <c:pt idx="6710">
                  <c:v>526106.02110127208</c:v>
                </c:pt>
                <c:pt idx="6711">
                  <c:v>526184.41568048554</c:v>
                </c:pt>
                <c:pt idx="6712">
                  <c:v>526262.81025969901</c:v>
                </c:pt>
                <c:pt idx="6713">
                  <c:v>526341.20483891235</c:v>
                </c:pt>
                <c:pt idx="6714">
                  <c:v>526419.59941812581</c:v>
                </c:pt>
                <c:pt idx="6715">
                  <c:v>526497.99399733928</c:v>
                </c:pt>
                <c:pt idx="6716">
                  <c:v>526576.38857655274</c:v>
                </c:pt>
                <c:pt idx="6717">
                  <c:v>526654.78315576608</c:v>
                </c:pt>
                <c:pt idx="6718">
                  <c:v>526733.17773497943</c:v>
                </c:pt>
                <c:pt idx="6719">
                  <c:v>526811.57231419301</c:v>
                </c:pt>
                <c:pt idx="6720">
                  <c:v>526889.96689340635</c:v>
                </c:pt>
                <c:pt idx="6721">
                  <c:v>526968.3614726197</c:v>
                </c:pt>
                <c:pt idx="6722">
                  <c:v>527046.75605183316</c:v>
                </c:pt>
                <c:pt idx="6723">
                  <c:v>527125.1506310465</c:v>
                </c:pt>
                <c:pt idx="6724">
                  <c:v>527203.54521026008</c:v>
                </c:pt>
                <c:pt idx="6725">
                  <c:v>527281.93978947343</c:v>
                </c:pt>
                <c:pt idx="6726">
                  <c:v>527360.33436868677</c:v>
                </c:pt>
                <c:pt idx="6727">
                  <c:v>527438.72894790024</c:v>
                </c:pt>
                <c:pt idx="6728">
                  <c:v>527517.1235271137</c:v>
                </c:pt>
                <c:pt idx="6729">
                  <c:v>527595.51810632716</c:v>
                </c:pt>
                <c:pt idx="6730">
                  <c:v>527673.9126855405</c:v>
                </c:pt>
                <c:pt idx="6731">
                  <c:v>527752.30726475397</c:v>
                </c:pt>
                <c:pt idx="6732">
                  <c:v>527830.70184396743</c:v>
                </c:pt>
                <c:pt idx="6733">
                  <c:v>527909.09642318089</c:v>
                </c:pt>
                <c:pt idx="6734">
                  <c:v>527987.49100239424</c:v>
                </c:pt>
                <c:pt idx="6735">
                  <c:v>528065.88558160758</c:v>
                </c:pt>
                <c:pt idx="6736">
                  <c:v>528144.28016082116</c:v>
                </c:pt>
                <c:pt idx="6737">
                  <c:v>528222.6747400345</c:v>
                </c:pt>
                <c:pt idx="6738">
                  <c:v>528301.06931924785</c:v>
                </c:pt>
                <c:pt idx="6739">
                  <c:v>528379.46389846131</c:v>
                </c:pt>
                <c:pt idx="6740">
                  <c:v>528457.85847767477</c:v>
                </c:pt>
                <c:pt idx="6741">
                  <c:v>528536.25305688824</c:v>
                </c:pt>
                <c:pt idx="6742">
                  <c:v>528614.64763610158</c:v>
                </c:pt>
                <c:pt idx="6743">
                  <c:v>528693.04221531493</c:v>
                </c:pt>
                <c:pt idx="6744">
                  <c:v>528771.4367945285</c:v>
                </c:pt>
                <c:pt idx="6745">
                  <c:v>528849.83137374185</c:v>
                </c:pt>
                <c:pt idx="6746">
                  <c:v>528928.22595295531</c:v>
                </c:pt>
                <c:pt idx="6747">
                  <c:v>529006.62053216866</c:v>
                </c:pt>
                <c:pt idx="6748">
                  <c:v>529085.01511138212</c:v>
                </c:pt>
                <c:pt idx="6749">
                  <c:v>529163.40969059558</c:v>
                </c:pt>
                <c:pt idx="6750">
                  <c:v>529241.80426980904</c:v>
                </c:pt>
                <c:pt idx="6751">
                  <c:v>529320.19884902239</c:v>
                </c:pt>
                <c:pt idx="6752">
                  <c:v>529398.59342823573</c:v>
                </c:pt>
                <c:pt idx="6753">
                  <c:v>529476.98800744931</c:v>
                </c:pt>
                <c:pt idx="6754">
                  <c:v>529555.38258666266</c:v>
                </c:pt>
                <c:pt idx="6755">
                  <c:v>529633.777165876</c:v>
                </c:pt>
                <c:pt idx="6756">
                  <c:v>529712.17174508946</c:v>
                </c:pt>
                <c:pt idx="6757">
                  <c:v>529790.56632430293</c:v>
                </c:pt>
                <c:pt idx="6758">
                  <c:v>529868.96090351639</c:v>
                </c:pt>
                <c:pt idx="6759">
                  <c:v>529947.35548272973</c:v>
                </c:pt>
                <c:pt idx="6760">
                  <c:v>530025.7500619432</c:v>
                </c:pt>
                <c:pt idx="6761">
                  <c:v>530104.14464115666</c:v>
                </c:pt>
                <c:pt idx="6762">
                  <c:v>530182.53922037012</c:v>
                </c:pt>
                <c:pt idx="6763">
                  <c:v>530260.93379958346</c:v>
                </c:pt>
                <c:pt idx="6764">
                  <c:v>530339.32837879681</c:v>
                </c:pt>
                <c:pt idx="6765">
                  <c:v>530417.72295801027</c:v>
                </c:pt>
                <c:pt idx="6766">
                  <c:v>530496.11753722373</c:v>
                </c:pt>
                <c:pt idx="6767">
                  <c:v>530574.5121164372</c:v>
                </c:pt>
                <c:pt idx="6768">
                  <c:v>530652.90669565054</c:v>
                </c:pt>
                <c:pt idx="6769">
                  <c:v>530731.30127486389</c:v>
                </c:pt>
                <c:pt idx="6770">
                  <c:v>530809.69585407746</c:v>
                </c:pt>
                <c:pt idx="6771">
                  <c:v>530888.09043329081</c:v>
                </c:pt>
                <c:pt idx="6772">
                  <c:v>530966.48501250416</c:v>
                </c:pt>
                <c:pt idx="6773">
                  <c:v>531044.87959171762</c:v>
                </c:pt>
                <c:pt idx="6774">
                  <c:v>531123.27417093108</c:v>
                </c:pt>
                <c:pt idx="6775">
                  <c:v>531201.66875014454</c:v>
                </c:pt>
                <c:pt idx="6776">
                  <c:v>531280.06332935789</c:v>
                </c:pt>
                <c:pt idx="6777">
                  <c:v>531358.45790857135</c:v>
                </c:pt>
                <c:pt idx="6778">
                  <c:v>531436.85248778481</c:v>
                </c:pt>
                <c:pt idx="6779">
                  <c:v>531515.24706699827</c:v>
                </c:pt>
                <c:pt idx="6780">
                  <c:v>531593.64164621162</c:v>
                </c:pt>
                <c:pt idx="6781">
                  <c:v>531672.03622542496</c:v>
                </c:pt>
                <c:pt idx="6782">
                  <c:v>531750.43080463854</c:v>
                </c:pt>
                <c:pt idx="6783">
                  <c:v>531828.82538385189</c:v>
                </c:pt>
                <c:pt idx="6784">
                  <c:v>531907.21996306535</c:v>
                </c:pt>
                <c:pt idx="6785">
                  <c:v>531985.61454227869</c:v>
                </c:pt>
                <c:pt idx="6786">
                  <c:v>532064.00912149216</c:v>
                </c:pt>
                <c:pt idx="6787">
                  <c:v>532142.40370070562</c:v>
                </c:pt>
                <c:pt idx="6788">
                  <c:v>532220.79827991896</c:v>
                </c:pt>
                <c:pt idx="6789">
                  <c:v>532299.19285913231</c:v>
                </c:pt>
                <c:pt idx="6790">
                  <c:v>532377.58743834589</c:v>
                </c:pt>
                <c:pt idx="6791">
                  <c:v>532455.98201755923</c:v>
                </c:pt>
                <c:pt idx="6792">
                  <c:v>532534.37659677269</c:v>
                </c:pt>
                <c:pt idx="6793">
                  <c:v>532612.77117598604</c:v>
                </c:pt>
                <c:pt idx="6794">
                  <c:v>532691.1657551995</c:v>
                </c:pt>
                <c:pt idx="6795">
                  <c:v>532769.56033441296</c:v>
                </c:pt>
                <c:pt idx="6796">
                  <c:v>532847.95491362642</c:v>
                </c:pt>
                <c:pt idx="6797">
                  <c:v>532926.34949283977</c:v>
                </c:pt>
                <c:pt idx="6798">
                  <c:v>533004.74407205312</c:v>
                </c:pt>
                <c:pt idx="6799">
                  <c:v>533083.13865126669</c:v>
                </c:pt>
                <c:pt idx="6800">
                  <c:v>533161.53323048004</c:v>
                </c:pt>
                <c:pt idx="6801">
                  <c:v>533239.9278096935</c:v>
                </c:pt>
                <c:pt idx="6802">
                  <c:v>533318.32238890685</c:v>
                </c:pt>
                <c:pt idx="6803">
                  <c:v>533396.71696812031</c:v>
                </c:pt>
                <c:pt idx="6804">
                  <c:v>533475.11154733377</c:v>
                </c:pt>
                <c:pt idx="6805">
                  <c:v>533553.50612654712</c:v>
                </c:pt>
                <c:pt idx="6806">
                  <c:v>533631.90070576046</c:v>
                </c:pt>
                <c:pt idx="6807">
                  <c:v>533710.29528497404</c:v>
                </c:pt>
                <c:pt idx="6808">
                  <c:v>533788.68986418738</c:v>
                </c:pt>
                <c:pt idx="6809">
                  <c:v>533867.08444340085</c:v>
                </c:pt>
                <c:pt idx="6810">
                  <c:v>533945.47902261419</c:v>
                </c:pt>
                <c:pt idx="6811">
                  <c:v>534023.87360182765</c:v>
                </c:pt>
                <c:pt idx="6812">
                  <c:v>534102.26818104112</c:v>
                </c:pt>
                <c:pt idx="6813">
                  <c:v>534180.66276025458</c:v>
                </c:pt>
                <c:pt idx="6814">
                  <c:v>534259.05733946792</c:v>
                </c:pt>
                <c:pt idx="6815">
                  <c:v>534337.45191868138</c:v>
                </c:pt>
                <c:pt idx="6816">
                  <c:v>534415.84649789485</c:v>
                </c:pt>
                <c:pt idx="6817">
                  <c:v>534494.24107710819</c:v>
                </c:pt>
                <c:pt idx="6818">
                  <c:v>534572.63565632165</c:v>
                </c:pt>
                <c:pt idx="6819">
                  <c:v>534651.030235535</c:v>
                </c:pt>
                <c:pt idx="6820">
                  <c:v>534729.42481474846</c:v>
                </c:pt>
                <c:pt idx="6821">
                  <c:v>534807.81939396192</c:v>
                </c:pt>
                <c:pt idx="6822">
                  <c:v>534886.21397317539</c:v>
                </c:pt>
                <c:pt idx="6823">
                  <c:v>534964.60855238861</c:v>
                </c:pt>
                <c:pt idx="6824">
                  <c:v>535043.00313160219</c:v>
                </c:pt>
                <c:pt idx="6825">
                  <c:v>535121.39771081554</c:v>
                </c:pt>
                <c:pt idx="6826">
                  <c:v>535199.792290029</c:v>
                </c:pt>
                <c:pt idx="6827">
                  <c:v>535278.18686924234</c:v>
                </c:pt>
                <c:pt idx="6828">
                  <c:v>535356.58144845581</c:v>
                </c:pt>
                <c:pt idx="6829">
                  <c:v>535434.97602766927</c:v>
                </c:pt>
                <c:pt idx="6830">
                  <c:v>535513.37060688273</c:v>
                </c:pt>
                <c:pt idx="6831">
                  <c:v>535591.76518609619</c:v>
                </c:pt>
                <c:pt idx="6832">
                  <c:v>535670.15976530954</c:v>
                </c:pt>
                <c:pt idx="6833">
                  <c:v>535748.554344523</c:v>
                </c:pt>
                <c:pt idx="6834">
                  <c:v>535826.94892373635</c:v>
                </c:pt>
                <c:pt idx="6835">
                  <c:v>535905.34350294981</c:v>
                </c:pt>
                <c:pt idx="6836">
                  <c:v>535983.73808216327</c:v>
                </c:pt>
                <c:pt idx="6837">
                  <c:v>536062.13266137661</c:v>
                </c:pt>
                <c:pt idx="6838">
                  <c:v>536140.52724059008</c:v>
                </c:pt>
                <c:pt idx="6839">
                  <c:v>536218.92181980354</c:v>
                </c:pt>
                <c:pt idx="6840">
                  <c:v>536297.31639901688</c:v>
                </c:pt>
                <c:pt idx="6841">
                  <c:v>536375.71097823035</c:v>
                </c:pt>
                <c:pt idx="6842">
                  <c:v>536454.10555744381</c:v>
                </c:pt>
                <c:pt idx="6843">
                  <c:v>536532.50013665715</c:v>
                </c:pt>
                <c:pt idx="6844">
                  <c:v>536610.8947158705</c:v>
                </c:pt>
                <c:pt idx="6845">
                  <c:v>536689.28929508396</c:v>
                </c:pt>
                <c:pt idx="6846">
                  <c:v>536767.68387429742</c:v>
                </c:pt>
                <c:pt idx="6847">
                  <c:v>536846.07845351088</c:v>
                </c:pt>
                <c:pt idx="6848">
                  <c:v>536924.47303272435</c:v>
                </c:pt>
                <c:pt idx="6849">
                  <c:v>537002.86761193769</c:v>
                </c:pt>
                <c:pt idx="6850">
                  <c:v>537081.26219115115</c:v>
                </c:pt>
                <c:pt idx="6851">
                  <c:v>537159.6567703645</c:v>
                </c:pt>
                <c:pt idx="6852">
                  <c:v>537238.05134957808</c:v>
                </c:pt>
                <c:pt idx="6853">
                  <c:v>537316.44592879142</c:v>
                </c:pt>
                <c:pt idx="6854">
                  <c:v>537394.84050800477</c:v>
                </c:pt>
                <c:pt idx="6855">
                  <c:v>537473.23508721823</c:v>
                </c:pt>
                <c:pt idx="6856">
                  <c:v>537551.62966643169</c:v>
                </c:pt>
                <c:pt idx="6857">
                  <c:v>537630.02424564504</c:v>
                </c:pt>
                <c:pt idx="6858">
                  <c:v>537708.4188248585</c:v>
                </c:pt>
                <c:pt idx="6859">
                  <c:v>537786.81340407196</c:v>
                </c:pt>
                <c:pt idx="6860">
                  <c:v>537865.20798328531</c:v>
                </c:pt>
                <c:pt idx="6861">
                  <c:v>537943.60256249877</c:v>
                </c:pt>
                <c:pt idx="6862">
                  <c:v>538021.99714171223</c:v>
                </c:pt>
                <c:pt idx="6863">
                  <c:v>538100.39172092557</c:v>
                </c:pt>
                <c:pt idx="6864">
                  <c:v>538178.78630013904</c:v>
                </c:pt>
                <c:pt idx="6865">
                  <c:v>538257.1808793525</c:v>
                </c:pt>
                <c:pt idx="6866">
                  <c:v>538335.57545856584</c:v>
                </c:pt>
                <c:pt idx="6867">
                  <c:v>538413.97003777931</c:v>
                </c:pt>
                <c:pt idx="6868">
                  <c:v>538492.36461699265</c:v>
                </c:pt>
                <c:pt idx="6869">
                  <c:v>538570.75919620623</c:v>
                </c:pt>
                <c:pt idx="6870">
                  <c:v>538649.15377541957</c:v>
                </c:pt>
                <c:pt idx="6871">
                  <c:v>538727.54835463292</c:v>
                </c:pt>
                <c:pt idx="6872">
                  <c:v>538805.94293384638</c:v>
                </c:pt>
                <c:pt idx="6873">
                  <c:v>538884.33751305984</c:v>
                </c:pt>
                <c:pt idx="6874">
                  <c:v>538962.73209227319</c:v>
                </c:pt>
                <c:pt idx="6875">
                  <c:v>539041.12667148665</c:v>
                </c:pt>
                <c:pt idx="6876">
                  <c:v>539119.52125070011</c:v>
                </c:pt>
                <c:pt idx="6877">
                  <c:v>539197.91582991357</c:v>
                </c:pt>
                <c:pt idx="6878">
                  <c:v>539276.31040912692</c:v>
                </c:pt>
                <c:pt idx="6879">
                  <c:v>539354.70498834038</c:v>
                </c:pt>
                <c:pt idx="6880">
                  <c:v>539433.09956755373</c:v>
                </c:pt>
                <c:pt idx="6881">
                  <c:v>539511.49414676731</c:v>
                </c:pt>
                <c:pt idx="6882">
                  <c:v>539589.88872598065</c:v>
                </c:pt>
                <c:pt idx="6883">
                  <c:v>539668.283305194</c:v>
                </c:pt>
                <c:pt idx="6884">
                  <c:v>539746.67788440746</c:v>
                </c:pt>
                <c:pt idx="6885">
                  <c:v>539825.0724636208</c:v>
                </c:pt>
                <c:pt idx="6886">
                  <c:v>539903.46704283438</c:v>
                </c:pt>
                <c:pt idx="6887">
                  <c:v>539981.86162204773</c:v>
                </c:pt>
                <c:pt idx="6888">
                  <c:v>540060.25620126107</c:v>
                </c:pt>
                <c:pt idx="6889">
                  <c:v>540138.65078047453</c:v>
                </c:pt>
                <c:pt idx="6890">
                  <c:v>540217.045359688</c:v>
                </c:pt>
                <c:pt idx="6891">
                  <c:v>540295.43993890134</c:v>
                </c:pt>
                <c:pt idx="6892">
                  <c:v>540373.8345181148</c:v>
                </c:pt>
                <c:pt idx="6893">
                  <c:v>540452.22909732827</c:v>
                </c:pt>
                <c:pt idx="6894">
                  <c:v>540530.62367654173</c:v>
                </c:pt>
                <c:pt idx="6895">
                  <c:v>540609.01825575507</c:v>
                </c:pt>
                <c:pt idx="6896">
                  <c:v>540687.41283496853</c:v>
                </c:pt>
                <c:pt idx="6897">
                  <c:v>540765.80741418188</c:v>
                </c:pt>
                <c:pt idx="6898">
                  <c:v>540844.20199339546</c:v>
                </c:pt>
                <c:pt idx="6899">
                  <c:v>540922.5965726088</c:v>
                </c:pt>
                <c:pt idx="6900">
                  <c:v>541000.99115182215</c:v>
                </c:pt>
                <c:pt idx="6901">
                  <c:v>541079.38573103561</c:v>
                </c:pt>
                <c:pt idx="6902">
                  <c:v>541157.78031024907</c:v>
                </c:pt>
                <c:pt idx="6903">
                  <c:v>541236.17488946253</c:v>
                </c:pt>
                <c:pt idx="6904">
                  <c:v>541314.56946867588</c:v>
                </c:pt>
                <c:pt idx="6905">
                  <c:v>541392.96404788923</c:v>
                </c:pt>
                <c:pt idx="6906">
                  <c:v>541471.3586271028</c:v>
                </c:pt>
                <c:pt idx="6907">
                  <c:v>541549.75320631615</c:v>
                </c:pt>
                <c:pt idx="6908">
                  <c:v>541628.14778552949</c:v>
                </c:pt>
                <c:pt idx="6909">
                  <c:v>541706.54236474296</c:v>
                </c:pt>
                <c:pt idx="6910">
                  <c:v>541784.93694395642</c:v>
                </c:pt>
                <c:pt idx="6911">
                  <c:v>541863.33152316988</c:v>
                </c:pt>
                <c:pt idx="6912">
                  <c:v>541941.72610238323</c:v>
                </c:pt>
                <c:pt idx="6913">
                  <c:v>542020.12068159669</c:v>
                </c:pt>
                <c:pt idx="6914">
                  <c:v>542098.51526081003</c:v>
                </c:pt>
                <c:pt idx="6915">
                  <c:v>542176.90984002361</c:v>
                </c:pt>
                <c:pt idx="6916">
                  <c:v>542255.30441923696</c:v>
                </c:pt>
                <c:pt idx="6917">
                  <c:v>542333.6989984503</c:v>
                </c:pt>
                <c:pt idx="6918">
                  <c:v>542412.09357766376</c:v>
                </c:pt>
                <c:pt idx="6919">
                  <c:v>542490.48815687723</c:v>
                </c:pt>
                <c:pt idx="6920">
                  <c:v>542568.88273609069</c:v>
                </c:pt>
                <c:pt idx="6921">
                  <c:v>542647.27731530403</c:v>
                </c:pt>
                <c:pt idx="6922">
                  <c:v>542725.67189451749</c:v>
                </c:pt>
                <c:pt idx="6923">
                  <c:v>542804.06647373096</c:v>
                </c:pt>
                <c:pt idx="6924">
                  <c:v>542882.46105294442</c:v>
                </c:pt>
                <c:pt idx="6925">
                  <c:v>542960.85563215765</c:v>
                </c:pt>
                <c:pt idx="6926">
                  <c:v>543039.25021137111</c:v>
                </c:pt>
                <c:pt idx="6927">
                  <c:v>543117.64479058457</c:v>
                </c:pt>
                <c:pt idx="6928">
                  <c:v>543196.03936979803</c:v>
                </c:pt>
                <c:pt idx="6929">
                  <c:v>543274.43394901138</c:v>
                </c:pt>
                <c:pt idx="6930">
                  <c:v>543352.82852822484</c:v>
                </c:pt>
                <c:pt idx="6931">
                  <c:v>543431.2231074383</c:v>
                </c:pt>
                <c:pt idx="6932">
                  <c:v>543509.61768665176</c:v>
                </c:pt>
                <c:pt idx="6933">
                  <c:v>543588.01226586511</c:v>
                </c:pt>
                <c:pt idx="6934">
                  <c:v>543666.40684507845</c:v>
                </c:pt>
                <c:pt idx="6935">
                  <c:v>543744.80142429192</c:v>
                </c:pt>
                <c:pt idx="6936">
                  <c:v>543823.19600350538</c:v>
                </c:pt>
                <c:pt idx="6937">
                  <c:v>543901.59058271884</c:v>
                </c:pt>
                <c:pt idx="6938">
                  <c:v>543979.98516193219</c:v>
                </c:pt>
                <c:pt idx="6939">
                  <c:v>544058.37974114565</c:v>
                </c:pt>
                <c:pt idx="6940">
                  <c:v>544136.77432035911</c:v>
                </c:pt>
                <c:pt idx="6941">
                  <c:v>544215.16889957257</c:v>
                </c:pt>
                <c:pt idx="6942">
                  <c:v>544293.56347878592</c:v>
                </c:pt>
                <c:pt idx="6943">
                  <c:v>544371.95805799926</c:v>
                </c:pt>
                <c:pt idx="6944">
                  <c:v>544450.35263721284</c:v>
                </c:pt>
                <c:pt idx="6945">
                  <c:v>544528.74721642619</c:v>
                </c:pt>
                <c:pt idx="6946">
                  <c:v>544607.14179563953</c:v>
                </c:pt>
                <c:pt idx="6947">
                  <c:v>544685.53637485299</c:v>
                </c:pt>
                <c:pt idx="6948">
                  <c:v>544763.93095406645</c:v>
                </c:pt>
                <c:pt idx="6949">
                  <c:v>544842.32553327992</c:v>
                </c:pt>
                <c:pt idx="6950">
                  <c:v>544920.72011249326</c:v>
                </c:pt>
                <c:pt idx="6951">
                  <c:v>544999.11469170661</c:v>
                </c:pt>
                <c:pt idx="6952">
                  <c:v>545077.50927092019</c:v>
                </c:pt>
                <c:pt idx="6953">
                  <c:v>545155.90385013353</c:v>
                </c:pt>
                <c:pt idx="6954">
                  <c:v>545234.29842934699</c:v>
                </c:pt>
                <c:pt idx="6955">
                  <c:v>545312.69300856034</c:v>
                </c:pt>
                <c:pt idx="6956">
                  <c:v>545391.0875877738</c:v>
                </c:pt>
                <c:pt idx="6957">
                  <c:v>545469.48216698726</c:v>
                </c:pt>
                <c:pt idx="6958">
                  <c:v>545547.87674620072</c:v>
                </c:pt>
                <c:pt idx="6959">
                  <c:v>545626.27132541407</c:v>
                </c:pt>
                <c:pt idx="6960">
                  <c:v>545704.66590462741</c:v>
                </c:pt>
                <c:pt idx="6961">
                  <c:v>545783.06048384099</c:v>
                </c:pt>
                <c:pt idx="6962">
                  <c:v>545861.45506305434</c:v>
                </c:pt>
                <c:pt idx="6963">
                  <c:v>545939.84964226768</c:v>
                </c:pt>
                <c:pt idx="6964">
                  <c:v>546018.24422148115</c:v>
                </c:pt>
                <c:pt idx="6965">
                  <c:v>546096.63880069461</c:v>
                </c:pt>
                <c:pt idx="6966">
                  <c:v>546175.03337990807</c:v>
                </c:pt>
                <c:pt idx="6967">
                  <c:v>546253.42795912153</c:v>
                </c:pt>
                <c:pt idx="6968">
                  <c:v>546331.82253833476</c:v>
                </c:pt>
                <c:pt idx="6969">
                  <c:v>546410.21711754834</c:v>
                </c:pt>
                <c:pt idx="6970">
                  <c:v>546488.61169676168</c:v>
                </c:pt>
                <c:pt idx="6971">
                  <c:v>546567.00627597515</c:v>
                </c:pt>
                <c:pt idx="6972">
                  <c:v>546645.40085518849</c:v>
                </c:pt>
                <c:pt idx="6973">
                  <c:v>546723.79543440195</c:v>
                </c:pt>
                <c:pt idx="6974">
                  <c:v>546802.19001361541</c:v>
                </c:pt>
                <c:pt idx="6975">
                  <c:v>546880.58459282888</c:v>
                </c:pt>
                <c:pt idx="6976">
                  <c:v>546958.97917204222</c:v>
                </c:pt>
                <c:pt idx="6977">
                  <c:v>547037.37375125568</c:v>
                </c:pt>
                <c:pt idx="6978">
                  <c:v>547115.76833046915</c:v>
                </c:pt>
                <c:pt idx="6979">
                  <c:v>547194.16290968249</c:v>
                </c:pt>
                <c:pt idx="6980">
                  <c:v>547272.55748889584</c:v>
                </c:pt>
                <c:pt idx="6981">
                  <c:v>547350.95206810941</c:v>
                </c:pt>
                <c:pt idx="6982">
                  <c:v>547429.34664732276</c:v>
                </c:pt>
                <c:pt idx="6983">
                  <c:v>547507.74122653622</c:v>
                </c:pt>
                <c:pt idx="6984">
                  <c:v>547586.13580574968</c:v>
                </c:pt>
                <c:pt idx="6985">
                  <c:v>547664.53038496303</c:v>
                </c:pt>
                <c:pt idx="6986">
                  <c:v>547742.92496417649</c:v>
                </c:pt>
                <c:pt idx="6987">
                  <c:v>547821.31954338995</c:v>
                </c:pt>
                <c:pt idx="6988">
                  <c:v>547899.7141226033</c:v>
                </c:pt>
                <c:pt idx="6989">
                  <c:v>547978.10870181664</c:v>
                </c:pt>
                <c:pt idx="6990">
                  <c:v>548056.50328103011</c:v>
                </c:pt>
                <c:pt idx="6991">
                  <c:v>548134.89786024357</c:v>
                </c:pt>
                <c:pt idx="6992">
                  <c:v>548213.29243945703</c:v>
                </c:pt>
                <c:pt idx="6993">
                  <c:v>548291.68701867037</c:v>
                </c:pt>
                <c:pt idx="6994">
                  <c:v>548370.08159788384</c:v>
                </c:pt>
                <c:pt idx="6995">
                  <c:v>548448.4761770973</c:v>
                </c:pt>
                <c:pt idx="6996">
                  <c:v>548526.87075631064</c:v>
                </c:pt>
                <c:pt idx="6997">
                  <c:v>548605.26533552399</c:v>
                </c:pt>
                <c:pt idx="6998">
                  <c:v>548683.65991473757</c:v>
                </c:pt>
                <c:pt idx="6999">
                  <c:v>548762.05449395091</c:v>
                </c:pt>
                <c:pt idx="7000">
                  <c:v>548840.44907316437</c:v>
                </c:pt>
                <c:pt idx="7001">
                  <c:v>548918.84365237784</c:v>
                </c:pt>
                <c:pt idx="7002">
                  <c:v>548997.23823159118</c:v>
                </c:pt>
                <c:pt idx="7003">
                  <c:v>549075.63281080464</c:v>
                </c:pt>
                <c:pt idx="7004">
                  <c:v>549154.02739001811</c:v>
                </c:pt>
                <c:pt idx="7005">
                  <c:v>549232.42196923145</c:v>
                </c:pt>
                <c:pt idx="7006">
                  <c:v>549310.81654844491</c:v>
                </c:pt>
                <c:pt idx="7007">
                  <c:v>549389.21112765837</c:v>
                </c:pt>
                <c:pt idx="7008">
                  <c:v>549467.60570687172</c:v>
                </c:pt>
                <c:pt idx="7009">
                  <c:v>549546.00028608518</c:v>
                </c:pt>
                <c:pt idx="7010">
                  <c:v>549624.39486529853</c:v>
                </c:pt>
                <c:pt idx="7011">
                  <c:v>549702.78944451199</c:v>
                </c:pt>
                <c:pt idx="7012">
                  <c:v>549781.18402372545</c:v>
                </c:pt>
                <c:pt idx="7013">
                  <c:v>549859.5786029388</c:v>
                </c:pt>
                <c:pt idx="7014">
                  <c:v>549937.97318215214</c:v>
                </c:pt>
                <c:pt idx="7015">
                  <c:v>550016.36776136572</c:v>
                </c:pt>
                <c:pt idx="7016">
                  <c:v>550094.76234057907</c:v>
                </c:pt>
                <c:pt idx="7017">
                  <c:v>550173.15691979253</c:v>
                </c:pt>
                <c:pt idx="7018">
                  <c:v>550251.55149900599</c:v>
                </c:pt>
                <c:pt idx="7019">
                  <c:v>550329.94607821933</c:v>
                </c:pt>
                <c:pt idx="7020">
                  <c:v>550408.3406574328</c:v>
                </c:pt>
                <c:pt idx="7021">
                  <c:v>550486.73523664626</c:v>
                </c:pt>
                <c:pt idx="7022">
                  <c:v>550565.12981585972</c:v>
                </c:pt>
                <c:pt idx="7023">
                  <c:v>550643.52439507307</c:v>
                </c:pt>
                <c:pt idx="7024">
                  <c:v>550721.91897428653</c:v>
                </c:pt>
                <c:pt idx="7025">
                  <c:v>550800.31355349987</c:v>
                </c:pt>
                <c:pt idx="7026">
                  <c:v>550878.70813271333</c:v>
                </c:pt>
                <c:pt idx="7027">
                  <c:v>550957.1027119268</c:v>
                </c:pt>
                <c:pt idx="7028">
                  <c:v>551035.49729114014</c:v>
                </c:pt>
                <c:pt idx="7029">
                  <c:v>551113.8918703536</c:v>
                </c:pt>
                <c:pt idx="7030">
                  <c:v>551192.28644956695</c:v>
                </c:pt>
                <c:pt idx="7031">
                  <c:v>551270.68102878041</c:v>
                </c:pt>
                <c:pt idx="7032">
                  <c:v>551349.07560799387</c:v>
                </c:pt>
                <c:pt idx="7033">
                  <c:v>551427.47018720722</c:v>
                </c:pt>
                <c:pt idx="7034">
                  <c:v>551505.86476642068</c:v>
                </c:pt>
                <c:pt idx="7035">
                  <c:v>551584.25934563414</c:v>
                </c:pt>
                <c:pt idx="7036">
                  <c:v>551662.65392484749</c:v>
                </c:pt>
                <c:pt idx="7037">
                  <c:v>551741.04850406095</c:v>
                </c:pt>
                <c:pt idx="7038">
                  <c:v>551819.44308327441</c:v>
                </c:pt>
                <c:pt idx="7039">
                  <c:v>551897.83766248787</c:v>
                </c:pt>
                <c:pt idx="7040">
                  <c:v>551976.23224170122</c:v>
                </c:pt>
                <c:pt idx="7041">
                  <c:v>552054.62682091468</c:v>
                </c:pt>
                <c:pt idx="7042">
                  <c:v>552133.02140012803</c:v>
                </c:pt>
                <c:pt idx="7043">
                  <c:v>552211.4159793416</c:v>
                </c:pt>
                <c:pt idx="7044">
                  <c:v>552289.81055855495</c:v>
                </c:pt>
                <c:pt idx="7045">
                  <c:v>552368.20513776829</c:v>
                </c:pt>
                <c:pt idx="7046">
                  <c:v>552446.59971698176</c:v>
                </c:pt>
                <c:pt idx="7047">
                  <c:v>552524.99429619522</c:v>
                </c:pt>
                <c:pt idx="7048">
                  <c:v>552603.38887540856</c:v>
                </c:pt>
                <c:pt idx="7049">
                  <c:v>552681.78345462203</c:v>
                </c:pt>
                <c:pt idx="7050">
                  <c:v>552760.17803383537</c:v>
                </c:pt>
                <c:pt idx="7051">
                  <c:v>552838.57261304883</c:v>
                </c:pt>
                <c:pt idx="7052">
                  <c:v>552916.96719226229</c:v>
                </c:pt>
                <c:pt idx="7053">
                  <c:v>552995.36177147564</c:v>
                </c:pt>
                <c:pt idx="7054">
                  <c:v>553073.7563506891</c:v>
                </c:pt>
                <c:pt idx="7055">
                  <c:v>553152.15092990256</c:v>
                </c:pt>
                <c:pt idx="7056">
                  <c:v>553230.54550911603</c:v>
                </c:pt>
                <c:pt idx="7057">
                  <c:v>553308.94008832937</c:v>
                </c:pt>
                <c:pt idx="7058">
                  <c:v>553387.33466754283</c:v>
                </c:pt>
                <c:pt idx="7059">
                  <c:v>553465.72924675618</c:v>
                </c:pt>
                <c:pt idx="7060">
                  <c:v>553544.12382596976</c:v>
                </c:pt>
                <c:pt idx="7061">
                  <c:v>553622.5184051831</c:v>
                </c:pt>
                <c:pt idx="7062">
                  <c:v>553700.91298439645</c:v>
                </c:pt>
                <c:pt idx="7063">
                  <c:v>553779.30756360991</c:v>
                </c:pt>
                <c:pt idx="7064">
                  <c:v>553857.70214282337</c:v>
                </c:pt>
                <c:pt idx="7065">
                  <c:v>553936.09672203672</c:v>
                </c:pt>
                <c:pt idx="7066">
                  <c:v>554014.49130125018</c:v>
                </c:pt>
                <c:pt idx="7067">
                  <c:v>554092.88588046364</c:v>
                </c:pt>
                <c:pt idx="7068">
                  <c:v>554171.2804596771</c:v>
                </c:pt>
                <c:pt idx="7069">
                  <c:v>554249.67503889056</c:v>
                </c:pt>
                <c:pt idx="7070">
                  <c:v>554328.06961810379</c:v>
                </c:pt>
                <c:pt idx="7071">
                  <c:v>554406.46419731725</c:v>
                </c:pt>
                <c:pt idx="7072">
                  <c:v>554484.85877653072</c:v>
                </c:pt>
                <c:pt idx="7073">
                  <c:v>554563.25335574418</c:v>
                </c:pt>
                <c:pt idx="7074">
                  <c:v>554641.64793495752</c:v>
                </c:pt>
                <c:pt idx="7075">
                  <c:v>554720.04251417099</c:v>
                </c:pt>
                <c:pt idx="7076">
                  <c:v>554798.43709338433</c:v>
                </c:pt>
                <c:pt idx="7077">
                  <c:v>554876.83167259791</c:v>
                </c:pt>
                <c:pt idx="7078">
                  <c:v>554955.22625181125</c:v>
                </c:pt>
                <c:pt idx="7079">
                  <c:v>555033.6208310246</c:v>
                </c:pt>
                <c:pt idx="7080">
                  <c:v>555112.01541023806</c:v>
                </c:pt>
                <c:pt idx="7081">
                  <c:v>555190.40998945152</c:v>
                </c:pt>
                <c:pt idx="7082">
                  <c:v>555268.80456866487</c:v>
                </c:pt>
                <c:pt idx="7083">
                  <c:v>555347.19914787833</c:v>
                </c:pt>
                <c:pt idx="7084">
                  <c:v>555425.59372709179</c:v>
                </c:pt>
                <c:pt idx="7085">
                  <c:v>555503.98830630525</c:v>
                </c:pt>
                <c:pt idx="7086">
                  <c:v>555582.38288551872</c:v>
                </c:pt>
                <c:pt idx="7087">
                  <c:v>555660.77746473206</c:v>
                </c:pt>
                <c:pt idx="7088">
                  <c:v>555739.17204394541</c:v>
                </c:pt>
                <c:pt idx="7089">
                  <c:v>555817.56662315899</c:v>
                </c:pt>
                <c:pt idx="7090">
                  <c:v>555895.96120237233</c:v>
                </c:pt>
                <c:pt idx="7091">
                  <c:v>555974.35578158568</c:v>
                </c:pt>
                <c:pt idx="7092">
                  <c:v>556052.75036079914</c:v>
                </c:pt>
                <c:pt idx="7093">
                  <c:v>556131.14494001248</c:v>
                </c:pt>
                <c:pt idx="7094">
                  <c:v>556209.53951922583</c:v>
                </c:pt>
                <c:pt idx="7095">
                  <c:v>556287.93409843917</c:v>
                </c:pt>
                <c:pt idx="7096">
                  <c:v>556366.32867765264</c:v>
                </c:pt>
                <c:pt idx="7097">
                  <c:v>556444.72325686598</c:v>
                </c:pt>
                <c:pt idx="7098">
                  <c:v>556523.11783607933</c:v>
                </c:pt>
                <c:pt idx="7099">
                  <c:v>556601.51241529267</c:v>
                </c:pt>
                <c:pt idx="7100">
                  <c:v>556679.90699450602</c:v>
                </c:pt>
                <c:pt idx="7101">
                  <c:v>556758.30157371936</c:v>
                </c:pt>
                <c:pt idx="7102">
                  <c:v>556836.69615293271</c:v>
                </c:pt>
                <c:pt idx="7103">
                  <c:v>556915.09073214617</c:v>
                </c:pt>
                <c:pt idx="7104">
                  <c:v>556993.48531135952</c:v>
                </c:pt>
                <c:pt idx="7105">
                  <c:v>557071.87989057286</c:v>
                </c:pt>
                <c:pt idx="7106">
                  <c:v>557150.27446978621</c:v>
                </c:pt>
                <c:pt idx="7107">
                  <c:v>557228.66904899955</c:v>
                </c:pt>
                <c:pt idx="7108">
                  <c:v>557307.0636282129</c:v>
                </c:pt>
                <c:pt idx="7109">
                  <c:v>557385.45820742624</c:v>
                </c:pt>
                <c:pt idx="7110">
                  <c:v>557463.85278663959</c:v>
                </c:pt>
                <c:pt idx="7111">
                  <c:v>557542.24736585305</c:v>
                </c:pt>
                <c:pt idx="7112">
                  <c:v>557620.6419450664</c:v>
                </c:pt>
                <c:pt idx="7113">
                  <c:v>557699.03652427974</c:v>
                </c:pt>
                <c:pt idx="7114">
                  <c:v>557777.43110349309</c:v>
                </c:pt>
                <c:pt idx="7115">
                  <c:v>557855.82568270643</c:v>
                </c:pt>
                <c:pt idx="7116">
                  <c:v>557934.22026191978</c:v>
                </c:pt>
                <c:pt idx="7117">
                  <c:v>558012.61484113312</c:v>
                </c:pt>
                <c:pt idx="7118">
                  <c:v>558091.00942034647</c:v>
                </c:pt>
                <c:pt idx="7119">
                  <c:v>558169.40399955993</c:v>
                </c:pt>
                <c:pt idx="7120">
                  <c:v>558247.79857877328</c:v>
                </c:pt>
                <c:pt idx="7121">
                  <c:v>558326.19315798662</c:v>
                </c:pt>
                <c:pt idx="7122">
                  <c:v>558404.58773719997</c:v>
                </c:pt>
                <c:pt idx="7123">
                  <c:v>558482.98231641331</c:v>
                </c:pt>
                <c:pt idx="7124">
                  <c:v>558561.37689562666</c:v>
                </c:pt>
                <c:pt idx="7125">
                  <c:v>558639.77147484</c:v>
                </c:pt>
                <c:pt idx="7126">
                  <c:v>558718.16605405335</c:v>
                </c:pt>
                <c:pt idx="7127">
                  <c:v>558796.56063326681</c:v>
                </c:pt>
                <c:pt idx="7128">
                  <c:v>558874.95521248016</c:v>
                </c:pt>
                <c:pt idx="7129">
                  <c:v>558953.3497916935</c:v>
                </c:pt>
                <c:pt idx="7130">
                  <c:v>559031.74437090685</c:v>
                </c:pt>
                <c:pt idx="7131">
                  <c:v>559110.13895012019</c:v>
                </c:pt>
                <c:pt idx="7132">
                  <c:v>559188.53352933354</c:v>
                </c:pt>
                <c:pt idx="7133">
                  <c:v>559266.92810854688</c:v>
                </c:pt>
                <c:pt idx="7134">
                  <c:v>559345.32268776023</c:v>
                </c:pt>
                <c:pt idx="7135">
                  <c:v>559423.71726697369</c:v>
                </c:pt>
                <c:pt idx="7136">
                  <c:v>559502.11184618704</c:v>
                </c:pt>
                <c:pt idx="7137">
                  <c:v>559580.50642540038</c:v>
                </c:pt>
                <c:pt idx="7138">
                  <c:v>559658.90100461373</c:v>
                </c:pt>
                <c:pt idx="7139">
                  <c:v>559737.29558382707</c:v>
                </c:pt>
                <c:pt idx="7140">
                  <c:v>559815.69016304042</c:v>
                </c:pt>
                <c:pt idx="7141">
                  <c:v>559894.08474225376</c:v>
                </c:pt>
                <c:pt idx="7142">
                  <c:v>559972.47932146711</c:v>
                </c:pt>
                <c:pt idx="7143">
                  <c:v>560050.87390068045</c:v>
                </c:pt>
                <c:pt idx="7144">
                  <c:v>560129.26847989392</c:v>
                </c:pt>
                <c:pt idx="7145">
                  <c:v>560207.66305910726</c:v>
                </c:pt>
                <c:pt idx="7146">
                  <c:v>560286.05763832061</c:v>
                </c:pt>
                <c:pt idx="7147">
                  <c:v>560364.45221753395</c:v>
                </c:pt>
                <c:pt idx="7148">
                  <c:v>560442.8467967473</c:v>
                </c:pt>
                <c:pt idx="7149">
                  <c:v>560521.24137596064</c:v>
                </c:pt>
                <c:pt idx="7150">
                  <c:v>560599.63595517399</c:v>
                </c:pt>
                <c:pt idx="7151">
                  <c:v>560678.03053438733</c:v>
                </c:pt>
                <c:pt idx="7152">
                  <c:v>560756.4251136008</c:v>
                </c:pt>
                <c:pt idx="7153">
                  <c:v>560834.81969281414</c:v>
                </c:pt>
                <c:pt idx="7154">
                  <c:v>560913.21427202749</c:v>
                </c:pt>
                <c:pt idx="7155">
                  <c:v>560991.60885124083</c:v>
                </c:pt>
                <c:pt idx="7156">
                  <c:v>561070.00343045418</c:v>
                </c:pt>
                <c:pt idx="7157">
                  <c:v>561148.39800966752</c:v>
                </c:pt>
                <c:pt idx="7158">
                  <c:v>561226.79258888087</c:v>
                </c:pt>
                <c:pt idx="7159">
                  <c:v>561305.18716809421</c:v>
                </c:pt>
                <c:pt idx="7160">
                  <c:v>561383.58174730756</c:v>
                </c:pt>
                <c:pt idx="7161">
                  <c:v>561461.97632652102</c:v>
                </c:pt>
                <c:pt idx="7162">
                  <c:v>561540.37090573437</c:v>
                </c:pt>
                <c:pt idx="7163">
                  <c:v>561618.76548494771</c:v>
                </c:pt>
                <c:pt idx="7164">
                  <c:v>561697.16006416106</c:v>
                </c:pt>
                <c:pt idx="7165">
                  <c:v>561775.5546433744</c:v>
                </c:pt>
                <c:pt idx="7166">
                  <c:v>561853.94922258775</c:v>
                </c:pt>
                <c:pt idx="7167">
                  <c:v>561932.34380180109</c:v>
                </c:pt>
                <c:pt idx="7168">
                  <c:v>562010.73838101444</c:v>
                </c:pt>
                <c:pt idx="7169">
                  <c:v>562089.1329602279</c:v>
                </c:pt>
                <c:pt idx="7170">
                  <c:v>562167.52753944125</c:v>
                </c:pt>
                <c:pt idx="7171">
                  <c:v>562245.92211865459</c:v>
                </c:pt>
                <c:pt idx="7172">
                  <c:v>562324.31669786794</c:v>
                </c:pt>
                <c:pt idx="7173">
                  <c:v>562402.71127708128</c:v>
                </c:pt>
                <c:pt idx="7174">
                  <c:v>562481.10585629463</c:v>
                </c:pt>
                <c:pt idx="7175">
                  <c:v>562559.50043550797</c:v>
                </c:pt>
                <c:pt idx="7176">
                  <c:v>562637.89501472132</c:v>
                </c:pt>
                <c:pt idx="7177">
                  <c:v>562716.28959393466</c:v>
                </c:pt>
                <c:pt idx="7178">
                  <c:v>562794.68417314813</c:v>
                </c:pt>
                <c:pt idx="7179">
                  <c:v>562873.07875236147</c:v>
                </c:pt>
                <c:pt idx="7180">
                  <c:v>562951.47333157482</c:v>
                </c:pt>
                <c:pt idx="7181">
                  <c:v>563029.86791078816</c:v>
                </c:pt>
                <c:pt idx="7182">
                  <c:v>563108.26249000151</c:v>
                </c:pt>
                <c:pt idx="7183">
                  <c:v>563186.65706921485</c:v>
                </c:pt>
                <c:pt idx="7184">
                  <c:v>563265.0516484282</c:v>
                </c:pt>
                <c:pt idx="7185">
                  <c:v>563343.44622764154</c:v>
                </c:pt>
                <c:pt idx="7186">
                  <c:v>563421.84080685501</c:v>
                </c:pt>
                <c:pt idx="7187">
                  <c:v>563500.23538606835</c:v>
                </c:pt>
                <c:pt idx="7188">
                  <c:v>563578.6299652817</c:v>
                </c:pt>
                <c:pt idx="7189">
                  <c:v>563657.02454449504</c:v>
                </c:pt>
                <c:pt idx="7190">
                  <c:v>563735.41912370839</c:v>
                </c:pt>
                <c:pt idx="7191">
                  <c:v>563813.81370292173</c:v>
                </c:pt>
                <c:pt idx="7192">
                  <c:v>563892.20828213508</c:v>
                </c:pt>
                <c:pt idx="7193">
                  <c:v>563970.60286134842</c:v>
                </c:pt>
                <c:pt idx="7194">
                  <c:v>564048.99744056177</c:v>
                </c:pt>
                <c:pt idx="7195">
                  <c:v>564127.39201977523</c:v>
                </c:pt>
                <c:pt idx="7196">
                  <c:v>564205.78659898858</c:v>
                </c:pt>
                <c:pt idx="7197">
                  <c:v>564284.18117820192</c:v>
                </c:pt>
                <c:pt idx="7198">
                  <c:v>564362.57575741527</c:v>
                </c:pt>
                <c:pt idx="7199">
                  <c:v>564440.97033662861</c:v>
                </c:pt>
                <c:pt idx="7200">
                  <c:v>564519.36491584196</c:v>
                </c:pt>
                <c:pt idx="7201">
                  <c:v>564597.7594950553</c:v>
                </c:pt>
                <c:pt idx="7202">
                  <c:v>564676.15407426865</c:v>
                </c:pt>
                <c:pt idx="7203">
                  <c:v>564754.54865348211</c:v>
                </c:pt>
                <c:pt idx="7204">
                  <c:v>564832.94323269546</c:v>
                </c:pt>
                <c:pt idx="7205">
                  <c:v>564911.3378119088</c:v>
                </c:pt>
                <c:pt idx="7206">
                  <c:v>564989.73239112215</c:v>
                </c:pt>
                <c:pt idx="7207">
                  <c:v>565068.12697033549</c:v>
                </c:pt>
                <c:pt idx="7208">
                  <c:v>565146.52154954884</c:v>
                </c:pt>
                <c:pt idx="7209">
                  <c:v>565224.91612876218</c:v>
                </c:pt>
                <c:pt idx="7210">
                  <c:v>565303.31070797553</c:v>
                </c:pt>
                <c:pt idx="7211">
                  <c:v>565381.70528718887</c:v>
                </c:pt>
                <c:pt idx="7212">
                  <c:v>565460.09986640234</c:v>
                </c:pt>
                <c:pt idx="7213">
                  <c:v>565538.49444561568</c:v>
                </c:pt>
                <c:pt idx="7214">
                  <c:v>565616.88902482903</c:v>
                </c:pt>
                <c:pt idx="7215">
                  <c:v>565695.28360404237</c:v>
                </c:pt>
                <c:pt idx="7216">
                  <c:v>565773.67818325572</c:v>
                </c:pt>
                <c:pt idx="7217">
                  <c:v>565852.07276246906</c:v>
                </c:pt>
                <c:pt idx="7218">
                  <c:v>565930.46734168241</c:v>
                </c:pt>
                <c:pt idx="7219">
                  <c:v>566008.86192089587</c:v>
                </c:pt>
                <c:pt idx="7220">
                  <c:v>566087.25650010922</c:v>
                </c:pt>
                <c:pt idx="7221">
                  <c:v>566165.65107932256</c:v>
                </c:pt>
                <c:pt idx="7222">
                  <c:v>566244.04565853591</c:v>
                </c:pt>
                <c:pt idx="7223">
                  <c:v>566322.44023774925</c:v>
                </c:pt>
                <c:pt idx="7224">
                  <c:v>566400.8348169626</c:v>
                </c:pt>
                <c:pt idx="7225">
                  <c:v>566479.22939617594</c:v>
                </c:pt>
                <c:pt idx="7226">
                  <c:v>566557.62397538929</c:v>
                </c:pt>
                <c:pt idx="7227">
                  <c:v>566636.01855460275</c:v>
                </c:pt>
                <c:pt idx="7228">
                  <c:v>566714.4131338161</c:v>
                </c:pt>
                <c:pt idx="7229">
                  <c:v>566792.80771302944</c:v>
                </c:pt>
                <c:pt idx="7230">
                  <c:v>566871.20229224279</c:v>
                </c:pt>
                <c:pt idx="7231">
                  <c:v>566949.59687145613</c:v>
                </c:pt>
                <c:pt idx="7232">
                  <c:v>567027.99145066948</c:v>
                </c:pt>
                <c:pt idx="7233">
                  <c:v>567106.38602988282</c:v>
                </c:pt>
                <c:pt idx="7234">
                  <c:v>567184.78060909617</c:v>
                </c:pt>
                <c:pt idx="7235">
                  <c:v>567263.17518830963</c:v>
                </c:pt>
                <c:pt idx="7236">
                  <c:v>567341.56976752297</c:v>
                </c:pt>
                <c:pt idx="7237">
                  <c:v>567419.96434673632</c:v>
                </c:pt>
                <c:pt idx="7238">
                  <c:v>567498.35892594967</c:v>
                </c:pt>
                <c:pt idx="7239">
                  <c:v>567576.75350516301</c:v>
                </c:pt>
                <c:pt idx="7240">
                  <c:v>567655.14808437636</c:v>
                </c:pt>
                <c:pt idx="7241">
                  <c:v>567733.5426635897</c:v>
                </c:pt>
                <c:pt idx="7242">
                  <c:v>567811.93724280305</c:v>
                </c:pt>
                <c:pt idx="7243">
                  <c:v>567890.33182201651</c:v>
                </c:pt>
                <c:pt idx="7244">
                  <c:v>567968.72640122985</c:v>
                </c:pt>
                <c:pt idx="7245">
                  <c:v>568047.1209804432</c:v>
                </c:pt>
                <c:pt idx="7246">
                  <c:v>568125.51555965655</c:v>
                </c:pt>
                <c:pt idx="7247">
                  <c:v>568203.91013886989</c:v>
                </c:pt>
                <c:pt idx="7248">
                  <c:v>568282.30471808324</c:v>
                </c:pt>
                <c:pt idx="7249">
                  <c:v>568360.69929729658</c:v>
                </c:pt>
                <c:pt idx="7250">
                  <c:v>568439.09387651004</c:v>
                </c:pt>
                <c:pt idx="7251">
                  <c:v>568517.48845572339</c:v>
                </c:pt>
                <c:pt idx="7252">
                  <c:v>568595.88303493673</c:v>
                </c:pt>
                <c:pt idx="7253">
                  <c:v>568674.27761415008</c:v>
                </c:pt>
                <c:pt idx="7254">
                  <c:v>568752.67219336343</c:v>
                </c:pt>
                <c:pt idx="7255">
                  <c:v>568831.06677257677</c:v>
                </c:pt>
                <c:pt idx="7256">
                  <c:v>568909.46135179012</c:v>
                </c:pt>
                <c:pt idx="7257">
                  <c:v>568987.85593100346</c:v>
                </c:pt>
                <c:pt idx="7258">
                  <c:v>569066.25051021692</c:v>
                </c:pt>
                <c:pt idx="7259">
                  <c:v>569144.64508943027</c:v>
                </c:pt>
                <c:pt idx="7260">
                  <c:v>569223.03966864361</c:v>
                </c:pt>
                <c:pt idx="7261">
                  <c:v>569301.43424785696</c:v>
                </c:pt>
                <c:pt idx="7262">
                  <c:v>569379.82882707031</c:v>
                </c:pt>
                <c:pt idx="7263">
                  <c:v>569458.22340628365</c:v>
                </c:pt>
                <c:pt idx="7264">
                  <c:v>569536.617985497</c:v>
                </c:pt>
                <c:pt idx="7265">
                  <c:v>569615.01256471034</c:v>
                </c:pt>
                <c:pt idx="7266">
                  <c:v>569693.4071439238</c:v>
                </c:pt>
                <c:pt idx="7267">
                  <c:v>569771.80172313715</c:v>
                </c:pt>
                <c:pt idx="7268">
                  <c:v>569850.19630235049</c:v>
                </c:pt>
                <c:pt idx="7269">
                  <c:v>569928.59088156384</c:v>
                </c:pt>
                <c:pt idx="7270">
                  <c:v>570006.98546077718</c:v>
                </c:pt>
                <c:pt idx="7271">
                  <c:v>570085.38003999053</c:v>
                </c:pt>
                <c:pt idx="7272">
                  <c:v>570163.77461920388</c:v>
                </c:pt>
                <c:pt idx="7273">
                  <c:v>570242.16919841734</c:v>
                </c:pt>
                <c:pt idx="7274">
                  <c:v>570320.56377763068</c:v>
                </c:pt>
                <c:pt idx="7275">
                  <c:v>570398.95835684403</c:v>
                </c:pt>
                <c:pt idx="7276">
                  <c:v>570477.35293605737</c:v>
                </c:pt>
                <c:pt idx="7277">
                  <c:v>570555.74751527072</c:v>
                </c:pt>
                <c:pt idx="7278">
                  <c:v>570634.14209448406</c:v>
                </c:pt>
                <c:pt idx="7279">
                  <c:v>570712.53667369741</c:v>
                </c:pt>
                <c:pt idx="7280">
                  <c:v>570790.93125291076</c:v>
                </c:pt>
                <c:pt idx="7281">
                  <c:v>570869.32583212422</c:v>
                </c:pt>
                <c:pt idx="7282">
                  <c:v>570947.72041133756</c:v>
                </c:pt>
                <c:pt idx="7283">
                  <c:v>571026.11499055091</c:v>
                </c:pt>
                <c:pt idx="7284">
                  <c:v>571104.50956976425</c:v>
                </c:pt>
                <c:pt idx="7285">
                  <c:v>571182.9041489776</c:v>
                </c:pt>
                <c:pt idx="7286">
                  <c:v>571261.29872819094</c:v>
                </c:pt>
                <c:pt idx="7287">
                  <c:v>571339.69330740429</c:v>
                </c:pt>
                <c:pt idx="7288">
                  <c:v>571418.08788661764</c:v>
                </c:pt>
                <c:pt idx="7289">
                  <c:v>571496.4824658311</c:v>
                </c:pt>
                <c:pt idx="7290">
                  <c:v>571574.87704504444</c:v>
                </c:pt>
                <c:pt idx="7291">
                  <c:v>571653.27162425779</c:v>
                </c:pt>
                <c:pt idx="7292">
                  <c:v>571731.66620347113</c:v>
                </c:pt>
                <c:pt idx="7293">
                  <c:v>571810.06078268448</c:v>
                </c:pt>
                <c:pt idx="7294">
                  <c:v>571888.45536189782</c:v>
                </c:pt>
                <c:pt idx="7295">
                  <c:v>571966.84994111117</c:v>
                </c:pt>
                <c:pt idx="7296">
                  <c:v>572045.24452032452</c:v>
                </c:pt>
                <c:pt idx="7297">
                  <c:v>572123.63909953798</c:v>
                </c:pt>
                <c:pt idx="7298">
                  <c:v>572202.03367875132</c:v>
                </c:pt>
                <c:pt idx="7299">
                  <c:v>572280.42825796467</c:v>
                </c:pt>
                <c:pt idx="7300">
                  <c:v>572358.82283717801</c:v>
                </c:pt>
                <c:pt idx="7301">
                  <c:v>572437.21741639136</c:v>
                </c:pt>
                <c:pt idx="7302">
                  <c:v>572515.6119956047</c:v>
                </c:pt>
                <c:pt idx="7303">
                  <c:v>572594.00657481805</c:v>
                </c:pt>
                <c:pt idx="7304">
                  <c:v>572672.40115403151</c:v>
                </c:pt>
                <c:pt idx="7305">
                  <c:v>572750.79573324486</c:v>
                </c:pt>
                <c:pt idx="7306">
                  <c:v>572829.1903124582</c:v>
                </c:pt>
                <c:pt idx="7307">
                  <c:v>572907.58489167155</c:v>
                </c:pt>
                <c:pt idx="7308">
                  <c:v>572985.97947088489</c:v>
                </c:pt>
                <c:pt idx="7309">
                  <c:v>573064.37405009824</c:v>
                </c:pt>
                <c:pt idx="7310">
                  <c:v>573142.76862931158</c:v>
                </c:pt>
                <c:pt idx="7311">
                  <c:v>573221.16320852493</c:v>
                </c:pt>
                <c:pt idx="7312">
                  <c:v>573299.55778773839</c:v>
                </c:pt>
                <c:pt idx="7313">
                  <c:v>573377.95236695174</c:v>
                </c:pt>
                <c:pt idx="7314">
                  <c:v>573456.34694616508</c:v>
                </c:pt>
                <c:pt idx="7315">
                  <c:v>573534.74152537843</c:v>
                </c:pt>
                <c:pt idx="7316">
                  <c:v>573613.13610459177</c:v>
                </c:pt>
                <c:pt idx="7317">
                  <c:v>573691.53068380512</c:v>
                </c:pt>
                <c:pt idx="7318">
                  <c:v>573769.92526301846</c:v>
                </c:pt>
                <c:pt idx="7319">
                  <c:v>573848.31984223181</c:v>
                </c:pt>
                <c:pt idx="7320">
                  <c:v>573926.71442144527</c:v>
                </c:pt>
                <c:pt idx="7321">
                  <c:v>574005.10900065862</c:v>
                </c:pt>
                <c:pt idx="7322">
                  <c:v>574083.50357987196</c:v>
                </c:pt>
                <c:pt idx="7323">
                  <c:v>574161.89815908531</c:v>
                </c:pt>
                <c:pt idx="7324">
                  <c:v>574240.29273829865</c:v>
                </c:pt>
                <c:pt idx="7325">
                  <c:v>574318.687317512</c:v>
                </c:pt>
                <c:pt idx="7326">
                  <c:v>574397.08189672534</c:v>
                </c:pt>
                <c:pt idx="7327">
                  <c:v>574475.47647593869</c:v>
                </c:pt>
                <c:pt idx="7328">
                  <c:v>574553.87105515215</c:v>
                </c:pt>
                <c:pt idx="7329">
                  <c:v>574632.2656343655</c:v>
                </c:pt>
                <c:pt idx="7330">
                  <c:v>574710.66021357884</c:v>
                </c:pt>
                <c:pt idx="7331">
                  <c:v>574789.05479279219</c:v>
                </c:pt>
                <c:pt idx="7332">
                  <c:v>574867.44937200553</c:v>
                </c:pt>
                <c:pt idx="7333">
                  <c:v>574945.84395121888</c:v>
                </c:pt>
                <c:pt idx="7334">
                  <c:v>575024.23853043222</c:v>
                </c:pt>
                <c:pt idx="7335">
                  <c:v>575102.63310964557</c:v>
                </c:pt>
                <c:pt idx="7336">
                  <c:v>575181.02768885903</c:v>
                </c:pt>
                <c:pt idx="7337">
                  <c:v>575259.42226807238</c:v>
                </c:pt>
                <c:pt idx="7338">
                  <c:v>575337.81684728572</c:v>
                </c:pt>
                <c:pt idx="7339">
                  <c:v>575416.21142649907</c:v>
                </c:pt>
                <c:pt idx="7340">
                  <c:v>575494.60600571241</c:v>
                </c:pt>
                <c:pt idx="7341">
                  <c:v>575573.00058492576</c:v>
                </c:pt>
                <c:pt idx="7342">
                  <c:v>575651.3951641391</c:v>
                </c:pt>
                <c:pt idx="7343">
                  <c:v>575729.78974335245</c:v>
                </c:pt>
                <c:pt idx="7344">
                  <c:v>575808.18432256591</c:v>
                </c:pt>
                <c:pt idx="7345">
                  <c:v>575886.57890177926</c:v>
                </c:pt>
                <c:pt idx="7346">
                  <c:v>575964.9734809926</c:v>
                </c:pt>
                <c:pt idx="7347">
                  <c:v>576043.36806020595</c:v>
                </c:pt>
                <c:pt idx="7348">
                  <c:v>576121.76263941929</c:v>
                </c:pt>
                <c:pt idx="7349">
                  <c:v>576200.15721863264</c:v>
                </c:pt>
                <c:pt idx="7350">
                  <c:v>576278.55179784598</c:v>
                </c:pt>
                <c:pt idx="7351">
                  <c:v>576356.94637705933</c:v>
                </c:pt>
                <c:pt idx="7352">
                  <c:v>576435.34095627267</c:v>
                </c:pt>
                <c:pt idx="7353">
                  <c:v>576513.73553548614</c:v>
                </c:pt>
                <c:pt idx="7354">
                  <c:v>576592.13011469948</c:v>
                </c:pt>
                <c:pt idx="7355">
                  <c:v>576670.52469391283</c:v>
                </c:pt>
                <c:pt idx="7356">
                  <c:v>576748.91927312617</c:v>
                </c:pt>
                <c:pt idx="7357">
                  <c:v>576827.31385233952</c:v>
                </c:pt>
                <c:pt idx="7358">
                  <c:v>576905.70843155286</c:v>
                </c:pt>
                <c:pt idx="7359">
                  <c:v>576984.10301076621</c:v>
                </c:pt>
                <c:pt idx="7360">
                  <c:v>577062.49758997955</c:v>
                </c:pt>
                <c:pt idx="7361">
                  <c:v>577140.89216919302</c:v>
                </c:pt>
                <c:pt idx="7362">
                  <c:v>577219.28674840636</c:v>
                </c:pt>
                <c:pt idx="7363">
                  <c:v>577297.68132761971</c:v>
                </c:pt>
                <c:pt idx="7364">
                  <c:v>577376.07590683305</c:v>
                </c:pt>
                <c:pt idx="7365">
                  <c:v>577454.4704860464</c:v>
                </c:pt>
                <c:pt idx="7366">
                  <c:v>577532.86506525974</c:v>
                </c:pt>
                <c:pt idx="7367">
                  <c:v>577611.25964447309</c:v>
                </c:pt>
                <c:pt idx="7368">
                  <c:v>577689.65422368643</c:v>
                </c:pt>
                <c:pt idx="7369">
                  <c:v>577768.04880289978</c:v>
                </c:pt>
                <c:pt idx="7370">
                  <c:v>577846.44338211324</c:v>
                </c:pt>
                <c:pt idx="7371">
                  <c:v>577924.83796132659</c:v>
                </c:pt>
                <c:pt idx="7372">
                  <c:v>578003.23254053993</c:v>
                </c:pt>
                <c:pt idx="7373">
                  <c:v>578081.62711975328</c:v>
                </c:pt>
                <c:pt idx="7374">
                  <c:v>578160.02169896662</c:v>
                </c:pt>
                <c:pt idx="7375">
                  <c:v>578238.41627817997</c:v>
                </c:pt>
                <c:pt idx="7376">
                  <c:v>578316.81085739331</c:v>
                </c:pt>
                <c:pt idx="7377">
                  <c:v>578395.20543660666</c:v>
                </c:pt>
                <c:pt idx="7378">
                  <c:v>578473.60001582012</c:v>
                </c:pt>
                <c:pt idx="7379">
                  <c:v>578551.99459503347</c:v>
                </c:pt>
                <c:pt idx="7380">
                  <c:v>578630.38917424681</c:v>
                </c:pt>
                <c:pt idx="7381">
                  <c:v>578708.78375346016</c:v>
                </c:pt>
                <c:pt idx="7382">
                  <c:v>578787.1783326735</c:v>
                </c:pt>
                <c:pt idx="7383">
                  <c:v>578865.57291188685</c:v>
                </c:pt>
                <c:pt idx="7384">
                  <c:v>578943.96749110019</c:v>
                </c:pt>
                <c:pt idx="7385">
                  <c:v>579022.36207031354</c:v>
                </c:pt>
                <c:pt idx="7386">
                  <c:v>579100.75664952688</c:v>
                </c:pt>
                <c:pt idx="7387">
                  <c:v>579179.15122874035</c:v>
                </c:pt>
                <c:pt idx="7388">
                  <c:v>579257.54580795369</c:v>
                </c:pt>
                <c:pt idx="7389">
                  <c:v>579335.94038716704</c:v>
                </c:pt>
                <c:pt idx="7390">
                  <c:v>579414.33496638038</c:v>
                </c:pt>
                <c:pt idx="7391">
                  <c:v>579492.72954559373</c:v>
                </c:pt>
                <c:pt idx="7392">
                  <c:v>579571.12412480707</c:v>
                </c:pt>
                <c:pt idx="7393">
                  <c:v>579649.51870402042</c:v>
                </c:pt>
                <c:pt idx="7394">
                  <c:v>579727.91328323376</c:v>
                </c:pt>
                <c:pt idx="7395">
                  <c:v>579806.30786244711</c:v>
                </c:pt>
                <c:pt idx="7396">
                  <c:v>579884.70244166057</c:v>
                </c:pt>
                <c:pt idx="7397">
                  <c:v>579963.09702087392</c:v>
                </c:pt>
                <c:pt idx="7398">
                  <c:v>580041.49160008726</c:v>
                </c:pt>
                <c:pt idx="7399">
                  <c:v>580119.88617930061</c:v>
                </c:pt>
                <c:pt idx="7400">
                  <c:v>580198.28075851395</c:v>
                </c:pt>
                <c:pt idx="7401">
                  <c:v>580276.6753377273</c:v>
                </c:pt>
                <c:pt idx="7402">
                  <c:v>580355.06991694064</c:v>
                </c:pt>
                <c:pt idx="7403">
                  <c:v>580433.46449615399</c:v>
                </c:pt>
                <c:pt idx="7404">
                  <c:v>580511.85907536745</c:v>
                </c:pt>
                <c:pt idx="7405">
                  <c:v>580590.2536545808</c:v>
                </c:pt>
                <c:pt idx="7406">
                  <c:v>580668.64823379414</c:v>
                </c:pt>
                <c:pt idx="7407">
                  <c:v>580747.04281300749</c:v>
                </c:pt>
                <c:pt idx="7408">
                  <c:v>580825.43739222083</c:v>
                </c:pt>
                <c:pt idx="7409">
                  <c:v>580903.83197143418</c:v>
                </c:pt>
                <c:pt idx="7410">
                  <c:v>580982.22655064752</c:v>
                </c:pt>
                <c:pt idx="7411">
                  <c:v>581060.62112986087</c:v>
                </c:pt>
                <c:pt idx="7412">
                  <c:v>581139.01570907421</c:v>
                </c:pt>
                <c:pt idx="7413">
                  <c:v>581217.41028828768</c:v>
                </c:pt>
                <c:pt idx="7414">
                  <c:v>581295.80486750102</c:v>
                </c:pt>
                <c:pt idx="7415">
                  <c:v>581374.19944671437</c:v>
                </c:pt>
                <c:pt idx="7416">
                  <c:v>581452.59402592771</c:v>
                </c:pt>
                <c:pt idx="7417">
                  <c:v>581530.98860514106</c:v>
                </c:pt>
                <c:pt idx="7418">
                  <c:v>581609.3831843544</c:v>
                </c:pt>
                <c:pt idx="7419">
                  <c:v>581687.77776356775</c:v>
                </c:pt>
                <c:pt idx="7420">
                  <c:v>581766.17234278121</c:v>
                </c:pt>
                <c:pt idx="7421">
                  <c:v>581844.56692199456</c:v>
                </c:pt>
                <c:pt idx="7422">
                  <c:v>581922.9615012079</c:v>
                </c:pt>
                <c:pt idx="7423">
                  <c:v>582001.35608042125</c:v>
                </c:pt>
                <c:pt idx="7424">
                  <c:v>582079.75065963459</c:v>
                </c:pt>
                <c:pt idx="7425">
                  <c:v>582158.14523884794</c:v>
                </c:pt>
                <c:pt idx="7426">
                  <c:v>582236.53981806128</c:v>
                </c:pt>
                <c:pt idx="7427">
                  <c:v>582314.93439727463</c:v>
                </c:pt>
                <c:pt idx="7428">
                  <c:v>582393.32897648809</c:v>
                </c:pt>
                <c:pt idx="7429">
                  <c:v>582471.72355570144</c:v>
                </c:pt>
                <c:pt idx="7430">
                  <c:v>582550.11813491478</c:v>
                </c:pt>
                <c:pt idx="7431">
                  <c:v>582628.51271412813</c:v>
                </c:pt>
                <c:pt idx="7432">
                  <c:v>582706.90729334147</c:v>
                </c:pt>
                <c:pt idx="7433">
                  <c:v>582785.30187255482</c:v>
                </c:pt>
                <c:pt idx="7434">
                  <c:v>582863.69645176816</c:v>
                </c:pt>
                <c:pt idx="7435">
                  <c:v>582942.09103098151</c:v>
                </c:pt>
                <c:pt idx="7436">
                  <c:v>583020.48561019497</c:v>
                </c:pt>
                <c:pt idx="7437">
                  <c:v>583098.88018940832</c:v>
                </c:pt>
                <c:pt idx="7438">
                  <c:v>583177.27476862166</c:v>
                </c:pt>
                <c:pt idx="7439">
                  <c:v>583255.66934783501</c:v>
                </c:pt>
                <c:pt idx="7440">
                  <c:v>583334.06392704835</c:v>
                </c:pt>
                <c:pt idx="7441">
                  <c:v>583412.4585062617</c:v>
                </c:pt>
                <c:pt idx="7442">
                  <c:v>583490.85308547504</c:v>
                </c:pt>
                <c:pt idx="7443">
                  <c:v>583569.2476646885</c:v>
                </c:pt>
                <c:pt idx="7444">
                  <c:v>583647.64224390185</c:v>
                </c:pt>
                <c:pt idx="7445">
                  <c:v>583726.0368231152</c:v>
                </c:pt>
                <c:pt idx="7446">
                  <c:v>583804.43140232854</c:v>
                </c:pt>
                <c:pt idx="7447">
                  <c:v>583882.82598154189</c:v>
                </c:pt>
                <c:pt idx="7448">
                  <c:v>583961.22056075523</c:v>
                </c:pt>
                <c:pt idx="7449">
                  <c:v>584039.61513996858</c:v>
                </c:pt>
                <c:pt idx="7450">
                  <c:v>584118.00971918192</c:v>
                </c:pt>
                <c:pt idx="7451">
                  <c:v>584196.40429839538</c:v>
                </c:pt>
                <c:pt idx="7452">
                  <c:v>584274.79887760873</c:v>
                </c:pt>
                <c:pt idx="7453">
                  <c:v>584353.19345682207</c:v>
                </c:pt>
                <c:pt idx="7454">
                  <c:v>584431.58803603542</c:v>
                </c:pt>
                <c:pt idx="7455">
                  <c:v>584509.98261524877</c:v>
                </c:pt>
                <c:pt idx="7456">
                  <c:v>584588.37719446211</c:v>
                </c:pt>
                <c:pt idx="7457">
                  <c:v>584666.77177367546</c:v>
                </c:pt>
                <c:pt idx="7458">
                  <c:v>584745.1663528888</c:v>
                </c:pt>
                <c:pt idx="7459">
                  <c:v>584823.56093210226</c:v>
                </c:pt>
                <c:pt idx="7460">
                  <c:v>584901.95551131561</c:v>
                </c:pt>
                <c:pt idx="7461">
                  <c:v>584980.35009052895</c:v>
                </c:pt>
                <c:pt idx="7462">
                  <c:v>585058.7446697423</c:v>
                </c:pt>
                <c:pt idx="7463">
                  <c:v>585137.13924895565</c:v>
                </c:pt>
                <c:pt idx="7464">
                  <c:v>585215.53382816899</c:v>
                </c:pt>
                <c:pt idx="7465">
                  <c:v>585293.92840738234</c:v>
                </c:pt>
                <c:pt idx="7466">
                  <c:v>585372.32298659568</c:v>
                </c:pt>
                <c:pt idx="7467">
                  <c:v>585450.71756580914</c:v>
                </c:pt>
                <c:pt idx="7468">
                  <c:v>585529.11214502249</c:v>
                </c:pt>
                <c:pt idx="7469">
                  <c:v>585607.50672423583</c:v>
                </c:pt>
                <c:pt idx="7470">
                  <c:v>585685.90130344918</c:v>
                </c:pt>
                <c:pt idx="7471">
                  <c:v>585764.29588266253</c:v>
                </c:pt>
                <c:pt idx="7472">
                  <c:v>585842.69046187587</c:v>
                </c:pt>
                <c:pt idx="7473">
                  <c:v>585921.08504108922</c:v>
                </c:pt>
                <c:pt idx="7474">
                  <c:v>585999.47962030268</c:v>
                </c:pt>
                <c:pt idx="7475">
                  <c:v>586077.87419951602</c:v>
                </c:pt>
                <c:pt idx="7476">
                  <c:v>586156.26877872937</c:v>
                </c:pt>
                <c:pt idx="7477">
                  <c:v>586234.66335794271</c:v>
                </c:pt>
                <c:pt idx="7478">
                  <c:v>586313.05793715606</c:v>
                </c:pt>
                <c:pt idx="7479">
                  <c:v>586391.45251636941</c:v>
                </c:pt>
                <c:pt idx="7480">
                  <c:v>586469.84709558275</c:v>
                </c:pt>
                <c:pt idx="7481">
                  <c:v>586548.2416747961</c:v>
                </c:pt>
                <c:pt idx="7482">
                  <c:v>586626.63625400956</c:v>
                </c:pt>
                <c:pt idx="7483">
                  <c:v>586705.0308332229</c:v>
                </c:pt>
                <c:pt idx="7484">
                  <c:v>586783.42541243625</c:v>
                </c:pt>
                <c:pt idx="7485">
                  <c:v>586861.81999164959</c:v>
                </c:pt>
                <c:pt idx="7486">
                  <c:v>586940.21457086294</c:v>
                </c:pt>
                <c:pt idx="7487">
                  <c:v>587018.60915007629</c:v>
                </c:pt>
                <c:pt idx="7488">
                  <c:v>587097.00372928963</c:v>
                </c:pt>
                <c:pt idx="7489">
                  <c:v>587175.39830850298</c:v>
                </c:pt>
                <c:pt idx="7490">
                  <c:v>587253.79288771644</c:v>
                </c:pt>
                <c:pt idx="7491">
                  <c:v>587332.18746692978</c:v>
                </c:pt>
                <c:pt idx="7492">
                  <c:v>587410.58204614313</c:v>
                </c:pt>
                <c:pt idx="7493">
                  <c:v>587488.97662535647</c:v>
                </c:pt>
                <c:pt idx="7494">
                  <c:v>587567.37120456982</c:v>
                </c:pt>
                <c:pt idx="7495">
                  <c:v>587645.76578378305</c:v>
                </c:pt>
                <c:pt idx="7496">
                  <c:v>587724.16036299651</c:v>
                </c:pt>
                <c:pt idx="7497">
                  <c:v>587802.55494220986</c:v>
                </c:pt>
                <c:pt idx="7498">
                  <c:v>587880.94952142332</c:v>
                </c:pt>
                <c:pt idx="7499">
                  <c:v>587959.34410063666</c:v>
                </c:pt>
                <c:pt idx="7500">
                  <c:v>588037.73867985001</c:v>
                </c:pt>
                <c:pt idx="7501">
                  <c:v>588116.13325906335</c:v>
                </c:pt>
                <c:pt idx="7502">
                  <c:v>588194.5278382767</c:v>
                </c:pt>
                <c:pt idx="7503">
                  <c:v>588272.92241748993</c:v>
                </c:pt>
                <c:pt idx="7504">
                  <c:v>588351.31699670339</c:v>
                </c:pt>
                <c:pt idx="7505">
                  <c:v>588429.71157591685</c:v>
                </c:pt>
                <c:pt idx="7506">
                  <c:v>588508.1061551302</c:v>
                </c:pt>
                <c:pt idx="7507">
                  <c:v>588586.50073434354</c:v>
                </c:pt>
                <c:pt idx="7508">
                  <c:v>588664.89531355689</c:v>
                </c:pt>
                <c:pt idx="7509">
                  <c:v>588743.28989277023</c:v>
                </c:pt>
                <c:pt idx="7510">
                  <c:v>588821.68447198358</c:v>
                </c:pt>
                <c:pt idx="7511">
                  <c:v>588900.07905119681</c:v>
                </c:pt>
                <c:pt idx="7512">
                  <c:v>588978.47363041015</c:v>
                </c:pt>
                <c:pt idx="7513">
                  <c:v>589056.86820962373</c:v>
                </c:pt>
                <c:pt idx="7514">
                  <c:v>589135.26278883708</c:v>
                </c:pt>
                <c:pt idx="7515">
                  <c:v>589213.65736805042</c:v>
                </c:pt>
                <c:pt idx="7516">
                  <c:v>589292.05194726377</c:v>
                </c:pt>
                <c:pt idx="7517">
                  <c:v>589370.44652647711</c:v>
                </c:pt>
                <c:pt idx="7518">
                  <c:v>589448.84110569046</c:v>
                </c:pt>
                <c:pt idx="7519">
                  <c:v>589527.23568490369</c:v>
                </c:pt>
                <c:pt idx="7520">
                  <c:v>589605.63026411703</c:v>
                </c:pt>
                <c:pt idx="7521">
                  <c:v>589684.02484333061</c:v>
                </c:pt>
                <c:pt idx="7522">
                  <c:v>589762.41942254396</c:v>
                </c:pt>
                <c:pt idx="7523">
                  <c:v>589840.8140017573</c:v>
                </c:pt>
                <c:pt idx="7524">
                  <c:v>589919.20858097065</c:v>
                </c:pt>
                <c:pt idx="7525">
                  <c:v>589997.60316018399</c:v>
                </c:pt>
                <c:pt idx="7526">
                  <c:v>590075.99773939722</c:v>
                </c:pt>
                <c:pt idx="7527">
                  <c:v>590154.39231861057</c:v>
                </c:pt>
                <c:pt idx="7528">
                  <c:v>590232.78689782391</c:v>
                </c:pt>
                <c:pt idx="7529">
                  <c:v>590311.18147703749</c:v>
                </c:pt>
                <c:pt idx="7530">
                  <c:v>590389.57605625084</c:v>
                </c:pt>
                <c:pt idx="7531">
                  <c:v>590467.97063546418</c:v>
                </c:pt>
                <c:pt idx="7532">
                  <c:v>590546.36521467753</c:v>
                </c:pt>
                <c:pt idx="7533">
                  <c:v>590624.75979389087</c:v>
                </c:pt>
                <c:pt idx="7534">
                  <c:v>590703.1543731041</c:v>
                </c:pt>
                <c:pt idx="7535">
                  <c:v>590781.54895231745</c:v>
                </c:pt>
                <c:pt idx="7536">
                  <c:v>590859.94353153103</c:v>
                </c:pt>
                <c:pt idx="7537">
                  <c:v>590938.33811074437</c:v>
                </c:pt>
                <c:pt idx="7538">
                  <c:v>591016.73268995772</c:v>
                </c:pt>
                <c:pt idx="7539">
                  <c:v>591095.12726917106</c:v>
                </c:pt>
                <c:pt idx="7540">
                  <c:v>591173.52184838441</c:v>
                </c:pt>
                <c:pt idx="7541">
                  <c:v>591251.91642759775</c:v>
                </c:pt>
                <c:pt idx="7542">
                  <c:v>591330.31100681098</c:v>
                </c:pt>
                <c:pt idx="7543">
                  <c:v>591408.70558602433</c:v>
                </c:pt>
                <c:pt idx="7544">
                  <c:v>591487.10016523779</c:v>
                </c:pt>
                <c:pt idx="7545">
                  <c:v>591565.49474445125</c:v>
                </c:pt>
                <c:pt idx="7546">
                  <c:v>591643.8893236646</c:v>
                </c:pt>
                <c:pt idx="7547">
                  <c:v>591722.28390287794</c:v>
                </c:pt>
                <c:pt idx="7548">
                  <c:v>591800.67848209129</c:v>
                </c:pt>
                <c:pt idx="7549">
                  <c:v>591879.07306130463</c:v>
                </c:pt>
                <c:pt idx="7550">
                  <c:v>591957.46764051786</c:v>
                </c:pt>
                <c:pt idx="7551">
                  <c:v>592035.86221973121</c:v>
                </c:pt>
                <c:pt idx="7552">
                  <c:v>592114.25679894467</c:v>
                </c:pt>
                <c:pt idx="7553">
                  <c:v>592192.65137815801</c:v>
                </c:pt>
                <c:pt idx="7554">
                  <c:v>592271.04595737148</c:v>
                </c:pt>
                <c:pt idx="7555">
                  <c:v>592349.44053658482</c:v>
                </c:pt>
                <c:pt idx="7556">
                  <c:v>592427.83511579817</c:v>
                </c:pt>
                <c:pt idx="7557">
                  <c:v>592506.22969501151</c:v>
                </c:pt>
                <c:pt idx="7558">
                  <c:v>592584.62427422474</c:v>
                </c:pt>
                <c:pt idx="7559">
                  <c:v>592663.0188534382</c:v>
                </c:pt>
                <c:pt idx="7560">
                  <c:v>592741.41343265155</c:v>
                </c:pt>
                <c:pt idx="7561">
                  <c:v>592819.80801186489</c:v>
                </c:pt>
                <c:pt idx="7562">
                  <c:v>592898.20259107836</c:v>
                </c:pt>
                <c:pt idx="7563">
                  <c:v>592976.5971702917</c:v>
                </c:pt>
                <c:pt idx="7564">
                  <c:v>593054.99174950505</c:v>
                </c:pt>
                <c:pt idx="7565">
                  <c:v>593133.38632871839</c:v>
                </c:pt>
                <c:pt idx="7566">
                  <c:v>593211.78090793162</c:v>
                </c:pt>
                <c:pt idx="7567">
                  <c:v>593290.17548714508</c:v>
                </c:pt>
                <c:pt idx="7568">
                  <c:v>593368.57006635843</c:v>
                </c:pt>
                <c:pt idx="7569">
                  <c:v>593446.96464557177</c:v>
                </c:pt>
                <c:pt idx="7570">
                  <c:v>593525.35922478512</c:v>
                </c:pt>
                <c:pt idx="7571">
                  <c:v>593603.75380399858</c:v>
                </c:pt>
                <c:pt idx="7572">
                  <c:v>593682.14838321193</c:v>
                </c:pt>
                <c:pt idx="7573">
                  <c:v>593760.54296242527</c:v>
                </c:pt>
                <c:pt idx="7574">
                  <c:v>593838.9375416385</c:v>
                </c:pt>
                <c:pt idx="7575">
                  <c:v>593917.33212085196</c:v>
                </c:pt>
                <c:pt idx="7576">
                  <c:v>593995.72670006531</c:v>
                </c:pt>
                <c:pt idx="7577">
                  <c:v>594074.12127927865</c:v>
                </c:pt>
                <c:pt idx="7578">
                  <c:v>594152.515858492</c:v>
                </c:pt>
                <c:pt idx="7579">
                  <c:v>594230.91043770546</c:v>
                </c:pt>
                <c:pt idx="7580">
                  <c:v>594309.30501691881</c:v>
                </c:pt>
                <c:pt idx="7581">
                  <c:v>594387.69959613215</c:v>
                </c:pt>
                <c:pt idx="7582">
                  <c:v>594466.09417534538</c:v>
                </c:pt>
                <c:pt idx="7583">
                  <c:v>594544.48875455884</c:v>
                </c:pt>
                <c:pt idx="7584">
                  <c:v>594622.88333377219</c:v>
                </c:pt>
                <c:pt idx="7585">
                  <c:v>594701.27791298553</c:v>
                </c:pt>
                <c:pt idx="7586">
                  <c:v>594779.67249219888</c:v>
                </c:pt>
                <c:pt idx="7587">
                  <c:v>594858.06707141222</c:v>
                </c:pt>
                <c:pt idx="7588">
                  <c:v>594936.46165062569</c:v>
                </c:pt>
                <c:pt idx="7589">
                  <c:v>595014.85622983903</c:v>
                </c:pt>
                <c:pt idx="7590">
                  <c:v>595093.25080905238</c:v>
                </c:pt>
                <c:pt idx="7591">
                  <c:v>595171.64538826572</c:v>
                </c:pt>
                <c:pt idx="7592">
                  <c:v>595250.03996747907</c:v>
                </c:pt>
                <c:pt idx="7593">
                  <c:v>595328.43454669241</c:v>
                </c:pt>
                <c:pt idx="7594">
                  <c:v>595406.82912590576</c:v>
                </c:pt>
                <c:pt idx="7595">
                  <c:v>595485.2237051191</c:v>
                </c:pt>
                <c:pt idx="7596">
                  <c:v>595563.61828433257</c:v>
                </c:pt>
                <c:pt idx="7597">
                  <c:v>595642.01286354591</c:v>
                </c:pt>
                <c:pt idx="7598">
                  <c:v>595720.40744275926</c:v>
                </c:pt>
                <c:pt idx="7599">
                  <c:v>595798.8020219726</c:v>
                </c:pt>
                <c:pt idx="7600">
                  <c:v>595877.19660118595</c:v>
                </c:pt>
                <c:pt idx="7601">
                  <c:v>595955.59118039929</c:v>
                </c:pt>
                <c:pt idx="7602">
                  <c:v>596033.98575961264</c:v>
                </c:pt>
                <c:pt idx="7603">
                  <c:v>596112.38033882598</c:v>
                </c:pt>
                <c:pt idx="7604">
                  <c:v>596190.77491803933</c:v>
                </c:pt>
                <c:pt idx="7605">
                  <c:v>596269.16949725279</c:v>
                </c:pt>
                <c:pt idx="7606">
                  <c:v>596347.56407646614</c:v>
                </c:pt>
                <c:pt idx="7607">
                  <c:v>596425.95865567948</c:v>
                </c:pt>
                <c:pt idx="7608">
                  <c:v>596504.35323489283</c:v>
                </c:pt>
                <c:pt idx="7609">
                  <c:v>596582.74781410617</c:v>
                </c:pt>
                <c:pt idx="7610">
                  <c:v>596661.14239331952</c:v>
                </c:pt>
                <c:pt idx="7611">
                  <c:v>596739.53697253286</c:v>
                </c:pt>
                <c:pt idx="7612">
                  <c:v>596817.93155174621</c:v>
                </c:pt>
                <c:pt idx="7613">
                  <c:v>596896.32613095967</c:v>
                </c:pt>
                <c:pt idx="7614">
                  <c:v>596974.72071017302</c:v>
                </c:pt>
                <c:pt idx="7615">
                  <c:v>597053.11528938636</c:v>
                </c:pt>
                <c:pt idx="7616">
                  <c:v>597131.50986859971</c:v>
                </c:pt>
                <c:pt idx="7617">
                  <c:v>597209.90444781305</c:v>
                </c:pt>
                <c:pt idx="7618">
                  <c:v>597288.2990270264</c:v>
                </c:pt>
                <c:pt idx="7619">
                  <c:v>597366.69360623974</c:v>
                </c:pt>
                <c:pt idx="7620">
                  <c:v>597445.08818545309</c:v>
                </c:pt>
                <c:pt idx="7621">
                  <c:v>597523.48276466655</c:v>
                </c:pt>
                <c:pt idx="7622">
                  <c:v>597601.8773438799</c:v>
                </c:pt>
                <c:pt idx="7623">
                  <c:v>597680.27192309324</c:v>
                </c:pt>
                <c:pt idx="7624">
                  <c:v>597758.66650230659</c:v>
                </c:pt>
                <c:pt idx="7625">
                  <c:v>597837.06108151993</c:v>
                </c:pt>
                <c:pt idx="7626">
                  <c:v>597915.45566073328</c:v>
                </c:pt>
                <c:pt idx="7627">
                  <c:v>597993.85023994662</c:v>
                </c:pt>
                <c:pt idx="7628">
                  <c:v>598072.24481915997</c:v>
                </c:pt>
                <c:pt idx="7629">
                  <c:v>598150.63939837343</c:v>
                </c:pt>
                <c:pt idx="7630">
                  <c:v>598229.03397758678</c:v>
                </c:pt>
                <c:pt idx="7631">
                  <c:v>598307.42855680012</c:v>
                </c:pt>
                <c:pt idx="7632">
                  <c:v>598385.82313601347</c:v>
                </c:pt>
                <c:pt idx="7633">
                  <c:v>598464.21771522681</c:v>
                </c:pt>
                <c:pt idx="7634">
                  <c:v>598542.61229444016</c:v>
                </c:pt>
                <c:pt idx="7635">
                  <c:v>598621.0068736535</c:v>
                </c:pt>
                <c:pt idx="7636">
                  <c:v>598699.40145286685</c:v>
                </c:pt>
                <c:pt idx="7637">
                  <c:v>598777.79603208031</c:v>
                </c:pt>
                <c:pt idx="7638">
                  <c:v>598856.19061129366</c:v>
                </c:pt>
                <c:pt idx="7639">
                  <c:v>598934.585190507</c:v>
                </c:pt>
                <c:pt idx="7640">
                  <c:v>599012.97976972035</c:v>
                </c:pt>
                <c:pt idx="7641">
                  <c:v>599091.37434893369</c:v>
                </c:pt>
                <c:pt idx="7642">
                  <c:v>599169.76892814704</c:v>
                </c:pt>
                <c:pt idx="7643">
                  <c:v>599248.16350736038</c:v>
                </c:pt>
                <c:pt idx="7644">
                  <c:v>599326.55808657384</c:v>
                </c:pt>
                <c:pt idx="7645">
                  <c:v>599404.95266578719</c:v>
                </c:pt>
                <c:pt idx="7646">
                  <c:v>599483.34724500054</c:v>
                </c:pt>
                <c:pt idx="7647">
                  <c:v>599561.74182421388</c:v>
                </c:pt>
                <c:pt idx="7648">
                  <c:v>599640.13640342723</c:v>
                </c:pt>
                <c:pt idx="7649">
                  <c:v>599718.53098264057</c:v>
                </c:pt>
                <c:pt idx="7650">
                  <c:v>599796.92556185392</c:v>
                </c:pt>
                <c:pt idx="7651">
                  <c:v>599875.32014106726</c:v>
                </c:pt>
                <c:pt idx="7652">
                  <c:v>599953.71472028072</c:v>
                </c:pt>
                <c:pt idx="7653">
                  <c:v>600032.10929949395</c:v>
                </c:pt>
                <c:pt idx="7654">
                  <c:v>600110.50387870742</c:v>
                </c:pt>
                <c:pt idx="7655">
                  <c:v>600188.89845792076</c:v>
                </c:pt>
                <c:pt idx="7656">
                  <c:v>600267.29303713411</c:v>
                </c:pt>
                <c:pt idx="7657">
                  <c:v>600345.68761634745</c:v>
                </c:pt>
                <c:pt idx="7658">
                  <c:v>600424.0821955608</c:v>
                </c:pt>
                <c:pt idx="7659">
                  <c:v>600502.47677477414</c:v>
                </c:pt>
                <c:pt idx="7660">
                  <c:v>600580.8713539876</c:v>
                </c:pt>
                <c:pt idx="7661">
                  <c:v>600659.26593320083</c:v>
                </c:pt>
                <c:pt idx="7662">
                  <c:v>600737.6605124143</c:v>
                </c:pt>
                <c:pt idx="7663">
                  <c:v>600816.05509162764</c:v>
                </c:pt>
                <c:pt idx="7664">
                  <c:v>600894.44967084099</c:v>
                </c:pt>
                <c:pt idx="7665">
                  <c:v>600972.84425005433</c:v>
                </c:pt>
                <c:pt idx="7666">
                  <c:v>601051.23882926768</c:v>
                </c:pt>
                <c:pt idx="7667">
                  <c:v>601129.63340848102</c:v>
                </c:pt>
                <c:pt idx="7668">
                  <c:v>601208.02798769448</c:v>
                </c:pt>
                <c:pt idx="7669">
                  <c:v>601286.42256690771</c:v>
                </c:pt>
                <c:pt idx="7670">
                  <c:v>601364.81714612106</c:v>
                </c:pt>
                <c:pt idx="7671">
                  <c:v>601443.21172533452</c:v>
                </c:pt>
                <c:pt idx="7672">
                  <c:v>601521.60630454787</c:v>
                </c:pt>
                <c:pt idx="7673">
                  <c:v>601600.00088376121</c:v>
                </c:pt>
                <c:pt idx="7674">
                  <c:v>601678.39546297456</c:v>
                </c:pt>
                <c:pt idx="7675">
                  <c:v>601756.79004218802</c:v>
                </c:pt>
                <c:pt idx="7676">
                  <c:v>601835.18462140136</c:v>
                </c:pt>
                <c:pt idx="7677">
                  <c:v>601913.57920061459</c:v>
                </c:pt>
                <c:pt idx="7678">
                  <c:v>601991.97377982794</c:v>
                </c:pt>
                <c:pt idx="7679">
                  <c:v>602070.3683590414</c:v>
                </c:pt>
                <c:pt idx="7680">
                  <c:v>602148.76293825475</c:v>
                </c:pt>
                <c:pt idx="7681">
                  <c:v>602227.15751746809</c:v>
                </c:pt>
                <c:pt idx="7682">
                  <c:v>602305.55209668144</c:v>
                </c:pt>
                <c:pt idx="7683">
                  <c:v>602383.9466758949</c:v>
                </c:pt>
                <c:pt idx="7684">
                  <c:v>602462.34125510824</c:v>
                </c:pt>
                <c:pt idx="7685">
                  <c:v>602540.73583432147</c:v>
                </c:pt>
                <c:pt idx="7686">
                  <c:v>602619.13041353482</c:v>
                </c:pt>
                <c:pt idx="7687">
                  <c:v>602697.52499274816</c:v>
                </c:pt>
                <c:pt idx="7688">
                  <c:v>602775.91957196163</c:v>
                </c:pt>
                <c:pt idx="7689">
                  <c:v>602854.31415117497</c:v>
                </c:pt>
                <c:pt idx="7690">
                  <c:v>602932.70873038832</c:v>
                </c:pt>
                <c:pt idx="7691">
                  <c:v>603011.10330960178</c:v>
                </c:pt>
                <c:pt idx="7692">
                  <c:v>603089.49788881512</c:v>
                </c:pt>
                <c:pt idx="7693">
                  <c:v>603167.89246802835</c:v>
                </c:pt>
                <c:pt idx="7694">
                  <c:v>603246.2870472417</c:v>
                </c:pt>
                <c:pt idx="7695">
                  <c:v>603324.68162645504</c:v>
                </c:pt>
                <c:pt idx="7696">
                  <c:v>603403.07620566851</c:v>
                </c:pt>
                <c:pt idx="7697">
                  <c:v>603481.47078488185</c:v>
                </c:pt>
                <c:pt idx="7698">
                  <c:v>603559.8653640952</c:v>
                </c:pt>
                <c:pt idx="7699">
                  <c:v>603638.25994330866</c:v>
                </c:pt>
                <c:pt idx="7700">
                  <c:v>603716.654522522</c:v>
                </c:pt>
                <c:pt idx="7701">
                  <c:v>603795.04910173523</c:v>
                </c:pt>
                <c:pt idx="7702">
                  <c:v>603873.44368094858</c:v>
                </c:pt>
                <c:pt idx="7703">
                  <c:v>603951.83826016192</c:v>
                </c:pt>
                <c:pt idx="7704">
                  <c:v>604030.23283937527</c:v>
                </c:pt>
                <c:pt idx="7705">
                  <c:v>604108.62741858873</c:v>
                </c:pt>
                <c:pt idx="7706">
                  <c:v>604187.02199780219</c:v>
                </c:pt>
                <c:pt idx="7707">
                  <c:v>604265.41657701554</c:v>
                </c:pt>
                <c:pt idx="7708">
                  <c:v>604343.81115622888</c:v>
                </c:pt>
                <c:pt idx="7709">
                  <c:v>604422.20573544211</c:v>
                </c:pt>
                <c:pt idx="7710">
                  <c:v>604500.60031465546</c:v>
                </c:pt>
                <c:pt idx="7711">
                  <c:v>604578.9948938688</c:v>
                </c:pt>
                <c:pt idx="7712">
                  <c:v>604657.38947308215</c:v>
                </c:pt>
                <c:pt idx="7713">
                  <c:v>604735.78405229549</c:v>
                </c:pt>
                <c:pt idx="7714">
                  <c:v>604814.17863150907</c:v>
                </c:pt>
                <c:pt idx="7715">
                  <c:v>604892.57321072242</c:v>
                </c:pt>
                <c:pt idx="7716">
                  <c:v>604970.96778993576</c:v>
                </c:pt>
                <c:pt idx="7717">
                  <c:v>605049.36236914899</c:v>
                </c:pt>
                <c:pt idx="7718">
                  <c:v>605127.75694836234</c:v>
                </c:pt>
                <c:pt idx="7719">
                  <c:v>605206.15152757568</c:v>
                </c:pt>
                <c:pt idx="7720">
                  <c:v>605284.54610678903</c:v>
                </c:pt>
                <c:pt idx="7721">
                  <c:v>605362.94068600237</c:v>
                </c:pt>
                <c:pt idx="7722">
                  <c:v>605441.33526521595</c:v>
                </c:pt>
                <c:pt idx="7723">
                  <c:v>605519.7298444293</c:v>
                </c:pt>
                <c:pt idx="7724">
                  <c:v>605598.12442364264</c:v>
                </c:pt>
                <c:pt idx="7725">
                  <c:v>605676.51900285587</c:v>
                </c:pt>
                <c:pt idx="7726">
                  <c:v>605754.91358206922</c:v>
                </c:pt>
                <c:pt idx="7727">
                  <c:v>605833.30816128256</c:v>
                </c:pt>
                <c:pt idx="7728">
                  <c:v>605911.70274049591</c:v>
                </c:pt>
                <c:pt idx="7729">
                  <c:v>605990.09731970949</c:v>
                </c:pt>
                <c:pt idx="7730">
                  <c:v>606068.49189892283</c:v>
                </c:pt>
                <c:pt idx="7731">
                  <c:v>606146.88647813618</c:v>
                </c:pt>
                <c:pt idx="7732">
                  <c:v>606225.28105734952</c:v>
                </c:pt>
                <c:pt idx="7733">
                  <c:v>606303.67563656275</c:v>
                </c:pt>
                <c:pt idx="7734">
                  <c:v>606382.0702157761</c:v>
                </c:pt>
                <c:pt idx="7735">
                  <c:v>606460.46479498944</c:v>
                </c:pt>
                <c:pt idx="7736">
                  <c:v>606538.85937420279</c:v>
                </c:pt>
                <c:pt idx="7737">
                  <c:v>606617.25395341637</c:v>
                </c:pt>
                <c:pt idx="7738">
                  <c:v>606695.64853262971</c:v>
                </c:pt>
                <c:pt idx="7739">
                  <c:v>606774.04311184306</c:v>
                </c:pt>
                <c:pt idx="7740">
                  <c:v>606852.4376910564</c:v>
                </c:pt>
                <c:pt idx="7741">
                  <c:v>606930.83227026963</c:v>
                </c:pt>
                <c:pt idx="7742">
                  <c:v>607009.22684948298</c:v>
                </c:pt>
                <c:pt idx="7743">
                  <c:v>607087.62142869632</c:v>
                </c:pt>
                <c:pt idx="7744">
                  <c:v>607166.01600790967</c:v>
                </c:pt>
                <c:pt idx="7745">
                  <c:v>607244.41058712313</c:v>
                </c:pt>
                <c:pt idx="7746">
                  <c:v>607322.80516633659</c:v>
                </c:pt>
                <c:pt idx="7747">
                  <c:v>607401.19974554994</c:v>
                </c:pt>
                <c:pt idx="7748">
                  <c:v>607479.59432476328</c:v>
                </c:pt>
                <c:pt idx="7749">
                  <c:v>607557.98890397651</c:v>
                </c:pt>
                <c:pt idx="7750">
                  <c:v>607636.38348318986</c:v>
                </c:pt>
                <c:pt idx="7751">
                  <c:v>607714.7780624032</c:v>
                </c:pt>
                <c:pt idx="7752">
                  <c:v>607793.17264161655</c:v>
                </c:pt>
                <c:pt idx="7753">
                  <c:v>607871.56722083001</c:v>
                </c:pt>
                <c:pt idx="7754">
                  <c:v>607949.96180004347</c:v>
                </c:pt>
                <c:pt idx="7755">
                  <c:v>608028.35637925682</c:v>
                </c:pt>
                <c:pt idx="7756">
                  <c:v>608106.75095847005</c:v>
                </c:pt>
                <c:pt idx="7757">
                  <c:v>608185.14553768339</c:v>
                </c:pt>
                <c:pt idx="7758">
                  <c:v>608263.54011689674</c:v>
                </c:pt>
                <c:pt idx="7759">
                  <c:v>608341.93469611008</c:v>
                </c:pt>
                <c:pt idx="7760">
                  <c:v>608420.32927532354</c:v>
                </c:pt>
                <c:pt idx="7761">
                  <c:v>608498.72385453689</c:v>
                </c:pt>
                <c:pt idx="7762">
                  <c:v>608577.11843375023</c:v>
                </c:pt>
                <c:pt idx="7763">
                  <c:v>608655.5130129637</c:v>
                </c:pt>
                <c:pt idx="7764">
                  <c:v>608733.90759217693</c:v>
                </c:pt>
                <c:pt idx="7765">
                  <c:v>608812.30217139027</c:v>
                </c:pt>
                <c:pt idx="7766">
                  <c:v>608890.69675060362</c:v>
                </c:pt>
                <c:pt idx="7767">
                  <c:v>608969.09132981696</c:v>
                </c:pt>
                <c:pt idx="7768">
                  <c:v>609047.48590903042</c:v>
                </c:pt>
                <c:pt idx="7769">
                  <c:v>609125.88048824377</c:v>
                </c:pt>
                <c:pt idx="7770">
                  <c:v>609204.27506745711</c:v>
                </c:pt>
                <c:pt idx="7771">
                  <c:v>609282.66964667058</c:v>
                </c:pt>
                <c:pt idx="7772">
                  <c:v>609361.06422588381</c:v>
                </c:pt>
                <c:pt idx="7773">
                  <c:v>609439.45880509715</c:v>
                </c:pt>
                <c:pt idx="7774">
                  <c:v>609517.8533843105</c:v>
                </c:pt>
                <c:pt idx="7775">
                  <c:v>609596.24796352384</c:v>
                </c:pt>
                <c:pt idx="7776">
                  <c:v>609674.6425427373</c:v>
                </c:pt>
                <c:pt idx="7777">
                  <c:v>609753.03712195065</c:v>
                </c:pt>
                <c:pt idx="7778">
                  <c:v>609831.43170116399</c:v>
                </c:pt>
                <c:pt idx="7779">
                  <c:v>609909.82628037734</c:v>
                </c:pt>
                <c:pt idx="7780">
                  <c:v>609988.22085959068</c:v>
                </c:pt>
                <c:pt idx="7781">
                  <c:v>610066.61543880403</c:v>
                </c:pt>
                <c:pt idx="7782">
                  <c:v>610145.01001801738</c:v>
                </c:pt>
                <c:pt idx="7783">
                  <c:v>610223.40459723072</c:v>
                </c:pt>
                <c:pt idx="7784">
                  <c:v>610301.79917644418</c:v>
                </c:pt>
                <c:pt idx="7785">
                  <c:v>610380.19375565753</c:v>
                </c:pt>
                <c:pt idx="7786">
                  <c:v>610458.58833487087</c:v>
                </c:pt>
                <c:pt idx="7787">
                  <c:v>610536.98291408422</c:v>
                </c:pt>
                <c:pt idx="7788">
                  <c:v>610615.37749329756</c:v>
                </c:pt>
                <c:pt idx="7789">
                  <c:v>610693.77207251091</c:v>
                </c:pt>
                <c:pt idx="7790">
                  <c:v>610772.16665172426</c:v>
                </c:pt>
                <c:pt idx="7791">
                  <c:v>610850.56123093772</c:v>
                </c:pt>
                <c:pt idx="7792">
                  <c:v>610928.95581015106</c:v>
                </c:pt>
                <c:pt idx="7793">
                  <c:v>611007.35038936441</c:v>
                </c:pt>
                <c:pt idx="7794">
                  <c:v>611085.74496857775</c:v>
                </c:pt>
                <c:pt idx="7795">
                  <c:v>611164.1395477911</c:v>
                </c:pt>
                <c:pt idx="7796">
                  <c:v>611242.53412700444</c:v>
                </c:pt>
                <c:pt idx="7797">
                  <c:v>611320.92870621779</c:v>
                </c:pt>
                <c:pt idx="7798">
                  <c:v>611399.32328543114</c:v>
                </c:pt>
                <c:pt idx="7799">
                  <c:v>611477.7178646446</c:v>
                </c:pt>
                <c:pt idx="7800">
                  <c:v>611556.11244385794</c:v>
                </c:pt>
                <c:pt idx="7801">
                  <c:v>611634.50702307129</c:v>
                </c:pt>
                <c:pt idx="7802">
                  <c:v>611712.90160228463</c:v>
                </c:pt>
                <c:pt idx="7803">
                  <c:v>611791.29618149798</c:v>
                </c:pt>
                <c:pt idx="7804">
                  <c:v>611869.69076071132</c:v>
                </c:pt>
                <c:pt idx="7805">
                  <c:v>611948.08533992467</c:v>
                </c:pt>
                <c:pt idx="7806">
                  <c:v>612026.47991913802</c:v>
                </c:pt>
                <c:pt idx="7807">
                  <c:v>612104.87449835148</c:v>
                </c:pt>
                <c:pt idx="7808">
                  <c:v>612183.26907756482</c:v>
                </c:pt>
                <c:pt idx="7809">
                  <c:v>612261.66365677817</c:v>
                </c:pt>
                <c:pt idx="7810">
                  <c:v>612340.05823599151</c:v>
                </c:pt>
                <c:pt idx="7811">
                  <c:v>612418.45281520486</c:v>
                </c:pt>
                <c:pt idx="7812">
                  <c:v>612496.8473944182</c:v>
                </c:pt>
                <c:pt idx="7813">
                  <c:v>612575.24197363155</c:v>
                </c:pt>
                <c:pt idx="7814">
                  <c:v>612653.6365528449</c:v>
                </c:pt>
                <c:pt idx="7815">
                  <c:v>612732.03113205836</c:v>
                </c:pt>
                <c:pt idx="7816">
                  <c:v>612810.4257112717</c:v>
                </c:pt>
                <c:pt idx="7817">
                  <c:v>612888.82029048505</c:v>
                </c:pt>
                <c:pt idx="7818">
                  <c:v>612967.21486969839</c:v>
                </c:pt>
                <c:pt idx="7819">
                  <c:v>613045.60944891174</c:v>
                </c:pt>
                <c:pt idx="7820">
                  <c:v>613124.00402812508</c:v>
                </c:pt>
                <c:pt idx="7821">
                  <c:v>613202.39860733843</c:v>
                </c:pt>
                <c:pt idx="7822">
                  <c:v>613280.79318655189</c:v>
                </c:pt>
                <c:pt idx="7823">
                  <c:v>613359.18776576524</c:v>
                </c:pt>
                <c:pt idx="7824">
                  <c:v>613437.58234497858</c:v>
                </c:pt>
                <c:pt idx="7825">
                  <c:v>613515.97692419193</c:v>
                </c:pt>
                <c:pt idx="7826">
                  <c:v>613594.37150340527</c:v>
                </c:pt>
                <c:pt idx="7827">
                  <c:v>613672.76608261862</c:v>
                </c:pt>
                <c:pt idx="7828">
                  <c:v>613751.16066183196</c:v>
                </c:pt>
                <c:pt idx="7829">
                  <c:v>613829.55524104531</c:v>
                </c:pt>
                <c:pt idx="7830">
                  <c:v>613907.94982025877</c:v>
                </c:pt>
                <c:pt idx="7831">
                  <c:v>613986.34439947212</c:v>
                </c:pt>
                <c:pt idx="7832">
                  <c:v>614064.73897868546</c:v>
                </c:pt>
                <c:pt idx="7833">
                  <c:v>614143.13355789881</c:v>
                </c:pt>
                <c:pt idx="7834">
                  <c:v>614221.52813711215</c:v>
                </c:pt>
                <c:pt idx="7835">
                  <c:v>614299.9227163255</c:v>
                </c:pt>
                <c:pt idx="7836">
                  <c:v>614378.31729553884</c:v>
                </c:pt>
                <c:pt idx="7837">
                  <c:v>614456.71187475219</c:v>
                </c:pt>
                <c:pt idx="7838">
                  <c:v>614535.10645396565</c:v>
                </c:pt>
                <c:pt idx="7839">
                  <c:v>614613.501033179</c:v>
                </c:pt>
                <c:pt idx="7840">
                  <c:v>614691.89561239234</c:v>
                </c:pt>
                <c:pt idx="7841">
                  <c:v>614770.29019160569</c:v>
                </c:pt>
                <c:pt idx="7842">
                  <c:v>614848.68477081903</c:v>
                </c:pt>
                <c:pt idx="7843">
                  <c:v>614927.07935003238</c:v>
                </c:pt>
                <c:pt idx="7844">
                  <c:v>615005.47392924572</c:v>
                </c:pt>
                <c:pt idx="7845">
                  <c:v>615083.86850845907</c:v>
                </c:pt>
                <c:pt idx="7846">
                  <c:v>615162.26308767253</c:v>
                </c:pt>
                <c:pt idx="7847">
                  <c:v>615240.65766688588</c:v>
                </c:pt>
                <c:pt idx="7848">
                  <c:v>615319.05224609922</c:v>
                </c:pt>
                <c:pt idx="7849">
                  <c:v>615397.44682531257</c:v>
                </c:pt>
                <c:pt idx="7850">
                  <c:v>615475.84140452591</c:v>
                </c:pt>
                <c:pt idx="7851">
                  <c:v>615554.23598373926</c:v>
                </c:pt>
                <c:pt idx="7852">
                  <c:v>615632.6305629526</c:v>
                </c:pt>
                <c:pt idx="7853">
                  <c:v>615711.02514216595</c:v>
                </c:pt>
                <c:pt idx="7854">
                  <c:v>615789.41972137941</c:v>
                </c:pt>
                <c:pt idx="7855">
                  <c:v>615867.81430059276</c:v>
                </c:pt>
                <c:pt idx="7856">
                  <c:v>615946.2088798061</c:v>
                </c:pt>
                <c:pt idx="7857">
                  <c:v>616024.60345901945</c:v>
                </c:pt>
                <c:pt idx="7858">
                  <c:v>616102.99803823279</c:v>
                </c:pt>
                <c:pt idx="7859">
                  <c:v>616181.39261744614</c:v>
                </c:pt>
                <c:pt idx="7860">
                  <c:v>616259.78719665948</c:v>
                </c:pt>
                <c:pt idx="7861">
                  <c:v>616338.18177587283</c:v>
                </c:pt>
                <c:pt idx="7862">
                  <c:v>616416.57635508617</c:v>
                </c:pt>
                <c:pt idx="7863">
                  <c:v>616494.97093429964</c:v>
                </c:pt>
                <c:pt idx="7864">
                  <c:v>616573.36551351298</c:v>
                </c:pt>
                <c:pt idx="7865">
                  <c:v>616651.76009272633</c:v>
                </c:pt>
                <c:pt idx="7866">
                  <c:v>616730.15467193967</c:v>
                </c:pt>
                <c:pt idx="7867">
                  <c:v>616808.54925115302</c:v>
                </c:pt>
                <c:pt idx="7868">
                  <c:v>616886.94383036636</c:v>
                </c:pt>
                <c:pt idx="7869">
                  <c:v>616965.33840957971</c:v>
                </c:pt>
                <c:pt idx="7870">
                  <c:v>617043.73298879305</c:v>
                </c:pt>
                <c:pt idx="7871">
                  <c:v>617122.12756800652</c:v>
                </c:pt>
                <c:pt idx="7872">
                  <c:v>617200.52214721986</c:v>
                </c:pt>
                <c:pt idx="7873">
                  <c:v>617278.91672643321</c:v>
                </c:pt>
                <c:pt idx="7874">
                  <c:v>617357.31130564655</c:v>
                </c:pt>
                <c:pt idx="7875">
                  <c:v>617435.7058848599</c:v>
                </c:pt>
                <c:pt idx="7876">
                  <c:v>617514.10046407324</c:v>
                </c:pt>
                <c:pt idx="7877">
                  <c:v>617592.49504328659</c:v>
                </c:pt>
                <c:pt idx="7878">
                  <c:v>617670.88962249993</c:v>
                </c:pt>
                <c:pt idx="7879">
                  <c:v>617749.28420171328</c:v>
                </c:pt>
                <c:pt idx="7880">
                  <c:v>617827.67878092674</c:v>
                </c:pt>
                <c:pt idx="7881">
                  <c:v>617906.07336014009</c:v>
                </c:pt>
                <c:pt idx="7882">
                  <c:v>617984.46793935343</c:v>
                </c:pt>
                <c:pt idx="7883">
                  <c:v>618062.86251856678</c:v>
                </c:pt>
                <c:pt idx="7884">
                  <c:v>618141.25709778012</c:v>
                </c:pt>
                <c:pt idx="7885">
                  <c:v>618219.65167699347</c:v>
                </c:pt>
                <c:pt idx="7886">
                  <c:v>618298.04625620681</c:v>
                </c:pt>
                <c:pt idx="7887">
                  <c:v>618376.44083542016</c:v>
                </c:pt>
                <c:pt idx="7888">
                  <c:v>618454.8354146335</c:v>
                </c:pt>
                <c:pt idx="7889">
                  <c:v>618533.22999384697</c:v>
                </c:pt>
                <c:pt idx="7890">
                  <c:v>618611.62457306031</c:v>
                </c:pt>
                <c:pt idx="7891">
                  <c:v>618690.01915227366</c:v>
                </c:pt>
                <c:pt idx="7892">
                  <c:v>618768.413731487</c:v>
                </c:pt>
                <c:pt idx="7893">
                  <c:v>618846.80831070035</c:v>
                </c:pt>
                <c:pt idx="7894">
                  <c:v>618925.20288991369</c:v>
                </c:pt>
                <c:pt idx="7895">
                  <c:v>619003.59746912704</c:v>
                </c:pt>
                <c:pt idx="7896">
                  <c:v>619081.99204834038</c:v>
                </c:pt>
                <c:pt idx="7897">
                  <c:v>619160.38662755385</c:v>
                </c:pt>
                <c:pt idx="7898">
                  <c:v>619238.78120676719</c:v>
                </c:pt>
                <c:pt idx="7899">
                  <c:v>619317.17578598054</c:v>
                </c:pt>
                <c:pt idx="7900">
                  <c:v>619395.57036519388</c:v>
                </c:pt>
                <c:pt idx="7901">
                  <c:v>619473.96494440723</c:v>
                </c:pt>
                <c:pt idx="7902">
                  <c:v>619552.35952362057</c:v>
                </c:pt>
                <c:pt idx="7903">
                  <c:v>619630.75410283392</c:v>
                </c:pt>
                <c:pt idx="7904">
                  <c:v>619709.14868204726</c:v>
                </c:pt>
                <c:pt idx="7905">
                  <c:v>619787.54326126061</c:v>
                </c:pt>
                <c:pt idx="7906">
                  <c:v>619865.93784047407</c:v>
                </c:pt>
                <c:pt idx="7907">
                  <c:v>619944.33241968742</c:v>
                </c:pt>
                <c:pt idx="7908">
                  <c:v>620022.72699890076</c:v>
                </c:pt>
                <c:pt idx="7909">
                  <c:v>620101.12157811411</c:v>
                </c:pt>
                <c:pt idx="7910">
                  <c:v>620179.51615732745</c:v>
                </c:pt>
                <c:pt idx="7911">
                  <c:v>620257.9107365408</c:v>
                </c:pt>
                <c:pt idx="7912">
                  <c:v>620336.30531575414</c:v>
                </c:pt>
                <c:pt idx="7913">
                  <c:v>620414.69989496749</c:v>
                </c:pt>
                <c:pt idx="7914">
                  <c:v>620493.09447418095</c:v>
                </c:pt>
                <c:pt idx="7915">
                  <c:v>620571.4890533943</c:v>
                </c:pt>
                <c:pt idx="7916">
                  <c:v>620649.88363260764</c:v>
                </c:pt>
                <c:pt idx="7917">
                  <c:v>620728.27821182099</c:v>
                </c:pt>
                <c:pt idx="7918">
                  <c:v>620806.67279103433</c:v>
                </c:pt>
                <c:pt idx="7919">
                  <c:v>620885.06737024768</c:v>
                </c:pt>
                <c:pt idx="7920">
                  <c:v>620963.46194946102</c:v>
                </c:pt>
                <c:pt idx="7921">
                  <c:v>621041.85652867437</c:v>
                </c:pt>
                <c:pt idx="7922">
                  <c:v>621120.25110788771</c:v>
                </c:pt>
                <c:pt idx="7923">
                  <c:v>621198.64568710118</c:v>
                </c:pt>
                <c:pt idx="7924">
                  <c:v>621277.04026631452</c:v>
                </c:pt>
                <c:pt idx="7925">
                  <c:v>621355.43484552787</c:v>
                </c:pt>
                <c:pt idx="7926">
                  <c:v>621433.82942474121</c:v>
                </c:pt>
                <c:pt idx="7927">
                  <c:v>621512.22400395456</c:v>
                </c:pt>
                <c:pt idx="7928">
                  <c:v>621590.6185831679</c:v>
                </c:pt>
                <c:pt idx="7929">
                  <c:v>621669.01316238125</c:v>
                </c:pt>
                <c:pt idx="7930">
                  <c:v>621747.40774159483</c:v>
                </c:pt>
                <c:pt idx="7931">
                  <c:v>621825.80232080806</c:v>
                </c:pt>
                <c:pt idx="7932">
                  <c:v>621904.1969000214</c:v>
                </c:pt>
                <c:pt idx="7933">
                  <c:v>621982.59147923475</c:v>
                </c:pt>
                <c:pt idx="7934">
                  <c:v>622060.98605844809</c:v>
                </c:pt>
                <c:pt idx="7935">
                  <c:v>622139.38063766144</c:v>
                </c:pt>
                <c:pt idx="7936">
                  <c:v>622217.77521687478</c:v>
                </c:pt>
                <c:pt idx="7937">
                  <c:v>622296.16979608813</c:v>
                </c:pt>
                <c:pt idx="7938">
                  <c:v>622374.56437530171</c:v>
                </c:pt>
                <c:pt idx="7939">
                  <c:v>622452.95895451494</c:v>
                </c:pt>
                <c:pt idx="7940">
                  <c:v>622531.35353372828</c:v>
                </c:pt>
                <c:pt idx="7941">
                  <c:v>622609.74811294163</c:v>
                </c:pt>
                <c:pt idx="7942">
                  <c:v>622688.14269215497</c:v>
                </c:pt>
                <c:pt idx="7943">
                  <c:v>622766.53727136832</c:v>
                </c:pt>
                <c:pt idx="7944">
                  <c:v>622844.93185058166</c:v>
                </c:pt>
                <c:pt idx="7945">
                  <c:v>622923.32642979501</c:v>
                </c:pt>
                <c:pt idx="7946">
                  <c:v>623001.72100900859</c:v>
                </c:pt>
                <c:pt idx="7947">
                  <c:v>623080.11558822182</c:v>
                </c:pt>
                <c:pt idx="7948">
                  <c:v>623158.51016743516</c:v>
                </c:pt>
                <c:pt idx="7949">
                  <c:v>623236.90474664851</c:v>
                </c:pt>
                <c:pt idx="7950">
                  <c:v>623315.29932586185</c:v>
                </c:pt>
                <c:pt idx="7951">
                  <c:v>623393.6939050752</c:v>
                </c:pt>
                <c:pt idx="7952">
                  <c:v>623472.08848428854</c:v>
                </c:pt>
                <c:pt idx="7953">
                  <c:v>623550.48306350189</c:v>
                </c:pt>
                <c:pt idx="7954">
                  <c:v>623628.87764271535</c:v>
                </c:pt>
                <c:pt idx="7955">
                  <c:v>623707.2722219287</c:v>
                </c:pt>
                <c:pt idx="7956">
                  <c:v>623785.66680114204</c:v>
                </c:pt>
                <c:pt idx="7957">
                  <c:v>623864.06138035539</c:v>
                </c:pt>
                <c:pt idx="7958">
                  <c:v>623942.45595956873</c:v>
                </c:pt>
                <c:pt idx="7959">
                  <c:v>624020.85053878208</c:v>
                </c:pt>
                <c:pt idx="7960">
                  <c:v>624099.24511799542</c:v>
                </c:pt>
                <c:pt idx="7961">
                  <c:v>624177.63969720888</c:v>
                </c:pt>
                <c:pt idx="7962">
                  <c:v>624256.03427642223</c:v>
                </c:pt>
                <c:pt idx="7963">
                  <c:v>624334.42885563558</c:v>
                </c:pt>
                <c:pt idx="7964">
                  <c:v>624412.82343484892</c:v>
                </c:pt>
                <c:pt idx="7965">
                  <c:v>624491.21801406227</c:v>
                </c:pt>
                <c:pt idx="7966">
                  <c:v>624569.61259327561</c:v>
                </c:pt>
                <c:pt idx="7967">
                  <c:v>624648.00717248896</c:v>
                </c:pt>
                <c:pt idx="7968">
                  <c:v>624726.4017517023</c:v>
                </c:pt>
                <c:pt idx="7969">
                  <c:v>624804.79633091576</c:v>
                </c:pt>
                <c:pt idx="7970">
                  <c:v>624883.19091012911</c:v>
                </c:pt>
                <c:pt idx="7971">
                  <c:v>624961.58548934245</c:v>
                </c:pt>
                <c:pt idx="7972">
                  <c:v>625039.9800685558</c:v>
                </c:pt>
                <c:pt idx="7973">
                  <c:v>625118.37464776915</c:v>
                </c:pt>
                <c:pt idx="7974">
                  <c:v>625196.76922698249</c:v>
                </c:pt>
                <c:pt idx="7975">
                  <c:v>625275.16380619584</c:v>
                </c:pt>
                <c:pt idx="7976">
                  <c:v>625353.55838540918</c:v>
                </c:pt>
                <c:pt idx="7977">
                  <c:v>625431.95296462264</c:v>
                </c:pt>
                <c:pt idx="7978">
                  <c:v>625510.34754383599</c:v>
                </c:pt>
                <c:pt idx="7979">
                  <c:v>625588.74212304933</c:v>
                </c:pt>
                <c:pt idx="7980">
                  <c:v>625667.13670226268</c:v>
                </c:pt>
                <c:pt idx="7981">
                  <c:v>625745.53128147603</c:v>
                </c:pt>
                <c:pt idx="7982">
                  <c:v>625823.92586068937</c:v>
                </c:pt>
                <c:pt idx="7983">
                  <c:v>625902.32043990272</c:v>
                </c:pt>
                <c:pt idx="7984">
                  <c:v>625980.71501911606</c:v>
                </c:pt>
                <c:pt idx="7985">
                  <c:v>626059.10959832952</c:v>
                </c:pt>
                <c:pt idx="7986">
                  <c:v>626137.50417754287</c:v>
                </c:pt>
                <c:pt idx="7987">
                  <c:v>626215.89875675621</c:v>
                </c:pt>
                <c:pt idx="7988">
                  <c:v>626294.29333596956</c:v>
                </c:pt>
                <c:pt idx="7989">
                  <c:v>626372.68791518291</c:v>
                </c:pt>
                <c:pt idx="7990">
                  <c:v>626451.08249439625</c:v>
                </c:pt>
                <c:pt idx="7991">
                  <c:v>626529.4770736096</c:v>
                </c:pt>
                <c:pt idx="7992">
                  <c:v>626607.87165282306</c:v>
                </c:pt>
                <c:pt idx="7993">
                  <c:v>626686.2662320364</c:v>
                </c:pt>
                <c:pt idx="7994">
                  <c:v>626764.66081124975</c:v>
                </c:pt>
                <c:pt idx="7995">
                  <c:v>626843.05539046309</c:v>
                </c:pt>
                <c:pt idx="7996">
                  <c:v>626921.44996967644</c:v>
                </c:pt>
                <c:pt idx="7997">
                  <c:v>626999.84454888979</c:v>
                </c:pt>
                <c:pt idx="7998">
                  <c:v>627078.23912810313</c:v>
                </c:pt>
                <c:pt idx="7999">
                  <c:v>627156.63370731648</c:v>
                </c:pt>
                <c:pt idx="8000">
                  <c:v>627235.02828652994</c:v>
                </c:pt>
                <c:pt idx="8001">
                  <c:v>627313.42286574328</c:v>
                </c:pt>
                <c:pt idx="8002">
                  <c:v>627391.81744495663</c:v>
                </c:pt>
                <c:pt idx="8003">
                  <c:v>627470.21202416997</c:v>
                </c:pt>
                <c:pt idx="8004">
                  <c:v>627548.60660338332</c:v>
                </c:pt>
                <c:pt idx="8005">
                  <c:v>627627.00118259666</c:v>
                </c:pt>
                <c:pt idx="8006">
                  <c:v>627705.39576181001</c:v>
                </c:pt>
                <c:pt idx="8007">
                  <c:v>627783.79034102336</c:v>
                </c:pt>
                <c:pt idx="8008">
                  <c:v>627862.18492023682</c:v>
                </c:pt>
                <c:pt idx="8009">
                  <c:v>627940.57949945016</c:v>
                </c:pt>
                <c:pt idx="8010">
                  <c:v>628018.97407866351</c:v>
                </c:pt>
                <c:pt idx="8011">
                  <c:v>628097.36865787685</c:v>
                </c:pt>
                <c:pt idx="8012">
                  <c:v>628175.7632370902</c:v>
                </c:pt>
                <c:pt idx="8013">
                  <c:v>628254.15781630354</c:v>
                </c:pt>
                <c:pt idx="8014">
                  <c:v>628332.55239551689</c:v>
                </c:pt>
                <c:pt idx="8015">
                  <c:v>628410.94697473024</c:v>
                </c:pt>
                <c:pt idx="8016">
                  <c:v>628489.3415539437</c:v>
                </c:pt>
                <c:pt idx="8017">
                  <c:v>628567.73613315704</c:v>
                </c:pt>
                <c:pt idx="8018">
                  <c:v>628646.13071237039</c:v>
                </c:pt>
                <c:pt idx="8019">
                  <c:v>628724.52529158373</c:v>
                </c:pt>
                <c:pt idx="8020">
                  <c:v>628802.91987079708</c:v>
                </c:pt>
                <c:pt idx="8021">
                  <c:v>628881.31445001042</c:v>
                </c:pt>
                <c:pt idx="8022">
                  <c:v>628959.70902922377</c:v>
                </c:pt>
                <c:pt idx="8023">
                  <c:v>629038.10360843723</c:v>
                </c:pt>
                <c:pt idx="8024">
                  <c:v>629116.49818765058</c:v>
                </c:pt>
                <c:pt idx="8025">
                  <c:v>629194.89276686392</c:v>
                </c:pt>
                <c:pt idx="8026">
                  <c:v>629273.28734607727</c:v>
                </c:pt>
                <c:pt idx="8027">
                  <c:v>629351.68192529061</c:v>
                </c:pt>
                <c:pt idx="8028">
                  <c:v>629430.07650450396</c:v>
                </c:pt>
                <c:pt idx="8029">
                  <c:v>629508.4710837173</c:v>
                </c:pt>
                <c:pt idx="8030">
                  <c:v>629586.86566293065</c:v>
                </c:pt>
                <c:pt idx="8031">
                  <c:v>629665.26024214411</c:v>
                </c:pt>
                <c:pt idx="8032">
                  <c:v>629743.65482135746</c:v>
                </c:pt>
                <c:pt idx="8033">
                  <c:v>629822.0494005708</c:v>
                </c:pt>
                <c:pt idx="8034">
                  <c:v>629900.44397978415</c:v>
                </c:pt>
                <c:pt idx="8035">
                  <c:v>629978.83855899749</c:v>
                </c:pt>
                <c:pt idx="8036">
                  <c:v>630057.23313821084</c:v>
                </c:pt>
                <c:pt idx="8037">
                  <c:v>630135.62771742418</c:v>
                </c:pt>
                <c:pt idx="8038">
                  <c:v>630214.02229663753</c:v>
                </c:pt>
                <c:pt idx="8039">
                  <c:v>630292.41687585099</c:v>
                </c:pt>
                <c:pt idx="8040">
                  <c:v>630370.81145506434</c:v>
                </c:pt>
                <c:pt idx="8041">
                  <c:v>630449.20603427768</c:v>
                </c:pt>
                <c:pt idx="8042">
                  <c:v>630527.60061349103</c:v>
                </c:pt>
                <c:pt idx="8043">
                  <c:v>630605.99519270437</c:v>
                </c:pt>
                <c:pt idx="8044">
                  <c:v>630684.38977191772</c:v>
                </c:pt>
                <c:pt idx="8045">
                  <c:v>630762.78435113106</c:v>
                </c:pt>
                <c:pt idx="8046">
                  <c:v>630841.17893034441</c:v>
                </c:pt>
                <c:pt idx="8047">
                  <c:v>630919.57350955787</c:v>
                </c:pt>
                <c:pt idx="8048">
                  <c:v>630997.96808877122</c:v>
                </c:pt>
                <c:pt idx="8049">
                  <c:v>631076.36266798456</c:v>
                </c:pt>
                <c:pt idx="8050">
                  <c:v>631154.75724719791</c:v>
                </c:pt>
                <c:pt idx="8051">
                  <c:v>631233.15182641125</c:v>
                </c:pt>
                <c:pt idx="8052">
                  <c:v>631311.5464056246</c:v>
                </c:pt>
                <c:pt idx="8053">
                  <c:v>631389.94098483794</c:v>
                </c:pt>
                <c:pt idx="8054">
                  <c:v>631468.33556405129</c:v>
                </c:pt>
                <c:pt idx="8055">
                  <c:v>631546.73014326475</c:v>
                </c:pt>
                <c:pt idx="8056">
                  <c:v>631625.1247224781</c:v>
                </c:pt>
                <c:pt idx="8057">
                  <c:v>631703.51930169144</c:v>
                </c:pt>
                <c:pt idx="8058">
                  <c:v>631781.91388090479</c:v>
                </c:pt>
                <c:pt idx="8059">
                  <c:v>631860.30846011813</c:v>
                </c:pt>
                <c:pt idx="8060">
                  <c:v>631938.70303933148</c:v>
                </c:pt>
                <c:pt idx="8061">
                  <c:v>632017.09761854482</c:v>
                </c:pt>
                <c:pt idx="8062">
                  <c:v>632095.49219775817</c:v>
                </c:pt>
                <c:pt idx="8063">
                  <c:v>632173.88677697151</c:v>
                </c:pt>
                <c:pt idx="8064">
                  <c:v>632252.28135618498</c:v>
                </c:pt>
                <c:pt idx="8065">
                  <c:v>632330.67593539832</c:v>
                </c:pt>
                <c:pt idx="8066">
                  <c:v>632409.07051461167</c:v>
                </c:pt>
                <c:pt idx="8067">
                  <c:v>632487.46509382501</c:v>
                </c:pt>
                <c:pt idx="8068">
                  <c:v>632565.85967303836</c:v>
                </c:pt>
                <c:pt idx="8069">
                  <c:v>632644.2542522517</c:v>
                </c:pt>
                <c:pt idx="8070">
                  <c:v>632722.64883146505</c:v>
                </c:pt>
                <c:pt idx="8071">
                  <c:v>632801.04341067839</c:v>
                </c:pt>
                <c:pt idx="8072">
                  <c:v>632879.43798989186</c:v>
                </c:pt>
                <c:pt idx="8073">
                  <c:v>632957.8325691052</c:v>
                </c:pt>
                <c:pt idx="8074">
                  <c:v>633036.22714831855</c:v>
                </c:pt>
                <c:pt idx="8075">
                  <c:v>633114.62172753189</c:v>
                </c:pt>
                <c:pt idx="8076">
                  <c:v>633193.01630674524</c:v>
                </c:pt>
                <c:pt idx="8077">
                  <c:v>633271.41088595858</c:v>
                </c:pt>
                <c:pt idx="8078">
                  <c:v>633349.80546517193</c:v>
                </c:pt>
                <c:pt idx="8079">
                  <c:v>633428.20004438527</c:v>
                </c:pt>
                <c:pt idx="8080">
                  <c:v>633506.59462359862</c:v>
                </c:pt>
                <c:pt idx="8081">
                  <c:v>633584.98920281208</c:v>
                </c:pt>
                <c:pt idx="8082">
                  <c:v>633663.38378202543</c:v>
                </c:pt>
                <c:pt idx="8083">
                  <c:v>633741.77836123877</c:v>
                </c:pt>
                <c:pt idx="8084">
                  <c:v>633820.17294045212</c:v>
                </c:pt>
                <c:pt idx="8085">
                  <c:v>633898.56751966546</c:v>
                </c:pt>
                <c:pt idx="8086">
                  <c:v>633976.96209887881</c:v>
                </c:pt>
                <c:pt idx="8087">
                  <c:v>634055.35667809215</c:v>
                </c:pt>
                <c:pt idx="8088">
                  <c:v>634133.7512573055</c:v>
                </c:pt>
                <c:pt idx="8089">
                  <c:v>634212.14583651896</c:v>
                </c:pt>
                <c:pt idx="8090">
                  <c:v>634290.54041573231</c:v>
                </c:pt>
                <c:pt idx="8091">
                  <c:v>634368.93499494565</c:v>
                </c:pt>
                <c:pt idx="8092">
                  <c:v>634447.329574159</c:v>
                </c:pt>
                <c:pt idx="8093">
                  <c:v>634525.72415337234</c:v>
                </c:pt>
                <c:pt idx="8094">
                  <c:v>634604.11873258569</c:v>
                </c:pt>
                <c:pt idx="8095">
                  <c:v>634682.51331179903</c:v>
                </c:pt>
                <c:pt idx="8096">
                  <c:v>634760.90789101238</c:v>
                </c:pt>
                <c:pt idx="8097">
                  <c:v>634839.30247022572</c:v>
                </c:pt>
                <c:pt idx="8098">
                  <c:v>634917.69704943919</c:v>
                </c:pt>
                <c:pt idx="8099">
                  <c:v>634996.09162865253</c:v>
                </c:pt>
                <c:pt idx="8100">
                  <c:v>635074.48620786588</c:v>
                </c:pt>
                <c:pt idx="8101">
                  <c:v>635152.88078707922</c:v>
                </c:pt>
                <c:pt idx="8102">
                  <c:v>635231.27536629257</c:v>
                </c:pt>
                <c:pt idx="8103">
                  <c:v>635309.66994550591</c:v>
                </c:pt>
                <c:pt idx="8104">
                  <c:v>635388.06452471926</c:v>
                </c:pt>
                <c:pt idx="8105">
                  <c:v>635466.4591039326</c:v>
                </c:pt>
                <c:pt idx="8106">
                  <c:v>635544.85368314607</c:v>
                </c:pt>
                <c:pt idx="8107">
                  <c:v>635623.24826235941</c:v>
                </c:pt>
                <c:pt idx="8108">
                  <c:v>635701.64284157276</c:v>
                </c:pt>
                <c:pt idx="8109">
                  <c:v>635780.0374207861</c:v>
                </c:pt>
                <c:pt idx="8110">
                  <c:v>635858.43199999945</c:v>
                </c:pt>
                <c:pt idx="8111">
                  <c:v>635936.82657921279</c:v>
                </c:pt>
                <c:pt idx="8112">
                  <c:v>636015.22115842614</c:v>
                </c:pt>
                <c:pt idx="8113">
                  <c:v>636093.61573763948</c:v>
                </c:pt>
                <c:pt idx="8114">
                  <c:v>636172.01031685283</c:v>
                </c:pt>
                <c:pt idx="8115">
                  <c:v>636250.40489606629</c:v>
                </c:pt>
                <c:pt idx="8116">
                  <c:v>636328.79947527964</c:v>
                </c:pt>
                <c:pt idx="8117">
                  <c:v>636407.19405449298</c:v>
                </c:pt>
                <c:pt idx="8118">
                  <c:v>636485.58863370633</c:v>
                </c:pt>
                <c:pt idx="8119">
                  <c:v>636563.98321291967</c:v>
                </c:pt>
                <c:pt idx="8120">
                  <c:v>636642.37779213302</c:v>
                </c:pt>
                <c:pt idx="8121">
                  <c:v>636720.77237134636</c:v>
                </c:pt>
                <c:pt idx="8122">
                  <c:v>636799.16695055971</c:v>
                </c:pt>
                <c:pt idx="8123">
                  <c:v>636877.56152977317</c:v>
                </c:pt>
                <c:pt idx="8124">
                  <c:v>636955.95610898652</c:v>
                </c:pt>
                <c:pt idx="8125">
                  <c:v>637034.35068819986</c:v>
                </c:pt>
                <c:pt idx="8126">
                  <c:v>637112.74526741321</c:v>
                </c:pt>
                <c:pt idx="8127">
                  <c:v>637191.13984662655</c:v>
                </c:pt>
                <c:pt idx="8128">
                  <c:v>637269.5344258399</c:v>
                </c:pt>
                <c:pt idx="8129">
                  <c:v>637347.92900505324</c:v>
                </c:pt>
                <c:pt idx="8130">
                  <c:v>637426.32358426659</c:v>
                </c:pt>
                <c:pt idx="8131">
                  <c:v>637504.71816348005</c:v>
                </c:pt>
                <c:pt idx="8132">
                  <c:v>637583.1127426934</c:v>
                </c:pt>
                <c:pt idx="8133">
                  <c:v>637661.50732190674</c:v>
                </c:pt>
                <c:pt idx="8134">
                  <c:v>637739.90190112009</c:v>
                </c:pt>
                <c:pt idx="8135">
                  <c:v>637818.29648033343</c:v>
                </c:pt>
                <c:pt idx="8136">
                  <c:v>637896.69105954678</c:v>
                </c:pt>
                <c:pt idx="8137">
                  <c:v>637975.08563876012</c:v>
                </c:pt>
                <c:pt idx="8138">
                  <c:v>638053.48021797347</c:v>
                </c:pt>
                <c:pt idx="8139">
                  <c:v>638131.87479718693</c:v>
                </c:pt>
                <c:pt idx="8140">
                  <c:v>638210.26937640028</c:v>
                </c:pt>
                <c:pt idx="8141">
                  <c:v>638288.66395561362</c:v>
                </c:pt>
                <c:pt idx="8142">
                  <c:v>638367.05853482697</c:v>
                </c:pt>
                <c:pt idx="8143">
                  <c:v>638445.45311404031</c:v>
                </c:pt>
                <c:pt idx="8144">
                  <c:v>638523.84769325366</c:v>
                </c:pt>
                <c:pt idx="8145">
                  <c:v>638602.242272467</c:v>
                </c:pt>
                <c:pt idx="8146">
                  <c:v>638680.63685168035</c:v>
                </c:pt>
                <c:pt idx="8147">
                  <c:v>638759.03143089381</c:v>
                </c:pt>
                <c:pt idx="8148">
                  <c:v>638837.42601010716</c:v>
                </c:pt>
                <c:pt idx="8149">
                  <c:v>638915.8205893205</c:v>
                </c:pt>
                <c:pt idx="8150">
                  <c:v>638994.21516853385</c:v>
                </c:pt>
                <c:pt idx="8151">
                  <c:v>639072.60974774719</c:v>
                </c:pt>
                <c:pt idx="8152">
                  <c:v>639151.00432696054</c:v>
                </c:pt>
                <c:pt idx="8153">
                  <c:v>639229.39890617388</c:v>
                </c:pt>
                <c:pt idx="8154">
                  <c:v>639307.79348538723</c:v>
                </c:pt>
                <c:pt idx="8155">
                  <c:v>639386.18806460069</c:v>
                </c:pt>
                <c:pt idx="8156">
                  <c:v>639464.58264381404</c:v>
                </c:pt>
                <c:pt idx="8157">
                  <c:v>639542.97722302738</c:v>
                </c:pt>
                <c:pt idx="8158">
                  <c:v>639621.37180224073</c:v>
                </c:pt>
                <c:pt idx="8159">
                  <c:v>639699.76638145407</c:v>
                </c:pt>
                <c:pt idx="8160">
                  <c:v>639778.16096066742</c:v>
                </c:pt>
                <c:pt idx="8161">
                  <c:v>639856.55553988076</c:v>
                </c:pt>
                <c:pt idx="8162">
                  <c:v>639934.95011909422</c:v>
                </c:pt>
                <c:pt idx="8163">
                  <c:v>640013.34469830757</c:v>
                </c:pt>
                <c:pt idx="8164">
                  <c:v>640091.73927752092</c:v>
                </c:pt>
                <c:pt idx="8165">
                  <c:v>640170.13385673426</c:v>
                </c:pt>
                <c:pt idx="8166">
                  <c:v>640248.52843594761</c:v>
                </c:pt>
                <c:pt idx="8167">
                  <c:v>640326.92301516095</c:v>
                </c:pt>
                <c:pt idx="8168">
                  <c:v>640405.3175943743</c:v>
                </c:pt>
                <c:pt idx="8169">
                  <c:v>640483.71217358764</c:v>
                </c:pt>
                <c:pt idx="8170">
                  <c:v>640562.1067528011</c:v>
                </c:pt>
                <c:pt idx="8171">
                  <c:v>640640.50133201445</c:v>
                </c:pt>
                <c:pt idx="8172">
                  <c:v>640718.8959112278</c:v>
                </c:pt>
                <c:pt idx="8173">
                  <c:v>640797.29049044114</c:v>
                </c:pt>
                <c:pt idx="8174">
                  <c:v>640875.68506965449</c:v>
                </c:pt>
                <c:pt idx="8175">
                  <c:v>640954.07964886783</c:v>
                </c:pt>
                <c:pt idx="8176">
                  <c:v>641032.47422808118</c:v>
                </c:pt>
                <c:pt idx="8177">
                  <c:v>641110.86880729452</c:v>
                </c:pt>
                <c:pt idx="8178">
                  <c:v>641189.26338650798</c:v>
                </c:pt>
                <c:pt idx="8179">
                  <c:v>641267.65796572133</c:v>
                </c:pt>
                <c:pt idx="8180">
                  <c:v>641346.05254493468</c:v>
                </c:pt>
                <c:pt idx="8181">
                  <c:v>641424.44712414802</c:v>
                </c:pt>
                <c:pt idx="8182">
                  <c:v>641502.84170336137</c:v>
                </c:pt>
                <c:pt idx="8183">
                  <c:v>641581.23628257471</c:v>
                </c:pt>
                <c:pt idx="8184">
                  <c:v>641659.63086178806</c:v>
                </c:pt>
                <c:pt idx="8185">
                  <c:v>641738.0254410014</c:v>
                </c:pt>
                <c:pt idx="8186">
                  <c:v>641816.42002021486</c:v>
                </c:pt>
                <c:pt idx="8187">
                  <c:v>641894.81459942821</c:v>
                </c:pt>
                <c:pt idx="8188">
                  <c:v>641973.20917864155</c:v>
                </c:pt>
                <c:pt idx="8189">
                  <c:v>642051.6037578549</c:v>
                </c:pt>
                <c:pt idx="8190">
                  <c:v>642129.99833706825</c:v>
                </c:pt>
                <c:pt idx="8191">
                  <c:v>642208.39291628159</c:v>
                </c:pt>
                <c:pt idx="8192">
                  <c:v>642286.78749549494</c:v>
                </c:pt>
                <c:pt idx="8193">
                  <c:v>642365.1820747084</c:v>
                </c:pt>
                <c:pt idx="8194">
                  <c:v>642443.57665392174</c:v>
                </c:pt>
                <c:pt idx="8195">
                  <c:v>642521.97123313509</c:v>
                </c:pt>
                <c:pt idx="8196">
                  <c:v>642600.36581234843</c:v>
                </c:pt>
                <c:pt idx="8197">
                  <c:v>642678.76039156178</c:v>
                </c:pt>
                <c:pt idx="8198">
                  <c:v>642757.15497077513</c:v>
                </c:pt>
                <c:pt idx="8199">
                  <c:v>642835.54954998847</c:v>
                </c:pt>
                <c:pt idx="8200">
                  <c:v>642913.94412920182</c:v>
                </c:pt>
                <c:pt idx="8201">
                  <c:v>642992.33870841528</c:v>
                </c:pt>
                <c:pt idx="8202">
                  <c:v>643070.73328762862</c:v>
                </c:pt>
                <c:pt idx="8203">
                  <c:v>643149.12786684197</c:v>
                </c:pt>
                <c:pt idx="8204">
                  <c:v>643227.52244605531</c:v>
                </c:pt>
                <c:pt idx="8205">
                  <c:v>643305.91702526866</c:v>
                </c:pt>
                <c:pt idx="8206">
                  <c:v>643384.31160448201</c:v>
                </c:pt>
                <c:pt idx="8207">
                  <c:v>643462.70618369535</c:v>
                </c:pt>
                <c:pt idx="8208">
                  <c:v>643541.1007629087</c:v>
                </c:pt>
                <c:pt idx="8209">
                  <c:v>643619.49534212216</c:v>
                </c:pt>
                <c:pt idx="8210">
                  <c:v>643697.8899213355</c:v>
                </c:pt>
                <c:pt idx="8211">
                  <c:v>643776.28450054885</c:v>
                </c:pt>
                <c:pt idx="8212">
                  <c:v>643854.67907976219</c:v>
                </c:pt>
                <c:pt idx="8213">
                  <c:v>643933.07365897554</c:v>
                </c:pt>
                <c:pt idx="8214">
                  <c:v>644011.46823818889</c:v>
                </c:pt>
                <c:pt idx="8215">
                  <c:v>644089.86281740223</c:v>
                </c:pt>
                <c:pt idx="8216">
                  <c:v>644168.25739661569</c:v>
                </c:pt>
                <c:pt idx="8217">
                  <c:v>644246.65197582904</c:v>
                </c:pt>
                <c:pt idx="8218">
                  <c:v>644325.04655504238</c:v>
                </c:pt>
                <c:pt idx="8219">
                  <c:v>644403.44113425573</c:v>
                </c:pt>
                <c:pt idx="8220">
                  <c:v>644481.83571346907</c:v>
                </c:pt>
                <c:pt idx="8221">
                  <c:v>644560.23029268242</c:v>
                </c:pt>
                <c:pt idx="8222">
                  <c:v>644638.62487189565</c:v>
                </c:pt>
                <c:pt idx="8223">
                  <c:v>644717.01945110899</c:v>
                </c:pt>
                <c:pt idx="8224">
                  <c:v>644795.41403032257</c:v>
                </c:pt>
                <c:pt idx="8225">
                  <c:v>644873.80860953592</c:v>
                </c:pt>
                <c:pt idx="8226">
                  <c:v>644952.20318874926</c:v>
                </c:pt>
                <c:pt idx="8227">
                  <c:v>645030.59776796261</c:v>
                </c:pt>
                <c:pt idx="8228">
                  <c:v>645108.99234717595</c:v>
                </c:pt>
                <c:pt idx="8229">
                  <c:v>645187.3869263893</c:v>
                </c:pt>
                <c:pt idx="8230">
                  <c:v>645265.78150560253</c:v>
                </c:pt>
                <c:pt idx="8231">
                  <c:v>645344.17608481587</c:v>
                </c:pt>
                <c:pt idx="8232">
                  <c:v>645422.57066402945</c:v>
                </c:pt>
                <c:pt idx="8233">
                  <c:v>645500.9652432428</c:v>
                </c:pt>
                <c:pt idx="8234">
                  <c:v>645579.35982245614</c:v>
                </c:pt>
                <c:pt idx="8235">
                  <c:v>645657.75440166949</c:v>
                </c:pt>
                <c:pt idx="8236">
                  <c:v>645736.14898088283</c:v>
                </c:pt>
                <c:pt idx="8237">
                  <c:v>645814.54356009618</c:v>
                </c:pt>
                <c:pt idx="8238">
                  <c:v>645892.93813930941</c:v>
                </c:pt>
                <c:pt idx="8239">
                  <c:v>645971.33271852275</c:v>
                </c:pt>
                <c:pt idx="8240">
                  <c:v>646049.72729773633</c:v>
                </c:pt>
                <c:pt idx="8241">
                  <c:v>646128.12187694968</c:v>
                </c:pt>
                <c:pt idx="8242">
                  <c:v>646206.51645616302</c:v>
                </c:pt>
                <c:pt idx="8243">
                  <c:v>646284.91103537637</c:v>
                </c:pt>
                <c:pt idx="8244">
                  <c:v>646363.30561458971</c:v>
                </c:pt>
                <c:pt idx="8245">
                  <c:v>646441.70019380306</c:v>
                </c:pt>
                <c:pt idx="8246">
                  <c:v>646520.09477301629</c:v>
                </c:pt>
                <c:pt idx="8247">
                  <c:v>646598.48935222987</c:v>
                </c:pt>
                <c:pt idx="8248">
                  <c:v>646676.88393144321</c:v>
                </c:pt>
                <c:pt idx="8249">
                  <c:v>646755.27851065656</c:v>
                </c:pt>
                <c:pt idx="8250">
                  <c:v>646833.6730898699</c:v>
                </c:pt>
                <c:pt idx="8251">
                  <c:v>646912.06766908325</c:v>
                </c:pt>
                <c:pt idx="8252">
                  <c:v>646990.46224829659</c:v>
                </c:pt>
                <c:pt idx="8253">
                  <c:v>647068.85682750994</c:v>
                </c:pt>
                <c:pt idx="8254">
                  <c:v>647147.25140672317</c:v>
                </c:pt>
                <c:pt idx="8255">
                  <c:v>647225.64598593663</c:v>
                </c:pt>
                <c:pt idx="8256">
                  <c:v>647304.04056515009</c:v>
                </c:pt>
                <c:pt idx="8257">
                  <c:v>647382.43514436344</c:v>
                </c:pt>
                <c:pt idx="8258">
                  <c:v>647460.82972357678</c:v>
                </c:pt>
                <c:pt idx="8259">
                  <c:v>647539.22430279013</c:v>
                </c:pt>
                <c:pt idx="8260">
                  <c:v>647617.61888200347</c:v>
                </c:pt>
                <c:pt idx="8261">
                  <c:v>647696.01346121682</c:v>
                </c:pt>
                <c:pt idx="8262">
                  <c:v>647774.40804043005</c:v>
                </c:pt>
                <c:pt idx="8263">
                  <c:v>647852.80261964351</c:v>
                </c:pt>
                <c:pt idx="8264">
                  <c:v>647931.19719885697</c:v>
                </c:pt>
                <c:pt idx="8265">
                  <c:v>648009.59177807032</c:v>
                </c:pt>
                <c:pt idx="8266">
                  <c:v>648087.98635728366</c:v>
                </c:pt>
                <c:pt idx="8267">
                  <c:v>648166.38093649701</c:v>
                </c:pt>
                <c:pt idx="8268">
                  <c:v>648244.77551571035</c:v>
                </c:pt>
                <c:pt idx="8269">
                  <c:v>648323.1700949237</c:v>
                </c:pt>
                <c:pt idx="8270">
                  <c:v>648401.56467413693</c:v>
                </c:pt>
                <c:pt idx="8271">
                  <c:v>648479.95925335039</c:v>
                </c:pt>
                <c:pt idx="8272">
                  <c:v>648558.35383256373</c:v>
                </c:pt>
                <c:pt idx="8273">
                  <c:v>648636.7484117772</c:v>
                </c:pt>
                <c:pt idx="8274">
                  <c:v>648715.14299099054</c:v>
                </c:pt>
                <c:pt idx="8275">
                  <c:v>648793.53757020389</c:v>
                </c:pt>
                <c:pt idx="8276">
                  <c:v>648871.93214941723</c:v>
                </c:pt>
                <c:pt idx="8277">
                  <c:v>648950.32672863058</c:v>
                </c:pt>
                <c:pt idx="8278">
                  <c:v>649028.72130784392</c:v>
                </c:pt>
                <c:pt idx="8279">
                  <c:v>649107.11588705727</c:v>
                </c:pt>
                <c:pt idx="8280">
                  <c:v>649185.51046627061</c:v>
                </c:pt>
                <c:pt idx="8281">
                  <c:v>649263.90504548408</c:v>
                </c:pt>
                <c:pt idx="8282">
                  <c:v>649342.29962469742</c:v>
                </c:pt>
                <c:pt idx="8283">
                  <c:v>649420.69420391077</c:v>
                </c:pt>
                <c:pt idx="8284">
                  <c:v>649499.08878312411</c:v>
                </c:pt>
                <c:pt idx="8285">
                  <c:v>649577.48336233746</c:v>
                </c:pt>
                <c:pt idx="8286">
                  <c:v>649655.8779415508</c:v>
                </c:pt>
                <c:pt idx="8287">
                  <c:v>649734.27252076415</c:v>
                </c:pt>
                <c:pt idx="8288">
                  <c:v>649812.66709997749</c:v>
                </c:pt>
                <c:pt idx="8289">
                  <c:v>649891.06167919084</c:v>
                </c:pt>
                <c:pt idx="8290">
                  <c:v>649969.4562584043</c:v>
                </c:pt>
                <c:pt idx="8291">
                  <c:v>650047.85083761765</c:v>
                </c:pt>
                <c:pt idx="8292">
                  <c:v>650126.24541683099</c:v>
                </c:pt>
                <c:pt idx="8293">
                  <c:v>650204.63999604434</c:v>
                </c:pt>
                <c:pt idx="8294">
                  <c:v>650283.03457525768</c:v>
                </c:pt>
                <c:pt idx="8295">
                  <c:v>650361.42915447103</c:v>
                </c:pt>
              </c:numCache>
            </c:numRef>
          </c:yVal>
          <c:smooth val="0"/>
          <c:extLst>
            <c:ext xmlns:c16="http://schemas.microsoft.com/office/drawing/2014/chart" uri="{C3380CC4-5D6E-409C-BE32-E72D297353CC}">
              <c16:uniqueId val="{00000003-9018-48C8-96B9-DB01E90B4EF9}"/>
            </c:ext>
          </c:extLst>
        </c:ser>
        <c:ser>
          <c:idx val="2"/>
          <c:order val="2"/>
          <c:tx>
            <c:strRef>
              <c:f>theModel!$I$30</c:f>
              <c:strCache>
                <c:ptCount val="1"/>
                <c:pt idx="0">
                  <c:v>Total undiscounted QALYs lost due to post-COVID illness</c:v>
                </c:pt>
              </c:strCache>
            </c:strRef>
          </c:tx>
          <c:spPr>
            <a:ln w="19050" cap="rnd">
              <a:solidFill>
                <a:schemeClr val="accent3"/>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theModel!$I$31:$I$8326</c:f>
              <c:numCache>
                <c:formatCode>0.00</c:formatCode>
                <c:ptCount val="8296"/>
                <c:pt idx="0">
                  <c:v>5146.5963060130298</c:v>
                </c:pt>
                <c:pt idx="1">
                  <c:v>10198.51627612501</c:v>
                </c:pt>
                <c:pt idx="2">
                  <c:v>15157.528507772038</c:v>
                </c:pt>
                <c:pt idx="3">
                  <c:v>20025.368560177845</c:v>
                </c:pt>
                <c:pt idx="4">
                  <c:v>24803.739571522801</c:v>
                </c:pt>
                <c:pt idx="5">
                  <c:v>29494.312864583855</c:v>
                </c:pt>
                <c:pt idx="6">
                  <c:v>34098.728541060933</c:v>
                </c:pt>
                <c:pt idx="7">
                  <c:v>38618.596064800913</c:v>
                </c:pt>
                <c:pt idx="8">
                  <c:v>43055.494834126912</c:v>
                </c:pt>
                <c:pt idx="9">
                  <c:v>47410.974743475956</c:v>
                </c:pt>
                <c:pt idx="10">
                  <c:v>51686.5567345452</c:v>
                </c:pt>
                <c:pt idx="11">
                  <c:v>55883.733337142367</c:v>
                </c:pt>
                <c:pt idx="12">
                  <c:v>60003.969199932937</c:v>
                </c:pt>
                <c:pt idx="13">
                  <c:v>64048.70161127262</c:v>
                </c:pt>
                <c:pt idx="14">
                  <c:v>68019.341010310556</c:v>
                </c:pt>
                <c:pt idx="15">
                  <c:v>71917.271488544837</c:v>
                </c:pt>
                <c:pt idx="16">
                  <c:v>75743.851282008734</c:v>
                </c:pt>
                <c:pt idx="17">
                  <c:v>79500.413254262487</c:v>
                </c:pt>
                <c:pt idx="18">
                  <c:v>83188.265370363049</c:v>
                </c:pt>
                <c:pt idx="19">
                  <c:v>86808.691161979368</c:v>
                </c:pt>
                <c:pt idx="20">
                  <c:v>90362.950183819281</c:v>
                </c:pt>
                <c:pt idx="21">
                  <c:v>93852.278461530266</c:v>
                </c:pt>
                <c:pt idx="22">
                  <c:v>97277.888931233028</c:v>
                </c:pt>
                <c:pt idx="23">
                  <c:v>100640.97187084447</c:v>
                </c:pt>
                <c:pt idx="24">
                  <c:v>103942.69532334337</c:v>
                </c:pt>
                <c:pt idx="25">
                  <c:v>107184.20551212924</c:v>
                </c:pt>
                <c:pt idx="26">
                  <c:v>110366.627248622</c:v>
                </c:pt>
                <c:pt idx="27">
                  <c:v>113491.06433224773</c:v>
                </c:pt>
                <c:pt idx="28">
                  <c:v>116558.59994295228</c:v>
                </c:pt>
                <c:pt idx="29">
                  <c:v>119570.2970263826</c:v>
                </c:pt>
                <c:pt idx="30">
                  <c:v>122527.19867187284</c:v>
                </c:pt>
                <c:pt idx="31">
                  <c:v>125430.32848336935</c:v>
                </c:pt>
                <c:pt idx="32">
                  <c:v>128280.69094342657</c:v>
                </c:pt>
                <c:pt idx="33">
                  <c:v>131079.27177040355</c:v>
                </c:pt>
                <c:pt idx="34">
                  <c:v>133827.03826898773</c:v>
                </c:pt>
                <c:pt idx="35">
                  <c:v>136524.93967417066</c:v>
                </c:pt>
                <c:pt idx="36">
                  <c:v>139173.90748879834</c:v>
                </c:pt>
                <c:pt idx="37">
                  <c:v>141774.85581481585</c:v>
                </c:pt>
                <c:pt idx="38">
                  <c:v>144328.68167832401</c:v>
                </c:pt>
                <c:pt idx="39">
                  <c:v>146836.26534856411</c:v>
                </c:pt>
                <c:pt idx="40">
                  <c:v>149298.4706509439</c:v>
                </c:pt>
                <c:pt idx="41">
                  <c:v>151716.14527421561</c:v>
                </c:pt>
                <c:pt idx="42">
                  <c:v>154090.12107191634</c:v>
                </c:pt>
                <c:pt idx="43">
                  <c:v>156421.21435817712</c:v>
                </c:pt>
                <c:pt idx="44">
                  <c:v>158710.22619800601</c:v>
                </c:pt>
                <c:pt idx="45">
                  <c:v>160957.94269214888</c:v>
                </c:pt>
                <c:pt idx="46">
                  <c:v>163165.13525662856</c:v>
                </c:pt>
                <c:pt idx="47">
                  <c:v>165332.5608970625</c:v>
                </c:pt>
                <c:pt idx="48">
                  <c:v>167460.96247785533</c:v>
                </c:pt>
                <c:pt idx="49">
                  <c:v>169551.06898636345</c:v>
                </c:pt>
                <c:pt idx="50">
                  <c:v>171603.59579212478</c:v>
                </c:pt>
                <c:pt idx="51">
                  <c:v>173619.24490124558</c:v>
                </c:pt>
                <c:pt idx="52">
                  <c:v>175598.70520603578</c:v>
                </c:pt>
                <c:pt idx="53">
                  <c:v>177542.65272998044</c:v>
                </c:pt>
                <c:pt idx="54">
                  <c:v>179451.75086813554</c:v>
                </c:pt>
                <c:pt idx="55">
                  <c:v>181326.65062303271</c:v>
                </c:pt>
                <c:pt idx="56">
                  <c:v>183167.99083617728</c:v>
                </c:pt>
                <c:pt idx="57">
                  <c:v>184976.39841522195</c:v>
                </c:pt>
                <c:pt idx="58">
                  <c:v>186752.48855689648</c:v>
                </c:pt>
                <c:pt idx="59">
                  <c:v>188496.8649657731</c:v>
                </c:pt>
                <c:pt idx="60">
                  <c:v>190210.12006894551</c:v>
                </c:pt>
                <c:pt idx="61">
                  <c:v>191892.83522669729</c:v>
                </c:pt>
                <c:pt idx="62">
                  <c:v>193545.58093923461</c:v>
                </c:pt>
                <c:pt idx="63">
                  <c:v>195168.91704955813</c:v>
                </c:pt>
                <c:pt idx="64">
                  <c:v>196763.39294254393</c:v>
                </c:pt>
                <c:pt idx="65">
                  <c:v>198329.5477403063</c:v>
                </c:pt>
                <c:pt idx="66">
                  <c:v>199867.91049391098</c:v>
                </c:pt>
                <c:pt idx="67">
                  <c:v>201379.00037150667</c:v>
                </c:pt>
                <c:pt idx="68">
                  <c:v>202863.32684294265</c:v>
                </c:pt>
                <c:pt idx="69">
                  <c:v>204321.38986093749</c:v>
                </c:pt>
                <c:pt idx="70">
                  <c:v>205753.68003886339</c:v>
                </c:pt>
                <c:pt idx="71">
                  <c:v>207160.67882520932</c:v>
                </c:pt>
                <c:pt idx="72">
                  <c:v>208542.85867478544</c:v>
                </c:pt>
                <c:pt idx="73">
                  <c:v>209900.68321672908</c:v>
                </c:pt>
                <c:pt idx="74">
                  <c:v>211234.60741937236</c:v>
                </c:pt>
                <c:pt idx="75">
                  <c:v>212545.07775202993</c:v>
                </c:pt>
                <c:pt idx="76">
                  <c:v>213832.53234376467</c:v>
                </c:pt>
                <c:pt idx="77">
                  <c:v>215097.40113918734</c:v>
                </c:pt>
                <c:pt idx="78">
                  <c:v>216340.10605134594</c:v>
                </c:pt>
                <c:pt idx="79">
                  <c:v>217561.06111175884</c:v>
                </c:pt>
                <c:pt idx="80">
                  <c:v>218760.67261764561</c:v>
                </c:pt>
                <c:pt idx="81">
                  <c:v>219939.33927640718</c:v>
                </c:pt>
                <c:pt idx="82">
                  <c:v>221097.45234740703</c:v>
                </c:pt>
                <c:pt idx="83">
                  <c:v>222235.39578110405</c:v>
                </c:pt>
                <c:pt idx="84">
                  <c:v>223353.54635558635</c:v>
                </c:pt>
                <c:pt idx="85">
                  <c:v>224452.27381055406</c:v>
                </c:pt>
                <c:pt idx="86">
                  <c:v>225531.94097880024</c:v>
                </c:pt>
                <c:pt idx="87">
                  <c:v>226592.90391523443</c:v>
                </c:pt>
                <c:pt idx="88">
                  <c:v>227635.51202349714</c:v>
                </c:pt>
                <c:pt idx="89">
                  <c:v>228660.10818020828</c:v>
                </c:pt>
                <c:pt idx="90">
                  <c:v>229667.02885689505</c:v>
                </c:pt>
                <c:pt idx="91">
                  <c:v>230656.6042396421</c:v>
                </c:pt>
                <c:pt idx="92">
                  <c:v>231629.15834650636</c:v>
                </c:pt>
                <c:pt idx="93">
                  <c:v>232585.00914273842</c:v>
                </c:pt>
                <c:pt idx="94">
                  <c:v>233524.46865385218</c:v>
                </c:pt>
                <c:pt idx="95">
                  <c:v>234447.8430765816</c:v>
                </c:pt>
                <c:pt idx="96">
                  <c:v>235355.43288776508</c:v>
                </c:pt>
                <c:pt idx="97">
                  <c:v>236247.53295119549</c:v>
                </c:pt>
                <c:pt idx="98">
                  <c:v>237124.43262247479</c:v>
                </c:pt>
                <c:pt idx="99">
                  <c:v>237986.41585190935</c:v>
                </c:pt>
                <c:pt idx="100">
                  <c:v>238833.76128548352</c:v>
                </c:pt>
                <c:pt idx="101">
                  <c:v>239666.74236394643</c:v>
                </c:pt>
                <c:pt idx="102">
                  <c:v>240485.62742004872</c:v>
                </c:pt>
                <c:pt idx="103">
                  <c:v>241290.67977396181</c:v>
                </c:pt>
                <c:pt idx="104">
                  <c:v>242082.15782691553</c:v>
                </c:pt>
                <c:pt idx="105">
                  <c:v>242860.31515308589</c:v>
                </c:pt>
                <c:pt idx="106">
                  <c:v>243625.40058976703</c:v>
                </c:pt>
                <c:pt idx="107">
                  <c:v>244377.65832585806</c:v>
                </c:pt>
                <c:pt idx="108">
                  <c:v>245117.32798869722</c:v>
                </c:pt>
                <c:pt idx="109">
                  <c:v>245844.64472927424</c:v>
                </c:pt>
                <c:pt idx="110">
                  <c:v>246559.83930585015</c:v>
                </c:pt>
                <c:pt idx="111">
                  <c:v>247263.13816601573</c:v>
                </c:pt>
                <c:pt idx="112">
                  <c:v>247954.76352721697</c:v>
                </c:pt>
                <c:pt idx="113">
                  <c:v>248634.93345577552</c:v>
                </c:pt>
                <c:pt idx="114">
                  <c:v>249303.86194443432</c:v>
                </c:pt>
                <c:pt idx="115">
                  <c:v>249961.75898845363</c:v>
                </c:pt>
                <c:pt idx="116">
                  <c:v>250608.83066028543</c:v>
                </c:pt>
                <c:pt idx="117">
                  <c:v>251245.27918285399</c:v>
                </c:pt>
                <c:pt idx="118">
                  <c:v>251871.30300146644</c:v>
                </c:pt>
                <c:pt idx="119">
                  <c:v>252487.0968543803</c:v>
                </c:pt>
                <c:pt idx="120">
                  <c:v>253092.85184205312</c:v>
                </c:pt>
                <c:pt idx="121">
                  <c:v>253688.75549509804</c:v>
                </c:pt>
                <c:pt idx="122">
                  <c:v>254274.99184097041</c:v>
                </c:pt>
                <c:pt idx="123">
                  <c:v>254851.74146940783</c:v>
                </c:pt>
                <c:pt idx="124">
                  <c:v>255419.18159664908</c:v>
                </c:pt>
                <c:pt idx="125">
                  <c:v>255977.48612845206</c:v>
                </c:pt>
                <c:pt idx="126">
                  <c:v>256526.82572193505</c:v>
                </c:pt>
                <c:pt idx="127">
                  <c:v>257067.36784626325</c:v>
                </c:pt>
                <c:pt idx="128">
                  <c:v>257599.27684220078</c:v>
                </c:pt>
                <c:pt idx="129">
                  <c:v>258122.71398055094</c:v>
                </c:pt>
                <c:pt idx="130">
                  <c:v>258637.83751950422</c:v>
                </c:pt>
                <c:pt idx="131">
                  <c:v>259144.80276091551</c:v>
                </c:pt>
                <c:pt idx="132">
                  <c:v>259643.76210552966</c:v>
                </c:pt>
                <c:pt idx="133">
                  <c:v>260134.86510717575</c:v>
                </c:pt>
                <c:pt idx="134">
                  <c:v>260618.25852594856</c:v>
                </c:pt>
                <c:pt idx="135">
                  <c:v>261094.08638039685</c:v>
                </c:pt>
                <c:pt idx="136">
                  <c:v>261562.48999873683</c:v>
                </c:pt>
                <c:pt idx="137">
                  <c:v>262023.6080691086</c:v>
                </c:pt>
                <c:pt idx="138">
                  <c:v>262477.5766888943</c:v>
                </c:pt>
                <c:pt idx="139">
                  <c:v>262924.52941311442</c:v>
                </c:pt>
                <c:pt idx="140">
                  <c:v>263364.59730192012</c:v>
                </c:pt>
                <c:pt idx="141">
                  <c:v>263797.90896719898</c:v>
                </c:pt>
                <c:pt idx="142">
                  <c:v>264224.59061830933</c:v>
                </c:pt>
                <c:pt idx="143">
                  <c:v>264644.76610696089</c:v>
                </c:pt>
                <c:pt idx="144">
                  <c:v>265058.55697125627</c:v>
                </c:pt>
                <c:pt idx="145">
                  <c:v>265466.08247891086</c:v>
                </c:pt>
                <c:pt idx="146">
                  <c:v>265867.45966966392</c:v>
                </c:pt>
                <c:pt idx="147">
                  <c:v>266262.80339689914</c:v>
                </c:pt>
                <c:pt idx="148">
                  <c:v>266652.22636848578</c:v>
                </c:pt>
                <c:pt idx="149">
                  <c:v>267035.83918685874</c:v>
                </c:pt>
                <c:pt idx="150">
                  <c:v>267413.75038834824</c:v>
                </c:pt>
                <c:pt idx="151">
                  <c:v>267786.06648177642</c:v>
                </c:pt>
                <c:pt idx="152">
                  <c:v>268152.89198633132</c:v>
                </c:pt>
                <c:pt idx="153">
                  <c:v>268514.32946873474</c:v>
                </c:pt>
                <c:pt idx="154">
                  <c:v>268870.47957971512</c:v>
                </c:pt>
                <c:pt idx="155">
                  <c:v>269221.44108979887</c:v>
                </c:pt>
                <c:pt idx="156">
                  <c:v>269567.31092443364</c:v>
                </c:pt>
                <c:pt idx="157">
                  <c:v>269908.18419845536</c:v>
                </c:pt>
                <c:pt idx="158">
                  <c:v>270244.15424991091</c:v>
                </c:pt>
                <c:pt idx="159">
                  <c:v>270575.31267324969</c:v>
                </c:pt>
                <c:pt idx="160">
                  <c:v>270901.74935189483</c:v>
                </c:pt>
                <c:pt idx="161">
                  <c:v>271223.55249020574</c:v>
                </c:pt>
                <c:pt idx="162">
                  <c:v>271540.8086448437</c:v>
                </c:pt>
                <c:pt idx="163">
                  <c:v>271853.60275555222</c:v>
                </c:pt>
                <c:pt idx="164">
                  <c:v>272162.0181753611</c:v>
                </c:pt>
                <c:pt idx="165">
                  <c:v>272466.13670022722</c:v>
                </c:pt>
                <c:pt idx="166">
                  <c:v>272766.03859812155</c:v>
                </c:pt>
                <c:pt idx="167">
                  <c:v>273061.80263757257</c:v>
                </c:pt>
                <c:pt idx="168">
                  <c:v>273353.50611567631</c:v>
                </c:pt>
                <c:pt idx="169">
                  <c:v>273641.22488558362</c:v>
                </c:pt>
                <c:pt idx="170">
                  <c:v>273925.03338347358</c:v>
                </c:pt>
                <c:pt idx="171">
                  <c:v>274205.00465502334</c:v>
                </c:pt>
                <c:pt idx="172">
                  <c:v>274481.21038138331</c:v>
                </c:pt>
                <c:pt idx="173">
                  <c:v>274753.72090466699</c:v>
                </c:pt>
                <c:pt idx="174">
                  <c:v>275022.60525296483</c:v>
                </c:pt>
                <c:pt idx="175">
                  <c:v>275287.93116489111</c:v>
                </c:pt>
                <c:pt idx="176">
                  <c:v>275549.76511367137</c:v>
                </c:pt>
                <c:pt idx="177">
                  <c:v>275808.17233078094</c:v>
                </c:pt>
                <c:pt idx="178">
                  <c:v>276063.21682914119</c:v>
                </c:pt>
                <c:pt idx="179">
                  <c:v>276314.96142588282</c:v>
                </c:pt>
                <c:pt idx="180">
                  <c:v>276563.46776468348</c:v>
                </c:pt>
                <c:pt idx="181">
                  <c:v>276808.79633768887</c:v>
                </c:pt>
                <c:pt idx="182">
                  <c:v>277051.00650702335</c:v>
                </c:pt>
                <c:pt idx="183">
                  <c:v>277290.15652589971</c:v>
                </c:pt>
                <c:pt idx="184">
                  <c:v>277526.3035593339</c:v>
                </c:pt>
                <c:pt idx="185">
                  <c:v>277759.5037044732</c:v>
                </c:pt>
                <c:pt idx="186">
                  <c:v>277989.81201054435</c:v>
                </c:pt>
                <c:pt idx="187">
                  <c:v>278217.28249842924</c:v>
                </c:pt>
                <c:pt idx="188">
                  <c:v>278441.96817987482</c:v>
                </c:pt>
                <c:pt idx="189">
                  <c:v>278663.92107634444</c:v>
                </c:pt>
                <c:pt idx="190">
                  <c:v>278883.19223751652</c:v>
                </c:pt>
                <c:pt idx="191">
                  <c:v>279099.83175943798</c:v>
                </c:pt>
                <c:pt idx="192">
                  <c:v>279313.88880233862</c:v>
                </c:pt>
                <c:pt idx="193">
                  <c:v>279525.41160811268</c:v>
                </c:pt>
                <c:pt idx="194">
                  <c:v>279734.44751747366</c:v>
                </c:pt>
                <c:pt idx="195">
                  <c:v>279941.0429867885</c:v>
                </c:pt>
                <c:pt idx="196">
                  <c:v>280145.24360459804</c:v>
                </c:pt>
                <c:pt idx="197">
                  <c:v>280347.09410782851</c:v>
                </c:pt>
                <c:pt idx="198">
                  <c:v>280546.6383976994</c:v>
                </c:pt>
                <c:pt idx="199">
                  <c:v>280743.91955533548</c:v>
                </c:pt>
                <c:pt idx="200">
                  <c:v>280938.9798570862</c:v>
                </c:pt>
                <c:pt idx="201">
                  <c:v>281131.86078955955</c:v>
                </c:pt>
                <c:pt idx="202">
                  <c:v>281322.60306437447</c:v>
                </c:pt>
                <c:pt idx="203">
                  <c:v>281511.24663263833</c:v>
                </c:pt>
                <c:pt idx="204">
                  <c:v>281697.83069915324</c:v>
                </c:pt>
                <c:pt idx="205">
                  <c:v>281882.39373635774</c:v>
                </c:pt>
                <c:pt idx="206">
                  <c:v>282064.97349800763</c:v>
                </c:pt>
                <c:pt idx="207">
                  <c:v>282245.60703260108</c:v>
                </c:pt>
                <c:pt idx="208">
                  <c:v>282424.33069655334</c:v>
                </c:pt>
                <c:pt idx="209">
                  <c:v>282601.18016712507</c:v>
                </c:pt>
                <c:pt idx="210">
                  <c:v>282776.19045510946</c:v>
                </c:pt>
                <c:pt idx="211">
                  <c:v>282949.3959172818</c:v>
                </c:pt>
                <c:pt idx="212">
                  <c:v>283120.8302686172</c:v>
                </c:pt>
                <c:pt idx="213">
                  <c:v>283290.52659427957</c:v>
                </c:pt>
                <c:pt idx="214">
                  <c:v>283458.51736138662</c:v>
                </c:pt>
                <c:pt idx="215">
                  <c:v>283624.83443055541</c:v>
                </c:pt>
                <c:pt idx="216">
                  <c:v>283789.50906723225</c:v>
                </c:pt>
                <c:pt idx="217">
                  <c:v>283952.57195281028</c:v>
                </c:pt>
                <c:pt idx="218">
                  <c:v>284114.05319554027</c:v>
                </c:pt>
                <c:pt idx="219">
                  <c:v>284273.98234123702</c:v>
                </c:pt>
                <c:pt idx="220">
                  <c:v>284432.38838378602</c:v>
                </c:pt>
                <c:pt idx="221">
                  <c:v>284589.2997754534</c:v>
                </c:pt>
                <c:pt idx="222">
                  <c:v>284744.74443700426</c:v>
                </c:pt>
                <c:pt idx="223">
                  <c:v>284898.74976763065</c:v>
                </c:pt>
                <c:pt idx="224">
                  <c:v>285051.34265469527</c:v>
                </c:pt>
                <c:pt idx="225">
                  <c:v>285202.54948329268</c:v>
                </c:pt>
                <c:pt idx="226">
                  <c:v>285352.39614563156</c:v>
                </c:pt>
                <c:pt idx="227">
                  <c:v>285500.90805024217</c:v>
                </c:pt>
                <c:pt idx="228">
                  <c:v>285648.11013101193</c:v>
                </c:pt>
                <c:pt idx="229">
                  <c:v>285794.02685605182</c:v>
                </c:pt>
                <c:pt idx="230">
                  <c:v>285938.68223639723</c:v>
                </c:pt>
                <c:pt idx="231">
                  <c:v>286082.09983454621</c:v>
                </c:pt>
                <c:pt idx="232">
                  <c:v>286224.30277283868</c:v>
                </c:pt>
                <c:pt idx="233">
                  <c:v>286365.31374167878</c:v>
                </c:pt>
                <c:pt idx="234">
                  <c:v>286505.15500760305</c:v>
                </c:pt>
                <c:pt idx="235">
                  <c:v>286643.84842119931</c:v>
                </c:pt>
                <c:pt idx="236">
                  <c:v>286781.41542487626</c:v>
                </c:pt>
                <c:pt idx="237">
                  <c:v>286917.87706048845</c:v>
                </c:pt>
                <c:pt idx="238">
                  <c:v>287053.25397681887</c:v>
                </c:pt>
                <c:pt idx="239">
                  <c:v>287187.56643692212</c:v>
                </c:pt>
                <c:pt idx="240">
                  <c:v>287320.83432532911</c:v>
                </c:pt>
                <c:pt idx="241">
                  <c:v>287453.07715511916</c:v>
                </c:pt>
                <c:pt idx="242">
                  <c:v>287584.3140748578</c:v>
                </c:pt>
                <c:pt idx="243">
                  <c:v>287714.56387540675</c:v>
                </c:pt>
                <c:pt idx="244">
                  <c:v>287843.844996606</c:v>
                </c:pt>
                <c:pt idx="245">
                  <c:v>287972.17553383048</c:v>
                </c:pt>
                <c:pt idx="246">
                  <c:v>288099.57324442558</c:v>
                </c:pt>
                <c:pt idx="247">
                  <c:v>288226.05555402109</c:v>
                </c:pt>
                <c:pt idx="248">
                  <c:v>288351.639562728</c:v>
                </c:pt>
                <c:pt idx="249">
                  <c:v>288476.34205121972</c:v>
                </c:pt>
                <c:pt idx="250">
                  <c:v>288600.17948669835</c:v>
                </c:pt>
                <c:pt idx="251">
                  <c:v>288723.16802875174</c:v>
                </c:pt>
                <c:pt idx="252">
                  <c:v>288845.32353509893</c:v>
                </c:pt>
                <c:pt idx="253">
                  <c:v>288966.66156722931</c:v>
                </c:pt>
                <c:pt idx="254">
                  <c:v>289087.19739593694</c:v>
                </c:pt>
                <c:pt idx="255">
                  <c:v>289206.94600674999</c:v>
                </c:pt>
                <c:pt idx="256">
                  <c:v>289325.92210526019</c:v>
                </c:pt>
                <c:pt idx="257">
                  <c:v>289444.14012235246</c:v>
                </c:pt>
                <c:pt idx="258">
                  <c:v>289561.61421933555</c:v>
                </c:pt>
                <c:pt idx="259">
                  <c:v>289678.3582929789</c:v>
                </c:pt>
                <c:pt idx="260">
                  <c:v>289794.38598045381</c:v>
                </c:pt>
                <c:pt idx="261">
                  <c:v>289909.71066418273</c:v>
                </c:pt>
                <c:pt idx="262">
                  <c:v>290024.34547659877</c:v>
                </c:pt>
                <c:pt idx="263">
                  <c:v>290138.30330481462</c:v>
                </c:pt>
                <c:pt idx="264">
                  <c:v>290251.59679520625</c:v>
                </c:pt>
                <c:pt idx="265">
                  <c:v>290364.2383579092</c:v>
                </c:pt>
                <c:pt idx="266">
                  <c:v>290476.24017123214</c:v>
                </c:pt>
                <c:pt idx="267">
                  <c:v>290587.61418598727</c:v>
                </c:pt>
                <c:pt idx="268">
                  <c:v>290698.37212974031</c:v>
                </c:pt>
                <c:pt idx="269">
                  <c:v>290808.5255109804</c:v>
                </c:pt>
                <c:pt idx="270">
                  <c:v>290918.08562321286</c:v>
                </c:pt>
                <c:pt idx="271">
                  <c:v>291027.06354897539</c:v>
                </c:pt>
                <c:pt idx="272">
                  <c:v>291135.47016377846</c:v>
                </c:pt>
                <c:pt idx="273">
                  <c:v>291243.31613997329</c:v>
                </c:pt>
                <c:pt idx="274">
                  <c:v>291350.6119505465</c:v>
                </c:pt>
                <c:pt idx="275">
                  <c:v>291457.36787284462</c:v>
                </c:pt>
                <c:pt idx="276">
                  <c:v>291563.59399222862</c:v>
                </c:pt>
                <c:pt idx="277">
                  <c:v>291669.30020566017</c:v>
                </c:pt>
                <c:pt idx="278">
                  <c:v>291774.4962252212</c:v>
                </c:pt>
                <c:pt idx="279">
                  <c:v>291879.19158156763</c:v>
                </c:pt>
                <c:pt idx="280">
                  <c:v>291983.39562731818</c:v>
                </c:pt>
                <c:pt idx="281">
                  <c:v>292087.11754038057</c:v>
                </c:pt>
                <c:pt idx="282">
                  <c:v>292190.36632721458</c:v>
                </c:pt>
                <c:pt idx="283">
                  <c:v>292293.15082603559</c:v>
                </c:pt>
                <c:pt idx="284">
                  <c:v>292395.47970995697</c:v>
                </c:pt>
                <c:pt idx="285">
                  <c:v>292497.36149007425</c:v>
                </c:pt>
                <c:pt idx="286">
                  <c:v>292598.80451849179</c:v>
                </c:pt>
                <c:pt idx="287">
                  <c:v>292699.81699129281</c:v>
                </c:pt>
                <c:pt idx="288">
                  <c:v>292800.40695145412</c:v>
                </c:pt>
                <c:pt idx="289">
                  <c:v>292900.58229170571</c:v>
                </c:pt>
                <c:pt idx="290">
                  <c:v>293000.35075733799</c:v>
                </c:pt>
                <c:pt idx="291">
                  <c:v>293099.7199489557</c:v>
                </c:pt>
                <c:pt idx="292">
                  <c:v>293198.69732518087</c:v>
                </c:pt>
                <c:pt idx="293">
                  <c:v>293297.2902053048</c:v>
                </c:pt>
                <c:pt idx="294">
                  <c:v>293395.50577189145</c:v>
                </c:pt>
                <c:pt idx="295">
                  <c:v>293493.35107333085</c:v>
                </c:pt>
                <c:pt idx="296">
                  <c:v>293590.83302634599</c:v>
                </c:pt>
                <c:pt idx="297">
                  <c:v>293687.95841845253</c:v>
                </c:pt>
                <c:pt idx="298">
                  <c:v>293784.73391037167</c:v>
                </c:pt>
                <c:pt idx="299">
                  <c:v>293881.1660383998</c:v>
                </c:pt>
                <c:pt idx="300">
                  <c:v>293977.26121673209</c:v>
                </c:pt>
                <c:pt idx="301">
                  <c:v>294073.02573974367</c:v>
                </c:pt>
                <c:pt idx="302">
                  <c:v>294168.46578422759</c:v>
                </c:pt>
                <c:pt idx="303">
                  <c:v>294263.5874115919</c:v>
                </c:pt>
                <c:pt idx="304">
                  <c:v>294358.39657001471</c:v>
                </c:pt>
                <c:pt idx="305">
                  <c:v>294452.89909655915</c:v>
                </c:pt>
                <c:pt idx="306">
                  <c:v>294547.10071924963</c:v>
                </c:pt>
                <c:pt idx="307">
                  <c:v>294641.00705910847</c:v>
                </c:pt>
                <c:pt idx="308">
                  <c:v>294734.62363215437</c:v>
                </c:pt>
                <c:pt idx="309">
                  <c:v>294827.95585136459</c:v>
                </c:pt>
                <c:pt idx="310">
                  <c:v>294921.00902859925</c:v>
                </c:pt>
                <c:pt idx="311">
                  <c:v>295013.78837649088</c:v>
                </c:pt>
                <c:pt idx="312">
                  <c:v>295106.29901029699</c:v>
                </c:pt>
                <c:pt idx="313">
                  <c:v>295198.54594972037</c:v>
                </c:pt>
                <c:pt idx="314">
                  <c:v>295290.53412069322</c:v>
                </c:pt>
                <c:pt idx="315">
                  <c:v>295382.26835712884</c:v>
                </c:pt>
                <c:pt idx="316">
                  <c:v>295473.75340264122</c:v>
                </c:pt>
                <c:pt idx="317">
                  <c:v>295564.99391223112</c:v>
                </c:pt>
                <c:pt idx="318">
                  <c:v>295655.99445394188</c:v>
                </c:pt>
                <c:pt idx="319">
                  <c:v>295746.75951048371</c:v>
                </c:pt>
                <c:pt idx="320">
                  <c:v>295837.29348082782</c:v>
                </c:pt>
                <c:pt idx="321">
                  <c:v>295927.6006817703</c:v>
                </c:pt>
                <c:pt idx="322">
                  <c:v>296017.68534946791</c:v>
                </c:pt>
                <c:pt idx="323">
                  <c:v>296107.55164094374</c:v>
                </c:pt>
                <c:pt idx="324">
                  <c:v>296197.20363556605</c:v>
                </c:pt>
                <c:pt idx="325">
                  <c:v>296286.64533649833</c:v>
                </c:pt>
                <c:pt idx="326">
                  <c:v>296375.8806721234</c:v>
                </c:pt>
                <c:pt idx="327">
                  <c:v>296464.91349743988</c:v>
                </c:pt>
                <c:pt idx="328">
                  <c:v>296553.74759543338</c:v>
                </c:pt>
                <c:pt idx="329">
                  <c:v>296642.38667842152</c:v>
                </c:pt>
                <c:pt idx="330">
                  <c:v>296730.8343893743</c:v>
                </c:pt>
                <c:pt idx="331">
                  <c:v>296819.0943032091</c:v>
                </c:pt>
                <c:pt idx="332">
                  <c:v>296907.16992806242</c:v>
                </c:pt>
                <c:pt idx="333">
                  <c:v>296995.064706537</c:v>
                </c:pt>
                <c:pt idx="334">
                  <c:v>297082.78201692633</c:v>
                </c:pt>
                <c:pt idx="335">
                  <c:v>297170.3251744156</c:v>
                </c:pt>
                <c:pt idx="336">
                  <c:v>297257.69743226108</c:v>
                </c:pt>
                <c:pt idx="337">
                  <c:v>297344.90198294667</c:v>
                </c:pt>
                <c:pt idx="338">
                  <c:v>297431.941959319</c:v>
                </c:pt>
                <c:pt idx="339">
                  <c:v>297518.82043570187</c:v>
                </c:pt>
                <c:pt idx="340">
                  <c:v>297605.54042898928</c:v>
                </c:pt>
                <c:pt idx="341">
                  <c:v>297692.10489971819</c:v>
                </c:pt>
                <c:pt idx="342">
                  <c:v>297778.51675312145</c:v>
                </c:pt>
                <c:pt idx="343">
                  <c:v>297864.77884016093</c:v>
                </c:pt>
                <c:pt idx="344">
                  <c:v>297950.89395854081</c:v>
                </c:pt>
                <c:pt idx="345">
                  <c:v>298036.86485370324</c:v>
                </c:pt>
                <c:pt idx="346">
                  <c:v>298122.69421980437</c:v>
                </c:pt>
                <c:pt idx="347">
                  <c:v>298208.38470067177</c:v>
                </c:pt>
                <c:pt idx="348">
                  <c:v>298293.93889074563</c:v>
                </c:pt>
                <c:pt idx="349">
                  <c:v>298379.3593360004</c:v>
                </c:pt>
                <c:pt idx="350">
                  <c:v>298464.64853485086</c:v>
                </c:pt>
                <c:pt idx="351">
                  <c:v>298549.80893903994</c:v>
                </c:pt>
                <c:pt idx="352">
                  <c:v>298634.84295451117</c:v>
                </c:pt>
                <c:pt idx="353">
                  <c:v>298719.75294226396</c:v>
                </c:pt>
                <c:pt idx="354">
                  <c:v>298804.54121919285</c:v>
                </c:pt>
                <c:pt idx="355">
                  <c:v>298889.21005891205</c:v>
                </c:pt>
                <c:pt idx="356">
                  <c:v>298973.76169256348</c:v>
                </c:pt>
                <c:pt idx="357">
                  <c:v>299058.19830961031</c:v>
                </c:pt>
                <c:pt idx="358">
                  <c:v>299142.5220586154</c:v>
                </c:pt>
                <c:pt idx="359">
                  <c:v>299226.73504800588</c:v>
                </c:pt>
                <c:pt idx="360">
                  <c:v>299310.839346822</c:v>
                </c:pt>
                <c:pt idx="361">
                  <c:v>299394.83698545361</c:v>
                </c:pt>
                <c:pt idx="362">
                  <c:v>299478.72995636205</c:v>
                </c:pt>
                <c:pt idx="363">
                  <c:v>299562.52021478844</c:v>
                </c:pt>
                <c:pt idx="364">
                  <c:v>299646.20967944904</c:v>
                </c:pt>
                <c:pt idx="365">
                  <c:v>299729.80023321771</c:v>
                </c:pt>
                <c:pt idx="366">
                  <c:v>299813.29372379545</c:v>
                </c:pt>
                <c:pt idx="367">
                  <c:v>299896.69196436711</c:v>
                </c:pt>
                <c:pt idx="368">
                  <c:v>299979.99673424655</c:v>
                </c:pt>
                <c:pt idx="369">
                  <c:v>300063.2097795094</c:v>
                </c:pt>
                <c:pt idx="370">
                  <c:v>300146.33281361341</c:v>
                </c:pt>
                <c:pt idx="371">
                  <c:v>300229.36751800845</c:v>
                </c:pt>
                <c:pt idx="372">
                  <c:v>300312.31554273411</c:v>
                </c:pt>
                <c:pt idx="373">
                  <c:v>300395.17850700632</c:v>
                </c:pt>
                <c:pt idx="374">
                  <c:v>300477.95799979341</c:v>
                </c:pt>
                <c:pt idx="375">
                  <c:v>300560.65558038116</c:v>
                </c:pt>
                <c:pt idx="376">
                  <c:v>300643.27277892712</c:v>
                </c:pt>
                <c:pt idx="377">
                  <c:v>300725.81109700451</c:v>
                </c:pt>
                <c:pt idx="378">
                  <c:v>300808.2720081369</c:v>
                </c:pt>
                <c:pt idx="379">
                  <c:v>300890.65695832146</c:v>
                </c:pt>
                <c:pt idx="380">
                  <c:v>300972.96736654377</c:v>
                </c:pt>
                <c:pt idx="381">
                  <c:v>301055.20462528168</c:v>
                </c:pt>
                <c:pt idx="382">
                  <c:v>301137.37010100135</c:v>
                </c:pt>
                <c:pt idx="383">
                  <c:v>301219.46513464238</c:v>
                </c:pt>
                <c:pt idx="384">
                  <c:v>301301.49104209524</c:v>
                </c:pt>
                <c:pt idx="385">
                  <c:v>301383.44911466894</c:v>
                </c:pt>
                <c:pt idx="386">
                  <c:v>301465.34061954991</c:v>
                </c:pt>
                <c:pt idx="387">
                  <c:v>301547.1668002535</c:v>
                </c:pt>
                <c:pt idx="388">
                  <c:v>301628.92887706525</c:v>
                </c:pt>
                <c:pt idx="389">
                  <c:v>301710.62804747524</c:v>
                </c:pt>
                <c:pt idx="390">
                  <c:v>301792.26548660401</c:v>
                </c:pt>
                <c:pt idx="391">
                  <c:v>301873.84234762023</c:v>
                </c:pt>
                <c:pt idx="392">
                  <c:v>301955.35976215097</c:v>
                </c:pt>
                <c:pt idx="393">
                  <c:v>302036.81884068361</c:v>
                </c:pt>
                <c:pt idx="394">
                  <c:v>302118.22067296162</c:v>
                </c:pt>
                <c:pt idx="395">
                  <c:v>302199.56632837123</c:v>
                </c:pt>
                <c:pt idx="396">
                  <c:v>302280.85685632227</c:v>
                </c:pt>
                <c:pt idx="397">
                  <c:v>302362.09328662074</c:v>
                </c:pt>
                <c:pt idx="398">
                  <c:v>302443.27662983595</c:v>
                </c:pt>
                <c:pt idx="399">
                  <c:v>302524.40787765873</c:v>
                </c:pt>
                <c:pt idx="400">
                  <c:v>302605.48800325504</c:v>
                </c:pt>
                <c:pt idx="401">
                  <c:v>302686.51796161151</c:v>
                </c:pt>
                <c:pt idx="402">
                  <c:v>302767.4986898753</c:v>
                </c:pt>
                <c:pt idx="403">
                  <c:v>302848.43110768712</c:v>
                </c:pt>
                <c:pt idx="404">
                  <c:v>302929.31611750828</c:v>
                </c:pt>
                <c:pt idx="405">
                  <c:v>303010.15460494207</c:v>
                </c:pt>
                <c:pt idx="406">
                  <c:v>303090.94743904786</c:v>
                </c:pt>
                <c:pt idx="407">
                  <c:v>303171.6954726507</c:v>
                </c:pt>
                <c:pt idx="408">
                  <c:v>303252.39954264485</c:v>
                </c:pt>
                <c:pt idx="409">
                  <c:v>303333.06047029048</c:v>
                </c:pt>
                <c:pt idx="410">
                  <c:v>303413.67906150653</c:v>
                </c:pt>
                <c:pt idx="411">
                  <c:v>303494.25610715698</c:v>
                </c:pt>
                <c:pt idx="412">
                  <c:v>303574.79238333204</c:v>
                </c:pt>
                <c:pt idx="413">
                  <c:v>303655.28865162423</c:v>
                </c:pt>
                <c:pt idx="414">
                  <c:v>303735.74565939925</c:v>
                </c:pt>
                <c:pt idx="415">
                  <c:v>303816.16414006159</c:v>
                </c:pt>
                <c:pt idx="416">
                  <c:v>303896.54481331521</c:v>
                </c:pt>
                <c:pt idx="417">
                  <c:v>303976.88838542014</c:v>
                </c:pt>
                <c:pt idx="418">
                  <c:v>304057.19554944272</c:v>
                </c:pt>
                <c:pt idx="419">
                  <c:v>304137.46698550263</c:v>
                </c:pt>
                <c:pt idx="420">
                  <c:v>304217.70336101472</c:v>
                </c:pt>
                <c:pt idx="421">
                  <c:v>304297.90533092612</c:v>
                </c:pt>
                <c:pt idx="422">
                  <c:v>304378.07353794912</c:v>
                </c:pt>
                <c:pt idx="423">
                  <c:v>304458.2086127901</c:v>
                </c:pt>
                <c:pt idx="424">
                  <c:v>304538.31117437349</c:v>
                </c:pt>
                <c:pt idx="425">
                  <c:v>304618.38183006179</c:v>
                </c:pt>
                <c:pt idx="426">
                  <c:v>304698.42117587168</c:v>
                </c:pt>
                <c:pt idx="427">
                  <c:v>304778.42979668622</c:v>
                </c:pt>
                <c:pt idx="428">
                  <c:v>304858.40826646239</c:v>
                </c:pt>
                <c:pt idx="429">
                  <c:v>304938.35714843537</c:v>
                </c:pt>
                <c:pt idx="430">
                  <c:v>305018.276995319</c:v>
                </c:pt>
                <c:pt idx="431">
                  <c:v>305098.16834950203</c:v>
                </c:pt>
                <c:pt idx="432">
                  <c:v>305178.03174324118</c:v>
                </c:pt>
                <c:pt idx="433">
                  <c:v>305257.86769885046</c:v>
                </c:pt>
                <c:pt idx="434">
                  <c:v>305337.67672888678</c:v>
                </c:pt>
                <c:pt idx="435">
                  <c:v>305417.45933633199</c:v>
                </c:pt>
                <c:pt idx="436">
                  <c:v>305497.21601477242</c:v>
                </c:pt>
                <c:pt idx="437">
                  <c:v>305576.94724857376</c:v>
                </c:pt>
                <c:pt idx="438">
                  <c:v>305656.65351305343</c:v>
                </c:pt>
                <c:pt idx="439">
                  <c:v>305736.33527465002</c:v>
                </c:pt>
                <c:pt idx="440">
                  <c:v>305815.99299108854</c:v>
                </c:pt>
                <c:pt idx="441">
                  <c:v>305895.62711154349</c:v>
                </c:pt>
                <c:pt idx="442">
                  <c:v>305975.23807679879</c:v>
                </c:pt>
                <c:pt idx="443">
                  <c:v>306054.82631940412</c:v>
                </c:pt>
                <c:pt idx="444">
                  <c:v>306134.39226382918</c:v>
                </c:pt>
                <c:pt idx="445">
                  <c:v>306213.93632661412</c:v>
                </c:pt>
                <c:pt idx="446">
                  <c:v>306293.45891651796</c:v>
                </c:pt>
                <c:pt idx="447">
                  <c:v>306372.96043466416</c:v>
                </c:pt>
                <c:pt idx="448">
                  <c:v>306452.44127468264</c:v>
                </c:pt>
                <c:pt idx="449">
                  <c:v>306531.90182285034</c:v>
                </c:pt>
                <c:pt idx="450">
                  <c:v>306611.34245822852</c:v>
                </c:pt>
                <c:pt idx="451">
                  <c:v>306690.76355279709</c:v>
                </c:pt>
                <c:pt idx="452">
                  <c:v>306770.16547158733</c:v>
                </c:pt>
                <c:pt idx="453">
                  <c:v>306849.54857281176</c:v>
                </c:pt>
                <c:pt idx="454">
                  <c:v>306928.91320799093</c:v>
                </c:pt>
                <c:pt idx="455">
                  <c:v>307008.25972207921</c:v>
                </c:pt>
                <c:pt idx="456">
                  <c:v>307087.58845358674</c:v>
                </c:pt>
                <c:pt idx="457">
                  <c:v>307166.89973470056</c:v>
                </c:pt>
                <c:pt idx="458">
                  <c:v>307246.19389140169</c:v>
                </c:pt>
                <c:pt idx="459">
                  <c:v>307325.47124358232</c:v>
                </c:pt>
                <c:pt idx="460">
                  <c:v>307404.7321051585</c:v>
                </c:pt>
                <c:pt idx="461">
                  <c:v>307483.97678418225</c:v>
                </c:pt>
                <c:pt idx="462">
                  <c:v>307563.20558295108</c:v>
                </c:pt>
                <c:pt idx="463">
                  <c:v>307642.41879811557</c:v>
                </c:pt>
                <c:pt idx="464">
                  <c:v>307721.61672078446</c:v>
                </c:pt>
                <c:pt idx="465">
                  <c:v>307800.79963662871</c:v>
                </c:pt>
                <c:pt idx="466">
                  <c:v>307879.96782598266</c:v>
                </c:pt>
                <c:pt idx="467">
                  <c:v>307959.1215639438</c:v>
                </c:pt>
                <c:pt idx="468">
                  <c:v>308038.26112047094</c:v>
                </c:pt>
                <c:pt idx="469">
                  <c:v>308117.38676047965</c:v>
                </c:pt>
                <c:pt idx="470">
                  <c:v>308196.49874393706</c:v>
                </c:pt>
                <c:pt idx="471">
                  <c:v>308275.59732595365</c:v>
                </c:pt>
                <c:pt idx="472">
                  <c:v>308354.68275687454</c:v>
                </c:pt>
                <c:pt idx="473">
                  <c:v>308433.75528236839</c:v>
                </c:pt>
                <c:pt idx="474">
                  <c:v>308512.81514351419</c:v>
                </c:pt>
                <c:pt idx="475">
                  <c:v>308591.862576888</c:v>
                </c:pt>
                <c:pt idx="476">
                  <c:v>308670.89781464636</c:v>
                </c:pt>
                <c:pt idx="477">
                  <c:v>308749.92108460877</c:v>
                </c:pt>
                <c:pt idx="478">
                  <c:v>308828.93261033925</c:v>
                </c:pt>
                <c:pt idx="479">
                  <c:v>308907.93261122552</c:v>
                </c:pt>
                <c:pt idx="480">
                  <c:v>308986.92130255682</c:v>
                </c:pt>
                <c:pt idx="481">
                  <c:v>309065.89889560087</c:v>
                </c:pt>
                <c:pt idx="482">
                  <c:v>309144.86559767893</c:v>
                </c:pt>
                <c:pt idx="483">
                  <c:v>309223.82161223906</c:v>
                </c:pt>
                <c:pt idx="484">
                  <c:v>309302.76713892905</c:v>
                </c:pt>
                <c:pt idx="485">
                  <c:v>309381.7023736671</c:v>
                </c:pt>
                <c:pt idx="486">
                  <c:v>309460.62750871177</c:v>
                </c:pt>
                <c:pt idx="487">
                  <c:v>309539.54273272975</c:v>
                </c:pt>
                <c:pt idx="488">
                  <c:v>309618.44823086367</c:v>
                </c:pt>
                <c:pt idx="489">
                  <c:v>309697.34418479761</c:v>
                </c:pt>
                <c:pt idx="490">
                  <c:v>309776.23077282147</c:v>
                </c:pt>
                <c:pt idx="491">
                  <c:v>309855.10816989467</c:v>
                </c:pt>
                <c:pt idx="492">
                  <c:v>309933.97654770862</c:v>
                </c:pt>
                <c:pt idx="493">
                  <c:v>310012.83607474709</c:v>
                </c:pt>
                <c:pt idx="494">
                  <c:v>310091.6869163466</c:v>
                </c:pt>
                <c:pt idx="495">
                  <c:v>310170.52923475532</c:v>
                </c:pt>
                <c:pt idx="496">
                  <c:v>310249.3631891901</c:v>
                </c:pt>
                <c:pt idx="497">
                  <c:v>310328.188935894</c:v>
                </c:pt>
                <c:pt idx="498">
                  <c:v>310407.00662819116</c:v>
                </c:pt>
                <c:pt idx="499">
                  <c:v>310485.8164165417</c:v>
                </c:pt>
                <c:pt idx="500">
                  <c:v>310564.6184485947</c:v>
                </c:pt>
                <c:pt idx="501">
                  <c:v>310643.41286924161</c:v>
                </c:pt>
                <c:pt idx="502">
                  <c:v>310722.19982066692</c:v>
                </c:pt>
                <c:pt idx="503">
                  <c:v>310800.97944239911</c:v>
                </c:pt>
                <c:pt idx="504">
                  <c:v>310879.75187136017</c:v>
                </c:pt>
                <c:pt idx="505">
                  <c:v>310958.51724191441</c:v>
                </c:pt>
                <c:pt idx="506">
                  <c:v>311037.27568591619</c:v>
                </c:pt>
                <c:pt idx="507">
                  <c:v>311116.02733275655</c:v>
                </c:pt>
                <c:pt idx="508">
                  <c:v>311194.77230940969</c:v>
                </c:pt>
                <c:pt idx="509">
                  <c:v>311273.51074047771</c:v>
                </c:pt>
                <c:pt idx="510">
                  <c:v>311352.24274823518</c:v>
                </c:pt>
                <c:pt idx="511">
                  <c:v>311430.96845267242</c:v>
                </c:pt>
                <c:pt idx="512">
                  <c:v>311509.68797153846</c:v>
                </c:pt>
                <c:pt idx="513">
                  <c:v>311588.40142038249</c:v>
                </c:pt>
                <c:pt idx="514">
                  <c:v>311667.10891259549</c:v>
                </c:pt>
                <c:pt idx="515">
                  <c:v>311745.81055944989</c:v>
                </c:pt>
                <c:pt idx="516">
                  <c:v>311824.50647013966</c:v>
                </c:pt>
                <c:pt idx="517">
                  <c:v>311903.19675181911</c:v>
                </c:pt>
                <c:pt idx="518">
                  <c:v>311981.88150964072</c:v>
                </c:pt>
                <c:pt idx="519">
                  <c:v>312060.56084679271</c:v>
                </c:pt>
                <c:pt idx="520">
                  <c:v>312139.23486453551</c:v>
                </c:pt>
                <c:pt idx="521">
                  <c:v>312217.90366223827</c:v>
                </c:pt>
                <c:pt idx="522">
                  <c:v>312296.56733741378</c:v>
                </c:pt>
                <c:pt idx="523">
                  <c:v>312375.22598575306</c:v>
                </c:pt>
                <c:pt idx="524">
                  <c:v>312453.87970115978</c:v>
                </c:pt>
                <c:pt idx="525">
                  <c:v>312532.52857578348</c:v>
                </c:pt>
                <c:pt idx="526">
                  <c:v>312611.17270005209</c:v>
                </c:pt>
                <c:pt idx="527">
                  <c:v>312689.81216270442</c:v>
                </c:pt>
                <c:pt idx="528">
                  <c:v>312768.44705082173</c:v>
                </c:pt>
                <c:pt idx="529">
                  <c:v>312847.07744985831</c:v>
                </c:pt>
                <c:pt idx="530">
                  <c:v>312925.70344367228</c:v>
                </c:pt>
                <c:pt idx="531">
                  <c:v>313004.32511455525</c:v>
                </c:pt>
                <c:pt idx="532">
                  <c:v>313082.94254326151</c:v>
                </c:pt>
                <c:pt idx="533">
                  <c:v>313161.55580903689</c:v>
                </c:pt>
                <c:pt idx="534">
                  <c:v>313240.16498964687</c:v>
                </c:pt>
                <c:pt idx="535">
                  <c:v>313318.77016140422</c:v>
                </c:pt>
                <c:pt idx="536">
                  <c:v>313397.3713991961</c:v>
                </c:pt>
                <c:pt idx="537">
                  <c:v>313475.96877651085</c:v>
                </c:pt>
                <c:pt idx="538">
                  <c:v>313554.56236546388</c:v>
                </c:pt>
                <c:pt idx="539">
                  <c:v>313633.15223682363</c:v>
                </c:pt>
                <c:pt idx="540">
                  <c:v>313711.73846003634</c:v>
                </c:pt>
                <c:pt idx="541">
                  <c:v>313790.32110325131</c:v>
                </c:pt>
                <c:pt idx="542">
                  <c:v>313868.90023334412</c:v>
                </c:pt>
                <c:pt idx="543">
                  <c:v>313947.47591594188</c:v>
                </c:pt>
                <c:pt idx="544">
                  <c:v>314026.04821544525</c:v>
                </c:pt>
                <c:pt idx="545">
                  <c:v>314104.61719505192</c:v>
                </c:pt>
                <c:pt idx="546">
                  <c:v>314183.18291677913</c:v>
                </c:pt>
                <c:pt idx="547">
                  <c:v>314261.74544148566</c:v>
                </c:pt>
                <c:pt idx="548">
                  <c:v>314340.30482889322</c:v>
                </c:pt>
                <c:pt idx="549">
                  <c:v>314418.86113760801</c:v>
                </c:pt>
                <c:pt idx="550">
                  <c:v>314497.41442514147</c:v>
                </c:pt>
                <c:pt idx="551">
                  <c:v>314575.96474793059</c:v>
                </c:pt>
                <c:pt idx="552">
                  <c:v>314654.5121613582</c:v>
                </c:pt>
                <c:pt idx="553">
                  <c:v>314733.05671977246</c:v>
                </c:pt>
                <c:pt idx="554">
                  <c:v>314811.59847650648</c:v>
                </c:pt>
                <c:pt idx="555">
                  <c:v>314890.13748389675</c:v>
                </c:pt>
                <c:pt idx="556">
                  <c:v>314968.67379330227</c:v>
                </c:pt>
                <c:pt idx="557">
                  <c:v>315047.20745512279</c:v>
                </c:pt>
                <c:pt idx="558">
                  <c:v>315125.7385188163</c:v>
                </c:pt>
                <c:pt idx="559">
                  <c:v>315204.26703291707</c:v>
                </c:pt>
                <c:pt idx="560">
                  <c:v>315282.79304505268</c:v>
                </c:pt>
                <c:pt idx="561">
                  <c:v>315361.31660196086</c:v>
                </c:pt>
                <c:pt idx="562">
                  <c:v>315439.83774950646</c:v>
                </c:pt>
                <c:pt idx="563">
                  <c:v>315518.35653269751</c:v>
                </c:pt>
                <c:pt idx="564">
                  <c:v>315596.87299570127</c:v>
                </c:pt>
                <c:pt idx="565">
                  <c:v>315675.38718185981</c:v>
                </c:pt>
                <c:pt idx="566">
                  <c:v>315753.89913370565</c:v>
                </c:pt>
                <c:pt idx="567">
                  <c:v>315832.40889297682</c:v>
                </c:pt>
                <c:pt idx="568">
                  <c:v>315910.91650063166</c:v>
                </c:pt>
                <c:pt idx="569">
                  <c:v>315989.42199686327</c:v>
                </c:pt>
                <c:pt idx="570">
                  <c:v>316067.92542111408</c:v>
                </c:pt>
                <c:pt idx="571">
                  <c:v>316146.42681208957</c:v>
                </c:pt>
                <c:pt idx="572">
                  <c:v>316224.92620777228</c:v>
                </c:pt>
                <c:pt idx="573">
                  <c:v>316303.42364543525</c:v>
                </c:pt>
                <c:pt idx="574">
                  <c:v>316381.91916165507</c:v>
                </c:pt>
                <c:pt idx="575">
                  <c:v>316460.41279232531</c:v>
                </c:pt>
                <c:pt idx="576">
                  <c:v>316538.90457266883</c:v>
                </c:pt>
                <c:pt idx="577">
                  <c:v>316617.39453725063</c:v>
                </c:pt>
                <c:pt idx="578">
                  <c:v>316695.88271998987</c:v>
                </c:pt>
                <c:pt idx="579">
                  <c:v>316774.36915417225</c:v>
                </c:pt>
                <c:pt idx="580">
                  <c:v>316852.85387246177</c:v>
                </c:pt>
                <c:pt idx="581">
                  <c:v>316931.33690691175</c:v>
                </c:pt>
                <c:pt idx="582">
                  <c:v>317009.81828897743</c:v>
                </c:pt>
                <c:pt idx="583">
                  <c:v>317088.298049526</c:v>
                </c:pt>
                <c:pt idx="584">
                  <c:v>317166.77621884795</c:v>
                </c:pt>
                <c:pt idx="585">
                  <c:v>317245.25282666832</c:v>
                </c:pt>
                <c:pt idx="586">
                  <c:v>317323.72790215677</c:v>
                </c:pt>
                <c:pt idx="587">
                  <c:v>317402.20147393766</c:v>
                </c:pt>
                <c:pt idx="588">
                  <c:v>317480.67357010121</c:v>
                </c:pt>
                <c:pt idx="589">
                  <c:v>317559.14421821258</c:v>
                </c:pt>
                <c:pt idx="590">
                  <c:v>317637.61344532191</c:v>
                </c:pt>
                <c:pt idx="591">
                  <c:v>317716.0812779743</c:v>
                </c:pt>
                <c:pt idx="592">
                  <c:v>317794.54774221877</c:v>
                </c:pt>
                <c:pt idx="593">
                  <c:v>317873.01286361791</c:v>
                </c:pt>
                <c:pt idx="594">
                  <c:v>317951.4766672565</c:v>
                </c:pt>
                <c:pt idx="595">
                  <c:v>318029.93917775113</c:v>
                </c:pt>
                <c:pt idx="596">
                  <c:v>318108.40041925828</c:v>
                </c:pt>
                <c:pt idx="597">
                  <c:v>318186.86041548307</c:v>
                </c:pt>
                <c:pt idx="598">
                  <c:v>318265.31918968807</c:v>
                </c:pt>
                <c:pt idx="599">
                  <c:v>318343.77676470112</c:v>
                </c:pt>
                <c:pt idx="600">
                  <c:v>318422.23316292377</c:v>
                </c:pt>
                <c:pt idx="601">
                  <c:v>318500.68840633886</c:v>
                </c:pt>
                <c:pt idx="602">
                  <c:v>318579.14251651894</c:v>
                </c:pt>
                <c:pt idx="603">
                  <c:v>318657.59551463311</c:v>
                </c:pt>
                <c:pt idx="604">
                  <c:v>318736.04742145544</c:v>
                </c:pt>
                <c:pt idx="605">
                  <c:v>318814.49825737166</c:v>
                </c:pt>
                <c:pt idx="606">
                  <c:v>318892.94804238685</c:v>
                </c:pt>
                <c:pt idx="607">
                  <c:v>318971.39679613232</c:v>
                </c:pt>
                <c:pt idx="608">
                  <c:v>319049.84453787265</c:v>
                </c:pt>
                <c:pt idx="609">
                  <c:v>319128.29128651257</c:v>
                </c:pt>
                <c:pt idx="610">
                  <c:v>319206.73706060357</c:v>
                </c:pt>
                <c:pt idx="611">
                  <c:v>319285.18187835079</c:v>
                </c:pt>
                <c:pt idx="612">
                  <c:v>319363.62575761916</c:v>
                </c:pt>
                <c:pt idx="613">
                  <c:v>319442.06871593982</c:v>
                </c:pt>
                <c:pt idx="614">
                  <c:v>319520.51077051653</c:v>
                </c:pt>
                <c:pt idx="615">
                  <c:v>319598.95193823171</c:v>
                </c:pt>
                <c:pt idx="616">
                  <c:v>319677.39223565225</c:v>
                </c:pt>
                <c:pt idx="617">
                  <c:v>319755.83167903568</c:v>
                </c:pt>
                <c:pt idx="618">
                  <c:v>319834.27028433577</c:v>
                </c:pt>
                <c:pt idx="619">
                  <c:v>319912.70806720835</c:v>
                </c:pt>
                <c:pt idx="620">
                  <c:v>319991.14504301682</c:v>
                </c:pt>
                <c:pt idx="621">
                  <c:v>320069.58122683736</c:v>
                </c:pt>
                <c:pt idx="622">
                  <c:v>320148.01663346478</c:v>
                </c:pt>
                <c:pt idx="623">
                  <c:v>320226.45127741731</c:v>
                </c:pt>
                <c:pt idx="624">
                  <c:v>320304.88517294207</c:v>
                </c:pt>
                <c:pt idx="625">
                  <c:v>320383.31833402021</c:v>
                </c:pt>
                <c:pt idx="626">
                  <c:v>320461.75077437126</c:v>
                </c:pt>
                <c:pt idx="627">
                  <c:v>320540.18250745896</c:v>
                </c:pt>
                <c:pt idx="628">
                  <c:v>320618.61354649509</c:v>
                </c:pt>
                <c:pt idx="629">
                  <c:v>320697.04390444519</c:v>
                </c:pt>
                <c:pt idx="630">
                  <c:v>320775.47359403194</c:v>
                </c:pt>
                <c:pt idx="631">
                  <c:v>320853.90262774081</c:v>
                </c:pt>
                <c:pt idx="632">
                  <c:v>320932.33101782389</c:v>
                </c:pt>
                <c:pt idx="633">
                  <c:v>321010.75877630437</c:v>
                </c:pt>
                <c:pt idx="634">
                  <c:v>321089.18591498095</c:v>
                </c:pt>
                <c:pt idx="635">
                  <c:v>321167.61244543176</c:v>
                </c:pt>
                <c:pt idx="636">
                  <c:v>321246.03837901878</c:v>
                </c:pt>
                <c:pt idx="637">
                  <c:v>321324.46372689173</c:v>
                </c:pt>
                <c:pt idx="638">
                  <c:v>321402.88849999197</c:v>
                </c:pt>
                <c:pt idx="639">
                  <c:v>321481.31270905654</c:v>
                </c:pt>
                <c:pt idx="640">
                  <c:v>321559.73636462184</c:v>
                </c:pt>
                <c:pt idx="641">
                  <c:v>321638.1594770276</c:v>
                </c:pt>
                <c:pt idx="642">
                  <c:v>321716.58205642027</c:v>
                </c:pt>
                <c:pt idx="643">
                  <c:v>321795.00411275664</c:v>
                </c:pt>
                <c:pt idx="644">
                  <c:v>321873.42565580772</c:v>
                </c:pt>
                <c:pt idx="645">
                  <c:v>321951.84669516206</c:v>
                </c:pt>
                <c:pt idx="646">
                  <c:v>322030.26724022866</c:v>
                </c:pt>
                <c:pt idx="647">
                  <c:v>322108.68730024126</c:v>
                </c:pt>
                <c:pt idx="648">
                  <c:v>322187.10688426084</c:v>
                </c:pt>
                <c:pt idx="649">
                  <c:v>322265.52600117913</c:v>
                </c:pt>
                <c:pt idx="650">
                  <c:v>322343.94465972186</c:v>
                </c:pt>
                <c:pt idx="651">
                  <c:v>322422.36286845163</c:v>
                </c:pt>
                <c:pt idx="652">
                  <c:v>322500.78063577117</c:v>
                </c:pt>
                <c:pt idx="653">
                  <c:v>322579.19796992623</c:v>
                </c:pt>
                <c:pt idx="654">
                  <c:v>322657.6148790085</c:v>
                </c:pt>
                <c:pt idx="655">
                  <c:v>322736.03137095866</c:v>
                </c:pt>
                <c:pt idx="656">
                  <c:v>322814.44745356881</c:v>
                </c:pt>
                <c:pt idx="657">
                  <c:v>322892.86313448567</c:v>
                </c:pt>
                <c:pt idx="658">
                  <c:v>322971.27842121292</c:v>
                </c:pt>
                <c:pt idx="659">
                  <c:v>323049.69332111435</c:v>
                </c:pt>
                <c:pt idx="660">
                  <c:v>323128.10784141597</c:v>
                </c:pt>
                <c:pt idx="661">
                  <c:v>323206.521989209</c:v>
                </c:pt>
                <c:pt idx="662">
                  <c:v>323284.93577145186</c:v>
                </c:pt>
                <c:pt idx="663">
                  <c:v>323363.3491949733</c:v>
                </c:pt>
                <c:pt idx="664">
                  <c:v>323441.76226647454</c:v>
                </c:pt>
                <c:pt idx="665">
                  <c:v>323520.17499253131</c:v>
                </c:pt>
                <c:pt idx="666">
                  <c:v>323598.5873795966</c:v>
                </c:pt>
                <c:pt idx="667">
                  <c:v>323676.99943400314</c:v>
                </c:pt>
                <c:pt idx="668">
                  <c:v>323755.41116196505</c:v>
                </c:pt>
                <c:pt idx="669">
                  <c:v>323833.8225695804</c:v>
                </c:pt>
                <c:pt idx="670">
                  <c:v>323912.23366283346</c:v>
                </c:pt>
                <c:pt idx="671">
                  <c:v>323990.6444475968</c:v>
                </c:pt>
                <c:pt idx="672">
                  <c:v>324069.05492963293</c:v>
                </c:pt>
                <c:pt idx="673">
                  <c:v>324147.465114597</c:v>
                </c:pt>
                <c:pt idx="674">
                  <c:v>324225.87500803854</c:v>
                </c:pt>
                <c:pt idx="675">
                  <c:v>324304.28461540327</c:v>
                </c:pt>
                <c:pt idx="676">
                  <c:v>324382.69394203526</c:v>
                </c:pt>
                <c:pt idx="677">
                  <c:v>324461.10299317865</c:v>
                </c:pt>
                <c:pt idx="678">
                  <c:v>324539.5117739797</c:v>
                </c:pt>
                <c:pt idx="679">
                  <c:v>324617.92028948863</c:v>
                </c:pt>
                <c:pt idx="680">
                  <c:v>324696.32854466117</c:v>
                </c:pt>
                <c:pt idx="681">
                  <c:v>324774.73654436052</c:v>
                </c:pt>
                <c:pt idx="682">
                  <c:v>324853.1442933589</c:v>
                </c:pt>
                <c:pt idx="683">
                  <c:v>324931.55179633974</c:v>
                </c:pt>
                <c:pt idx="684">
                  <c:v>325009.95905789873</c:v>
                </c:pt>
                <c:pt idx="685">
                  <c:v>325088.3660825456</c:v>
                </c:pt>
                <c:pt idx="686">
                  <c:v>325166.77287470602</c:v>
                </c:pt>
                <c:pt idx="687">
                  <c:v>325245.17943872313</c:v>
                </c:pt>
                <c:pt idx="688">
                  <c:v>325323.58577885851</c:v>
                </c:pt>
                <c:pt idx="689">
                  <c:v>325401.99189929443</c:v>
                </c:pt>
                <c:pt idx="690">
                  <c:v>325480.39780413511</c:v>
                </c:pt>
                <c:pt idx="691">
                  <c:v>325558.80349740782</c:v>
                </c:pt>
                <c:pt idx="692">
                  <c:v>325637.20898306475</c:v>
                </c:pt>
                <c:pt idx="693">
                  <c:v>325715.61426498438</c:v>
                </c:pt>
                <c:pt idx="694">
                  <c:v>325794.01934697252</c:v>
                </c:pt>
                <c:pt idx="695">
                  <c:v>325872.42423276405</c:v>
                </c:pt>
                <c:pt idx="696">
                  <c:v>325950.82892602391</c:v>
                </c:pt>
                <c:pt idx="697">
                  <c:v>326029.23343034874</c:v>
                </c:pt>
                <c:pt idx="698">
                  <c:v>326107.63774926792</c:v>
                </c:pt>
                <c:pt idx="699">
                  <c:v>326186.0418862449</c:v>
                </c:pt>
                <c:pt idx="700">
                  <c:v>326264.44584467856</c:v>
                </c:pt>
                <c:pt idx="701">
                  <c:v>326342.84962790401</c:v>
                </c:pt>
                <c:pt idx="702">
                  <c:v>326421.25323919428</c:v>
                </c:pt>
                <c:pt idx="703">
                  <c:v>326499.65668176132</c:v>
                </c:pt>
                <c:pt idx="704">
                  <c:v>326578.05995875673</c:v>
                </c:pt>
                <c:pt idx="705">
                  <c:v>326656.4630732736</c:v>
                </c:pt>
                <c:pt idx="706">
                  <c:v>326734.86602834705</c:v>
                </c:pt>
                <c:pt idx="707">
                  <c:v>326813.26882695564</c:v>
                </c:pt>
                <c:pt idx="708">
                  <c:v>326891.67147202214</c:v>
                </c:pt>
                <c:pt idx="709">
                  <c:v>326970.07396641478</c:v>
                </c:pt>
                <c:pt idx="710">
                  <c:v>327048.47631294833</c:v>
                </c:pt>
                <c:pt idx="711">
                  <c:v>327126.87851438462</c:v>
                </c:pt>
                <c:pt idx="712">
                  <c:v>327205.28057343443</c:v>
                </c:pt>
                <c:pt idx="713">
                  <c:v>327283.68249275739</c:v>
                </c:pt>
                <c:pt idx="714">
                  <c:v>327362.08427496371</c:v>
                </c:pt>
                <c:pt idx="715">
                  <c:v>327440.48592261487</c:v>
                </c:pt>
                <c:pt idx="716">
                  <c:v>327518.88743822428</c:v>
                </c:pt>
                <c:pt idx="717">
                  <c:v>327597.28882425872</c:v>
                </c:pt>
                <c:pt idx="718">
                  <c:v>327675.69008313864</c:v>
                </c:pt>
                <c:pt idx="719">
                  <c:v>327754.09121723927</c:v>
                </c:pt>
                <c:pt idx="720">
                  <c:v>327832.49222889158</c:v>
                </c:pt>
                <c:pt idx="721">
                  <c:v>327910.89312038297</c:v>
                </c:pt>
                <c:pt idx="722">
                  <c:v>327989.29389395821</c:v>
                </c:pt>
                <c:pt idx="723">
                  <c:v>328067.69455181976</c:v>
                </c:pt>
                <c:pt idx="724">
                  <c:v>328146.0950961294</c:v>
                </c:pt>
                <c:pt idx="725">
                  <c:v>328224.49552900833</c:v>
                </c:pt>
                <c:pt idx="726">
                  <c:v>328302.89585253817</c:v>
                </c:pt>
                <c:pt idx="727">
                  <c:v>328381.29606876156</c:v>
                </c:pt>
                <c:pt idx="728">
                  <c:v>328459.69617968297</c:v>
                </c:pt>
                <c:pt idx="729">
                  <c:v>328538.09618726949</c:v>
                </c:pt>
                <c:pt idx="730">
                  <c:v>328616.49609345157</c:v>
                </c:pt>
                <c:pt idx="731">
                  <c:v>328694.89590012329</c:v>
                </c:pt>
                <c:pt idx="732">
                  <c:v>328773.2956091438</c:v>
                </c:pt>
                <c:pt idx="733">
                  <c:v>328851.69522233715</c:v>
                </c:pt>
                <c:pt idx="734">
                  <c:v>328930.09474149346</c:v>
                </c:pt>
                <c:pt idx="735">
                  <c:v>329008.49416836933</c:v>
                </c:pt>
                <c:pt idx="736">
                  <c:v>329086.89350468875</c:v>
                </c:pt>
                <c:pt idx="737">
                  <c:v>329165.29275214317</c:v>
                </c:pt>
                <c:pt idx="738">
                  <c:v>329243.69191239262</c:v>
                </c:pt>
                <c:pt idx="739">
                  <c:v>329322.09098706633</c:v>
                </c:pt>
                <c:pt idx="740">
                  <c:v>329400.48997776269</c:v>
                </c:pt>
                <c:pt idx="741">
                  <c:v>329478.88888605055</c:v>
                </c:pt>
                <c:pt idx="742">
                  <c:v>329557.28771346936</c:v>
                </c:pt>
                <c:pt idx="743">
                  <c:v>329635.68646152969</c:v>
                </c:pt>
                <c:pt idx="744">
                  <c:v>329714.08513171406</c:v>
                </c:pt>
                <c:pt idx="745">
                  <c:v>329792.48372547724</c:v>
                </c:pt>
                <c:pt idx="746">
                  <c:v>329870.88224424672</c:v>
                </c:pt>
                <c:pt idx="747">
                  <c:v>329949.2806894235</c:v>
                </c:pt>
                <c:pt idx="748">
                  <c:v>330027.67906238243</c:v>
                </c:pt>
                <c:pt idx="749">
                  <c:v>330106.07736447238</c:v>
                </c:pt>
                <c:pt idx="750">
                  <c:v>330184.47559701715</c:v>
                </c:pt>
                <c:pt idx="751">
                  <c:v>330262.87376131612</c:v>
                </c:pt>
                <c:pt idx="752">
                  <c:v>330341.27185864409</c:v>
                </c:pt>
                <c:pt idx="753">
                  <c:v>330419.66989025206</c:v>
                </c:pt>
                <c:pt idx="754">
                  <c:v>330498.06785736769</c:v>
                </c:pt>
                <c:pt idx="755">
                  <c:v>330576.46576119569</c:v>
                </c:pt>
                <c:pt idx="756">
                  <c:v>330654.86360291846</c:v>
                </c:pt>
                <c:pt idx="757">
                  <c:v>330733.26138369594</c:v>
                </c:pt>
                <c:pt idx="758">
                  <c:v>330811.65910466691</c:v>
                </c:pt>
                <c:pt idx="759">
                  <c:v>330890.05676694831</c:v>
                </c:pt>
                <c:pt idx="760">
                  <c:v>330968.4543716365</c:v>
                </c:pt>
                <c:pt idx="761">
                  <c:v>331046.85191980755</c:v>
                </c:pt>
                <c:pt idx="762">
                  <c:v>331125.24941251706</c:v>
                </c:pt>
                <c:pt idx="763">
                  <c:v>331203.64685080107</c:v>
                </c:pt>
                <c:pt idx="764">
                  <c:v>331282.04423567641</c:v>
                </c:pt>
                <c:pt idx="765">
                  <c:v>331360.44156814076</c:v>
                </c:pt>
                <c:pt idx="766">
                  <c:v>331438.83884917299</c:v>
                </c:pt>
                <c:pt idx="767">
                  <c:v>331517.23607973405</c:v>
                </c:pt>
                <c:pt idx="768">
                  <c:v>331595.63326076674</c:v>
                </c:pt>
                <c:pt idx="769">
                  <c:v>331674.03039319615</c:v>
                </c:pt>
                <c:pt idx="770">
                  <c:v>331752.42747793044</c:v>
                </c:pt>
                <c:pt idx="771">
                  <c:v>331830.82451586047</c:v>
                </c:pt>
                <c:pt idx="772">
                  <c:v>331909.22150786041</c:v>
                </c:pt>
                <c:pt idx="773">
                  <c:v>331987.6184547884</c:v>
                </c:pt>
                <c:pt idx="774">
                  <c:v>332066.01535748644</c:v>
                </c:pt>
                <c:pt idx="775">
                  <c:v>332144.41221678077</c:v>
                </c:pt>
                <c:pt idx="776">
                  <c:v>332222.80903348204</c:v>
                </c:pt>
                <c:pt idx="777">
                  <c:v>332301.20580838609</c:v>
                </c:pt>
                <c:pt idx="778">
                  <c:v>332379.60254227364</c:v>
                </c:pt>
                <c:pt idx="779">
                  <c:v>332457.99923591083</c:v>
                </c:pt>
                <c:pt idx="780">
                  <c:v>332536.39589004964</c:v>
                </c:pt>
                <c:pt idx="781">
                  <c:v>332614.7925054279</c:v>
                </c:pt>
                <c:pt idx="782">
                  <c:v>332693.18908276968</c:v>
                </c:pt>
                <c:pt idx="783">
                  <c:v>332771.58562278544</c:v>
                </c:pt>
                <c:pt idx="784">
                  <c:v>332849.98212617252</c:v>
                </c:pt>
                <c:pt idx="785">
                  <c:v>332928.37859361526</c:v>
                </c:pt>
                <c:pt idx="786">
                  <c:v>333006.77502578491</c:v>
                </c:pt>
                <c:pt idx="787">
                  <c:v>333085.17142334045</c:v>
                </c:pt>
                <c:pt idx="788">
                  <c:v>333163.56778692867</c:v>
                </c:pt>
                <c:pt idx="789">
                  <c:v>333241.96411718382</c:v>
                </c:pt>
                <c:pt idx="790">
                  <c:v>333320.36041472876</c:v>
                </c:pt>
                <c:pt idx="791">
                  <c:v>333398.7566801745</c:v>
                </c:pt>
                <c:pt idx="792">
                  <c:v>333477.15291412058</c:v>
                </c:pt>
                <c:pt idx="793">
                  <c:v>333555.54911715549</c:v>
                </c:pt>
                <c:pt idx="794">
                  <c:v>333633.94528985664</c:v>
                </c:pt>
                <c:pt idx="795">
                  <c:v>333712.34143279085</c:v>
                </c:pt>
                <c:pt idx="796">
                  <c:v>333790.73754651396</c:v>
                </c:pt>
                <c:pt idx="797">
                  <c:v>333869.13363157178</c:v>
                </c:pt>
                <c:pt idx="798">
                  <c:v>333947.52968849969</c:v>
                </c:pt>
                <c:pt idx="799">
                  <c:v>334025.92571782315</c:v>
                </c:pt>
                <c:pt idx="800">
                  <c:v>334104.32172005798</c:v>
                </c:pt>
                <c:pt idx="801">
                  <c:v>334182.71769571007</c:v>
                </c:pt>
                <c:pt idx="802">
                  <c:v>334261.11364527605</c:v>
                </c:pt>
                <c:pt idx="803">
                  <c:v>334339.50956924318</c:v>
                </c:pt>
                <c:pt idx="804">
                  <c:v>334417.9054680898</c:v>
                </c:pt>
                <c:pt idx="805">
                  <c:v>334496.30134228495</c:v>
                </c:pt>
                <c:pt idx="806">
                  <c:v>334574.69719228928</c:v>
                </c:pt>
                <c:pt idx="807">
                  <c:v>334653.09301855473</c:v>
                </c:pt>
                <c:pt idx="808">
                  <c:v>334731.48882152454</c:v>
                </c:pt>
                <c:pt idx="809">
                  <c:v>334809.88460163411</c:v>
                </c:pt>
                <c:pt idx="810">
                  <c:v>334888.28035931045</c:v>
                </c:pt>
                <c:pt idx="811">
                  <c:v>334966.67609497247</c:v>
                </c:pt>
                <c:pt idx="812">
                  <c:v>335045.07180903148</c:v>
                </c:pt>
                <c:pt idx="813">
                  <c:v>335123.46750189108</c:v>
                </c:pt>
                <c:pt idx="814">
                  <c:v>335201.86317394732</c:v>
                </c:pt>
                <c:pt idx="815">
                  <c:v>335280.25882558868</c:v>
                </c:pt>
                <c:pt idx="816">
                  <c:v>335358.65445719659</c:v>
                </c:pt>
                <c:pt idx="817">
                  <c:v>335437.05006914528</c:v>
                </c:pt>
                <c:pt idx="818">
                  <c:v>335515.44566180202</c:v>
                </c:pt>
                <c:pt idx="819">
                  <c:v>335593.84123552713</c:v>
                </c:pt>
                <c:pt idx="820">
                  <c:v>335672.23679067439</c:v>
                </c:pt>
                <c:pt idx="821">
                  <c:v>335750.63232759066</c:v>
                </c:pt>
                <c:pt idx="822">
                  <c:v>335829.02784661663</c:v>
                </c:pt>
                <c:pt idx="823">
                  <c:v>335907.42334808654</c:v>
                </c:pt>
                <c:pt idx="824">
                  <c:v>335985.81883232825</c:v>
                </c:pt>
                <c:pt idx="825">
                  <c:v>336064.21429966355</c:v>
                </c:pt>
                <c:pt idx="826">
                  <c:v>336142.60975040845</c:v>
                </c:pt>
                <c:pt idx="827">
                  <c:v>336221.00518487266</c:v>
                </c:pt>
                <c:pt idx="828">
                  <c:v>336299.40060336038</c:v>
                </c:pt>
                <c:pt idx="829">
                  <c:v>336377.79600617004</c:v>
                </c:pt>
                <c:pt idx="830">
                  <c:v>336456.19139359466</c:v>
                </c:pt>
                <c:pt idx="831">
                  <c:v>336534.5867659215</c:v>
                </c:pt>
                <c:pt idx="832">
                  <c:v>336612.98212343256</c:v>
                </c:pt>
                <c:pt idx="833">
                  <c:v>336691.37746640469</c:v>
                </c:pt>
                <c:pt idx="834">
                  <c:v>336769.77279510949</c:v>
                </c:pt>
                <c:pt idx="835">
                  <c:v>336848.1681098133</c:v>
                </c:pt>
                <c:pt idx="836">
                  <c:v>336926.56341077795</c:v>
                </c:pt>
                <c:pt idx="837">
                  <c:v>337004.95869825996</c:v>
                </c:pt>
                <c:pt idx="838">
                  <c:v>337083.35397251119</c:v>
                </c:pt>
                <c:pt idx="839">
                  <c:v>337161.7492337788</c:v>
                </c:pt>
                <c:pt idx="840">
                  <c:v>337240.14448230522</c:v>
                </c:pt>
                <c:pt idx="841">
                  <c:v>337318.53971832863</c:v>
                </c:pt>
                <c:pt idx="842">
                  <c:v>337396.9349420825</c:v>
                </c:pt>
                <c:pt idx="843">
                  <c:v>337475.33015379612</c:v>
                </c:pt>
                <c:pt idx="844">
                  <c:v>337553.72535369429</c:v>
                </c:pt>
                <c:pt idx="845">
                  <c:v>337632.12054199778</c:v>
                </c:pt>
                <c:pt idx="846">
                  <c:v>337710.51571892324</c:v>
                </c:pt>
                <c:pt idx="847">
                  <c:v>337788.91088468302</c:v>
                </c:pt>
                <c:pt idx="848">
                  <c:v>337867.30603948596</c:v>
                </c:pt>
                <c:pt idx="849">
                  <c:v>337945.70118353667</c:v>
                </c:pt>
                <c:pt idx="850">
                  <c:v>338024.0963170359</c:v>
                </c:pt>
                <c:pt idx="851">
                  <c:v>338102.49144018081</c:v>
                </c:pt>
                <c:pt idx="852">
                  <c:v>338180.8865531648</c:v>
                </c:pt>
                <c:pt idx="853">
                  <c:v>338259.28165617777</c:v>
                </c:pt>
                <c:pt idx="854">
                  <c:v>338337.67674940597</c:v>
                </c:pt>
                <c:pt idx="855">
                  <c:v>338416.07183303207</c:v>
                </c:pt>
                <c:pt idx="856">
                  <c:v>338494.4669072355</c:v>
                </c:pt>
                <c:pt idx="857">
                  <c:v>338572.86197219224</c:v>
                </c:pt>
                <c:pt idx="858">
                  <c:v>338651.25702807517</c:v>
                </c:pt>
                <c:pt idx="859">
                  <c:v>338729.65207505372</c:v>
                </c:pt>
                <c:pt idx="860">
                  <c:v>338808.04711329413</c:v>
                </c:pt>
                <c:pt idx="861">
                  <c:v>338886.44214295974</c:v>
                </c:pt>
                <c:pt idx="862">
                  <c:v>338964.83716421062</c:v>
                </c:pt>
                <c:pt idx="863">
                  <c:v>339043.23217720416</c:v>
                </c:pt>
                <c:pt idx="864">
                  <c:v>339121.62718209444</c:v>
                </c:pt>
                <c:pt idx="865">
                  <c:v>339200.02217903279</c:v>
                </c:pt>
                <c:pt idx="866">
                  <c:v>339278.41716816794</c:v>
                </c:pt>
                <c:pt idx="867">
                  <c:v>339356.81214964553</c:v>
                </c:pt>
                <c:pt idx="868">
                  <c:v>339435.20712360868</c:v>
                </c:pt>
                <c:pt idx="869">
                  <c:v>339513.60209019767</c:v>
                </c:pt>
                <c:pt idx="870">
                  <c:v>339591.99704955035</c:v>
                </c:pt>
                <c:pt idx="871">
                  <c:v>339670.39200180181</c:v>
                </c:pt>
                <c:pt idx="872">
                  <c:v>339748.78694708482</c:v>
                </c:pt>
                <c:pt idx="873">
                  <c:v>339827.18188552948</c:v>
                </c:pt>
                <c:pt idx="874">
                  <c:v>339905.5768172635</c:v>
                </c:pt>
                <c:pt idx="875">
                  <c:v>339983.97174241231</c:v>
                </c:pt>
                <c:pt idx="876">
                  <c:v>340062.36666109879</c:v>
                </c:pt>
                <c:pt idx="877">
                  <c:v>340140.76157344377</c:v>
                </c:pt>
                <c:pt idx="878">
                  <c:v>340219.15647956578</c:v>
                </c:pt>
                <c:pt idx="879">
                  <c:v>340297.55137958098</c:v>
                </c:pt>
                <c:pt idx="880">
                  <c:v>340375.94627360342</c:v>
                </c:pt>
                <c:pt idx="881">
                  <c:v>340454.34116174513</c:v>
                </c:pt>
                <c:pt idx="882">
                  <c:v>340532.73604411585</c:v>
                </c:pt>
                <c:pt idx="883">
                  <c:v>340611.13092082349</c:v>
                </c:pt>
                <c:pt idx="884">
                  <c:v>340689.52579197381</c:v>
                </c:pt>
                <c:pt idx="885">
                  <c:v>340767.92065767059</c:v>
                </c:pt>
                <c:pt idx="886">
                  <c:v>340846.3155180157</c:v>
                </c:pt>
                <c:pt idx="887">
                  <c:v>340924.71037310921</c:v>
                </c:pt>
                <c:pt idx="888">
                  <c:v>341003.10522304906</c:v>
                </c:pt>
                <c:pt idx="889">
                  <c:v>341081.50006793172</c:v>
                </c:pt>
                <c:pt idx="890">
                  <c:v>341159.89490785147</c:v>
                </c:pt>
                <c:pt idx="891">
                  <c:v>341238.28974290116</c:v>
                </c:pt>
                <c:pt idx="892">
                  <c:v>341316.68457317178</c:v>
                </c:pt>
                <c:pt idx="893">
                  <c:v>341395.07939875236</c:v>
                </c:pt>
                <c:pt idx="894">
                  <c:v>341473.47421973076</c:v>
                </c:pt>
                <c:pt idx="895">
                  <c:v>341551.86903619295</c:v>
                </c:pt>
                <c:pt idx="896">
                  <c:v>341630.26384822314</c:v>
                </c:pt>
                <c:pt idx="897">
                  <c:v>341708.65865590423</c:v>
                </c:pt>
                <c:pt idx="898">
                  <c:v>341787.05345931742</c:v>
                </c:pt>
                <c:pt idx="899">
                  <c:v>341865.44825854251</c:v>
                </c:pt>
                <c:pt idx="900">
                  <c:v>341943.84305365768</c:v>
                </c:pt>
                <c:pt idx="901">
                  <c:v>342022.23784473969</c:v>
                </c:pt>
                <c:pt idx="902">
                  <c:v>342100.63263186393</c:v>
                </c:pt>
                <c:pt idx="903">
                  <c:v>342179.02741510415</c:v>
                </c:pt>
                <c:pt idx="904">
                  <c:v>342257.42219453317</c:v>
                </c:pt>
                <c:pt idx="905">
                  <c:v>342335.81697022211</c:v>
                </c:pt>
                <c:pt idx="906">
                  <c:v>342414.2117422407</c:v>
                </c:pt>
                <c:pt idx="907">
                  <c:v>342492.6065106577</c:v>
                </c:pt>
                <c:pt idx="908">
                  <c:v>342571.00127554021</c:v>
                </c:pt>
                <c:pt idx="909">
                  <c:v>342649.39603695442</c:v>
                </c:pt>
                <c:pt idx="910">
                  <c:v>342727.790794965</c:v>
                </c:pt>
                <c:pt idx="911">
                  <c:v>342806.18554963556</c:v>
                </c:pt>
                <c:pt idx="912">
                  <c:v>342884.5803010285</c:v>
                </c:pt>
                <c:pt idx="913">
                  <c:v>342962.97504920501</c:v>
                </c:pt>
                <c:pt idx="914">
                  <c:v>343041.3697942252</c:v>
                </c:pt>
                <c:pt idx="915">
                  <c:v>343119.76453614811</c:v>
                </c:pt>
                <c:pt idx="916">
                  <c:v>343198.15927503153</c:v>
                </c:pt>
                <c:pt idx="917">
                  <c:v>343276.55401093222</c:v>
                </c:pt>
                <c:pt idx="918">
                  <c:v>343354.94874390587</c:v>
                </c:pt>
                <c:pt idx="919">
                  <c:v>343433.34347400733</c:v>
                </c:pt>
                <c:pt idx="920">
                  <c:v>343511.73820129002</c:v>
                </c:pt>
                <c:pt idx="921">
                  <c:v>343590.13292580686</c:v>
                </c:pt>
                <c:pt idx="922">
                  <c:v>343668.52764760918</c:v>
                </c:pt>
                <c:pt idx="923">
                  <c:v>343746.92236674792</c:v>
                </c:pt>
                <c:pt idx="924">
                  <c:v>343825.31708327285</c:v>
                </c:pt>
                <c:pt idx="925">
                  <c:v>343903.7117972328</c:v>
                </c:pt>
                <c:pt idx="926">
                  <c:v>343982.1065086755</c:v>
                </c:pt>
                <c:pt idx="927">
                  <c:v>344060.50121764804</c:v>
                </c:pt>
                <c:pt idx="928">
                  <c:v>344138.89592419681</c:v>
                </c:pt>
                <c:pt idx="929">
                  <c:v>344217.29062836675</c:v>
                </c:pt>
                <c:pt idx="930">
                  <c:v>344295.68533020257</c:v>
                </c:pt>
                <c:pt idx="931">
                  <c:v>344374.08002974762</c:v>
                </c:pt>
                <c:pt idx="932">
                  <c:v>344452.47472704481</c:v>
                </c:pt>
                <c:pt idx="933">
                  <c:v>344530.86942213622</c:v>
                </c:pt>
                <c:pt idx="934">
                  <c:v>344609.26411506301</c:v>
                </c:pt>
                <c:pt idx="935">
                  <c:v>344687.65880586545</c:v>
                </c:pt>
                <c:pt idx="936">
                  <c:v>344766.05349458347</c:v>
                </c:pt>
                <c:pt idx="937">
                  <c:v>344844.44818125584</c:v>
                </c:pt>
                <c:pt idx="938">
                  <c:v>344922.84286592092</c:v>
                </c:pt>
                <c:pt idx="939">
                  <c:v>345001.23754861602</c:v>
                </c:pt>
                <c:pt idx="940">
                  <c:v>345079.63222937798</c:v>
                </c:pt>
                <c:pt idx="941">
                  <c:v>345158.02690824308</c:v>
                </c:pt>
                <c:pt idx="942">
                  <c:v>345236.42158524657</c:v>
                </c:pt>
                <c:pt idx="943">
                  <c:v>345314.81626042328</c:v>
                </c:pt>
                <c:pt idx="944">
                  <c:v>345393.21093380742</c:v>
                </c:pt>
                <c:pt idx="945">
                  <c:v>345471.60560543241</c:v>
                </c:pt>
                <c:pt idx="946">
                  <c:v>345550.00027533108</c:v>
                </c:pt>
                <c:pt idx="947">
                  <c:v>345628.39494353574</c:v>
                </c:pt>
                <c:pt idx="948">
                  <c:v>345706.78961007798</c:v>
                </c:pt>
                <c:pt idx="949">
                  <c:v>345785.18427498889</c:v>
                </c:pt>
                <c:pt idx="950">
                  <c:v>345863.57893829886</c:v>
                </c:pt>
                <c:pt idx="951">
                  <c:v>345941.97360003792</c:v>
                </c:pt>
                <c:pt idx="952">
                  <c:v>346020.36826023535</c:v>
                </c:pt>
                <c:pt idx="953">
                  <c:v>346098.76291892002</c:v>
                </c:pt>
                <c:pt idx="954">
                  <c:v>346177.15757612011</c:v>
                </c:pt>
                <c:pt idx="955">
                  <c:v>346255.55223186332</c:v>
                </c:pt>
                <c:pt idx="956">
                  <c:v>346333.94688617694</c:v>
                </c:pt>
                <c:pt idx="957">
                  <c:v>346412.34153908771</c:v>
                </c:pt>
                <c:pt idx="958">
                  <c:v>346490.73619062174</c:v>
                </c:pt>
                <c:pt idx="959">
                  <c:v>346569.13084080472</c:v>
                </c:pt>
                <c:pt idx="960">
                  <c:v>346647.52548966208</c:v>
                </c:pt>
                <c:pt idx="961">
                  <c:v>346725.92013721837</c:v>
                </c:pt>
                <c:pt idx="962">
                  <c:v>346804.314783498</c:v>
                </c:pt>
                <c:pt idx="963">
                  <c:v>346882.70942852483</c:v>
                </c:pt>
                <c:pt idx="964">
                  <c:v>346961.1040723222</c:v>
                </c:pt>
                <c:pt idx="965">
                  <c:v>347039.49871491309</c:v>
                </c:pt>
                <c:pt idx="966">
                  <c:v>347117.8933563201</c:v>
                </c:pt>
                <c:pt idx="967">
                  <c:v>347196.2879965654</c:v>
                </c:pt>
                <c:pt idx="968">
                  <c:v>347274.68263567047</c:v>
                </c:pt>
                <c:pt idx="969">
                  <c:v>347353.07727365673</c:v>
                </c:pt>
                <c:pt idx="970">
                  <c:v>347431.47191054514</c:v>
                </c:pt>
                <c:pt idx="971">
                  <c:v>347509.86654635618</c:v>
                </c:pt>
                <c:pt idx="972">
                  <c:v>347588.26118110982</c:v>
                </c:pt>
                <c:pt idx="973">
                  <c:v>347666.65581482608</c:v>
                </c:pt>
                <c:pt idx="974">
                  <c:v>347745.05044752412</c:v>
                </c:pt>
                <c:pt idx="975">
                  <c:v>347823.44507922314</c:v>
                </c:pt>
                <c:pt idx="976">
                  <c:v>347901.83970994165</c:v>
                </c:pt>
                <c:pt idx="977">
                  <c:v>347980.23433969804</c:v>
                </c:pt>
                <c:pt idx="978">
                  <c:v>348058.62896851019</c:v>
                </c:pt>
                <c:pt idx="979">
                  <c:v>348137.02359639585</c:v>
                </c:pt>
                <c:pt idx="980">
                  <c:v>348215.41822337237</c:v>
                </c:pt>
                <c:pt idx="981">
                  <c:v>348293.81284945656</c:v>
                </c:pt>
                <c:pt idx="982">
                  <c:v>348372.20747466513</c:v>
                </c:pt>
                <c:pt idx="983">
                  <c:v>348450.60209901462</c:v>
                </c:pt>
                <c:pt idx="984">
                  <c:v>348528.99672252085</c:v>
                </c:pt>
                <c:pt idx="985">
                  <c:v>348607.39134519966</c:v>
                </c:pt>
                <c:pt idx="986">
                  <c:v>348685.78596706665</c:v>
                </c:pt>
                <c:pt idx="987">
                  <c:v>348764.18058813678</c:v>
                </c:pt>
                <c:pt idx="988">
                  <c:v>348842.575208425</c:v>
                </c:pt>
                <c:pt idx="989">
                  <c:v>348920.96982794593</c:v>
                </c:pt>
                <c:pt idx="990">
                  <c:v>348999.36444671394</c:v>
                </c:pt>
                <c:pt idx="991">
                  <c:v>349077.759064743</c:v>
                </c:pt>
                <c:pt idx="992">
                  <c:v>349156.15368204692</c:v>
                </c:pt>
                <c:pt idx="993">
                  <c:v>349234.54829863942</c:v>
                </c:pt>
                <c:pt idx="994">
                  <c:v>349312.94291453355</c:v>
                </c:pt>
                <c:pt idx="995">
                  <c:v>349391.33752974251</c:v>
                </c:pt>
                <c:pt idx="996">
                  <c:v>349469.73214427911</c:v>
                </c:pt>
                <c:pt idx="997">
                  <c:v>349548.12675815576</c:v>
                </c:pt>
                <c:pt idx="998">
                  <c:v>349626.52137138497</c:v>
                </c:pt>
                <c:pt idx="999">
                  <c:v>349704.91598397866</c:v>
                </c:pt>
                <c:pt idx="1000">
                  <c:v>349783.31059594883</c:v>
                </c:pt>
                <c:pt idx="1001">
                  <c:v>349861.70520730712</c:v>
                </c:pt>
                <c:pt idx="1002">
                  <c:v>349940.09981806495</c:v>
                </c:pt>
                <c:pt idx="1003">
                  <c:v>350018.49442823348</c:v>
                </c:pt>
                <c:pt idx="1004">
                  <c:v>350096.88903782365</c:v>
                </c:pt>
                <c:pt idx="1005">
                  <c:v>350175.28364684642</c:v>
                </c:pt>
                <c:pt idx="1006">
                  <c:v>350253.67825531244</c:v>
                </c:pt>
                <c:pt idx="1007">
                  <c:v>350332.07286323188</c:v>
                </c:pt>
                <c:pt idx="1008">
                  <c:v>350410.46747061517</c:v>
                </c:pt>
                <c:pt idx="1009">
                  <c:v>350488.86207747221</c:v>
                </c:pt>
                <c:pt idx="1010">
                  <c:v>350567.25668381283</c:v>
                </c:pt>
                <c:pt idx="1011">
                  <c:v>350645.65128964675</c:v>
                </c:pt>
                <c:pt idx="1012">
                  <c:v>350724.04589498334</c:v>
                </c:pt>
                <c:pt idx="1013">
                  <c:v>350802.44049983192</c:v>
                </c:pt>
                <c:pt idx="1014">
                  <c:v>350880.83510420169</c:v>
                </c:pt>
                <c:pt idx="1015">
                  <c:v>350959.22970810148</c:v>
                </c:pt>
                <c:pt idx="1016">
                  <c:v>351037.62431154016</c:v>
                </c:pt>
                <c:pt idx="1017">
                  <c:v>351116.01891452627</c:v>
                </c:pt>
                <c:pt idx="1018">
                  <c:v>351194.41351706826</c:v>
                </c:pt>
                <c:pt idx="1019">
                  <c:v>351272.80811917456</c:v>
                </c:pt>
                <c:pt idx="1020">
                  <c:v>351351.20272085309</c:v>
                </c:pt>
                <c:pt idx="1021">
                  <c:v>351429.59732211207</c:v>
                </c:pt>
                <c:pt idx="1022">
                  <c:v>351507.99192295922</c:v>
                </c:pt>
                <c:pt idx="1023">
                  <c:v>351586.38652340212</c:v>
                </c:pt>
                <c:pt idx="1024">
                  <c:v>351664.78112344851</c:v>
                </c:pt>
                <c:pt idx="1025">
                  <c:v>351743.17572310579</c:v>
                </c:pt>
                <c:pt idx="1026">
                  <c:v>351821.5703223811</c:v>
                </c:pt>
                <c:pt idx="1027">
                  <c:v>351899.96492128167</c:v>
                </c:pt>
                <c:pt idx="1028">
                  <c:v>351978.35951981449</c:v>
                </c:pt>
                <c:pt idx="1029">
                  <c:v>352056.75411798636</c:v>
                </c:pt>
                <c:pt idx="1030">
                  <c:v>352135.14871580416</c:v>
                </c:pt>
                <c:pt idx="1031">
                  <c:v>352213.54331327439</c:v>
                </c:pt>
                <c:pt idx="1032">
                  <c:v>352291.93791040353</c:v>
                </c:pt>
                <c:pt idx="1033">
                  <c:v>352370.33250719804</c:v>
                </c:pt>
                <c:pt idx="1034">
                  <c:v>352448.72710366419</c:v>
                </c:pt>
                <c:pt idx="1035">
                  <c:v>352527.12169980793</c:v>
                </c:pt>
                <c:pt idx="1036">
                  <c:v>352605.51629563549</c:v>
                </c:pt>
                <c:pt idx="1037">
                  <c:v>352683.91089115269</c:v>
                </c:pt>
                <c:pt idx="1038">
                  <c:v>352762.30548636528</c:v>
                </c:pt>
                <c:pt idx="1039">
                  <c:v>352840.70008127904</c:v>
                </c:pt>
                <c:pt idx="1040">
                  <c:v>352919.09467589948</c:v>
                </c:pt>
                <c:pt idx="1041">
                  <c:v>352997.48927023204</c:v>
                </c:pt>
                <c:pt idx="1042">
                  <c:v>353075.88386428228</c:v>
                </c:pt>
                <c:pt idx="1043">
                  <c:v>353154.27845805528</c:v>
                </c:pt>
                <c:pt idx="1044">
                  <c:v>353232.67305155634</c:v>
                </c:pt>
                <c:pt idx="1045">
                  <c:v>353311.06764479051</c:v>
                </c:pt>
                <c:pt idx="1046">
                  <c:v>353389.46223776275</c:v>
                </c:pt>
                <c:pt idx="1047">
                  <c:v>353467.85683047795</c:v>
                </c:pt>
                <c:pt idx="1048">
                  <c:v>353546.25142294099</c:v>
                </c:pt>
                <c:pt idx="1049">
                  <c:v>353624.64601515647</c:v>
                </c:pt>
                <c:pt idx="1050">
                  <c:v>353703.04060712911</c:v>
                </c:pt>
                <c:pt idx="1051">
                  <c:v>353781.43519886339</c:v>
                </c:pt>
                <c:pt idx="1052">
                  <c:v>353859.82979036373</c:v>
                </c:pt>
                <c:pt idx="1053">
                  <c:v>353938.22438163456</c:v>
                </c:pt>
                <c:pt idx="1054">
                  <c:v>354016.61897268018</c:v>
                </c:pt>
                <c:pt idx="1055">
                  <c:v>354095.01356350479</c:v>
                </c:pt>
                <c:pt idx="1056">
                  <c:v>354173.4081541124</c:v>
                </c:pt>
                <c:pt idx="1057">
                  <c:v>354251.80274450732</c:v>
                </c:pt>
                <c:pt idx="1058">
                  <c:v>354330.19733469322</c:v>
                </c:pt>
                <c:pt idx="1059">
                  <c:v>354408.59192467423</c:v>
                </c:pt>
                <c:pt idx="1060">
                  <c:v>354486.98651445401</c:v>
                </c:pt>
                <c:pt idx="1061">
                  <c:v>354565.38110403653</c:v>
                </c:pt>
                <c:pt idx="1062">
                  <c:v>354643.77569342527</c:v>
                </c:pt>
                <c:pt idx="1063">
                  <c:v>354722.17028262396</c:v>
                </c:pt>
                <c:pt idx="1064">
                  <c:v>354800.5648716361</c:v>
                </c:pt>
                <c:pt idx="1065">
                  <c:v>354878.95946046518</c:v>
                </c:pt>
                <c:pt idx="1066">
                  <c:v>354957.35404911463</c:v>
                </c:pt>
                <c:pt idx="1067">
                  <c:v>355035.74863758788</c:v>
                </c:pt>
                <c:pt idx="1068">
                  <c:v>355114.14322588814</c:v>
                </c:pt>
                <c:pt idx="1069">
                  <c:v>355192.53781401855</c:v>
                </c:pt>
                <c:pt idx="1070">
                  <c:v>355270.93240198249</c:v>
                </c:pt>
                <c:pt idx="1071">
                  <c:v>355349.32698978297</c:v>
                </c:pt>
                <c:pt idx="1072">
                  <c:v>355427.72157742293</c:v>
                </c:pt>
                <c:pt idx="1073">
                  <c:v>355506.1161649056</c:v>
                </c:pt>
                <c:pt idx="1074">
                  <c:v>355584.51075223379</c:v>
                </c:pt>
                <c:pt idx="1075">
                  <c:v>355662.9053394103</c:v>
                </c:pt>
                <c:pt idx="1076">
                  <c:v>355741.29992643814</c:v>
                </c:pt>
                <c:pt idx="1077">
                  <c:v>355819.69451331999</c:v>
                </c:pt>
                <c:pt idx="1078">
                  <c:v>355898.08910005854</c:v>
                </c:pt>
                <c:pt idx="1079">
                  <c:v>355976.48368665657</c:v>
                </c:pt>
                <c:pt idx="1080">
                  <c:v>356054.87827311666</c:v>
                </c:pt>
                <c:pt idx="1081">
                  <c:v>356133.27285944129</c:v>
                </c:pt>
                <c:pt idx="1082">
                  <c:v>356211.66744563309</c:v>
                </c:pt>
                <c:pt idx="1083">
                  <c:v>356290.06203169457</c:v>
                </c:pt>
                <c:pt idx="1084">
                  <c:v>356368.45661762811</c:v>
                </c:pt>
                <c:pt idx="1085">
                  <c:v>356446.85120343621</c:v>
                </c:pt>
                <c:pt idx="1086">
                  <c:v>356525.24578912102</c:v>
                </c:pt>
                <c:pt idx="1087">
                  <c:v>356603.640374685</c:v>
                </c:pt>
                <c:pt idx="1088">
                  <c:v>356682.03496013029</c:v>
                </c:pt>
                <c:pt idx="1089">
                  <c:v>356760.42954545922</c:v>
                </c:pt>
                <c:pt idx="1090">
                  <c:v>356838.82413067383</c:v>
                </c:pt>
                <c:pt idx="1091">
                  <c:v>356917.2187157764</c:v>
                </c:pt>
                <c:pt idx="1092">
                  <c:v>356995.61330076889</c:v>
                </c:pt>
                <c:pt idx="1093">
                  <c:v>357074.00788565353</c:v>
                </c:pt>
                <c:pt idx="1094">
                  <c:v>357152.40247043222</c:v>
                </c:pt>
                <c:pt idx="1095">
                  <c:v>357230.7970551069</c:v>
                </c:pt>
                <c:pt idx="1096">
                  <c:v>357309.1916396796</c:v>
                </c:pt>
                <c:pt idx="1097">
                  <c:v>357387.58622415212</c:v>
                </c:pt>
                <c:pt idx="1098">
                  <c:v>357465.98080852645</c:v>
                </c:pt>
                <c:pt idx="1099">
                  <c:v>357544.37539280439</c:v>
                </c:pt>
                <c:pt idx="1100">
                  <c:v>357622.76997698762</c:v>
                </c:pt>
                <c:pt idx="1101">
                  <c:v>357701.16456107807</c:v>
                </c:pt>
                <c:pt idx="1102">
                  <c:v>357779.55914507748</c:v>
                </c:pt>
                <c:pt idx="1103">
                  <c:v>357857.95372898737</c:v>
                </c:pt>
                <c:pt idx="1104">
                  <c:v>357936.3483128096</c:v>
                </c:pt>
                <c:pt idx="1105">
                  <c:v>358014.74289654568</c:v>
                </c:pt>
                <c:pt idx="1106">
                  <c:v>358093.13748019736</c:v>
                </c:pt>
                <c:pt idx="1107">
                  <c:v>358171.53206376603</c:v>
                </c:pt>
                <c:pt idx="1108">
                  <c:v>358249.92664725345</c:v>
                </c:pt>
                <c:pt idx="1109">
                  <c:v>358328.32123066089</c:v>
                </c:pt>
                <c:pt idx="1110">
                  <c:v>358406.71581399016</c:v>
                </c:pt>
                <c:pt idx="1111">
                  <c:v>358485.11039724242</c:v>
                </c:pt>
                <c:pt idx="1112">
                  <c:v>358563.5049804193</c:v>
                </c:pt>
                <c:pt idx="1113">
                  <c:v>358641.89956352214</c:v>
                </c:pt>
                <c:pt idx="1114">
                  <c:v>358720.29414655222</c:v>
                </c:pt>
                <c:pt idx="1115">
                  <c:v>358798.68872951111</c:v>
                </c:pt>
                <c:pt idx="1116">
                  <c:v>358877.08331239998</c:v>
                </c:pt>
                <c:pt idx="1117">
                  <c:v>358955.47789522022</c:v>
                </c:pt>
                <c:pt idx="1118">
                  <c:v>359033.87247797311</c:v>
                </c:pt>
                <c:pt idx="1119">
                  <c:v>359112.26706065983</c:v>
                </c:pt>
                <c:pt idx="1120">
                  <c:v>359190.6616432817</c:v>
                </c:pt>
                <c:pt idx="1121">
                  <c:v>359269.05622583983</c:v>
                </c:pt>
                <c:pt idx="1122">
                  <c:v>359347.45080833556</c:v>
                </c:pt>
                <c:pt idx="1123">
                  <c:v>359425.84539076994</c:v>
                </c:pt>
                <c:pt idx="1124">
                  <c:v>359504.2399731442</c:v>
                </c:pt>
                <c:pt idx="1125">
                  <c:v>359582.63455545937</c:v>
                </c:pt>
                <c:pt idx="1126">
                  <c:v>359661.02913771663</c:v>
                </c:pt>
                <c:pt idx="1127">
                  <c:v>359739.4237199169</c:v>
                </c:pt>
                <c:pt idx="1128">
                  <c:v>359817.81830206153</c:v>
                </c:pt>
                <c:pt idx="1129">
                  <c:v>359896.21288415132</c:v>
                </c:pt>
                <c:pt idx="1130">
                  <c:v>359974.60746618739</c:v>
                </c:pt>
                <c:pt idx="1131">
                  <c:v>360053.00204817066</c:v>
                </c:pt>
                <c:pt idx="1132">
                  <c:v>360131.3966301023</c:v>
                </c:pt>
                <c:pt idx="1133">
                  <c:v>360209.79121198313</c:v>
                </c:pt>
                <c:pt idx="1134">
                  <c:v>360288.18579381413</c:v>
                </c:pt>
                <c:pt idx="1135">
                  <c:v>360366.5803755963</c:v>
                </c:pt>
                <c:pt idx="1136">
                  <c:v>360444.97495733039</c:v>
                </c:pt>
                <c:pt idx="1137">
                  <c:v>360523.36953901744</c:v>
                </c:pt>
                <c:pt idx="1138">
                  <c:v>360601.76412065828</c:v>
                </c:pt>
                <c:pt idx="1139">
                  <c:v>360680.15870225377</c:v>
                </c:pt>
                <c:pt idx="1140">
                  <c:v>360758.55328380468</c:v>
                </c:pt>
                <c:pt idx="1141">
                  <c:v>360836.9478653121</c:v>
                </c:pt>
                <c:pt idx="1142">
                  <c:v>360915.34244677651</c:v>
                </c:pt>
                <c:pt idx="1143">
                  <c:v>360993.73702819896</c:v>
                </c:pt>
                <c:pt idx="1144">
                  <c:v>361072.13160958013</c:v>
                </c:pt>
                <c:pt idx="1145">
                  <c:v>361150.52619092079</c:v>
                </c:pt>
                <c:pt idx="1146">
                  <c:v>361228.92077222164</c:v>
                </c:pt>
                <c:pt idx="1147">
                  <c:v>361307.3153534836</c:v>
                </c:pt>
                <c:pt idx="1148">
                  <c:v>361385.70993470727</c:v>
                </c:pt>
                <c:pt idx="1149">
                  <c:v>361464.10451589333</c:v>
                </c:pt>
                <c:pt idx="1150">
                  <c:v>361542.4990970426</c:v>
                </c:pt>
                <c:pt idx="1151">
                  <c:v>361620.89367815573</c:v>
                </c:pt>
                <c:pt idx="1152">
                  <c:v>361699.28825923323</c:v>
                </c:pt>
                <c:pt idx="1153">
                  <c:v>361777.68284027604</c:v>
                </c:pt>
                <c:pt idx="1154">
                  <c:v>361856.07742128463</c:v>
                </c:pt>
                <c:pt idx="1155">
                  <c:v>361934.47200225975</c:v>
                </c:pt>
                <c:pt idx="1156">
                  <c:v>362012.86658320186</c:v>
                </c:pt>
                <c:pt idx="1157">
                  <c:v>362091.26116411173</c:v>
                </c:pt>
                <c:pt idx="1158">
                  <c:v>362169.65574498993</c:v>
                </c:pt>
                <c:pt idx="1159">
                  <c:v>362248.05032583704</c:v>
                </c:pt>
                <c:pt idx="1160">
                  <c:v>362326.4449066536</c:v>
                </c:pt>
                <c:pt idx="1161">
                  <c:v>362404.83948744024</c:v>
                </c:pt>
                <c:pt idx="1162">
                  <c:v>362483.23406819743</c:v>
                </c:pt>
                <c:pt idx="1163">
                  <c:v>362561.62864892586</c:v>
                </c:pt>
                <c:pt idx="1164">
                  <c:v>362640.02322962589</c:v>
                </c:pt>
                <c:pt idx="1165">
                  <c:v>362718.41781029827</c:v>
                </c:pt>
                <c:pt idx="1166">
                  <c:v>362796.81239094335</c:v>
                </c:pt>
                <c:pt idx="1167">
                  <c:v>362875.20697156159</c:v>
                </c:pt>
                <c:pt idx="1168">
                  <c:v>362953.60155215376</c:v>
                </c:pt>
                <c:pt idx="1169">
                  <c:v>363031.99613272003</c:v>
                </c:pt>
                <c:pt idx="1170">
                  <c:v>363110.39071326109</c:v>
                </c:pt>
                <c:pt idx="1171">
                  <c:v>363188.78529377724</c:v>
                </c:pt>
                <c:pt idx="1172">
                  <c:v>363267.17987426929</c:v>
                </c:pt>
                <c:pt idx="1173">
                  <c:v>363345.57445473725</c:v>
                </c:pt>
                <c:pt idx="1174">
                  <c:v>363423.96903518192</c:v>
                </c:pt>
                <c:pt idx="1175">
                  <c:v>363502.36361560348</c:v>
                </c:pt>
                <c:pt idx="1176">
                  <c:v>363580.75819600245</c:v>
                </c:pt>
                <c:pt idx="1177">
                  <c:v>363659.15277637937</c:v>
                </c:pt>
                <c:pt idx="1178">
                  <c:v>363737.54735673458</c:v>
                </c:pt>
                <c:pt idx="1179">
                  <c:v>363815.9419370683</c:v>
                </c:pt>
                <c:pt idx="1180">
                  <c:v>363894.33651738125</c:v>
                </c:pt>
                <c:pt idx="1181">
                  <c:v>363972.73109767365</c:v>
                </c:pt>
                <c:pt idx="1182">
                  <c:v>364051.12567794579</c:v>
                </c:pt>
                <c:pt idx="1183">
                  <c:v>364129.5202581982</c:v>
                </c:pt>
                <c:pt idx="1184">
                  <c:v>364207.91483843117</c:v>
                </c:pt>
                <c:pt idx="1185">
                  <c:v>364286.30941864522</c:v>
                </c:pt>
                <c:pt idx="1186">
                  <c:v>364364.70399884041</c:v>
                </c:pt>
                <c:pt idx="1187">
                  <c:v>364443.09857901739</c:v>
                </c:pt>
                <c:pt idx="1188">
                  <c:v>364521.49315917632</c:v>
                </c:pt>
                <c:pt idx="1189">
                  <c:v>364599.88773931755</c:v>
                </c:pt>
                <c:pt idx="1190">
                  <c:v>364678.2823194415</c:v>
                </c:pt>
                <c:pt idx="1191">
                  <c:v>364756.67689954845</c:v>
                </c:pt>
                <c:pt idx="1192">
                  <c:v>364835.07147963869</c:v>
                </c:pt>
                <c:pt idx="1193">
                  <c:v>364913.46605971246</c:v>
                </c:pt>
                <c:pt idx="1194">
                  <c:v>364991.86063977034</c:v>
                </c:pt>
                <c:pt idx="1195">
                  <c:v>365070.25521981239</c:v>
                </c:pt>
                <c:pt idx="1196">
                  <c:v>365148.64979983889</c:v>
                </c:pt>
                <c:pt idx="1197">
                  <c:v>365227.04437985027</c:v>
                </c:pt>
                <c:pt idx="1198">
                  <c:v>365305.43895984662</c:v>
                </c:pt>
                <c:pt idx="1199">
                  <c:v>365383.83353982843</c:v>
                </c:pt>
                <c:pt idx="1200">
                  <c:v>365462.22811979597</c:v>
                </c:pt>
                <c:pt idx="1201">
                  <c:v>365540.62269974931</c:v>
                </c:pt>
                <c:pt idx="1202">
                  <c:v>365619.01727968885</c:v>
                </c:pt>
                <c:pt idx="1203">
                  <c:v>365697.41185961489</c:v>
                </c:pt>
                <c:pt idx="1204">
                  <c:v>365775.80643952754</c:v>
                </c:pt>
                <c:pt idx="1205">
                  <c:v>365854.2010194271</c:v>
                </c:pt>
                <c:pt idx="1206">
                  <c:v>365932.59559931397</c:v>
                </c:pt>
                <c:pt idx="1207">
                  <c:v>366010.99017918808</c:v>
                </c:pt>
                <c:pt idx="1208">
                  <c:v>366089.38475904998</c:v>
                </c:pt>
                <c:pt idx="1209">
                  <c:v>366167.77933889977</c:v>
                </c:pt>
                <c:pt idx="1210">
                  <c:v>366246.17391873762</c:v>
                </c:pt>
                <c:pt idx="1211">
                  <c:v>366324.56849856384</c:v>
                </c:pt>
                <c:pt idx="1212">
                  <c:v>366402.96307837853</c:v>
                </c:pt>
                <c:pt idx="1213">
                  <c:v>366481.35765818215</c:v>
                </c:pt>
                <c:pt idx="1214">
                  <c:v>366559.75223797461</c:v>
                </c:pt>
                <c:pt idx="1215">
                  <c:v>366638.14681775629</c:v>
                </c:pt>
                <c:pt idx="1216">
                  <c:v>366716.54139752733</c:v>
                </c:pt>
                <c:pt idx="1217">
                  <c:v>366794.93597728794</c:v>
                </c:pt>
                <c:pt idx="1218">
                  <c:v>366873.33055703837</c:v>
                </c:pt>
                <c:pt idx="1219">
                  <c:v>366951.72513677884</c:v>
                </c:pt>
                <c:pt idx="1220">
                  <c:v>367030.1197165093</c:v>
                </c:pt>
                <c:pt idx="1221">
                  <c:v>367108.51429623022</c:v>
                </c:pt>
                <c:pt idx="1222">
                  <c:v>367186.90887594165</c:v>
                </c:pt>
                <c:pt idx="1223">
                  <c:v>367265.30345564382</c:v>
                </c:pt>
                <c:pt idx="1224">
                  <c:v>367343.69803533674</c:v>
                </c:pt>
                <c:pt idx="1225">
                  <c:v>367422.09261502075</c:v>
                </c:pt>
                <c:pt idx="1226">
                  <c:v>367500.48719469598</c:v>
                </c:pt>
                <c:pt idx="1227">
                  <c:v>367578.88177436258</c:v>
                </c:pt>
                <c:pt idx="1228">
                  <c:v>367657.27635402069</c:v>
                </c:pt>
                <c:pt idx="1229">
                  <c:v>367735.67093367054</c:v>
                </c:pt>
                <c:pt idx="1230">
                  <c:v>367814.06551331223</c:v>
                </c:pt>
                <c:pt idx="1231">
                  <c:v>367892.4600929459</c:v>
                </c:pt>
                <c:pt idx="1232">
                  <c:v>367970.85467257176</c:v>
                </c:pt>
                <c:pt idx="1233">
                  <c:v>368049.24925218988</c:v>
                </c:pt>
                <c:pt idx="1234">
                  <c:v>368127.64383180044</c:v>
                </c:pt>
                <c:pt idx="1235">
                  <c:v>368206.03841140366</c:v>
                </c:pt>
                <c:pt idx="1236">
                  <c:v>368284.43299099943</c:v>
                </c:pt>
                <c:pt idx="1237">
                  <c:v>368362.82757058821</c:v>
                </c:pt>
                <c:pt idx="1238">
                  <c:v>368441.2221501699</c:v>
                </c:pt>
                <c:pt idx="1239">
                  <c:v>368519.61672974471</c:v>
                </c:pt>
                <c:pt idx="1240">
                  <c:v>368598.01130931277</c:v>
                </c:pt>
                <c:pt idx="1241">
                  <c:v>368676.4058888742</c:v>
                </c:pt>
                <c:pt idx="1242">
                  <c:v>368754.80046842922</c:v>
                </c:pt>
                <c:pt idx="1243">
                  <c:v>368833.19504797779</c:v>
                </c:pt>
                <c:pt idx="1244">
                  <c:v>368911.58962752006</c:v>
                </c:pt>
                <c:pt idx="1245">
                  <c:v>368989.98420705623</c:v>
                </c:pt>
                <c:pt idx="1246">
                  <c:v>369068.37878658634</c:v>
                </c:pt>
                <c:pt idx="1247">
                  <c:v>369146.77336611057</c:v>
                </c:pt>
                <c:pt idx="1248">
                  <c:v>369225.16794562899</c:v>
                </c:pt>
                <c:pt idx="1249">
                  <c:v>369303.56252514175</c:v>
                </c:pt>
                <c:pt idx="1250">
                  <c:v>369381.95710464887</c:v>
                </c:pt>
                <c:pt idx="1251">
                  <c:v>369460.35168415052</c:v>
                </c:pt>
                <c:pt idx="1252">
                  <c:v>369538.74626364675</c:v>
                </c:pt>
                <c:pt idx="1253">
                  <c:v>369617.14084313781</c:v>
                </c:pt>
                <c:pt idx="1254">
                  <c:v>369695.53542262356</c:v>
                </c:pt>
                <c:pt idx="1255">
                  <c:v>369773.93000210426</c:v>
                </c:pt>
                <c:pt idx="1256">
                  <c:v>369852.32458158</c:v>
                </c:pt>
                <c:pt idx="1257">
                  <c:v>369930.7191610508</c:v>
                </c:pt>
                <c:pt idx="1258">
                  <c:v>370009.11374051671</c:v>
                </c:pt>
                <c:pt idx="1259">
                  <c:v>370087.50831997802</c:v>
                </c:pt>
                <c:pt idx="1260">
                  <c:v>370165.90289943473</c:v>
                </c:pt>
                <c:pt idx="1261">
                  <c:v>370244.29747888679</c:v>
                </c:pt>
                <c:pt idx="1262">
                  <c:v>370322.69205833448</c:v>
                </c:pt>
                <c:pt idx="1263">
                  <c:v>370401.08663777774</c:v>
                </c:pt>
                <c:pt idx="1264">
                  <c:v>370479.4812172167</c:v>
                </c:pt>
                <c:pt idx="1265">
                  <c:v>370557.87579665147</c:v>
                </c:pt>
                <c:pt idx="1266">
                  <c:v>370636.2703760821</c:v>
                </c:pt>
                <c:pt idx="1267">
                  <c:v>370714.66495550872</c:v>
                </c:pt>
                <c:pt idx="1268">
                  <c:v>370793.05953493121</c:v>
                </c:pt>
                <c:pt idx="1269">
                  <c:v>370871.45411434991</c:v>
                </c:pt>
                <c:pt idx="1270">
                  <c:v>370949.84869376477</c:v>
                </c:pt>
                <c:pt idx="1271">
                  <c:v>371028.2432731759</c:v>
                </c:pt>
                <c:pt idx="1272">
                  <c:v>371106.63785258326</c:v>
                </c:pt>
                <c:pt idx="1273">
                  <c:v>371185.032431987</c:v>
                </c:pt>
                <c:pt idx="1274">
                  <c:v>371263.42701138719</c:v>
                </c:pt>
                <c:pt idx="1275">
                  <c:v>371341.82159078395</c:v>
                </c:pt>
                <c:pt idx="1276">
                  <c:v>371420.21617017721</c:v>
                </c:pt>
                <c:pt idx="1277">
                  <c:v>371498.61074956716</c:v>
                </c:pt>
                <c:pt idx="1278">
                  <c:v>371577.00532895385</c:v>
                </c:pt>
                <c:pt idx="1279">
                  <c:v>371655.39990833728</c:v>
                </c:pt>
                <c:pt idx="1280">
                  <c:v>371733.79448771745</c:v>
                </c:pt>
                <c:pt idx="1281">
                  <c:v>371812.18906709459</c:v>
                </c:pt>
                <c:pt idx="1282">
                  <c:v>371890.58364646864</c:v>
                </c:pt>
                <c:pt idx="1283">
                  <c:v>371968.97822583973</c:v>
                </c:pt>
                <c:pt idx="1284">
                  <c:v>372047.37280520785</c:v>
                </c:pt>
                <c:pt idx="1285">
                  <c:v>372125.76738457306</c:v>
                </c:pt>
                <c:pt idx="1286">
                  <c:v>372204.16196393542</c:v>
                </c:pt>
                <c:pt idx="1287">
                  <c:v>372282.55654329504</c:v>
                </c:pt>
                <c:pt idx="1288">
                  <c:v>372360.95112265187</c:v>
                </c:pt>
                <c:pt idx="1289">
                  <c:v>372439.34570200607</c:v>
                </c:pt>
                <c:pt idx="1290">
                  <c:v>372517.74028135766</c:v>
                </c:pt>
                <c:pt idx="1291">
                  <c:v>372596.13486070663</c:v>
                </c:pt>
                <c:pt idx="1292">
                  <c:v>372674.52944005304</c:v>
                </c:pt>
                <c:pt idx="1293">
                  <c:v>372752.924019397</c:v>
                </c:pt>
                <c:pt idx="1294">
                  <c:v>372831.31859873852</c:v>
                </c:pt>
                <c:pt idx="1295">
                  <c:v>372909.71317807771</c:v>
                </c:pt>
                <c:pt idx="1296">
                  <c:v>372988.10775741446</c:v>
                </c:pt>
                <c:pt idx="1297">
                  <c:v>373066.50233674899</c:v>
                </c:pt>
                <c:pt idx="1298">
                  <c:v>373144.8969160812</c:v>
                </c:pt>
                <c:pt idx="1299">
                  <c:v>373223.29149541119</c:v>
                </c:pt>
                <c:pt idx="1300">
                  <c:v>373301.68607473897</c:v>
                </c:pt>
                <c:pt idx="1301">
                  <c:v>373380.08065406472</c:v>
                </c:pt>
                <c:pt idx="1302">
                  <c:v>373458.47523338825</c:v>
                </c:pt>
                <c:pt idx="1303">
                  <c:v>373536.8698127098</c:v>
                </c:pt>
                <c:pt idx="1304">
                  <c:v>373615.26439202932</c:v>
                </c:pt>
                <c:pt idx="1305">
                  <c:v>373693.65897134686</c:v>
                </c:pt>
                <c:pt idx="1306">
                  <c:v>373772.05355066247</c:v>
                </c:pt>
                <c:pt idx="1307">
                  <c:v>373850.44812997617</c:v>
                </c:pt>
                <c:pt idx="1308">
                  <c:v>373928.84270928794</c:v>
                </c:pt>
                <c:pt idx="1309">
                  <c:v>374007.23728859791</c:v>
                </c:pt>
                <c:pt idx="1310">
                  <c:v>374085.63186790608</c:v>
                </c:pt>
                <c:pt idx="1311">
                  <c:v>374164.0264472125</c:v>
                </c:pt>
                <c:pt idx="1312">
                  <c:v>374242.42102651717</c:v>
                </c:pt>
                <c:pt idx="1313">
                  <c:v>374320.8156058201</c:v>
                </c:pt>
                <c:pt idx="1314">
                  <c:v>374399.21018512134</c:v>
                </c:pt>
                <c:pt idx="1315">
                  <c:v>374477.604764421</c:v>
                </c:pt>
                <c:pt idx="1316">
                  <c:v>374555.99934371898</c:v>
                </c:pt>
                <c:pt idx="1317">
                  <c:v>374634.39392301551</c:v>
                </c:pt>
                <c:pt idx="1318">
                  <c:v>374712.78850231034</c:v>
                </c:pt>
                <c:pt idx="1319">
                  <c:v>374791.18308160367</c:v>
                </c:pt>
                <c:pt idx="1320">
                  <c:v>374869.57766089553</c:v>
                </c:pt>
                <c:pt idx="1321">
                  <c:v>374947.97224018601</c:v>
                </c:pt>
                <c:pt idx="1322">
                  <c:v>375026.36681947496</c:v>
                </c:pt>
                <c:pt idx="1323">
                  <c:v>375104.76139876258</c:v>
                </c:pt>
                <c:pt idx="1324">
                  <c:v>375183.15597804874</c:v>
                </c:pt>
                <c:pt idx="1325">
                  <c:v>375261.55055733351</c:v>
                </c:pt>
                <c:pt idx="1326">
                  <c:v>375339.94513661705</c:v>
                </c:pt>
                <c:pt idx="1327">
                  <c:v>375418.3397158992</c:v>
                </c:pt>
                <c:pt idx="1328">
                  <c:v>375496.73429518013</c:v>
                </c:pt>
                <c:pt idx="1329">
                  <c:v>375575.12887445977</c:v>
                </c:pt>
                <c:pt idx="1330">
                  <c:v>375653.52345373813</c:v>
                </c:pt>
                <c:pt idx="1331">
                  <c:v>375731.91803301533</c:v>
                </c:pt>
                <c:pt idx="1332">
                  <c:v>375810.31261229131</c:v>
                </c:pt>
                <c:pt idx="1333">
                  <c:v>375888.70719156618</c:v>
                </c:pt>
                <c:pt idx="1334">
                  <c:v>375967.10177083983</c:v>
                </c:pt>
                <c:pt idx="1335">
                  <c:v>376045.49635011231</c:v>
                </c:pt>
                <c:pt idx="1336">
                  <c:v>376123.89092938381</c:v>
                </c:pt>
                <c:pt idx="1337">
                  <c:v>376202.2855086542</c:v>
                </c:pt>
                <c:pt idx="1338">
                  <c:v>376280.68008792342</c:v>
                </c:pt>
                <c:pt idx="1339">
                  <c:v>376359.07466719171</c:v>
                </c:pt>
                <c:pt idx="1340">
                  <c:v>376437.46924645896</c:v>
                </c:pt>
                <c:pt idx="1341">
                  <c:v>376515.86382572516</c:v>
                </c:pt>
                <c:pt idx="1342">
                  <c:v>376594.25840499037</c:v>
                </c:pt>
                <c:pt idx="1343">
                  <c:v>376672.6529842547</c:v>
                </c:pt>
                <c:pt idx="1344">
                  <c:v>376751.04756351799</c:v>
                </c:pt>
                <c:pt idx="1345">
                  <c:v>376829.4421427804</c:v>
                </c:pt>
                <c:pt idx="1346">
                  <c:v>376907.83672204195</c:v>
                </c:pt>
                <c:pt idx="1347">
                  <c:v>376986.23130130244</c:v>
                </c:pt>
                <c:pt idx="1348">
                  <c:v>377064.62588056212</c:v>
                </c:pt>
                <c:pt idx="1349">
                  <c:v>377143.02045982098</c:v>
                </c:pt>
                <c:pt idx="1350">
                  <c:v>377221.41503907897</c:v>
                </c:pt>
                <c:pt idx="1351">
                  <c:v>377299.80961833609</c:v>
                </c:pt>
                <c:pt idx="1352">
                  <c:v>377378.20419759233</c:v>
                </c:pt>
                <c:pt idx="1353">
                  <c:v>377456.59877684794</c:v>
                </c:pt>
                <c:pt idx="1354">
                  <c:v>377534.99335610261</c:v>
                </c:pt>
                <c:pt idx="1355">
                  <c:v>377613.38793535659</c:v>
                </c:pt>
                <c:pt idx="1356">
                  <c:v>377691.78251460986</c:v>
                </c:pt>
                <c:pt idx="1357">
                  <c:v>377770.17709386232</c:v>
                </c:pt>
                <c:pt idx="1358">
                  <c:v>377848.57167311409</c:v>
                </c:pt>
                <c:pt idx="1359">
                  <c:v>377926.96625236515</c:v>
                </c:pt>
                <c:pt idx="1360">
                  <c:v>378005.3608316154</c:v>
                </c:pt>
                <c:pt idx="1361">
                  <c:v>378083.75541086507</c:v>
                </c:pt>
                <c:pt idx="1362">
                  <c:v>378162.14999011403</c:v>
                </c:pt>
                <c:pt idx="1363">
                  <c:v>378240.54456936236</c:v>
                </c:pt>
                <c:pt idx="1364">
                  <c:v>378318.93914860999</c:v>
                </c:pt>
                <c:pt idx="1365">
                  <c:v>378397.33372785698</c:v>
                </c:pt>
                <c:pt idx="1366">
                  <c:v>378475.72830710333</c:v>
                </c:pt>
                <c:pt idx="1367">
                  <c:v>378554.12288634916</c:v>
                </c:pt>
                <c:pt idx="1368">
                  <c:v>378632.51746559422</c:v>
                </c:pt>
                <c:pt idx="1369">
                  <c:v>378710.91204483889</c:v>
                </c:pt>
                <c:pt idx="1370">
                  <c:v>378789.30662408285</c:v>
                </c:pt>
                <c:pt idx="1371">
                  <c:v>378867.70120332623</c:v>
                </c:pt>
                <c:pt idx="1372">
                  <c:v>378946.09578256914</c:v>
                </c:pt>
                <c:pt idx="1373">
                  <c:v>379024.49036181142</c:v>
                </c:pt>
                <c:pt idx="1374">
                  <c:v>379102.88494105311</c:v>
                </c:pt>
                <c:pt idx="1375">
                  <c:v>379181.2795202944</c:v>
                </c:pt>
                <c:pt idx="1376">
                  <c:v>379259.67409953516</c:v>
                </c:pt>
                <c:pt idx="1377">
                  <c:v>379338.06867877534</c:v>
                </c:pt>
                <c:pt idx="1378">
                  <c:v>379416.46325801499</c:v>
                </c:pt>
                <c:pt idx="1379">
                  <c:v>379494.85783725424</c:v>
                </c:pt>
                <c:pt idx="1380">
                  <c:v>379573.25241649296</c:v>
                </c:pt>
                <c:pt idx="1381">
                  <c:v>379651.64699573128</c:v>
                </c:pt>
                <c:pt idx="1382">
                  <c:v>379730.04157496901</c:v>
                </c:pt>
                <c:pt idx="1383">
                  <c:v>379808.43615420634</c:v>
                </c:pt>
                <c:pt idx="1384">
                  <c:v>379886.8307334432</c:v>
                </c:pt>
                <c:pt idx="1385">
                  <c:v>379965.22531267971</c:v>
                </c:pt>
                <c:pt idx="1386">
                  <c:v>380043.61989191576</c:v>
                </c:pt>
                <c:pt idx="1387">
                  <c:v>380122.01447115128</c:v>
                </c:pt>
                <c:pt idx="1388">
                  <c:v>380200.40905038652</c:v>
                </c:pt>
                <c:pt idx="1389">
                  <c:v>380278.80362962128</c:v>
                </c:pt>
                <c:pt idx="1390">
                  <c:v>380357.19820885564</c:v>
                </c:pt>
                <c:pt idx="1391">
                  <c:v>380435.59278808965</c:v>
                </c:pt>
                <c:pt idx="1392">
                  <c:v>380513.98736732331</c:v>
                </c:pt>
                <c:pt idx="1393">
                  <c:v>380592.3819465565</c:v>
                </c:pt>
                <c:pt idx="1394">
                  <c:v>380670.77652578935</c:v>
                </c:pt>
                <c:pt idx="1395">
                  <c:v>380749.1711050219</c:v>
                </c:pt>
                <c:pt idx="1396">
                  <c:v>380827.56568425405</c:v>
                </c:pt>
                <c:pt idx="1397">
                  <c:v>380905.96026348579</c:v>
                </c:pt>
                <c:pt idx="1398">
                  <c:v>380984.35484271724</c:v>
                </c:pt>
                <c:pt idx="1399">
                  <c:v>381062.74942194833</c:v>
                </c:pt>
                <c:pt idx="1400">
                  <c:v>381141.14400117914</c:v>
                </c:pt>
                <c:pt idx="1401">
                  <c:v>381219.5385804096</c:v>
                </c:pt>
                <c:pt idx="1402">
                  <c:v>381297.93315963971</c:v>
                </c:pt>
                <c:pt idx="1403">
                  <c:v>381376.32773886953</c:v>
                </c:pt>
                <c:pt idx="1404">
                  <c:v>381454.722318099</c:v>
                </c:pt>
                <c:pt idx="1405">
                  <c:v>381533.11689732823</c:v>
                </c:pt>
                <c:pt idx="1406">
                  <c:v>381611.51147655718</c:v>
                </c:pt>
                <c:pt idx="1407">
                  <c:v>381689.90605578577</c:v>
                </c:pt>
                <c:pt idx="1408">
                  <c:v>381768.30063501419</c:v>
                </c:pt>
                <c:pt idx="1409">
                  <c:v>381846.69521424221</c:v>
                </c:pt>
                <c:pt idx="1410">
                  <c:v>381925.08979346999</c:v>
                </c:pt>
                <c:pt idx="1411">
                  <c:v>382003.48437269754</c:v>
                </c:pt>
                <c:pt idx="1412">
                  <c:v>382081.87895192479</c:v>
                </c:pt>
                <c:pt idx="1413">
                  <c:v>382160.27353115182</c:v>
                </c:pt>
                <c:pt idx="1414">
                  <c:v>382238.66811037855</c:v>
                </c:pt>
                <c:pt idx="1415">
                  <c:v>382317.06268960505</c:v>
                </c:pt>
                <c:pt idx="1416">
                  <c:v>382395.45726883126</c:v>
                </c:pt>
                <c:pt idx="1417">
                  <c:v>382473.85184805735</c:v>
                </c:pt>
                <c:pt idx="1418">
                  <c:v>382552.2464272831</c:v>
                </c:pt>
                <c:pt idx="1419">
                  <c:v>382630.64100650861</c:v>
                </c:pt>
                <c:pt idx="1420">
                  <c:v>382709.03558573395</c:v>
                </c:pt>
                <c:pt idx="1421">
                  <c:v>382787.43016495905</c:v>
                </c:pt>
                <c:pt idx="1422">
                  <c:v>382865.82474418392</c:v>
                </c:pt>
                <c:pt idx="1423">
                  <c:v>382944.21932340867</c:v>
                </c:pt>
                <c:pt idx="1424">
                  <c:v>383022.61390263308</c:v>
                </c:pt>
                <c:pt idx="1425">
                  <c:v>383101.00848185737</c:v>
                </c:pt>
                <c:pt idx="1426">
                  <c:v>383179.40306108131</c:v>
                </c:pt>
                <c:pt idx="1427">
                  <c:v>383257.79764030519</c:v>
                </c:pt>
                <c:pt idx="1428">
                  <c:v>383336.19221952889</c:v>
                </c:pt>
                <c:pt idx="1429">
                  <c:v>383414.58679875243</c:v>
                </c:pt>
                <c:pt idx="1430">
                  <c:v>383492.98137797567</c:v>
                </c:pt>
                <c:pt idx="1431">
                  <c:v>383571.37595719873</c:v>
                </c:pt>
                <c:pt idx="1432">
                  <c:v>383649.77053642162</c:v>
                </c:pt>
                <c:pt idx="1433">
                  <c:v>383728.16511564434</c:v>
                </c:pt>
                <c:pt idx="1434">
                  <c:v>383806.55969486688</c:v>
                </c:pt>
                <c:pt idx="1435">
                  <c:v>383884.95427408931</c:v>
                </c:pt>
                <c:pt idx="1436">
                  <c:v>383963.3488533115</c:v>
                </c:pt>
                <c:pt idx="1437">
                  <c:v>384041.74343253358</c:v>
                </c:pt>
                <c:pt idx="1438">
                  <c:v>384120.13801175554</c:v>
                </c:pt>
                <c:pt idx="1439">
                  <c:v>384198.53259097727</c:v>
                </c:pt>
                <c:pt idx="1440">
                  <c:v>384276.92717019888</c:v>
                </c:pt>
                <c:pt idx="1441">
                  <c:v>384355.32174942031</c:v>
                </c:pt>
                <c:pt idx="1442">
                  <c:v>384433.71632864157</c:v>
                </c:pt>
                <c:pt idx="1443">
                  <c:v>384512.11090786266</c:v>
                </c:pt>
                <c:pt idx="1444">
                  <c:v>384590.50548708369</c:v>
                </c:pt>
                <c:pt idx="1445">
                  <c:v>384668.90006630454</c:v>
                </c:pt>
                <c:pt idx="1446">
                  <c:v>384747.29464552528</c:v>
                </c:pt>
                <c:pt idx="1447">
                  <c:v>384825.68922474585</c:v>
                </c:pt>
                <c:pt idx="1448">
                  <c:v>384904.08380396629</c:v>
                </c:pt>
                <c:pt idx="1449">
                  <c:v>384982.47838318662</c:v>
                </c:pt>
                <c:pt idx="1450">
                  <c:v>385060.87296240678</c:v>
                </c:pt>
                <c:pt idx="1451">
                  <c:v>385139.26754162682</c:v>
                </c:pt>
                <c:pt idx="1452">
                  <c:v>385217.6621208468</c:v>
                </c:pt>
                <c:pt idx="1453">
                  <c:v>385296.05670006655</c:v>
                </c:pt>
                <c:pt idx="1454">
                  <c:v>385374.45127928624</c:v>
                </c:pt>
                <c:pt idx="1455">
                  <c:v>385452.84585850581</c:v>
                </c:pt>
                <c:pt idx="1456">
                  <c:v>385531.24043772521</c:v>
                </c:pt>
                <c:pt idx="1457">
                  <c:v>385609.63501694461</c:v>
                </c:pt>
                <c:pt idx="1458">
                  <c:v>385688.02959616383</c:v>
                </c:pt>
                <c:pt idx="1459">
                  <c:v>385766.42417538294</c:v>
                </c:pt>
                <c:pt idx="1460">
                  <c:v>385844.81875460199</c:v>
                </c:pt>
                <c:pt idx="1461">
                  <c:v>385923.21333382087</c:v>
                </c:pt>
                <c:pt idx="1462">
                  <c:v>386001.60791303974</c:v>
                </c:pt>
                <c:pt idx="1463">
                  <c:v>386080.00249225844</c:v>
                </c:pt>
                <c:pt idx="1464">
                  <c:v>386158.39707147708</c:v>
                </c:pt>
                <c:pt idx="1465">
                  <c:v>386236.79165069549</c:v>
                </c:pt>
                <c:pt idx="1466">
                  <c:v>386315.18622991396</c:v>
                </c:pt>
                <c:pt idx="1467">
                  <c:v>386393.58080913231</c:v>
                </c:pt>
                <c:pt idx="1468">
                  <c:v>386471.97538835049</c:v>
                </c:pt>
                <c:pt idx="1469">
                  <c:v>386550.36996756867</c:v>
                </c:pt>
                <c:pt idx="1470">
                  <c:v>386628.76454678673</c:v>
                </c:pt>
                <c:pt idx="1471">
                  <c:v>386707.15912600467</c:v>
                </c:pt>
                <c:pt idx="1472">
                  <c:v>386785.55370522267</c:v>
                </c:pt>
                <c:pt idx="1473">
                  <c:v>386863.94828444044</c:v>
                </c:pt>
                <c:pt idx="1474">
                  <c:v>386942.34286365809</c:v>
                </c:pt>
                <c:pt idx="1475">
                  <c:v>387020.73744287569</c:v>
                </c:pt>
                <c:pt idx="1476">
                  <c:v>387099.13202209334</c:v>
                </c:pt>
                <c:pt idx="1477">
                  <c:v>387177.5266013107</c:v>
                </c:pt>
                <c:pt idx="1478">
                  <c:v>387255.92118052812</c:v>
                </c:pt>
                <c:pt idx="1479">
                  <c:v>387334.31575974548</c:v>
                </c:pt>
                <c:pt idx="1480">
                  <c:v>387412.71033896279</c:v>
                </c:pt>
                <c:pt idx="1481">
                  <c:v>387491.10491818003</c:v>
                </c:pt>
                <c:pt idx="1482">
                  <c:v>387569.4994973971</c:v>
                </c:pt>
                <c:pt idx="1483">
                  <c:v>387647.89407661412</c:v>
                </c:pt>
                <c:pt idx="1484">
                  <c:v>387726.28865583113</c:v>
                </c:pt>
                <c:pt idx="1485">
                  <c:v>387804.68323504797</c:v>
                </c:pt>
                <c:pt idx="1486">
                  <c:v>387883.07781426486</c:v>
                </c:pt>
                <c:pt idx="1487">
                  <c:v>387961.47239348164</c:v>
                </c:pt>
                <c:pt idx="1488">
                  <c:v>388039.86697269831</c:v>
                </c:pt>
                <c:pt idx="1489">
                  <c:v>388118.26155191497</c:v>
                </c:pt>
                <c:pt idx="1490">
                  <c:v>388196.65613113163</c:v>
                </c:pt>
                <c:pt idx="1491">
                  <c:v>388275.05071034818</c:v>
                </c:pt>
                <c:pt idx="1492">
                  <c:v>388353.44528956467</c:v>
                </c:pt>
                <c:pt idx="1493">
                  <c:v>388431.83986878116</c:v>
                </c:pt>
                <c:pt idx="1494">
                  <c:v>388510.23444799741</c:v>
                </c:pt>
                <c:pt idx="1495">
                  <c:v>388588.62902721378</c:v>
                </c:pt>
                <c:pt idx="1496">
                  <c:v>388667.02360643004</c:v>
                </c:pt>
                <c:pt idx="1497">
                  <c:v>388745.41818564624</c:v>
                </c:pt>
                <c:pt idx="1498">
                  <c:v>388823.81276486244</c:v>
                </c:pt>
                <c:pt idx="1499">
                  <c:v>388902.20734407852</c:v>
                </c:pt>
                <c:pt idx="1500">
                  <c:v>388980.6019232946</c:v>
                </c:pt>
                <c:pt idx="1501">
                  <c:v>389058.99650251062</c:v>
                </c:pt>
                <c:pt idx="1502">
                  <c:v>389137.39108172659</c:v>
                </c:pt>
                <c:pt idx="1503">
                  <c:v>389215.78566094243</c:v>
                </c:pt>
                <c:pt idx="1504">
                  <c:v>389294.18024015834</c:v>
                </c:pt>
                <c:pt idx="1505">
                  <c:v>389372.57481937419</c:v>
                </c:pt>
                <c:pt idx="1506">
                  <c:v>389450.96939858992</c:v>
                </c:pt>
                <c:pt idx="1507">
                  <c:v>389529.36397780559</c:v>
                </c:pt>
                <c:pt idx="1508">
                  <c:v>389607.75855702133</c:v>
                </c:pt>
                <c:pt idx="1509">
                  <c:v>389686.15313623694</c:v>
                </c:pt>
                <c:pt idx="1510">
                  <c:v>389764.54771545256</c:v>
                </c:pt>
                <c:pt idx="1511">
                  <c:v>389842.94229466812</c:v>
                </c:pt>
                <c:pt idx="1512">
                  <c:v>389921.33687388361</c:v>
                </c:pt>
                <c:pt idx="1513">
                  <c:v>389999.73145309917</c:v>
                </c:pt>
                <c:pt idx="1514">
                  <c:v>390078.12603231461</c:v>
                </c:pt>
                <c:pt idx="1515">
                  <c:v>390156.52061153</c:v>
                </c:pt>
                <c:pt idx="1516">
                  <c:v>390234.91519074532</c:v>
                </c:pt>
                <c:pt idx="1517">
                  <c:v>390313.30976996064</c:v>
                </c:pt>
                <c:pt idx="1518">
                  <c:v>390391.70434917597</c:v>
                </c:pt>
                <c:pt idx="1519">
                  <c:v>390470.09892839118</c:v>
                </c:pt>
                <c:pt idx="1520">
                  <c:v>390548.49350760644</c:v>
                </c:pt>
                <c:pt idx="1521">
                  <c:v>390626.88808682165</c:v>
                </c:pt>
                <c:pt idx="1522">
                  <c:v>390705.2826660368</c:v>
                </c:pt>
                <c:pt idx="1523">
                  <c:v>390783.67724525195</c:v>
                </c:pt>
                <c:pt idx="1524">
                  <c:v>390862.07182446704</c:v>
                </c:pt>
                <c:pt idx="1525">
                  <c:v>390940.46640368208</c:v>
                </c:pt>
                <c:pt idx="1526">
                  <c:v>391018.86098289717</c:v>
                </c:pt>
                <c:pt idx="1527">
                  <c:v>391097.25556211208</c:v>
                </c:pt>
                <c:pt idx="1528">
                  <c:v>391175.65014132712</c:v>
                </c:pt>
                <c:pt idx="1529">
                  <c:v>391254.04472054204</c:v>
                </c:pt>
                <c:pt idx="1530">
                  <c:v>391332.43929975701</c:v>
                </c:pt>
                <c:pt idx="1531">
                  <c:v>391410.83387897193</c:v>
                </c:pt>
                <c:pt idx="1532">
                  <c:v>391489.22845818673</c:v>
                </c:pt>
                <c:pt idx="1533">
                  <c:v>391567.62303740159</c:v>
                </c:pt>
                <c:pt idx="1534">
                  <c:v>391646.01761661639</c:v>
                </c:pt>
                <c:pt idx="1535">
                  <c:v>391724.41219583119</c:v>
                </c:pt>
                <c:pt idx="1536">
                  <c:v>391802.80677504593</c:v>
                </c:pt>
                <c:pt idx="1537">
                  <c:v>391881.20135426061</c:v>
                </c:pt>
                <c:pt idx="1538">
                  <c:v>391959.59593347542</c:v>
                </c:pt>
                <c:pt idx="1539">
                  <c:v>392037.99051269004</c:v>
                </c:pt>
                <c:pt idx="1540">
                  <c:v>392116.38509190467</c:v>
                </c:pt>
                <c:pt idx="1541">
                  <c:v>392194.77967111929</c:v>
                </c:pt>
                <c:pt idx="1542">
                  <c:v>392273.17425033398</c:v>
                </c:pt>
                <c:pt idx="1543">
                  <c:v>392351.56882954849</c:v>
                </c:pt>
                <c:pt idx="1544">
                  <c:v>392429.96340876305</c:v>
                </c:pt>
                <c:pt idx="1545">
                  <c:v>392508.35798797762</c:v>
                </c:pt>
                <c:pt idx="1546">
                  <c:v>392586.75256719213</c:v>
                </c:pt>
                <c:pt idx="1547">
                  <c:v>392665.1471464067</c:v>
                </c:pt>
                <c:pt idx="1548">
                  <c:v>392743.54172562115</c:v>
                </c:pt>
                <c:pt idx="1549">
                  <c:v>392821.93630483554</c:v>
                </c:pt>
                <c:pt idx="1550">
                  <c:v>392900.33088405</c:v>
                </c:pt>
                <c:pt idx="1551">
                  <c:v>392978.72546326445</c:v>
                </c:pt>
                <c:pt idx="1552">
                  <c:v>393057.12004247884</c:v>
                </c:pt>
                <c:pt idx="1553">
                  <c:v>393135.51462169329</c:v>
                </c:pt>
                <c:pt idx="1554">
                  <c:v>393213.90920090768</c:v>
                </c:pt>
                <c:pt idx="1555">
                  <c:v>393292.30378012196</c:v>
                </c:pt>
                <c:pt idx="1556">
                  <c:v>393370.69835933635</c:v>
                </c:pt>
                <c:pt idx="1557">
                  <c:v>393449.09293855069</c:v>
                </c:pt>
                <c:pt idx="1558">
                  <c:v>393527.48751776497</c:v>
                </c:pt>
                <c:pt idx="1559">
                  <c:v>393605.88209697924</c:v>
                </c:pt>
                <c:pt idx="1560">
                  <c:v>393684.27667619358</c:v>
                </c:pt>
                <c:pt idx="1561">
                  <c:v>393762.6712554078</c:v>
                </c:pt>
                <c:pt idx="1562">
                  <c:v>393841.06583462202</c:v>
                </c:pt>
                <c:pt idx="1563">
                  <c:v>393919.46041383618</c:v>
                </c:pt>
                <c:pt idx="1564">
                  <c:v>393997.85499305045</c:v>
                </c:pt>
                <c:pt idx="1565">
                  <c:v>394076.24957226461</c:v>
                </c:pt>
                <c:pt idx="1566">
                  <c:v>394154.64415147883</c:v>
                </c:pt>
                <c:pt idx="1567">
                  <c:v>394233.03873069299</c:v>
                </c:pt>
                <c:pt idx="1568">
                  <c:v>394311.43330990709</c:v>
                </c:pt>
                <c:pt idx="1569">
                  <c:v>394389.82788912125</c:v>
                </c:pt>
                <c:pt idx="1570">
                  <c:v>394468.22246833541</c:v>
                </c:pt>
                <c:pt idx="1571">
                  <c:v>394546.61704754946</c:v>
                </c:pt>
                <c:pt idx="1572">
                  <c:v>394625.01162676356</c:v>
                </c:pt>
                <c:pt idx="1573">
                  <c:v>394703.40620597766</c:v>
                </c:pt>
                <c:pt idx="1574">
                  <c:v>394781.80078519171</c:v>
                </c:pt>
                <c:pt idx="1575">
                  <c:v>394860.19536440581</c:v>
                </c:pt>
                <c:pt idx="1576">
                  <c:v>394938.58994361979</c:v>
                </c:pt>
                <c:pt idx="1577">
                  <c:v>395016.9845228339</c:v>
                </c:pt>
                <c:pt idx="1578">
                  <c:v>395095.37910204794</c:v>
                </c:pt>
                <c:pt idx="1579">
                  <c:v>395173.77368126193</c:v>
                </c:pt>
                <c:pt idx="1580">
                  <c:v>395252.16826047597</c:v>
                </c:pt>
                <c:pt idx="1581">
                  <c:v>395330.56283968996</c:v>
                </c:pt>
                <c:pt idx="1582">
                  <c:v>395408.95741890394</c:v>
                </c:pt>
                <c:pt idx="1583">
                  <c:v>395487.35199811787</c:v>
                </c:pt>
                <c:pt idx="1584">
                  <c:v>395565.74657733185</c:v>
                </c:pt>
                <c:pt idx="1585">
                  <c:v>395644.14115654572</c:v>
                </c:pt>
                <c:pt idx="1586">
                  <c:v>395722.53573575977</c:v>
                </c:pt>
                <c:pt idx="1587">
                  <c:v>395800.9303149737</c:v>
                </c:pt>
                <c:pt idx="1588">
                  <c:v>395879.32489418762</c:v>
                </c:pt>
                <c:pt idx="1589">
                  <c:v>395957.71947340149</c:v>
                </c:pt>
                <c:pt idx="1590">
                  <c:v>396036.11405261542</c:v>
                </c:pt>
                <c:pt idx="1591">
                  <c:v>396114.50863182929</c:v>
                </c:pt>
                <c:pt idx="1592">
                  <c:v>396192.90321104322</c:v>
                </c:pt>
                <c:pt idx="1593">
                  <c:v>396271.29779025703</c:v>
                </c:pt>
                <c:pt idx="1594">
                  <c:v>396349.6923694709</c:v>
                </c:pt>
                <c:pt idx="1595">
                  <c:v>396428.08694868471</c:v>
                </c:pt>
                <c:pt idx="1596">
                  <c:v>396506.48152789858</c:v>
                </c:pt>
                <c:pt idx="1597">
                  <c:v>396584.87610711245</c:v>
                </c:pt>
                <c:pt idx="1598">
                  <c:v>396663.27068632632</c:v>
                </c:pt>
                <c:pt idx="1599">
                  <c:v>396741.66526554018</c:v>
                </c:pt>
                <c:pt idx="1600">
                  <c:v>396820.05984475394</c:v>
                </c:pt>
                <c:pt idx="1601">
                  <c:v>396898.45442396775</c:v>
                </c:pt>
                <c:pt idx="1602">
                  <c:v>396976.84900318156</c:v>
                </c:pt>
                <c:pt idx="1603">
                  <c:v>397055.24358239543</c:v>
                </c:pt>
                <c:pt idx="1604">
                  <c:v>397133.63816160918</c:v>
                </c:pt>
                <c:pt idx="1605">
                  <c:v>397212.03274082299</c:v>
                </c:pt>
                <c:pt idx="1606">
                  <c:v>397290.42732003675</c:v>
                </c:pt>
                <c:pt idx="1607">
                  <c:v>397368.8218992505</c:v>
                </c:pt>
                <c:pt idx="1608">
                  <c:v>397447.21647846431</c:v>
                </c:pt>
                <c:pt idx="1609">
                  <c:v>397525.61105767806</c:v>
                </c:pt>
                <c:pt idx="1610">
                  <c:v>397604.00563689176</c:v>
                </c:pt>
                <c:pt idx="1611">
                  <c:v>397682.40021610551</c:v>
                </c:pt>
                <c:pt idx="1612">
                  <c:v>397760.79479531921</c:v>
                </c:pt>
                <c:pt idx="1613">
                  <c:v>397839.18937453302</c:v>
                </c:pt>
                <c:pt idx="1614">
                  <c:v>397917.58395374671</c:v>
                </c:pt>
                <c:pt idx="1615">
                  <c:v>397995.97853296052</c:v>
                </c:pt>
                <c:pt idx="1616">
                  <c:v>398074.37311217422</c:v>
                </c:pt>
                <c:pt idx="1617">
                  <c:v>398152.76769138791</c:v>
                </c:pt>
                <c:pt idx="1618">
                  <c:v>398231.16227060161</c:v>
                </c:pt>
                <c:pt idx="1619">
                  <c:v>398309.5568498153</c:v>
                </c:pt>
                <c:pt idx="1620">
                  <c:v>398387.95142902894</c:v>
                </c:pt>
                <c:pt idx="1621">
                  <c:v>398466.34600824269</c:v>
                </c:pt>
                <c:pt idx="1622">
                  <c:v>398544.74058745638</c:v>
                </c:pt>
                <c:pt idx="1623">
                  <c:v>398623.13516667008</c:v>
                </c:pt>
                <c:pt idx="1624">
                  <c:v>398701.52974588372</c:v>
                </c:pt>
                <c:pt idx="1625">
                  <c:v>398779.92432509735</c:v>
                </c:pt>
                <c:pt idx="1626">
                  <c:v>398858.31890431105</c:v>
                </c:pt>
                <c:pt idx="1627">
                  <c:v>398936.71348352468</c:v>
                </c:pt>
                <c:pt idx="1628">
                  <c:v>399015.10806273832</c:v>
                </c:pt>
                <c:pt idx="1629">
                  <c:v>399093.50264195201</c:v>
                </c:pt>
                <c:pt idx="1630">
                  <c:v>399171.89722116565</c:v>
                </c:pt>
                <c:pt idx="1631">
                  <c:v>399250.29180037935</c:v>
                </c:pt>
                <c:pt idx="1632">
                  <c:v>399328.68637959298</c:v>
                </c:pt>
                <c:pt idx="1633">
                  <c:v>399407.08095880662</c:v>
                </c:pt>
                <c:pt idx="1634">
                  <c:v>399485.47553802026</c:v>
                </c:pt>
                <c:pt idx="1635">
                  <c:v>399563.87011723389</c:v>
                </c:pt>
                <c:pt idx="1636">
                  <c:v>399642.26469644747</c:v>
                </c:pt>
                <c:pt idx="1637">
                  <c:v>399720.65927566111</c:v>
                </c:pt>
                <c:pt idx="1638">
                  <c:v>399799.05385487474</c:v>
                </c:pt>
                <c:pt idx="1639">
                  <c:v>399877.44843408832</c:v>
                </c:pt>
                <c:pt idx="1640">
                  <c:v>399955.84301330196</c:v>
                </c:pt>
                <c:pt idx="1641">
                  <c:v>400034.23759251559</c:v>
                </c:pt>
                <c:pt idx="1642">
                  <c:v>400112.63217172923</c:v>
                </c:pt>
                <c:pt idx="1643">
                  <c:v>400191.02675094275</c:v>
                </c:pt>
                <c:pt idx="1644">
                  <c:v>400269.42133015639</c:v>
                </c:pt>
                <c:pt idx="1645">
                  <c:v>400347.81590936991</c:v>
                </c:pt>
                <c:pt idx="1646">
                  <c:v>400426.21048858354</c:v>
                </c:pt>
                <c:pt idx="1647">
                  <c:v>400504.60506779712</c:v>
                </c:pt>
                <c:pt idx="1648">
                  <c:v>400582.9996470107</c:v>
                </c:pt>
                <c:pt idx="1649">
                  <c:v>400661.39422622422</c:v>
                </c:pt>
                <c:pt idx="1650">
                  <c:v>400739.78880543791</c:v>
                </c:pt>
                <c:pt idx="1651">
                  <c:v>400818.18338465143</c:v>
                </c:pt>
                <c:pt idx="1652">
                  <c:v>400896.57796386501</c:v>
                </c:pt>
                <c:pt idx="1653">
                  <c:v>400974.97254307853</c:v>
                </c:pt>
                <c:pt idx="1654">
                  <c:v>401053.36712229217</c:v>
                </c:pt>
                <c:pt idx="1655">
                  <c:v>401131.76170150575</c:v>
                </c:pt>
                <c:pt idx="1656">
                  <c:v>401210.15628071927</c:v>
                </c:pt>
                <c:pt idx="1657">
                  <c:v>401288.5508599329</c:v>
                </c:pt>
                <c:pt idx="1658">
                  <c:v>401366.94543914642</c:v>
                </c:pt>
                <c:pt idx="1659">
                  <c:v>401445.34001835994</c:v>
                </c:pt>
                <c:pt idx="1660">
                  <c:v>401523.73459757346</c:v>
                </c:pt>
                <c:pt idx="1661">
                  <c:v>401602.1291767871</c:v>
                </c:pt>
                <c:pt idx="1662">
                  <c:v>401680.52375600056</c:v>
                </c:pt>
                <c:pt idx="1663">
                  <c:v>401758.91833521402</c:v>
                </c:pt>
                <c:pt idx="1664">
                  <c:v>401837.3129144276</c:v>
                </c:pt>
                <c:pt idx="1665">
                  <c:v>401915.70749364118</c:v>
                </c:pt>
                <c:pt idx="1666">
                  <c:v>401994.1020728547</c:v>
                </c:pt>
                <c:pt idx="1667">
                  <c:v>402072.49665206828</c:v>
                </c:pt>
                <c:pt idx="1668">
                  <c:v>402150.89123128186</c:v>
                </c:pt>
                <c:pt idx="1669">
                  <c:v>402229.28581049538</c:v>
                </c:pt>
                <c:pt idx="1670">
                  <c:v>402307.68038970896</c:v>
                </c:pt>
                <c:pt idx="1671">
                  <c:v>402386.07496892242</c:v>
                </c:pt>
                <c:pt idx="1672">
                  <c:v>402464.469548136</c:v>
                </c:pt>
                <c:pt idx="1673">
                  <c:v>402542.86412734946</c:v>
                </c:pt>
                <c:pt idx="1674">
                  <c:v>402621.25870656309</c:v>
                </c:pt>
                <c:pt idx="1675">
                  <c:v>402699.6532857765</c:v>
                </c:pt>
                <c:pt idx="1676">
                  <c:v>402778.04786499002</c:v>
                </c:pt>
                <c:pt idx="1677">
                  <c:v>402856.44244420342</c:v>
                </c:pt>
                <c:pt idx="1678">
                  <c:v>402934.837023417</c:v>
                </c:pt>
                <c:pt idx="1679">
                  <c:v>403013.23160263052</c:v>
                </c:pt>
                <c:pt idx="1680">
                  <c:v>403091.62618184404</c:v>
                </c:pt>
                <c:pt idx="1681">
                  <c:v>403170.0207610575</c:v>
                </c:pt>
                <c:pt idx="1682">
                  <c:v>403248.41534027102</c:v>
                </c:pt>
                <c:pt idx="1683">
                  <c:v>403326.80991948454</c:v>
                </c:pt>
                <c:pt idx="1684">
                  <c:v>403405.20449869806</c:v>
                </c:pt>
                <c:pt idx="1685">
                  <c:v>403483.59907791152</c:v>
                </c:pt>
                <c:pt idx="1686">
                  <c:v>403561.99365712504</c:v>
                </c:pt>
                <c:pt idx="1687">
                  <c:v>403640.38823633856</c:v>
                </c:pt>
                <c:pt idx="1688">
                  <c:v>403718.78281555203</c:v>
                </c:pt>
                <c:pt idx="1689">
                  <c:v>403797.17739476555</c:v>
                </c:pt>
                <c:pt idx="1690">
                  <c:v>403875.57197397901</c:v>
                </c:pt>
                <c:pt idx="1691">
                  <c:v>403953.96655319253</c:v>
                </c:pt>
                <c:pt idx="1692">
                  <c:v>404032.36113240605</c:v>
                </c:pt>
                <c:pt idx="1693">
                  <c:v>404110.75571161951</c:v>
                </c:pt>
                <c:pt idx="1694">
                  <c:v>404189.15029083303</c:v>
                </c:pt>
                <c:pt idx="1695">
                  <c:v>404267.54487004655</c:v>
                </c:pt>
                <c:pt idx="1696">
                  <c:v>404345.93944926001</c:v>
                </c:pt>
                <c:pt idx="1697">
                  <c:v>404424.33402847353</c:v>
                </c:pt>
                <c:pt idx="1698">
                  <c:v>404502.72860768705</c:v>
                </c:pt>
                <c:pt idx="1699">
                  <c:v>404581.12318690051</c:v>
                </c:pt>
                <c:pt idx="1700">
                  <c:v>404659.51776611409</c:v>
                </c:pt>
                <c:pt idx="1701">
                  <c:v>404737.91234532755</c:v>
                </c:pt>
                <c:pt idx="1702">
                  <c:v>404816.30692454102</c:v>
                </c:pt>
                <c:pt idx="1703">
                  <c:v>404894.70150375448</c:v>
                </c:pt>
                <c:pt idx="1704">
                  <c:v>404973.09608296788</c:v>
                </c:pt>
                <c:pt idx="1705">
                  <c:v>405051.49066218128</c:v>
                </c:pt>
                <c:pt idx="1706">
                  <c:v>405129.88524139486</c:v>
                </c:pt>
                <c:pt idx="1707">
                  <c:v>405208.27982060827</c:v>
                </c:pt>
                <c:pt idx="1708">
                  <c:v>405286.67439982173</c:v>
                </c:pt>
                <c:pt idx="1709">
                  <c:v>405365.06897903513</c:v>
                </c:pt>
                <c:pt idx="1710">
                  <c:v>405443.46355824859</c:v>
                </c:pt>
                <c:pt idx="1711">
                  <c:v>405521.85813746211</c:v>
                </c:pt>
                <c:pt idx="1712">
                  <c:v>405600.25271667552</c:v>
                </c:pt>
                <c:pt idx="1713">
                  <c:v>405678.6472958891</c:v>
                </c:pt>
                <c:pt idx="1714">
                  <c:v>405757.0418751025</c:v>
                </c:pt>
                <c:pt idx="1715">
                  <c:v>405835.4364543159</c:v>
                </c:pt>
                <c:pt idx="1716">
                  <c:v>405913.83103352936</c:v>
                </c:pt>
                <c:pt idx="1717">
                  <c:v>405992.22561274288</c:v>
                </c:pt>
                <c:pt idx="1718">
                  <c:v>406070.62019195629</c:v>
                </c:pt>
                <c:pt idx="1719">
                  <c:v>406149.01477116987</c:v>
                </c:pt>
                <c:pt idx="1720">
                  <c:v>406227.40935038327</c:v>
                </c:pt>
                <c:pt idx="1721">
                  <c:v>406305.80392959679</c:v>
                </c:pt>
                <c:pt idx="1722">
                  <c:v>406384.19850881014</c:v>
                </c:pt>
                <c:pt idx="1723">
                  <c:v>406462.59308802366</c:v>
                </c:pt>
                <c:pt idx="1724">
                  <c:v>406540.98766723718</c:v>
                </c:pt>
                <c:pt idx="1725">
                  <c:v>406619.38224645052</c:v>
                </c:pt>
                <c:pt idx="1726">
                  <c:v>406697.77682566404</c:v>
                </c:pt>
                <c:pt idx="1727">
                  <c:v>406776.1714048775</c:v>
                </c:pt>
                <c:pt idx="1728">
                  <c:v>406854.56598409102</c:v>
                </c:pt>
                <c:pt idx="1729">
                  <c:v>406932.96056330437</c:v>
                </c:pt>
                <c:pt idx="1730">
                  <c:v>407011.35514251783</c:v>
                </c:pt>
                <c:pt idx="1731">
                  <c:v>407089.74972173129</c:v>
                </c:pt>
                <c:pt idx="1732">
                  <c:v>407168.14430094475</c:v>
                </c:pt>
                <c:pt idx="1733">
                  <c:v>407246.53888015822</c:v>
                </c:pt>
                <c:pt idx="1734">
                  <c:v>407324.93345937174</c:v>
                </c:pt>
                <c:pt idx="1735">
                  <c:v>407403.32803858514</c:v>
                </c:pt>
                <c:pt idx="1736">
                  <c:v>407481.7226177986</c:v>
                </c:pt>
                <c:pt idx="1737">
                  <c:v>407560.11719701206</c:v>
                </c:pt>
                <c:pt idx="1738">
                  <c:v>407638.51177622564</c:v>
                </c:pt>
                <c:pt idx="1739">
                  <c:v>407716.90635543905</c:v>
                </c:pt>
                <c:pt idx="1740">
                  <c:v>407795.30093465251</c:v>
                </c:pt>
                <c:pt idx="1741">
                  <c:v>407873.69551386603</c:v>
                </c:pt>
                <c:pt idx="1742">
                  <c:v>407952.09009307937</c:v>
                </c:pt>
                <c:pt idx="1743">
                  <c:v>408030.48467229283</c:v>
                </c:pt>
                <c:pt idx="1744">
                  <c:v>408108.8792515063</c:v>
                </c:pt>
                <c:pt idx="1745">
                  <c:v>408187.27383071976</c:v>
                </c:pt>
                <c:pt idx="1746">
                  <c:v>408265.66840993328</c:v>
                </c:pt>
                <c:pt idx="1747">
                  <c:v>408344.06298914668</c:v>
                </c:pt>
                <c:pt idx="1748">
                  <c:v>408422.45756836014</c:v>
                </c:pt>
                <c:pt idx="1749">
                  <c:v>408500.85214757366</c:v>
                </c:pt>
                <c:pt idx="1750">
                  <c:v>408579.24672678707</c:v>
                </c:pt>
                <c:pt idx="1751">
                  <c:v>408657.64130600065</c:v>
                </c:pt>
                <c:pt idx="1752">
                  <c:v>408736.03588521405</c:v>
                </c:pt>
                <c:pt idx="1753">
                  <c:v>408814.43046442745</c:v>
                </c:pt>
                <c:pt idx="1754">
                  <c:v>408892.82504364091</c:v>
                </c:pt>
                <c:pt idx="1755">
                  <c:v>408971.21962285443</c:v>
                </c:pt>
                <c:pt idx="1756">
                  <c:v>409049.61420206784</c:v>
                </c:pt>
                <c:pt idx="1757">
                  <c:v>409128.00878128142</c:v>
                </c:pt>
                <c:pt idx="1758">
                  <c:v>409206.40336049476</c:v>
                </c:pt>
                <c:pt idx="1759">
                  <c:v>409284.79793970828</c:v>
                </c:pt>
                <c:pt idx="1760">
                  <c:v>409363.19251892169</c:v>
                </c:pt>
                <c:pt idx="1761">
                  <c:v>409441.58709813515</c:v>
                </c:pt>
                <c:pt idx="1762">
                  <c:v>409519.98167734849</c:v>
                </c:pt>
                <c:pt idx="1763">
                  <c:v>409598.37625656195</c:v>
                </c:pt>
                <c:pt idx="1764">
                  <c:v>409676.77083577542</c:v>
                </c:pt>
                <c:pt idx="1765">
                  <c:v>409755.16541498876</c:v>
                </c:pt>
                <c:pt idx="1766">
                  <c:v>409833.55999420222</c:v>
                </c:pt>
                <c:pt idx="1767">
                  <c:v>409911.95457341563</c:v>
                </c:pt>
                <c:pt idx="1768">
                  <c:v>409990.34915262903</c:v>
                </c:pt>
                <c:pt idx="1769">
                  <c:v>410068.74373184249</c:v>
                </c:pt>
                <c:pt idx="1770">
                  <c:v>410147.13831105595</c:v>
                </c:pt>
                <c:pt idx="1771">
                  <c:v>410225.53289026936</c:v>
                </c:pt>
                <c:pt idx="1772">
                  <c:v>410303.92746948276</c:v>
                </c:pt>
                <c:pt idx="1773">
                  <c:v>410382.32204869622</c:v>
                </c:pt>
                <c:pt idx="1774">
                  <c:v>410460.71662790957</c:v>
                </c:pt>
                <c:pt idx="1775">
                  <c:v>410539.11120712303</c:v>
                </c:pt>
                <c:pt idx="1776">
                  <c:v>410617.50578633649</c:v>
                </c:pt>
                <c:pt idx="1777">
                  <c:v>410695.90036554984</c:v>
                </c:pt>
                <c:pt idx="1778">
                  <c:v>410774.2949447633</c:v>
                </c:pt>
                <c:pt idx="1779">
                  <c:v>410852.6895239767</c:v>
                </c:pt>
                <c:pt idx="1780">
                  <c:v>410931.08410319011</c:v>
                </c:pt>
                <c:pt idx="1781">
                  <c:v>411009.47868240357</c:v>
                </c:pt>
                <c:pt idx="1782">
                  <c:v>411087.87326161697</c:v>
                </c:pt>
                <c:pt idx="1783">
                  <c:v>411166.26784083038</c:v>
                </c:pt>
                <c:pt idx="1784">
                  <c:v>411244.66242004384</c:v>
                </c:pt>
                <c:pt idx="1785">
                  <c:v>411323.05699925718</c:v>
                </c:pt>
                <c:pt idx="1786">
                  <c:v>411401.45157847065</c:v>
                </c:pt>
                <c:pt idx="1787">
                  <c:v>411479.84615768411</c:v>
                </c:pt>
                <c:pt idx="1788">
                  <c:v>411558.24073689751</c:v>
                </c:pt>
                <c:pt idx="1789">
                  <c:v>411636.63531611091</c:v>
                </c:pt>
                <c:pt idx="1790">
                  <c:v>411715.02989532438</c:v>
                </c:pt>
                <c:pt idx="1791">
                  <c:v>411793.42447453778</c:v>
                </c:pt>
                <c:pt idx="1792">
                  <c:v>411871.81905375118</c:v>
                </c:pt>
                <c:pt idx="1793">
                  <c:v>411950.21363296465</c:v>
                </c:pt>
                <c:pt idx="1794">
                  <c:v>412028.60821217799</c:v>
                </c:pt>
                <c:pt idx="1795">
                  <c:v>412107.00279139145</c:v>
                </c:pt>
                <c:pt idx="1796">
                  <c:v>412185.39737060491</c:v>
                </c:pt>
                <c:pt idx="1797">
                  <c:v>412263.79194981826</c:v>
                </c:pt>
                <c:pt idx="1798">
                  <c:v>412342.18652903172</c:v>
                </c:pt>
                <c:pt idx="1799">
                  <c:v>412420.58110824513</c:v>
                </c:pt>
                <c:pt idx="1800">
                  <c:v>412498.97568745853</c:v>
                </c:pt>
                <c:pt idx="1801">
                  <c:v>412577.37026667199</c:v>
                </c:pt>
                <c:pt idx="1802">
                  <c:v>412655.76484588539</c:v>
                </c:pt>
                <c:pt idx="1803">
                  <c:v>412734.1594250988</c:v>
                </c:pt>
                <c:pt idx="1804">
                  <c:v>412812.55400431226</c:v>
                </c:pt>
                <c:pt idx="1805">
                  <c:v>412890.94858352572</c:v>
                </c:pt>
                <c:pt idx="1806">
                  <c:v>412969.34316273907</c:v>
                </c:pt>
                <c:pt idx="1807">
                  <c:v>413047.73774195253</c:v>
                </c:pt>
                <c:pt idx="1808">
                  <c:v>413126.13232116593</c:v>
                </c:pt>
                <c:pt idx="1809">
                  <c:v>413204.52690037934</c:v>
                </c:pt>
                <c:pt idx="1810">
                  <c:v>413282.9214795928</c:v>
                </c:pt>
                <c:pt idx="1811">
                  <c:v>413361.3160588062</c:v>
                </c:pt>
                <c:pt idx="1812">
                  <c:v>413439.71063801961</c:v>
                </c:pt>
                <c:pt idx="1813">
                  <c:v>413518.10521723307</c:v>
                </c:pt>
                <c:pt idx="1814">
                  <c:v>413596.49979644641</c:v>
                </c:pt>
                <c:pt idx="1815">
                  <c:v>413674.89437565987</c:v>
                </c:pt>
                <c:pt idx="1816">
                  <c:v>413753.28895487334</c:v>
                </c:pt>
                <c:pt idx="1817">
                  <c:v>413831.68353408668</c:v>
                </c:pt>
                <c:pt idx="1818">
                  <c:v>413910.07811330014</c:v>
                </c:pt>
                <c:pt idx="1819">
                  <c:v>413988.47269251355</c:v>
                </c:pt>
                <c:pt idx="1820">
                  <c:v>414066.86727172701</c:v>
                </c:pt>
                <c:pt idx="1821">
                  <c:v>414145.26185094041</c:v>
                </c:pt>
                <c:pt idx="1822">
                  <c:v>414223.65643015387</c:v>
                </c:pt>
                <c:pt idx="1823">
                  <c:v>414302.05100936722</c:v>
                </c:pt>
                <c:pt idx="1824">
                  <c:v>414380.44558858068</c:v>
                </c:pt>
                <c:pt idx="1825">
                  <c:v>414458.84016779414</c:v>
                </c:pt>
                <c:pt idx="1826">
                  <c:v>414537.23474700749</c:v>
                </c:pt>
                <c:pt idx="1827">
                  <c:v>414615.62932622095</c:v>
                </c:pt>
                <c:pt idx="1828">
                  <c:v>414694.02390543435</c:v>
                </c:pt>
                <c:pt idx="1829">
                  <c:v>414772.41848464776</c:v>
                </c:pt>
                <c:pt idx="1830">
                  <c:v>414850.81306386122</c:v>
                </c:pt>
                <c:pt idx="1831">
                  <c:v>414929.20764307462</c:v>
                </c:pt>
                <c:pt idx="1832">
                  <c:v>415007.60222228803</c:v>
                </c:pt>
                <c:pt idx="1833">
                  <c:v>415085.99680150149</c:v>
                </c:pt>
                <c:pt idx="1834">
                  <c:v>415164.39138071489</c:v>
                </c:pt>
                <c:pt idx="1835">
                  <c:v>415242.7859599283</c:v>
                </c:pt>
                <c:pt idx="1836">
                  <c:v>415321.18053914176</c:v>
                </c:pt>
                <c:pt idx="1837">
                  <c:v>415399.57511835522</c:v>
                </c:pt>
                <c:pt idx="1838">
                  <c:v>415477.96969756857</c:v>
                </c:pt>
                <c:pt idx="1839">
                  <c:v>415556.36427678203</c:v>
                </c:pt>
                <c:pt idx="1840">
                  <c:v>415634.75885599543</c:v>
                </c:pt>
                <c:pt idx="1841">
                  <c:v>415713.15343520883</c:v>
                </c:pt>
                <c:pt idx="1842">
                  <c:v>415791.5480144223</c:v>
                </c:pt>
                <c:pt idx="1843">
                  <c:v>415869.9425936357</c:v>
                </c:pt>
                <c:pt idx="1844">
                  <c:v>415948.3371728491</c:v>
                </c:pt>
                <c:pt idx="1845">
                  <c:v>416026.73175206257</c:v>
                </c:pt>
                <c:pt idx="1846">
                  <c:v>416105.12633127591</c:v>
                </c:pt>
                <c:pt idx="1847">
                  <c:v>416183.52091048937</c:v>
                </c:pt>
                <c:pt idx="1848">
                  <c:v>416261.91548970283</c:v>
                </c:pt>
                <c:pt idx="1849">
                  <c:v>416340.31006891618</c:v>
                </c:pt>
                <c:pt idx="1850">
                  <c:v>416418.70464812964</c:v>
                </c:pt>
                <c:pt idx="1851">
                  <c:v>416497.09922734305</c:v>
                </c:pt>
                <c:pt idx="1852">
                  <c:v>416575.49380655645</c:v>
                </c:pt>
                <c:pt idx="1853">
                  <c:v>416653.88838576991</c:v>
                </c:pt>
                <c:pt idx="1854">
                  <c:v>416732.28296498337</c:v>
                </c:pt>
                <c:pt idx="1855">
                  <c:v>416810.67754419672</c:v>
                </c:pt>
                <c:pt idx="1856">
                  <c:v>416889.07212341018</c:v>
                </c:pt>
                <c:pt idx="1857">
                  <c:v>416967.46670262364</c:v>
                </c:pt>
                <c:pt idx="1858">
                  <c:v>417045.86128183699</c:v>
                </c:pt>
                <c:pt idx="1859">
                  <c:v>417124.25586105045</c:v>
                </c:pt>
                <c:pt idx="1860">
                  <c:v>417202.65044026385</c:v>
                </c:pt>
                <c:pt idx="1861">
                  <c:v>417281.04501947726</c:v>
                </c:pt>
                <c:pt idx="1862">
                  <c:v>417359.43959869072</c:v>
                </c:pt>
                <c:pt idx="1863">
                  <c:v>417437.83417790412</c:v>
                </c:pt>
                <c:pt idx="1864">
                  <c:v>417516.22875711753</c:v>
                </c:pt>
                <c:pt idx="1865">
                  <c:v>417594.62333633099</c:v>
                </c:pt>
                <c:pt idx="1866">
                  <c:v>417673.01791554433</c:v>
                </c:pt>
                <c:pt idx="1867">
                  <c:v>417751.41249475779</c:v>
                </c:pt>
                <c:pt idx="1868">
                  <c:v>417829.80707397126</c:v>
                </c:pt>
                <c:pt idx="1869">
                  <c:v>417908.2016531846</c:v>
                </c:pt>
                <c:pt idx="1870">
                  <c:v>417986.59623239806</c:v>
                </c:pt>
                <c:pt idx="1871">
                  <c:v>418064.99081161147</c:v>
                </c:pt>
                <c:pt idx="1872">
                  <c:v>418143.38539082493</c:v>
                </c:pt>
                <c:pt idx="1873">
                  <c:v>418221.77997003833</c:v>
                </c:pt>
                <c:pt idx="1874">
                  <c:v>418300.17454925179</c:v>
                </c:pt>
                <c:pt idx="1875">
                  <c:v>418378.56912846514</c:v>
                </c:pt>
                <c:pt idx="1876">
                  <c:v>418456.9637076786</c:v>
                </c:pt>
                <c:pt idx="1877">
                  <c:v>418535.35828689206</c:v>
                </c:pt>
                <c:pt idx="1878">
                  <c:v>418613.75286610541</c:v>
                </c:pt>
                <c:pt idx="1879">
                  <c:v>418692.14744531887</c:v>
                </c:pt>
                <c:pt idx="1880">
                  <c:v>418770.54202453227</c:v>
                </c:pt>
                <c:pt idx="1881">
                  <c:v>418848.93660374568</c:v>
                </c:pt>
                <c:pt idx="1882">
                  <c:v>418927.33118295914</c:v>
                </c:pt>
                <c:pt idx="1883">
                  <c:v>419005.72576217254</c:v>
                </c:pt>
                <c:pt idx="1884">
                  <c:v>419084.12034138595</c:v>
                </c:pt>
                <c:pt idx="1885">
                  <c:v>419162.51492059941</c:v>
                </c:pt>
                <c:pt idx="1886">
                  <c:v>419240.90949981281</c:v>
                </c:pt>
                <c:pt idx="1887">
                  <c:v>419319.30407902622</c:v>
                </c:pt>
                <c:pt idx="1888">
                  <c:v>419397.69865823968</c:v>
                </c:pt>
                <c:pt idx="1889">
                  <c:v>419476.09323745314</c:v>
                </c:pt>
                <c:pt idx="1890">
                  <c:v>419554.48781666649</c:v>
                </c:pt>
                <c:pt idx="1891">
                  <c:v>419632.88239587995</c:v>
                </c:pt>
                <c:pt idx="1892">
                  <c:v>419711.27697509335</c:v>
                </c:pt>
                <c:pt idx="1893">
                  <c:v>419789.67155430675</c:v>
                </c:pt>
                <c:pt idx="1894">
                  <c:v>419868.06613352022</c:v>
                </c:pt>
                <c:pt idx="1895">
                  <c:v>419946.46071273356</c:v>
                </c:pt>
                <c:pt idx="1896">
                  <c:v>420024.85529194702</c:v>
                </c:pt>
                <c:pt idx="1897">
                  <c:v>420103.24987116049</c:v>
                </c:pt>
                <c:pt idx="1898">
                  <c:v>420181.64445037383</c:v>
                </c:pt>
                <c:pt idx="1899">
                  <c:v>420260.03902958729</c:v>
                </c:pt>
                <c:pt idx="1900">
                  <c:v>420338.4336088007</c:v>
                </c:pt>
                <c:pt idx="1901">
                  <c:v>420416.8281880141</c:v>
                </c:pt>
                <c:pt idx="1902">
                  <c:v>420495.22276722756</c:v>
                </c:pt>
                <c:pt idx="1903">
                  <c:v>420573.61734644097</c:v>
                </c:pt>
                <c:pt idx="1904">
                  <c:v>420652.01192565437</c:v>
                </c:pt>
                <c:pt idx="1905">
                  <c:v>420730.40650486783</c:v>
                </c:pt>
                <c:pt idx="1906">
                  <c:v>420808.80108408129</c:v>
                </c:pt>
                <c:pt idx="1907">
                  <c:v>420887.19566329464</c:v>
                </c:pt>
                <c:pt idx="1908">
                  <c:v>420965.5902425081</c:v>
                </c:pt>
                <c:pt idx="1909">
                  <c:v>421043.98482172156</c:v>
                </c:pt>
                <c:pt idx="1910">
                  <c:v>421122.37940093491</c:v>
                </c:pt>
                <c:pt idx="1911">
                  <c:v>421200.77398014837</c:v>
                </c:pt>
                <c:pt idx="1912">
                  <c:v>421279.16855936177</c:v>
                </c:pt>
                <c:pt idx="1913">
                  <c:v>421357.56313857518</c:v>
                </c:pt>
                <c:pt idx="1914">
                  <c:v>421435.95771778864</c:v>
                </c:pt>
                <c:pt idx="1915">
                  <c:v>421514.35229700204</c:v>
                </c:pt>
                <c:pt idx="1916">
                  <c:v>421592.74687621545</c:v>
                </c:pt>
                <c:pt idx="1917">
                  <c:v>421671.14145542891</c:v>
                </c:pt>
                <c:pt idx="1918">
                  <c:v>421749.53603464231</c:v>
                </c:pt>
                <c:pt idx="1919">
                  <c:v>421827.93061385571</c:v>
                </c:pt>
                <c:pt idx="1920">
                  <c:v>421906.32519306912</c:v>
                </c:pt>
                <c:pt idx="1921">
                  <c:v>421984.71977228252</c:v>
                </c:pt>
                <c:pt idx="1922">
                  <c:v>422063.11435149598</c:v>
                </c:pt>
                <c:pt idx="1923">
                  <c:v>422141.50893070945</c:v>
                </c:pt>
                <c:pt idx="1924">
                  <c:v>422219.90350992285</c:v>
                </c:pt>
                <c:pt idx="1925">
                  <c:v>422298.29808913625</c:v>
                </c:pt>
                <c:pt idx="1926">
                  <c:v>422376.69266834971</c:v>
                </c:pt>
                <c:pt idx="1927">
                  <c:v>422455.08724756306</c:v>
                </c:pt>
                <c:pt idx="1928">
                  <c:v>422533.48182677652</c:v>
                </c:pt>
                <c:pt idx="1929">
                  <c:v>422611.87640598998</c:v>
                </c:pt>
                <c:pt idx="1930">
                  <c:v>422690.27098520333</c:v>
                </c:pt>
                <c:pt idx="1931">
                  <c:v>422768.66556441679</c:v>
                </c:pt>
                <c:pt idx="1932">
                  <c:v>422847.06014363019</c:v>
                </c:pt>
                <c:pt idx="1933">
                  <c:v>422925.4547228436</c:v>
                </c:pt>
                <c:pt idx="1934">
                  <c:v>423003.84930205706</c:v>
                </c:pt>
                <c:pt idx="1935">
                  <c:v>423082.24388127046</c:v>
                </c:pt>
                <c:pt idx="1936">
                  <c:v>423160.63846048387</c:v>
                </c:pt>
                <c:pt idx="1937">
                  <c:v>423239.03303969733</c:v>
                </c:pt>
                <c:pt idx="1938">
                  <c:v>423317.42761891073</c:v>
                </c:pt>
                <c:pt idx="1939">
                  <c:v>423395.82219812414</c:v>
                </c:pt>
                <c:pt idx="1940">
                  <c:v>423474.2167773376</c:v>
                </c:pt>
                <c:pt idx="1941">
                  <c:v>423552.611356551</c:v>
                </c:pt>
                <c:pt idx="1942">
                  <c:v>423631.00593576441</c:v>
                </c:pt>
                <c:pt idx="1943">
                  <c:v>423709.40051497787</c:v>
                </c:pt>
                <c:pt idx="1944">
                  <c:v>423787.79509419127</c:v>
                </c:pt>
                <c:pt idx="1945">
                  <c:v>423866.18967340467</c:v>
                </c:pt>
                <c:pt idx="1946">
                  <c:v>423944.58425261814</c:v>
                </c:pt>
                <c:pt idx="1947">
                  <c:v>424022.97883183154</c:v>
                </c:pt>
                <c:pt idx="1948">
                  <c:v>424101.37341104494</c:v>
                </c:pt>
                <c:pt idx="1949">
                  <c:v>424179.76799025841</c:v>
                </c:pt>
                <c:pt idx="1950">
                  <c:v>424258.16256947175</c:v>
                </c:pt>
                <c:pt idx="1951">
                  <c:v>424336.55714868521</c:v>
                </c:pt>
                <c:pt idx="1952">
                  <c:v>424414.95172789862</c:v>
                </c:pt>
                <c:pt idx="1953">
                  <c:v>424493.34630711202</c:v>
                </c:pt>
                <c:pt idx="1954">
                  <c:v>424571.74088632548</c:v>
                </c:pt>
                <c:pt idx="1955">
                  <c:v>424650.13546553889</c:v>
                </c:pt>
                <c:pt idx="1956">
                  <c:v>424728.53004475229</c:v>
                </c:pt>
                <c:pt idx="1957">
                  <c:v>424806.92462396575</c:v>
                </c:pt>
                <c:pt idx="1958">
                  <c:v>424885.31920317921</c:v>
                </c:pt>
                <c:pt idx="1959">
                  <c:v>424963.71378239256</c:v>
                </c:pt>
                <c:pt idx="1960">
                  <c:v>425042.10836160602</c:v>
                </c:pt>
                <c:pt idx="1961">
                  <c:v>425120.50294081948</c:v>
                </c:pt>
                <c:pt idx="1962">
                  <c:v>425198.89752003283</c:v>
                </c:pt>
                <c:pt idx="1963">
                  <c:v>425277.29209924629</c:v>
                </c:pt>
                <c:pt idx="1964">
                  <c:v>425355.68667845969</c:v>
                </c:pt>
                <c:pt idx="1965">
                  <c:v>425434.0812576731</c:v>
                </c:pt>
                <c:pt idx="1966">
                  <c:v>425512.47583688656</c:v>
                </c:pt>
                <c:pt idx="1967">
                  <c:v>425590.87041609996</c:v>
                </c:pt>
                <c:pt idx="1968">
                  <c:v>425669.26499531337</c:v>
                </c:pt>
                <c:pt idx="1969">
                  <c:v>425747.65957452683</c:v>
                </c:pt>
                <c:pt idx="1970">
                  <c:v>425826.05415374023</c:v>
                </c:pt>
                <c:pt idx="1971">
                  <c:v>425904.44873295364</c:v>
                </c:pt>
                <c:pt idx="1972">
                  <c:v>425982.8433121671</c:v>
                </c:pt>
                <c:pt idx="1973">
                  <c:v>426061.2378913805</c:v>
                </c:pt>
                <c:pt idx="1974">
                  <c:v>426139.6324705939</c:v>
                </c:pt>
                <c:pt idx="1975">
                  <c:v>426218.02704980737</c:v>
                </c:pt>
                <c:pt idx="1976">
                  <c:v>426296.42162902077</c:v>
                </c:pt>
                <c:pt idx="1977">
                  <c:v>426374.81620823417</c:v>
                </c:pt>
                <c:pt idx="1978">
                  <c:v>426453.21078744764</c:v>
                </c:pt>
                <c:pt idx="1979">
                  <c:v>426531.60536666098</c:v>
                </c:pt>
                <c:pt idx="1980">
                  <c:v>426609.99994587444</c:v>
                </c:pt>
                <c:pt idx="1981">
                  <c:v>426688.3945250879</c:v>
                </c:pt>
                <c:pt idx="1982">
                  <c:v>426766.78910430125</c:v>
                </c:pt>
                <c:pt idx="1983">
                  <c:v>426845.18368351471</c:v>
                </c:pt>
                <c:pt idx="1984">
                  <c:v>426923.57826272812</c:v>
                </c:pt>
                <c:pt idx="1985">
                  <c:v>427001.97284194152</c:v>
                </c:pt>
                <c:pt idx="1986">
                  <c:v>427080.36742115498</c:v>
                </c:pt>
                <c:pt idx="1987">
                  <c:v>427158.76200036838</c:v>
                </c:pt>
                <c:pt idx="1988">
                  <c:v>427237.15657958179</c:v>
                </c:pt>
                <c:pt idx="1989">
                  <c:v>427315.55115879525</c:v>
                </c:pt>
                <c:pt idx="1990">
                  <c:v>427393.94573800865</c:v>
                </c:pt>
                <c:pt idx="1991">
                  <c:v>427472.34031722206</c:v>
                </c:pt>
                <c:pt idx="1992">
                  <c:v>427550.73489643552</c:v>
                </c:pt>
                <c:pt idx="1993">
                  <c:v>427629.12947564892</c:v>
                </c:pt>
                <c:pt idx="1994">
                  <c:v>427707.52405486233</c:v>
                </c:pt>
                <c:pt idx="1995">
                  <c:v>427785.91863407579</c:v>
                </c:pt>
                <c:pt idx="1996">
                  <c:v>427864.31321328919</c:v>
                </c:pt>
                <c:pt idx="1997">
                  <c:v>427942.7077925026</c:v>
                </c:pt>
                <c:pt idx="1998">
                  <c:v>428021.10237171606</c:v>
                </c:pt>
                <c:pt idx="1999">
                  <c:v>428099.49695092946</c:v>
                </c:pt>
                <c:pt idx="2000">
                  <c:v>428177.89153014286</c:v>
                </c:pt>
                <c:pt idx="2001">
                  <c:v>428256.28610935633</c:v>
                </c:pt>
                <c:pt idx="2002">
                  <c:v>428334.68068856973</c:v>
                </c:pt>
                <c:pt idx="2003">
                  <c:v>428413.07526778313</c:v>
                </c:pt>
                <c:pt idx="2004">
                  <c:v>428491.46984699654</c:v>
                </c:pt>
                <c:pt idx="2005">
                  <c:v>428569.86442620994</c:v>
                </c:pt>
                <c:pt idx="2006">
                  <c:v>428648.2590054234</c:v>
                </c:pt>
                <c:pt idx="2007">
                  <c:v>428726.65358463681</c:v>
                </c:pt>
                <c:pt idx="2008">
                  <c:v>428805.04816385021</c:v>
                </c:pt>
                <c:pt idx="2009">
                  <c:v>428883.44274306367</c:v>
                </c:pt>
                <c:pt idx="2010">
                  <c:v>428961.83732227713</c:v>
                </c:pt>
                <c:pt idx="2011">
                  <c:v>429040.23190149048</c:v>
                </c:pt>
                <c:pt idx="2012">
                  <c:v>429118.62648070394</c:v>
                </c:pt>
                <c:pt idx="2013">
                  <c:v>429197.02105991734</c:v>
                </c:pt>
                <c:pt idx="2014">
                  <c:v>429275.41563913075</c:v>
                </c:pt>
                <c:pt idx="2015">
                  <c:v>429353.81021834421</c:v>
                </c:pt>
                <c:pt idx="2016">
                  <c:v>429432.20479755761</c:v>
                </c:pt>
                <c:pt idx="2017">
                  <c:v>429510.59937677102</c:v>
                </c:pt>
                <c:pt idx="2018">
                  <c:v>429588.99395598448</c:v>
                </c:pt>
                <c:pt idx="2019">
                  <c:v>429667.38853519788</c:v>
                </c:pt>
                <c:pt idx="2020">
                  <c:v>429745.78311441129</c:v>
                </c:pt>
                <c:pt idx="2021">
                  <c:v>429824.17769362475</c:v>
                </c:pt>
                <c:pt idx="2022">
                  <c:v>429902.57227283815</c:v>
                </c:pt>
                <c:pt idx="2023">
                  <c:v>429980.96685205156</c:v>
                </c:pt>
                <c:pt idx="2024">
                  <c:v>430059.36143126502</c:v>
                </c:pt>
                <c:pt idx="2025">
                  <c:v>430137.75601047842</c:v>
                </c:pt>
                <c:pt idx="2026">
                  <c:v>430216.15058969182</c:v>
                </c:pt>
                <c:pt idx="2027">
                  <c:v>430294.54516890529</c:v>
                </c:pt>
                <c:pt idx="2028">
                  <c:v>430372.93974811869</c:v>
                </c:pt>
                <c:pt idx="2029">
                  <c:v>430451.33432733209</c:v>
                </c:pt>
                <c:pt idx="2030">
                  <c:v>430529.72890654556</c:v>
                </c:pt>
                <c:pt idx="2031">
                  <c:v>430608.12348575896</c:v>
                </c:pt>
                <c:pt idx="2032">
                  <c:v>430686.51806497236</c:v>
                </c:pt>
                <c:pt idx="2033">
                  <c:v>430764.91264418577</c:v>
                </c:pt>
                <c:pt idx="2034">
                  <c:v>430843.30722339917</c:v>
                </c:pt>
                <c:pt idx="2035">
                  <c:v>430921.70180261263</c:v>
                </c:pt>
                <c:pt idx="2036">
                  <c:v>431000.09638182604</c:v>
                </c:pt>
                <c:pt idx="2037">
                  <c:v>431078.49096103944</c:v>
                </c:pt>
                <c:pt idx="2038">
                  <c:v>431156.8855402529</c:v>
                </c:pt>
                <c:pt idx="2039">
                  <c:v>431235.2801194663</c:v>
                </c:pt>
                <c:pt idx="2040">
                  <c:v>431313.67469867971</c:v>
                </c:pt>
                <c:pt idx="2041">
                  <c:v>431392.06927789317</c:v>
                </c:pt>
                <c:pt idx="2042">
                  <c:v>431470.46385710663</c:v>
                </c:pt>
                <c:pt idx="2043">
                  <c:v>431548.85843631998</c:v>
                </c:pt>
                <c:pt idx="2044">
                  <c:v>431627.25301553344</c:v>
                </c:pt>
                <c:pt idx="2045">
                  <c:v>431705.64759474684</c:v>
                </c:pt>
                <c:pt idx="2046">
                  <c:v>431784.04217396025</c:v>
                </c:pt>
                <c:pt idx="2047">
                  <c:v>431862.43675317371</c:v>
                </c:pt>
                <c:pt idx="2048">
                  <c:v>431940.83133238711</c:v>
                </c:pt>
                <c:pt idx="2049">
                  <c:v>432019.22591160052</c:v>
                </c:pt>
                <c:pt idx="2050">
                  <c:v>432097.62049081398</c:v>
                </c:pt>
                <c:pt idx="2051">
                  <c:v>432176.01507002738</c:v>
                </c:pt>
                <c:pt idx="2052">
                  <c:v>432254.40964924078</c:v>
                </c:pt>
                <c:pt idx="2053">
                  <c:v>432332.80422845425</c:v>
                </c:pt>
                <c:pt idx="2054">
                  <c:v>432411.19880766765</c:v>
                </c:pt>
                <c:pt idx="2055">
                  <c:v>432489.59338688105</c:v>
                </c:pt>
                <c:pt idx="2056">
                  <c:v>432567.98796609452</c:v>
                </c:pt>
                <c:pt idx="2057">
                  <c:v>432646.38254530786</c:v>
                </c:pt>
                <c:pt idx="2058">
                  <c:v>432724.77712452132</c:v>
                </c:pt>
                <c:pt idx="2059">
                  <c:v>432803.17170373478</c:v>
                </c:pt>
                <c:pt idx="2060">
                  <c:v>432881.56628294819</c:v>
                </c:pt>
                <c:pt idx="2061">
                  <c:v>432959.96086216159</c:v>
                </c:pt>
                <c:pt idx="2062">
                  <c:v>433038.35544137505</c:v>
                </c:pt>
                <c:pt idx="2063">
                  <c:v>433116.7500205884</c:v>
                </c:pt>
                <c:pt idx="2064">
                  <c:v>433195.14459980186</c:v>
                </c:pt>
                <c:pt idx="2065">
                  <c:v>433273.53917901526</c:v>
                </c:pt>
                <c:pt idx="2066">
                  <c:v>433351.93375822867</c:v>
                </c:pt>
                <c:pt idx="2067">
                  <c:v>433430.32833744213</c:v>
                </c:pt>
                <c:pt idx="2068">
                  <c:v>433508.72291665553</c:v>
                </c:pt>
                <c:pt idx="2069">
                  <c:v>433587.11749586894</c:v>
                </c:pt>
                <c:pt idx="2070">
                  <c:v>433665.5120750824</c:v>
                </c:pt>
                <c:pt idx="2071">
                  <c:v>433743.9066542958</c:v>
                </c:pt>
                <c:pt idx="2072">
                  <c:v>433822.30123350921</c:v>
                </c:pt>
                <c:pt idx="2073">
                  <c:v>433900.69581272267</c:v>
                </c:pt>
                <c:pt idx="2074">
                  <c:v>433979.09039193607</c:v>
                </c:pt>
                <c:pt idx="2075">
                  <c:v>434057.48497114948</c:v>
                </c:pt>
                <c:pt idx="2076">
                  <c:v>434135.87955036294</c:v>
                </c:pt>
                <c:pt idx="2077">
                  <c:v>434214.27412957634</c:v>
                </c:pt>
                <c:pt idx="2078">
                  <c:v>434292.66870878974</c:v>
                </c:pt>
                <c:pt idx="2079">
                  <c:v>434371.06328800321</c:v>
                </c:pt>
                <c:pt idx="2080">
                  <c:v>434449.45786721661</c:v>
                </c:pt>
                <c:pt idx="2081">
                  <c:v>434527.85244643001</c:v>
                </c:pt>
                <c:pt idx="2082">
                  <c:v>434606.24702564348</c:v>
                </c:pt>
                <c:pt idx="2083">
                  <c:v>434684.64160485688</c:v>
                </c:pt>
                <c:pt idx="2084">
                  <c:v>434763.03618407028</c:v>
                </c:pt>
                <c:pt idx="2085">
                  <c:v>434841.43076328374</c:v>
                </c:pt>
                <c:pt idx="2086">
                  <c:v>434919.82534249709</c:v>
                </c:pt>
                <c:pt idx="2087">
                  <c:v>434998.21992171055</c:v>
                </c:pt>
                <c:pt idx="2088">
                  <c:v>435076.61450092396</c:v>
                </c:pt>
                <c:pt idx="2089">
                  <c:v>435155.00908013736</c:v>
                </c:pt>
                <c:pt idx="2090">
                  <c:v>435233.40365935082</c:v>
                </c:pt>
                <c:pt idx="2091">
                  <c:v>435311.79823856422</c:v>
                </c:pt>
                <c:pt idx="2092">
                  <c:v>435390.19281777763</c:v>
                </c:pt>
                <c:pt idx="2093">
                  <c:v>435468.58739699109</c:v>
                </c:pt>
                <c:pt idx="2094">
                  <c:v>435546.98197620455</c:v>
                </c:pt>
                <c:pt idx="2095">
                  <c:v>435625.3765554179</c:v>
                </c:pt>
                <c:pt idx="2096">
                  <c:v>435703.77113463136</c:v>
                </c:pt>
                <c:pt idx="2097">
                  <c:v>435782.16571384476</c:v>
                </c:pt>
                <c:pt idx="2098">
                  <c:v>435860.56029305817</c:v>
                </c:pt>
                <c:pt idx="2099">
                  <c:v>435938.95487227163</c:v>
                </c:pt>
                <c:pt idx="2100">
                  <c:v>436017.34945148503</c:v>
                </c:pt>
                <c:pt idx="2101">
                  <c:v>436095.74403069844</c:v>
                </c:pt>
                <c:pt idx="2102">
                  <c:v>436174.1386099119</c:v>
                </c:pt>
                <c:pt idx="2103">
                  <c:v>436252.5331891253</c:v>
                </c:pt>
                <c:pt idx="2104">
                  <c:v>436330.9277683387</c:v>
                </c:pt>
                <c:pt idx="2105">
                  <c:v>436409.32234755217</c:v>
                </c:pt>
                <c:pt idx="2106">
                  <c:v>436487.71692676557</c:v>
                </c:pt>
                <c:pt idx="2107">
                  <c:v>436566.11150597897</c:v>
                </c:pt>
                <c:pt idx="2108">
                  <c:v>436644.50608519244</c:v>
                </c:pt>
                <c:pt idx="2109">
                  <c:v>436722.90066440584</c:v>
                </c:pt>
                <c:pt idx="2110">
                  <c:v>436801.29524361924</c:v>
                </c:pt>
                <c:pt idx="2111">
                  <c:v>436879.6898228327</c:v>
                </c:pt>
                <c:pt idx="2112">
                  <c:v>436958.08440204611</c:v>
                </c:pt>
                <c:pt idx="2113">
                  <c:v>437036.47898125951</c:v>
                </c:pt>
                <c:pt idx="2114">
                  <c:v>437114.87356047297</c:v>
                </c:pt>
                <c:pt idx="2115">
                  <c:v>437193.26813968632</c:v>
                </c:pt>
                <c:pt idx="2116">
                  <c:v>437271.66271889978</c:v>
                </c:pt>
                <c:pt idx="2117">
                  <c:v>437350.05729811318</c:v>
                </c:pt>
                <c:pt idx="2118">
                  <c:v>437428.45187732659</c:v>
                </c:pt>
                <c:pt idx="2119">
                  <c:v>437506.84645654005</c:v>
                </c:pt>
                <c:pt idx="2120">
                  <c:v>437585.24103575345</c:v>
                </c:pt>
                <c:pt idx="2121">
                  <c:v>437663.63561496686</c:v>
                </c:pt>
                <c:pt idx="2122">
                  <c:v>437742.03019418032</c:v>
                </c:pt>
                <c:pt idx="2123">
                  <c:v>437820.42477339372</c:v>
                </c:pt>
                <c:pt idx="2124">
                  <c:v>437898.81935260713</c:v>
                </c:pt>
                <c:pt idx="2125">
                  <c:v>437977.21393182059</c:v>
                </c:pt>
                <c:pt idx="2126">
                  <c:v>438055.60851103399</c:v>
                </c:pt>
                <c:pt idx="2127">
                  <c:v>438134.0030902474</c:v>
                </c:pt>
                <c:pt idx="2128">
                  <c:v>438212.39766946086</c:v>
                </c:pt>
                <c:pt idx="2129">
                  <c:v>438290.79224867426</c:v>
                </c:pt>
                <c:pt idx="2130">
                  <c:v>438369.18682788766</c:v>
                </c:pt>
                <c:pt idx="2131">
                  <c:v>438447.58140710113</c:v>
                </c:pt>
                <c:pt idx="2132">
                  <c:v>438525.97598631453</c:v>
                </c:pt>
                <c:pt idx="2133">
                  <c:v>438604.37056552793</c:v>
                </c:pt>
                <c:pt idx="2134">
                  <c:v>438682.7651447414</c:v>
                </c:pt>
                <c:pt idx="2135">
                  <c:v>438761.1597239548</c:v>
                </c:pt>
                <c:pt idx="2136">
                  <c:v>438839.5543031682</c:v>
                </c:pt>
                <c:pt idx="2137">
                  <c:v>438917.94888238166</c:v>
                </c:pt>
                <c:pt idx="2138">
                  <c:v>438996.34346159507</c:v>
                </c:pt>
                <c:pt idx="2139">
                  <c:v>439074.73804080847</c:v>
                </c:pt>
                <c:pt idx="2140">
                  <c:v>439153.13262002188</c:v>
                </c:pt>
                <c:pt idx="2141">
                  <c:v>439231.52719923528</c:v>
                </c:pt>
                <c:pt idx="2142">
                  <c:v>439309.92177844874</c:v>
                </c:pt>
                <c:pt idx="2143">
                  <c:v>439388.31635766214</c:v>
                </c:pt>
                <c:pt idx="2144">
                  <c:v>439466.71093687555</c:v>
                </c:pt>
                <c:pt idx="2145">
                  <c:v>439545.10551608901</c:v>
                </c:pt>
                <c:pt idx="2146">
                  <c:v>439623.50009530241</c:v>
                </c:pt>
                <c:pt idx="2147">
                  <c:v>439701.89467451582</c:v>
                </c:pt>
                <c:pt idx="2148">
                  <c:v>439780.28925372928</c:v>
                </c:pt>
                <c:pt idx="2149">
                  <c:v>439858.68383294268</c:v>
                </c:pt>
                <c:pt idx="2150">
                  <c:v>439937.07841215609</c:v>
                </c:pt>
                <c:pt idx="2151">
                  <c:v>440015.47299136955</c:v>
                </c:pt>
                <c:pt idx="2152">
                  <c:v>440093.86757058295</c:v>
                </c:pt>
                <c:pt idx="2153">
                  <c:v>440172.26214979636</c:v>
                </c:pt>
                <c:pt idx="2154">
                  <c:v>440250.65672900982</c:v>
                </c:pt>
                <c:pt idx="2155">
                  <c:v>440329.05130822322</c:v>
                </c:pt>
                <c:pt idx="2156">
                  <c:v>440407.44588743662</c:v>
                </c:pt>
                <c:pt idx="2157">
                  <c:v>440485.84046665009</c:v>
                </c:pt>
                <c:pt idx="2158">
                  <c:v>440564.23504586349</c:v>
                </c:pt>
                <c:pt idx="2159">
                  <c:v>440642.62962507689</c:v>
                </c:pt>
                <c:pt idx="2160">
                  <c:v>440721.02420429036</c:v>
                </c:pt>
                <c:pt idx="2161">
                  <c:v>440799.41878350376</c:v>
                </c:pt>
                <c:pt idx="2162">
                  <c:v>440877.81336271716</c:v>
                </c:pt>
                <c:pt idx="2163">
                  <c:v>440956.20794193062</c:v>
                </c:pt>
                <c:pt idx="2164">
                  <c:v>441034.60252114403</c:v>
                </c:pt>
                <c:pt idx="2165">
                  <c:v>441112.99710035743</c:v>
                </c:pt>
                <c:pt idx="2166">
                  <c:v>441191.39167957089</c:v>
                </c:pt>
                <c:pt idx="2167">
                  <c:v>441269.7862587843</c:v>
                </c:pt>
                <c:pt idx="2168">
                  <c:v>441348.1808379977</c:v>
                </c:pt>
                <c:pt idx="2169">
                  <c:v>441426.5754172111</c:v>
                </c:pt>
                <c:pt idx="2170">
                  <c:v>441504.96999642451</c:v>
                </c:pt>
                <c:pt idx="2171">
                  <c:v>441583.36457563797</c:v>
                </c:pt>
                <c:pt idx="2172">
                  <c:v>441661.75915485137</c:v>
                </c:pt>
                <c:pt idx="2173">
                  <c:v>441740.15373406478</c:v>
                </c:pt>
                <c:pt idx="2174">
                  <c:v>441818.54831327824</c:v>
                </c:pt>
                <c:pt idx="2175">
                  <c:v>441896.94289249164</c:v>
                </c:pt>
                <c:pt idx="2176">
                  <c:v>441975.33747170505</c:v>
                </c:pt>
                <c:pt idx="2177">
                  <c:v>442053.73205091851</c:v>
                </c:pt>
                <c:pt idx="2178">
                  <c:v>442132.12663013191</c:v>
                </c:pt>
                <c:pt idx="2179">
                  <c:v>442210.52120934532</c:v>
                </c:pt>
                <c:pt idx="2180">
                  <c:v>442288.91578855878</c:v>
                </c:pt>
                <c:pt idx="2181">
                  <c:v>442367.31036777218</c:v>
                </c:pt>
                <c:pt idx="2182">
                  <c:v>442445.70494698558</c:v>
                </c:pt>
                <c:pt idx="2183">
                  <c:v>442524.09952619905</c:v>
                </c:pt>
                <c:pt idx="2184">
                  <c:v>442602.49410541245</c:v>
                </c:pt>
                <c:pt idx="2185">
                  <c:v>442680.88868462585</c:v>
                </c:pt>
                <c:pt idx="2186">
                  <c:v>442759.28326383932</c:v>
                </c:pt>
                <c:pt idx="2187">
                  <c:v>442837.67784305272</c:v>
                </c:pt>
                <c:pt idx="2188">
                  <c:v>442916.07242226612</c:v>
                </c:pt>
                <c:pt idx="2189">
                  <c:v>442994.46700147958</c:v>
                </c:pt>
                <c:pt idx="2190">
                  <c:v>443072.86158069299</c:v>
                </c:pt>
                <c:pt idx="2191">
                  <c:v>443151.25615990639</c:v>
                </c:pt>
                <c:pt idx="2192">
                  <c:v>443229.65073911985</c:v>
                </c:pt>
                <c:pt idx="2193">
                  <c:v>443308.0453183332</c:v>
                </c:pt>
                <c:pt idx="2194">
                  <c:v>443386.43989754666</c:v>
                </c:pt>
                <c:pt idx="2195">
                  <c:v>443464.83447676006</c:v>
                </c:pt>
                <c:pt idx="2196">
                  <c:v>443543.22905597353</c:v>
                </c:pt>
                <c:pt idx="2197">
                  <c:v>443621.62363518693</c:v>
                </c:pt>
                <c:pt idx="2198">
                  <c:v>443700.01821440033</c:v>
                </c:pt>
                <c:pt idx="2199">
                  <c:v>443778.41279361374</c:v>
                </c:pt>
                <c:pt idx="2200">
                  <c:v>443856.8073728272</c:v>
                </c:pt>
                <c:pt idx="2201">
                  <c:v>443935.2019520406</c:v>
                </c:pt>
                <c:pt idx="2202">
                  <c:v>444013.59653125401</c:v>
                </c:pt>
                <c:pt idx="2203">
                  <c:v>444091.99111046747</c:v>
                </c:pt>
                <c:pt idx="2204">
                  <c:v>444170.38568968087</c:v>
                </c:pt>
                <c:pt idx="2205">
                  <c:v>444248.78026889428</c:v>
                </c:pt>
                <c:pt idx="2206">
                  <c:v>444327.17484810774</c:v>
                </c:pt>
                <c:pt idx="2207">
                  <c:v>444405.56942732114</c:v>
                </c:pt>
                <c:pt idx="2208">
                  <c:v>444483.96400653454</c:v>
                </c:pt>
                <c:pt idx="2209">
                  <c:v>444562.35858574801</c:v>
                </c:pt>
                <c:pt idx="2210">
                  <c:v>444640.75316496141</c:v>
                </c:pt>
                <c:pt idx="2211">
                  <c:v>444719.14774417481</c:v>
                </c:pt>
                <c:pt idx="2212">
                  <c:v>444797.54232338828</c:v>
                </c:pt>
                <c:pt idx="2213">
                  <c:v>444875.93690260168</c:v>
                </c:pt>
                <c:pt idx="2214">
                  <c:v>444954.33148181508</c:v>
                </c:pt>
                <c:pt idx="2215">
                  <c:v>445032.72606102854</c:v>
                </c:pt>
                <c:pt idx="2216">
                  <c:v>445111.12064024195</c:v>
                </c:pt>
                <c:pt idx="2217">
                  <c:v>445189.51521945535</c:v>
                </c:pt>
                <c:pt idx="2218">
                  <c:v>445267.90979866881</c:v>
                </c:pt>
                <c:pt idx="2219">
                  <c:v>445346.30437788222</c:v>
                </c:pt>
                <c:pt idx="2220">
                  <c:v>445424.69895709562</c:v>
                </c:pt>
                <c:pt idx="2221">
                  <c:v>445503.09353630908</c:v>
                </c:pt>
                <c:pt idx="2222">
                  <c:v>445581.48811552243</c:v>
                </c:pt>
                <c:pt idx="2223">
                  <c:v>445659.88269473589</c:v>
                </c:pt>
                <c:pt idx="2224">
                  <c:v>445738.27727394929</c:v>
                </c:pt>
                <c:pt idx="2225">
                  <c:v>445816.6718531627</c:v>
                </c:pt>
                <c:pt idx="2226">
                  <c:v>445895.06643237616</c:v>
                </c:pt>
                <c:pt idx="2227">
                  <c:v>445973.46101158956</c:v>
                </c:pt>
                <c:pt idx="2228">
                  <c:v>446051.85559080297</c:v>
                </c:pt>
                <c:pt idx="2229">
                  <c:v>446130.25017001643</c:v>
                </c:pt>
                <c:pt idx="2230">
                  <c:v>446208.64474922983</c:v>
                </c:pt>
                <c:pt idx="2231">
                  <c:v>446287.03932844324</c:v>
                </c:pt>
                <c:pt idx="2232">
                  <c:v>446365.4339076567</c:v>
                </c:pt>
                <c:pt idx="2233">
                  <c:v>446443.8284868701</c:v>
                </c:pt>
                <c:pt idx="2234">
                  <c:v>446522.2230660835</c:v>
                </c:pt>
                <c:pt idx="2235">
                  <c:v>446600.61764529697</c:v>
                </c:pt>
                <c:pt idx="2236">
                  <c:v>446679.01222451037</c:v>
                </c:pt>
                <c:pt idx="2237">
                  <c:v>446757.40680372377</c:v>
                </c:pt>
                <c:pt idx="2238">
                  <c:v>446835.80138293724</c:v>
                </c:pt>
                <c:pt idx="2239">
                  <c:v>446914.19596215064</c:v>
                </c:pt>
                <c:pt idx="2240">
                  <c:v>446992.59054136404</c:v>
                </c:pt>
                <c:pt idx="2241">
                  <c:v>447070.9851205775</c:v>
                </c:pt>
                <c:pt idx="2242">
                  <c:v>447149.37969979091</c:v>
                </c:pt>
                <c:pt idx="2243">
                  <c:v>447227.77427900431</c:v>
                </c:pt>
                <c:pt idx="2244">
                  <c:v>447306.16885821777</c:v>
                </c:pt>
                <c:pt idx="2245">
                  <c:v>447384.56343743112</c:v>
                </c:pt>
                <c:pt idx="2246">
                  <c:v>447462.95801664458</c:v>
                </c:pt>
                <c:pt idx="2247">
                  <c:v>447541.35259585804</c:v>
                </c:pt>
                <c:pt idx="2248">
                  <c:v>447619.74717507145</c:v>
                </c:pt>
                <c:pt idx="2249">
                  <c:v>447698.14175428485</c:v>
                </c:pt>
                <c:pt idx="2250">
                  <c:v>447776.53633349831</c:v>
                </c:pt>
                <c:pt idx="2251">
                  <c:v>447854.93091271166</c:v>
                </c:pt>
                <c:pt idx="2252">
                  <c:v>447933.32549192512</c:v>
                </c:pt>
                <c:pt idx="2253">
                  <c:v>448011.72007113852</c:v>
                </c:pt>
                <c:pt idx="2254">
                  <c:v>448090.11465035193</c:v>
                </c:pt>
                <c:pt idx="2255">
                  <c:v>448168.50922956539</c:v>
                </c:pt>
                <c:pt idx="2256">
                  <c:v>448246.90380877879</c:v>
                </c:pt>
                <c:pt idx="2257">
                  <c:v>448325.2983879922</c:v>
                </c:pt>
                <c:pt idx="2258">
                  <c:v>448403.69296720566</c:v>
                </c:pt>
                <c:pt idx="2259">
                  <c:v>448482.08754641906</c:v>
                </c:pt>
                <c:pt idx="2260">
                  <c:v>448560.48212563246</c:v>
                </c:pt>
                <c:pt idx="2261">
                  <c:v>448638.87670484593</c:v>
                </c:pt>
                <c:pt idx="2262">
                  <c:v>448717.27128405933</c:v>
                </c:pt>
                <c:pt idx="2263">
                  <c:v>448795.66586327273</c:v>
                </c:pt>
                <c:pt idx="2264">
                  <c:v>448874.0604424862</c:v>
                </c:pt>
                <c:pt idx="2265">
                  <c:v>448952.4550216996</c:v>
                </c:pt>
                <c:pt idx="2266">
                  <c:v>449030.849600913</c:v>
                </c:pt>
                <c:pt idx="2267">
                  <c:v>449109.24418012646</c:v>
                </c:pt>
                <c:pt idx="2268">
                  <c:v>449187.63875933987</c:v>
                </c:pt>
                <c:pt idx="2269">
                  <c:v>449266.03333855327</c:v>
                </c:pt>
                <c:pt idx="2270">
                  <c:v>449344.42791776673</c:v>
                </c:pt>
                <c:pt idx="2271">
                  <c:v>449422.82249698014</c:v>
                </c:pt>
                <c:pt idx="2272">
                  <c:v>449501.21707619354</c:v>
                </c:pt>
                <c:pt idx="2273">
                  <c:v>449579.611655407</c:v>
                </c:pt>
                <c:pt idx="2274">
                  <c:v>449658.00623462041</c:v>
                </c:pt>
                <c:pt idx="2275">
                  <c:v>449736.40081383381</c:v>
                </c:pt>
                <c:pt idx="2276">
                  <c:v>449814.79539304721</c:v>
                </c:pt>
                <c:pt idx="2277">
                  <c:v>449893.18997226062</c:v>
                </c:pt>
                <c:pt idx="2278">
                  <c:v>449971.58455147408</c:v>
                </c:pt>
                <c:pt idx="2279">
                  <c:v>450049.97913068748</c:v>
                </c:pt>
                <c:pt idx="2280">
                  <c:v>450128.37370990089</c:v>
                </c:pt>
                <c:pt idx="2281">
                  <c:v>450206.76828911435</c:v>
                </c:pt>
                <c:pt idx="2282">
                  <c:v>450285.16286832775</c:v>
                </c:pt>
                <c:pt idx="2283">
                  <c:v>450363.55744754116</c:v>
                </c:pt>
                <c:pt idx="2284">
                  <c:v>450441.95202675462</c:v>
                </c:pt>
                <c:pt idx="2285">
                  <c:v>450520.34660596802</c:v>
                </c:pt>
                <c:pt idx="2286">
                  <c:v>450598.74118518142</c:v>
                </c:pt>
                <c:pt idx="2287">
                  <c:v>450677.13576439489</c:v>
                </c:pt>
                <c:pt idx="2288">
                  <c:v>450755.53034360829</c:v>
                </c:pt>
                <c:pt idx="2289">
                  <c:v>450833.92492282169</c:v>
                </c:pt>
                <c:pt idx="2290">
                  <c:v>450912.31950203516</c:v>
                </c:pt>
                <c:pt idx="2291">
                  <c:v>450990.71408124856</c:v>
                </c:pt>
                <c:pt idx="2292">
                  <c:v>451069.10866046196</c:v>
                </c:pt>
                <c:pt idx="2293">
                  <c:v>451147.50323967542</c:v>
                </c:pt>
                <c:pt idx="2294">
                  <c:v>451225.89781888883</c:v>
                </c:pt>
                <c:pt idx="2295">
                  <c:v>451304.29239810223</c:v>
                </c:pt>
                <c:pt idx="2296">
                  <c:v>451382.68697731569</c:v>
                </c:pt>
                <c:pt idx="2297">
                  <c:v>451461.08155652904</c:v>
                </c:pt>
                <c:pt idx="2298">
                  <c:v>451539.4761357425</c:v>
                </c:pt>
                <c:pt idx="2299">
                  <c:v>451617.87071495596</c:v>
                </c:pt>
                <c:pt idx="2300">
                  <c:v>451696.26529416937</c:v>
                </c:pt>
                <c:pt idx="2301">
                  <c:v>451774.65987338277</c:v>
                </c:pt>
                <c:pt idx="2302">
                  <c:v>451853.05445259623</c:v>
                </c:pt>
                <c:pt idx="2303">
                  <c:v>451931.44903180964</c:v>
                </c:pt>
                <c:pt idx="2304">
                  <c:v>452009.84361102304</c:v>
                </c:pt>
                <c:pt idx="2305">
                  <c:v>452088.23819023644</c:v>
                </c:pt>
                <c:pt idx="2306">
                  <c:v>452166.63276944985</c:v>
                </c:pt>
                <c:pt idx="2307">
                  <c:v>452245.02734866331</c:v>
                </c:pt>
                <c:pt idx="2308">
                  <c:v>452323.42192787671</c:v>
                </c:pt>
                <c:pt idx="2309">
                  <c:v>452401.81650709012</c:v>
                </c:pt>
                <c:pt idx="2310">
                  <c:v>452480.21108630358</c:v>
                </c:pt>
                <c:pt idx="2311">
                  <c:v>452558.60566551698</c:v>
                </c:pt>
                <c:pt idx="2312">
                  <c:v>452637.00024473039</c:v>
                </c:pt>
                <c:pt idx="2313">
                  <c:v>452715.39482394385</c:v>
                </c:pt>
                <c:pt idx="2314">
                  <c:v>452793.78940315725</c:v>
                </c:pt>
                <c:pt idx="2315">
                  <c:v>452872.18398237065</c:v>
                </c:pt>
                <c:pt idx="2316">
                  <c:v>452950.57856158412</c:v>
                </c:pt>
                <c:pt idx="2317">
                  <c:v>453028.97314079752</c:v>
                </c:pt>
                <c:pt idx="2318">
                  <c:v>453107.36772001092</c:v>
                </c:pt>
                <c:pt idx="2319">
                  <c:v>453185.76229922439</c:v>
                </c:pt>
                <c:pt idx="2320">
                  <c:v>453264.15687843779</c:v>
                </c:pt>
                <c:pt idx="2321">
                  <c:v>453342.55145765119</c:v>
                </c:pt>
                <c:pt idx="2322">
                  <c:v>453420.94603686465</c:v>
                </c:pt>
                <c:pt idx="2323">
                  <c:v>453499.34061607806</c:v>
                </c:pt>
                <c:pt idx="2324">
                  <c:v>453577.73519529146</c:v>
                </c:pt>
                <c:pt idx="2325">
                  <c:v>453656.12977450492</c:v>
                </c:pt>
                <c:pt idx="2326">
                  <c:v>453734.52435371827</c:v>
                </c:pt>
                <c:pt idx="2327">
                  <c:v>453812.91893293173</c:v>
                </c:pt>
                <c:pt idx="2328">
                  <c:v>453891.31351214519</c:v>
                </c:pt>
                <c:pt idx="2329">
                  <c:v>453969.70809135854</c:v>
                </c:pt>
                <c:pt idx="2330">
                  <c:v>454048.102670572</c:v>
                </c:pt>
                <c:pt idx="2331">
                  <c:v>454126.4972497854</c:v>
                </c:pt>
                <c:pt idx="2332">
                  <c:v>454204.89182899887</c:v>
                </c:pt>
                <c:pt idx="2333">
                  <c:v>454283.28640821227</c:v>
                </c:pt>
                <c:pt idx="2334">
                  <c:v>454361.68098742567</c:v>
                </c:pt>
                <c:pt idx="2335">
                  <c:v>454440.07556663908</c:v>
                </c:pt>
                <c:pt idx="2336">
                  <c:v>454518.47014585254</c:v>
                </c:pt>
                <c:pt idx="2337">
                  <c:v>454596.86472506594</c:v>
                </c:pt>
                <c:pt idx="2338">
                  <c:v>454675.25930427935</c:v>
                </c:pt>
                <c:pt idx="2339">
                  <c:v>454753.65388349281</c:v>
                </c:pt>
                <c:pt idx="2340">
                  <c:v>454832.04846270621</c:v>
                </c:pt>
                <c:pt idx="2341">
                  <c:v>454910.44304191961</c:v>
                </c:pt>
                <c:pt idx="2342">
                  <c:v>454988.83762113308</c:v>
                </c:pt>
                <c:pt idx="2343">
                  <c:v>455067.23220034648</c:v>
                </c:pt>
                <c:pt idx="2344">
                  <c:v>455145.62677955988</c:v>
                </c:pt>
                <c:pt idx="2345">
                  <c:v>455224.02135877335</c:v>
                </c:pt>
                <c:pt idx="2346">
                  <c:v>455302.41593798669</c:v>
                </c:pt>
                <c:pt idx="2347">
                  <c:v>455380.81051720015</c:v>
                </c:pt>
                <c:pt idx="2348">
                  <c:v>455459.20509641361</c:v>
                </c:pt>
                <c:pt idx="2349">
                  <c:v>455537.59967562696</c:v>
                </c:pt>
                <c:pt idx="2350">
                  <c:v>455615.99425484042</c:v>
                </c:pt>
                <c:pt idx="2351">
                  <c:v>455694.38883405383</c:v>
                </c:pt>
                <c:pt idx="2352">
                  <c:v>455772.78341326723</c:v>
                </c:pt>
                <c:pt idx="2353">
                  <c:v>455851.17799248069</c:v>
                </c:pt>
                <c:pt idx="2354">
                  <c:v>455929.57257169409</c:v>
                </c:pt>
                <c:pt idx="2355">
                  <c:v>456007.9671509075</c:v>
                </c:pt>
                <c:pt idx="2356">
                  <c:v>456086.36173012096</c:v>
                </c:pt>
                <c:pt idx="2357">
                  <c:v>456164.75630933436</c:v>
                </c:pt>
                <c:pt idx="2358">
                  <c:v>456243.15088854777</c:v>
                </c:pt>
                <c:pt idx="2359">
                  <c:v>456321.54546776123</c:v>
                </c:pt>
                <c:pt idx="2360">
                  <c:v>456399.94004697463</c:v>
                </c:pt>
                <c:pt idx="2361">
                  <c:v>456478.33462618804</c:v>
                </c:pt>
                <c:pt idx="2362">
                  <c:v>456556.7292054015</c:v>
                </c:pt>
                <c:pt idx="2363">
                  <c:v>456635.1237846149</c:v>
                </c:pt>
                <c:pt idx="2364">
                  <c:v>456713.51836382831</c:v>
                </c:pt>
                <c:pt idx="2365">
                  <c:v>456791.91294304177</c:v>
                </c:pt>
                <c:pt idx="2366">
                  <c:v>456870.30752225523</c:v>
                </c:pt>
                <c:pt idx="2367">
                  <c:v>456948.70210146863</c:v>
                </c:pt>
                <c:pt idx="2368">
                  <c:v>457027.09668068204</c:v>
                </c:pt>
                <c:pt idx="2369">
                  <c:v>457105.4912598955</c:v>
                </c:pt>
                <c:pt idx="2370">
                  <c:v>457183.88583910884</c:v>
                </c:pt>
                <c:pt idx="2371">
                  <c:v>457262.28041832231</c:v>
                </c:pt>
                <c:pt idx="2372">
                  <c:v>457340.67499753577</c:v>
                </c:pt>
                <c:pt idx="2373">
                  <c:v>457419.06957674911</c:v>
                </c:pt>
                <c:pt idx="2374">
                  <c:v>457497.46415596252</c:v>
                </c:pt>
                <c:pt idx="2375">
                  <c:v>457575.85873517592</c:v>
                </c:pt>
                <c:pt idx="2376">
                  <c:v>457654.25331438938</c:v>
                </c:pt>
                <c:pt idx="2377">
                  <c:v>457732.64789360279</c:v>
                </c:pt>
                <c:pt idx="2378">
                  <c:v>457811.04247281619</c:v>
                </c:pt>
                <c:pt idx="2379">
                  <c:v>457889.43705202965</c:v>
                </c:pt>
                <c:pt idx="2380">
                  <c:v>457967.83163124305</c:v>
                </c:pt>
                <c:pt idx="2381">
                  <c:v>458046.22621045646</c:v>
                </c:pt>
                <c:pt idx="2382">
                  <c:v>458124.62078966992</c:v>
                </c:pt>
                <c:pt idx="2383">
                  <c:v>458203.01536888338</c:v>
                </c:pt>
                <c:pt idx="2384">
                  <c:v>458281.40994809679</c:v>
                </c:pt>
                <c:pt idx="2385">
                  <c:v>458359.80452731019</c:v>
                </c:pt>
                <c:pt idx="2386">
                  <c:v>458438.19910652365</c:v>
                </c:pt>
                <c:pt idx="2387">
                  <c:v>458516.59368573705</c:v>
                </c:pt>
                <c:pt idx="2388">
                  <c:v>458594.98826495046</c:v>
                </c:pt>
                <c:pt idx="2389">
                  <c:v>458673.38284416392</c:v>
                </c:pt>
                <c:pt idx="2390">
                  <c:v>458751.77742337727</c:v>
                </c:pt>
                <c:pt idx="2391">
                  <c:v>458830.17200259073</c:v>
                </c:pt>
                <c:pt idx="2392">
                  <c:v>458908.56658180419</c:v>
                </c:pt>
                <c:pt idx="2393">
                  <c:v>458986.96116101753</c:v>
                </c:pt>
                <c:pt idx="2394">
                  <c:v>459065.355740231</c:v>
                </c:pt>
                <c:pt idx="2395">
                  <c:v>459143.7503194444</c:v>
                </c:pt>
                <c:pt idx="2396">
                  <c:v>459222.1448986578</c:v>
                </c:pt>
                <c:pt idx="2397">
                  <c:v>459300.53947787127</c:v>
                </c:pt>
                <c:pt idx="2398">
                  <c:v>459378.93405708467</c:v>
                </c:pt>
                <c:pt idx="2399">
                  <c:v>459457.32863629807</c:v>
                </c:pt>
                <c:pt idx="2400">
                  <c:v>459535.72321551153</c:v>
                </c:pt>
                <c:pt idx="2401">
                  <c:v>459614.11779472494</c:v>
                </c:pt>
                <c:pt idx="2402">
                  <c:v>459692.51237393834</c:v>
                </c:pt>
                <c:pt idx="2403">
                  <c:v>459770.9069531518</c:v>
                </c:pt>
                <c:pt idx="2404">
                  <c:v>459849.30153236521</c:v>
                </c:pt>
                <c:pt idx="2405">
                  <c:v>459927.69611157861</c:v>
                </c:pt>
                <c:pt idx="2406">
                  <c:v>460006.09069079207</c:v>
                </c:pt>
                <c:pt idx="2407">
                  <c:v>460084.48527000548</c:v>
                </c:pt>
                <c:pt idx="2408">
                  <c:v>460162.87984921888</c:v>
                </c:pt>
                <c:pt idx="2409">
                  <c:v>460241.27442843234</c:v>
                </c:pt>
                <c:pt idx="2410">
                  <c:v>460319.66900764569</c:v>
                </c:pt>
                <c:pt idx="2411">
                  <c:v>460398.06358685915</c:v>
                </c:pt>
                <c:pt idx="2412">
                  <c:v>460476.45816607261</c:v>
                </c:pt>
                <c:pt idx="2413">
                  <c:v>460554.85274528596</c:v>
                </c:pt>
                <c:pt idx="2414">
                  <c:v>460633.24732449942</c:v>
                </c:pt>
                <c:pt idx="2415">
                  <c:v>460711.64190371282</c:v>
                </c:pt>
                <c:pt idx="2416">
                  <c:v>460790.03648292623</c:v>
                </c:pt>
                <c:pt idx="2417">
                  <c:v>460868.43106213969</c:v>
                </c:pt>
                <c:pt idx="2418">
                  <c:v>460946.82564135309</c:v>
                </c:pt>
                <c:pt idx="2419">
                  <c:v>461025.22022056649</c:v>
                </c:pt>
                <c:pt idx="2420">
                  <c:v>461103.61479977996</c:v>
                </c:pt>
                <c:pt idx="2421">
                  <c:v>461182.00937899336</c:v>
                </c:pt>
                <c:pt idx="2422">
                  <c:v>461260.40395820676</c:v>
                </c:pt>
                <c:pt idx="2423">
                  <c:v>461338.79853742023</c:v>
                </c:pt>
                <c:pt idx="2424">
                  <c:v>461417.19311663363</c:v>
                </c:pt>
                <c:pt idx="2425">
                  <c:v>461495.58769584703</c:v>
                </c:pt>
                <c:pt idx="2426">
                  <c:v>461573.98227506049</c:v>
                </c:pt>
                <c:pt idx="2427">
                  <c:v>461652.3768542739</c:v>
                </c:pt>
                <c:pt idx="2428">
                  <c:v>461730.7714334873</c:v>
                </c:pt>
                <c:pt idx="2429">
                  <c:v>461809.16601270076</c:v>
                </c:pt>
                <c:pt idx="2430">
                  <c:v>461887.56059191411</c:v>
                </c:pt>
                <c:pt idx="2431">
                  <c:v>461965.95517112757</c:v>
                </c:pt>
                <c:pt idx="2432">
                  <c:v>462044.34975034103</c:v>
                </c:pt>
                <c:pt idx="2433">
                  <c:v>462122.74432955438</c:v>
                </c:pt>
                <c:pt idx="2434">
                  <c:v>462201.13890876784</c:v>
                </c:pt>
                <c:pt idx="2435">
                  <c:v>462279.53348798124</c:v>
                </c:pt>
                <c:pt idx="2436">
                  <c:v>462357.92806719465</c:v>
                </c:pt>
                <c:pt idx="2437">
                  <c:v>462436.32264640811</c:v>
                </c:pt>
                <c:pt idx="2438">
                  <c:v>462514.71722562151</c:v>
                </c:pt>
                <c:pt idx="2439">
                  <c:v>462593.11180483492</c:v>
                </c:pt>
                <c:pt idx="2440">
                  <c:v>462671.50638404838</c:v>
                </c:pt>
                <c:pt idx="2441">
                  <c:v>462749.90096326178</c:v>
                </c:pt>
                <c:pt idx="2442">
                  <c:v>462828.29554247519</c:v>
                </c:pt>
                <c:pt idx="2443">
                  <c:v>462906.69012168865</c:v>
                </c:pt>
                <c:pt idx="2444">
                  <c:v>462985.08470090205</c:v>
                </c:pt>
                <c:pt idx="2445">
                  <c:v>463063.47928011545</c:v>
                </c:pt>
                <c:pt idx="2446">
                  <c:v>463141.87385932892</c:v>
                </c:pt>
                <c:pt idx="2447">
                  <c:v>463220.26843854232</c:v>
                </c:pt>
                <c:pt idx="2448">
                  <c:v>463298.66301775572</c:v>
                </c:pt>
                <c:pt idx="2449">
                  <c:v>463377.05759696919</c:v>
                </c:pt>
                <c:pt idx="2450">
                  <c:v>463455.45217618253</c:v>
                </c:pt>
                <c:pt idx="2451">
                  <c:v>463533.84675539599</c:v>
                </c:pt>
                <c:pt idx="2452">
                  <c:v>463612.24133460945</c:v>
                </c:pt>
                <c:pt idx="2453">
                  <c:v>463690.63591382292</c:v>
                </c:pt>
                <c:pt idx="2454">
                  <c:v>463769.03049303626</c:v>
                </c:pt>
                <c:pt idx="2455">
                  <c:v>463847.42507224972</c:v>
                </c:pt>
                <c:pt idx="2456">
                  <c:v>463925.81965146307</c:v>
                </c:pt>
                <c:pt idx="2457">
                  <c:v>464004.21423067653</c:v>
                </c:pt>
                <c:pt idx="2458">
                  <c:v>464082.60880988993</c:v>
                </c:pt>
                <c:pt idx="2459">
                  <c:v>464161.00338910334</c:v>
                </c:pt>
                <c:pt idx="2460">
                  <c:v>464239.3979683168</c:v>
                </c:pt>
                <c:pt idx="2461">
                  <c:v>464317.7925475302</c:v>
                </c:pt>
                <c:pt idx="2462">
                  <c:v>464396.18712674361</c:v>
                </c:pt>
                <c:pt idx="2463">
                  <c:v>464474.58170595707</c:v>
                </c:pt>
                <c:pt idx="2464">
                  <c:v>464552.97628517047</c:v>
                </c:pt>
                <c:pt idx="2465">
                  <c:v>464631.37086438388</c:v>
                </c:pt>
                <c:pt idx="2466">
                  <c:v>464709.76544359734</c:v>
                </c:pt>
                <c:pt idx="2467">
                  <c:v>464788.16002281074</c:v>
                </c:pt>
                <c:pt idx="2468">
                  <c:v>464866.5546020242</c:v>
                </c:pt>
                <c:pt idx="2469">
                  <c:v>464944.94918123761</c:v>
                </c:pt>
                <c:pt idx="2470">
                  <c:v>465023.34376045107</c:v>
                </c:pt>
                <c:pt idx="2471">
                  <c:v>465101.73833966441</c:v>
                </c:pt>
                <c:pt idx="2472">
                  <c:v>465180.13291887788</c:v>
                </c:pt>
                <c:pt idx="2473">
                  <c:v>465258.52749809134</c:v>
                </c:pt>
                <c:pt idx="2474">
                  <c:v>465336.92207730468</c:v>
                </c:pt>
                <c:pt idx="2475">
                  <c:v>465415.31665651815</c:v>
                </c:pt>
                <c:pt idx="2476">
                  <c:v>465493.71123573155</c:v>
                </c:pt>
                <c:pt idx="2477">
                  <c:v>465572.10581494495</c:v>
                </c:pt>
                <c:pt idx="2478">
                  <c:v>465650.50039415841</c:v>
                </c:pt>
                <c:pt idx="2479">
                  <c:v>465728.89497337182</c:v>
                </c:pt>
                <c:pt idx="2480">
                  <c:v>465807.28955258522</c:v>
                </c:pt>
                <c:pt idx="2481">
                  <c:v>465885.68413179863</c:v>
                </c:pt>
                <c:pt idx="2482">
                  <c:v>465964.07871101203</c:v>
                </c:pt>
                <c:pt idx="2483">
                  <c:v>466042.47329022549</c:v>
                </c:pt>
                <c:pt idx="2484">
                  <c:v>466120.86786943889</c:v>
                </c:pt>
                <c:pt idx="2485">
                  <c:v>466199.26244865236</c:v>
                </c:pt>
                <c:pt idx="2486">
                  <c:v>466277.65702786576</c:v>
                </c:pt>
                <c:pt idx="2487">
                  <c:v>466356.05160707922</c:v>
                </c:pt>
                <c:pt idx="2488">
                  <c:v>466434.44618629263</c:v>
                </c:pt>
                <c:pt idx="2489">
                  <c:v>466512.84076550603</c:v>
                </c:pt>
                <c:pt idx="2490">
                  <c:v>466591.23534471949</c:v>
                </c:pt>
                <c:pt idx="2491">
                  <c:v>466669.62992393284</c:v>
                </c:pt>
                <c:pt idx="2492">
                  <c:v>466748.0245031463</c:v>
                </c:pt>
                <c:pt idx="2493">
                  <c:v>466826.41908235976</c:v>
                </c:pt>
                <c:pt idx="2494">
                  <c:v>466904.81366157311</c:v>
                </c:pt>
                <c:pt idx="2495">
                  <c:v>466983.20824078657</c:v>
                </c:pt>
                <c:pt idx="2496">
                  <c:v>467061.60281999997</c:v>
                </c:pt>
                <c:pt idx="2497">
                  <c:v>467139.99739921337</c:v>
                </c:pt>
                <c:pt idx="2498">
                  <c:v>467218.39197842684</c:v>
                </c:pt>
                <c:pt idx="2499">
                  <c:v>467296.78655764024</c:v>
                </c:pt>
                <c:pt idx="2500">
                  <c:v>467375.18113685364</c:v>
                </c:pt>
                <c:pt idx="2501">
                  <c:v>467453.57571606711</c:v>
                </c:pt>
                <c:pt idx="2502">
                  <c:v>467531.97029528051</c:v>
                </c:pt>
                <c:pt idx="2503">
                  <c:v>467610.36487449391</c:v>
                </c:pt>
                <c:pt idx="2504">
                  <c:v>467688.75945370737</c:v>
                </c:pt>
                <c:pt idx="2505">
                  <c:v>467767.15403292078</c:v>
                </c:pt>
                <c:pt idx="2506">
                  <c:v>467845.54861213418</c:v>
                </c:pt>
                <c:pt idx="2507">
                  <c:v>467923.94319134764</c:v>
                </c:pt>
                <c:pt idx="2508">
                  <c:v>468002.33777056105</c:v>
                </c:pt>
                <c:pt idx="2509">
                  <c:v>468080.73234977445</c:v>
                </c:pt>
                <c:pt idx="2510">
                  <c:v>468159.12692898791</c:v>
                </c:pt>
                <c:pt idx="2511">
                  <c:v>468237.52150820126</c:v>
                </c:pt>
                <c:pt idx="2512">
                  <c:v>468315.91608741472</c:v>
                </c:pt>
                <c:pt idx="2513">
                  <c:v>468394.31066662818</c:v>
                </c:pt>
                <c:pt idx="2514">
                  <c:v>468472.70524584153</c:v>
                </c:pt>
                <c:pt idx="2515">
                  <c:v>468551.09982505499</c:v>
                </c:pt>
                <c:pt idx="2516">
                  <c:v>468629.49440426839</c:v>
                </c:pt>
                <c:pt idx="2517">
                  <c:v>468707.8889834818</c:v>
                </c:pt>
                <c:pt idx="2518">
                  <c:v>468786.28356269526</c:v>
                </c:pt>
                <c:pt idx="2519">
                  <c:v>468864.67814190866</c:v>
                </c:pt>
                <c:pt idx="2520">
                  <c:v>468943.07272112207</c:v>
                </c:pt>
                <c:pt idx="2521">
                  <c:v>469021.46730033553</c:v>
                </c:pt>
                <c:pt idx="2522">
                  <c:v>469099.86187954893</c:v>
                </c:pt>
                <c:pt idx="2523">
                  <c:v>469178.25645876233</c:v>
                </c:pt>
                <c:pt idx="2524">
                  <c:v>469256.6510379758</c:v>
                </c:pt>
                <c:pt idx="2525">
                  <c:v>469335.0456171892</c:v>
                </c:pt>
                <c:pt idx="2526">
                  <c:v>469413.4401964026</c:v>
                </c:pt>
                <c:pt idx="2527">
                  <c:v>469491.83477561607</c:v>
                </c:pt>
                <c:pt idx="2528">
                  <c:v>469570.22935482947</c:v>
                </c:pt>
                <c:pt idx="2529">
                  <c:v>469648.62393404287</c:v>
                </c:pt>
                <c:pt idx="2530">
                  <c:v>469727.01851325633</c:v>
                </c:pt>
                <c:pt idx="2531">
                  <c:v>469805.41309246968</c:v>
                </c:pt>
                <c:pt idx="2532">
                  <c:v>469883.80767168314</c:v>
                </c:pt>
                <c:pt idx="2533">
                  <c:v>469962.2022508966</c:v>
                </c:pt>
                <c:pt idx="2534">
                  <c:v>470040.59683010995</c:v>
                </c:pt>
                <c:pt idx="2535">
                  <c:v>470118.99140932341</c:v>
                </c:pt>
                <c:pt idx="2536">
                  <c:v>470197.38598853681</c:v>
                </c:pt>
                <c:pt idx="2537">
                  <c:v>470275.78056775028</c:v>
                </c:pt>
                <c:pt idx="2538">
                  <c:v>470354.17514696368</c:v>
                </c:pt>
                <c:pt idx="2539">
                  <c:v>470432.56972617708</c:v>
                </c:pt>
                <c:pt idx="2540">
                  <c:v>470510.96430539049</c:v>
                </c:pt>
                <c:pt idx="2541">
                  <c:v>470589.35888460395</c:v>
                </c:pt>
                <c:pt idx="2542">
                  <c:v>470667.75346381735</c:v>
                </c:pt>
                <c:pt idx="2543">
                  <c:v>470746.14804303076</c:v>
                </c:pt>
                <c:pt idx="2544">
                  <c:v>470824.54262224422</c:v>
                </c:pt>
                <c:pt idx="2545">
                  <c:v>470902.93720145762</c:v>
                </c:pt>
                <c:pt idx="2546">
                  <c:v>470981.33178067103</c:v>
                </c:pt>
                <c:pt idx="2547">
                  <c:v>471059.72635988449</c:v>
                </c:pt>
                <c:pt idx="2548">
                  <c:v>471138.12093909789</c:v>
                </c:pt>
                <c:pt idx="2549">
                  <c:v>471216.51551831129</c:v>
                </c:pt>
                <c:pt idx="2550">
                  <c:v>471294.91009752476</c:v>
                </c:pt>
                <c:pt idx="2551">
                  <c:v>471373.3046767381</c:v>
                </c:pt>
                <c:pt idx="2552">
                  <c:v>471451.69925595156</c:v>
                </c:pt>
                <c:pt idx="2553">
                  <c:v>471530.09383516503</c:v>
                </c:pt>
                <c:pt idx="2554">
                  <c:v>471608.48841437849</c:v>
                </c:pt>
                <c:pt idx="2555">
                  <c:v>471686.88299359183</c:v>
                </c:pt>
                <c:pt idx="2556">
                  <c:v>471765.27757280529</c:v>
                </c:pt>
                <c:pt idx="2557">
                  <c:v>471843.67215201876</c:v>
                </c:pt>
                <c:pt idx="2558">
                  <c:v>471922.0667312321</c:v>
                </c:pt>
                <c:pt idx="2559">
                  <c:v>472000.46131044556</c:v>
                </c:pt>
                <c:pt idx="2560">
                  <c:v>472078.85588965897</c:v>
                </c:pt>
                <c:pt idx="2561">
                  <c:v>472157.25046887237</c:v>
                </c:pt>
                <c:pt idx="2562">
                  <c:v>472235.64504808583</c:v>
                </c:pt>
                <c:pt idx="2563">
                  <c:v>472314.03962729924</c:v>
                </c:pt>
                <c:pt idx="2564">
                  <c:v>472392.43420651264</c:v>
                </c:pt>
                <c:pt idx="2565">
                  <c:v>472470.82878572604</c:v>
                </c:pt>
                <c:pt idx="2566">
                  <c:v>472549.22336493945</c:v>
                </c:pt>
                <c:pt idx="2567">
                  <c:v>472627.61794415291</c:v>
                </c:pt>
                <c:pt idx="2568">
                  <c:v>472706.01252336631</c:v>
                </c:pt>
                <c:pt idx="2569">
                  <c:v>472784.40710257972</c:v>
                </c:pt>
                <c:pt idx="2570">
                  <c:v>472862.80168179318</c:v>
                </c:pt>
                <c:pt idx="2571">
                  <c:v>472941.19626100664</c:v>
                </c:pt>
                <c:pt idx="2572">
                  <c:v>473019.59084022004</c:v>
                </c:pt>
                <c:pt idx="2573">
                  <c:v>473097.98541943345</c:v>
                </c:pt>
                <c:pt idx="2574">
                  <c:v>473176.37999864691</c:v>
                </c:pt>
                <c:pt idx="2575">
                  <c:v>473254.77457786025</c:v>
                </c:pt>
                <c:pt idx="2576">
                  <c:v>473333.16915707372</c:v>
                </c:pt>
                <c:pt idx="2577">
                  <c:v>473411.56373628718</c:v>
                </c:pt>
                <c:pt idx="2578">
                  <c:v>473489.95831550052</c:v>
                </c:pt>
                <c:pt idx="2579">
                  <c:v>473568.35289471399</c:v>
                </c:pt>
                <c:pt idx="2580">
                  <c:v>473646.74747392739</c:v>
                </c:pt>
                <c:pt idx="2581">
                  <c:v>473725.14205314079</c:v>
                </c:pt>
                <c:pt idx="2582">
                  <c:v>473803.53663235425</c:v>
                </c:pt>
                <c:pt idx="2583">
                  <c:v>473881.93121156766</c:v>
                </c:pt>
                <c:pt idx="2584">
                  <c:v>473960.32579078106</c:v>
                </c:pt>
                <c:pt idx="2585">
                  <c:v>474038.72036999452</c:v>
                </c:pt>
                <c:pt idx="2586">
                  <c:v>474117.11494920793</c:v>
                </c:pt>
                <c:pt idx="2587">
                  <c:v>474195.50952842133</c:v>
                </c:pt>
                <c:pt idx="2588">
                  <c:v>474273.90410763479</c:v>
                </c:pt>
                <c:pt idx="2589">
                  <c:v>474352.2986868482</c:v>
                </c:pt>
                <c:pt idx="2590">
                  <c:v>474430.6932660616</c:v>
                </c:pt>
                <c:pt idx="2591">
                  <c:v>474509.08784527506</c:v>
                </c:pt>
                <c:pt idx="2592">
                  <c:v>474587.48242448847</c:v>
                </c:pt>
                <c:pt idx="2593">
                  <c:v>474665.87700370187</c:v>
                </c:pt>
                <c:pt idx="2594">
                  <c:v>474744.27158291533</c:v>
                </c:pt>
                <c:pt idx="2595">
                  <c:v>474822.66616212868</c:v>
                </c:pt>
                <c:pt idx="2596">
                  <c:v>474901.06074134214</c:v>
                </c:pt>
                <c:pt idx="2597">
                  <c:v>474979.4553205556</c:v>
                </c:pt>
                <c:pt idx="2598">
                  <c:v>475057.84989976895</c:v>
                </c:pt>
                <c:pt idx="2599">
                  <c:v>475136.24447898241</c:v>
                </c:pt>
                <c:pt idx="2600">
                  <c:v>475214.63905819581</c:v>
                </c:pt>
                <c:pt idx="2601">
                  <c:v>475293.03363740921</c:v>
                </c:pt>
                <c:pt idx="2602">
                  <c:v>475371.42821662268</c:v>
                </c:pt>
                <c:pt idx="2603">
                  <c:v>475449.82279583608</c:v>
                </c:pt>
                <c:pt idx="2604">
                  <c:v>475528.21737504948</c:v>
                </c:pt>
                <c:pt idx="2605">
                  <c:v>475606.61195426295</c:v>
                </c:pt>
                <c:pt idx="2606">
                  <c:v>475685.00653347635</c:v>
                </c:pt>
                <c:pt idx="2607">
                  <c:v>475763.40111268975</c:v>
                </c:pt>
                <c:pt idx="2608">
                  <c:v>475841.79569190321</c:v>
                </c:pt>
                <c:pt idx="2609">
                  <c:v>475920.19027111662</c:v>
                </c:pt>
                <c:pt idx="2610">
                  <c:v>475998.58485033002</c:v>
                </c:pt>
                <c:pt idx="2611">
                  <c:v>476076.97942954348</c:v>
                </c:pt>
                <c:pt idx="2612">
                  <c:v>476155.37400875689</c:v>
                </c:pt>
                <c:pt idx="2613">
                  <c:v>476233.76858797029</c:v>
                </c:pt>
                <c:pt idx="2614">
                  <c:v>476312.16316718375</c:v>
                </c:pt>
                <c:pt idx="2615">
                  <c:v>476390.5577463971</c:v>
                </c:pt>
                <c:pt idx="2616">
                  <c:v>476468.95232561056</c:v>
                </c:pt>
                <c:pt idx="2617">
                  <c:v>476547.34690482402</c:v>
                </c:pt>
                <c:pt idx="2618">
                  <c:v>476625.74148403737</c:v>
                </c:pt>
                <c:pt idx="2619">
                  <c:v>476704.13606325083</c:v>
                </c:pt>
                <c:pt idx="2620">
                  <c:v>476782.53064246423</c:v>
                </c:pt>
                <c:pt idx="2621">
                  <c:v>476860.92522167764</c:v>
                </c:pt>
                <c:pt idx="2622">
                  <c:v>476939.3198008911</c:v>
                </c:pt>
                <c:pt idx="2623">
                  <c:v>477017.7143801045</c:v>
                </c:pt>
                <c:pt idx="2624">
                  <c:v>477096.10895931791</c:v>
                </c:pt>
                <c:pt idx="2625">
                  <c:v>477174.50353853137</c:v>
                </c:pt>
                <c:pt idx="2626">
                  <c:v>477252.89811774477</c:v>
                </c:pt>
                <c:pt idx="2627">
                  <c:v>477331.29269695817</c:v>
                </c:pt>
                <c:pt idx="2628">
                  <c:v>477409.68727617164</c:v>
                </c:pt>
                <c:pt idx="2629">
                  <c:v>477488.08185538504</c:v>
                </c:pt>
                <c:pt idx="2630">
                  <c:v>477566.47643459844</c:v>
                </c:pt>
                <c:pt idx="2631">
                  <c:v>477644.87101381191</c:v>
                </c:pt>
                <c:pt idx="2632">
                  <c:v>477723.26559302531</c:v>
                </c:pt>
                <c:pt idx="2633">
                  <c:v>477801.66017223871</c:v>
                </c:pt>
                <c:pt idx="2634">
                  <c:v>477880.05475145217</c:v>
                </c:pt>
                <c:pt idx="2635">
                  <c:v>477958.44933066552</c:v>
                </c:pt>
                <c:pt idx="2636">
                  <c:v>478036.84390987898</c:v>
                </c:pt>
                <c:pt idx="2637">
                  <c:v>478115.23848909244</c:v>
                </c:pt>
                <c:pt idx="2638">
                  <c:v>478193.63306830579</c:v>
                </c:pt>
                <c:pt idx="2639">
                  <c:v>478272.02764751925</c:v>
                </c:pt>
                <c:pt idx="2640">
                  <c:v>478350.42222673271</c:v>
                </c:pt>
                <c:pt idx="2641">
                  <c:v>478428.81680594612</c:v>
                </c:pt>
                <c:pt idx="2642">
                  <c:v>478507.21138515952</c:v>
                </c:pt>
                <c:pt idx="2643">
                  <c:v>478585.60596437298</c:v>
                </c:pt>
                <c:pt idx="2644">
                  <c:v>478664.00054358639</c:v>
                </c:pt>
                <c:pt idx="2645">
                  <c:v>478742.39512279979</c:v>
                </c:pt>
                <c:pt idx="2646">
                  <c:v>478820.78970201325</c:v>
                </c:pt>
                <c:pt idx="2647">
                  <c:v>478899.1842812266</c:v>
                </c:pt>
                <c:pt idx="2648">
                  <c:v>478977.57886044006</c:v>
                </c:pt>
                <c:pt idx="2649">
                  <c:v>479055.97343965346</c:v>
                </c:pt>
                <c:pt idx="2650">
                  <c:v>479134.36801886687</c:v>
                </c:pt>
                <c:pt idx="2651">
                  <c:v>479212.76259808033</c:v>
                </c:pt>
                <c:pt idx="2652">
                  <c:v>479291.15717729373</c:v>
                </c:pt>
                <c:pt idx="2653">
                  <c:v>479369.55175650713</c:v>
                </c:pt>
                <c:pt idx="2654">
                  <c:v>479447.9463357206</c:v>
                </c:pt>
                <c:pt idx="2655">
                  <c:v>479526.34091493394</c:v>
                </c:pt>
                <c:pt idx="2656">
                  <c:v>479604.7354941474</c:v>
                </c:pt>
                <c:pt idx="2657">
                  <c:v>479683.13007336087</c:v>
                </c:pt>
                <c:pt idx="2658">
                  <c:v>479761.52465257433</c:v>
                </c:pt>
                <c:pt idx="2659">
                  <c:v>479839.91923178767</c:v>
                </c:pt>
                <c:pt idx="2660">
                  <c:v>479918.31381100114</c:v>
                </c:pt>
                <c:pt idx="2661">
                  <c:v>479996.70839021454</c:v>
                </c:pt>
                <c:pt idx="2662">
                  <c:v>480075.10296942794</c:v>
                </c:pt>
                <c:pt idx="2663">
                  <c:v>480153.4975486414</c:v>
                </c:pt>
                <c:pt idx="2664">
                  <c:v>480231.89212785481</c:v>
                </c:pt>
                <c:pt idx="2665">
                  <c:v>480310.28670706821</c:v>
                </c:pt>
                <c:pt idx="2666">
                  <c:v>480388.68128628167</c:v>
                </c:pt>
                <c:pt idx="2667">
                  <c:v>480467.07586549508</c:v>
                </c:pt>
                <c:pt idx="2668">
                  <c:v>480545.47044470848</c:v>
                </c:pt>
                <c:pt idx="2669">
                  <c:v>480623.86502392194</c:v>
                </c:pt>
                <c:pt idx="2670">
                  <c:v>480702.25960313535</c:v>
                </c:pt>
                <c:pt idx="2671">
                  <c:v>480780.65418234875</c:v>
                </c:pt>
                <c:pt idx="2672">
                  <c:v>480859.04876156215</c:v>
                </c:pt>
                <c:pt idx="2673">
                  <c:v>480937.44334077562</c:v>
                </c:pt>
                <c:pt idx="2674">
                  <c:v>481015.83791998902</c:v>
                </c:pt>
                <c:pt idx="2675">
                  <c:v>481094.23249920248</c:v>
                </c:pt>
                <c:pt idx="2676">
                  <c:v>481172.62707841583</c:v>
                </c:pt>
                <c:pt idx="2677">
                  <c:v>481251.02165762929</c:v>
                </c:pt>
                <c:pt idx="2678">
                  <c:v>481329.41623684275</c:v>
                </c:pt>
                <c:pt idx="2679">
                  <c:v>481407.8108160561</c:v>
                </c:pt>
                <c:pt idx="2680">
                  <c:v>481486.20539526956</c:v>
                </c:pt>
                <c:pt idx="2681">
                  <c:v>481564.59997448296</c:v>
                </c:pt>
                <c:pt idx="2682">
                  <c:v>481642.99455369636</c:v>
                </c:pt>
                <c:pt idx="2683">
                  <c:v>481721.38913290983</c:v>
                </c:pt>
                <c:pt idx="2684">
                  <c:v>481799.78371212323</c:v>
                </c:pt>
                <c:pt idx="2685">
                  <c:v>481878.17829133663</c:v>
                </c:pt>
                <c:pt idx="2686">
                  <c:v>481956.5728705501</c:v>
                </c:pt>
                <c:pt idx="2687">
                  <c:v>482034.9674497635</c:v>
                </c:pt>
                <c:pt idx="2688">
                  <c:v>482113.3620289769</c:v>
                </c:pt>
                <c:pt idx="2689">
                  <c:v>482191.75660819036</c:v>
                </c:pt>
                <c:pt idx="2690">
                  <c:v>482270.15118740377</c:v>
                </c:pt>
                <c:pt idx="2691">
                  <c:v>482348.54576661717</c:v>
                </c:pt>
                <c:pt idx="2692">
                  <c:v>482426.94034583063</c:v>
                </c:pt>
                <c:pt idx="2693">
                  <c:v>482505.33492504404</c:v>
                </c:pt>
                <c:pt idx="2694">
                  <c:v>482583.72950425744</c:v>
                </c:pt>
                <c:pt idx="2695">
                  <c:v>482662.1240834709</c:v>
                </c:pt>
                <c:pt idx="2696">
                  <c:v>482740.51866268425</c:v>
                </c:pt>
                <c:pt idx="2697">
                  <c:v>482818.91324189771</c:v>
                </c:pt>
                <c:pt idx="2698">
                  <c:v>482897.30782111117</c:v>
                </c:pt>
                <c:pt idx="2699">
                  <c:v>482975.70240032452</c:v>
                </c:pt>
                <c:pt idx="2700">
                  <c:v>483054.09697953798</c:v>
                </c:pt>
                <c:pt idx="2701">
                  <c:v>483132.49155875138</c:v>
                </c:pt>
                <c:pt idx="2702">
                  <c:v>483210.88613796479</c:v>
                </c:pt>
                <c:pt idx="2703">
                  <c:v>483289.28071717825</c:v>
                </c:pt>
                <c:pt idx="2704">
                  <c:v>483367.67529639165</c:v>
                </c:pt>
                <c:pt idx="2705">
                  <c:v>483446.06987560506</c:v>
                </c:pt>
                <c:pt idx="2706">
                  <c:v>483524.46445481852</c:v>
                </c:pt>
                <c:pt idx="2707">
                  <c:v>483602.85903403192</c:v>
                </c:pt>
                <c:pt idx="2708">
                  <c:v>483681.25361324532</c:v>
                </c:pt>
                <c:pt idx="2709">
                  <c:v>483759.64819245879</c:v>
                </c:pt>
                <c:pt idx="2710">
                  <c:v>483838.04277167219</c:v>
                </c:pt>
                <c:pt idx="2711">
                  <c:v>483916.43735088559</c:v>
                </c:pt>
                <c:pt idx="2712">
                  <c:v>483994.83193009906</c:v>
                </c:pt>
                <c:pt idx="2713">
                  <c:v>484073.22650931246</c:v>
                </c:pt>
                <c:pt idx="2714">
                  <c:v>484151.62108852586</c:v>
                </c:pt>
                <c:pt idx="2715">
                  <c:v>484230.01566773932</c:v>
                </c:pt>
                <c:pt idx="2716">
                  <c:v>484308.41024695267</c:v>
                </c:pt>
                <c:pt idx="2717">
                  <c:v>484386.80482616613</c:v>
                </c:pt>
                <c:pt idx="2718">
                  <c:v>484465.19940537959</c:v>
                </c:pt>
                <c:pt idx="2719">
                  <c:v>484543.59398459294</c:v>
                </c:pt>
                <c:pt idx="2720">
                  <c:v>484621.9885638064</c:v>
                </c:pt>
                <c:pt idx="2721">
                  <c:v>484700.3831430198</c:v>
                </c:pt>
                <c:pt idx="2722">
                  <c:v>484778.77772223321</c:v>
                </c:pt>
                <c:pt idx="2723">
                  <c:v>484857.17230144667</c:v>
                </c:pt>
                <c:pt idx="2724">
                  <c:v>484935.56688066013</c:v>
                </c:pt>
                <c:pt idx="2725">
                  <c:v>485013.96145987354</c:v>
                </c:pt>
                <c:pt idx="2726">
                  <c:v>485092.35603908694</c:v>
                </c:pt>
                <c:pt idx="2727">
                  <c:v>485170.7506183004</c:v>
                </c:pt>
                <c:pt idx="2728">
                  <c:v>485249.1451975138</c:v>
                </c:pt>
                <c:pt idx="2729">
                  <c:v>485327.53977672721</c:v>
                </c:pt>
                <c:pt idx="2730">
                  <c:v>485405.93435594061</c:v>
                </c:pt>
                <c:pt idx="2731">
                  <c:v>485484.32893515402</c:v>
                </c:pt>
                <c:pt idx="2732">
                  <c:v>485562.72351436748</c:v>
                </c:pt>
                <c:pt idx="2733">
                  <c:v>485641.11809358088</c:v>
                </c:pt>
                <c:pt idx="2734">
                  <c:v>485719.51267279428</c:v>
                </c:pt>
                <c:pt idx="2735">
                  <c:v>485797.90725200775</c:v>
                </c:pt>
                <c:pt idx="2736">
                  <c:v>485876.30183122109</c:v>
                </c:pt>
                <c:pt idx="2737">
                  <c:v>485954.69641043455</c:v>
                </c:pt>
                <c:pt idx="2738">
                  <c:v>486033.09098964802</c:v>
                </c:pt>
                <c:pt idx="2739">
                  <c:v>486111.48556886136</c:v>
                </c:pt>
                <c:pt idx="2740">
                  <c:v>486189.88014807482</c:v>
                </c:pt>
                <c:pt idx="2741">
                  <c:v>486268.27472728828</c:v>
                </c:pt>
                <c:pt idx="2742">
                  <c:v>486346.66930650169</c:v>
                </c:pt>
                <c:pt idx="2743">
                  <c:v>486425.06388571509</c:v>
                </c:pt>
                <c:pt idx="2744">
                  <c:v>486503.45846492855</c:v>
                </c:pt>
                <c:pt idx="2745">
                  <c:v>486581.85304414196</c:v>
                </c:pt>
                <c:pt idx="2746">
                  <c:v>486660.24762335536</c:v>
                </c:pt>
                <c:pt idx="2747">
                  <c:v>486738.64220256882</c:v>
                </c:pt>
                <c:pt idx="2748">
                  <c:v>486817.03678178223</c:v>
                </c:pt>
                <c:pt idx="2749">
                  <c:v>486895.43136099563</c:v>
                </c:pt>
                <c:pt idx="2750">
                  <c:v>486973.82594020909</c:v>
                </c:pt>
                <c:pt idx="2751">
                  <c:v>487052.2205194225</c:v>
                </c:pt>
                <c:pt idx="2752">
                  <c:v>487130.6150986359</c:v>
                </c:pt>
                <c:pt idx="2753">
                  <c:v>487209.00967784936</c:v>
                </c:pt>
                <c:pt idx="2754">
                  <c:v>487287.40425706276</c:v>
                </c:pt>
                <c:pt idx="2755">
                  <c:v>487365.79883627617</c:v>
                </c:pt>
                <c:pt idx="2756">
                  <c:v>487444.19341548951</c:v>
                </c:pt>
                <c:pt idx="2757">
                  <c:v>487522.58799470298</c:v>
                </c:pt>
                <c:pt idx="2758">
                  <c:v>487600.98257391644</c:v>
                </c:pt>
                <c:pt idx="2759">
                  <c:v>487679.3771531299</c:v>
                </c:pt>
                <c:pt idx="2760">
                  <c:v>487757.77173234324</c:v>
                </c:pt>
                <c:pt idx="2761">
                  <c:v>487836.16631155671</c:v>
                </c:pt>
                <c:pt idx="2762">
                  <c:v>487914.56089077017</c:v>
                </c:pt>
                <c:pt idx="2763">
                  <c:v>487992.95546998351</c:v>
                </c:pt>
                <c:pt idx="2764">
                  <c:v>488071.35004919698</c:v>
                </c:pt>
                <c:pt idx="2765">
                  <c:v>488149.74462841038</c:v>
                </c:pt>
                <c:pt idx="2766">
                  <c:v>488228.13920762378</c:v>
                </c:pt>
                <c:pt idx="2767">
                  <c:v>488306.53378683724</c:v>
                </c:pt>
                <c:pt idx="2768">
                  <c:v>488384.92836605065</c:v>
                </c:pt>
                <c:pt idx="2769">
                  <c:v>488463.32294526405</c:v>
                </c:pt>
                <c:pt idx="2770">
                  <c:v>488541.71752447751</c:v>
                </c:pt>
                <c:pt idx="2771">
                  <c:v>488620.11210369092</c:v>
                </c:pt>
                <c:pt idx="2772">
                  <c:v>488698.50668290432</c:v>
                </c:pt>
                <c:pt idx="2773">
                  <c:v>488776.90126211778</c:v>
                </c:pt>
                <c:pt idx="2774">
                  <c:v>488855.29584133119</c:v>
                </c:pt>
                <c:pt idx="2775">
                  <c:v>488933.69042054459</c:v>
                </c:pt>
                <c:pt idx="2776">
                  <c:v>489012.08499975805</c:v>
                </c:pt>
                <c:pt idx="2777">
                  <c:v>489090.47957897146</c:v>
                </c:pt>
                <c:pt idx="2778">
                  <c:v>489168.87415818486</c:v>
                </c:pt>
                <c:pt idx="2779">
                  <c:v>489247.26873739832</c:v>
                </c:pt>
                <c:pt idx="2780">
                  <c:v>489325.66331661167</c:v>
                </c:pt>
                <c:pt idx="2781">
                  <c:v>489404.05789582513</c:v>
                </c:pt>
                <c:pt idx="2782">
                  <c:v>489482.45247503859</c:v>
                </c:pt>
                <c:pt idx="2783">
                  <c:v>489560.84705425194</c:v>
                </c:pt>
                <c:pt idx="2784">
                  <c:v>489639.2416334654</c:v>
                </c:pt>
                <c:pt idx="2785">
                  <c:v>489717.6362126788</c:v>
                </c:pt>
                <c:pt idx="2786">
                  <c:v>489796.0307918922</c:v>
                </c:pt>
                <c:pt idx="2787">
                  <c:v>489874.42537110567</c:v>
                </c:pt>
                <c:pt idx="2788">
                  <c:v>489952.81995031907</c:v>
                </c:pt>
                <c:pt idx="2789">
                  <c:v>490031.21452953247</c:v>
                </c:pt>
                <c:pt idx="2790">
                  <c:v>490109.60910874594</c:v>
                </c:pt>
                <c:pt idx="2791">
                  <c:v>490188.00368795934</c:v>
                </c:pt>
                <c:pt idx="2792">
                  <c:v>490266.39826717274</c:v>
                </c:pt>
                <c:pt idx="2793">
                  <c:v>490344.7928463862</c:v>
                </c:pt>
                <c:pt idx="2794">
                  <c:v>490423.18742559961</c:v>
                </c:pt>
                <c:pt idx="2795">
                  <c:v>490501.58200481301</c:v>
                </c:pt>
                <c:pt idx="2796">
                  <c:v>490579.97658402647</c:v>
                </c:pt>
                <c:pt idx="2797">
                  <c:v>490658.37116323988</c:v>
                </c:pt>
                <c:pt idx="2798">
                  <c:v>490736.76574245328</c:v>
                </c:pt>
                <c:pt idx="2799">
                  <c:v>490815.16032166674</c:v>
                </c:pt>
                <c:pt idx="2800">
                  <c:v>490893.55490088009</c:v>
                </c:pt>
                <c:pt idx="2801">
                  <c:v>490971.94948009355</c:v>
                </c:pt>
                <c:pt idx="2802">
                  <c:v>491050.34405930701</c:v>
                </c:pt>
                <c:pt idx="2803">
                  <c:v>491128.73863852047</c:v>
                </c:pt>
                <c:pt idx="2804">
                  <c:v>491207.13321773382</c:v>
                </c:pt>
                <c:pt idx="2805">
                  <c:v>491285.52779694728</c:v>
                </c:pt>
                <c:pt idx="2806">
                  <c:v>491363.92237616063</c:v>
                </c:pt>
                <c:pt idx="2807">
                  <c:v>491442.31695537409</c:v>
                </c:pt>
                <c:pt idx="2808">
                  <c:v>491520.71153458749</c:v>
                </c:pt>
                <c:pt idx="2809">
                  <c:v>491599.10611380095</c:v>
                </c:pt>
                <c:pt idx="2810">
                  <c:v>491677.50069301436</c:v>
                </c:pt>
                <c:pt idx="2811">
                  <c:v>491755.89527222782</c:v>
                </c:pt>
                <c:pt idx="2812">
                  <c:v>491834.28985144116</c:v>
                </c:pt>
                <c:pt idx="2813">
                  <c:v>491912.68443065463</c:v>
                </c:pt>
                <c:pt idx="2814">
                  <c:v>491991.07900986803</c:v>
                </c:pt>
                <c:pt idx="2815">
                  <c:v>492069.47358908143</c:v>
                </c:pt>
                <c:pt idx="2816">
                  <c:v>492147.8681682949</c:v>
                </c:pt>
                <c:pt idx="2817">
                  <c:v>492226.2627475083</c:v>
                </c:pt>
                <c:pt idx="2818">
                  <c:v>492304.65732672176</c:v>
                </c:pt>
                <c:pt idx="2819">
                  <c:v>492383.05190593516</c:v>
                </c:pt>
                <c:pt idx="2820">
                  <c:v>492461.44648514863</c:v>
                </c:pt>
                <c:pt idx="2821">
                  <c:v>492539.84106436197</c:v>
                </c:pt>
                <c:pt idx="2822">
                  <c:v>492618.23564357543</c:v>
                </c:pt>
                <c:pt idx="2823">
                  <c:v>492696.63022278878</c:v>
                </c:pt>
                <c:pt idx="2824">
                  <c:v>492775.02480200224</c:v>
                </c:pt>
                <c:pt idx="2825">
                  <c:v>492853.41938121564</c:v>
                </c:pt>
                <c:pt idx="2826">
                  <c:v>492931.81396042911</c:v>
                </c:pt>
                <c:pt idx="2827">
                  <c:v>493010.20853964251</c:v>
                </c:pt>
                <c:pt idx="2828">
                  <c:v>493088.60311885597</c:v>
                </c:pt>
                <c:pt idx="2829">
                  <c:v>493166.99769806932</c:v>
                </c:pt>
                <c:pt idx="2830">
                  <c:v>493245.39227728278</c:v>
                </c:pt>
                <c:pt idx="2831">
                  <c:v>493323.78685649618</c:v>
                </c:pt>
                <c:pt idx="2832">
                  <c:v>493402.18143570964</c:v>
                </c:pt>
                <c:pt idx="2833">
                  <c:v>493480.57601492305</c:v>
                </c:pt>
                <c:pt idx="2834">
                  <c:v>493558.97059413651</c:v>
                </c:pt>
                <c:pt idx="2835">
                  <c:v>493637.36517334991</c:v>
                </c:pt>
                <c:pt idx="2836">
                  <c:v>493715.75975256332</c:v>
                </c:pt>
                <c:pt idx="2837">
                  <c:v>493794.15433177678</c:v>
                </c:pt>
                <c:pt idx="2838">
                  <c:v>493872.54891099012</c:v>
                </c:pt>
                <c:pt idx="2839">
                  <c:v>493950.94349020359</c:v>
                </c:pt>
                <c:pt idx="2840">
                  <c:v>494029.33806941693</c:v>
                </c:pt>
                <c:pt idx="2841">
                  <c:v>494107.73264863039</c:v>
                </c:pt>
                <c:pt idx="2842">
                  <c:v>494186.12722784386</c:v>
                </c:pt>
                <c:pt idx="2843">
                  <c:v>494264.52180705732</c:v>
                </c:pt>
                <c:pt idx="2844">
                  <c:v>494342.91638627066</c:v>
                </c:pt>
                <c:pt idx="2845">
                  <c:v>494421.31096548412</c:v>
                </c:pt>
                <c:pt idx="2846">
                  <c:v>494499.70554469747</c:v>
                </c:pt>
                <c:pt idx="2847">
                  <c:v>494578.10012391093</c:v>
                </c:pt>
                <c:pt idx="2848">
                  <c:v>494656.49470312434</c:v>
                </c:pt>
                <c:pt idx="2849">
                  <c:v>494734.8892823378</c:v>
                </c:pt>
                <c:pt idx="2850">
                  <c:v>494813.2838615512</c:v>
                </c:pt>
                <c:pt idx="2851">
                  <c:v>494891.67844076466</c:v>
                </c:pt>
                <c:pt idx="2852">
                  <c:v>494970.07301997807</c:v>
                </c:pt>
                <c:pt idx="2853">
                  <c:v>495048.46759919147</c:v>
                </c:pt>
                <c:pt idx="2854">
                  <c:v>495126.86217840493</c:v>
                </c:pt>
                <c:pt idx="2855">
                  <c:v>495205.25675761834</c:v>
                </c:pt>
                <c:pt idx="2856">
                  <c:v>495283.65133683174</c:v>
                </c:pt>
                <c:pt idx="2857">
                  <c:v>495362.0459160452</c:v>
                </c:pt>
                <c:pt idx="2858">
                  <c:v>495440.4404952586</c:v>
                </c:pt>
                <c:pt idx="2859">
                  <c:v>495518.83507447201</c:v>
                </c:pt>
                <c:pt idx="2860">
                  <c:v>495597.22965368547</c:v>
                </c:pt>
                <c:pt idx="2861">
                  <c:v>495675.62423289882</c:v>
                </c:pt>
                <c:pt idx="2862">
                  <c:v>495754.01881211228</c:v>
                </c:pt>
                <c:pt idx="2863">
                  <c:v>495832.41339132562</c:v>
                </c:pt>
                <c:pt idx="2864">
                  <c:v>495910.80797053908</c:v>
                </c:pt>
                <c:pt idx="2865">
                  <c:v>495989.20254975249</c:v>
                </c:pt>
                <c:pt idx="2866">
                  <c:v>496067.59712896595</c:v>
                </c:pt>
                <c:pt idx="2867">
                  <c:v>496145.99170817935</c:v>
                </c:pt>
                <c:pt idx="2868">
                  <c:v>496224.38628739282</c:v>
                </c:pt>
                <c:pt idx="2869">
                  <c:v>496302.78086660628</c:v>
                </c:pt>
                <c:pt idx="2870">
                  <c:v>496381.17544581962</c:v>
                </c:pt>
                <c:pt idx="2871">
                  <c:v>496459.57002503308</c:v>
                </c:pt>
                <c:pt idx="2872">
                  <c:v>496537.96460424649</c:v>
                </c:pt>
                <c:pt idx="2873">
                  <c:v>496616.35918345989</c:v>
                </c:pt>
                <c:pt idx="2874">
                  <c:v>496694.75376267335</c:v>
                </c:pt>
                <c:pt idx="2875">
                  <c:v>496773.14834188676</c:v>
                </c:pt>
                <c:pt idx="2876">
                  <c:v>496851.54292110016</c:v>
                </c:pt>
                <c:pt idx="2877">
                  <c:v>496929.93750031362</c:v>
                </c:pt>
                <c:pt idx="2878">
                  <c:v>497008.33207952703</c:v>
                </c:pt>
                <c:pt idx="2879">
                  <c:v>497086.72665874043</c:v>
                </c:pt>
                <c:pt idx="2880">
                  <c:v>497165.12123795389</c:v>
                </c:pt>
                <c:pt idx="2881">
                  <c:v>497243.51581716724</c:v>
                </c:pt>
                <c:pt idx="2882">
                  <c:v>497321.9103963807</c:v>
                </c:pt>
                <c:pt idx="2883">
                  <c:v>497400.30497559416</c:v>
                </c:pt>
                <c:pt idx="2884">
                  <c:v>497478.69955480751</c:v>
                </c:pt>
                <c:pt idx="2885">
                  <c:v>497557.09413402097</c:v>
                </c:pt>
                <c:pt idx="2886">
                  <c:v>497635.48871323443</c:v>
                </c:pt>
                <c:pt idx="2887">
                  <c:v>497713.88329244778</c:v>
                </c:pt>
                <c:pt idx="2888">
                  <c:v>497792.27787166124</c:v>
                </c:pt>
                <c:pt idx="2889">
                  <c:v>497870.67245087464</c:v>
                </c:pt>
                <c:pt idx="2890">
                  <c:v>497949.0670300881</c:v>
                </c:pt>
                <c:pt idx="2891">
                  <c:v>498027.46160930151</c:v>
                </c:pt>
                <c:pt idx="2892">
                  <c:v>498105.85618851497</c:v>
                </c:pt>
                <c:pt idx="2893">
                  <c:v>498184.25076772831</c:v>
                </c:pt>
                <c:pt idx="2894">
                  <c:v>498262.64534694178</c:v>
                </c:pt>
                <c:pt idx="2895">
                  <c:v>498341.03992615518</c:v>
                </c:pt>
                <c:pt idx="2896">
                  <c:v>498419.43450536858</c:v>
                </c:pt>
                <c:pt idx="2897">
                  <c:v>498497.82908458204</c:v>
                </c:pt>
                <c:pt idx="2898">
                  <c:v>498576.22366379545</c:v>
                </c:pt>
                <c:pt idx="2899">
                  <c:v>498654.61824300885</c:v>
                </c:pt>
                <c:pt idx="2900">
                  <c:v>498733.01282222231</c:v>
                </c:pt>
                <c:pt idx="2901">
                  <c:v>498811.40740143566</c:v>
                </c:pt>
                <c:pt idx="2902">
                  <c:v>498889.80198064912</c:v>
                </c:pt>
                <c:pt idx="2903">
                  <c:v>498968.19655986258</c:v>
                </c:pt>
                <c:pt idx="2904">
                  <c:v>499046.59113907593</c:v>
                </c:pt>
                <c:pt idx="2905">
                  <c:v>499124.98571828939</c:v>
                </c:pt>
                <c:pt idx="2906">
                  <c:v>499203.38029750279</c:v>
                </c:pt>
                <c:pt idx="2907">
                  <c:v>499281.77487671626</c:v>
                </c:pt>
                <c:pt idx="2908">
                  <c:v>499360.16945592966</c:v>
                </c:pt>
                <c:pt idx="2909">
                  <c:v>499438.56403514312</c:v>
                </c:pt>
                <c:pt idx="2910">
                  <c:v>499516.95861435647</c:v>
                </c:pt>
                <c:pt idx="2911">
                  <c:v>499595.35319356993</c:v>
                </c:pt>
                <c:pt idx="2912">
                  <c:v>499673.74777278333</c:v>
                </c:pt>
                <c:pt idx="2913">
                  <c:v>499752.14235199679</c:v>
                </c:pt>
                <c:pt idx="2914">
                  <c:v>499830.5369312102</c:v>
                </c:pt>
                <c:pt idx="2915">
                  <c:v>499908.93151042366</c:v>
                </c:pt>
                <c:pt idx="2916">
                  <c:v>499987.326089637</c:v>
                </c:pt>
                <c:pt idx="2917">
                  <c:v>500065.72066885047</c:v>
                </c:pt>
                <c:pt idx="2918">
                  <c:v>500144.11524806387</c:v>
                </c:pt>
                <c:pt idx="2919">
                  <c:v>500222.50982727733</c:v>
                </c:pt>
                <c:pt idx="2920">
                  <c:v>500300.90440649074</c:v>
                </c:pt>
                <c:pt idx="2921">
                  <c:v>500379.29898570408</c:v>
                </c:pt>
                <c:pt idx="2922">
                  <c:v>500457.69356491754</c:v>
                </c:pt>
                <c:pt idx="2923">
                  <c:v>500536.088144131</c:v>
                </c:pt>
                <c:pt idx="2924">
                  <c:v>500614.48272334447</c:v>
                </c:pt>
                <c:pt idx="2925">
                  <c:v>500692.87730255781</c:v>
                </c:pt>
                <c:pt idx="2926">
                  <c:v>500771.27188177127</c:v>
                </c:pt>
                <c:pt idx="2927">
                  <c:v>500849.66646098462</c:v>
                </c:pt>
                <c:pt idx="2928">
                  <c:v>500928.06104019808</c:v>
                </c:pt>
                <c:pt idx="2929">
                  <c:v>501006.45561941148</c:v>
                </c:pt>
                <c:pt idx="2930">
                  <c:v>501084.85019862495</c:v>
                </c:pt>
                <c:pt idx="2931">
                  <c:v>501163.24477783835</c:v>
                </c:pt>
                <c:pt idx="2932">
                  <c:v>501241.63935705181</c:v>
                </c:pt>
                <c:pt idx="2933">
                  <c:v>501320.03393626516</c:v>
                </c:pt>
                <c:pt idx="2934">
                  <c:v>501398.42851547862</c:v>
                </c:pt>
                <c:pt idx="2935">
                  <c:v>501476.82309469202</c:v>
                </c:pt>
                <c:pt idx="2936">
                  <c:v>501555.21767390548</c:v>
                </c:pt>
                <c:pt idx="2937">
                  <c:v>501633.61225311889</c:v>
                </c:pt>
                <c:pt idx="2938">
                  <c:v>501712.00683233235</c:v>
                </c:pt>
                <c:pt idx="2939">
                  <c:v>501790.40141154575</c:v>
                </c:pt>
                <c:pt idx="2940">
                  <c:v>501868.79599075916</c:v>
                </c:pt>
                <c:pt idx="2941">
                  <c:v>501947.19056997262</c:v>
                </c:pt>
                <c:pt idx="2942">
                  <c:v>502025.58514918596</c:v>
                </c:pt>
                <c:pt idx="2943">
                  <c:v>502103.97972839943</c:v>
                </c:pt>
                <c:pt idx="2944">
                  <c:v>502182.37430761289</c:v>
                </c:pt>
                <c:pt idx="2945">
                  <c:v>502260.76888682623</c:v>
                </c:pt>
                <c:pt idx="2946">
                  <c:v>502339.16346603964</c:v>
                </c:pt>
                <c:pt idx="2947">
                  <c:v>502417.5580452531</c:v>
                </c:pt>
                <c:pt idx="2948">
                  <c:v>502495.9526244665</c:v>
                </c:pt>
                <c:pt idx="2949">
                  <c:v>502574.34720367996</c:v>
                </c:pt>
                <c:pt idx="2950">
                  <c:v>502652.74178289331</c:v>
                </c:pt>
                <c:pt idx="2951">
                  <c:v>502731.13636210677</c:v>
                </c:pt>
                <c:pt idx="2952">
                  <c:v>502809.53094132018</c:v>
                </c:pt>
                <c:pt idx="2953">
                  <c:v>502887.92552053364</c:v>
                </c:pt>
                <c:pt idx="2954">
                  <c:v>502966.32009974704</c:v>
                </c:pt>
                <c:pt idx="2955">
                  <c:v>503044.7146789605</c:v>
                </c:pt>
                <c:pt idx="2956">
                  <c:v>503123.10925817391</c:v>
                </c:pt>
                <c:pt idx="2957">
                  <c:v>503201.50383738731</c:v>
                </c:pt>
                <c:pt idx="2958">
                  <c:v>503279.89841660077</c:v>
                </c:pt>
                <c:pt idx="2959">
                  <c:v>503358.29299581418</c:v>
                </c:pt>
                <c:pt idx="2960">
                  <c:v>503436.68757502758</c:v>
                </c:pt>
                <c:pt idx="2961">
                  <c:v>503515.08215424104</c:v>
                </c:pt>
                <c:pt idx="2962">
                  <c:v>503593.47673345439</c:v>
                </c:pt>
                <c:pt idx="2963">
                  <c:v>503671.87131266785</c:v>
                </c:pt>
                <c:pt idx="2964">
                  <c:v>503750.26589188131</c:v>
                </c:pt>
                <c:pt idx="2965">
                  <c:v>503828.66047109466</c:v>
                </c:pt>
                <c:pt idx="2966">
                  <c:v>503907.05505030812</c:v>
                </c:pt>
                <c:pt idx="2967">
                  <c:v>503985.44962952158</c:v>
                </c:pt>
                <c:pt idx="2968">
                  <c:v>504063.84420873492</c:v>
                </c:pt>
                <c:pt idx="2969">
                  <c:v>504142.23878794839</c:v>
                </c:pt>
                <c:pt idx="2970">
                  <c:v>504220.63336716179</c:v>
                </c:pt>
                <c:pt idx="2971">
                  <c:v>504299.02794637525</c:v>
                </c:pt>
                <c:pt idx="2972">
                  <c:v>504377.42252558866</c:v>
                </c:pt>
                <c:pt idx="2973">
                  <c:v>504455.81710480212</c:v>
                </c:pt>
                <c:pt idx="2974">
                  <c:v>504534.21168401546</c:v>
                </c:pt>
                <c:pt idx="2975">
                  <c:v>504612.60626322892</c:v>
                </c:pt>
                <c:pt idx="2976">
                  <c:v>504691.00084244233</c:v>
                </c:pt>
                <c:pt idx="2977">
                  <c:v>504769.39542165579</c:v>
                </c:pt>
                <c:pt idx="2978">
                  <c:v>504847.79000086919</c:v>
                </c:pt>
                <c:pt idx="2979">
                  <c:v>504926.1845800826</c:v>
                </c:pt>
                <c:pt idx="2980">
                  <c:v>505004.579159296</c:v>
                </c:pt>
                <c:pt idx="2981">
                  <c:v>505082.97373850946</c:v>
                </c:pt>
                <c:pt idx="2982">
                  <c:v>505161.36831772287</c:v>
                </c:pt>
                <c:pt idx="2983">
                  <c:v>505239.76289693627</c:v>
                </c:pt>
                <c:pt idx="2984">
                  <c:v>505318.15747614973</c:v>
                </c:pt>
                <c:pt idx="2985">
                  <c:v>505396.55205536308</c:v>
                </c:pt>
                <c:pt idx="2986">
                  <c:v>505474.94663457654</c:v>
                </c:pt>
                <c:pt idx="2987">
                  <c:v>505553.34121379</c:v>
                </c:pt>
                <c:pt idx="2988">
                  <c:v>505631.73579300335</c:v>
                </c:pt>
                <c:pt idx="2989">
                  <c:v>505710.13037221681</c:v>
                </c:pt>
                <c:pt idx="2990">
                  <c:v>505788.52495143027</c:v>
                </c:pt>
                <c:pt idx="2991">
                  <c:v>505866.91953064362</c:v>
                </c:pt>
                <c:pt idx="2992">
                  <c:v>505945.31410985708</c:v>
                </c:pt>
                <c:pt idx="2993">
                  <c:v>506023.70868907048</c:v>
                </c:pt>
                <c:pt idx="2994">
                  <c:v>506102.10326828394</c:v>
                </c:pt>
                <c:pt idx="2995">
                  <c:v>506180.49784749735</c:v>
                </c:pt>
                <c:pt idx="2996">
                  <c:v>506258.89242671081</c:v>
                </c:pt>
                <c:pt idx="2997">
                  <c:v>506337.28700592415</c:v>
                </c:pt>
                <c:pt idx="2998">
                  <c:v>506415.68158513762</c:v>
                </c:pt>
                <c:pt idx="2999">
                  <c:v>506494.07616435102</c:v>
                </c:pt>
                <c:pt idx="3000">
                  <c:v>506572.47074356448</c:v>
                </c:pt>
                <c:pt idx="3001">
                  <c:v>506650.86532277789</c:v>
                </c:pt>
                <c:pt idx="3002">
                  <c:v>506729.25990199135</c:v>
                </c:pt>
                <c:pt idx="3003">
                  <c:v>506807.65448120469</c:v>
                </c:pt>
                <c:pt idx="3004">
                  <c:v>506886.04906041815</c:v>
                </c:pt>
                <c:pt idx="3005">
                  <c:v>506964.4436396315</c:v>
                </c:pt>
                <c:pt idx="3006">
                  <c:v>507042.83821884496</c:v>
                </c:pt>
                <c:pt idx="3007">
                  <c:v>507121.23279805842</c:v>
                </c:pt>
                <c:pt idx="3008">
                  <c:v>507199.62737727177</c:v>
                </c:pt>
                <c:pt idx="3009">
                  <c:v>507278.02195648523</c:v>
                </c:pt>
                <c:pt idx="3010">
                  <c:v>507356.41653569863</c:v>
                </c:pt>
                <c:pt idx="3011">
                  <c:v>507434.8111149121</c:v>
                </c:pt>
                <c:pt idx="3012">
                  <c:v>507513.2056941255</c:v>
                </c:pt>
                <c:pt idx="3013">
                  <c:v>507591.60027333896</c:v>
                </c:pt>
                <c:pt idx="3014">
                  <c:v>507669.99485255231</c:v>
                </c:pt>
                <c:pt idx="3015">
                  <c:v>507748.38943176577</c:v>
                </c:pt>
                <c:pt idx="3016">
                  <c:v>507826.78401097917</c:v>
                </c:pt>
                <c:pt idx="3017">
                  <c:v>507905.17859019263</c:v>
                </c:pt>
                <c:pt idx="3018">
                  <c:v>507983.57316940604</c:v>
                </c:pt>
                <c:pt idx="3019">
                  <c:v>508061.9677486195</c:v>
                </c:pt>
                <c:pt idx="3020">
                  <c:v>508140.36232783285</c:v>
                </c:pt>
                <c:pt idx="3021">
                  <c:v>508218.75690704631</c:v>
                </c:pt>
                <c:pt idx="3022">
                  <c:v>508297.15148625971</c:v>
                </c:pt>
                <c:pt idx="3023">
                  <c:v>508375.54606547317</c:v>
                </c:pt>
                <c:pt idx="3024">
                  <c:v>508453.94064468658</c:v>
                </c:pt>
                <c:pt idx="3025">
                  <c:v>508532.33522390004</c:v>
                </c:pt>
                <c:pt idx="3026">
                  <c:v>508610.72980311338</c:v>
                </c:pt>
                <c:pt idx="3027">
                  <c:v>508689.12438232685</c:v>
                </c:pt>
                <c:pt idx="3028">
                  <c:v>508767.51896154031</c:v>
                </c:pt>
                <c:pt idx="3029">
                  <c:v>508845.91354075365</c:v>
                </c:pt>
                <c:pt idx="3030">
                  <c:v>508924.30811996711</c:v>
                </c:pt>
                <c:pt idx="3031">
                  <c:v>509002.70269918046</c:v>
                </c:pt>
                <c:pt idx="3032">
                  <c:v>509081.09727839392</c:v>
                </c:pt>
                <c:pt idx="3033">
                  <c:v>509159.49185760733</c:v>
                </c:pt>
                <c:pt idx="3034">
                  <c:v>509237.88643682079</c:v>
                </c:pt>
                <c:pt idx="3035">
                  <c:v>509316.28101603419</c:v>
                </c:pt>
                <c:pt idx="3036">
                  <c:v>509394.67559524765</c:v>
                </c:pt>
                <c:pt idx="3037">
                  <c:v>509473.070174461</c:v>
                </c:pt>
                <c:pt idx="3038">
                  <c:v>509551.46475367446</c:v>
                </c:pt>
                <c:pt idx="3039">
                  <c:v>509629.85933288786</c:v>
                </c:pt>
                <c:pt idx="3040">
                  <c:v>509708.25391210133</c:v>
                </c:pt>
                <c:pt idx="3041">
                  <c:v>509786.64849131473</c:v>
                </c:pt>
                <c:pt idx="3042">
                  <c:v>509865.04307052819</c:v>
                </c:pt>
                <c:pt idx="3043">
                  <c:v>509943.43764974159</c:v>
                </c:pt>
                <c:pt idx="3044">
                  <c:v>510021.832228955</c:v>
                </c:pt>
                <c:pt idx="3045">
                  <c:v>510100.22680816846</c:v>
                </c:pt>
                <c:pt idx="3046">
                  <c:v>510178.62138738181</c:v>
                </c:pt>
                <c:pt idx="3047">
                  <c:v>510257.01596659527</c:v>
                </c:pt>
                <c:pt idx="3048">
                  <c:v>510335.41054580873</c:v>
                </c:pt>
                <c:pt idx="3049">
                  <c:v>510413.80512502207</c:v>
                </c:pt>
                <c:pt idx="3050">
                  <c:v>510492.19970423554</c:v>
                </c:pt>
                <c:pt idx="3051">
                  <c:v>510570.59428344894</c:v>
                </c:pt>
                <c:pt idx="3052">
                  <c:v>510648.98886266234</c:v>
                </c:pt>
                <c:pt idx="3053">
                  <c:v>510727.38344187581</c:v>
                </c:pt>
                <c:pt idx="3054">
                  <c:v>510805.77802108915</c:v>
                </c:pt>
                <c:pt idx="3055">
                  <c:v>510884.17260030261</c:v>
                </c:pt>
                <c:pt idx="3056">
                  <c:v>510962.56717951602</c:v>
                </c:pt>
                <c:pt idx="3057">
                  <c:v>511040.96175872948</c:v>
                </c:pt>
                <c:pt idx="3058">
                  <c:v>511119.35633794294</c:v>
                </c:pt>
                <c:pt idx="3059">
                  <c:v>511197.75091715634</c:v>
                </c:pt>
                <c:pt idx="3060">
                  <c:v>511276.14549636981</c:v>
                </c:pt>
                <c:pt idx="3061">
                  <c:v>511354.54007558315</c:v>
                </c:pt>
                <c:pt idx="3062">
                  <c:v>511432.93465479661</c:v>
                </c:pt>
                <c:pt idx="3063">
                  <c:v>511511.32923401002</c:v>
                </c:pt>
                <c:pt idx="3064">
                  <c:v>511589.72381322342</c:v>
                </c:pt>
                <c:pt idx="3065">
                  <c:v>511668.11839243688</c:v>
                </c:pt>
                <c:pt idx="3066">
                  <c:v>511746.51297165023</c:v>
                </c:pt>
                <c:pt idx="3067">
                  <c:v>511824.90755086369</c:v>
                </c:pt>
                <c:pt idx="3068">
                  <c:v>511903.30213007715</c:v>
                </c:pt>
                <c:pt idx="3069">
                  <c:v>511981.6967092905</c:v>
                </c:pt>
                <c:pt idx="3070">
                  <c:v>512060.09128850396</c:v>
                </c:pt>
                <c:pt idx="3071">
                  <c:v>512138.48586771736</c:v>
                </c:pt>
                <c:pt idx="3072">
                  <c:v>512216.88044693077</c:v>
                </c:pt>
                <c:pt idx="3073">
                  <c:v>512295.27502614423</c:v>
                </c:pt>
                <c:pt idx="3074">
                  <c:v>512373.66960535763</c:v>
                </c:pt>
                <c:pt idx="3075">
                  <c:v>512452.06418457109</c:v>
                </c:pt>
                <c:pt idx="3076">
                  <c:v>512530.4587637845</c:v>
                </c:pt>
                <c:pt idx="3077">
                  <c:v>512608.85334299796</c:v>
                </c:pt>
                <c:pt idx="3078">
                  <c:v>512687.2479222113</c:v>
                </c:pt>
                <c:pt idx="3079">
                  <c:v>512765.64250142477</c:v>
                </c:pt>
                <c:pt idx="3080">
                  <c:v>512844.03708063817</c:v>
                </c:pt>
                <c:pt idx="3081">
                  <c:v>512922.43165985163</c:v>
                </c:pt>
                <c:pt idx="3082">
                  <c:v>513000.82623906503</c:v>
                </c:pt>
                <c:pt idx="3083">
                  <c:v>513079.2208182785</c:v>
                </c:pt>
                <c:pt idx="3084">
                  <c:v>513157.61539749184</c:v>
                </c:pt>
                <c:pt idx="3085">
                  <c:v>513236.0099767053</c:v>
                </c:pt>
                <c:pt idx="3086">
                  <c:v>513314.40455591865</c:v>
                </c:pt>
                <c:pt idx="3087">
                  <c:v>513392.79913513211</c:v>
                </c:pt>
                <c:pt idx="3088">
                  <c:v>513471.19371434557</c:v>
                </c:pt>
                <c:pt idx="3089">
                  <c:v>513549.58829355892</c:v>
                </c:pt>
                <c:pt idx="3090">
                  <c:v>513627.98287277238</c:v>
                </c:pt>
                <c:pt idx="3091">
                  <c:v>513706.37745198578</c:v>
                </c:pt>
                <c:pt idx="3092">
                  <c:v>513784.77203119925</c:v>
                </c:pt>
                <c:pt idx="3093">
                  <c:v>513863.16661041265</c:v>
                </c:pt>
                <c:pt idx="3094">
                  <c:v>513941.56118962611</c:v>
                </c:pt>
                <c:pt idx="3095">
                  <c:v>514019.95576883946</c:v>
                </c:pt>
                <c:pt idx="3096">
                  <c:v>514098.35034805292</c:v>
                </c:pt>
                <c:pt idx="3097">
                  <c:v>514176.74492726632</c:v>
                </c:pt>
                <c:pt idx="3098">
                  <c:v>514255.13950647978</c:v>
                </c:pt>
                <c:pt idx="3099">
                  <c:v>514333.53408569319</c:v>
                </c:pt>
                <c:pt idx="3100">
                  <c:v>514411.92866490665</c:v>
                </c:pt>
                <c:pt idx="3101">
                  <c:v>514490.32324411999</c:v>
                </c:pt>
                <c:pt idx="3102">
                  <c:v>514568.71782333346</c:v>
                </c:pt>
                <c:pt idx="3103">
                  <c:v>514647.11240254686</c:v>
                </c:pt>
                <c:pt idx="3104">
                  <c:v>514725.50698176032</c:v>
                </c:pt>
                <c:pt idx="3105">
                  <c:v>514803.90156097373</c:v>
                </c:pt>
                <c:pt idx="3106">
                  <c:v>514882.29614018719</c:v>
                </c:pt>
                <c:pt idx="3107">
                  <c:v>514960.69071940053</c:v>
                </c:pt>
                <c:pt idx="3108">
                  <c:v>515039.08529861399</c:v>
                </c:pt>
                <c:pt idx="3109">
                  <c:v>515117.47987782746</c:v>
                </c:pt>
                <c:pt idx="3110">
                  <c:v>515195.8744570408</c:v>
                </c:pt>
                <c:pt idx="3111">
                  <c:v>515274.26903625426</c:v>
                </c:pt>
                <c:pt idx="3112">
                  <c:v>515352.66361546761</c:v>
                </c:pt>
                <c:pt idx="3113">
                  <c:v>515431.05819468107</c:v>
                </c:pt>
                <c:pt idx="3114">
                  <c:v>515509.45277389447</c:v>
                </c:pt>
                <c:pt idx="3115">
                  <c:v>515587.84735310794</c:v>
                </c:pt>
                <c:pt idx="3116">
                  <c:v>515666.24193232134</c:v>
                </c:pt>
                <c:pt idx="3117">
                  <c:v>515744.6365115348</c:v>
                </c:pt>
                <c:pt idx="3118">
                  <c:v>515823.03109074815</c:v>
                </c:pt>
                <c:pt idx="3119">
                  <c:v>515901.42566996161</c:v>
                </c:pt>
                <c:pt idx="3120">
                  <c:v>515979.82024917501</c:v>
                </c:pt>
                <c:pt idx="3121">
                  <c:v>516058.21482838847</c:v>
                </c:pt>
                <c:pt idx="3122">
                  <c:v>516136.60940760188</c:v>
                </c:pt>
                <c:pt idx="3123">
                  <c:v>516215.00398681534</c:v>
                </c:pt>
                <c:pt idx="3124">
                  <c:v>516293.39856602869</c:v>
                </c:pt>
                <c:pt idx="3125">
                  <c:v>516371.79314524215</c:v>
                </c:pt>
                <c:pt idx="3126">
                  <c:v>516450.18772445561</c:v>
                </c:pt>
                <c:pt idx="3127">
                  <c:v>516528.58230366895</c:v>
                </c:pt>
                <c:pt idx="3128">
                  <c:v>516606.97688288242</c:v>
                </c:pt>
                <c:pt idx="3129">
                  <c:v>516685.37146209588</c:v>
                </c:pt>
                <c:pt idx="3130">
                  <c:v>516763.76604130922</c:v>
                </c:pt>
                <c:pt idx="3131">
                  <c:v>516842.16062052269</c:v>
                </c:pt>
                <c:pt idx="3132">
                  <c:v>516920.55519973609</c:v>
                </c:pt>
                <c:pt idx="3133">
                  <c:v>516998.94977894949</c:v>
                </c:pt>
                <c:pt idx="3134">
                  <c:v>517077.34435816295</c:v>
                </c:pt>
                <c:pt idx="3135">
                  <c:v>517155.73893737636</c:v>
                </c:pt>
                <c:pt idx="3136">
                  <c:v>517234.13351658976</c:v>
                </c:pt>
                <c:pt idx="3137">
                  <c:v>517312.52809580317</c:v>
                </c:pt>
                <c:pt idx="3138">
                  <c:v>517390.92267501663</c:v>
                </c:pt>
                <c:pt idx="3139">
                  <c:v>517469.31725423003</c:v>
                </c:pt>
                <c:pt idx="3140">
                  <c:v>517547.71183344349</c:v>
                </c:pt>
                <c:pt idx="3141">
                  <c:v>517626.10641265684</c:v>
                </c:pt>
                <c:pt idx="3142">
                  <c:v>517704.5009918703</c:v>
                </c:pt>
                <c:pt idx="3143">
                  <c:v>517782.89557108376</c:v>
                </c:pt>
                <c:pt idx="3144">
                  <c:v>517861.29015029717</c:v>
                </c:pt>
                <c:pt idx="3145">
                  <c:v>517939.68472951057</c:v>
                </c:pt>
                <c:pt idx="3146">
                  <c:v>518018.07930872403</c:v>
                </c:pt>
                <c:pt idx="3147">
                  <c:v>518096.47388793738</c:v>
                </c:pt>
                <c:pt idx="3148">
                  <c:v>518174.86846715084</c:v>
                </c:pt>
                <c:pt idx="3149">
                  <c:v>518253.2630463643</c:v>
                </c:pt>
                <c:pt idx="3150">
                  <c:v>518331.65762557765</c:v>
                </c:pt>
                <c:pt idx="3151">
                  <c:v>518410.05220479111</c:v>
                </c:pt>
                <c:pt idx="3152">
                  <c:v>518488.44678400451</c:v>
                </c:pt>
                <c:pt idx="3153">
                  <c:v>518566.84136321791</c:v>
                </c:pt>
                <c:pt idx="3154">
                  <c:v>518645.23594243138</c:v>
                </c:pt>
                <c:pt idx="3155">
                  <c:v>518723.63052164478</c:v>
                </c:pt>
                <c:pt idx="3156">
                  <c:v>518802.02510085818</c:v>
                </c:pt>
                <c:pt idx="3157">
                  <c:v>518880.41968007165</c:v>
                </c:pt>
                <c:pt idx="3158">
                  <c:v>518958.81425928505</c:v>
                </c:pt>
                <c:pt idx="3159">
                  <c:v>519037.20883849845</c:v>
                </c:pt>
                <c:pt idx="3160">
                  <c:v>519115.60341771191</c:v>
                </c:pt>
                <c:pt idx="3161">
                  <c:v>519193.99799692532</c:v>
                </c:pt>
                <c:pt idx="3162">
                  <c:v>519272.39257613878</c:v>
                </c:pt>
                <c:pt idx="3163">
                  <c:v>519350.78715535218</c:v>
                </c:pt>
                <c:pt idx="3164">
                  <c:v>519429.18173456565</c:v>
                </c:pt>
                <c:pt idx="3165">
                  <c:v>519507.57631377899</c:v>
                </c:pt>
                <c:pt idx="3166">
                  <c:v>519585.97089299245</c:v>
                </c:pt>
                <c:pt idx="3167">
                  <c:v>519664.3654722058</c:v>
                </c:pt>
                <c:pt idx="3168">
                  <c:v>519742.76005141926</c:v>
                </c:pt>
                <c:pt idx="3169">
                  <c:v>519821.15463063272</c:v>
                </c:pt>
                <c:pt idx="3170">
                  <c:v>519899.54920984607</c:v>
                </c:pt>
                <c:pt idx="3171">
                  <c:v>519977.94378905953</c:v>
                </c:pt>
                <c:pt idx="3172">
                  <c:v>520056.33836827299</c:v>
                </c:pt>
                <c:pt idx="3173">
                  <c:v>520134.73294748634</c:v>
                </c:pt>
                <c:pt idx="3174">
                  <c:v>520213.1275266998</c:v>
                </c:pt>
                <c:pt idx="3175">
                  <c:v>520291.5221059132</c:v>
                </c:pt>
                <c:pt idx="3176">
                  <c:v>520369.91668512661</c:v>
                </c:pt>
                <c:pt idx="3177">
                  <c:v>520448.31126434007</c:v>
                </c:pt>
                <c:pt idx="3178">
                  <c:v>520526.70584355347</c:v>
                </c:pt>
                <c:pt idx="3179">
                  <c:v>520605.10042276693</c:v>
                </c:pt>
                <c:pt idx="3180">
                  <c:v>520683.49500198034</c:v>
                </c:pt>
                <c:pt idx="3181">
                  <c:v>520761.8895811938</c:v>
                </c:pt>
                <c:pt idx="3182">
                  <c:v>520840.28416040714</c:v>
                </c:pt>
                <c:pt idx="3183">
                  <c:v>520918.67873962061</c:v>
                </c:pt>
                <c:pt idx="3184">
                  <c:v>520997.07331883401</c:v>
                </c:pt>
                <c:pt idx="3185">
                  <c:v>521075.46789804747</c:v>
                </c:pt>
                <c:pt idx="3186">
                  <c:v>521153.86247726087</c:v>
                </c:pt>
                <c:pt idx="3187">
                  <c:v>521232.25705647434</c:v>
                </c:pt>
                <c:pt idx="3188">
                  <c:v>521310.65163568768</c:v>
                </c:pt>
                <c:pt idx="3189">
                  <c:v>521389.04621490114</c:v>
                </c:pt>
                <c:pt idx="3190">
                  <c:v>521467.44079411449</c:v>
                </c:pt>
                <c:pt idx="3191">
                  <c:v>521545.83537332795</c:v>
                </c:pt>
                <c:pt idx="3192">
                  <c:v>521624.22995254141</c:v>
                </c:pt>
                <c:pt idx="3193">
                  <c:v>521702.62453175487</c:v>
                </c:pt>
                <c:pt idx="3194">
                  <c:v>521781.01911096822</c:v>
                </c:pt>
                <c:pt idx="3195">
                  <c:v>521859.41369018162</c:v>
                </c:pt>
                <c:pt idx="3196">
                  <c:v>521937.80826939509</c:v>
                </c:pt>
                <c:pt idx="3197">
                  <c:v>522016.20284860849</c:v>
                </c:pt>
                <c:pt idx="3198">
                  <c:v>522094.59742782195</c:v>
                </c:pt>
                <c:pt idx="3199">
                  <c:v>522172.9920070353</c:v>
                </c:pt>
                <c:pt idx="3200">
                  <c:v>522251.38658624876</c:v>
                </c:pt>
                <c:pt idx="3201">
                  <c:v>522329.78116546216</c:v>
                </c:pt>
                <c:pt idx="3202">
                  <c:v>522408.17574467562</c:v>
                </c:pt>
                <c:pt idx="3203">
                  <c:v>522486.57032388903</c:v>
                </c:pt>
                <c:pt idx="3204">
                  <c:v>522564.96490310249</c:v>
                </c:pt>
                <c:pt idx="3205">
                  <c:v>522643.35948231583</c:v>
                </c:pt>
                <c:pt idx="3206">
                  <c:v>522721.7540615293</c:v>
                </c:pt>
                <c:pt idx="3207">
                  <c:v>522800.1486407427</c:v>
                </c:pt>
                <c:pt idx="3208">
                  <c:v>522878.54321995616</c:v>
                </c:pt>
                <c:pt idx="3209">
                  <c:v>522956.93779916957</c:v>
                </c:pt>
                <c:pt idx="3210">
                  <c:v>523035.33237838303</c:v>
                </c:pt>
                <c:pt idx="3211">
                  <c:v>523113.72695759637</c:v>
                </c:pt>
                <c:pt idx="3212">
                  <c:v>523192.12153680983</c:v>
                </c:pt>
                <c:pt idx="3213">
                  <c:v>523270.5161160233</c:v>
                </c:pt>
                <c:pt idx="3214">
                  <c:v>523348.91069523664</c:v>
                </c:pt>
                <c:pt idx="3215">
                  <c:v>523427.3052744501</c:v>
                </c:pt>
                <c:pt idx="3216">
                  <c:v>523505.69985366351</c:v>
                </c:pt>
                <c:pt idx="3217">
                  <c:v>523584.09443287691</c:v>
                </c:pt>
                <c:pt idx="3218">
                  <c:v>523662.48901209037</c:v>
                </c:pt>
                <c:pt idx="3219">
                  <c:v>523740.88359130378</c:v>
                </c:pt>
                <c:pt idx="3220">
                  <c:v>523819.27817051718</c:v>
                </c:pt>
                <c:pt idx="3221">
                  <c:v>523897.67274973064</c:v>
                </c:pt>
                <c:pt idx="3222">
                  <c:v>523976.06732894399</c:v>
                </c:pt>
                <c:pt idx="3223">
                  <c:v>524054.46190815745</c:v>
                </c:pt>
                <c:pt idx="3224">
                  <c:v>524132.85648737085</c:v>
                </c:pt>
                <c:pt idx="3225">
                  <c:v>524211.25106658431</c:v>
                </c:pt>
                <c:pt idx="3226">
                  <c:v>524289.64564579772</c:v>
                </c:pt>
                <c:pt idx="3227">
                  <c:v>524368.04022501118</c:v>
                </c:pt>
                <c:pt idx="3228">
                  <c:v>524446.43480422464</c:v>
                </c:pt>
                <c:pt idx="3229">
                  <c:v>524524.82938343799</c:v>
                </c:pt>
                <c:pt idx="3230">
                  <c:v>524603.22396265145</c:v>
                </c:pt>
                <c:pt idx="3231">
                  <c:v>524681.61854186479</c:v>
                </c:pt>
                <c:pt idx="3232">
                  <c:v>524760.01312107826</c:v>
                </c:pt>
                <c:pt idx="3233">
                  <c:v>524838.40770029172</c:v>
                </c:pt>
                <c:pt idx="3234">
                  <c:v>524916.80227950506</c:v>
                </c:pt>
                <c:pt idx="3235">
                  <c:v>524995.19685871853</c:v>
                </c:pt>
                <c:pt idx="3236">
                  <c:v>525073.59143793187</c:v>
                </c:pt>
                <c:pt idx="3237">
                  <c:v>525151.98601714533</c:v>
                </c:pt>
                <c:pt idx="3238">
                  <c:v>525230.38059635879</c:v>
                </c:pt>
                <c:pt idx="3239">
                  <c:v>525308.77517557214</c:v>
                </c:pt>
                <c:pt idx="3240">
                  <c:v>525387.1697547856</c:v>
                </c:pt>
                <c:pt idx="3241">
                  <c:v>525465.56433399906</c:v>
                </c:pt>
                <c:pt idx="3242">
                  <c:v>525543.95891321241</c:v>
                </c:pt>
                <c:pt idx="3243">
                  <c:v>525622.35349242587</c:v>
                </c:pt>
                <c:pt idx="3244">
                  <c:v>525700.74807163933</c:v>
                </c:pt>
                <c:pt idx="3245">
                  <c:v>525779.14265085279</c:v>
                </c:pt>
                <c:pt idx="3246">
                  <c:v>525857.53723006614</c:v>
                </c:pt>
                <c:pt idx="3247">
                  <c:v>525935.9318092796</c:v>
                </c:pt>
                <c:pt idx="3248">
                  <c:v>526014.32638849295</c:v>
                </c:pt>
                <c:pt idx="3249">
                  <c:v>526092.72096770653</c:v>
                </c:pt>
                <c:pt idx="3250">
                  <c:v>526171.11554691987</c:v>
                </c:pt>
                <c:pt idx="3251">
                  <c:v>526249.51012613333</c:v>
                </c:pt>
                <c:pt idx="3252">
                  <c:v>526327.90470534668</c:v>
                </c:pt>
                <c:pt idx="3253">
                  <c:v>526406.29928456014</c:v>
                </c:pt>
                <c:pt idx="3254">
                  <c:v>526484.69386377349</c:v>
                </c:pt>
                <c:pt idx="3255">
                  <c:v>526563.08844298695</c:v>
                </c:pt>
                <c:pt idx="3256">
                  <c:v>526641.48302220041</c:v>
                </c:pt>
                <c:pt idx="3257">
                  <c:v>526719.87760141375</c:v>
                </c:pt>
                <c:pt idx="3258">
                  <c:v>526798.27218062722</c:v>
                </c:pt>
                <c:pt idx="3259">
                  <c:v>526876.66675984068</c:v>
                </c:pt>
                <c:pt idx="3260">
                  <c:v>526955.06133905402</c:v>
                </c:pt>
                <c:pt idx="3261">
                  <c:v>527033.45591826749</c:v>
                </c:pt>
                <c:pt idx="3262">
                  <c:v>527111.85049748095</c:v>
                </c:pt>
                <c:pt idx="3263">
                  <c:v>527190.24507669429</c:v>
                </c:pt>
                <c:pt idx="3264">
                  <c:v>527268.63965590775</c:v>
                </c:pt>
                <c:pt idx="3265">
                  <c:v>527347.03423512122</c:v>
                </c:pt>
                <c:pt idx="3266">
                  <c:v>527425.42881433456</c:v>
                </c:pt>
                <c:pt idx="3267">
                  <c:v>527503.82339354802</c:v>
                </c:pt>
                <c:pt idx="3268">
                  <c:v>527582.21797276149</c:v>
                </c:pt>
                <c:pt idx="3269">
                  <c:v>527660.61255197483</c:v>
                </c:pt>
                <c:pt idx="3270">
                  <c:v>527739.00713118829</c:v>
                </c:pt>
                <c:pt idx="3271">
                  <c:v>527817.40171040164</c:v>
                </c:pt>
                <c:pt idx="3272">
                  <c:v>527895.7962896151</c:v>
                </c:pt>
                <c:pt idx="3273">
                  <c:v>527974.19086882856</c:v>
                </c:pt>
                <c:pt idx="3274">
                  <c:v>528052.58544804202</c:v>
                </c:pt>
                <c:pt idx="3275">
                  <c:v>528130.98002725537</c:v>
                </c:pt>
                <c:pt idx="3276">
                  <c:v>528209.37460646883</c:v>
                </c:pt>
                <c:pt idx="3277">
                  <c:v>528287.76918568218</c:v>
                </c:pt>
                <c:pt idx="3278">
                  <c:v>528366.16376489564</c:v>
                </c:pt>
                <c:pt idx="3279">
                  <c:v>528444.5583441091</c:v>
                </c:pt>
                <c:pt idx="3280">
                  <c:v>528522.95292332245</c:v>
                </c:pt>
                <c:pt idx="3281">
                  <c:v>528601.34750253591</c:v>
                </c:pt>
                <c:pt idx="3282">
                  <c:v>528679.74208174925</c:v>
                </c:pt>
                <c:pt idx="3283">
                  <c:v>528758.13666096283</c:v>
                </c:pt>
                <c:pt idx="3284">
                  <c:v>528836.53124017618</c:v>
                </c:pt>
                <c:pt idx="3285">
                  <c:v>528914.92581938964</c:v>
                </c:pt>
                <c:pt idx="3286">
                  <c:v>528993.32039860298</c:v>
                </c:pt>
                <c:pt idx="3287">
                  <c:v>529071.71497781645</c:v>
                </c:pt>
                <c:pt idx="3288">
                  <c:v>529150.10955702979</c:v>
                </c:pt>
                <c:pt idx="3289">
                  <c:v>529228.50413624337</c:v>
                </c:pt>
                <c:pt idx="3290">
                  <c:v>529306.89871545671</c:v>
                </c:pt>
                <c:pt idx="3291">
                  <c:v>529385.29329467018</c:v>
                </c:pt>
                <c:pt idx="3292">
                  <c:v>529463.68787388352</c:v>
                </c:pt>
                <c:pt idx="3293">
                  <c:v>529542.08245309698</c:v>
                </c:pt>
                <c:pt idx="3294">
                  <c:v>529620.47703231033</c:v>
                </c:pt>
                <c:pt idx="3295">
                  <c:v>529698.87161152379</c:v>
                </c:pt>
                <c:pt idx="3296">
                  <c:v>529777.26619073725</c:v>
                </c:pt>
                <c:pt idx="3297">
                  <c:v>529855.6607699506</c:v>
                </c:pt>
                <c:pt idx="3298">
                  <c:v>529934.05534916406</c:v>
                </c:pt>
                <c:pt idx="3299">
                  <c:v>530012.44992837752</c:v>
                </c:pt>
                <c:pt idx="3300">
                  <c:v>530090.84450759087</c:v>
                </c:pt>
                <c:pt idx="3301">
                  <c:v>530169.23908680433</c:v>
                </c:pt>
                <c:pt idx="3302">
                  <c:v>530247.63366601779</c:v>
                </c:pt>
                <c:pt idx="3303">
                  <c:v>530326.02824523114</c:v>
                </c:pt>
                <c:pt idx="3304">
                  <c:v>530404.4228244446</c:v>
                </c:pt>
                <c:pt idx="3305">
                  <c:v>530482.81740365806</c:v>
                </c:pt>
                <c:pt idx="3306">
                  <c:v>530561.21198287141</c:v>
                </c:pt>
                <c:pt idx="3307">
                  <c:v>530639.60656208487</c:v>
                </c:pt>
                <c:pt idx="3308">
                  <c:v>530718.00114129833</c:v>
                </c:pt>
                <c:pt idx="3309">
                  <c:v>530796.39572051167</c:v>
                </c:pt>
                <c:pt idx="3310">
                  <c:v>530874.79029972514</c:v>
                </c:pt>
                <c:pt idx="3311">
                  <c:v>530953.18487893848</c:v>
                </c:pt>
                <c:pt idx="3312">
                  <c:v>531031.57945815194</c:v>
                </c:pt>
                <c:pt idx="3313">
                  <c:v>531109.97403736541</c:v>
                </c:pt>
                <c:pt idx="3314">
                  <c:v>531188.36861657887</c:v>
                </c:pt>
                <c:pt idx="3315">
                  <c:v>531266.76319579221</c:v>
                </c:pt>
                <c:pt idx="3316">
                  <c:v>531345.15777500567</c:v>
                </c:pt>
                <c:pt idx="3317">
                  <c:v>531423.55235421914</c:v>
                </c:pt>
                <c:pt idx="3318">
                  <c:v>531501.94693343248</c:v>
                </c:pt>
                <c:pt idx="3319">
                  <c:v>531580.34151264594</c:v>
                </c:pt>
                <c:pt idx="3320">
                  <c:v>531658.73609185941</c:v>
                </c:pt>
                <c:pt idx="3321">
                  <c:v>531737.13067107275</c:v>
                </c:pt>
                <c:pt idx="3322">
                  <c:v>531815.52525028621</c:v>
                </c:pt>
                <c:pt idx="3323">
                  <c:v>531893.91982949967</c:v>
                </c:pt>
                <c:pt idx="3324">
                  <c:v>531972.31440871302</c:v>
                </c:pt>
                <c:pt idx="3325">
                  <c:v>532050.70898792648</c:v>
                </c:pt>
                <c:pt idx="3326">
                  <c:v>532129.10356713994</c:v>
                </c:pt>
                <c:pt idx="3327">
                  <c:v>532207.49814635329</c:v>
                </c:pt>
                <c:pt idx="3328">
                  <c:v>532285.89272556663</c:v>
                </c:pt>
                <c:pt idx="3329">
                  <c:v>532364.28730478021</c:v>
                </c:pt>
                <c:pt idx="3330">
                  <c:v>532442.68188399356</c:v>
                </c:pt>
                <c:pt idx="3331">
                  <c:v>532521.07646320702</c:v>
                </c:pt>
                <c:pt idx="3332">
                  <c:v>532599.47104242048</c:v>
                </c:pt>
                <c:pt idx="3333">
                  <c:v>532677.86562163383</c:v>
                </c:pt>
                <c:pt idx="3334">
                  <c:v>532756.26020084729</c:v>
                </c:pt>
                <c:pt idx="3335">
                  <c:v>532834.65478006063</c:v>
                </c:pt>
                <c:pt idx="3336">
                  <c:v>532913.0493592741</c:v>
                </c:pt>
                <c:pt idx="3337">
                  <c:v>532991.44393848744</c:v>
                </c:pt>
                <c:pt idx="3338">
                  <c:v>533069.8385177009</c:v>
                </c:pt>
                <c:pt idx="3339">
                  <c:v>533148.23309691437</c:v>
                </c:pt>
                <c:pt idx="3340">
                  <c:v>533226.62767612771</c:v>
                </c:pt>
                <c:pt idx="3341">
                  <c:v>533305.02225534117</c:v>
                </c:pt>
                <c:pt idx="3342">
                  <c:v>533383.41683455463</c:v>
                </c:pt>
                <c:pt idx="3343">
                  <c:v>533461.81141376798</c:v>
                </c:pt>
                <c:pt idx="3344">
                  <c:v>533540.20599298144</c:v>
                </c:pt>
                <c:pt idx="3345">
                  <c:v>533618.6005721949</c:v>
                </c:pt>
                <c:pt idx="3346">
                  <c:v>533696.99515140825</c:v>
                </c:pt>
                <c:pt idx="3347">
                  <c:v>533775.38973062183</c:v>
                </c:pt>
                <c:pt idx="3348">
                  <c:v>533853.78430983517</c:v>
                </c:pt>
                <c:pt idx="3349">
                  <c:v>533932.17888904864</c:v>
                </c:pt>
                <c:pt idx="3350">
                  <c:v>534010.57346826198</c:v>
                </c:pt>
                <c:pt idx="3351">
                  <c:v>534088.96804747544</c:v>
                </c:pt>
                <c:pt idx="3352">
                  <c:v>534167.36262668879</c:v>
                </c:pt>
                <c:pt idx="3353">
                  <c:v>534245.75720590237</c:v>
                </c:pt>
                <c:pt idx="3354">
                  <c:v>534324.15178511571</c:v>
                </c:pt>
                <c:pt idx="3355">
                  <c:v>534402.54636432906</c:v>
                </c:pt>
                <c:pt idx="3356">
                  <c:v>534480.94094354252</c:v>
                </c:pt>
                <c:pt idx="3357">
                  <c:v>534559.33552275598</c:v>
                </c:pt>
                <c:pt idx="3358">
                  <c:v>534637.73010196933</c:v>
                </c:pt>
                <c:pt idx="3359">
                  <c:v>534716.1246811829</c:v>
                </c:pt>
                <c:pt idx="3360">
                  <c:v>534794.51926039625</c:v>
                </c:pt>
                <c:pt idx="3361">
                  <c:v>534872.9138396096</c:v>
                </c:pt>
                <c:pt idx="3362">
                  <c:v>534951.30841882306</c:v>
                </c:pt>
                <c:pt idx="3363">
                  <c:v>535029.70299803652</c:v>
                </c:pt>
                <c:pt idx="3364">
                  <c:v>535108.09757724986</c:v>
                </c:pt>
                <c:pt idx="3365">
                  <c:v>535186.49215646333</c:v>
                </c:pt>
                <c:pt idx="3366">
                  <c:v>535264.88673567679</c:v>
                </c:pt>
                <c:pt idx="3367">
                  <c:v>535343.28131489013</c:v>
                </c:pt>
                <c:pt idx="3368">
                  <c:v>535421.6758941036</c:v>
                </c:pt>
                <c:pt idx="3369">
                  <c:v>535500.07047331706</c:v>
                </c:pt>
                <c:pt idx="3370">
                  <c:v>535578.4650525304</c:v>
                </c:pt>
                <c:pt idx="3371">
                  <c:v>535656.85963174375</c:v>
                </c:pt>
                <c:pt idx="3372">
                  <c:v>535735.25421095733</c:v>
                </c:pt>
                <c:pt idx="3373">
                  <c:v>535813.64879017067</c:v>
                </c:pt>
                <c:pt idx="3374">
                  <c:v>535892.04336938413</c:v>
                </c:pt>
                <c:pt idx="3375">
                  <c:v>535970.4379485976</c:v>
                </c:pt>
                <c:pt idx="3376">
                  <c:v>536048.83252781094</c:v>
                </c:pt>
                <c:pt idx="3377">
                  <c:v>536127.22710702429</c:v>
                </c:pt>
                <c:pt idx="3378">
                  <c:v>536205.62168623786</c:v>
                </c:pt>
                <c:pt idx="3379">
                  <c:v>536284.01626545121</c:v>
                </c:pt>
                <c:pt idx="3380">
                  <c:v>536362.41084466467</c:v>
                </c:pt>
                <c:pt idx="3381">
                  <c:v>536440.80542387813</c:v>
                </c:pt>
                <c:pt idx="3382">
                  <c:v>536519.20000309148</c:v>
                </c:pt>
                <c:pt idx="3383">
                  <c:v>536597.59458230494</c:v>
                </c:pt>
                <c:pt idx="3384">
                  <c:v>536675.98916151829</c:v>
                </c:pt>
                <c:pt idx="3385">
                  <c:v>536754.38374073175</c:v>
                </c:pt>
                <c:pt idx="3386">
                  <c:v>536832.77831994509</c:v>
                </c:pt>
                <c:pt idx="3387">
                  <c:v>536911.17289915867</c:v>
                </c:pt>
                <c:pt idx="3388">
                  <c:v>536989.56747837202</c:v>
                </c:pt>
                <c:pt idx="3389">
                  <c:v>537067.96205758548</c:v>
                </c:pt>
                <c:pt idx="3390">
                  <c:v>537146.35663679882</c:v>
                </c:pt>
                <c:pt idx="3391">
                  <c:v>537224.75121601229</c:v>
                </c:pt>
                <c:pt idx="3392">
                  <c:v>537303.14579522563</c:v>
                </c:pt>
                <c:pt idx="3393">
                  <c:v>537381.54037443921</c:v>
                </c:pt>
                <c:pt idx="3394">
                  <c:v>537459.93495365256</c:v>
                </c:pt>
                <c:pt idx="3395">
                  <c:v>537538.3295328659</c:v>
                </c:pt>
                <c:pt idx="3396">
                  <c:v>537616.72411207936</c:v>
                </c:pt>
                <c:pt idx="3397">
                  <c:v>537695.11869129282</c:v>
                </c:pt>
                <c:pt idx="3398">
                  <c:v>537773.51327050617</c:v>
                </c:pt>
                <c:pt idx="3399">
                  <c:v>537851.90784971975</c:v>
                </c:pt>
                <c:pt idx="3400">
                  <c:v>537930.30242893309</c:v>
                </c:pt>
                <c:pt idx="3401">
                  <c:v>538008.69700814644</c:v>
                </c:pt>
                <c:pt idx="3402">
                  <c:v>538087.0915873599</c:v>
                </c:pt>
                <c:pt idx="3403">
                  <c:v>538165.48616657336</c:v>
                </c:pt>
                <c:pt idx="3404">
                  <c:v>538243.88074578671</c:v>
                </c:pt>
                <c:pt idx="3405">
                  <c:v>538322.27532500017</c:v>
                </c:pt>
                <c:pt idx="3406">
                  <c:v>538400.66990421363</c:v>
                </c:pt>
                <c:pt idx="3407">
                  <c:v>538479.06448342698</c:v>
                </c:pt>
                <c:pt idx="3408">
                  <c:v>538557.45906264044</c:v>
                </c:pt>
                <c:pt idx="3409">
                  <c:v>538635.8536418539</c:v>
                </c:pt>
                <c:pt idx="3410">
                  <c:v>538714.24822106725</c:v>
                </c:pt>
                <c:pt idx="3411">
                  <c:v>538792.64280028059</c:v>
                </c:pt>
                <c:pt idx="3412">
                  <c:v>538871.03737949417</c:v>
                </c:pt>
                <c:pt idx="3413">
                  <c:v>538949.43195870752</c:v>
                </c:pt>
                <c:pt idx="3414">
                  <c:v>539027.82653792098</c:v>
                </c:pt>
                <c:pt idx="3415">
                  <c:v>539106.22111713444</c:v>
                </c:pt>
                <c:pt idx="3416">
                  <c:v>539184.61569634778</c:v>
                </c:pt>
                <c:pt idx="3417">
                  <c:v>539263.01027556125</c:v>
                </c:pt>
                <c:pt idx="3418">
                  <c:v>539341.40485477471</c:v>
                </c:pt>
                <c:pt idx="3419">
                  <c:v>539419.79943398805</c:v>
                </c:pt>
                <c:pt idx="3420">
                  <c:v>539498.19401320152</c:v>
                </c:pt>
                <c:pt idx="3421">
                  <c:v>539576.58859241498</c:v>
                </c:pt>
                <c:pt idx="3422">
                  <c:v>539654.98317162832</c:v>
                </c:pt>
                <c:pt idx="3423">
                  <c:v>539733.37775084178</c:v>
                </c:pt>
                <c:pt idx="3424">
                  <c:v>539811.77233005525</c:v>
                </c:pt>
                <c:pt idx="3425">
                  <c:v>539890.16690926859</c:v>
                </c:pt>
                <c:pt idx="3426">
                  <c:v>539968.56148848205</c:v>
                </c:pt>
                <c:pt idx="3427">
                  <c:v>540046.95606769552</c:v>
                </c:pt>
                <c:pt idx="3428">
                  <c:v>540125.35064690886</c:v>
                </c:pt>
                <c:pt idx="3429">
                  <c:v>540203.74522612232</c:v>
                </c:pt>
                <c:pt idx="3430">
                  <c:v>540282.13980533578</c:v>
                </c:pt>
                <c:pt idx="3431">
                  <c:v>540360.53438454913</c:v>
                </c:pt>
                <c:pt idx="3432">
                  <c:v>540438.92896376259</c:v>
                </c:pt>
                <c:pt idx="3433">
                  <c:v>540517.32354297605</c:v>
                </c:pt>
                <c:pt idx="3434">
                  <c:v>540595.7181221894</c:v>
                </c:pt>
                <c:pt idx="3435">
                  <c:v>540674.11270140274</c:v>
                </c:pt>
                <c:pt idx="3436">
                  <c:v>540752.50728061632</c:v>
                </c:pt>
                <c:pt idx="3437">
                  <c:v>540830.90185982967</c:v>
                </c:pt>
                <c:pt idx="3438">
                  <c:v>540909.29643904313</c:v>
                </c:pt>
                <c:pt idx="3439">
                  <c:v>540987.69101825659</c:v>
                </c:pt>
                <c:pt idx="3440">
                  <c:v>541066.08559746994</c:v>
                </c:pt>
                <c:pt idx="3441">
                  <c:v>541144.48017668328</c:v>
                </c:pt>
                <c:pt idx="3442">
                  <c:v>541222.87475589674</c:v>
                </c:pt>
                <c:pt idx="3443">
                  <c:v>541301.26933511021</c:v>
                </c:pt>
                <c:pt idx="3444">
                  <c:v>541379.66391432355</c:v>
                </c:pt>
                <c:pt idx="3445">
                  <c:v>541458.05849353701</c:v>
                </c:pt>
                <c:pt idx="3446">
                  <c:v>541536.45307275048</c:v>
                </c:pt>
                <c:pt idx="3447">
                  <c:v>541614.84765196382</c:v>
                </c:pt>
                <c:pt idx="3448">
                  <c:v>541693.24223117728</c:v>
                </c:pt>
                <c:pt idx="3449">
                  <c:v>541771.63681039074</c:v>
                </c:pt>
                <c:pt idx="3450">
                  <c:v>541850.03138960409</c:v>
                </c:pt>
                <c:pt idx="3451">
                  <c:v>541928.42596881767</c:v>
                </c:pt>
                <c:pt idx="3452">
                  <c:v>542006.82054803101</c:v>
                </c:pt>
                <c:pt idx="3453">
                  <c:v>542085.21512724436</c:v>
                </c:pt>
                <c:pt idx="3454">
                  <c:v>542163.60970645782</c:v>
                </c:pt>
                <c:pt idx="3455">
                  <c:v>542242.00428567128</c:v>
                </c:pt>
                <c:pt idx="3456">
                  <c:v>542320.39886488463</c:v>
                </c:pt>
                <c:pt idx="3457">
                  <c:v>542398.79344409821</c:v>
                </c:pt>
                <c:pt idx="3458">
                  <c:v>542477.18802331155</c:v>
                </c:pt>
                <c:pt idx="3459">
                  <c:v>542555.5826025249</c:v>
                </c:pt>
                <c:pt idx="3460">
                  <c:v>542633.97718173836</c:v>
                </c:pt>
                <c:pt idx="3461">
                  <c:v>542712.37176095182</c:v>
                </c:pt>
                <c:pt idx="3462">
                  <c:v>542790.76634016517</c:v>
                </c:pt>
                <c:pt idx="3463">
                  <c:v>542869.16091937863</c:v>
                </c:pt>
                <c:pt idx="3464">
                  <c:v>542947.55549859209</c:v>
                </c:pt>
                <c:pt idx="3465">
                  <c:v>543025.95007780544</c:v>
                </c:pt>
                <c:pt idx="3466">
                  <c:v>543104.3446570189</c:v>
                </c:pt>
                <c:pt idx="3467">
                  <c:v>543182.73923623236</c:v>
                </c:pt>
                <c:pt idx="3468">
                  <c:v>543261.1338154457</c:v>
                </c:pt>
                <c:pt idx="3469">
                  <c:v>543339.52839465917</c:v>
                </c:pt>
                <c:pt idx="3470">
                  <c:v>543417.92297387263</c:v>
                </c:pt>
                <c:pt idx="3471">
                  <c:v>543496.31755308597</c:v>
                </c:pt>
                <c:pt idx="3472">
                  <c:v>543574.71213229944</c:v>
                </c:pt>
                <c:pt idx="3473">
                  <c:v>543653.1067115129</c:v>
                </c:pt>
                <c:pt idx="3474">
                  <c:v>543731.50129072624</c:v>
                </c:pt>
                <c:pt idx="3475">
                  <c:v>543809.89586993959</c:v>
                </c:pt>
                <c:pt idx="3476">
                  <c:v>543888.29044915317</c:v>
                </c:pt>
                <c:pt idx="3477">
                  <c:v>543966.68502836651</c:v>
                </c:pt>
                <c:pt idx="3478">
                  <c:v>544045.07960757997</c:v>
                </c:pt>
                <c:pt idx="3479">
                  <c:v>544123.47418679344</c:v>
                </c:pt>
                <c:pt idx="3480">
                  <c:v>544201.86876600678</c:v>
                </c:pt>
                <c:pt idx="3481">
                  <c:v>544280.26334522013</c:v>
                </c:pt>
                <c:pt idx="3482">
                  <c:v>544358.6579244337</c:v>
                </c:pt>
                <c:pt idx="3483">
                  <c:v>544437.05250364705</c:v>
                </c:pt>
                <c:pt idx="3484">
                  <c:v>544515.44708286051</c:v>
                </c:pt>
                <c:pt idx="3485">
                  <c:v>544593.84166207397</c:v>
                </c:pt>
                <c:pt idx="3486">
                  <c:v>544672.23624128732</c:v>
                </c:pt>
                <c:pt idx="3487">
                  <c:v>544750.63082050078</c:v>
                </c:pt>
                <c:pt idx="3488">
                  <c:v>544829.02539971424</c:v>
                </c:pt>
                <c:pt idx="3489">
                  <c:v>544907.41997892759</c:v>
                </c:pt>
                <c:pt idx="3490">
                  <c:v>544985.81455814105</c:v>
                </c:pt>
                <c:pt idx="3491">
                  <c:v>545064.20913735451</c:v>
                </c:pt>
                <c:pt idx="3492">
                  <c:v>545142.60371656786</c:v>
                </c:pt>
                <c:pt idx="3493">
                  <c:v>545220.99829578132</c:v>
                </c:pt>
                <c:pt idx="3494">
                  <c:v>545299.39287499466</c:v>
                </c:pt>
                <c:pt idx="3495">
                  <c:v>545377.78745420813</c:v>
                </c:pt>
                <c:pt idx="3496">
                  <c:v>545456.18203342147</c:v>
                </c:pt>
                <c:pt idx="3497">
                  <c:v>545534.57661263505</c:v>
                </c:pt>
                <c:pt idx="3498">
                  <c:v>545612.9711918484</c:v>
                </c:pt>
                <c:pt idx="3499">
                  <c:v>545691.36577106174</c:v>
                </c:pt>
                <c:pt idx="3500">
                  <c:v>545769.76035027532</c:v>
                </c:pt>
                <c:pt idx="3501">
                  <c:v>545848.15492948866</c:v>
                </c:pt>
                <c:pt idx="3502">
                  <c:v>545926.54950870201</c:v>
                </c:pt>
                <c:pt idx="3503">
                  <c:v>546004.94408791559</c:v>
                </c:pt>
                <c:pt idx="3504">
                  <c:v>546083.33866712893</c:v>
                </c:pt>
                <c:pt idx="3505">
                  <c:v>546161.73324634228</c:v>
                </c:pt>
                <c:pt idx="3506">
                  <c:v>546240.12782555574</c:v>
                </c:pt>
                <c:pt idx="3507">
                  <c:v>546318.5224047692</c:v>
                </c:pt>
                <c:pt idx="3508">
                  <c:v>546396.91698398255</c:v>
                </c:pt>
                <c:pt idx="3509">
                  <c:v>546475.31156319601</c:v>
                </c:pt>
                <c:pt idx="3510">
                  <c:v>546553.70614240947</c:v>
                </c:pt>
                <c:pt idx="3511">
                  <c:v>546632.10072162282</c:v>
                </c:pt>
                <c:pt idx="3512">
                  <c:v>546710.49530083628</c:v>
                </c:pt>
                <c:pt idx="3513">
                  <c:v>546788.88988004974</c:v>
                </c:pt>
                <c:pt idx="3514">
                  <c:v>546867.28445926309</c:v>
                </c:pt>
                <c:pt idx="3515">
                  <c:v>546945.67903847655</c:v>
                </c:pt>
                <c:pt idx="3516">
                  <c:v>547024.07361769001</c:v>
                </c:pt>
                <c:pt idx="3517">
                  <c:v>547102.46819690336</c:v>
                </c:pt>
                <c:pt idx="3518">
                  <c:v>547180.86277611682</c:v>
                </c:pt>
                <c:pt idx="3519">
                  <c:v>547259.25735533028</c:v>
                </c:pt>
                <c:pt idx="3520">
                  <c:v>547337.65193454362</c:v>
                </c:pt>
                <c:pt idx="3521">
                  <c:v>547416.0465137572</c:v>
                </c:pt>
                <c:pt idx="3522">
                  <c:v>547494.44109297055</c:v>
                </c:pt>
                <c:pt idx="3523">
                  <c:v>547572.83567218389</c:v>
                </c:pt>
                <c:pt idx="3524">
                  <c:v>547651.23025139736</c:v>
                </c:pt>
                <c:pt idx="3525">
                  <c:v>547729.62483061082</c:v>
                </c:pt>
                <c:pt idx="3526">
                  <c:v>547808.01940982416</c:v>
                </c:pt>
                <c:pt idx="3527">
                  <c:v>547886.41398903762</c:v>
                </c:pt>
                <c:pt idx="3528">
                  <c:v>547964.80856825109</c:v>
                </c:pt>
                <c:pt idx="3529">
                  <c:v>548043.20314746443</c:v>
                </c:pt>
                <c:pt idx="3530">
                  <c:v>548121.59772667789</c:v>
                </c:pt>
                <c:pt idx="3531">
                  <c:v>548199.99230589136</c:v>
                </c:pt>
                <c:pt idx="3532">
                  <c:v>548278.3868851047</c:v>
                </c:pt>
                <c:pt idx="3533">
                  <c:v>548356.78146431816</c:v>
                </c:pt>
                <c:pt idx="3534">
                  <c:v>548435.17604353162</c:v>
                </c:pt>
                <c:pt idx="3535">
                  <c:v>548513.57062274497</c:v>
                </c:pt>
                <c:pt idx="3536">
                  <c:v>548591.96520195843</c:v>
                </c:pt>
                <c:pt idx="3537">
                  <c:v>548670.35978117189</c:v>
                </c:pt>
                <c:pt idx="3538">
                  <c:v>548748.75436038524</c:v>
                </c:pt>
                <c:pt idx="3539">
                  <c:v>548827.14893959858</c:v>
                </c:pt>
                <c:pt idx="3540">
                  <c:v>548905.54351881216</c:v>
                </c:pt>
                <c:pt idx="3541">
                  <c:v>548983.93809802551</c:v>
                </c:pt>
                <c:pt idx="3542">
                  <c:v>549062.33267723897</c:v>
                </c:pt>
                <c:pt idx="3543">
                  <c:v>549140.72725645243</c:v>
                </c:pt>
                <c:pt idx="3544">
                  <c:v>549219.12183566578</c:v>
                </c:pt>
                <c:pt idx="3545">
                  <c:v>549297.51641487912</c:v>
                </c:pt>
                <c:pt idx="3546">
                  <c:v>549375.91099409258</c:v>
                </c:pt>
                <c:pt idx="3547">
                  <c:v>549454.30557330605</c:v>
                </c:pt>
                <c:pt idx="3548">
                  <c:v>549532.70015251939</c:v>
                </c:pt>
                <c:pt idx="3549">
                  <c:v>549611.09473173285</c:v>
                </c:pt>
                <c:pt idx="3550">
                  <c:v>549689.48931094632</c:v>
                </c:pt>
                <c:pt idx="3551">
                  <c:v>549767.88389015966</c:v>
                </c:pt>
                <c:pt idx="3552">
                  <c:v>549846.27846937312</c:v>
                </c:pt>
                <c:pt idx="3553">
                  <c:v>549924.67304858658</c:v>
                </c:pt>
                <c:pt idx="3554">
                  <c:v>550003.06762779993</c:v>
                </c:pt>
                <c:pt idx="3555">
                  <c:v>550081.46220701339</c:v>
                </c:pt>
                <c:pt idx="3556">
                  <c:v>550159.85678622685</c:v>
                </c:pt>
                <c:pt idx="3557">
                  <c:v>550238.2513654402</c:v>
                </c:pt>
                <c:pt idx="3558">
                  <c:v>550316.64594465366</c:v>
                </c:pt>
                <c:pt idx="3559">
                  <c:v>550395.04052386712</c:v>
                </c:pt>
                <c:pt idx="3560">
                  <c:v>550473.43510308047</c:v>
                </c:pt>
                <c:pt idx="3561">
                  <c:v>550551.82968229393</c:v>
                </c:pt>
                <c:pt idx="3562">
                  <c:v>550630.22426150739</c:v>
                </c:pt>
                <c:pt idx="3563">
                  <c:v>550708.61884072074</c:v>
                </c:pt>
                <c:pt idx="3564">
                  <c:v>550787.0134199342</c:v>
                </c:pt>
                <c:pt idx="3565">
                  <c:v>550865.40799914766</c:v>
                </c:pt>
                <c:pt idx="3566">
                  <c:v>550943.80257836101</c:v>
                </c:pt>
                <c:pt idx="3567">
                  <c:v>551022.19715757435</c:v>
                </c:pt>
                <c:pt idx="3568">
                  <c:v>551100.59173678793</c:v>
                </c:pt>
                <c:pt idx="3569">
                  <c:v>551178.98631600128</c:v>
                </c:pt>
                <c:pt idx="3570">
                  <c:v>551257.38089521474</c:v>
                </c:pt>
                <c:pt idx="3571">
                  <c:v>551335.77547442808</c:v>
                </c:pt>
                <c:pt idx="3572">
                  <c:v>551414.17005364154</c:v>
                </c:pt>
                <c:pt idx="3573">
                  <c:v>551492.56463285501</c:v>
                </c:pt>
                <c:pt idx="3574">
                  <c:v>551570.95921206847</c:v>
                </c:pt>
                <c:pt idx="3575">
                  <c:v>551649.35379128181</c:v>
                </c:pt>
                <c:pt idx="3576">
                  <c:v>551727.74837049516</c:v>
                </c:pt>
                <c:pt idx="3577">
                  <c:v>551806.14294970874</c:v>
                </c:pt>
                <c:pt idx="3578">
                  <c:v>551884.53752892208</c:v>
                </c:pt>
                <c:pt idx="3579">
                  <c:v>551962.93210813543</c:v>
                </c:pt>
                <c:pt idx="3580">
                  <c:v>552041.32668734901</c:v>
                </c:pt>
                <c:pt idx="3581">
                  <c:v>552119.72126656235</c:v>
                </c:pt>
                <c:pt idx="3582">
                  <c:v>552198.1158457757</c:v>
                </c:pt>
                <c:pt idx="3583">
                  <c:v>552276.51042498928</c:v>
                </c:pt>
                <c:pt idx="3584">
                  <c:v>552354.90500420262</c:v>
                </c:pt>
                <c:pt idx="3585">
                  <c:v>552433.29958341597</c:v>
                </c:pt>
                <c:pt idx="3586">
                  <c:v>552511.69416262943</c:v>
                </c:pt>
                <c:pt idx="3587">
                  <c:v>552590.08874184289</c:v>
                </c:pt>
                <c:pt idx="3588">
                  <c:v>552668.48332105624</c:v>
                </c:pt>
                <c:pt idx="3589">
                  <c:v>552746.8779002697</c:v>
                </c:pt>
                <c:pt idx="3590">
                  <c:v>552825.27247948316</c:v>
                </c:pt>
                <c:pt idx="3591">
                  <c:v>552903.6670586965</c:v>
                </c:pt>
                <c:pt idx="3592">
                  <c:v>552982.06163791008</c:v>
                </c:pt>
                <c:pt idx="3593">
                  <c:v>553060.45621712343</c:v>
                </c:pt>
                <c:pt idx="3594">
                  <c:v>553138.85079633689</c:v>
                </c:pt>
                <c:pt idx="3595">
                  <c:v>553217.24537555024</c:v>
                </c:pt>
                <c:pt idx="3596">
                  <c:v>553295.6399547637</c:v>
                </c:pt>
                <c:pt idx="3597">
                  <c:v>553374.03453397704</c:v>
                </c:pt>
                <c:pt idx="3598">
                  <c:v>553452.42911319062</c:v>
                </c:pt>
                <c:pt idx="3599">
                  <c:v>553530.82369240397</c:v>
                </c:pt>
                <c:pt idx="3600">
                  <c:v>553609.21827161731</c:v>
                </c:pt>
                <c:pt idx="3601">
                  <c:v>553687.61285083077</c:v>
                </c:pt>
                <c:pt idx="3602">
                  <c:v>553766.00743004424</c:v>
                </c:pt>
                <c:pt idx="3603">
                  <c:v>553844.40200925758</c:v>
                </c:pt>
                <c:pt idx="3604">
                  <c:v>553922.79658847104</c:v>
                </c:pt>
                <c:pt idx="3605">
                  <c:v>554001.1911676845</c:v>
                </c:pt>
                <c:pt idx="3606">
                  <c:v>554079.58574689785</c:v>
                </c:pt>
                <c:pt idx="3607">
                  <c:v>554157.98032611131</c:v>
                </c:pt>
                <c:pt idx="3608">
                  <c:v>554236.37490532477</c:v>
                </c:pt>
                <c:pt idx="3609">
                  <c:v>554314.76948453812</c:v>
                </c:pt>
                <c:pt idx="3610">
                  <c:v>554393.16406375158</c:v>
                </c:pt>
                <c:pt idx="3611">
                  <c:v>554471.55864296504</c:v>
                </c:pt>
                <c:pt idx="3612">
                  <c:v>554549.95322217839</c:v>
                </c:pt>
                <c:pt idx="3613">
                  <c:v>554628.34780139185</c:v>
                </c:pt>
                <c:pt idx="3614">
                  <c:v>554706.74238060531</c:v>
                </c:pt>
                <c:pt idx="3615">
                  <c:v>554785.13695981866</c:v>
                </c:pt>
                <c:pt idx="3616">
                  <c:v>554863.531539032</c:v>
                </c:pt>
                <c:pt idx="3617">
                  <c:v>554941.92611824558</c:v>
                </c:pt>
                <c:pt idx="3618">
                  <c:v>555020.32069745893</c:v>
                </c:pt>
                <c:pt idx="3619">
                  <c:v>555098.71527667239</c:v>
                </c:pt>
                <c:pt idx="3620">
                  <c:v>555177.10985588585</c:v>
                </c:pt>
                <c:pt idx="3621">
                  <c:v>555255.5044350992</c:v>
                </c:pt>
                <c:pt idx="3622">
                  <c:v>555333.89901431254</c:v>
                </c:pt>
                <c:pt idx="3623">
                  <c:v>555412.29359352612</c:v>
                </c:pt>
                <c:pt idx="3624">
                  <c:v>555490.68817273946</c:v>
                </c:pt>
                <c:pt idx="3625">
                  <c:v>555569.08275195281</c:v>
                </c:pt>
                <c:pt idx="3626">
                  <c:v>555647.47733116639</c:v>
                </c:pt>
                <c:pt idx="3627">
                  <c:v>555725.87191037973</c:v>
                </c:pt>
                <c:pt idx="3628">
                  <c:v>555804.2664895932</c:v>
                </c:pt>
                <c:pt idx="3629">
                  <c:v>555882.66106880654</c:v>
                </c:pt>
                <c:pt idx="3630">
                  <c:v>555961.05564802</c:v>
                </c:pt>
                <c:pt idx="3631">
                  <c:v>556039.45022723335</c:v>
                </c:pt>
                <c:pt idx="3632">
                  <c:v>556117.84480644693</c:v>
                </c:pt>
                <c:pt idx="3633">
                  <c:v>556196.23938566027</c:v>
                </c:pt>
                <c:pt idx="3634">
                  <c:v>556274.63396487373</c:v>
                </c:pt>
                <c:pt idx="3635">
                  <c:v>556353.02854408708</c:v>
                </c:pt>
                <c:pt idx="3636">
                  <c:v>556431.42312330054</c:v>
                </c:pt>
                <c:pt idx="3637">
                  <c:v>556509.81770251389</c:v>
                </c:pt>
                <c:pt idx="3638">
                  <c:v>556588.21228172746</c:v>
                </c:pt>
                <c:pt idx="3639">
                  <c:v>556666.60686094081</c:v>
                </c:pt>
                <c:pt idx="3640">
                  <c:v>556745.00144015416</c:v>
                </c:pt>
                <c:pt idx="3641">
                  <c:v>556823.39601936773</c:v>
                </c:pt>
                <c:pt idx="3642">
                  <c:v>556901.79059858108</c:v>
                </c:pt>
                <c:pt idx="3643">
                  <c:v>556980.18517779442</c:v>
                </c:pt>
                <c:pt idx="3644">
                  <c:v>557058.579757008</c:v>
                </c:pt>
                <c:pt idx="3645">
                  <c:v>557136.97433622135</c:v>
                </c:pt>
                <c:pt idx="3646">
                  <c:v>557215.36891543469</c:v>
                </c:pt>
                <c:pt idx="3647">
                  <c:v>557293.76349464816</c:v>
                </c:pt>
                <c:pt idx="3648">
                  <c:v>557372.15807386162</c:v>
                </c:pt>
                <c:pt idx="3649">
                  <c:v>557450.55265307496</c:v>
                </c:pt>
                <c:pt idx="3650">
                  <c:v>557528.94723228842</c:v>
                </c:pt>
                <c:pt idx="3651">
                  <c:v>557607.34181150189</c:v>
                </c:pt>
                <c:pt idx="3652">
                  <c:v>557685.73639071523</c:v>
                </c:pt>
                <c:pt idx="3653">
                  <c:v>557764.13096992869</c:v>
                </c:pt>
                <c:pt idx="3654">
                  <c:v>557842.52554914216</c:v>
                </c:pt>
                <c:pt idx="3655">
                  <c:v>557920.9201283555</c:v>
                </c:pt>
                <c:pt idx="3656">
                  <c:v>557999.31470756885</c:v>
                </c:pt>
                <c:pt idx="3657">
                  <c:v>558077.70928678242</c:v>
                </c:pt>
                <c:pt idx="3658">
                  <c:v>558156.10386599577</c:v>
                </c:pt>
                <c:pt idx="3659">
                  <c:v>558234.49844520923</c:v>
                </c:pt>
                <c:pt idx="3660">
                  <c:v>558312.89302442269</c:v>
                </c:pt>
                <c:pt idx="3661">
                  <c:v>558391.28760363604</c:v>
                </c:pt>
                <c:pt idx="3662">
                  <c:v>558469.6821828495</c:v>
                </c:pt>
                <c:pt idx="3663">
                  <c:v>558548.07676206296</c:v>
                </c:pt>
                <c:pt idx="3664">
                  <c:v>558626.47134127631</c:v>
                </c:pt>
                <c:pt idx="3665">
                  <c:v>558704.86592048977</c:v>
                </c:pt>
                <c:pt idx="3666">
                  <c:v>558783.26049970323</c:v>
                </c:pt>
                <c:pt idx="3667">
                  <c:v>558861.65507891658</c:v>
                </c:pt>
                <c:pt idx="3668">
                  <c:v>558940.04965813004</c:v>
                </c:pt>
                <c:pt idx="3669">
                  <c:v>559018.4442373435</c:v>
                </c:pt>
                <c:pt idx="3670">
                  <c:v>559096.83881655685</c:v>
                </c:pt>
                <c:pt idx="3671">
                  <c:v>559175.23339577031</c:v>
                </c:pt>
                <c:pt idx="3672">
                  <c:v>559253.62797498377</c:v>
                </c:pt>
                <c:pt idx="3673">
                  <c:v>559332.02255419712</c:v>
                </c:pt>
                <c:pt idx="3674">
                  <c:v>559410.41713341058</c:v>
                </c:pt>
                <c:pt idx="3675">
                  <c:v>559488.81171262404</c:v>
                </c:pt>
                <c:pt idx="3676">
                  <c:v>559567.20629183738</c:v>
                </c:pt>
                <c:pt idx="3677">
                  <c:v>559645.60087105085</c:v>
                </c:pt>
                <c:pt idx="3678">
                  <c:v>559723.99545026431</c:v>
                </c:pt>
                <c:pt idx="3679">
                  <c:v>559802.39002947765</c:v>
                </c:pt>
                <c:pt idx="3680">
                  <c:v>559880.784608691</c:v>
                </c:pt>
                <c:pt idx="3681">
                  <c:v>559959.17918790458</c:v>
                </c:pt>
                <c:pt idx="3682">
                  <c:v>560037.57376711792</c:v>
                </c:pt>
                <c:pt idx="3683">
                  <c:v>560115.96834633127</c:v>
                </c:pt>
                <c:pt idx="3684">
                  <c:v>560194.36292554485</c:v>
                </c:pt>
                <c:pt idx="3685">
                  <c:v>560272.75750475819</c:v>
                </c:pt>
                <c:pt idx="3686">
                  <c:v>560351.15208397154</c:v>
                </c:pt>
                <c:pt idx="3687">
                  <c:v>560429.54666318512</c:v>
                </c:pt>
                <c:pt idx="3688">
                  <c:v>560507.94124239846</c:v>
                </c:pt>
                <c:pt idx="3689">
                  <c:v>560586.33582161181</c:v>
                </c:pt>
                <c:pt idx="3690">
                  <c:v>560664.73040082527</c:v>
                </c:pt>
                <c:pt idx="3691">
                  <c:v>560743.12498003873</c:v>
                </c:pt>
                <c:pt idx="3692">
                  <c:v>560821.51955925219</c:v>
                </c:pt>
                <c:pt idx="3693">
                  <c:v>560899.91413846554</c:v>
                </c:pt>
                <c:pt idx="3694">
                  <c:v>560978.308717679</c:v>
                </c:pt>
                <c:pt idx="3695">
                  <c:v>561056.70329689234</c:v>
                </c:pt>
                <c:pt idx="3696">
                  <c:v>561135.09787610592</c:v>
                </c:pt>
                <c:pt idx="3697">
                  <c:v>561213.49245531927</c:v>
                </c:pt>
                <c:pt idx="3698">
                  <c:v>561291.88703453273</c:v>
                </c:pt>
                <c:pt idx="3699">
                  <c:v>561370.28161374608</c:v>
                </c:pt>
                <c:pt idx="3700">
                  <c:v>561448.67619295954</c:v>
                </c:pt>
                <c:pt idx="3701">
                  <c:v>561527.07077217288</c:v>
                </c:pt>
                <c:pt idx="3702">
                  <c:v>561605.46535138646</c:v>
                </c:pt>
                <c:pt idx="3703">
                  <c:v>561683.85993059981</c:v>
                </c:pt>
                <c:pt idx="3704">
                  <c:v>561762.25450981315</c:v>
                </c:pt>
                <c:pt idx="3705">
                  <c:v>561840.64908902661</c:v>
                </c:pt>
                <c:pt idx="3706">
                  <c:v>561919.04366824008</c:v>
                </c:pt>
                <c:pt idx="3707">
                  <c:v>561997.43824745342</c:v>
                </c:pt>
                <c:pt idx="3708">
                  <c:v>562075.83282666688</c:v>
                </c:pt>
                <c:pt idx="3709">
                  <c:v>562154.22740588035</c:v>
                </c:pt>
                <c:pt idx="3710">
                  <c:v>562232.62198509369</c:v>
                </c:pt>
                <c:pt idx="3711">
                  <c:v>562311.01656430715</c:v>
                </c:pt>
                <c:pt idx="3712">
                  <c:v>562389.41114352061</c:v>
                </c:pt>
                <c:pt idx="3713">
                  <c:v>562467.80572273396</c:v>
                </c:pt>
                <c:pt idx="3714">
                  <c:v>562546.20030194742</c:v>
                </c:pt>
                <c:pt idx="3715">
                  <c:v>562624.59488116088</c:v>
                </c:pt>
                <c:pt idx="3716">
                  <c:v>562702.98946037423</c:v>
                </c:pt>
                <c:pt idx="3717">
                  <c:v>562781.38403958769</c:v>
                </c:pt>
                <c:pt idx="3718">
                  <c:v>562859.77861880115</c:v>
                </c:pt>
                <c:pt idx="3719">
                  <c:v>562938.1731980145</c:v>
                </c:pt>
                <c:pt idx="3720">
                  <c:v>563016.56777722784</c:v>
                </c:pt>
                <c:pt idx="3721">
                  <c:v>563094.96235644142</c:v>
                </c:pt>
                <c:pt idx="3722">
                  <c:v>563173.35693565477</c:v>
                </c:pt>
                <c:pt idx="3723">
                  <c:v>563251.75151486823</c:v>
                </c:pt>
                <c:pt idx="3724">
                  <c:v>563330.14609408169</c:v>
                </c:pt>
                <c:pt idx="3725">
                  <c:v>563408.54067329504</c:v>
                </c:pt>
                <c:pt idx="3726">
                  <c:v>563486.9352525085</c:v>
                </c:pt>
                <c:pt idx="3727">
                  <c:v>563565.32983172196</c:v>
                </c:pt>
                <c:pt idx="3728">
                  <c:v>563643.72441093531</c:v>
                </c:pt>
                <c:pt idx="3729">
                  <c:v>563722.11899014877</c:v>
                </c:pt>
                <c:pt idx="3730">
                  <c:v>563800.51356936223</c:v>
                </c:pt>
                <c:pt idx="3731">
                  <c:v>563878.90814857557</c:v>
                </c:pt>
                <c:pt idx="3732">
                  <c:v>563957.30272778904</c:v>
                </c:pt>
                <c:pt idx="3733">
                  <c:v>564035.69730700238</c:v>
                </c:pt>
                <c:pt idx="3734">
                  <c:v>564114.09188621584</c:v>
                </c:pt>
                <c:pt idx="3735">
                  <c:v>564192.48646542919</c:v>
                </c:pt>
                <c:pt idx="3736">
                  <c:v>564270.88104464277</c:v>
                </c:pt>
                <c:pt idx="3737">
                  <c:v>564349.27562385611</c:v>
                </c:pt>
                <c:pt idx="3738">
                  <c:v>564427.67020306957</c:v>
                </c:pt>
                <c:pt idx="3739">
                  <c:v>564506.06478228292</c:v>
                </c:pt>
                <c:pt idx="3740">
                  <c:v>564584.45936149638</c:v>
                </c:pt>
                <c:pt idx="3741">
                  <c:v>564662.85394070973</c:v>
                </c:pt>
                <c:pt idx="3742">
                  <c:v>564741.24851992331</c:v>
                </c:pt>
                <c:pt idx="3743">
                  <c:v>564819.64309913665</c:v>
                </c:pt>
                <c:pt idx="3744">
                  <c:v>564898.03767835</c:v>
                </c:pt>
                <c:pt idx="3745">
                  <c:v>564976.43225756357</c:v>
                </c:pt>
                <c:pt idx="3746">
                  <c:v>565054.82683677692</c:v>
                </c:pt>
                <c:pt idx="3747">
                  <c:v>565133.22141599027</c:v>
                </c:pt>
                <c:pt idx="3748">
                  <c:v>565211.61599520384</c:v>
                </c:pt>
                <c:pt idx="3749">
                  <c:v>565290.01057441719</c:v>
                </c:pt>
                <c:pt idx="3750">
                  <c:v>565368.40515363053</c:v>
                </c:pt>
                <c:pt idx="3751">
                  <c:v>565446.799732844</c:v>
                </c:pt>
                <c:pt idx="3752">
                  <c:v>565525.19431205746</c:v>
                </c:pt>
                <c:pt idx="3753">
                  <c:v>565603.5888912708</c:v>
                </c:pt>
                <c:pt idx="3754">
                  <c:v>565681.98347048427</c:v>
                </c:pt>
                <c:pt idx="3755">
                  <c:v>565760.37804969773</c:v>
                </c:pt>
                <c:pt idx="3756">
                  <c:v>565838.77262891107</c:v>
                </c:pt>
                <c:pt idx="3757">
                  <c:v>565917.16720812453</c:v>
                </c:pt>
                <c:pt idx="3758">
                  <c:v>565995.561787338</c:v>
                </c:pt>
                <c:pt idx="3759">
                  <c:v>566073.95636655134</c:v>
                </c:pt>
                <c:pt idx="3760">
                  <c:v>566152.35094576469</c:v>
                </c:pt>
                <c:pt idx="3761">
                  <c:v>566230.74552497827</c:v>
                </c:pt>
                <c:pt idx="3762">
                  <c:v>566309.14010419161</c:v>
                </c:pt>
                <c:pt idx="3763">
                  <c:v>566387.53468340507</c:v>
                </c:pt>
                <c:pt idx="3764">
                  <c:v>566465.92926261853</c:v>
                </c:pt>
                <c:pt idx="3765">
                  <c:v>566544.32384183188</c:v>
                </c:pt>
                <c:pt idx="3766">
                  <c:v>566622.71842104534</c:v>
                </c:pt>
                <c:pt idx="3767">
                  <c:v>566701.1130002588</c:v>
                </c:pt>
                <c:pt idx="3768">
                  <c:v>566779.50757947215</c:v>
                </c:pt>
                <c:pt idx="3769">
                  <c:v>566857.90215868561</c:v>
                </c:pt>
                <c:pt idx="3770">
                  <c:v>566936.29673789907</c:v>
                </c:pt>
                <c:pt idx="3771">
                  <c:v>567014.69131711242</c:v>
                </c:pt>
                <c:pt idx="3772">
                  <c:v>567093.08589632588</c:v>
                </c:pt>
                <c:pt idx="3773">
                  <c:v>567171.48047553934</c:v>
                </c:pt>
                <c:pt idx="3774">
                  <c:v>567249.87505475269</c:v>
                </c:pt>
                <c:pt idx="3775">
                  <c:v>567328.26963396615</c:v>
                </c:pt>
                <c:pt idx="3776">
                  <c:v>567406.66421317961</c:v>
                </c:pt>
                <c:pt idx="3777">
                  <c:v>567485.05879239296</c:v>
                </c:pt>
                <c:pt idx="3778">
                  <c:v>567563.45337160642</c:v>
                </c:pt>
                <c:pt idx="3779">
                  <c:v>567641.84795081988</c:v>
                </c:pt>
                <c:pt idx="3780">
                  <c:v>567720.24253003323</c:v>
                </c:pt>
                <c:pt idx="3781">
                  <c:v>567798.63710924669</c:v>
                </c:pt>
                <c:pt idx="3782">
                  <c:v>567877.03168846015</c:v>
                </c:pt>
                <c:pt idx="3783">
                  <c:v>567955.42626767349</c:v>
                </c:pt>
                <c:pt idx="3784">
                  <c:v>568033.82084688684</c:v>
                </c:pt>
                <c:pt idx="3785">
                  <c:v>568112.21542610042</c:v>
                </c:pt>
                <c:pt idx="3786">
                  <c:v>568190.61000531376</c:v>
                </c:pt>
                <c:pt idx="3787">
                  <c:v>568269.00458452723</c:v>
                </c:pt>
                <c:pt idx="3788">
                  <c:v>568347.39916374069</c:v>
                </c:pt>
                <c:pt idx="3789">
                  <c:v>568425.79374295403</c:v>
                </c:pt>
                <c:pt idx="3790">
                  <c:v>568504.18832216738</c:v>
                </c:pt>
                <c:pt idx="3791">
                  <c:v>568582.58290138084</c:v>
                </c:pt>
                <c:pt idx="3792">
                  <c:v>568660.9774805943</c:v>
                </c:pt>
                <c:pt idx="3793">
                  <c:v>568739.37205980765</c:v>
                </c:pt>
                <c:pt idx="3794">
                  <c:v>568817.76663902111</c:v>
                </c:pt>
                <c:pt idx="3795">
                  <c:v>568896.16121823457</c:v>
                </c:pt>
                <c:pt idx="3796">
                  <c:v>568974.55579744803</c:v>
                </c:pt>
                <c:pt idx="3797">
                  <c:v>569052.95037666138</c:v>
                </c:pt>
                <c:pt idx="3798">
                  <c:v>569131.34495587484</c:v>
                </c:pt>
                <c:pt idx="3799">
                  <c:v>569209.73953508819</c:v>
                </c:pt>
                <c:pt idx="3800">
                  <c:v>569288.13411430176</c:v>
                </c:pt>
                <c:pt idx="3801">
                  <c:v>569366.52869351511</c:v>
                </c:pt>
                <c:pt idx="3802">
                  <c:v>569444.92327272845</c:v>
                </c:pt>
                <c:pt idx="3803">
                  <c:v>569523.31785194192</c:v>
                </c:pt>
                <c:pt idx="3804">
                  <c:v>569601.71243115538</c:v>
                </c:pt>
                <c:pt idx="3805">
                  <c:v>569680.10701036872</c:v>
                </c:pt>
                <c:pt idx="3806">
                  <c:v>569758.5015895823</c:v>
                </c:pt>
                <c:pt idx="3807">
                  <c:v>569836.89616879565</c:v>
                </c:pt>
                <c:pt idx="3808">
                  <c:v>569915.29074800899</c:v>
                </c:pt>
                <c:pt idx="3809">
                  <c:v>569993.68532722245</c:v>
                </c:pt>
                <c:pt idx="3810">
                  <c:v>570072.07990643592</c:v>
                </c:pt>
                <c:pt idx="3811">
                  <c:v>570150.47448564926</c:v>
                </c:pt>
                <c:pt idx="3812">
                  <c:v>570228.86906486272</c:v>
                </c:pt>
                <c:pt idx="3813">
                  <c:v>570307.26364407619</c:v>
                </c:pt>
                <c:pt idx="3814">
                  <c:v>570385.65822328953</c:v>
                </c:pt>
                <c:pt idx="3815">
                  <c:v>570464.05280250299</c:v>
                </c:pt>
                <c:pt idx="3816">
                  <c:v>570542.44738171645</c:v>
                </c:pt>
                <c:pt idx="3817">
                  <c:v>570620.8419609298</c:v>
                </c:pt>
                <c:pt idx="3818">
                  <c:v>570699.23654014326</c:v>
                </c:pt>
                <c:pt idx="3819">
                  <c:v>570777.63111935672</c:v>
                </c:pt>
                <c:pt idx="3820">
                  <c:v>570856.02569857007</c:v>
                </c:pt>
                <c:pt idx="3821">
                  <c:v>570934.42027778353</c:v>
                </c:pt>
                <c:pt idx="3822">
                  <c:v>571012.81485699699</c:v>
                </c:pt>
                <c:pt idx="3823">
                  <c:v>571091.20943621034</c:v>
                </c:pt>
                <c:pt idx="3824">
                  <c:v>571169.60401542368</c:v>
                </c:pt>
                <c:pt idx="3825">
                  <c:v>571247.99859463726</c:v>
                </c:pt>
                <c:pt idx="3826">
                  <c:v>571326.39317385061</c:v>
                </c:pt>
                <c:pt idx="3827">
                  <c:v>571404.78775306407</c:v>
                </c:pt>
                <c:pt idx="3828">
                  <c:v>571483.18233227753</c:v>
                </c:pt>
                <c:pt idx="3829">
                  <c:v>571561.57691149088</c:v>
                </c:pt>
                <c:pt idx="3830">
                  <c:v>571639.97149070434</c:v>
                </c:pt>
                <c:pt idx="3831">
                  <c:v>571718.3660699178</c:v>
                </c:pt>
                <c:pt idx="3832">
                  <c:v>571796.76064913115</c:v>
                </c:pt>
                <c:pt idx="3833">
                  <c:v>571875.15522834461</c:v>
                </c:pt>
                <c:pt idx="3834">
                  <c:v>571953.54980755807</c:v>
                </c:pt>
                <c:pt idx="3835">
                  <c:v>572031.94438677141</c:v>
                </c:pt>
                <c:pt idx="3836">
                  <c:v>572110.33896598488</c:v>
                </c:pt>
                <c:pt idx="3837">
                  <c:v>572188.73354519834</c:v>
                </c:pt>
                <c:pt idx="3838">
                  <c:v>572267.12812441168</c:v>
                </c:pt>
                <c:pt idx="3839">
                  <c:v>572345.52270362515</c:v>
                </c:pt>
                <c:pt idx="3840">
                  <c:v>572423.91728283861</c:v>
                </c:pt>
                <c:pt idx="3841">
                  <c:v>572502.31186205195</c:v>
                </c:pt>
                <c:pt idx="3842">
                  <c:v>572580.7064412653</c:v>
                </c:pt>
                <c:pt idx="3843">
                  <c:v>572659.10102047876</c:v>
                </c:pt>
                <c:pt idx="3844">
                  <c:v>572737.49559969222</c:v>
                </c:pt>
                <c:pt idx="3845">
                  <c:v>572815.89017890557</c:v>
                </c:pt>
                <c:pt idx="3846">
                  <c:v>572894.28475811915</c:v>
                </c:pt>
                <c:pt idx="3847">
                  <c:v>572972.67933733249</c:v>
                </c:pt>
                <c:pt idx="3848">
                  <c:v>573051.07391654584</c:v>
                </c:pt>
                <c:pt idx="3849">
                  <c:v>573129.46849575941</c:v>
                </c:pt>
                <c:pt idx="3850">
                  <c:v>573207.86307497276</c:v>
                </c:pt>
                <c:pt idx="3851">
                  <c:v>573286.25765418611</c:v>
                </c:pt>
                <c:pt idx="3852">
                  <c:v>573364.65223339957</c:v>
                </c:pt>
                <c:pt idx="3853">
                  <c:v>573443.04681261303</c:v>
                </c:pt>
                <c:pt idx="3854">
                  <c:v>573521.44139182637</c:v>
                </c:pt>
                <c:pt idx="3855">
                  <c:v>573599.83597103984</c:v>
                </c:pt>
                <c:pt idx="3856">
                  <c:v>573678.2305502533</c:v>
                </c:pt>
                <c:pt idx="3857">
                  <c:v>573756.62512946664</c:v>
                </c:pt>
                <c:pt idx="3858">
                  <c:v>573835.01970868011</c:v>
                </c:pt>
                <c:pt idx="3859">
                  <c:v>573913.41428789357</c:v>
                </c:pt>
                <c:pt idx="3860">
                  <c:v>573991.80886710691</c:v>
                </c:pt>
                <c:pt idx="3861">
                  <c:v>574070.20344632037</c:v>
                </c:pt>
                <c:pt idx="3862">
                  <c:v>574148.59802553384</c:v>
                </c:pt>
                <c:pt idx="3863">
                  <c:v>574226.99260474718</c:v>
                </c:pt>
                <c:pt idx="3864">
                  <c:v>574305.38718396076</c:v>
                </c:pt>
                <c:pt idx="3865">
                  <c:v>574383.78176317411</c:v>
                </c:pt>
                <c:pt idx="3866">
                  <c:v>574462.17634238745</c:v>
                </c:pt>
                <c:pt idx="3867">
                  <c:v>574540.57092160091</c:v>
                </c:pt>
                <c:pt idx="3868">
                  <c:v>574618.96550081437</c:v>
                </c:pt>
                <c:pt idx="3869">
                  <c:v>574697.36008002772</c:v>
                </c:pt>
                <c:pt idx="3870">
                  <c:v>574775.7546592413</c:v>
                </c:pt>
                <c:pt idx="3871">
                  <c:v>574854.14923845464</c:v>
                </c:pt>
                <c:pt idx="3872">
                  <c:v>574932.54381766799</c:v>
                </c:pt>
                <c:pt idx="3873">
                  <c:v>575010.93839688145</c:v>
                </c:pt>
                <c:pt idx="3874">
                  <c:v>575089.33297609491</c:v>
                </c:pt>
                <c:pt idx="3875">
                  <c:v>575167.72755530826</c:v>
                </c:pt>
                <c:pt idx="3876">
                  <c:v>575246.12213452172</c:v>
                </c:pt>
                <c:pt idx="3877">
                  <c:v>575324.51671373518</c:v>
                </c:pt>
                <c:pt idx="3878">
                  <c:v>575402.91129294853</c:v>
                </c:pt>
                <c:pt idx="3879">
                  <c:v>575481.30587216199</c:v>
                </c:pt>
                <c:pt idx="3880">
                  <c:v>575559.70045137545</c:v>
                </c:pt>
                <c:pt idx="3881">
                  <c:v>575638.0950305888</c:v>
                </c:pt>
                <c:pt idx="3882">
                  <c:v>575716.48960980214</c:v>
                </c:pt>
                <c:pt idx="3883">
                  <c:v>575794.88418901572</c:v>
                </c:pt>
                <c:pt idx="3884">
                  <c:v>575873.27876822907</c:v>
                </c:pt>
                <c:pt idx="3885">
                  <c:v>575951.67334744253</c:v>
                </c:pt>
                <c:pt idx="3886">
                  <c:v>576030.06792665599</c:v>
                </c:pt>
                <c:pt idx="3887">
                  <c:v>576108.46250586933</c:v>
                </c:pt>
                <c:pt idx="3888">
                  <c:v>576186.85708508268</c:v>
                </c:pt>
                <c:pt idx="3889">
                  <c:v>576265.25166429626</c:v>
                </c:pt>
                <c:pt idx="3890">
                  <c:v>576343.6462435096</c:v>
                </c:pt>
                <c:pt idx="3891">
                  <c:v>576422.04082272307</c:v>
                </c:pt>
                <c:pt idx="3892">
                  <c:v>576500.43540193653</c:v>
                </c:pt>
                <c:pt idx="3893">
                  <c:v>576578.82998114987</c:v>
                </c:pt>
                <c:pt idx="3894">
                  <c:v>576657.22456036322</c:v>
                </c:pt>
                <c:pt idx="3895">
                  <c:v>576735.6191395768</c:v>
                </c:pt>
                <c:pt idx="3896">
                  <c:v>576814.01371879014</c:v>
                </c:pt>
                <c:pt idx="3897">
                  <c:v>576892.4082980036</c:v>
                </c:pt>
                <c:pt idx="3898">
                  <c:v>576970.80287721707</c:v>
                </c:pt>
                <c:pt idx="3899">
                  <c:v>577049.19745643041</c:v>
                </c:pt>
                <c:pt idx="3900">
                  <c:v>577127.59203564387</c:v>
                </c:pt>
                <c:pt idx="3901">
                  <c:v>577205.98661485722</c:v>
                </c:pt>
                <c:pt idx="3902">
                  <c:v>577284.38119407068</c:v>
                </c:pt>
                <c:pt idx="3903">
                  <c:v>577362.77577328403</c:v>
                </c:pt>
                <c:pt idx="3904">
                  <c:v>577441.1703524976</c:v>
                </c:pt>
                <c:pt idx="3905">
                  <c:v>577519.56493171095</c:v>
                </c:pt>
                <c:pt idx="3906">
                  <c:v>577597.95951092429</c:v>
                </c:pt>
                <c:pt idx="3907">
                  <c:v>577676.35409013776</c:v>
                </c:pt>
                <c:pt idx="3908">
                  <c:v>577754.74866935122</c:v>
                </c:pt>
                <c:pt idx="3909">
                  <c:v>577833.14324856456</c:v>
                </c:pt>
                <c:pt idx="3910">
                  <c:v>577911.53782777814</c:v>
                </c:pt>
                <c:pt idx="3911">
                  <c:v>577989.93240699149</c:v>
                </c:pt>
                <c:pt idx="3912">
                  <c:v>578068.32698620483</c:v>
                </c:pt>
                <c:pt idx="3913">
                  <c:v>578146.72156541829</c:v>
                </c:pt>
                <c:pt idx="3914">
                  <c:v>578225.11614463176</c:v>
                </c:pt>
                <c:pt idx="3915">
                  <c:v>578303.5107238451</c:v>
                </c:pt>
                <c:pt idx="3916">
                  <c:v>578381.90530305856</c:v>
                </c:pt>
                <c:pt idx="3917">
                  <c:v>578460.29988227203</c:v>
                </c:pt>
                <c:pt idx="3918">
                  <c:v>578538.69446148537</c:v>
                </c:pt>
                <c:pt idx="3919">
                  <c:v>578617.08904069883</c:v>
                </c:pt>
                <c:pt idx="3920">
                  <c:v>578695.48361991229</c:v>
                </c:pt>
                <c:pt idx="3921">
                  <c:v>578773.87819912564</c:v>
                </c:pt>
                <c:pt idx="3922">
                  <c:v>578852.2727783391</c:v>
                </c:pt>
                <c:pt idx="3923">
                  <c:v>578930.66735755256</c:v>
                </c:pt>
                <c:pt idx="3924">
                  <c:v>579009.06193676591</c:v>
                </c:pt>
                <c:pt idx="3925">
                  <c:v>579087.45651597937</c:v>
                </c:pt>
                <c:pt idx="3926">
                  <c:v>579165.85109519283</c:v>
                </c:pt>
                <c:pt idx="3927">
                  <c:v>579244.24567440618</c:v>
                </c:pt>
                <c:pt idx="3928">
                  <c:v>579322.64025361952</c:v>
                </c:pt>
                <c:pt idx="3929">
                  <c:v>579401.0348328331</c:v>
                </c:pt>
                <c:pt idx="3930">
                  <c:v>579479.42941204645</c:v>
                </c:pt>
                <c:pt idx="3931">
                  <c:v>579557.82399125991</c:v>
                </c:pt>
                <c:pt idx="3932">
                  <c:v>579636.21857047337</c:v>
                </c:pt>
                <c:pt idx="3933">
                  <c:v>579714.61314968672</c:v>
                </c:pt>
                <c:pt idx="3934">
                  <c:v>579793.00772890018</c:v>
                </c:pt>
                <c:pt idx="3935">
                  <c:v>579871.40230811364</c:v>
                </c:pt>
                <c:pt idx="3936">
                  <c:v>579949.79688732699</c:v>
                </c:pt>
                <c:pt idx="3937">
                  <c:v>580028.19146654045</c:v>
                </c:pt>
                <c:pt idx="3938">
                  <c:v>580106.58604575391</c:v>
                </c:pt>
                <c:pt idx="3939">
                  <c:v>580184.98062496725</c:v>
                </c:pt>
                <c:pt idx="3940">
                  <c:v>580263.37520418072</c:v>
                </c:pt>
                <c:pt idx="3941">
                  <c:v>580341.76978339418</c:v>
                </c:pt>
                <c:pt idx="3942">
                  <c:v>580420.16436260752</c:v>
                </c:pt>
                <c:pt idx="3943">
                  <c:v>580498.55894182099</c:v>
                </c:pt>
                <c:pt idx="3944">
                  <c:v>580576.95352103445</c:v>
                </c:pt>
                <c:pt idx="3945">
                  <c:v>580655.34810024779</c:v>
                </c:pt>
                <c:pt idx="3946">
                  <c:v>580733.74267946114</c:v>
                </c:pt>
                <c:pt idx="3947">
                  <c:v>580812.13725867472</c:v>
                </c:pt>
                <c:pt idx="3948">
                  <c:v>580890.53183788806</c:v>
                </c:pt>
                <c:pt idx="3949">
                  <c:v>580968.92641710152</c:v>
                </c:pt>
                <c:pt idx="3950">
                  <c:v>581047.32099631499</c:v>
                </c:pt>
                <c:pt idx="3951">
                  <c:v>581125.71557552833</c:v>
                </c:pt>
                <c:pt idx="3952">
                  <c:v>581204.11015474168</c:v>
                </c:pt>
                <c:pt idx="3953">
                  <c:v>581282.50473395525</c:v>
                </c:pt>
                <c:pt idx="3954">
                  <c:v>581360.8993131686</c:v>
                </c:pt>
                <c:pt idx="3955">
                  <c:v>581439.29389238206</c:v>
                </c:pt>
                <c:pt idx="3956">
                  <c:v>581517.68847159541</c:v>
                </c:pt>
                <c:pt idx="3957">
                  <c:v>581596.08305080887</c:v>
                </c:pt>
                <c:pt idx="3958">
                  <c:v>581674.47763002221</c:v>
                </c:pt>
                <c:pt idx="3959">
                  <c:v>581752.87220923568</c:v>
                </c:pt>
                <c:pt idx="3960">
                  <c:v>581831.26678844914</c:v>
                </c:pt>
                <c:pt idx="3961">
                  <c:v>581909.66136766248</c:v>
                </c:pt>
                <c:pt idx="3962">
                  <c:v>581988.05594687595</c:v>
                </c:pt>
                <c:pt idx="3963">
                  <c:v>582066.45052608941</c:v>
                </c:pt>
                <c:pt idx="3964">
                  <c:v>582144.84510530275</c:v>
                </c:pt>
                <c:pt idx="3965">
                  <c:v>582223.23968451621</c:v>
                </c:pt>
                <c:pt idx="3966">
                  <c:v>582301.63426372968</c:v>
                </c:pt>
                <c:pt idx="3967">
                  <c:v>582380.02884294302</c:v>
                </c:pt>
                <c:pt idx="3968">
                  <c:v>582458.4234221566</c:v>
                </c:pt>
                <c:pt idx="3969">
                  <c:v>582536.81800136995</c:v>
                </c:pt>
                <c:pt idx="3970">
                  <c:v>582615.21258058329</c:v>
                </c:pt>
                <c:pt idx="3971">
                  <c:v>582693.60715979675</c:v>
                </c:pt>
                <c:pt idx="3972">
                  <c:v>582772.00173901021</c:v>
                </c:pt>
                <c:pt idx="3973">
                  <c:v>582850.39631822356</c:v>
                </c:pt>
                <c:pt idx="3974">
                  <c:v>582928.79089743714</c:v>
                </c:pt>
                <c:pt idx="3975">
                  <c:v>583007.18547665048</c:v>
                </c:pt>
                <c:pt idx="3976">
                  <c:v>583085.58005586383</c:v>
                </c:pt>
                <c:pt idx="3977">
                  <c:v>583163.97463507729</c:v>
                </c:pt>
                <c:pt idx="3978">
                  <c:v>583242.36921429075</c:v>
                </c:pt>
                <c:pt idx="3979">
                  <c:v>583320.7637935041</c:v>
                </c:pt>
                <c:pt idx="3980">
                  <c:v>583399.15837271756</c:v>
                </c:pt>
                <c:pt idx="3981">
                  <c:v>583477.55295193102</c:v>
                </c:pt>
                <c:pt idx="3982">
                  <c:v>583555.94753114437</c:v>
                </c:pt>
                <c:pt idx="3983">
                  <c:v>583634.34211035783</c:v>
                </c:pt>
                <c:pt idx="3984">
                  <c:v>583712.73668957129</c:v>
                </c:pt>
                <c:pt idx="3985">
                  <c:v>583791.13126878464</c:v>
                </c:pt>
                <c:pt idx="3986">
                  <c:v>583869.52584799798</c:v>
                </c:pt>
                <c:pt idx="3987">
                  <c:v>583947.92042721156</c:v>
                </c:pt>
                <c:pt idx="3988">
                  <c:v>584026.31500642491</c:v>
                </c:pt>
                <c:pt idx="3989">
                  <c:v>584104.70958563837</c:v>
                </c:pt>
                <c:pt idx="3990">
                  <c:v>584183.10416485183</c:v>
                </c:pt>
                <c:pt idx="3991">
                  <c:v>584261.49874406517</c:v>
                </c:pt>
                <c:pt idx="3992">
                  <c:v>584339.89332327852</c:v>
                </c:pt>
                <c:pt idx="3993">
                  <c:v>584418.2879024921</c:v>
                </c:pt>
                <c:pt idx="3994">
                  <c:v>584496.68248170544</c:v>
                </c:pt>
                <c:pt idx="3995">
                  <c:v>584575.07706091891</c:v>
                </c:pt>
                <c:pt idx="3996">
                  <c:v>584653.47164013225</c:v>
                </c:pt>
                <c:pt idx="3997">
                  <c:v>584731.86621934571</c:v>
                </c:pt>
                <c:pt idx="3998">
                  <c:v>584810.26079855906</c:v>
                </c:pt>
                <c:pt idx="3999">
                  <c:v>584888.65537777264</c:v>
                </c:pt>
                <c:pt idx="4000">
                  <c:v>584967.04995698598</c:v>
                </c:pt>
                <c:pt idx="4001">
                  <c:v>585045.44453619944</c:v>
                </c:pt>
                <c:pt idx="4002">
                  <c:v>585123.83911541291</c:v>
                </c:pt>
                <c:pt idx="4003">
                  <c:v>585202.23369462625</c:v>
                </c:pt>
                <c:pt idx="4004">
                  <c:v>585280.62827383971</c:v>
                </c:pt>
                <c:pt idx="4005">
                  <c:v>585359.02285305317</c:v>
                </c:pt>
                <c:pt idx="4006">
                  <c:v>585437.41743226652</c:v>
                </c:pt>
                <c:pt idx="4007">
                  <c:v>585515.81201147987</c:v>
                </c:pt>
                <c:pt idx="4008">
                  <c:v>585594.20659069344</c:v>
                </c:pt>
                <c:pt idx="4009">
                  <c:v>585672.60116990679</c:v>
                </c:pt>
                <c:pt idx="4010">
                  <c:v>585750.99574912013</c:v>
                </c:pt>
                <c:pt idx="4011">
                  <c:v>585829.3903283336</c:v>
                </c:pt>
                <c:pt idx="4012">
                  <c:v>585907.78490754706</c:v>
                </c:pt>
                <c:pt idx="4013">
                  <c:v>585986.1794867604</c:v>
                </c:pt>
                <c:pt idx="4014">
                  <c:v>586064.57406597398</c:v>
                </c:pt>
                <c:pt idx="4015">
                  <c:v>586142.96864518733</c:v>
                </c:pt>
                <c:pt idx="4016">
                  <c:v>586221.36322440067</c:v>
                </c:pt>
                <c:pt idx="4017">
                  <c:v>586299.75780361413</c:v>
                </c:pt>
                <c:pt idx="4018">
                  <c:v>586378.1523828276</c:v>
                </c:pt>
                <c:pt idx="4019">
                  <c:v>586456.54696204094</c:v>
                </c:pt>
                <c:pt idx="4020">
                  <c:v>586534.9415412544</c:v>
                </c:pt>
                <c:pt idx="4021">
                  <c:v>586613.33612046787</c:v>
                </c:pt>
                <c:pt idx="4022">
                  <c:v>586691.73069968121</c:v>
                </c:pt>
                <c:pt idx="4023">
                  <c:v>586770.12527889467</c:v>
                </c:pt>
                <c:pt idx="4024">
                  <c:v>586848.51985810813</c:v>
                </c:pt>
                <c:pt idx="4025">
                  <c:v>586926.91443732148</c:v>
                </c:pt>
                <c:pt idx="4026">
                  <c:v>587005.30901653494</c:v>
                </c:pt>
                <c:pt idx="4027">
                  <c:v>587083.7035957484</c:v>
                </c:pt>
                <c:pt idx="4028">
                  <c:v>587162.09817496175</c:v>
                </c:pt>
                <c:pt idx="4029">
                  <c:v>587240.49275417521</c:v>
                </c:pt>
                <c:pt idx="4030">
                  <c:v>587318.88733338867</c:v>
                </c:pt>
                <c:pt idx="4031">
                  <c:v>587397.28191260202</c:v>
                </c:pt>
                <c:pt idx="4032">
                  <c:v>587475.67649181536</c:v>
                </c:pt>
                <c:pt idx="4033">
                  <c:v>587554.07107102894</c:v>
                </c:pt>
                <c:pt idx="4034">
                  <c:v>587632.46565024229</c:v>
                </c:pt>
                <c:pt idx="4035">
                  <c:v>587710.86022945575</c:v>
                </c:pt>
                <c:pt idx="4036">
                  <c:v>587789.25480866921</c:v>
                </c:pt>
                <c:pt idx="4037">
                  <c:v>587867.64938788256</c:v>
                </c:pt>
                <c:pt idx="4038">
                  <c:v>587946.04396709602</c:v>
                </c:pt>
                <c:pt idx="4039">
                  <c:v>588024.43854630948</c:v>
                </c:pt>
                <c:pt idx="4040">
                  <c:v>588102.83312552283</c:v>
                </c:pt>
                <c:pt idx="4041">
                  <c:v>588181.22770473629</c:v>
                </c:pt>
                <c:pt idx="4042">
                  <c:v>588259.62228394975</c:v>
                </c:pt>
                <c:pt idx="4043">
                  <c:v>588338.01686316309</c:v>
                </c:pt>
                <c:pt idx="4044">
                  <c:v>588416.41144237656</c:v>
                </c:pt>
                <c:pt idx="4045">
                  <c:v>588494.80602159002</c:v>
                </c:pt>
                <c:pt idx="4046">
                  <c:v>588573.20060080336</c:v>
                </c:pt>
                <c:pt idx="4047">
                  <c:v>588651.59518001671</c:v>
                </c:pt>
                <c:pt idx="4048">
                  <c:v>588729.98975923029</c:v>
                </c:pt>
                <c:pt idx="4049">
                  <c:v>588808.38433844363</c:v>
                </c:pt>
                <c:pt idx="4050">
                  <c:v>588886.77891765698</c:v>
                </c:pt>
                <c:pt idx="4051">
                  <c:v>588965.17349687056</c:v>
                </c:pt>
                <c:pt idx="4052">
                  <c:v>589043.5680760839</c:v>
                </c:pt>
                <c:pt idx="4053">
                  <c:v>589121.96265529736</c:v>
                </c:pt>
                <c:pt idx="4054">
                  <c:v>589200.35723451083</c:v>
                </c:pt>
                <c:pt idx="4055">
                  <c:v>589278.75181372417</c:v>
                </c:pt>
                <c:pt idx="4056">
                  <c:v>589357.14639293752</c:v>
                </c:pt>
                <c:pt idx="4057">
                  <c:v>589435.5409721511</c:v>
                </c:pt>
                <c:pt idx="4058">
                  <c:v>589513.93555136444</c:v>
                </c:pt>
                <c:pt idx="4059">
                  <c:v>589592.3301305779</c:v>
                </c:pt>
                <c:pt idx="4060">
                  <c:v>589670.72470979125</c:v>
                </c:pt>
                <c:pt idx="4061">
                  <c:v>589749.11928900471</c:v>
                </c:pt>
                <c:pt idx="4062">
                  <c:v>589827.51386821805</c:v>
                </c:pt>
                <c:pt idx="4063">
                  <c:v>589905.90844743163</c:v>
                </c:pt>
                <c:pt idx="4064">
                  <c:v>589984.30302664498</c:v>
                </c:pt>
                <c:pt idx="4065">
                  <c:v>590062.69760585832</c:v>
                </c:pt>
                <c:pt idx="4066">
                  <c:v>590141.09218507179</c:v>
                </c:pt>
                <c:pt idx="4067">
                  <c:v>590219.48676428525</c:v>
                </c:pt>
                <c:pt idx="4068">
                  <c:v>590297.88134349859</c:v>
                </c:pt>
                <c:pt idx="4069">
                  <c:v>590376.27592271206</c:v>
                </c:pt>
                <c:pt idx="4070">
                  <c:v>590454.67050192552</c:v>
                </c:pt>
                <c:pt idx="4071">
                  <c:v>590533.06508113886</c:v>
                </c:pt>
                <c:pt idx="4072">
                  <c:v>590611.45966035244</c:v>
                </c:pt>
                <c:pt idx="4073">
                  <c:v>590689.85423956579</c:v>
                </c:pt>
                <c:pt idx="4074">
                  <c:v>590768.24881877913</c:v>
                </c:pt>
                <c:pt idx="4075">
                  <c:v>590846.64339799259</c:v>
                </c:pt>
                <c:pt idx="4076">
                  <c:v>590925.03797720606</c:v>
                </c:pt>
                <c:pt idx="4077">
                  <c:v>591003.4325564194</c:v>
                </c:pt>
                <c:pt idx="4078">
                  <c:v>591081.82713563286</c:v>
                </c:pt>
                <c:pt idx="4079">
                  <c:v>591160.22171484632</c:v>
                </c:pt>
                <c:pt idx="4080">
                  <c:v>591238.61629405967</c:v>
                </c:pt>
                <c:pt idx="4081">
                  <c:v>591317.01087327313</c:v>
                </c:pt>
                <c:pt idx="4082">
                  <c:v>591395.40545248659</c:v>
                </c:pt>
                <c:pt idx="4083">
                  <c:v>591473.80003169994</c:v>
                </c:pt>
                <c:pt idx="4084">
                  <c:v>591552.1946109134</c:v>
                </c:pt>
                <c:pt idx="4085">
                  <c:v>591630.58919012686</c:v>
                </c:pt>
                <c:pt idx="4086">
                  <c:v>591708.98376934021</c:v>
                </c:pt>
                <c:pt idx="4087">
                  <c:v>591787.37834855367</c:v>
                </c:pt>
                <c:pt idx="4088">
                  <c:v>591865.77292776713</c:v>
                </c:pt>
                <c:pt idx="4089">
                  <c:v>591944.16750698048</c:v>
                </c:pt>
                <c:pt idx="4090">
                  <c:v>592022.56208619382</c:v>
                </c:pt>
                <c:pt idx="4091">
                  <c:v>592100.9566654074</c:v>
                </c:pt>
                <c:pt idx="4092">
                  <c:v>592179.35124462075</c:v>
                </c:pt>
                <c:pt idx="4093">
                  <c:v>592257.74582383421</c:v>
                </c:pt>
                <c:pt idx="4094">
                  <c:v>592336.14040304767</c:v>
                </c:pt>
                <c:pt idx="4095">
                  <c:v>592414.53498226102</c:v>
                </c:pt>
                <c:pt idx="4096">
                  <c:v>592492.92956147436</c:v>
                </c:pt>
                <c:pt idx="4097">
                  <c:v>592571.32414068794</c:v>
                </c:pt>
                <c:pt idx="4098">
                  <c:v>592649.71871990128</c:v>
                </c:pt>
                <c:pt idx="4099">
                  <c:v>592728.11329911475</c:v>
                </c:pt>
                <c:pt idx="4100">
                  <c:v>592806.50787832809</c:v>
                </c:pt>
                <c:pt idx="4101">
                  <c:v>592884.90245754155</c:v>
                </c:pt>
                <c:pt idx="4102">
                  <c:v>592963.29703675502</c:v>
                </c:pt>
                <c:pt idx="4103">
                  <c:v>593041.69161596848</c:v>
                </c:pt>
                <c:pt idx="4104">
                  <c:v>593120.08619518182</c:v>
                </c:pt>
                <c:pt idx="4105">
                  <c:v>593198.48077439528</c:v>
                </c:pt>
                <c:pt idx="4106">
                  <c:v>593276.87535360875</c:v>
                </c:pt>
                <c:pt idx="4107">
                  <c:v>593355.26993282209</c:v>
                </c:pt>
                <c:pt idx="4108">
                  <c:v>593433.66451203555</c:v>
                </c:pt>
                <c:pt idx="4109">
                  <c:v>593512.05909124902</c:v>
                </c:pt>
                <c:pt idx="4110">
                  <c:v>593590.45367046236</c:v>
                </c:pt>
                <c:pt idx="4111">
                  <c:v>593668.84824967571</c:v>
                </c:pt>
                <c:pt idx="4112">
                  <c:v>593747.24282888928</c:v>
                </c:pt>
                <c:pt idx="4113">
                  <c:v>593825.63740810263</c:v>
                </c:pt>
                <c:pt idx="4114">
                  <c:v>593904.03198731598</c:v>
                </c:pt>
                <c:pt idx="4115">
                  <c:v>593982.42656652944</c:v>
                </c:pt>
                <c:pt idx="4116">
                  <c:v>594060.8211457429</c:v>
                </c:pt>
                <c:pt idx="4117">
                  <c:v>594139.21572495624</c:v>
                </c:pt>
                <c:pt idx="4118">
                  <c:v>594217.61030416982</c:v>
                </c:pt>
                <c:pt idx="4119">
                  <c:v>594296.00488338317</c:v>
                </c:pt>
                <c:pt idx="4120">
                  <c:v>594374.39946259651</c:v>
                </c:pt>
                <c:pt idx="4121">
                  <c:v>594452.79404181009</c:v>
                </c:pt>
                <c:pt idx="4122">
                  <c:v>594531.18862102344</c:v>
                </c:pt>
                <c:pt idx="4123">
                  <c:v>594609.58320023678</c:v>
                </c:pt>
                <c:pt idx="4124">
                  <c:v>594687.97777945024</c:v>
                </c:pt>
                <c:pt idx="4125">
                  <c:v>594766.37235866371</c:v>
                </c:pt>
                <c:pt idx="4126">
                  <c:v>594844.76693787705</c:v>
                </c:pt>
                <c:pt idx="4127">
                  <c:v>594923.16151709051</c:v>
                </c:pt>
                <c:pt idx="4128">
                  <c:v>595001.55609630398</c:v>
                </c:pt>
                <c:pt idx="4129">
                  <c:v>595079.95067551732</c:v>
                </c:pt>
                <c:pt idx="4130">
                  <c:v>595158.34525473078</c:v>
                </c:pt>
                <c:pt idx="4131">
                  <c:v>595236.73983394424</c:v>
                </c:pt>
                <c:pt idx="4132">
                  <c:v>595315.13441315759</c:v>
                </c:pt>
                <c:pt idx="4133">
                  <c:v>595393.52899237105</c:v>
                </c:pt>
                <c:pt idx="4134">
                  <c:v>595471.92357158451</c:v>
                </c:pt>
                <c:pt idx="4135">
                  <c:v>595550.31815079786</c:v>
                </c:pt>
                <c:pt idx="4136">
                  <c:v>595628.71273001144</c:v>
                </c:pt>
                <c:pt idx="4137">
                  <c:v>595707.10730922478</c:v>
                </c:pt>
                <c:pt idx="4138">
                  <c:v>595785.50188843813</c:v>
                </c:pt>
                <c:pt idx="4139">
                  <c:v>595863.89646765159</c:v>
                </c:pt>
                <c:pt idx="4140">
                  <c:v>595942.29104686505</c:v>
                </c:pt>
                <c:pt idx="4141">
                  <c:v>596020.6856260784</c:v>
                </c:pt>
                <c:pt idx="4142">
                  <c:v>596099.08020529186</c:v>
                </c:pt>
                <c:pt idx="4143">
                  <c:v>596177.47478450532</c:v>
                </c:pt>
                <c:pt idx="4144">
                  <c:v>596255.86936371867</c:v>
                </c:pt>
                <c:pt idx="4145">
                  <c:v>596334.26394293213</c:v>
                </c:pt>
                <c:pt idx="4146">
                  <c:v>596412.65852214559</c:v>
                </c:pt>
                <c:pt idx="4147">
                  <c:v>596491.05310135894</c:v>
                </c:pt>
                <c:pt idx="4148">
                  <c:v>596569.4476805724</c:v>
                </c:pt>
                <c:pt idx="4149">
                  <c:v>596647.84225978586</c:v>
                </c:pt>
                <c:pt idx="4150">
                  <c:v>596726.2368389992</c:v>
                </c:pt>
                <c:pt idx="4151">
                  <c:v>596804.63141821255</c:v>
                </c:pt>
                <c:pt idx="4152">
                  <c:v>596883.02599742613</c:v>
                </c:pt>
                <c:pt idx="4153">
                  <c:v>596961.42057663947</c:v>
                </c:pt>
                <c:pt idx="4154">
                  <c:v>597039.81515585282</c:v>
                </c:pt>
                <c:pt idx="4155">
                  <c:v>597118.2097350664</c:v>
                </c:pt>
                <c:pt idx="4156">
                  <c:v>597196.60431427974</c:v>
                </c:pt>
                <c:pt idx="4157">
                  <c:v>597274.9988934932</c:v>
                </c:pt>
                <c:pt idx="4158">
                  <c:v>597353.39347270667</c:v>
                </c:pt>
                <c:pt idx="4159">
                  <c:v>597431.78805192001</c:v>
                </c:pt>
                <c:pt idx="4160">
                  <c:v>597510.18263113336</c:v>
                </c:pt>
                <c:pt idx="4161">
                  <c:v>597588.57721034694</c:v>
                </c:pt>
                <c:pt idx="4162">
                  <c:v>597666.97178956028</c:v>
                </c:pt>
                <c:pt idx="4163">
                  <c:v>597745.36636877374</c:v>
                </c:pt>
                <c:pt idx="4164">
                  <c:v>597823.76094798709</c:v>
                </c:pt>
                <c:pt idx="4165">
                  <c:v>597902.15552720055</c:v>
                </c:pt>
                <c:pt idx="4166">
                  <c:v>597980.5501064139</c:v>
                </c:pt>
                <c:pt idx="4167">
                  <c:v>598058.94468562747</c:v>
                </c:pt>
                <c:pt idx="4168">
                  <c:v>598137.33926484082</c:v>
                </c:pt>
                <c:pt idx="4169">
                  <c:v>598215.73384405428</c:v>
                </c:pt>
                <c:pt idx="4170">
                  <c:v>598294.12842326774</c:v>
                </c:pt>
                <c:pt idx="4171">
                  <c:v>598372.52300248109</c:v>
                </c:pt>
                <c:pt idx="4172">
                  <c:v>598450.91758169443</c:v>
                </c:pt>
                <c:pt idx="4173">
                  <c:v>598529.3121609079</c:v>
                </c:pt>
                <c:pt idx="4174">
                  <c:v>598607.70674012136</c:v>
                </c:pt>
                <c:pt idx="4175">
                  <c:v>598686.1013193347</c:v>
                </c:pt>
                <c:pt idx="4176">
                  <c:v>598764.49589854828</c:v>
                </c:pt>
                <c:pt idx="4177">
                  <c:v>598842.89047776163</c:v>
                </c:pt>
                <c:pt idx="4178">
                  <c:v>598921.28505697497</c:v>
                </c:pt>
                <c:pt idx="4179">
                  <c:v>598999.67963618843</c:v>
                </c:pt>
                <c:pt idx="4180">
                  <c:v>599078.0742154019</c:v>
                </c:pt>
                <c:pt idx="4181">
                  <c:v>599156.46879461524</c:v>
                </c:pt>
                <c:pt idx="4182">
                  <c:v>599234.8633738287</c:v>
                </c:pt>
                <c:pt idx="4183">
                  <c:v>599313.25795304216</c:v>
                </c:pt>
                <c:pt idx="4184">
                  <c:v>599391.65253225551</c:v>
                </c:pt>
                <c:pt idx="4185">
                  <c:v>599470.04711146897</c:v>
                </c:pt>
                <c:pt idx="4186">
                  <c:v>599548.44169068243</c:v>
                </c:pt>
                <c:pt idx="4187">
                  <c:v>599626.83626989578</c:v>
                </c:pt>
                <c:pt idx="4188">
                  <c:v>599705.23084910924</c:v>
                </c:pt>
                <c:pt idx="4189">
                  <c:v>599783.6254283227</c:v>
                </c:pt>
                <c:pt idx="4190">
                  <c:v>599862.02000753605</c:v>
                </c:pt>
                <c:pt idx="4191">
                  <c:v>599940.41458674951</c:v>
                </c:pt>
                <c:pt idx="4192">
                  <c:v>600018.80916596297</c:v>
                </c:pt>
                <c:pt idx="4193">
                  <c:v>600097.20374517632</c:v>
                </c:pt>
                <c:pt idx="4194">
                  <c:v>600175.59832438978</c:v>
                </c:pt>
                <c:pt idx="4195">
                  <c:v>600253.99290360324</c:v>
                </c:pt>
                <c:pt idx="4196">
                  <c:v>600332.38748281659</c:v>
                </c:pt>
                <c:pt idx="4197">
                  <c:v>600410.78206203005</c:v>
                </c:pt>
                <c:pt idx="4198">
                  <c:v>600489.17664124351</c:v>
                </c:pt>
                <c:pt idx="4199">
                  <c:v>600567.57122045686</c:v>
                </c:pt>
                <c:pt idx="4200">
                  <c:v>600645.9657996702</c:v>
                </c:pt>
                <c:pt idx="4201">
                  <c:v>600724.36037888378</c:v>
                </c:pt>
                <c:pt idx="4202">
                  <c:v>600802.75495809712</c:v>
                </c:pt>
                <c:pt idx="4203">
                  <c:v>600881.14953731059</c:v>
                </c:pt>
                <c:pt idx="4204">
                  <c:v>600959.54411652405</c:v>
                </c:pt>
                <c:pt idx="4205">
                  <c:v>601037.93869573739</c:v>
                </c:pt>
                <c:pt idx="4206">
                  <c:v>601116.33327495086</c:v>
                </c:pt>
                <c:pt idx="4207">
                  <c:v>601194.72785416432</c:v>
                </c:pt>
                <c:pt idx="4208">
                  <c:v>601273.12243337766</c:v>
                </c:pt>
                <c:pt idx="4209">
                  <c:v>601351.51701259112</c:v>
                </c:pt>
                <c:pt idx="4210">
                  <c:v>601429.91159180459</c:v>
                </c:pt>
                <c:pt idx="4211">
                  <c:v>601508.30617101793</c:v>
                </c:pt>
                <c:pt idx="4212">
                  <c:v>601586.70075023128</c:v>
                </c:pt>
                <c:pt idx="4213">
                  <c:v>601665.09532944486</c:v>
                </c:pt>
                <c:pt idx="4214">
                  <c:v>601743.4899086582</c:v>
                </c:pt>
                <c:pt idx="4215">
                  <c:v>601821.88448787155</c:v>
                </c:pt>
                <c:pt idx="4216">
                  <c:v>601900.27906708512</c:v>
                </c:pt>
                <c:pt idx="4217">
                  <c:v>601978.67364629847</c:v>
                </c:pt>
                <c:pt idx="4218">
                  <c:v>602057.06822551182</c:v>
                </c:pt>
                <c:pt idx="4219">
                  <c:v>602135.46280472539</c:v>
                </c:pt>
                <c:pt idx="4220">
                  <c:v>602213.85738393874</c:v>
                </c:pt>
                <c:pt idx="4221">
                  <c:v>602292.2519631522</c:v>
                </c:pt>
                <c:pt idx="4222">
                  <c:v>602370.64654236555</c:v>
                </c:pt>
                <c:pt idx="4223">
                  <c:v>602449.04112157901</c:v>
                </c:pt>
                <c:pt idx="4224">
                  <c:v>602527.43570079235</c:v>
                </c:pt>
                <c:pt idx="4225">
                  <c:v>602605.83028000593</c:v>
                </c:pt>
                <c:pt idx="4226">
                  <c:v>602684.22485921928</c:v>
                </c:pt>
                <c:pt idx="4227">
                  <c:v>602762.61943843274</c:v>
                </c:pt>
                <c:pt idx="4228">
                  <c:v>602841.01401764608</c:v>
                </c:pt>
                <c:pt idx="4229">
                  <c:v>602919.40859685955</c:v>
                </c:pt>
                <c:pt idx="4230">
                  <c:v>602997.80317607289</c:v>
                </c:pt>
                <c:pt idx="4231">
                  <c:v>603076.19775528635</c:v>
                </c:pt>
                <c:pt idx="4232">
                  <c:v>603154.59233449982</c:v>
                </c:pt>
                <c:pt idx="4233">
                  <c:v>603232.98691371316</c:v>
                </c:pt>
                <c:pt idx="4234">
                  <c:v>603311.38149292662</c:v>
                </c:pt>
                <c:pt idx="4235">
                  <c:v>603389.77607214008</c:v>
                </c:pt>
                <c:pt idx="4236">
                  <c:v>603468.17065135343</c:v>
                </c:pt>
                <c:pt idx="4237">
                  <c:v>603546.56523056689</c:v>
                </c:pt>
                <c:pt idx="4238">
                  <c:v>603624.95980978035</c:v>
                </c:pt>
                <c:pt idx="4239">
                  <c:v>603703.3543889937</c:v>
                </c:pt>
                <c:pt idx="4240">
                  <c:v>603781.74896820728</c:v>
                </c:pt>
                <c:pt idx="4241">
                  <c:v>603860.14354742062</c:v>
                </c:pt>
                <c:pt idx="4242">
                  <c:v>603938.53812663397</c:v>
                </c:pt>
                <c:pt idx="4243">
                  <c:v>604016.93270584743</c:v>
                </c:pt>
                <c:pt idx="4244">
                  <c:v>604095.32728506089</c:v>
                </c:pt>
                <c:pt idx="4245">
                  <c:v>604173.72186427424</c:v>
                </c:pt>
                <c:pt idx="4246">
                  <c:v>604252.1164434877</c:v>
                </c:pt>
                <c:pt idx="4247">
                  <c:v>604330.51102270116</c:v>
                </c:pt>
                <c:pt idx="4248">
                  <c:v>604408.90560191451</c:v>
                </c:pt>
                <c:pt idx="4249">
                  <c:v>604487.30018112797</c:v>
                </c:pt>
                <c:pt idx="4250">
                  <c:v>604565.69476034143</c:v>
                </c:pt>
                <c:pt idx="4251">
                  <c:v>604644.08933955478</c:v>
                </c:pt>
                <c:pt idx="4252">
                  <c:v>604722.48391876824</c:v>
                </c:pt>
                <c:pt idx="4253">
                  <c:v>604800.8784979817</c:v>
                </c:pt>
                <c:pt idx="4254">
                  <c:v>604879.27307719504</c:v>
                </c:pt>
                <c:pt idx="4255">
                  <c:v>604957.66765640851</c:v>
                </c:pt>
                <c:pt idx="4256">
                  <c:v>605036.06223562197</c:v>
                </c:pt>
                <c:pt idx="4257">
                  <c:v>605114.45681483531</c:v>
                </c:pt>
                <c:pt idx="4258">
                  <c:v>605192.85139404866</c:v>
                </c:pt>
                <c:pt idx="4259">
                  <c:v>605271.24597326224</c:v>
                </c:pt>
                <c:pt idx="4260">
                  <c:v>605349.64055247558</c:v>
                </c:pt>
                <c:pt idx="4261">
                  <c:v>605428.03513168904</c:v>
                </c:pt>
                <c:pt idx="4262">
                  <c:v>605506.42971090239</c:v>
                </c:pt>
                <c:pt idx="4263">
                  <c:v>605584.82429011585</c:v>
                </c:pt>
                <c:pt idx="4264">
                  <c:v>605663.2188693292</c:v>
                </c:pt>
                <c:pt idx="4265">
                  <c:v>605741.61344854278</c:v>
                </c:pt>
                <c:pt idx="4266">
                  <c:v>605820.00802775612</c:v>
                </c:pt>
                <c:pt idx="4267">
                  <c:v>605898.40260696958</c:v>
                </c:pt>
                <c:pt idx="4268">
                  <c:v>605976.79718618293</c:v>
                </c:pt>
                <c:pt idx="4269">
                  <c:v>606055.19176539639</c:v>
                </c:pt>
                <c:pt idx="4270">
                  <c:v>606133.58634460974</c:v>
                </c:pt>
                <c:pt idx="4271">
                  <c:v>606211.98092382331</c:v>
                </c:pt>
                <c:pt idx="4272">
                  <c:v>606290.37550303666</c:v>
                </c:pt>
                <c:pt idx="4273">
                  <c:v>606368.77008225</c:v>
                </c:pt>
                <c:pt idx="4274">
                  <c:v>606447.16466146358</c:v>
                </c:pt>
                <c:pt idx="4275">
                  <c:v>606525.55924067693</c:v>
                </c:pt>
                <c:pt idx="4276">
                  <c:v>606603.95381989027</c:v>
                </c:pt>
                <c:pt idx="4277">
                  <c:v>606682.34839910385</c:v>
                </c:pt>
                <c:pt idx="4278">
                  <c:v>606760.7429783172</c:v>
                </c:pt>
                <c:pt idx="4279">
                  <c:v>606839.13755753054</c:v>
                </c:pt>
                <c:pt idx="4280">
                  <c:v>606917.53213674412</c:v>
                </c:pt>
                <c:pt idx="4281">
                  <c:v>606995.92671595747</c:v>
                </c:pt>
                <c:pt idx="4282">
                  <c:v>607074.32129517081</c:v>
                </c:pt>
                <c:pt idx="4283">
                  <c:v>607152.71587438427</c:v>
                </c:pt>
                <c:pt idx="4284">
                  <c:v>607231.11045359774</c:v>
                </c:pt>
                <c:pt idx="4285">
                  <c:v>607309.50503281108</c:v>
                </c:pt>
                <c:pt idx="4286">
                  <c:v>607387.89961202454</c:v>
                </c:pt>
                <c:pt idx="4287">
                  <c:v>607466.294191238</c:v>
                </c:pt>
                <c:pt idx="4288">
                  <c:v>607544.68877045135</c:v>
                </c:pt>
                <c:pt idx="4289">
                  <c:v>607623.08334966481</c:v>
                </c:pt>
                <c:pt idx="4290">
                  <c:v>607701.47792887827</c:v>
                </c:pt>
                <c:pt idx="4291">
                  <c:v>607779.87250809162</c:v>
                </c:pt>
                <c:pt idx="4292">
                  <c:v>607858.26708730508</c:v>
                </c:pt>
                <c:pt idx="4293">
                  <c:v>607936.66166651854</c:v>
                </c:pt>
                <c:pt idx="4294">
                  <c:v>608015.05624573189</c:v>
                </c:pt>
                <c:pt idx="4295">
                  <c:v>608093.45082494535</c:v>
                </c:pt>
                <c:pt idx="4296">
                  <c:v>608171.84540415881</c:v>
                </c:pt>
                <c:pt idx="4297">
                  <c:v>608250.23998337216</c:v>
                </c:pt>
                <c:pt idx="4298">
                  <c:v>608328.63456258562</c:v>
                </c:pt>
                <c:pt idx="4299">
                  <c:v>608407.02914179908</c:v>
                </c:pt>
                <c:pt idx="4300">
                  <c:v>608485.42372101243</c:v>
                </c:pt>
                <c:pt idx="4301">
                  <c:v>608563.81830022589</c:v>
                </c:pt>
                <c:pt idx="4302">
                  <c:v>608642.21287943935</c:v>
                </c:pt>
                <c:pt idx="4303">
                  <c:v>608720.6074586527</c:v>
                </c:pt>
                <c:pt idx="4304">
                  <c:v>608799.00203786616</c:v>
                </c:pt>
                <c:pt idx="4305">
                  <c:v>608877.39661707962</c:v>
                </c:pt>
                <c:pt idx="4306">
                  <c:v>608955.79119629296</c:v>
                </c:pt>
                <c:pt idx="4307">
                  <c:v>609034.18577550643</c:v>
                </c:pt>
                <c:pt idx="4308">
                  <c:v>609112.58035471989</c:v>
                </c:pt>
                <c:pt idx="4309">
                  <c:v>609190.97493393323</c:v>
                </c:pt>
                <c:pt idx="4310">
                  <c:v>609269.3695131467</c:v>
                </c:pt>
                <c:pt idx="4311">
                  <c:v>609347.76409236016</c:v>
                </c:pt>
                <c:pt idx="4312">
                  <c:v>609426.1586715735</c:v>
                </c:pt>
                <c:pt idx="4313">
                  <c:v>609504.55325078696</c:v>
                </c:pt>
                <c:pt idx="4314">
                  <c:v>609582.94783000043</c:v>
                </c:pt>
                <c:pt idx="4315">
                  <c:v>609661.34240921377</c:v>
                </c:pt>
                <c:pt idx="4316">
                  <c:v>609739.73698842712</c:v>
                </c:pt>
                <c:pt idx="4317">
                  <c:v>609818.1315676407</c:v>
                </c:pt>
                <c:pt idx="4318">
                  <c:v>609896.52614685404</c:v>
                </c:pt>
                <c:pt idx="4319">
                  <c:v>609974.92072606739</c:v>
                </c:pt>
                <c:pt idx="4320">
                  <c:v>610053.31530528096</c:v>
                </c:pt>
                <c:pt idx="4321">
                  <c:v>610131.70988449431</c:v>
                </c:pt>
                <c:pt idx="4322">
                  <c:v>610210.10446370766</c:v>
                </c:pt>
                <c:pt idx="4323">
                  <c:v>610288.49904292123</c:v>
                </c:pt>
                <c:pt idx="4324">
                  <c:v>610366.89362213458</c:v>
                </c:pt>
                <c:pt idx="4325">
                  <c:v>610445.28820134804</c:v>
                </c:pt>
                <c:pt idx="4326">
                  <c:v>610523.68278056139</c:v>
                </c:pt>
                <c:pt idx="4327">
                  <c:v>610602.07735977485</c:v>
                </c:pt>
                <c:pt idx="4328">
                  <c:v>610680.47193898819</c:v>
                </c:pt>
                <c:pt idx="4329">
                  <c:v>610758.86651820177</c:v>
                </c:pt>
                <c:pt idx="4330">
                  <c:v>610837.26109741512</c:v>
                </c:pt>
                <c:pt idx="4331">
                  <c:v>610915.65567662858</c:v>
                </c:pt>
                <c:pt idx="4332">
                  <c:v>610994.05025584192</c:v>
                </c:pt>
                <c:pt idx="4333">
                  <c:v>611072.44483505539</c:v>
                </c:pt>
                <c:pt idx="4334">
                  <c:v>611150.83941426873</c:v>
                </c:pt>
                <c:pt idx="4335">
                  <c:v>611229.23399348231</c:v>
                </c:pt>
                <c:pt idx="4336">
                  <c:v>611307.62857269566</c:v>
                </c:pt>
                <c:pt idx="4337">
                  <c:v>611386.023151909</c:v>
                </c:pt>
                <c:pt idx="4338">
                  <c:v>611464.41773112246</c:v>
                </c:pt>
                <c:pt idx="4339">
                  <c:v>611542.81231033592</c:v>
                </c:pt>
                <c:pt idx="4340">
                  <c:v>611621.20688954927</c:v>
                </c:pt>
                <c:pt idx="4341">
                  <c:v>611699.60146876273</c:v>
                </c:pt>
                <c:pt idx="4342">
                  <c:v>611777.99604797619</c:v>
                </c:pt>
                <c:pt idx="4343">
                  <c:v>611856.39062718954</c:v>
                </c:pt>
                <c:pt idx="4344">
                  <c:v>611934.78520640312</c:v>
                </c:pt>
                <c:pt idx="4345">
                  <c:v>612013.17978561646</c:v>
                </c:pt>
                <c:pt idx="4346">
                  <c:v>612091.57436482981</c:v>
                </c:pt>
                <c:pt idx="4347">
                  <c:v>612169.96894404327</c:v>
                </c:pt>
                <c:pt idx="4348">
                  <c:v>612248.36352325673</c:v>
                </c:pt>
                <c:pt idx="4349">
                  <c:v>612326.75810247008</c:v>
                </c:pt>
                <c:pt idx="4350">
                  <c:v>612405.15268168354</c:v>
                </c:pt>
                <c:pt idx="4351">
                  <c:v>612483.547260897</c:v>
                </c:pt>
                <c:pt idx="4352">
                  <c:v>612561.94184011035</c:v>
                </c:pt>
                <c:pt idx="4353">
                  <c:v>612640.33641932381</c:v>
                </c:pt>
                <c:pt idx="4354">
                  <c:v>612718.73099853727</c:v>
                </c:pt>
                <c:pt idx="4355">
                  <c:v>612797.12557775062</c:v>
                </c:pt>
                <c:pt idx="4356">
                  <c:v>612875.52015696408</c:v>
                </c:pt>
                <c:pt idx="4357">
                  <c:v>612953.91473617754</c:v>
                </c:pt>
                <c:pt idx="4358">
                  <c:v>613032.30931539088</c:v>
                </c:pt>
                <c:pt idx="4359">
                  <c:v>613110.70389460435</c:v>
                </c:pt>
                <c:pt idx="4360">
                  <c:v>613189.09847381781</c:v>
                </c:pt>
                <c:pt idx="4361">
                  <c:v>613267.49305303115</c:v>
                </c:pt>
                <c:pt idx="4362">
                  <c:v>613345.8876322445</c:v>
                </c:pt>
                <c:pt idx="4363">
                  <c:v>613424.28221145808</c:v>
                </c:pt>
                <c:pt idx="4364">
                  <c:v>613502.67679067142</c:v>
                </c:pt>
                <c:pt idx="4365">
                  <c:v>613581.07136988488</c:v>
                </c:pt>
                <c:pt idx="4366">
                  <c:v>613659.46594909823</c:v>
                </c:pt>
                <c:pt idx="4367">
                  <c:v>613737.86052831169</c:v>
                </c:pt>
                <c:pt idx="4368">
                  <c:v>613816.25510752504</c:v>
                </c:pt>
                <c:pt idx="4369">
                  <c:v>613894.64968673862</c:v>
                </c:pt>
                <c:pt idx="4370">
                  <c:v>613973.04426595196</c:v>
                </c:pt>
                <c:pt idx="4371">
                  <c:v>614051.43884516542</c:v>
                </c:pt>
                <c:pt idx="4372">
                  <c:v>614129.83342437877</c:v>
                </c:pt>
                <c:pt idx="4373">
                  <c:v>614208.22800359223</c:v>
                </c:pt>
                <c:pt idx="4374">
                  <c:v>614286.62258280558</c:v>
                </c:pt>
                <c:pt idx="4375">
                  <c:v>614365.01716201915</c:v>
                </c:pt>
                <c:pt idx="4376">
                  <c:v>614443.4117412325</c:v>
                </c:pt>
                <c:pt idx="4377">
                  <c:v>614521.80632044584</c:v>
                </c:pt>
                <c:pt idx="4378">
                  <c:v>614600.20089965942</c:v>
                </c:pt>
                <c:pt idx="4379">
                  <c:v>614678.59547887277</c:v>
                </c:pt>
                <c:pt idx="4380">
                  <c:v>614756.99005808611</c:v>
                </c:pt>
                <c:pt idx="4381">
                  <c:v>614835.38463729969</c:v>
                </c:pt>
                <c:pt idx="4382">
                  <c:v>614913.77921651304</c:v>
                </c:pt>
                <c:pt idx="4383">
                  <c:v>614992.17379572638</c:v>
                </c:pt>
                <c:pt idx="4384">
                  <c:v>615070.56837493996</c:v>
                </c:pt>
                <c:pt idx="4385">
                  <c:v>615148.96295415331</c:v>
                </c:pt>
                <c:pt idx="4386">
                  <c:v>615227.35753336665</c:v>
                </c:pt>
                <c:pt idx="4387">
                  <c:v>615305.75211258011</c:v>
                </c:pt>
                <c:pt idx="4388">
                  <c:v>615384.14669179358</c:v>
                </c:pt>
                <c:pt idx="4389">
                  <c:v>615462.54127100692</c:v>
                </c:pt>
                <c:pt idx="4390">
                  <c:v>615540.93585022038</c:v>
                </c:pt>
                <c:pt idx="4391">
                  <c:v>615619.33042943384</c:v>
                </c:pt>
                <c:pt idx="4392">
                  <c:v>615697.72500864719</c:v>
                </c:pt>
                <c:pt idx="4393">
                  <c:v>615776.11958786077</c:v>
                </c:pt>
                <c:pt idx="4394">
                  <c:v>615854.51416707411</c:v>
                </c:pt>
                <c:pt idx="4395">
                  <c:v>615932.90874628746</c:v>
                </c:pt>
                <c:pt idx="4396">
                  <c:v>616011.30332550092</c:v>
                </c:pt>
                <c:pt idx="4397">
                  <c:v>616089.69790471438</c:v>
                </c:pt>
                <c:pt idx="4398">
                  <c:v>616168.09248392773</c:v>
                </c:pt>
                <c:pt idx="4399">
                  <c:v>616246.48706314119</c:v>
                </c:pt>
                <c:pt idx="4400">
                  <c:v>616324.88164235465</c:v>
                </c:pt>
                <c:pt idx="4401">
                  <c:v>616403.276221568</c:v>
                </c:pt>
                <c:pt idx="4402">
                  <c:v>616481.67080078146</c:v>
                </c:pt>
                <c:pt idx="4403">
                  <c:v>616560.06537999492</c:v>
                </c:pt>
                <c:pt idx="4404">
                  <c:v>616638.45995920827</c:v>
                </c:pt>
                <c:pt idx="4405">
                  <c:v>616716.85453842173</c:v>
                </c:pt>
                <c:pt idx="4406">
                  <c:v>616795.24911763519</c:v>
                </c:pt>
                <c:pt idx="4407">
                  <c:v>616873.64369684854</c:v>
                </c:pt>
                <c:pt idx="4408">
                  <c:v>616952.038276062</c:v>
                </c:pt>
                <c:pt idx="4409">
                  <c:v>617030.43285527546</c:v>
                </c:pt>
                <c:pt idx="4410">
                  <c:v>617108.82743448881</c:v>
                </c:pt>
                <c:pt idx="4411">
                  <c:v>617187.22201370227</c:v>
                </c:pt>
                <c:pt idx="4412">
                  <c:v>617265.61659291573</c:v>
                </c:pt>
                <c:pt idx="4413">
                  <c:v>617344.01117212907</c:v>
                </c:pt>
                <c:pt idx="4414">
                  <c:v>617422.40575134254</c:v>
                </c:pt>
                <c:pt idx="4415">
                  <c:v>617500.800330556</c:v>
                </c:pt>
                <c:pt idx="4416">
                  <c:v>617579.19490976934</c:v>
                </c:pt>
                <c:pt idx="4417">
                  <c:v>617657.58948898269</c:v>
                </c:pt>
                <c:pt idx="4418">
                  <c:v>617735.98406819627</c:v>
                </c:pt>
                <c:pt idx="4419">
                  <c:v>617814.37864740961</c:v>
                </c:pt>
                <c:pt idx="4420">
                  <c:v>617892.77322662296</c:v>
                </c:pt>
                <c:pt idx="4421">
                  <c:v>617971.16780583654</c:v>
                </c:pt>
                <c:pt idx="4422">
                  <c:v>618049.56238504988</c:v>
                </c:pt>
                <c:pt idx="4423">
                  <c:v>618127.95696426323</c:v>
                </c:pt>
                <c:pt idx="4424">
                  <c:v>618206.35154347681</c:v>
                </c:pt>
                <c:pt idx="4425">
                  <c:v>618284.74612269015</c:v>
                </c:pt>
                <c:pt idx="4426">
                  <c:v>618363.1407019035</c:v>
                </c:pt>
                <c:pt idx="4427">
                  <c:v>618441.53528111707</c:v>
                </c:pt>
                <c:pt idx="4428">
                  <c:v>618519.92986033042</c:v>
                </c:pt>
                <c:pt idx="4429">
                  <c:v>618598.32443954388</c:v>
                </c:pt>
                <c:pt idx="4430">
                  <c:v>618676.71901875723</c:v>
                </c:pt>
                <c:pt idx="4431">
                  <c:v>618755.11359797069</c:v>
                </c:pt>
                <c:pt idx="4432">
                  <c:v>618833.50817718403</c:v>
                </c:pt>
                <c:pt idx="4433">
                  <c:v>618911.90275639761</c:v>
                </c:pt>
                <c:pt idx="4434">
                  <c:v>618990.29733561096</c:v>
                </c:pt>
                <c:pt idx="4435">
                  <c:v>619068.69191482442</c:v>
                </c:pt>
                <c:pt idx="4436">
                  <c:v>619147.08649403777</c:v>
                </c:pt>
                <c:pt idx="4437">
                  <c:v>619225.48107325123</c:v>
                </c:pt>
                <c:pt idx="4438">
                  <c:v>619303.87565246457</c:v>
                </c:pt>
                <c:pt idx="4439">
                  <c:v>619382.27023167815</c:v>
                </c:pt>
                <c:pt idx="4440">
                  <c:v>619460.6648108915</c:v>
                </c:pt>
                <c:pt idx="4441">
                  <c:v>619539.05939010484</c:v>
                </c:pt>
                <c:pt idx="4442">
                  <c:v>619617.4539693183</c:v>
                </c:pt>
                <c:pt idx="4443">
                  <c:v>619695.84854853177</c:v>
                </c:pt>
                <c:pt idx="4444">
                  <c:v>619774.24312774511</c:v>
                </c:pt>
                <c:pt idx="4445">
                  <c:v>619852.63770695857</c:v>
                </c:pt>
                <c:pt idx="4446">
                  <c:v>619931.03228617203</c:v>
                </c:pt>
                <c:pt idx="4447">
                  <c:v>620009.42686538538</c:v>
                </c:pt>
                <c:pt idx="4448">
                  <c:v>620087.82144459884</c:v>
                </c:pt>
                <c:pt idx="4449">
                  <c:v>620166.2160238123</c:v>
                </c:pt>
                <c:pt idx="4450">
                  <c:v>620244.61060302565</c:v>
                </c:pt>
                <c:pt idx="4451">
                  <c:v>620323.00518223911</c:v>
                </c:pt>
                <c:pt idx="4452">
                  <c:v>620401.39976145257</c:v>
                </c:pt>
                <c:pt idx="4453">
                  <c:v>620479.79434066592</c:v>
                </c:pt>
                <c:pt idx="4454">
                  <c:v>620558.18891987938</c:v>
                </c:pt>
                <c:pt idx="4455">
                  <c:v>620636.58349909284</c:v>
                </c:pt>
                <c:pt idx="4456">
                  <c:v>620714.97807830619</c:v>
                </c:pt>
                <c:pt idx="4457">
                  <c:v>620793.37265751953</c:v>
                </c:pt>
                <c:pt idx="4458">
                  <c:v>620871.76723673311</c:v>
                </c:pt>
                <c:pt idx="4459">
                  <c:v>620950.16181594646</c:v>
                </c:pt>
                <c:pt idx="4460">
                  <c:v>621028.55639515992</c:v>
                </c:pt>
                <c:pt idx="4461">
                  <c:v>621106.95097437338</c:v>
                </c:pt>
                <c:pt idx="4462">
                  <c:v>621185.34555358673</c:v>
                </c:pt>
                <c:pt idx="4463">
                  <c:v>621263.74013280019</c:v>
                </c:pt>
                <c:pt idx="4464">
                  <c:v>621342.13471201365</c:v>
                </c:pt>
                <c:pt idx="4465">
                  <c:v>621420.52929122699</c:v>
                </c:pt>
                <c:pt idx="4466">
                  <c:v>621498.92387044046</c:v>
                </c:pt>
                <c:pt idx="4467">
                  <c:v>621577.31844965392</c:v>
                </c:pt>
                <c:pt idx="4468">
                  <c:v>621655.71302886726</c:v>
                </c:pt>
                <c:pt idx="4469">
                  <c:v>621734.10760808073</c:v>
                </c:pt>
                <c:pt idx="4470">
                  <c:v>621812.50218729407</c:v>
                </c:pt>
                <c:pt idx="4471">
                  <c:v>621890.89676650753</c:v>
                </c:pt>
                <c:pt idx="4472">
                  <c:v>621969.29134572088</c:v>
                </c:pt>
                <c:pt idx="4473">
                  <c:v>622047.68592493446</c:v>
                </c:pt>
                <c:pt idx="4474">
                  <c:v>622126.0805041478</c:v>
                </c:pt>
                <c:pt idx="4475">
                  <c:v>622204.47508336126</c:v>
                </c:pt>
                <c:pt idx="4476">
                  <c:v>622282.86966257461</c:v>
                </c:pt>
                <c:pt idx="4477">
                  <c:v>622361.26424178807</c:v>
                </c:pt>
                <c:pt idx="4478">
                  <c:v>622439.65882100142</c:v>
                </c:pt>
                <c:pt idx="4479">
                  <c:v>622518.05340021499</c:v>
                </c:pt>
                <c:pt idx="4480">
                  <c:v>622596.44797942834</c:v>
                </c:pt>
                <c:pt idx="4481">
                  <c:v>622674.84255864169</c:v>
                </c:pt>
                <c:pt idx="4482">
                  <c:v>622753.23713785526</c:v>
                </c:pt>
                <c:pt idx="4483">
                  <c:v>622831.63171706861</c:v>
                </c:pt>
                <c:pt idx="4484">
                  <c:v>622910.02629628195</c:v>
                </c:pt>
                <c:pt idx="4485">
                  <c:v>622988.42087549553</c:v>
                </c:pt>
                <c:pt idx="4486">
                  <c:v>623066.81545470888</c:v>
                </c:pt>
                <c:pt idx="4487">
                  <c:v>623145.21003392222</c:v>
                </c:pt>
                <c:pt idx="4488">
                  <c:v>623223.60461313569</c:v>
                </c:pt>
                <c:pt idx="4489">
                  <c:v>623301.99919234915</c:v>
                </c:pt>
                <c:pt idx="4490">
                  <c:v>623380.39377156249</c:v>
                </c:pt>
                <c:pt idx="4491">
                  <c:v>623458.78835077595</c:v>
                </c:pt>
                <c:pt idx="4492">
                  <c:v>623537.18292998942</c:v>
                </c:pt>
                <c:pt idx="4493">
                  <c:v>623615.57750920276</c:v>
                </c:pt>
                <c:pt idx="4494">
                  <c:v>623693.97208841622</c:v>
                </c:pt>
                <c:pt idx="4495">
                  <c:v>623772.36666762969</c:v>
                </c:pt>
                <c:pt idx="4496">
                  <c:v>623850.76124684303</c:v>
                </c:pt>
                <c:pt idx="4497">
                  <c:v>623929.15582605661</c:v>
                </c:pt>
                <c:pt idx="4498">
                  <c:v>624007.55040526995</c:v>
                </c:pt>
                <c:pt idx="4499">
                  <c:v>624085.9449844833</c:v>
                </c:pt>
                <c:pt idx="4500">
                  <c:v>624164.33956369676</c:v>
                </c:pt>
                <c:pt idx="4501">
                  <c:v>624242.73414291022</c:v>
                </c:pt>
                <c:pt idx="4502">
                  <c:v>624321.12872212357</c:v>
                </c:pt>
                <c:pt idx="4503">
                  <c:v>624399.52330133703</c:v>
                </c:pt>
                <c:pt idx="4504">
                  <c:v>624477.91788055049</c:v>
                </c:pt>
                <c:pt idx="4505">
                  <c:v>624556.31245976384</c:v>
                </c:pt>
                <c:pt idx="4506">
                  <c:v>624634.7070389773</c:v>
                </c:pt>
                <c:pt idx="4507">
                  <c:v>624713.10161819076</c:v>
                </c:pt>
                <c:pt idx="4508">
                  <c:v>624791.49619740411</c:v>
                </c:pt>
                <c:pt idx="4509">
                  <c:v>624869.89077661757</c:v>
                </c:pt>
                <c:pt idx="4510">
                  <c:v>624948.28535583103</c:v>
                </c:pt>
                <c:pt idx="4511">
                  <c:v>625026.67993504438</c:v>
                </c:pt>
                <c:pt idx="4512">
                  <c:v>625105.07451425784</c:v>
                </c:pt>
                <c:pt idx="4513">
                  <c:v>625183.4690934713</c:v>
                </c:pt>
                <c:pt idx="4514">
                  <c:v>625261.86367268465</c:v>
                </c:pt>
                <c:pt idx="4515">
                  <c:v>625340.25825189811</c:v>
                </c:pt>
                <c:pt idx="4516">
                  <c:v>625418.65283111157</c:v>
                </c:pt>
                <c:pt idx="4517">
                  <c:v>625497.04741032491</c:v>
                </c:pt>
                <c:pt idx="4518">
                  <c:v>625575.44198953838</c:v>
                </c:pt>
                <c:pt idx="4519">
                  <c:v>625653.83656875184</c:v>
                </c:pt>
                <c:pt idx="4520">
                  <c:v>625732.23114796518</c:v>
                </c:pt>
                <c:pt idx="4521">
                  <c:v>625810.62572717853</c:v>
                </c:pt>
                <c:pt idx="4522">
                  <c:v>625889.02030639211</c:v>
                </c:pt>
                <c:pt idx="4523">
                  <c:v>625967.41488560545</c:v>
                </c:pt>
                <c:pt idx="4524">
                  <c:v>626045.80946481891</c:v>
                </c:pt>
                <c:pt idx="4525">
                  <c:v>626124.20404403238</c:v>
                </c:pt>
                <c:pt idx="4526">
                  <c:v>626202.59862324572</c:v>
                </c:pt>
                <c:pt idx="4527">
                  <c:v>626280.99320245907</c:v>
                </c:pt>
                <c:pt idx="4528">
                  <c:v>626359.38778167265</c:v>
                </c:pt>
                <c:pt idx="4529">
                  <c:v>626437.78236088599</c:v>
                </c:pt>
                <c:pt idx="4530">
                  <c:v>626516.17694009934</c:v>
                </c:pt>
                <c:pt idx="4531">
                  <c:v>626594.57151931291</c:v>
                </c:pt>
                <c:pt idx="4532">
                  <c:v>626672.96609852626</c:v>
                </c:pt>
                <c:pt idx="4533">
                  <c:v>626751.36067773972</c:v>
                </c:pt>
                <c:pt idx="4534">
                  <c:v>626829.75525695307</c:v>
                </c:pt>
                <c:pt idx="4535">
                  <c:v>626908.14983616653</c:v>
                </c:pt>
                <c:pt idx="4536">
                  <c:v>626986.54441537987</c:v>
                </c:pt>
                <c:pt idx="4537">
                  <c:v>627064.93899459345</c:v>
                </c:pt>
                <c:pt idx="4538">
                  <c:v>627143.3335738068</c:v>
                </c:pt>
                <c:pt idx="4539">
                  <c:v>627221.72815302026</c:v>
                </c:pt>
                <c:pt idx="4540">
                  <c:v>627300.12273223361</c:v>
                </c:pt>
                <c:pt idx="4541">
                  <c:v>627378.51731144707</c:v>
                </c:pt>
                <c:pt idx="4542">
                  <c:v>627456.91189066041</c:v>
                </c:pt>
                <c:pt idx="4543">
                  <c:v>627535.30646987399</c:v>
                </c:pt>
                <c:pt idx="4544">
                  <c:v>627613.70104908734</c:v>
                </c:pt>
                <c:pt idx="4545">
                  <c:v>627692.09562830068</c:v>
                </c:pt>
                <c:pt idx="4546">
                  <c:v>627770.49020751426</c:v>
                </c:pt>
                <c:pt idx="4547">
                  <c:v>627848.88478672761</c:v>
                </c:pt>
                <c:pt idx="4548">
                  <c:v>627927.27936594095</c:v>
                </c:pt>
                <c:pt idx="4549">
                  <c:v>628005.67394515453</c:v>
                </c:pt>
                <c:pt idx="4550">
                  <c:v>628084.06852436787</c:v>
                </c:pt>
                <c:pt idx="4551">
                  <c:v>628162.46310358122</c:v>
                </c:pt>
                <c:pt idx="4552">
                  <c:v>628240.85768279468</c:v>
                </c:pt>
                <c:pt idx="4553">
                  <c:v>628319.25226200814</c:v>
                </c:pt>
                <c:pt idx="4554">
                  <c:v>628397.64684122149</c:v>
                </c:pt>
                <c:pt idx="4555">
                  <c:v>628476.04142043495</c:v>
                </c:pt>
                <c:pt idx="4556">
                  <c:v>628554.43599964841</c:v>
                </c:pt>
                <c:pt idx="4557">
                  <c:v>628632.83057886176</c:v>
                </c:pt>
                <c:pt idx="4558">
                  <c:v>628711.22515807522</c:v>
                </c:pt>
                <c:pt idx="4559">
                  <c:v>628789.61973728868</c:v>
                </c:pt>
                <c:pt idx="4560">
                  <c:v>628868.01431650203</c:v>
                </c:pt>
                <c:pt idx="4561">
                  <c:v>628946.40889571537</c:v>
                </c:pt>
                <c:pt idx="4562">
                  <c:v>629024.80347492895</c:v>
                </c:pt>
                <c:pt idx="4563">
                  <c:v>629103.1980541423</c:v>
                </c:pt>
                <c:pt idx="4564">
                  <c:v>629181.59263335576</c:v>
                </c:pt>
                <c:pt idx="4565">
                  <c:v>629259.98721256922</c:v>
                </c:pt>
                <c:pt idx="4566">
                  <c:v>629338.38179178257</c:v>
                </c:pt>
                <c:pt idx="4567">
                  <c:v>629416.77637099603</c:v>
                </c:pt>
                <c:pt idx="4568">
                  <c:v>629495.17095020949</c:v>
                </c:pt>
                <c:pt idx="4569">
                  <c:v>629573.56552942283</c:v>
                </c:pt>
                <c:pt idx="4570">
                  <c:v>629651.9601086363</c:v>
                </c:pt>
                <c:pt idx="4571">
                  <c:v>629730.35468784976</c:v>
                </c:pt>
                <c:pt idx="4572">
                  <c:v>629808.7492670631</c:v>
                </c:pt>
                <c:pt idx="4573">
                  <c:v>629887.14384627657</c:v>
                </c:pt>
                <c:pt idx="4574">
                  <c:v>629965.53842549003</c:v>
                </c:pt>
                <c:pt idx="4575">
                  <c:v>630043.93300470337</c:v>
                </c:pt>
                <c:pt idx="4576">
                  <c:v>630122.32758391683</c:v>
                </c:pt>
                <c:pt idx="4577">
                  <c:v>630200.7221631303</c:v>
                </c:pt>
                <c:pt idx="4578">
                  <c:v>630279.11674234364</c:v>
                </c:pt>
                <c:pt idx="4579">
                  <c:v>630357.5113215571</c:v>
                </c:pt>
                <c:pt idx="4580">
                  <c:v>630435.90590077057</c:v>
                </c:pt>
                <c:pt idx="4581">
                  <c:v>630514.30047998391</c:v>
                </c:pt>
                <c:pt idx="4582">
                  <c:v>630592.69505919737</c:v>
                </c:pt>
                <c:pt idx="4583">
                  <c:v>630671.08963841083</c:v>
                </c:pt>
                <c:pt idx="4584">
                  <c:v>630749.48421762418</c:v>
                </c:pt>
                <c:pt idx="4585">
                  <c:v>630827.87879683753</c:v>
                </c:pt>
                <c:pt idx="4586">
                  <c:v>630906.2733760511</c:v>
                </c:pt>
                <c:pt idx="4587">
                  <c:v>630984.66795526445</c:v>
                </c:pt>
                <c:pt idx="4588">
                  <c:v>631063.06253447779</c:v>
                </c:pt>
                <c:pt idx="4589">
                  <c:v>631141.45711369137</c:v>
                </c:pt>
                <c:pt idx="4590">
                  <c:v>631219.85169290472</c:v>
                </c:pt>
                <c:pt idx="4591">
                  <c:v>631298.24627211806</c:v>
                </c:pt>
                <c:pt idx="4592">
                  <c:v>631376.64085133153</c:v>
                </c:pt>
                <c:pt idx="4593">
                  <c:v>631455.03543054499</c:v>
                </c:pt>
                <c:pt idx="4594">
                  <c:v>631533.43000975833</c:v>
                </c:pt>
                <c:pt idx="4595">
                  <c:v>631611.82458897179</c:v>
                </c:pt>
                <c:pt idx="4596">
                  <c:v>631690.21916818526</c:v>
                </c:pt>
                <c:pt idx="4597">
                  <c:v>631768.61374739872</c:v>
                </c:pt>
                <c:pt idx="4598">
                  <c:v>631847.00832661206</c:v>
                </c:pt>
                <c:pt idx="4599">
                  <c:v>631925.40290582553</c:v>
                </c:pt>
                <c:pt idx="4600">
                  <c:v>632003.79748503887</c:v>
                </c:pt>
                <c:pt idx="4601">
                  <c:v>632082.19206425245</c:v>
                </c:pt>
                <c:pt idx="4602">
                  <c:v>632160.58664346579</c:v>
                </c:pt>
                <c:pt idx="4603">
                  <c:v>632238.98122267914</c:v>
                </c:pt>
                <c:pt idx="4604">
                  <c:v>632317.3758018926</c:v>
                </c:pt>
                <c:pt idx="4605">
                  <c:v>632395.77038110606</c:v>
                </c:pt>
                <c:pt idx="4606">
                  <c:v>632474.16496031941</c:v>
                </c:pt>
                <c:pt idx="4607">
                  <c:v>632552.55953953299</c:v>
                </c:pt>
                <c:pt idx="4608">
                  <c:v>632630.95411874633</c:v>
                </c:pt>
                <c:pt idx="4609">
                  <c:v>632709.34869795968</c:v>
                </c:pt>
                <c:pt idx="4610">
                  <c:v>632787.74327717314</c:v>
                </c:pt>
                <c:pt idx="4611">
                  <c:v>632866.1378563866</c:v>
                </c:pt>
                <c:pt idx="4612">
                  <c:v>632944.53243559995</c:v>
                </c:pt>
                <c:pt idx="4613">
                  <c:v>633022.92701481341</c:v>
                </c:pt>
                <c:pt idx="4614">
                  <c:v>633101.32159402687</c:v>
                </c:pt>
                <c:pt idx="4615">
                  <c:v>633179.71617324022</c:v>
                </c:pt>
                <c:pt idx="4616">
                  <c:v>633258.11075245368</c:v>
                </c:pt>
                <c:pt idx="4617">
                  <c:v>633336.50533166714</c:v>
                </c:pt>
                <c:pt idx="4618">
                  <c:v>633414.89991088049</c:v>
                </c:pt>
                <c:pt idx="4619">
                  <c:v>633493.29449009395</c:v>
                </c:pt>
                <c:pt idx="4620">
                  <c:v>633571.68906930741</c:v>
                </c:pt>
                <c:pt idx="4621">
                  <c:v>633650.08364852075</c:v>
                </c:pt>
                <c:pt idx="4622">
                  <c:v>633728.47822773422</c:v>
                </c:pt>
                <c:pt idx="4623">
                  <c:v>633806.87280694768</c:v>
                </c:pt>
                <c:pt idx="4624">
                  <c:v>633885.26738616102</c:v>
                </c:pt>
                <c:pt idx="4625">
                  <c:v>633963.66196537437</c:v>
                </c:pt>
                <c:pt idx="4626">
                  <c:v>634042.05654458795</c:v>
                </c:pt>
                <c:pt idx="4627">
                  <c:v>634120.45112380129</c:v>
                </c:pt>
                <c:pt idx="4628">
                  <c:v>634198.84570301475</c:v>
                </c:pt>
                <c:pt idx="4629">
                  <c:v>634277.24028222822</c:v>
                </c:pt>
                <c:pt idx="4630">
                  <c:v>634355.63486144156</c:v>
                </c:pt>
                <c:pt idx="4631">
                  <c:v>634434.02944065502</c:v>
                </c:pt>
                <c:pt idx="4632">
                  <c:v>634512.42401986849</c:v>
                </c:pt>
                <c:pt idx="4633">
                  <c:v>634590.81859908183</c:v>
                </c:pt>
                <c:pt idx="4634">
                  <c:v>634669.21317829529</c:v>
                </c:pt>
                <c:pt idx="4635">
                  <c:v>634747.60775750875</c:v>
                </c:pt>
                <c:pt idx="4636">
                  <c:v>634826.0023367221</c:v>
                </c:pt>
                <c:pt idx="4637">
                  <c:v>634904.39691593556</c:v>
                </c:pt>
                <c:pt idx="4638">
                  <c:v>634982.79149514891</c:v>
                </c:pt>
                <c:pt idx="4639">
                  <c:v>635061.18607436237</c:v>
                </c:pt>
                <c:pt idx="4640">
                  <c:v>635139.58065357571</c:v>
                </c:pt>
                <c:pt idx="4641">
                  <c:v>635217.97523278929</c:v>
                </c:pt>
                <c:pt idx="4642">
                  <c:v>635296.36981200264</c:v>
                </c:pt>
                <c:pt idx="4643">
                  <c:v>635374.76439121598</c:v>
                </c:pt>
                <c:pt idx="4644">
                  <c:v>635453.15897042945</c:v>
                </c:pt>
                <c:pt idx="4645">
                  <c:v>635531.55354964291</c:v>
                </c:pt>
                <c:pt idx="4646">
                  <c:v>635609.94812885625</c:v>
                </c:pt>
                <c:pt idx="4647">
                  <c:v>635688.34270806983</c:v>
                </c:pt>
                <c:pt idx="4648">
                  <c:v>635766.73728728318</c:v>
                </c:pt>
                <c:pt idx="4649">
                  <c:v>635845.13186649652</c:v>
                </c:pt>
                <c:pt idx="4650">
                  <c:v>635923.5264457101</c:v>
                </c:pt>
                <c:pt idx="4651">
                  <c:v>636001.92102492345</c:v>
                </c:pt>
                <c:pt idx="4652">
                  <c:v>636080.31560413679</c:v>
                </c:pt>
                <c:pt idx="4653">
                  <c:v>636158.71018335025</c:v>
                </c:pt>
                <c:pt idx="4654">
                  <c:v>636237.10476256371</c:v>
                </c:pt>
                <c:pt idx="4655">
                  <c:v>636315.49934177706</c:v>
                </c:pt>
                <c:pt idx="4656">
                  <c:v>636393.89392099052</c:v>
                </c:pt>
                <c:pt idx="4657">
                  <c:v>636472.28850020398</c:v>
                </c:pt>
                <c:pt idx="4658">
                  <c:v>636550.68307941733</c:v>
                </c:pt>
                <c:pt idx="4659">
                  <c:v>636629.07765863079</c:v>
                </c:pt>
                <c:pt idx="4660">
                  <c:v>636707.47223784425</c:v>
                </c:pt>
                <c:pt idx="4661">
                  <c:v>636785.8668170576</c:v>
                </c:pt>
                <c:pt idx="4662">
                  <c:v>636864.26139627106</c:v>
                </c:pt>
                <c:pt idx="4663">
                  <c:v>636942.65597548452</c:v>
                </c:pt>
                <c:pt idx="4664">
                  <c:v>637021.05055469787</c:v>
                </c:pt>
                <c:pt idx="4665">
                  <c:v>637099.44513391145</c:v>
                </c:pt>
                <c:pt idx="4666">
                  <c:v>637177.83971312479</c:v>
                </c:pt>
                <c:pt idx="4667">
                  <c:v>637256.23429233814</c:v>
                </c:pt>
                <c:pt idx="4668">
                  <c:v>637334.6288715516</c:v>
                </c:pt>
                <c:pt idx="4669">
                  <c:v>637413.02345076506</c:v>
                </c:pt>
                <c:pt idx="4670">
                  <c:v>637491.41802997841</c:v>
                </c:pt>
                <c:pt idx="4671">
                  <c:v>637569.81260919187</c:v>
                </c:pt>
                <c:pt idx="4672">
                  <c:v>637648.20718840533</c:v>
                </c:pt>
                <c:pt idx="4673">
                  <c:v>637726.60176761867</c:v>
                </c:pt>
                <c:pt idx="4674">
                  <c:v>637804.99634683214</c:v>
                </c:pt>
                <c:pt idx="4675">
                  <c:v>637883.3909260456</c:v>
                </c:pt>
                <c:pt idx="4676">
                  <c:v>637961.78550525894</c:v>
                </c:pt>
                <c:pt idx="4677">
                  <c:v>638040.18008447241</c:v>
                </c:pt>
                <c:pt idx="4678">
                  <c:v>638118.57466368587</c:v>
                </c:pt>
                <c:pt idx="4679">
                  <c:v>638196.96924289921</c:v>
                </c:pt>
                <c:pt idx="4680">
                  <c:v>638275.36382211267</c:v>
                </c:pt>
                <c:pt idx="4681">
                  <c:v>638353.75840132614</c:v>
                </c:pt>
                <c:pt idx="4682">
                  <c:v>638432.15298053948</c:v>
                </c:pt>
                <c:pt idx="4683">
                  <c:v>638510.54755975283</c:v>
                </c:pt>
                <c:pt idx="4684">
                  <c:v>638588.94213896641</c:v>
                </c:pt>
                <c:pt idx="4685">
                  <c:v>638667.33671817975</c:v>
                </c:pt>
                <c:pt idx="4686">
                  <c:v>638745.73129739321</c:v>
                </c:pt>
                <c:pt idx="4687">
                  <c:v>638824.12587660667</c:v>
                </c:pt>
                <c:pt idx="4688">
                  <c:v>638902.52045582002</c:v>
                </c:pt>
                <c:pt idx="4689">
                  <c:v>638980.91503503337</c:v>
                </c:pt>
                <c:pt idx="4690">
                  <c:v>639059.30961424694</c:v>
                </c:pt>
                <c:pt idx="4691">
                  <c:v>639137.70419346029</c:v>
                </c:pt>
                <c:pt idx="4692">
                  <c:v>639216.09877267363</c:v>
                </c:pt>
                <c:pt idx="4693">
                  <c:v>639294.4933518871</c:v>
                </c:pt>
                <c:pt idx="4694">
                  <c:v>639372.88793110056</c:v>
                </c:pt>
                <c:pt idx="4695">
                  <c:v>639451.2825103139</c:v>
                </c:pt>
                <c:pt idx="4696">
                  <c:v>639529.67708952737</c:v>
                </c:pt>
                <c:pt idx="4697">
                  <c:v>639608.07166874083</c:v>
                </c:pt>
                <c:pt idx="4698">
                  <c:v>639686.46624795417</c:v>
                </c:pt>
                <c:pt idx="4699">
                  <c:v>639764.86082716763</c:v>
                </c:pt>
                <c:pt idx="4700">
                  <c:v>639843.2554063811</c:v>
                </c:pt>
                <c:pt idx="4701">
                  <c:v>639921.64998559444</c:v>
                </c:pt>
                <c:pt idx="4702">
                  <c:v>640000.0445648079</c:v>
                </c:pt>
                <c:pt idx="4703">
                  <c:v>640078.43914402137</c:v>
                </c:pt>
                <c:pt idx="4704">
                  <c:v>640156.83372323471</c:v>
                </c:pt>
                <c:pt idx="4705">
                  <c:v>640235.22830244817</c:v>
                </c:pt>
                <c:pt idx="4706">
                  <c:v>640313.62288166163</c:v>
                </c:pt>
                <c:pt idx="4707">
                  <c:v>640392.01746087498</c:v>
                </c:pt>
                <c:pt idx="4708">
                  <c:v>640470.41204008844</c:v>
                </c:pt>
                <c:pt idx="4709">
                  <c:v>640548.8066193019</c:v>
                </c:pt>
                <c:pt idx="4710">
                  <c:v>640627.20119851525</c:v>
                </c:pt>
                <c:pt idx="4711">
                  <c:v>640705.59577772871</c:v>
                </c:pt>
                <c:pt idx="4712">
                  <c:v>640783.99035694217</c:v>
                </c:pt>
                <c:pt idx="4713">
                  <c:v>640862.38493615552</c:v>
                </c:pt>
                <c:pt idx="4714">
                  <c:v>640940.77951536898</c:v>
                </c:pt>
                <c:pt idx="4715">
                  <c:v>641019.17409458244</c:v>
                </c:pt>
                <c:pt idx="4716">
                  <c:v>641097.5686737959</c:v>
                </c:pt>
                <c:pt idx="4717">
                  <c:v>641175.96325300925</c:v>
                </c:pt>
                <c:pt idx="4718">
                  <c:v>641254.35783222271</c:v>
                </c:pt>
                <c:pt idx="4719">
                  <c:v>641332.75241143606</c:v>
                </c:pt>
                <c:pt idx="4720">
                  <c:v>641411.14699064963</c:v>
                </c:pt>
                <c:pt idx="4721">
                  <c:v>641489.54156986298</c:v>
                </c:pt>
                <c:pt idx="4722">
                  <c:v>641567.93614907644</c:v>
                </c:pt>
                <c:pt idx="4723">
                  <c:v>641646.33072828979</c:v>
                </c:pt>
                <c:pt idx="4724">
                  <c:v>641724.72530750325</c:v>
                </c:pt>
                <c:pt idx="4725">
                  <c:v>641803.11988671659</c:v>
                </c:pt>
                <c:pt idx="4726">
                  <c:v>641881.51446592994</c:v>
                </c:pt>
                <c:pt idx="4727">
                  <c:v>641959.90904514352</c:v>
                </c:pt>
                <c:pt idx="4728">
                  <c:v>642038.30362435686</c:v>
                </c:pt>
                <c:pt idx="4729">
                  <c:v>642116.69820357021</c:v>
                </c:pt>
                <c:pt idx="4730">
                  <c:v>642195.09278278379</c:v>
                </c:pt>
                <c:pt idx="4731">
                  <c:v>642273.48736199713</c:v>
                </c:pt>
                <c:pt idx="4732">
                  <c:v>642351.88194121048</c:v>
                </c:pt>
                <c:pt idx="4733">
                  <c:v>642430.27652042406</c:v>
                </c:pt>
                <c:pt idx="4734">
                  <c:v>642508.6710996374</c:v>
                </c:pt>
                <c:pt idx="4735">
                  <c:v>642587.06567885098</c:v>
                </c:pt>
                <c:pt idx="4736">
                  <c:v>642665.46025806421</c:v>
                </c:pt>
                <c:pt idx="4737">
                  <c:v>642743.85483727767</c:v>
                </c:pt>
                <c:pt idx="4738">
                  <c:v>642822.24941649102</c:v>
                </c:pt>
                <c:pt idx="4739">
                  <c:v>642900.64399570459</c:v>
                </c:pt>
                <c:pt idx="4740">
                  <c:v>642979.03857491794</c:v>
                </c:pt>
                <c:pt idx="4741">
                  <c:v>643057.4331541314</c:v>
                </c:pt>
                <c:pt idx="4742">
                  <c:v>643135.82773334475</c:v>
                </c:pt>
                <c:pt idx="4743">
                  <c:v>643214.22231255821</c:v>
                </c:pt>
                <c:pt idx="4744">
                  <c:v>643292.61689177155</c:v>
                </c:pt>
                <c:pt idx="4745">
                  <c:v>643371.01147098513</c:v>
                </c:pt>
                <c:pt idx="4746">
                  <c:v>643449.40605019848</c:v>
                </c:pt>
                <c:pt idx="4747">
                  <c:v>643527.80062941194</c:v>
                </c:pt>
                <c:pt idx="4748">
                  <c:v>643606.19520862529</c:v>
                </c:pt>
                <c:pt idx="4749">
                  <c:v>643684.58978783875</c:v>
                </c:pt>
                <c:pt idx="4750">
                  <c:v>643762.98436705221</c:v>
                </c:pt>
                <c:pt idx="4751">
                  <c:v>643841.37894626555</c:v>
                </c:pt>
                <c:pt idx="4752">
                  <c:v>643919.77352547902</c:v>
                </c:pt>
                <c:pt idx="4753">
                  <c:v>643998.16810469236</c:v>
                </c:pt>
                <c:pt idx="4754">
                  <c:v>644076.56268390594</c:v>
                </c:pt>
                <c:pt idx="4755">
                  <c:v>644154.95726311929</c:v>
                </c:pt>
                <c:pt idx="4756">
                  <c:v>644233.35184233275</c:v>
                </c:pt>
                <c:pt idx="4757">
                  <c:v>644311.74642154609</c:v>
                </c:pt>
                <c:pt idx="4758">
                  <c:v>644390.14100075956</c:v>
                </c:pt>
                <c:pt idx="4759">
                  <c:v>644468.5355799729</c:v>
                </c:pt>
                <c:pt idx="4760">
                  <c:v>644546.93015918648</c:v>
                </c:pt>
                <c:pt idx="4761">
                  <c:v>644625.32473839982</c:v>
                </c:pt>
                <c:pt idx="4762">
                  <c:v>644703.71931761329</c:v>
                </c:pt>
                <c:pt idx="4763">
                  <c:v>644782.11389682663</c:v>
                </c:pt>
                <c:pt idx="4764">
                  <c:v>644860.50847604009</c:v>
                </c:pt>
                <c:pt idx="4765">
                  <c:v>644938.90305525344</c:v>
                </c:pt>
                <c:pt idx="4766">
                  <c:v>645017.29763446702</c:v>
                </c:pt>
                <c:pt idx="4767">
                  <c:v>645095.69221368036</c:v>
                </c:pt>
                <c:pt idx="4768">
                  <c:v>645174.08679289371</c:v>
                </c:pt>
                <c:pt idx="4769">
                  <c:v>645252.48137210729</c:v>
                </c:pt>
                <c:pt idx="4770">
                  <c:v>645330.87595132063</c:v>
                </c:pt>
                <c:pt idx="4771">
                  <c:v>645409.27053053398</c:v>
                </c:pt>
                <c:pt idx="4772">
                  <c:v>645487.66510974756</c:v>
                </c:pt>
                <c:pt idx="4773">
                  <c:v>645566.0596889609</c:v>
                </c:pt>
                <c:pt idx="4774">
                  <c:v>645644.45426817425</c:v>
                </c:pt>
                <c:pt idx="4775">
                  <c:v>645722.84884738782</c:v>
                </c:pt>
                <c:pt idx="4776">
                  <c:v>645801.24342660105</c:v>
                </c:pt>
                <c:pt idx="4777">
                  <c:v>645879.63800581452</c:v>
                </c:pt>
                <c:pt idx="4778">
                  <c:v>645958.03258502786</c:v>
                </c:pt>
                <c:pt idx="4779">
                  <c:v>646036.42716424144</c:v>
                </c:pt>
                <c:pt idx="4780">
                  <c:v>646114.82174345478</c:v>
                </c:pt>
                <c:pt idx="4781">
                  <c:v>646193.21632266825</c:v>
                </c:pt>
                <c:pt idx="4782">
                  <c:v>646271.61090188159</c:v>
                </c:pt>
                <c:pt idx="4783">
                  <c:v>646350.00548109505</c:v>
                </c:pt>
                <c:pt idx="4784">
                  <c:v>646428.40006030852</c:v>
                </c:pt>
                <c:pt idx="4785">
                  <c:v>646506.79463952198</c:v>
                </c:pt>
                <c:pt idx="4786">
                  <c:v>646585.18921873532</c:v>
                </c:pt>
                <c:pt idx="4787">
                  <c:v>646663.58379794878</c:v>
                </c:pt>
                <c:pt idx="4788">
                  <c:v>646741.97837716225</c:v>
                </c:pt>
                <c:pt idx="4789">
                  <c:v>646820.37295637559</c:v>
                </c:pt>
                <c:pt idx="4790">
                  <c:v>646898.76753558905</c:v>
                </c:pt>
                <c:pt idx="4791">
                  <c:v>646977.16211480252</c:v>
                </c:pt>
                <c:pt idx="4792">
                  <c:v>647055.55669401586</c:v>
                </c:pt>
                <c:pt idx="4793">
                  <c:v>647133.95127322932</c:v>
                </c:pt>
                <c:pt idx="4794">
                  <c:v>647212.34585244278</c:v>
                </c:pt>
                <c:pt idx="4795">
                  <c:v>647290.74043165613</c:v>
                </c:pt>
                <c:pt idx="4796">
                  <c:v>647369.13501086959</c:v>
                </c:pt>
                <c:pt idx="4797">
                  <c:v>647447.52959008305</c:v>
                </c:pt>
                <c:pt idx="4798">
                  <c:v>647525.9241692964</c:v>
                </c:pt>
                <c:pt idx="4799">
                  <c:v>647604.31874850974</c:v>
                </c:pt>
                <c:pt idx="4800">
                  <c:v>647682.71332772332</c:v>
                </c:pt>
                <c:pt idx="4801">
                  <c:v>647761.10790693667</c:v>
                </c:pt>
                <c:pt idx="4802">
                  <c:v>647839.50248615013</c:v>
                </c:pt>
                <c:pt idx="4803">
                  <c:v>647917.89706536359</c:v>
                </c:pt>
                <c:pt idx="4804">
                  <c:v>647996.29164457694</c:v>
                </c:pt>
                <c:pt idx="4805">
                  <c:v>648074.6862237904</c:v>
                </c:pt>
                <c:pt idx="4806">
                  <c:v>648153.08080300386</c:v>
                </c:pt>
                <c:pt idx="4807">
                  <c:v>648231.47538221721</c:v>
                </c:pt>
                <c:pt idx="4808">
                  <c:v>648309.86996143055</c:v>
                </c:pt>
                <c:pt idx="4809">
                  <c:v>648388.26454064413</c:v>
                </c:pt>
                <c:pt idx="4810">
                  <c:v>648466.65911985748</c:v>
                </c:pt>
                <c:pt idx="4811">
                  <c:v>648545.05369907082</c:v>
                </c:pt>
                <c:pt idx="4812">
                  <c:v>648623.4482782844</c:v>
                </c:pt>
                <c:pt idx="4813">
                  <c:v>648701.84285749774</c:v>
                </c:pt>
                <c:pt idx="4814">
                  <c:v>648780.23743671109</c:v>
                </c:pt>
                <c:pt idx="4815">
                  <c:v>648858.63201592467</c:v>
                </c:pt>
                <c:pt idx="4816">
                  <c:v>648937.02659513801</c:v>
                </c:pt>
                <c:pt idx="4817">
                  <c:v>649015.42117435136</c:v>
                </c:pt>
                <c:pt idx="4818">
                  <c:v>649093.81575356482</c:v>
                </c:pt>
                <c:pt idx="4819">
                  <c:v>649172.21033277828</c:v>
                </c:pt>
                <c:pt idx="4820">
                  <c:v>649250.60491199163</c:v>
                </c:pt>
                <c:pt idx="4821">
                  <c:v>649328.99949120509</c:v>
                </c:pt>
                <c:pt idx="4822">
                  <c:v>649407.39407041855</c:v>
                </c:pt>
                <c:pt idx="4823">
                  <c:v>649485.7886496319</c:v>
                </c:pt>
                <c:pt idx="4824">
                  <c:v>649564.18322884536</c:v>
                </c:pt>
                <c:pt idx="4825">
                  <c:v>649642.57780805882</c:v>
                </c:pt>
                <c:pt idx="4826">
                  <c:v>649720.97238727217</c:v>
                </c:pt>
                <c:pt idx="4827">
                  <c:v>649799.36696648563</c:v>
                </c:pt>
                <c:pt idx="4828">
                  <c:v>649877.76154569909</c:v>
                </c:pt>
                <c:pt idx="4829">
                  <c:v>649956.15612491244</c:v>
                </c:pt>
                <c:pt idx="4830">
                  <c:v>650034.5507041259</c:v>
                </c:pt>
                <c:pt idx="4831">
                  <c:v>650112.94528333936</c:v>
                </c:pt>
                <c:pt idx="4832">
                  <c:v>650191.3398625527</c:v>
                </c:pt>
                <c:pt idx="4833">
                  <c:v>650269.73444176617</c:v>
                </c:pt>
                <c:pt idx="4834">
                  <c:v>650348.12902097963</c:v>
                </c:pt>
                <c:pt idx="4835">
                  <c:v>650426.52360019297</c:v>
                </c:pt>
                <c:pt idx="4836">
                  <c:v>650504.91817940644</c:v>
                </c:pt>
                <c:pt idx="4837">
                  <c:v>650583.3127586199</c:v>
                </c:pt>
                <c:pt idx="4838">
                  <c:v>650661.70733783324</c:v>
                </c:pt>
                <c:pt idx="4839">
                  <c:v>650740.1019170467</c:v>
                </c:pt>
                <c:pt idx="4840">
                  <c:v>650818.49649626017</c:v>
                </c:pt>
                <c:pt idx="4841">
                  <c:v>650896.89107547351</c:v>
                </c:pt>
                <c:pt idx="4842">
                  <c:v>650975.28565468697</c:v>
                </c:pt>
                <c:pt idx="4843">
                  <c:v>651053.68023390044</c:v>
                </c:pt>
                <c:pt idx="4844">
                  <c:v>651132.07481311378</c:v>
                </c:pt>
                <c:pt idx="4845">
                  <c:v>651210.46939232724</c:v>
                </c:pt>
                <c:pt idx="4846">
                  <c:v>651288.8639715407</c:v>
                </c:pt>
                <c:pt idx="4847">
                  <c:v>651367.25855075405</c:v>
                </c:pt>
                <c:pt idx="4848">
                  <c:v>651445.6531299674</c:v>
                </c:pt>
                <c:pt idx="4849">
                  <c:v>651524.04770918097</c:v>
                </c:pt>
                <c:pt idx="4850">
                  <c:v>651602.44228839432</c:v>
                </c:pt>
                <c:pt idx="4851">
                  <c:v>651680.83686760766</c:v>
                </c:pt>
                <c:pt idx="4852">
                  <c:v>651759.23144682124</c:v>
                </c:pt>
                <c:pt idx="4853">
                  <c:v>651837.62602603459</c:v>
                </c:pt>
                <c:pt idx="4854">
                  <c:v>651916.02060524793</c:v>
                </c:pt>
                <c:pt idx="4855">
                  <c:v>651994.41518446151</c:v>
                </c:pt>
                <c:pt idx="4856">
                  <c:v>652072.80976367486</c:v>
                </c:pt>
                <c:pt idx="4857">
                  <c:v>652151.2043428882</c:v>
                </c:pt>
                <c:pt idx="4858">
                  <c:v>652229.59892210166</c:v>
                </c:pt>
                <c:pt idx="4859">
                  <c:v>652307.99350131513</c:v>
                </c:pt>
                <c:pt idx="4860">
                  <c:v>652386.38808052847</c:v>
                </c:pt>
                <c:pt idx="4861">
                  <c:v>652464.78265974193</c:v>
                </c:pt>
                <c:pt idx="4862">
                  <c:v>652543.1772389554</c:v>
                </c:pt>
                <c:pt idx="4863">
                  <c:v>652621.57181816874</c:v>
                </c:pt>
                <c:pt idx="4864">
                  <c:v>652699.9663973822</c:v>
                </c:pt>
                <c:pt idx="4865">
                  <c:v>652778.36097659566</c:v>
                </c:pt>
                <c:pt idx="4866">
                  <c:v>652856.75555580901</c:v>
                </c:pt>
                <c:pt idx="4867">
                  <c:v>652935.15013502247</c:v>
                </c:pt>
                <c:pt idx="4868">
                  <c:v>653013.54471423593</c:v>
                </c:pt>
                <c:pt idx="4869">
                  <c:v>653091.93929344928</c:v>
                </c:pt>
                <c:pt idx="4870">
                  <c:v>653170.33387266274</c:v>
                </c:pt>
                <c:pt idx="4871">
                  <c:v>653248.7284518762</c:v>
                </c:pt>
                <c:pt idx="4872">
                  <c:v>653327.12303108955</c:v>
                </c:pt>
                <c:pt idx="4873">
                  <c:v>653405.51761030301</c:v>
                </c:pt>
                <c:pt idx="4874">
                  <c:v>653483.91218951647</c:v>
                </c:pt>
                <c:pt idx="4875">
                  <c:v>653562.30676872982</c:v>
                </c:pt>
                <c:pt idx="4876">
                  <c:v>653640.70134794328</c:v>
                </c:pt>
                <c:pt idx="4877">
                  <c:v>653719.09592715674</c:v>
                </c:pt>
                <c:pt idx="4878">
                  <c:v>653797.49050637009</c:v>
                </c:pt>
                <c:pt idx="4879">
                  <c:v>653875.88508558355</c:v>
                </c:pt>
                <c:pt idx="4880">
                  <c:v>653954.27966479701</c:v>
                </c:pt>
                <c:pt idx="4881">
                  <c:v>654032.67424401036</c:v>
                </c:pt>
                <c:pt idx="4882">
                  <c:v>654111.06882322382</c:v>
                </c:pt>
                <c:pt idx="4883">
                  <c:v>654189.46340243728</c:v>
                </c:pt>
                <c:pt idx="4884">
                  <c:v>654267.85798165062</c:v>
                </c:pt>
                <c:pt idx="4885">
                  <c:v>654346.25256086409</c:v>
                </c:pt>
                <c:pt idx="4886">
                  <c:v>654424.64714007755</c:v>
                </c:pt>
                <c:pt idx="4887">
                  <c:v>654503.04171929089</c:v>
                </c:pt>
                <c:pt idx="4888">
                  <c:v>654581.43629850424</c:v>
                </c:pt>
                <c:pt idx="4889">
                  <c:v>654659.83087771782</c:v>
                </c:pt>
                <c:pt idx="4890">
                  <c:v>654738.22545693116</c:v>
                </c:pt>
                <c:pt idx="4891">
                  <c:v>654816.62003614451</c:v>
                </c:pt>
                <c:pt idx="4892">
                  <c:v>654895.01461535809</c:v>
                </c:pt>
                <c:pt idx="4893">
                  <c:v>654973.40919457143</c:v>
                </c:pt>
                <c:pt idx="4894">
                  <c:v>655051.80377378478</c:v>
                </c:pt>
                <c:pt idx="4895">
                  <c:v>655130.19835299836</c:v>
                </c:pt>
                <c:pt idx="4896">
                  <c:v>655208.5929322117</c:v>
                </c:pt>
                <c:pt idx="4897">
                  <c:v>655286.98751142505</c:v>
                </c:pt>
                <c:pt idx="4898">
                  <c:v>655365.38209063851</c:v>
                </c:pt>
                <c:pt idx="4899">
                  <c:v>655443.77666985197</c:v>
                </c:pt>
                <c:pt idx="4900">
                  <c:v>655522.17124906532</c:v>
                </c:pt>
                <c:pt idx="4901">
                  <c:v>655600.56582827878</c:v>
                </c:pt>
                <c:pt idx="4902">
                  <c:v>655678.96040749224</c:v>
                </c:pt>
                <c:pt idx="4903">
                  <c:v>655757.3549867057</c:v>
                </c:pt>
                <c:pt idx="4904">
                  <c:v>655835.74956591905</c:v>
                </c:pt>
                <c:pt idx="4905">
                  <c:v>655914.14414513251</c:v>
                </c:pt>
                <c:pt idx="4906">
                  <c:v>655992.53872434585</c:v>
                </c:pt>
                <c:pt idx="4907">
                  <c:v>656070.93330355943</c:v>
                </c:pt>
                <c:pt idx="4908">
                  <c:v>656149.32788277278</c:v>
                </c:pt>
                <c:pt idx="4909">
                  <c:v>656227.72246198624</c:v>
                </c:pt>
                <c:pt idx="4910">
                  <c:v>656306.11704119958</c:v>
                </c:pt>
                <c:pt idx="4911">
                  <c:v>656384.51162041305</c:v>
                </c:pt>
                <c:pt idx="4912">
                  <c:v>656462.90619962639</c:v>
                </c:pt>
                <c:pt idx="4913">
                  <c:v>656541.30077883985</c:v>
                </c:pt>
                <c:pt idx="4914">
                  <c:v>656619.69535805332</c:v>
                </c:pt>
                <c:pt idx="4915">
                  <c:v>656698.08993726666</c:v>
                </c:pt>
                <c:pt idx="4916">
                  <c:v>656776.48451648012</c:v>
                </c:pt>
                <c:pt idx="4917">
                  <c:v>656854.87909569358</c:v>
                </c:pt>
                <c:pt idx="4918">
                  <c:v>656933.27367490693</c:v>
                </c:pt>
                <c:pt idx="4919">
                  <c:v>657011.66825412039</c:v>
                </c:pt>
                <c:pt idx="4920">
                  <c:v>657090.06283333385</c:v>
                </c:pt>
                <c:pt idx="4921">
                  <c:v>657168.4574125472</c:v>
                </c:pt>
                <c:pt idx="4922">
                  <c:v>657246.85199176078</c:v>
                </c:pt>
                <c:pt idx="4923">
                  <c:v>657325.24657097412</c:v>
                </c:pt>
                <c:pt idx="4924">
                  <c:v>657403.64115018758</c:v>
                </c:pt>
                <c:pt idx="4925">
                  <c:v>657482.03572940093</c:v>
                </c:pt>
                <c:pt idx="4926">
                  <c:v>657560.43030861439</c:v>
                </c:pt>
                <c:pt idx="4927">
                  <c:v>657638.82488782774</c:v>
                </c:pt>
                <c:pt idx="4928">
                  <c:v>657717.21946704132</c:v>
                </c:pt>
                <c:pt idx="4929">
                  <c:v>657795.61404625466</c:v>
                </c:pt>
                <c:pt idx="4930">
                  <c:v>657874.00862546812</c:v>
                </c:pt>
                <c:pt idx="4931">
                  <c:v>657952.40320468135</c:v>
                </c:pt>
                <c:pt idx="4932">
                  <c:v>658030.79778389493</c:v>
                </c:pt>
                <c:pt idx="4933">
                  <c:v>658109.19236310828</c:v>
                </c:pt>
                <c:pt idx="4934">
                  <c:v>658187.58694232185</c:v>
                </c:pt>
                <c:pt idx="4935">
                  <c:v>658265.9815215352</c:v>
                </c:pt>
                <c:pt idx="4936">
                  <c:v>658344.37610074854</c:v>
                </c:pt>
                <c:pt idx="4937">
                  <c:v>658422.77067996212</c:v>
                </c:pt>
                <c:pt idx="4938">
                  <c:v>658501.16525917547</c:v>
                </c:pt>
                <c:pt idx="4939">
                  <c:v>658579.55983838881</c:v>
                </c:pt>
                <c:pt idx="4940">
                  <c:v>658657.95441760216</c:v>
                </c:pt>
                <c:pt idx="4941">
                  <c:v>658736.34899681574</c:v>
                </c:pt>
                <c:pt idx="4942">
                  <c:v>658814.74357602908</c:v>
                </c:pt>
                <c:pt idx="4943">
                  <c:v>658893.13815524254</c:v>
                </c:pt>
                <c:pt idx="4944">
                  <c:v>658971.53273445589</c:v>
                </c:pt>
                <c:pt idx="4945">
                  <c:v>659049.92731366935</c:v>
                </c:pt>
                <c:pt idx="4946">
                  <c:v>659128.3218928827</c:v>
                </c:pt>
                <c:pt idx="4947">
                  <c:v>659206.71647209628</c:v>
                </c:pt>
                <c:pt idx="4948">
                  <c:v>659285.11105130962</c:v>
                </c:pt>
                <c:pt idx="4949">
                  <c:v>659363.50563052308</c:v>
                </c:pt>
                <c:pt idx="4950">
                  <c:v>659441.90020973643</c:v>
                </c:pt>
                <c:pt idx="4951">
                  <c:v>659520.29478894989</c:v>
                </c:pt>
                <c:pt idx="4952">
                  <c:v>659598.68936816324</c:v>
                </c:pt>
                <c:pt idx="4953">
                  <c:v>659677.08394737681</c:v>
                </c:pt>
                <c:pt idx="4954">
                  <c:v>659755.47852659016</c:v>
                </c:pt>
                <c:pt idx="4955">
                  <c:v>659833.87310580362</c:v>
                </c:pt>
                <c:pt idx="4956">
                  <c:v>659912.26768501708</c:v>
                </c:pt>
                <c:pt idx="4957">
                  <c:v>659990.66226423043</c:v>
                </c:pt>
                <c:pt idx="4958">
                  <c:v>660069.05684344389</c:v>
                </c:pt>
                <c:pt idx="4959">
                  <c:v>660147.45142265735</c:v>
                </c:pt>
                <c:pt idx="4960">
                  <c:v>660225.8460018707</c:v>
                </c:pt>
                <c:pt idx="4961">
                  <c:v>660304.24058108416</c:v>
                </c:pt>
                <c:pt idx="4962">
                  <c:v>660382.63516029762</c:v>
                </c:pt>
                <c:pt idx="4963">
                  <c:v>660461.02973951097</c:v>
                </c:pt>
                <c:pt idx="4964">
                  <c:v>660539.42431872443</c:v>
                </c:pt>
                <c:pt idx="4965">
                  <c:v>660617.81889793777</c:v>
                </c:pt>
                <c:pt idx="4966">
                  <c:v>660696.21347715124</c:v>
                </c:pt>
                <c:pt idx="4967">
                  <c:v>660774.60805636458</c:v>
                </c:pt>
                <c:pt idx="4968">
                  <c:v>660853.00263557816</c:v>
                </c:pt>
                <c:pt idx="4969">
                  <c:v>660931.3972147915</c:v>
                </c:pt>
                <c:pt idx="4970">
                  <c:v>661009.79179400497</c:v>
                </c:pt>
                <c:pt idx="4971">
                  <c:v>661088.18637321843</c:v>
                </c:pt>
                <c:pt idx="4972">
                  <c:v>661166.58095243177</c:v>
                </c:pt>
                <c:pt idx="4973">
                  <c:v>661244.97553164512</c:v>
                </c:pt>
                <c:pt idx="4974">
                  <c:v>661323.3701108587</c:v>
                </c:pt>
                <c:pt idx="4975">
                  <c:v>661401.76469007204</c:v>
                </c:pt>
                <c:pt idx="4976">
                  <c:v>661480.15926928539</c:v>
                </c:pt>
                <c:pt idx="4977">
                  <c:v>661558.55384849897</c:v>
                </c:pt>
                <c:pt idx="4978">
                  <c:v>661636.94842771231</c:v>
                </c:pt>
                <c:pt idx="4979">
                  <c:v>661715.34300692566</c:v>
                </c:pt>
                <c:pt idx="4980">
                  <c:v>661793.73758613924</c:v>
                </c:pt>
                <c:pt idx="4981">
                  <c:v>661872.13216535258</c:v>
                </c:pt>
                <c:pt idx="4982">
                  <c:v>661950.52674456593</c:v>
                </c:pt>
                <c:pt idx="4983">
                  <c:v>662028.92132377939</c:v>
                </c:pt>
                <c:pt idx="4984">
                  <c:v>662107.31590299285</c:v>
                </c:pt>
                <c:pt idx="4985">
                  <c:v>662185.7104822062</c:v>
                </c:pt>
                <c:pt idx="4986">
                  <c:v>662264.10506141966</c:v>
                </c:pt>
                <c:pt idx="4987">
                  <c:v>662342.49964063312</c:v>
                </c:pt>
                <c:pt idx="4988">
                  <c:v>662420.89421984646</c:v>
                </c:pt>
                <c:pt idx="4989">
                  <c:v>662499.28879905993</c:v>
                </c:pt>
                <c:pt idx="4990">
                  <c:v>662577.68337827339</c:v>
                </c:pt>
                <c:pt idx="4991">
                  <c:v>662656.07795748673</c:v>
                </c:pt>
                <c:pt idx="4992">
                  <c:v>662734.4725367002</c:v>
                </c:pt>
                <c:pt idx="4993">
                  <c:v>662812.86711591366</c:v>
                </c:pt>
                <c:pt idx="4994">
                  <c:v>662891.261695127</c:v>
                </c:pt>
                <c:pt idx="4995">
                  <c:v>662969.65627434046</c:v>
                </c:pt>
                <c:pt idx="4996">
                  <c:v>663048.05085355393</c:v>
                </c:pt>
                <c:pt idx="4997">
                  <c:v>663126.44543276727</c:v>
                </c:pt>
                <c:pt idx="4998">
                  <c:v>663204.84001198073</c:v>
                </c:pt>
                <c:pt idx="4999">
                  <c:v>663283.2345911942</c:v>
                </c:pt>
                <c:pt idx="5000">
                  <c:v>663361.62917040754</c:v>
                </c:pt>
                <c:pt idx="5001">
                  <c:v>663440.023749621</c:v>
                </c:pt>
                <c:pt idx="5002">
                  <c:v>663518.41832883446</c:v>
                </c:pt>
                <c:pt idx="5003">
                  <c:v>663596.81290804781</c:v>
                </c:pt>
                <c:pt idx="5004">
                  <c:v>663675.20748726127</c:v>
                </c:pt>
                <c:pt idx="5005">
                  <c:v>663753.60206647473</c:v>
                </c:pt>
                <c:pt idx="5006">
                  <c:v>663831.99664568808</c:v>
                </c:pt>
                <c:pt idx="5007">
                  <c:v>663910.39122490154</c:v>
                </c:pt>
                <c:pt idx="5008">
                  <c:v>663988.785804115</c:v>
                </c:pt>
                <c:pt idx="5009">
                  <c:v>664067.18038332835</c:v>
                </c:pt>
                <c:pt idx="5010">
                  <c:v>664145.57496254181</c:v>
                </c:pt>
                <c:pt idx="5011">
                  <c:v>664223.96954175527</c:v>
                </c:pt>
                <c:pt idx="5012">
                  <c:v>664302.36412096862</c:v>
                </c:pt>
                <c:pt idx="5013">
                  <c:v>664380.75870018196</c:v>
                </c:pt>
                <c:pt idx="5014">
                  <c:v>664459.15327939554</c:v>
                </c:pt>
                <c:pt idx="5015">
                  <c:v>664537.54785860889</c:v>
                </c:pt>
                <c:pt idx="5016">
                  <c:v>664615.94243782223</c:v>
                </c:pt>
                <c:pt idx="5017">
                  <c:v>664694.33701703581</c:v>
                </c:pt>
                <c:pt idx="5018">
                  <c:v>664772.73159624916</c:v>
                </c:pt>
                <c:pt idx="5019">
                  <c:v>664851.1261754625</c:v>
                </c:pt>
                <c:pt idx="5020">
                  <c:v>664929.52075467608</c:v>
                </c:pt>
                <c:pt idx="5021">
                  <c:v>665007.91533388942</c:v>
                </c:pt>
                <c:pt idx="5022">
                  <c:v>665086.30991310277</c:v>
                </c:pt>
                <c:pt idx="5023">
                  <c:v>665164.70449231623</c:v>
                </c:pt>
                <c:pt idx="5024">
                  <c:v>665243.09907152969</c:v>
                </c:pt>
                <c:pt idx="5025">
                  <c:v>665321.49365074304</c:v>
                </c:pt>
                <c:pt idx="5026">
                  <c:v>665399.8882299565</c:v>
                </c:pt>
                <c:pt idx="5027">
                  <c:v>665478.28280916996</c:v>
                </c:pt>
                <c:pt idx="5028">
                  <c:v>665556.67738838331</c:v>
                </c:pt>
                <c:pt idx="5029">
                  <c:v>665635.07196759677</c:v>
                </c:pt>
                <c:pt idx="5030">
                  <c:v>665713.46654681023</c:v>
                </c:pt>
                <c:pt idx="5031">
                  <c:v>665791.86112602358</c:v>
                </c:pt>
                <c:pt idx="5032">
                  <c:v>665870.25570523704</c:v>
                </c:pt>
                <c:pt idx="5033">
                  <c:v>665948.6502844505</c:v>
                </c:pt>
                <c:pt idx="5034">
                  <c:v>666027.04486366385</c:v>
                </c:pt>
                <c:pt idx="5035">
                  <c:v>666105.43944287731</c:v>
                </c:pt>
                <c:pt idx="5036">
                  <c:v>666183.83402209077</c:v>
                </c:pt>
                <c:pt idx="5037">
                  <c:v>666262.22860130412</c:v>
                </c:pt>
                <c:pt idx="5038">
                  <c:v>666340.62318051758</c:v>
                </c:pt>
                <c:pt idx="5039">
                  <c:v>666419.01775973104</c:v>
                </c:pt>
                <c:pt idx="5040">
                  <c:v>666497.41233894438</c:v>
                </c:pt>
                <c:pt idx="5041">
                  <c:v>666575.80691815785</c:v>
                </c:pt>
                <c:pt idx="5042">
                  <c:v>666654.20149737131</c:v>
                </c:pt>
                <c:pt idx="5043">
                  <c:v>666732.59607658465</c:v>
                </c:pt>
                <c:pt idx="5044">
                  <c:v>666810.99065579812</c:v>
                </c:pt>
                <c:pt idx="5045">
                  <c:v>666889.38523501158</c:v>
                </c:pt>
                <c:pt idx="5046">
                  <c:v>666967.77981422492</c:v>
                </c:pt>
                <c:pt idx="5047">
                  <c:v>667046.17439343838</c:v>
                </c:pt>
                <c:pt idx="5048">
                  <c:v>667124.56897265185</c:v>
                </c:pt>
                <c:pt idx="5049">
                  <c:v>667202.96355186519</c:v>
                </c:pt>
                <c:pt idx="5050">
                  <c:v>667281.35813107865</c:v>
                </c:pt>
                <c:pt idx="5051">
                  <c:v>667359.75271029212</c:v>
                </c:pt>
                <c:pt idx="5052">
                  <c:v>667438.14728950546</c:v>
                </c:pt>
                <c:pt idx="5053">
                  <c:v>667516.54186871881</c:v>
                </c:pt>
                <c:pt idx="5054">
                  <c:v>667594.93644793238</c:v>
                </c:pt>
                <c:pt idx="5055">
                  <c:v>667673.33102714573</c:v>
                </c:pt>
                <c:pt idx="5056">
                  <c:v>667751.72560635908</c:v>
                </c:pt>
                <c:pt idx="5057">
                  <c:v>667830.12018557265</c:v>
                </c:pt>
                <c:pt idx="5058">
                  <c:v>667908.514764786</c:v>
                </c:pt>
                <c:pt idx="5059">
                  <c:v>667986.90934399934</c:v>
                </c:pt>
                <c:pt idx="5060">
                  <c:v>668065.30392321292</c:v>
                </c:pt>
                <c:pt idx="5061">
                  <c:v>668143.69850242627</c:v>
                </c:pt>
                <c:pt idx="5062">
                  <c:v>668222.09308163961</c:v>
                </c:pt>
                <c:pt idx="5063">
                  <c:v>668300.48766085308</c:v>
                </c:pt>
                <c:pt idx="5064">
                  <c:v>668378.88224006654</c:v>
                </c:pt>
                <c:pt idx="5065">
                  <c:v>668457.27681927988</c:v>
                </c:pt>
                <c:pt idx="5066">
                  <c:v>668535.67139849334</c:v>
                </c:pt>
                <c:pt idx="5067">
                  <c:v>668614.06597770681</c:v>
                </c:pt>
                <c:pt idx="5068">
                  <c:v>668692.46055692015</c:v>
                </c:pt>
                <c:pt idx="5069">
                  <c:v>668770.85513613361</c:v>
                </c:pt>
                <c:pt idx="5070">
                  <c:v>668849.24971534708</c:v>
                </c:pt>
                <c:pt idx="5071">
                  <c:v>668927.64429456042</c:v>
                </c:pt>
                <c:pt idx="5072">
                  <c:v>669006.03887377388</c:v>
                </c:pt>
                <c:pt idx="5073">
                  <c:v>669084.43345298734</c:v>
                </c:pt>
                <c:pt idx="5074">
                  <c:v>669162.82803220069</c:v>
                </c:pt>
                <c:pt idx="5075">
                  <c:v>669241.22261141427</c:v>
                </c:pt>
                <c:pt idx="5076">
                  <c:v>669319.61719062761</c:v>
                </c:pt>
                <c:pt idx="5077">
                  <c:v>669398.01176984108</c:v>
                </c:pt>
                <c:pt idx="5078">
                  <c:v>669476.40634905442</c:v>
                </c:pt>
                <c:pt idx="5079">
                  <c:v>669554.80092826788</c:v>
                </c:pt>
                <c:pt idx="5080">
                  <c:v>669633.19550748123</c:v>
                </c:pt>
                <c:pt idx="5081">
                  <c:v>669711.59008669469</c:v>
                </c:pt>
                <c:pt idx="5082">
                  <c:v>669789.98466590815</c:v>
                </c:pt>
                <c:pt idx="5083">
                  <c:v>669868.3792451215</c:v>
                </c:pt>
                <c:pt idx="5084">
                  <c:v>669946.77382433496</c:v>
                </c:pt>
                <c:pt idx="5085">
                  <c:v>670025.16840354842</c:v>
                </c:pt>
                <c:pt idx="5086">
                  <c:v>670103.56298276177</c:v>
                </c:pt>
                <c:pt idx="5087">
                  <c:v>670181.95756197523</c:v>
                </c:pt>
                <c:pt idx="5088">
                  <c:v>670260.35214118869</c:v>
                </c:pt>
                <c:pt idx="5089">
                  <c:v>670338.74672040204</c:v>
                </c:pt>
                <c:pt idx="5090">
                  <c:v>670417.1412996155</c:v>
                </c:pt>
                <c:pt idx="5091">
                  <c:v>670495.53587882896</c:v>
                </c:pt>
                <c:pt idx="5092">
                  <c:v>670573.93045804242</c:v>
                </c:pt>
                <c:pt idx="5093">
                  <c:v>670652.32503725565</c:v>
                </c:pt>
                <c:pt idx="5094">
                  <c:v>670730.71961646923</c:v>
                </c:pt>
                <c:pt idx="5095">
                  <c:v>670809.11419568257</c:v>
                </c:pt>
                <c:pt idx="5096">
                  <c:v>670887.50877489615</c:v>
                </c:pt>
                <c:pt idx="5097">
                  <c:v>670965.9033541095</c:v>
                </c:pt>
                <c:pt idx="5098">
                  <c:v>671044.29793332284</c:v>
                </c:pt>
                <c:pt idx="5099">
                  <c:v>671122.69251253619</c:v>
                </c:pt>
                <c:pt idx="5100">
                  <c:v>671201.08709174977</c:v>
                </c:pt>
                <c:pt idx="5101">
                  <c:v>671279.48167096311</c:v>
                </c:pt>
                <c:pt idx="5102">
                  <c:v>671357.87625017669</c:v>
                </c:pt>
                <c:pt idx="5103">
                  <c:v>671436.27082938992</c:v>
                </c:pt>
                <c:pt idx="5104">
                  <c:v>671514.66540860338</c:v>
                </c:pt>
                <c:pt idx="5105">
                  <c:v>671593.05998781673</c:v>
                </c:pt>
                <c:pt idx="5106">
                  <c:v>671671.45456703019</c:v>
                </c:pt>
                <c:pt idx="5107">
                  <c:v>671749.84914624365</c:v>
                </c:pt>
                <c:pt idx="5108">
                  <c:v>671828.243725457</c:v>
                </c:pt>
                <c:pt idx="5109">
                  <c:v>671906.63830467057</c:v>
                </c:pt>
                <c:pt idx="5110">
                  <c:v>671985.03288388392</c:v>
                </c:pt>
                <c:pt idx="5111">
                  <c:v>672063.42746309738</c:v>
                </c:pt>
                <c:pt idx="5112">
                  <c:v>672141.82204231073</c:v>
                </c:pt>
                <c:pt idx="5113">
                  <c:v>672220.21662152419</c:v>
                </c:pt>
                <c:pt idx="5114">
                  <c:v>672298.61120073753</c:v>
                </c:pt>
                <c:pt idx="5115">
                  <c:v>672377.00577995111</c:v>
                </c:pt>
                <c:pt idx="5116">
                  <c:v>672455.40035916446</c:v>
                </c:pt>
                <c:pt idx="5117">
                  <c:v>672533.79493837792</c:v>
                </c:pt>
                <c:pt idx="5118">
                  <c:v>672612.18951759127</c:v>
                </c:pt>
                <c:pt idx="5119">
                  <c:v>672690.58409680473</c:v>
                </c:pt>
                <c:pt idx="5120">
                  <c:v>672768.97867601807</c:v>
                </c:pt>
                <c:pt idx="5121">
                  <c:v>672847.37325523165</c:v>
                </c:pt>
                <c:pt idx="5122">
                  <c:v>672925.767834445</c:v>
                </c:pt>
                <c:pt idx="5123">
                  <c:v>673004.16241365846</c:v>
                </c:pt>
                <c:pt idx="5124">
                  <c:v>673082.5569928718</c:v>
                </c:pt>
                <c:pt idx="5125">
                  <c:v>673160.95157208527</c:v>
                </c:pt>
                <c:pt idx="5126">
                  <c:v>673239.34615129873</c:v>
                </c:pt>
                <c:pt idx="5127">
                  <c:v>673317.74073051219</c:v>
                </c:pt>
                <c:pt idx="5128">
                  <c:v>673396.13530972553</c:v>
                </c:pt>
                <c:pt idx="5129">
                  <c:v>673474.52988893888</c:v>
                </c:pt>
                <c:pt idx="5130">
                  <c:v>673552.92446815246</c:v>
                </c:pt>
                <c:pt idx="5131">
                  <c:v>673631.3190473658</c:v>
                </c:pt>
                <c:pt idx="5132">
                  <c:v>673709.71362657927</c:v>
                </c:pt>
                <c:pt idx="5133">
                  <c:v>673788.10820579261</c:v>
                </c:pt>
                <c:pt idx="5134">
                  <c:v>673866.50278500607</c:v>
                </c:pt>
                <c:pt idx="5135">
                  <c:v>673944.89736421942</c:v>
                </c:pt>
                <c:pt idx="5136">
                  <c:v>674023.291943433</c:v>
                </c:pt>
                <c:pt idx="5137">
                  <c:v>674101.68652264634</c:v>
                </c:pt>
                <c:pt idx="5138">
                  <c:v>674180.08110185969</c:v>
                </c:pt>
                <c:pt idx="5139">
                  <c:v>674258.47568107303</c:v>
                </c:pt>
                <c:pt idx="5140">
                  <c:v>674336.87026028661</c:v>
                </c:pt>
                <c:pt idx="5141">
                  <c:v>674415.26483949996</c:v>
                </c:pt>
                <c:pt idx="5142">
                  <c:v>674493.65941871353</c:v>
                </c:pt>
                <c:pt idx="5143">
                  <c:v>674572.05399792688</c:v>
                </c:pt>
                <c:pt idx="5144">
                  <c:v>674650.44857714023</c:v>
                </c:pt>
                <c:pt idx="5145">
                  <c:v>674728.8431563538</c:v>
                </c:pt>
                <c:pt idx="5146">
                  <c:v>674807.23773556715</c:v>
                </c:pt>
                <c:pt idx="5147">
                  <c:v>674885.63231478049</c:v>
                </c:pt>
                <c:pt idx="5148">
                  <c:v>674964.02689399396</c:v>
                </c:pt>
                <c:pt idx="5149">
                  <c:v>675042.42147320742</c:v>
                </c:pt>
                <c:pt idx="5150">
                  <c:v>675120.81605242076</c:v>
                </c:pt>
                <c:pt idx="5151">
                  <c:v>675199.21063163423</c:v>
                </c:pt>
                <c:pt idx="5152">
                  <c:v>675277.60521084769</c:v>
                </c:pt>
                <c:pt idx="5153">
                  <c:v>675355.99979006103</c:v>
                </c:pt>
                <c:pt idx="5154">
                  <c:v>675434.39436927438</c:v>
                </c:pt>
                <c:pt idx="5155">
                  <c:v>675512.78894848796</c:v>
                </c:pt>
                <c:pt idx="5156">
                  <c:v>675591.1835277013</c:v>
                </c:pt>
                <c:pt idx="5157">
                  <c:v>675669.57810691476</c:v>
                </c:pt>
                <c:pt idx="5158">
                  <c:v>675747.97268612811</c:v>
                </c:pt>
                <c:pt idx="5159">
                  <c:v>675826.36726534157</c:v>
                </c:pt>
                <c:pt idx="5160">
                  <c:v>675904.76184455503</c:v>
                </c:pt>
                <c:pt idx="5161">
                  <c:v>675983.15642376849</c:v>
                </c:pt>
                <c:pt idx="5162">
                  <c:v>676061.55100298184</c:v>
                </c:pt>
                <c:pt idx="5163">
                  <c:v>676139.9455821953</c:v>
                </c:pt>
                <c:pt idx="5164">
                  <c:v>676218.34016140876</c:v>
                </c:pt>
                <c:pt idx="5165">
                  <c:v>676296.73474062211</c:v>
                </c:pt>
                <c:pt idx="5166">
                  <c:v>676375.12931983557</c:v>
                </c:pt>
                <c:pt idx="5167">
                  <c:v>676453.52389904903</c:v>
                </c:pt>
                <c:pt idx="5168">
                  <c:v>676531.91847826238</c:v>
                </c:pt>
                <c:pt idx="5169">
                  <c:v>676610.31305747584</c:v>
                </c:pt>
                <c:pt idx="5170">
                  <c:v>676688.7076366893</c:v>
                </c:pt>
                <c:pt idx="5171">
                  <c:v>676767.10221590265</c:v>
                </c:pt>
                <c:pt idx="5172">
                  <c:v>676845.49679511611</c:v>
                </c:pt>
                <c:pt idx="5173">
                  <c:v>676923.89137432957</c:v>
                </c:pt>
                <c:pt idx="5174">
                  <c:v>677002.28595354292</c:v>
                </c:pt>
                <c:pt idx="5175">
                  <c:v>677080.68053275638</c:v>
                </c:pt>
                <c:pt idx="5176">
                  <c:v>677159.07511196984</c:v>
                </c:pt>
                <c:pt idx="5177">
                  <c:v>677237.46969118319</c:v>
                </c:pt>
                <c:pt idx="5178">
                  <c:v>677315.86427039653</c:v>
                </c:pt>
                <c:pt idx="5179">
                  <c:v>677394.25884961011</c:v>
                </c:pt>
                <c:pt idx="5180">
                  <c:v>677472.65342882345</c:v>
                </c:pt>
                <c:pt idx="5181">
                  <c:v>677551.0480080368</c:v>
                </c:pt>
                <c:pt idx="5182">
                  <c:v>677629.44258725038</c:v>
                </c:pt>
                <c:pt idx="5183">
                  <c:v>677707.83716646372</c:v>
                </c:pt>
                <c:pt idx="5184">
                  <c:v>677786.23174567707</c:v>
                </c:pt>
                <c:pt idx="5185">
                  <c:v>677864.62632489065</c:v>
                </c:pt>
                <c:pt idx="5186">
                  <c:v>677943.02090410399</c:v>
                </c:pt>
                <c:pt idx="5187">
                  <c:v>678021.41548331734</c:v>
                </c:pt>
                <c:pt idx="5188">
                  <c:v>678099.8100625308</c:v>
                </c:pt>
                <c:pt idx="5189">
                  <c:v>678178.20464174426</c:v>
                </c:pt>
                <c:pt idx="5190">
                  <c:v>678256.59922095761</c:v>
                </c:pt>
                <c:pt idx="5191">
                  <c:v>678334.99380017107</c:v>
                </c:pt>
                <c:pt idx="5192">
                  <c:v>678413.38837938453</c:v>
                </c:pt>
                <c:pt idx="5193">
                  <c:v>678491.78295859788</c:v>
                </c:pt>
                <c:pt idx="5194">
                  <c:v>678570.17753781134</c:v>
                </c:pt>
                <c:pt idx="5195">
                  <c:v>678648.5721170248</c:v>
                </c:pt>
                <c:pt idx="5196">
                  <c:v>678726.96669623815</c:v>
                </c:pt>
                <c:pt idx="5197">
                  <c:v>678805.36127545161</c:v>
                </c:pt>
                <c:pt idx="5198">
                  <c:v>678883.75585466507</c:v>
                </c:pt>
                <c:pt idx="5199">
                  <c:v>678962.15043387841</c:v>
                </c:pt>
                <c:pt idx="5200">
                  <c:v>679040.54501309188</c:v>
                </c:pt>
                <c:pt idx="5201">
                  <c:v>679118.93959230534</c:v>
                </c:pt>
                <c:pt idx="5202">
                  <c:v>679197.33417151868</c:v>
                </c:pt>
                <c:pt idx="5203">
                  <c:v>679275.72875073215</c:v>
                </c:pt>
                <c:pt idx="5204">
                  <c:v>679354.12332994561</c:v>
                </c:pt>
                <c:pt idx="5205">
                  <c:v>679432.51790915895</c:v>
                </c:pt>
                <c:pt idx="5206">
                  <c:v>679510.91248837241</c:v>
                </c:pt>
                <c:pt idx="5207">
                  <c:v>679589.30706758588</c:v>
                </c:pt>
                <c:pt idx="5208">
                  <c:v>679667.70164679922</c:v>
                </c:pt>
                <c:pt idx="5209">
                  <c:v>679746.09622601268</c:v>
                </c:pt>
                <c:pt idx="5210">
                  <c:v>679824.49080522615</c:v>
                </c:pt>
                <c:pt idx="5211">
                  <c:v>679902.88538443949</c:v>
                </c:pt>
                <c:pt idx="5212">
                  <c:v>679981.27996365295</c:v>
                </c:pt>
                <c:pt idx="5213">
                  <c:v>680059.67454286641</c:v>
                </c:pt>
                <c:pt idx="5214">
                  <c:v>680138.06912207976</c:v>
                </c:pt>
                <c:pt idx="5215">
                  <c:v>680216.46370129322</c:v>
                </c:pt>
                <c:pt idx="5216">
                  <c:v>680294.85828050668</c:v>
                </c:pt>
                <c:pt idx="5217">
                  <c:v>680373.25285972003</c:v>
                </c:pt>
                <c:pt idx="5218">
                  <c:v>680451.64743893337</c:v>
                </c:pt>
                <c:pt idx="5219">
                  <c:v>680530.04201814695</c:v>
                </c:pt>
                <c:pt idx="5220">
                  <c:v>680608.4365973603</c:v>
                </c:pt>
                <c:pt idx="5221">
                  <c:v>680686.83117657364</c:v>
                </c:pt>
                <c:pt idx="5222">
                  <c:v>680765.22575578722</c:v>
                </c:pt>
                <c:pt idx="5223">
                  <c:v>680843.62033500057</c:v>
                </c:pt>
                <c:pt idx="5224">
                  <c:v>680922.01491421391</c:v>
                </c:pt>
                <c:pt idx="5225">
                  <c:v>681000.40949342749</c:v>
                </c:pt>
                <c:pt idx="5226">
                  <c:v>681078.80407264084</c:v>
                </c:pt>
                <c:pt idx="5227">
                  <c:v>681157.19865185418</c:v>
                </c:pt>
                <c:pt idx="5228">
                  <c:v>681235.59323106764</c:v>
                </c:pt>
                <c:pt idx="5229">
                  <c:v>681313.98781028111</c:v>
                </c:pt>
                <c:pt idx="5230">
                  <c:v>681392.38238949445</c:v>
                </c:pt>
                <c:pt idx="5231">
                  <c:v>681470.77696870791</c:v>
                </c:pt>
                <c:pt idx="5232">
                  <c:v>681549.17154792137</c:v>
                </c:pt>
                <c:pt idx="5233">
                  <c:v>681627.56612713472</c:v>
                </c:pt>
                <c:pt idx="5234">
                  <c:v>681705.96070634818</c:v>
                </c:pt>
                <c:pt idx="5235">
                  <c:v>681784.35528556164</c:v>
                </c:pt>
                <c:pt idx="5236">
                  <c:v>681862.74986477499</c:v>
                </c:pt>
                <c:pt idx="5237">
                  <c:v>681941.14444398845</c:v>
                </c:pt>
                <c:pt idx="5238">
                  <c:v>682019.53902320191</c:v>
                </c:pt>
                <c:pt idx="5239">
                  <c:v>682097.93360241526</c:v>
                </c:pt>
                <c:pt idx="5240">
                  <c:v>682176.32818162872</c:v>
                </c:pt>
                <c:pt idx="5241">
                  <c:v>682254.72276084218</c:v>
                </c:pt>
                <c:pt idx="5242">
                  <c:v>682333.11734005553</c:v>
                </c:pt>
                <c:pt idx="5243">
                  <c:v>682411.51191926899</c:v>
                </c:pt>
                <c:pt idx="5244">
                  <c:v>682489.90649848245</c:v>
                </c:pt>
                <c:pt idx="5245">
                  <c:v>682568.3010776958</c:v>
                </c:pt>
                <c:pt idx="5246">
                  <c:v>682646.69565690926</c:v>
                </c:pt>
                <c:pt idx="5247">
                  <c:v>682725.09023612272</c:v>
                </c:pt>
                <c:pt idx="5248">
                  <c:v>682803.48481533607</c:v>
                </c:pt>
                <c:pt idx="5249">
                  <c:v>682881.87939454953</c:v>
                </c:pt>
                <c:pt idx="5250">
                  <c:v>682960.27397376299</c:v>
                </c:pt>
                <c:pt idx="5251">
                  <c:v>683038.66855297633</c:v>
                </c:pt>
                <c:pt idx="5252">
                  <c:v>683117.0631321898</c:v>
                </c:pt>
                <c:pt idx="5253">
                  <c:v>683195.45771140326</c:v>
                </c:pt>
                <c:pt idx="5254">
                  <c:v>683273.8522906166</c:v>
                </c:pt>
                <c:pt idx="5255">
                  <c:v>683352.24686983007</c:v>
                </c:pt>
                <c:pt idx="5256">
                  <c:v>683430.64144904353</c:v>
                </c:pt>
                <c:pt idx="5257">
                  <c:v>683509.03602825687</c:v>
                </c:pt>
                <c:pt idx="5258">
                  <c:v>683587.43060747022</c:v>
                </c:pt>
                <c:pt idx="5259">
                  <c:v>683665.8251866838</c:v>
                </c:pt>
                <c:pt idx="5260">
                  <c:v>683744.21976589714</c:v>
                </c:pt>
                <c:pt idx="5261">
                  <c:v>683822.61434511049</c:v>
                </c:pt>
                <c:pt idx="5262">
                  <c:v>683901.00892432407</c:v>
                </c:pt>
                <c:pt idx="5263">
                  <c:v>683979.40350353741</c:v>
                </c:pt>
                <c:pt idx="5264">
                  <c:v>684057.79808275099</c:v>
                </c:pt>
                <c:pt idx="5265">
                  <c:v>684136.19266196433</c:v>
                </c:pt>
                <c:pt idx="5266">
                  <c:v>684214.58724117768</c:v>
                </c:pt>
                <c:pt idx="5267">
                  <c:v>684292.98182039103</c:v>
                </c:pt>
                <c:pt idx="5268">
                  <c:v>684371.3763996046</c:v>
                </c:pt>
                <c:pt idx="5269">
                  <c:v>684449.77097881795</c:v>
                </c:pt>
                <c:pt idx="5270">
                  <c:v>684528.16555803129</c:v>
                </c:pt>
                <c:pt idx="5271">
                  <c:v>684606.56013724476</c:v>
                </c:pt>
                <c:pt idx="5272">
                  <c:v>684684.95471645822</c:v>
                </c:pt>
                <c:pt idx="5273">
                  <c:v>684763.34929567156</c:v>
                </c:pt>
                <c:pt idx="5274">
                  <c:v>684841.74387488503</c:v>
                </c:pt>
                <c:pt idx="5275">
                  <c:v>684920.13845409849</c:v>
                </c:pt>
                <c:pt idx="5276">
                  <c:v>684998.53303331183</c:v>
                </c:pt>
                <c:pt idx="5277">
                  <c:v>685076.92761252529</c:v>
                </c:pt>
                <c:pt idx="5278">
                  <c:v>685155.32219173876</c:v>
                </c:pt>
                <c:pt idx="5279">
                  <c:v>685233.71677095222</c:v>
                </c:pt>
                <c:pt idx="5280">
                  <c:v>685312.11135016556</c:v>
                </c:pt>
                <c:pt idx="5281">
                  <c:v>685390.50592937903</c:v>
                </c:pt>
                <c:pt idx="5282">
                  <c:v>685468.90050859237</c:v>
                </c:pt>
                <c:pt idx="5283">
                  <c:v>685547.29508780595</c:v>
                </c:pt>
                <c:pt idx="5284">
                  <c:v>685625.68966701929</c:v>
                </c:pt>
                <c:pt idx="5285">
                  <c:v>685704.08424623276</c:v>
                </c:pt>
                <c:pt idx="5286">
                  <c:v>685782.4788254461</c:v>
                </c:pt>
                <c:pt idx="5287">
                  <c:v>685860.87340465956</c:v>
                </c:pt>
                <c:pt idx="5288">
                  <c:v>685939.26798387291</c:v>
                </c:pt>
                <c:pt idx="5289">
                  <c:v>686017.66256308649</c:v>
                </c:pt>
                <c:pt idx="5290">
                  <c:v>686096.05714229983</c:v>
                </c:pt>
                <c:pt idx="5291">
                  <c:v>686174.45172151329</c:v>
                </c:pt>
                <c:pt idx="5292">
                  <c:v>686252.84630072664</c:v>
                </c:pt>
                <c:pt idx="5293">
                  <c:v>686331.2408799401</c:v>
                </c:pt>
                <c:pt idx="5294">
                  <c:v>686409.63545915345</c:v>
                </c:pt>
                <c:pt idx="5295">
                  <c:v>686488.03003836691</c:v>
                </c:pt>
                <c:pt idx="5296">
                  <c:v>686566.42461758037</c:v>
                </c:pt>
                <c:pt idx="5297">
                  <c:v>686644.81919679372</c:v>
                </c:pt>
                <c:pt idx="5298">
                  <c:v>686723.21377600729</c:v>
                </c:pt>
                <c:pt idx="5299">
                  <c:v>686801.60835522064</c:v>
                </c:pt>
                <c:pt idx="5300">
                  <c:v>686880.00293443399</c:v>
                </c:pt>
                <c:pt idx="5301">
                  <c:v>686958.39751364733</c:v>
                </c:pt>
                <c:pt idx="5302">
                  <c:v>687036.79209286091</c:v>
                </c:pt>
                <c:pt idx="5303">
                  <c:v>687115.18667207425</c:v>
                </c:pt>
                <c:pt idx="5304">
                  <c:v>687193.58125128783</c:v>
                </c:pt>
                <c:pt idx="5305">
                  <c:v>687271.97583050118</c:v>
                </c:pt>
                <c:pt idx="5306">
                  <c:v>687350.37040971452</c:v>
                </c:pt>
                <c:pt idx="5307">
                  <c:v>687428.76498892787</c:v>
                </c:pt>
                <c:pt idx="5308">
                  <c:v>687507.15956814145</c:v>
                </c:pt>
                <c:pt idx="5309">
                  <c:v>687585.55414735479</c:v>
                </c:pt>
                <c:pt idx="5310">
                  <c:v>687663.94872656825</c:v>
                </c:pt>
                <c:pt idx="5311">
                  <c:v>687742.3433057816</c:v>
                </c:pt>
                <c:pt idx="5312">
                  <c:v>687820.73788499506</c:v>
                </c:pt>
                <c:pt idx="5313">
                  <c:v>687899.13246420852</c:v>
                </c:pt>
                <c:pt idx="5314">
                  <c:v>687977.52704342199</c:v>
                </c:pt>
                <c:pt idx="5315">
                  <c:v>688055.92162263533</c:v>
                </c:pt>
                <c:pt idx="5316">
                  <c:v>688134.31620184879</c:v>
                </c:pt>
                <c:pt idx="5317">
                  <c:v>688212.71078106225</c:v>
                </c:pt>
                <c:pt idx="5318">
                  <c:v>688291.1053602756</c:v>
                </c:pt>
                <c:pt idx="5319">
                  <c:v>688369.49993948906</c:v>
                </c:pt>
                <c:pt idx="5320">
                  <c:v>688447.89451870241</c:v>
                </c:pt>
                <c:pt idx="5321">
                  <c:v>688526.28909791587</c:v>
                </c:pt>
                <c:pt idx="5322">
                  <c:v>688604.68367712921</c:v>
                </c:pt>
                <c:pt idx="5323">
                  <c:v>688683.07825634279</c:v>
                </c:pt>
                <c:pt idx="5324">
                  <c:v>688761.47283555614</c:v>
                </c:pt>
                <c:pt idx="5325">
                  <c:v>688839.8674147696</c:v>
                </c:pt>
                <c:pt idx="5326">
                  <c:v>688918.26199398295</c:v>
                </c:pt>
                <c:pt idx="5327">
                  <c:v>688996.65657319641</c:v>
                </c:pt>
                <c:pt idx="5328">
                  <c:v>689075.05115240975</c:v>
                </c:pt>
                <c:pt idx="5329">
                  <c:v>689153.44573162333</c:v>
                </c:pt>
                <c:pt idx="5330">
                  <c:v>689231.84031083668</c:v>
                </c:pt>
                <c:pt idx="5331">
                  <c:v>689310.23489005014</c:v>
                </c:pt>
                <c:pt idx="5332">
                  <c:v>689388.6294692636</c:v>
                </c:pt>
                <c:pt idx="5333">
                  <c:v>689467.02404847695</c:v>
                </c:pt>
                <c:pt idx="5334">
                  <c:v>689545.41862769041</c:v>
                </c:pt>
                <c:pt idx="5335">
                  <c:v>689623.81320690387</c:v>
                </c:pt>
                <c:pt idx="5336">
                  <c:v>689702.20778611721</c:v>
                </c:pt>
                <c:pt idx="5337">
                  <c:v>689780.60236533068</c:v>
                </c:pt>
                <c:pt idx="5338">
                  <c:v>689858.99694454414</c:v>
                </c:pt>
                <c:pt idx="5339">
                  <c:v>689937.39152375748</c:v>
                </c:pt>
                <c:pt idx="5340">
                  <c:v>690015.78610297095</c:v>
                </c:pt>
                <c:pt idx="5341">
                  <c:v>690094.18068218441</c:v>
                </c:pt>
                <c:pt idx="5342">
                  <c:v>690172.57526139775</c:v>
                </c:pt>
                <c:pt idx="5343">
                  <c:v>690250.9698406111</c:v>
                </c:pt>
                <c:pt idx="5344">
                  <c:v>690329.36441982468</c:v>
                </c:pt>
                <c:pt idx="5345">
                  <c:v>690407.75899903802</c:v>
                </c:pt>
                <c:pt idx="5346">
                  <c:v>690486.15357825137</c:v>
                </c:pt>
                <c:pt idx="5347">
                  <c:v>690564.54815746495</c:v>
                </c:pt>
                <c:pt idx="5348">
                  <c:v>690642.94273667829</c:v>
                </c:pt>
                <c:pt idx="5349">
                  <c:v>690721.33731589164</c:v>
                </c:pt>
                <c:pt idx="5350">
                  <c:v>690799.73189510521</c:v>
                </c:pt>
                <c:pt idx="5351">
                  <c:v>690878.12647431856</c:v>
                </c:pt>
                <c:pt idx="5352">
                  <c:v>690956.52105353191</c:v>
                </c:pt>
                <c:pt idx="5353">
                  <c:v>691034.91563274537</c:v>
                </c:pt>
                <c:pt idx="5354">
                  <c:v>691113.31021195883</c:v>
                </c:pt>
                <c:pt idx="5355">
                  <c:v>691191.70479117217</c:v>
                </c:pt>
                <c:pt idx="5356">
                  <c:v>691270.09937038564</c:v>
                </c:pt>
                <c:pt idx="5357">
                  <c:v>691348.4939495991</c:v>
                </c:pt>
                <c:pt idx="5358">
                  <c:v>691426.88852881244</c:v>
                </c:pt>
                <c:pt idx="5359">
                  <c:v>691505.28310802591</c:v>
                </c:pt>
                <c:pt idx="5360">
                  <c:v>691583.67768723937</c:v>
                </c:pt>
                <c:pt idx="5361">
                  <c:v>691662.07226645271</c:v>
                </c:pt>
                <c:pt idx="5362">
                  <c:v>691740.46684566617</c:v>
                </c:pt>
                <c:pt idx="5363">
                  <c:v>691818.86142487964</c:v>
                </c:pt>
                <c:pt idx="5364">
                  <c:v>691897.25600409298</c:v>
                </c:pt>
                <c:pt idx="5365">
                  <c:v>691975.65058330644</c:v>
                </c:pt>
                <c:pt idx="5366">
                  <c:v>692054.04516251991</c:v>
                </c:pt>
                <c:pt idx="5367">
                  <c:v>692132.43974173325</c:v>
                </c:pt>
                <c:pt idx="5368">
                  <c:v>692210.83432094671</c:v>
                </c:pt>
                <c:pt idx="5369">
                  <c:v>692289.22890016017</c:v>
                </c:pt>
                <c:pt idx="5370">
                  <c:v>692367.62347937352</c:v>
                </c:pt>
                <c:pt idx="5371">
                  <c:v>692446.01805858698</c:v>
                </c:pt>
                <c:pt idx="5372">
                  <c:v>692524.41263780044</c:v>
                </c:pt>
                <c:pt idx="5373">
                  <c:v>692602.80721701379</c:v>
                </c:pt>
                <c:pt idx="5374">
                  <c:v>692681.20179622725</c:v>
                </c:pt>
                <c:pt idx="5375">
                  <c:v>692759.59637544071</c:v>
                </c:pt>
                <c:pt idx="5376">
                  <c:v>692837.99095465406</c:v>
                </c:pt>
                <c:pt idx="5377">
                  <c:v>692916.38553386752</c:v>
                </c:pt>
                <c:pt idx="5378">
                  <c:v>692994.78011308098</c:v>
                </c:pt>
                <c:pt idx="5379">
                  <c:v>693073.17469229433</c:v>
                </c:pt>
                <c:pt idx="5380">
                  <c:v>693151.56927150779</c:v>
                </c:pt>
                <c:pt idx="5381">
                  <c:v>693229.96385072125</c:v>
                </c:pt>
                <c:pt idx="5382">
                  <c:v>693308.3584299346</c:v>
                </c:pt>
                <c:pt idx="5383">
                  <c:v>693386.75300914794</c:v>
                </c:pt>
                <c:pt idx="5384">
                  <c:v>693465.14758836152</c:v>
                </c:pt>
                <c:pt idx="5385">
                  <c:v>693543.54216757487</c:v>
                </c:pt>
                <c:pt idx="5386">
                  <c:v>693621.93674678821</c:v>
                </c:pt>
                <c:pt idx="5387">
                  <c:v>693700.33132600179</c:v>
                </c:pt>
                <c:pt idx="5388">
                  <c:v>693778.72590521513</c:v>
                </c:pt>
                <c:pt idx="5389">
                  <c:v>693857.12048442848</c:v>
                </c:pt>
                <c:pt idx="5390">
                  <c:v>693935.51506364206</c:v>
                </c:pt>
                <c:pt idx="5391">
                  <c:v>694013.9096428554</c:v>
                </c:pt>
                <c:pt idx="5392">
                  <c:v>694092.30422206875</c:v>
                </c:pt>
                <c:pt idx="5393">
                  <c:v>694170.69880128221</c:v>
                </c:pt>
                <c:pt idx="5394">
                  <c:v>694249.09338049567</c:v>
                </c:pt>
                <c:pt idx="5395">
                  <c:v>694327.48795970902</c:v>
                </c:pt>
                <c:pt idx="5396">
                  <c:v>694405.88253892248</c:v>
                </c:pt>
                <c:pt idx="5397">
                  <c:v>694484.27711813594</c:v>
                </c:pt>
                <c:pt idx="5398">
                  <c:v>694562.67169734929</c:v>
                </c:pt>
                <c:pt idx="5399">
                  <c:v>694641.06627656275</c:v>
                </c:pt>
                <c:pt idx="5400">
                  <c:v>694719.46085577621</c:v>
                </c:pt>
                <c:pt idx="5401">
                  <c:v>694797.85543498956</c:v>
                </c:pt>
                <c:pt idx="5402">
                  <c:v>694876.25001420302</c:v>
                </c:pt>
                <c:pt idx="5403">
                  <c:v>694954.64459341648</c:v>
                </c:pt>
                <c:pt idx="5404">
                  <c:v>695033.03917262983</c:v>
                </c:pt>
                <c:pt idx="5405">
                  <c:v>695111.43375184329</c:v>
                </c:pt>
                <c:pt idx="5406">
                  <c:v>695189.82833105675</c:v>
                </c:pt>
                <c:pt idx="5407">
                  <c:v>695268.22291027009</c:v>
                </c:pt>
                <c:pt idx="5408">
                  <c:v>695346.61748948356</c:v>
                </c:pt>
                <c:pt idx="5409">
                  <c:v>695425.01206869702</c:v>
                </c:pt>
                <c:pt idx="5410">
                  <c:v>695503.40664791036</c:v>
                </c:pt>
                <c:pt idx="5411">
                  <c:v>695581.80122712383</c:v>
                </c:pt>
                <c:pt idx="5412">
                  <c:v>695660.19580633729</c:v>
                </c:pt>
                <c:pt idx="5413">
                  <c:v>695738.59038555063</c:v>
                </c:pt>
                <c:pt idx="5414">
                  <c:v>695816.98496476409</c:v>
                </c:pt>
                <c:pt idx="5415">
                  <c:v>695895.37954397756</c:v>
                </c:pt>
                <c:pt idx="5416">
                  <c:v>695973.7741231909</c:v>
                </c:pt>
                <c:pt idx="5417">
                  <c:v>696052.16870240436</c:v>
                </c:pt>
                <c:pt idx="5418">
                  <c:v>696130.56328161783</c:v>
                </c:pt>
                <c:pt idx="5419">
                  <c:v>696208.95786083117</c:v>
                </c:pt>
                <c:pt idx="5420">
                  <c:v>696287.35244004463</c:v>
                </c:pt>
                <c:pt idx="5421">
                  <c:v>696365.74701925809</c:v>
                </c:pt>
                <c:pt idx="5422">
                  <c:v>696444.14159847144</c:v>
                </c:pt>
                <c:pt idx="5423">
                  <c:v>696522.53617768479</c:v>
                </c:pt>
                <c:pt idx="5424">
                  <c:v>696600.93075689836</c:v>
                </c:pt>
                <c:pt idx="5425">
                  <c:v>696679.32533611171</c:v>
                </c:pt>
                <c:pt idx="5426">
                  <c:v>696757.71991532505</c:v>
                </c:pt>
                <c:pt idx="5427">
                  <c:v>696836.11449453863</c:v>
                </c:pt>
                <c:pt idx="5428">
                  <c:v>696914.50907375198</c:v>
                </c:pt>
                <c:pt idx="5429">
                  <c:v>696992.90365296532</c:v>
                </c:pt>
                <c:pt idx="5430">
                  <c:v>697071.2982321789</c:v>
                </c:pt>
                <c:pt idx="5431">
                  <c:v>697149.69281139225</c:v>
                </c:pt>
                <c:pt idx="5432">
                  <c:v>697228.08739060583</c:v>
                </c:pt>
                <c:pt idx="5433">
                  <c:v>697306.48196981905</c:v>
                </c:pt>
                <c:pt idx="5434">
                  <c:v>697384.87654903252</c:v>
                </c:pt>
                <c:pt idx="5435">
                  <c:v>697463.27112824586</c:v>
                </c:pt>
                <c:pt idx="5436">
                  <c:v>697541.66570745932</c:v>
                </c:pt>
                <c:pt idx="5437">
                  <c:v>697620.06028667279</c:v>
                </c:pt>
                <c:pt idx="5438">
                  <c:v>697698.45486588613</c:v>
                </c:pt>
                <c:pt idx="5439">
                  <c:v>697776.84944509959</c:v>
                </c:pt>
                <c:pt idx="5440">
                  <c:v>697855.24402431305</c:v>
                </c:pt>
                <c:pt idx="5441">
                  <c:v>697933.6386035264</c:v>
                </c:pt>
                <c:pt idx="5442">
                  <c:v>698012.03318273986</c:v>
                </c:pt>
                <c:pt idx="5443">
                  <c:v>698090.42776195332</c:v>
                </c:pt>
                <c:pt idx="5444">
                  <c:v>698168.82234116667</c:v>
                </c:pt>
                <c:pt idx="5445">
                  <c:v>698247.21692038013</c:v>
                </c:pt>
                <c:pt idx="5446">
                  <c:v>698325.61149959359</c:v>
                </c:pt>
                <c:pt idx="5447">
                  <c:v>698404.00607880694</c:v>
                </c:pt>
                <c:pt idx="5448">
                  <c:v>698482.4006580204</c:v>
                </c:pt>
                <c:pt idx="5449">
                  <c:v>698560.79523723386</c:v>
                </c:pt>
                <c:pt idx="5450">
                  <c:v>698639.18981644721</c:v>
                </c:pt>
                <c:pt idx="5451">
                  <c:v>698717.58439566079</c:v>
                </c:pt>
                <c:pt idx="5452">
                  <c:v>698795.97897487413</c:v>
                </c:pt>
                <c:pt idx="5453">
                  <c:v>698874.37355408759</c:v>
                </c:pt>
                <c:pt idx="5454">
                  <c:v>698952.76813330094</c:v>
                </c:pt>
                <c:pt idx="5455">
                  <c:v>699031.1627125144</c:v>
                </c:pt>
                <c:pt idx="5456">
                  <c:v>699109.55729172775</c:v>
                </c:pt>
                <c:pt idx="5457">
                  <c:v>699187.95187094132</c:v>
                </c:pt>
                <c:pt idx="5458">
                  <c:v>699266.34645015467</c:v>
                </c:pt>
                <c:pt idx="5459">
                  <c:v>699344.74102936813</c:v>
                </c:pt>
                <c:pt idx="5460">
                  <c:v>699423.13560858148</c:v>
                </c:pt>
                <c:pt idx="5461">
                  <c:v>699501.53018779494</c:v>
                </c:pt>
                <c:pt idx="5462">
                  <c:v>699579.92476700828</c:v>
                </c:pt>
                <c:pt idx="5463">
                  <c:v>699658.31934622163</c:v>
                </c:pt>
                <c:pt idx="5464">
                  <c:v>699736.71392543521</c:v>
                </c:pt>
                <c:pt idx="5465">
                  <c:v>699815.10850464855</c:v>
                </c:pt>
                <c:pt idx="5466">
                  <c:v>699893.50308386213</c:v>
                </c:pt>
                <c:pt idx="5467">
                  <c:v>699971.89766307548</c:v>
                </c:pt>
                <c:pt idx="5468">
                  <c:v>700050.29224228882</c:v>
                </c:pt>
                <c:pt idx="5469">
                  <c:v>700128.68682150217</c:v>
                </c:pt>
                <c:pt idx="5470">
                  <c:v>700207.08140071575</c:v>
                </c:pt>
                <c:pt idx="5471">
                  <c:v>700285.47597992909</c:v>
                </c:pt>
                <c:pt idx="5472">
                  <c:v>700363.87055914267</c:v>
                </c:pt>
                <c:pt idx="5473">
                  <c:v>700442.2651383559</c:v>
                </c:pt>
                <c:pt idx="5474">
                  <c:v>700520.65971756936</c:v>
                </c:pt>
                <c:pt idx="5475">
                  <c:v>700599.05429678271</c:v>
                </c:pt>
                <c:pt idx="5476">
                  <c:v>700677.44887599628</c:v>
                </c:pt>
                <c:pt idx="5477">
                  <c:v>700755.84345520963</c:v>
                </c:pt>
                <c:pt idx="5478">
                  <c:v>700834.23803442309</c:v>
                </c:pt>
                <c:pt idx="5479">
                  <c:v>700912.63261363644</c:v>
                </c:pt>
                <c:pt idx="5480">
                  <c:v>700991.0271928499</c:v>
                </c:pt>
                <c:pt idx="5481">
                  <c:v>701069.42177206324</c:v>
                </c:pt>
                <c:pt idx="5482">
                  <c:v>701147.81635127682</c:v>
                </c:pt>
                <c:pt idx="5483">
                  <c:v>701226.21093049017</c:v>
                </c:pt>
                <c:pt idx="5484">
                  <c:v>701304.60550970363</c:v>
                </c:pt>
                <c:pt idx="5485">
                  <c:v>701383.00008891709</c:v>
                </c:pt>
                <c:pt idx="5486">
                  <c:v>701461.39466813044</c:v>
                </c:pt>
                <c:pt idx="5487">
                  <c:v>701539.7892473439</c:v>
                </c:pt>
                <c:pt idx="5488">
                  <c:v>701618.18382655724</c:v>
                </c:pt>
                <c:pt idx="5489">
                  <c:v>701696.57840577071</c:v>
                </c:pt>
                <c:pt idx="5490">
                  <c:v>701774.97298498405</c:v>
                </c:pt>
                <c:pt idx="5491">
                  <c:v>701853.36756419763</c:v>
                </c:pt>
                <c:pt idx="5492">
                  <c:v>701931.76214341098</c:v>
                </c:pt>
                <c:pt idx="5493">
                  <c:v>702010.15672262444</c:v>
                </c:pt>
                <c:pt idx="5494">
                  <c:v>702088.55130183778</c:v>
                </c:pt>
                <c:pt idx="5495">
                  <c:v>702166.94588105124</c:v>
                </c:pt>
                <c:pt idx="5496">
                  <c:v>702245.34046026459</c:v>
                </c:pt>
                <c:pt idx="5497">
                  <c:v>702323.73503947817</c:v>
                </c:pt>
                <c:pt idx="5498">
                  <c:v>702402.12961869151</c:v>
                </c:pt>
                <c:pt idx="5499">
                  <c:v>702480.52419790498</c:v>
                </c:pt>
                <c:pt idx="5500">
                  <c:v>702558.91877711844</c:v>
                </c:pt>
                <c:pt idx="5501">
                  <c:v>702637.31335633178</c:v>
                </c:pt>
                <c:pt idx="5502">
                  <c:v>702715.70793554524</c:v>
                </c:pt>
                <c:pt idx="5503">
                  <c:v>702794.10251475871</c:v>
                </c:pt>
                <c:pt idx="5504">
                  <c:v>702872.49709397205</c:v>
                </c:pt>
                <c:pt idx="5505">
                  <c:v>702950.8916731854</c:v>
                </c:pt>
                <c:pt idx="5506">
                  <c:v>703029.28625239898</c:v>
                </c:pt>
                <c:pt idx="5507">
                  <c:v>703107.68083161232</c:v>
                </c:pt>
                <c:pt idx="5508">
                  <c:v>703186.07541082567</c:v>
                </c:pt>
                <c:pt idx="5509">
                  <c:v>703264.46999003924</c:v>
                </c:pt>
                <c:pt idx="5510">
                  <c:v>703342.86456925259</c:v>
                </c:pt>
                <c:pt idx="5511">
                  <c:v>703421.25914846594</c:v>
                </c:pt>
                <c:pt idx="5512">
                  <c:v>703499.65372767951</c:v>
                </c:pt>
                <c:pt idx="5513">
                  <c:v>703578.04830689274</c:v>
                </c:pt>
                <c:pt idx="5514">
                  <c:v>703656.4428861062</c:v>
                </c:pt>
                <c:pt idx="5515">
                  <c:v>703734.83746531955</c:v>
                </c:pt>
                <c:pt idx="5516">
                  <c:v>703813.23204453313</c:v>
                </c:pt>
                <c:pt idx="5517">
                  <c:v>703891.62662374647</c:v>
                </c:pt>
                <c:pt idx="5518">
                  <c:v>703970.02120295994</c:v>
                </c:pt>
                <c:pt idx="5519">
                  <c:v>704048.4157821734</c:v>
                </c:pt>
                <c:pt idx="5520">
                  <c:v>704126.81036138674</c:v>
                </c:pt>
                <c:pt idx="5521">
                  <c:v>704205.2049406002</c:v>
                </c:pt>
                <c:pt idx="5522">
                  <c:v>704283.59951981367</c:v>
                </c:pt>
                <c:pt idx="5523">
                  <c:v>704361.99409902701</c:v>
                </c:pt>
                <c:pt idx="5524">
                  <c:v>704440.38867824047</c:v>
                </c:pt>
                <c:pt idx="5525">
                  <c:v>704518.78325745394</c:v>
                </c:pt>
                <c:pt idx="5526">
                  <c:v>704597.17783666728</c:v>
                </c:pt>
                <c:pt idx="5527">
                  <c:v>704675.57241588074</c:v>
                </c:pt>
                <c:pt idx="5528">
                  <c:v>704753.9669950942</c:v>
                </c:pt>
                <c:pt idx="5529">
                  <c:v>704832.36157430755</c:v>
                </c:pt>
                <c:pt idx="5530">
                  <c:v>704910.75615352101</c:v>
                </c:pt>
                <c:pt idx="5531">
                  <c:v>704989.15073273447</c:v>
                </c:pt>
                <c:pt idx="5532">
                  <c:v>705067.54531194782</c:v>
                </c:pt>
                <c:pt idx="5533">
                  <c:v>705145.93989116128</c:v>
                </c:pt>
                <c:pt idx="5534">
                  <c:v>705224.33447037474</c:v>
                </c:pt>
                <c:pt idx="5535">
                  <c:v>705302.72904958809</c:v>
                </c:pt>
                <c:pt idx="5536">
                  <c:v>705381.12362880155</c:v>
                </c:pt>
                <c:pt idx="5537">
                  <c:v>705459.51820801501</c:v>
                </c:pt>
                <c:pt idx="5538">
                  <c:v>705537.91278722836</c:v>
                </c:pt>
                <c:pt idx="5539">
                  <c:v>705616.30736644182</c:v>
                </c:pt>
                <c:pt idx="5540">
                  <c:v>705694.70194565528</c:v>
                </c:pt>
                <c:pt idx="5541">
                  <c:v>705773.09652486863</c:v>
                </c:pt>
                <c:pt idx="5542">
                  <c:v>705851.49110408209</c:v>
                </c:pt>
                <c:pt idx="5543">
                  <c:v>705929.88568329555</c:v>
                </c:pt>
                <c:pt idx="5544">
                  <c:v>706008.2802625089</c:v>
                </c:pt>
                <c:pt idx="5545">
                  <c:v>706086.67484172236</c:v>
                </c:pt>
                <c:pt idx="5546">
                  <c:v>706165.06942093582</c:v>
                </c:pt>
                <c:pt idx="5547">
                  <c:v>706243.46400014916</c:v>
                </c:pt>
                <c:pt idx="5548">
                  <c:v>706321.85857936251</c:v>
                </c:pt>
                <c:pt idx="5549">
                  <c:v>706400.25315857609</c:v>
                </c:pt>
                <c:pt idx="5550">
                  <c:v>706478.64773778943</c:v>
                </c:pt>
                <c:pt idx="5551">
                  <c:v>706557.04231700278</c:v>
                </c:pt>
                <c:pt idx="5552">
                  <c:v>706635.43689621636</c:v>
                </c:pt>
                <c:pt idx="5553">
                  <c:v>706713.8314754297</c:v>
                </c:pt>
                <c:pt idx="5554">
                  <c:v>706792.22605464305</c:v>
                </c:pt>
                <c:pt idx="5555">
                  <c:v>706870.62063385663</c:v>
                </c:pt>
                <c:pt idx="5556">
                  <c:v>706949.01521306997</c:v>
                </c:pt>
                <c:pt idx="5557">
                  <c:v>707027.40979228332</c:v>
                </c:pt>
                <c:pt idx="5558">
                  <c:v>707105.80437149678</c:v>
                </c:pt>
                <c:pt idx="5559">
                  <c:v>707184.19895071024</c:v>
                </c:pt>
                <c:pt idx="5560">
                  <c:v>707262.59352992359</c:v>
                </c:pt>
                <c:pt idx="5561">
                  <c:v>707340.98810913705</c:v>
                </c:pt>
                <c:pt idx="5562">
                  <c:v>707419.38268835051</c:v>
                </c:pt>
                <c:pt idx="5563">
                  <c:v>707497.77726756386</c:v>
                </c:pt>
                <c:pt idx="5564">
                  <c:v>707576.17184677732</c:v>
                </c:pt>
                <c:pt idx="5565">
                  <c:v>707654.56642599078</c:v>
                </c:pt>
                <c:pt idx="5566">
                  <c:v>707732.96100520412</c:v>
                </c:pt>
                <c:pt idx="5567">
                  <c:v>707811.35558441759</c:v>
                </c:pt>
                <c:pt idx="5568">
                  <c:v>707889.75016363105</c:v>
                </c:pt>
                <c:pt idx="5569">
                  <c:v>707968.14474284439</c:v>
                </c:pt>
                <c:pt idx="5570">
                  <c:v>708046.53932205786</c:v>
                </c:pt>
                <c:pt idx="5571">
                  <c:v>708124.93390127132</c:v>
                </c:pt>
                <c:pt idx="5572">
                  <c:v>708203.32848048466</c:v>
                </c:pt>
                <c:pt idx="5573">
                  <c:v>708281.72305969812</c:v>
                </c:pt>
                <c:pt idx="5574">
                  <c:v>708360.11763891159</c:v>
                </c:pt>
                <c:pt idx="5575">
                  <c:v>708438.51221812493</c:v>
                </c:pt>
                <c:pt idx="5576">
                  <c:v>708516.90679733839</c:v>
                </c:pt>
                <c:pt idx="5577">
                  <c:v>708595.30137655186</c:v>
                </c:pt>
                <c:pt idx="5578">
                  <c:v>708673.6959557652</c:v>
                </c:pt>
                <c:pt idx="5579">
                  <c:v>708752.09053497866</c:v>
                </c:pt>
                <c:pt idx="5580">
                  <c:v>708830.48511419212</c:v>
                </c:pt>
                <c:pt idx="5581">
                  <c:v>708908.87969340547</c:v>
                </c:pt>
                <c:pt idx="5582">
                  <c:v>708987.27427261893</c:v>
                </c:pt>
                <c:pt idx="5583">
                  <c:v>709065.66885183239</c:v>
                </c:pt>
                <c:pt idx="5584">
                  <c:v>709144.06343104574</c:v>
                </c:pt>
                <c:pt idx="5585">
                  <c:v>709222.4580102592</c:v>
                </c:pt>
                <c:pt idx="5586">
                  <c:v>709300.85258947266</c:v>
                </c:pt>
                <c:pt idx="5587">
                  <c:v>709379.24716868601</c:v>
                </c:pt>
                <c:pt idx="5588">
                  <c:v>709457.64174789935</c:v>
                </c:pt>
                <c:pt idx="5589">
                  <c:v>709536.03632711293</c:v>
                </c:pt>
                <c:pt idx="5590">
                  <c:v>709614.43090632628</c:v>
                </c:pt>
                <c:pt idx="5591">
                  <c:v>709692.82548553962</c:v>
                </c:pt>
                <c:pt idx="5592">
                  <c:v>709771.2200647532</c:v>
                </c:pt>
                <c:pt idx="5593">
                  <c:v>709849.61464396655</c:v>
                </c:pt>
                <c:pt idx="5594">
                  <c:v>709928.00922318012</c:v>
                </c:pt>
                <c:pt idx="5595">
                  <c:v>710006.40380239347</c:v>
                </c:pt>
                <c:pt idx="5596">
                  <c:v>710084.79838160682</c:v>
                </c:pt>
                <c:pt idx="5597">
                  <c:v>710163.19296082016</c:v>
                </c:pt>
                <c:pt idx="5598">
                  <c:v>710241.58754003374</c:v>
                </c:pt>
                <c:pt idx="5599">
                  <c:v>710319.98211924708</c:v>
                </c:pt>
                <c:pt idx="5600">
                  <c:v>710398.37669846043</c:v>
                </c:pt>
                <c:pt idx="5601">
                  <c:v>710476.77127767389</c:v>
                </c:pt>
                <c:pt idx="5602">
                  <c:v>710555.16585688735</c:v>
                </c:pt>
                <c:pt idx="5603">
                  <c:v>710633.56043610082</c:v>
                </c:pt>
                <c:pt idx="5604">
                  <c:v>710711.95501531416</c:v>
                </c:pt>
                <c:pt idx="5605">
                  <c:v>710790.34959452762</c:v>
                </c:pt>
                <c:pt idx="5606">
                  <c:v>710868.74417374097</c:v>
                </c:pt>
                <c:pt idx="5607">
                  <c:v>710947.13875295455</c:v>
                </c:pt>
                <c:pt idx="5608">
                  <c:v>711025.53333216789</c:v>
                </c:pt>
                <c:pt idx="5609">
                  <c:v>711103.92791138124</c:v>
                </c:pt>
                <c:pt idx="5610">
                  <c:v>711182.3224905947</c:v>
                </c:pt>
                <c:pt idx="5611">
                  <c:v>711260.71706980816</c:v>
                </c:pt>
                <c:pt idx="5612">
                  <c:v>711339.11164902151</c:v>
                </c:pt>
                <c:pt idx="5613">
                  <c:v>711417.50622823497</c:v>
                </c:pt>
                <c:pt idx="5614">
                  <c:v>711495.90080744843</c:v>
                </c:pt>
                <c:pt idx="5615">
                  <c:v>711574.29538666189</c:v>
                </c:pt>
                <c:pt idx="5616">
                  <c:v>711652.68996587524</c:v>
                </c:pt>
                <c:pt idx="5617">
                  <c:v>711731.0845450887</c:v>
                </c:pt>
                <c:pt idx="5618">
                  <c:v>711809.47912430204</c:v>
                </c:pt>
                <c:pt idx="5619">
                  <c:v>711887.87370351562</c:v>
                </c:pt>
                <c:pt idx="5620">
                  <c:v>711966.26828272897</c:v>
                </c:pt>
                <c:pt idx="5621">
                  <c:v>712044.66286194231</c:v>
                </c:pt>
                <c:pt idx="5622">
                  <c:v>712123.05744115578</c:v>
                </c:pt>
                <c:pt idx="5623">
                  <c:v>712201.45202036924</c:v>
                </c:pt>
                <c:pt idx="5624">
                  <c:v>712279.8465995827</c:v>
                </c:pt>
                <c:pt idx="5625">
                  <c:v>712358.24117879604</c:v>
                </c:pt>
                <c:pt idx="5626">
                  <c:v>712436.63575800951</c:v>
                </c:pt>
                <c:pt idx="5627">
                  <c:v>712515.03033722285</c:v>
                </c:pt>
                <c:pt idx="5628">
                  <c:v>712593.42491643643</c:v>
                </c:pt>
                <c:pt idx="5629">
                  <c:v>712671.81949564978</c:v>
                </c:pt>
                <c:pt idx="5630">
                  <c:v>712750.21407486312</c:v>
                </c:pt>
                <c:pt idx="5631">
                  <c:v>712828.60865407647</c:v>
                </c:pt>
                <c:pt idx="5632">
                  <c:v>712907.00323329004</c:v>
                </c:pt>
                <c:pt idx="5633">
                  <c:v>712985.39781250339</c:v>
                </c:pt>
                <c:pt idx="5634">
                  <c:v>713063.79239171674</c:v>
                </c:pt>
                <c:pt idx="5635">
                  <c:v>713142.18697093031</c:v>
                </c:pt>
                <c:pt idx="5636">
                  <c:v>713220.58155014366</c:v>
                </c:pt>
                <c:pt idx="5637">
                  <c:v>713298.97612935724</c:v>
                </c:pt>
                <c:pt idx="5638">
                  <c:v>713377.37070857047</c:v>
                </c:pt>
                <c:pt idx="5639">
                  <c:v>713455.76528778393</c:v>
                </c:pt>
                <c:pt idx="5640">
                  <c:v>713534.15986699739</c:v>
                </c:pt>
                <c:pt idx="5641">
                  <c:v>713612.55444621085</c:v>
                </c:pt>
                <c:pt idx="5642">
                  <c:v>713690.9490254242</c:v>
                </c:pt>
                <c:pt idx="5643">
                  <c:v>713769.34360463754</c:v>
                </c:pt>
                <c:pt idx="5644">
                  <c:v>713847.73818385112</c:v>
                </c:pt>
                <c:pt idx="5645">
                  <c:v>713926.13276306447</c:v>
                </c:pt>
                <c:pt idx="5646">
                  <c:v>714004.52734227781</c:v>
                </c:pt>
                <c:pt idx="5647">
                  <c:v>714082.92192149127</c:v>
                </c:pt>
                <c:pt idx="5648">
                  <c:v>714161.31650070474</c:v>
                </c:pt>
                <c:pt idx="5649">
                  <c:v>714239.7110799182</c:v>
                </c:pt>
                <c:pt idx="5650">
                  <c:v>714318.10565913154</c:v>
                </c:pt>
                <c:pt idx="5651">
                  <c:v>714396.500238345</c:v>
                </c:pt>
                <c:pt idx="5652">
                  <c:v>714474.89481755835</c:v>
                </c:pt>
                <c:pt idx="5653">
                  <c:v>714553.28939677193</c:v>
                </c:pt>
                <c:pt idx="5654">
                  <c:v>714631.68397598527</c:v>
                </c:pt>
                <c:pt idx="5655">
                  <c:v>714710.07855519862</c:v>
                </c:pt>
                <c:pt idx="5656">
                  <c:v>714788.47313441208</c:v>
                </c:pt>
                <c:pt idx="5657">
                  <c:v>714866.86771362554</c:v>
                </c:pt>
                <c:pt idx="5658">
                  <c:v>714945.262292839</c:v>
                </c:pt>
                <c:pt idx="5659">
                  <c:v>715023.65687205235</c:v>
                </c:pt>
                <c:pt idx="5660">
                  <c:v>715102.05145126581</c:v>
                </c:pt>
                <c:pt idx="5661">
                  <c:v>715180.44603047927</c:v>
                </c:pt>
                <c:pt idx="5662">
                  <c:v>715258.84060969274</c:v>
                </c:pt>
                <c:pt idx="5663">
                  <c:v>715337.23518890608</c:v>
                </c:pt>
                <c:pt idx="5664">
                  <c:v>715415.62976811943</c:v>
                </c:pt>
                <c:pt idx="5665">
                  <c:v>715494.024347333</c:v>
                </c:pt>
                <c:pt idx="5666">
                  <c:v>715572.41892654635</c:v>
                </c:pt>
                <c:pt idx="5667">
                  <c:v>715650.8135057597</c:v>
                </c:pt>
                <c:pt idx="5668">
                  <c:v>715729.20808497304</c:v>
                </c:pt>
                <c:pt idx="5669">
                  <c:v>715807.60266418662</c:v>
                </c:pt>
                <c:pt idx="5670">
                  <c:v>715885.99724339996</c:v>
                </c:pt>
                <c:pt idx="5671">
                  <c:v>715964.39182261354</c:v>
                </c:pt>
                <c:pt idx="5672">
                  <c:v>716042.78640182689</c:v>
                </c:pt>
                <c:pt idx="5673">
                  <c:v>716121.18098104023</c:v>
                </c:pt>
                <c:pt idx="5674">
                  <c:v>716199.57556025381</c:v>
                </c:pt>
                <c:pt idx="5675">
                  <c:v>716277.97013946716</c:v>
                </c:pt>
                <c:pt idx="5676">
                  <c:v>716356.3647186805</c:v>
                </c:pt>
                <c:pt idx="5677">
                  <c:v>716434.75929789385</c:v>
                </c:pt>
                <c:pt idx="5678">
                  <c:v>716513.15387710743</c:v>
                </c:pt>
                <c:pt idx="5679">
                  <c:v>716591.54845632077</c:v>
                </c:pt>
                <c:pt idx="5680">
                  <c:v>716669.94303553412</c:v>
                </c:pt>
                <c:pt idx="5681">
                  <c:v>716748.33761474758</c:v>
                </c:pt>
                <c:pt idx="5682">
                  <c:v>716826.73219396104</c:v>
                </c:pt>
                <c:pt idx="5683">
                  <c:v>716905.1267731745</c:v>
                </c:pt>
                <c:pt idx="5684">
                  <c:v>716983.52135238785</c:v>
                </c:pt>
                <c:pt idx="5685">
                  <c:v>717061.91593160131</c:v>
                </c:pt>
                <c:pt idx="5686">
                  <c:v>717140.31051081477</c:v>
                </c:pt>
                <c:pt idx="5687">
                  <c:v>717218.70509002823</c:v>
                </c:pt>
                <c:pt idx="5688">
                  <c:v>717297.09966924158</c:v>
                </c:pt>
                <c:pt idx="5689">
                  <c:v>717375.49424845492</c:v>
                </c:pt>
                <c:pt idx="5690">
                  <c:v>717453.8888276685</c:v>
                </c:pt>
                <c:pt idx="5691">
                  <c:v>717532.28340688185</c:v>
                </c:pt>
                <c:pt idx="5692">
                  <c:v>717610.67798609531</c:v>
                </c:pt>
                <c:pt idx="5693">
                  <c:v>717689.07256530866</c:v>
                </c:pt>
                <c:pt idx="5694">
                  <c:v>717767.46714452212</c:v>
                </c:pt>
                <c:pt idx="5695">
                  <c:v>717845.86172373558</c:v>
                </c:pt>
                <c:pt idx="5696">
                  <c:v>717924.25630294904</c:v>
                </c:pt>
                <c:pt idx="5697">
                  <c:v>718002.65088216239</c:v>
                </c:pt>
                <c:pt idx="5698">
                  <c:v>718081.04546137585</c:v>
                </c:pt>
                <c:pt idx="5699">
                  <c:v>718159.44004058931</c:v>
                </c:pt>
                <c:pt idx="5700">
                  <c:v>718237.83461980266</c:v>
                </c:pt>
                <c:pt idx="5701">
                  <c:v>718316.229199016</c:v>
                </c:pt>
                <c:pt idx="5702">
                  <c:v>718394.62377822946</c:v>
                </c:pt>
                <c:pt idx="5703">
                  <c:v>718473.01835744292</c:v>
                </c:pt>
                <c:pt idx="5704">
                  <c:v>718551.41293665639</c:v>
                </c:pt>
                <c:pt idx="5705">
                  <c:v>718629.80751586985</c:v>
                </c:pt>
                <c:pt idx="5706">
                  <c:v>718708.20209508319</c:v>
                </c:pt>
                <c:pt idx="5707">
                  <c:v>718786.59667429666</c:v>
                </c:pt>
                <c:pt idx="5708">
                  <c:v>718864.99125351012</c:v>
                </c:pt>
                <c:pt idx="5709">
                  <c:v>718943.38583272346</c:v>
                </c:pt>
                <c:pt idx="5710">
                  <c:v>719021.78041193681</c:v>
                </c:pt>
                <c:pt idx="5711">
                  <c:v>719100.17499115039</c:v>
                </c:pt>
                <c:pt idx="5712">
                  <c:v>719178.56957036373</c:v>
                </c:pt>
                <c:pt idx="5713">
                  <c:v>719256.96414957708</c:v>
                </c:pt>
                <c:pt idx="5714">
                  <c:v>719335.35872879042</c:v>
                </c:pt>
                <c:pt idx="5715">
                  <c:v>719413.753308004</c:v>
                </c:pt>
                <c:pt idx="5716">
                  <c:v>719492.14788721735</c:v>
                </c:pt>
                <c:pt idx="5717">
                  <c:v>719570.54246643092</c:v>
                </c:pt>
                <c:pt idx="5718">
                  <c:v>719648.93704564415</c:v>
                </c:pt>
                <c:pt idx="5719">
                  <c:v>719727.33162485762</c:v>
                </c:pt>
                <c:pt idx="5720">
                  <c:v>719805.72620407108</c:v>
                </c:pt>
                <c:pt idx="5721">
                  <c:v>719884.12078328454</c:v>
                </c:pt>
                <c:pt idx="5722">
                  <c:v>719962.51536249788</c:v>
                </c:pt>
                <c:pt idx="5723">
                  <c:v>720040.90994171135</c:v>
                </c:pt>
                <c:pt idx="5724">
                  <c:v>720119.30452092481</c:v>
                </c:pt>
                <c:pt idx="5725">
                  <c:v>720197.69910013815</c:v>
                </c:pt>
                <c:pt idx="5726">
                  <c:v>720276.09367935162</c:v>
                </c:pt>
                <c:pt idx="5727">
                  <c:v>720354.48825856496</c:v>
                </c:pt>
                <c:pt idx="5728">
                  <c:v>720432.88283777842</c:v>
                </c:pt>
                <c:pt idx="5729">
                  <c:v>720511.27741699188</c:v>
                </c:pt>
                <c:pt idx="5730">
                  <c:v>720589.67199620535</c:v>
                </c:pt>
                <c:pt idx="5731">
                  <c:v>720668.06657541869</c:v>
                </c:pt>
                <c:pt idx="5732">
                  <c:v>720746.46115463215</c:v>
                </c:pt>
                <c:pt idx="5733">
                  <c:v>720824.85573384562</c:v>
                </c:pt>
                <c:pt idx="5734">
                  <c:v>720903.25031305896</c:v>
                </c:pt>
                <c:pt idx="5735">
                  <c:v>720981.64489227231</c:v>
                </c:pt>
                <c:pt idx="5736">
                  <c:v>721060.03947148588</c:v>
                </c:pt>
                <c:pt idx="5737">
                  <c:v>721138.43405069923</c:v>
                </c:pt>
                <c:pt idx="5738">
                  <c:v>721216.82862991269</c:v>
                </c:pt>
                <c:pt idx="5739">
                  <c:v>721295.22320912615</c:v>
                </c:pt>
                <c:pt idx="5740">
                  <c:v>721373.6177883395</c:v>
                </c:pt>
                <c:pt idx="5741">
                  <c:v>721452.01236755296</c:v>
                </c:pt>
                <c:pt idx="5742">
                  <c:v>721530.40694676642</c:v>
                </c:pt>
                <c:pt idx="5743">
                  <c:v>721608.80152597977</c:v>
                </c:pt>
                <c:pt idx="5744">
                  <c:v>721687.19610519323</c:v>
                </c:pt>
                <c:pt idx="5745">
                  <c:v>721765.59068440669</c:v>
                </c:pt>
                <c:pt idx="5746">
                  <c:v>721843.98526362004</c:v>
                </c:pt>
                <c:pt idx="5747">
                  <c:v>721922.3798428335</c:v>
                </c:pt>
                <c:pt idx="5748">
                  <c:v>722000.77442204696</c:v>
                </c:pt>
                <c:pt idx="5749">
                  <c:v>722079.16900126031</c:v>
                </c:pt>
                <c:pt idx="5750">
                  <c:v>722157.56358047377</c:v>
                </c:pt>
                <c:pt idx="5751">
                  <c:v>722235.95815968723</c:v>
                </c:pt>
                <c:pt idx="5752">
                  <c:v>722314.35273890058</c:v>
                </c:pt>
                <c:pt idx="5753">
                  <c:v>722392.74731811392</c:v>
                </c:pt>
                <c:pt idx="5754">
                  <c:v>722471.1418973275</c:v>
                </c:pt>
                <c:pt idx="5755">
                  <c:v>722549.53647654084</c:v>
                </c:pt>
                <c:pt idx="5756">
                  <c:v>722627.93105575442</c:v>
                </c:pt>
                <c:pt idx="5757">
                  <c:v>722706.32563496777</c:v>
                </c:pt>
                <c:pt idx="5758">
                  <c:v>722784.72021418111</c:v>
                </c:pt>
                <c:pt idx="5759">
                  <c:v>722863.11479339446</c:v>
                </c:pt>
                <c:pt idx="5760">
                  <c:v>722941.50937260804</c:v>
                </c:pt>
                <c:pt idx="5761">
                  <c:v>723019.90395182138</c:v>
                </c:pt>
                <c:pt idx="5762">
                  <c:v>723098.29853103473</c:v>
                </c:pt>
                <c:pt idx="5763">
                  <c:v>723176.69311024819</c:v>
                </c:pt>
                <c:pt idx="5764">
                  <c:v>723255.08768946165</c:v>
                </c:pt>
                <c:pt idx="5765">
                  <c:v>723333.482268675</c:v>
                </c:pt>
                <c:pt idx="5766">
                  <c:v>723411.87684788846</c:v>
                </c:pt>
                <c:pt idx="5767">
                  <c:v>723490.27142710192</c:v>
                </c:pt>
                <c:pt idx="5768">
                  <c:v>723568.66600631527</c:v>
                </c:pt>
                <c:pt idx="5769">
                  <c:v>723647.06058552873</c:v>
                </c:pt>
                <c:pt idx="5770">
                  <c:v>723725.45516474219</c:v>
                </c:pt>
                <c:pt idx="5771">
                  <c:v>723803.84974395554</c:v>
                </c:pt>
                <c:pt idx="5772">
                  <c:v>723882.244323169</c:v>
                </c:pt>
                <c:pt idx="5773">
                  <c:v>723960.63890238246</c:v>
                </c:pt>
                <c:pt idx="5774">
                  <c:v>724039.0334815958</c:v>
                </c:pt>
                <c:pt idx="5775">
                  <c:v>724117.42806080927</c:v>
                </c:pt>
                <c:pt idx="5776">
                  <c:v>724195.82264002273</c:v>
                </c:pt>
                <c:pt idx="5777">
                  <c:v>724274.21721923619</c:v>
                </c:pt>
                <c:pt idx="5778">
                  <c:v>724352.61179844954</c:v>
                </c:pt>
                <c:pt idx="5779">
                  <c:v>724431.006377663</c:v>
                </c:pt>
                <c:pt idx="5780">
                  <c:v>724509.40095687634</c:v>
                </c:pt>
                <c:pt idx="5781">
                  <c:v>724587.79553608992</c:v>
                </c:pt>
                <c:pt idx="5782">
                  <c:v>724666.19011530327</c:v>
                </c:pt>
                <c:pt idx="5783">
                  <c:v>724744.58469451661</c:v>
                </c:pt>
                <c:pt idx="5784">
                  <c:v>724822.97927373007</c:v>
                </c:pt>
                <c:pt idx="5785">
                  <c:v>724901.37385294354</c:v>
                </c:pt>
                <c:pt idx="5786">
                  <c:v>724979.76843215688</c:v>
                </c:pt>
                <c:pt idx="5787">
                  <c:v>725058.16301137034</c:v>
                </c:pt>
                <c:pt idx="5788">
                  <c:v>725136.5575905838</c:v>
                </c:pt>
                <c:pt idx="5789">
                  <c:v>725214.95216979727</c:v>
                </c:pt>
                <c:pt idx="5790">
                  <c:v>725293.34674901073</c:v>
                </c:pt>
                <c:pt idx="5791">
                  <c:v>725371.74132822407</c:v>
                </c:pt>
                <c:pt idx="5792">
                  <c:v>725450.13590743742</c:v>
                </c:pt>
                <c:pt idx="5793">
                  <c:v>725528.53048665076</c:v>
                </c:pt>
                <c:pt idx="5794">
                  <c:v>725606.92506586434</c:v>
                </c:pt>
                <c:pt idx="5795">
                  <c:v>725685.31964507769</c:v>
                </c:pt>
                <c:pt idx="5796">
                  <c:v>725763.71422429103</c:v>
                </c:pt>
                <c:pt idx="5797">
                  <c:v>725842.10880350461</c:v>
                </c:pt>
                <c:pt idx="5798">
                  <c:v>725920.50338271796</c:v>
                </c:pt>
                <c:pt idx="5799">
                  <c:v>725998.8979619313</c:v>
                </c:pt>
                <c:pt idx="5800">
                  <c:v>726077.29254114488</c:v>
                </c:pt>
                <c:pt idx="5801">
                  <c:v>726155.68712035823</c:v>
                </c:pt>
                <c:pt idx="5802">
                  <c:v>726234.08169957181</c:v>
                </c:pt>
                <c:pt idx="5803">
                  <c:v>726312.47627878503</c:v>
                </c:pt>
                <c:pt idx="5804">
                  <c:v>726390.8708579985</c:v>
                </c:pt>
                <c:pt idx="5805">
                  <c:v>726469.26543721184</c:v>
                </c:pt>
                <c:pt idx="5806">
                  <c:v>726547.66001642542</c:v>
                </c:pt>
                <c:pt idx="5807">
                  <c:v>726626.05459563877</c:v>
                </c:pt>
                <c:pt idx="5808">
                  <c:v>726704.44917485211</c:v>
                </c:pt>
                <c:pt idx="5809">
                  <c:v>726782.84375406557</c:v>
                </c:pt>
                <c:pt idx="5810">
                  <c:v>726861.23833327903</c:v>
                </c:pt>
                <c:pt idx="5811">
                  <c:v>726939.6329124925</c:v>
                </c:pt>
                <c:pt idx="5812">
                  <c:v>727018.02749170584</c:v>
                </c:pt>
                <c:pt idx="5813">
                  <c:v>727096.4220709193</c:v>
                </c:pt>
                <c:pt idx="5814">
                  <c:v>727174.81665013277</c:v>
                </c:pt>
                <c:pt idx="5815">
                  <c:v>727253.21122934623</c:v>
                </c:pt>
                <c:pt idx="5816">
                  <c:v>727331.60580855957</c:v>
                </c:pt>
                <c:pt idx="5817">
                  <c:v>727410.00038777292</c:v>
                </c:pt>
                <c:pt idx="5818">
                  <c:v>727488.39496698638</c:v>
                </c:pt>
                <c:pt idx="5819">
                  <c:v>727566.78954619984</c:v>
                </c:pt>
                <c:pt idx="5820">
                  <c:v>727645.18412541319</c:v>
                </c:pt>
                <c:pt idx="5821">
                  <c:v>727723.57870462665</c:v>
                </c:pt>
                <c:pt idx="5822">
                  <c:v>727801.97328384011</c:v>
                </c:pt>
                <c:pt idx="5823">
                  <c:v>727880.36786305357</c:v>
                </c:pt>
                <c:pt idx="5824">
                  <c:v>727958.76244226703</c:v>
                </c:pt>
                <c:pt idx="5825">
                  <c:v>728037.15702148038</c:v>
                </c:pt>
                <c:pt idx="5826">
                  <c:v>728115.55160069373</c:v>
                </c:pt>
                <c:pt idx="5827">
                  <c:v>728193.9461799073</c:v>
                </c:pt>
                <c:pt idx="5828">
                  <c:v>728272.34075912065</c:v>
                </c:pt>
                <c:pt idx="5829">
                  <c:v>728350.73533833399</c:v>
                </c:pt>
                <c:pt idx="5830">
                  <c:v>728429.12991754746</c:v>
                </c:pt>
                <c:pt idx="5831">
                  <c:v>728507.52449676092</c:v>
                </c:pt>
                <c:pt idx="5832">
                  <c:v>728585.91907597438</c:v>
                </c:pt>
                <c:pt idx="5833">
                  <c:v>728664.31365518761</c:v>
                </c:pt>
                <c:pt idx="5834">
                  <c:v>728742.70823440119</c:v>
                </c:pt>
                <c:pt idx="5835">
                  <c:v>728821.10281361453</c:v>
                </c:pt>
                <c:pt idx="5836">
                  <c:v>728899.49739282811</c:v>
                </c:pt>
                <c:pt idx="5837">
                  <c:v>728977.89197204146</c:v>
                </c:pt>
                <c:pt idx="5838">
                  <c:v>729056.2865512548</c:v>
                </c:pt>
                <c:pt idx="5839">
                  <c:v>729134.68113046838</c:v>
                </c:pt>
                <c:pt idx="5840">
                  <c:v>729213.07570968173</c:v>
                </c:pt>
                <c:pt idx="5841">
                  <c:v>729291.47028889507</c:v>
                </c:pt>
                <c:pt idx="5842">
                  <c:v>729369.86486810842</c:v>
                </c:pt>
                <c:pt idx="5843">
                  <c:v>729448.25944732188</c:v>
                </c:pt>
                <c:pt idx="5844">
                  <c:v>729526.65402653534</c:v>
                </c:pt>
                <c:pt idx="5845">
                  <c:v>729605.0486057488</c:v>
                </c:pt>
                <c:pt idx="5846">
                  <c:v>729683.44318496215</c:v>
                </c:pt>
                <c:pt idx="5847">
                  <c:v>729761.83776417561</c:v>
                </c:pt>
                <c:pt idx="5848">
                  <c:v>729840.23234338907</c:v>
                </c:pt>
                <c:pt idx="5849">
                  <c:v>729918.62692260253</c:v>
                </c:pt>
                <c:pt idx="5850">
                  <c:v>729997.02150181588</c:v>
                </c:pt>
                <c:pt idx="5851">
                  <c:v>730075.41608102922</c:v>
                </c:pt>
                <c:pt idx="5852">
                  <c:v>730153.8106602428</c:v>
                </c:pt>
                <c:pt idx="5853">
                  <c:v>730232.20523945615</c:v>
                </c:pt>
                <c:pt idx="5854">
                  <c:v>730310.59981866949</c:v>
                </c:pt>
                <c:pt idx="5855">
                  <c:v>730388.99439788295</c:v>
                </c:pt>
                <c:pt idx="5856">
                  <c:v>730467.38897709642</c:v>
                </c:pt>
                <c:pt idx="5857">
                  <c:v>730545.78355630988</c:v>
                </c:pt>
                <c:pt idx="5858">
                  <c:v>730624.17813552334</c:v>
                </c:pt>
                <c:pt idx="5859">
                  <c:v>730702.57271473669</c:v>
                </c:pt>
                <c:pt idx="5860">
                  <c:v>730780.96729395015</c:v>
                </c:pt>
                <c:pt idx="5861">
                  <c:v>730859.36187316361</c:v>
                </c:pt>
                <c:pt idx="5862">
                  <c:v>730937.75645237695</c:v>
                </c:pt>
                <c:pt idx="5863">
                  <c:v>731016.1510315903</c:v>
                </c:pt>
                <c:pt idx="5864">
                  <c:v>731094.54561080388</c:v>
                </c:pt>
                <c:pt idx="5865">
                  <c:v>731172.94019001722</c:v>
                </c:pt>
                <c:pt idx="5866">
                  <c:v>731251.33476923069</c:v>
                </c:pt>
                <c:pt idx="5867">
                  <c:v>731329.72934844403</c:v>
                </c:pt>
                <c:pt idx="5868">
                  <c:v>731408.12392765749</c:v>
                </c:pt>
                <c:pt idx="5869">
                  <c:v>731486.51850687095</c:v>
                </c:pt>
                <c:pt idx="5870">
                  <c:v>731564.91308608442</c:v>
                </c:pt>
                <c:pt idx="5871">
                  <c:v>731643.30766529776</c:v>
                </c:pt>
                <c:pt idx="5872">
                  <c:v>731721.70224451111</c:v>
                </c:pt>
                <c:pt idx="5873">
                  <c:v>731800.09682372469</c:v>
                </c:pt>
                <c:pt idx="5874">
                  <c:v>731878.49140293803</c:v>
                </c:pt>
                <c:pt idx="5875">
                  <c:v>731956.88598215138</c:v>
                </c:pt>
                <c:pt idx="5876">
                  <c:v>732035.28056136472</c:v>
                </c:pt>
                <c:pt idx="5877">
                  <c:v>732113.6751405783</c:v>
                </c:pt>
                <c:pt idx="5878">
                  <c:v>732192.06971979165</c:v>
                </c:pt>
                <c:pt idx="5879">
                  <c:v>732270.46429900522</c:v>
                </c:pt>
                <c:pt idx="5880">
                  <c:v>732348.85887821857</c:v>
                </c:pt>
                <c:pt idx="5881">
                  <c:v>732427.25345743191</c:v>
                </c:pt>
                <c:pt idx="5882">
                  <c:v>732505.64803664549</c:v>
                </c:pt>
                <c:pt idx="5883">
                  <c:v>732584.04261585884</c:v>
                </c:pt>
                <c:pt idx="5884">
                  <c:v>732662.43719507218</c:v>
                </c:pt>
                <c:pt idx="5885">
                  <c:v>732740.83177428565</c:v>
                </c:pt>
                <c:pt idx="5886">
                  <c:v>732819.22635349911</c:v>
                </c:pt>
                <c:pt idx="5887">
                  <c:v>732897.62093271245</c:v>
                </c:pt>
                <c:pt idx="5888">
                  <c:v>732976.0155119258</c:v>
                </c:pt>
                <c:pt idx="5889">
                  <c:v>733054.41009113938</c:v>
                </c:pt>
                <c:pt idx="5890">
                  <c:v>733132.80467035272</c:v>
                </c:pt>
                <c:pt idx="5891">
                  <c:v>733211.19924956618</c:v>
                </c:pt>
                <c:pt idx="5892">
                  <c:v>733289.59382877965</c:v>
                </c:pt>
                <c:pt idx="5893">
                  <c:v>733367.98840799299</c:v>
                </c:pt>
                <c:pt idx="5894">
                  <c:v>733446.38298720645</c:v>
                </c:pt>
                <c:pt idx="5895">
                  <c:v>733524.77756641991</c:v>
                </c:pt>
                <c:pt idx="5896">
                  <c:v>733603.17214563326</c:v>
                </c:pt>
                <c:pt idx="5897">
                  <c:v>733681.56672484661</c:v>
                </c:pt>
                <c:pt idx="5898">
                  <c:v>733759.96130406018</c:v>
                </c:pt>
                <c:pt idx="5899">
                  <c:v>733838.35588327353</c:v>
                </c:pt>
                <c:pt idx="5900">
                  <c:v>733916.75046248699</c:v>
                </c:pt>
                <c:pt idx="5901">
                  <c:v>733995.14504170034</c:v>
                </c:pt>
                <c:pt idx="5902">
                  <c:v>734073.5396209138</c:v>
                </c:pt>
                <c:pt idx="5903">
                  <c:v>734151.93420012726</c:v>
                </c:pt>
                <c:pt idx="5904">
                  <c:v>734230.32877934072</c:v>
                </c:pt>
                <c:pt idx="5905">
                  <c:v>734308.72335855407</c:v>
                </c:pt>
                <c:pt idx="5906">
                  <c:v>734387.11793776753</c:v>
                </c:pt>
                <c:pt idx="5907">
                  <c:v>734465.51251698099</c:v>
                </c:pt>
                <c:pt idx="5908">
                  <c:v>734543.90709619434</c:v>
                </c:pt>
                <c:pt idx="5909">
                  <c:v>734622.3016754078</c:v>
                </c:pt>
                <c:pt idx="5910">
                  <c:v>734700.69625462126</c:v>
                </c:pt>
                <c:pt idx="5911">
                  <c:v>734779.09083383461</c:v>
                </c:pt>
                <c:pt idx="5912">
                  <c:v>734857.48541304807</c:v>
                </c:pt>
                <c:pt idx="5913">
                  <c:v>734935.87999226153</c:v>
                </c:pt>
                <c:pt idx="5914">
                  <c:v>735014.27457147487</c:v>
                </c:pt>
                <c:pt idx="5915">
                  <c:v>735092.66915068822</c:v>
                </c:pt>
                <c:pt idx="5916">
                  <c:v>735171.0637299018</c:v>
                </c:pt>
                <c:pt idx="5917">
                  <c:v>735249.45830911514</c:v>
                </c:pt>
                <c:pt idx="5918">
                  <c:v>735327.85288832849</c:v>
                </c:pt>
                <c:pt idx="5919">
                  <c:v>735406.24746754207</c:v>
                </c:pt>
                <c:pt idx="5920">
                  <c:v>735484.64204675541</c:v>
                </c:pt>
                <c:pt idx="5921">
                  <c:v>735563.03662596876</c:v>
                </c:pt>
                <c:pt idx="5922">
                  <c:v>735641.4312051821</c:v>
                </c:pt>
                <c:pt idx="5923">
                  <c:v>735719.82578439568</c:v>
                </c:pt>
                <c:pt idx="5924">
                  <c:v>735798.22036360903</c:v>
                </c:pt>
                <c:pt idx="5925">
                  <c:v>735876.61494282249</c:v>
                </c:pt>
                <c:pt idx="5926">
                  <c:v>735955.00952203595</c:v>
                </c:pt>
                <c:pt idx="5927">
                  <c:v>736033.4041012493</c:v>
                </c:pt>
                <c:pt idx="5928">
                  <c:v>736111.79868046276</c:v>
                </c:pt>
                <c:pt idx="5929">
                  <c:v>736190.19325967622</c:v>
                </c:pt>
                <c:pt idx="5930">
                  <c:v>736268.58783888968</c:v>
                </c:pt>
                <c:pt idx="5931">
                  <c:v>736346.98241810303</c:v>
                </c:pt>
                <c:pt idx="5932">
                  <c:v>736425.37699731649</c:v>
                </c:pt>
                <c:pt idx="5933">
                  <c:v>736503.77157652983</c:v>
                </c:pt>
                <c:pt idx="5934">
                  <c:v>736582.1661557433</c:v>
                </c:pt>
                <c:pt idx="5935">
                  <c:v>736660.56073495676</c:v>
                </c:pt>
                <c:pt idx="5936">
                  <c:v>736738.9553141701</c:v>
                </c:pt>
                <c:pt idx="5937">
                  <c:v>736817.34989338357</c:v>
                </c:pt>
                <c:pt idx="5938">
                  <c:v>736895.74447259703</c:v>
                </c:pt>
                <c:pt idx="5939">
                  <c:v>736974.13905181037</c:v>
                </c:pt>
                <c:pt idx="5940">
                  <c:v>737052.53363102383</c:v>
                </c:pt>
                <c:pt idx="5941">
                  <c:v>737130.9282102373</c:v>
                </c:pt>
                <c:pt idx="5942">
                  <c:v>737209.32278945064</c:v>
                </c:pt>
                <c:pt idx="5943">
                  <c:v>737287.71736866422</c:v>
                </c:pt>
                <c:pt idx="5944">
                  <c:v>737366.11194787757</c:v>
                </c:pt>
                <c:pt idx="5945">
                  <c:v>737444.50652709091</c:v>
                </c:pt>
                <c:pt idx="5946">
                  <c:v>737522.90110630437</c:v>
                </c:pt>
                <c:pt idx="5947">
                  <c:v>737601.29568551783</c:v>
                </c:pt>
                <c:pt idx="5948">
                  <c:v>737679.69026473118</c:v>
                </c:pt>
                <c:pt idx="5949">
                  <c:v>737758.08484394464</c:v>
                </c:pt>
                <c:pt idx="5950">
                  <c:v>737836.4794231581</c:v>
                </c:pt>
                <c:pt idx="5951">
                  <c:v>737914.87400237157</c:v>
                </c:pt>
                <c:pt idx="5952">
                  <c:v>737993.26858158491</c:v>
                </c:pt>
                <c:pt idx="5953">
                  <c:v>738071.66316079837</c:v>
                </c:pt>
                <c:pt idx="5954">
                  <c:v>738150.05774001172</c:v>
                </c:pt>
                <c:pt idx="5955">
                  <c:v>738228.4523192253</c:v>
                </c:pt>
                <c:pt idx="5956">
                  <c:v>738306.84689843864</c:v>
                </c:pt>
                <c:pt idx="5957">
                  <c:v>738385.24147765199</c:v>
                </c:pt>
                <c:pt idx="5958">
                  <c:v>738463.63605686533</c:v>
                </c:pt>
                <c:pt idx="5959">
                  <c:v>738542.03063607891</c:v>
                </c:pt>
                <c:pt idx="5960">
                  <c:v>738620.42521529226</c:v>
                </c:pt>
                <c:pt idx="5961">
                  <c:v>738698.8197945056</c:v>
                </c:pt>
                <c:pt idx="5962">
                  <c:v>738777.21437371918</c:v>
                </c:pt>
                <c:pt idx="5963">
                  <c:v>738855.60895293253</c:v>
                </c:pt>
                <c:pt idx="5964">
                  <c:v>738934.0035321461</c:v>
                </c:pt>
                <c:pt idx="5965">
                  <c:v>739012.39811135945</c:v>
                </c:pt>
                <c:pt idx="5966">
                  <c:v>739090.79269057279</c:v>
                </c:pt>
                <c:pt idx="5967">
                  <c:v>739169.18726978614</c:v>
                </c:pt>
                <c:pt idx="5968">
                  <c:v>739247.58184899972</c:v>
                </c:pt>
                <c:pt idx="5969">
                  <c:v>739325.97642821306</c:v>
                </c:pt>
                <c:pt idx="5970">
                  <c:v>739404.37100742641</c:v>
                </c:pt>
                <c:pt idx="5971">
                  <c:v>739482.76558663987</c:v>
                </c:pt>
                <c:pt idx="5972">
                  <c:v>739561.16016585333</c:v>
                </c:pt>
                <c:pt idx="5973">
                  <c:v>739639.55474506668</c:v>
                </c:pt>
                <c:pt idx="5974">
                  <c:v>739717.94932428014</c:v>
                </c:pt>
                <c:pt idx="5975">
                  <c:v>739796.3439034936</c:v>
                </c:pt>
                <c:pt idx="5976">
                  <c:v>739874.73848270706</c:v>
                </c:pt>
                <c:pt idx="5977">
                  <c:v>739953.13306192041</c:v>
                </c:pt>
                <c:pt idx="5978">
                  <c:v>740031.52764113387</c:v>
                </c:pt>
                <c:pt idx="5979">
                  <c:v>740109.92222034722</c:v>
                </c:pt>
                <c:pt idx="5980">
                  <c:v>740188.31679956079</c:v>
                </c:pt>
                <c:pt idx="5981">
                  <c:v>740266.71137877414</c:v>
                </c:pt>
                <c:pt idx="5982">
                  <c:v>740345.10595798749</c:v>
                </c:pt>
                <c:pt idx="5983">
                  <c:v>740423.50053720095</c:v>
                </c:pt>
                <c:pt idx="5984">
                  <c:v>740501.89511641441</c:v>
                </c:pt>
                <c:pt idx="5985">
                  <c:v>740580.28969562787</c:v>
                </c:pt>
                <c:pt idx="5986">
                  <c:v>740658.68427484122</c:v>
                </c:pt>
                <c:pt idx="5987">
                  <c:v>740737.07885405468</c:v>
                </c:pt>
                <c:pt idx="5988">
                  <c:v>740815.47343326802</c:v>
                </c:pt>
                <c:pt idx="5989">
                  <c:v>740893.8680124816</c:v>
                </c:pt>
                <c:pt idx="5990">
                  <c:v>740972.26259169495</c:v>
                </c:pt>
                <c:pt idx="5991">
                  <c:v>741050.65717090829</c:v>
                </c:pt>
                <c:pt idx="5992">
                  <c:v>741129.05175012175</c:v>
                </c:pt>
                <c:pt idx="5993">
                  <c:v>741207.44632933522</c:v>
                </c:pt>
                <c:pt idx="5994">
                  <c:v>741285.84090854856</c:v>
                </c:pt>
                <c:pt idx="5995">
                  <c:v>741364.23548776202</c:v>
                </c:pt>
                <c:pt idx="5996">
                  <c:v>741442.63006697549</c:v>
                </c:pt>
                <c:pt idx="5997">
                  <c:v>741521.02464618895</c:v>
                </c:pt>
                <c:pt idx="5998">
                  <c:v>741599.41922540241</c:v>
                </c:pt>
                <c:pt idx="5999">
                  <c:v>741677.81380461575</c:v>
                </c:pt>
                <c:pt idx="6000">
                  <c:v>741756.2083838291</c:v>
                </c:pt>
                <c:pt idx="6001">
                  <c:v>741834.60296304268</c:v>
                </c:pt>
                <c:pt idx="6002">
                  <c:v>741912.99754225602</c:v>
                </c:pt>
                <c:pt idx="6003">
                  <c:v>741991.39212146937</c:v>
                </c:pt>
                <c:pt idx="6004">
                  <c:v>742069.78670068271</c:v>
                </c:pt>
                <c:pt idx="6005">
                  <c:v>742148.18127989629</c:v>
                </c:pt>
                <c:pt idx="6006">
                  <c:v>742226.57585910964</c:v>
                </c:pt>
                <c:pt idx="6007">
                  <c:v>742304.97043832298</c:v>
                </c:pt>
                <c:pt idx="6008">
                  <c:v>742383.36501753645</c:v>
                </c:pt>
                <c:pt idx="6009">
                  <c:v>742461.75959674991</c:v>
                </c:pt>
                <c:pt idx="6010">
                  <c:v>742540.15417596337</c:v>
                </c:pt>
                <c:pt idx="6011">
                  <c:v>742618.54875517671</c:v>
                </c:pt>
                <c:pt idx="6012">
                  <c:v>742696.94333439018</c:v>
                </c:pt>
                <c:pt idx="6013">
                  <c:v>742775.33791360352</c:v>
                </c:pt>
                <c:pt idx="6014">
                  <c:v>742853.7324928171</c:v>
                </c:pt>
                <c:pt idx="6015">
                  <c:v>742932.12707203045</c:v>
                </c:pt>
                <c:pt idx="6016">
                  <c:v>743010.52165124379</c:v>
                </c:pt>
                <c:pt idx="6017">
                  <c:v>743088.91623045725</c:v>
                </c:pt>
                <c:pt idx="6018">
                  <c:v>743167.31080967071</c:v>
                </c:pt>
                <c:pt idx="6019">
                  <c:v>743245.70538888418</c:v>
                </c:pt>
                <c:pt idx="6020">
                  <c:v>743324.09996809752</c:v>
                </c:pt>
                <c:pt idx="6021">
                  <c:v>743402.49454731098</c:v>
                </c:pt>
                <c:pt idx="6022">
                  <c:v>743480.88912652445</c:v>
                </c:pt>
                <c:pt idx="6023">
                  <c:v>743559.28370573791</c:v>
                </c:pt>
                <c:pt idx="6024">
                  <c:v>743637.67828495125</c:v>
                </c:pt>
                <c:pt idx="6025">
                  <c:v>743716.0728641646</c:v>
                </c:pt>
                <c:pt idx="6026">
                  <c:v>743794.46744337818</c:v>
                </c:pt>
                <c:pt idx="6027">
                  <c:v>743872.86202259152</c:v>
                </c:pt>
                <c:pt idx="6028">
                  <c:v>743951.25660180487</c:v>
                </c:pt>
                <c:pt idx="6029">
                  <c:v>744029.65118101833</c:v>
                </c:pt>
                <c:pt idx="6030">
                  <c:v>744108.04576023179</c:v>
                </c:pt>
                <c:pt idx="6031">
                  <c:v>744186.44033944525</c:v>
                </c:pt>
                <c:pt idx="6032">
                  <c:v>744264.83491865871</c:v>
                </c:pt>
                <c:pt idx="6033">
                  <c:v>744343.22949787206</c:v>
                </c:pt>
                <c:pt idx="6034">
                  <c:v>744421.62407708541</c:v>
                </c:pt>
                <c:pt idx="6035">
                  <c:v>744500.01865629898</c:v>
                </c:pt>
                <c:pt idx="6036">
                  <c:v>744578.41323551233</c:v>
                </c:pt>
                <c:pt idx="6037">
                  <c:v>744656.80781472567</c:v>
                </c:pt>
                <c:pt idx="6038">
                  <c:v>744735.20239393902</c:v>
                </c:pt>
                <c:pt idx="6039">
                  <c:v>744813.5969731526</c:v>
                </c:pt>
                <c:pt idx="6040">
                  <c:v>744891.99155236594</c:v>
                </c:pt>
                <c:pt idx="6041">
                  <c:v>744970.38613157929</c:v>
                </c:pt>
                <c:pt idx="6042">
                  <c:v>745048.78071079287</c:v>
                </c:pt>
                <c:pt idx="6043">
                  <c:v>745127.17529000621</c:v>
                </c:pt>
                <c:pt idx="6044">
                  <c:v>745205.56986921979</c:v>
                </c:pt>
                <c:pt idx="6045">
                  <c:v>745283.96444843314</c:v>
                </c:pt>
                <c:pt idx="6046">
                  <c:v>745362.35902764648</c:v>
                </c:pt>
                <c:pt idx="6047">
                  <c:v>745440.75360686006</c:v>
                </c:pt>
                <c:pt idx="6048">
                  <c:v>745519.14818607341</c:v>
                </c:pt>
                <c:pt idx="6049">
                  <c:v>745597.54276528675</c:v>
                </c:pt>
                <c:pt idx="6050">
                  <c:v>745675.9373445001</c:v>
                </c:pt>
                <c:pt idx="6051">
                  <c:v>745754.33192371367</c:v>
                </c:pt>
                <c:pt idx="6052">
                  <c:v>745832.72650292702</c:v>
                </c:pt>
                <c:pt idx="6053">
                  <c:v>745911.12108214048</c:v>
                </c:pt>
                <c:pt idx="6054">
                  <c:v>745989.51566135383</c:v>
                </c:pt>
                <c:pt idx="6055">
                  <c:v>746067.91024056729</c:v>
                </c:pt>
                <c:pt idx="6056">
                  <c:v>746146.30481978075</c:v>
                </c:pt>
                <c:pt idx="6057">
                  <c:v>746224.69939899421</c:v>
                </c:pt>
                <c:pt idx="6058">
                  <c:v>746303.09397820756</c:v>
                </c:pt>
                <c:pt idx="6059">
                  <c:v>746381.4885574209</c:v>
                </c:pt>
                <c:pt idx="6060">
                  <c:v>746459.88313663448</c:v>
                </c:pt>
                <c:pt idx="6061">
                  <c:v>746538.27771584783</c:v>
                </c:pt>
                <c:pt idx="6062">
                  <c:v>746616.67229506117</c:v>
                </c:pt>
                <c:pt idx="6063">
                  <c:v>746695.06687427463</c:v>
                </c:pt>
                <c:pt idx="6064">
                  <c:v>746773.4614534881</c:v>
                </c:pt>
                <c:pt idx="6065">
                  <c:v>746851.85603270156</c:v>
                </c:pt>
                <c:pt idx="6066">
                  <c:v>746930.25061191502</c:v>
                </c:pt>
                <c:pt idx="6067">
                  <c:v>747008.64519112837</c:v>
                </c:pt>
                <c:pt idx="6068">
                  <c:v>747087.03977034183</c:v>
                </c:pt>
                <c:pt idx="6069">
                  <c:v>747165.43434955529</c:v>
                </c:pt>
                <c:pt idx="6070">
                  <c:v>747243.82892876863</c:v>
                </c:pt>
                <c:pt idx="6071">
                  <c:v>747322.22350798198</c:v>
                </c:pt>
                <c:pt idx="6072">
                  <c:v>747400.61808719556</c:v>
                </c:pt>
                <c:pt idx="6073">
                  <c:v>747479.0126664089</c:v>
                </c:pt>
                <c:pt idx="6074">
                  <c:v>747557.40724562237</c:v>
                </c:pt>
                <c:pt idx="6075">
                  <c:v>747635.80182483571</c:v>
                </c:pt>
                <c:pt idx="6076">
                  <c:v>747714.19640404917</c:v>
                </c:pt>
                <c:pt idx="6077">
                  <c:v>747792.59098326263</c:v>
                </c:pt>
                <c:pt idx="6078">
                  <c:v>747870.9855624761</c:v>
                </c:pt>
                <c:pt idx="6079">
                  <c:v>747949.38014168944</c:v>
                </c:pt>
                <c:pt idx="6080">
                  <c:v>748027.77472090279</c:v>
                </c:pt>
                <c:pt idx="6081">
                  <c:v>748106.16930011637</c:v>
                </c:pt>
                <c:pt idx="6082">
                  <c:v>748184.56387932971</c:v>
                </c:pt>
                <c:pt idx="6083">
                  <c:v>748262.95845854306</c:v>
                </c:pt>
                <c:pt idx="6084">
                  <c:v>748341.3530377564</c:v>
                </c:pt>
                <c:pt idx="6085">
                  <c:v>748419.74761696998</c:v>
                </c:pt>
                <c:pt idx="6086">
                  <c:v>748498.14219618333</c:v>
                </c:pt>
                <c:pt idx="6087">
                  <c:v>748576.5367753969</c:v>
                </c:pt>
                <c:pt idx="6088">
                  <c:v>748654.93135461013</c:v>
                </c:pt>
                <c:pt idx="6089">
                  <c:v>748733.32593382359</c:v>
                </c:pt>
                <c:pt idx="6090">
                  <c:v>748811.72051303706</c:v>
                </c:pt>
                <c:pt idx="6091">
                  <c:v>748890.11509225052</c:v>
                </c:pt>
                <c:pt idx="6092">
                  <c:v>748968.50967146386</c:v>
                </c:pt>
                <c:pt idx="6093">
                  <c:v>749046.90425067733</c:v>
                </c:pt>
                <c:pt idx="6094">
                  <c:v>749125.29882989079</c:v>
                </c:pt>
                <c:pt idx="6095">
                  <c:v>749203.69340910413</c:v>
                </c:pt>
                <c:pt idx="6096">
                  <c:v>749282.08798831748</c:v>
                </c:pt>
                <c:pt idx="6097">
                  <c:v>749360.48256753106</c:v>
                </c:pt>
                <c:pt idx="6098">
                  <c:v>749438.8771467444</c:v>
                </c:pt>
                <c:pt idx="6099">
                  <c:v>749517.27172595786</c:v>
                </c:pt>
                <c:pt idx="6100">
                  <c:v>749595.66630517133</c:v>
                </c:pt>
                <c:pt idx="6101">
                  <c:v>749674.06088438467</c:v>
                </c:pt>
                <c:pt idx="6102">
                  <c:v>749752.45546359813</c:v>
                </c:pt>
                <c:pt idx="6103">
                  <c:v>749830.85004281159</c:v>
                </c:pt>
                <c:pt idx="6104">
                  <c:v>749909.24462202494</c:v>
                </c:pt>
                <c:pt idx="6105">
                  <c:v>749987.6392012384</c:v>
                </c:pt>
                <c:pt idx="6106">
                  <c:v>750066.03378045186</c:v>
                </c:pt>
                <c:pt idx="6107">
                  <c:v>750144.42835966521</c:v>
                </c:pt>
                <c:pt idx="6108">
                  <c:v>750222.82293887867</c:v>
                </c:pt>
                <c:pt idx="6109">
                  <c:v>750301.21751809202</c:v>
                </c:pt>
                <c:pt idx="6110">
                  <c:v>750379.61209730548</c:v>
                </c:pt>
                <c:pt idx="6111">
                  <c:v>750458.00667651894</c:v>
                </c:pt>
                <c:pt idx="6112">
                  <c:v>750536.4012557324</c:v>
                </c:pt>
                <c:pt idx="6113">
                  <c:v>750614.79583494575</c:v>
                </c:pt>
                <c:pt idx="6114">
                  <c:v>750693.19041415921</c:v>
                </c:pt>
                <c:pt idx="6115">
                  <c:v>750771.58499337267</c:v>
                </c:pt>
                <c:pt idx="6116">
                  <c:v>750849.97957258602</c:v>
                </c:pt>
                <c:pt idx="6117">
                  <c:v>750928.37415179959</c:v>
                </c:pt>
                <c:pt idx="6118">
                  <c:v>751006.76873101294</c:v>
                </c:pt>
                <c:pt idx="6119">
                  <c:v>751085.16331022629</c:v>
                </c:pt>
                <c:pt idx="6120">
                  <c:v>751163.55788943963</c:v>
                </c:pt>
                <c:pt idx="6121">
                  <c:v>751241.95246865321</c:v>
                </c:pt>
                <c:pt idx="6122">
                  <c:v>751320.34704786655</c:v>
                </c:pt>
                <c:pt idx="6123">
                  <c:v>751398.7416270799</c:v>
                </c:pt>
                <c:pt idx="6124">
                  <c:v>751477.13620629348</c:v>
                </c:pt>
                <c:pt idx="6125">
                  <c:v>751555.53078550682</c:v>
                </c:pt>
                <c:pt idx="6126">
                  <c:v>751633.92536472017</c:v>
                </c:pt>
                <c:pt idx="6127">
                  <c:v>751712.31994393375</c:v>
                </c:pt>
                <c:pt idx="6128">
                  <c:v>751790.71452314709</c:v>
                </c:pt>
                <c:pt idx="6129">
                  <c:v>751869.10910236044</c:v>
                </c:pt>
                <c:pt idx="6130">
                  <c:v>751947.5036815739</c:v>
                </c:pt>
                <c:pt idx="6131">
                  <c:v>752025.89826078736</c:v>
                </c:pt>
                <c:pt idx="6132">
                  <c:v>752104.29284000071</c:v>
                </c:pt>
                <c:pt idx="6133">
                  <c:v>752182.68741921417</c:v>
                </c:pt>
                <c:pt idx="6134">
                  <c:v>752261.08199842763</c:v>
                </c:pt>
                <c:pt idx="6135">
                  <c:v>752339.47657764098</c:v>
                </c:pt>
                <c:pt idx="6136">
                  <c:v>752417.87115685444</c:v>
                </c:pt>
                <c:pt idx="6137">
                  <c:v>752496.2657360679</c:v>
                </c:pt>
                <c:pt idx="6138">
                  <c:v>752574.66031528136</c:v>
                </c:pt>
                <c:pt idx="6139">
                  <c:v>752653.05489449471</c:v>
                </c:pt>
                <c:pt idx="6140">
                  <c:v>752731.44947370817</c:v>
                </c:pt>
                <c:pt idx="6141">
                  <c:v>752809.84405292151</c:v>
                </c:pt>
                <c:pt idx="6142">
                  <c:v>752888.23863213509</c:v>
                </c:pt>
                <c:pt idx="6143">
                  <c:v>752966.63321134844</c:v>
                </c:pt>
                <c:pt idx="6144">
                  <c:v>753045.02779056178</c:v>
                </c:pt>
                <c:pt idx="6145">
                  <c:v>753123.42236977525</c:v>
                </c:pt>
                <c:pt idx="6146">
                  <c:v>753201.81694898871</c:v>
                </c:pt>
                <c:pt idx="6147">
                  <c:v>753280.21152820205</c:v>
                </c:pt>
                <c:pt idx="6148">
                  <c:v>753358.60610741551</c:v>
                </c:pt>
                <c:pt idx="6149">
                  <c:v>753437.00068662898</c:v>
                </c:pt>
                <c:pt idx="6150">
                  <c:v>753515.39526584232</c:v>
                </c:pt>
                <c:pt idx="6151">
                  <c:v>753593.7898450559</c:v>
                </c:pt>
                <c:pt idx="6152">
                  <c:v>753672.18442426925</c:v>
                </c:pt>
                <c:pt idx="6153">
                  <c:v>753750.57900348259</c:v>
                </c:pt>
                <c:pt idx="6154">
                  <c:v>753828.97358269605</c:v>
                </c:pt>
                <c:pt idx="6155">
                  <c:v>753907.36816190952</c:v>
                </c:pt>
                <c:pt idx="6156">
                  <c:v>753985.76274112286</c:v>
                </c:pt>
                <c:pt idx="6157">
                  <c:v>754064.15732033632</c:v>
                </c:pt>
                <c:pt idx="6158">
                  <c:v>754142.55189954978</c:v>
                </c:pt>
                <c:pt idx="6159">
                  <c:v>754220.94647876325</c:v>
                </c:pt>
                <c:pt idx="6160">
                  <c:v>754299.34105797659</c:v>
                </c:pt>
                <c:pt idx="6161">
                  <c:v>754377.73563719005</c:v>
                </c:pt>
                <c:pt idx="6162">
                  <c:v>754456.1302164034</c:v>
                </c:pt>
                <c:pt idx="6163">
                  <c:v>754534.52479561698</c:v>
                </c:pt>
                <c:pt idx="6164">
                  <c:v>754612.91937483032</c:v>
                </c:pt>
                <c:pt idx="6165">
                  <c:v>754691.31395404367</c:v>
                </c:pt>
                <c:pt idx="6166">
                  <c:v>754769.70853325701</c:v>
                </c:pt>
                <c:pt idx="6167">
                  <c:v>754848.10311247059</c:v>
                </c:pt>
                <c:pt idx="6168">
                  <c:v>754926.49769168394</c:v>
                </c:pt>
                <c:pt idx="6169">
                  <c:v>755004.89227089728</c:v>
                </c:pt>
                <c:pt idx="6170">
                  <c:v>755083.28685011086</c:v>
                </c:pt>
                <c:pt idx="6171">
                  <c:v>755161.68142932421</c:v>
                </c:pt>
                <c:pt idx="6172">
                  <c:v>755240.07600853778</c:v>
                </c:pt>
                <c:pt idx="6173">
                  <c:v>755318.47058775101</c:v>
                </c:pt>
                <c:pt idx="6174">
                  <c:v>755396.86516696448</c:v>
                </c:pt>
                <c:pt idx="6175">
                  <c:v>755475.25974617782</c:v>
                </c:pt>
                <c:pt idx="6176">
                  <c:v>755553.6543253914</c:v>
                </c:pt>
                <c:pt idx="6177">
                  <c:v>755632.04890460474</c:v>
                </c:pt>
                <c:pt idx="6178">
                  <c:v>755710.44348381809</c:v>
                </c:pt>
                <c:pt idx="6179">
                  <c:v>755788.83806303155</c:v>
                </c:pt>
                <c:pt idx="6180">
                  <c:v>755867.23264224501</c:v>
                </c:pt>
                <c:pt idx="6181">
                  <c:v>755945.62722145836</c:v>
                </c:pt>
                <c:pt idx="6182">
                  <c:v>756024.02180067182</c:v>
                </c:pt>
                <c:pt idx="6183">
                  <c:v>756102.41637988528</c:v>
                </c:pt>
                <c:pt idx="6184">
                  <c:v>756180.81095909874</c:v>
                </c:pt>
                <c:pt idx="6185">
                  <c:v>756259.20553831221</c:v>
                </c:pt>
                <c:pt idx="6186">
                  <c:v>756337.60011752555</c:v>
                </c:pt>
                <c:pt idx="6187">
                  <c:v>756415.9946967389</c:v>
                </c:pt>
                <c:pt idx="6188">
                  <c:v>756494.38927595248</c:v>
                </c:pt>
                <c:pt idx="6189">
                  <c:v>756572.78385516582</c:v>
                </c:pt>
                <c:pt idx="6190">
                  <c:v>756651.17843437917</c:v>
                </c:pt>
                <c:pt idx="6191">
                  <c:v>756729.57301359263</c:v>
                </c:pt>
                <c:pt idx="6192">
                  <c:v>756807.96759280609</c:v>
                </c:pt>
                <c:pt idx="6193">
                  <c:v>756886.36217201955</c:v>
                </c:pt>
                <c:pt idx="6194">
                  <c:v>756964.7567512329</c:v>
                </c:pt>
                <c:pt idx="6195">
                  <c:v>757043.15133044636</c:v>
                </c:pt>
                <c:pt idx="6196">
                  <c:v>757121.54590965982</c:v>
                </c:pt>
                <c:pt idx="6197">
                  <c:v>757199.94048887328</c:v>
                </c:pt>
                <c:pt idx="6198">
                  <c:v>757278.33506808663</c:v>
                </c:pt>
                <c:pt idx="6199">
                  <c:v>757356.72964729997</c:v>
                </c:pt>
                <c:pt idx="6200">
                  <c:v>757435.12422651344</c:v>
                </c:pt>
                <c:pt idx="6201">
                  <c:v>757513.5188057269</c:v>
                </c:pt>
                <c:pt idx="6202">
                  <c:v>757591.91338494036</c:v>
                </c:pt>
                <c:pt idx="6203">
                  <c:v>757670.30796415359</c:v>
                </c:pt>
                <c:pt idx="6204">
                  <c:v>757748.70254336717</c:v>
                </c:pt>
                <c:pt idx="6205">
                  <c:v>757827.09712258051</c:v>
                </c:pt>
                <c:pt idx="6206">
                  <c:v>757905.49170179409</c:v>
                </c:pt>
                <c:pt idx="6207">
                  <c:v>757983.88628100744</c:v>
                </c:pt>
                <c:pt idx="6208">
                  <c:v>758062.28086022078</c:v>
                </c:pt>
                <c:pt idx="6209">
                  <c:v>758140.67543943436</c:v>
                </c:pt>
                <c:pt idx="6210">
                  <c:v>758219.0700186477</c:v>
                </c:pt>
                <c:pt idx="6211">
                  <c:v>758297.46459786105</c:v>
                </c:pt>
                <c:pt idx="6212">
                  <c:v>758375.8591770744</c:v>
                </c:pt>
                <c:pt idx="6213">
                  <c:v>758454.25375628797</c:v>
                </c:pt>
                <c:pt idx="6214">
                  <c:v>758532.64833550132</c:v>
                </c:pt>
                <c:pt idx="6215">
                  <c:v>758611.04291471466</c:v>
                </c:pt>
                <c:pt idx="6216">
                  <c:v>758689.43749392813</c:v>
                </c:pt>
                <c:pt idx="6217">
                  <c:v>758767.83207314159</c:v>
                </c:pt>
                <c:pt idx="6218">
                  <c:v>758846.22665235505</c:v>
                </c:pt>
                <c:pt idx="6219">
                  <c:v>758924.62123156851</c:v>
                </c:pt>
                <c:pt idx="6220">
                  <c:v>759003.01581078186</c:v>
                </c:pt>
                <c:pt idx="6221">
                  <c:v>759081.41038999532</c:v>
                </c:pt>
                <c:pt idx="6222">
                  <c:v>759159.80496920878</c:v>
                </c:pt>
                <c:pt idx="6223">
                  <c:v>759238.19954842213</c:v>
                </c:pt>
                <c:pt idx="6224">
                  <c:v>759316.59412763547</c:v>
                </c:pt>
                <c:pt idx="6225">
                  <c:v>759394.98870684893</c:v>
                </c:pt>
                <c:pt idx="6226">
                  <c:v>759473.3832860624</c:v>
                </c:pt>
                <c:pt idx="6227">
                  <c:v>759551.77786527586</c:v>
                </c:pt>
                <c:pt idx="6228">
                  <c:v>759630.1724444892</c:v>
                </c:pt>
                <c:pt idx="6229">
                  <c:v>759708.56702370266</c:v>
                </c:pt>
                <c:pt idx="6230">
                  <c:v>759786.96160291613</c:v>
                </c:pt>
                <c:pt idx="6231">
                  <c:v>759865.35618212959</c:v>
                </c:pt>
                <c:pt idx="6232">
                  <c:v>759943.75076134293</c:v>
                </c:pt>
                <c:pt idx="6233">
                  <c:v>760022.14534055628</c:v>
                </c:pt>
                <c:pt idx="6234">
                  <c:v>760100.53991976986</c:v>
                </c:pt>
                <c:pt idx="6235">
                  <c:v>760178.9344989832</c:v>
                </c:pt>
                <c:pt idx="6236">
                  <c:v>760257.32907819666</c:v>
                </c:pt>
                <c:pt idx="6237">
                  <c:v>760335.72365741001</c:v>
                </c:pt>
                <c:pt idx="6238">
                  <c:v>760414.11823662347</c:v>
                </c:pt>
                <c:pt idx="6239">
                  <c:v>760492.51281583693</c:v>
                </c:pt>
                <c:pt idx="6240">
                  <c:v>760570.9073950504</c:v>
                </c:pt>
                <c:pt idx="6241">
                  <c:v>760649.30197426374</c:v>
                </c:pt>
                <c:pt idx="6242">
                  <c:v>760727.6965534772</c:v>
                </c:pt>
                <c:pt idx="6243">
                  <c:v>760806.09113269066</c:v>
                </c:pt>
                <c:pt idx="6244">
                  <c:v>760884.48571190401</c:v>
                </c:pt>
                <c:pt idx="6245">
                  <c:v>760962.88029111736</c:v>
                </c:pt>
                <c:pt idx="6246">
                  <c:v>761041.27487033093</c:v>
                </c:pt>
                <c:pt idx="6247">
                  <c:v>761119.66944954428</c:v>
                </c:pt>
                <c:pt idx="6248">
                  <c:v>761198.06402875762</c:v>
                </c:pt>
                <c:pt idx="6249">
                  <c:v>761276.45860797097</c:v>
                </c:pt>
                <c:pt idx="6250">
                  <c:v>761354.85318718455</c:v>
                </c:pt>
                <c:pt idx="6251">
                  <c:v>761433.24776639789</c:v>
                </c:pt>
                <c:pt idx="6252">
                  <c:v>761511.64234561147</c:v>
                </c:pt>
                <c:pt idx="6253">
                  <c:v>761590.03692482482</c:v>
                </c:pt>
                <c:pt idx="6254">
                  <c:v>761668.43150403816</c:v>
                </c:pt>
                <c:pt idx="6255">
                  <c:v>761746.82608325162</c:v>
                </c:pt>
                <c:pt idx="6256">
                  <c:v>761825.22066246509</c:v>
                </c:pt>
                <c:pt idx="6257">
                  <c:v>761903.61524167843</c:v>
                </c:pt>
                <c:pt idx="6258">
                  <c:v>761982.00982089178</c:v>
                </c:pt>
                <c:pt idx="6259">
                  <c:v>762060.40440010536</c:v>
                </c:pt>
                <c:pt idx="6260">
                  <c:v>762138.7989793187</c:v>
                </c:pt>
                <c:pt idx="6261">
                  <c:v>762217.19355853216</c:v>
                </c:pt>
                <c:pt idx="6262">
                  <c:v>762295.58813774551</c:v>
                </c:pt>
                <c:pt idx="6263">
                  <c:v>762373.98271695897</c:v>
                </c:pt>
                <c:pt idx="6264">
                  <c:v>762452.37729617243</c:v>
                </c:pt>
                <c:pt idx="6265">
                  <c:v>762530.77187538589</c:v>
                </c:pt>
                <c:pt idx="6266">
                  <c:v>762609.16645459924</c:v>
                </c:pt>
                <c:pt idx="6267">
                  <c:v>762687.5610338127</c:v>
                </c:pt>
                <c:pt idx="6268">
                  <c:v>762765.95561302616</c:v>
                </c:pt>
                <c:pt idx="6269">
                  <c:v>762844.35019223951</c:v>
                </c:pt>
                <c:pt idx="6270">
                  <c:v>762922.74477145297</c:v>
                </c:pt>
                <c:pt idx="6271">
                  <c:v>763001.13935066643</c:v>
                </c:pt>
                <c:pt idx="6272">
                  <c:v>763079.53392987978</c:v>
                </c:pt>
                <c:pt idx="6273">
                  <c:v>763157.92850909324</c:v>
                </c:pt>
                <c:pt idx="6274">
                  <c:v>763236.3230883067</c:v>
                </c:pt>
                <c:pt idx="6275">
                  <c:v>763314.71766752005</c:v>
                </c:pt>
                <c:pt idx="6276">
                  <c:v>763393.11224673351</c:v>
                </c:pt>
                <c:pt idx="6277">
                  <c:v>763471.50682594697</c:v>
                </c:pt>
                <c:pt idx="6278">
                  <c:v>763549.90140516032</c:v>
                </c:pt>
                <c:pt idx="6279">
                  <c:v>763628.29598437366</c:v>
                </c:pt>
                <c:pt idx="6280">
                  <c:v>763706.69056358724</c:v>
                </c:pt>
                <c:pt idx="6281">
                  <c:v>763785.08514280058</c:v>
                </c:pt>
                <c:pt idx="6282">
                  <c:v>763863.47972201405</c:v>
                </c:pt>
                <c:pt idx="6283">
                  <c:v>763941.87430122728</c:v>
                </c:pt>
                <c:pt idx="6284">
                  <c:v>764020.26888044085</c:v>
                </c:pt>
                <c:pt idx="6285">
                  <c:v>764098.6634596542</c:v>
                </c:pt>
                <c:pt idx="6286">
                  <c:v>764177.05803886778</c:v>
                </c:pt>
                <c:pt idx="6287">
                  <c:v>764255.45261808112</c:v>
                </c:pt>
                <c:pt idx="6288">
                  <c:v>764333.84719729447</c:v>
                </c:pt>
                <c:pt idx="6289">
                  <c:v>764412.24177650805</c:v>
                </c:pt>
                <c:pt idx="6290">
                  <c:v>764490.63635572139</c:v>
                </c:pt>
                <c:pt idx="6291">
                  <c:v>764569.03093493474</c:v>
                </c:pt>
                <c:pt idx="6292">
                  <c:v>764647.42551414832</c:v>
                </c:pt>
                <c:pt idx="6293">
                  <c:v>764725.82009336166</c:v>
                </c:pt>
                <c:pt idx="6294">
                  <c:v>764804.21467257501</c:v>
                </c:pt>
                <c:pt idx="6295">
                  <c:v>764882.60925178847</c:v>
                </c:pt>
                <c:pt idx="6296">
                  <c:v>764961.00383100193</c:v>
                </c:pt>
                <c:pt idx="6297">
                  <c:v>765039.39841021528</c:v>
                </c:pt>
                <c:pt idx="6298">
                  <c:v>765117.79298942874</c:v>
                </c:pt>
                <c:pt idx="6299">
                  <c:v>765196.1875686422</c:v>
                </c:pt>
                <c:pt idx="6300">
                  <c:v>765274.58214785554</c:v>
                </c:pt>
                <c:pt idx="6301">
                  <c:v>765352.97672706901</c:v>
                </c:pt>
                <c:pt idx="6302">
                  <c:v>765431.37130628247</c:v>
                </c:pt>
                <c:pt idx="6303">
                  <c:v>765509.76588549581</c:v>
                </c:pt>
                <c:pt idx="6304">
                  <c:v>765588.16046470939</c:v>
                </c:pt>
                <c:pt idx="6305">
                  <c:v>765666.55504392274</c:v>
                </c:pt>
                <c:pt idx="6306">
                  <c:v>765744.94962313608</c:v>
                </c:pt>
                <c:pt idx="6307">
                  <c:v>765823.34420234954</c:v>
                </c:pt>
                <c:pt idx="6308">
                  <c:v>765901.73878156301</c:v>
                </c:pt>
                <c:pt idx="6309">
                  <c:v>765980.13336077635</c:v>
                </c:pt>
                <c:pt idx="6310">
                  <c:v>766058.52793998981</c:v>
                </c:pt>
                <c:pt idx="6311">
                  <c:v>766136.92251920328</c:v>
                </c:pt>
                <c:pt idx="6312">
                  <c:v>766215.31709841674</c:v>
                </c:pt>
                <c:pt idx="6313">
                  <c:v>766293.71167763008</c:v>
                </c:pt>
                <c:pt idx="6314">
                  <c:v>766372.10625684354</c:v>
                </c:pt>
                <c:pt idx="6315">
                  <c:v>766450.50083605689</c:v>
                </c:pt>
                <c:pt idx="6316">
                  <c:v>766528.89541527035</c:v>
                </c:pt>
                <c:pt idx="6317">
                  <c:v>766607.28999448381</c:v>
                </c:pt>
                <c:pt idx="6318">
                  <c:v>766685.68457369716</c:v>
                </c:pt>
                <c:pt idx="6319">
                  <c:v>766764.07915291062</c:v>
                </c:pt>
                <c:pt idx="6320">
                  <c:v>766842.47373212408</c:v>
                </c:pt>
                <c:pt idx="6321">
                  <c:v>766920.86831133754</c:v>
                </c:pt>
                <c:pt idx="6322">
                  <c:v>766999.26289055089</c:v>
                </c:pt>
                <c:pt idx="6323">
                  <c:v>767077.65746976435</c:v>
                </c:pt>
                <c:pt idx="6324">
                  <c:v>767156.0520489777</c:v>
                </c:pt>
                <c:pt idx="6325">
                  <c:v>767234.44662819128</c:v>
                </c:pt>
                <c:pt idx="6326">
                  <c:v>767312.84120740462</c:v>
                </c:pt>
                <c:pt idx="6327">
                  <c:v>767391.23578661797</c:v>
                </c:pt>
                <c:pt idx="6328">
                  <c:v>767469.63036583131</c:v>
                </c:pt>
                <c:pt idx="6329">
                  <c:v>767548.02494504489</c:v>
                </c:pt>
                <c:pt idx="6330">
                  <c:v>767626.41952425824</c:v>
                </c:pt>
                <c:pt idx="6331">
                  <c:v>767704.81410347158</c:v>
                </c:pt>
                <c:pt idx="6332">
                  <c:v>767783.20868268516</c:v>
                </c:pt>
                <c:pt idx="6333">
                  <c:v>767861.6032618985</c:v>
                </c:pt>
                <c:pt idx="6334">
                  <c:v>767939.99784111185</c:v>
                </c:pt>
                <c:pt idx="6335">
                  <c:v>768018.39242032531</c:v>
                </c:pt>
                <c:pt idx="6336">
                  <c:v>768096.78699953877</c:v>
                </c:pt>
                <c:pt idx="6337">
                  <c:v>768175.18157875224</c:v>
                </c:pt>
                <c:pt idx="6338">
                  <c:v>768253.5761579657</c:v>
                </c:pt>
                <c:pt idx="6339">
                  <c:v>768331.97073717904</c:v>
                </c:pt>
                <c:pt idx="6340">
                  <c:v>768410.36531639239</c:v>
                </c:pt>
                <c:pt idx="6341">
                  <c:v>768488.75989560585</c:v>
                </c:pt>
                <c:pt idx="6342">
                  <c:v>768567.15447481931</c:v>
                </c:pt>
                <c:pt idx="6343">
                  <c:v>768645.54905403266</c:v>
                </c:pt>
                <c:pt idx="6344">
                  <c:v>768723.94363324612</c:v>
                </c:pt>
                <c:pt idx="6345">
                  <c:v>768802.33821245958</c:v>
                </c:pt>
                <c:pt idx="6346">
                  <c:v>768880.73279167304</c:v>
                </c:pt>
                <c:pt idx="6347">
                  <c:v>768959.12737088639</c:v>
                </c:pt>
                <c:pt idx="6348">
                  <c:v>769037.52195009985</c:v>
                </c:pt>
                <c:pt idx="6349">
                  <c:v>769115.9165293132</c:v>
                </c:pt>
                <c:pt idx="6350">
                  <c:v>769194.31110852677</c:v>
                </c:pt>
                <c:pt idx="6351">
                  <c:v>769272.70568774012</c:v>
                </c:pt>
                <c:pt idx="6352">
                  <c:v>769351.10026695346</c:v>
                </c:pt>
                <c:pt idx="6353">
                  <c:v>769429.49484616693</c:v>
                </c:pt>
                <c:pt idx="6354">
                  <c:v>769507.88942538039</c:v>
                </c:pt>
                <c:pt idx="6355">
                  <c:v>769586.28400459385</c:v>
                </c:pt>
                <c:pt idx="6356">
                  <c:v>769664.6785838072</c:v>
                </c:pt>
                <c:pt idx="6357">
                  <c:v>769743.07316302066</c:v>
                </c:pt>
                <c:pt idx="6358">
                  <c:v>769821.46774223412</c:v>
                </c:pt>
                <c:pt idx="6359">
                  <c:v>769899.86232144758</c:v>
                </c:pt>
                <c:pt idx="6360">
                  <c:v>769978.25690066093</c:v>
                </c:pt>
                <c:pt idx="6361">
                  <c:v>770056.65147987427</c:v>
                </c:pt>
                <c:pt idx="6362">
                  <c:v>770135.04605908785</c:v>
                </c:pt>
                <c:pt idx="6363">
                  <c:v>770213.4406383012</c:v>
                </c:pt>
                <c:pt idx="6364">
                  <c:v>770291.83521751454</c:v>
                </c:pt>
                <c:pt idx="6365">
                  <c:v>770370.229796728</c:v>
                </c:pt>
                <c:pt idx="6366">
                  <c:v>770448.62437594146</c:v>
                </c:pt>
                <c:pt idx="6367">
                  <c:v>770527.01895515493</c:v>
                </c:pt>
                <c:pt idx="6368">
                  <c:v>770605.41353436816</c:v>
                </c:pt>
                <c:pt idx="6369">
                  <c:v>770683.80811358173</c:v>
                </c:pt>
                <c:pt idx="6370">
                  <c:v>770762.20269279508</c:v>
                </c:pt>
                <c:pt idx="6371">
                  <c:v>770840.59727200866</c:v>
                </c:pt>
                <c:pt idx="6372">
                  <c:v>770918.991851222</c:v>
                </c:pt>
                <c:pt idx="6373">
                  <c:v>770997.38643043535</c:v>
                </c:pt>
                <c:pt idx="6374">
                  <c:v>771075.78100964869</c:v>
                </c:pt>
                <c:pt idx="6375">
                  <c:v>771154.17558886227</c:v>
                </c:pt>
                <c:pt idx="6376">
                  <c:v>771232.57016807562</c:v>
                </c:pt>
                <c:pt idx="6377">
                  <c:v>771310.96474728896</c:v>
                </c:pt>
                <c:pt idx="6378">
                  <c:v>771389.35932650242</c:v>
                </c:pt>
                <c:pt idx="6379">
                  <c:v>771467.75390571589</c:v>
                </c:pt>
                <c:pt idx="6380">
                  <c:v>771546.14848492935</c:v>
                </c:pt>
                <c:pt idx="6381">
                  <c:v>771624.54306414269</c:v>
                </c:pt>
                <c:pt idx="6382">
                  <c:v>771702.93764335616</c:v>
                </c:pt>
                <c:pt idx="6383">
                  <c:v>771781.33222256962</c:v>
                </c:pt>
                <c:pt idx="6384">
                  <c:v>771859.72680178308</c:v>
                </c:pt>
                <c:pt idx="6385">
                  <c:v>771938.12138099642</c:v>
                </c:pt>
                <c:pt idx="6386">
                  <c:v>772016.51596020977</c:v>
                </c:pt>
                <c:pt idx="6387">
                  <c:v>772094.91053942335</c:v>
                </c:pt>
                <c:pt idx="6388">
                  <c:v>772173.30511863669</c:v>
                </c:pt>
                <c:pt idx="6389">
                  <c:v>772251.69969785016</c:v>
                </c:pt>
                <c:pt idx="6390">
                  <c:v>772330.0942770635</c:v>
                </c:pt>
                <c:pt idx="6391">
                  <c:v>772408.48885627696</c:v>
                </c:pt>
                <c:pt idx="6392">
                  <c:v>772486.88343549042</c:v>
                </c:pt>
                <c:pt idx="6393">
                  <c:v>772565.27801470389</c:v>
                </c:pt>
                <c:pt idx="6394">
                  <c:v>772643.67259391723</c:v>
                </c:pt>
                <c:pt idx="6395">
                  <c:v>772722.06717313058</c:v>
                </c:pt>
                <c:pt idx="6396">
                  <c:v>772800.46175234416</c:v>
                </c:pt>
                <c:pt idx="6397">
                  <c:v>772878.8563315575</c:v>
                </c:pt>
                <c:pt idx="6398">
                  <c:v>772957.25091077085</c:v>
                </c:pt>
                <c:pt idx="6399">
                  <c:v>773035.64548998431</c:v>
                </c:pt>
                <c:pt idx="6400">
                  <c:v>773114.04006919777</c:v>
                </c:pt>
                <c:pt idx="6401">
                  <c:v>773192.43464841123</c:v>
                </c:pt>
                <c:pt idx="6402">
                  <c:v>773270.82922762458</c:v>
                </c:pt>
                <c:pt idx="6403">
                  <c:v>773349.22380683804</c:v>
                </c:pt>
                <c:pt idx="6404">
                  <c:v>773427.6183860515</c:v>
                </c:pt>
                <c:pt idx="6405">
                  <c:v>773506.01296526496</c:v>
                </c:pt>
                <c:pt idx="6406">
                  <c:v>773584.40754447831</c:v>
                </c:pt>
                <c:pt idx="6407">
                  <c:v>773662.80212369165</c:v>
                </c:pt>
                <c:pt idx="6408">
                  <c:v>773741.19670290523</c:v>
                </c:pt>
                <c:pt idx="6409">
                  <c:v>773819.59128211858</c:v>
                </c:pt>
                <c:pt idx="6410">
                  <c:v>773897.98586133192</c:v>
                </c:pt>
                <c:pt idx="6411">
                  <c:v>773976.38044054527</c:v>
                </c:pt>
                <c:pt idx="6412">
                  <c:v>774054.77501975885</c:v>
                </c:pt>
                <c:pt idx="6413">
                  <c:v>774133.16959897219</c:v>
                </c:pt>
                <c:pt idx="6414">
                  <c:v>774211.56417818577</c:v>
                </c:pt>
                <c:pt idx="6415">
                  <c:v>774289.95875739912</c:v>
                </c:pt>
                <c:pt idx="6416">
                  <c:v>774368.35333661246</c:v>
                </c:pt>
                <c:pt idx="6417">
                  <c:v>774446.74791582604</c:v>
                </c:pt>
                <c:pt idx="6418">
                  <c:v>774525.14249503938</c:v>
                </c:pt>
                <c:pt idx="6419">
                  <c:v>774603.53707425273</c:v>
                </c:pt>
                <c:pt idx="6420">
                  <c:v>774681.93165346608</c:v>
                </c:pt>
                <c:pt idx="6421">
                  <c:v>774760.32623267965</c:v>
                </c:pt>
                <c:pt idx="6422">
                  <c:v>774838.720811893</c:v>
                </c:pt>
                <c:pt idx="6423">
                  <c:v>774917.11539110646</c:v>
                </c:pt>
                <c:pt idx="6424">
                  <c:v>774995.50997031981</c:v>
                </c:pt>
                <c:pt idx="6425">
                  <c:v>775073.90454953327</c:v>
                </c:pt>
                <c:pt idx="6426">
                  <c:v>775152.29912874673</c:v>
                </c:pt>
                <c:pt idx="6427">
                  <c:v>775230.69370796019</c:v>
                </c:pt>
                <c:pt idx="6428">
                  <c:v>775309.08828717354</c:v>
                </c:pt>
                <c:pt idx="6429">
                  <c:v>775387.482866387</c:v>
                </c:pt>
                <c:pt idx="6430">
                  <c:v>775465.87744560046</c:v>
                </c:pt>
                <c:pt idx="6431">
                  <c:v>775544.27202481381</c:v>
                </c:pt>
                <c:pt idx="6432">
                  <c:v>775622.66660402715</c:v>
                </c:pt>
                <c:pt idx="6433">
                  <c:v>775701.06118324073</c:v>
                </c:pt>
                <c:pt idx="6434">
                  <c:v>775779.45576245408</c:v>
                </c:pt>
                <c:pt idx="6435">
                  <c:v>775857.85034166754</c:v>
                </c:pt>
                <c:pt idx="6436">
                  <c:v>775936.24492088088</c:v>
                </c:pt>
                <c:pt idx="6437">
                  <c:v>776014.63950009434</c:v>
                </c:pt>
                <c:pt idx="6438">
                  <c:v>776093.03407930781</c:v>
                </c:pt>
                <c:pt idx="6439">
                  <c:v>776171.42865852127</c:v>
                </c:pt>
                <c:pt idx="6440">
                  <c:v>776249.82323773461</c:v>
                </c:pt>
                <c:pt idx="6441">
                  <c:v>776328.21781694796</c:v>
                </c:pt>
                <c:pt idx="6442">
                  <c:v>776406.61239616154</c:v>
                </c:pt>
                <c:pt idx="6443">
                  <c:v>776485.00697537488</c:v>
                </c:pt>
                <c:pt idx="6444">
                  <c:v>776563.40155458834</c:v>
                </c:pt>
                <c:pt idx="6445">
                  <c:v>776641.79613380169</c:v>
                </c:pt>
                <c:pt idx="6446">
                  <c:v>776720.19071301515</c:v>
                </c:pt>
                <c:pt idx="6447">
                  <c:v>776798.58529222861</c:v>
                </c:pt>
                <c:pt idx="6448">
                  <c:v>776876.97987144208</c:v>
                </c:pt>
                <c:pt idx="6449">
                  <c:v>776955.37445065542</c:v>
                </c:pt>
                <c:pt idx="6450">
                  <c:v>777033.76902986877</c:v>
                </c:pt>
                <c:pt idx="6451">
                  <c:v>777112.16360908234</c:v>
                </c:pt>
                <c:pt idx="6452">
                  <c:v>777190.55818829569</c:v>
                </c:pt>
                <c:pt idx="6453">
                  <c:v>777268.95276750904</c:v>
                </c:pt>
                <c:pt idx="6454">
                  <c:v>777347.34734672261</c:v>
                </c:pt>
                <c:pt idx="6455">
                  <c:v>777425.74192593596</c:v>
                </c:pt>
                <c:pt idx="6456">
                  <c:v>777504.1365051493</c:v>
                </c:pt>
                <c:pt idx="6457">
                  <c:v>777582.53108436288</c:v>
                </c:pt>
                <c:pt idx="6458">
                  <c:v>777660.92566357623</c:v>
                </c:pt>
                <c:pt idx="6459">
                  <c:v>777739.32024278957</c:v>
                </c:pt>
                <c:pt idx="6460">
                  <c:v>777817.71482200304</c:v>
                </c:pt>
                <c:pt idx="6461">
                  <c:v>777896.1094012165</c:v>
                </c:pt>
                <c:pt idx="6462">
                  <c:v>777974.50398042984</c:v>
                </c:pt>
                <c:pt idx="6463">
                  <c:v>778052.8985596433</c:v>
                </c:pt>
                <c:pt idx="6464">
                  <c:v>778131.29313885677</c:v>
                </c:pt>
                <c:pt idx="6465">
                  <c:v>778209.68771807011</c:v>
                </c:pt>
                <c:pt idx="6466">
                  <c:v>778288.08229728346</c:v>
                </c:pt>
                <c:pt idx="6467">
                  <c:v>778366.47687649704</c:v>
                </c:pt>
                <c:pt idx="6468">
                  <c:v>778444.87145571038</c:v>
                </c:pt>
                <c:pt idx="6469">
                  <c:v>778523.26603492384</c:v>
                </c:pt>
                <c:pt idx="6470">
                  <c:v>778601.66061413719</c:v>
                </c:pt>
                <c:pt idx="6471">
                  <c:v>778680.05519335065</c:v>
                </c:pt>
                <c:pt idx="6472">
                  <c:v>778758.44977256411</c:v>
                </c:pt>
                <c:pt idx="6473">
                  <c:v>778836.84435177757</c:v>
                </c:pt>
                <c:pt idx="6474">
                  <c:v>778915.23893099104</c:v>
                </c:pt>
                <c:pt idx="6475">
                  <c:v>778993.63351020438</c:v>
                </c:pt>
                <c:pt idx="6476">
                  <c:v>779072.02808941784</c:v>
                </c:pt>
                <c:pt idx="6477">
                  <c:v>779150.42266863119</c:v>
                </c:pt>
                <c:pt idx="6478">
                  <c:v>779228.81724784477</c:v>
                </c:pt>
                <c:pt idx="6479">
                  <c:v>779307.21182705811</c:v>
                </c:pt>
                <c:pt idx="6480">
                  <c:v>779385.60640627146</c:v>
                </c:pt>
                <c:pt idx="6481">
                  <c:v>779464.00098548492</c:v>
                </c:pt>
                <c:pt idx="6482">
                  <c:v>779542.39556469838</c:v>
                </c:pt>
                <c:pt idx="6483">
                  <c:v>779620.79014391173</c:v>
                </c:pt>
                <c:pt idx="6484">
                  <c:v>779699.18472312519</c:v>
                </c:pt>
                <c:pt idx="6485">
                  <c:v>779777.57930233865</c:v>
                </c:pt>
                <c:pt idx="6486">
                  <c:v>779855.973881552</c:v>
                </c:pt>
                <c:pt idx="6487">
                  <c:v>779934.36846076546</c:v>
                </c:pt>
                <c:pt idx="6488">
                  <c:v>780012.76303997892</c:v>
                </c:pt>
                <c:pt idx="6489">
                  <c:v>780091.15761919226</c:v>
                </c:pt>
                <c:pt idx="6490">
                  <c:v>780169.55219840561</c:v>
                </c:pt>
                <c:pt idx="6491">
                  <c:v>780247.94677761919</c:v>
                </c:pt>
                <c:pt idx="6492">
                  <c:v>780326.34135683253</c:v>
                </c:pt>
                <c:pt idx="6493">
                  <c:v>780404.73593604588</c:v>
                </c:pt>
                <c:pt idx="6494">
                  <c:v>780483.13051525946</c:v>
                </c:pt>
                <c:pt idx="6495">
                  <c:v>780561.5250944728</c:v>
                </c:pt>
                <c:pt idx="6496">
                  <c:v>780639.91967368615</c:v>
                </c:pt>
                <c:pt idx="6497">
                  <c:v>780718.31425289973</c:v>
                </c:pt>
                <c:pt idx="6498">
                  <c:v>780796.70883211307</c:v>
                </c:pt>
                <c:pt idx="6499">
                  <c:v>780875.10341132665</c:v>
                </c:pt>
                <c:pt idx="6500">
                  <c:v>780953.49799053988</c:v>
                </c:pt>
                <c:pt idx="6501">
                  <c:v>781031.89256975334</c:v>
                </c:pt>
                <c:pt idx="6502">
                  <c:v>781110.28714896669</c:v>
                </c:pt>
                <c:pt idx="6503">
                  <c:v>781188.68172818027</c:v>
                </c:pt>
                <c:pt idx="6504">
                  <c:v>781267.07630739361</c:v>
                </c:pt>
                <c:pt idx="6505">
                  <c:v>781345.47088660696</c:v>
                </c:pt>
                <c:pt idx="6506">
                  <c:v>781423.86546582042</c:v>
                </c:pt>
                <c:pt idx="6507">
                  <c:v>781502.26004503388</c:v>
                </c:pt>
                <c:pt idx="6508">
                  <c:v>781580.65462424734</c:v>
                </c:pt>
                <c:pt idx="6509">
                  <c:v>781659.04920346069</c:v>
                </c:pt>
                <c:pt idx="6510">
                  <c:v>781737.44378267415</c:v>
                </c:pt>
                <c:pt idx="6511">
                  <c:v>781815.83836188749</c:v>
                </c:pt>
                <c:pt idx="6512">
                  <c:v>781894.23294110107</c:v>
                </c:pt>
                <c:pt idx="6513">
                  <c:v>781972.62752031442</c:v>
                </c:pt>
                <c:pt idx="6514">
                  <c:v>782051.02209952776</c:v>
                </c:pt>
                <c:pt idx="6515">
                  <c:v>782129.41667874123</c:v>
                </c:pt>
                <c:pt idx="6516">
                  <c:v>782207.81125795469</c:v>
                </c:pt>
                <c:pt idx="6517">
                  <c:v>782286.20583716803</c:v>
                </c:pt>
                <c:pt idx="6518">
                  <c:v>782364.60041638149</c:v>
                </c:pt>
                <c:pt idx="6519">
                  <c:v>782442.99499559496</c:v>
                </c:pt>
                <c:pt idx="6520">
                  <c:v>782521.38957480842</c:v>
                </c:pt>
                <c:pt idx="6521">
                  <c:v>782599.78415402176</c:v>
                </c:pt>
                <c:pt idx="6522">
                  <c:v>782678.17873323523</c:v>
                </c:pt>
                <c:pt idx="6523">
                  <c:v>782756.57331244857</c:v>
                </c:pt>
                <c:pt idx="6524">
                  <c:v>782834.96789166215</c:v>
                </c:pt>
                <c:pt idx="6525">
                  <c:v>782913.36247087549</c:v>
                </c:pt>
                <c:pt idx="6526">
                  <c:v>782991.75705008884</c:v>
                </c:pt>
                <c:pt idx="6527">
                  <c:v>783070.1516293023</c:v>
                </c:pt>
                <c:pt idx="6528">
                  <c:v>783148.54620851576</c:v>
                </c:pt>
                <c:pt idx="6529">
                  <c:v>783226.94078772923</c:v>
                </c:pt>
                <c:pt idx="6530">
                  <c:v>783305.33536694245</c:v>
                </c:pt>
                <c:pt idx="6531">
                  <c:v>783383.72994615603</c:v>
                </c:pt>
                <c:pt idx="6532">
                  <c:v>783462.12452536938</c:v>
                </c:pt>
                <c:pt idx="6533">
                  <c:v>783540.51910458296</c:v>
                </c:pt>
                <c:pt idx="6534">
                  <c:v>783618.9136837963</c:v>
                </c:pt>
                <c:pt idx="6535">
                  <c:v>783697.30826300965</c:v>
                </c:pt>
                <c:pt idx="6536">
                  <c:v>783775.70284222299</c:v>
                </c:pt>
                <c:pt idx="6537">
                  <c:v>783854.09742143657</c:v>
                </c:pt>
                <c:pt idx="6538">
                  <c:v>783932.49200064992</c:v>
                </c:pt>
                <c:pt idx="6539">
                  <c:v>784010.88657986326</c:v>
                </c:pt>
                <c:pt idx="6540">
                  <c:v>784089.28115907672</c:v>
                </c:pt>
                <c:pt idx="6541">
                  <c:v>784167.67573829019</c:v>
                </c:pt>
                <c:pt idx="6542">
                  <c:v>784246.07031750365</c:v>
                </c:pt>
                <c:pt idx="6543">
                  <c:v>784324.46489671699</c:v>
                </c:pt>
                <c:pt idx="6544">
                  <c:v>784402.85947593045</c:v>
                </c:pt>
                <c:pt idx="6545">
                  <c:v>784481.25405514392</c:v>
                </c:pt>
                <c:pt idx="6546">
                  <c:v>784559.64863435738</c:v>
                </c:pt>
                <c:pt idx="6547">
                  <c:v>784638.04321357072</c:v>
                </c:pt>
                <c:pt idx="6548">
                  <c:v>784716.43779278407</c:v>
                </c:pt>
                <c:pt idx="6549">
                  <c:v>784794.83237199765</c:v>
                </c:pt>
                <c:pt idx="6550">
                  <c:v>784873.22695121099</c:v>
                </c:pt>
                <c:pt idx="6551">
                  <c:v>784951.62153042434</c:v>
                </c:pt>
                <c:pt idx="6552">
                  <c:v>785030.0161096378</c:v>
                </c:pt>
                <c:pt idx="6553">
                  <c:v>785108.41068885126</c:v>
                </c:pt>
                <c:pt idx="6554">
                  <c:v>785186.80526806472</c:v>
                </c:pt>
                <c:pt idx="6555">
                  <c:v>785265.19984727807</c:v>
                </c:pt>
                <c:pt idx="6556">
                  <c:v>785343.59442649153</c:v>
                </c:pt>
                <c:pt idx="6557">
                  <c:v>785421.98900570488</c:v>
                </c:pt>
                <c:pt idx="6558">
                  <c:v>785500.38358491845</c:v>
                </c:pt>
                <c:pt idx="6559">
                  <c:v>785578.7781641318</c:v>
                </c:pt>
                <c:pt idx="6560">
                  <c:v>785657.17274334515</c:v>
                </c:pt>
                <c:pt idx="6561">
                  <c:v>785735.56732255861</c:v>
                </c:pt>
                <c:pt idx="6562">
                  <c:v>785813.96190177207</c:v>
                </c:pt>
                <c:pt idx="6563">
                  <c:v>785892.35648098553</c:v>
                </c:pt>
                <c:pt idx="6564">
                  <c:v>785970.75106019888</c:v>
                </c:pt>
                <c:pt idx="6565">
                  <c:v>786049.14563941234</c:v>
                </c:pt>
                <c:pt idx="6566">
                  <c:v>786127.5402186258</c:v>
                </c:pt>
                <c:pt idx="6567">
                  <c:v>786205.93479783926</c:v>
                </c:pt>
                <c:pt idx="6568">
                  <c:v>786284.32937705261</c:v>
                </c:pt>
                <c:pt idx="6569">
                  <c:v>786362.72395626595</c:v>
                </c:pt>
                <c:pt idx="6570">
                  <c:v>786441.11853547953</c:v>
                </c:pt>
                <c:pt idx="6571">
                  <c:v>786519.51311469288</c:v>
                </c:pt>
                <c:pt idx="6572">
                  <c:v>786597.90769390622</c:v>
                </c:pt>
                <c:pt idx="6573">
                  <c:v>786676.30227311957</c:v>
                </c:pt>
                <c:pt idx="6574">
                  <c:v>786754.69685233315</c:v>
                </c:pt>
                <c:pt idx="6575">
                  <c:v>786833.09143154649</c:v>
                </c:pt>
                <c:pt idx="6576">
                  <c:v>786911.48601076007</c:v>
                </c:pt>
                <c:pt idx="6577">
                  <c:v>786989.88058997341</c:v>
                </c:pt>
                <c:pt idx="6578">
                  <c:v>787068.27516918676</c:v>
                </c:pt>
                <c:pt idx="6579">
                  <c:v>787146.66974840034</c:v>
                </c:pt>
                <c:pt idx="6580">
                  <c:v>787225.06432761368</c:v>
                </c:pt>
                <c:pt idx="6581">
                  <c:v>787303.45890682703</c:v>
                </c:pt>
                <c:pt idx="6582">
                  <c:v>787381.85348604037</c:v>
                </c:pt>
                <c:pt idx="6583">
                  <c:v>787460.24806525395</c:v>
                </c:pt>
                <c:pt idx="6584">
                  <c:v>787538.6426444673</c:v>
                </c:pt>
                <c:pt idx="6585">
                  <c:v>787617.03722368064</c:v>
                </c:pt>
                <c:pt idx="6586">
                  <c:v>787695.43180289411</c:v>
                </c:pt>
                <c:pt idx="6587">
                  <c:v>787773.82638210757</c:v>
                </c:pt>
                <c:pt idx="6588">
                  <c:v>787852.22096132103</c:v>
                </c:pt>
                <c:pt idx="6589">
                  <c:v>787930.61554053437</c:v>
                </c:pt>
                <c:pt idx="6590">
                  <c:v>788009.01011974784</c:v>
                </c:pt>
                <c:pt idx="6591">
                  <c:v>788087.4046989613</c:v>
                </c:pt>
                <c:pt idx="6592">
                  <c:v>788165.79927817476</c:v>
                </c:pt>
                <c:pt idx="6593">
                  <c:v>788244.19385738811</c:v>
                </c:pt>
                <c:pt idx="6594">
                  <c:v>788322.58843660145</c:v>
                </c:pt>
                <c:pt idx="6595">
                  <c:v>788400.98301581503</c:v>
                </c:pt>
                <c:pt idx="6596">
                  <c:v>788479.37759502837</c:v>
                </c:pt>
                <c:pt idx="6597">
                  <c:v>788557.77217424184</c:v>
                </c:pt>
                <c:pt idx="6598">
                  <c:v>788636.16675345518</c:v>
                </c:pt>
                <c:pt idx="6599">
                  <c:v>788714.56133266864</c:v>
                </c:pt>
                <c:pt idx="6600">
                  <c:v>788792.95591188211</c:v>
                </c:pt>
                <c:pt idx="6601">
                  <c:v>788871.35049109557</c:v>
                </c:pt>
                <c:pt idx="6602">
                  <c:v>788949.74507030891</c:v>
                </c:pt>
                <c:pt idx="6603">
                  <c:v>789028.13964952237</c:v>
                </c:pt>
                <c:pt idx="6604">
                  <c:v>789106.53422873584</c:v>
                </c:pt>
                <c:pt idx="6605">
                  <c:v>789184.92880794918</c:v>
                </c:pt>
                <c:pt idx="6606">
                  <c:v>789263.32338716253</c:v>
                </c:pt>
                <c:pt idx="6607">
                  <c:v>789341.71796637599</c:v>
                </c:pt>
                <c:pt idx="6608">
                  <c:v>789420.11254558945</c:v>
                </c:pt>
                <c:pt idx="6609">
                  <c:v>789498.50712480291</c:v>
                </c:pt>
                <c:pt idx="6610">
                  <c:v>789576.90170401637</c:v>
                </c:pt>
                <c:pt idx="6611">
                  <c:v>789655.29628322972</c:v>
                </c:pt>
                <c:pt idx="6612">
                  <c:v>789733.69086244318</c:v>
                </c:pt>
                <c:pt idx="6613">
                  <c:v>789812.08544165664</c:v>
                </c:pt>
                <c:pt idx="6614">
                  <c:v>789890.48002086999</c:v>
                </c:pt>
                <c:pt idx="6615">
                  <c:v>789968.87460008333</c:v>
                </c:pt>
                <c:pt idx="6616">
                  <c:v>790047.26917929691</c:v>
                </c:pt>
                <c:pt idx="6617">
                  <c:v>790125.66375851026</c:v>
                </c:pt>
                <c:pt idx="6618">
                  <c:v>790204.0583377236</c:v>
                </c:pt>
                <c:pt idx="6619">
                  <c:v>790282.45291693695</c:v>
                </c:pt>
                <c:pt idx="6620">
                  <c:v>790360.84749615053</c:v>
                </c:pt>
                <c:pt idx="6621">
                  <c:v>790439.24207536387</c:v>
                </c:pt>
                <c:pt idx="6622">
                  <c:v>790517.63665457745</c:v>
                </c:pt>
                <c:pt idx="6623">
                  <c:v>790596.03123379068</c:v>
                </c:pt>
                <c:pt idx="6624">
                  <c:v>790674.42581300414</c:v>
                </c:pt>
                <c:pt idx="6625">
                  <c:v>790752.8203922176</c:v>
                </c:pt>
                <c:pt idx="6626">
                  <c:v>790831.21497143107</c:v>
                </c:pt>
                <c:pt idx="6627">
                  <c:v>790909.60955064441</c:v>
                </c:pt>
                <c:pt idx="6628">
                  <c:v>790988.00412985787</c:v>
                </c:pt>
                <c:pt idx="6629">
                  <c:v>791066.39870907133</c:v>
                </c:pt>
                <c:pt idx="6630">
                  <c:v>791144.79328828468</c:v>
                </c:pt>
                <c:pt idx="6631">
                  <c:v>791223.18786749814</c:v>
                </c:pt>
                <c:pt idx="6632">
                  <c:v>791301.58244671149</c:v>
                </c:pt>
                <c:pt idx="6633">
                  <c:v>791379.97702592495</c:v>
                </c:pt>
                <c:pt idx="6634">
                  <c:v>791458.37160513841</c:v>
                </c:pt>
                <c:pt idx="6635">
                  <c:v>791536.76618435187</c:v>
                </c:pt>
                <c:pt idx="6636">
                  <c:v>791615.16076356522</c:v>
                </c:pt>
                <c:pt idx="6637">
                  <c:v>791693.55534277868</c:v>
                </c:pt>
                <c:pt idx="6638">
                  <c:v>791771.94992199214</c:v>
                </c:pt>
                <c:pt idx="6639">
                  <c:v>791850.34450120549</c:v>
                </c:pt>
                <c:pt idx="6640">
                  <c:v>791928.73908041883</c:v>
                </c:pt>
                <c:pt idx="6641">
                  <c:v>792007.13365963241</c:v>
                </c:pt>
                <c:pt idx="6642">
                  <c:v>792085.52823884576</c:v>
                </c:pt>
                <c:pt idx="6643">
                  <c:v>792163.92281805922</c:v>
                </c:pt>
                <c:pt idx="6644">
                  <c:v>792242.31739727268</c:v>
                </c:pt>
                <c:pt idx="6645">
                  <c:v>792320.71197648603</c:v>
                </c:pt>
                <c:pt idx="6646">
                  <c:v>792399.10655569949</c:v>
                </c:pt>
                <c:pt idx="6647">
                  <c:v>792477.50113491295</c:v>
                </c:pt>
                <c:pt idx="6648">
                  <c:v>792555.89571412629</c:v>
                </c:pt>
                <c:pt idx="6649">
                  <c:v>792634.29029333976</c:v>
                </c:pt>
                <c:pt idx="6650">
                  <c:v>792712.68487255322</c:v>
                </c:pt>
                <c:pt idx="6651">
                  <c:v>792791.07945176656</c:v>
                </c:pt>
                <c:pt idx="6652">
                  <c:v>792869.47403098003</c:v>
                </c:pt>
                <c:pt idx="6653">
                  <c:v>792947.86861019349</c:v>
                </c:pt>
                <c:pt idx="6654">
                  <c:v>793026.26318940683</c:v>
                </c:pt>
                <c:pt idx="6655">
                  <c:v>793104.65776862018</c:v>
                </c:pt>
                <c:pt idx="6656">
                  <c:v>793183.05234783376</c:v>
                </c:pt>
                <c:pt idx="6657">
                  <c:v>793261.4469270471</c:v>
                </c:pt>
                <c:pt idx="6658">
                  <c:v>793339.84150626045</c:v>
                </c:pt>
                <c:pt idx="6659">
                  <c:v>793418.23608547403</c:v>
                </c:pt>
                <c:pt idx="6660">
                  <c:v>793496.63066468737</c:v>
                </c:pt>
                <c:pt idx="6661">
                  <c:v>793575.02524390095</c:v>
                </c:pt>
                <c:pt idx="6662">
                  <c:v>793653.41982311429</c:v>
                </c:pt>
                <c:pt idx="6663">
                  <c:v>793731.81440232764</c:v>
                </c:pt>
                <c:pt idx="6664">
                  <c:v>793810.20898154099</c:v>
                </c:pt>
                <c:pt idx="6665">
                  <c:v>793888.60356075456</c:v>
                </c:pt>
                <c:pt idx="6666">
                  <c:v>793966.99813996791</c:v>
                </c:pt>
                <c:pt idx="6667">
                  <c:v>794045.39271918125</c:v>
                </c:pt>
                <c:pt idx="6668">
                  <c:v>794123.78729839472</c:v>
                </c:pt>
                <c:pt idx="6669">
                  <c:v>794202.18187760818</c:v>
                </c:pt>
                <c:pt idx="6670">
                  <c:v>794280.57645682152</c:v>
                </c:pt>
                <c:pt idx="6671">
                  <c:v>794358.97103603499</c:v>
                </c:pt>
                <c:pt idx="6672">
                  <c:v>794437.36561524845</c:v>
                </c:pt>
                <c:pt idx="6673">
                  <c:v>794515.76019446179</c:v>
                </c:pt>
                <c:pt idx="6674">
                  <c:v>794594.15477367525</c:v>
                </c:pt>
                <c:pt idx="6675">
                  <c:v>794672.54935288872</c:v>
                </c:pt>
                <c:pt idx="6676">
                  <c:v>794750.94393210206</c:v>
                </c:pt>
                <c:pt idx="6677">
                  <c:v>794829.33851131552</c:v>
                </c:pt>
                <c:pt idx="6678">
                  <c:v>794907.73309052899</c:v>
                </c:pt>
                <c:pt idx="6679">
                  <c:v>794986.12766974233</c:v>
                </c:pt>
                <c:pt idx="6680">
                  <c:v>795064.52224895579</c:v>
                </c:pt>
                <c:pt idx="6681">
                  <c:v>795142.91682816925</c:v>
                </c:pt>
                <c:pt idx="6682">
                  <c:v>795221.31140738272</c:v>
                </c:pt>
                <c:pt idx="6683">
                  <c:v>795299.70598659606</c:v>
                </c:pt>
                <c:pt idx="6684">
                  <c:v>795378.10056580952</c:v>
                </c:pt>
                <c:pt idx="6685">
                  <c:v>795456.49514502287</c:v>
                </c:pt>
                <c:pt idx="6686">
                  <c:v>795534.88972423645</c:v>
                </c:pt>
                <c:pt idx="6687">
                  <c:v>795613.28430344979</c:v>
                </c:pt>
                <c:pt idx="6688">
                  <c:v>795691.67888266314</c:v>
                </c:pt>
                <c:pt idx="6689">
                  <c:v>795770.07346187648</c:v>
                </c:pt>
                <c:pt idx="6690">
                  <c:v>795848.46804109006</c:v>
                </c:pt>
                <c:pt idx="6691">
                  <c:v>795926.86262030341</c:v>
                </c:pt>
                <c:pt idx="6692">
                  <c:v>796005.25719951675</c:v>
                </c:pt>
                <c:pt idx="6693">
                  <c:v>796083.65177873033</c:v>
                </c:pt>
                <c:pt idx="6694">
                  <c:v>796162.04635794368</c:v>
                </c:pt>
                <c:pt idx="6695">
                  <c:v>796240.44093715725</c:v>
                </c:pt>
                <c:pt idx="6696">
                  <c:v>796318.8355163706</c:v>
                </c:pt>
                <c:pt idx="6697">
                  <c:v>796397.23009558395</c:v>
                </c:pt>
                <c:pt idx="6698">
                  <c:v>796475.62467479729</c:v>
                </c:pt>
                <c:pt idx="6699">
                  <c:v>796554.01925401087</c:v>
                </c:pt>
                <c:pt idx="6700">
                  <c:v>796632.41383322421</c:v>
                </c:pt>
                <c:pt idx="6701">
                  <c:v>796710.80841243756</c:v>
                </c:pt>
                <c:pt idx="6702">
                  <c:v>796789.20299165114</c:v>
                </c:pt>
                <c:pt idx="6703">
                  <c:v>796867.59757086448</c:v>
                </c:pt>
                <c:pt idx="6704">
                  <c:v>796945.99215007783</c:v>
                </c:pt>
                <c:pt idx="6705">
                  <c:v>797024.38672929141</c:v>
                </c:pt>
                <c:pt idx="6706">
                  <c:v>797102.78130850475</c:v>
                </c:pt>
                <c:pt idx="6707">
                  <c:v>797181.17588771833</c:v>
                </c:pt>
                <c:pt idx="6708">
                  <c:v>797259.57046693168</c:v>
                </c:pt>
                <c:pt idx="6709">
                  <c:v>797337.96504614502</c:v>
                </c:pt>
                <c:pt idx="6710">
                  <c:v>797416.35962535837</c:v>
                </c:pt>
                <c:pt idx="6711">
                  <c:v>797494.75420457195</c:v>
                </c:pt>
                <c:pt idx="6712">
                  <c:v>797573.14878378529</c:v>
                </c:pt>
                <c:pt idx="6713">
                  <c:v>797651.54336299864</c:v>
                </c:pt>
                <c:pt idx="6714">
                  <c:v>797729.93794221221</c:v>
                </c:pt>
                <c:pt idx="6715">
                  <c:v>797808.33252142556</c:v>
                </c:pt>
                <c:pt idx="6716">
                  <c:v>797886.72710063914</c:v>
                </c:pt>
                <c:pt idx="6717">
                  <c:v>797965.12167985248</c:v>
                </c:pt>
                <c:pt idx="6718">
                  <c:v>798043.51625906583</c:v>
                </c:pt>
                <c:pt idx="6719">
                  <c:v>798121.91083827941</c:v>
                </c:pt>
                <c:pt idx="6720">
                  <c:v>798200.30541749275</c:v>
                </c:pt>
                <c:pt idx="6721">
                  <c:v>798278.6999967061</c:v>
                </c:pt>
                <c:pt idx="6722">
                  <c:v>798357.09457591944</c:v>
                </c:pt>
                <c:pt idx="6723">
                  <c:v>798435.48915513279</c:v>
                </c:pt>
                <c:pt idx="6724">
                  <c:v>798513.88373434637</c:v>
                </c:pt>
                <c:pt idx="6725">
                  <c:v>798592.27831355971</c:v>
                </c:pt>
                <c:pt idx="6726">
                  <c:v>798670.67289277306</c:v>
                </c:pt>
                <c:pt idx="6727">
                  <c:v>798749.06747198664</c:v>
                </c:pt>
                <c:pt idx="6728">
                  <c:v>798827.46205119998</c:v>
                </c:pt>
                <c:pt idx="6729">
                  <c:v>798905.85663041356</c:v>
                </c:pt>
                <c:pt idx="6730">
                  <c:v>798984.25120962691</c:v>
                </c:pt>
                <c:pt idx="6731">
                  <c:v>799062.64578884025</c:v>
                </c:pt>
                <c:pt idx="6732">
                  <c:v>799141.04036805383</c:v>
                </c:pt>
                <c:pt idx="6733">
                  <c:v>799219.43494726717</c:v>
                </c:pt>
                <c:pt idx="6734">
                  <c:v>799297.82952648052</c:v>
                </c:pt>
                <c:pt idx="6735">
                  <c:v>799376.22410569387</c:v>
                </c:pt>
                <c:pt idx="6736">
                  <c:v>799454.61868490744</c:v>
                </c:pt>
                <c:pt idx="6737">
                  <c:v>799533.01326412079</c:v>
                </c:pt>
                <c:pt idx="6738">
                  <c:v>799611.40784333413</c:v>
                </c:pt>
                <c:pt idx="6739">
                  <c:v>799689.80242254771</c:v>
                </c:pt>
                <c:pt idx="6740">
                  <c:v>799768.19700176106</c:v>
                </c:pt>
                <c:pt idx="6741">
                  <c:v>799846.59158097464</c:v>
                </c:pt>
                <c:pt idx="6742">
                  <c:v>799924.98616018798</c:v>
                </c:pt>
                <c:pt idx="6743">
                  <c:v>800003.38073940133</c:v>
                </c:pt>
                <c:pt idx="6744">
                  <c:v>800081.77531861491</c:v>
                </c:pt>
                <c:pt idx="6745">
                  <c:v>800160.16989782825</c:v>
                </c:pt>
                <c:pt idx="6746">
                  <c:v>800238.5644770416</c:v>
                </c:pt>
                <c:pt idx="6747">
                  <c:v>800316.95905625494</c:v>
                </c:pt>
                <c:pt idx="6748">
                  <c:v>800395.35363546852</c:v>
                </c:pt>
                <c:pt idx="6749">
                  <c:v>800473.74821468187</c:v>
                </c:pt>
                <c:pt idx="6750">
                  <c:v>800552.14279389544</c:v>
                </c:pt>
                <c:pt idx="6751">
                  <c:v>800630.53737310879</c:v>
                </c:pt>
                <c:pt idx="6752">
                  <c:v>800708.93195232213</c:v>
                </c:pt>
                <c:pt idx="6753">
                  <c:v>800787.32653153571</c:v>
                </c:pt>
                <c:pt idx="6754">
                  <c:v>800865.72111074906</c:v>
                </c:pt>
                <c:pt idx="6755">
                  <c:v>800944.1156899624</c:v>
                </c:pt>
                <c:pt idx="6756">
                  <c:v>801022.51026917575</c:v>
                </c:pt>
                <c:pt idx="6757">
                  <c:v>801100.90484838933</c:v>
                </c:pt>
                <c:pt idx="6758">
                  <c:v>801179.29942760267</c:v>
                </c:pt>
                <c:pt idx="6759">
                  <c:v>801257.69400681602</c:v>
                </c:pt>
                <c:pt idx="6760">
                  <c:v>801336.0885860296</c:v>
                </c:pt>
                <c:pt idx="6761">
                  <c:v>801414.48316524294</c:v>
                </c:pt>
                <c:pt idx="6762">
                  <c:v>801492.87774445652</c:v>
                </c:pt>
                <c:pt idx="6763">
                  <c:v>801571.27232366987</c:v>
                </c:pt>
                <c:pt idx="6764">
                  <c:v>801649.66690288321</c:v>
                </c:pt>
                <c:pt idx="6765">
                  <c:v>801728.06148209656</c:v>
                </c:pt>
                <c:pt idx="6766">
                  <c:v>801806.45606131013</c:v>
                </c:pt>
                <c:pt idx="6767">
                  <c:v>801884.85064052348</c:v>
                </c:pt>
                <c:pt idx="6768">
                  <c:v>801963.24521973683</c:v>
                </c:pt>
                <c:pt idx="6769">
                  <c:v>802041.63979895017</c:v>
                </c:pt>
                <c:pt idx="6770">
                  <c:v>802120.03437816375</c:v>
                </c:pt>
                <c:pt idx="6771">
                  <c:v>802198.42895737709</c:v>
                </c:pt>
                <c:pt idx="6772">
                  <c:v>802276.82353659044</c:v>
                </c:pt>
                <c:pt idx="6773">
                  <c:v>802355.21811580402</c:v>
                </c:pt>
                <c:pt idx="6774">
                  <c:v>802433.61269501736</c:v>
                </c:pt>
                <c:pt idx="6775">
                  <c:v>802512.00727423094</c:v>
                </c:pt>
                <c:pt idx="6776">
                  <c:v>802590.40185344429</c:v>
                </c:pt>
                <c:pt idx="6777">
                  <c:v>802668.79643265763</c:v>
                </c:pt>
                <c:pt idx="6778">
                  <c:v>802747.19101187121</c:v>
                </c:pt>
                <c:pt idx="6779">
                  <c:v>802825.58559108456</c:v>
                </c:pt>
                <c:pt idx="6780">
                  <c:v>802903.9801702979</c:v>
                </c:pt>
                <c:pt idx="6781">
                  <c:v>802982.37474951125</c:v>
                </c:pt>
                <c:pt idx="6782">
                  <c:v>803060.76932872483</c:v>
                </c:pt>
                <c:pt idx="6783">
                  <c:v>803139.16390793817</c:v>
                </c:pt>
                <c:pt idx="6784">
                  <c:v>803217.55848715175</c:v>
                </c:pt>
                <c:pt idx="6785">
                  <c:v>803295.95306636509</c:v>
                </c:pt>
                <c:pt idx="6786">
                  <c:v>803374.34764557844</c:v>
                </c:pt>
                <c:pt idx="6787">
                  <c:v>803452.74222479202</c:v>
                </c:pt>
                <c:pt idx="6788">
                  <c:v>803531.13680400536</c:v>
                </c:pt>
                <c:pt idx="6789">
                  <c:v>803609.53138321871</c:v>
                </c:pt>
                <c:pt idx="6790">
                  <c:v>803687.92596243229</c:v>
                </c:pt>
                <c:pt idx="6791">
                  <c:v>803766.32054164563</c:v>
                </c:pt>
                <c:pt idx="6792">
                  <c:v>803844.71512085898</c:v>
                </c:pt>
                <c:pt idx="6793">
                  <c:v>803923.10970007232</c:v>
                </c:pt>
                <c:pt idx="6794">
                  <c:v>804001.5042792859</c:v>
                </c:pt>
                <c:pt idx="6795">
                  <c:v>804079.89885849925</c:v>
                </c:pt>
                <c:pt idx="6796">
                  <c:v>804158.29343771283</c:v>
                </c:pt>
                <c:pt idx="6797">
                  <c:v>804236.68801692617</c:v>
                </c:pt>
                <c:pt idx="6798">
                  <c:v>804315.08259613952</c:v>
                </c:pt>
                <c:pt idx="6799">
                  <c:v>804393.47717535309</c:v>
                </c:pt>
                <c:pt idx="6800">
                  <c:v>804471.87175456644</c:v>
                </c:pt>
                <c:pt idx="6801">
                  <c:v>804550.26633377979</c:v>
                </c:pt>
                <c:pt idx="6802">
                  <c:v>804628.66091299313</c:v>
                </c:pt>
                <c:pt idx="6803">
                  <c:v>804707.05549220671</c:v>
                </c:pt>
                <c:pt idx="6804">
                  <c:v>804785.45007142005</c:v>
                </c:pt>
                <c:pt idx="6805">
                  <c:v>804863.8446506334</c:v>
                </c:pt>
                <c:pt idx="6806">
                  <c:v>804942.23922984675</c:v>
                </c:pt>
                <c:pt idx="6807">
                  <c:v>805020.63380906032</c:v>
                </c:pt>
                <c:pt idx="6808">
                  <c:v>805099.02838827367</c:v>
                </c:pt>
                <c:pt idx="6809">
                  <c:v>805177.42296748725</c:v>
                </c:pt>
                <c:pt idx="6810">
                  <c:v>805255.81754670059</c:v>
                </c:pt>
                <c:pt idx="6811">
                  <c:v>805334.21212591394</c:v>
                </c:pt>
                <c:pt idx="6812">
                  <c:v>805412.60670512752</c:v>
                </c:pt>
                <c:pt idx="6813">
                  <c:v>805491.00128434086</c:v>
                </c:pt>
                <c:pt idx="6814">
                  <c:v>805569.39586355421</c:v>
                </c:pt>
                <c:pt idx="6815">
                  <c:v>805647.79044276779</c:v>
                </c:pt>
                <c:pt idx="6816">
                  <c:v>805726.18502198113</c:v>
                </c:pt>
                <c:pt idx="6817">
                  <c:v>805804.57960119448</c:v>
                </c:pt>
                <c:pt idx="6818">
                  <c:v>805882.97418040805</c:v>
                </c:pt>
                <c:pt idx="6819">
                  <c:v>805961.3687596214</c:v>
                </c:pt>
                <c:pt idx="6820">
                  <c:v>806039.76333883475</c:v>
                </c:pt>
                <c:pt idx="6821">
                  <c:v>806118.15791804832</c:v>
                </c:pt>
                <c:pt idx="6822">
                  <c:v>806196.55249726167</c:v>
                </c:pt>
                <c:pt idx="6823">
                  <c:v>806274.94707647501</c:v>
                </c:pt>
                <c:pt idx="6824">
                  <c:v>806353.34165568859</c:v>
                </c:pt>
                <c:pt idx="6825">
                  <c:v>806431.73623490194</c:v>
                </c:pt>
                <c:pt idx="6826">
                  <c:v>806510.13081411528</c:v>
                </c:pt>
                <c:pt idx="6827">
                  <c:v>806588.52539332863</c:v>
                </c:pt>
                <c:pt idx="6828">
                  <c:v>806666.91997254221</c:v>
                </c:pt>
                <c:pt idx="6829">
                  <c:v>806745.31455175555</c:v>
                </c:pt>
                <c:pt idx="6830">
                  <c:v>806823.70913096913</c:v>
                </c:pt>
                <c:pt idx="6831">
                  <c:v>806902.10371018248</c:v>
                </c:pt>
                <c:pt idx="6832">
                  <c:v>806980.49828939582</c:v>
                </c:pt>
                <c:pt idx="6833">
                  <c:v>807058.8928686094</c:v>
                </c:pt>
                <c:pt idx="6834">
                  <c:v>807137.28744782275</c:v>
                </c:pt>
                <c:pt idx="6835">
                  <c:v>807215.68202703609</c:v>
                </c:pt>
                <c:pt idx="6836">
                  <c:v>807294.07660624967</c:v>
                </c:pt>
                <c:pt idx="6837">
                  <c:v>807372.47118546301</c:v>
                </c:pt>
                <c:pt idx="6838">
                  <c:v>807450.86576467636</c:v>
                </c:pt>
                <c:pt idx="6839">
                  <c:v>807529.26034388994</c:v>
                </c:pt>
                <c:pt idx="6840">
                  <c:v>807607.65492310328</c:v>
                </c:pt>
                <c:pt idx="6841">
                  <c:v>807686.04950231663</c:v>
                </c:pt>
                <c:pt idx="6842">
                  <c:v>807764.44408153021</c:v>
                </c:pt>
                <c:pt idx="6843">
                  <c:v>807842.83866074355</c:v>
                </c:pt>
                <c:pt idx="6844">
                  <c:v>807921.2332399569</c:v>
                </c:pt>
                <c:pt idx="6845">
                  <c:v>807999.62781917024</c:v>
                </c:pt>
                <c:pt idx="6846">
                  <c:v>808078.02239838382</c:v>
                </c:pt>
                <c:pt idx="6847">
                  <c:v>808156.41697759717</c:v>
                </c:pt>
                <c:pt idx="6848">
                  <c:v>808234.81155681075</c:v>
                </c:pt>
                <c:pt idx="6849">
                  <c:v>808313.20613602409</c:v>
                </c:pt>
                <c:pt idx="6850">
                  <c:v>808391.60071523744</c:v>
                </c:pt>
                <c:pt idx="6851">
                  <c:v>808469.99529445078</c:v>
                </c:pt>
                <c:pt idx="6852">
                  <c:v>808548.38987366436</c:v>
                </c:pt>
                <c:pt idx="6853">
                  <c:v>808626.78445287771</c:v>
                </c:pt>
                <c:pt idx="6854">
                  <c:v>808705.17903209105</c:v>
                </c:pt>
                <c:pt idx="6855">
                  <c:v>808783.57361130463</c:v>
                </c:pt>
                <c:pt idx="6856">
                  <c:v>808861.96819051798</c:v>
                </c:pt>
                <c:pt idx="6857">
                  <c:v>808940.36276973132</c:v>
                </c:pt>
                <c:pt idx="6858">
                  <c:v>809018.7573489449</c:v>
                </c:pt>
                <c:pt idx="6859">
                  <c:v>809097.15192815824</c:v>
                </c:pt>
                <c:pt idx="6860">
                  <c:v>809175.54650737159</c:v>
                </c:pt>
                <c:pt idx="6861">
                  <c:v>809253.94108658517</c:v>
                </c:pt>
                <c:pt idx="6862">
                  <c:v>809332.33566579851</c:v>
                </c:pt>
                <c:pt idx="6863">
                  <c:v>809410.73024501186</c:v>
                </c:pt>
                <c:pt idx="6864">
                  <c:v>809489.12482422544</c:v>
                </c:pt>
                <c:pt idx="6865">
                  <c:v>809567.51940343878</c:v>
                </c:pt>
                <c:pt idx="6866">
                  <c:v>809645.91398265213</c:v>
                </c:pt>
                <c:pt idx="6867">
                  <c:v>809724.30856186571</c:v>
                </c:pt>
                <c:pt idx="6868">
                  <c:v>809802.70314107905</c:v>
                </c:pt>
                <c:pt idx="6869">
                  <c:v>809881.09772029263</c:v>
                </c:pt>
                <c:pt idx="6870">
                  <c:v>809959.49229950598</c:v>
                </c:pt>
                <c:pt idx="6871">
                  <c:v>810037.88687871932</c:v>
                </c:pt>
                <c:pt idx="6872">
                  <c:v>810116.28145793267</c:v>
                </c:pt>
                <c:pt idx="6873">
                  <c:v>810194.67603714624</c:v>
                </c:pt>
                <c:pt idx="6874">
                  <c:v>810273.07061635959</c:v>
                </c:pt>
                <c:pt idx="6875">
                  <c:v>810351.46519557294</c:v>
                </c:pt>
                <c:pt idx="6876">
                  <c:v>810429.85977478651</c:v>
                </c:pt>
                <c:pt idx="6877">
                  <c:v>810508.25435399986</c:v>
                </c:pt>
                <c:pt idx="6878">
                  <c:v>810586.6489332132</c:v>
                </c:pt>
                <c:pt idx="6879">
                  <c:v>810665.04351242678</c:v>
                </c:pt>
                <c:pt idx="6880">
                  <c:v>810743.43809164013</c:v>
                </c:pt>
                <c:pt idx="6881">
                  <c:v>810821.83267085371</c:v>
                </c:pt>
                <c:pt idx="6882">
                  <c:v>810900.22725006705</c:v>
                </c:pt>
                <c:pt idx="6883">
                  <c:v>810978.6218292804</c:v>
                </c:pt>
                <c:pt idx="6884">
                  <c:v>811057.01640849374</c:v>
                </c:pt>
                <c:pt idx="6885">
                  <c:v>811135.41098770709</c:v>
                </c:pt>
                <c:pt idx="6886">
                  <c:v>811213.80556692067</c:v>
                </c:pt>
                <c:pt idx="6887">
                  <c:v>811292.20014613401</c:v>
                </c:pt>
                <c:pt idx="6888">
                  <c:v>811370.59472534736</c:v>
                </c:pt>
                <c:pt idx="6889">
                  <c:v>811448.98930456094</c:v>
                </c:pt>
                <c:pt idx="6890">
                  <c:v>811527.38388377428</c:v>
                </c:pt>
                <c:pt idx="6891">
                  <c:v>811605.77846298763</c:v>
                </c:pt>
                <c:pt idx="6892">
                  <c:v>811684.1730422012</c:v>
                </c:pt>
                <c:pt idx="6893">
                  <c:v>811762.56762141455</c:v>
                </c:pt>
                <c:pt idx="6894">
                  <c:v>811840.96220062813</c:v>
                </c:pt>
                <c:pt idx="6895">
                  <c:v>811919.35677984147</c:v>
                </c:pt>
                <c:pt idx="6896">
                  <c:v>811997.75135905482</c:v>
                </c:pt>
                <c:pt idx="6897">
                  <c:v>812076.14593826816</c:v>
                </c:pt>
                <c:pt idx="6898">
                  <c:v>812154.54051748174</c:v>
                </c:pt>
                <c:pt idx="6899">
                  <c:v>812232.93509669509</c:v>
                </c:pt>
                <c:pt idx="6900">
                  <c:v>812311.32967590843</c:v>
                </c:pt>
                <c:pt idx="6901">
                  <c:v>812389.72425512201</c:v>
                </c:pt>
                <c:pt idx="6902">
                  <c:v>812468.11883433536</c:v>
                </c:pt>
                <c:pt idx="6903">
                  <c:v>812546.51341354894</c:v>
                </c:pt>
                <c:pt idx="6904">
                  <c:v>812624.90799276228</c:v>
                </c:pt>
                <c:pt idx="6905">
                  <c:v>812703.30257197563</c:v>
                </c:pt>
                <c:pt idx="6906">
                  <c:v>812781.6971511892</c:v>
                </c:pt>
                <c:pt idx="6907">
                  <c:v>812860.09173040255</c:v>
                </c:pt>
                <c:pt idx="6908">
                  <c:v>812938.4863096159</c:v>
                </c:pt>
                <c:pt idx="6909">
                  <c:v>813016.88088882924</c:v>
                </c:pt>
                <c:pt idx="6910">
                  <c:v>813095.27546804282</c:v>
                </c:pt>
                <c:pt idx="6911">
                  <c:v>813173.67004725616</c:v>
                </c:pt>
                <c:pt idx="6912">
                  <c:v>813252.06462646951</c:v>
                </c:pt>
                <c:pt idx="6913">
                  <c:v>813330.45920568309</c:v>
                </c:pt>
                <c:pt idx="6914">
                  <c:v>813408.85378489643</c:v>
                </c:pt>
                <c:pt idx="6915">
                  <c:v>813487.24836411001</c:v>
                </c:pt>
                <c:pt idx="6916">
                  <c:v>813565.64294332336</c:v>
                </c:pt>
                <c:pt idx="6917">
                  <c:v>813644.0375225367</c:v>
                </c:pt>
                <c:pt idx="6918">
                  <c:v>813722.43210175005</c:v>
                </c:pt>
                <c:pt idx="6919">
                  <c:v>813800.82668096363</c:v>
                </c:pt>
                <c:pt idx="6920">
                  <c:v>813879.22126017697</c:v>
                </c:pt>
                <c:pt idx="6921">
                  <c:v>813957.61583939032</c:v>
                </c:pt>
                <c:pt idx="6922">
                  <c:v>814036.0104186039</c:v>
                </c:pt>
                <c:pt idx="6923">
                  <c:v>814114.40499781724</c:v>
                </c:pt>
                <c:pt idx="6924">
                  <c:v>814192.79957703082</c:v>
                </c:pt>
                <c:pt idx="6925">
                  <c:v>814271.19415624393</c:v>
                </c:pt>
                <c:pt idx="6926">
                  <c:v>814349.58873545751</c:v>
                </c:pt>
                <c:pt idx="6927">
                  <c:v>814427.98331467086</c:v>
                </c:pt>
                <c:pt idx="6928">
                  <c:v>814506.37789388443</c:v>
                </c:pt>
                <c:pt idx="6929">
                  <c:v>814584.77247309778</c:v>
                </c:pt>
                <c:pt idx="6930">
                  <c:v>814663.16705231112</c:v>
                </c:pt>
                <c:pt idx="6931">
                  <c:v>814741.5616315247</c:v>
                </c:pt>
                <c:pt idx="6932">
                  <c:v>814819.95621073805</c:v>
                </c:pt>
                <c:pt idx="6933">
                  <c:v>814898.35078995139</c:v>
                </c:pt>
                <c:pt idx="6934">
                  <c:v>814976.74536916474</c:v>
                </c:pt>
                <c:pt idx="6935">
                  <c:v>815055.13994837832</c:v>
                </c:pt>
                <c:pt idx="6936">
                  <c:v>815133.53452759166</c:v>
                </c:pt>
                <c:pt idx="6937">
                  <c:v>815211.92910680524</c:v>
                </c:pt>
                <c:pt idx="6938">
                  <c:v>815290.32368601859</c:v>
                </c:pt>
                <c:pt idx="6939">
                  <c:v>815368.71826523193</c:v>
                </c:pt>
                <c:pt idx="6940">
                  <c:v>815447.11284444551</c:v>
                </c:pt>
                <c:pt idx="6941">
                  <c:v>815525.50742365886</c:v>
                </c:pt>
                <c:pt idx="6942">
                  <c:v>815603.9020028722</c:v>
                </c:pt>
                <c:pt idx="6943">
                  <c:v>815682.29658208555</c:v>
                </c:pt>
                <c:pt idx="6944">
                  <c:v>815760.69116129912</c:v>
                </c:pt>
                <c:pt idx="6945">
                  <c:v>815839.08574051247</c:v>
                </c:pt>
                <c:pt idx="6946">
                  <c:v>815917.48031972582</c:v>
                </c:pt>
                <c:pt idx="6947">
                  <c:v>815995.87489893939</c:v>
                </c:pt>
                <c:pt idx="6948">
                  <c:v>816074.26947815274</c:v>
                </c:pt>
                <c:pt idx="6949">
                  <c:v>816152.66405736632</c:v>
                </c:pt>
                <c:pt idx="6950">
                  <c:v>816231.05863657966</c:v>
                </c:pt>
                <c:pt idx="6951">
                  <c:v>816309.45321579301</c:v>
                </c:pt>
                <c:pt idx="6952">
                  <c:v>816387.84779500659</c:v>
                </c:pt>
                <c:pt idx="6953">
                  <c:v>816466.24237421993</c:v>
                </c:pt>
                <c:pt idx="6954">
                  <c:v>816544.63695343328</c:v>
                </c:pt>
                <c:pt idx="6955">
                  <c:v>816623.03153264662</c:v>
                </c:pt>
                <c:pt idx="6956">
                  <c:v>816701.4261118602</c:v>
                </c:pt>
                <c:pt idx="6957">
                  <c:v>816779.82069107355</c:v>
                </c:pt>
                <c:pt idx="6958">
                  <c:v>816858.21527028712</c:v>
                </c:pt>
                <c:pt idx="6959">
                  <c:v>816936.60984950047</c:v>
                </c:pt>
                <c:pt idx="6960">
                  <c:v>817015.00442871382</c:v>
                </c:pt>
                <c:pt idx="6961">
                  <c:v>817093.39900792739</c:v>
                </c:pt>
                <c:pt idx="6962">
                  <c:v>817171.79358714074</c:v>
                </c:pt>
                <c:pt idx="6963">
                  <c:v>817250.18816635408</c:v>
                </c:pt>
                <c:pt idx="6964">
                  <c:v>817328.58274556743</c:v>
                </c:pt>
                <c:pt idx="6965">
                  <c:v>817406.97732478101</c:v>
                </c:pt>
                <c:pt idx="6966">
                  <c:v>817485.37190399435</c:v>
                </c:pt>
                <c:pt idx="6967">
                  <c:v>817563.76648320793</c:v>
                </c:pt>
                <c:pt idx="6968">
                  <c:v>817642.16106242104</c:v>
                </c:pt>
                <c:pt idx="6969">
                  <c:v>817720.55564163462</c:v>
                </c:pt>
                <c:pt idx="6970">
                  <c:v>817798.95022084797</c:v>
                </c:pt>
                <c:pt idx="6971">
                  <c:v>817877.34480006155</c:v>
                </c:pt>
                <c:pt idx="6972">
                  <c:v>817955.73937927489</c:v>
                </c:pt>
                <c:pt idx="6973">
                  <c:v>818034.13395848824</c:v>
                </c:pt>
                <c:pt idx="6974">
                  <c:v>818112.52853770182</c:v>
                </c:pt>
                <c:pt idx="6975">
                  <c:v>818190.92311691516</c:v>
                </c:pt>
                <c:pt idx="6976">
                  <c:v>818269.31769612851</c:v>
                </c:pt>
                <c:pt idx="6977">
                  <c:v>818347.71227534208</c:v>
                </c:pt>
                <c:pt idx="6978">
                  <c:v>818426.10685455543</c:v>
                </c:pt>
                <c:pt idx="6979">
                  <c:v>818504.50143376878</c:v>
                </c:pt>
                <c:pt idx="6980">
                  <c:v>818582.89601298212</c:v>
                </c:pt>
                <c:pt idx="6981">
                  <c:v>818661.2905921957</c:v>
                </c:pt>
                <c:pt idx="6982">
                  <c:v>818739.68517140904</c:v>
                </c:pt>
                <c:pt idx="6983">
                  <c:v>818818.07975062262</c:v>
                </c:pt>
                <c:pt idx="6984">
                  <c:v>818896.47432983597</c:v>
                </c:pt>
                <c:pt idx="6985">
                  <c:v>818974.86890904931</c:v>
                </c:pt>
                <c:pt idx="6986">
                  <c:v>819053.26348826289</c:v>
                </c:pt>
                <c:pt idx="6987">
                  <c:v>819131.65806747624</c:v>
                </c:pt>
                <c:pt idx="6988">
                  <c:v>819210.05264668958</c:v>
                </c:pt>
                <c:pt idx="6989">
                  <c:v>819288.44722590293</c:v>
                </c:pt>
                <c:pt idx="6990">
                  <c:v>819366.84180511651</c:v>
                </c:pt>
                <c:pt idx="6991">
                  <c:v>819445.23638432985</c:v>
                </c:pt>
                <c:pt idx="6992">
                  <c:v>819523.63096354343</c:v>
                </c:pt>
                <c:pt idx="6993">
                  <c:v>819602.02554275678</c:v>
                </c:pt>
                <c:pt idx="6994">
                  <c:v>819680.42012197012</c:v>
                </c:pt>
                <c:pt idx="6995">
                  <c:v>819758.8147011837</c:v>
                </c:pt>
                <c:pt idx="6996">
                  <c:v>819837.20928039704</c:v>
                </c:pt>
                <c:pt idx="6997">
                  <c:v>819915.60385961039</c:v>
                </c:pt>
                <c:pt idx="6998">
                  <c:v>819993.99843882397</c:v>
                </c:pt>
                <c:pt idx="6999">
                  <c:v>820072.39301803731</c:v>
                </c:pt>
                <c:pt idx="7000">
                  <c:v>820150.78759725066</c:v>
                </c:pt>
                <c:pt idx="7001">
                  <c:v>820229.18217646424</c:v>
                </c:pt>
                <c:pt idx="7002">
                  <c:v>820307.57675567758</c:v>
                </c:pt>
                <c:pt idx="7003">
                  <c:v>820385.97133489093</c:v>
                </c:pt>
                <c:pt idx="7004">
                  <c:v>820464.36591410451</c:v>
                </c:pt>
                <c:pt idx="7005">
                  <c:v>820542.76049331785</c:v>
                </c:pt>
                <c:pt idx="7006">
                  <c:v>820621.1550725312</c:v>
                </c:pt>
                <c:pt idx="7007">
                  <c:v>820699.54965174478</c:v>
                </c:pt>
                <c:pt idx="7008">
                  <c:v>820777.94423095812</c:v>
                </c:pt>
                <c:pt idx="7009">
                  <c:v>820856.33881017147</c:v>
                </c:pt>
                <c:pt idx="7010">
                  <c:v>820934.73338938481</c:v>
                </c:pt>
                <c:pt idx="7011">
                  <c:v>821013.12796859839</c:v>
                </c:pt>
                <c:pt idx="7012">
                  <c:v>821091.52254781174</c:v>
                </c:pt>
                <c:pt idx="7013">
                  <c:v>821169.91712702508</c:v>
                </c:pt>
                <c:pt idx="7014">
                  <c:v>821248.31170623843</c:v>
                </c:pt>
                <c:pt idx="7015">
                  <c:v>821326.706285452</c:v>
                </c:pt>
                <c:pt idx="7016">
                  <c:v>821405.10086466535</c:v>
                </c:pt>
                <c:pt idx="7017">
                  <c:v>821483.49544387893</c:v>
                </c:pt>
                <c:pt idx="7018">
                  <c:v>821561.89002309227</c:v>
                </c:pt>
                <c:pt idx="7019">
                  <c:v>821640.28460230562</c:v>
                </c:pt>
                <c:pt idx="7020">
                  <c:v>821718.6791815192</c:v>
                </c:pt>
                <c:pt idx="7021">
                  <c:v>821797.07376073254</c:v>
                </c:pt>
                <c:pt idx="7022">
                  <c:v>821875.46833994612</c:v>
                </c:pt>
                <c:pt idx="7023">
                  <c:v>821953.86291915947</c:v>
                </c:pt>
                <c:pt idx="7024">
                  <c:v>822032.25749837281</c:v>
                </c:pt>
                <c:pt idx="7025">
                  <c:v>822110.65207758616</c:v>
                </c:pt>
                <c:pt idx="7026">
                  <c:v>822189.04665679974</c:v>
                </c:pt>
                <c:pt idx="7027">
                  <c:v>822267.44123601308</c:v>
                </c:pt>
                <c:pt idx="7028">
                  <c:v>822345.83581522643</c:v>
                </c:pt>
                <c:pt idx="7029">
                  <c:v>822424.23039444</c:v>
                </c:pt>
                <c:pt idx="7030">
                  <c:v>822502.62497365335</c:v>
                </c:pt>
                <c:pt idx="7031">
                  <c:v>822581.0195528667</c:v>
                </c:pt>
                <c:pt idx="7032">
                  <c:v>822659.41413208027</c:v>
                </c:pt>
                <c:pt idx="7033">
                  <c:v>822737.80871129362</c:v>
                </c:pt>
                <c:pt idx="7034">
                  <c:v>822816.20329050696</c:v>
                </c:pt>
                <c:pt idx="7035">
                  <c:v>822894.59786972054</c:v>
                </c:pt>
                <c:pt idx="7036">
                  <c:v>822972.99244893389</c:v>
                </c:pt>
                <c:pt idx="7037">
                  <c:v>823051.38702814723</c:v>
                </c:pt>
                <c:pt idx="7038">
                  <c:v>823129.78160736081</c:v>
                </c:pt>
                <c:pt idx="7039">
                  <c:v>823208.17618657416</c:v>
                </c:pt>
                <c:pt idx="7040">
                  <c:v>823286.5707657875</c:v>
                </c:pt>
                <c:pt idx="7041">
                  <c:v>823364.96534500108</c:v>
                </c:pt>
                <c:pt idx="7042">
                  <c:v>823443.35992421443</c:v>
                </c:pt>
                <c:pt idx="7043">
                  <c:v>823521.754503428</c:v>
                </c:pt>
                <c:pt idx="7044">
                  <c:v>823600.14908264135</c:v>
                </c:pt>
                <c:pt idx="7045">
                  <c:v>823678.5436618547</c:v>
                </c:pt>
                <c:pt idx="7046">
                  <c:v>823756.93824106804</c:v>
                </c:pt>
                <c:pt idx="7047">
                  <c:v>823835.33282028162</c:v>
                </c:pt>
                <c:pt idx="7048">
                  <c:v>823913.72739949496</c:v>
                </c:pt>
                <c:pt idx="7049">
                  <c:v>823992.12197870831</c:v>
                </c:pt>
                <c:pt idx="7050">
                  <c:v>824070.51655792166</c:v>
                </c:pt>
                <c:pt idx="7051">
                  <c:v>824148.91113713523</c:v>
                </c:pt>
                <c:pt idx="7052">
                  <c:v>824227.30571634858</c:v>
                </c:pt>
                <c:pt idx="7053">
                  <c:v>824305.70029556192</c:v>
                </c:pt>
                <c:pt idx="7054">
                  <c:v>824384.0948747755</c:v>
                </c:pt>
                <c:pt idx="7055">
                  <c:v>824462.48945398885</c:v>
                </c:pt>
                <c:pt idx="7056">
                  <c:v>824540.88403320243</c:v>
                </c:pt>
                <c:pt idx="7057">
                  <c:v>824619.27861241577</c:v>
                </c:pt>
                <c:pt idx="7058">
                  <c:v>824697.67319162912</c:v>
                </c:pt>
                <c:pt idx="7059">
                  <c:v>824776.06777084246</c:v>
                </c:pt>
                <c:pt idx="7060">
                  <c:v>824854.46235005604</c:v>
                </c:pt>
                <c:pt idx="7061">
                  <c:v>824932.85692926939</c:v>
                </c:pt>
                <c:pt idx="7062">
                  <c:v>825011.25150848273</c:v>
                </c:pt>
                <c:pt idx="7063">
                  <c:v>825089.64608769631</c:v>
                </c:pt>
                <c:pt idx="7064">
                  <c:v>825168.04066690966</c:v>
                </c:pt>
                <c:pt idx="7065">
                  <c:v>825246.435246123</c:v>
                </c:pt>
                <c:pt idx="7066">
                  <c:v>825324.82982533658</c:v>
                </c:pt>
                <c:pt idx="7067">
                  <c:v>825403.22440454992</c:v>
                </c:pt>
                <c:pt idx="7068">
                  <c:v>825481.6189837635</c:v>
                </c:pt>
                <c:pt idx="7069">
                  <c:v>825560.01356297685</c:v>
                </c:pt>
                <c:pt idx="7070">
                  <c:v>825638.40814219019</c:v>
                </c:pt>
                <c:pt idx="7071">
                  <c:v>825716.80272140354</c:v>
                </c:pt>
                <c:pt idx="7072">
                  <c:v>825795.19730061712</c:v>
                </c:pt>
                <c:pt idx="7073">
                  <c:v>825873.59187983046</c:v>
                </c:pt>
                <c:pt idx="7074">
                  <c:v>825951.98645904381</c:v>
                </c:pt>
                <c:pt idx="7075">
                  <c:v>826030.38103825739</c:v>
                </c:pt>
                <c:pt idx="7076">
                  <c:v>826108.77561747073</c:v>
                </c:pt>
                <c:pt idx="7077">
                  <c:v>826187.17019668431</c:v>
                </c:pt>
                <c:pt idx="7078">
                  <c:v>826265.56477589766</c:v>
                </c:pt>
                <c:pt idx="7079">
                  <c:v>826343.959355111</c:v>
                </c:pt>
                <c:pt idx="7080">
                  <c:v>826422.35393432435</c:v>
                </c:pt>
                <c:pt idx="7081">
                  <c:v>826500.74851353792</c:v>
                </c:pt>
                <c:pt idx="7082">
                  <c:v>826579.14309275127</c:v>
                </c:pt>
                <c:pt idx="7083">
                  <c:v>826657.53767196462</c:v>
                </c:pt>
                <c:pt idx="7084">
                  <c:v>826735.93225117819</c:v>
                </c:pt>
                <c:pt idx="7085">
                  <c:v>826814.32683039154</c:v>
                </c:pt>
                <c:pt idx="7086">
                  <c:v>826892.72140960512</c:v>
                </c:pt>
                <c:pt idx="7087">
                  <c:v>826971.11598881846</c:v>
                </c:pt>
                <c:pt idx="7088">
                  <c:v>827049.51056803181</c:v>
                </c:pt>
                <c:pt idx="7089">
                  <c:v>827127.90514724539</c:v>
                </c:pt>
                <c:pt idx="7090">
                  <c:v>827206.29972645873</c:v>
                </c:pt>
                <c:pt idx="7091">
                  <c:v>827284.69430567208</c:v>
                </c:pt>
                <c:pt idx="7092">
                  <c:v>827363.08888488542</c:v>
                </c:pt>
                <c:pt idx="7093">
                  <c:v>827441.48346409877</c:v>
                </c:pt>
                <c:pt idx="7094">
                  <c:v>827519.87804331211</c:v>
                </c:pt>
                <c:pt idx="7095">
                  <c:v>827598.27262252546</c:v>
                </c:pt>
                <c:pt idx="7096">
                  <c:v>827676.66720173904</c:v>
                </c:pt>
                <c:pt idx="7097">
                  <c:v>827755.06178095238</c:v>
                </c:pt>
                <c:pt idx="7098">
                  <c:v>827833.45636016573</c:v>
                </c:pt>
                <c:pt idx="7099">
                  <c:v>827911.85093937907</c:v>
                </c:pt>
                <c:pt idx="7100">
                  <c:v>827990.24551859242</c:v>
                </c:pt>
                <c:pt idx="7101">
                  <c:v>828068.64009780576</c:v>
                </c:pt>
                <c:pt idx="7102">
                  <c:v>828147.03467701911</c:v>
                </c:pt>
                <c:pt idx="7103">
                  <c:v>828225.42925623246</c:v>
                </c:pt>
                <c:pt idx="7104">
                  <c:v>828303.8238354458</c:v>
                </c:pt>
                <c:pt idx="7105">
                  <c:v>828382.21841465915</c:v>
                </c:pt>
                <c:pt idx="7106">
                  <c:v>828460.61299387249</c:v>
                </c:pt>
                <c:pt idx="7107">
                  <c:v>828539.00757308584</c:v>
                </c:pt>
                <c:pt idx="7108">
                  <c:v>828617.40215229918</c:v>
                </c:pt>
                <c:pt idx="7109">
                  <c:v>828695.79673151253</c:v>
                </c:pt>
                <c:pt idx="7110">
                  <c:v>828774.19131072587</c:v>
                </c:pt>
                <c:pt idx="7111">
                  <c:v>828852.58588993945</c:v>
                </c:pt>
                <c:pt idx="7112">
                  <c:v>828930.9804691528</c:v>
                </c:pt>
                <c:pt idx="7113">
                  <c:v>829009.37504836614</c:v>
                </c:pt>
                <c:pt idx="7114">
                  <c:v>829087.76962757949</c:v>
                </c:pt>
                <c:pt idx="7115">
                  <c:v>829166.16420679283</c:v>
                </c:pt>
                <c:pt idx="7116">
                  <c:v>829244.55878600618</c:v>
                </c:pt>
                <c:pt idx="7117">
                  <c:v>829322.95336521952</c:v>
                </c:pt>
                <c:pt idx="7118">
                  <c:v>829401.34794443287</c:v>
                </c:pt>
                <c:pt idx="7119">
                  <c:v>829479.74252364621</c:v>
                </c:pt>
                <c:pt idx="7120">
                  <c:v>829558.13710285956</c:v>
                </c:pt>
                <c:pt idx="7121">
                  <c:v>829636.53168207291</c:v>
                </c:pt>
                <c:pt idx="7122">
                  <c:v>829714.92626128625</c:v>
                </c:pt>
                <c:pt idx="7123">
                  <c:v>829793.3208404996</c:v>
                </c:pt>
                <c:pt idx="7124">
                  <c:v>829871.71541971294</c:v>
                </c:pt>
                <c:pt idx="7125">
                  <c:v>829950.10999892629</c:v>
                </c:pt>
                <c:pt idx="7126">
                  <c:v>830028.50457813963</c:v>
                </c:pt>
                <c:pt idx="7127">
                  <c:v>830106.89915735321</c:v>
                </c:pt>
                <c:pt idx="7128">
                  <c:v>830185.29373656656</c:v>
                </c:pt>
                <c:pt idx="7129">
                  <c:v>830263.6883157799</c:v>
                </c:pt>
                <c:pt idx="7130">
                  <c:v>830342.08289499325</c:v>
                </c:pt>
                <c:pt idx="7131">
                  <c:v>830420.47747420659</c:v>
                </c:pt>
                <c:pt idx="7132">
                  <c:v>830498.87205341994</c:v>
                </c:pt>
                <c:pt idx="7133">
                  <c:v>830577.26663263328</c:v>
                </c:pt>
                <c:pt idx="7134">
                  <c:v>830655.66121184663</c:v>
                </c:pt>
                <c:pt idx="7135">
                  <c:v>830734.05579105997</c:v>
                </c:pt>
                <c:pt idx="7136">
                  <c:v>830812.45037027332</c:v>
                </c:pt>
                <c:pt idx="7137">
                  <c:v>830890.84494948667</c:v>
                </c:pt>
                <c:pt idx="7138">
                  <c:v>830969.23952870001</c:v>
                </c:pt>
                <c:pt idx="7139">
                  <c:v>831047.63410791336</c:v>
                </c:pt>
                <c:pt idx="7140">
                  <c:v>831126.0286871267</c:v>
                </c:pt>
                <c:pt idx="7141">
                  <c:v>831204.42326634005</c:v>
                </c:pt>
                <c:pt idx="7142">
                  <c:v>831282.81784555339</c:v>
                </c:pt>
                <c:pt idx="7143">
                  <c:v>831361.21242476674</c:v>
                </c:pt>
                <c:pt idx="7144">
                  <c:v>831439.60700398032</c:v>
                </c:pt>
                <c:pt idx="7145">
                  <c:v>831518.00158319366</c:v>
                </c:pt>
                <c:pt idx="7146">
                  <c:v>831596.39616240701</c:v>
                </c:pt>
                <c:pt idx="7147">
                  <c:v>831674.79074162035</c:v>
                </c:pt>
                <c:pt idx="7148">
                  <c:v>831753.1853208337</c:v>
                </c:pt>
                <c:pt idx="7149">
                  <c:v>831831.57990004704</c:v>
                </c:pt>
                <c:pt idx="7150">
                  <c:v>831909.97447926039</c:v>
                </c:pt>
                <c:pt idx="7151">
                  <c:v>831988.36905847373</c:v>
                </c:pt>
                <c:pt idx="7152">
                  <c:v>832066.76363768708</c:v>
                </c:pt>
                <c:pt idx="7153">
                  <c:v>832145.15821690043</c:v>
                </c:pt>
                <c:pt idx="7154">
                  <c:v>832223.55279611377</c:v>
                </c:pt>
                <c:pt idx="7155">
                  <c:v>832301.94737532712</c:v>
                </c:pt>
                <c:pt idx="7156">
                  <c:v>832380.34195454046</c:v>
                </c:pt>
                <c:pt idx="7157">
                  <c:v>832458.73653375381</c:v>
                </c:pt>
                <c:pt idx="7158">
                  <c:v>832537.13111296715</c:v>
                </c:pt>
                <c:pt idx="7159">
                  <c:v>832615.5256921805</c:v>
                </c:pt>
                <c:pt idx="7160">
                  <c:v>832693.92027139384</c:v>
                </c:pt>
                <c:pt idx="7161">
                  <c:v>832772.31485060742</c:v>
                </c:pt>
                <c:pt idx="7162">
                  <c:v>832850.70942982077</c:v>
                </c:pt>
                <c:pt idx="7163">
                  <c:v>832929.10400903411</c:v>
                </c:pt>
                <c:pt idx="7164">
                  <c:v>833007.49858824746</c:v>
                </c:pt>
                <c:pt idx="7165">
                  <c:v>833085.8931674608</c:v>
                </c:pt>
                <c:pt idx="7166">
                  <c:v>833164.28774667415</c:v>
                </c:pt>
                <c:pt idx="7167">
                  <c:v>833242.68232588749</c:v>
                </c:pt>
                <c:pt idx="7168">
                  <c:v>833321.07690510084</c:v>
                </c:pt>
                <c:pt idx="7169">
                  <c:v>833399.47148431418</c:v>
                </c:pt>
                <c:pt idx="7170">
                  <c:v>833477.86606352753</c:v>
                </c:pt>
                <c:pt idx="7171">
                  <c:v>833556.26064274088</c:v>
                </c:pt>
                <c:pt idx="7172">
                  <c:v>833634.65522195422</c:v>
                </c:pt>
                <c:pt idx="7173">
                  <c:v>833713.04980116757</c:v>
                </c:pt>
                <c:pt idx="7174">
                  <c:v>833791.44438038091</c:v>
                </c:pt>
                <c:pt idx="7175">
                  <c:v>833869.83895959426</c:v>
                </c:pt>
                <c:pt idx="7176">
                  <c:v>833948.2335388076</c:v>
                </c:pt>
                <c:pt idx="7177">
                  <c:v>834026.62811802095</c:v>
                </c:pt>
                <c:pt idx="7178">
                  <c:v>834105.02269723453</c:v>
                </c:pt>
                <c:pt idx="7179">
                  <c:v>834183.41727644787</c:v>
                </c:pt>
                <c:pt idx="7180">
                  <c:v>834261.81185566122</c:v>
                </c:pt>
                <c:pt idx="7181">
                  <c:v>834340.20643487456</c:v>
                </c:pt>
                <c:pt idx="7182">
                  <c:v>834418.60101408791</c:v>
                </c:pt>
                <c:pt idx="7183">
                  <c:v>834496.99559330125</c:v>
                </c:pt>
                <c:pt idx="7184">
                  <c:v>834575.3901725146</c:v>
                </c:pt>
                <c:pt idx="7185">
                  <c:v>834653.78475172794</c:v>
                </c:pt>
                <c:pt idx="7186">
                  <c:v>834732.17933094129</c:v>
                </c:pt>
                <c:pt idx="7187">
                  <c:v>834810.57391015464</c:v>
                </c:pt>
                <c:pt idx="7188">
                  <c:v>834888.96848936798</c:v>
                </c:pt>
                <c:pt idx="7189">
                  <c:v>834967.36306858133</c:v>
                </c:pt>
                <c:pt idx="7190">
                  <c:v>835045.75764779467</c:v>
                </c:pt>
                <c:pt idx="7191">
                  <c:v>835124.15222700802</c:v>
                </c:pt>
                <c:pt idx="7192">
                  <c:v>835202.54680622136</c:v>
                </c:pt>
                <c:pt idx="7193">
                  <c:v>835280.94138543471</c:v>
                </c:pt>
                <c:pt idx="7194">
                  <c:v>835359.33596464805</c:v>
                </c:pt>
                <c:pt idx="7195">
                  <c:v>835437.73054386163</c:v>
                </c:pt>
                <c:pt idx="7196">
                  <c:v>835516.12512307498</c:v>
                </c:pt>
                <c:pt idx="7197">
                  <c:v>835594.51970228832</c:v>
                </c:pt>
                <c:pt idx="7198">
                  <c:v>835672.91428150167</c:v>
                </c:pt>
                <c:pt idx="7199">
                  <c:v>835751.30886071501</c:v>
                </c:pt>
                <c:pt idx="7200">
                  <c:v>835829.70343992836</c:v>
                </c:pt>
                <c:pt idx="7201">
                  <c:v>835908.0980191417</c:v>
                </c:pt>
                <c:pt idx="7202">
                  <c:v>835986.49259835505</c:v>
                </c:pt>
                <c:pt idx="7203">
                  <c:v>836064.88717756839</c:v>
                </c:pt>
                <c:pt idx="7204">
                  <c:v>836143.28175678174</c:v>
                </c:pt>
                <c:pt idx="7205">
                  <c:v>836221.67633599509</c:v>
                </c:pt>
                <c:pt idx="7206">
                  <c:v>836300.07091520843</c:v>
                </c:pt>
                <c:pt idx="7207">
                  <c:v>836378.46549442178</c:v>
                </c:pt>
                <c:pt idx="7208">
                  <c:v>836456.86007363512</c:v>
                </c:pt>
                <c:pt idx="7209">
                  <c:v>836535.25465284847</c:v>
                </c:pt>
                <c:pt idx="7210">
                  <c:v>836613.64923206181</c:v>
                </c:pt>
                <c:pt idx="7211">
                  <c:v>836692.04381127516</c:v>
                </c:pt>
                <c:pt idx="7212">
                  <c:v>836770.43839048874</c:v>
                </c:pt>
                <c:pt idx="7213">
                  <c:v>836848.83296970208</c:v>
                </c:pt>
                <c:pt idx="7214">
                  <c:v>836927.22754891543</c:v>
                </c:pt>
                <c:pt idx="7215">
                  <c:v>837005.62212812877</c:v>
                </c:pt>
                <c:pt idx="7216">
                  <c:v>837084.01670734212</c:v>
                </c:pt>
                <c:pt idx="7217">
                  <c:v>837162.41128655546</c:v>
                </c:pt>
                <c:pt idx="7218">
                  <c:v>837240.80586576881</c:v>
                </c:pt>
                <c:pt idx="7219">
                  <c:v>837319.20044498215</c:v>
                </c:pt>
                <c:pt idx="7220">
                  <c:v>837397.5950241955</c:v>
                </c:pt>
                <c:pt idx="7221">
                  <c:v>837475.98960340885</c:v>
                </c:pt>
                <c:pt idx="7222">
                  <c:v>837554.38418262219</c:v>
                </c:pt>
                <c:pt idx="7223">
                  <c:v>837632.77876183554</c:v>
                </c:pt>
                <c:pt idx="7224">
                  <c:v>837711.17334104888</c:v>
                </c:pt>
                <c:pt idx="7225">
                  <c:v>837789.56792026223</c:v>
                </c:pt>
                <c:pt idx="7226">
                  <c:v>837867.96249947557</c:v>
                </c:pt>
                <c:pt idx="7227">
                  <c:v>837946.35707868915</c:v>
                </c:pt>
                <c:pt idx="7228">
                  <c:v>838024.7516579025</c:v>
                </c:pt>
                <c:pt idx="7229">
                  <c:v>838103.14623711584</c:v>
                </c:pt>
                <c:pt idx="7230">
                  <c:v>838181.54081632919</c:v>
                </c:pt>
                <c:pt idx="7231">
                  <c:v>838259.93539554253</c:v>
                </c:pt>
                <c:pt idx="7232">
                  <c:v>838338.32997475588</c:v>
                </c:pt>
                <c:pt idx="7233">
                  <c:v>838416.72455396922</c:v>
                </c:pt>
                <c:pt idx="7234">
                  <c:v>838495.11913318257</c:v>
                </c:pt>
                <c:pt idx="7235">
                  <c:v>838573.51371239591</c:v>
                </c:pt>
                <c:pt idx="7236">
                  <c:v>838651.90829160926</c:v>
                </c:pt>
                <c:pt idx="7237">
                  <c:v>838730.3028708226</c:v>
                </c:pt>
                <c:pt idx="7238">
                  <c:v>838808.69745003595</c:v>
                </c:pt>
                <c:pt idx="7239">
                  <c:v>838887.0920292493</c:v>
                </c:pt>
                <c:pt idx="7240">
                  <c:v>838965.48660846264</c:v>
                </c:pt>
                <c:pt idx="7241">
                  <c:v>839043.88118767599</c:v>
                </c:pt>
                <c:pt idx="7242">
                  <c:v>839122.27576688933</c:v>
                </c:pt>
                <c:pt idx="7243">
                  <c:v>839200.67034610291</c:v>
                </c:pt>
                <c:pt idx="7244">
                  <c:v>839279.06492531626</c:v>
                </c:pt>
                <c:pt idx="7245">
                  <c:v>839357.4595045296</c:v>
                </c:pt>
                <c:pt idx="7246">
                  <c:v>839435.85408374295</c:v>
                </c:pt>
                <c:pt idx="7247">
                  <c:v>839514.24866295629</c:v>
                </c:pt>
                <c:pt idx="7248">
                  <c:v>839592.64324216964</c:v>
                </c:pt>
                <c:pt idx="7249">
                  <c:v>839671.03782138298</c:v>
                </c:pt>
                <c:pt idx="7250">
                  <c:v>839749.43240059633</c:v>
                </c:pt>
                <c:pt idx="7251">
                  <c:v>839827.82697980967</c:v>
                </c:pt>
                <c:pt idx="7252">
                  <c:v>839906.22155902302</c:v>
                </c:pt>
                <c:pt idx="7253">
                  <c:v>839984.61613823636</c:v>
                </c:pt>
                <c:pt idx="7254">
                  <c:v>840063.01071744971</c:v>
                </c:pt>
                <c:pt idx="7255">
                  <c:v>840141.40529666306</c:v>
                </c:pt>
                <c:pt idx="7256">
                  <c:v>840219.7998758764</c:v>
                </c:pt>
                <c:pt idx="7257">
                  <c:v>840298.19445508975</c:v>
                </c:pt>
                <c:pt idx="7258">
                  <c:v>840376.58903430332</c:v>
                </c:pt>
                <c:pt idx="7259">
                  <c:v>840454.98361351667</c:v>
                </c:pt>
                <c:pt idx="7260">
                  <c:v>840533.37819273002</c:v>
                </c:pt>
                <c:pt idx="7261">
                  <c:v>840611.77277194336</c:v>
                </c:pt>
                <c:pt idx="7262">
                  <c:v>840690.16735115671</c:v>
                </c:pt>
                <c:pt idx="7263">
                  <c:v>840768.56193037005</c:v>
                </c:pt>
                <c:pt idx="7264">
                  <c:v>840846.9565095834</c:v>
                </c:pt>
                <c:pt idx="7265">
                  <c:v>840925.35108879674</c:v>
                </c:pt>
                <c:pt idx="7266">
                  <c:v>841003.74566801009</c:v>
                </c:pt>
                <c:pt idx="7267">
                  <c:v>841082.14024722343</c:v>
                </c:pt>
                <c:pt idx="7268">
                  <c:v>841160.53482643678</c:v>
                </c:pt>
                <c:pt idx="7269">
                  <c:v>841238.92940565012</c:v>
                </c:pt>
                <c:pt idx="7270">
                  <c:v>841317.32398486347</c:v>
                </c:pt>
                <c:pt idx="7271">
                  <c:v>841395.71856407681</c:v>
                </c:pt>
                <c:pt idx="7272">
                  <c:v>841474.11314329016</c:v>
                </c:pt>
                <c:pt idx="7273">
                  <c:v>841552.50772250374</c:v>
                </c:pt>
                <c:pt idx="7274">
                  <c:v>841630.90230171708</c:v>
                </c:pt>
                <c:pt idx="7275">
                  <c:v>841709.29688093043</c:v>
                </c:pt>
                <c:pt idx="7276">
                  <c:v>841787.69146014377</c:v>
                </c:pt>
                <c:pt idx="7277">
                  <c:v>841866.08603935712</c:v>
                </c:pt>
                <c:pt idx="7278">
                  <c:v>841944.48061857047</c:v>
                </c:pt>
                <c:pt idx="7279">
                  <c:v>842022.87519778381</c:v>
                </c:pt>
                <c:pt idx="7280">
                  <c:v>842101.26977699716</c:v>
                </c:pt>
                <c:pt idx="7281">
                  <c:v>842179.6643562105</c:v>
                </c:pt>
                <c:pt idx="7282">
                  <c:v>842258.05893542385</c:v>
                </c:pt>
                <c:pt idx="7283">
                  <c:v>842336.45351463719</c:v>
                </c:pt>
                <c:pt idx="7284">
                  <c:v>842414.84809385054</c:v>
                </c:pt>
                <c:pt idx="7285">
                  <c:v>842493.24267306388</c:v>
                </c:pt>
                <c:pt idx="7286">
                  <c:v>842571.63725227723</c:v>
                </c:pt>
                <c:pt idx="7287">
                  <c:v>842650.03183149057</c:v>
                </c:pt>
                <c:pt idx="7288">
                  <c:v>842728.42641070392</c:v>
                </c:pt>
                <c:pt idx="7289">
                  <c:v>842806.8209899175</c:v>
                </c:pt>
                <c:pt idx="7290">
                  <c:v>842885.21556913084</c:v>
                </c:pt>
                <c:pt idx="7291">
                  <c:v>842963.61014834419</c:v>
                </c:pt>
                <c:pt idx="7292">
                  <c:v>843042.00472755753</c:v>
                </c:pt>
                <c:pt idx="7293">
                  <c:v>843120.39930677088</c:v>
                </c:pt>
                <c:pt idx="7294">
                  <c:v>843198.79388598423</c:v>
                </c:pt>
                <c:pt idx="7295">
                  <c:v>843277.18846519757</c:v>
                </c:pt>
                <c:pt idx="7296">
                  <c:v>843355.58304441092</c:v>
                </c:pt>
                <c:pt idx="7297">
                  <c:v>843433.97762362426</c:v>
                </c:pt>
                <c:pt idx="7298">
                  <c:v>843512.37220283761</c:v>
                </c:pt>
                <c:pt idx="7299">
                  <c:v>843590.76678205095</c:v>
                </c:pt>
                <c:pt idx="7300">
                  <c:v>843669.1613612643</c:v>
                </c:pt>
                <c:pt idx="7301">
                  <c:v>843747.55594047764</c:v>
                </c:pt>
                <c:pt idx="7302">
                  <c:v>843825.95051969099</c:v>
                </c:pt>
                <c:pt idx="7303">
                  <c:v>843904.34509890433</c:v>
                </c:pt>
                <c:pt idx="7304">
                  <c:v>843982.73967811791</c:v>
                </c:pt>
                <c:pt idx="7305">
                  <c:v>844061.13425733126</c:v>
                </c:pt>
                <c:pt idx="7306">
                  <c:v>844139.5288365446</c:v>
                </c:pt>
                <c:pt idx="7307">
                  <c:v>844217.92341575795</c:v>
                </c:pt>
                <c:pt idx="7308">
                  <c:v>844296.31799497129</c:v>
                </c:pt>
                <c:pt idx="7309">
                  <c:v>844374.71257418464</c:v>
                </c:pt>
                <c:pt idx="7310">
                  <c:v>844453.10715339798</c:v>
                </c:pt>
                <c:pt idx="7311">
                  <c:v>844531.50173261133</c:v>
                </c:pt>
                <c:pt idx="7312">
                  <c:v>844609.89631182468</c:v>
                </c:pt>
                <c:pt idx="7313">
                  <c:v>844688.29089103802</c:v>
                </c:pt>
                <c:pt idx="7314">
                  <c:v>844766.68547025137</c:v>
                </c:pt>
                <c:pt idx="7315">
                  <c:v>844845.08004946471</c:v>
                </c:pt>
                <c:pt idx="7316">
                  <c:v>844923.47462867806</c:v>
                </c:pt>
                <c:pt idx="7317">
                  <c:v>845001.8692078914</c:v>
                </c:pt>
                <c:pt idx="7318">
                  <c:v>845080.26378710475</c:v>
                </c:pt>
                <c:pt idx="7319">
                  <c:v>845158.65836631809</c:v>
                </c:pt>
                <c:pt idx="7320">
                  <c:v>845237.05294553167</c:v>
                </c:pt>
                <c:pt idx="7321">
                  <c:v>845315.44752474502</c:v>
                </c:pt>
                <c:pt idx="7322">
                  <c:v>845393.84210395836</c:v>
                </c:pt>
                <c:pt idx="7323">
                  <c:v>845472.23668317171</c:v>
                </c:pt>
                <c:pt idx="7324">
                  <c:v>845550.63126238505</c:v>
                </c:pt>
                <c:pt idx="7325">
                  <c:v>845629.0258415984</c:v>
                </c:pt>
                <c:pt idx="7326">
                  <c:v>845707.42042081174</c:v>
                </c:pt>
                <c:pt idx="7327">
                  <c:v>845785.81500002509</c:v>
                </c:pt>
                <c:pt idx="7328">
                  <c:v>845864.20957923844</c:v>
                </c:pt>
                <c:pt idx="7329">
                  <c:v>845942.60415845178</c:v>
                </c:pt>
                <c:pt idx="7330">
                  <c:v>846020.99873766513</c:v>
                </c:pt>
                <c:pt idx="7331">
                  <c:v>846099.39331687847</c:v>
                </c:pt>
                <c:pt idx="7332">
                  <c:v>846177.78789609182</c:v>
                </c:pt>
                <c:pt idx="7333">
                  <c:v>846256.18247530516</c:v>
                </c:pt>
                <c:pt idx="7334">
                  <c:v>846334.57705451851</c:v>
                </c:pt>
                <c:pt idx="7335">
                  <c:v>846412.97163373185</c:v>
                </c:pt>
                <c:pt idx="7336">
                  <c:v>846491.36621294543</c:v>
                </c:pt>
                <c:pt idx="7337">
                  <c:v>846569.76079215878</c:v>
                </c:pt>
                <c:pt idx="7338">
                  <c:v>846648.15537137212</c:v>
                </c:pt>
                <c:pt idx="7339">
                  <c:v>846726.54995058547</c:v>
                </c:pt>
                <c:pt idx="7340">
                  <c:v>846804.94452979881</c:v>
                </c:pt>
                <c:pt idx="7341">
                  <c:v>846883.33910901216</c:v>
                </c:pt>
                <c:pt idx="7342">
                  <c:v>846961.7336882255</c:v>
                </c:pt>
                <c:pt idx="7343">
                  <c:v>847040.12826743885</c:v>
                </c:pt>
                <c:pt idx="7344">
                  <c:v>847118.52284665219</c:v>
                </c:pt>
                <c:pt idx="7345">
                  <c:v>847196.91742586554</c:v>
                </c:pt>
                <c:pt idx="7346">
                  <c:v>847275.31200507889</c:v>
                </c:pt>
                <c:pt idx="7347">
                  <c:v>847353.70658429223</c:v>
                </c:pt>
                <c:pt idx="7348">
                  <c:v>847432.10116350558</c:v>
                </c:pt>
                <c:pt idx="7349">
                  <c:v>847510.49574271892</c:v>
                </c:pt>
                <c:pt idx="7350">
                  <c:v>847588.89032193227</c:v>
                </c:pt>
                <c:pt idx="7351">
                  <c:v>847667.28490114561</c:v>
                </c:pt>
                <c:pt idx="7352">
                  <c:v>847745.67948035896</c:v>
                </c:pt>
                <c:pt idx="7353">
                  <c:v>847824.07405957254</c:v>
                </c:pt>
                <c:pt idx="7354">
                  <c:v>847902.46863878588</c:v>
                </c:pt>
                <c:pt idx="7355">
                  <c:v>847980.86321799923</c:v>
                </c:pt>
                <c:pt idx="7356">
                  <c:v>848059.25779721257</c:v>
                </c:pt>
                <c:pt idx="7357">
                  <c:v>848137.65237642592</c:v>
                </c:pt>
                <c:pt idx="7358">
                  <c:v>848216.04695563926</c:v>
                </c:pt>
                <c:pt idx="7359">
                  <c:v>848294.44153485261</c:v>
                </c:pt>
                <c:pt idx="7360">
                  <c:v>848372.83611406595</c:v>
                </c:pt>
                <c:pt idx="7361">
                  <c:v>848451.2306932793</c:v>
                </c:pt>
                <c:pt idx="7362">
                  <c:v>848529.62527249265</c:v>
                </c:pt>
                <c:pt idx="7363">
                  <c:v>848608.01985170599</c:v>
                </c:pt>
                <c:pt idx="7364">
                  <c:v>848686.41443091934</c:v>
                </c:pt>
                <c:pt idx="7365">
                  <c:v>848764.80901013268</c:v>
                </c:pt>
                <c:pt idx="7366">
                  <c:v>848843.20358934603</c:v>
                </c:pt>
                <c:pt idx="7367">
                  <c:v>848921.59816855937</c:v>
                </c:pt>
                <c:pt idx="7368">
                  <c:v>848999.99274777272</c:v>
                </c:pt>
                <c:pt idx="7369">
                  <c:v>849078.38732698606</c:v>
                </c:pt>
                <c:pt idx="7370">
                  <c:v>849156.78190619964</c:v>
                </c:pt>
                <c:pt idx="7371">
                  <c:v>849235.17648541299</c:v>
                </c:pt>
                <c:pt idx="7372">
                  <c:v>849313.57106462633</c:v>
                </c:pt>
                <c:pt idx="7373">
                  <c:v>849391.96564383968</c:v>
                </c:pt>
                <c:pt idx="7374">
                  <c:v>849470.36022305302</c:v>
                </c:pt>
                <c:pt idx="7375">
                  <c:v>849548.75480226637</c:v>
                </c:pt>
                <c:pt idx="7376">
                  <c:v>849627.14938147971</c:v>
                </c:pt>
                <c:pt idx="7377">
                  <c:v>849705.54396069306</c:v>
                </c:pt>
                <c:pt idx="7378">
                  <c:v>849783.9385399064</c:v>
                </c:pt>
                <c:pt idx="7379">
                  <c:v>849862.33311911975</c:v>
                </c:pt>
                <c:pt idx="7380">
                  <c:v>849940.7276983331</c:v>
                </c:pt>
                <c:pt idx="7381">
                  <c:v>850019.12227754644</c:v>
                </c:pt>
                <c:pt idx="7382">
                  <c:v>850097.51685675979</c:v>
                </c:pt>
                <c:pt idx="7383">
                  <c:v>850175.91143597313</c:v>
                </c:pt>
                <c:pt idx="7384">
                  <c:v>850254.30601518648</c:v>
                </c:pt>
                <c:pt idx="7385">
                  <c:v>850332.70059439982</c:v>
                </c:pt>
                <c:pt idx="7386">
                  <c:v>850411.09517361317</c:v>
                </c:pt>
                <c:pt idx="7387">
                  <c:v>850489.48975282675</c:v>
                </c:pt>
                <c:pt idx="7388">
                  <c:v>850567.88433204009</c:v>
                </c:pt>
                <c:pt idx="7389">
                  <c:v>850646.27891125344</c:v>
                </c:pt>
                <c:pt idx="7390">
                  <c:v>850724.67349046678</c:v>
                </c:pt>
                <c:pt idx="7391">
                  <c:v>850803.06806968013</c:v>
                </c:pt>
                <c:pt idx="7392">
                  <c:v>850881.46264889347</c:v>
                </c:pt>
                <c:pt idx="7393">
                  <c:v>850959.85722810682</c:v>
                </c:pt>
                <c:pt idx="7394">
                  <c:v>851038.25180732016</c:v>
                </c:pt>
                <c:pt idx="7395">
                  <c:v>851116.64638653351</c:v>
                </c:pt>
                <c:pt idx="7396">
                  <c:v>851195.04096574686</c:v>
                </c:pt>
                <c:pt idx="7397">
                  <c:v>851273.4355449602</c:v>
                </c:pt>
                <c:pt idx="7398">
                  <c:v>851351.83012417355</c:v>
                </c:pt>
                <c:pt idx="7399">
                  <c:v>851430.22470338689</c:v>
                </c:pt>
                <c:pt idx="7400">
                  <c:v>851508.61928260024</c:v>
                </c:pt>
                <c:pt idx="7401">
                  <c:v>851587.01386181358</c:v>
                </c:pt>
                <c:pt idx="7402">
                  <c:v>851665.40844102693</c:v>
                </c:pt>
                <c:pt idx="7403">
                  <c:v>851743.80302024027</c:v>
                </c:pt>
                <c:pt idx="7404">
                  <c:v>851822.19759945385</c:v>
                </c:pt>
                <c:pt idx="7405">
                  <c:v>851900.5921786672</c:v>
                </c:pt>
                <c:pt idx="7406">
                  <c:v>851978.98675788054</c:v>
                </c:pt>
                <c:pt idx="7407">
                  <c:v>852057.38133709389</c:v>
                </c:pt>
                <c:pt idx="7408">
                  <c:v>852135.77591630723</c:v>
                </c:pt>
                <c:pt idx="7409">
                  <c:v>852214.17049552058</c:v>
                </c:pt>
                <c:pt idx="7410">
                  <c:v>852292.56507473392</c:v>
                </c:pt>
                <c:pt idx="7411">
                  <c:v>852370.95965394727</c:v>
                </c:pt>
                <c:pt idx="7412">
                  <c:v>852449.35423316061</c:v>
                </c:pt>
                <c:pt idx="7413">
                  <c:v>852527.74881237396</c:v>
                </c:pt>
                <c:pt idx="7414">
                  <c:v>852606.14339158731</c:v>
                </c:pt>
                <c:pt idx="7415">
                  <c:v>852684.53797080065</c:v>
                </c:pt>
                <c:pt idx="7416">
                  <c:v>852762.932550014</c:v>
                </c:pt>
                <c:pt idx="7417">
                  <c:v>852841.32712922734</c:v>
                </c:pt>
                <c:pt idx="7418">
                  <c:v>852919.72170844069</c:v>
                </c:pt>
                <c:pt idx="7419">
                  <c:v>852998.11628765403</c:v>
                </c:pt>
                <c:pt idx="7420">
                  <c:v>853076.51086686761</c:v>
                </c:pt>
                <c:pt idx="7421">
                  <c:v>853154.90544608096</c:v>
                </c:pt>
                <c:pt idx="7422">
                  <c:v>853233.3000252943</c:v>
                </c:pt>
                <c:pt idx="7423">
                  <c:v>853311.69460450765</c:v>
                </c:pt>
                <c:pt idx="7424">
                  <c:v>853390.08918372099</c:v>
                </c:pt>
                <c:pt idx="7425">
                  <c:v>853468.48376293434</c:v>
                </c:pt>
                <c:pt idx="7426">
                  <c:v>853546.87834214768</c:v>
                </c:pt>
                <c:pt idx="7427">
                  <c:v>853625.27292136103</c:v>
                </c:pt>
                <c:pt idx="7428">
                  <c:v>853703.66750057437</c:v>
                </c:pt>
                <c:pt idx="7429">
                  <c:v>853782.06207978772</c:v>
                </c:pt>
                <c:pt idx="7430">
                  <c:v>853860.45665900107</c:v>
                </c:pt>
                <c:pt idx="7431">
                  <c:v>853938.85123821441</c:v>
                </c:pt>
                <c:pt idx="7432">
                  <c:v>854017.24581742776</c:v>
                </c:pt>
                <c:pt idx="7433">
                  <c:v>854095.6403966411</c:v>
                </c:pt>
                <c:pt idx="7434">
                  <c:v>854174.03497585445</c:v>
                </c:pt>
                <c:pt idx="7435">
                  <c:v>854252.42955506779</c:v>
                </c:pt>
                <c:pt idx="7436">
                  <c:v>854330.82413428137</c:v>
                </c:pt>
                <c:pt idx="7437">
                  <c:v>854409.21871349472</c:v>
                </c:pt>
                <c:pt idx="7438">
                  <c:v>854487.61329270806</c:v>
                </c:pt>
                <c:pt idx="7439">
                  <c:v>854566.00787192141</c:v>
                </c:pt>
                <c:pt idx="7440">
                  <c:v>854644.40245113475</c:v>
                </c:pt>
                <c:pt idx="7441">
                  <c:v>854722.7970303481</c:v>
                </c:pt>
                <c:pt idx="7442">
                  <c:v>854801.19160956144</c:v>
                </c:pt>
                <c:pt idx="7443">
                  <c:v>854879.58618877479</c:v>
                </c:pt>
                <c:pt idx="7444">
                  <c:v>854957.98076798813</c:v>
                </c:pt>
                <c:pt idx="7445">
                  <c:v>855036.37534720148</c:v>
                </c:pt>
                <c:pt idx="7446">
                  <c:v>855114.76992641483</c:v>
                </c:pt>
                <c:pt idx="7447">
                  <c:v>855193.16450562817</c:v>
                </c:pt>
                <c:pt idx="7448">
                  <c:v>855271.55908484152</c:v>
                </c:pt>
                <c:pt idx="7449">
                  <c:v>855349.95366405486</c:v>
                </c:pt>
                <c:pt idx="7450">
                  <c:v>855428.34824326821</c:v>
                </c:pt>
                <c:pt idx="7451">
                  <c:v>855506.74282248178</c:v>
                </c:pt>
                <c:pt idx="7452">
                  <c:v>855585.13740169513</c:v>
                </c:pt>
                <c:pt idx="7453">
                  <c:v>855663.53198090848</c:v>
                </c:pt>
                <c:pt idx="7454">
                  <c:v>855741.92656012182</c:v>
                </c:pt>
                <c:pt idx="7455">
                  <c:v>855820.32113933517</c:v>
                </c:pt>
                <c:pt idx="7456">
                  <c:v>855898.71571854851</c:v>
                </c:pt>
                <c:pt idx="7457">
                  <c:v>855977.11029776186</c:v>
                </c:pt>
                <c:pt idx="7458">
                  <c:v>856055.5048769752</c:v>
                </c:pt>
                <c:pt idx="7459">
                  <c:v>856133.89945618855</c:v>
                </c:pt>
                <c:pt idx="7460">
                  <c:v>856212.29403540189</c:v>
                </c:pt>
                <c:pt idx="7461">
                  <c:v>856290.68861461524</c:v>
                </c:pt>
                <c:pt idx="7462">
                  <c:v>856369.08319382858</c:v>
                </c:pt>
                <c:pt idx="7463">
                  <c:v>856447.47777304193</c:v>
                </c:pt>
                <c:pt idx="7464">
                  <c:v>856525.87235225528</c:v>
                </c:pt>
                <c:pt idx="7465">
                  <c:v>856604.26693146862</c:v>
                </c:pt>
                <c:pt idx="7466">
                  <c:v>856682.66151068197</c:v>
                </c:pt>
                <c:pt idx="7467">
                  <c:v>856761.05608989554</c:v>
                </c:pt>
                <c:pt idx="7468">
                  <c:v>856839.45066910889</c:v>
                </c:pt>
                <c:pt idx="7469">
                  <c:v>856917.84524832224</c:v>
                </c:pt>
                <c:pt idx="7470">
                  <c:v>856996.23982753558</c:v>
                </c:pt>
                <c:pt idx="7471">
                  <c:v>857074.63440674893</c:v>
                </c:pt>
                <c:pt idx="7472">
                  <c:v>857153.02898596227</c:v>
                </c:pt>
                <c:pt idx="7473">
                  <c:v>857231.42356517562</c:v>
                </c:pt>
                <c:pt idx="7474">
                  <c:v>857309.81814438896</c:v>
                </c:pt>
                <c:pt idx="7475">
                  <c:v>857388.21272360231</c:v>
                </c:pt>
                <c:pt idx="7476">
                  <c:v>857466.60730281565</c:v>
                </c:pt>
                <c:pt idx="7477">
                  <c:v>857545.001882029</c:v>
                </c:pt>
                <c:pt idx="7478">
                  <c:v>857623.39646124234</c:v>
                </c:pt>
                <c:pt idx="7479">
                  <c:v>857701.79104045569</c:v>
                </c:pt>
                <c:pt idx="7480">
                  <c:v>857780.18561966904</c:v>
                </c:pt>
                <c:pt idx="7481">
                  <c:v>857858.58019888238</c:v>
                </c:pt>
                <c:pt idx="7482">
                  <c:v>857936.97477809596</c:v>
                </c:pt>
                <c:pt idx="7483">
                  <c:v>858015.3693573093</c:v>
                </c:pt>
                <c:pt idx="7484">
                  <c:v>858093.76393652265</c:v>
                </c:pt>
                <c:pt idx="7485">
                  <c:v>858172.158515736</c:v>
                </c:pt>
                <c:pt idx="7486">
                  <c:v>858250.55309494934</c:v>
                </c:pt>
                <c:pt idx="7487">
                  <c:v>858328.94767416269</c:v>
                </c:pt>
                <c:pt idx="7488">
                  <c:v>858407.34225337603</c:v>
                </c:pt>
                <c:pt idx="7489">
                  <c:v>858485.73683258938</c:v>
                </c:pt>
                <c:pt idx="7490">
                  <c:v>858564.13141180272</c:v>
                </c:pt>
                <c:pt idx="7491">
                  <c:v>858642.52599101607</c:v>
                </c:pt>
                <c:pt idx="7492">
                  <c:v>858720.92057022941</c:v>
                </c:pt>
                <c:pt idx="7493">
                  <c:v>858799.31514944276</c:v>
                </c:pt>
                <c:pt idx="7494">
                  <c:v>858877.7097286561</c:v>
                </c:pt>
                <c:pt idx="7495">
                  <c:v>858956.10430786945</c:v>
                </c:pt>
                <c:pt idx="7496">
                  <c:v>859034.49888708279</c:v>
                </c:pt>
                <c:pt idx="7497">
                  <c:v>859112.89346629614</c:v>
                </c:pt>
                <c:pt idx="7498">
                  <c:v>859191.28804550972</c:v>
                </c:pt>
                <c:pt idx="7499">
                  <c:v>859269.68262472306</c:v>
                </c:pt>
                <c:pt idx="7500">
                  <c:v>859348.07720393641</c:v>
                </c:pt>
                <c:pt idx="7501">
                  <c:v>859426.47178314975</c:v>
                </c:pt>
                <c:pt idx="7502">
                  <c:v>859504.8663623631</c:v>
                </c:pt>
                <c:pt idx="7503">
                  <c:v>859583.26094157621</c:v>
                </c:pt>
                <c:pt idx="7504">
                  <c:v>859661.65552078979</c:v>
                </c:pt>
                <c:pt idx="7505">
                  <c:v>859740.05010000314</c:v>
                </c:pt>
                <c:pt idx="7506">
                  <c:v>859818.44467921648</c:v>
                </c:pt>
                <c:pt idx="7507">
                  <c:v>859896.83925842983</c:v>
                </c:pt>
                <c:pt idx="7508">
                  <c:v>859975.23383764317</c:v>
                </c:pt>
                <c:pt idx="7509">
                  <c:v>860053.62841685652</c:v>
                </c:pt>
                <c:pt idx="7510">
                  <c:v>860132.02299606986</c:v>
                </c:pt>
                <c:pt idx="7511">
                  <c:v>860210.41757528321</c:v>
                </c:pt>
                <c:pt idx="7512">
                  <c:v>860288.81215449655</c:v>
                </c:pt>
                <c:pt idx="7513">
                  <c:v>860367.20673371013</c:v>
                </c:pt>
                <c:pt idx="7514">
                  <c:v>860445.60131292348</c:v>
                </c:pt>
                <c:pt idx="7515">
                  <c:v>860523.99589213682</c:v>
                </c:pt>
                <c:pt idx="7516">
                  <c:v>860602.39047135017</c:v>
                </c:pt>
                <c:pt idx="7517">
                  <c:v>860680.78505056351</c:v>
                </c:pt>
                <c:pt idx="7518">
                  <c:v>860759.17962977686</c:v>
                </c:pt>
                <c:pt idx="7519">
                  <c:v>860837.57420898997</c:v>
                </c:pt>
                <c:pt idx="7520">
                  <c:v>860915.96878820332</c:v>
                </c:pt>
                <c:pt idx="7521">
                  <c:v>860994.3633674169</c:v>
                </c:pt>
                <c:pt idx="7522">
                  <c:v>861072.75794663024</c:v>
                </c:pt>
                <c:pt idx="7523">
                  <c:v>861151.15252584359</c:v>
                </c:pt>
                <c:pt idx="7524">
                  <c:v>861229.54710505693</c:v>
                </c:pt>
                <c:pt idx="7525">
                  <c:v>861307.94168427028</c:v>
                </c:pt>
                <c:pt idx="7526">
                  <c:v>861386.33626348362</c:v>
                </c:pt>
                <c:pt idx="7527">
                  <c:v>861464.73084269697</c:v>
                </c:pt>
                <c:pt idx="7528">
                  <c:v>861543.12542191031</c:v>
                </c:pt>
                <c:pt idx="7529">
                  <c:v>861621.52000112389</c:v>
                </c:pt>
                <c:pt idx="7530">
                  <c:v>861699.91458033724</c:v>
                </c:pt>
                <c:pt idx="7531">
                  <c:v>861778.30915955058</c:v>
                </c:pt>
                <c:pt idx="7532">
                  <c:v>861856.70373876393</c:v>
                </c:pt>
                <c:pt idx="7533">
                  <c:v>861935.09831797727</c:v>
                </c:pt>
                <c:pt idx="7534">
                  <c:v>862013.49289719039</c:v>
                </c:pt>
                <c:pt idx="7535">
                  <c:v>862091.88747640373</c:v>
                </c:pt>
                <c:pt idx="7536">
                  <c:v>862170.28205561731</c:v>
                </c:pt>
                <c:pt idx="7537">
                  <c:v>862248.67663483066</c:v>
                </c:pt>
                <c:pt idx="7538">
                  <c:v>862327.071214044</c:v>
                </c:pt>
                <c:pt idx="7539">
                  <c:v>862405.46579325735</c:v>
                </c:pt>
                <c:pt idx="7540">
                  <c:v>862483.86037247069</c:v>
                </c:pt>
                <c:pt idx="7541">
                  <c:v>862562.25495168404</c:v>
                </c:pt>
                <c:pt idx="7542">
                  <c:v>862640.64953089738</c:v>
                </c:pt>
                <c:pt idx="7543">
                  <c:v>862719.04411011073</c:v>
                </c:pt>
                <c:pt idx="7544">
                  <c:v>862797.43868932407</c:v>
                </c:pt>
                <c:pt idx="7545">
                  <c:v>862875.83326853765</c:v>
                </c:pt>
                <c:pt idx="7546">
                  <c:v>862954.227847751</c:v>
                </c:pt>
                <c:pt idx="7547">
                  <c:v>863032.62242696434</c:v>
                </c:pt>
                <c:pt idx="7548">
                  <c:v>863111.01700617769</c:v>
                </c:pt>
                <c:pt idx="7549">
                  <c:v>863189.41158539103</c:v>
                </c:pt>
                <c:pt idx="7550">
                  <c:v>863267.80616460415</c:v>
                </c:pt>
                <c:pt idx="7551">
                  <c:v>863346.20074381749</c:v>
                </c:pt>
                <c:pt idx="7552">
                  <c:v>863424.59532303107</c:v>
                </c:pt>
                <c:pt idx="7553">
                  <c:v>863502.98990224442</c:v>
                </c:pt>
                <c:pt idx="7554">
                  <c:v>863581.38448145776</c:v>
                </c:pt>
                <c:pt idx="7555">
                  <c:v>863659.77906067111</c:v>
                </c:pt>
                <c:pt idx="7556">
                  <c:v>863738.17363988445</c:v>
                </c:pt>
                <c:pt idx="7557">
                  <c:v>863816.5682190978</c:v>
                </c:pt>
                <c:pt idx="7558">
                  <c:v>863894.96279831114</c:v>
                </c:pt>
                <c:pt idx="7559">
                  <c:v>863973.35737752449</c:v>
                </c:pt>
                <c:pt idx="7560">
                  <c:v>864051.75195673783</c:v>
                </c:pt>
                <c:pt idx="7561">
                  <c:v>864130.14653595118</c:v>
                </c:pt>
                <c:pt idx="7562">
                  <c:v>864208.54111516476</c:v>
                </c:pt>
                <c:pt idx="7563">
                  <c:v>864286.9356943781</c:v>
                </c:pt>
                <c:pt idx="7564">
                  <c:v>864365.33027359145</c:v>
                </c:pt>
                <c:pt idx="7565">
                  <c:v>864443.72485280479</c:v>
                </c:pt>
                <c:pt idx="7566">
                  <c:v>864522.11943201791</c:v>
                </c:pt>
                <c:pt idx="7567">
                  <c:v>864600.51401123148</c:v>
                </c:pt>
                <c:pt idx="7568">
                  <c:v>864678.90859044483</c:v>
                </c:pt>
                <c:pt idx="7569">
                  <c:v>864757.30316965817</c:v>
                </c:pt>
                <c:pt idx="7570">
                  <c:v>864835.69774887152</c:v>
                </c:pt>
                <c:pt idx="7571">
                  <c:v>864914.09232808487</c:v>
                </c:pt>
                <c:pt idx="7572">
                  <c:v>864992.48690729821</c:v>
                </c:pt>
                <c:pt idx="7573">
                  <c:v>865070.88148651156</c:v>
                </c:pt>
                <c:pt idx="7574">
                  <c:v>865149.2760657249</c:v>
                </c:pt>
                <c:pt idx="7575">
                  <c:v>865227.67064493825</c:v>
                </c:pt>
                <c:pt idx="7576">
                  <c:v>865306.06522415159</c:v>
                </c:pt>
                <c:pt idx="7577">
                  <c:v>865384.45980336494</c:v>
                </c:pt>
                <c:pt idx="7578">
                  <c:v>865462.85438257828</c:v>
                </c:pt>
                <c:pt idx="7579">
                  <c:v>865541.24896179186</c:v>
                </c:pt>
                <c:pt idx="7580">
                  <c:v>865619.64354100521</c:v>
                </c:pt>
                <c:pt idx="7581">
                  <c:v>865698.03812021855</c:v>
                </c:pt>
                <c:pt idx="7582">
                  <c:v>865776.43269943167</c:v>
                </c:pt>
                <c:pt idx="7583">
                  <c:v>865854.82727864524</c:v>
                </c:pt>
                <c:pt idx="7584">
                  <c:v>865933.22185785859</c:v>
                </c:pt>
                <c:pt idx="7585">
                  <c:v>866011.61643707193</c:v>
                </c:pt>
                <c:pt idx="7586">
                  <c:v>866090.01101628528</c:v>
                </c:pt>
                <c:pt idx="7587">
                  <c:v>866168.40559549863</c:v>
                </c:pt>
                <c:pt idx="7588">
                  <c:v>866246.80017471197</c:v>
                </c:pt>
                <c:pt idx="7589">
                  <c:v>866325.19475392532</c:v>
                </c:pt>
                <c:pt idx="7590">
                  <c:v>866403.58933313866</c:v>
                </c:pt>
                <c:pt idx="7591">
                  <c:v>866481.98391235201</c:v>
                </c:pt>
                <c:pt idx="7592">
                  <c:v>866560.37849156535</c:v>
                </c:pt>
                <c:pt idx="7593">
                  <c:v>866638.7730707787</c:v>
                </c:pt>
                <c:pt idx="7594">
                  <c:v>866717.16764999204</c:v>
                </c:pt>
                <c:pt idx="7595">
                  <c:v>866795.56222920539</c:v>
                </c:pt>
                <c:pt idx="7596">
                  <c:v>866873.95680841897</c:v>
                </c:pt>
                <c:pt idx="7597">
                  <c:v>866952.35138763231</c:v>
                </c:pt>
                <c:pt idx="7598">
                  <c:v>867030.74596684566</c:v>
                </c:pt>
                <c:pt idx="7599">
                  <c:v>867109.140546059</c:v>
                </c:pt>
                <c:pt idx="7600">
                  <c:v>867187.53512527235</c:v>
                </c:pt>
                <c:pt idx="7601">
                  <c:v>867265.92970448569</c:v>
                </c:pt>
                <c:pt idx="7602">
                  <c:v>867344.32428369904</c:v>
                </c:pt>
                <c:pt idx="7603">
                  <c:v>867422.71886291238</c:v>
                </c:pt>
                <c:pt idx="7604">
                  <c:v>867501.11344212573</c:v>
                </c:pt>
                <c:pt idx="7605">
                  <c:v>867579.50802133908</c:v>
                </c:pt>
                <c:pt idx="7606">
                  <c:v>867657.90260055242</c:v>
                </c:pt>
                <c:pt idx="7607">
                  <c:v>867736.29717976577</c:v>
                </c:pt>
                <c:pt idx="7608">
                  <c:v>867814.69175897911</c:v>
                </c:pt>
                <c:pt idx="7609">
                  <c:v>867893.08633819246</c:v>
                </c:pt>
                <c:pt idx="7610">
                  <c:v>867971.4809174058</c:v>
                </c:pt>
                <c:pt idx="7611">
                  <c:v>868049.87549661915</c:v>
                </c:pt>
                <c:pt idx="7612">
                  <c:v>868128.27007583249</c:v>
                </c:pt>
                <c:pt idx="7613">
                  <c:v>868206.66465504607</c:v>
                </c:pt>
                <c:pt idx="7614">
                  <c:v>868285.05923425942</c:v>
                </c:pt>
                <c:pt idx="7615">
                  <c:v>868363.45381347276</c:v>
                </c:pt>
                <c:pt idx="7616">
                  <c:v>868441.84839268611</c:v>
                </c:pt>
                <c:pt idx="7617">
                  <c:v>868520.24297189945</c:v>
                </c:pt>
                <c:pt idx="7618">
                  <c:v>868598.6375511128</c:v>
                </c:pt>
                <c:pt idx="7619">
                  <c:v>868677.03213032614</c:v>
                </c:pt>
                <c:pt idx="7620">
                  <c:v>868755.42670953949</c:v>
                </c:pt>
                <c:pt idx="7621">
                  <c:v>868833.82128875284</c:v>
                </c:pt>
                <c:pt idx="7622">
                  <c:v>868912.21586796618</c:v>
                </c:pt>
                <c:pt idx="7623">
                  <c:v>868990.61044717953</c:v>
                </c:pt>
                <c:pt idx="7624">
                  <c:v>869069.00502639287</c:v>
                </c:pt>
                <c:pt idx="7625">
                  <c:v>869147.39960560622</c:v>
                </c:pt>
                <c:pt idx="7626">
                  <c:v>869225.79418481956</c:v>
                </c:pt>
                <c:pt idx="7627">
                  <c:v>869304.18876403291</c:v>
                </c:pt>
                <c:pt idx="7628">
                  <c:v>869382.58334324625</c:v>
                </c:pt>
                <c:pt idx="7629">
                  <c:v>869460.97792245983</c:v>
                </c:pt>
                <c:pt idx="7630">
                  <c:v>869539.37250167318</c:v>
                </c:pt>
                <c:pt idx="7631">
                  <c:v>869617.76708088652</c:v>
                </c:pt>
                <c:pt idx="7632">
                  <c:v>869696.16166009987</c:v>
                </c:pt>
                <c:pt idx="7633">
                  <c:v>869774.55623931321</c:v>
                </c:pt>
                <c:pt idx="7634">
                  <c:v>869852.95081852656</c:v>
                </c:pt>
                <c:pt idx="7635">
                  <c:v>869931.3453977399</c:v>
                </c:pt>
                <c:pt idx="7636">
                  <c:v>870009.73997695325</c:v>
                </c:pt>
                <c:pt idx="7637">
                  <c:v>870088.13455616659</c:v>
                </c:pt>
                <c:pt idx="7638">
                  <c:v>870166.52913537994</c:v>
                </c:pt>
                <c:pt idx="7639">
                  <c:v>870244.92371459329</c:v>
                </c:pt>
                <c:pt idx="7640">
                  <c:v>870323.31829380663</c:v>
                </c:pt>
                <c:pt idx="7641">
                  <c:v>870401.71287301998</c:v>
                </c:pt>
                <c:pt idx="7642">
                  <c:v>870480.10745223332</c:v>
                </c:pt>
                <c:pt idx="7643">
                  <c:v>870558.50203144667</c:v>
                </c:pt>
                <c:pt idx="7644">
                  <c:v>870636.89661066025</c:v>
                </c:pt>
                <c:pt idx="7645">
                  <c:v>870715.29118987359</c:v>
                </c:pt>
                <c:pt idx="7646">
                  <c:v>870793.68576908694</c:v>
                </c:pt>
                <c:pt idx="7647">
                  <c:v>870872.08034830028</c:v>
                </c:pt>
                <c:pt idx="7648">
                  <c:v>870950.47492751363</c:v>
                </c:pt>
                <c:pt idx="7649">
                  <c:v>871028.86950672697</c:v>
                </c:pt>
                <c:pt idx="7650">
                  <c:v>871107.26408594032</c:v>
                </c:pt>
                <c:pt idx="7651">
                  <c:v>871185.65866515366</c:v>
                </c:pt>
                <c:pt idx="7652">
                  <c:v>871264.05324436701</c:v>
                </c:pt>
                <c:pt idx="7653">
                  <c:v>871342.44782358035</c:v>
                </c:pt>
                <c:pt idx="7654">
                  <c:v>871420.8424027937</c:v>
                </c:pt>
                <c:pt idx="7655">
                  <c:v>871499.23698200705</c:v>
                </c:pt>
                <c:pt idx="7656">
                  <c:v>871577.63156122039</c:v>
                </c:pt>
                <c:pt idx="7657">
                  <c:v>871656.02614043374</c:v>
                </c:pt>
                <c:pt idx="7658">
                  <c:v>871734.42071964708</c:v>
                </c:pt>
                <c:pt idx="7659">
                  <c:v>871812.81529886043</c:v>
                </c:pt>
                <c:pt idx="7660">
                  <c:v>871891.20987807401</c:v>
                </c:pt>
                <c:pt idx="7661">
                  <c:v>871969.60445728712</c:v>
                </c:pt>
                <c:pt idx="7662">
                  <c:v>872047.9990365007</c:v>
                </c:pt>
                <c:pt idx="7663">
                  <c:v>872126.39361571404</c:v>
                </c:pt>
                <c:pt idx="7664">
                  <c:v>872204.78819492739</c:v>
                </c:pt>
                <c:pt idx="7665">
                  <c:v>872283.18277414073</c:v>
                </c:pt>
                <c:pt idx="7666">
                  <c:v>872361.57735335408</c:v>
                </c:pt>
                <c:pt idx="7667">
                  <c:v>872439.97193256742</c:v>
                </c:pt>
                <c:pt idx="7668">
                  <c:v>872518.36651178077</c:v>
                </c:pt>
                <c:pt idx="7669">
                  <c:v>872596.76109099411</c:v>
                </c:pt>
                <c:pt idx="7670">
                  <c:v>872675.15567020746</c:v>
                </c:pt>
                <c:pt idx="7671">
                  <c:v>872753.5502494208</c:v>
                </c:pt>
                <c:pt idx="7672">
                  <c:v>872831.94482863415</c:v>
                </c:pt>
                <c:pt idx="7673">
                  <c:v>872910.3394078475</c:v>
                </c:pt>
                <c:pt idx="7674">
                  <c:v>872988.73398706084</c:v>
                </c:pt>
                <c:pt idx="7675">
                  <c:v>873067.12856627442</c:v>
                </c:pt>
                <c:pt idx="7676">
                  <c:v>873145.52314548776</c:v>
                </c:pt>
                <c:pt idx="7677">
                  <c:v>873223.91772470088</c:v>
                </c:pt>
                <c:pt idx="7678">
                  <c:v>873302.31230391422</c:v>
                </c:pt>
                <c:pt idx="7679">
                  <c:v>873380.7068831278</c:v>
                </c:pt>
                <c:pt idx="7680">
                  <c:v>873459.10146234115</c:v>
                </c:pt>
                <c:pt idx="7681">
                  <c:v>873537.49604155449</c:v>
                </c:pt>
                <c:pt idx="7682">
                  <c:v>873615.89062076784</c:v>
                </c:pt>
                <c:pt idx="7683">
                  <c:v>873694.28519998118</c:v>
                </c:pt>
                <c:pt idx="7684">
                  <c:v>873772.67977919453</c:v>
                </c:pt>
                <c:pt idx="7685">
                  <c:v>873851.07435840787</c:v>
                </c:pt>
                <c:pt idx="7686">
                  <c:v>873929.46893762122</c:v>
                </c:pt>
                <c:pt idx="7687">
                  <c:v>874007.86351683456</c:v>
                </c:pt>
                <c:pt idx="7688">
                  <c:v>874086.25809604791</c:v>
                </c:pt>
                <c:pt idx="7689">
                  <c:v>874164.65267526126</c:v>
                </c:pt>
                <c:pt idx="7690">
                  <c:v>874243.0472544746</c:v>
                </c:pt>
                <c:pt idx="7691">
                  <c:v>874321.44183368818</c:v>
                </c:pt>
                <c:pt idx="7692">
                  <c:v>874399.83641290152</c:v>
                </c:pt>
                <c:pt idx="7693">
                  <c:v>874478.23099211464</c:v>
                </c:pt>
                <c:pt idx="7694">
                  <c:v>874556.62557132798</c:v>
                </c:pt>
                <c:pt idx="7695">
                  <c:v>874635.02015054133</c:v>
                </c:pt>
                <c:pt idx="7696">
                  <c:v>874713.41472975491</c:v>
                </c:pt>
                <c:pt idx="7697">
                  <c:v>874791.80930896825</c:v>
                </c:pt>
                <c:pt idx="7698">
                  <c:v>874870.2038881816</c:v>
                </c:pt>
                <c:pt idx="7699">
                  <c:v>874948.59846739494</c:v>
                </c:pt>
                <c:pt idx="7700">
                  <c:v>875026.99304660829</c:v>
                </c:pt>
                <c:pt idx="7701">
                  <c:v>875105.38762582163</c:v>
                </c:pt>
                <c:pt idx="7702">
                  <c:v>875183.78220503498</c:v>
                </c:pt>
                <c:pt idx="7703">
                  <c:v>875262.17678424832</c:v>
                </c:pt>
                <c:pt idx="7704">
                  <c:v>875340.57136346167</c:v>
                </c:pt>
                <c:pt idx="7705">
                  <c:v>875418.96594267501</c:v>
                </c:pt>
                <c:pt idx="7706">
                  <c:v>875497.36052188859</c:v>
                </c:pt>
                <c:pt idx="7707">
                  <c:v>875575.75510110194</c:v>
                </c:pt>
                <c:pt idx="7708">
                  <c:v>875654.14968031528</c:v>
                </c:pt>
                <c:pt idx="7709">
                  <c:v>875732.5442595284</c:v>
                </c:pt>
                <c:pt idx="7710">
                  <c:v>875810.93883874174</c:v>
                </c:pt>
                <c:pt idx="7711">
                  <c:v>875889.33341795509</c:v>
                </c:pt>
                <c:pt idx="7712">
                  <c:v>875967.72799716843</c:v>
                </c:pt>
                <c:pt idx="7713">
                  <c:v>876046.12257638178</c:v>
                </c:pt>
                <c:pt idx="7714">
                  <c:v>876124.51715559536</c:v>
                </c:pt>
                <c:pt idx="7715">
                  <c:v>876202.9117348087</c:v>
                </c:pt>
                <c:pt idx="7716">
                  <c:v>876281.30631402205</c:v>
                </c:pt>
                <c:pt idx="7717">
                  <c:v>876359.70089323539</c:v>
                </c:pt>
                <c:pt idx="7718">
                  <c:v>876438.09547244874</c:v>
                </c:pt>
                <c:pt idx="7719">
                  <c:v>876516.49005166208</c:v>
                </c:pt>
                <c:pt idx="7720">
                  <c:v>876594.88463087543</c:v>
                </c:pt>
                <c:pt idx="7721">
                  <c:v>876673.27921008877</c:v>
                </c:pt>
                <c:pt idx="7722">
                  <c:v>876751.67378930235</c:v>
                </c:pt>
                <c:pt idx="7723">
                  <c:v>876830.0683685157</c:v>
                </c:pt>
                <c:pt idx="7724">
                  <c:v>876908.46294772904</c:v>
                </c:pt>
                <c:pt idx="7725">
                  <c:v>876986.85752694216</c:v>
                </c:pt>
                <c:pt idx="7726">
                  <c:v>877065.2521061555</c:v>
                </c:pt>
                <c:pt idx="7727">
                  <c:v>877143.64668536885</c:v>
                </c:pt>
                <c:pt idx="7728">
                  <c:v>877222.04126458219</c:v>
                </c:pt>
                <c:pt idx="7729">
                  <c:v>877300.43584379577</c:v>
                </c:pt>
                <c:pt idx="7730">
                  <c:v>877378.83042300912</c:v>
                </c:pt>
                <c:pt idx="7731">
                  <c:v>877457.22500222246</c:v>
                </c:pt>
                <c:pt idx="7732">
                  <c:v>877535.61958143581</c:v>
                </c:pt>
                <c:pt idx="7733">
                  <c:v>877614.01416064915</c:v>
                </c:pt>
                <c:pt idx="7734">
                  <c:v>877692.4087398625</c:v>
                </c:pt>
                <c:pt idx="7735">
                  <c:v>877770.80331907584</c:v>
                </c:pt>
                <c:pt idx="7736">
                  <c:v>877849.19789828919</c:v>
                </c:pt>
                <c:pt idx="7737">
                  <c:v>877927.59247750277</c:v>
                </c:pt>
                <c:pt idx="7738">
                  <c:v>878005.98705671611</c:v>
                </c:pt>
                <c:pt idx="7739">
                  <c:v>878084.38163592946</c:v>
                </c:pt>
                <c:pt idx="7740">
                  <c:v>878162.7762151428</c:v>
                </c:pt>
                <c:pt idx="7741">
                  <c:v>878241.17079435592</c:v>
                </c:pt>
                <c:pt idx="7742">
                  <c:v>878319.56537356926</c:v>
                </c:pt>
                <c:pt idx="7743">
                  <c:v>878397.95995278261</c:v>
                </c:pt>
                <c:pt idx="7744">
                  <c:v>878476.35453199595</c:v>
                </c:pt>
                <c:pt idx="7745">
                  <c:v>878554.74911120953</c:v>
                </c:pt>
                <c:pt idx="7746">
                  <c:v>878633.14369042288</c:v>
                </c:pt>
                <c:pt idx="7747">
                  <c:v>878711.53826963622</c:v>
                </c:pt>
                <c:pt idx="7748">
                  <c:v>878789.93284884957</c:v>
                </c:pt>
                <c:pt idx="7749">
                  <c:v>878868.32742806291</c:v>
                </c:pt>
                <c:pt idx="7750">
                  <c:v>878946.72200727626</c:v>
                </c:pt>
                <c:pt idx="7751">
                  <c:v>879025.1165864896</c:v>
                </c:pt>
                <c:pt idx="7752">
                  <c:v>879103.51116570295</c:v>
                </c:pt>
                <c:pt idx="7753">
                  <c:v>879181.90574491629</c:v>
                </c:pt>
                <c:pt idx="7754">
                  <c:v>879260.30032412987</c:v>
                </c:pt>
                <c:pt idx="7755">
                  <c:v>879338.69490334322</c:v>
                </c:pt>
                <c:pt idx="7756">
                  <c:v>879417.08948255633</c:v>
                </c:pt>
                <c:pt idx="7757">
                  <c:v>879495.48406176968</c:v>
                </c:pt>
                <c:pt idx="7758">
                  <c:v>879573.87864098302</c:v>
                </c:pt>
                <c:pt idx="7759">
                  <c:v>879652.27322019637</c:v>
                </c:pt>
                <c:pt idx="7760">
                  <c:v>879730.66779940994</c:v>
                </c:pt>
                <c:pt idx="7761">
                  <c:v>879809.06237862329</c:v>
                </c:pt>
                <c:pt idx="7762">
                  <c:v>879887.45695783664</c:v>
                </c:pt>
                <c:pt idx="7763">
                  <c:v>879965.85153704998</c:v>
                </c:pt>
                <c:pt idx="7764">
                  <c:v>880044.24611626333</c:v>
                </c:pt>
                <c:pt idx="7765">
                  <c:v>880122.64069547667</c:v>
                </c:pt>
                <c:pt idx="7766">
                  <c:v>880201.03527469002</c:v>
                </c:pt>
                <c:pt idx="7767">
                  <c:v>880279.42985390336</c:v>
                </c:pt>
                <c:pt idx="7768">
                  <c:v>880357.82443311671</c:v>
                </c:pt>
                <c:pt idx="7769">
                  <c:v>880436.21901233005</c:v>
                </c:pt>
                <c:pt idx="7770">
                  <c:v>880514.6135915434</c:v>
                </c:pt>
                <c:pt idx="7771">
                  <c:v>880593.00817075698</c:v>
                </c:pt>
                <c:pt idx="7772">
                  <c:v>880671.40274997009</c:v>
                </c:pt>
                <c:pt idx="7773">
                  <c:v>880749.79732918344</c:v>
                </c:pt>
                <c:pt idx="7774">
                  <c:v>880828.19190839678</c:v>
                </c:pt>
                <c:pt idx="7775">
                  <c:v>880906.58648761013</c:v>
                </c:pt>
                <c:pt idx="7776">
                  <c:v>880984.9810668237</c:v>
                </c:pt>
                <c:pt idx="7777">
                  <c:v>881063.37564603705</c:v>
                </c:pt>
                <c:pt idx="7778">
                  <c:v>881141.7702252504</c:v>
                </c:pt>
                <c:pt idx="7779">
                  <c:v>881220.16480446374</c:v>
                </c:pt>
                <c:pt idx="7780">
                  <c:v>881298.55938367709</c:v>
                </c:pt>
                <c:pt idx="7781">
                  <c:v>881376.95396289043</c:v>
                </c:pt>
                <c:pt idx="7782">
                  <c:v>881455.34854210378</c:v>
                </c:pt>
                <c:pt idx="7783">
                  <c:v>881533.74312131712</c:v>
                </c:pt>
                <c:pt idx="7784">
                  <c:v>881612.13770053047</c:v>
                </c:pt>
                <c:pt idx="7785">
                  <c:v>881690.53227974381</c:v>
                </c:pt>
                <c:pt idx="7786">
                  <c:v>881768.92685895716</c:v>
                </c:pt>
                <c:pt idx="7787">
                  <c:v>881847.3214381705</c:v>
                </c:pt>
                <c:pt idx="7788">
                  <c:v>881925.71601738385</c:v>
                </c:pt>
                <c:pt idx="7789">
                  <c:v>882004.11059659719</c:v>
                </c:pt>
                <c:pt idx="7790">
                  <c:v>882082.50517581054</c:v>
                </c:pt>
                <c:pt idx="7791">
                  <c:v>882160.89975502412</c:v>
                </c:pt>
                <c:pt idx="7792">
                  <c:v>882239.29433423746</c:v>
                </c:pt>
                <c:pt idx="7793">
                  <c:v>882317.68891345081</c:v>
                </c:pt>
                <c:pt idx="7794">
                  <c:v>882396.08349266415</c:v>
                </c:pt>
                <c:pt idx="7795">
                  <c:v>882474.4780718775</c:v>
                </c:pt>
                <c:pt idx="7796">
                  <c:v>882552.87265109085</c:v>
                </c:pt>
                <c:pt idx="7797">
                  <c:v>882631.26723030419</c:v>
                </c:pt>
                <c:pt idx="7798">
                  <c:v>882709.66180951754</c:v>
                </c:pt>
                <c:pt idx="7799">
                  <c:v>882788.05638873088</c:v>
                </c:pt>
                <c:pt idx="7800">
                  <c:v>882866.45096794423</c:v>
                </c:pt>
                <c:pt idx="7801">
                  <c:v>882944.84554715757</c:v>
                </c:pt>
                <c:pt idx="7802">
                  <c:v>883023.24012637092</c:v>
                </c:pt>
                <c:pt idx="7803">
                  <c:v>883101.63470558426</c:v>
                </c:pt>
                <c:pt idx="7804">
                  <c:v>883180.02928479761</c:v>
                </c:pt>
                <c:pt idx="7805">
                  <c:v>883258.42386401095</c:v>
                </c:pt>
                <c:pt idx="7806">
                  <c:v>883336.8184432243</c:v>
                </c:pt>
                <c:pt idx="7807">
                  <c:v>883415.21302243788</c:v>
                </c:pt>
                <c:pt idx="7808">
                  <c:v>883493.60760165122</c:v>
                </c:pt>
                <c:pt idx="7809">
                  <c:v>883572.00218086457</c:v>
                </c:pt>
                <c:pt idx="7810">
                  <c:v>883650.39676007791</c:v>
                </c:pt>
                <c:pt idx="7811">
                  <c:v>883728.79133929126</c:v>
                </c:pt>
                <c:pt idx="7812">
                  <c:v>883807.18591850461</c:v>
                </c:pt>
                <c:pt idx="7813">
                  <c:v>883885.58049771795</c:v>
                </c:pt>
                <c:pt idx="7814">
                  <c:v>883963.9750769313</c:v>
                </c:pt>
                <c:pt idx="7815">
                  <c:v>884042.36965614464</c:v>
                </c:pt>
                <c:pt idx="7816">
                  <c:v>884120.76423535799</c:v>
                </c:pt>
                <c:pt idx="7817">
                  <c:v>884199.15881457133</c:v>
                </c:pt>
                <c:pt idx="7818">
                  <c:v>884277.55339378468</c:v>
                </c:pt>
                <c:pt idx="7819">
                  <c:v>884355.94797299802</c:v>
                </c:pt>
                <c:pt idx="7820">
                  <c:v>884434.34255221137</c:v>
                </c:pt>
                <c:pt idx="7821">
                  <c:v>884512.73713142471</c:v>
                </c:pt>
                <c:pt idx="7822">
                  <c:v>884591.13171063829</c:v>
                </c:pt>
                <c:pt idx="7823">
                  <c:v>884669.52628985164</c:v>
                </c:pt>
                <c:pt idx="7824">
                  <c:v>884747.92086906498</c:v>
                </c:pt>
                <c:pt idx="7825">
                  <c:v>884826.31544827833</c:v>
                </c:pt>
                <c:pt idx="7826">
                  <c:v>884904.71002749167</c:v>
                </c:pt>
                <c:pt idx="7827">
                  <c:v>884983.10460670502</c:v>
                </c:pt>
                <c:pt idx="7828">
                  <c:v>885061.49918591836</c:v>
                </c:pt>
                <c:pt idx="7829">
                  <c:v>885139.89376513171</c:v>
                </c:pt>
                <c:pt idx="7830">
                  <c:v>885218.28834434506</c:v>
                </c:pt>
                <c:pt idx="7831">
                  <c:v>885296.6829235584</c:v>
                </c:pt>
                <c:pt idx="7832">
                  <c:v>885375.07750277175</c:v>
                </c:pt>
                <c:pt idx="7833">
                  <c:v>885453.47208198509</c:v>
                </c:pt>
                <c:pt idx="7834">
                  <c:v>885531.86666119844</c:v>
                </c:pt>
                <c:pt idx="7835">
                  <c:v>885610.26124041178</c:v>
                </c:pt>
                <c:pt idx="7836">
                  <c:v>885688.65581962513</c:v>
                </c:pt>
                <c:pt idx="7837">
                  <c:v>885767.05039883847</c:v>
                </c:pt>
                <c:pt idx="7838">
                  <c:v>885845.44497805205</c:v>
                </c:pt>
                <c:pt idx="7839">
                  <c:v>885923.8395572654</c:v>
                </c:pt>
                <c:pt idx="7840">
                  <c:v>886002.23413647874</c:v>
                </c:pt>
                <c:pt idx="7841">
                  <c:v>886080.62871569209</c:v>
                </c:pt>
                <c:pt idx="7842">
                  <c:v>886159.02329490543</c:v>
                </c:pt>
                <c:pt idx="7843">
                  <c:v>886237.41787411878</c:v>
                </c:pt>
                <c:pt idx="7844">
                  <c:v>886315.81245333212</c:v>
                </c:pt>
                <c:pt idx="7845">
                  <c:v>886394.20703254547</c:v>
                </c:pt>
                <c:pt idx="7846">
                  <c:v>886472.60161175882</c:v>
                </c:pt>
                <c:pt idx="7847">
                  <c:v>886550.99619097216</c:v>
                </c:pt>
                <c:pt idx="7848">
                  <c:v>886629.39077018551</c:v>
                </c:pt>
                <c:pt idx="7849">
                  <c:v>886707.78534939885</c:v>
                </c:pt>
                <c:pt idx="7850">
                  <c:v>886786.1799286122</c:v>
                </c:pt>
                <c:pt idx="7851">
                  <c:v>886864.57450782554</c:v>
                </c:pt>
                <c:pt idx="7852">
                  <c:v>886942.96908703889</c:v>
                </c:pt>
                <c:pt idx="7853">
                  <c:v>887021.36366625223</c:v>
                </c:pt>
                <c:pt idx="7854">
                  <c:v>887099.75824546581</c:v>
                </c:pt>
                <c:pt idx="7855">
                  <c:v>887178.15282467916</c:v>
                </c:pt>
                <c:pt idx="7856">
                  <c:v>887256.5474038925</c:v>
                </c:pt>
                <c:pt idx="7857">
                  <c:v>887334.94198310585</c:v>
                </c:pt>
                <c:pt idx="7858">
                  <c:v>887413.33656231919</c:v>
                </c:pt>
                <c:pt idx="7859">
                  <c:v>887491.73114153254</c:v>
                </c:pt>
                <c:pt idx="7860">
                  <c:v>887570.12572074588</c:v>
                </c:pt>
                <c:pt idx="7861">
                  <c:v>887648.52029995923</c:v>
                </c:pt>
                <c:pt idx="7862">
                  <c:v>887726.91487917257</c:v>
                </c:pt>
                <c:pt idx="7863">
                  <c:v>887805.30945838592</c:v>
                </c:pt>
                <c:pt idx="7864">
                  <c:v>887883.70403759927</c:v>
                </c:pt>
                <c:pt idx="7865">
                  <c:v>887962.09861681261</c:v>
                </c:pt>
                <c:pt idx="7866">
                  <c:v>888040.49319602596</c:v>
                </c:pt>
                <c:pt idx="7867">
                  <c:v>888118.8877752393</c:v>
                </c:pt>
                <c:pt idx="7868">
                  <c:v>888197.28235445265</c:v>
                </c:pt>
                <c:pt idx="7869">
                  <c:v>888275.67693366599</c:v>
                </c:pt>
                <c:pt idx="7870">
                  <c:v>888354.07151287934</c:v>
                </c:pt>
                <c:pt idx="7871">
                  <c:v>888432.46609209292</c:v>
                </c:pt>
                <c:pt idx="7872">
                  <c:v>888510.86067130626</c:v>
                </c:pt>
                <c:pt idx="7873">
                  <c:v>888589.25525051961</c:v>
                </c:pt>
                <c:pt idx="7874">
                  <c:v>888667.64982973295</c:v>
                </c:pt>
                <c:pt idx="7875">
                  <c:v>888746.0444089463</c:v>
                </c:pt>
                <c:pt idx="7876">
                  <c:v>888824.43898815964</c:v>
                </c:pt>
                <c:pt idx="7877">
                  <c:v>888902.83356737299</c:v>
                </c:pt>
                <c:pt idx="7878">
                  <c:v>888981.22814658633</c:v>
                </c:pt>
                <c:pt idx="7879">
                  <c:v>889059.62272579968</c:v>
                </c:pt>
                <c:pt idx="7880">
                  <c:v>889138.01730501303</c:v>
                </c:pt>
                <c:pt idx="7881">
                  <c:v>889216.41188422637</c:v>
                </c:pt>
                <c:pt idx="7882">
                  <c:v>889294.80646343972</c:v>
                </c:pt>
                <c:pt idx="7883">
                  <c:v>889373.20104265306</c:v>
                </c:pt>
                <c:pt idx="7884">
                  <c:v>889451.59562186641</c:v>
                </c:pt>
                <c:pt idx="7885">
                  <c:v>889529.99020107975</c:v>
                </c:pt>
                <c:pt idx="7886">
                  <c:v>889608.3847802931</c:v>
                </c:pt>
                <c:pt idx="7887">
                  <c:v>889686.77935950644</c:v>
                </c:pt>
                <c:pt idx="7888">
                  <c:v>889765.17393871979</c:v>
                </c:pt>
                <c:pt idx="7889">
                  <c:v>889843.56851793337</c:v>
                </c:pt>
                <c:pt idx="7890">
                  <c:v>889921.96309714671</c:v>
                </c:pt>
                <c:pt idx="7891">
                  <c:v>890000.35767636006</c:v>
                </c:pt>
                <c:pt idx="7892">
                  <c:v>890078.7522555734</c:v>
                </c:pt>
                <c:pt idx="7893">
                  <c:v>890157.14683478675</c:v>
                </c:pt>
                <c:pt idx="7894">
                  <c:v>890235.54141400009</c:v>
                </c:pt>
                <c:pt idx="7895">
                  <c:v>890313.93599321344</c:v>
                </c:pt>
                <c:pt idx="7896">
                  <c:v>890392.33057242678</c:v>
                </c:pt>
                <c:pt idx="7897">
                  <c:v>890470.72515164013</c:v>
                </c:pt>
                <c:pt idx="7898">
                  <c:v>890549.11973085348</c:v>
                </c:pt>
                <c:pt idx="7899">
                  <c:v>890627.51431006682</c:v>
                </c:pt>
                <c:pt idx="7900">
                  <c:v>890705.90888928017</c:v>
                </c:pt>
                <c:pt idx="7901">
                  <c:v>890784.30346849351</c:v>
                </c:pt>
                <c:pt idx="7902">
                  <c:v>890862.69804770686</c:v>
                </c:pt>
                <c:pt idx="7903">
                  <c:v>890941.0926269202</c:v>
                </c:pt>
                <c:pt idx="7904">
                  <c:v>891019.48720613355</c:v>
                </c:pt>
                <c:pt idx="7905">
                  <c:v>891097.88178534689</c:v>
                </c:pt>
                <c:pt idx="7906">
                  <c:v>891176.27636456047</c:v>
                </c:pt>
                <c:pt idx="7907">
                  <c:v>891254.67094377382</c:v>
                </c:pt>
                <c:pt idx="7908">
                  <c:v>891333.06552298716</c:v>
                </c:pt>
                <c:pt idx="7909">
                  <c:v>891411.46010220051</c:v>
                </c:pt>
                <c:pt idx="7910">
                  <c:v>891489.85468141385</c:v>
                </c:pt>
                <c:pt idx="7911">
                  <c:v>891568.2492606272</c:v>
                </c:pt>
                <c:pt idx="7912">
                  <c:v>891646.64383984054</c:v>
                </c:pt>
                <c:pt idx="7913">
                  <c:v>891725.03841905389</c:v>
                </c:pt>
                <c:pt idx="7914">
                  <c:v>891803.43299826724</c:v>
                </c:pt>
                <c:pt idx="7915">
                  <c:v>891881.82757748058</c:v>
                </c:pt>
                <c:pt idx="7916">
                  <c:v>891960.22215669393</c:v>
                </c:pt>
                <c:pt idx="7917">
                  <c:v>892038.61673590727</c:v>
                </c:pt>
                <c:pt idx="7918">
                  <c:v>892117.01131512062</c:v>
                </c:pt>
                <c:pt idx="7919">
                  <c:v>892195.40589433396</c:v>
                </c:pt>
                <c:pt idx="7920">
                  <c:v>892273.80047354731</c:v>
                </c:pt>
                <c:pt idx="7921">
                  <c:v>892352.19505276065</c:v>
                </c:pt>
                <c:pt idx="7922">
                  <c:v>892430.589631974</c:v>
                </c:pt>
                <c:pt idx="7923">
                  <c:v>892508.98421118758</c:v>
                </c:pt>
                <c:pt idx="7924">
                  <c:v>892587.37879040092</c:v>
                </c:pt>
                <c:pt idx="7925">
                  <c:v>892665.77336961427</c:v>
                </c:pt>
                <c:pt idx="7926">
                  <c:v>892744.16794882761</c:v>
                </c:pt>
                <c:pt idx="7927">
                  <c:v>892822.56252804096</c:v>
                </c:pt>
                <c:pt idx="7928">
                  <c:v>892900.9571072543</c:v>
                </c:pt>
                <c:pt idx="7929">
                  <c:v>892979.35168646765</c:v>
                </c:pt>
                <c:pt idx="7930">
                  <c:v>893057.74626568123</c:v>
                </c:pt>
                <c:pt idx="7931">
                  <c:v>893136.14084489434</c:v>
                </c:pt>
                <c:pt idx="7932">
                  <c:v>893214.53542410769</c:v>
                </c:pt>
                <c:pt idx="7933">
                  <c:v>893292.93000332103</c:v>
                </c:pt>
                <c:pt idx="7934">
                  <c:v>893371.32458253438</c:v>
                </c:pt>
                <c:pt idx="7935">
                  <c:v>893449.71916174772</c:v>
                </c:pt>
                <c:pt idx="7936">
                  <c:v>893528.11374096107</c:v>
                </c:pt>
                <c:pt idx="7937">
                  <c:v>893606.50832017441</c:v>
                </c:pt>
                <c:pt idx="7938">
                  <c:v>893684.90289938799</c:v>
                </c:pt>
                <c:pt idx="7939">
                  <c:v>893763.29747860134</c:v>
                </c:pt>
                <c:pt idx="7940">
                  <c:v>893841.69205781468</c:v>
                </c:pt>
                <c:pt idx="7941">
                  <c:v>893920.08663702803</c:v>
                </c:pt>
                <c:pt idx="7942">
                  <c:v>893998.48121624137</c:v>
                </c:pt>
                <c:pt idx="7943">
                  <c:v>894076.87579545472</c:v>
                </c:pt>
                <c:pt idx="7944">
                  <c:v>894155.27037466806</c:v>
                </c:pt>
                <c:pt idx="7945">
                  <c:v>894233.66495388141</c:v>
                </c:pt>
                <c:pt idx="7946">
                  <c:v>894312.05953309499</c:v>
                </c:pt>
                <c:pt idx="7947">
                  <c:v>894390.4541123081</c:v>
                </c:pt>
                <c:pt idx="7948">
                  <c:v>894468.84869152145</c:v>
                </c:pt>
                <c:pt idx="7949">
                  <c:v>894547.24327073479</c:v>
                </c:pt>
                <c:pt idx="7950">
                  <c:v>894625.63784994814</c:v>
                </c:pt>
                <c:pt idx="7951">
                  <c:v>894704.03242916148</c:v>
                </c:pt>
                <c:pt idx="7952">
                  <c:v>894782.42700837483</c:v>
                </c:pt>
                <c:pt idx="7953">
                  <c:v>894860.82158758817</c:v>
                </c:pt>
                <c:pt idx="7954">
                  <c:v>894939.21616680175</c:v>
                </c:pt>
                <c:pt idx="7955">
                  <c:v>895017.6107460151</c:v>
                </c:pt>
                <c:pt idx="7956">
                  <c:v>895096.00532522844</c:v>
                </c:pt>
                <c:pt idx="7957">
                  <c:v>895174.39990444179</c:v>
                </c:pt>
                <c:pt idx="7958">
                  <c:v>895252.79448365513</c:v>
                </c:pt>
                <c:pt idx="7959">
                  <c:v>895331.18906286848</c:v>
                </c:pt>
                <c:pt idx="7960">
                  <c:v>895409.58364208182</c:v>
                </c:pt>
                <c:pt idx="7961">
                  <c:v>895487.97822129517</c:v>
                </c:pt>
                <c:pt idx="7962">
                  <c:v>895566.37280050851</c:v>
                </c:pt>
                <c:pt idx="7963">
                  <c:v>895644.76737972186</c:v>
                </c:pt>
                <c:pt idx="7964">
                  <c:v>895723.1619589352</c:v>
                </c:pt>
                <c:pt idx="7965">
                  <c:v>895801.55653814855</c:v>
                </c:pt>
                <c:pt idx="7966">
                  <c:v>895879.9511173619</c:v>
                </c:pt>
                <c:pt idx="7967">
                  <c:v>895958.34569657524</c:v>
                </c:pt>
                <c:pt idx="7968">
                  <c:v>896036.74027578859</c:v>
                </c:pt>
                <c:pt idx="7969">
                  <c:v>896115.13485500216</c:v>
                </c:pt>
                <c:pt idx="7970">
                  <c:v>896193.52943421551</c:v>
                </c:pt>
                <c:pt idx="7971">
                  <c:v>896271.92401342886</c:v>
                </c:pt>
                <c:pt idx="7972">
                  <c:v>896350.3185926422</c:v>
                </c:pt>
                <c:pt idx="7973">
                  <c:v>896428.71317185555</c:v>
                </c:pt>
                <c:pt idx="7974">
                  <c:v>896507.10775106889</c:v>
                </c:pt>
                <c:pt idx="7975">
                  <c:v>896585.50233028224</c:v>
                </c:pt>
                <c:pt idx="7976">
                  <c:v>896663.89690949558</c:v>
                </c:pt>
                <c:pt idx="7977">
                  <c:v>896742.29148870893</c:v>
                </c:pt>
                <c:pt idx="7978">
                  <c:v>896820.68606792227</c:v>
                </c:pt>
                <c:pt idx="7979">
                  <c:v>896899.08064713562</c:v>
                </c:pt>
                <c:pt idx="7980">
                  <c:v>896977.47522634896</c:v>
                </c:pt>
                <c:pt idx="7981">
                  <c:v>897055.86980556231</c:v>
                </c:pt>
                <c:pt idx="7982">
                  <c:v>897134.26438477566</c:v>
                </c:pt>
                <c:pt idx="7983">
                  <c:v>897212.658963989</c:v>
                </c:pt>
                <c:pt idx="7984">
                  <c:v>897291.05354320235</c:v>
                </c:pt>
                <c:pt idx="7985">
                  <c:v>897369.44812241592</c:v>
                </c:pt>
                <c:pt idx="7986">
                  <c:v>897447.84270162927</c:v>
                </c:pt>
                <c:pt idx="7987">
                  <c:v>897526.23728084262</c:v>
                </c:pt>
                <c:pt idx="7988">
                  <c:v>897604.63186005596</c:v>
                </c:pt>
                <c:pt idx="7989">
                  <c:v>897683.02643926931</c:v>
                </c:pt>
                <c:pt idx="7990">
                  <c:v>897761.42101848265</c:v>
                </c:pt>
                <c:pt idx="7991">
                  <c:v>897839.815597696</c:v>
                </c:pt>
                <c:pt idx="7992">
                  <c:v>897918.21017690934</c:v>
                </c:pt>
                <c:pt idx="7993">
                  <c:v>897996.60475612269</c:v>
                </c:pt>
                <c:pt idx="7994">
                  <c:v>898074.99933533603</c:v>
                </c:pt>
                <c:pt idx="7995">
                  <c:v>898153.39391454938</c:v>
                </c:pt>
                <c:pt idx="7996">
                  <c:v>898231.78849376272</c:v>
                </c:pt>
                <c:pt idx="7997">
                  <c:v>898310.18307297607</c:v>
                </c:pt>
                <c:pt idx="7998">
                  <c:v>898388.57765218941</c:v>
                </c:pt>
                <c:pt idx="7999">
                  <c:v>898466.97223140276</c:v>
                </c:pt>
                <c:pt idx="8000">
                  <c:v>898545.36681061634</c:v>
                </c:pt>
                <c:pt idx="8001">
                  <c:v>898623.76138982968</c:v>
                </c:pt>
                <c:pt idx="8002">
                  <c:v>898702.15596904303</c:v>
                </c:pt>
                <c:pt idx="8003">
                  <c:v>898780.55054825637</c:v>
                </c:pt>
                <c:pt idx="8004">
                  <c:v>898858.94512746972</c:v>
                </c:pt>
                <c:pt idx="8005">
                  <c:v>898937.33970668307</c:v>
                </c:pt>
                <c:pt idx="8006">
                  <c:v>899015.73428589641</c:v>
                </c:pt>
                <c:pt idx="8007">
                  <c:v>899094.12886510976</c:v>
                </c:pt>
                <c:pt idx="8008">
                  <c:v>899172.5234443231</c:v>
                </c:pt>
                <c:pt idx="8009">
                  <c:v>899250.91802353645</c:v>
                </c:pt>
                <c:pt idx="8010">
                  <c:v>899329.31260274979</c:v>
                </c:pt>
                <c:pt idx="8011">
                  <c:v>899407.70718196314</c:v>
                </c:pt>
                <c:pt idx="8012">
                  <c:v>899486.10176117648</c:v>
                </c:pt>
                <c:pt idx="8013">
                  <c:v>899564.49634038983</c:v>
                </c:pt>
                <c:pt idx="8014">
                  <c:v>899642.89091960317</c:v>
                </c:pt>
                <c:pt idx="8015">
                  <c:v>899721.28549881652</c:v>
                </c:pt>
                <c:pt idx="8016">
                  <c:v>899799.6800780301</c:v>
                </c:pt>
                <c:pt idx="8017">
                  <c:v>899878.07465724344</c:v>
                </c:pt>
                <c:pt idx="8018">
                  <c:v>899956.46923645679</c:v>
                </c:pt>
                <c:pt idx="8019">
                  <c:v>900034.86381567013</c:v>
                </c:pt>
                <c:pt idx="8020">
                  <c:v>900113.25839488348</c:v>
                </c:pt>
                <c:pt idx="8021">
                  <c:v>900191.65297409683</c:v>
                </c:pt>
                <c:pt idx="8022">
                  <c:v>900270.04755331017</c:v>
                </c:pt>
                <c:pt idx="8023">
                  <c:v>900348.44213252352</c:v>
                </c:pt>
                <c:pt idx="8024">
                  <c:v>900426.83671173686</c:v>
                </c:pt>
                <c:pt idx="8025">
                  <c:v>900505.23129095021</c:v>
                </c:pt>
                <c:pt idx="8026">
                  <c:v>900583.62587016355</c:v>
                </c:pt>
                <c:pt idx="8027">
                  <c:v>900662.0204493769</c:v>
                </c:pt>
                <c:pt idx="8028">
                  <c:v>900740.41502859024</c:v>
                </c:pt>
                <c:pt idx="8029">
                  <c:v>900818.80960780359</c:v>
                </c:pt>
                <c:pt idx="8030">
                  <c:v>900897.20418701693</c:v>
                </c:pt>
                <c:pt idx="8031">
                  <c:v>900975.59876623051</c:v>
                </c:pt>
                <c:pt idx="8032">
                  <c:v>901053.99334544386</c:v>
                </c:pt>
                <c:pt idx="8033">
                  <c:v>901132.3879246572</c:v>
                </c:pt>
                <c:pt idx="8034">
                  <c:v>901210.78250387055</c:v>
                </c:pt>
                <c:pt idx="8035">
                  <c:v>901289.17708308389</c:v>
                </c:pt>
                <c:pt idx="8036">
                  <c:v>901367.57166229724</c:v>
                </c:pt>
                <c:pt idx="8037">
                  <c:v>901445.96624151058</c:v>
                </c:pt>
                <c:pt idx="8038">
                  <c:v>901524.36082072393</c:v>
                </c:pt>
                <c:pt idx="8039">
                  <c:v>901602.75539993728</c:v>
                </c:pt>
                <c:pt idx="8040">
                  <c:v>901681.14997915062</c:v>
                </c:pt>
                <c:pt idx="8041">
                  <c:v>901759.54455836397</c:v>
                </c:pt>
                <c:pt idx="8042">
                  <c:v>901837.93913757731</c:v>
                </c:pt>
                <c:pt idx="8043">
                  <c:v>901916.33371679066</c:v>
                </c:pt>
                <c:pt idx="8044">
                  <c:v>901994.728296004</c:v>
                </c:pt>
                <c:pt idx="8045">
                  <c:v>902073.12287521735</c:v>
                </c:pt>
                <c:pt idx="8046">
                  <c:v>902151.51745443069</c:v>
                </c:pt>
                <c:pt idx="8047">
                  <c:v>902229.91203364427</c:v>
                </c:pt>
                <c:pt idx="8048">
                  <c:v>902308.30661285762</c:v>
                </c:pt>
                <c:pt idx="8049">
                  <c:v>902386.70119207096</c:v>
                </c:pt>
                <c:pt idx="8050">
                  <c:v>902465.09577128431</c:v>
                </c:pt>
                <c:pt idx="8051">
                  <c:v>902543.49035049765</c:v>
                </c:pt>
                <c:pt idx="8052">
                  <c:v>902621.884929711</c:v>
                </c:pt>
                <c:pt idx="8053">
                  <c:v>902700.27950892434</c:v>
                </c:pt>
                <c:pt idx="8054">
                  <c:v>902778.67408813769</c:v>
                </c:pt>
                <c:pt idx="8055">
                  <c:v>902857.06866735104</c:v>
                </c:pt>
                <c:pt idx="8056">
                  <c:v>902935.46324656438</c:v>
                </c:pt>
                <c:pt idx="8057">
                  <c:v>903013.85782577773</c:v>
                </c:pt>
                <c:pt idx="8058">
                  <c:v>903092.25240499107</c:v>
                </c:pt>
                <c:pt idx="8059">
                  <c:v>903170.64698420442</c:v>
                </c:pt>
                <c:pt idx="8060">
                  <c:v>903249.04156341776</c:v>
                </c:pt>
                <c:pt idx="8061">
                  <c:v>903327.43614263111</c:v>
                </c:pt>
                <c:pt idx="8062">
                  <c:v>903405.83072184445</c:v>
                </c:pt>
                <c:pt idx="8063">
                  <c:v>903484.2253010578</c:v>
                </c:pt>
                <c:pt idx="8064">
                  <c:v>903562.61988027138</c:v>
                </c:pt>
                <c:pt idx="8065">
                  <c:v>903641.01445948472</c:v>
                </c:pt>
                <c:pt idx="8066">
                  <c:v>903719.40903869807</c:v>
                </c:pt>
                <c:pt idx="8067">
                  <c:v>903797.80361791141</c:v>
                </c:pt>
                <c:pt idx="8068">
                  <c:v>903876.19819712476</c:v>
                </c:pt>
                <c:pt idx="8069">
                  <c:v>903954.5927763381</c:v>
                </c:pt>
                <c:pt idx="8070">
                  <c:v>904032.98735555145</c:v>
                </c:pt>
                <c:pt idx="8071">
                  <c:v>904111.3819347648</c:v>
                </c:pt>
                <c:pt idx="8072">
                  <c:v>904189.77651397814</c:v>
                </c:pt>
                <c:pt idx="8073">
                  <c:v>904268.17109319149</c:v>
                </c:pt>
                <c:pt idx="8074">
                  <c:v>904346.56567240483</c:v>
                </c:pt>
                <c:pt idx="8075">
                  <c:v>904424.96025161818</c:v>
                </c:pt>
                <c:pt idx="8076">
                  <c:v>904503.35483083152</c:v>
                </c:pt>
                <c:pt idx="8077">
                  <c:v>904581.74941004487</c:v>
                </c:pt>
                <c:pt idx="8078">
                  <c:v>904660.14398925821</c:v>
                </c:pt>
                <c:pt idx="8079">
                  <c:v>904738.53856847156</c:v>
                </c:pt>
                <c:pt idx="8080">
                  <c:v>904816.9331476849</c:v>
                </c:pt>
                <c:pt idx="8081">
                  <c:v>904895.32772689848</c:v>
                </c:pt>
                <c:pt idx="8082">
                  <c:v>904973.72230611183</c:v>
                </c:pt>
                <c:pt idx="8083">
                  <c:v>905052.11688532517</c:v>
                </c:pt>
                <c:pt idx="8084">
                  <c:v>905130.51146453852</c:v>
                </c:pt>
                <c:pt idx="8085">
                  <c:v>905208.90604375186</c:v>
                </c:pt>
                <c:pt idx="8086">
                  <c:v>905287.30062296521</c:v>
                </c:pt>
                <c:pt idx="8087">
                  <c:v>905365.69520217855</c:v>
                </c:pt>
                <c:pt idx="8088">
                  <c:v>905444.0897813919</c:v>
                </c:pt>
                <c:pt idx="8089">
                  <c:v>905522.48436060525</c:v>
                </c:pt>
                <c:pt idx="8090">
                  <c:v>905600.87893981859</c:v>
                </c:pt>
                <c:pt idx="8091">
                  <c:v>905679.27351903194</c:v>
                </c:pt>
                <c:pt idx="8092">
                  <c:v>905757.66809824528</c:v>
                </c:pt>
                <c:pt idx="8093">
                  <c:v>905836.06267745863</c:v>
                </c:pt>
                <c:pt idx="8094">
                  <c:v>905914.45725667197</c:v>
                </c:pt>
                <c:pt idx="8095">
                  <c:v>905992.85183588532</c:v>
                </c:pt>
                <c:pt idx="8096">
                  <c:v>906071.24641509866</c:v>
                </c:pt>
                <c:pt idx="8097">
                  <c:v>906149.64099431201</c:v>
                </c:pt>
                <c:pt idx="8098">
                  <c:v>906228.03557352559</c:v>
                </c:pt>
                <c:pt idx="8099">
                  <c:v>906306.43015273893</c:v>
                </c:pt>
                <c:pt idx="8100">
                  <c:v>906384.82473195228</c:v>
                </c:pt>
                <c:pt idx="8101">
                  <c:v>906463.21931116562</c:v>
                </c:pt>
                <c:pt idx="8102">
                  <c:v>906541.61389037897</c:v>
                </c:pt>
                <c:pt idx="8103">
                  <c:v>906620.00846959231</c:v>
                </c:pt>
                <c:pt idx="8104">
                  <c:v>906698.40304880566</c:v>
                </c:pt>
                <c:pt idx="8105">
                  <c:v>906776.79762801901</c:v>
                </c:pt>
                <c:pt idx="8106">
                  <c:v>906855.19220723235</c:v>
                </c:pt>
                <c:pt idx="8107">
                  <c:v>906933.5867864457</c:v>
                </c:pt>
                <c:pt idx="8108">
                  <c:v>907011.98136565904</c:v>
                </c:pt>
                <c:pt idx="8109">
                  <c:v>907090.37594487239</c:v>
                </c:pt>
                <c:pt idx="8110">
                  <c:v>907168.77052408573</c:v>
                </c:pt>
                <c:pt idx="8111">
                  <c:v>907247.16510329908</c:v>
                </c:pt>
                <c:pt idx="8112">
                  <c:v>907325.55968251242</c:v>
                </c:pt>
                <c:pt idx="8113">
                  <c:v>907403.95426172577</c:v>
                </c:pt>
                <c:pt idx="8114">
                  <c:v>907482.34884093911</c:v>
                </c:pt>
                <c:pt idx="8115">
                  <c:v>907560.74342015269</c:v>
                </c:pt>
                <c:pt idx="8116">
                  <c:v>907639.13799936604</c:v>
                </c:pt>
                <c:pt idx="8117">
                  <c:v>907717.53257857938</c:v>
                </c:pt>
                <c:pt idx="8118">
                  <c:v>907795.92715779273</c:v>
                </c:pt>
                <c:pt idx="8119">
                  <c:v>907874.32173700607</c:v>
                </c:pt>
                <c:pt idx="8120">
                  <c:v>907952.71631621942</c:v>
                </c:pt>
                <c:pt idx="8121">
                  <c:v>908031.11089543276</c:v>
                </c:pt>
                <c:pt idx="8122">
                  <c:v>908109.50547464611</c:v>
                </c:pt>
                <c:pt idx="8123">
                  <c:v>908187.90005385946</c:v>
                </c:pt>
                <c:pt idx="8124">
                  <c:v>908266.2946330728</c:v>
                </c:pt>
                <c:pt idx="8125">
                  <c:v>908344.68921228615</c:v>
                </c:pt>
                <c:pt idx="8126">
                  <c:v>908423.08379149949</c:v>
                </c:pt>
                <c:pt idx="8127">
                  <c:v>908501.47837071284</c:v>
                </c:pt>
                <c:pt idx="8128">
                  <c:v>908579.87294992618</c:v>
                </c:pt>
                <c:pt idx="8129">
                  <c:v>908658.26752913953</c:v>
                </c:pt>
                <c:pt idx="8130">
                  <c:v>908736.66210835287</c:v>
                </c:pt>
                <c:pt idx="8131">
                  <c:v>908815.05668756645</c:v>
                </c:pt>
                <c:pt idx="8132">
                  <c:v>908893.4512667798</c:v>
                </c:pt>
                <c:pt idx="8133">
                  <c:v>908971.84584599314</c:v>
                </c:pt>
                <c:pt idx="8134">
                  <c:v>909050.24042520649</c:v>
                </c:pt>
                <c:pt idx="8135">
                  <c:v>909128.63500441983</c:v>
                </c:pt>
                <c:pt idx="8136">
                  <c:v>909207.02958363318</c:v>
                </c:pt>
                <c:pt idx="8137">
                  <c:v>909285.42416284652</c:v>
                </c:pt>
                <c:pt idx="8138">
                  <c:v>909363.81874205987</c:v>
                </c:pt>
                <c:pt idx="8139">
                  <c:v>909442.21332127322</c:v>
                </c:pt>
                <c:pt idx="8140">
                  <c:v>909520.60790048656</c:v>
                </c:pt>
                <c:pt idx="8141">
                  <c:v>909599.00247969991</c:v>
                </c:pt>
                <c:pt idx="8142">
                  <c:v>909677.39705891325</c:v>
                </c:pt>
                <c:pt idx="8143">
                  <c:v>909755.7916381266</c:v>
                </c:pt>
                <c:pt idx="8144">
                  <c:v>909834.18621733994</c:v>
                </c:pt>
                <c:pt idx="8145">
                  <c:v>909912.58079655329</c:v>
                </c:pt>
                <c:pt idx="8146">
                  <c:v>909990.97537576663</c:v>
                </c:pt>
                <c:pt idx="8147">
                  <c:v>910069.36995498021</c:v>
                </c:pt>
                <c:pt idx="8148">
                  <c:v>910147.76453419356</c:v>
                </c:pt>
                <c:pt idx="8149">
                  <c:v>910226.1591134069</c:v>
                </c:pt>
                <c:pt idx="8150">
                  <c:v>910304.55369262025</c:v>
                </c:pt>
                <c:pt idx="8151">
                  <c:v>910382.94827183359</c:v>
                </c:pt>
                <c:pt idx="8152">
                  <c:v>910461.34285104694</c:v>
                </c:pt>
                <c:pt idx="8153">
                  <c:v>910539.73743026028</c:v>
                </c:pt>
                <c:pt idx="8154">
                  <c:v>910618.13200947363</c:v>
                </c:pt>
                <c:pt idx="8155">
                  <c:v>910696.52658868697</c:v>
                </c:pt>
                <c:pt idx="8156">
                  <c:v>910774.92116790032</c:v>
                </c:pt>
                <c:pt idx="8157">
                  <c:v>910853.31574711367</c:v>
                </c:pt>
                <c:pt idx="8158">
                  <c:v>910931.71032632701</c:v>
                </c:pt>
                <c:pt idx="8159">
                  <c:v>911010.10490554036</c:v>
                </c:pt>
                <c:pt idx="8160">
                  <c:v>911088.4994847537</c:v>
                </c:pt>
                <c:pt idx="8161">
                  <c:v>911166.89406396705</c:v>
                </c:pt>
                <c:pt idx="8162">
                  <c:v>911245.28864318063</c:v>
                </c:pt>
                <c:pt idx="8163">
                  <c:v>911323.68322239397</c:v>
                </c:pt>
                <c:pt idx="8164">
                  <c:v>911402.07780160732</c:v>
                </c:pt>
                <c:pt idx="8165">
                  <c:v>911480.47238082066</c:v>
                </c:pt>
                <c:pt idx="8166">
                  <c:v>911558.86696003401</c:v>
                </c:pt>
                <c:pt idx="8167">
                  <c:v>911637.26153924735</c:v>
                </c:pt>
                <c:pt idx="8168">
                  <c:v>911715.6561184607</c:v>
                </c:pt>
                <c:pt idx="8169">
                  <c:v>911794.05069767404</c:v>
                </c:pt>
                <c:pt idx="8170">
                  <c:v>911872.44527688739</c:v>
                </c:pt>
                <c:pt idx="8171">
                  <c:v>911950.83985610073</c:v>
                </c:pt>
                <c:pt idx="8172">
                  <c:v>912029.23443531408</c:v>
                </c:pt>
                <c:pt idx="8173">
                  <c:v>912107.62901452743</c:v>
                </c:pt>
                <c:pt idx="8174">
                  <c:v>912186.02359374077</c:v>
                </c:pt>
                <c:pt idx="8175">
                  <c:v>912264.41817295412</c:v>
                </c:pt>
                <c:pt idx="8176">
                  <c:v>912342.81275216746</c:v>
                </c:pt>
                <c:pt idx="8177">
                  <c:v>912421.20733138081</c:v>
                </c:pt>
                <c:pt idx="8178">
                  <c:v>912499.60191059439</c:v>
                </c:pt>
                <c:pt idx="8179">
                  <c:v>912577.99648980773</c:v>
                </c:pt>
                <c:pt idx="8180">
                  <c:v>912656.39106902108</c:v>
                </c:pt>
                <c:pt idx="8181">
                  <c:v>912734.78564823442</c:v>
                </c:pt>
                <c:pt idx="8182">
                  <c:v>912813.18022744777</c:v>
                </c:pt>
                <c:pt idx="8183">
                  <c:v>912891.57480666111</c:v>
                </c:pt>
                <c:pt idx="8184">
                  <c:v>912969.96938587446</c:v>
                </c:pt>
                <c:pt idx="8185">
                  <c:v>913048.3639650878</c:v>
                </c:pt>
                <c:pt idx="8186">
                  <c:v>913126.75854430115</c:v>
                </c:pt>
                <c:pt idx="8187">
                  <c:v>913205.15312351449</c:v>
                </c:pt>
                <c:pt idx="8188">
                  <c:v>913283.54770272784</c:v>
                </c:pt>
                <c:pt idx="8189">
                  <c:v>913361.94228194118</c:v>
                </c:pt>
                <c:pt idx="8190">
                  <c:v>913440.33686115453</c:v>
                </c:pt>
                <c:pt idx="8191">
                  <c:v>913518.73144036788</c:v>
                </c:pt>
                <c:pt idx="8192">
                  <c:v>913597.12601958122</c:v>
                </c:pt>
                <c:pt idx="8193">
                  <c:v>913675.5205987948</c:v>
                </c:pt>
                <c:pt idx="8194">
                  <c:v>913753.91517800814</c:v>
                </c:pt>
                <c:pt idx="8195">
                  <c:v>913832.30975722149</c:v>
                </c:pt>
                <c:pt idx="8196">
                  <c:v>913910.70433643484</c:v>
                </c:pt>
                <c:pt idx="8197">
                  <c:v>913989.09891564818</c:v>
                </c:pt>
                <c:pt idx="8198">
                  <c:v>914067.49349486153</c:v>
                </c:pt>
                <c:pt idx="8199">
                  <c:v>914145.88807407487</c:v>
                </c:pt>
                <c:pt idx="8200">
                  <c:v>914224.28265328822</c:v>
                </c:pt>
                <c:pt idx="8201">
                  <c:v>914302.67723250156</c:v>
                </c:pt>
                <c:pt idx="8202">
                  <c:v>914381.07181171491</c:v>
                </c:pt>
                <c:pt idx="8203">
                  <c:v>914459.46639092825</c:v>
                </c:pt>
                <c:pt idx="8204">
                  <c:v>914537.8609701416</c:v>
                </c:pt>
                <c:pt idx="8205">
                  <c:v>914616.25554935494</c:v>
                </c:pt>
                <c:pt idx="8206">
                  <c:v>914694.65012856829</c:v>
                </c:pt>
                <c:pt idx="8207">
                  <c:v>914773.04470778164</c:v>
                </c:pt>
                <c:pt idx="8208">
                  <c:v>914851.43928699498</c:v>
                </c:pt>
                <c:pt idx="8209">
                  <c:v>914929.83386620856</c:v>
                </c:pt>
                <c:pt idx="8210">
                  <c:v>915008.2284454219</c:v>
                </c:pt>
                <c:pt idx="8211">
                  <c:v>915086.62302463525</c:v>
                </c:pt>
                <c:pt idx="8212">
                  <c:v>915165.0176038486</c:v>
                </c:pt>
                <c:pt idx="8213">
                  <c:v>915243.41218306194</c:v>
                </c:pt>
                <c:pt idx="8214">
                  <c:v>915321.80676227529</c:v>
                </c:pt>
                <c:pt idx="8215">
                  <c:v>915400.20134148863</c:v>
                </c:pt>
                <c:pt idx="8216">
                  <c:v>915478.59592070198</c:v>
                </c:pt>
                <c:pt idx="8217">
                  <c:v>915556.99049991532</c:v>
                </c:pt>
                <c:pt idx="8218">
                  <c:v>915635.38507912867</c:v>
                </c:pt>
                <c:pt idx="8219">
                  <c:v>915713.77965834201</c:v>
                </c:pt>
                <c:pt idx="8220">
                  <c:v>915792.17423755536</c:v>
                </c:pt>
                <c:pt idx="8221">
                  <c:v>915870.5688167687</c:v>
                </c:pt>
                <c:pt idx="8222">
                  <c:v>915948.96339598205</c:v>
                </c:pt>
                <c:pt idx="8223">
                  <c:v>916027.35797519539</c:v>
                </c:pt>
                <c:pt idx="8224">
                  <c:v>916105.75255440897</c:v>
                </c:pt>
                <c:pt idx="8225">
                  <c:v>916184.14713362232</c:v>
                </c:pt>
                <c:pt idx="8226">
                  <c:v>916262.54171283566</c:v>
                </c:pt>
                <c:pt idx="8227">
                  <c:v>916340.93629204901</c:v>
                </c:pt>
                <c:pt idx="8228">
                  <c:v>916419.33087126235</c:v>
                </c:pt>
                <c:pt idx="8229">
                  <c:v>916497.7254504757</c:v>
                </c:pt>
                <c:pt idx="8230">
                  <c:v>916576.12002968881</c:v>
                </c:pt>
                <c:pt idx="8231">
                  <c:v>916654.51460890216</c:v>
                </c:pt>
                <c:pt idx="8232">
                  <c:v>916732.90918811574</c:v>
                </c:pt>
                <c:pt idx="8233">
                  <c:v>916811.30376732908</c:v>
                </c:pt>
                <c:pt idx="8234">
                  <c:v>916889.69834654243</c:v>
                </c:pt>
                <c:pt idx="8235">
                  <c:v>916968.09292575577</c:v>
                </c:pt>
                <c:pt idx="8236">
                  <c:v>917046.48750496912</c:v>
                </c:pt>
                <c:pt idx="8237">
                  <c:v>917124.88208418246</c:v>
                </c:pt>
                <c:pt idx="8238">
                  <c:v>917203.27666339581</c:v>
                </c:pt>
                <c:pt idx="8239">
                  <c:v>917281.67124260915</c:v>
                </c:pt>
                <c:pt idx="8240">
                  <c:v>917360.06582182273</c:v>
                </c:pt>
                <c:pt idx="8241">
                  <c:v>917438.46040103608</c:v>
                </c:pt>
                <c:pt idx="8242">
                  <c:v>917516.85498024942</c:v>
                </c:pt>
                <c:pt idx="8243">
                  <c:v>917595.24955946277</c:v>
                </c:pt>
                <c:pt idx="8244">
                  <c:v>917673.64413867611</c:v>
                </c:pt>
                <c:pt idx="8245">
                  <c:v>917752.03871788946</c:v>
                </c:pt>
                <c:pt idx="8246">
                  <c:v>917830.43329710257</c:v>
                </c:pt>
                <c:pt idx="8247">
                  <c:v>917908.82787631615</c:v>
                </c:pt>
                <c:pt idx="8248">
                  <c:v>917987.2224555295</c:v>
                </c:pt>
                <c:pt idx="8249">
                  <c:v>918065.61703474284</c:v>
                </c:pt>
                <c:pt idx="8250">
                  <c:v>918144.01161395619</c:v>
                </c:pt>
                <c:pt idx="8251">
                  <c:v>918222.40619316953</c:v>
                </c:pt>
                <c:pt idx="8252">
                  <c:v>918300.80077238288</c:v>
                </c:pt>
                <c:pt idx="8253">
                  <c:v>918379.19535159622</c:v>
                </c:pt>
                <c:pt idx="8254">
                  <c:v>918457.58993080957</c:v>
                </c:pt>
                <c:pt idx="8255">
                  <c:v>918535.98451002291</c:v>
                </c:pt>
                <c:pt idx="8256">
                  <c:v>918614.37908923649</c:v>
                </c:pt>
                <c:pt idx="8257">
                  <c:v>918692.77366844984</c:v>
                </c:pt>
                <c:pt idx="8258">
                  <c:v>918771.16824766318</c:v>
                </c:pt>
                <c:pt idx="8259">
                  <c:v>918849.56282687653</c:v>
                </c:pt>
                <c:pt idx="8260">
                  <c:v>918927.95740608987</c:v>
                </c:pt>
                <c:pt idx="8261">
                  <c:v>919006.35198530322</c:v>
                </c:pt>
                <c:pt idx="8262">
                  <c:v>919084.74656451633</c:v>
                </c:pt>
                <c:pt idx="8263">
                  <c:v>919163.14114372991</c:v>
                </c:pt>
                <c:pt idx="8264">
                  <c:v>919241.53572294326</c:v>
                </c:pt>
                <c:pt idx="8265">
                  <c:v>919319.9303021566</c:v>
                </c:pt>
                <c:pt idx="8266">
                  <c:v>919398.32488136995</c:v>
                </c:pt>
                <c:pt idx="8267">
                  <c:v>919476.71946058329</c:v>
                </c:pt>
                <c:pt idx="8268">
                  <c:v>919555.11403979664</c:v>
                </c:pt>
                <c:pt idx="8269">
                  <c:v>919633.50861900998</c:v>
                </c:pt>
                <c:pt idx="8270">
                  <c:v>919711.90319822333</c:v>
                </c:pt>
                <c:pt idx="8271">
                  <c:v>919790.29777743667</c:v>
                </c:pt>
                <c:pt idx="8272">
                  <c:v>919868.69235665002</c:v>
                </c:pt>
                <c:pt idx="8273">
                  <c:v>919947.0869358636</c:v>
                </c:pt>
                <c:pt idx="8274">
                  <c:v>920025.48151507694</c:v>
                </c:pt>
                <c:pt idx="8275">
                  <c:v>920103.87609429029</c:v>
                </c:pt>
                <c:pt idx="8276">
                  <c:v>920182.27067350363</c:v>
                </c:pt>
                <c:pt idx="8277">
                  <c:v>920260.66525271698</c:v>
                </c:pt>
                <c:pt idx="8278">
                  <c:v>920339.05983193032</c:v>
                </c:pt>
                <c:pt idx="8279">
                  <c:v>920417.45441114367</c:v>
                </c:pt>
                <c:pt idx="8280">
                  <c:v>920495.84899035702</c:v>
                </c:pt>
                <c:pt idx="8281">
                  <c:v>920574.24356957036</c:v>
                </c:pt>
                <c:pt idx="8282">
                  <c:v>920652.63814878371</c:v>
                </c:pt>
                <c:pt idx="8283">
                  <c:v>920731.03272799705</c:v>
                </c:pt>
                <c:pt idx="8284">
                  <c:v>920809.4273072104</c:v>
                </c:pt>
                <c:pt idx="8285">
                  <c:v>920887.82188642374</c:v>
                </c:pt>
                <c:pt idx="8286">
                  <c:v>920966.21646563709</c:v>
                </c:pt>
                <c:pt idx="8287">
                  <c:v>921044.61104485043</c:v>
                </c:pt>
                <c:pt idx="8288">
                  <c:v>921123.00562406378</c:v>
                </c:pt>
                <c:pt idx="8289">
                  <c:v>921201.40020327712</c:v>
                </c:pt>
                <c:pt idx="8290">
                  <c:v>921279.7947824907</c:v>
                </c:pt>
                <c:pt idx="8291">
                  <c:v>921358.18936170405</c:v>
                </c:pt>
                <c:pt idx="8292">
                  <c:v>921436.58394091739</c:v>
                </c:pt>
                <c:pt idx="8293">
                  <c:v>921514.97852013074</c:v>
                </c:pt>
                <c:pt idx="8294">
                  <c:v>921593.37309934408</c:v>
                </c:pt>
                <c:pt idx="8295">
                  <c:v>921671.76767855743</c:v>
                </c:pt>
              </c:numCache>
            </c:numRef>
          </c:yVal>
          <c:smooth val="0"/>
          <c:extLst>
            <c:ext xmlns:c16="http://schemas.microsoft.com/office/drawing/2014/chart" uri="{C3380CC4-5D6E-409C-BE32-E72D297353CC}">
              <c16:uniqueId val="{00000004-9018-48C8-96B9-DB01E90B4EF9}"/>
            </c:ext>
          </c:extLst>
        </c:ser>
        <c:ser>
          <c:idx val="3"/>
          <c:order val="3"/>
          <c:tx>
            <c:strRef>
              <c:f>theModel!$J$30</c:f>
              <c:strCache>
                <c:ptCount val="1"/>
                <c:pt idx="0">
                  <c:v>Total discounted QALYs lost due to post-COVID illness</c:v>
                </c:pt>
              </c:strCache>
            </c:strRef>
          </c:tx>
          <c:spPr>
            <a:ln w="19050" cap="rnd">
              <a:solidFill>
                <a:schemeClr val="tx1"/>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theModel!$J$31:$J$8326</c:f>
              <c:numCache>
                <c:formatCode>0.00</c:formatCode>
                <c:ptCount val="8296"/>
                <c:pt idx="0">
                  <c:v>5146.5963060130298</c:v>
                </c:pt>
                <c:pt idx="1">
                  <c:v>10198.310349921598</c:v>
                </c:pt>
                <c:pt idx="2">
                  <c:v>15156.918311606034</c:v>
                </c:pt>
                <c:pt idx="3">
                  <c:v>20024.163120045079</c:v>
                </c:pt>
                <c:pt idx="4">
                  <c:v>24801.755075788085</c:v>
                </c:pt>
                <c:pt idx="5">
                  <c:v>29491.372461774161</c:v>
                </c:pt>
                <c:pt idx="6">
                  <c:v>34094.662142716625</c:v>
                </c:pt>
                <c:pt idx="7">
                  <c:v>38613.240153266532</c:v>
                </c:pt>
                <c:pt idx="8">
                  <c:v>43048.692275165755</c:v>
                </c:pt>
                <c:pt idx="9">
                  <c:v>47402.574603595232</c:v>
                </c:pt>
                <c:pt idx="10">
                  <c:v>51676.414102921102</c:v>
                </c:pt>
                <c:pt idx="11">
                  <c:v>55871.709152036914</c:v>
                </c:pt>
                <c:pt idx="12">
                  <c:v>59989.93007949688</c:v>
                </c:pt>
                <c:pt idx="13">
                  <c:v>64032.51968863103</c:v>
                </c:pt>
                <c:pt idx="14">
                  <c:v>68000.893772830124</c:v>
                </c:pt>
                <c:pt idx="15">
                  <c:v>71896.44162118416</c:v>
                </c:pt>
                <c:pt idx="16">
                  <c:v>75720.526514655052</c:v>
                </c:pt>
                <c:pt idx="17">
                  <c:v>79474.48621296059</c:v>
                </c:pt>
                <c:pt idx="18">
                  <c:v>83159.63343234417</c:v>
                </c:pt>
                <c:pt idx="19">
                  <c:v>86777.256314399914</c:v>
                </c:pt>
                <c:pt idx="20">
                  <c:v>90328.618886121432</c:v>
                </c:pt>
                <c:pt idx="21">
                  <c:v>93814.961511338333</c:v>
                </c:pt>
                <c:pt idx="22">
                  <c:v>97237.501333701439</c:v>
                </c:pt>
                <c:pt idx="23">
                  <c:v>100597.43271137525</c:v>
                </c:pt>
                <c:pt idx="24">
                  <c:v>103895.9276435927</c:v>
                </c:pt>
                <c:pt idx="25">
                  <c:v>107134.13618922469</c:v>
                </c:pt>
                <c:pt idx="26">
                  <c:v>110313.18687751365</c:v>
                </c:pt>
                <c:pt idx="27">
                  <c:v>113434.18711111821</c:v>
                </c:pt>
                <c:pt idx="28">
                  <c:v>116498.22356161248</c:v>
                </c:pt>
                <c:pt idx="29">
                  <c:v>119506.36255758145</c:v>
                </c:pt>
                <c:pt idx="30">
                  <c:v>122459.65046545122</c:v>
                </c:pt>
                <c:pt idx="31">
                  <c:v>125359.11406318973</c:v>
                </c:pt>
                <c:pt idx="32">
                  <c:v>128205.76090701163</c:v>
                </c:pt>
                <c:pt idx="33">
                  <c:v>131000.57969121845</c:v>
                </c:pt>
                <c:pt idx="34">
                  <c:v>133744.54060130226</c:v>
                </c:pt>
                <c:pt idx="35">
                  <c:v>136438.59566043902</c:v>
                </c:pt>
                <c:pt idx="36">
                  <c:v>139083.67906949561</c:v>
                </c:pt>
                <c:pt idx="37">
                  <c:v>141680.70754067157</c:v>
                </c:pt>
                <c:pt idx="38">
                  <c:v>144230.58062489497</c:v>
                </c:pt>
                <c:pt idx="39">
                  <c:v>146734.18103308929</c:v>
                </c:pt>
                <c:pt idx="40">
                  <c:v>149192.37495142629</c:v>
                </c:pt>
                <c:pt idx="41">
                  <c:v>151606.01235067655</c:v>
                </c:pt>
                <c:pt idx="42">
                  <c:v>153975.92728976958</c:v>
                </c:pt>
                <c:pt idx="43">
                  <c:v>156302.93821367071</c:v>
                </c:pt>
                <c:pt idx="44">
                  <c:v>158587.8482456815</c:v>
                </c:pt>
                <c:pt idx="45">
                  <c:v>160831.44547426858</c:v>
                </c:pt>
                <c:pt idx="46">
                  <c:v>163034.50323452248</c:v>
                </c:pt>
                <c:pt idx="47">
                  <c:v>165197.78038434789</c:v>
                </c:pt>
                <c:pt idx="48">
                  <c:v>167322.02157548282</c:v>
                </c:pt>
                <c:pt idx="49">
                  <c:v>169407.95751944487</c:v>
                </c:pt>
                <c:pt idx="50">
                  <c:v>171456.30524849857</c:v>
                </c:pt>
                <c:pt idx="51">
                  <c:v>173467.76837173707</c:v>
                </c:pt>
                <c:pt idx="52">
                  <c:v>175443.0373263704</c:v>
                </c:pt>
                <c:pt idx="53">
                  <c:v>177382.78962430879</c:v>
                </c:pt>
                <c:pt idx="54">
                  <c:v>179287.69009413058</c:v>
                </c:pt>
                <c:pt idx="55">
                  <c:v>181158.39111851985</c:v>
                </c:pt>
                <c:pt idx="56">
                  <c:v>182995.53286725926</c:v>
                </c:pt>
                <c:pt idx="57">
                  <c:v>184799.7435258613</c:v>
                </c:pt>
                <c:pt idx="58">
                  <c:v>186571.63951991923</c:v>
                </c:pt>
                <c:pt idx="59">
                  <c:v>188311.82573525811</c:v>
                </c:pt>
                <c:pt idx="60">
                  <c:v>190020.8957339648</c:v>
                </c:pt>
                <c:pt idx="61">
                  <c:v>191699.43196637352</c:v>
                </c:pt>
                <c:pt idx="62">
                  <c:v>193348.00597908252</c:v>
                </c:pt>
                <c:pt idx="63">
                  <c:v>194967.17861907772</c:v>
                </c:pt>
                <c:pt idx="64">
                  <c:v>196557.5002340338</c:v>
                </c:pt>
                <c:pt idx="65">
                  <c:v>198119.5108688664</c:v>
                </c:pt>
                <c:pt idx="66">
                  <c:v>199653.74045860459</c:v>
                </c:pt>
                <c:pt idx="67">
                  <c:v>201160.70901765232</c:v>
                </c:pt>
                <c:pt idx="68">
                  <c:v>202640.92682550725</c:v>
                </c:pt>
                <c:pt idx="69">
                  <c:v>204094.89460900272</c:v>
                </c:pt>
                <c:pt idx="70">
                  <c:v>205523.10372113797</c:v>
                </c:pt>
                <c:pt idx="71">
                  <c:v>206926.03631656052</c:v>
                </c:pt>
                <c:pt idx="72">
                  <c:v>208304.16552376366</c:v>
                </c:pt>
                <c:pt idx="73">
                  <c:v>209657.95561406019</c:v>
                </c:pt>
                <c:pt idx="74">
                  <c:v>210987.86216739292</c:v>
                </c:pt>
                <c:pt idx="75">
                  <c:v>212294.33223504102</c:v>
                </c:pt>
                <c:pt idx="76">
                  <c:v>213577.80449928064</c:v>
                </c:pt>
                <c:pt idx="77">
                  <c:v>214838.70943005645</c:v>
                </c:pt>
                <c:pt idx="78">
                  <c:v>216077.46943872032</c:v>
                </c:pt>
                <c:pt idx="79">
                  <c:v>217294.49902889165</c:v>
                </c:pt>
                <c:pt idx="80">
                  <c:v>218490.20494449406</c:v>
                </c:pt>
                <c:pt idx="81">
                  <c:v>219664.98631502036</c:v>
                </c:pt>
                <c:pt idx="82">
                  <c:v>220819.23479807811</c:v>
                </c:pt>
                <c:pt idx="83">
                  <c:v>221953.33471926674</c:v>
                </c:pt>
                <c:pt idx="84">
                  <c:v>223067.66320943637</c:v>
                </c:pt>
                <c:pt idx="85">
                  <c:v>224162.59033937633</c:v>
                </c:pt>
                <c:pt idx="86">
                  <c:v>225238.47925198343</c:v>
                </c:pt>
                <c:pt idx="87">
                  <c:v>226295.6862919546</c:v>
                </c:pt>
                <c:pt idx="88">
                  <c:v>227334.56113305278</c:v>
                </c:pt>
                <c:pt idx="89">
                  <c:v>228355.44690298961</c:v>
                </c:pt>
                <c:pt idx="90">
                  <c:v>229358.68030597072</c:v>
                </c:pt>
                <c:pt idx="91">
                  <c:v>230344.59174294662</c:v>
                </c:pt>
                <c:pt idx="92">
                  <c:v>231313.50542961262</c:v>
                </c:pt>
                <c:pt idx="93">
                  <c:v>232265.7395121993</c:v>
                </c:pt>
                <c:pt idx="94">
                  <c:v>233201.60618109617</c:v>
                </c:pt>
                <c:pt idx="95">
                  <c:v>234121.41178234748</c:v>
                </c:pt>
                <c:pt idx="96">
                  <c:v>235025.45692706123</c:v>
                </c:pt>
                <c:pt idx="97">
                  <c:v>235914.03659876939</c:v>
                </c:pt>
                <c:pt idx="98">
                  <c:v>236787.44025877924</c:v>
                </c:pt>
                <c:pt idx="99">
                  <c:v>237645.95194955167</c:v>
                </c:pt>
                <c:pt idx="100">
                  <c:v>238489.85039614461</c:v>
                </c:pt>
                <c:pt idx="101">
                  <c:v>239319.40910575693</c:v>
                </c:pt>
                <c:pt idx="102">
                  <c:v>240134.89646540969</c:v>
                </c:pt>
                <c:pt idx="103">
                  <c:v>240936.57583779775</c:v>
                </c:pt>
                <c:pt idx="104">
                  <c:v>241724.70565534779</c:v>
                </c:pt>
                <c:pt idx="105">
                  <c:v>242499.53951251486</c:v>
                </c:pt>
                <c:pt idx="106">
                  <c:v>243261.32625635189</c:v>
                </c:pt>
                <c:pt idx="107">
                  <c:v>244010.31007538288</c:v>
                </c:pt>
                <c:pt idx="108">
                  <c:v>244746.73058681269</c:v>
                </c:pt>
                <c:pt idx="109">
                  <c:v>245470.82292210459</c:v>
                </c:pt>
                <c:pt idx="110">
                  <c:v>246182.81781095499</c:v>
                </c:pt>
                <c:pt idx="111">
                  <c:v>246882.94166369672</c:v>
                </c:pt>
                <c:pt idx="112">
                  <c:v>247571.41665215971</c:v>
                </c:pt>
                <c:pt idx="113">
                  <c:v>248248.46078901715</c:v>
                </c:pt>
                <c:pt idx="114">
                  <c:v>248914.28800564748</c:v>
                </c:pt>
                <c:pt idx="115">
                  <c:v>249569.10822853784</c:v>
                </c:pt>
                <c:pt idx="116">
                  <c:v>250213.12745425705</c:v>
                </c:pt>
                <c:pt idx="117">
                  <c:v>250846.54782302619</c:v>
                </c:pt>
                <c:pt idx="118">
                  <c:v>251469.56769091086</c:v>
                </c:pt>
                <c:pt idx="119">
                  <c:v>252082.38170066223</c:v>
                </c:pt>
                <c:pt idx="120">
                  <c:v>252685.18085123214</c:v>
                </c:pt>
                <c:pt idx="121">
                  <c:v>253278.15256598662</c:v>
                </c:pt>
                <c:pt idx="122">
                  <c:v>253861.4807596427</c:v>
                </c:pt>
                <c:pt idx="123">
                  <c:v>254435.34590395138</c:v>
                </c:pt>
                <c:pt idx="124">
                  <c:v>254999.92509215241</c:v>
                </c:pt>
                <c:pt idx="125">
                  <c:v>255555.39210222088</c:v>
                </c:pt>
                <c:pt idx="126">
                  <c:v>256101.91745893052</c:v>
                </c:pt>
                <c:pt idx="127">
                  <c:v>256639.66849475561</c:v>
                </c:pt>
                <c:pt idx="128">
                  <c:v>257168.80940963179</c:v>
                </c:pt>
                <c:pt idx="129">
                  <c:v>257689.50132959901</c:v>
                </c:pt>
                <c:pt idx="130">
                  <c:v>258201.90236434588</c:v>
                </c:pt>
                <c:pt idx="131">
                  <c:v>258706.16766367754</c:v>
                </c:pt>
                <c:pt idx="132">
                  <c:v>259202.44947292571</c:v>
                </c:pt>
                <c:pt idx="133">
                  <c:v>259690.89718732209</c:v>
                </c:pt>
                <c:pt idx="134">
                  <c:v>260171.6574053533</c:v>
                </c:pt>
                <c:pt idx="135">
                  <c:v>260644.87398111724</c:v>
                </c:pt>
                <c:pt idx="136">
                  <c:v>261110.68807569949</c:v>
                </c:pt>
                <c:pt idx="137">
                  <c:v>261569.23820758745</c:v>
                </c:pt>
                <c:pt idx="138">
                  <c:v>262020.66030214142</c:v>
                </c:pt>
                <c:pt idx="139">
                  <c:v>262465.08774013876</c:v>
                </c:pt>
                <c:pt idx="140">
                  <c:v>262902.65140540962</c:v>
                </c:pt>
                <c:pt idx="141">
                  <c:v>263333.47973158129</c:v>
                </c:pt>
                <c:pt idx="142">
                  <c:v>263757.69874794688</c:v>
                </c:pt>
                <c:pt idx="143">
                  <c:v>264175.43212447566</c:v>
                </c:pt>
                <c:pt idx="144">
                  <c:v>264586.80121598038</c:v>
                </c:pt>
                <c:pt idx="145">
                  <c:v>264991.92510545871</c:v>
                </c:pt>
                <c:pt idx="146">
                  <c:v>265390.92064662179</c:v>
                </c:pt>
                <c:pt idx="147">
                  <c:v>265783.90250562853</c:v>
                </c:pt>
                <c:pt idx="148">
                  <c:v>266170.98320203659</c:v>
                </c:pt>
                <c:pt idx="149">
                  <c:v>266552.27314898855</c:v>
                </c:pt>
                <c:pt idx="150">
                  <c:v>266927.88069264422</c:v>
                </c:pt>
                <c:pt idx="151">
                  <c:v>267297.91215087625</c:v>
                </c:pt>
                <c:pt idx="152">
                  <c:v>267662.47185124003</c:v>
                </c:pt>
                <c:pt idx="153">
                  <c:v>268021.6621682336</c:v>
                </c:pt>
                <c:pt idx="154">
                  <c:v>268375.58355985995</c:v>
                </c:pt>
                <c:pt idx="155">
                  <c:v>268724.33460350422</c:v>
                </c:pt>
                <c:pt idx="156">
                  <c:v>269068.0120311401</c:v>
                </c:pt>
                <c:pt idx="157">
                  <c:v>269406.71076387673</c:v>
                </c:pt>
                <c:pt idx="158">
                  <c:v>269740.52394585876</c:v>
                </c:pt>
                <c:pt idx="159">
                  <c:v>270069.54297753202</c:v>
                </c:pt>
                <c:pt idx="160">
                  <c:v>270393.85754828661</c:v>
                </c:pt>
                <c:pt idx="161">
                  <c:v>270713.5556684882</c:v>
                </c:pt>
                <c:pt idx="162">
                  <c:v>271028.72370091034</c:v>
                </c:pt>
                <c:pt idx="163">
                  <c:v>271339.44639157847</c:v>
                </c:pt>
                <c:pt idx="164">
                  <c:v>271645.80690003565</c:v>
                </c:pt>
                <c:pt idx="165">
                  <c:v>271947.88682904234</c:v>
                </c:pt>
                <c:pt idx="166">
                  <c:v>272245.7662537205</c:v>
                </c:pt>
                <c:pt idx="167">
                  <c:v>272539.52375015133</c:v>
                </c:pt>
                <c:pt idx="168">
                  <c:v>272829.23642343807</c:v>
                </c:pt>
                <c:pt idx="169">
                  <c:v>273114.97993524332</c:v>
                </c:pt>
                <c:pt idx="170">
                  <c:v>273396.82853081101</c:v>
                </c:pt>
                <c:pt idx="171">
                  <c:v>273674.85506548238</c:v>
                </c:pt>
                <c:pt idx="172">
                  <c:v>273949.13103071571</c:v>
                </c:pt>
                <c:pt idx="173">
                  <c:v>274219.7265796187</c:v>
                </c:pt>
                <c:pt idx="174">
                  <c:v>274486.71055200283</c:v>
                </c:pt>
                <c:pt idx="175">
                  <c:v>274750.15049896936</c:v>
                </c:pt>
                <c:pt idx="176">
                  <c:v>275010.1127070341</c:v>
                </c:pt>
                <c:pt idx="177">
                  <c:v>275266.66222180129</c:v>
                </c:pt>
                <c:pt idx="178">
                  <c:v>275519.86287119391</c:v>
                </c:pt>
                <c:pt idx="179">
                  <c:v>275769.77728824946</c:v>
                </c:pt>
                <c:pt idx="180">
                  <c:v>276016.46693348832</c:v>
                </c:pt>
                <c:pt idx="181">
                  <c:v>276259.99211686442</c:v>
                </c:pt>
                <c:pt idx="182">
                  <c:v>276500.41201930377</c:v>
                </c:pt>
                <c:pt idx="183">
                  <c:v>276737.78471384069</c:v>
                </c:pt>
                <c:pt idx="184">
                  <c:v>276972.16718635813</c:v>
                </c:pt>
                <c:pt idx="185">
                  <c:v>277203.61535593949</c:v>
                </c:pt>
                <c:pt idx="186">
                  <c:v>277432.18409483955</c:v>
                </c:pt>
                <c:pt idx="187">
                  <c:v>277657.92724808172</c:v>
                </c:pt>
                <c:pt idx="188">
                  <c:v>277880.89765268815</c:v>
                </c:pt>
                <c:pt idx="189">
                  <c:v>278101.14715655026</c:v>
                </c:pt>
                <c:pt idx="190">
                  <c:v>278318.72663694533</c:v>
                </c:pt>
                <c:pt idx="191">
                  <c:v>278533.68601870711</c:v>
                </c:pt>
                <c:pt idx="192">
                  <c:v>278746.07429205586</c:v>
                </c:pt>
                <c:pt idx="193">
                  <c:v>278955.93953009491</c:v>
                </c:pt>
                <c:pt idx="194">
                  <c:v>279163.32890597946</c:v>
                </c:pt>
                <c:pt idx="195">
                  <c:v>279368.28870976367</c:v>
                </c:pt>
                <c:pt idx="196">
                  <c:v>279570.86436493316</c:v>
                </c:pt>
                <c:pt idx="197">
                  <c:v>279771.10044462775</c:v>
                </c:pt>
                <c:pt idx="198">
                  <c:v>279969.04068755952</c:v>
                </c:pt>
                <c:pt idx="199">
                  <c:v>280164.72801363445</c:v>
                </c:pt>
                <c:pt idx="200">
                  <c:v>280358.20453928038</c:v>
                </c:pt>
                <c:pt idx="201">
                  <c:v>280549.51159248885</c:v>
                </c:pt>
                <c:pt idx="202">
                  <c:v>280738.6897275747</c:v>
                </c:pt>
                <c:pt idx="203">
                  <c:v>280925.77873965987</c:v>
                </c:pt>
                <c:pt idx="204">
                  <c:v>281110.81767888553</c:v>
                </c:pt>
                <c:pt idx="205">
                  <c:v>281293.84486435883</c:v>
                </c:pt>
                <c:pt idx="206">
                  <c:v>281474.89789783809</c:v>
                </c:pt>
                <c:pt idx="207">
                  <c:v>281654.01367716165</c:v>
                </c:pt>
                <c:pt idx="208">
                  <c:v>281831.22840942594</c:v>
                </c:pt>
                <c:pt idx="209">
                  <c:v>282006.57762391609</c:v>
                </c:pt>
                <c:pt idx="210">
                  <c:v>282180.09618479537</c:v>
                </c:pt>
                <c:pt idx="211">
                  <c:v>282351.81830355601</c:v>
                </c:pt>
                <c:pt idx="212">
                  <c:v>282521.77755123802</c:v>
                </c:pt>
                <c:pt idx="213">
                  <c:v>282690.00687041844</c:v>
                </c:pt>
                <c:pt idx="214">
                  <c:v>282856.53858697647</c:v>
                </c:pt>
                <c:pt idx="215">
                  <c:v>283021.40442163841</c:v>
                </c:pt>
                <c:pt idx="216">
                  <c:v>283184.63550130656</c:v>
                </c:pt>
                <c:pt idx="217">
                  <c:v>283346.26237017551</c:v>
                </c:pt>
                <c:pt idx="218">
                  <c:v>283506.31500064093</c:v>
                </c:pt>
                <c:pt idx="219">
                  <c:v>283664.82280400395</c:v>
                </c:pt>
                <c:pt idx="220">
                  <c:v>283821.81464097509</c:v>
                </c:pt>
                <c:pt idx="221">
                  <c:v>283977.31883198122</c:v>
                </c:pt>
                <c:pt idx="222">
                  <c:v>284131.36316728062</c:v>
                </c:pt>
                <c:pt idx="223">
                  <c:v>284283.97491688718</c:v>
                </c:pt>
                <c:pt idx="224">
                  <c:v>284435.18084031017</c:v>
                </c:pt>
                <c:pt idx="225">
                  <c:v>284585.00719611114</c:v>
                </c:pt>
                <c:pt idx="226">
                  <c:v>284733.47975128144</c:v>
                </c:pt>
                <c:pt idx="227">
                  <c:v>284880.62379044492</c:v>
                </c:pt>
                <c:pt idx="228">
                  <c:v>285026.46412488812</c:v>
                </c:pt>
                <c:pt idx="229">
                  <c:v>285171.0251014214</c:v>
                </c:pt>
                <c:pt idx="230">
                  <c:v>285314.33061107399</c:v>
                </c:pt>
                <c:pt idx="231">
                  <c:v>285456.40409762633</c:v>
                </c:pt>
                <c:pt idx="232">
                  <c:v>285597.26856598305</c:v>
                </c:pt>
                <c:pt idx="233">
                  <c:v>285736.94659038895</c:v>
                </c:pt>
                <c:pt idx="234">
                  <c:v>285875.46032249054</c:v>
                </c:pt>
                <c:pt idx="235">
                  <c:v>286012.83149924822</c:v>
                </c:pt>
                <c:pt idx="236">
                  <c:v>286149.08145069872</c:v>
                </c:pt>
                <c:pt idx="237">
                  <c:v>286284.23110757302</c:v>
                </c:pt>
                <c:pt idx="238">
                  <c:v>286418.30100877158</c:v>
                </c:pt>
                <c:pt idx="239">
                  <c:v>286551.31130869989</c:v>
                </c:pt>
                <c:pt idx="240">
                  <c:v>286683.28178446571</c:v>
                </c:pt>
                <c:pt idx="241">
                  <c:v>286814.23184294306</c:v>
                </c:pt>
                <c:pt idx="242">
                  <c:v>286944.18052770244</c:v>
                </c:pt>
                <c:pt idx="243">
                  <c:v>287073.14652581245</c:v>
                </c:pt>
                <c:pt idx="244">
                  <c:v>287201.14817451377</c:v>
                </c:pt>
                <c:pt idx="245">
                  <c:v>287328.20346776757</c:v>
                </c:pt>
                <c:pt idx="246">
                  <c:v>287454.33006268257</c:v>
                </c:pt>
                <c:pt idx="247">
                  <c:v>287579.5452858205</c:v>
                </c:pt>
                <c:pt idx="248">
                  <c:v>287703.86613938422</c:v>
                </c:pt>
                <c:pt idx="249">
                  <c:v>287827.3093072903</c:v>
                </c:pt>
                <c:pt idx="250">
                  <c:v>287949.89116112655</c:v>
                </c:pt>
                <c:pt idx="251">
                  <c:v>288071.62776600011</c:v>
                </c:pt>
                <c:pt idx="252">
                  <c:v>288192.53488627414</c:v>
                </c:pt>
                <c:pt idx="253">
                  <c:v>288312.62799119781</c:v>
                </c:pt>
                <c:pt idx="254">
                  <c:v>288431.92226043169</c:v>
                </c:pt>
                <c:pt idx="255">
                  <c:v>288550.4325894682</c:v>
                </c:pt>
                <c:pt idx="256">
                  <c:v>288668.17359495169</c:v>
                </c:pt>
                <c:pt idx="257">
                  <c:v>288785.15961989906</c:v>
                </c:pt>
                <c:pt idx="258">
                  <c:v>288901.40473882115</c:v>
                </c:pt>
                <c:pt idx="259">
                  <c:v>289016.92276275036</c:v>
                </c:pt>
                <c:pt idx="260">
                  <c:v>289131.72724417242</c:v>
                </c:pt>
                <c:pt idx="261">
                  <c:v>289245.83148186654</c:v>
                </c:pt>
                <c:pt idx="262">
                  <c:v>289359.24852565548</c:v>
                </c:pt>
                <c:pt idx="263">
                  <c:v>289471.99118106527</c:v>
                </c:pt>
                <c:pt idx="264">
                  <c:v>289584.07201389945</c:v>
                </c:pt>
                <c:pt idx="265">
                  <c:v>289695.50335472601</c:v>
                </c:pt>
                <c:pt idx="266">
                  <c:v>289806.29730328161</c:v>
                </c:pt>
                <c:pt idx="267">
                  <c:v>289916.46573279263</c:v>
                </c:pt>
                <c:pt idx="268">
                  <c:v>290026.02029421576</c:v>
                </c:pt>
                <c:pt idx="269">
                  <c:v>290134.97242039855</c:v>
                </c:pt>
                <c:pt idx="270">
                  <c:v>290243.33333016286</c:v>
                </c:pt>
                <c:pt idx="271">
                  <c:v>290351.11403231171</c:v>
                </c:pt>
                <c:pt idx="272">
                  <c:v>290458.32532956032</c:v>
                </c:pt>
                <c:pt idx="273">
                  <c:v>290564.97782239481</c:v>
                </c:pt>
                <c:pt idx="274">
                  <c:v>290671.08191285754</c:v>
                </c:pt>
                <c:pt idx="275">
                  <c:v>290776.64780826238</c:v>
                </c:pt>
                <c:pt idx="276">
                  <c:v>290881.68552483997</c:v>
                </c:pt>
                <c:pt idx="277">
                  <c:v>290986.20489131485</c:v>
                </c:pt>
                <c:pt idx="278">
                  <c:v>291090.2155524157</c:v>
                </c:pt>
                <c:pt idx="279">
                  <c:v>291193.72697232</c:v>
                </c:pt>
                <c:pt idx="280">
                  <c:v>291296.74843803374</c:v>
                </c:pt>
                <c:pt idx="281">
                  <c:v>291399.28906270856</c:v>
                </c:pt>
                <c:pt idx="282">
                  <c:v>291501.35778889561</c:v>
                </c:pt>
                <c:pt idx="283">
                  <c:v>291602.96339174022</c:v>
                </c:pt>
                <c:pt idx="284">
                  <c:v>291704.11448211526</c:v>
                </c:pt>
                <c:pt idx="285">
                  <c:v>291804.81950969645</c:v>
                </c:pt>
                <c:pt idx="286">
                  <c:v>291905.08676598006</c:v>
                </c:pt>
                <c:pt idx="287">
                  <c:v>292004.92438724422</c:v>
                </c:pt>
                <c:pt idx="288">
                  <c:v>292104.34035745473</c:v>
                </c:pt>
                <c:pt idx="289">
                  <c:v>292203.34251111594</c:v>
                </c:pt>
                <c:pt idx="290">
                  <c:v>292301.93853606936</c:v>
                </c:pt>
                <c:pt idx="291">
                  <c:v>292400.13597623887</c:v>
                </c:pt>
                <c:pt idx="292">
                  <c:v>292497.94223432516</c:v>
                </c:pt>
                <c:pt idx="293">
                  <c:v>292595.36457444908</c:v>
                </c:pt>
                <c:pt idx="294">
                  <c:v>292692.41012474656</c:v>
                </c:pt>
                <c:pt idx="295">
                  <c:v>292789.08587991365</c:v>
                </c:pt>
                <c:pt idx="296">
                  <c:v>292885.398703705</c:v>
                </c:pt>
                <c:pt idx="297">
                  <c:v>292981.35533138522</c:v>
                </c:pt>
                <c:pt idx="298">
                  <c:v>293076.96237213362</c:v>
                </c:pt>
                <c:pt idx="299">
                  <c:v>293172.22631140542</c:v>
                </c:pt>
                <c:pt idx="300">
                  <c:v>293267.15351324744</c:v>
                </c:pt>
                <c:pt idx="301">
                  <c:v>293361.75022257102</c:v>
                </c:pt>
                <c:pt idx="302">
                  <c:v>293456.02256738214</c:v>
                </c:pt>
                <c:pt idx="303">
                  <c:v>293549.9765609703</c:v>
                </c:pt>
                <c:pt idx="304">
                  <c:v>293643.61810405593</c:v>
                </c:pt>
                <c:pt idx="305">
                  <c:v>293736.95298689726</c:v>
                </c:pt>
                <c:pt idx="306">
                  <c:v>293829.98689135897</c:v>
                </c:pt>
                <c:pt idx="307">
                  <c:v>293922.72539294109</c:v>
                </c:pt>
                <c:pt idx="308">
                  <c:v>294015.1739627698</c:v>
                </c:pt>
                <c:pt idx="309">
                  <c:v>294107.33796955191</c:v>
                </c:pt>
                <c:pt idx="310">
                  <c:v>294199.22268149187</c:v>
                </c:pt>
                <c:pt idx="311">
                  <c:v>294290.83326817362</c:v>
                </c:pt>
                <c:pt idx="312">
                  <c:v>294382.17480240588</c:v>
                </c:pt>
                <c:pt idx="313">
                  <c:v>294473.25226203515</c:v>
                </c:pt>
                <c:pt idx="314">
                  <c:v>294564.07053172245</c:v>
                </c:pt>
                <c:pt idx="315">
                  <c:v>294654.63440468797</c:v>
                </c:pt>
                <c:pt idx="316">
                  <c:v>294744.94858442334</c:v>
                </c:pt>
                <c:pt idx="317">
                  <c:v>294835.01768637076</c:v>
                </c:pt>
                <c:pt idx="318">
                  <c:v>294924.84623957175</c:v>
                </c:pt>
                <c:pt idx="319">
                  <c:v>295014.43868828448</c:v>
                </c:pt>
                <c:pt idx="320">
                  <c:v>295103.79939357116</c:v>
                </c:pt>
                <c:pt idx="321">
                  <c:v>295192.93263485492</c:v>
                </c:pt>
                <c:pt idx="322">
                  <c:v>295281.8426114489</c:v>
                </c:pt>
                <c:pt idx="323">
                  <c:v>295370.5334440553</c:v>
                </c:pt>
                <c:pt idx="324">
                  <c:v>295459.00917623751</c:v>
                </c:pt>
                <c:pt idx="325">
                  <c:v>295547.27377586375</c:v>
                </c:pt>
                <c:pt idx="326">
                  <c:v>295635.33113652444</c:v>
                </c:pt>
                <c:pt idx="327">
                  <c:v>295723.18507892254</c:v>
                </c:pt>
                <c:pt idx="328">
                  <c:v>295810.83935223817</c:v>
                </c:pt>
                <c:pt idx="329">
                  <c:v>295898.29763546737</c:v>
                </c:pt>
                <c:pt idx="330">
                  <c:v>295985.56353873626</c:v>
                </c:pt>
                <c:pt idx="331">
                  <c:v>296072.64060458989</c:v>
                </c:pt>
                <c:pt idx="332">
                  <c:v>296159.53230925789</c:v>
                </c:pt>
                <c:pt idx="333">
                  <c:v>296246.24206389551</c:v>
                </c:pt>
                <c:pt idx="334">
                  <c:v>296332.77321580204</c:v>
                </c:pt>
                <c:pt idx="335">
                  <c:v>296419.12904961611</c:v>
                </c:pt>
                <c:pt idx="336">
                  <c:v>296505.31278848904</c:v>
                </c:pt>
                <c:pt idx="337">
                  <c:v>296591.32759523555</c:v>
                </c:pt>
                <c:pt idx="338">
                  <c:v>296677.17657346331</c:v>
                </c:pt>
                <c:pt idx="339">
                  <c:v>296762.86276868149</c:v>
                </c:pt>
                <c:pt idx="340">
                  <c:v>296848.38916938839</c:v>
                </c:pt>
                <c:pt idx="341">
                  <c:v>296933.7587081386</c:v>
                </c:pt>
                <c:pt idx="342">
                  <c:v>297018.9742625904</c:v>
                </c:pt>
                <c:pt idx="343">
                  <c:v>297104.0386565334</c:v>
                </c:pt>
                <c:pt idx="344">
                  <c:v>297188.95466089668</c:v>
                </c:pt>
                <c:pt idx="345">
                  <c:v>297273.72499473894</c:v>
                </c:pt>
                <c:pt idx="346">
                  <c:v>297358.35232621938</c:v>
                </c:pt>
                <c:pt idx="347">
                  <c:v>297442.83927354997</c:v>
                </c:pt>
                <c:pt idx="348">
                  <c:v>297527.1884059314</c:v>
                </c:pt>
                <c:pt idx="349">
                  <c:v>297611.40224446985</c:v>
                </c:pt>
                <c:pt idx="350">
                  <c:v>297695.48326307785</c:v>
                </c:pt>
                <c:pt idx="351">
                  <c:v>297779.43388935731</c:v>
                </c:pt>
                <c:pt idx="352">
                  <c:v>297863.25650546688</c:v>
                </c:pt>
                <c:pt idx="353">
                  <c:v>297946.95344897261</c:v>
                </c:pt>
                <c:pt idx="354">
                  <c:v>298030.52701368224</c:v>
                </c:pt>
                <c:pt idx="355">
                  <c:v>298113.97945046518</c:v>
                </c:pt>
                <c:pt idx="356">
                  <c:v>298197.31296805578</c:v>
                </c:pt>
                <c:pt idx="357">
                  <c:v>298280.52973384224</c:v>
                </c:pt>
                <c:pt idx="358">
                  <c:v>298363.63187464053</c:v>
                </c:pt>
                <c:pt idx="359">
                  <c:v>298446.62147745449</c:v>
                </c:pt>
                <c:pt idx="360">
                  <c:v>298529.50059022015</c:v>
                </c:pt>
                <c:pt idx="361">
                  <c:v>298612.27122253791</c:v>
                </c:pt>
                <c:pt idx="362">
                  <c:v>298694.93534638989</c:v>
                </c:pt>
                <c:pt idx="363">
                  <c:v>298777.49489684426</c:v>
                </c:pt>
                <c:pt idx="364">
                  <c:v>298859.95177274605</c:v>
                </c:pt>
                <c:pt idx="365">
                  <c:v>298942.30783739558</c:v>
                </c:pt>
                <c:pt idx="366">
                  <c:v>299024.56491921376</c:v>
                </c:pt>
                <c:pt idx="367">
                  <c:v>299106.72481239482</c:v>
                </c:pt>
                <c:pt idx="368">
                  <c:v>299188.78927754739</c:v>
                </c:pt>
                <c:pt idx="369">
                  <c:v>299270.76004232321</c:v>
                </c:pt>
                <c:pt idx="370">
                  <c:v>299352.63880203367</c:v>
                </c:pt>
                <c:pt idx="371">
                  <c:v>299434.42722025578</c:v>
                </c:pt>
                <c:pt idx="372">
                  <c:v>299516.12692942604</c:v>
                </c:pt>
                <c:pt idx="373">
                  <c:v>299597.7395314232</c:v>
                </c:pt>
                <c:pt idx="374">
                  <c:v>299679.26659814059</c:v>
                </c:pt>
                <c:pt idx="375">
                  <c:v>299760.70967204752</c:v>
                </c:pt>
                <c:pt idx="376">
                  <c:v>299842.07026673981</c:v>
                </c:pt>
                <c:pt idx="377">
                  <c:v>299923.34986748034</c:v>
                </c:pt>
                <c:pt idx="378">
                  <c:v>300004.54993172985</c:v>
                </c:pt>
                <c:pt idx="379">
                  <c:v>300085.67188966693</c:v>
                </c:pt>
                <c:pt idx="380">
                  <c:v>300166.71714469924</c:v>
                </c:pt>
                <c:pt idx="381">
                  <c:v>300247.68707396399</c:v>
                </c:pt>
                <c:pt idx="382">
                  <c:v>300328.58302882058</c:v>
                </c:pt>
                <c:pt idx="383">
                  <c:v>300409.40633533231</c:v>
                </c:pt>
                <c:pt idx="384">
                  <c:v>300490.15829474072</c:v>
                </c:pt>
                <c:pt idx="385">
                  <c:v>300570.84018392983</c:v>
                </c:pt>
                <c:pt idx="386">
                  <c:v>300651.45325588185</c:v>
                </c:pt>
                <c:pt idx="387">
                  <c:v>300731.99874012556</c:v>
                </c:pt>
                <c:pt idx="388">
                  <c:v>300812.47784317436</c:v>
                </c:pt>
                <c:pt idx="389">
                  <c:v>300892.89174895769</c:v>
                </c:pt>
                <c:pt idx="390">
                  <c:v>300973.24161924369</c:v>
                </c:pt>
                <c:pt idx="391">
                  <c:v>301053.52859405411</c:v>
                </c:pt>
                <c:pt idx="392">
                  <c:v>301133.75379207137</c:v>
                </c:pt>
                <c:pt idx="393">
                  <c:v>301213.91831103771</c:v>
                </c:pt>
                <c:pt idx="394">
                  <c:v>301294.02322814806</c:v>
                </c:pt>
                <c:pt idx="395">
                  <c:v>301374.06960043375</c:v>
                </c:pt>
                <c:pt idx="396">
                  <c:v>301454.0584651407</c:v>
                </c:pt>
                <c:pt idx="397">
                  <c:v>301533.99084009905</c:v>
                </c:pt>
                <c:pt idx="398">
                  <c:v>301613.86772408773</c:v>
                </c:pt>
                <c:pt idx="399">
                  <c:v>301693.6900971898</c:v>
                </c:pt>
                <c:pt idx="400">
                  <c:v>301773.45892114355</c:v>
                </c:pt>
                <c:pt idx="401">
                  <c:v>301853.17513968528</c:v>
                </c:pt>
                <c:pt idx="402">
                  <c:v>301932.8396788867</c:v>
                </c:pt>
                <c:pt idx="403">
                  <c:v>302012.45344748523</c:v>
                </c:pt>
                <c:pt idx="404">
                  <c:v>302092.01733720867</c:v>
                </c:pt>
                <c:pt idx="405">
                  <c:v>302171.53222309402</c:v>
                </c:pt>
                <c:pt idx="406">
                  <c:v>302250.99896379909</c:v>
                </c:pt>
                <c:pt idx="407">
                  <c:v>302330.41840190976</c:v>
                </c:pt>
                <c:pt idx="408">
                  <c:v>302409.7913642411</c:v>
                </c:pt>
                <c:pt idx="409">
                  <c:v>302489.11866213166</c:v>
                </c:pt>
                <c:pt idx="410">
                  <c:v>302568.40109173406</c:v>
                </c:pt>
                <c:pt idx="411">
                  <c:v>302647.63943429897</c:v>
                </c:pt>
                <c:pt idx="412">
                  <c:v>302726.83445645391</c:v>
                </c:pt>
                <c:pt idx="413">
                  <c:v>302805.98691047734</c:v>
                </c:pt>
                <c:pt idx="414">
                  <c:v>302885.09753456712</c:v>
                </c:pt>
                <c:pt idx="415">
                  <c:v>302964.16705310403</c:v>
                </c:pt>
                <c:pt idx="416">
                  <c:v>303043.19617691031</c:v>
                </c:pt>
                <c:pt idx="417">
                  <c:v>303122.18560350413</c:v>
                </c:pt>
                <c:pt idx="418">
                  <c:v>303201.13601734774</c:v>
                </c:pt>
                <c:pt idx="419">
                  <c:v>303280.04809009255</c:v>
                </c:pt>
                <c:pt idx="420">
                  <c:v>303358.92248081882</c:v>
                </c:pt>
                <c:pt idx="421">
                  <c:v>303437.75983627082</c:v>
                </c:pt>
                <c:pt idx="422">
                  <c:v>303516.56079108769</c:v>
                </c:pt>
                <c:pt idx="423">
                  <c:v>303595.32596803049</c:v>
                </c:pt>
                <c:pt idx="424">
                  <c:v>303674.0559782043</c:v>
                </c:pt>
                <c:pt idx="425">
                  <c:v>303752.75142127619</c:v>
                </c:pt>
                <c:pt idx="426">
                  <c:v>303831.41288568964</c:v>
                </c:pt>
                <c:pt idx="427">
                  <c:v>303910.04094887478</c:v>
                </c:pt>
                <c:pt idx="428">
                  <c:v>303988.6361774542</c:v>
                </c:pt>
                <c:pt idx="429">
                  <c:v>304067.19912744546</c:v>
                </c:pt>
                <c:pt idx="430">
                  <c:v>304145.73034445976</c:v>
                </c:pt>
                <c:pt idx="431">
                  <c:v>304224.23036389641</c:v>
                </c:pt>
                <c:pt idx="432">
                  <c:v>304302.69971113419</c:v>
                </c:pt>
                <c:pt idx="433">
                  <c:v>304381.13890171912</c:v>
                </c:pt>
                <c:pt idx="434">
                  <c:v>304459.54844154837</c:v>
                </c:pt>
                <c:pt idx="435">
                  <c:v>304537.92882705043</c:v>
                </c:pt>
                <c:pt idx="436">
                  <c:v>304616.28054536332</c:v>
                </c:pt>
                <c:pt idx="437">
                  <c:v>304694.60407450784</c:v>
                </c:pt>
                <c:pt idx="438">
                  <c:v>304772.89988355822</c:v>
                </c:pt>
                <c:pt idx="439">
                  <c:v>304851.16843281011</c:v>
                </c:pt>
                <c:pt idx="440">
                  <c:v>304929.41017394443</c:v>
                </c:pt>
                <c:pt idx="441">
                  <c:v>305007.62555018871</c:v>
                </c:pt>
                <c:pt idx="442">
                  <c:v>305085.81499647564</c:v>
                </c:pt>
                <c:pt idx="443">
                  <c:v>305163.97893959808</c:v>
                </c:pt>
                <c:pt idx="444">
                  <c:v>305242.11779836164</c:v>
                </c:pt>
                <c:pt idx="445">
                  <c:v>305320.23198373389</c:v>
                </c:pt>
                <c:pt idx="446">
                  <c:v>305398.32189899136</c:v>
                </c:pt>
                <c:pt idx="447">
                  <c:v>305476.38793986355</c:v>
                </c:pt>
                <c:pt idx="448">
                  <c:v>305554.4304946739</c:v>
                </c:pt>
                <c:pt idx="449">
                  <c:v>305632.44994447881</c:v>
                </c:pt>
                <c:pt idx="450">
                  <c:v>305710.44666320359</c:v>
                </c:pt>
                <c:pt idx="451">
                  <c:v>305788.42101777566</c:v>
                </c:pt>
                <c:pt idx="452">
                  <c:v>305866.37336825591</c:v>
                </c:pt>
                <c:pt idx="453">
                  <c:v>305944.30406796723</c:v>
                </c:pt>
                <c:pt idx="454">
                  <c:v>306022.21346362017</c:v>
                </c:pt>
                <c:pt idx="455">
                  <c:v>306100.10189543746</c:v>
                </c:pt>
                <c:pt idx="456">
                  <c:v>306177.96969727485</c:v>
                </c:pt>
                <c:pt idx="457">
                  <c:v>306255.81719674089</c:v>
                </c:pt>
                <c:pt idx="458">
                  <c:v>306333.64471531293</c:v>
                </c:pt>
                <c:pt idx="459">
                  <c:v>306411.45256845315</c:v>
                </c:pt>
                <c:pt idx="460">
                  <c:v>306489.24106572015</c:v>
                </c:pt>
                <c:pt idx="461">
                  <c:v>306567.01051087986</c:v>
                </c:pt>
                <c:pt idx="462">
                  <c:v>306644.76120201405</c:v>
                </c:pt>
                <c:pt idx="463">
                  <c:v>306722.49343162676</c:v>
                </c:pt>
                <c:pt idx="464">
                  <c:v>306800.20748674829</c:v>
                </c:pt>
                <c:pt idx="465">
                  <c:v>306877.90364903834</c:v>
                </c:pt>
                <c:pt idx="466">
                  <c:v>306955.58219488594</c:v>
                </c:pt>
                <c:pt idx="467">
                  <c:v>307033.24339550838</c:v>
                </c:pt>
                <c:pt idx="468">
                  <c:v>307110.88751704828</c:v>
                </c:pt>
                <c:pt idx="469">
                  <c:v>307188.51482066803</c:v>
                </c:pt>
                <c:pt idx="470">
                  <c:v>307266.12556264363</c:v>
                </c:pt>
                <c:pt idx="471">
                  <c:v>307343.71999445558</c:v>
                </c:pt>
                <c:pt idx="472">
                  <c:v>307421.29836287902</c:v>
                </c:pt>
                <c:pt idx="473">
                  <c:v>307498.86091007199</c:v>
                </c:pt>
                <c:pt idx="474">
                  <c:v>307576.40787366102</c:v>
                </c:pt>
                <c:pt idx="475">
                  <c:v>307653.93948682718</c:v>
                </c:pt>
                <c:pt idx="476">
                  <c:v>307731.45597838843</c:v>
                </c:pt>
                <c:pt idx="477">
                  <c:v>307808.95757288131</c:v>
                </c:pt>
                <c:pt idx="478">
                  <c:v>307886.44449064165</c:v>
                </c:pt>
                <c:pt idx="479">
                  <c:v>307963.9169478828</c:v>
                </c:pt>
                <c:pt idx="480">
                  <c:v>308041.37515677267</c:v>
                </c:pt>
                <c:pt idx="481">
                  <c:v>308118.81932550989</c:v>
                </c:pt>
                <c:pt idx="482">
                  <c:v>308196.24965839804</c:v>
                </c:pt>
                <c:pt idx="483">
                  <c:v>308273.66635591805</c:v>
                </c:pt>
                <c:pt idx="484">
                  <c:v>308351.06961480033</c:v>
                </c:pt>
                <c:pt idx="485">
                  <c:v>308428.4596280948</c:v>
                </c:pt>
                <c:pt idx="486">
                  <c:v>308505.83658523991</c:v>
                </c:pt>
                <c:pt idx="487">
                  <c:v>308583.20067212981</c:v>
                </c:pt>
                <c:pt idx="488">
                  <c:v>308660.55207118124</c:v>
                </c:pt>
                <c:pt idx="489">
                  <c:v>308737.89096139849</c:v>
                </c:pt>
                <c:pt idx="490">
                  <c:v>308815.2175184369</c:v>
                </c:pt>
                <c:pt idx="491">
                  <c:v>308892.53191466595</c:v>
                </c:pt>
                <c:pt idx="492">
                  <c:v>308969.83431923087</c:v>
                </c:pt>
                <c:pt idx="493">
                  <c:v>309047.12489811255</c:v>
                </c:pt>
                <c:pt idx="494">
                  <c:v>309124.4038141871</c:v>
                </c:pt>
                <c:pt idx="495">
                  <c:v>309201.67122728407</c:v>
                </c:pt>
                <c:pt idx="496">
                  <c:v>309278.92729424295</c:v>
                </c:pt>
                <c:pt idx="497">
                  <c:v>309356.17216896982</c:v>
                </c:pt>
                <c:pt idx="498">
                  <c:v>309433.40600249189</c:v>
                </c:pt>
                <c:pt idx="499">
                  <c:v>309510.62894301146</c:v>
                </c:pt>
                <c:pt idx="500">
                  <c:v>309587.8411359585</c:v>
                </c:pt>
                <c:pt idx="501">
                  <c:v>309665.04272404336</c:v>
                </c:pt>
                <c:pt idx="502">
                  <c:v>309742.23384730687</c:v>
                </c:pt>
                <c:pt idx="503">
                  <c:v>309819.4146431706</c:v>
                </c:pt>
                <c:pt idx="504">
                  <c:v>309896.58524648601</c:v>
                </c:pt>
                <c:pt idx="505">
                  <c:v>309973.74578958238</c:v>
                </c:pt>
                <c:pt idx="506">
                  <c:v>310050.89640231425</c:v>
                </c:pt>
                <c:pt idx="507">
                  <c:v>310128.03721210739</c:v>
                </c:pt>
                <c:pt idx="508">
                  <c:v>310205.16834400466</c:v>
                </c:pt>
                <c:pt idx="509">
                  <c:v>310282.28992071038</c:v>
                </c:pt>
                <c:pt idx="510">
                  <c:v>310359.40206263412</c:v>
                </c:pt>
                <c:pt idx="511">
                  <c:v>310436.50488793378</c:v>
                </c:pt>
                <c:pt idx="512">
                  <c:v>310513.5985125578</c:v>
                </c:pt>
                <c:pt idx="513">
                  <c:v>310590.68305028608</c:v>
                </c:pt>
                <c:pt idx="514">
                  <c:v>310667.75861277123</c:v>
                </c:pt>
                <c:pt idx="515">
                  <c:v>310744.82530957775</c:v>
                </c:pt>
                <c:pt idx="516">
                  <c:v>310821.88324822154</c:v>
                </c:pt>
                <c:pt idx="517">
                  <c:v>310898.93253420829</c:v>
                </c:pt>
                <c:pt idx="518">
                  <c:v>310975.97327107086</c:v>
                </c:pt>
                <c:pt idx="519">
                  <c:v>311053.00556040625</c:v>
                </c:pt>
                <c:pt idx="520">
                  <c:v>311130.02950191178</c:v>
                </c:pt>
                <c:pt idx="521">
                  <c:v>311207.04519342101</c:v>
                </c:pt>
                <c:pt idx="522">
                  <c:v>311284.05273093842</c:v>
                </c:pt>
                <c:pt idx="523">
                  <c:v>311361.05220867333</c:v>
                </c:pt>
                <c:pt idx="524">
                  <c:v>311438.04371907405</c:v>
                </c:pt>
                <c:pt idx="525">
                  <c:v>311515.02735286066</c:v>
                </c:pt>
                <c:pt idx="526">
                  <c:v>311592.00319905701</c:v>
                </c:pt>
                <c:pt idx="527">
                  <c:v>311668.9713450229</c:v>
                </c:pt>
                <c:pt idx="528">
                  <c:v>311745.93187648529</c:v>
                </c:pt>
                <c:pt idx="529">
                  <c:v>311822.88487756829</c:v>
                </c:pt>
                <c:pt idx="530">
                  <c:v>311899.83043082384</c:v>
                </c:pt>
                <c:pt idx="531">
                  <c:v>311976.76861726085</c:v>
                </c:pt>
                <c:pt idx="532">
                  <c:v>312053.69951637392</c:v>
                </c:pt>
                <c:pt idx="533">
                  <c:v>312130.62320617196</c:v>
                </c:pt>
                <c:pt idx="534">
                  <c:v>312207.53976320592</c:v>
                </c:pt>
                <c:pt idx="535">
                  <c:v>312284.44926259597</c:v>
                </c:pt>
                <c:pt idx="536">
                  <c:v>312361.35177805845</c:v>
                </c:pt>
                <c:pt idx="537">
                  <c:v>312438.2473819321</c:v>
                </c:pt>
                <c:pt idx="538">
                  <c:v>312515.13614520372</c:v>
                </c:pt>
                <c:pt idx="539">
                  <c:v>312592.01813753374</c:v>
                </c:pt>
                <c:pt idx="540">
                  <c:v>312668.89342728065</c:v>
                </c:pt>
                <c:pt idx="541">
                  <c:v>312745.76208152605</c:v>
                </c:pt>
                <c:pt idx="542">
                  <c:v>312822.62416609743</c:v>
                </c:pt>
                <c:pt idx="543">
                  <c:v>312899.47974559315</c:v>
                </c:pt>
                <c:pt idx="544">
                  <c:v>312976.32888340409</c:v>
                </c:pt>
                <c:pt idx="545">
                  <c:v>313053.17164173687</c:v>
                </c:pt>
                <c:pt idx="546">
                  <c:v>313130.0080816361</c:v>
                </c:pt>
                <c:pt idx="547">
                  <c:v>313206.83826300601</c:v>
                </c:pt>
                <c:pt idx="548">
                  <c:v>313283.66224463156</c:v>
                </c:pt>
                <c:pt idx="549">
                  <c:v>313360.48008419981</c:v>
                </c:pt>
                <c:pt idx="550">
                  <c:v>313437.2918383202</c:v>
                </c:pt>
                <c:pt idx="551">
                  <c:v>313514.0975625448</c:v>
                </c:pt>
                <c:pt idx="552">
                  <c:v>313590.89731138805</c:v>
                </c:pt>
                <c:pt idx="553">
                  <c:v>313667.69113834627</c:v>
                </c:pt>
                <c:pt idx="554">
                  <c:v>313744.47909591685</c:v>
                </c:pt>
                <c:pt idx="555">
                  <c:v>313821.26123561646</c:v>
                </c:pt>
                <c:pt idx="556">
                  <c:v>313898.03760799987</c:v>
                </c:pt>
                <c:pt idx="557">
                  <c:v>313974.80826267798</c:v>
                </c:pt>
                <c:pt idx="558">
                  <c:v>314051.5732483351</c:v>
                </c:pt>
                <c:pt idx="559">
                  <c:v>314128.33261274669</c:v>
                </c:pt>
                <c:pt idx="560">
                  <c:v>314205.08640279615</c:v>
                </c:pt>
                <c:pt idx="561">
                  <c:v>314281.83466449147</c:v>
                </c:pt>
                <c:pt idx="562">
                  <c:v>314358.57744298188</c:v>
                </c:pt>
                <c:pt idx="563">
                  <c:v>314435.31478257378</c:v>
                </c:pt>
                <c:pt idx="564">
                  <c:v>314512.04672674648</c:v>
                </c:pt>
                <c:pt idx="565">
                  <c:v>314588.7733181676</c:v>
                </c:pt>
                <c:pt idx="566">
                  <c:v>314665.49459870846</c:v>
                </c:pt>
                <c:pt idx="567">
                  <c:v>314742.21060945903</c:v>
                </c:pt>
                <c:pt idx="568">
                  <c:v>314818.9213907423</c:v>
                </c:pt>
                <c:pt idx="569">
                  <c:v>314895.62698212871</c:v>
                </c:pt>
                <c:pt idx="570">
                  <c:v>314972.32742245047</c:v>
                </c:pt>
                <c:pt idx="571">
                  <c:v>315049.02274981508</c:v>
                </c:pt>
                <c:pt idx="572">
                  <c:v>315125.71300161909</c:v>
                </c:pt>
                <c:pt idx="573">
                  <c:v>315202.3982145614</c:v>
                </c:pt>
                <c:pt idx="574">
                  <c:v>315279.07842465607</c:v>
                </c:pt>
                <c:pt idx="575">
                  <c:v>315355.75366724556</c:v>
                </c:pt>
                <c:pt idx="576">
                  <c:v>315432.42397701298</c:v>
                </c:pt>
                <c:pt idx="577">
                  <c:v>315509.08938799455</c:v>
                </c:pt>
                <c:pt idx="578">
                  <c:v>315585.74993359158</c:v>
                </c:pt>
                <c:pt idx="579">
                  <c:v>315662.40564658266</c:v>
                </c:pt>
                <c:pt idx="580">
                  <c:v>315739.05655913515</c:v>
                </c:pt>
                <c:pt idx="581">
                  <c:v>315815.70270281617</c:v>
                </c:pt>
                <c:pt idx="582">
                  <c:v>315892.34410860494</c:v>
                </c:pt>
                <c:pt idx="583">
                  <c:v>315968.98080690263</c:v>
                </c:pt>
                <c:pt idx="584">
                  <c:v>316045.61282754358</c:v>
                </c:pt>
                <c:pt idx="585">
                  <c:v>316122.2401998064</c:v>
                </c:pt>
                <c:pt idx="586">
                  <c:v>316198.86295242386</c:v>
                </c:pt>
                <c:pt idx="587">
                  <c:v>316275.48111359286</c:v>
                </c:pt>
                <c:pt idx="588">
                  <c:v>316352.09471098532</c:v>
                </c:pt>
                <c:pt idx="589">
                  <c:v>316428.70377175719</c:v>
                </c:pt>
                <c:pt idx="590">
                  <c:v>316505.30832255835</c:v>
                </c:pt>
                <c:pt idx="591">
                  <c:v>316581.90838954248</c:v>
                </c:pt>
                <c:pt idx="592">
                  <c:v>316658.50399837573</c:v>
                </c:pt>
                <c:pt idx="593">
                  <c:v>316735.09517424641</c:v>
                </c:pt>
                <c:pt idx="594">
                  <c:v>316811.68194187334</c:v>
                </c:pt>
                <c:pt idx="595">
                  <c:v>316888.26432551531</c:v>
                </c:pt>
                <c:pt idx="596">
                  <c:v>316964.84234897915</c:v>
                </c:pt>
                <c:pt idx="597">
                  <c:v>317041.41603562835</c:v>
                </c:pt>
                <c:pt idx="598">
                  <c:v>317117.98540839157</c:v>
                </c:pt>
                <c:pt idx="599">
                  <c:v>317194.55048977042</c:v>
                </c:pt>
                <c:pt idx="600">
                  <c:v>317271.11130184791</c:v>
                </c:pt>
                <c:pt idx="601">
                  <c:v>317347.66786629567</c:v>
                </c:pt>
                <c:pt idx="602">
                  <c:v>317424.22020438238</c:v>
                </c:pt>
                <c:pt idx="603">
                  <c:v>317500.76833698055</c:v>
                </c:pt>
                <c:pt idx="604">
                  <c:v>317577.31228457461</c:v>
                </c:pt>
                <c:pt idx="605">
                  <c:v>317653.8520672677</c:v>
                </c:pt>
                <c:pt idx="606">
                  <c:v>317730.38770478917</c:v>
                </c:pt>
                <c:pt idx="607">
                  <c:v>317806.91921650129</c:v>
                </c:pt>
                <c:pt idx="608">
                  <c:v>317883.44662140624</c:v>
                </c:pt>
                <c:pt idx="609">
                  <c:v>317959.96993815294</c:v>
                </c:pt>
                <c:pt idx="610">
                  <c:v>318036.48918504332</c:v>
                </c:pt>
                <c:pt idx="611">
                  <c:v>318113.00438003935</c:v>
                </c:pt>
                <c:pt idx="612">
                  <c:v>318189.51554076903</c:v>
                </c:pt>
                <c:pt idx="613">
                  <c:v>318266.02268453263</c:v>
                </c:pt>
                <c:pt idx="614">
                  <c:v>318342.52582830895</c:v>
                </c:pt>
                <c:pt idx="615">
                  <c:v>318419.02498876146</c:v>
                </c:pt>
                <c:pt idx="616">
                  <c:v>318495.5201822439</c:v>
                </c:pt>
                <c:pt idx="617">
                  <c:v>318572.01142480626</c:v>
                </c:pt>
                <c:pt idx="618">
                  <c:v>318648.49873220047</c:v>
                </c:pt>
                <c:pt idx="619">
                  <c:v>318724.98211988597</c:v>
                </c:pt>
                <c:pt idx="620">
                  <c:v>318801.46160303516</c:v>
                </c:pt>
                <c:pt idx="621">
                  <c:v>318877.93719653867</c:v>
                </c:pt>
                <c:pt idx="622">
                  <c:v>318954.40891501092</c:v>
                </c:pt>
                <c:pt idx="623">
                  <c:v>319030.87677279493</c:v>
                </c:pt>
                <c:pt idx="624">
                  <c:v>319107.34078396769</c:v>
                </c:pt>
                <c:pt idx="625">
                  <c:v>319183.80096234515</c:v>
                </c:pt>
                <c:pt idx="626">
                  <c:v>319260.25732148666</c:v>
                </c:pt>
                <c:pt idx="627">
                  <c:v>319336.70987470046</c:v>
                </c:pt>
                <c:pt idx="628">
                  <c:v>319413.15863504767</c:v>
                </c:pt>
                <c:pt idx="629">
                  <c:v>319489.60361534782</c:v>
                </c:pt>
                <c:pt idx="630">
                  <c:v>319566.04482818214</c:v>
                </c:pt>
                <c:pt idx="631">
                  <c:v>319642.48228589923</c:v>
                </c:pt>
                <c:pt idx="632">
                  <c:v>319718.91600061866</c:v>
                </c:pt>
                <c:pt idx="633">
                  <c:v>319795.34598423546</c:v>
                </c:pt>
                <c:pt idx="634">
                  <c:v>319871.77224842459</c:v>
                </c:pt>
                <c:pt idx="635">
                  <c:v>319948.1948046445</c:v>
                </c:pt>
                <c:pt idx="636">
                  <c:v>320024.61366414168</c:v>
                </c:pt>
                <c:pt idx="637">
                  <c:v>320101.02883795445</c:v>
                </c:pt>
                <c:pt idx="638">
                  <c:v>320177.44033691683</c:v>
                </c:pt>
                <c:pt idx="639">
                  <c:v>320253.84817166242</c:v>
                </c:pt>
                <c:pt idx="640">
                  <c:v>320330.25235262804</c:v>
                </c:pt>
                <c:pt idx="641">
                  <c:v>320406.65289005765</c:v>
                </c:pt>
                <c:pt idx="642">
                  <c:v>320483.04979400575</c:v>
                </c:pt>
                <c:pt idx="643">
                  <c:v>320559.44307434076</c:v>
                </c:pt>
                <c:pt idx="644">
                  <c:v>320635.83274074906</c:v>
                </c:pt>
                <c:pt idx="645">
                  <c:v>320712.21880273806</c:v>
                </c:pt>
                <c:pt idx="646">
                  <c:v>320788.60126963916</c:v>
                </c:pt>
                <c:pt idx="647">
                  <c:v>320864.9801506119</c:v>
                </c:pt>
                <c:pt idx="648">
                  <c:v>320941.35545464646</c:v>
                </c:pt>
                <c:pt idx="649">
                  <c:v>321017.72719056718</c:v>
                </c:pt>
                <c:pt idx="650">
                  <c:v>321094.0953670356</c:v>
                </c:pt>
                <c:pt idx="651">
                  <c:v>321170.45999255334</c:v>
                </c:pt>
                <c:pt idx="652">
                  <c:v>321246.82107546536</c:v>
                </c:pt>
                <c:pt idx="653">
                  <c:v>321323.17862396274</c:v>
                </c:pt>
                <c:pt idx="654">
                  <c:v>321399.5326460856</c:v>
                </c:pt>
                <c:pt idx="655">
                  <c:v>321475.88314972597</c:v>
                </c:pt>
                <c:pt idx="656">
                  <c:v>321552.23014263035</c:v>
                </c:pt>
                <c:pt idx="657">
                  <c:v>321628.57363240275</c:v>
                </c:pt>
                <c:pt idx="658">
                  <c:v>321704.91362650698</c:v>
                </c:pt>
                <c:pt idx="659">
                  <c:v>321781.25013226981</c:v>
                </c:pt>
                <c:pt idx="660">
                  <c:v>321857.58315688296</c:v>
                </c:pt>
                <c:pt idx="661">
                  <c:v>321933.9127074061</c:v>
                </c:pt>
                <c:pt idx="662">
                  <c:v>322010.23879076878</c:v>
                </c:pt>
                <c:pt idx="663">
                  <c:v>322086.56141377351</c:v>
                </c:pt>
                <c:pt idx="664">
                  <c:v>322162.88058309787</c:v>
                </c:pt>
                <c:pt idx="665">
                  <c:v>322239.19630529644</c:v>
                </c:pt>
                <c:pt idx="666">
                  <c:v>322315.50858680363</c:v>
                </c:pt>
                <c:pt idx="667">
                  <c:v>322391.81743393594</c:v>
                </c:pt>
                <c:pt idx="668">
                  <c:v>322468.12285289384</c:v>
                </c:pt>
                <c:pt idx="669">
                  <c:v>322544.42484976398</c:v>
                </c:pt>
                <c:pt idx="670">
                  <c:v>322620.72343052161</c:v>
                </c:pt>
                <c:pt idx="671">
                  <c:v>322697.01860103256</c:v>
                </c:pt>
                <c:pt idx="672">
                  <c:v>322773.31036705489</c:v>
                </c:pt>
                <c:pt idx="673">
                  <c:v>322849.5987342415</c:v>
                </c:pt>
                <c:pt idx="674">
                  <c:v>322925.88370814186</c:v>
                </c:pt>
                <c:pt idx="675">
                  <c:v>323002.16529420379</c:v>
                </c:pt>
                <c:pt idx="676">
                  <c:v>323078.44349777547</c:v>
                </c:pt>
                <c:pt idx="677">
                  <c:v>323154.71832410741</c:v>
                </c:pt>
                <c:pt idx="678">
                  <c:v>323230.98977835412</c:v>
                </c:pt>
                <c:pt idx="679">
                  <c:v>323307.25786557613</c:v>
                </c:pt>
                <c:pt idx="680">
                  <c:v>323383.52259074146</c:v>
                </c:pt>
                <c:pt idx="681">
                  <c:v>323459.78395872755</c:v>
                </c:pt>
                <c:pt idx="682">
                  <c:v>323536.04197432275</c:v>
                </c:pt>
                <c:pt idx="683">
                  <c:v>323612.29664222844</c:v>
                </c:pt>
                <c:pt idx="684">
                  <c:v>323688.54796706018</c:v>
                </c:pt>
                <c:pt idx="685">
                  <c:v>323764.79595334938</c:v>
                </c:pt>
                <c:pt idx="686">
                  <c:v>323841.04060554516</c:v>
                </c:pt>
                <c:pt idx="687">
                  <c:v>323917.28192801581</c:v>
                </c:pt>
                <c:pt idx="688">
                  <c:v>323993.5199250498</c:v>
                </c:pt>
                <c:pt idx="689">
                  <c:v>324069.75460085802</c:v>
                </c:pt>
                <c:pt idx="690">
                  <c:v>324145.98595957499</c:v>
                </c:pt>
                <c:pt idx="691">
                  <c:v>324222.21400525986</c:v>
                </c:pt>
                <c:pt idx="692">
                  <c:v>324298.43874189828</c:v>
                </c:pt>
                <c:pt idx="693">
                  <c:v>324374.66017340386</c:v>
                </c:pt>
                <c:pt idx="694">
                  <c:v>324450.87830361904</c:v>
                </c:pt>
                <c:pt idx="695">
                  <c:v>324527.09313631686</c:v>
                </c:pt>
                <c:pt idx="696">
                  <c:v>324603.30467520189</c:v>
                </c:pt>
                <c:pt idx="697">
                  <c:v>324679.51292391197</c:v>
                </c:pt>
                <c:pt idx="698">
                  <c:v>324755.71788601903</c:v>
                </c:pt>
                <c:pt idx="699">
                  <c:v>324831.91956503061</c:v>
                </c:pt>
                <c:pt idx="700">
                  <c:v>324908.11796439096</c:v>
                </c:pt>
                <c:pt idx="701">
                  <c:v>324984.31308748201</c:v>
                </c:pt>
                <c:pt idx="702">
                  <c:v>325060.50493762491</c:v>
                </c:pt>
                <c:pt idx="703">
                  <c:v>325136.69351808116</c:v>
                </c:pt>
                <c:pt idx="704">
                  <c:v>325212.8788320531</c:v>
                </c:pt>
                <c:pt idx="705">
                  <c:v>325289.060882686</c:v>
                </c:pt>
                <c:pt idx="706">
                  <c:v>325365.23967306822</c:v>
                </c:pt>
                <c:pt idx="707">
                  <c:v>325441.41520623298</c:v>
                </c:pt>
                <c:pt idx="708">
                  <c:v>325517.58748515887</c:v>
                </c:pt>
                <c:pt idx="709">
                  <c:v>325593.75651277113</c:v>
                </c:pt>
                <c:pt idx="710">
                  <c:v>325669.92229194276</c:v>
                </c:pt>
                <c:pt idx="711">
                  <c:v>325746.08482549491</c:v>
                </c:pt>
                <c:pt idx="712">
                  <c:v>325822.24411619885</c:v>
                </c:pt>
                <c:pt idx="713">
                  <c:v>325898.40016677591</c:v>
                </c:pt>
                <c:pt idx="714">
                  <c:v>325974.55297989899</c:v>
                </c:pt>
                <c:pt idx="715">
                  <c:v>326050.70255819341</c:v>
                </c:pt>
                <c:pt idx="716">
                  <c:v>326126.84890423744</c:v>
                </c:pt>
                <c:pt idx="717">
                  <c:v>326202.9920205638</c:v>
                </c:pt>
                <c:pt idx="718">
                  <c:v>326279.13190965989</c:v>
                </c:pt>
                <c:pt idx="719">
                  <c:v>326355.26857396896</c:v>
                </c:pt>
                <c:pt idx="720">
                  <c:v>326431.40201589093</c:v>
                </c:pt>
                <c:pt idx="721">
                  <c:v>326507.53223778313</c:v>
                </c:pt>
                <c:pt idx="722">
                  <c:v>326583.65924196126</c:v>
                </c:pt>
                <c:pt idx="723">
                  <c:v>326659.78303069965</c:v>
                </c:pt>
                <c:pt idx="724">
                  <c:v>326735.90360623284</c:v>
                </c:pt>
                <c:pt idx="725">
                  <c:v>326812.02097075572</c:v>
                </c:pt>
                <c:pt idx="726">
                  <c:v>326888.13512642455</c:v>
                </c:pt>
                <c:pt idx="727">
                  <c:v>326964.24607535737</c:v>
                </c:pt>
                <c:pt idx="728">
                  <c:v>327040.35381963511</c:v>
                </c:pt>
                <c:pt idx="729">
                  <c:v>327116.45836130198</c:v>
                </c:pt>
                <c:pt idx="730">
                  <c:v>327192.55970236647</c:v>
                </c:pt>
                <c:pt idx="731">
                  <c:v>327268.65784480155</c:v>
                </c:pt>
                <c:pt idx="732">
                  <c:v>327344.75279054604</c:v>
                </c:pt>
                <c:pt idx="733">
                  <c:v>327420.84454150451</c:v>
                </c:pt>
                <c:pt idx="734">
                  <c:v>327496.93309954827</c:v>
                </c:pt>
                <c:pt idx="735">
                  <c:v>327573.01846651593</c:v>
                </c:pt>
                <c:pt idx="736">
                  <c:v>327649.10064421425</c:v>
                </c:pt>
                <c:pt idx="737">
                  <c:v>327725.17963441822</c:v>
                </c:pt>
                <c:pt idx="738">
                  <c:v>327801.25543887215</c:v>
                </c:pt>
                <c:pt idx="739">
                  <c:v>327877.32805929019</c:v>
                </c:pt>
                <c:pt idx="740">
                  <c:v>327953.3974973564</c:v>
                </c:pt>
                <c:pt idx="741">
                  <c:v>328029.46375472605</c:v>
                </c:pt>
                <c:pt idx="742">
                  <c:v>328105.52683302556</c:v>
                </c:pt>
                <c:pt idx="743">
                  <c:v>328181.58673385327</c:v>
                </c:pt>
                <c:pt idx="744">
                  <c:v>328257.64345878008</c:v>
                </c:pt>
                <c:pt idx="745">
                  <c:v>328333.69700934977</c:v>
                </c:pt>
                <c:pt idx="746">
                  <c:v>328409.74738707946</c:v>
                </c:pt>
                <c:pt idx="747">
                  <c:v>328485.79459346045</c:v>
                </c:pt>
                <c:pt idx="748">
                  <c:v>328561.83862995845</c:v>
                </c:pt>
                <c:pt idx="749">
                  <c:v>328637.87949801388</c:v>
                </c:pt>
                <c:pt idx="750">
                  <c:v>328713.91719904263</c:v>
                </c:pt>
                <c:pt idx="751">
                  <c:v>328789.95173443673</c:v>
                </c:pt>
                <c:pt idx="752">
                  <c:v>328865.98310556426</c:v>
                </c:pt>
                <c:pt idx="753">
                  <c:v>328942.01131377002</c:v>
                </c:pt>
                <c:pt idx="754">
                  <c:v>329018.03636037599</c:v>
                </c:pt>
                <c:pt idx="755">
                  <c:v>329094.05824668187</c:v>
                </c:pt>
                <c:pt idx="756">
                  <c:v>329170.07697396545</c:v>
                </c:pt>
                <c:pt idx="757">
                  <c:v>329246.09254348266</c:v>
                </c:pt>
                <c:pt idx="758">
                  <c:v>329322.10495646874</c:v>
                </c:pt>
                <c:pt idx="759">
                  <c:v>329398.11421413766</c:v>
                </c:pt>
                <c:pt idx="760">
                  <c:v>329474.12031768326</c:v>
                </c:pt>
                <c:pt idx="761">
                  <c:v>329550.1232682796</c:v>
                </c:pt>
                <c:pt idx="762">
                  <c:v>329626.12306708074</c:v>
                </c:pt>
                <c:pt idx="763">
                  <c:v>329702.11971522163</c:v>
                </c:pt>
                <c:pt idx="764">
                  <c:v>329778.11321381852</c:v>
                </c:pt>
                <c:pt idx="765">
                  <c:v>329854.10356396897</c:v>
                </c:pt>
                <c:pt idx="766">
                  <c:v>329930.09076675214</c:v>
                </c:pt>
                <c:pt idx="767">
                  <c:v>330006.07482322975</c:v>
                </c:pt>
                <c:pt idx="768">
                  <c:v>330082.05573444575</c:v>
                </c:pt>
                <c:pt idx="769">
                  <c:v>330158.03350142686</c:v>
                </c:pt>
                <c:pt idx="770">
                  <c:v>330234.00812518329</c:v>
                </c:pt>
                <c:pt idx="771">
                  <c:v>330309.97960670834</c:v>
                </c:pt>
                <c:pt idx="772">
                  <c:v>330385.94794697897</c:v>
                </c:pt>
                <c:pt idx="773">
                  <c:v>330461.91314695665</c:v>
                </c:pt>
                <c:pt idx="774">
                  <c:v>330537.87520758697</c:v>
                </c:pt>
                <c:pt idx="775">
                  <c:v>330613.83412980015</c:v>
                </c:pt>
                <c:pt idx="776">
                  <c:v>330689.78991451132</c:v>
                </c:pt>
                <c:pt idx="777">
                  <c:v>330765.74256262102</c:v>
                </c:pt>
                <c:pt idx="778">
                  <c:v>330841.6920750151</c:v>
                </c:pt>
                <c:pt idx="779">
                  <c:v>330917.63845256524</c:v>
                </c:pt>
                <c:pt idx="780">
                  <c:v>330993.58169612923</c:v>
                </c:pt>
                <c:pt idx="781">
                  <c:v>331069.52180655109</c:v>
                </c:pt>
                <c:pt idx="782">
                  <c:v>331145.45878466143</c:v>
                </c:pt>
                <c:pt idx="783">
                  <c:v>331221.39263127756</c:v>
                </c:pt>
                <c:pt idx="784">
                  <c:v>331297.32334720402</c:v>
                </c:pt>
                <c:pt idx="785">
                  <c:v>331373.2509332326</c:v>
                </c:pt>
                <c:pt idx="786">
                  <c:v>331449.17539014248</c:v>
                </c:pt>
                <c:pt idx="787">
                  <c:v>331525.09671870072</c:v>
                </c:pt>
                <c:pt idx="788">
                  <c:v>331601.01491966256</c:v>
                </c:pt>
                <c:pt idx="789">
                  <c:v>331676.92999377096</c:v>
                </c:pt>
                <c:pt idx="790">
                  <c:v>331752.84194175788</c:v>
                </c:pt>
                <c:pt idx="791">
                  <c:v>331828.75076434365</c:v>
                </c:pt>
                <c:pt idx="792">
                  <c:v>331904.65646223741</c:v>
                </c:pt>
                <c:pt idx="793">
                  <c:v>331980.55903613754</c:v>
                </c:pt>
                <c:pt idx="794">
                  <c:v>332056.45848673163</c:v>
                </c:pt>
                <c:pt idx="795">
                  <c:v>332132.35481469694</c:v>
                </c:pt>
                <c:pt idx="796">
                  <c:v>332208.2480207</c:v>
                </c:pt>
                <c:pt idx="797">
                  <c:v>332284.13810539758</c:v>
                </c:pt>
                <c:pt idx="798">
                  <c:v>332360.02506943635</c:v>
                </c:pt>
                <c:pt idx="799">
                  <c:v>332435.90891345317</c:v>
                </c:pt>
                <c:pt idx="800">
                  <c:v>332511.78963807563</c:v>
                </c:pt>
                <c:pt idx="801">
                  <c:v>332587.66724392155</c:v>
                </c:pt>
                <c:pt idx="802">
                  <c:v>332663.54173159978</c:v>
                </c:pt>
                <c:pt idx="803">
                  <c:v>332739.41310171003</c:v>
                </c:pt>
                <c:pt idx="804">
                  <c:v>332815.28135484329</c:v>
                </c:pt>
                <c:pt idx="805">
                  <c:v>332891.14649158152</c:v>
                </c:pt>
                <c:pt idx="806">
                  <c:v>332967.00851249846</c:v>
                </c:pt>
                <c:pt idx="807">
                  <c:v>333042.86741815944</c:v>
                </c:pt>
                <c:pt idx="808">
                  <c:v>333118.72320912121</c:v>
                </c:pt>
                <c:pt idx="809">
                  <c:v>333194.57588593289</c:v>
                </c:pt>
                <c:pt idx="810">
                  <c:v>333270.42544913554</c:v>
                </c:pt>
                <c:pt idx="811">
                  <c:v>333346.27189926221</c:v>
                </c:pt>
                <c:pt idx="812">
                  <c:v>333422.11523683858</c:v>
                </c:pt>
                <c:pt idx="813">
                  <c:v>333497.95546238287</c:v>
                </c:pt>
                <c:pt idx="814">
                  <c:v>333573.79257640586</c:v>
                </c:pt>
                <c:pt idx="815">
                  <c:v>333649.62657941098</c:v>
                </c:pt>
                <c:pt idx="816">
                  <c:v>333725.4574718948</c:v>
                </c:pt>
                <c:pt idx="817">
                  <c:v>333801.28525434685</c:v>
                </c:pt>
                <c:pt idx="818">
                  <c:v>333877.1099272499</c:v>
                </c:pt>
                <c:pt idx="819">
                  <c:v>333952.93149107997</c:v>
                </c:pt>
                <c:pt idx="820">
                  <c:v>334028.74994630669</c:v>
                </c:pt>
                <c:pt idx="821">
                  <c:v>334104.56529339298</c:v>
                </c:pt>
                <c:pt idx="822">
                  <c:v>334180.37753279571</c:v>
                </c:pt>
                <c:pt idx="823">
                  <c:v>334256.18666496541</c:v>
                </c:pt>
                <c:pt idx="824">
                  <c:v>334331.99269034649</c:v>
                </c:pt>
                <c:pt idx="825">
                  <c:v>334407.79560937744</c:v>
                </c:pt>
                <c:pt idx="826">
                  <c:v>334483.59542249108</c:v>
                </c:pt>
                <c:pt idx="827">
                  <c:v>334559.39213011414</c:v>
                </c:pt>
                <c:pt idx="828">
                  <c:v>334635.18573266792</c:v>
                </c:pt>
                <c:pt idx="829">
                  <c:v>334710.97623056814</c:v>
                </c:pt>
                <c:pt idx="830">
                  <c:v>334786.76362422522</c:v>
                </c:pt>
                <c:pt idx="831">
                  <c:v>334862.547914044</c:v>
                </c:pt>
                <c:pt idx="832">
                  <c:v>334938.32910042425</c:v>
                </c:pt>
                <c:pt idx="833">
                  <c:v>335014.10718376056</c:v>
                </c:pt>
                <c:pt idx="834">
                  <c:v>335089.88216444256</c:v>
                </c:pt>
                <c:pt idx="835">
                  <c:v>335165.65404285473</c:v>
                </c:pt>
                <c:pt idx="836">
                  <c:v>335241.42281937716</c:v>
                </c:pt>
                <c:pt idx="837">
                  <c:v>335317.1884943847</c:v>
                </c:pt>
                <c:pt idx="838">
                  <c:v>335392.95106824767</c:v>
                </c:pt>
                <c:pt idx="839">
                  <c:v>335468.71054133191</c:v>
                </c:pt>
                <c:pt idx="840">
                  <c:v>335544.46691399859</c:v>
                </c:pt>
                <c:pt idx="841">
                  <c:v>335620.22018660471</c:v>
                </c:pt>
                <c:pt idx="842">
                  <c:v>335695.97035950277</c:v>
                </c:pt>
                <c:pt idx="843">
                  <c:v>335771.71743304108</c:v>
                </c:pt>
                <c:pt idx="844">
                  <c:v>335847.46140756371</c:v>
                </c:pt>
                <c:pt idx="845">
                  <c:v>335923.2022834107</c:v>
                </c:pt>
                <c:pt idx="846">
                  <c:v>335998.94006091816</c:v>
                </c:pt>
                <c:pt idx="847">
                  <c:v>336074.67474041798</c:v>
                </c:pt>
                <c:pt idx="848">
                  <c:v>336150.40632223856</c:v>
                </c:pt>
                <c:pt idx="849">
                  <c:v>336226.1348067043</c:v>
                </c:pt>
                <c:pt idx="850">
                  <c:v>336301.86019413581</c:v>
                </c:pt>
                <c:pt idx="851">
                  <c:v>336377.58248485014</c:v>
                </c:pt>
                <c:pt idx="852">
                  <c:v>336453.30167916074</c:v>
                </c:pt>
                <c:pt idx="853">
                  <c:v>336529.01777737762</c:v>
                </c:pt>
                <c:pt idx="854">
                  <c:v>336604.73077980732</c:v>
                </c:pt>
                <c:pt idx="855">
                  <c:v>336680.44068675273</c:v>
                </c:pt>
                <c:pt idx="856">
                  <c:v>336756.14749851375</c:v>
                </c:pt>
                <c:pt idx="857">
                  <c:v>336831.85121538682</c:v>
                </c:pt>
                <c:pt idx="858">
                  <c:v>336907.55183766544</c:v>
                </c:pt>
                <c:pt idx="859">
                  <c:v>336983.24936563964</c:v>
                </c:pt>
                <c:pt idx="860">
                  <c:v>337058.94379959651</c:v>
                </c:pt>
                <c:pt idx="861">
                  <c:v>337134.63513982017</c:v>
                </c:pt>
                <c:pt idx="862">
                  <c:v>337210.32338659157</c:v>
                </c:pt>
                <c:pt idx="863">
                  <c:v>337286.00854018913</c:v>
                </c:pt>
                <c:pt idx="864">
                  <c:v>337361.69060088799</c:v>
                </c:pt>
                <c:pt idx="865">
                  <c:v>337437.36956896062</c:v>
                </c:pt>
                <c:pt idx="866">
                  <c:v>337513.045444677</c:v>
                </c:pt>
                <c:pt idx="867">
                  <c:v>337588.718228304</c:v>
                </c:pt>
                <c:pt idx="868">
                  <c:v>337664.38792010618</c:v>
                </c:pt>
                <c:pt idx="869">
                  <c:v>337740.05452034523</c:v>
                </c:pt>
                <c:pt idx="870">
                  <c:v>337815.71802928054</c:v>
                </c:pt>
                <c:pt idx="871">
                  <c:v>337891.37844716874</c:v>
                </c:pt>
                <c:pt idx="872">
                  <c:v>337967.03577426425</c:v>
                </c:pt>
                <c:pt idx="873">
                  <c:v>338042.69001081889</c:v>
                </c:pt>
                <c:pt idx="874">
                  <c:v>338118.34115708212</c:v>
                </c:pt>
                <c:pt idx="875">
                  <c:v>338193.98921330122</c:v>
                </c:pt>
                <c:pt idx="876">
                  <c:v>338269.634179721</c:v>
                </c:pt>
                <c:pt idx="877">
                  <c:v>338345.27605658426</c:v>
                </c:pt>
                <c:pt idx="878">
                  <c:v>338420.9148441315</c:v>
                </c:pt>
                <c:pt idx="879">
                  <c:v>338496.55054260098</c:v>
                </c:pt>
                <c:pt idx="880">
                  <c:v>338572.18315222888</c:v>
                </c:pt>
                <c:pt idx="881">
                  <c:v>338647.81267324946</c:v>
                </c:pt>
                <c:pt idx="882">
                  <c:v>338723.43910589465</c:v>
                </c:pt>
                <c:pt idx="883">
                  <c:v>338799.06245039467</c:v>
                </c:pt>
                <c:pt idx="884">
                  <c:v>338874.68270697771</c:v>
                </c:pt>
                <c:pt idx="885">
                  <c:v>338950.29987586988</c:v>
                </c:pt>
                <c:pt idx="886">
                  <c:v>339025.91395729553</c:v>
                </c:pt>
                <c:pt idx="887">
                  <c:v>339101.52495147724</c:v>
                </c:pt>
                <c:pt idx="888">
                  <c:v>339177.13285863557</c:v>
                </c:pt>
                <c:pt idx="889">
                  <c:v>339252.73767898954</c:v>
                </c:pt>
                <c:pt idx="890">
                  <c:v>339328.33941275609</c:v>
                </c:pt>
                <c:pt idx="891">
                  <c:v>339403.93806015083</c:v>
                </c:pt>
                <c:pt idx="892">
                  <c:v>339479.53362138744</c:v>
                </c:pt>
                <c:pt idx="893">
                  <c:v>339555.12609667773</c:v>
                </c:pt>
                <c:pt idx="894">
                  <c:v>339630.71548623242</c:v>
                </c:pt>
                <c:pt idx="895">
                  <c:v>339706.30179026042</c:v>
                </c:pt>
                <c:pt idx="896">
                  <c:v>339781.88500896882</c:v>
                </c:pt>
                <c:pt idx="897">
                  <c:v>339857.46514256345</c:v>
                </c:pt>
                <c:pt idx="898">
                  <c:v>339933.04219124856</c:v>
                </c:pt>
                <c:pt idx="899">
                  <c:v>340008.61615522695</c:v>
                </c:pt>
                <c:pt idx="900">
                  <c:v>340084.18703469995</c:v>
                </c:pt>
                <c:pt idx="901">
                  <c:v>340159.75482986739</c:v>
                </c:pt>
                <c:pt idx="902">
                  <c:v>340235.31954092783</c:v>
                </c:pt>
                <c:pt idx="903">
                  <c:v>340310.88116807822</c:v>
                </c:pt>
                <c:pt idx="904">
                  <c:v>340386.43971151463</c:v>
                </c:pt>
                <c:pt idx="905">
                  <c:v>340461.99517143145</c:v>
                </c:pt>
                <c:pt idx="906">
                  <c:v>340537.54754802171</c:v>
                </c:pt>
                <c:pt idx="907">
                  <c:v>340613.0968414775</c:v>
                </c:pt>
                <c:pt idx="908">
                  <c:v>340688.64305198932</c:v>
                </c:pt>
                <c:pt idx="909">
                  <c:v>340764.1861797467</c:v>
                </c:pt>
                <c:pt idx="910">
                  <c:v>340839.72622493783</c:v>
                </c:pt>
                <c:pt idx="911">
                  <c:v>340915.26318774972</c:v>
                </c:pt>
                <c:pt idx="912">
                  <c:v>340990.79706836829</c:v>
                </c:pt>
                <c:pt idx="913">
                  <c:v>341066.32786697824</c:v>
                </c:pt>
                <c:pt idx="914">
                  <c:v>341141.85558376327</c:v>
                </c:pt>
                <c:pt idx="915">
                  <c:v>341217.38021890598</c:v>
                </c:pt>
                <c:pt idx="916">
                  <c:v>341292.90177258779</c:v>
                </c:pt>
                <c:pt idx="917">
                  <c:v>341368.4202449891</c:v>
                </c:pt>
                <c:pt idx="918">
                  <c:v>341443.9356362893</c:v>
                </c:pt>
                <c:pt idx="919">
                  <c:v>341519.44794666691</c:v>
                </c:pt>
                <c:pt idx="920">
                  <c:v>341594.95717629907</c:v>
                </c:pt>
                <c:pt idx="921">
                  <c:v>341670.46332536242</c:v>
                </c:pt>
                <c:pt idx="922">
                  <c:v>341745.96639403212</c:v>
                </c:pt>
                <c:pt idx="923">
                  <c:v>341821.46638248285</c:v>
                </c:pt>
                <c:pt idx="924">
                  <c:v>341896.96329088823</c:v>
                </c:pt>
                <c:pt idx="925">
                  <c:v>341972.45711942093</c:v>
                </c:pt>
                <c:pt idx="926">
                  <c:v>342047.94786825258</c:v>
                </c:pt>
                <c:pt idx="927">
                  <c:v>342123.43553755409</c:v>
                </c:pt>
                <c:pt idx="928">
                  <c:v>342198.92012749583</c:v>
                </c:pt>
                <c:pt idx="929">
                  <c:v>342274.40163824667</c:v>
                </c:pt>
                <c:pt idx="930">
                  <c:v>342349.88006997522</c:v>
                </c:pt>
                <c:pt idx="931">
                  <c:v>342425.35542284884</c:v>
                </c:pt>
                <c:pt idx="932">
                  <c:v>342500.8276970344</c:v>
                </c:pt>
                <c:pt idx="933">
                  <c:v>342576.29689269804</c:v>
                </c:pt>
                <c:pt idx="934">
                  <c:v>342651.76301000494</c:v>
                </c:pt>
                <c:pt idx="935">
                  <c:v>342727.22604911943</c:v>
                </c:pt>
                <c:pt idx="936">
                  <c:v>342802.68601020548</c:v>
                </c:pt>
                <c:pt idx="937">
                  <c:v>342878.142893426</c:v>
                </c:pt>
                <c:pt idx="938">
                  <c:v>342953.59669894341</c:v>
                </c:pt>
                <c:pt idx="939">
                  <c:v>343029.04742691916</c:v>
                </c:pt>
                <c:pt idx="940">
                  <c:v>343104.49507751426</c:v>
                </c:pt>
                <c:pt idx="941">
                  <c:v>343179.93965088908</c:v>
                </c:pt>
                <c:pt idx="942">
                  <c:v>343255.38114720309</c:v>
                </c:pt>
                <c:pt idx="943">
                  <c:v>343330.81956661533</c:v>
                </c:pt>
                <c:pt idx="944">
                  <c:v>343406.25490928418</c:v>
                </c:pt>
                <c:pt idx="945">
                  <c:v>343481.68717536726</c:v>
                </c:pt>
                <c:pt idx="946">
                  <c:v>343557.11636502168</c:v>
                </c:pt>
                <c:pt idx="947">
                  <c:v>343632.54247840395</c:v>
                </c:pt>
                <c:pt idx="948">
                  <c:v>343707.96551566996</c:v>
                </c:pt>
                <c:pt idx="949">
                  <c:v>343783.38547697506</c:v>
                </c:pt>
                <c:pt idx="950">
                  <c:v>343858.80236247391</c:v>
                </c:pt>
                <c:pt idx="951">
                  <c:v>343934.21617232088</c:v>
                </c:pt>
                <c:pt idx="952">
                  <c:v>344009.62690666952</c:v>
                </c:pt>
                <c:pt idx="953">
                  <c:v>344085.03456567309</c:v>
                </c:pt>
                <c:pt idx="954">
                  <c:v>344160.43914948404</c:v>
                </c:pt>
                <c:pt idx="955">
                  <c:v>344235.84065825446</c:v>
                </c:pt>
                <c:pt idx="956">
                  <c:v>344311.23909213598</c:v>
                </c:pt>
                <c:pt idx="957">
                  <c:v>344386.63445127971</c:v>
                </c:pt>
                <c:pt idx="958">
                  <c:v>344462.02673583617</c:v>
                </c:pt>
                <c:pt idx="959">
                  <c:v>344537.41594595544</c:v>
                </c:pt>
                <c:pt idx="960">
                  <c:v>344612.80208178738</c:v>
                </c:pt>
                <c:pt idx="961">
                  <c:v>344688.18514348089</c:v>
                </c:pt>
                <c:pt idx="962">
                  <c:v>344763.56513118488</c:v>
                </c:pt>
                <c:pt idx="963">
                  <c:v>344838.94204504759</c:v>
                </c:pt>
                <c:pt idx="964">
                  <c:v>344914.31588521681</c:v>
                </c:pt>
                <c:pt idx="965">
                  <c:v>344989.68665183999</c:v>
                </c:pt>
                <c:pt idx="966">
                  <c:v>345065.05434506416</c:v>
                </c:pt>
                <c:pt idx="967">
                  <c:v>345140.41896503599</c:v>
                </c:pt>
                <c:pt idx="968">
                  <c:v>345215.78051190142</c:v>
                </c:pt>
                <c:pt idx="969">
                  <c:v>345291.13898580638</c:v>
                </c:pt>
                <c:pt idx="970">
                  <c:v>345366.49438689626</c:v>
                </c:pt>
                <c:pt idx="971">
                  <c:v>345441.84671531612</c:v>
                </c:pt>
                <c:pt idx="972">
                  <c:v>345517.19597121037</c:v>
                </c:pt>
                <c:pt idx="973">
                  <c:v>345592.5421547236</c:v>
                </c:pt>
                <c:pt idx="974">
                  <c:v>345667.88526599947</c:v>
                </c:pt>
                <c:pt idx="975">
                  <c:v>345743.2253051817</c:v>
                </c:pt>
                <c:pt idx="976">
                  <c:v>345818.56227241334</c:v>
                </c:pt>
                <c:pt idx="977">
                  <c:v>345893.89616783732</c:v>
                </c:pt>
                <c:pt idx="978">
                  <c:v>345969.22699159611</c:v>
                </c:pt>
                <c:pt idx="979">
                  <c:v>346044.55474383198</c:v>
                </c:pt>
                <c:pt idx="980">
                  <c:v>346119.87942468683</c:v>
                </c:pt>
                <c:pt idx="981">
                  <c:v>346195.20103430207</c:v>
                </c:pt>
                <c:pt idx="982">
                  <c:v>346270.51957281894</c:v>
                </c:pt>
                <c:pt idx="983">
                  <c:v>346345.83504037856</c:v>
                </c:pt>
                <c:pt idx="984">
                  <c:v>346421.14743712137</c:v>
                </c:pt>
                <c:pt idx="985">
                  <c:v>346496.45676318771</c:v>
                </c:pt>
                <c:pt idx="986">
                  <c:v>346571.76301871787</c:v>
                </c:pt>
                <c:pt idx="987">
                  <c:v>346647.06620385137</c:v>
                </c:pt>
                <c:pt idx="988">
                  <c:v>346722.36631872773</c:v>
                </c:pt>
                <c:pt idx="989">
                  <c:v>346797.66336348618</c:v>
                </c:pt>
                <c:pt idx="990">
                  <c:v>346872.95733826573</c:v>
                </c:pt>
                <c:pt idx="991">
                  <c:v>346948.24824320496</c:v>
                </c:pt>
                <c:pt idx="992">
                  <c:v>347023.53607844224</c:v>
                </c:pt>
                <c:pt idx="993">
                  <c:v>347098.82084411598</c:v>
                </c:pt>
                <c:pt idx="994">
                  <c:v>347174.10254036379</c:v>
                </c:pt>
                <c:pt idx="995">
                  <c:v>347249.38116732356</c:v>
                </c:pt>
                <c:pt idx="996">
                  <c:v>347324.65672513266</c:v>
                </c:pt>
                <c:pt idx="997">
                  <c:v>347399.92921392818</c:v>
                </c:pt>
                <c:pt idx="998">
                  <c:v>347475.19863384723</c:v>
                </c:pt>
                <c:pt idx="999">
                  <c:v>347550.4649850264</c:v>
                </c:pt>
                <c:pt idx="1000">
                  <c:v>347625.72826760233</c:v>
                </c:pt>
                <c:pt idx="1001">
                  <c:v>347700.98848171125</c:v>
                </c:pt>
                <c:pt idx="1002">
                  <c:v>347776.24562748923</c:v>
                </c:pt>
                <c:pt idx="1003">
                  <c:v>347851.49970507214</c:v>
                </c:pt>
                <c:pt idx="1004">
                  <c:v>347926.75071459555</c:v>
                </c:pt>
                <c:pt idx="1005">
                  <c:v>348001.99865619501</c:v>
                </c:pt>
                <c:pt idx="1006">
                  <c:v>348077.24353000586</c:v>
                </c:pt>
                <c:pt idx="1007">
                  <c:v>348152.48533616291</c:v>
                </c:pt>
                <c:pt idx="1008">
                  <c:v>348227.72407480126</c:v>
                </c:pt>
                <c:pt idx="1009">
                  <c:v>348302.95974605548</c:v>
                </c:pt>
                <c:pt idx="1010">
                  <c:v>348378.19235006004</c:v>
                </c:pt>
                <c:pt idx="1011">
                  <c:v>348453.42188694928</c:v>
                </c:pt>
                <c:pt idx="1012">
                  <c:v>348528.6483568573</c:v>
                </c:pt>
                <c:pt idx="1013">
                  <c:v>348603.87175991805</c:v>
                </c:pt>
                <c:pt idx="1014">
                  <c:v>348679.09209626535</c:v>
                </c:pt>
                <c:pt idx="1015">
                  <c:v>348754.30936603271</c:v>
                </c:pt>
                <c:pt idx="1016">
                  <c:v>348829.52356935368</c:v>
                </c:pt>
                <c:pt idx="1017">
                  <c:v>348904.73470636149</c:v>
                </c:pt>
                <c:pt idx="1018">
                  <c:v>348979.94277718919</c:v>
                </c:pt>
                <c:pt idx="1019">
                  <c:v>349055.14778196992</c:v>
                </c:pt>
                <c:pt idx="1020">
                  <c:v>349130.34972083627</c:v>
                </c:pt>
                <c:pt idx="1021">
                  <c:v>349205.54859392106</c:v>
                </c:pt>
                <c:pt idx="1022">
                  <c:v>349280.74440135673</c:v>
                </c:pt>
                <c:pt idx="1023">
                  <c:v>349355.93714327551</c:v>
                </c:pt>
                <c:pt idx="1024">
                  <c:v>349431.12681980984</c:v>
                </c:pt>
                <c:pt idx="1025">
                  <c:v>349506.31343109172</c:v>
                </c:pt>
                <c:pt idx="1026">
                  <c:v>349581.496977253</c:v>
                </c:pt>
                <c:pt idx="1027">
                  <c:v>349656.67745842558</c:v>
                </c:pt>
                <c:pt idx="1028">
                  <c:v>349731.85487474105</c:v>
                </c:pt>
                <c:pt idx="1029">
                  <c:v>349807.02922633092</c:v>
                </c:pt>
                <c:pt idx="1030">
                  <c:v>349882.20051332668</c:v>
                </c:pt>
                <c:pt idx="1031">
                  <c:v>349957.36873585958</c:v>
                </c:pt>
                <c:pt idx="1032">
                  <c:v>350032.5338940607</c:v>
                </c:pt>
                <c:pt idx="1033">
                  <c:v>350107.69598806114</c:v>
                </c:pt>
                <c:pt idx="1034">
                  <c:v>350182.85501799185</c:v>
                </c:pt>
                <c:pt idx="1035">
                  <c:v>350258.01098398346</c:v>
                </c:pt>
                <c:pt idx="1036">
                  <c:v>350333.16388616682</c:v>
                </c:pt>
                <c:pt idx="1037">
                  <c:v>350408.31372467242</c:v>
                </c:pt>
                <c:pt idx="1038">
                  <c:v>350483.46049963072</c:v>
                </c:pt>
                <c:pt idx="1039">
                  <c:v>350558.60421117209</c:v>
                </c:pt>
                <c:pt idx="1040">
                  <c:v>350633.74485942669</c:v>
                </c:pt>
                <c:pt idx="1041">
                  <c:v>350708.88244452461</c:v>
                </c:pt>
                <c:pt idx="1042">
                  <c:v>350784.01696659607</c:v>
                </c:pt>
                <c:pt idx="1043">
                  <c:v>350859.14842577081</c:v>
                </c:pt>
                <c:pt idx="1044">
                  <c:v>350934.27682217874</c:v>
                </c:pt>
                <c:pt idx="1045">
                  <c:v>351009.40215594956</c:v>
                </c:pt>
                <c:pt idx="1046">
                  <c:v>351084.52442721289</c:v>
                </c:pt>
                <c:pt idx="1047">
                  <c:v>351159.64363609825</c:v>
                </c:pt>
                <c:pt idx="1048">
                  <c:v>351234.75978273514</c:v>
                </c:pt>
                <c:pt idx="1049">
                  <c:v>351309.87286725285</c:v>
                </c:pt>
                <c:pt idx="1050">
                  <c:v>351384.98288978072</c:v>
                </c:pt>
                <c:pt idx="1051">
                  <c:v>351460.08985044784</c:v>
                </c:pt>
                <c:pt idx="1052">
                  <c:v>351535.19374938327</c:v>
                </c:pt>
                <c:pt idx="1053">
                  <c:v>351610.29458671605</c:v>
                </c:pt>
                <c:pt idx="1054">
                  <c:v>351685.3923625751</c:v>
                </c:pt>
                <c:pt idx="1055">
                  <c:v>351760.48707708926</c:v>
                </c:pt>
                <c:pt idx="1056">
                  <c:v>351835.57873038715</c:v>
                </c:pt>
                <c:pt idx="1057">
                  <c:v>351910.6673225977</c:v>
                </c:pt>
                <c:pt idx="1058">
                  <c:v>351985.7528538492</c:v>
                </c:pt>
                <c:pt idx="1059">
                  <c:v>352060.83532427042</c:v>
                </c:pt>
                <c:pt idx="1060">
                  <c:v>352135.91473398963</c:v>
                </c:pt>
                <c:pt idx="1061">
                  <c:v>352210.99108313536</c:v>
                </c:pt>
                <c:pt idx="1062">
                  <c:v>352286.06437183573</c:v>
                </c:pt>
                <c:pt idx="1063">
                  <c:v>352361.13460021908</c:v>
                </c:pt>
                <c:pt idx="1064">
                  <c:v>352436.20176841348</c:v>
                </c:pt>
                <c:pt idx="1065">
                  <c:v>352511.26587654708</c:v>
                </c:pt>
                <c:pt idx="1066">
                  <c:v>352586.32692474785</c:v>
                </c:pt>
                <c:pt idx="1067">
                  <c:v>352661.38491314382</c:v>
                </c:pt>
                <c:pt idx="1068">
                  <c:v>352736.43984186283</c:v>
                </c:pt>
                <c:pt idx="1069">
                  <c:v>352811.49171103258</c:v>
                </c:pt>
                <c:pt idx="1070">
                  <c:v>352886.54052078101</c:v>
                </c:pt>
                <c:pt idx="1071">
                  <c:v>352961.58627123572</c:v>
                </c:pt>
                <c:pt idx="1072">
                  <c:v>353036.62896252424</c:v>
                </c:pt>
                <c:pt idx="1073">
                  <c:v>353111.66859477438</c:v>
                </c:pt>
                <c:pt idx="1074">
                  <c:v>353186.70516811352</c:v>
                </c:pt>
                <c:pt idx="1075">
                  <c:v>353261.73868266901</c:v>
                </c:pt>
                <c:pt idx="1076">
                  <c:v>353336.76913856849</c:v>
                </c:pt>
                <c:pt idx="1077">
                  <c:v>353411.79653593915</c:v>
                </c:pt>
                <c:pt idx="1078">
                  <c:v>353486.82087490824</c:v>
                </c:pt>
                <c:pt idx="1079">
                  <c:v>353561.84215560311</c:v>
                </c:pt>
                <c:pt idx="1080">
                  <c:v>353636.86037815089</c:v>
                </c:pt>
                <c:pt idx="1081">
                  <c:v>353711.87554267864</c:v>
                </c:pt>
                <c:pt idx="1082">
                  <c:v>353786.88764931349</c:v>
                </c:pt>
                <c:pt idx="1083">
                  <c:v>353861.89669818251</c:v>
                </c:pt>
                <c:pt idx="1084">
                  <c:v>353936.90268941259</c:v>
                </c:pt>
                <c:pt idx="1085">
                  <c:v>354011.90562313079</c:v>
                </c:pt>
                <c:pt idx="1086">
                  <c:v>354086.90549946384</c:v>
                </c:pt>
                <c:pt idx="1087">
                  <c:v>354161.90231853869</c:v>
                </c:pt>
                <c:pt idx="1088">
                  <c:v>354236.89608048199</c:v>
                </c:pt>
                <c:pt idx="1089">
                  <c:v>354311.88678542065</c:v>
                </c:pt>
                <c:pt idx="1090">
                  <c:v>354386.87443348119</c:v>
                </c:pt>
                <c:pt idx="1091">
                  <c:v>354461.85902479035</c:v>
                </c:pt>
                <c:pt idx="1092">
                  <c:v>354536.84055947472</c:v>
                </c:pt>
                <c:pt idx="1093">
                  <c:v>354611.81903766096</c:v>
                </c:pt>
                <c:pt idx="1094">
                  <c:v>354686.7944594755</c:v>
                </c:pt>
                <c:pt idx="1095">
                  <c:v>354761.76682504476</c:v>
                </c:pt>
                <c:pt idx="1096">
                  <c:v>354836.7361344953</c:v>
                </c:pt>
                <c:pt idx="1097">
                  <c:v>354911.70238795335</c:v>
                </c:pt>
                <c:pt idx="1098">
                  <c:v>354986.66558554547</c:v>
                </c:pt>
                <c:pt idx="1099">
                  <c:v>355061.62572739791</c:v>
                </c:pt>
                <c:pt idx="1100">
                  <c:v>355136.58281363687</c:v>
                </c:pt>
                <c:pt idx="1101">
                  <c:v>355211.5368443887</c:v>
                </c:pt>
                <c:pt idx="1102">
                  <c:v>355286.48781977961</c:v>
                </c:pt>
                <c:pt idx="1103">
                  <c:v>355361.43573993567</c:v>
                </c:pt>
                <c:pt idx="1104">
                  <c:v>355436.38060498313</c:v>
                </c:pt>
                <c:pt idx="1105">
                  <c:v>355511.32241504802</c:v>
                </c:pt>
                <c:pt idx="1106">
                  <c:v>355586.26117025648</c:v>
                </c:pt>
                <c:pt idx="1107">
                  <c:v>355661.19687073439</c:v>
                </c:pt>
                <c:pt idx="1108">
                  <c:v>355736.12951660797</c:v>
                </c:pt>
                <c:pt idx="1109">
                  <c:v>355811.05910800298</c:v>
                </c:pt>
                <c:pt idx="1110">
                  <c:v>355885.98564504558</c:v>
                </c:pt>
                <c:pt idx="1111">
                  <c:v>355960.90912786144</c:v>
                </c:pt>
                <c:pt idx="1112">
                  <c:v>356035.82955657662</c:v>
                </c:pt>
                <c:pt idx="1113">
                  <c:v>356110.74693131685</c:v>
                </c:pt>
                <c:pt idx="1114">
                  <c:v>356185.66125220788</c:v>
                </c:pt>
                <c:pt idx="1115">
                  <c:v>356260.57251937571</c:v>
                </c:pt>
                <c:pt idx="1116">
                  <c:v>356335.4807329459</c:v>
                </c:pt>
                <c:pt idx="1117">
                  <c:v>356410.38589304429</c:v>
                </c:pt>
                <c:pt idx="1118">
                  <c:v>356485.28799979651</c:v>
                </c:pt>
                <c:pt idx="1119">
                  <c:v>356560.18705332821</c:v>
                </c:pt>
                <c:pt idx="1120">
                  <c:v>356635.08305376506</c:v>
                </c:pt>
                <c:pt idx="1121">
                  <c:v>356709.97600123263</c:v>
                </c:pt>
                <c:pt idx="1122">
                  <c:v>356784.86589585658</c:v>
                </c:pt>
                <c:pt idx="1123">
                  <c:v>356859.75273776241</c:v>
                </c:pt>
                <c:pt idx="1124">
                  <c:v>356934.63652707567</c:v>
                </c:pt>
                <c:pt idx="1125">
                  <c:v>357009.51726392185</c:v>
                </c:pt>
                <c:pt idx="1126">
                  <c:v>357084.39494842646</c:v>
                </c:pt>
                <c:pt idx="1127">
                  <c:v>357159.26958071481</c:v>
                </c:pt>
                <c:pt idx="1128">
                  <c:v>357234.14116091258</c:v>
                </c:pt>
                <c:pt idx="1129">
                  <c:v>357309.00968914502</c:v>
                </c:pt>
                <c:pt idx="1130">
                  <c:v>357383.87516553752</c:v>
                </c:pt>
                <c:pt idx="1131">
                  <c:v>357458.7375902154</c:v>
                </c:pt>
                <c:pt idx="1132">
                  <c:v>357533.59696330421</c:v>
                </c:pt>
                <c:pt idx="1133">
                  <c:v>357608.45328492904</c:v>
                </c:pt>
                <c:pt idx="1134">
                  <c:v>357683.30655521527</c:v>
                </c:pt>
                <c:pt idx="1135">
                  <c:v>357758.15677428822</c:v>
                </c:pt>
                <c:pt idx="1136">
                  <c:v>357833.00394227298</c:v>
                </c:pt>
                <c:pt idx="1137">
                  <c:v>357907.84805929492</c:v>
                </c:pt>
                <c:pt idx="1138">
                  <c:v>357982.6891254792</c:v>
                </c:pt>
                <c:pt idx="1139">
                  <c:v>358057.52714095102</c:v>
                </c:pt>
                <c:pt idx="1140">
                  <c:v>358132.3621058354</c:v>
                </c:pt>
                <c:pt idx="1141">
                  <c:v>358207.1940202578</c:v>
                </c:pt>
                <c:pt idx="1142">
                  <c:v>358282.02288434299</c:v>
                </c:pt>
                <c:pt idx="1143">
                  <c:v>358356.84869821632</c:v>
                </c:pt>
                <c:pt idx="1144">
                  <c:v>358431.67146200279</c:v>
                </c:pt>
                <c:pt idx="1145">
                  <c:v>358506.49117582745</c:v>
                </c:pt>
                <c:pt idx="1146">
                  <c:v>358581.30783981527</c:v>
                </c:pt>
                <c:pt idx="1147">
                  <c:v>358656.12145409145</c:v>
                </c:pt>
                <c:pt idx="1148">
                  <c:v>358730.93201878091</c:v>
                </c:pt>
                <c:pt idx="1149">
                  <c:v>358805.73953400861</c:v>
                </c:pt>
                <c:pt idx="1150">
                  <c:v>358880.54399989959</c:v>
                </c:pt>
                <c:pt idx="1151">
                  <c:v>358955.34541657876</c:v>
                </c:pt>
                <c:pt idx="1152">
                  <c:v>359030.14378417097</c:v>
                </c:pt>
                <c:pt idx="1153">
                  <c:v>359104.93910280138</c:v>
                </c:pt>
                <c:pt idx="1154">
                  <c:v>359179.73137259466</c:v>
                </c:pt>
                <c:pt idx="1155">
                  <c:v>359254.5205936759</c:v>
                </c:pt>
                <c:pt idx="1156">
                  <c:v>359329.30676616973</c:v>
                </c:pt>
                <c:pt idx="1157">
                  <c:v>359404.08989020123</c:v>
                </c:pt>
                <c:pt idx="1158">
                  <c:v>359478.86996589514</c:v>
                </c:pt>
                <c:pt idx="1159">
                  <c:v>359553.64699337631</c:v>
                </c:pt>
                <c:pt idx="1160">
                  <c:v>359628.4209727695</c:v>
                </c:pt>
                <c:pt idx="1161">
                  <c:v>359703.19190419954</c:v>
                </c:pt>
                <c:pt idx="1162">
                  <c:v>359777.95978779113</c:v>
                </c:pt>
                <c:pt idx="1163">
                  <c:v>359852.72462366917</c:v>
                </c:pt>
                <c:pt idx="1164">
                  <c:v>359927.48641195823</c:v>
                </c:pt>
                <c:pt idx="1165">
                  <c:v>360002.24515278323</c:v>
                </c:pt>
                <c:pt idx="1166">
                  <c:v>360077.00084626873</c:v>
                </c:pt>
                <c:pt idx="1167">
                  <c:v>360151.7534925394</c:v>
                </c:pt>
                <c:pt idx="1168">
                  <c:v>360226.50309172022</c:v>
                </c:pt>
                <c:pt idx="1169">
                  <c:v>360301.24964393553</c:v>
                </c:pt>
                <c:pt idx="1170">
                  <c:v>360375.99314931018</c:v>
                </c:pt>
                <c:pt idx="1171">
                  <c:v>360450.73360796866</c:v>
                </c:pt>
                <c:pt idx="1172">
                  <c:v>360525.47102003591</c:v>
                </c:pt>
                <c:pt idx="1173">
                  <c:v>360600.20538563613</c:v>
                </c:pt>
                <c:pt idx="1174">
                  <c:v>360674.93670489429</c:v>
                </c:pt>
                <c:pt idx="1175">
                  <c:v>360749.66497793474</c:v>
                </c:pt>
                <c:pt idx="1176">
                  <c:v>360824.39020488213</c:v>
                </c:pt>
                <c:pt idx="1177">
                  <c:v>360899.11238586117</c:v>
                </c:pt>
                <c:pt idx="1178">
                  <c:v>360973.83152099629</c:v>
                </c:pt>
                <c:pt idx="1179">
                  <c:v>361048.54761041189</c:v>
                </c:pt>
                <c:pt idx="1180">
                  <c:v>361123.26065423281</c:v>
                </c:pt>
                <c:pt idx="1181">
                  <c:v>361197.9706525834</c:v>
                </c:pt>
                <c:pt idx="1182">
                  <c:v>361272.67760558811</c:v>
                </c:pt>
                <c:pt idx="1183">
                  <c:v>361347.38151337148</c:v>
                </c:pt>
                <c:pt idx="1184">
                  <c:v>361422.08237605804</c:v>
                </c:pt>
                <c:pt idx="1185">
                  <c:v>361496.78019377234</c:v>
                </c:pt>
                <c:pt idx="1186">
                  <c:v>361571.47496663855</c:v>
                </c:pt>
                <c:pt idx="1187">
                  <c:v>361646.16669478139</c:v>
                </c:pt>
                <c:pt idx="1188">
                  <c:v>361720.85537832516</c:v>
                </c:pt>
                <c:pt idx="1189">
                  <c:v>361795.54101739434</c:v>
                </c:pt>
                <c:pt idx="1190">
                  <c:v>361870.22361211333</c:v>
                </c:pt>
                <c:pt idx="1191">
                  <c:v>361944.90316260658</c:v>
                </c:pt>
                <c:pt idx="1192">
                  <c:v>362019.57966899843</c:v>
                </c:pt>
                <c:pt idx="1193">
                  <c:v>362094.25313141313</c:v>
                </c:pt>
                <c:pt idx="1194">
                  <c:v>362168.92354997538</c:v>
                </c:pt>
                <c:pt idx="1195">
                  <c:v>362243.59092480928</c:v>
                </c:pt>
                <c:pt idx="1196">
                  <c:v>362318.25525603921</c:v>
                </c:pt>
                <c:pt idx="1197">
                  <c:v>362392.91654378956</c:v>
                </c:pt>
                <c:pt idx="1198">
                  <c:v>362467.57478818455</c:v>
                </c:pt>
                <c:pt idx="1199">
                  <c:v>362542.22998934868</c:v>
                </c:pt>
                <c:pt idx="1200">
                  <c:v>362616.88214740629</c:v>
                </c:pt>
                <c:pt idx="1201">
                  <c:v>362691.53126248141</c:v>
                </c:pt>
                <c:pt idx="1202">
                  <c:v>362766.1773346985</c:v>
                </c:pt>
                <c:pt idx="1203">
                  <c:v>362840.82036418188</c:v>
                </c:pt>
                <c:pt idx="1204">
                  <c:v>362915.46035105572</c:v>
                </c:pt>
                <c:pt idx="1205">
                  <c:v>362990.09729544428</c:v>
                </c:pt>
                <c:pt idx="1206">
                  <c:v>363064.73119747196</c:v>
                </c:pt>
                <c:pt idx="1207">
                  <c:v>363139.36205726274</c:v>
                </c:pt>
                <c:pt idx="1208">
                  <c:v>363213.98987494112</c:v>
                </c:pt>
                <c:pt idx="1209">
                  <c:v>363288.61465063121</c:v>
                </c:pt>
                <c:pt idx="1210">
                  <c:v>363363.23638445715</c:v>
                </c:pt>
                <c:pt idx="1211">
                  <c:v>363437.85507654323</c:v>
                </c:pt>
                <c:pt idx="1212">
                  <c:v>363512.4707270136</c:v>
                </c:pt>
                <c:pt idx="1213">
                  <c:v>363587.08333599259</c:v>
                </c:pt>
                <c:pt idx="1214">
                  <c:v>363661.69290360413</c:v>
                </c:pt>
                <c:pt idx="1215">
                  <c:v>363736.2994299726</c:v>
                </c:pt>
                <c:pt idx="1216">
                  <c:v>363810.90291522199</c:v>
                </c:pt>
                <c:pt idx="1217">
                  <c:v>363885.50335947657</c:v>
                </c:pt>
                <c:pt idx="1218">
                  <c:v>363960.1007628605</c:v>
                </c:pt>
                <c:pt idx="1219">
                  <c:v>364034.69512549794</c:v>
                </c:pt>
                <c:pt idx="1220">
                  <c:v>364109.28644751274</c:v>
                </c:pt>
                <c:pt idx="1221">
                  <c:v>364183.87472902937</c:v>
                </c:pt>
                <c:pt idx="1222">
                  <c:v>364258.45997017174</c:v>
                </c:pt>
                <c:pt idx="1223">
                  <c:v>364333.04217106407</c:v>
                </c:pt>
                <c:pt idx="1224">
                  <c:v>364407.62133183028</c:v>
                </c:pt>
                <c:pt idx="1225">
                  <c:v>364482.19745259458</c:v>
                </c:pt>
                <c:pt idx="1226">
                  <c:v>364556.77053348103</c:v>
                </c:pt>
                <c:pt idx="1227">
                  <c:v>364631.34057461371</c:v>
                </c:pt>
                <c:pt idx="1228">
                  <c:v>364705.90757611662</c:v>
                </c:pt>
                <c:pt idx="1229">
                  <c:v>364780.4715381139</c:v>
                </c:pt>
                <c:pt idx="1230">
                  <c:v>364855.03246072953</c:v>
                </c:pt>
                <c:pt idx="1231">
                  <c:v>364929.59034408757</c:v>
                </c:pt>
                <c:pt idx="1232">
                  <c:v>365004.14518831205</c:v>
                </c:pt>
                <c:pt idx="1233">
                  <c:v>365078.69699352694</c:v>
                </c:pt>
                <c:pt idx="1234">
                  <c:v>365153.24575985631</c:v>
                </c:pt>
                <c:pt idx="1235">
                  <c:v>365227.79148742423</c:v>
                </c:pt>
                <c:pt idx="1236">
                  <c:v>365302.33417635446</c:v>
                </c:pt>
                <c:pt idx="1237">
                  <c:v>365376.87382677128</c:v>
                </c:pt>
                <c:pt idx="1238">
                  <c:v>365451.41043879848</c:v>
                </c:pt>
                <c:pt idx="1239">
                  <c:v>365525.94401256012</c:v>
                </c:pt>
                <c:pt idx="1240">
                  <c:v>365600.47454818012</c:v>
                </c:pt>
                <c:pt idx="1241">
                  <c:v>365675.00204578246</c:v>
                </c:pt>
                <c:pt idx="1242">
                  <c:v>365749.52650549117</c:v>
                </c:pt>
                <c:pt idx="1243">
                  <c:v>365824.04792743007</c:v>
                </c:pt>
                <c:pt idx="1244">
                  <c:v>365898.56631172315</c:v>
                </c:pt>
                <c:pt idx="1245">
                  <c:v>365973.08165849437</c:v>
                </c:pt>
                <c:pt idx="1246">
                  <c:v>366047.59396786761</c:v>
                </c:pt>
                <c:pt idx="1247">
                  <c:v>366122.10323996685</c:v>
                </c:pt>
                <c:pt idx="1248">
                  <c:v>366196.60947491589</c:v>
                </c:pt>
                <c:pt idx="1249">
                  <c:v>366271.11267283879</c:v>
                </c:pt>
                <c:pt idx="1250">
                  <c:v>366345.61283385928</c:v>
                </c:pt>
                <c:pt idx="1251">
                  <c:v>366420.10995810136</c:v>
                </c:pt>
                <c:pt idx="1252">
                  <c:v>366494.60404568887</c:v>
                </c:pt>
                <c:pt idx="1253">
                  <c:v>366569.09509674576</c:v>
                </c:pt>
                <c:pt idx="1254">
                  <c:v>366643.58311139577</c:v>
                </c:pt>
                <c:pt idx="1255">
                  <c:v>366718.06808976282</c:v>
                </c:pt>
                <c:pt idx="1256">
                  <c:v>366792.55003197084</c:v>
                </c:pt>
                <c:pt idx="1257">
                  <c:v>366867.02893814357</c:v>
                </c:pt>
                <c:pt idx="1258">
                  <c:v>366941.50480840477</c:v>
                </c:pt>
                <c:pt idx="1259">
                  <c:v>367015.97764287854</c:v>
                </c:pt>
                <c:pt idx="1260">
                  <c:v>367090.44744168862</c:v>
                </c:pt>
                <c:pt idx="1261">
                  <c:v>367164.91420495865</c:v>
                </c:pt>
                <c:pt idx="1262">
                  <c:v>367239.37793281267</c:v>
                </c:pt>
                <c:pt idx="1263">
                  <c:v>367313.83862537437</c:v>
                </c:pt>
                <c:pt idx="1264">
                  <c:v>367388.29628276755</c:v>
                </c:pt>
                <c:pt idx="1265">
                  <c:v>367462.75090511603</c:v>
                </c:pt>
                <c:pt idx="1266">
                  <c:v>367537.20249254361</c:v>
                </c:pt>
                <c:pt idx="1267">
                  <c:v>367611.65104517411</c:v>
                </c:pt>
                <c:pt idx="1268">
                  <c:v>367686.09656313108</c:v>
                </c:pt>
                <c:pt idx="1269">
                  <c:v>367760.53904653864</c:v>
                </c:pt>
                <c:pt idx="1270">
                  <c:v>367834.97849552036</c:v>
                </c:pt>
                <c:pt idx="1271">
                  <c:v>367909.41491020005</c:v>
                </c:pt>
                <c:pt idx="1272">
                  <c:v>367983.84829070134</c:v>
                </c:pt>
                <c:pt idx="1273">
                  <c:v>368058.27863714809</c:v>
                </c:pt>
                <c:pt idx="1274">
                  <c:v>368132.70594966406</c:v>
                </c:pt>
                <c:pt idx="1275">
                  <c:v>368207.13022837293</c:v>
                </c:pt>
                <c:pt idx="1276">
                  <c:v>368281.5514733984</c:v>
                </c:pt>
                <c:pt idx="1277">
                  <c:v>368355.96968486428</c:v>
                </c:pt>
                <c:pt idx="1278">
                  <c:v>368430.38486289425</c:v>
                </c:pt>
                <c:pt idx="1279">
                  <c:v>368504.79700761195</c:v>
                </c:pt>
                <c:pt idx="1280">
                  <c:v>368579.20611914108</c:v>
                </c:pt>
                <c:pt idx="1281">
                  <c:v>368653.61219760543</c:v>
                </c:pt>
                <c:pt idx="1282">
                  <c:v>368728.01524312864</c:v>
                </c:pt>
                <c:pt idx="1283">
                  <c:v>368802.41525583441</c:v>
                </c:pt>
                <c:pt idx="1284">
                  <c:v>368876.81223584636</c:v>
                </c:pt>
                <c:pt idx="1285">
                  <c:v>368951.20618328819</c:v>
                </c:pt>
                <c:pt idx="1286">
                  <c:v>369025.59709828359</c:v>
                </c:pt>
                <c:pt idx="1287">
                  <c:v>369099.98498095624</c:v>
                </c:pt>
                <c:pt idx="1288">
                  <c:v>369174.36983142968</c:v>
                </c:pt>
                <c:pt idx="1289">
                  <c:v>369248.7516498277</c:v>
                </c:pt>
                <c:pt idx="1290">
                  <c:v>369323.13043627387</c:v>
                </c:pt>
                <c:pt idx="1291">
                  <c:v>369397.50619089184</c:v>
                </c:pt>
                <c:pt idx="1292">
                  <c:v>369471.87891380518</c:v>
                </c:pt>
                <c:pt idx="1293">
                  <c:v>369546.24860513763</c:v>
                </c:pt>
                <c:pt idx="1294">
                  <c:v>369620.61526501272</c:v>
                </c:pt>
                <c:pt idx="1295">
                  <c:v>369694.97889355413</c:v>
                </c:pt>
                <c:pt idx="1296">
                  <c:v>369769.33949088532</c:v>
                </c:pt>
                <c:pt idx="1297">
                  <c:v>369843.69705713011</c:v>
                </c:pt>
                <c:pt idx="1298">
                  <c:v>369918.05159241188</c:v>
                </c:pt>
                <c:pt idx="1299">
                  <c:v>369992.40309685434</c:v>
                </c:pt>
                <c:pt idx="1300">
                  <c:v>370066.75157058099</c:v>
                </c:pt>
                <c:pt idx="1301">
                  <c:v>370141.09701371554</c:v>
                </c:pt>
                <c:pt idx="1302">
                  <c:v>370215.43942638137</c:v>
                </c:pt>
                <c:pt idx="1303">
                  <c:v>370289.77880870225</c:v>
                </c:pt>
                <c:pt idx="1304">
                  <c:v>370364.11516080162</c:v>
                </c:pt>
                <c:pt idx="1305">
                  <c:v>370438.44848280307</c:v>
                </c:pt>
                <c:pt idx="1306">
                  <c:v>370512.77877483016</c:v>
                </c:pt>
                <c:pt idx="1307">
                  <c:v>370587.10603700636</c:v>
                </c:pt>
                <c:pt idx="1308">
                  <c:v>370661.43026945525</c:v>
                </c:pt>
                <c:pt idx="1309">
                  <c:v>370735.75147230038</c:v>
                </c:pt>
                <c:pt idx="1310">
                  <c:v>370810.06964566524</c:v>
                </c:pt>
                <c:pt idx="1311">
                  <c:v>370884.38478967338</c:v>
                </c:pt>
                <c:pt idx="1312">
                  <c:v>370958.69690444833</c:v>
                </c:pt>
                <c:pt idx="1313">
                  <c:v>371033.00599011354</c:v>
                </c:pt>
                <c:pt idx="1314">
                  <c:v>371107.31204679253</c:v>
                </c:pt>
                <c:pt idx="1315">
                  <c:v>371181.61507460888</c:v>
                </c:pt>
                <c:pt idx="1316">
                  <c:v>371255.91507368593</c:v>
                </c:pt>
                <c:pt idx="1317">
                  <c:v>371330.21204414737</c:v>
                </c:pt>
                <c:pt idx="1318">
                  <c:v>371404.50598611642</c:v>
                </c:pt>
                <c:pt idx="1319">
                  <c:v>371478.79689971672</c:v>
                </c:pt>
                <c:pt idx="1320">
                  <c:v>371553.08478507173</c:v>
                </c:pt>
                <c:pt idx="1321">
                  <c:v>371627.36964230496</c:v>
                </c:pt>
                <c:pt idx="1322">
                  <c:v>371701.65147153975</c:v>
                </c:pt>
                <c:pt idx="1323">
                  <c:v>371775.93027289968</c:v>
                </c:pt>
                <c:pt idx="1324">
                  <c:v>371850.20604650804</c:v>
                </c:pt>
                <c:pt idx="1325">
                  <c:v>371924.47879248834</c:v>
                </c:pt>
                <c:pt idx="1326">
                  <c:v>371998.74851096416</c:v>
                </c:pt>
                <c:pt idx="1327">
                  <c:v>372073.01520205871</c:v>
                </c:pt>
                <c:pt idx="1328">
                  <c:v>372147.27886589553</c:v>
                </c:pt>
                <c:pt idx="1329">
                  <c:v>372221.539502598</c:v>
                </c:pt>
                <c:pt idx="1330">
                  <c:v>372295.79711228953</c:v>
                </c:pt>
                <c:pt idx="1331">
                  <c:v>372370.05169509357</c:v>
                </c:pt>
                <c:pt idx="1332">
                  <c:v>372444.30325113353</c:v>
                </c:pt>
                <c:pt idx="1333">
                  <c:v>372518.55178053281</c:v>
                </c:pt>
                <c:pt idx="1334">
                  <c:v>372592.79728341469</c:v>
                </c:pt>
                <c:pt idx="1335">
                  <c:v>372667.03975990263</c:v>
                </c:pt>
                <c:pt idx="1336">
                  <c:v>372741.27921012015</c:v>
                </c:pt>
                <c:pt idx="1337">
                  <c:v>372815.51563419047</c:v>
                </c:pt>
                <c:pt idx="1338">
                  <c:v>372889.74903223687</c:v>
                </c:pt>
                <c:pt idx="1339">
                  <c:v>372963.97940438299</c:v>
                </c:pt>
                <c:pt idx="1340">
                  <c:v>373038.206750752</c:v>
                </c:pt>
                <c:pt idx="1341">
                  <c:v>373112.43107146723</c:v>
                </c:pt>
                <c:pt idx="1342">
                  <c:v>373186.6523666521</c:v>
                </c:pt>
                <c:pt idx="1343">
                  <c:v>373260.87063643005</c:v>
                </c:pt>
                <c:pt idx="1344">
                  <c:v>373335.08588092419</c:v>
                </c:pt>
                <c:pt idx="1345">
                  <c:v>373409.29810025805</c:v>
                </c:pt>
                <c:pt idx="1346">
                  <c:v>373483.50729455496</c:v>
                </c:pt>
                <c:pt idx="1347">
                  <c:v>373557.71346393804</c:v>
                </c:pt>
                <c:pt idx="1348">
                  <c:v>373631.91660853074</c:v>
                </c:pt>
                <c:pt idx="1349">
                  <c:v>373706.11672845646</c:v>
                </c:pt>
                <c:pt idx="1350">
                  <c:v>373780.31382383837</c:v>
                </c:pt>
                <c:pt idx="1351">
                  <c:v>373854.50789479975</c:v>
                </c:pt>
                <c:pt idx="1352">
                  <c:v>373928.69894146395</c:v>
                </c:pt>
                <c:pt idx="1353">
                  <c:v>374002.88696395443</c:v>
                </c:pt>
                <c:pt idx="1354">
                  <c:v>374077.07196239417</c:v>
                </c:pt>
                <c:pt idx="1355">
                  <c:v>374151.25393690669</c:v>
                </c:pt>
                <c:pt idx="1356">
                  <c:v>374225.43288761523</c:v>
                </c:pt>
                <c:pt idx="1357">
                  <c:v>374299.60881464294</c:v>
                </c:pt>
                <c:pt idx="1358">
                  <c:v>374373.78171811317</c:v>
                </c:pt>
                <c:pt idx="1359">
                  <c:v>374447.95159814914</c:v>
                </c:pt>
                <c:pt idx="1360">
                  <c:v>374522.11845487403</c:v>
                </c:pt>
                <c:pt idx="1361">
                  <c:v>374596.28228841128</c:v>
                </c:pt>
                <c:pt idx="1362">
                  <c:v>374670.44309888402</c:v>
                </c:pt>
                <c:pt idx="1363">
                  <c:v>374744.60088641552</c:v>
                </c:pt>
                <c:pt idx="1364">
                  <c:v>374818.75565112894</c:v>
                </c:pt>
                <c:pt idx="1365">
                  <c:v>374892.90739314759</c:v>
                </c:pt>
                <c:pt idx="1366">
                  <c:v>374967.05611259461</c:v>
                </c:pt>
                <c:pt idx="1367">
                  <c:v>375041.20180959336</c:v>
                </c:pt>
                <c:pt idx="1368">
                  <c:v>375115.34448426683</c:v>
                </c:pt>
                <c:pt idx="1369">
                  <c:v>375189.48413673852</c:v>
                </c:pt>
                <c:pt idx="1370">
                  <c:v>375263.62076713139</c:v>
                </c:pt>
                <c:pt idx="1371">
                  <c:v>375337.75437556871</c:v>
                </c:pt>
                <c:pt idx="1372">
                  <c:v>375411.88496217376</c:v>
                </c:pt>
                <c:pt idx="1373">
                  <c:v>375486.01252706954</c:v>
                </c:pt>
                <c:pt idx="1374">
                  <c:v>375560.13707037934</c:v>
                </c:pt>
                <c:pt idx="1375">
                  <c:v>375634.25859222643</c:v>
                </c:pt>
                <c:pt idx="1376">
                  <c:v>375708.37709273386</c:v>
                </c:pt>
                <c:pt idx="1377">
                  <c:v>375782.49257202476</c:v>
                </c:pt>
                <c:pt idx="1378">
                  <c:v>375856.60503022227</c:v>
                </c:pt>
                <c:pt idx="1379">
                  <c:v>375930.71446744975</c:v>
                </c:pt>
                <c:pt idx="1380">
                  <c:v>376004.82088383014</c:v>
                </c:pt>
                <c:pt idx="1381">
                  <c:v>376078.92427948676</c:v>
                </c:pt>
                <c:pt idx="1382">
                  <c:v>376153.0246545425</c:v>
                </c:pt>
                <c:pt idx="1383">
                  <c:v>376227.12200912071</c:v>
                </c:pt>
                <c:pt idx="1384">
                  <c:v>376301.21634334442</c:v>
                </c:pt>
                <c:pt idx="1385">
                  <c:v>376375.30765733687</c:v>
                </c:pt>
                <c:pt idx="1386">
                  <c:v>376449.39595122111</c:v>
                </c:pt>
                <c:pt idx="1387">
                  <c:v>376523.48122512014</c:v>
                </c:pt>
                <c:pt idx="1388">
                  <c:v>376597.56347915728</c:v>
                </c:pt>
                <c:pt idx="1389">
                  <c:v>376671.64271345543</c:v>
                </c:pt>
                <c:pt idx="1390">
                  <c:v>376745.71892813779</c:v>
                </c:pt>
                <c:pt idx="1391">
                  <c:v>376819.7921233275</c:v>
                </c:pt>
                <c:pt idx="1392">
                  <c:v>376893.86229914759</c:v>
                </c:pt>
                <c:pt idx="1393">
                  <c:v>376967.92945572105</c:v>
                </c:pt>
                <c:pt idx="1394">
                  <c:v>377041.99359317106</c:v>
                </c:pt>
                <c:pt idx="1395">
                  <c:v>377116.05471162079</c:v>
                </c:pt>
                <c:pt idx="1396">
                  <c:v>377190.1128111931</c:v>
                </c:pt>
                <c:pt idx="1397">
                  <c:v>377264.16789201112</c:v>
                </c:pt>
                <c:pt idx="1398">
                  <c:v>377338.21995419799</c:v>
                </c:pt>
                <c:pt idx="1399">
                  <c:v>377412.26899787667</c:v>
                </c:pt>
                <c:pt idx="1400">
                  <c:v>377486.31502317026</c:v>
                </c:pt>
                <c:pt idx="1401">
                  <c:v>377560.35803020181</c:v>
                </c:pt>
                <c:pt idx="1402">
                  <c:v>377634.39801909425</c:v>
                </c:pt>
                <c:pt idx="1403">
                  <c:v>377708.43498997076</c:v>
                </c:pt>
                <c:pt idx="1404">
                  <c:v>377782.4689429542</c:v>
                </c:pt>
                <c:pt idx="1405">
                  <c:v>377856.49987816776</c:v>
                </c:pt>
                <c:pt idx="1406">
                  <c:v>377930.52779573441</c:v>
                </c:pt>
                <c:pt idx="1407">
                  <c:v>378004.55269577709</c:v>
                </c:pt>
                <c:pt idx="1408">
                  <c:v>378078.57457841892</c:v>
                </c:pt>
                <c:pt idx="1409">
                  <c:v>378152.59344378271</c:v>
                </c:pt>
                <c:pt idx="1410">
                  <c:v>378226.60929199163</c:v>
                </c:pt>
                <c:pt idx="1411">
                  <c:v>378300.62212316861</c:v>
                </c:pt>
                <c:pt idx="1412">
                  <c:v>378374.63193743664</c:v>
                </c:pt>
                <c:pt idx="1413">
                  <c:v>378448.63873491873</c:v>
                </c:pt>
                <c:pt idx="1414">
                  <c:v>378522.6425157378</c:v>
                </c:pt>
                <c:pt idx="1415">
                  <c:v>378596.64328001684</c:v>
                </c:pt>
                <c:pt idx="1416">
                  <c:v>378670.64102787874</c:v>
                </c:pt>
                <c:pt idx="1417">
                  <c:v>378744.63575944665</c:v>
                </c:pt>
                <c:pt idx="1418">
                  <c:v>378818.62747484335</c:v>
                </c:pt>
                <c:pt idx="1419">
                  <c:v>378892.61617419182</c:v>
                </c:pt>
                <c:pt idx="1420">
                  <c:v>378966.60185761511</c:v>
                </c:pt>
                <c:pt idx="1421">
                  <c:v>379040.58452523605</c:v>
                </c:pt>
                <c:pt idx="1422">
                  <c:v>379114.56417717761</c:v>
                </c:pt>
                <c:pt idx="1423">
                  <c:v>379188.54081356281</c:v>
                </c:pt>
                <c:pt idx="1424">
                  <c:v>379262.51443451433</c:v>
                </c:pt>
                <c:pt idx="1425">
                  <c:v>379336.4850401553</c:v>
                </c:pt>
                <c:pt idx="1426">
                  <c:v>379410.45263060846</c:v>
                </c:pt>
                <c:pt idx="1427">
                  <c:v>379484.41720599693</c:v>
                </c:pt>
                <c:pt idx="1428">
                  <c:v>379558.37876644358</c:v>
                </c:pt>
                <c:pt idx="1429">
                  <c:v>379632.33731207123</c:v>
                </c:pt>
                <c:pt idx="1430">
                  <c:v>379706.29284300271</c:v>
                </c:pt>
                <c:pt idx="1431">
                  <c:v>379780.245359361</c:v>
                </c:pt>
                <c:pt idx="1432">
                  <c:v>379854.19486126892</c:v>
                </c:pt>
                <c:pt idx="1433">
                  <c:v>379928.1413488494</c:v>
                </c:pt>
                <c:pt idx="1434">
                  <c:v>380002.08482222533</c:v>
                </c:pt>
                <c:pt idx="1435">
                  <c:v>380076.02528151963</c:v>
                </c:pt>
                <c:pt idx="1436">
                  <c:v>380149.96272685501</c:v>
                </c:pt>
                <c:pt idx="1437">
                  <c:v>380223.89715835446</c:v>
                </c:pt>
                <c:pt idx="1438">
                  <c:v>380297.8285761408</c:v>
                </c:pt>
                <c:pt idx="1439">
                  <c:v>380371.7569803368</c:v>
                </c:pt>
                <c:pt idx="1440">
                  <c:v>380445.68237106537</c:v>
                </c:pt>
                <c:pt idx="1441">
                  <c:v>380519.60474844935</c:v>
                </c:pt>
                <c:pt idx="1442">
                  <c:v>380593.52411261154</c:v>
                </c:pt>
                <c:pt idx="1443">
                  <c:v>380667.44046367478</c:v>
                </c:pt>
                <c:pt idx="1444">
                  <c:v>380741.35380176193</c:v>
                </c:pt>
                <c:pt idx="1445">
                  <c:v>380815.26412699575</c:v>
                </c:pt>
                <c:pt idx="1446">
                  <c:v>380889.17143949913</c:v>
                </c:pt>
                <c:pt idx="1447">
                  <c:v>380963.07573939476</c:v>
                </c:pt>
                <c:pt idx="1448">
                  <c:v>381036.97702680551</c:v>
                </c:pt>
                <c:pt idx="1449">
                  <c:v>381110.87530185422</c:v>
                </c:pt>
                <c:pt idx="1450">
                  <c:v>381184.77056466357</c:v>
                </c:pt>
                <c:pt idx="1451">
                  <c:v>381258.66281535645</c:v>
                </c:pt>
                <c:pt idx="1452">
                  <c:v>381332.55205405568</c:v>
                </c:pt>
                <c:pt idx="1453">
                  <c:v>381406.43828088383</c:v>
                </c:pt>
                <c:pt idx="1454">
                  <c:v>381480.3214959639</c:v>
                </c:pt>
                <c:pt idx="1455">
                  <c:v>381554.20169941854</c:v>
                </c:pt>
                <c:pt idx="1456">
                  <c:v>381628.0788913705</c:v>
                </c:pt>
                <c:pt idx="1457">
                  <c:v>381701.95307194267</c:v>
                </c:pt>
                <c:pt idx="1458">
                  <c:v>381775.82424125762</c:v>
                </c:pt>
                <c:pt idx="1459">
                  <c:v>381849.69239943818</c:v>
                </c:pt>
                <c:pt idx="1460">
                  <c:v>381923.55754660716</c:v>
                </c:pt>
                <c:pt idx="1461">
                  <c:v>381997.41968288715</c:v>
                </c:pt>
                <c:pt idx="1462">
                  <c:v>382071.27880840108</c:v>
                </c:pt>
                <c:pt idx="1463">
                  <c:v>382145.13492327149</c:v>
                </c:pt>
                <c:pt idx="1464">
                  <c:v>382218.98802762118</c:v>
                </c:pt>
                <c:pt idx="1465">
                  <c:v>382292.83812157274</c:v>
                </c:pt>
                <c:pt idx="1466">
                  <c:v>382366.68520524912</c:v>
                </c:pt>
                <c:pt idx="1467">
                  <c:v>382440.52927877288</c:v>
                </c:pt>
                <c:pt idx="1468">
                  <c:v>382514.37034226669</c:v>
                </c:pt>
                <c:pt idx="1469">
                  <c:v>382588.20839585335</c:v>
                </c:pt>
                <c:pt idx="1470">
                  <c:v>382662.04343965551</c:v>
                </c:pt>
                <c:pt idx="1471">
                  <c:v>382735.87547379581</c:v>
                </c:pt>
                <c:pt idx="1472">
                  <c:v>382809.70449839713</c:v>
                </c:pt>
                <c:pt idx="1473">
                  <c:v>382883.53051358182</c:v>
                </c:pt>
                <c:pt idx="1474">
                  <c:v>382957.3535194727</c:v>
                </c:pt>
                <c:pt idx="1475">
                  <c:v>383031.17351619247</c:v>
                </c:pt>
                <c:pt idx="1476">
                  <c:v>383104.9905038639</c:v>
                </c:pt>
                <c:pt idx="1477">
                  <c:v>383178.80448260932</c:v>
                </c:pt>
                <c:pt idx="1478">
                  <c:v>383252.61545255169</c:v>
                </c:pt>
                <c:pt idx="1479">
                  <c:v>383326.42341381358</c:v>
                </c:pt>
                <c:pt idx="1480">
                  <c:v>383400.22836651758</c:v>
                </c:pt>
                <c:pt idx="1481">
                  <c:v>383474.03031078639</c:v>
                </c:pt>
                <c:pt idx="1482">
                  <c:v>383547.82924674248</c:v>
                </c:pt>
                <c:pt idx="1483">
                  <c:v>383621.6251745086</c:v>
                </c:pt>
                <c:pt idx="1484">
                  <c:v>383695.41809420742</c:v>
                </c:pt>
                <c:pt idx="1485">
                  <c:v>383769.20800596138</c:v>
                </c:pt>
                <c:pt idx="1486">
                  <c:v>383842.99490989337</c:v>
                </c:pt>
                <c:pt idx="1487">
                  <c:v>383916.77880612575</c:v>
                </c:pt>
                <c:pt idx="1488">
                  <c:v>383990.5596947812</c:v>
                </c:pt>
                <c:pt idx="1489">
                  <c:v>384064.33757598238</c:v>
                </c:pt>
                <c:pt idx="1490">
                  <c:v>384138.11244985188</c:v>
                </c:pt>
                <c:pt idx="1491">
                  <c:v>384211.88431651215</c:v>
                </c:pt>
                <c:pt idx="1492">
                  <c:v>384285.65317608585</c:v>
                </c:pt>
                <c:pt idx="1493">
                  <c:v>384359.41902869561</c:v>
                </c:pt>
                <c:pt idx="1494">
                  <c:v>384433.1818744638</c:v>
                </c:pt>
                <c:pt idx="1495">
                  <c:v>384506.94171351328</c:v>
                </c:pt>
                <c:pt idx="1496">
                  <c:v>384580.69854596641</c:v>
                </c:pt>
                <c:pt idx="1497">
                  <c:v>384654.45237194578</c:v>
                </c:pt>
                <c:pt idx="1498">
                  <c:v>384728.20319157402</c:v>
                </c:pt>
                <c:pt idx="1499">
                  <c:v>384801.95100497355</c:v>
                </c:pt>
                <c:pt idx="1500">
                  <c:v>384875.69581226702</c:v>
                </c:pt>
                <c:pt idx="1501">
                  <c:v>384949.43761357688</c:v>
                </c:pt>
                <c:pt idx="1502">
                  <c:v>385023.17640902573</c:v>
                </c:pt>
                <c:pt idx="1503">
                  <c:v>385096.91219873598</c:v>
                </c:pt>
                <c:pt idx="1504">
                  <c:v>385170.64498283033</c:v>
                </c:pt>
                <c:pt idx="1505">
                  <c:v>385244.37476143119</c:v>
                </c:pt>
                <c:pt idx="1506">
                  <c:v>385318.10153466102</c:v>
                </c:pt>
                <c:pt idx="1507">
                  <c:v>385391.82530264242</c:v>
                </c:pt>
                <c:pt idx="1508">
                  <c:v>385465.54606549791</c:v>
                </c:pt>
                <c:pt idx="1509">
                  <c:v>385539.2638233499</c:v>
                </c:pt>
                <c:pt idx="1510">
                  <c:v>385612.97857632092</c:v>
                </c:pt>
                <c:pt idx="1511">
                  <c:v>385686.69032453344</c:v>
                </c:pt>
                <c:pt idx="1512">
                  <c:v>385760.39906810998</c:v>
                </c:pt>
                <c:pt idx="1513">
                  <c:v>385834.10480717308</c:v>
                </c:pt>
                <c:pt idx="1514">
                  <c:v>385907.80754184502</c:v>
                </c:pt>
                <c:pt idx="1515">
                  <c:v>385981.50727224833</c:v>
                </c:pt>
                <c:pt idx="1516">
                  <c:v>386055.20399850549</c:v>
                </c:pt>
                <c:pt idx="1517">
                  <c:v>386128.89772073901</c:v>
                </c:pt>
                <c:pt idx="1518">
                  <c:v>386202.58843907132</c:v>
                </c:pt>
                <c:pt idx="1519">
                  <c:v>386276.27615362481</c:v>
                </c:pt>
                <c:pt idx="1520">
                  <c:v>386349.96086452203</c:v>
                </c:pt>
                <c:pt idx="1521">
                  <c:v>386423.64257188531</c:v>
                </c:pt>
                <c:pt idx="1522">
                  <c:v>386497.32127583708</c:v>
                </c:pt>
                <c:pt idx="1523">
                  <c:v>386570.99697649985</c:v>
                </c:pt>
                <c:pt idx="1524">
                  <c:v>386644.66967399599</c:v>
                </c:pt>
                <c:pt idx="1525">
                  <c:v>386718.33936844784</c:v>
                </c:pt>
                <c:pt idx="1526">
                  <c:v>386792.00605997798</c:v>
                </c:pt>
                <c:pt idx="1527">
                  <c:v>386865.66974870861</c:v>
                </c:pt>
                <c:pt idx="1528">
                  <c:v>386939.33043476235</c:v>
                </c:pt>
                <c:pt idx="1529">
                  <c:v>387012.98811826145</c:v>
                </c:pt>
                <c:pt idx="1530">
                  <c:v>387086.64279932837</c:v>
                </c:pt>
                <c:pt idx="1531">
                  <c:v>387160.29447808547</c:v>
                </c:pt>
                <c:pt idx="1532">
                  <c:v>387233.94315465505</c:v>
                </c:pt>
                <c:pt idx="1533">
                  <c:v>387307.58882915962</c:v>
                </c:pt>
                <c:pt idx="1534">
                  <c:v>387381.23150172149</c:v>
                </c:pt>
                <c:pt idx="1535">
                  <c:v>387454.871172463</c:v>
                </c:pt>
                <c:pt idx="1536">
                  <c:v>387528.50784150651</c:v>
                </c:pt>
                <c:pt idx="1537">
                  <c:v>387602.14150897437</c:v>
                </c:pt>
                <c:pt idx="1538">
                  <c:v>387675.77217498911</c:v>
                </c:pt>
                <c:pt idx="1539">
                  <c:v>387749.39983967278</c:v>
                </c:pt>
                <c:pt idx="1540">
                  <c:v>387823.02450314793</c:v>
                </c:pt>
                <c:pt idx="1541">
                  <c:v>387896.64616553683</c:v>
                </c:pt>
                <c:pt idx="1542">
                  <c:v>387970.26482696191</c:v>
                </c:pt>
                <c:pt idx="1543">
                  <c:v>388043.88048754522</c:v>
                </c:pt>
                <c:pt idx="1544">
                  <c:v>388117.49314740935</c:v>
                </c:pt>
                <c:pt idx="1545">
                  <c:v>388191.10280667653</c:v>
                </c:pt>
                <c:pt idx="1546">
                  <c:v>388264.70946546906</c:v>
                </c:pt>
                <c:pt idx="1547">
                  <c:v>388338.31312390929</c:v>
                </c:pt>
                <c:pt idx="1548">
                  <c:v>388411.9137821194</c:v>
                </c:pt>
                <c:pt idx="1549">
                  <c:v>388485.51144022174</c:v>
                </c:pt>
                <c:pt idx="1550">
                  <c:v>388559.10609833873</c:v>
                </c:pt>
                <c:pt idx="1551">
                  <c:v>388632.69775659253</c:v>
                </c:pt>
                <c:pt idx="1552">
                  <c:v>388706.28641510545</c:v>
                </c:pt>
                <c:pt idx="1553">
                  <c:v>388779.87207399984</c:v>
                </c:pt>
                <c:pt idx="1554">
                  <c:v>388853.45473339781</c:v>
                </c:pt>
                <c:pt idx="1555">
                  <c:v>388927.03439342167</c:v>
                </c:pt>
                <c:pt idx="1556">
                  <c:v>389000.61105419381</c:v>
                </c:pt>
                <c:pt idx="1557">
                  <c:v>389074.18471583637</c:v>
                </c:pt>
                <c:pt idx="1558">
                  <c:v>389147.75537847157</c:v>
                </c:pt>
                <c:pt idx="1559">
                  <c:v>389221.32304222172</c:v>
                </c:pt>
                <c:pt idx="1560">
                  <c:v>389294.88770720916</c:v>
                </c:pt>
                <c:pt idx="1561">
                  <c:v>389368.44937355589</c:v>
                </c:pt>
                <c:pt idx="1562">
                  <c:v>389442.00804138428</c:v>
                </c:pt>
                <c:pt idx="1563">
                  <c:v>389515.5637108165</c:v>
                </c:pt>
                <c:pt idx="1564">
                  <c:v>389589.11638197495</c:v>
                </c:pt>
                <c:pt idx="1565">
                  <c:v>389662.66605498164</c:v>
                </c:pt>
                <c:pt idx="1566">
                  <c:v>389736.21272995893</c:v>
                </c:pt>
                <c:pt idx="1567">
                  <c:v>389809.75640702888</c:v>
                </c:pt>
                <c:pt idx="1568">
                  <c:v>389883.29708631372</c:v>
                </c:pt>
                <c:pt idx="1569">
                  <c:v>389956.83476793574</c:v>
                </c:pt>
                <c:pt idx="1570">
                  <c:v>390030.36945201707</c:v>
                </c:pt>
                <c:pt idx="1571">
                  <c:v>390103.90113867982</c:v>
                </c:pt>
                <c:pt idx="1572">
                  <c:v>390177.42982804636</c:v>
                </c:pt>
                <c:pt idx="1573">
                  <c:v>390250.95552023873</c:v>
                </c:pt>
                <c:pt idx="1574">
                  <c:v>390324.47821537912</c:v>
                </c:pt>
                <c:pt idx="1575">
                  <c:v>390397.99791358976</c:v>
                </c:pt>
                <c:pt idx="1576">
                  <c:v>390471.51461499266</c:v>
                </c:pt>
                <c:pt idx="1577">
                  <c:v>390545.02831971017</c:v>
                </c:pt>
                <c:pt idx="1578">
                  <c:v>390618.53902786429</c:v>
                </c:pt>
                <c:pt idx="1579">
                  <c:v>390692.0467395772</c:v>
                </c:pt>
                <c:pt idx="1580">
                  <c:v>390765.55145497114</c:v>
                </c:pt>
                <c:pt idx="1581">
                  <c:v>390839.0531741681</c:v>
                </c:pt>
                <c:pt idx="1582">
                  <c:v>390912.55189729028</c:v>
                </c:pt>
                <c:pt idx="1583">
                  <c:v>390986.04762445978</c:v>
                </c:pt>
                <c:pt idx="1584">
                  <c:v>391059.54035579879</c:v>
                </c:pt>
                <c:pt idx="1585">
                  <c:v>391133.03009142925</c:v>
                </c:pt>
                <c:pt idx="1586">
                  <c:v>391206.51683147362</c:v>
                </c:pt>
                <c:pt idx="1587">
                  <c:v>391280.00057605369</c:v>
                </c:pt>
                <c:pt idx="1588">
                  <c:v>391353.48132529162</c:v>
                </c:pt>
                <c:pt idx="1589">
                  <c:v>391426.95907930954</c:v>
                </c:pt>
                <c:pt idx="1590">
                  <c:v>391500.43383822957</c:v>
                </c:pt>
                <c:pt idx="1591">
                  <c:v>391573.90560217376</c:v>
                </c:pt>
                <c:pt idx="1592">
                  <c:v>391647.37437126425</c:v>
                </c:pt>
                <c:pt idx="1593">
                  <c:v>391720.84014562296</c:v>
                </c:pt>
                <c:pt idx="1594">
                  <c:v>391794.30292537215</c:v>
                </c:pt>
                <c:pt idx="1595">
                  <c:v>391867.76271063375</c:v>
                </c:pt>
                <c:pt idx="1596">
                  <c:v>391941.21950152994</c:v>
                </c:pt>
                <c:pt idx="1597">
                  <c:v>392014.67329818272</c:v>
                </c:pt>
                <c:pt idx="1598">
                  <c:v>392088.12410071417</c:v>
                </c:pt>
                <c:pt idx="1599">
                  <c:v>392161.57190924627</c:v>
                </c:pt>
                <c:pt idx="1600">
                  <c:v>392235.01672390103</c:v>
                </c:pt>
                <c:pt idx="1601">
                  <c:v>392308.45854480058</c:v>
                </c:pt>
                <c:pt idx="1602">
                  <c:v>392381.89737206697</c:v>
                </c:pt>
                <c:pt idx="1603">
                  <c:v>392455.33320582221</c:v>
                </c:pt>
                <c:pt idx="1604">
                  <c:v>392528.76604618819</c:v>
                </c:pt>
                <c:pt idx="1605">
                  <c:v>392602.19589328708</c:v>
                </c:pt>
                <c:pt idx="1606">
                  <c:v>392675.62274724082</c:v>
                </c:pt>
                <c:pt idx="1607">
                  <c:v>392749.04660817143</c:v>
                </c:pt>
                <c:pt idx="1608">
                  <c:v>392822.46747620095</c:v>
                </c:pt>
                <c:pt idx="1609">
                  <c:v>392895.88535145135</c:v>
                </c:pt>
                <c:pt idx="1610">
                  <c:v>392969.30023404455</c:v>
                </c:pt>
                <c:pt idx="1611">
                  <c:v>393042.71212410263</c:v>
                </c:pt>
                <c:pt idx="1612">
                  <c:v>393116.12102174753</c:v>
                </c:pt>
                <c:pt idx="1613">
                  <c:v>393189.52692710137</c:v>
                </c:pt>
                <c:pt idx="1614">
                  <c:v>393262.92984028585</c:v>
                </c:pt>
                <c:pt idx="1615">
                  <c:v>393336.32976142323</c:v>
                </c:pt>
                <c:pt idx="1616">
                  <c:v>393409.7266906352</c:v>
                </c:pt>
                <c:pt idx="1617">
                  <c:v>393483.12062804383</c:v>
                </c:pt>
                <c:pt idx="1618">
                  <c:v>393556.51157377107</c:v>
                </c:pt>
                <c:pt idx="1619">
                  <c:v>393629.89952793892</c:v>
                </c:pt>
                <c:pt idx="1620">
                  <c:v>393703.2844906692</c:v>
                </c:pt>
                <c:pt idx="1621">
                  <c:v>393776.66646208405</c:v>
                </c:pt>
                <c:pt idx="1622">
                  <c:v>393850.04544230521</c:v>
                </c:pt>
                <c:pt idx="1623">
                  <c:v>393923.42143145471</c:v>
                </c:pt>
                <c:pt idx="1624">
                  <c:v>393996.79442965437</c:v>
                </c:pt>
                <c:pt idx="1625">
                  <c:v>394070.16443702619</c:v>
                </c:pt>
                <c:pt idx="1626">
                  <c:v>394143.53145369212</c:v>
                </c:pt>
                <c:pt idx="1627">
                  <c:v>394216.89547977399</c:v>
                </c:pt>
                <c:pt idx="1628">
                  <c:v>394290.25651539367</c:v>
                </c:pt>
                <c:pt idx="1629">
                  <c:v>394363.61456067319</c:v>
                </c:pt>
                <c:pt idx="1630">
                  <c:v>394436.9696157343</c:v>
                </c:pt>
                <c:pt idx="1631">
                  <c:v>394510.32168069901</c:v>
                </c:pt>
                <c:pt idx="1632">
                  <c:v>394583.67075568909</c:v>
                </c:pt>
                <c:pt idx="1633">
                  <c:v>394657.01684082649</c:v>
                </c:pt>
                <c:pt idx="1634">
                  <c:v>394730.35993623309</c:v>
                </c:pt>
                <c:pt idx="1635">
                  <c:v>394803.70004203072</c:v>
                </c:pt>
                <c:pt idx="1636">
                  <c:v>394877.03715834121</c:v>
                </c:pt>
                <c:pt idx="1637">
                  <c:v>394950.3712852865</c:v>
                </c:pt>
                <c:pt idx="1638">
                  <c:v>395023.70242298843</c:v>
                </c:pt>
                <c:pt idx="1639">
                  <c:v>395097.03057156876</c:v>
                </c:pt>
                <c:pt idx="1640">
                  <c:v>395170.35573114944</c:v>
                </c:pt>
                <c:pt idx="1641">
                  <c:v>395243.67790185229</c:v>
                </c:pt>
                <c:pt idx="1642">
                  <c:v>395316.9970837991</c:v>
                </c:pt>
                <c:pt idx="1643">
                  <c:v>395390.31327711162</c:v>
                </c:pt>
                <c:pt idx="1644">
                  <c:v>395463.62648191187</c:v>
                </c:pt>
                <c:pt idx="1645">
                  <c:v>395536.93669832143</c:v>
                </c:pt>
                <c:pt idx="1646">
                  <c:v>395610.24392646237</c:v>
                </c:pt>
                <c:pt idx="1647">
                  <c:v>395683.54816645634</c:v>
                </c:pt>
                <c:pt idx="1648">
                  <c:v>395756.84941842518</c:v>
                </c:pt>
                <c:pt idx="1649">
                  <c:v>395830.14768249064</c:v>
                </c:pt>
                <c:pt idx="1650">
                  <c:v>395903.44295877469</c:v>
                </c:pt>
                <c:pt idx="1651">
                  <c:v>395976.73524739884</c:v>
                </c:pt>
                <c:pt idx="1652">
                  <c:v>396050.02454848506</c:v>
                </c:pt>
                <c:pt idx="1653">
                  <c:v>396123.31086215505</c:v>
                </c:pt>
                <c:pt idx="1654">
                  <c:v>396196.5941885307</c:v>
                </c:pt>
                <c:pt idx="1655">
                  <c:v>396269.87452773366</c:v>
                </c:pt>
                <c:pt idx="1656">
                  <c:v>396343.1518798857</c:v>
                </c:pt>
                <c:pt idx="1657">
                  <c:v>396416.42624510871</c:v>
                </c:pt>
                <c:pt idx="1658">
                  <c:v>396489.69762352423</c:v>
                </c:pt>
                <c:pt idx="1659">
                  <c:v>396562.96601525409</c:v>
                </c:pt>
                <c:pt idx="1660">
                  <c:v>396636.23142042011</c:v>
                </c:pt>
                <c:pt idx="1661">
                  <c:v>396709.49383914407</c:v>
                </c:pt>
                <c:pt idx="1662">
                  <c:v>396782.75327154744</c:v>
                </c:pt>
                <c:pt idx="1663">
                  <c:v>396856.00971775211</c:v>
                </c:pt>
                <c:pt idx="1664">
                  <c:v>396929.26317787997</c:v>
                </c:pt>
                <c:pt idx="1665">
                  <c:v>397002.51365205256</c:v>
                </c:pt>
                <c:pt idx="1666">
                  <c:v>397075.76114039158</c:v>
                </c:pt>
                <c:pt idx="1667">
                  <c:v>397149.00564301881</c:v>
                </c:pt>
                <c:pt idx="1668">
                  <c:v>397222.24716005591</c:v>
                </c:pt>
                <c:pt idx="1669">
                  <c:v>397295.48569162458</c:v>
                </c:pt>
                <c:pt idx="1670">
                  <c:v>397368.72123784653</c:v>
                </c:pt>
                <c:pt idx="1671">
                  <c:v>397441.95379884337</c:v>
                </c:pt>
                <c:pt idx="1672">
                  <c:v>397515.18337473692</c:v>
                </c:pt>
                <c:pt idx="1673">
                  <c:v>397588.40996564872</c:v>
                </c:pt>
                <c:pt idx="1674">
                  <c:v>397661.63357170066</c:v>
                </c:pt>
                <c:pt idx="1675">
                  <c:v>397734.85419301403</c:v>
                </c:pt>
                <c:pt idx="1676">
                  <c:v>397808.07182971085</c:v>
                </c:pt>
                <c:pt idx="1677">
                  <c:v>397881.2864819126</c:v>
                </c:pt>
                <c:pt idx="1678">
                  <c:v>397954.49814974115</c:v>
                </c:pt>
                <c:pt idx="1679">
                  <c:v>398027.70683331793</c:v>
                </c:pt>
                <c:pt idx="1680">
                  <c:v>398100.9125327646</c:v>
                </c:pt>
                <c:pt idx="1681">
                  <c:v>398174.11524820281</c:v>
                </c:pt>
                <c:pt idx="1682">
                  <c:v>398247.31497975427</c:v>
                </c:pt>
                <c:pt idx="1683">
                  <c:v>398320.51172754058</c:v>
                </c:pt>
                <c:pt idx="1684">
                  <c:v>398393.70549168339</c:v>
                </c:pt>
                <c:pt idx="1685">
                  <c:v>398466.89627230418</c:v>
                </c:pt>
                <c:pt idx="1686">
                  <c:v>398540.08406952472</c:v>
                </c:pt>
                <c:pt idx="1687">
                  <c:v>398613.2688834666</c:v>
                </c:pt>
                <c:pt idx="1688">
                  <c:v>398686.45071425132</c:v>
                </c:pt>
                <c:pt idx="1689">
                  <c:v>398759.62956200057</c:v>
                </c:pt>
                <c:pt idx="1690">
                  <c:v>398832.8054268359</c:v>
                </c:pt>
                <c:pt idx="1691">
                  <c:v>398905.97830887896</c:v>
                </c:pt>
                <c:pt idx="1692">
                  <c:v>398979.14820825128</c:v>
                </c:pt>
                <c:pt idx="1693">
                  <c:v>399052.31512507441</c:v>
                </c:pt>
                <c:pt idx="1694">
                  <c:v>399125.47905947006</c:v>
                </c:pt>
                <c:pt idx="1695">
                  <c:v>399198.64001155971</c:v>
                </c:pt>
                <c:pt idx="1696">
                  <c:v>399271.79798146483</c:v>
                </c:pt>
                <c:pt idx="1697">
                  <c:v>399344.95296930714</c:v>
                </c:pt>
                <c:pt idx="1698">
                  <c:v>399418.10497520812</c:v>
                </c:pt>
                <c:pt idx="1699">
                  <c:v>399491.2539992893</c:v>
                </c:pt>
                <c:pt idx="1700">
                  <c:v>399564.40004167234</c:v>
                </c:pt>
                <c:pt idx="1701">
                  <c:v>399637.54310247861</c:v>
                </c:pt>
                <c:pt idx="1702">
                  <c:v>399710.68318182975</c:v>
                </c:pt>
                <c:pt idx="1703">
                  <c:v>399783.82027984725</c:v>
                </c:pt>
                <c:pt idx="1704">
                  <c:v>399856.95439665258</c:v>
                </c:pt>
                <c:pt idx="1705">
                  <c:v>399930.08553236735</c:v>
                </c:pt>
                <c:pt idx="1706">
                  <c:v>400003.2136871132</c:v>
                </c:pt>
                <c:pt idx="1707">
                  <c:v>400076.33886101138</c:v>
                </c:pt>
                <c:pt idx="1708">
                  <c:v>400149.46105418354</c:v>
                </c:pt>
                <c:pt idx="1709">
                  <c:v>400222.58026675112</c:v>
                </c:pt>
                <c:pt idx="1710">
                  <c:v>400295.69649883569</c:v>
                </c:pt>
                <c:pt idx="1711">
                  <c:v>400368.80975055875</c:v>
                </c:pt>
                <c:pt idx="1712">
                  <c:v>400441.92002204165</c:v>
                </c:pt>
                <c:pt idx="1713">
                  <c:v>400515.02731340611</c:v>
                </c:pt>
                <c:pt idx="1714">
                  <c:v>400588.13162477326</c:v>
                </c:pt>
                <c:pt idx="1715">
                  <c:v>400661.23295626481</c:v>
                </c:pt>
                <c:pt idx="1716">
                  <c:v>400734.33130800223</c:v>
                </c:pt>
                <c:pt idx="1717">
                  <c:v>400807.42668010696</c:v>
                </c:pt>
                <c:pt idx="1718">
                  <c:v>400880.51907270029</c:v>
                </c:pt>
                <c:pt idx="1719">
                  <c:v>400953.608485904</c:v>
                </c:pt>
                <c:pt idx="1720">
                  <c:v>401026.69491983915</c:v>
                </c:pt>
                <c:pt idx="1721">
                  <c:v>401099.77837462752</c:v>
                </c:pt>
                <c:pt idx="1722">
                  <c:v>401172.85885039024</c:v>
                </c:pt>
                <c:pt idx="1723">
                  <c:v>401245.93634724902</c:v>
                </c:pt>
                <c:pt idx="1724">
                  <c:v>401319.01086532517</c:v>
                </c:pt>
                <c:pt idx="1725">
                  <c:v>401392.08240473998</c:v>
                </c:pt>
                <c:pt idx="1726">
                  <c:v>401465.15096561512</c:v>
                </c:pt>
                <c:pt idx="1727">
                  <c:v>401538.21654807182</c:v>
                </c:pt>
                <c:pt idx="1728">
                  <c:v>401611.27915223158</c:v>
                </c:pt>
                <c:pt idx="1729">
                  <c:v>401684.33877821564</c:v>
                </c:pt>
                <c:pt idx="1730">
                  <c:v>401757.39542614558</c:v>
                </c:pt>
                <c:pt idx="1731">
                  <c:v>401830.44909614278</c:v>
                </c:pt>
                <c:pt idx="1732">
                  <c:v>401903.49978832854</c:v>
                </c:pt>
                <c:pt idx="1733">
                  <c:v>401976.54750282428</c:v>
                </c:pt>
                <c:pt idx="1734">
                  <c:v>402049.59223975142</c:v>
                </c:pt>
                <c:pt idx="1735">
                  <c:v>402122.63399923121</c:v>
                </c:pt>
                <c:pt idx="1736">
                  <c:v>402195.67278138513</c:v>
                </c:pt>
                <c:pt idx="1737">
                  <c:v>402268.70858633448</c:v>
                </c:pt>
                <c:pt idx="1738">
                  <c:v>402341.74141420075</c:v>
                </c:pt>
                <c:pt idx="1739">
                  <c:v>402414.771265105</c:v>
                </c:pt>
                <c:pt idx="1740">
                  <c:v>402487.79813916882</c:v>
                </c:pt>
                <c:pt idx="1741">
                  <c:v>402560.82203651353</c:v>
                </c:pt>
                <c:pt idx="1742">
                  <c:v>402633.84295726032</c:v>
                </c:pt>
                <c:pt idx="1743">
                  <c:v>402706.86090153072</c:v>
                </c:pt>
                <c:pt idx="1744">
                  <c:v>402779.87586944597</c:v>
                </c:pt>
                <c:pt idx="1745">
                  <c:v>402852.88786112738</c:v>
                </c:pt>
                <c:pt idx="1746">
                  <c:v>402925.89687669632</c:v>
                </c:pt>
                <c:pt idx="1747">
                  <c:v>402998.90291627398</c:v>
                </c:pt>
                <c:pt idx="1748">
                  <c:v>403071.90597998176</c:v>
                </c:pt>
                <c:pt idx="1749">
                  <c:v>403144.90606794099</c:v>
                </c:pt>
                <c:pt idx="1750">
                  <c:v>403217.90318027284</c:v>
                </c:pt>
                <c:pt idx="1751">
                  <c:v>403290.89731709886</c:v>
                </c:pt>
                <c:pt idx="1752">
                  <c:v>403363.88847854</c:v>
                </c:pt>
                <c:pt idx="1753">
                  <c:v>403436.87666471768</c:v>
                </c:pt>
                <c:pt idx="1754">
                  <c:v>403509.86187575327</c:v>
                </c:pt>
                <c:pt idx="1755">
                  <c:v>403582.844111768</c:v>
                </c:pt>
                <c:pt idx="1756">
                  <c:v>403655.82337288302</c:v>
                </c:pt>
                <c:pt idx="1757">
                  <c:v>403728.79965921986</c:v>
                </c:pt>
                <c:pt idx="1758">
                  <c:v>403801.77297089942</c:v>
                </c:pt>
                <c:pt idx="1759">
                  <c:v>403874.74330804328</c:v>
                </c:pt>
                <c:pt idx="1760">
                  <c:v>403947.71067077242</c:v>
                </c:pt>
                <c:pt idx="1761">
                  <c:v>404020.67505920824</c:v>
                </c:pt>
                <c:pt idx="1762">
                  <c:v>404093.63647347188</c:v>
                </c:pt>
                <c:pt idx="1763">
                  <c:v>404166.59491368476</c:v>
                </c:pt>
                <c:pt idx="1764">
                  <c:v>404239.55037996796</c:v>
                </c:pt>
                <c:pt idx="1765">
                  <c:v>404312.50287244265</c:v>
                </c:pt>
                <c:pt idx="1766">
                  <c:v>404385.45239123021</c:v>
                </c:pt>
                <c:pt idx="1767">
                  <c:v>404458.3989364517</c:v>
                </c:pt>
                <c:pt idx="1768">
                  <c:v>404531.34250822844</c:v>
                </c:pt>
                <c:pt idx="1769">
                  <c:v>404604.28310668166</c:v>
                </c:pt>
                <c:pt idx="1770">
                  <c:v>404677.22073193244</c:v>
                </c:pt>
                <c:pt idx="1771">
                  <c:v>404750.15538410202</c:v>
                </c:pt>
                <c:pt idx="1772">
                  <c:v>404823.0870633116</c:v>
                </c:pt>
                <c:pt idx="1773">
                  <c:v>404896.01576968236</c:v>
                </c:pt>
                <c:pt idx="1774">
                  <c:v>404968.94150333537</c:v>
                </c:pt>
                <c:pt idx="1775">
                  <c:v>405041.86426439206</c:v>
                </c:pt>
                <c:pt idx="1776">
                  <c:v>405114.78405297344</c:v>
                </c:pt>
                <c:pt idx="1777">
                  <c:v>405187.70086920058</c:v>
                </c:pt>
                <c:pt idx="1778">
                  <c:v>405260.61471319484</c:v>
                </c:pt>
                <c:pt idx="1779">
                  <c:v>405333.52558507724</c:v>
                </c:pt>
                <c:pt idx="1780">
                  <c:v>405406.43348496896</c:v>
                </c:pt>
                <c:pt idx="1781">
                  <c:v>405479.3384129912</c:v>
                </c:pt>
                <c:pt idx="1782">
                  <c:v>405552.24036926497</c:v>
                </c:pt>
                <c:pt idx="1783">
                  <c:v>405625.13935391151</c:v>
                </c:pt>
                <c:pt idx="1784">
                  <c:v>405698.03536705195</c:v>
                </c:pt>
                <c:pt idx="1785">
                  <c:v>405770.92840880732</c:v>
                </c:pt>
                <c:pt idx="1786">
                  <c:v>405843.81847929891</c:v>
                </c:pt>
                <c:pt idx="1787">
                  <c:v>405916.70557864773</c:v>
                </c:pt>
                <c:pt idx="1788">
                  <c:v>405989.5897069748</c:v>
                </c:pt>
                <c:pt idx="1789">
                  <c:v>406062.47086440137</c:v>
                </c:pt>
                <c:pt idx="1790">
                  <c:v>406135.34905104851</c:v>
                </c:pt>
                <c:pt idx="1791">
                  <c:v>406208.22426703724</c:v>
                </c:pt>
                <c:pt idx="1792">
                  <c:v>406281.09651248873</c:v>
                </c:pt>
                <c:pt idx="1793">
                  <c:v>406353.96578752407</c:v>
                </c:pt>
                <c:pt idx="1794">
                  <c:v>406426.8320922642</c:v>
                </c:pt>
                <c:pt idx="1795">
                  <c:v>406499.69542683038</c:v>
                </c:pt>
                <c:pt idx="1796">
                  <c:v>406572.55579134362</c:v>
                </c:pt>
                <c:pt idx="1797">
                  <c:v>406645.41318592487</c:v>
                </c:pt>
                <c:pt idx="1798">
                  <c:v>406718.26761069539</c:v>
                </c:pt>
                <c:pt idx="1799">
                  <c:v>406791.11906577606</c:v>
                </c:pt>
                <c:pt idx="1800">
                  <c:v>406863.96755128802</c:v>
                </c:pt>
                <c:pt idx="1801">
                  <c:v>406936.81306735234</c:v>
                </c:pt>
                <c:pt idx="1802">
                  <c:v>407009.65561408998</c:v>
                </c:pt>
                <c:pt idx="1803">
                  <c:v>407082.495191622</c:v>
                </c:pt>
                <c:pt idx="1804">
                  <c:v>407155.33180006949</c:v>
                </c:pt>
                <c:pt idx="1805">
                  <c:v>407228.16543955344</c:v>
                </c:pt>
                <c:pt idx="1806">
                  <c:v>407300.99611019477</c:v>
                </c:pt>
                <c:pt idx="1807">
                  <c:v>407373.82381211466</c:v>
                </c:pt>
                <c:pt idx="1808">
                  <c:v>407446.648545434</c:v>
                </c:pt>
                <c:pt idx="1809">
                  <c:v>407519.47031027387</c:v>
                </c:pt>
                <c:pt idx="1810">
                  <c:v>407592.28910675528</c:v>
                </c:pt>
                <c:pt idx="1811">
                  <c:v>407665.10493499914</c:v>
                </c:pt>
                <c:pt idx="1812">
                  <c:v>407737.9177951265</c:v>
                </c:pt>
                <c:pt idx="1813">
                  <c:v>407810.72768725839</c:v>
                </c:pt>
                <c:pt idx="1814">
                  <c:v>407883.53461151564</c:v>
                </c:pt>
                <c:pt idx="1815">
                  <c:v>407956.33856801945</c:v>
                </c:pt>
                <c:pt idx="1816">
                  <c:v>408029.13955689064</c:v>
                </c:pt>
                <c:pt idx="1817">
                  <c:v>408101.93757825013</c:v>
                </c:pt>
                <c:pt idx="1818">
                  <c:v>408174.73263221903</c:v>
                </c:pt>
                <c:pt idx="1819">
                  <c:v>408247.5247189182</c:v>
                </c:pt>
                <c:pt idx="1820">
                  <c:v>408320.31383846863</c:v>
                </c:pt>
                <c:pt idx="1821">
                  <c:v>408393.09999099124</c:v>
                </c:pt>
                <c:pt idx="1822">
                  <c:v>408465.88317660702</c:v>
                </c:pt>
                <c:pt idx="1823">
                  <c:v>408538.66339543677</c:v>
                </c:pt>
                <c:pt idx="1824">
                  <c:v>408611.44064760162</c:v>
                </c:pt>
                <c:pt idx="1825">
                  <c:v>408684.21493322239</c:v>
                </c:pt>
                <c:pt idx="1826">
                  <c:v>408756.98625241988</c:v>
                </c:pt>
                <c:pt idx="1827">
                  <c:v>408829.75460531528</c:v>
                </c:pt>
                <c:pt idx="1828">
                  <c:v>408902.51999202929</c:v>
                </c:pt>
                <c:pt idx="1829">
                  <c:v>408975.28241268289</c:v>
                </c:pt>
                <c:pt idx="1830">
                  <c:v>409048.04186739703</c:v>
                </c:pt>
                <c:pt idx="1831">
                  <c:v>409120.79835629254</c:v>
                </c:pt>
                <c:pt idx="1832">
                  <c:v>409193.55187949032</c:v>
                </c:pt>
                <c:pt idx="1833">
                  <c:v>409266.30243711133</c:v>
                </c:pt>
                <c:pt idx="1834">
                  <c:v>409339.05002927629</c:v>
                </c:pt>
                <c:pt idx="1835">
                  <c:v>409411.79465610621</c:v>
                </c:pt>
                <c:pt idx="1836">
                  <c:v>409484.536317722</c:v>
                </c:pt>
                <c:pt idx="1837">
                  <c:v>409557.27501424443</c:v>
                </c:pt>
                <c:pt idx="1838">
                  <c:v>409630.01074579428</c:v>
                </c:pt>
                <c:pt idx="1839">
                  <c:v>409702.74351249263</c:v>
                </c:pt>
                <c:pt idx="1840">
                  <c:v>409775.47331446019</c:v>
                </c:pt>
                <c:pt idx="1841">
                  <c:v>409848.20015181781</c:v>
                </c:pt>
                <c:pt idx="1842">
                  <c:v>409920.92402468645</c:v>
                </c:pt>
                <c:pt idx="1843">
                  <c:v>409993.64493318682</c:v>
                </c:pt>
                <c:pt idx="1844">
                  <c:v>410066.36287743977</c:v>
                </c:pt>
                <c:pt idx="1845">
                  <c:v>410139.07785756624</c:v>
                </c:pt>
                <c:pt idx="1846">
                  <c:v>410211.78987368685</c:v>
                </c:pt>
                <c:pt idx="1847">
                  <c:v>410284.49892592267</c:v>
                </c:pt>
                <c:pt idx="1848">
                  <c:v>410357.20501439436</c:v>
                </c:pt>
                <c:pt idx="1849">
                  <c:v>410429.90813922265</c:v>
                </c:pt>
                <c:pt idx="1850">
                  <c:v>410502.60830052855</c:v>
                </c:pt>
                <c:pt idx="1851">
                  <c:v>410575.30549843272</c:v>
                </c:pt>
                <c:pt idx="1852">
                  <c:v>410647.99973305594</c:v>
                </c:pt>
                <c:pt idx="1853">
                  <c:v>410720.69100451912</c:v>
                </c:pt>
                <c:pt idx="1854">
                  <c:v>410793.37931294297</c:v>
                </c:pt>
                <c:pt idx="1855">
                  <c:v>410866.06465844816</c:v>
                </c:pt>
                <c:pt idx="1856">
                  <c:v>410938.7470411557</c:v>
                </c:pt>
                <c:pt idx="1857">
                  <c:v>411011.42646118626</c:v>
                </c:pt>
                <c:pt idx="1858">
                  <c:v>411084.10291866044</c:v>
                </c:pt>
                <c:pt idx="1859">
                  <c:v>411156.77641369926</c:v>
                </c:pt>
                <c:pt idx="1860">
                  <c:v>411229.44694642327</c:v>
                </c:pt>
                <c:pt idx="1861">
                  <c:v>411302.1145169533</c:v>
                </c:pt>
                <c:pt idx="1862">
                  <c:v>411374.77912541019</c:v>
                </c:pt>
                <c:pt idx="1863">
                  <c:v>411447.44077191455</c:v>
                </c:pt>
                <c:pt idx="1864">
                  <c:v>411520.09945658711</c:v>
                </c:pt>
                <c:pt idx="1865">
                  <c:v>411592.75517954869</c:v>
                </c:pt>
                <c:pt idx="1866">
                  <c:v>411665.40794091992</c:v>
                </c:pt>
                <c:pt idx="1867">
                  <c:v>411738.05774082162</c:v>
                </c:pt>
                <c:pt idx="1868">
                  <c:v>411810.70457937446</c:v>
                </c:pt>
                <c:pt idx="1869">
                  <c:v>411883.34845669905</c:v>
                </c:pt>
                <c:pt idx="1870">
                  <c:v>411955.98937291629</c:v>
                </c:pt>
                <c:pt idx="1871">
                  <c:v>412028.62732814671</c:v>
                </c:pt>
                <c:pt idx="1872">
                  <c:v>412101.26232251117</c:v>
                </c:pt>
                <c:pt idx="1873">
                  <c:v>412173.89435613021</c:v>
                </c:pt>
                <c:pt idx="1874">
                  <c:v>412246.52342912462</c:v>
                </c:pt>
                <c:pt idx="1875">
                  <c:v>412319.14954161493</c:v>
                </c:pt>
                <c:pt idx="1876">
                  <c:v>412391.77269372204</c:v>
                </c:pt>
                <c:pt idx="1877">
                  <c:v>412464.39288556651</c:v>
                </c:pt>
                <c:pt idx="1878">
                  <c:v>412537.01011726889</c:v>
                </c:pt>
                <c:pt idx="1879">
                  <c:v>412609.62438895</c:v>
                </c:pt>
                <c:pt idx="1880">
                  <c:v>412682.23570073041</c:v>
                </c:pt>
                <c:pt idx="1881">
                  <c:v>412754.84405273083</c:v>
                </c:pt>
                <c:pt idx="1882">
                  <c:v>412827.44944507192</c:v>
                </c:pt>
                <c:pt idx="1883">
                  <c:v>412900.05187787424</c:v>
                </c:pt>
                <c:pt idx="1884">
                  <c:v>412972.65135125845</c:v>
                </c:pt>
                <c:pt idx="1885">
                  <c:v>413045.24786534527</c:v>
                </c:pt>
                <c:pt idx="1886">
                  <c:v>413117.84142025519</c:v>
                </c:pt>
                <c:pt idx="1887">
                  <c:v>413190.43201610894</c:v>
                </c:pt>
                <c:pt idx="1888">
                  <c:v>413263.01965302712</c:v>
                </c:pt>
                <c:pt idx="1889">
                  <c:v>413335.60433113034</c:v>
                </c:pt>
                <c:pt idx="1890">
                  <c:v>413408.18605053908</c:v>
                </c:pt>
                <c:pt idx="1891">
                  <c:v>413480.76481137413</c:v>
                </c:pt>
                <c:pt idx="1892">
                  <c:v>413553.34061375598</c:v>
                </c:pt>
                <c:pt idx="1893">
                  <c:v>413625.91345780523</c:v>
                </c:pt>
                <c:pt idx="1894">
                  <c:v>413698.48334364255</c:v>
                </c:pt>
                <c:pt idx="1895">
                  <c:v>413771.05027138838</c:v>
                </c:pt>
                <c:pt idx="1896">
                  <c:v>413843.61424116342</c:v>
                </c:pt>
                <c:pt idx="1897">
                  <c:v>413916.17525308824</c:v>
                </c:pt>
                <c:pt idx="1898">
                  <c:v>413988.73330728326</c:v>
                </c:pt>
                <c:pt idx="1899">
                  <c:v>414061.28840386926</c:v>
                </c:pt>
                <c:pt idx="1900">
                  <c:v>414133.84054296662</c:v>
                </c:pt>
                <c:pt idx="1901">
                  <c:v>414206.38972469594</c:v>
                </c:pt>
                <c:pt idx="1902">
                  <c:v>414278.93594917789</c:v>
                </c:pt>
                <c:pt idx="1903">
                  <c:v>414351.47921653284</c:v>
                </c:pt>
                <c:pt idx="1904">
                  <c:v>414424.0195268814</c:v>
                </c:pt>
                <c:pt idx="1905">
                  <c:v>414496.55688034417</c:v>
                </c:pt>
                <c:pt idx="1906">
                  <c:v>414569.09127704159</c:v>
                </c:pt>
                <c:pt idx="1907">
                  <c:v>414641.62271709408</c:v>
                </c:pt>
                <c:pt idx="1908">
                  <c:v>414714.15120062244</c:v>
                </c:pt>
                <c:pt idx="1909">
                  <c:v>414786.67672774702</c:v>
                </c:pt>
                <c:pt idx="1910">
                  <c:v>414859.19929858821</c:v>
                </c:pt>
                <c:pt idx="1911">
                  <c:v>414931.71891326678</c:v>
                </c:pt>
                <c:pt idx="1912">
                  <c:v>415004.235571903</c:v>
                </c:pt>
                <c:pt idx="1913">
                  <c:v>415076.74927461747</c:v>
                </c:pt>
                <c:pt idx="1914">
                  <c:v>415149.26002153073</c:v>
                </c:pt>
                <c:pt idx="1915">
                  <c:v>415221.76781276311</c:v>
                </c:pt>
                <c:pt idx="1916">
                  <c:v>415294.2726484352</c:v>
                </c:pt>
                <c:pt idx="1917">
                  <c:v>415366.77452866751</c:v>
                </c:pt>
                <c:pt idx="1918">
                  <c:v>415439.27345358039</c:v>
                </c:pt>
                <c:pt idx="1919">
                  <c:v>415511.76942329435</c:v>
                </c:pt>
                <c:pt idx="1920">
                  <c:v>415584.26243792986</c:v>
                </c:pt>
                <c:pt idx="1921">
                  <c:v>415656.75249760743</c:v>
                </c:pt>
                <c:pt idx="1922">
                  <c:v>415729.23960244749</c:v>
                </c:pt>
                <c:pt idx="1923">
                  <c:v>415801.72375257045</c:v>
                </c:pt>
                <c:pt idx="1924">
                  <c:v>415874.20494809671</c:v>
                </c:pt>
                <c:pt idx="1925">
                  <c:v>415946.68318914674</c:v>
                </c:pt>
                <c:pt idx="1926">
                  <c:v>416019.15847584105</c:v>
                </c:pt>
                <c:pt idx="1927">
                  <c:v>416091.63080829987</c:v>
                </c:pt>
                <c:pt idx="1928">
                  <c:v>416164.10018664389</c:v>
                </c:pt>
                <c:pt idx="1929">
                  <c:v>416236.56661099335</c:v>
                </c:pt>
                <c:pt idx="1930">
                  <c:v>416309.03008146858</c:v>
                </c:pt>
                <c:pt idx="1931">
                  <c:v>416381.49059819023</c:v>
                </c:pt>
                <c:pt idx="1932">
                  <c:v>416453.9481612785</c:v>
                </c:pt>
                <c:pt idx="1933">
                  <c:v>416526.40277085383</c:v>
                </c:pt>
                <c:pt idx="1934">
                  <c:v>416598.85442703671</c:v>
                </c:pt>
                <c:pt idx="1935">
                  <c:v>416671.3031299474</c:v>
                </c:pt>
                <c:pt idx="1936">
                  <c:v>416743.74887970631</c:v>
                </c:pt>
                <c:pt idx="1937">
                  <c:v>416816.19167643395</c:v>
                </c:pt>
                <c:pt idx="1938">
                  <c:v>416888.63152025052</c:v>
                </c:pt>
                <c:pt idx="1939">
                  <c:v>416961.06841127644</c:v>
                </c:pt>
                <c:pt idx="1940">
                  <c:v>417033.50234963215</c:v>
                </c:pt>
                <c:pt idx="1941">
                  <c:v>417105.93333543785</c:v>
                </c:pt>
                <c:pt idx="1942">
                  <c:v>417178.36136881396</c:v>
                </c:pt>
                <c:pt idx="1943">
                  <c:v>417250.78644988092</c:v>
                </c:pt>
                <c:pt idx="1944">
                  <c:v>417323.20857875893</c:v>
                </c:pt>
                <c:pt idx="1945">
                  <c:v>417395.62775556842</c:v>
                </c:pt>
                <c:pt idx="1946">
                  <c:v>417468.04398042976</c:v>
                </c:pt>
                <c:pt idx="1947">
                  <c:v>417540.45725346316</c:v>
                </c:pt>
                <c:pt idx="1948">
                  <c:v>417612.86757478898</c:v>
                </c:pt>
                <c:pt idx="1949">
                  <c:v>417685.2749445276</c:v>
                </c:pt>
                <c:pt idx="1950">
                  <c:v>417757.67936279916</c:v>
                </c:pt>
                <c:pt idx="1951">
                  <c:v>417830.0808297242</c:v>
                </c:pt>
                <c:pt idx="1952">
                  <c:v>417902.47934542288</c:v>
                </c:pt>
                <c:pt idx="1953">
                  <c:v>417974.87491001555</c:v>
                </c:pt>
                <c:pt idx="1954">
                  <c:v>418047.26752362255</c:v>
                </c:pt>
                <c:pt idx="1955">
                  <c:v>418119.657186364</c:v>
                </c:pt>
                <c:pt idx="1956">
                  <c:v>418192.04389836028</c:v>
                </c:pt>
                <c:pt idx="1957">
                  <c:v>418264.42765973177</c:v>
                </c:pt>
                <c:pt idx="1958">
                  <c:v>418336.80847059865</c:v>
                </c:pt>
                <c:pt idx="1959">
                  <c:v>418409.18633108109</c:v>
                </c:pt>
                <c:pt idx="1960">
                  <c:v>418481.56124129955</c:v>
                </c:pt>
                <c:pt idx="1961">
                  <c:v>418553.9332013742</c:v>
                </c:pt>
                <c:pt idx="1962">
                  <c:v>418626.30221142515</c:v>
                </c:pt>
                <c:pt idx="1963">
                  <c:v>418698.66827157291</c:v>
                </c:pt>
                <c:pt idx="1964">
                  <c:v>418771.0313819375</c:v>
                </c:pt>
                <c:pt idx="1965">
                  <c:v>418843.39154263929</c:v>
                </c:pt>
                <c:pt idx="1966">
                  <c:v>418915.74875379854</c:v>
                </c:pt>
                <c:pt idx="1967">
                  <c:v>418988.10301553534</c:v>
                </c:pt>
                <c:pt idx="1968">
                  <c:v>419060.45432796999</c:v>
                </c:pt>
                <c:pt idx="1969">
                  <c:v>419132.80269122275</c:v>
                </c:pt>
                <c:pt idx="1970">
                  <c:v>419205.14810541377</c:v>
                </c:pt>
                <c:pt idx="1971">
                  <c:v>419277.4905706633</c:v>
                </c:pt>
                <c:pt idx="1972">
                  <c:v>419349.83008709154</c:v>
                </c:pt>
                <c:pt idx="1973">
                  <c:v>419422.16665481863</c:v>
                </c:pt>
                <c:pt idx="1974">
                  <c:v>419494.50027396483</c:v>
                </c:pt>
                <c:pt idx="1975">
                  <c:v>419566.83094465034</c:v>
                </c:pt>
                <c:pt idx="1976">
                  <c:v>419639.1586669953</c:v>
                </c:pt>
                <c:pt idx="1977">
                  <c:v>419711.4834411199</c:v>
                </c:pt>
                <c:pt idx="1978">
                  <c:v>419783.8052671444</c:v>
                </c:pt>
                <c:pt idx="1979">
                  <c:v>419856.12414518878</c:v>
                </c:pt>
                <c:pt idx="1980">
                  <c:v>419928.44007537339</c:v>
                </c:pt>
                <c:pt idx="1981">
                  <c:v>420000.75305781834</c:v>
                </c:pt>
                <c:pt idx="1982">
                  <c:v>420073.06309264369</c:v>
                </c:pt>
                <c:pt idx="1983">
                  <c:v>420145.37017996976</c:v>
                </c:pt>
                <c:pt idx="1984">
                  <c:v>420217.67431991652</c:v>
                </c:pt>
                <c:pt idx="1985">
                  <c:v>420289.97551260423</c:v>
                </c:pt>
                <c:pt idx="1986">
                  <c:v>420362.27375815302</c:v>
                </c:pt>
                <c:pt idx="1987">
                  <c:v>420434.56905668293</c:v>
                </c:pt>
                <c:pt idx="1988">
                  <c:v>420506.86140831414</c:v>
                </c:pt>
                <c:pt idx="1989">
                  <c:v>420579.15081316687</c:v>
                </c:pt>
                <c:pt idx="1990">
                  <c:v>420651.43727136106</c:v>
                </c:pt>
                <c:pt idx="1991">
                  <c:v>420723.72078301694</c:v>
                </c:pt>
                <c:pt idx="1992">
                  <c:v>420796.00134825462</c:v>
                </c:pt>
                <c:pt idx="1993">
                  <c:v>420868.27896719414</c:v>
                </c:pt>
                <c:pt idx="1994">
                  <c:v>420940.55363995559</c:v>
                </c:pt>
                <c:pt idx="1995">
                  <c:v>421012.82536665915</c:v>
                </c:pt>
                <c:pt idx="1996">
                  <c:v>421085.0941474248</c:v>
                </c:pt>
                <c:pt idx="1997">
                  <c:v>421157.35998237267</c:v>
                </c:pt>
                <c:pt idx="1998">
                  <c:v>421229.62287162291</c:v>
                </c:pt>
                <c:pt idx="1999">
                  <c:v>421301.88281529548</c:v>
                </c:pt>
                <c:pt idx="2000">
                  <c:v>421374.13981351047</c:v>
                </c:pt>
                <c:pt idx="2001">
                  <c:v>421446.39386638801</c:v>
                </c:pt>
                <c:pt idx="2002">
                  <c:v>421518.64497404807</c:v>
                </c:pt>
                <c:pt idx="2003">
                  <c:v>421590.89313661074</c:v>
                </c:pt>
                <c:pt idx="2004">
                  <c:v>421663.1383541961</c:v>
                </c:pt>
                <c:pt idx="2005">
                  <c:v>421735.38062692416</c:v>
                </c:pt>
                <c:pt idx="2006">
                  <c:v>421807.61995491502</c:v>
                </c:pt>
                <c:pt idx="2007">
                  <c:v>421879.85633828858</c:v>
                </c:pt>
                <c:pt idx="2008">
                  <c:v>421952.08977716498</c:v>
                </c:pt>
                <c:pt idx="2009">
                  <c:v>422024.32027166424</c:v>
                </c:pt>
                <c:pt idx="2010">
                  <c:v>422096.54782190634</c:v>
                </c:pt>
                <c:pt idx="2011">
                  <c:v>422168.77242801123</c:v>
                </c:pt>
                <c:pt idx="2012">
                  <c:v>422240.99409009906</c:v>
                </c:pt>
                <c:pt idx="2013">
                  <c:v>422313.21280828974</c:v>
                </c:pt>
                <c:pt idx="2014">
                  <c:v>422385.42858270329</c:v>
                </c:pt>
                <c:pt idx="2015">
                  <c:v>422457.64141345973</c:v>
                </c:pt>
                <c:pt idx="2016">
                  <c:v>422529.85130067897</c:v>
                </c:pt>
                <c:pt idx="2017">
                  <c:v>422602.0582444811</c:v>
                </c:pt>
                <c:pt idx="2018">
                  <c:v>422674.26224498608</c:v>
                </c:pt>
                <c:pt idx="2019">
                  <c:v>422746.46330231382</c:v>
                </c:pt>
                <c:pt idx="2020">
                  <c:v>422818.66141658428</c:v>
                </c:pt>
                <c:pt idx="2021">
                  <c:v>422890.85658791754</c:v>
                </c:pt>
                <c:pt idx="2022">
                  <c:v>422963.04881643347</c:v>
                </c:pt>
                <c:pt idx="2023">
                  <c:v>423035.23810225201</c:v>
                </c:pt>
                <c:pt idx="2024">
                  <c:v>423107.4244454932</c:v>
                </c:pt>
                <c:pt idx="2025">
                  <c:v>423179.60784627689</c:v>
                </c:pt>
                <c:pt idx="2026">
                  <c:v>423251.78830472304</c:v>
                </c:pt>
                <c:pt idx="2027">
                  <c:v>423323.96582095168</c:v>
                </c:pt>
                <c:pt idx="2028">
                  <c:v>423396.14039508259</c:v>
                </c:pt>
                <c:pt idx="2029">
                  <c:v>423468.31202723581</c:v>
                </c:pt>
                <c:pt idx="2030">
                  <c:v>423540.48071753123</c:v>
                </c:pt>
                <c:pt idx="2031">
                  <c:v>423612.64646608871</c:v>
                </c:pt>
                <c:pt idx="2032">
                  <c:v>423684.80927302822</c:v>
                </c:pt>
                <c:pt idx="2033">
                  <c:v>423756.96913846966</c:v>
                </c:pt>
                <c:pt idx="2034">
                  <c:v>423829.12606253295</c:v>
                </c:pt>
                <c:pt idx="2035">
                  <c:v>423901.28004533803</c:v>
                </c:pt>
                <c:pt idx="2036">
                  <c:v>423973.43108700466</c:v>
                </c:pt>
                <c:pt idx="2037">
                  <c:v>424045.57918765279</c:v>
                </c:pt>
                <c:pt idx="2038">
                  <c:v>424117.72434740234</c:v>
                </c:pt>
                <c:pt idx="2039">
                  <c:v>424189.86656637309</c:v>
                </c:pt>
                <c:pt idx="2040">
                  <c:v>424262.00584468502</c:v>
                </c:pt>
                <c:pt idx="2041">
                  <c:v>424334.14218245796</c:v>
                </c:pt>
                <c:pt idx="2042">
                  <c:v>424406.27557981177</c:v>
                </c:pt>
                <c:pt idx="2043">
                  <c:v>424478.40603686619</c:v>
                </c:pt>
                <c:pt idx="2044">
                  <c:v>424550.53355374129</c:v>
                </c:pt>
                <c:pt idx="2045">
                  <c:v>424622.65813055675</c:v>
                </c:pt>
                <c:pt idx="2046">
                  <c:v>424694.77976743248</c:v>
                </c:pt>
                <c:pt idx="2047">
                  <c:v>424766.89846448839</c:v>
                </c:pt>
                <c:pt idx="2048">
                  <c:v>424839.01422184415</c:v>
                </c:pt>
                <c:pt idx="2049">
                  <c:v>424911.12703961966</c:v>
                </c:pt>
                <c:pt idx="2050">
                  <c:v>424983.23691793485</c:v>
                </c:pt>
                <c:pt idx="2051">
                  <c:v>425055.34385690937</c:v>
                </c:pt>
                <c:pt idx="2052">
                  <c:v>425127.44785666309</c:v>
                </c:pt>
                <c:pt idx="2053">
                  <c:v>425199.5489173159</c:v>
                </c:pt>
                <c:pt idx="2054">
                  <c:v>425271.64703898749</c:v>
                </c:pt>
                <c:pt idx="2055">
                  <c:v>425343.7422217977</c:v>
                </c:pt>
                <c:pt idx="2056">
                  <c:v>425415.83446586638</c:v>
                </c:pt>
                <c:pt idx="2057">
                  <c:v>425487.92377131316</c:v>
                </c:pt>
                <c:pt idx="2058">
                  <c:v>425560.01013825805</c:v>
                </c:pt>
                <c:pt idx="2059">
                  <c:v>425632.09356682067</c:v>
                </c:pt>
                <c:pt idx="2060">
                  <c:v>425704.17405712081</c:v>
                </c:pt>
                <c:pt idx="2061">
                  <c:v>425776.25160927826</c:v>
                </c:pt>
                <c:pt idx="2062">
                  <c:v>425848.32622341282</c:v>
                </c:pt>
                <c:pt idx="2063">
                  <c:v>425920.3978996441</c:v>
                </c:pt>
                <c:pt idx="2064">
                  <c:v>425992.46663809213</c:v>
                </c:pt>
                <c:pt idx="2065">
                  <c:v>426064.5324388764</c:v>
                </c:pt>
                <c:pt idx="2066">
                  <c:v>426136.59530211677</c:v>
                </c:pt>
                <c:pt idx="2067">
                  <c:v>426208.65522793302</c:v>
                </c:pt>
                <c:pt idx="2068">
                  <c:v>426280.71221644478</c:v>
                </c:pt>
                <c:pt idx="2069">
                  <c:v>426352.76626777183</c:v>
                </c:pt>
                <c:pt idx="2070">
                  <c:v>426424.81738203397</c:v>
                </c:pt>
                <c:pt idx="2071">
                  <c:v>426496.86555935082</c:v>
                </c:pt>
                <c:pt idx="2072">
                  <c:v>426568.9107998421</c:v>
                </c:pt>
                <c:pt idx="2073">
                  <c:v>426640.9531036276</c:v>
                </c:pt>
                <c:pt idx="2074">
                  <c:v>426712.99247082695</c:v>
                </c:pt>
                <c:pt idx="2075">
                  <c:v>426785.02890155982</c:v>
                </c:pt>
                <c:pt idx="2076">
                  <c:v>426857.06239594606</c:v>
                </c:pt>
                <c:pt idx="2077">
                  <c:v>426929.09295410517</c:v>
                </c:pt>
                <c:pt idx="2078">
                  <c:v>427001.12057615694</c:v>
                </c:pt>
                <c:pt idx="2079">
                  <c:v>427073.14526222111</c:v>
                </c:pt>
                <c:pt idx="2080">
                  <c:v>427145.16701241722</c:v>
                </c:pt>
                <c:pt idx="2081">
                  <c:v>427217.18582686502</c:v>
                </c:pt>
                <c:pt idx="2082">
                  <c:v>427289.20170568419</c:v>
                </c:pt>
                <c:pt idx="2083">
                  <c:v>427361.21464899433</c:v>
                </c:pt>
                <c:pt idx="2084">
                  <c:v>427433.22465691512</c:v>
                </c:pt>
                <c:pt idx="2085">
                  <c:v>427505.23172956629</c:v>
                </c:pt>
                <c:pt idx="2086">
                  <c:v>427577.2358670673</c:v>
                </c:pt>
                <c:pt idx="2087">
                  <c:v>427649.23706953804</c:v>
                </c:pt>
                <c:pt idx="2088">
                  <c:v>427721.23533709795</c:v>
                </c:pt>
                <c:pt idx="2089">
                  <c:v>427793.23066986672</c:v>
                </c:pt>
                <c:pt idx="2090">
                  <c:v>427865.22306796408</c:v>
                </c:pt>
                <c:pt idx="2091">
                  <c:v>427937.21253150952</c:v>
                </c:pt>
                <c:pt idx="2092">
                  <c:v>428009.19906062266</c:v>
                </c:pt>
                <c:pt idx="2093">
                  <c:v>428081.18265542324</c:v>
                </c:pt>
                <c:pt idx="2094">
                  <c:v>428153.16331603081</c:v>
                </c:pt>
                <c:pt idx="2095">
                  <c:v>428225.14104256482</c:v>
                </c:pt>
                <c:pt idx="2096">
                  <c:v>428297.11583514512</c:v>
                </c:pt>
                <c:pt idx="2097">
                  <c:v>428369.08769389114</c:v>
                </c:pt>
                <c:pt idx="2098">
                  <c:v>428441.05661892251</c:v>
                </c:pt>
                <c:pt idx="2099">
                  <c:v>428513.02261035884</c:v>
                </c:pt>
                <c:pt idx="2100">
                  <c:v>428584.98566831963</c:v>
                </c:pt>
                <c:pt idx="2101">
                  <c:v>428656.9457929245</c:v>
                </c:pt>
                <c:pt idx="2102">
                  <c:v>428728.90298429306</c:v>
                </c:pt>
                <c:pt idx="2103">
                  <c:v>428800.85724254482</c:v>
                </c:pt>
                <c:pt idx="2104">
                  <c:v>428872.80856779934</c:v>
                </c:pt>
                <c:pt idx="2105">
                  <c:v>428944.75696017628</c:v>
                </c:pt>
                <c:pt idx="2106">
                  <c:v>429016.70241979504</c:v>
                </c:pt>
                <c:pt idx="2107">
                  <c:v>429088.64494677522</c:v>
                </c:pt>
                <c:pt idx="2108">
                  <c:v>429160.58454123646</c:v>
                </c:pt>
                <c:pt idx="2109">
                  <c:v>429232.52120329812</c:v>
                </c:pt>
                <c:pt idx="2110">
                  <c:v>429304.45493307983</c:v>
                </c:pt>
                <c:pt idx="2111">
                  <c:v>429376.38573070115</c:v>
                </c:pt>
                <c:pt idx="2112">
                  <c:v>429448.31359628151</c:v>
                </c:pt>
                <c:pt idx="2113">
                  <c:v>429520.23852994049</c:v>
                </c:pt>
                <c:pt idx="2114">
                  <c:v>429592.16053179762</c:v>
                </c:pt>
                <c:pt idx="2115">
                  <c:v>429664.07960197225</c:v>
                </c:pt>
                <c:pt idx="2116">
                  <c:v>429735.9957405841</c:v>
                </c:pt>
                <c:pt idx="2117">
                  <c:v>429807.9089477525</c:v>
                </c:pt>
                <c:pt idx="2118">
                  <c:v>429879.81922359701</c:v>
                </c:pt>
                <c:pt idx="2119">
                  <c:v>429951.72656823718</c:v>
                </c:pt>
                <c:pt idx="2120">
                  <c:v>430023.63098179235</c:v>
                </c:pt>
                <c:pt idx="2121">
                  <c:v>430095.53246438206</c:v>
                </c:pt>
                <c:pt idx="2122">
                  <c:v>430167.43101612589</c:v>
                </c:pt>
                <c:pt idx="2123">
                  <c:v>430239.32663714315</c:v>
                </c:pt>
                <c:pt idx="2124">
                  <c:v>430311.21932755335</c:v>
                </c:pt>
                <c:pt idx="2125">
                  <c:v>430383.10908747598</c:v>
                </c:pt>
                <c:pt idx="2126">
                  <c:v>430454.99591703044</c:v>
                </c:pt>
                <c:pt idx="2127">
                  <c:v>430526.87981633621</c:v>
                </c:pt>
                <c:pt idx="2128">
                  <c:v>430598.76078551274</c:v>
                </c:pt>
                <c:pt idx="2129">
                  <c:v>430670.63882467942</c:v>
                </c:pt>
                <c:pt idx="2130">
                  <c:v>430742.51393395575</c:v>
                </c:pt>
                <c:pt idx="2131">
                  <c:v>430814.38611346117</c:v>
                </c:pt>
                <c:pt idx="2132">
                  <c:v>430886.25536331499</c:v>
                </c:pt>
                <c:pt idx="2133">
                  <c:v>430958.12168363674</c:v>
                </c:pt>
                <c:pt idx="2134">
                  <c:v>431029.98507454584</c:v>
                </c:pt>
                <c:pt idx="2135">
                  <c:v>431101.84553616156</c:v>
                </c:pt>
                <c:pt idx="2136">
                  <c:v>431173.70306860341</c:v>
                </c:pt>
                <c:pt idx="2137">
                  <c:v>431245.55767199083</c:v>
                </c:pt>
                <c:pt idx="2138">
                  <c:v>431317.40934644314</c:v>
                </c:pt>
                <c:pt idx="2139">
                  <c:v>431389.25809207972</c:v>
                </c:pt>
                <c:pt idx="2140">
                  <c:v>431461.10390902002</c:v>
                </c:pt>
                <c:pt idx="2141">
                  <c:v>431532.94679738337</c:v>
                </c:pt>
                <c:pt idx="2142">
                  <c:v>431604.7867572892</c:v>
                </c:pt>
                <c:pt idx="2143">
                  <c:v>431676.62378885678</c:v>
                </c:pt>
                <c:pt idx="2144">
                  <c:v>431748.45789220557</c:v>
                </c:pt>
                <c:pt idx="2145">
                  <c:v>431820.28906745493</c:v>
                </c:pt>
                <c:pt idx="2146">
                  <c:v>431892.11731472408</c:v>
                </c:pt>
                <c:pt idx="2147">
                  <c:v>431963.94263413246</c:v>
                </c:pt>
                <c:pt idx="2148">
                  <c:v>432035.76502579951</c:v>
                </c:pt>
                <c:pt idx="2149">
                  <c:v>432107.58448984445</c:v>
                </c:pt>
                <c:pt idx="2150">
                  <c:v>432179.40102638659</c:v>
                </c:pt>
                <c:pt idx="2151">
                  <c:v>432251.21463554539</c:v>
                </c:pt>
                <c:pt idx="2152">
                  <c:v>432323.02531744004</c:v>
                </c:pt>
                <c:pt idx="2153">
                  <c:v>432394.83307218994</c:v>
                </c:pt>
                <c:pt idx="2154">
                  <c:v>432466.63789991447</c:v>
                </c:pt>
                <c:pt idx="2155">
                  <c:v>432538.43980073277</c:v>
                </c:pt>
                <c:pt idx="2156">
                  <c:v>432610.23877476429</c:v>
                </c:pt>
                <c:pt idx="2157">
                  <c:v>432682.03482212831</c:v>
                </c:pt>
                <c:pt idx="2158">
                  <c:v>432753.82794294407</c:v>
                </c:pt>
                <c:pt idx="2159">
                  <c:v>432825.61813733086</c:v>
                </c:pt>
                <c:pt idx="2160">
                  <c:v>432897.40540540806</c:v>
                </c:pt>
                <c:pt idx="2161">
                  <c:v>432969.18974729482</c:v>
                </c:pt>
                <c:pt idx="2162">
                  <c:v>433040.97116311052</c:v>
                </c:pt>
                <c:pt idx="2163">
                  <c:v>433112.74965297442</c:v>
                </c:pt>
                <c:pt idx="2164">
                  <c:v>433184.52521700575</c:v>
                </c:pt>
                <c:pt idx="2165">
                  <c:v>433256.29785532376</c:v>
                </c:pt>
                <c:pt idx="2166">
                  <c:v>433328.06756804779</c:v>
                </c:pt>
                <c:pt idx="2167">
                  <c:v>433399.83435529697</c:v>
                </c:pt>
                <c:pt idx="2168">
                  <c:v>433471.59821719065</c:v>
                </c:pt>
                <c:pt idx="2169">
                  <c:v>433543.35915384803</c:v>
                </c:pt>
                <c:pt idx="2170">
                  <c:v>433615.11716538836</c:v>
                </c:pt>
                <c:pt idx="2171">
                  <c:v>433686.87225193094</c:v>
                </c:pt>
                <c:pt idx="2172">
                  <c:v>433758.62441359489</c:v>
                </c:pt>
                <c:pt idx="2173">
                  <c:v>433830.37365049944</c:v>
                </c:pt>
                <c:pt idx="2174">
                  <c:v>433902.11996276391</c:v>
                </c:pt>
                <c:pt idx="2175">
                  <c:v>433973.8633505074</c:v>
                </c:pt>
                <c:pt idx="2176">
                  <c:v>434045.60381384916</c:v>
                </c:pt>
                <c:pt idx="2177">
                  <c:v>434117.34135290846</c:v>
                </c:pt>
                <c:pt idx="2178">
                  <c:v>434189.07596780441</c:v>
                </c:pt>
                <c:pt idx="2179">
                  <c:v>434260.80765865621</c:v>
                </c:pt>
                <c:pt idx="2180">
                  <c:v>434332.53642558312</c:v>
                </c:pt>
                <c:pt idx="2181">
                  <c:v>434404.26226870425</c:v>
                </c:pt>
                <c:pt idx="2182">
                  <c:v>434475.98518813879</c:v>
                </c:pt>
                <c:pt idx="2183">
                  <c:v>434547.70518400602</c:v>
                </c:pt>
                <c:pt idx="2184">
                  <c:v>434619.42225642496</c:v>
                </c:pt>
                <c:pt idx="2185">
                  <c:v>434691.13640551484</c:v>
                </c:pt>
                <c:pt idx="2186">
                  <c:v>434762.84763139492</c:v>
                </c:pt>
                <c:pt idx="2187">
                  <c:v>434834.55593418417</c:v>
                </c:pt>
                <c:pt idx="2188">
                  <c:v>434906.26131400187</c:v>
                </c:pt>
                <c:pt idx="2189">
                  <c:v>434977.96377096715</c:v>
                </c:pt>
                <c:pt idx="2190">
                  <c:v>435049.66330519906</c:v>
                </c:pt>
                <c:pt idx="2191">
                  <c:v>435121.35991681681</c:v>
                </c:pt>
                <c:pt idx="2192">
                  <c:v>435193.05360593961</c:v>
                </c:pt>
                <c:pt idx="2193">
                  <c:v>435264.74437268637</c:v>
                </c:pt>
                <c:pt idx="2194">
                  <c:v>435336.43221717642</c:v>
                </c:pt>
                <c:pt idx="2195">
                  <c:v>435408.1171395288</c:v>
                </c:pt>
                <c:pt idx="2196">
                  <c:v>435479.79913986265</c:v>
                </c:pt>
                <c:pt idx="2197">
                  <c:v>435551.47821829701</c:v>
                </c:pt>
                <c:pt idx="2198">
                  <c:v>435623.15437495103</c:v>
                </c:pt>
                <c:pt idx="2199">
                  <c:v>435694.82760994381</c:v>
                </c:pt>
                <c:pt idx="2200">
                  <c:v>435766.49792339443</c:v>
                </c:pt>
                <c:pt idx="2201">
                  <c:v>435838.16531542194</c:v>
                </c:pt>
                <c:pt idx="2202">
                  <c:v>435909.82978614548</c:v>
                </c:pt>
                <c:pt idx="2203">
                  <c:v>435981.49133568414</c:v>
                </c:pt>
                <c:pt idx="2204">
                  <c:v>436053.14996415691</c:v>
                </c:pt>
                <c:pt idx="2205">
                  <c:v>436124.80567168293</c:v>
                </c:pt>
                <c:pt idx="2206">
                  <c:v>436196.4584583813</c:v>
                </c:pt>
                <c:pt idx="2207">
                  <c:v>436268.10832437099</c:v>
                </c:pt>
                <c:pt idx="2208">
                  <c:v>436339.75526977109</c:v>
                </c:pt>
                <c:pt idx="2209">
                  <c:v>436411.39929470071</c:v>
                </c:pt>
                <c:pt idx="2210">
                  <c:v>436483.04039927875</c:v>
                </c:pt>
                <c:pt idx="2211">
                  <c:v>436554.67858362437</c:v>
                </c:pt>
                <c:pt idx="2212">
                  <c:v>436626.3138478566</c:v>
                </c:pt>
                <c:pt idx="2213">
                  <c:v>436697.94619209436</c:v>
                </c:pt>
                <c:pt idx="2214">
                  <c:v>436769.57561645674</c:v>
                </c:pt>
                <c:pt idx="2215">
                  <c:v>436841.20212106284</c:v>
                </c:pt>
                <c:pt idx="2216">
                  <c:v>436912.82570603158</c:v>
                </c:pt>
                <c:pt idx="2217">
                  <c:v>436984.44637148199</c:v>
                </c:pt>
                <c:pt idx="2218">
                  <c:v>437056.0641175331</c:v>
                </c:pt>
                <c:pt idx="2219">
                  <c:v>437127.67894430383</c:v>
                </c:pt>
                <c:pt idx="2220">
                  <c:v>437199.29085191328</c:v>
                </c:pt>
                <c:pt idx="2221">
                  <c:v>437270.89984048042</c:v>
                </c:pt>
                <c:pt idx="2222">
                  <c:v>437342.50591012411</c:v>
                </c:pt>
                <c:pt idx="2223">
                  <c:v>437414.10906096356</c:v>
                </c:pt>
                <c:pt idx="2224">
                  <c:v>437485.70929311757</c:v>
                </c:pt>
                <c:pt idx="2225">
                  <c:v>437557.30660670513</c:v>
                </c:pt>
                <c:pt idx="2226">
                  <c:v>437628.90100184531</c:v>
                </c:pt>
                <c:pt idx="2227">
                  <c:v>437700.49247865693</c:v>
                </c:pt>
                <c:pt idx="2228">
                  <c:v>437772.08103725902</c:v>
                </c:pt>
                <c:pt idx="2229">
                  <c:v>437843.66667777061</c:v>
                </c:pt>
                <c:pt idx="2230">
                  <c:v>437915.24940031051</c:v>
                </c:pt>
                <c:pt idx="2231">
                  <c:v>437986.82920499769</c:v>
                </c:pt>
                <c:pt idx="2232">
                  <c:v>438058.40609195118</c:v>
                </c:pt>
                <c:pt idx="2233">
                  <c:v>438129.9800612898</c:v>
                </c:pt>
                <c:pt idx="2234">
                  <c:v>438201.5511131325</c:v>
                </c:pt>
                <c:pt idx="2235">
                  <c:v>438273.11924759834</c:v>
                </c:pt>
                <c:pt idx="2236">
                  <c:v>438344.68446480605</c:v>
                </c:pt>
                <c:pt idx="2237">
                  <c:v>438416.24676487461</c:v>
                </c:pt>
                <c:pt idx="2238">
                  <c:v>438487.80614792299</c:v>
                </c:pt>
                <c:pt idx="2239">
                  <c:v>438559.36261407001</c:v>
                </c:pt>
                <c:pt idx="2240">
                  <c:v>438630.91616343457</c:v>
                </c:pt>
                <c:pt idx="2241">
                  <c:v>438702.46679613565</c:v>
                </c:pt>
                <c:pt idx="2242">
                  <c:v>438774.01451229205</c:v>
                </c:pt>
                <c:pt idx="2243">
                  <c:v>438845.5593120227</c:v>
                </c:pt>
                <c:pt idx="2244">
                  <c:v>438917.10119544651</c:v>
                </c:pt>
                <c:pt idx="2245">
                  <c:v>438988.64016268222</c:v>
                </c:pt>
                <c:pt idx="2246">
                  <c:v>439060.17621384887</c:v>
                </c:pt>
                <c:pt idx="2247">
                  <c:v>439131.70934906526</c:v>
                </c:pt>
                <c:pt idx="2248">
                  <c:v>439203.2395684502</c:v>
                </c:pt>
                <c:pt idx="2249">
                  <c:v>439274.76687212253</c:v>
                </c:pt>
                <c:pt idx="2250">
                  <c:v>439346.29126020125</c:v>
                </c:pt>
                <c:pt idx="2251">
                  <c:v>439417.81273280497</c:v>
                </c:pt>
                <c:pt idx="2252">
                  <c:v>439489.3312900528</c:v>
                </c:pt>
                <c:pt idx="2253">
                  <c:v>439560.84693206334</c:v>
                </c:pt>
                <c:pt idx="2254">
                  <c:v>439632.35965895554</c:v>
                </c:pt>
                <c:pt idx="2255">
                  <c:v>439703.86947084829</c:v>
                </c:pt>
                <c:pt idx="2256">
                  <c:v>439775.37636786024</c:v>
                </c:pt>
                <c:pt idx="2257">
                  <c:v>439846.8803501103</c:v>
                </c:pt>
                <c:pt idx="2258">
                  <c:v>439918.38141771732</c:v>
                </c:pt>
                <c:pt idx="2259">
                  <c:v>439989.87957080005</c:v>
                </c:pt>
                <c:pt idx="2260">
                  <c:v>440061.3748094773</c:v>
                </c:pt>
                <c:pt idx="2261">
                  <c:v>440132.86713386793</c:v>
                </c:pt>
                <c:pt idx="2262">
                  <c:v>440204.35654409061</c:v>
                </c:pt>
                <c:pt idx="2263">
                  <c:v>440275.84304026421</c:v>
                </c:pt>
                <c:pt idx="2264">
                  <c:v>440347.32662250753</c:v>
                </c:pt>
                <c:pt idx="2265">
                  <c:v>440418.80729093926</c:v>
                </c:pt>
                <c:pt idx="2266">
                  <c:v>440490.2850456782</c:v>
                </c:pt>
                <c:pt idx="2267">
                  <c:v>440561.75988684321</c:v>
                </c:pt>
                <c:pt idx="2268">
                  <c:v>440633.23181455297</c:v>
                </c:pt>
                <c:pt idx="2269">
                  <c:v>440704.70082892623</c:v>
                </c:pt>
                <c:pt idx="2270">
                  <c:v>440776.16693008179</c:v>
                </c:pt>
                <c:pt idx="2271">
                  <c:v>440847.63011813833</c:v>
                </c:pt>
                <c:pt idx="2272">
                  <c:v>440919.09039321466</c:v>
                </c:pt>
                <c:pt idx="2273">
                  <c:v>440990.54775542958</c:v>
                </c:pt>
                <c:pt idx="2274">
                  <c:v>441062.00220490166</c:v>
                </c:pt>
                <c:pt idx="2275">
                  <c:v>441133.45374174969</c:v>
                </c:pt>
                <c:pt idx="2276">
                  <c:v>441204.90236609243</c:v>
                </c:pt>
                <c:pt idx="2277">
                  <c:v>441276.34807804861</c:v>
                </c:pt>
                <c:pt idx="2278">
                  <c:v>441347.79087773693</c:v>
                </c:pt>
                <c:pt idx="2279">
                  <c:v>441419.23076527606</c:v>
                </c:pt>
                <c:pt idx="2280">
                  <c:v>441490.66774078476</c:v>
                </c:pt>
                <c:pt idx="2281">
                  <c:v>441562.1018043817</c:v>
                </c:pt>
                <c:pt idx="2282">
                  <c:v>441633.53295618558</c:v>
                </c:pt>
                <c:pt idx="2283">
                  <c:v>441704.96119631507</c:v>
                </c:pt>
                <c:pt idx="2284">
                  <c:v>441776.38652488892</c:v>
                </c:pt>
                <c:pt idx="2285">
                  <c:v>441847.8089420257</c:v>
                </c:pt>
                <c:pt idx="2286">
                  <c:v>441919.22844784416</c:v>
                </c:pt>
                <c:pt idx="2287">
                  <c:v>441990.64504246303</c:v>
                </c:pt>
                <c:pt idx="2288">
                  <c:v>442062.05872600083</c:v>
                </c:pt>
                <c:pt idx="2289">
                  <c:v>442133.46949857631</c:v>
                </c:pt>
                <c:pt idx="2290">
                  <c:v>442204.87736030819</c:v>
                </c:pt>
                <c:pt idx="2291">
                  <c:v>442276.28231131501</c:v>
                </c:pt>
                <c:pt idx="2292">
                  <c:v>442347.68435171543</c:v>
                </c:pt>
                <c:pt idx="2293">
                  <c:v>442419.08348162816</c:v>
                </c:pt>
                <c:pt idx="2294">
                  <c:v>442490.47970117175</c:v>
                </c:pt>
                <c:pt idx="2295">
                  <c:v>442561.87301046489</c:v>
                </c:pt>
                <c:pt idx="2296">
                  <c:v>442633.26340962626</c:v>
                </c:pt>
                <c:pt idx="2297">
                  <c:v>442704.65089877433</c:v>
                </c:pt>
                <c:pt idx="2298">
                  <c:v>442776.03547802789</c:v>
                </c:pt>
                <c:pt idx="2299">
                  <c:v>442847.41714750545</c:v>
                </c:pt>
                <c:pt idx="2300">
                  <c:v>442918.79590732558</c:v>
                </c:pt>
                <c:pt idx="2301">
                  <c:v>442990.17175760696</c:v>
                </c:pt>
                <c:pt idx="2302">
                  <c:v>443061.54469846823</c:v>
                </c:pt>
                <c:pt idx="2303">
                  <c:v>443132.91473002784</c:v>
                </c:pt>
                <c:pt idx="2304">
                  <c:v>443204.28185240447</c:v>
                </c:pt>
                <c:pt idx="2305">
                  <c:v>443275.64606571669</c:v>
                </c:pt>
                <c:pt idx="2306">
                  <c:v>443347.00737008307</c:v>
                </c:pt>
                <c:pt idx="2307">
                  <c:v>443418.36576562229</c:v>
                </c:pt>
                <c:pt idx="2308">
                  <c:v>443489.72125245276</c:v>
                </c:pt>
                <c:pt idx="2309">
                  <c:v>443561.07383069309</c:v>
                </c:pt>
                <c:pt idx="2310">
                  <c:v>443632.42350046197</c:v>
                </c:pt>
                <c:pt idx="2311">
                  <c:v>443703.77026187774</c:v>
                </c:pt>
                <c:pt idx="2312">
                  <c:v>443775.11411505908</c:v>
                </c:pt>
                <c:pt idx="2313">
                  <c:v>443846.45506012457</c:v>
                </c:pt>
                <c:pt idx="2314">
                  <c:v>443917.79309719265</c:v>
                </c:pt>
                <c:pt idx="2315">
                  <c:v>443989.1282263819</c:v>
                </c:pt>
                <c:pt idx="2316">
                  <c:v>444060.46044781088</c:v>
                </c:pt>
                <c:pt idx="2317">
                  <c:v>444131.78976159805</c:v>
                </c:pt>
                <c:pt idx="2318">
                  <c:v>444203.11616786197</c:v>
                </c:pt>
                <c:pt idx="2319">
                  <c:v>444274.43966672121</c:v>
                </c:pt>
                <c:pt idx="2320">
                  <c:v>444345.76025829418</c:v>
                </c:pt>
                <c:pt idx="2321">
                  <c:v>444417.07794269943</c:v>
                </c:pt>
                <c:pt idx="2322">
                  <c:v>444488.39272005553</c:v>
                </c:pt>
                <c:pt idx="2323">
                  <c:v>444559.70459048083</c:v>
                </c:pt>
                <c:pt idx="2324">
                  <c:v>444631.01355409389</c:v>
                </c:pt>
                <c:pt idx="2325">
                  <c:v>444702.31961101328</c:v>
                </c:pt>
                <c:pt idx="2326">
                  <c:v>444773.62276135734</c:v>
                </c:pt>
                <c:pt idx="2327">
                  <c:v>444844.92300524469</c:v>
                </c:pt>
                <c:pt idx="2328">
                  <c:v>444916.22034279373</c:v>
                </c:pt>
                <c:pt idx="2329">
                  <c:v>444987.51477412286</c:v>
                </c:pt>
                <c:pt idx="2330">
                  <c:v>445058.80629935069</c:v>
                </c:pt>
                <c:pt idx="2331">
                  <c:v>445130.09491859557</c:v>
                </c:pt>
                <c:pt idx="2332">
                  <c:v>445201.38063197606</c:v>
                </c:pt>
                <c:pt idx="2333">
                  <c:v>445272.66343961045</c:v>
                </c:pt>
                <c:pt idx="2334">
                  <c:v>445343.9433416173</c:v>
                </c:pt>
                <c:pt idx="2335">
                  <c:v>445415.220338115</c:v>
                </c:pt>
                <c:pt idx="2336">
                  <c:v>445486.49442922208</c:v>
                </c:pt>
                <c:pt idx="2337">
                  <c:v>445557.76561505679</c:v>
                </c:pt>
                <c:pt idx="2338">
                  <c:v>445629.03389573767</c:v>
                </c:pt>
                <c:pt idx="2339">
                  <c:v>445700.29927138321</c:v>
                </c:pt>
                <c:pt idx="2340">
                  <c:v>445771.56174211169</c:v>
                </c:pt>
                <c:pt idx="2341">
                  <c:v>445842.82130804157</c:v>
                </c:pt>
                <c:pt idx="2342">
                  <c:v>445914.07796929131</c:v>
                </c:pt>
                <c:pt idx="2343">
                  <c:v>445985.33172597917</c:v>
                </c:pt>
                <c:pt idx="2344">
                  <c:v>446056.58257822366</c:v>
                </c:pt>
                <c:pt idx="2345">
                  <c:v>446127.8305261432</c:v>
                </c:pt>
                <c:pt idx="2346">
                  <c:v>446199.07556985598</c:v>
                </c:pt>
                <c:pt idx="2347">
                  <c:v>446270.31770948065</c:v>
                </c:pt>
                <c:pt idx="2348">
                  <c:v>446341.55694513547</c:v>
                </c:pt>
                <c:pt idx="2349">
                  <c:v>446412.79327693867</c:v>
                </c:pt>
                <c:pt idx="2350">
                  <c:v>446484.02670500887</c:v>
                </c:pt>
                <c:pt idx="2351">
                  <c:v>446555.25722946425</c:v>
                </c:pt>
                <c:pt idx="2352">
                  <c:v>446626.48485042324</c:v>
                </c:pt>
                <c:pt idx="2353">
                  <c:v>446697.70956800424</c:v>
                </c:pt>
                <c:pt idx="2354">
                  <c:v>446768.93138232548</c:v>
                </c:pt>
                <c:pt idx="2355">
                  <c:v>446840.15029350534</c:v>
                </c:pt>
                <c:pt idx="2356">
                  <c:v>446911.36630166223</c:v>
                </c:pt>
                <c:pt idx="2357">
                  <c:v>446982.57940691436</c:v>
                </c:pt>
                <c:pt idx="2358">
                  <c:v>447053.78960938012</c:v>
                </c:pt>
                <c:pt idx="2359">
                  <c:v>447124.99690917792</c:v>
                </c:pt>
                <c:pt idx="2360">
                  <c:v>447196.20130642597</c:v>
                </c:pt>
                <c:pt idx="2361">
                  <c:v>447267.4028012426</c:v>
                </c:pt>
                <c:pt idx="2362">
                  <c:v>447338.60139374615</c:v>
                </c:pt>
                <c:pt idx="2363">
                  <c:v>447409.79708405485</c:v>
                </c:pt>
                <c:pt idx="2364">
                  <c:v>447480.98987228709</c:v>
                </c:pt>
                <c:pt idx="2365">
                  <c:v>447552.17975856119</c:v>
                </c:pt>
                <c:pt idx="2366">
                  <c:v>447623.36674299533</c:v>
                </c:pt>
                <c:pt idx="2367">
                  <c:v>447694.55082570785</c:v>
                </c:pt>
                <c:pt idx="2368">
                  <c:v>447765.73200681701</c:v>
                </c:pt>
                <c:pt idx="2369">
                  <c:v>447836.91028644115</c:v>
                </c:pt>
                <c:pt idx="2370">
                  <c:v>447908.08566469839</c:v>
                </c:pt>
                <c:pt idx="2371">
                  <c:v>447979.25814170716</c:v>
                </c:pt>
                <c:pt idx="2372">
                  <c:v>448050.4277175857</c:v>
                </c:pt>
                <c:pt idx="2373">
                  <c:v>448121.5943924521</c:v>
                </c:pt>
                <c:pt idx="2374">
                  <c:v>448192.75816642476</c:v>
                </c:pt>
                <c:pt idx="2375">
                  <c:v>448263.91903962189</c:v>
                </c:pt>
                <c:pt idx="2376">
                  <c:v>448335.07701216178</c:v>
                </c:pt>
                <c:pt idx="2377">
                  <c:v>448406.23208416259</c:v>
                </c:pt>
                <c:pt idx="2378">
                  <c:v>448477.3842557426</c:v>
                </c:pt>
                <c:pt idx="2379">
                  <c:v>448548.53352702007</c:v>
                </c:pt>
                <c:pt idx="2380">
                  <c:v>448619.67989811313</c:v>
                </c:pt>
                <c:pt idx="2381">
                  <c:v>448690.82336914004</c:v>
                </c:pt>
                <c:pt idx="2382">
                  <c:v>448761.96394021908</c:v>
                </c:pt>
                <c:pt idx="2383">
                  <c:v>448833.10161146836</c:v>
                </c:pt>
                <c:pt idx="2384">
                  <c:v>448904.23638300609</c:v>
                </c:pt>
                <c:pt idx="2385">
                  <c:v>448975.3682549505</c:v>
                </c:pt>
                <c:pt idx="2386">
                  <c:v>449046.49722741981</c:v>
                </c:pt>
                <c:pt idx="2387">
                  <c:v>449117.62330053211</c:v>
                </c:pt>
                <c:pt idx="2388">
                  <c:v>449188.74647440563</c:v>
                </c:pt>
                <c:pt idx="2389">
                  <c:v>449259.86674915865</c:v>
                </c:pt>
                <c:pt idx="2390">
                  <c:v>449330.98412490916</c:v>
                </c:pt>
                <c:pt idx="2391">
                  <c:v>449402.09860177553</c:v>
                </c:pt>
                <c:pt idx="2392">
                  <c:v>449473.21017987584</c:v>
                </c:pt>
                <c:pt idx="2393">
                  <c:v>449544.31885932811</c:v>
                </c:pt>
                <c:pt idx="2394">
                  <c:v>449615.42464025074</c:v>
                </c:pt>
                <c:pt idx="2395">
                  <c:v>449686.52752276167</c:v>
                </c:pt>
                <c:pt idx="2396">
                  <c:v>449757.62750697916</c:v>
                </c:pt>
                <c:pt idx="2397">
                  <c:v>449828.72459302138</c:v>
                </c:pt>
                <c:pt idx="2398">
                  <c:v>449899.81878100632</c:v>
                </c:pt>
                <c:pt idx="2399">
                  <c:v>449970.9100710522</c:v>
                </c:pt>
                <c:pt idx="2400">
                  <c:v>450041.99846327724</c:v>
                </c:pt>
                <c:pt idx="2401">
                  <c:v>450113.08395779936</c:v>
                </c:pt>
                <c:pt idx="2402">
                  <c:v>450184.16655473679</c:v>
                </c:pt>
                <c:pt idx="2403">
                  <c:v>450255.24625420768</c:v>
                </c:pt>
                <c:pt idx="2404">
                  <c:v>450326.32305633009</c:v>
                </c:pt>
                <c:pt idx="2405">
                  <c:v>450397.39696122211</c:v>
                </c:pt>
                <c:pt idx="2406">
                  <c:v>450468.46796900185</c:v>
                </c:pt>
                <c:pt idx="2407">
                  <c:v>450539.53607978736</c:v>
                </c:pt>
                <c:pt idx="2408">
                  <c:v>450610.60129369679</c:v>
                </c:pt>
                <c:pt idx="2409">
                  <c:v>450681.66361084825</c:v>
                </c:pt>
                <c:pt idx="2410">
                  <c:v>450752.72303135967</c:v>
                </c:pt>
                <c:pt idx="2411">
                  <c:v>450823.77955534932</c:v>
                </c:pt>
                <c:pt idx="2412">
                  <c:v>450894.83318293514</c:v>
                </c:pt>
                <c:pt idx="2413">
                  <c:v>450965.88391423511</c:v>
                </c:pt>
                <c:pt idx="2414">
                  <c:v>451036.9317493675</c:v>
                </c:pt>
                <c:pt idx="2415">
                  <c:v>451107.97668845026</c:v>
                </c:pt>
                <c:pt idx="2416">
                  <c:v>451179.01873160142</c:v>
                </c:pt>
                <c:pt idx="2417">
                  <c:v>451250.05787893909</c:v>
                </c:pt>
                <c:pt idx="2418">
                  <c:v>451321.09413058119</c:v>
                </c:pt>
                <c:pt idx="2419">
                  <c:v>451392.12748664583</c:v>
                </c:pt>
                <c:pt idx="2420">
                  <c:v>451463.15794725111</c:v>
                </c:pt>
                <c:pt idx="2421">
                  <c:v>451534.1855125149</c:v>
                </c:pt>
                <c:pt idx="2422">
                  <c:v>451605.21018255531</c:v>
                </c:pt>
                <c:pt idx="2423">
                  <c:v>451676.23195749044</c:v>
                </c:pt>
                <c:pt idx="2424">
                  <c:v>451747.25083743816</c:v>
                </c:pt>
                <c:pt idx="2425">
                  <c:v>451818.26682251651</c:v>
                </c:pt>
                <c:pt idx="2426">
                  <c:v>451889.27991284354</c:v>
                </c:pt>
                <c:pt idx="2427">
                  <c:v>451960.29010853719</c:v>
                </c:pt>
                <c:pt idx="2428">
                  <c:v>452031.29740971542</c:v>
                </c:pt>
                <c:pt idx="2429">
                  <c:v>452102.30181649636</c:v>
                </c:pt>
                <c:pt idx="2430">
                  <c:v>452173.30332899775</c:v>
                </c:pt>
                <c:pt idx="2431">
                  <c:v>452244.30194733787</c:v>
                </c:pt>
                <c:pt idx="2432">
                  <c:v>452315.29767163453</c:v>
                </c:pt>
                <c:pt idx="2433">
                  <c:v>452386.29050200555</c:v>
                </c:pt>
                <c:pt idx="2434">
                  <c:v>452457.2804385692</c:v>
                </c:pt>
                <c:pt idx="2435">
                  <c:v>452528.26748144318</c:v>
                </c:pt>
                <c:pt idx="2436">
                  <c:v>452599.2516307456</c:v>
                </c:pt>
                <c:pt idx="2437">
                  <c:v>452670.23288659437</c:v>
                </c:pt>
                <c:pt idx="2438">
                  <c:v>452741.21124910738</c:v>
                </c:pt>
                <c:pt idx="2439">
                  <c:v>452812.18671840261</c:v>
                </c:pt>
                <c:pt idx="2440">
                  <c:v>452883.15929459804</c:v>
                </c:pt>
                <c:pt idx="2441">
                  <c:v>452954.12897781149</c:v>
                </c:pt>
                <c:pt idx="2442">
                  <c:v>453025.09576816089</c:v>
                </c:pt>
                <c:pt idx="2443">
                  <c:v>453096.05966576427</c:v>
                </c:pt>
                <c:pt idx="2444">
                  <c:v>453167.02067073947</c:v>
                </c:pt>
                <c:pt idx="2445">
                  <c:v>453237.97878320439</c:v>
                </c:pt>
                <c:pt idx="2446">
                  <c:v>453308.93400327698</c:v>
                </c:pt>
                <c:pt idx="2447">
                  <c:v>453379.8863310751</c:v>
                </c:pt>
                <c:pt idx="2448">
                  <c:v>453450.83576671663</c:v>
                </c:pt>
                <c:pt idx="2449">
                  <c:v>453521.78231031954</c:v>
                </c:pt>
                <c:pt idx="2450">
                  <c:v>453592.7259620016</c:v>
                </c:pt>
                <c:pt idx="2451">
                  <c:v>453663.66672188084</c:v>
                </c:pt>
                <c:pt idx="2452">
                  <c:v>453734.60459007503</c:v>
                </c:pt>
                <c:pt idx="2453">
                  <c:v>453805.53956670209</c:v>
                </c:pt>
                <c:pt idx="2454">
                  <c:v>453876.47165187972</c:v>
                </c:pt>
                <c:pt idx="2455">
                  <c:v>453947.40084572602</c:v>
                </c:pt>
                <c:pt idx="2456">
                  <c:v>454018.32714835869</c:v>
                </c:pt>
                <c:pt idx="2457">
                  <c:v>454089.25055989571</c:v>
                </c:pt>
                <c:pt idx="2458">
                  <c:v>454160.17108045478</c:v>
                </c:pt>
                <c:pt idx="2459">
                  <c:v>454231.08871015382</c:v>
                </c:pt>
                <c:pt idx="2460">
                  <c:v>454302.00344911072</c:v>
                </c:pt>
                <c:pt idx="2461">
                  <c:v>454372.91529744322</c:v>
                </c:pt>
                <c:pt idx="2462">
                  <c:v>454443.8242552692</c:v>
                </c:pt>
                <c:pt idx="2463">
                  <c:v>454514.73032270651</c:v>
                </c:pt>
                <c:pt idx="2464">
                  <c:v>454585.63349987287</c:v>
                </c:pt>
                <c:pt idx="2465">
                  <c:v>454656.53378688614</c:v>
                </c:pt>
                <c:pt idx="2466">
                  <c:v>454727.43118386419</c:v>
                </c:pt>
                <c:pt idx="2467">
                  <c:v>454798.32569092471</c:v>
                </c:pt>
                <c:pt idx="2468">
                  <c:v>454869.21730818559</c:v>
                </c:pt>
                <c:pt idx="2469">
                  <c:v>454940.10603576456</c:v>
                </c:pt>
                <c:pt idx="2470">
                  <c:v>455010.99187377945</c:v>
                </c:pt>
                <c:pt idx="2471">
                  <c:v>455081.87482234795</c:v>
                </c:pt>
                <c:pt idx="2472">
                  <c:v>455152.75488158804</c:v>
                </c:pt>
                <c:pt idx="2473">
                  <c:v>455223.63205161737</c:v>
                </c:pt>
                <c:pt idx="2474">
                  <c:v>455294.50633255363</c:v>
                </c:pt>
                <c:pt idx="2475">
                  <c:v>455365.37772451475</c:v>
                </c:pt>
                <c:pt idx="2476">
                  <c:v>455436.24622761837</c:v>
                </c:pt>
                <c:pt idx="2477">
                  <c:v>455507.11184198229</c:v>
                </c:pt>
                <c:pt idx="2478">
                  <c:v>455577.97456772433</c:v>
                </c:pt>
                <c:pt idx="2479">
                  <c:v>455648.83440496208</c:v>
                </c:pt>
                <c:pt idx="2480">
                  <c:v>455719.6913538134</c:v>
                </c:pt>
                <c:pt idx="2481">
                  <c:v>455790.54541439598</c:v>
                </c:pt>
                <c:pt idx="2482">
                  <c:v>455861.39658682758</c:v>
                </c:pt>
                <c:pt idx="2483">
                  <c:v>455932.24487122596</c:v>
                </c:pt>
                <c:pt idx="2484">
                  <c:v>456003.0902677087</c:v>
                </c:pt>
                <c:pt idx="2485">
                  <c:v>456073.93277639366</c:v>
                </c:pt>
                <c:pt idx="2486">
                  <c:v>456144.77239739848</c:v>
                </c:pt>
                <c:pt idx="2487">
                  <c:v>456215.60913084092</c:v>
                </c:pt>
                <c:pt idx="2488">
                  <c:v>456286.44297683862</c:v>
                </c:pt>
                <c:pt idx="2489">
                  <c:v>456357.27393550932</c:v>
                </c:pt>
                <c:pt idx="2490">
                  <c:v>456428.10200697073</c:v>
                </c:pt>
                <c:pt idx="2491">
                  <c:v>456498.92719134042</c:v>
                </c:pt>
                <c:pt idx="2492">
                  <c:v>456569.74948873627</c:v>
                </c:pt>
                <c:pt idx="2493">
                  <c:v>456640.56889927585</c:v>
                </c:pt>
                <c:pt idx="2494">
                  <c:v>456711.38542307675</c:v>
                </c:pt>
                <c:pt idx="2495">
                  <c:v>456782.19906025683</c:v>
                </c:pt>
                <c:pt idx="2496">
                  <c:v>456853.00981093361</c:v>
                </c:pt>
                <c:pt idx="2497">
                  <c:v>456923.8176752248</c:v>
                </c:pt>
                <c:pt idx="2498">
                  <c:v>456994.62265324808</c:v>
                </c:pt>
                <c:pt idx="2499">
                  <c:v>457065.42474512098</c:v>
                </c:pt>
                <c:pt idx="2500">
                  <c:v>457136.22395096126</c:v>
                </c:pt>
                <c:pt idx="2501">
                  <c:v>457207.0202708866</c:v>
                </c:pt>
                <c:pt idx="2502">
                  <c:v>457277.81370501447</c:v>
                </c:pt>
                <c:pt idx="2503">
                  <c:v>457348.60425346263</c:v>
                </c:pt>
                <c:pt idx="2504">
                  <c:v>457419.39191634872</c:v>
                </c:pt>
                <c:pt idx="2505">
                  <c:v>457490.17669379024</c:v>
                </c:pt>
                <c:pt idx="2506">
                  <c:v>457560.95858590491</c:v>
                </c:pt>
                <c:pt idx="2507">
                  <c:v>457631.73759281036</c:v>
                </c:pt>
                <c:pt idx="2508">
                  <c:v>457702.5137146241</c:v>
                </c:pt>
                <c:pt idx="2509">
                  <c:v>457773.28695146379</c:v>
                </c:pt>
                <c:pt idx="2510">
                  <c:v>457844.05730344704</c:v>
                </c:pt>
                <c:pt idx="2511">
                  <c:v>457914.82477069134</c:v>
                </c:pt>
                <c:pt idx="2512">
                  <c:v>457985.58935331448</c:v>
                </c:pt>
                <c:pt idx="2513">
                  <c:v>458056.35105143389</c:v>
                </c:pt>
                <c:pt idx="2514">
                  <c:v>458127.10986516706</c:v>
                </c:pt>
                <c:pt idx="2515">
                  <c:v>458197.86579463183</c:v>
                </c:pt>
                <c:pt idx="2516">
                  <c:v>458268.61883994553</c:v>
                </c:pt>
                <c:pt idx="2517">
                  <c:v>458339.36900122586</c:v>
                </c:pt>
                <c:pt idx="2518">
                  <c:v>458410.11627859034</c:v>
                </c:pt>
                <c:pt idx="2519">
                  <c:v>458480.8606721565</c:v>
                </c:pt>
                <c:pt idx="2520">
                  <c:v>458551.60218204191</c:v>
                </c:pt>
                <c:pt idx="2521">
                  <c:v>458622.34080836416</c:v>
                </c:pt>
                <c:pt idx="2522">
                  <c:v>458693.07655124069</c:v>
                </c:pt>
                <c:pt idx="2523">
                  <c:v>458763.80941078911</c:v>
                </c:pt>
                <c:pt idx="2524">
                  <c:v>458834.53938712698</c:v>
                </c:pt>
                <c:pt idx="2525">
                  <c:v>458905.26648037171</c:v>
                </c:pt>
                <c:pt idx="2526">
                  <c:v>458975.99069064087</c:v>
                </c:pt>
                <c:pt idx="2527">
                  <c:v>459046.71201805206</c:v>
                </c:pt>
                <c:pt idx="2528">
                  <c:v>459117.43046272267</c:v>
                </c:pt>
                <c:pt idx="2529">
                  <c:v>459188.14602477022</c:v>
                </c:pt>
                <c:pt idx="2530">
                  <c:v>459258.8587043123</c:v>
                </c:pt>
                <c:pt idx="2531">
                  <c:v>459329.56850146624</c:v>
                </c:pt>
                <c:pt idx="2532">
                  <c:v>459400.27541634976</c:v>
                </c:pt>
                <c:pt idx="2533">
                  <c:v>459470.97944908025</c:v>
                </c:pt>
                <c:pt idx="2534">
                  <c:v>459541.68059977505</c:v>
                </c:pt>
                <c:pt idx="2535">
                  <c:v>459612.37886855187</c:v>
                </c:pt>
                <c:pt idx="2536">
                  <c:v>459683.07425552804</c:v>
                </c:pt>
                <c:pt idx="2537">
                  <c:v>459753.7667608211</c:v>
                </c:pt>
                <c:pt idx="2538">
                  <c:v>459824.45638454845</c:v>
                </c:pt>
                <c:pt idx="2539">
                  <c:v>459895.14312682755</c:v>
                </c:pt>
                <c:pt idx="2540">
                  <c:v>459965.82698777586</c:v>
                </c:pt>
                <c:pt idx="2541">
                  <c:v>460036.5079675109</c:v>
                </c:pt>
                <c:pt idx="2542">
                  <c:v>460107.18606615002</c:v>
                </c:pt>
                <c:pt idx="2543">
                  <c:v>460177.86128381069</c:v>
                </c:pt>
                <c:pt idx="2544">
                  <c:v>460248.53362061043</c:v>
                </c:pt>
                <c:pt idx="2545">
                  <c:v>460319.20307666651</c:v>
                </c:pt>
                <c:pt idx="2546">
                  <c:v>460389.86965209647</c:v>
                </c:pt>
                <c:pt idx="2547">
                  <c:v>460460.53334701777</c:v>
                </c:pt>
                <c:pt idx="2548">
                  <c:v>460531.1941615477</c:v>
                </c:pt>
                <c:pt idx="2549">
                  <c:v>460601.85209580371</c:v>
                </c:pt>
                <c:pt idx="2550">
                  <c:v>460672.50714990328</c:v>
                </c:pt>
                <c:pt idx="2551">
                  <c:v>460743.15932396363</c:v>
                </c:pt>
                <c:pt idx="2552">
                  <c:v>460813.8086181024</c:v>
                </c:pt>
                <c:pt idx="2553">
                  <c:v>460884.45503243682</c:v>
                </c:pt>
                <c:pt idx="2554">
                  <c:v>460955.09856708435</c:v>
                </c:pt>
                <c:pt idx="2555">
                  <c:v>461025.73922216223</c:v>
                </c:pt>
                <c:pt idx="2556">
                  <c:v>461096.37699778803</c:v>
                </c:pt>
                <c:pt idx="2557">
                  <c:v>461167.01189407904</c:v>
                </c:pt>
                <c:pt idx="2558">
                  <c:v>461237.6439111525</c:v>
                </c:pt>
                <c:pt idx="2559">
                  <c:v>461308.27304912603</c:v>
                </c:pt>
                <c:pt idx="2560">
                  <c:v>461378.89930811676</c:v>
                </c:pt>
                <c:pt idx="2561">
                  <c:v>461449.52268824214</c:v>
                </c:pt>
                <c:pt idx="2562">
                  <c:v>461520.14318961959</c:v>
                </c:pt>
                <c:pt idx="2563">
                  <c:v>461590.76081236632</c:v>
                </c:pt>
                <c:pt idx="2564">
                  <c:v>461661.3755565997</c:v>
                </c:pt>
                <c:pt idx="2565">
                  <c:v>461731.98742243712</c:v>
                </c:pt>
                <c:pt idx="2566">
                  <c:v>461802.59640999587</c:v>
                </c:pt>
                <c:pt idx="2567">
                  <c:v>461873.20251939335</c:v>
                </c:pt>
                <c:pt idx="2568">
                  <c:v>461943.80575074675</c:v>
                </c:pt>
                <c:pt idx="2569">
                  <c:v>462014.40610417345</c:v>
                </c:pt>
                <c:pt idx="2570">
                  <c:v>462085.00357979082</c:v>
                </c:pt>
                <c:pt idx="2571">
                  <c:v>462155.59817771608</c:v>
                </c:pt>
                <c:pt idx="2572">
                  <c:v>462226.18989806651</c:v>
                </c:pt>
                <c:pt idx="2573">
                  <c:v>462296.77874095947</c:v>
                </c:pt>
                <c:pt idx="2574">
                  <c:v>462367.36470651225</c:v>
                </c:pt>
                <c:pt idx="2575">
                  <c:v>462437.94779484201</c:v>
                </c:pt>
                <c:pt idx="2576">
                  <c:v>462508.52800606622</c:v>
                </c:pt>
                <c:pt idx="2577">
                  <c:v>462579.10534030211</c:v>
                </c:pt>
                <c:pt idx="2578">
                  <c:v>462649.67979766679</c:v>
                </c:pt>
                <c:pt idx="2579">
                  <c:v>462720.25137827778</c:v>
                </c:pt>
                <c:pt idx="2580">
                  <c:v>462790.82008225215</c:v>
                </c:pt>
                <c:pt idx="2581">
                  <c:v>462861.38590970723</c:v>
                </c:pt>
                <c:pt idx="2582">
                  <c:v>462931.94886076031</c:v>
                </c:pt>
                <c:pt idx="2583">
                  <c:v>463002.50893552852</c:v>
                </c:pt>
                <c:pt idx="2584">
                  <c:v>463073.06613412919</c:v>
                </c:pt>
                <c:pt idx="2585">
                  <c:v>463143.62045667961</c:v>
                </c:pt>
                <c:pt idx="2586">
                  <c:v>463214.1719032969</c:v>
                </c:pt>
                <c:pt idx="2587">
                  <c:v>463284.72047409829</c:v>
                </c:pt>
                <c:pt idx="2588">
                  <c:v>463355.26616920112</c:v>
                </c:pt>
                <c:pt idx="2589">
                  <c:v>463425.80898872251</c:v>
                </c:pt>
                <c:pt idx="2590">
                  <c:v>463496.34893277969</c:v>
                </c:pt>
                <c:pt idx="2591">
                  <c:v>463566.88600148994</c:v>
                </c:pt>
                <c:pt idx="2592">
                  <c:v>463637.42019497033</c:v>
                </c:pt>
                <c:pt idx="2593">
                  <c:v>463707.95151333814</c:v>
                </c:pt>
                <c:pt idx="2594">
                  <c:v>463778.47995671059</c:v>
                </c:pt>
                <c:pt idx="2595">
                  <c:v>463849.00552520476</c:v>
                </c:pt>
                <c:pt idx="2596">
                  <c:v>463919.52821893804</c:v>
                </c:pt>
                <c:pt idx="2597">
                  <c:v>463990.04803802748</c:v>
                </c:pt>
                <c:pt idx="2598">
                  <c:v>464060.56498259015</c:v>
                </c:pt>
                <c:pt idx="2599">
                  <c:v>464131.07905274344</c:v>
                </c:pt>
                <c:pt idx="2600">
                  <c:v>464201.59024860436</c:v>
                </c:pt>
                <c:pt idx="2601">
                  <c:v>464272.09857029014</c:v>
                </c:pt>
                <c:pt idx="2602">
                  <c:v>464342.604017918</c:v>
                </c:pt>
                <c:pt idx="2603">
                  <c:v>464413.10659160494</c:v>
                </c:pt>
                <c:pt idx="2604">
                  <c:v>464483.6062914682</c:v>
                </c:pt>
                <c:pt idx="2605">
                  <c:v>464554.10311762494</c:v>
                </c:pt>
                <c:pt idx="2606">
                  <c:v>464624.59707019222</c:v>
                </c:pt>
                <c:pt idx="2607">
                  <c:v>464695.08814928721</c:v>
                </c:pt>
                <c:pt idx="2608">
                  <c:v>464765.57635502709</c:v>
                </c:pt>
                <c:pt idx="2609">
                  <c:v>464836.06168752891</c:v>
                </c:pt>
                <c:pt idx="2610">
                  <c:v>464906.54414690979</c:v>
                </c:pt>
                <c:pt idx="2611">
                  <c:v>464977.02373328694</c:v>
                </c:pt>
                <c:pt idx="2612">
                  <c:v>465047.50044677733</c:v>
                </c:pt>
                <c:pt idx="2613">
                  <c:v>465117.97428749816</c:v>
                </c:pt>
                <c:pt idx="2614">
                  <c:v>465188.44525556656</c:v>
                </c:pt>
                <c:pt idx="2615">
                  <c:v>465258.91335109947</c:v>
                </c:pt>
                <c:pt idx="2616">
                  <c:v>465329.37857421418</c:v>
                </c:pt>
                <c:pt idx="2617">
                  <c:v>465399.84092502767</c:v>
                </c:pt>
                <c:pt idx="2618">
                  <c:v>465470.3004036569</c:v>
                </c:pt>
                <c:pt idx="2619">
                  <c:v>465540.75701021921</c:v>
                </c:pt>
                <c:pt idx="2620">
                  <c:v>465611.21074483148</c:v>
                </c:pt>
                <c:pt idx="2621">
                  <c:v>465681.66160761082</c:v>
                </c:pt>
                <c:pt idx="2622">
                  <c:v>465752.10959867435</c:v>
                </c:pt>
                <c:pt idx="2623">
                  <c:v>465822.554718139</c:v>
                </c:pt>
                <c:pt idx="2624">
                  <c:v>465892.99696612189</c:v>
                </c:pt>
                <c:pt idx="2625">
                  <c:v>465963.43634274014</c:v>
                </c:pt>
                <c:pt idx="2626">
                  <c:v>466033.87284811068</c:v>
                </c:pt>
                <c:pt idx="2627">
                  <c:v>466104.30648235057</c:v>
                </c:pt>
                <c:pt idx="2628">
                  <c:v>466174.73724557692</c:v>
                </c:pt>
                <c:pt idx="2629">
                  <c:v>466245.16513790668</c:v>
                </c:pt>
                <c:pt idx="2630">
                  <c:v>466315.59015945689</c:v>
                </c:pt>
                <c:pt idx="2631">
                  <c:v>466386.01231034467</c:v>
                </c:pt>
                <c:pt idx="2632">
                  <c:v>466456.43159068684</c:v>
                </c:pt>
                <c:pt idx="2633">
                  <c:v>466526.84800060053</c:v>
                </c:pt>
                <c:pt idx="2634">
                  <c:v>466597.26154020277</c:v>
                </c:pt>
                <c:pt idx="2635">
                  <c:v>466667.67220961046</c:v>
                </c:pt>
                <c:pt idx="2636">
                  <c:v>466738.08000894071</c:v>
                </c:pt>
                <c:pt idx="2637">
                  <c:v>466808.48493831046</c:v>
                </c:pt>
                <c:pt idx="2638">
                  <c:v>466878.88699783658</c:v>
                </c:pt>
                <c:pt idx="2639">
                  <c:v>466949.28618763626</c:v>
                </c:pt>
                <c:pt idx="2640">
                  <c:v>467019.68250782636</c:v>
                </c:pt>
                <c:pt idx="2641">
                  <c:v>467090.07595852384</c:v>
                </c:pt>
                <c:pt idx="2642">
                  <c:v>467160.46653984569</c:v>
                </c:pt>
                <c:pt idx="2643">
                  <c:v>467230.8542519089</c:v>
                </c:pt>
                <c:pt idx="2644">
                  <c:v>467301.23909483035</c:v>
                </c:pt>
                <c:pt idx="2645">
                  <c:v>467371.62106872705</c:v>
                </c:pt>
                <c:pt idx="2646">
                  <c:v>467442.00017371599</c:v>
                </c:pt>
                <c:pt idx="2647">
                  <c:v>467512.37640991394</c:v>
                </c:pt>
                <c:pt idx="2648">
                  <c:v>467582.74977743806</c:v>
                </c:pt>
                <c:pt idx="2649">
                  <c:v>467653.12027640513</c:v>
                </c:pt>
                <c:pt idx="2650">
                  <c:v>467723.48790693213</c:v>
                </c:pt>
                <c:pt idx="2651">
                  <c:v>467793.85266913607</c:v>
                </c:pt>
                <c:pt idx="2652">
                  <c:v>467864.21456313372</c:v>
                </c:pt>
                <c:pt idx="2653">
                  <c:v>467934.57358904206</c:v>
                </c:pt>
                <c:pt idx="2654">
                  <c:v>468004.92974697804</c:v>
                </c:pt>
                <c:pt idx="2655">
                  <c:v>468075.28303705843</c:v>
                </c:pt>
                <c:pt idx="2656">
                  <c:v>468145.63345940027</c:v>
                </c:pt>
                <c:pt idx="2657">
                  <c:v>468215.98101412039</c:v>
                </c:pt>
                <c:pt idx="2658">
                  <c:v>468286.32570133574</c:v>
                </c:pt>
                <c:pt idx="2659">
                  <c:v>468356.66752116301</c:v>
                </c:pt>
                <c:pt idx="2660">
                  <c:v>468427.00647371938</c:v>
                </c:pt>
                <c:pt idx="2661">
                  <c:v>468497.34255912149</c:v>
                </c:pt>
                <c:pt idx="2662">
                  <c:v>468567.67577748629</c:v>
                </c:pt>
                <c:pt idx="2663">
                  <c:v>468638.00612893072</c:v>
                </c:pt>
                <c:pt idx="2664">
                  <c:v>468708.33361357148</c:v>
                </c:pt>
                <c:pt idx="2665">
                  <c:v>468778.65823152551</c:v>
                </c:pt>
                <c:pt idx="2666">
                  <c:v>468848.97998290975</c:v>
                </c:pt>
                <c:pt idx="2667">
                  <c:v>468919.2988678409</c:v>
                </c:pt>
                <c:pt idx="2668">
                  <c:v>468989.61488643585</c:v>
                </c:pt>
                <c:pt idx="2669">
                  <c:v>469059.92803881154</c:v>
                </c:pt>
                <c:pt idx="2670">
                  <c:v>469130.23832508468</c:v>
                </c:pt>
                <c:pt idx="2671">
                  <c:v>469200.54574537213</c:v>
                </c:pt>
                <c:pt idx="2672">
                  <c:v>469270.85029979073</c:v>
                </c:pt>
                <c:pt idx="2673">
                  <c:v>469341.15198845731</c:v>
                </c:pt>
                <c:pt idx="2674">
                  <c:v>469411.45081148861</c:v>
                </c:pt>
                <c:pt idx="2675">
                  <c:v>469481.74676900153</c:v>
                </c:pt>
                <c:pt idx="2676">
                  <c:v>469552.03986111277</c:v>
                </c:pt>
                <c:pt idx="2677">
                  <c:v>469622.33008793928</c:v>
                </c:pt>
                <c:pt idx="2678">
                  <c:v>469692.61744959775</c:v>
                </c:pt>
                <c:pt idx="2679">
                  <c:v>469762.90194620489</c:v>
                </c:pt>
                <c:pt idx="2680">
                  <c:v>469833.1835778777</c:v>
                </c:pt>
                <c:pt idx="2681">
                  <c:v>469903.46234473278</c:v>
                </c:pt>
                <c:pt idx="2682">
                  <c:v>469973.73824688699</c:v>
                </c:pt>
                <c:pt idx="2683">
                  <c:v>470044.01128445711</c:v>
                </c:pt>
                <c:pt idx="2684">
                  <c:v>470114.28145755985</c:v>
                </c:pt>
                <c:pt idx="2685">
                  <c:v>470184.54876631196</c:v>
                </c:pt>
                <c:pt idx="2686">
                  <c:v>470254.81321083033</c:v>
                </c:pt>
                <c:pt idx="2687">
                  <c:v>470325.07479123154</c:v>
                </c:pt>
                <c:pt idx="2688">
                  <c:v>470395.33350763243</c:v>
                </c:pt>
                <c:pt idx="2689">
                  <c:v>470465.58936014975</c:v>
                </c:pt>
                <c:pt idx="2690">
                  <c:v>470535.84234890016</c:v>
                </c:pt>
                <c:pt idx="2691">
                  <c:v>470606.09247400047</c:v>
                </c:pt>
                <c:pt idx="2692">
                  <c:v>470676.3397355674</c:v>
                </c:pt>
                <c:pt idx="2693">
                  <c:v>470746.58413371764</c:v>
                </c:pt>
                <c:pt idx="2694">
                  <c:v>470816.82566856791</c:v>
                </c:pt>
                <c:pt idx="2695">
                  <c:v>470887.06434023497</c:v>
                </c:pt>
                <c:pt idx="2696">
                  <c:v>470957.30014883541</c:v>
                </c:pt>
                <c:pt idx="2697">
                  <c:v>471027.53309448611</c:v>
                </c:pt>
                <c:pt idx="2698">
                  <c:v>471097.76317730371</c:v>
                </c:pt>
                <c:pt idx="2699">
                  <c:v>471167.99039740476</c:v>
                </c:pt>
                <c:pt idx="2700">
                  <c:v>471238.21475490619</c:v>
                </c:pt>
                <c:pt idx="2701">
                  <c:v>471308.43624992447</c:v>
                </c:pt>
                <c:pt idx="2702">
                  <c:v>471378.65488257637</c:v>
                </c:pt>
                <c:pt idx="2703">
                  <c:v>471448.87065297866</c:v>
                </c:pt>
                <c:pt idx="2704">
                  <c:v>471519.08356124785</c:v>
                </c:pt>
                <c:pt idx="2705">
                  <c:v>471589.29360750067</c:v>
                </c:pt>
                <c:pt idx="2706">
                  <c:v>471659.50079185382</c:v>
                </c:pt>
                <c:pt idx="2707">
                  <c:v>471729.70511442388</c:v>
                </c:pt>
                <c:pt idx="2708">
                  <c:v>471799.90657532756</c:v>
                </c:pt>
                <c:pt idx="2709">
                  <c:v>471870.10517468152</c:v>
                </c:pt>
                <c:pt idx="2710">
                  <c:v>471940.30091260234</c:v>
                </c:pt>
                <c:pt idx="2711">
                  <c:v>472010.49378920672</c:v>
                </c:pt>
                <c:pt idx="2712">
                  <c:v>472080.68380461133</c:v>
                </c:pt>
                <c:pt idx="2713">
                  <c:v>472150.87095893262</c:v>
                </c:pt>
                <c:pt idx="2714">
                  <c:v>472221.05525228736</c:v>
                </c:pt>
                <c:pt idx="2715">
                  <c:v>472291.23668479221</c:v>
                </c:pt>
                <c:pt idx="2716">
                  <c:v>472361.41525656357</c:v>
                </c:pt>
                <c:pt idx="2717">
                  <c:v>472431.59096771828</c:v>
                </c:pt>
                <c:pt idx="2718">
                  <c:v>472501.76381837286</c:v>
                </c:pt>
                <c:pt idx="2719">
                  <c:v>472571.93380864378</c:v>
                </c:pt>
                <c:pt idx="2720">
                  <c:v>472642.10093864787</c:v>
                </c:pt>
                <c:pt idx="2721">
                  <c:v>472712.26520850154</c:v>
                </c:pt>
                <c:pt idx="2722">
                  <c:v>472782.42661832145</c:v>
                </c:pt>
                <c:pt idx="2723">
                  <c:v>472852.58516822424</c:v>
                </c:pt>
                <c:pt idx="2724">
                  <c:v>472922.74085832643</c:v>
                </c:pt>
                <c:pt idx="2725">
                  <c:v>472992.89368874452</c:v>
                </c:pt>
                <c:pt idx="2726">
                  <c:v>473063.04365959513</c:v>
                </c:pt>
                <c:pt idx="2727">
                  <c:v>473133.19077099487</c:v>
                </c:pt>
                <c:pt idx="2728">
                  <c:v>473203.33502306021</c:v>
                </c:pt>
                <c:pt idx="2729">
                  <c:v>473273.47641590773</c:v>
                </c:pt>
                <c:pt idx="2730">
                  <c:v>473343.61494965403</c:v>
                </c:pt>
                <c:pt idx="2731">
                  <c:v>473413.75062441564</c:v>
                </c:pt>
                <c:pt idx="2732">
                  <c:v>473483.88344030909</c:v>
                </c:pt>
                <c:pt idx="2733">
                  <c:v>473554.01339745085</c:v>
                </c:pt>
                <c:pt idx="2734">
                  <c:v>473624.14049595752</c:v>
                </c:pt>
                <c:pt idx="2735">
                  <c:v>473694.26473594562</c:v>
                </c:pt>
                <c:pt idx="2736">
                  <c:v>473764.38611753157</c:v>
                </c:pt>
                <c:pt idx="2737">
                  <c:v>473834.50464083208</c:v>
                </c:pt>
                <c:pt idx="2738">
                  <c:v>473904.6203059635</c:v>
                </c:pt>
                <c:pt idx="2739">
                  <c:v>473974.73311304231</c:v>
                </c:pt>
                <c:pt idx="2740">
                  <c:v>474044.84306218516</c:v>
                </c:pt>
                <c:pt idx="2741">
                  <c:v>474114.95015350846</c:v>
                </c:pt>
                <c:pt idx="2742">
                  <c:v>474185.05438712862</c:v>
                </c:pt>
                <c:pt idx="2743">
                  <c:v>474255.15576316224</c:v>
                </c:pt>
                <c:pt idx="2744">
                  <c:v>474325.25428172579</c:v>
                </c:pt>
                <c:pt idx="2745">
                  <c:v>474395.34994293569</c:v>
                </c:pt>
                <c:pt idx="2746">
                  <c:v>474465.44274690846</c:v>
                </c:pt>
                <c:pt idx="2747">
                  <c:v>474535.53269376059</c:v>
                </c:pt>
                <c:pt idx="2748">
                  <c:v>474605.61978360848</c:v>
                </c:pt>
                <c:pt idx="2749">
                  <c:v>474675.7040165686</c:v>
                </c:pt>
                <c:pt idx="2750">
                  <c:v>474745.78539275745</c:v>
                </c:pt>
                <c:pt idx="2751">
                  <c:v>474815.86391229142</c:v>
                </c:pt>
                <c:pt idx="2752">
                  <c:v>474885.93957528693</c:v>
                </c:pt>
                <c:pt idx="2753">
                  <c:v>474956.01238186052</c:v>
                </c:pt>
                <c:pt idx="2754">
                  <c:v>475026.08233212854</c:v>
                </c:pt>
                <c:pt idx="2755">
                  <c:v>475096.14942620741</c:v>
                </c:pt>
                <c:pt idx="2756">
                  <c:v>475166.21366421354</c:v>
                </c:pt>
                <c:pt idx="2757">
                  <c:v>475236.27504626353</c:v>
                </c:pt>
                <c:pt idx="2758">
                  <c:v>475306.33357247367</c:v>
                </c:pt>
                <c:pt idx="2759">
                  <c:v>475376.38924296031</c:v>
                </c:pt>
                <c:pt idx="2760">
                  <c:v>475446.44205783983</c:v>
                </c:pt>
                <c:pt idx="2761">
                  <c:v>475516.4920172288</c:v>
                </c:pt>
                <c:pt idx="2762">
                  <c:v>475586.53912124352</c:v>
                </c:pt>
                <c:pt idx="2763">
                  <c:v>475656.5833700003</c:v>
                </c:pt>
                <c:pt idx="2764">
                  <c:v>475726.62476361572</c:v>
                </c:pt>
                <c:pt idx="2765">
                  <c:v>475796.66330220597</c:v>
                </c:pt>
                <c:pt idx="2766">
                  <c:v>475866.69898588752</c:v>
                </c:pt>
                <c:pt idx="2767">
                  <c:v>475936.73181477678</c:v>
                </c:pt>
                <c:pt idx="2768">
                  <c:v>476006.76178899</c:v>
                </c:pt>
                <c:pt idx="2769">
                  <c:v>476076.78890864365</c:v>
                </c:pt>
                <c:pt idx="2770">
                  <c:v>476146.81317385408</c:v>
                </c:pt>
                <c:pt idx="2771">
                  <c:v>476216.83458473755</c:v>
                </c:pt>
                <c:pt idx="2772">
                  <c:v>476286.85314141045</c:v>
                </c:pt>
                <c:pt idx="2773">
                  <c:v>476356.86884398921</c:v>
                </c:pt>
                <c:pt idx="2774">
                  <c:v>476426.88169259002</c:v>
                </c:pt>
                <c:pt idx="2775">
                  <c:v>476496.89168732928</c:v>
                </c:pt>
                <c:pt idx="2776">
                  <c:v>476566.89882832341</c:v>
                </c:pt>
                <c:pt idx="2777">
                  <c:v>476636.90311568859</c:v>
                </c:pt>
                <c:pt idx="2778">
                  <c:v>476706.90454954118</c:v>
                </c:pt>
                <c:pt idx="2779">
                  <c:v>476776.9031299976</c:v>
                </c:pt>
                <c:pt idx="2780">
                  <c:v>476846.89885717398</c:v>
                </c:pt>
                <c:pt idx="2781">
                  <c:v>476916.89173118683</c:v>
                </c:pt>
                <c:pt idx="2782">
                  <c:v>476986.88175215235</c:v>
                </c:pt>
                <c:pt idx="2783">
                  <c:v>477056.86892018671</c:v>
                </c:pt>
                <c:pt idx="2784">
                  <c:v>477126.85323540645</c:v>
                </c:pt>
                <c:pt idx="2785">
                  <c:v>477196.83469792764</c:v>
                </c:pt>
                <c:pt idx="2786">
                  <c:v>477266.81330786669</c:v>
                </c:pt>
                <c:pt idx="2787">
                  <c:v>477336.78906533984</c:v>
                </c:pt>
                <c:pt idx="2788">
                  <c:v>477406.76197046333</c:v>
                </c:pt>
                <c:pt idx="2789">
                  <c:v>477476.73202335346</c:v>
                </c:pt>
                <c:pt idx="2790">
                  <c:v>477546.69922412653</c:v>
                </c:pt>
                <c:pt idx="2791">
                  <c:v>477616.66357289872</c:v>
                </c:pt>
                <c:pt idx="2792">
                  <c:v>477686.62506978633</c:v>
                </c:pt>
                <c:pt idx="2793">
                  <c:v>477756.5837149056</c:v>
                </c:pt>
                <c:pt idx="2794">
                  <c:v>477826.53950837278</c:v>
                </c:pt>
                <c:pt idx="2795">
                  <c:v>477896.49245030404</c:v>
                </c:pt>
                <c:pt idx="2796">
                  <c:v>477966.44254081574</c:v>
                </c:pt>
                <c:pt idx="2797">
                  <c:v>478036.38978002401</c:v>
                </c:pt>
                <c:pt idx="2798">
                  <c:v>478106.33416804508</c:v>
                </c:pt>
                <c:pt idx="2799">
                  <c:v>478176.27570499526</c:v>
                </c:pt>
                <c:pt idx="2800">
                  <c:v>478246.21439099062</c:v>
                </c:pt>
                <c:pt idx="2801">
                  <c:v>478316.15022614755</c:v>
                </c:pt>
                <c:pt idx="2802">
                  <c:v>478386.08321058215</c:v>
                </c:pt>
                <c:pt idx="2803">
                  <c:v>478456.01334441063</c:v>
                </c:pt>
                <c:pt idx="2804">
                  <c:v>478525.94062774908</c:v>
                </c:pt>
                <c:pt idx="2805">
                  <c:v>478595.8650607139</c:v>
                </c:pt>
                <c:pt idx="2806">
                  <c:v>478665.7866434211</c:v>
                </c:pt>
                <c:pt idx="2807">
                  <c:v>478735.70537598705</c:v>
                </c:pt>
                <c:pt idx="2808">
                  <c:v>478805.62125852774</c:v>
                </c:pt>
                <c:pt idx="2809">
                  <c:v>478875.53429115948</c:v>
                </c:pt>
                <c:pt idx="2810">
                  <c:v>478945.44447399833</c:v>
                </c:pt>
                <c:pt idx="2811">
                  <c:v>479015.35180716054</c:v>
                </c:pt>
                <c:pt idx="2812">
                  <c:v>479085.2562907621</c:v>
                </c:pt>
                <c:pt idx="2813">
                  <c:v>479155.15792491945</c:v>
                </c:pt>
                <c:pt idx="2814">
                  <c:v>479225.05670974852</c:v>
                </c:pt>
                <c:pt idx="2815">
                  <c:v>479294.9526453655</c:v>
                </c:pt>
                <c:pt idx="2816">
                  <c:v>479364.84573188657</c:v>
                </c:pt>
                <c:pt idx="2817">
                  <c:v>479434.7359694278</c:v>
                </c:pt>
                <c:pt idx="2818">
                  <c:v>479504.62335810543</c:v>
                </c:pt>
                <c:pt idx="2819">
                  <c:v>479574.50789803546</c:v>
                </c:pt>
                <c:pt idx="2820">
                  <c:v>479644.38958933408</c:v>
                </c:pt>
                <c:pt idx="2821">
                  <c:v>479714.2684321173</c:v>
                </c:pt>
                <c:pt idx="2822">
                  <c:v>479784.14442650141</c:v>
                </c:pt>
                <c:pt idx="2823">
                  <c:v>479854.01757260237</c:v>
                </c:pt>
                <c:pt idx="2824">
                  <c:v>479923.88787053642</c:v>
                </c:pt>
                <c:pt idx="2825">
                  <c:v>479993.75532041956</c:v>
                </c:pt>
                <c:pt idx="2826">
                  <c:v>480063.61992236791</c:v>
                </c:pt>
                <c:pt idx="2827">
                  <c:v>480133.4816764975</c:v>
                </c:pt>
                <c:pt idx="2828">
                  <c:v>480203.34058292449</c:v>
                </c:pt>
                <c:pt idx="2829">
                  <c:v>480273.19664176484</c:v>
                </c:pt>
                <c:pt idx="2830">
                  <c:v>480343.04985313484</c:v>
                </c:pt>
                <c:pt idx="2831">
                  <c:v>480412.90021715034</c:v>
                </c:pt>
                <c:pt idx="2832">
                  <c:v>480482.74773392756</c:v>
                </c:pt>
                <c:pt idx="2833">
                  <c:v>480552.59240358247</c:v>
                </c:pt>
                <c:pt idx="2834">
                  <c:v>480622.43422623118</c:v>
                </c:pt>
                <c:pt idx="2835">
                  <c:v>480692.27320198965</c:v>
                </c:pt>
                <c:pt idx="2836">
                  <c:v>480762.109330974</c:v>
                </c:pt>
                <c:pt idx="2837">
                  <c:v>480831.94261330029</c:v>
                </c:pt>
                <c:pt idx="2838">
                  <c:v>480901.77304908441</c:v>
                </c:pt>
                <c:pt idx="2839">
                  <c:v>480971.60063844261</c:v>
                </c:pt>
                <c:pt idx="2840">
                  <c:v>481041.42538149067</c:v>
                </c:pt>
                <c:pt idx="2841">
                  <c:v>481111.24727834488</c:v>
                </c:pt>
                <c:pt idx="2842">
                  <c:v>481181.06632912107</c:v>
                </c:pt>
                <c:pt idx="2843">
                  <c:v>481250.88253393531</c:v>
                </c:pt>
                <c:pt idx="2844">
                  <c:v>481320.69589290349</c:v>
                </c:pt>
                <c:pt idx="2845">
                  <c:v>481390.50640614185</c:v>
                </c:pt>
                <c:pt idx="2846">
                  <c:v>481460.31407376617</c:v>
                </c:pt>
                <c:pt idx="2847">
                  <c:v>481530.11889589264</c:v>
                </c:pt>
                <c:pt idx="2848">
                  <c:v>481599.92087263707</c:v>
                </c:pt>
                <c:pt idx="2849">
                  <c:v>481669.72000411554</c:v>
                </c:pt>
                <c:pt idx="2850">
                  <c:v>481739.51629044395</c:v>
                </c:pt>
                <c:pt idx="2851">
                  <c:v>481809.30973173841</c:v>
                </c:pt>
                <c:pt idx="2852">
                  <c:v>481879.10032811476</c:v>
                </c:pt>
                <c:pt idx="2853">
                  <c:v>481948.888079689</c:v>
                </c:pt>
                <c:pt idx="2854">
                  <c:v>482018.67298657715</c:v>
                </c:pt>
                <c:pt idx="2855">
                  <c:v>482088.45504889503</c:v>
                </c:pt>
                <c:pt idx="2856">
                  <c:v>482158.23426675872</c:v>
                </c:pt>
                <c:pt idx="2857">
                  <c:v>482228.01064028416</c:v>
                </c:pt>
                <c:pt idx="2858">
                  <c:v>482297.78416958719</c:v>
                </c:pt>
                <c:pt idx="2859">
                  <c:v>482367.55485478381</c:v>
                </c:pt>
                <c:pt idx="2860">
                  <c:v>482437.32269598998</c:v>
                </c:pt>
                <c:pt idx="2861">
                  <c:v>482507.08769332152</c:v>
                </c:pt>
                <c:pt idx="2862">
                  <c:v>482576.8498468945</c:v>
                </c:pt>
                <c:pt idx="2863">
                  <c:v>482646.60915682465</c:v>
                </c:pt>
                <c:pt idx="2864">
                  <c:v>482716.36562322814</c:v>
                </c:pt>
                <c:pt idx="2865">
                  <c:v>482786.11924622068</c:v>
                </c:pt>
                <c:pt idx="2866">
                  <c:v>482855.87002591824</c:v>
                </c:pt>
                <c:pt idx="2867">
                  <c:v>482925.61796243669</c:v>
                </c:pt>
                <c:pt idx="2868">
                  <c:v>482995.363055892</c:v>
                </c:pt>
                <c:pt idx="2869">
                  <c:v>483065.10530639999</c:v>
                </c:pt>
                <c:pt idx="2870">
                  <c:v>483134.84471407643</c:v>
                </c:pt>
                <c:pt idx="2871">
                  <c:v>483204.5812790374</c:v>
                </c:pt>
                <c:pt idx="2872">
                  <c:v>483274.31500139867</c:v>
                </c:pt>
                <c:pt idx="2873">
                  <c:v>483344.04588127614</c:v>
                </c:pt>
                <c:pt idx="2874">
                  <c:v>483413.77391878574</c:v>
                </c:pt>
                <c:pt idx="2875">
                  <c:v>483483.4991140432</c:v>
                </c:pt>
                <c:pt idx="2876">
                  <c:v>483553.2214671644</c:v>
                </c:pt>
                <c:pt idx="2877">
                  <c:v>483622.94097826531</c:v>
                </c:pt>
                <c:pt idx="2878">
                  <c:v>483692.65764746163</c:v>
                </c:pt>
                <c:pt idx="2879">
                  <c:v>483762.37147486926</c:v>
                </c:pt>
                <c:pt idx="2880">
                  <c:v>483832.08246060408</c:v>
                </c:pt>
                <c:pt idx="2881">
                  <c:v>483901.79060478183</c:v>
                </c:pt>
                <c:pt idx="2882">
                  <c:v>483971.49590751849</c:v>
                </c:pt>
                <c:pt idx="2883">
                  <c:v>484041.19836892979</c:v>
                </c:pt>
                <c:pt idx="2884">
                  <c:v>484110.89798913139</c:v>
                </c:pt>
                <c:pt idx="2885">
                  <c:v>484180.59476823942</c:v>
                </c:pt>
                <c:pt idx="2886">
                  <c:v>484250.28870636952</c:v>
                </c:pt>
                <c:pt idx="2887">
                  <c:v>484319.97980363737</c:v>
                </c:pt>
                <c:pt idx="2888">
                  <c:v>484389.66806015902</c:v>
                </c:pt>
                <c:pt idx="2889">
                  <c:v>484459.35347605008</c:v>
                </c:pt>
                <c:pt idx="2890">
                  <c:v>484529.03605142643</c:v>
                </c:pt>
                <c:pt idx="2891">
                  <c:v>484598.7157864038</c:v>
                </c:pt>
                <c:pt idx="2892">
                  <c:v>484668.39268109802</c:v>
                </c:pt>
                <c:pt idx="2893">
                  <c:v>484738.06673562474</c:v>
                </c:pt>
                <c:pt idx="2894">
                  <c:v>484807.73795009998</c:v>
                </c:pt>
                <c:pt idx="2895">
                  <c:v>484877.40632463928</c:v>
                </c:pt>
                <c:pt idx="2896">
                  <c:v>484947.07185935846</c:v>
                </c:pt>
                <c:pt idx="2897">
                  <c:v>485016.73455437337</c:v>
                </c:pt>
                <c:pt idx="2898">
                  <c:v>485086.39440979966</c:v>
                </c:pt>
                <c:pt idx="2899">
                  <c:v>485156.0514257531</c:v>
                </c:pt>
                <c:pt idx="2900">
                  <c:v>485225.70560234948</c:v>
                </c:pt>
                <c:pt idx="2901">
                  <c:v>485295.35693970439</c:v>
                </c:pt>
                <c:pt idx="2902">
                  <c:v>485365.00543793378</c:v>
                </c:pt>
                <c:pt idx="2903">
                  <c:v>485434.65109715326</c:v>
                </c:pt>
                <c:pt idx="2904">
                  <c:v>485504.29391747847</c:v>
                </c:pt>
                <c:pt idx="2905">
                  <c:v>485573.93389902532</c:v>
                </c:pt>
                <c:pt idx="2906">
                  <c:v>485643.5710419094</c:v>
                </c:pt>
                <c:pt idx="2907">
                  <c:v>485713.20534624648</c:v>
                </c:pt>
                <c:pt idx="2908">
                  <c:v>485782.83681215218</c:v>
                </c:pt>
                <c:pt idx="2909">
                  <c:v>485852.46543974231</c:v>
                </c:pt>
                <c:pt idx="2910">
                  <c:v>485922.09122913238</c:v>
                </c:pt>
                <c:pt idx="2911">
                  <c:v>485991.71418043831</c:v>
                </c:pt>
                <c:pt idx="2912">
                  <c:v>486061.33429377567</c:v>
                </c:pt>
                <c:pt idx="2913">
                  <c:v>486130.95156926016</c:v>
                </c:pt>
                <c:pt idx="2914">
                  <c:v>486200.56600700744</c:v>
                </c:pt>
                <c:pt idx="2915">
                  <c:v>486270.17760713323</c:v>
                </c:pt>
                <c:pt idx="2916">
                  <c:v>486339.78636975307</c:v>
                </c:pt>
                <c:pt idx="2917">
                  <c:v>486409.3922949828</c:v>
                </c:pt>
                <c:pt idx="2918">
                  <c:v>486478.99538293795</c:v>
                </c:pt>
                <c:pt idx="2919">
                  <c:v>486548.59563373425</c:v>
                </c:pt>
                <c:pt idx="2920">
                  <c:v>486618.19304748724</c:v>
                </c:pt>
                <c:pt idx="2921">
                  <c:v>486687.78762431256</c:v>
                </c:pt>
                <c:pt idx="2922">
                  <c:v>486757.37936432607</c:v>
                </c:pt>
                <c:pt idx="2923">
                  <c:v>486826.96826764324</c:v>
                </c:pt>
                <c:pt idx="2924">
                  <c:v>486896.55433437973</c:v>
                </c:pt>
                <c:pt idx="2925">
                  <c:v>486966.13756465103</c:v>
                </c:pt>
                <c:pt idx="2926">
                  <c:v>487035.71795857296</c:v>
                </c:pt>
                <c:pt idx="2927">
                  <c:v>487105.29551626096</c:v>
                </c:pt>
                <c:pt idx="2928">
                  <c:v>487174.87023783085</c:v>
                </c:pt>
                <c:pt idx="2929">
                  <c:v>487244.44212339807</c:v>
                </c:pt>
                <c:pt idx="2930">
                  <c:v>487314.01117307832</c:v>
                </c:pt>
                <c:pt idx="2931">
                  <c:v>487383.5773869871</c:v>
                </c:pt>
                <c:pt idx="2932">
                  <c:v>487453.14076524012</c:v>
                </c:pt>
                <c:pt idx="2933">
                  <c:v>487522.70130795281</c:v>
                </c:pt>
                <c:pt idx="2934">
                  <c:v>487592.25901524094</c:v>
                </c:pt>
                <c:pt idx="2935">
                  <c:v>487661.81388721988</c:v>
                </c:pt>
                <c:pt idx="2936">
                  <c:v>487731.3659240054</c:v>
                </c:pt>
                <c:pt idx="2937">
                  <c:v>487800.91512571293</c:v>
                </c:pt>
                <c:pt idx="2938">
                  <c:v>487870.46149245813</c:v>
                </c:pt>
                <c:pt idx="2939">
                  <c:v>487940.00502435642</c:v>
                </c:pt>
                <c:pt idx="2940">
                  <c:v>488009.54572152346</c:v>
                </c:pt>
                <c:pt idx="2941">
                  <c:v>488079.08358407486</c:v>
                </c:pt>
                <c:pt idx="2942">
                  <c:v>488148.61861212598</c:v>
                </c:pt>
                <c:pt idx="2943">
                  <c:v>488218.15080579254</c:v>
                </c:pt>
                <c:pt idx="2944">
                  <c:v>488287.68016519002</c:v>
                </c:pt>
                <c:pt idx="2945">
                  <c:v>488357.20669043384</c:v>
                </c:pt>
                <c:pt idx="2946">
                  <c:v>488426.73038163967</c:v>
                </c:pt>
                <c:pt idx="2947">
                  <c:v>488496.251238923</c:v>
                </c:pt>
                <c:pt idx="2948">
                  <c:v>488565.76926239929</c:v>
                </c:pt>
                <c:pt idx="2949">
                  <c:v>488635.28445218416</c:v>
                </c:pt>
                <c:pt idx="2950">
                  <c:v>488704.79680839292</c:v>
                </c:pt>
                <c:pt idx="2951">
                  <c:v>488774.30633114127</c:v>
                </c:pt>
                <c:pt idx="2952">
                  <c:v>488843.81302054459</c:v>
                </c:pt>
                <c:pt idx="2953">
                  <c:v>488913.31687671848</c:v>
                </c:pt>
                <c:pt idx="2954">
                  <c:v>488982.81789977831</c:v>
                </c:pt>
                <c:pt idx="2955">
                  <c:v>489052.31608983967</c:v>
                </c:pt>
                <c:pt idx="2956">
                  <c:v>489121.81144701794</c:v>
                </c:pt>
                <c:pt idx="2957">
                  <c:v>489191.30397142866</c:v>
                </c:pt>
                <c:pt idx="2958">
                  <c:v>489260.7936631873</c:v>
                </c:pt>
                <c:pt idx="2959">
                  <c:v>489330.28052240924</c:v>
                </c:pt>
                <c:pt idx="2960">
                  <c:v>489399.76454921003</c:v>
                </c:pt>
                <c:pt idx="2961">
                  <c:v>489469.24574370513</c:v>
                </c:pt>
                <c:pt idx="2962">
                  <c:v>489538.72410600987</c:v>
                </c:pt>
                <c:pt idx="2963">
                  <c:v>489608.19963623991</c:v>
                </c:pt>
                <c:pt idx="2964">
                  <c:v>489677.67233451054</c:v>
                </c:pt>
                <c:pt idx="2965">
                  <c:v>489747.14220093715</c:v>
                </c:pt>
                <c:pt idx="2966">
                  <c:v>489816.60923563532</c:v>
                </c:pt>
                <c:pt idx="2967">
                  <c:v>489886.07343872037</c:v>
                </c:pt>
                <c:pt idx="2968">
                  <c:v>489955.53481030767</c:v>
                </c:pt>
                <c:pt idx="2969">
                  <c:v>490024.99335051281</c:v>
                </c:pt>
                <c:pt idx="2970">
                  <c:v>490094.44905945112</c:v>
                </c:pt>
                <c:pt idx="2971">
                  <c:v>490163.901937238</c:v>
                </c:pt>
                <c:pt idx="2972">
                  <c:v>490233.35198398883</c:v>
                </c:pt>
                <c:pt idx="2973">
                  <c:v>490302.7991998191</c:v>
                </c:pt>
                <c:pt idx="2974">
                  <c:v>490372.24358484399</c:v>
                </c:pt>
                <c:pt idx="2975">
                  <c:v>490441.68513917917</c:v>
                </c:pt>
                <c:pt idx="2976">
                  <c:v>490511.12386293983</c:v>
                </c:pt>
                <c:pt idx="2977">
                  <c:v>490580.55975624145</c:v>
                </c:pt>
                <c:pt idx="2978">
                  <c:v>490649.99281919934</c:v>
                </c:pt>
                <c:pt idx="2979">
                  <c:v>490719.42305192887</c:v>
                </c:pt>
                <c:pt idx="2980">
                  <c:v>490788.85045454541</c:v>
                </c:pt>
                <c:pt idx="2981">
                  <c:v>490858.27502716443</c:v>
                </c:pt>
                <c:pt idx="2982">
                  <c:v>490927.69676990114</c:v>
                </c:pt>
                <c:pt idx="2983">
                  <c:v>490997.11568287096</c:v>
                </c:pt>
                <c:pt idx="2984">
                  <c:v>491066.53176618926</c:v>
                </c:pt>
                <c:pt idx="2985">
                  <c:v>491135.94501997123</c:v>
                </c:pt>
                <c:pt idx="2986">
                  <c:v>491205.35544433247</c:v>
                </c:pt>
                <c:pt idx="2987">
                  <c:v>491274.76303938811</c:v>
                </c:pt>
                <c:pt idx="2988">
                  <c:v>491344.16780525347</c:v>
                </c:pt>
                <c:pt idx="2989">
                  <c:v>491413.56974204403</c:v>
                </c:pt>
                <c:pt idx="2990">
                  <c:v>491482.96884987503</c:v>
                </c:pt>
                <c:pt idx="2991">
                  <c:v>491552.36512886168</c:v>
                </c:pt>
                <c:pt idx="2992">
                  <c:v>491621.75857911946</c:v>
                </c:pt>
                <c:pt idx="2993">
                  <c:v>491691.14920076355</c:v>
                </c:pt>
                <c:pt idx="2994">
                  <c:v>491760.53699390934</c:v>
                </c:pt>
                <c:pt idx="2995">
                  <c:v>491829.92195867206</c:v>
                </c:pt>
                <c:pt idx="2996">
                  <c:v>491899.30409516703</c:v>
                </c:pt>
                <c:pt idx="2997">
                  <c:v>491968.68340350944</c:v>
                </c:pt>
                <c:pt idx="2998">
                  <c:v>492038.05988381477</c:v>
                </c:pt>
                <c:pt idx="2999">
                  <c:v>492107.43353619811</c:v>
                </c:pt>
                <c:pt idx="3000">
                  <c:v>492176.80436077487</c:v>
                </c:pt>
                <c:pt idx="3001">
                  <c:v>492246.17235766019</c:v>
                </c:pt>
                <c:pt idx="3002">
                  <c:v>492315.53752696945</c:v>
                </c:pt>
                <c:pt idx="3003">
                  <c:v>492384.89986881777</c:v>
                </c:pt>
                <c:pt idx="3004">
                  <c:v>492454.25938332058</c:v>
                </c:pt>
                <c:pt idx="3005">
                  <c:v>492523.61607059295</c:v>
                </c:pt>
                <c:pt idx="3006">
                  <c:v>492592.96993075032</c:v>
                </c:pt>
                <c:pt idx="3007">
                  <c:v>492662.32096390781</c:v>
                </c:pt>
                <c:pt idx="3008">
                  <c:v>492731.66917018057</c:v>
                </c:pt>
                <c:pt idx="3009">
                  <c:v>492801.01454968401</c:v>
                </c:pt>
                <c:pt idx="3010">
                  <c:v>492870.35710253322</c:v>
                </c:pt>
                <c:pt idx="3011">
                  <c:v>492939.6968288435</c:v>
                </c:pt>
                <c:pt idx="3012">
                  <c:v>493009.03372872999</c:v>
                </c:pt>
                <c:pt idx="3013">
                  <c:v>493078.367802308</c:v>
                </c:pt>
                <c:pt idx="3014">
                  <c:v>493147.69904969254</c:v>
                </c:pt>
                <c:pt idx="3015">
                  <c:v>493217.02747099905</c:v>
                </c:pt>
                <c:pt idx="3016">
                  <c:v>493286.35306634259</c:v>
                </c:pt>
                <c:pt idx="3017">
                  <c:v>493355.67583583842</c:v>
                </c:pt>
                <c:pt idx="3018">
                  <c:v>493424.99577960168</c:v>
                </c:pt>
                <c:pt idx="3019">
                  <c:v>493494.31289774762</c:v>
                </c:pt>
                <c:pt idx="3020">
                  <c:v>493563.62719039124</c:v>
                </c:pt>
                <c:pt idx="3021">
                  <c:v>493632.93865764793</c:v>
                </c:pt>
                <c:pt idx="3022">
                  <c:v>493702.2472996327</c:v>
                </c:pt>
                <c:pt idx="3023">
                  <c:v>493771.55311646085</c:v>
                </c:pt>
                <c:pt idx="3024">
                  <c:v>493840.85610824742</c:v>
                </c:pt>
                <c:pt idx="3025">
                  <c:v>493910.15627510764</c:v>
                </c:pt>
                <c:pt idx="3026">
                  <c:v>493979.45361715654</c:v>
                </c:pt>
                <c:pt idx="3027">
                  <c:v>494048.74813450949</c:v>
                </c:pt>
                <c:pt idx="3028">
                  <c:v>494118.03982728149</c:v>
                </c:pt>
                <c:pt idx="3029">
                  <c:v>494187.32869558758</c:v>
                </c:pt>
                <c:pt idx="3030">
                  <c:v>494256.61473954306</c:v>
                </c:pt>
                <c:pt idx="3031">
                  <c:v>494325.89795926289</c:v>
                </c:pt>
                <c:pt idx="3032">
                  <c:v>494395.17835486244</c:v>
                </c:pt>
                <c:pt idx="3033">
                  <c:v>494464.45592645661</c:v>
                </c:pt>
                <c:pt idx="3034">
                  <c:v>494533.73067416059</c:v>
                </c:pt>
                <c:pt idx="3035">
                  <c:v>494603.00259808946</c:v>
                </c:pt>
                <c:pt idx="3036">
                  <c:v>494672.27169835835</c:v>
                </c:pt>
                <c:pt idx="3037">
                  <c:v>494741.53797508229</c:v>
                </c:pt>
                <c:pt idx="3038">
                  <c:v>494810.80142837652</c:v>
                </c:pt>
                <c:pt idx="3039">
                  <c:v>494880.06205835601</c:v>
                </c:pt>
                <c:pt idx="3040">
                  <c:v>494949.31986513588</c:v>
                </c:pt>
                <c:pt idx="3041">
                  <c:v>495018.57484883117</c:v>
                </c:pt>
                <c:pt idx="3042">
                  <c:v>495087.82700955705</c:v>
                </c:pt>
                <c:pt idx="3043">
                  <c:v>495157.07634742849</c:v>
                </c:pt>
                <c:pt idx="3044">
                  <c:v>495226.32286256057</c:v>
                </c:pt>
                <c:pt idx="3045">
                  <c:v>495295.56655506842</c:v>
                </c:pt>
                <c:pt idx="3046">
                  <c:v>495364.80742506695</c:v>
                </c:pt>
                <c:pt idx="3047">
                  <c:v>495434.04547267139</c:v>
                </c:pt>
                <c:pt idx="3048">
                  <c:v>495503.28069799673</c:v>
                </c:pt>
                <c:pt idx="3049">
                  <c:v>495572.51310115785</c:v>
                </c:pt>
                <c:pt idx="3050">
                  <c:v>495641.74268227007</c:v>
                </c:pt>
                <c:pt idx="3051">
                  <c:v>495710.96944144822</c:v>
                </c:pt>
                <c:pt idx="3052">
                  <c:v>495780.19337880739</c:v>
                </c:pt>
                <c:pt idx="3053">
                  <c:v>495849.4144944626</c:v>
                </c:pt>
                <c:pt idx="3054">
                  <c:v>495918.6327885288</c:v>
                </c:pt>
                <c:pt idx="3055">
                  <c:v>495987.84826112114</c:v>
                </c:pt>
                <c:pt idx="3056">
                  <c:v>496057.0609123545</c:v>
                </c:pt>
                <c:pt idx="3057">
                  <c:v>496126.27074234403</c:v>
                </c:pt>
                <c:pt idx="3058">
                  <c:v>496195.47775120463</c:v>
                </c:pt>
                <c:pt idx="3059">
                  <c:v>496264.68193905125</c:v>
                </c:pt>
                <c:pt idx="3060">
                  <c:v>496333.88330599898</c:v>
                </c:pt>
                <c:pt idx="3061">
                  <c:v>496403.08185216266</c:v>
                </c:pt>
                <c:pt idx="3062">
                  <c:v>496472.27757765749</c:v>
                </c:pt>
                <c:pt idx="3063">
                  <c:v>496541.47048259823</c:v>
                </c:pt>
                <c:pt idx="3064">
                  <c:v>496610.66056709999</c:v>
                </c:pt>
                <c:pt idx="3065">
                  <c:v>496679.8478312777</c:v>
                </c:pt>
                <c:pt idx="3066">
                  <c:v>496749.03227524622</c:v>
                </c:pt>
                <c:pt idx="3067">
                  <c:v>496818.21389912075</c:v>
                </c:pt>
                <c:pt idx="3068">
                  <c:v>496887.39270301606</c:v>
                </c:pt>
                <c:pt idx="3069">
                  <c:v>496956.56868704705</c:v>
                </c:pt>
                <c:pt idx="3070">
                  <c:v>497025.74185132887</c:v>
                </c:pt>
                <c:pt idx="3071">
                  <c:v>497094.9121959763</c:v>
                </c:pt>
                <c:pt idx="3072">
                  <c:v>497164.0797211043</c:v>
                </c:pt>
                <c:pt idx="3073">
                  <c:v>497233.24442682782</c:v>
                </c:pt>
                <c:pt idx="3074">
                  <c:v>497302.40631326172</c:v>
                </c:pt>
                <c:pt idx="3075">
                  <c:v>497371.56538052106</c:v>
                </c:pt>
                <c:pt idx="3076">
                  <c:v>497440.72162872058</c:v>
                </c:pt>
                <c:pt idx="3077">
                  <c:v>497509.87505797535</c:v>
                </c:pt>
                <c:pt idx="3078">
                  <c:v>497579.02566840011</c:v>
                </c:pt>
                <c:pt idx="3079">
                  <c:v>497648.17346010997</c:v>
                </c:pt>
                <c:pt idx="3080">
                  <c:v>497717.31843321968</c:v>
                </c:pt>
                <c:pt idx="3081">
                  <c:v>497786.46058784419</c:v>
                </c:pt>
                <c:pt idx="3082">
                  <c:v>497855.59992409829</c:v>
                </c:pt>
                <c:pt idx="3083">
                  <c:v>497924.736442097</c:v>
                </c:pt>
                <c:pt idx="3084">
                  <c:v>497993.87014195503</c:v>
                </c:pt>
                <c:pt idx="3085">
                  <c:v>498063.00102378748</c:v>
                </c:pt>
                <c:pt idx="3086">
                  <c:v>498132.12908770895</c:v>
                </c:pt>
                <c:pt idx="3087">
                  <c:v>498201.25433383457</c:v>
                </c:pt>
                <c:pt idx="3088">
                  <c:v>498270.37676227908</c:v>
                </c:pt>
                <c:pt idx="3089">
                  <c:v>498339.49637315719</c:v>
                </c:pt>
                <c:pt idx="3090">
                  <c:v>498408.61316658399</c:v>
                </c:pt>
                <c:pt idx="3091">
                  <c:v>498477.72714267421</c:v>
                </c:pt>
                <c:pt idx="3092">
                  <c:v>498546.83830154274</c:v>
                </c:pt>
                <c:pt idx="3093">
                  <c:v>498615.94664330431</c:v>
                </c:pt>
                <c:pt idx="3094">
                  <c:v>498685.05216807389</c:v>
                </c:pt>
                <c:pt idx="3095">
                  <c:v>498754.15487596614</c:v>
                </c:pt>
                <c:pt idx="3096">
                  <c:v>498823.25476709608</c:v>
                </c:pt>
                <c:pt idx="3097">
                  <c:v>498892.35184157838</c:v>
                </c:pt>
                <c:pt idx="3098">
                  <c:v>498961.44609952794</c:v>
                </c:pt>
                <c:pt idx="3099">
                  <c:v>499030.53754105949</c:v>
                </c:pt>
                <c:pt idx="3100">
                  <c:v>499099.62616628787</c:v>
                </c:pt>
                <c:pt idx="3101">
                  <c:v>499168.71197532781</c:v>
                </c:pt>
                <c:pt idx="3102">
                  <c:v>499237.79496829427</c:v>
                </c:pt>
                <c:pt idx="3103">
                  <c:v>499306.87514530186</c:v>
                </c:pt>
                <c:pt idx="3104">
                  <c:v>499375.95250646549</c:v>
                </c:pt>
                <c:pt idx="3105">
                  <c:v>499445.02705189987</c:v>
                </c:pt>
                <c:pt idx="3106">
                  <c:v>499514.09878171986</c:v>
                </c:pt>
                <c:pt idx="3107">
                  <c:v>499583.16769604007</c:v>
                </c:pt>
                <c:pt idx="3108">
                  <c:v>499652.23379497544</c:v>
                </c:pt>
                <c:pt idx="3109">
                  <c:v>499721.29707864067</c:v>
                </c:pt>
                <c:pt idx="3110">
                  <c:v>499790.35754715034</c:v>
                </c:pt>
                <c:pt idx="3111">
                  <c:v>499859.41520061949</c:v>
                </c:pt>
                <c:pt idx="3112">
                  <c:v>499928.47003916261</c:v>
                </c:pt>
                <c:pt idx="3113">
                  <c:v>499997.52206289471</c:v>
                </c:pt>
                <c:pt idx="3114">
                  <c:v>500066.5712719303</c:v>
                </c:pt>
                <c:pt idx="3115">
                  <c:v>500135.61766638426</c:v>
                </c:pt>
                <c:pt idx="3116">
                  <c:v>500204.66124637122</c:v>
                </c:pt>
                <c:pt idx="3117">
                  <c:v>500273.70201200596</c:v>
                </c:pt>
                <c:pt idx="3118">
                  <c:v>500342.73996340309</c:v>
                </c:pt>
                <c:pt idx="3119">
                  <c:v>500411.77510067751</c:v>
                </c:pt>
                <c:pt idx="3120">
                  <c:v>500480.80742394377</c:v>
                </c:pt>
                <c:pt idx="3121">
                  <c:v>500549.83693331666</c:v>
                </c:pt>
                <c:pt idx="3122">
                  <c:v>500618.86362891085</c:v>
                </c:pt>
                <c:pt idx="3123">
                  <c:v>500687.88751084107</c:v>
                </c:pt>
                <c:pt idx="3124">
                  <c:v>500756.90857922187</c:v>
                </c:pt>
                <c:pt idx="3125">
                  <c:v>500825.92683416815</c:v>
                </c:pt>
                <c:pt idx="3126">
                  <c:v>500894.94227579451</c:v>
                </c:pt>
                <c:pt idx="3127">
                  <c:v>500963.95490421547</c:v>
                </c:pt>
                <c:pt idx="3128">
                  <c:v>501032.96471954597</c:v>
                </c:pt>
                <c:pt idx="3129">
                  <c:v>501101.97172190051</c:v>
                </c:pt>
                <c:pt idx="3130">
                  <c:v>501170.9759113937</c:v>
                </c:pt>
                <c:pt idx="3131">
                  <c:v>501239.97728814039</c:v>
                </c:pt>
                <c:pt idx="3132">
                  <c:v>501308.97585225507</c:v>
                </c:pt>
                <c:pt idx="3133">
                  <c:v>501377.97160385241</c:v>
                </c:pt>
                <c:pt idx="3134">
                  <c:v>501446.96454304713</c:v>
                </c:pt>
                <c:pt idx="3135">
                  <c:v>501515.95466995379</c:v>
                </c:pt>
                <c:pt idx="3136">
                  <c:v>501584.94198468706</c:v>
                </c:pt>
                <c:pt idx="3137">
                  <c:v>501653.9264873616</c:v>
                </c:pt>
                <c:pt idx="3138">
                  <c:v>501722.90817809204</c:v>
                </c:pt>
                <c:pt idx="3139">
                  <c:v>501791.88705699291</c:v>
                </c:pt>
                <c:pt idx="3140">
                  <c:v>501860.86312417896</c:v>
                </c:pt>
                <c:pt idx="3141">
                  <c:v>501929.8363797646</c:v>
                </c:pt>
                <c:pt idx="3142">
                  <c:v>501998.80682386464</c:v>
                </c:pt>
                <c:pt idx="3143">
                  <c:v>502067.77445659362</c:v>
                </c:pt>
                <c:pt idx="3144">
                  <c:v>502136.73927806609</c:v>
                </c:pt>
                <c:pt idx="3145">
                  <c:v>502205.70128839667</c:v>
                </c:pt>
                <c:pt idx="3146">
                  <c:v>502274.66048769996</c:v>
                </c:pt>
                <c:pt idx="3147">
                  <c:v>502343.61687609047</c:v>
                </c:pt>
                <c:pt idx="3148">
                  <c:v>502412.57045368291</c:v>
                </c:pt>
                <c:pt idx="3149">
                  <c:v>502481.52122059179</c:v>
                </c:pt>
                <c:pt idx="3150">
                  <c:v>502550.46917693154</c:v>
                </c:pt>
                <c:pt idx="3151">
                  <c:v>502619.414322817</c:v>
                </c:pt>
                <c:pt idx="3152">
                  <c:v>502688.35665836249</c:v>
                </c:pt>
                <c:pt idx="3153">
                  <c:v>502757.29618368269</c:v>
                </c:pt>
                <c:pt idx="3154">
                  <c:v>502826.23289889214</c:v>
                </c:pt>
                <c:pt idx="3155">
                  <c:v>502895.16680410533</c:v>
                </c:pt>
                <c:pt idx="3156">
                  <c:v>502964.09789943683</c:v>
                </c:pt>
                <c:pt idx="3157">
                  <c:v>503033.02618500125</c:v>
                </c:pt>
                <c:pt idx="3158">
                  <c:v>503101.95166091301</c:v>
                </c:pt>
                <c:pt idx="3159">
                  <c:v>503170.87432728667</c:v>
                </c:pt>
                <c:pt idx="3160">
                  <c:v>503239.79418423685</c:v>
                </c:pt>
                <c:pt idx="3161">
                  <c:v>503308.71123187791</c:v>
                </c:pt>
                <c:pt idx="3162">
                  <c:v>503377.62547032448</c:v>
                </c:pt>
                <c:pt idx="3163">
                  <c:v>503446.53689969098</c:v>
                </c:pt>
                <c:pt idx="3164">
                  <c:v>503515.44552009198</c:v>
                </c:pt>
                <c:pt idx="3165">
                  <c:v>503584.3513316419</c:v>
                </c:pt>
                <c:pt idx="3166">
                  <c:v>503653.25433445536</c:v>
                </c:pt>
                <c:pt idx="3167">
                  <c:v>503722.15452864667</c:v>
                </c:pt>
                <c:pt idx="3168">
                  <c:v>503791.05191433057</c:v>
                </c:pt>
                <c:pt idx="3169">
                  <c:v>503859.94649162138</c:v>
                </c:pt>
                <c:pt idx="3170">
                  <c:v>503928.83826063346</c:v>
                </c:pt>
                <c:pt idx="3171">
                  <c:v>503997.72722148156</c:v>
                </c:pt>
                <c:pt idx="3172">
                  <c:v>504066.61337427999</c:v>
                </c:pt>
                <c:pt idx="3173">
                  <c:v>504135.49671914312</c:v>
                </c:pt>
                <c:pt idx="3174">
                  <c:v>504204.37725618557</c:v>
                </c:pt>
                <c:pt idx="3175">
                  <c:v>504273.25498552172</c:v>
                </c:pt>
                <c:pt idx="3176">
                  <c:v>504342.129907266</c:v>
                </c:pt>
                <c:pt idx="3177">
                  <c:v>504411.00202153291</c:v>
                </c:pt>
                <c:pt idx="3178">
                  <c:v>504479.87132843683</c:v>
                </c:pt>
                <c:pt idx="3179">
                  <c:v>504548.73782809224</c:v>
                </c:pt>
                <c:pt idx="3180">
                  <c:v>504617.60152061353</c:v>
                </c:pt>
                <c:pt idx="3181">
                  <c:v>504686.4624061152</c:v>
                </c:pt>
                <c:pt idx="3182">
                  <c:v>504755.3204847115</c:v>
                </c:pt>
                <c:pt idx="3183">
                  <c:v>504824.17575651704</c:v>
                </c:pt>
                <c:pt idx="3184">
                  <c:v>504893.02822164615</c:v>
                </c:pt>
                <c:pt idx="3185">
                  <c:v>504961.87788021326</c:v>
                </c:pt>
                <c:pt idx="3186">
                  <c:v>505030.72473233269</c:v>
                </c:pt>
                <c:pt idx="3187">
                  <c:v>505099.56877811893</c:v>
                </c:pt>
                <c:pt idx="3188">
                  <c:v>505168.41001768626</c:v>
                </c:pt>
                <c:pt idx="3189">
                  <c:v>505237.24845114921</c:v>
                </c:pt>
                <c:pt idx="3190">
                  <c:v>505306.08407862199</c:v>
                </c:pt>
                <c:pt idx="3191">
                  <c:v>505374.91690021922</c:v>
                </c:pt>
                <c:pt idx="3192">
                  <c:v>505443.74691605516</c:v>
                </c:pt>
                <c:pt idx="3193">
                  <c:v>505512.57412624412</c:v>
                </c:pt>
                <c:pt idx="3194">
                  <c:v>505581.39853090036</c:v>
                </c:pt>
                <c:pt idx="3195">
                  <c:v>505650.22013013845</c:v>
                </c:pt>
                <c:pt idx="3196">
                  <c:v>505719.03892407275</c:v>
                </c:pt>
                <c:pt idx="3197">
                  <c:v>505787.85491281748</c:v>
                </c:pt>
                <c:pt idx="3198">
                  <c:v>505856.66809648706</c:v>
                </c:pt>
                <c:pt idx="3199">
                  <c:v>505925.4784751957</c:v>
                </c:pt>
                <c:pt idx="3200">
                  <c:v>505994.28604905796</c:v>
                </c:pt>
                <c:pt idx="3201">
                  <c:v>506063.09081818798</c:v>
                </c:pt>
                <c:pt idx="3202">
                  <c:v>506131.89278270025</c:v>
                </c:pt>
                <c:pt idx="3203">
                  <c:v>506200.69194270892</c:v>
                </c:pt>
                <c:pt idx="3204">
                  <c:v>506269.48829832842</c:v>
                </c:pt>
                <c:pt idx="3205">
                  <c:v>506338.28184967296</c:v>
                </c:pt>
                <c:pt idx="3206">
                  <c:v>506407.07259685703</c:v>
                </c:pt>
                <c:pt idx="3207">
                  <c:v>506475.86053999473</c:v>
                </c:pt>
                <c:pt idx="3208">
                  <c:v>506544.64567920053</c:v>
                </c:pt>
                <c:pt idx="3209">
                  <c:v>506613.4280145886</c:v>
                </c:pt>
                <c:pt idx="3210">
                  <c:v>506682.2075462733</c:v>
                </c:pt>
                <c:pt idx="3211">
                  <c:v>506750.98427436879</c:v>
                </c:pt>
                <c:pt idx="3212">
                  <c:v>506819.75819898956</c:v>
                </c:pt>
                <c:pt idx="3213">
                  <c:v>506888.52932024974</c:v>
                </c:pt>
                <c:pt idx="3214">
                  <c:v>506957.29763826355</c:v>
                </c:pt>
                <c:pt idx="3215">
                  <c:v>507026.06315314543</c:v>
                </c:pt>
                <c:pt idx="3216">
                  <c:v>507094.82586500951</c:v>
                </c:pt>
                <c:pt idx="3217">
                  <c:v>507163.58577397006</c:v>
                </c:pt>
                <c:pt idx="3218">
                  <c:v>507232.3428801414</c:v>
                </c:pt>
                <c:pt idx="3219">
                  <c:v>507301.09718363773</c:v>
                </c:pt>
                <c:pt idx="3220">
                  <c:v>507369.84868457326</c:v>
                </c:pt>
                <c:pt idx="3221">
                  <c:v>507438.5973830623</c:v>
                </c:pt>
                <c:pt idx="3222">
                  <c:v>507507.343279219</c:v>
                </c:pt>
                <c:pt idx="3223">
                  <c:v>507576.08637315774</c:v>
                </c:pt>
                <c:pt idx="3224">
                  <c:v>507644.82666499255</c:v>
                </c:pt>
                <c:pt idx="3225">
                  <c:v>507713.5641548378</c:v>
                </c:pt>
                <c:pt idx="3226">
                  <c:v>507782.29884280759</c:v>
                </c:pt>
                <c:pt idx="3227">
                  <c:v>507851.03072901623</c:v>
                </c:pt>
                <c:pt idx="3228">
                  <c:v>507919.75981357787</c:v>
                </c:pt>
                <c:pt idx="3229">
                  <c:v>507988.48609660665</c:v>
                </c:pt>
                <c:pt idx="3230">
                  <c:v>508057.20957821695</c:v>
                </c:pt>
                <c:pt idx="3231">
                  <c:v>508125.93025852274</c:v>
                </c:pt>
                <c:pt idx="3232">
                  <c:v>508194.6481376384</c:v>
                </c:pt>
                <c:pt idx="3233">
                  <c:v>508263.36321567802</c:v>
                </c:pt>
                <c:pt idx="3234">
                  <c:v>508332.07549275568</c:v>
                </c:pt>
                <c:pt idx="3235">
                  <c:v>508400.78496898577</c:v>
                </c:pt>
                <c:pt idx="3236">
                  <c:v>508469.49164448224</c:v>
                </c:pt>
                <c:pt idx="3237">
                  <c:v>508538.19551935943</c:v>
                </c:pt>
                <c:pt idx="3238">
                  <c:v>508606.89659373148</c:v>
                </c:pt>
                <c:pt idx="3239">
                  <c:v>508675.59486771235</c:v>
                </c:pt>
                <c:pt idx="3240">
                  <c:v>508744.29034141643</c:v>
                </c:pt>
                <c:pt idx="3241">
                  <c:v>508812.9830149578</c:v>
                </c:pt>
                <c:pt idx="3242">
                  <c:v>508881.67288845044</c:v>
                </c:pt>
                <c:pt idx="3243">
                  <c:v>508950.35996200872</c:v>
                </c:pt>
                <c:pt idx="3244">
                  <c:v>509019.04423574667</c:v>
                </c:pt>
                <c:pt idx="3245">
                  <c:v>509087.72570977837</c:v>
                </c:pt>
                <c:pt idx="3246">
                  <c:v>509156.40438421792</c:v>
                </c:pt>
                <c:pt idx="3247">
                  <c:v>509225.08025917958</c:v>
                </c:pt>
                <c:pt idx="3248">
                  <c:v>509293.75333477726</c:v>
                </c:pt>
                <c:pt idx="3249">
                  <c:v>509362.42361112538</c:v>
                </c:pt>
                <c:pt idx="3250">
                  <c:v>509431.09108833765</c:v>
                </c:pt>
                <c:pt idx="3251">
                  <c:v>509499.75576652848</c:v>
                </c:pt>
                <c:pt idx="3252">
                  <c:v>509568.41764581174</c:v>
                </c:pt>
                <c:pt idx="3253">
                  <c:v>509637.07672630175</c:v>
                </c:pt>
                <c:pt idx="3254">
                  <c:v>509705.73300811235</c:v>
                </c:pt>
                <c:pt idx="3255">
                  <c:v>509774.38649135787</c:v>
                </c:pt>
                <c:pt idx="3256">
                  <c:v>509843.03717615228</c:v>
                </c:pt>
                <c:pt idx="3257">
                  <c:v>509911.6850626095</c:v>
                </c:pt>
                <c:pt idx="3258">
                  <c:v>509980.33015084383</c:v>
                </c:pt>
                <c:pt idx="3259">
                  <c:v>510048.9724409692</c:v>
                </c:pt>
                <c:pt idx="3260">
                  <c:v>510117.61193309963</c:v>
                </c:pt>
                <c:pt idx="3261">
                  <c:v>510186.24862734933</c:v>
                </c:pt>
                <c:pt idx="3262">
                  <c:v>510254.88252383226</c:v>
                </c:pt>
                <c:pt idx="3263">
                  <c:v>510323.51362266234</c:v>
                </c:pt>
                <c:pt idx="3264">
                  <c:v>510392.14192395384</c:v>
                </c:pt>
                <c:pt idx="3265">
                  <c:v>510460.76742782065</c:v>
                </c:pt>
                <c:pt idx="3266">
                  <c:v>510529.39013437671</c:v>
                </c:pt>
                <c:pt idx="3267">
                  <c:v>510598.01004373626</c:v>
                </c:pt>
                <c:pt idx="3268">
                  <c:v>510666.62715601322</c:v>
                </c:pt>
                <c:pt idx="3269">
                  <c:v>510735.2414713215</c:v>
                </c:pt>
                <c:pt idx="3270">
                  <c:v>510803.8529897753</c:v>
                </c:pt>
                <c:pt idx="3271">
                  <c:v>510872.46171148843</c:v>
                </c:pt>
                <c:pt idx="3272">
                  <c:v>510941.06763657514</c:v>
                </c:pt>
                <c:pt idx="3273">
                  <c:v>511009.67076514929</c:v>
                </c:pt>
                <c:pt idx="3274">
                  <c:v>511078.27109732485</c:v>
                </c:pt>
                <c:pt idx="3275">
                  <c:v>511146.86863321572</c:v>
                </c:pt>
                <c:pt idx="3276">
                  <c:v>511215.46337293606</c:v>
                </c:pt>
                <c:pt idx="3277">
                  <c:v>511284.05531659967</c:v>
                </c:pt>
                <c:pt idx="3278">
                  <c:v>511352.64446432074</c:v>
                </c:pt>
                <c:pt idx="3279">
                  <c:v>511421.23081621312</c:v>
                </c:pt>
                <c:pt idx="3280">
                  <c:v>511489.81437239068</c:v>
                </c:pt>
                <c:pt idx="3281">
                  <c:v>511558.39513296756</c:v>
                </c:pt>
                <c:pt idx="3282">
                  <c:v>511626.97309805756</c:v>
                </c:pt>
                <c:pt idx="3283">
                  <c:v>511695.54826777487</c:v>
                </c:pt>
                <c:pt idx="3284">
                  <c:v>511764.12064223306</c:v>
                </c:pt>
                <c:pt idx="3285">
                  <c:v>511832.69022154639</c:v>
                </c:pt>
                <c:pt idx="3286">
                  <c:v>511901.25700582855</c:v>
                </c:pt>
                <c:pt idx="3287">
                  <c:v>511969.82099519373</c:v>
                </c:pt>
                <c:pt idx="3288">
                  <c:v>512038.38218975562</c:v>
                </c:pt>
                <c:pt idx="3289">
                  <c:v>512106.94058962842</c:v>
                </c:pt>
                <c:pt idx="3290">
                  <c:v>512175.49619492568</c:v>
                </c:pt>
                <c:pt idx="3291">
                  <c:v>512244.04900576163</c:v>
                </c:pt>
                <c:pt idx="3292">
                  <c:v>512312.59902224992</c:v>
                </c:pt>
                <c:pt idx="3293">
                  <c:v>512381.14624450472</c:v>
                </c:pt>
                <c:pt idx="3294">
                  <c:v>512449.6906726397</c:v>
                </c:pt>
                <c:pt idx="3295">
                  <c:v>512518.23230676894</c:v>
                </c:pt>
                <c:pt idx="3296">
                  <c:v>512586.77114700625</c:v>
                </c:pt>
                <c:pt idx="3297">
                  <c:v>512655.30719346541</c:v>
                </c:pt>
                <c:pt idx="3298">
                  <c:v>512723.84044626047</c:v>
                </c:pt>
                <c:pt idx="3299">
                  <c:v>512792.3709055052</c:v>
                </c:pt>
                <c:pt idx="3300">
                  <c:v>512860.89857131342</c:v>
                </c:pt>
                <c:pt idx="3301">
                  <c:v>512929.4234437992</c:v>
                </c:pt>
                <c:pt idx="3302">
                  <c:v>512997.94552307628</c:v>
                </c:pt>
                <c:pt idx="3303">
                  <c:v>513066.46480925841</c:v>
                </c:pt>
                <c:pt idx="3304">
                  <c:v>513134.98130245961</c:v>
                </c:pt>
                <c:pt idx="3305">
                  <c:v>513203.49500279367</c:v>
                </c:pt>
                <c:pt idx="3306">
                  <c:v>513272.00591037434</c:v>
                </c:pt>
                <c:pt idx="3307">
                  <c:v>513340.51402531564</c:v>
                </c:pt>
                <c:pt idx="3308">
                  <c:v>513409.01934773132</c:v>
                </c:pt>
                <c:pt idx="3309">
                  <c:v>513477.5218777351</c:v>
                </c:pt>
                <c:pt idx="3310">
                  <c:v>513546.02161544096</c:v>
                </c:pt>
                <c:pt idx="3311">
                  <c:v>513614.51856096258</c:v>
                </c:pt>
                <c:pt idx="3312">
                  <c:v>513683.01271441393</c:v>
                </c:pt>
                <c:pt idx="3313">
                  <c:v>513751.50407590874</c:v>
                </c:pt>
                <c:pt idx="3314">
                  <c:v>513819.99264556088</c:v>
                </c:pt>
                <c:pt idx="3315">
                  <c:v>513888.47842348396</c:v>
                </c:pt>
                <c:pt idx="3316">
                  <c:v>513956.96140979201</c:v>
                </c:pt>
                <c:pt idx="3317">
                  <c:v>514025.44160459872</c:v>
                </c:pt>
                <c:pt idx="3318">
                  <c:v>514093.91900801775</c:v>
                </c:pt>
                <c:pt idx="3319">
                  <c:v>514162.39362016314</c:v>
                </c:pt>
                <c:pt idx="3320">
                  <c:v>514230.86544114852</c:v>
                </c:pt>
                <c:pt idx="3321">
                  <c:v>514299.33447108761</c:v>
                </c:pt>
                <c:pt idx="3322">
                  <c:v>514367.80071009434</c:v>
                </c:pt>
                <c:pt idx="3323">
                  <c:v>514436.26415828237</c:v>
                </c:pt>
                <c:pt idx="3324">
                  <c:v>514504.7248157654</c:v>
                </c:pt>
                <c:pt idx="3325">
                  <c:v>514573.18268265732</c:v>
                </c:pt>
                <c:pt idx="3326">
                  <c:v>514641.63775907183</c:v>
                </c:pt>
                <c:pt idx="3327">
                  <c:v>514710.09004512255</c:v>
                </c:pt>
                <c:pt idx="3328">
                  <c:v>514778.53954092332</c:v>
                </c:pt>
                <c:pt idx="3329">
                  <c:v>514846.98624658812</c:v>
                </c:pt>
                <c:pt idx="3330">
                  <c:v>514915.43016223022</c:v>
                </c:pt>
                <c:pt idx="3331">
                  <c:v>514983.8712879637</c:v>
                </c:pt>
                <c:pt idx="3332">
                  <c:v>515052.30962390214</c:v>
                </c:pt>
                <c:pt idx="3333">
                  <c:v>515120.74517015921</c:v>
                </c:pt>
                <c:pt idx="3334">
                  <c:v>515189.17792684876</c:v>
                </c:pt>
                <c:pt idx="3335">
                  <c:v>515257.60789408436</c:v>
                </c:pt>
                <c:pt idx="3336">
                  <c:v>515326.03507197986</c:v>
                </c:pt>
                <c:pt idx="3337">
                  <c:v>515394.45946064877</c:v>
                </c:pt>
                <c:pt idx="3338">
                  <c:v>515462.88106020499</c:v>
                </c:pt>
                <c:pt idx="3339">
                  <c:v>515531.29987076216</c:v>
                </c:pt>
                <c:pt idx="3340">
                  <c:v>515599.71589243377</c:v>
                </c:pt>
                <c:pt idx="3341">
                  <c:v>515668.1291253338</c:v>
                </c:pt>
                <c:pt idx="3342">
                  <c:v>515736.53956957575</c:v>
                </c:pt>
                <c:pt idx="3343">
                  <c:v>515804.94722527318</c:v>
                </c:pt>
                <c:pt idx="3344">
                  <c:v>515873.35209254001</c:v>
                </c:pt>
                <c:pt idx="3345">
                  <c:v>515941.7541714898</c:v>
                </c:pt>
                <c:pt idx="3346">
                  <c:v>516010.15346223611</c:v>
                </c:pt>
                <c:pt idx="3347">
                  <c:v>516078.54996489285</c:v>
                </c:pt>
                <c:pt idx="3348">
                  <c:v>516146.94367957331</c:v>
                </c:pt>
                <c:pt idx="3349">
                  <c:v>516215.33460639138</c:v>
                </c:pt>
                <c:pt idx="3350">
                  <c:v>516283.72274546057</c:v>
                </c:pt>
                <c:pt idx="3351">
                  <c:v>516352.10809689469</c:v>
                </c:pt>
                <c:pt idx="3352">
                  <c:v>516420.49066080712</c:v>
                </c:pt>
                <c:pt idx="3353">
                  <c:v>516488.87043731182</c:v>
                </c:pt>
                <c:pt idx="3354">
                  <c:v>516557.24742652202</c:v>
                </c:pt>
                <c:pt idx="3355">
                  <c:v>516625.62162855157</c:v>
                </c:pt>
                <c:pt idx="3356">
                  <c:v>516693.99304351414</c:v>
                </c:pt>
                <c:pt idx="3357">
                  <c:v>516762.36167152325</c:v>
                </c:pt>
                <c:pt idx="3358">
                  <c:v>516830.72751269233</c:v>
                </c:pt>
                <c:pt idx="3359">
                  <c:v>516899.09056713537</c:v>
                </c:pt>
                <c:pt idx="3360">
                  <c:v>516967.45083496551</c:v>
                </c:pt>
                <c:pt idx="3361">
                  <c:v>517035.80831629655</c:v>
                </c:pt>
                <c:pt idx="3362">
                  <c:v>517104.16301124217</c:v>
                </c:pt>
                <c:pt idx="3363">
                  <c:v>517172.51491991588</c:v>
                </c:pt>
                <c:pt idx="3364">
                  <c:v>517240.86404243112</c:v>
                </c:pt>
                <c:pt idx="3365">
                  <c:v>517309.21037890168</c:v>
                </c:pt>
                <c:pt idx="3366">
                  <c:v>517377.55392944103</c:v>
                </c:pt>
                <c:pt idx="3367">
                  <c:v>517445.89469416259</c:v>
                </c:pt>
                <c:pt idx="3368">
                  <c:v>517514.23267318017</c:v>
                </c:pt>
                <c:pt idx="3369">
                  <c:v>517582.56786660716</c:v>
                </c:pt>
                <c:pt idx="3370">
                  <c:v>517650.90027455706</c:v>
                </c:pt>
                <c:pt idx="3371">
                  <c:v>517719.22989714349</c:v>
                </c:pt>
                <c:pt idx="3372">
                  <c:v>517787.5567344802</c:v>
                </c:pt>
                <c:pt idx="3373">
                  <c:v>517855.88078668027</c:v>
                </c:pt>
                <c:pt idx="3374">
                  <c:v>517924.20205385762</c:v>
                </c:pt>
                <c:pt idx="3375">
                  <c:v>517992.52053612558</c:v>
                </c:pt>
                <c:pt idx="3376">
                  <c:v>518060.8362335976</c:v>
                </c:pt>
                <c:pt idx="3377">
                  <c:v>518129.1491463873</c:v>
                </c:pt>
                <c:pt idx="3378">
                  <c:v>518197.45927460841</c:v>
                </c:pt>
                <c:pt idx="3379">
                  <c:v>518265.76661837404</c:v>
                </c:pt>
                <c:pt idx="3380">
                  <c:v>518334.07117779792</c:v>
                </c:pt>
                <c:pt idx="3381">
                  <c:v>518402.37295299349</c:v>
                </c:pt>
                <c:pt idx="3382">
                  <c:v>518470.67194407416</c:v>
                </c:pt>
                <c:pt idx="3383">
                  <c:v>518538.96815115359</c:v>
                </c:pt>
                <c:pt idx="3384">
                  <c:v>518607.26157434506</c:v>
                </c:pt>
                <c:pt idx="3385">
                  <c:v>518675.5522137623</c:v>
                </c:pt>
                <c:pt idx="3386">
                  <c:v>518743.84006951854</c:v>
                </c:pt>
                <c:pt idx="3387">
                  <c:v>518812.12514172751</c:v>
                </c:pt>
                <c:pt idx="3388">
                  <c:v>518880.4074305023</c:v>
                </c:pt>
                <c:pt idx="3389">
                  <c:v>518948.68693595671</c:v>
                </c:pt>
                <c:pt idx="3390">
                  <c:v>519016.96365820395</c:v>
                </c:pt>
                <c:pt idx="3391">
                  <c:v>519085.23759735766</c:v>
                </c:pt>
                <c:pt idx="3392">
                  <c:v>519153.50875353109</c:v>
                </c:pt>
                <c:pt idx="3393">
                  <c:v>519221.77712683805</c:v>
                </c:pt>
                <c:pt idx="3394">
                  <c:v>519290.04271739151</c:v>
                </c:pt>
                <c:pt idx="3395">
                  <c:v>519358.3055253051</c:v>
                </c:pt>
                <c:pt idx="3396">
                  <c:v>519426.56555069232</c:v>
                </c:pt>
                <c:pt idx="3397">
                  <c:v>519494.82279366656</c:v>
                </c:pt>
                <c:pt idx="3398">
                  <c:v>519563.0772543411</c:v>
                </c:pt>
                <c:pt idx="3399">
                  <c:v>519631.32893282967</c:v>
                </c:pt>
                <c:pt idx="3400">
                  <c:v>519699.57782924525</c:v>
                </c:pt>
                <c:pt idx="3401">
                  <c:v>519767.82394370146</c:v>
                </c:pt>
                <c:pt idx="3402">
                  <c:v>519836.06727631175</c:v>
                </c:pt>
                <c:pt idx="3403">
                  <c:v>519904.30782718945</c:v>
                </c:pt>
                <c:pt idx="3404">
                  <c:v>519972.54559644789</c:v>
                </c:pt>
                <c:pt idx="3405">
                  <c:v>520040.78058420063</c:v>
                </c:pt>
                <c:pt idx="3406">
                  <c:v>520109.0127905609</c:v>
                </c:pt>
                <c:pt idx="3407">
                  <c:v>520177.24221564201</c:v>
                </c:pt>
                <c:pt idx="3408">
                  <c:v>520245.46885955753</c:v>
                </c:pt>
                <c:pt idx="3409">
                  <c:v>520313.69272242073</c:v>
                </c:pt>
                <c:pt idx="3410">
                  <c:v>520381.91380434489</c:v>
                </c:pt>
                <c:pt idx="3411">
                  <c:v>520450.13210544345</c:v>
                </c:pt>
                <c:pt idx="3412">
                  <c:v>520518.34762582998</c:v>
                </c:pt>
                <c:pt idx="3413">
                  <c:v>520586.56036561739</c:v>
                </c:pt>
                <c:pt idx="3414">
                  <c:v>520654.77032491937</c:v>
                </c:pt>
                <c:pt idx="3415">
                  <c:v>520722.97750384908</c:v>
                </c:pt>
                <c:pt idx="3416">
                  <c:v>520791.18190251983</c:v>
                </c:pt>
                <c:pt idx="3417">
                  <c:v>520859.38352104509</c:v>
                </c:pt>
                <c:pt idx="3418">
                  <c:v>520927.58235953812</c:v>
                </c:pt>
                <c:pt idx="3419">
                  <c:v>520995.77841811214</c:v>
                </c:pt>
                <c:pt idx="3420">
                  <c:v>521063.97169688065</c:v>
                </c:pt>
                <c:pt idx="3421">
                  <c:v>521132.16219595686</c:v>
                </c:pt>
                <c:pt idx="3422">
                  <c:v>521200.34991545399</c:v>
                </c:pt>
                <c:pt idx="3423">
                  <c:v>521268.53485548554</c:v>
                </c:pt>
                <c:pt idx="3424">
                  <c:v>521336.71701616474</c:v>
                </c:pt>
                <c:pt idx="3425">
                  <c:v>521404.89639760472</c:v>
                </c:pt>
                <c:pt idx="3426">
                  <c:v>521473.07299991901</c:v>
                </c:pt>
                <c:pt idx="3427">
                  <c:v>521541.24682322075</c:v>
                </c:pt>
                <c:pt idx="3428">
                  <c:v>521609.41786762315</c:v>
                </c:pt>
                <c:pt idx="3429">
                  <c:v>521677.58613323967</c:v>
                </c:pt>
                <c:pt idx="3430">
                  <c:v>521745.75162018352</c:v>
                </c:pt>
                <c:pt idx="3431">
                  <c:v>521813.9143285678</c:v>
                </c:pt>
                <c:pt idx="3432">
                  <c:v>521882.07425850601</c:v>
                </c:pt>
                <c:pt idx="3433">
                  <c:v>521950.2314101113</c:v>
                </c:pt>
                <c:pt idx="3434">
                  <c:v>522018.38578349678</c:v>
                </c:pt>
                <c:pt idx="3435">
                  <c:v>522086.53737877583</c:v>
                </c:pt>
                <c:pt idx="3436">
                  <c:v>522154.6861960619</c:v>
                </c:pt>
                <c:pt idx="3437">
                  <c:v>522222.83223546779</c:v>
                </c:pt>
                <c:pt idx="3438">
                  <c:v>522290.97549710708</c:v>
                </c:pt>
                <c:pt idx="3439">
                  <c:v>522359.11598109291</c:v>
                </c:pt>
                <c:pt idx="3440">
                  <c:v>522427.25368753832</c:v>
                </c:pt>
                <c:pt idx="3441">
                  <c:v>522495.38861655671</c:v>
                </c:pt>
                <c:pt idx="3442">
                  <c:v>522563.52076826134</c:v>
                </c:pt>
                <c:pt idx="3443">
                  <c:v>522631.65014276537</c:v>
                </c:pt>
                <c:pt idx="3444">
                  <c:v>522699.77674018184</c:v>
                </c:pt>
                <c:pt idx="3445">
                  <c:v>522767.9005606242</c:v>
                </c:pt>
                <c:pt idx="3446">
                  <c:v>522836.02160420554</c:v>
                </c:pt>
                <c:pt idx="3447">
                  <c:v>522904.1398710389</c:v>
                </c:pt>
                <c:pt idx="3448">
                  <c:v>522972.25536123774</c:v>
                </c:pt>
                <c:pt idx="3449">
                  <c:v>523040.36807491508</c:v>
                </c:pt>
                <c:pt idx="3450">
                  <c:v>523108.47801218403</c:v>
                </c:pt>
                <c:pt idx="3451">
                  <c:v>523176.58517315803</c:v>
                </c:pt>
                <c:pt idx="3452">
                  <c:v>523244.6895579499</c:v>
                </c:pt>
                <c:pt idx="3453">
                  <c:v>523312.79116667295</c:v>
                </c:pt>
                <c:pt idx="3454">
                  <c:v>523380.88999944046</c:v>
                </c:pt>
                <c:pt idx="3455">
                  <c:v>523448.98605636548</c:v>
                </c:pt>
                <c:pt idx="3456">
                  <c:v>523517.0793375611</c:v>
                </c:pt>
                <c:pt idx="3457">
                  <c:v>523585.1698431407</c:v>
                </c:pt>
                <c:pt idx="3458">
                  <c:v>523653.25757321704</c:v>
                </c:pt>
                <c:pt idx="3459">
                  <c:v>523721.3425279035</c:v>
                </c:pt>
                <c:pt idx="3460">
                  <c:v>523789.42470731324</c:v>
                </c:pt>
                <c:pt idx="3461">
                  <c:v>523857.5041115593</c:v>
                </c:pt>
                <c:pt idx="3462">
                  <c:v>523925.58074075473</c:v>
                </c:pt>
                <c:pt idx="3463">
                  <c:v>523993.65459501283</c:v>
                </c:pt>
                <c:pt idx="3464">
                  <c:v>524061.72567444661</c:v>
                </c:pt>
                <c:pt idx="3465">
                  <c:v>524129.7939791691</c:v>
                </c:pt>
                <c:pt idx="3466">
                  <c:v>524197.85950929363</c:v>
                </c:pt>
                <c:pt idx="3467">
                  <c:v>524265.92226493312</c:v>
                </c:pt>
                <c:pt idx="3468">
                  <c:v>524333.98224620055</c:v>
                </c:pt>
                <c:pt idx="3469">
                  <c:v>524402.03945320926</c:v>
                </c:pt>
                <c:pt idx="3470">
                  <c:v>524470.09388607228</c:v>
                </c:pt>
                <c:pt idx="3471">
                  <c:v>524538.14554490254</c:v>
                </c:pt>
                <c:pt idx="3472">
                  <c:v>524606.1944298133</c:v>
                </c:pt>
                <c:pt idx="3473">
                  <c:v>524674.24054091761</c:v>
                </c:pt>
                <c:pt idx="3474">
                  <c:v>524742.28387832828</c:v>
                </c:pt>
                <c:pt idx="3475">
                  <c:v>524810.32444215857</c:v>
                </c:pt>
                <c:pt idx="3476">
                  <c:v>524878.36223252176</c:v>
                </c:pt>
                <c:pt idx="3477">
                  <c:v>524946.39724953054</c:v>
                </c:pt>
                <c:pt idx="3478">
                  <c:v>525014.42949329817</c:v>
                </c:pt>
                <c:pt idx="3479">
                  <c:v>525082.45896393759</c:v>
                </c:pt>
                <c:pt idx="3480">
                  <c:v>525150.48566156172</c:v>
                </c:pt>
                <c:pt idx="3481">
                  <c:v>525218.50958628382</c:v>
                </c:pt>
                <c:pt idx="3482">
                  <c:v>525286.53073821694</c:v>
                </c:pt>
                <c:pt idx="3483">
                  <c:v>525354.54911747389</c:v>
                </c:pt>
                <c:pt idx="3484">
                  <c:v>525422.56472416781</c:v>
                </c:pt>
                <c:pt idx="3485">
                  <c:v>525490.57755841175</c:v>
                </c:pt>
                <c:pt idx="3486">
                  <c:v>525558.58762031852</c:v>
                </c:pt>
                <c:pt idx="3487">
                  <c:v>525626.59491000138</c:v>
                </c:pt>
                <c:pt idx="3488">
                  <c:v>525694.59942757327</c:v>
                </c:pt>
                <c:pt idx="3489">
                  <c:v>525762.60117314709</c:v>
                </c:pt>
                <c:pt idx="3490">
                  <c:v>525830.6001468359</c:v>
                </c:pt>
                <c:pt idx="3491">
                  <c:v>525898.59634875273</c:v>
                </c:pt>
                <c:pt idx="3492">
                  <c:v>525966.58977901039</c:v>
                </c:pt>
                <c:pt idx="3493">
                  <c:v>526034.58043772215</c:v>
                </c:pt>
                <c:pt idx="3494">
                  <c:v>526102.5683250007</c:v>
                </c:pt>
                <c:pt idx="3495">
                  <c:v>526170.55344095919</c:v>
                </c:pt>
                <c:pt idx="3496">
                  <c:v>526238.53578571044</c:v>
                </c:pt>
                <c:pt idx="3497">
                  <c:v>526306.51535936759</c:v>
                </c:pt>
                <c:pt idx="3498">
                  <c:v>526374.49216204335</c:v>
                </c:pt>
                <c:pt idx="3499">
                  <c:v>526442.46619385085</c:v>
                </c:pt>
                <c:pt idx="3500">
                  <c:v>526510.43745490315</c:v>
                </c:pt>
                <c:pt idx="3501">
                  <c:v>526578.40594531281</c:v>
                </c:pt>
                <c:pt idx="3502">
                  <c:v>526646.371665193</c:v>
                </c:pt>
                <c:pt idx="3503">
                  <c:v>526714.33461465687</c:v>
                </c:pt>
                <c:pt idx="3504">
                  <c:v>526782.29479381687</c:v>
                </c:pt>
                <c:pt idx="3505">
                  <c:v>526850.25220278627</c:v>
                </c:pt>
                <c:pt idx="3506">
                  <c:v>526918.20684167801</c:v>
                </c:pt>
                <c:pt idx="3507">
                  <c:v>526986.15871060488</c:v>
                </c:pt>
                <c:pt idx="3508">
                  <c:v>527054.1078096797</c:v>
                </c:pt>
                <c:pt idx="3509">
                  <c:v>527122.0541390155</c:v>
                </c:pt>
                <c:pt idx="3510">
                  <c:v>527189.9976987252</c:v>
                </c:pt>
                <c:pt idx="3511">
                  <c:v>527257.9384889215</c:v>
                </c:pt>
                <c:pt idx="3512">
                  <c:v>527325.87650971755</c:v>
                </c:pt>
                <c:pt idx="3513">
                  <c:v>527393.81176122616</c:v>
                </c:pt>
                <c:pt idx="3514">
                  <c:v>527461.74424356013</c:v>
                </c:pt>
                <c:pt idx="3515">
                  <c:v>527529.67395683238</c:v>
                </c:pt>
                <c:pt idx="3516">
                  <c:v>527597.60090115585</c:v>
                </c:pt>
                <c:pt idx="3517">
                  <c:v>527665.52507664321</c:v>
                </c:pt>
                <c:pt idx="3518">
                  <c:v>527733.44648340764</c:v>
                </c:pt>
                <c:pt idx="3519">
                  <c:v>527801.3651215618</c:v>
                </c:pt>
                <c:pt idx="3520">
                  <c:v>527869.2809912184</c:v>
                </c:pt>
                <c:pt idx="3521">
                  <c:v>527937.19409249071</c:v>
                </c:pt>
                <c:pt idx="3522">
                  <c:v>528005.10442549107</c:v>
                </c:pt>
                <c:pt idx="3523">
                  <c:v>528073.01199033251</c:v>
                </c:pt>
                <c:pt idx="3524">
                  <c:v>528140.91678712808</c:v>
                </c:pt>
                <c:pt idx="3525">
                  <c:v>528208.81881599047</c:v>
                </c:pt>
                <c:pt idx="3526">
                  <c:v>528276.71807703236</c:v>
                </c:pt>
                <c:pt idx="3527">
                  <c:v>528344.6145703668</c:v>
                </c:pt>
                <c:pt idx="3528">
                  <c:v>528412.50829610648</c:v>
                </c:pt>
                <c:pt idx="3529">
                  <c:v>528480.39925436419</c:v>
                </c:pt>
                <c:pt idx="3530">
                  <c:v>528548.28744525288</c:v>
                </c:pt>
                <c:pt idx="3531">
                  <c:v>528616.17286888522</c:v>
                </c:pt>
                <c:pt idx="3532">
                  <c:v>528684.05552537402</c:v>
                </c:pt>
                <c:pt idx="3533">
                  <c:v>528751.9354148322</c:v>
                </c:pt>
                <c:pt idx="3534">
                  <c:v>528819.81253737246</c:v>
                </c:pt>
                <c:pt idx="3535">
                  <c:v>528887.68689310749</c:v>
                </c:pt>
                <c:pt idx="3536">
                  <c:v>528955.5584821502</c:v>
                </c:pt>
                <c:pt idx="3537">
                  <c:v>529023.42730461329</c:v>
                </c:pt>
                <c:pt idx="3538">
                  <c:v>529091.29336060956</c:v>
                </c:pt>
                <c:pt idx="3539">
                  <c:v>529159.15665025171</c:v>
                </c:pt>
                <c:pt idx="3540">
                  <c:v>529227.01717365277</c:v>
                </c:pt>
                <c:pt idx="3541">
                  <c:v>529294.8749309252</c:v>
                </c:pt>
                <c:pt idx="3542">
                  <c:v>529362.72992218193</c:v>
                </c:pt>
                <c:pt idx="3543">
                  <c:v>529430.58214753564</c:v>
                </c:pt>
                <c:pt idx="3544">
                  <c:v>529498.4316070989</c:v>
                </c:pt>
                <c:pt idx="3545">
                  <c:v>529566.27830098465</c:v>
                </c:pt>
                <c:pt idx="3546">
                  <c:v>529634.12222930568</c:v>
                </c:pt>
                <c:pt idx="3547">
                  <c:v>529701.96339217469</c:v>
                </c:pt>
                <c:pt idx="3548">
                  <c:v>529769.80178970424</c:v>
                </c:pt>
                <c:pt idx="3549">
                  <c:v>529837.63742200728</c:v>
                </c:pt>
                <c:pt idx="3550">
                  <c:v>529905.47028919635</c:v>
                </c:pt>
                <c:pt idx="3551">
                  <c:v>529973.30039138405</c:v>
                </c:pt>
                <c:pt idx="3552">
                  <c:v>530041.12772868341</c:v>
                </c:pt>
                <c:pt idx="3553">
                  <c:v>530108.952301207</c:v>
                </c:pt>
                <c:pt idx="3554">
                  <c:v>530176.7741090674</c:v>
                </c:pt>
                <c:pt idx="3555">
                  <c:v>530244.59315237741</c:v>
                </c:pt>
                <c:pt idx="3556">
                  <c:v>530312.40943124972</c:v>
                </c:pt>
                <c:pt idx="3557">
                  <c:v>530380.22294579691</c:v>
                </c:pt>
                <c:pt idx="3558">
                  <c:v>530448.0336961319</c:v>
                </c:pt>
                <c:pt idx="3559">
                  <c:v>530515.84168236714</c:v>
                </c:pt>
                <c:pt idx="3560">
                  <c:v>530583.64690461534</c:v>
                </c:pt>
                <c:pt idx="3561">
                  <c:v>530651.44936298928</c:v>
                </c:pt>
                <c:pt idx="3562">
                  <c:v>530719.24905760156</c:v>
                </c:pt>
                <c:pt idx="3563">
                  <c:v>530787.04598856461</c:v>
                </c:pt>
                <c:pt idx="3564">
                  <c:v>530854.84015599149</c:v>
                </c:pt>
                <c:pt idx="3565">
                  <c:v>530922.63155999465</c:v>
                </c:pt>
                <c:pt idx="3566">
                  <c:v>530990.42020068655</c:v>
                </c:pt>
                <c:pt idx="3567">
                  <c:v>531058.20607818</c:v>
                </c:pt>
                <c:pt idx="3568">
                  <c:v>531125.98919258791</c:v>
                </c:pt>
                <c:pt idx="3569">
                  <c:v>531193.76954402239</c:v>
                </c:pt>
                <c:pt idx="3570">
                  <c:v>531261.54713259637</c:v>
                </c:pt>
                <c:pt idx="3571">
                  <c:v>531329.32195842231</c:v>
                </c:pt>
                <c:pt idx="3572">
                  <c:v>531397.09402161313</c:v>
                </c:pt>
                <c:pt idx="3573">
                  <c:v>531464.86332228116</c:v>
                </c:pt>
                <c:pt idx="3574">
                  <c:v>531532.62986053911</c:v>
                </c:pt>
                <c:pt idx="3575">
                  <c:v>531600.39363649942</c:v>
                </c:pt>
                <c:pt idx="3576">
                  <c:v>531668.15465027478</c:v>
                </c:pt>
                <c:pt idx="3577">
                  <c:v>531735.91290197812</c:v>
                </c:pt>
                <c:pt idx="3578">
                  <c:v>531803.66839172144</c:v>
                </c:pt>
                <c:pt idx="3579">
                  <c:v>531871.42111961765</c:v>
                </c:pt>
                <c:pt idx="3580">
                  <c:v>531939.17108577956</c:v>
                </c:pt>
                <c:pt idx="3581">
                  <c:v>532006.91829031915</c:v>
                </c:pt>
                <c:pt idx="3582">
                  <c:v>532074.66273334937</c:v>
                </c:pt>
                <c:pt idx="3583">
                  <c:v>532142.40441498288</c:v>
                </c:pt>
                <c:pt idx="3584">
                  <c:v>532210.14333533193</c:v>
                </c:pt>
                <c:pt idx="3585">
                  <c:v>532277.87949450919</c:v>
                </c:pt>
                <c:pt idx="3586">
                  <c:v>532345.61289262737</c:v>
                </c:pt>
                <c:pt idx="3587">
                  <c:v>532413.34352979891</c:v>
                </c:pt>
                <c:pt idx="3588">
                  <c:v>532481.07140613627</c:v>
                </c:pt>
                <c:pt idx="3589">
                  <c:v>532548.79652175214</c:v>
                </c:pt>
                <c:pt idx="3590">
                  <c:v>532616.51887675899</c:v>
                </c:pt>
                <c:pt idx="3591">
                  <c:v>532684.23847126926</c:v>
                </c:pt>
                <c:pt idx="3592">
                  <c:v>532751.95530539576</c:v>
                </c:pt>
                <c:pt idx="3593">
                  <c:v>532819.6693792505</c:v>
                </c:pt>
                <c:pt idx="3594">
                  <c:v>532887.38069294638</c:v>
                </c:pt>
                <c:pt idx="3595">
                  <c:v>532955.08924659574</c:v>
                </c:pt>
                <c:pt idx="3596">
                  <c:v>533022.79504031129</c:v>
                </c:pt>
                <c:pt idx="3597">
                  <c:v>533090.49807420524</c:v>
                </c:pt>
                <c:pt idx="3598">
                  <c:v>533158.19834839052</c:v>
                </c:pt>
                <c:pt idx="3599">
                  <c:v>533225.89586297912</c:v>
                </c:pt>
                <c:pt idx="3600">
                  <c:v>533293.59061808372</c:v>
                </c:pt>
                <c:pt idx="3601">
                  <c:v>533361.28261381702</c:v>
                </c:pt>
                <c:pt idx="3602">
                  <c:v>533428.97185029124</c:v>
                </c:pt>
                <c:pt idx="3603">
                  <c:v>533496.65832761885</c:v>
                </c:pt>
                <c:pt idx="3604">
                  <c:v>533564.34204591252</c:v>
                </c:pt>
                <c:pt idx="3605">
                  <c:v>533632.0230052846</c:v>
                </c:pt>
                <c:pt idx="3606">
                  <c:v>533699.70120584744</c:v>
                </c:pt>
                <c:pt idx="3607">
                  <c:v>533767.37664771359</c:v>
                </c:pt>
                <c:pt idx="3608">
                  <c:v>533835.04933099553</c:v>
                </c:pt>
                <c:pt idx="3609">
                  <c:v>533902.7192558056</c:v>
                </c:pt>
                <c:pt idx="3610">
                  <c:v>533970.38642225636</c:v>
                </c:pt>
                <c:pt idx="3611">
                  <c:v>534038.05083046027</c:v>
                </c:pt>
                <c:pt idx="3612">
                  <c:v>534105.71248052956</c:v>
                </c:pt>
                <c:pt idx="3613">
                  <c:v>534173.37137257692</c:v>
                </c:pt>
                <c:pt idx="3614">
                  <c:v>534241.02750671469</c:v>
                </c:pt>
                <c:pt idx="3615">
                  <c:v>534308.68088305509</c:v>
                </c:pt>
                <c:pt idx="3616">
                  <c:v>534376.33150171069</c:v>
                </c:pt>
                <c:pt idx="3617">
                  <c:v>534443.97936279408</c:v>
                </c:pt>
                <c:pt idx="3618">
                  <c:v>534511.62446641724</c:v>
                </c:pt>
                <c:pt idx="3619">
                  <c:v>534579.26681269298</c:v>
                </c:pt>
                <c:pt idx="3620">
                  <c:v>534646.90640173352</c:v>
                </c:pt>
                <c:pt idx="3621">
                  <c:v>534714.54323365109</c:v>
                </c:pt>
                <c:pt idx="3622">
                  <c:v>534782.17730855825</c:v>
                </c:pt>
                <c:pt idx="3623">
                  <c:v>534849.8086265676</c:v>
                </c:pt>
                <c:pt idx="3624">
                  <c:v>534917.4371877911</c:v>
                </c:pt>
                <c:pt idx="3625">
                  <c:v>534985.06299234135</c:v>
                </c:pt>
                <c:pt idx="3626">
                  <c:v>535052.68604033079</c:v>
                </c:pt>
                <c:pt idx="3627">
                  <c:v>535120.30633187154</c:v>
                </c:pt>
                <c:pt idx="3628">
                  <c:v>535187.92386707617</c:v>
                </c:pt>
                <c:pt idx="3629">
                  <c:v>535255.53864605678</c:v>
                </c:pt>
                <c:pt idx="3630">
                  <c:v>535323.15066892607</c:v>
                </c:pt>
                <c:pt idx="3631">
                  <c:v>535390.75993579603</c:v>
                </c:pt>
                <c:pt idx="3632">
                  <c:v>535458.36644677946</c:v>
                </c:pt>
                <c:pt idx="3633">
                  <c:v>535525.97020198812</c:v>
                </c:pt>
                <c:pt idx="3634">
                  <c:v>535593.57120153483</c:v>
                </c:pt>
                <c:pt idx="3635">
                  <c:v>535661.16944553156</c:v>
                </c:pt>
                <c:pt idx="3636">
                  <c:v>535728.7649340909</c:v>
                </c:pt>
                <c:pt idx="3637">
                  <c:v>535796.35766732495</c:v>
                </c:pt>
                <c:pt idx="3638">
                  <c:v>535863.94764534628</c:v>
                </c:pt>
                <c:pt idx="3639">
                  <c:v>535931.5348682669</c:v>
                </c:pt>
                <c:pt idx="3640">
                  <c:v>535999.11933619925</c:v>
                </c:pt>
                <c:pt idx="3641">
                  <c:v>536066.70104925579</c:v>
                </c:pt>
                <c:pt idx="3642">
                  <c:v>536134.28000754851</c:v>
                </c:pt>
                <c:pt idx="3643">
                  <c:v>536201.85621118988</c:v>
                </c:pt>
                <c:pt idx="3644">
                  <c:v>536269.42966029234</c:v>
                </c:pt>
                <c:pt idx="3645">
                  <c:v>536337.00035496778</c:v>
                </c:pt>
                <c:pt idx="3646">
                  <c:v>536404.56829532865</c:v>
                </c:pt>
                <c:pt idx="3647">
                  <c:v>536472.1334814874</c:v>
                </c:pt>
                <c:pt idx="3648">
                  <c:v>536539.69591355615</c:v>
                </c:pt>
                <c:pt idx="3649">
                  <c:v>536607.255591647</c:v>
                </c:pt>
                <c:pt idx="3650">
                  <c:v>536674.81251587253</c:v>
                </c:pt>
                <c:pt idx="3651">
                  <c:v>536742.36668634485</c:v>
                </c:pt>
                <c:pt idx="3652">
                  <c:v>536809.91810317605</c:v>
                </c:pt>
                <c:pt idx="3653">
                  <c:v>536877.46676647861</c:v>
                </c:pt>
                <c:pt idx="3654">
                  <c:v>536945.01267636463</c:v>
                </c:pt>
                <c:pt idx="3655">
                  <c:v>537012.55583294632</c:v>
                </c:pt>
                <c:pt idx="3656">
                  <c:v>537080.09623633604</c:v>
                </c:pt>
                <c:pt idx="3657">
                  <c:v>537147.63388664613</c:v>
                </c:pt>
                <c:pt idx="3658">
                  <c:v>537215.16878398845</c:v>
                </c:pt>
                <c:pt idx="3659">
                  <c:v>537282.70092847547</c:v>
                </c:pt>
                <c:pt idx="3660">
                  <c:v>537350.2303202193</c:v>
                </c:pt>
                <c:pt idx="3661">
                  <c:v>537417.75695933215</c:v>
                </c:pt>
                <c:pt idx="3662">
                  <c:v>537485.28084592626</c:v>
                </c:pt>
                <c:pt idx="3663">
                  <c:v>537552.80198011384</c:v>
                </c:pt>
                <c:pt idx="3664">
                  <c:v>537620.32036200701</c:v>
                </c:pt>
                <c:pt idx="3665">
                  <c:v>537687.83599171811</c:v>
                </c:pt>
                <c:pt idx="3666">
                  <c:v>537755.34886935924</c:v>
                </c:pt>
                <c:pt idx="3667">
                  <c:v>537822.85899504239</c:v>
                </c:pt>
                <c:pt idx="3668">
                  <c:v>537890.36636888003</c:v>
                </c:pt>
                <c:pt idx="3669">
                  <c:v>537957.87099098426</c:v>
                </c:pt>
                <c:pt idx="3670">
                  <c:v>538025.37286146707</c:v>
                </c:pt>
                <c:pt idx="3671">
                  <c:v>538092.87198044092</c:v>
                </c:pt>
                <c:pt idx="3672">
                  <c:v>538160.3683480178</c:v>
                </c:pt>
                <c:pt idx="3673">
                  <c:v>538227.8619643097</c:v>
                </c:pt>
                <c:pt idx="3674">
                  <c:v>538295.35282942909</c:v>
                </c:pt>
                <c:pt idx="3675">
                  <c:v>538362.84094348794</c:v>
                </c:pt>
                <c:pt idx="3676">
                  <c:v>538430.32630659826</c:v>
                </c:pt>
                <c:pt idx="3677">
                  <c:v>538497.8089188725</c:v>
                </c:pt>
                <c:pt idx="3678">
                  <c:v>538565.28878042253</c:v>
                </c:pt>
                <c:pt idx="3679">
                  <c:v>538632.76589136047</c:v>
                </c:pt>
                <c:pt idx="3680">
                  <c:v>538700.24025179853</c:v>
                </c:pt>
                <c:pt idx="3681">
                  <c:v>538767.71186184906</c:v>
                </c:pt>
                <c:pt idx="3682">
                  <c:v>538835.18072162371</c:v>
                </c:pt>
                <c:pt idx="3683">
                  <c:v>538902.6468312348</c:v>
                </c:pt>
                <c:pt idx="3684">
                  <c:v>538970.11019079469</c:v>
                </c:pt>
                <c:pt idx="3685">
                  <c:v>539037.57080041501</c:v>
                </c:pt>
                <c:pt idx="3686">
                  <c:v>539105.0286602081</c:v>
                </c:pt>
                <c:pt idx="3687">
                  <c:v>539172.4837702862</c:v>
                </c:pt>
                <c:pt idx="3688">
                  <c:v>539239.93613076105</c:v>
                </c:pt>
                <c:pt idx="3689">
                  <c:v>539307.38574174489</c:v>
                </c:pt>
                <c:pt idx="3690">
                  <c:v>539374.83260334993</c:v>
                </c:pt>
                <c:pt idx="3691">
                  <c:v>539442.27671568806</c:v>
                </c:pt>
                <c:pt idx="3692">
                  <c:v>539509.71807887137</c:v>
                </c:pt>
                <c:pt idx="3693">
                  <c:v>539577.15669301187</c:v>
                </c:pt>
                <c:pt idx="3694">
                  <c:v>539644.59255822178</c:v>
                </c:pt>
                <c:pt idx="3695">
                  <c:v>539712.02567461296</c:v>
                </c:pt>
                <c:pt idx="3696">
                  <c:v>539779.45604229777</c:v>
                </c:pt>
                <c:pt idx="3697">
                  <c:v>539846.88366138784</c:v>
                </c:pt>
                <c:pt idx="3698">
                  <c:v>539914.30853199551</c:v>
                </c:pt>
                <c:pt idx="3699">
                  <c:v>539981.73065423267</c:v>
                </c:pt>
                <c:pt idx="3700">
                  <c:v>540049.15002821153</c:v>
                </c:pt>
                <c:pt idx="3701">
                  <c:v>540116.56665404385</c:v>
                </c:pt>
                <c:pt idx="3702">
                  <c:v>540183.98053184198</c:v>
                </c:pt>
                <c:pt idx="3703">
                  <c:v>540251.39166171756</c:v>
                </c:pt>
                <c:pt idx="3704">
                  <c:v>540318.80004378268</c:v>
                </c:pt>
                <c:pt idx="3705">
                  <c:v>540386.20567814959</c:v>
                </c:pt>
                <c:pt idx="3706">
                  <c:v>540453.60856493015</c:v>
                </c:pt>
                <c:pt idx="3707">
                  <c:v>540521.00870423624</c:v>
                </c:pt>
                <c:pt idx="3708">
                  <c:v>540588.40609618009</c:v>
                </c:pt>
                <c:pt idx="3709">
                  <c:v>540655.80074087356</c:v>
                </c:pt>
                <c:pt idx="3710">
                  <c:v>540723.19263842853</c:v>
                </c:pt>
                <c:pt idx="3711">
                  <c:v>540790.58178895724</c:v>
                </c:pt>
                <c:pt idx="3712">
                  <c:v>540857.96819257142</c:v>
                </c:pt>
                <c:pt idx="3713">
                  <c:v>540925.35184938309</c:v>
                </c:pt>
                <c:pt idx="3714">
                  <c:v>540992.73275950435</c:v>
                </c:pt>
                <c:pt idx="3715">
                  <c:v>541060.11092304706</c:v>
                </c:pt>
                <c:pt idx="3716">
                  <c:v>541127.48634012311</c:v>
                </c:pt>
                <c:pt idx="3717">
                  <c:v>541194.85901084461</c:v>
                </c:pt>
                <c:pt idx="3718">
                  <c:v>541262.22893532342</c:v>
                </c:pt>
                <c:pt idx="3719">
                  <c:v>541329.59611367132</c:v>
                </c:pt>
                <c:pt idx="3720">
                  <c:v>541396.96054600039</c:v>
                </c:pt>
                <c:pt idx="3721">
                  <c:v>541464.32223242288</c:v>
                </c:pt>
                <c:pt idx="3722">
                  <c:v>541531.68117305019</c:v>
                </c:pt>
                <c:pt idx="3723">
                  <c:v>541599.03736799455</c:v>
                </c:pt>
                <c:pt idx="3724">
                  <c:v>541666.39081736782</c:v>
                </c:pt>
                <c:pt idx="3725">
                  <c:v>541733.74152128177</c:v>
                </c:pt>
                <c:pt idx="3726">
                  <c:v>541801.08947984851</c:v>
                </c:pt>
                <c:pt idx="3727">
                  <c:v>541868.43469317991</c:v>
                </c:pt>
                <c:pt idx="3728">
                  <c:v>541935.77716138773</c:v>
                </c:pt>
                <c:pt idx="3729">
                  <c:v>542003.11688458407</c:v>
                </c:pt>
                <c:pt idx="3730">
                  <c:v>542070.45386288071</c:v>
                </c:pt>
                <c:pt idx="3731">
                  <c:v>542137.7880963895</c:v>
                </c:pt>
                <c:pt idx="3732">
                  <c:v>542205.11958522245</c:v>
                </c:pt>
                <c:pt idx="3733">
                  <c:v>542272.44832949131</c:v>
                </c:pt>
                <c:pt idx="3734">
                  <c:v>542339.77432930807</c:v>
                </c:pt>
                <c:pt idx="3735">
                  <c:v>542407.09758478438</c:v>
                </c:pt>
                <c:pt idx="3736">
                  <c:v>542474.41809603246</c:v>
                </c:pt>
                <c:pt idx="3737">
                  <c:v>542541.73586316383</c:v>
                </c:pt>
                <c:pt idx="3738">
                  <c:v>542609.05088629061</c:v>
                </c:pt>
                <c:pt idx="3739">
                  <c:v>542676.36316552444</c:v>
                </c:pt>
                <c:pt idx="3740">
                  <c:v>542743.6727009773</c:v>
                </c:pt>
                <c:pt idx="3741">
                  <c:v>542810.97949276096</c:v>
                </c:pt>
                <c:pt idx="3742">
                  <c:v>542878.28354098741</c:v>
                </c:pt>
                <c:pt idx="3743">
                  <c:v>542945.58484576817</c:v>
                </c:pt>
                <c:pt idx="3744">
                  <c:v>543012.88340721524</c:v>
                </c:pt>
                <c:pt idx="3745">
                  <c:v>543080.17922544072</c:v>
                </c:pt>
                <c:pt idx="3746">
                  <c:v>543147.47230055591</c:v>
                </c:pt>
                <c:pt idx="3747">
                  <c:v>543214.76263267291</c:v>
                </c:pt>
                <c:pt idx="3748">
                  <c:v>543282.05022190372</c:v>
                </c:pt>
                <c:pt idx="3749">
                  <c:v>543349.33506835974</c:v>
                </c:pt>
                <c:pt idx="3750">
                  <c:v>543416.61717215297</c:v>
                </c:pt>
                <c:pt idx="3751">
                  <c:v>543483.89653339528</c:v>
                </c:pt>
                <c:pt idx="3752">
                  <c:v>543551.17315219832</c:v>
                </c:pt>
                <c:pt idx="3753">
                  <c:v>543618.44702867384</c:v>
                </c:pt>
                <c:pt idx="3754">
                  <c:v>543685.71816293383</c:v>
                </c:pt>
                <c:pt idx="3755">
                  <c:v>543752.98655508994</c:v>
                </c:pt>
                <c:pt idx="3756">
                  <c:v>543820.25220525393</c:v>
                </c:pt>
                <c:pt idx="3757">
                  <c:v>543887.51511353767</c:v>
                </c:pt>
                <c:pt idx="3758">
                  <c:v>543954.7752800528</c:v>
                </c:pt>
                <c:pt idx="3759">
                  <c:v>544022.03270491108</c:v>
                </c:pt>
                <c:pt idx="3760">
                  <c:v>544089.28738822427</c:v>
                </c:pt>
                <c:pt idx="3761">
                  <c:v>544156.53933010437</c:v>
                </c:pt>
                <c:pt idx="3762">
                  <c:v>544223.78853066277</c:v>
                </c:pt>
                <c:pt idx="3763">
                  <c:v>544291.03499001148</c:v>
                </c:pt>
                <c:pt idx="3764">
                  <c:v>544358.27870826214</c:v>
                </c:pt>
                <c:pt idx="3765">
                  <c:v>544425.51968552626</c:v>
                </c:pt>
                <c:pt idx="3766">
                  <c:v>544492.75792191597</c:v>
                </c:pt>
                <c:pt idx="3767">
                  <c:v>544559.99341754278</c:v>
                </c:pt>
                <c:pt idx="3768">
                  <c:v>544627.22617251833</c:v>
                </c:pt>
                <c:pt idx="3769">
                  <c:v>544694.45618695451</c:v>
                </c:pt>
                <c:pt idx="3770">
                  <c:v>544761.68346096296</c:v>
                </c:pt>
                <c:pt idx="3771">
                  <c:v>544828.90799465519</c:v>
                </c:pt>
                <c:pt idx="3772">
                  <c:v>544896.12978814321</c:v>
                </c:pt>
                <c:pt idx="3773">
                  <c:v>544963.34884153865</c:v>
                </c:pt>
                <c:pt idx="3774">
                  <c:v>545030.56515495304</c:v>
                </c:pt>
                <c:pt idx="3775">
                  <c:v>545097.77872849826</c:v>
                </c:pt>
                <c:pt idx="3776">
                  <c:v>545164.98956228583</c:v>
                </c:pt>
                <c:pt idx="3777">
                  <c:v>545232.19765642751</c:v>
                </c:pt>
                <c:pt idx="3778">
                  <c:v>545299.40301103506</c:v>
                </c:pt>
                <c:pt idx="3779">
                  <c:v>545366.60562622</c:v>
                </c:pt>
                <c:pt idx="3780">
                  <c:v>545433.80550209398</c:v>
                </c:pt>
                <c:pt idx="3781">
                  <c:v>545501.00263876875</c:v>
                </c:pt>
                <c:pt idx="3782">
                  <c:v>545568.19703635597</c:v>
                </c:pt>
                <c:pt idx="3783">
                  <c:v>545635.38869496714</c:v>
                </c:pt>
                <c:pt idx="3784">
                  <c:v>545702.57761471404</c:v>
                </c:pt>
                <c:pt idx="3785">
                  <c:v>545769.76379570854</c:v>
                </c:pt>
                <c:pt idx="3786">
                  <c:v>545836.94723806181</c:v>
                </c:pt>
                <c:pt idx="3787">
                  <c:v>545904.12794188585</c:v>
                </c:pt>
                <c:pt idx="3788">
                  <c:v>545971.30590729218</c:v>
                </c:pt>
                <c:pt idx="3789">
                  <c:v>546038.4811343922</c:v>
                </c:pt>
                <c:pt idx="3790">
                  <c:v>546105.65362329781</c:v>
                </c:pt>
                <c:pt idx="3791">
                  <c:v>546172.82337412063</c:v>
                </c:pt>
                <c:pt idx="3792">
                  <c:v>546239.99038697209</c:v>
                </c:pt>
                <c:pt idx="3793">
                  <c:v>546307.15466196381</c:v>
                </c:pt>
                <c:pt idx="3794">
                  <c:v>546374.31619920756</c:v>
                </c:pt>
                <c:pt idx="3795">
                  <c:v>546441.47499881487</c:v>
                </c:pt>
                <c:pt idx="3796">
                  <c:v>546508.63106089726</c:v>
                </c:pt>
                <c:pt idx="3797">
                  <c:v>546575.78438556625</c:v>
                </c:pt>
                <c:pt idx="3798">
                  <c:v>546642.93497293361</c:v>
                </c:pt>
                <c:pt idx="3799">
                  <c:v>546710.08282311074</c:v>
                </c:pt>
                <c:pt idx="3800">
                  <c:v>546777.22793620953</c:v>
                </c:pt>
                <c:pt idx="3801">
                  <c:v>546844.37031234114</c:v>
                </c:pt>
                <c:pt idx="3802">
                  <c:v>546911.50995161734</c:v>
                </c:pt>
                <c:pt idx="3803">
                  <c:v>546978.64685414976</c:v>
                </c:pt>
                <c:pt idx="3804">
                  <c:v>547045.78102004982</c:v>
                </c:pt>
                <c:pt idx="3805">
                  <c:v>547112.91244942904</c:v>
                </c:pt>
                <c:pt idx="3806">
                  <c:v>547180.04114239919</c:v>
                </c:pt>
                <c:pt idx="3807">
                  <c:v>547247.16709907155</c:v>
                </c:pt>
                <c:pt idx="3808">
                  <c:v>547314.29031955777</c:v>
                </c:pt>
                <c:pt idx="3809">
                  <c:v>547381.41080396937</c:v>
                </c:pt>
                <c:pt idx="3810">
                  <c:v>547448.52855241799</c:v>
                </c:pt>
                <c:pt idx="3811">
                  <c:v>547515.64356501494</c:v>
                </c:pt>
                <c:pt idx="3812">
                  <c:v>547582.75584187196</c:v>
                </c:pt>
                <c:pt idx="3813">
                  <c:v>547649.86538310046</c:v>
                </c:pt>
                <c:pt idx="3814">
                  <c:v>547716.97218881175</c:v>
                </c:pt>
                <c:pt idx="3815">
                  <c:v>547784.07625911769</c:v>
                </c:pt>
                <c:pt idx="3816">
                  <c:v>547851.17759412958</c:v>
                </c:pt>
                <c:pt idx="3817">
                  <c:v>547918.27619395882</c:v>
                </c:pt>
                <c:pt idx="3818">
                  <c:v>547985.37205871718</c:v>
                </c:pt>
                <c:pt idx="3819">
                  <c:v>548052.46518851607</c:v>
                </c:pt>
                <c:pt idx="3820">
                  <c:v>548119.55558346678</c:v>
                </c:pt>
                <c:pt idx="3821">
                  <c:v>548186.64324368094</c:v>
                </c:pt>
                <c:pt idx="3822">
                  <c:v>548253.72816927009</c:v>
                </c:pt>
                <c:pt idx="3823">
                  <c:v>548320.81036034552</c:v>
                </c:pt>
                <c:pt idx="3824">
                  <c:v>548387.88981701876</c:v>
                </c:pt>
                <c:pt idx="3825">
                  <c:v>548454.96653940144</c:v>
                </c:pt>
                <c:pt idx="3826">
                  <c:v>548522.04052760464</c:v>
                </c:pt>
                <c:pt idx="3827">
                  <c:v>548589.11178174021</c:v>
                </c:pt>
                <c:pt idx="3828">
                  <c:v>548656.18030191935</c:v>
                </c:pt>
                <c:pt idx="3829">
                  <c:v>548723.24608825357</c:v>
                </c:pt>
                <c:pt idx="3830">
                  <c:v>548790.3091408544</c:v>
                </c:pt>
                <c:pt idx="3831">
                  <c:v>548857.36945983313</c:v>
                </c:pt>
                <c:pt idx="3832">
                  <c:v>548924.42704530118</c:v>
                </c:pt>
                <c:pt idx="3833">
                  <c:v>548991.48189737007</c:v>
                </c:pt>
                <c:pt idx="3834">
                  <c:v>549058.53401615121</c:v>
                </c:pt>
                <c:pt idx="3835">
                  <c:v>549125.5834017559</c:v>
                </c:pt>
                <c:pt idx="3836">
                  <c:v>549192.63005429576</c:v>
                </c:pt>
                <c:pt idx="3837">
                  <c:v>549259.67397388199</c:v>
                </c:pt>
                <c:pt idx="3838">
                  <c:v>549326.71516062599</c:v>
                </c:pt>
                <c:pt idx="3839">
                  <c:v>549393.7536146394</c:v>
                </c:pt>
                <c:pt idx="3840">
                  <c:v>549460.7893360334</c:v>
                </c:pt>
                <c:pt idx="3841">
                  <c:v>549527.8223249194</c:v>
                </c:pt>
                <c:pt idx="3842">
                  <c:v>549594.85258140881</c:v>
                </c:pt>
                <c:pt idx="3843">
                  <c:v>549661.88010561303</c:v>
                </c:pt>
                <c:pt idx="3844">
                  <c:v>549728.90489764349</c:v>
                </c:pt>
                <c:pt idx="3845">
                  <c:v>549795.92695761134</c:v>
                </c:pt>
                <c:pt idx="3846">
                  <c:v>549862.94628562825</c:v>
                </c:pt>
                <c:pt idx="3847">
                  <c:v>549929.96288180526</c:v>
                </c:pt>
                <c:pt idx="3848">
                  <c:v>549996.9767462539</c:v>
                </c:pt>
                <c:pt idx="3849">
                  <c:v>550063.9878790857</c:v>
                </c:pt>
                <c:pt idx="3850">
                  <c:v>550130.99628041161</c:v>
                </c:pt>
                <c:pt idx="3851">
                  <c:v>550198.00195034314</c:v>
                </c:pt>
                <c:pt idx="3852">
                  <c:v>550265.00488899171</c:v>
                </c:pt>
                <c:pt idx="3853">
                  <c:v>550332.00509646861</c:v>
                </c:pt>
                <c:pt idx="3854">
                  <c:v>550399.00257288502</c:v>
                </c:pt>
                <c:pt idx="3855">
                  <c:v>550465.99731835257</c:v>
                </c:pt>
                <c:pt idx="3856">
                  <c:v>550532.98933298234</c:v>
                </c:pt>
                <c:pt idx="3857">
                  <c:v>550599.97861688561</c:v>
                </c:pt>
                <c:pt idx="3858">
                  <c:v>550666.96517017391</c:v>
                </c:pt>
                <c:pt idx="3859">
                  <c:v>550733.94899295841</c:v>
                </c:pt>
                <c:pt idx="3860">
                  <c:v>550800.93008535029</c:v>
                </c:pt>
                <c:pt idx="3861">
                  <c:v>550867.90844746109</c:v>
                </c:pt>
                <c:pt idx="3862">
                  <c:v>550934.88407940208</c:v>
                </c:pt>
                <c:pt idx="3863">
                  <c:v>551001.85698128433</c:v>
                </c:pt>
                <c:pt idx="3864">
                  <c:v>551068.82715321949</c:v>
                </c:pt>
                <c:pt idx="3865">
                  <c:v>551135.79459531838</c:v>
                </c:pt>
                <c:pt idx="3866">
                  <c:v>551202.75930769253</c:v>
                </c:pt>
                <c:pt idx="3867">
                  <c:v>551269.72129045322</c:v>
                </c:pt>
                <c:pt idx="3868">
                  <c:v>551336.68054371164</c:v>
                </c:pt>
                <c:pt idx="3869">
                  <c:v>551403.63706757897</c:v>
                </c:pt>
                <c:pt idx="3870">
                  <c:v>551470.59086216683</c:v>
                </c:pt>
                <c:pt idx="3871">
                  <c:v>551537.54192758596</c:v>
                </c:pt>
                <c:pt idx="3872">
                  <c:v>551604.49026394787</c:v>
                </c:pt>
                <c:pt idx="3873">
                  <c:v>551671.43587136397</c:v>
                </c:pt>
                <c:pt idx="3874">
                  <c:v>551738.37874994532</c:v>
                </c:pt>
                <c:pt idx="3875">
                  <c:v>551805.31889980298</c:v>
                </c:pt>
                <c:pt idx="3876">
                  <c:v>551872.25632104848</c:v>
                </c:pt>
                <c:pt idx="3877">
                  <c:v>551939.19101379288</c:v>
                </c:pt>
                <c:pt idx="3878">
                  <c:v>552006.12297814735</c:v>
                </c:pt>
                <c:pt idx="3879">
                  <c:v>552073.05221422331</c:v>
                </c:pt>
                <c:pt idx="3880">
                  <c:v>552139.97872213181</c:v>
                </c:pt>
                <c:pt idx="3881">
                  <c:v>552206.90250198403</c:v>
                </c:pt>
                <c:pt idx="3882">
                  <c:v>552273.82355389127</c:v>
                </c:pt>
                <c:pt idx="3883">
                  <c:v>552340.74187796481</c:v>
                </c:pt>
                <c:pt idx="3884">
                  <c:v>552407.65747431561</c:v>
                </c:pt>
                <c:pt idx="3885">
                  <c:v>552474.57034305506</c:v>
                </c:pt>
                <c:pt idx="3886">
                  <c:v>552541.48048429424</c:v>
                </c:pt>
                <c:pt idx="3887">
                  <c:v>552608.3878981442</c:v>
                </c:pt>
                <c:pt idx="3888">
                  <c:v>552675.29258471623</c:v>
                </c:pt>
                <c:pt idx="3889">
                  <c:v>552742.19454412174</c:v>
                </c:pt>
                <c:pt idx="3890">
                  <c:v>552809.09377647145</c:v>
                </c:pt>
                <c:pt idx="3891">
                  <c:v>552875.99028187688</c:v>
                </c:pt>
                <c:pt idx="3892">
                  <c:v>552942.88406044908</c:v>
                </c:pt>
                <c:pt idx="3893">
                  <c:v>553009.77511229902</c:v>
                </c:pt>
                <c:pt idx="3894">
                  <c:v>553076.66343753808</c:v>
                </c:pt>
                <c:pt idx="3895">
                  <c:v>553143.54903627746</c:v>
                </c:pt>
                <c:pt idx="3896">
                  <c:v>553210.43190862797</c:v>
                </c:pt>
                <c:pt idx="3897">
                  <c:v>553277.31205470103</c:v>
                </c:pt>
                <c:pt idx="3898">
                  <c:v>553344.1894746077</c:v>
                </c:pt>
                <c:pt idx="3899">
                  <c:v>553411.06416845892</c:v>
                </c:pt>
                <c:pt idx="3900">
                  <c:v>553477.9361363661</c:v>
                </c:pt>
                <c:pt idx="3901">
                  <c:v>553544.80537844019</c:v>
                </c:pt>
                <c:pt idx="3902">
                  <c:v>553611.67189479235</c:v>
                </c:pt>
                <c:pt idx="3903">
                  <c:v>553678.53568553354</c:v>
                </c:pt>
                <c:pt idx="3904">
                  <c:v>553745.39675077528</c:v>
                </c:pt>
                <c:pt idx="3905">
                  <c:v>553812.25509062817</c:v>
                </c:pt>
                <c:pt idx="3906">
                  <c:v>553879.11070520349</c:v>
                </c:pt>
                <c:pt idx="3907">
                  <c:v>553945.96359461243</c:v>
                </c:pt>
                <c:pt idx="3908">
                  <c:v>554012.81375896605</c:v>
                </c:pt>
                <c:pt idx="3909">
                  <c:v>554079.66119837516</c:v>
                </c:pt>
                <c:pt idx="3910">
                  <c:v>554146.50591295131</c:v>
                </c:pt>
                <c:pt idx="3911">
                  <c:v>554213.34790280508</c:v>
                </c:pt>
                <c:pt idx="3912">
                  <c:v>554280.18716804776</c:v>
                </c:pt>
                <c:pt idx="3913">
                  <c:v>554347.02370879054</c:v>
                </c:pt>
                <c:pt idx="3914">
                  <c:v>554413.85752514435</c:v>
                </c:pt>
                <c:pt idx="3915">
                  <c:v>554480.68861722015</c:v>
                </c:pt>
                <c:pt idx="3916">
                  <c:v>554547.5169851291</c:v>
                </c:pt>
                <c:pt idx="3917">
                  <c:v>554614.34262898227</c:v>
                </c:pt>
                <c:pt idx="3918">
                  <c:v>554681.16554889048</c:v>
                </c:pt>
                <c:pt idx="3919">
                  <c:v>554747.98574496503</c:v>
                </c:pt>
                <c:pt idx="3920">
                  <c:v>554814.80321731686</c:v>
                </c:pt>
                <c:pt idx="3921">
                  <c:v>554881.61796605692</c:v>
                </c:pt>
                <c:pt idx="3922">
                  <c:v>554948.42999129638</c:v>
                </c:pt>
                <c:pt idx="3923">
                  <c:v>555015.23929314606</c:v>
                </c:pt>
                <c:pt idx="3924">
                  <c:v>555082.04587171704</c:v>
                </c:pt>
                <c:pt idx="3925">
                  <c:v>555148.84972712048</c:v>
                </c:pt>
                <c:pt idx="3926">
                  <c:v>555215.65085946722</c:v>
                </c:pt>
                <c:pt idx="3927">
                  <c:v>555282.44926886819</c:v>
                </c:pt>
                <c:pt idx="3928">
                  <c:v>555349.24495543446</c:v>
                </c:pt>
                <c:pt idx="3929">
                  <c:v>555416.03791927733</c:v>
                </c:pt>
                <c:pt idx="3930">
                  <c:v>555482.82816050726</c:v>
                </c:pt>
                <c:pt idx="3931">
                  <c:v>555549.61567923555</c:v>
                </c:pt>
                <c:pt idx="3932">
                  <c:v>555616.40047557314</c:v>
                </c:pt>
                <c:pt idx="3933">
                  <c:v>555683.18254963087</c:v>
                </c:pt>
                <c:pt idx="3934">
                  <c:v>555749.96190151991</c:v>
                </c:pt>
                <c:pt idx="3935">
                  <c:v>555816.73853135109</c:v>
                </c:pt>
                <c:pt idx="3936">
                  <c:v>555883.51243923523</c:v>
                </c:pt>
                <c:pt idx="3937">
                  <c:v>555950.28362528351</c:v>
                </c:pt>
                <c:pt idx="3938">
                  <c:v>556017.05208960688</c:v>
                </c:pt>
                <c:pt idx="3939">
                  <c:v>556083.81783231604</c:v>
                </c:pt>
                <c:pt idx="3940">
                  <c:v>556150.58085352217</c:v>
                </c:pt>
                <c:pt idx="3941">
                  <c:v>556217.34115333611</c:v>
                </c:pt>
                <c:pt idx="3942">
                  <c:v>556284.09873186878</c:v>
                </c:pt>
                <c:pt idx="3943">
                  <c:v>556350.85358923115</c:v>
                </c:pt>
                <c:pt idx="3944">
                  <c:v>556417.60572553414</c:v>
                </c:pt>
                <c:pt idx="3945">
                  <c:v>556484.3551408886</c:v>
                </c:pt>
                <c:pt idx="3946">
                  <c:v>556551.10183540545</c:v>
                </c:pt>
                <c:pt idx="3947">
                  <c:v>556617.84580919577</c:v>
                </c:pt>
                <c:pt idx="3948">
                  <c:v>556684.58706237015</c:v>
                </c:pt>
                <c:pt idx="3949">
                  <c:v>556751.32559503976</c:v>
                </c:pt>
                <c:pt idx="3950">
                  <c:v>556818.06140731543</c:v>
                </c:pt>
                <c:pt idx="3951">
                  <c:v>556884.79449930787</c:v>
                </c:pt>
                <c:pt idx="3952">
                  <c:v>556951.52487112815</c:v>
                </c:pt>
                <c:pt idx="3953">
                  <c:v>557018.25252288731</c:v>
                </c:pt>
                <c:pt idx="3954">
                  <c:v>557084.97745469585</c:v>
                </c:pt>
                <c:pt idx="3955">
                  <c:v>557151.69966666482</c:v>
                </c:pt>
                <c:pt idx="3956">
                  <c:v>557218.41915890505</c:v>
                </c:pt>
                <c:pt idx="3957">
                  <c:v>557285.13593152747</c:v>
                </c:pt>
                <c:pt idx="3958">
                  <c:v>557351.84998464282</c:v>
                </c:pt>
                <c:pt idx="3959">
                  <c:v>557418.56131836213</c:v>
                </c:pt>
                <c:pt idx="3960">
                  <c:v>557485.26993279613</c:v>
                </c:pt>
                <c:pt idx="3961">
                  <c:v>557551.97582805564</c:v>
                </c:pt>
                <c:pt idx="3962">
                  <c:v>557618.67900425161</c:v>
                </c:pt>
                <c:pt idx="3963">
                  <c:v>557685.37946149486</c:v>
                </c:pt>
                <c:pt idx="3964">
                  <c:v>557752.07719989598</c:v>
                </c:pt>
                <c:pt idx="3965">
                  <c:v>557818.77221956616</c:v>
                </c:pt>
                <c:pt idx="3966">
                  <c:v>557885.46452061599</c:v>
                </c:pt>
                <c:pt idx="3967">
                  <c:v>557952.15410315618</c:v>
                </c:pt>
                <c:pt idx="3968">
                  <c:v>558018.8409672979</c:v>
                </c:pt>
                <c:pt idx="3969">
                  <c:v>558085.52511315164</c:v>
                </c:pt>
                <c:pt idx="3970">
                  <c:v>558152.20654082834</c:v>
                </c:pt>
                <c:pt idx="3971">
                  <c:v>558218.88525043882</c:v>
                </c:pt>
                <c:pt idx="3972">
                  <c:v>558285.5612420938</c:v>
                </c:pt>
                <c:pt idx="3973">
                  <c:v>558352.23451590398</c:v>
                </c:pt>
                <c:pt idx="3974">
                  <c:v>558418.90507198055</c:v>
                </c:pt>
                <c:pt idx="3975">
                  <c:v>558485.57291043375</c:v>
                </c:pt>
                <c:pt idx="3976">
                  <c:v>558552.23803137464</c:v>
                </c:pt>
                <c:pt idx="3977">
                  <c:v>558618.90043491405</c:v>
                </c:pt>
                <c:pt idx="3978">
                  <c:v>558685.56012116268</c:v>
                </c:pt>
                <c:pt idx="3979">
                  <c:v>558752.21709023113</c:v>
                </c:pt>
                <c:pt idx="3980">
                  <c:v>558818.87134223036</c:v>
                </c:pt>
                <c:pt idx="3981">
                  <c:v>558885.52287727105</c:v>
                </c:pt>
                <c:pt idx="3982">
                  <c:v>558952.17169546394</c:v>
                </c:pt>
                <c:pt idx="3983">
                  <c:v>559018.81779691984</c:v>
                </c:pt>
                <c:pt idx="3984">
                  <c:v>559085.46118174947</c:v>
                </c:pt>
                <c:pt idx="3985">
                  <c:v>559152.10185006342</c:v>
                </c:pt>
                <c:pt idx="3986">
                  <c:v>559218.73980197252</c:v>
                </c:pt>
                <c:pt idx="3987">
                  <c:v>559285.37503758771</c:v>
                </c:pt>
                <c:pt idx="3988">
                  <c:v>559352.00755701936</c:v>
                </c:pt>
                <c:pt idx="3989">
                  <c:v>559418.6373603784</c:v>
                </c:pt>
                <c:pt idx="3990">
                  <c:v>559485.26444777555</c:v>
                </c:pt>
                <c:pt idx="3991">
                  <c:v>559551.88881932129</c:v>
                </c:pt>
                <c:pt idx="3992">
                  <c:v>559618.51047512656</c:v>
                </c:pt>
                <c:pt idx="3993">
                  <c:v>559685.12941530219</c:v>
                </c:pt>
                <c:pt idx="3994">
                  <c:v>559751.74563995842</c:v>
                </c:pt>
                <c:pt idx="3995">
                  <c:v>559818.35914920631</c:v>
                </c:pt>
                <c:pt idx="3996">
                  <c:v>559884.96994315635</c:v>
                </c:pt>
                <c:pt idx="3997">
                  <c:v>559951.57802191935</c:v>
                </c:pt>
                <c:pt idx="3998">
                  <c:v>560018.18338560581</c:v>
                </c:pt>
                <c:pt idx="3999">
                  <c:v>560084.78603432677</c:v>
                </c:pt>
                <c:pt idx="4000">
                  <c:v>560151.38596819248</c:v>
                </c:pt>
                <c:pt idx="4001">
                  <c:v>560217.98318731377</c:v>
                </c:pt>
                <c:pt idx="4002">
                  <c:v>560284.57769180136</c:v>
                </c:pt>
                <c:pt idx="4003">
                  <c:v>560351.16948176571</c:v>
                </c:pt>
                <c:pt idx="4004">
                  <c:v>560417.75855731778</c:v>
                </c:pt>
                <c:pt idx="4005">
                  <c:v>560484.34491856804</c:v>
                </c:pt>
                <c:pt idx="4006">
                  <c:v>560550.92856562696</c:v>
                </c:pt>
                <c:pt idx="4007">
                  <c:v>560617.50949860539</c:v>
                </c:pt>
                <c:pt idx="4008">
                  <c:v>560684.08771761414</c:v>
                </c:pt>
                <c:pt idx="4009">
                  <c:v>560750.66322276334</c:v>
                </c:pt>
                <c:pt idx="4010">
                  <c:v>560817.23601416394</c:v>
                </c:pt>
                <c:pt idx="4011">
                  <c:v>560883.80609192664</c:v>
                </c:pt>
                <c:pt idx="4012">
                  <c:v>560950.37345616182</c:v>
                </c:pt>
                <c:pt idx="4013">
                  <c:v>561016.93810698017</c:v>
                </c:pt>
                <c:pt idx="4014">
                  <c:v>561083.50004449242</c:v>
                </c:pt>
                <c:pt idx="4015">
                  <c:v>561150.05926880892</c:v>
                </c:pt>
                <c:pt idx="4016">
                  <c:v>561216.61578004039</c:v>
                </c:pt>
                <c:pt idx="4017">
                  <c:v>561283.16957829753</c:v>
                </c:pt>
                <c:pt idx="4018">
                  <c:v>561349.72066369082</c:v>
                </c:pt>
                <c:pt idx="4019">
                  <c:v>561416.26903633075</c:v>
                </c:pt>
                <c:pt idx="4020">
                  <c:v>561482.81469632813</c:v>
                </c:pt>
                <c:pt idx="4021">
                  <c:v>561549.35764379345</c:v>
                </c:pt>
                <c:pt idx="4022">
                  <c:v>561615.89787883707</c:v>
                </c:pt>
                <c:pt idx="4023">
                  <c:v>561682.43540156982</c:v>
                </c:pt>
                <c:pt idx="4024">
                  <c:v>561748.97021210217</c:v>
                </c:pt>
                <c:pt idx="4025">
                  <c:v>561815.5023105446</c:v>
                </c:pt>
                <c:pt idx="4026">
                  <c:v>561882.03169700783</c:v>
                </c:pt>
                <c:pt idx="4027">
                  <c:v>561948.55837160221</c:v>
                </c:pt>
                <c:pt idx="4028">
                  <c:v>562015.08233443834</c:v>
                </c:pt>
                <c:pt idx="4029">
                  <c:v>562081.60358562681</c:v>
                </c:pt>
                <c:pt idx="4030">
                  <c:v>562148.12212527811</c:v>
                </c:pt>
                <c:pt idx="4031">
                  <c:v>562214.63795350271</c:v>
                </c:pt>
                <c:pt idx="4032">
                  <c:v>562281.1510704112</c:v>
                </c:pt>
                <c:pt idx="4033">
                  <c:v>562347.6614761143</c:v>
                </c:pt>
                <c:pt idx="4034">
                  <c:v>562414.16917072213</c:v>
                </c:pt>
                <c:pt idx="4035">
                  <c:v>562480.67415434553</c:v>
                </c:pt>
                <c:pt idx="4036">
                  <c:v>562547.17642709485</c:v>
                </c:pt>
                <c:pt idx="4037">
                  <c:v>562613.67598908057</c:v>
                </c:pt>
                <c:pt idx="4038">
                  <c:v>562680.17284041329</c:v>
                </c:pt>
                <c:pt idx="4039">
                  <c:v>562746.66698120348</c:v>
                </c:pt>
                <c:pt idx="4040">
                  <c:v>562813.15841156151</c:v>
                </c:pt>
                <c:pt idx="4041">
                  <c:v>562879.64713159797</c:v>
                </c:pt>
                <c:pt idx="4042">
                  <c:v>562946.13314142334</c:v>
                </c:pt>
                <c:pt idx="4043">
                  <c:v>563012.61644114798</c:v>
                </c:pt>
                <c:pt idx="4044">
                  <c:v>563079.09703088249</c:v>
                </c:pt>
                <c:pt idx="4045">
                  <c:v>563145.57491073734</c:v>
                </c:pt>
                <c:pt idx="4046">
                  <c:v>563212.05008082278</c:v>
                </c:pt>
                <c:pt idx="4047">
                  <c:v>563278.5225412494</c:v>
                </c:pt>
                <c:pt idx="4048">
                  <c:v>563344.99229212792</c:v>
                </c:pt>
                <c:pt idx="4049">
                  <c:v>563411.45933356835</c:v>
                </c:pt>
                <c:pt idx="4050">
                  <c:v>563477.92366568127</c:v>
                </c:pt>
                <c:pt idx="4051">
                  <c:v>563544.38528857741</c:v>
                </c:pt>
                <c:pt idx="4052">
                  <c:v>563610.84420236677</c:v>
                </c:pt>
                <c:pt idx="4053">
                  <c:v>563677.30040716007</c:v>
                </c:pt>
                <c:pt idx="4054">
                  <c:v>563743.75390306767</c:v>
                </c:pt>
                <c:pt idx="4055">
                  <c:v>563810.20469019981</c:v>
                </c:pt>
                <c:pt idx="4056">
                  <c:v>563876.65276866709</c:v>
                </c:pt>
                <c:pt idx="4057">
                  <c:v>563943.09813857998</c:v>
                </c:pt>
                <c:pt idx="4058">
                  <c:v>564009.54080004862</c:v>
                </c:pt>
                <c:pt idx="4059">
                  <c:v>564075.98075318371</c:v>
                </c:pt>
                <c:pt idx="4060">
                  <c:v>564142.41799809539</c:v>
                </c:pt>
                <c:pt idx="4061">
                  <c:v>564208.85253489425</c:v>
                </c:pt>
                <c:pt idx="4062">
                  <c:v>564275.28436369053</c:v>
                </c:pt>
                <c:pt idx="4063">
                  <c:v>564341.71348459495</c:v>
                </c:pt>
                <c:pt idx="4064">
                  <c:v>564408.1398977174</c:v>
                </c:pt>
                <c:pt idx="4065">
                  <c:v>564474.56360316847</c:v>
                </c:pt>
                <c:pt idx="4066">
                  <c:v>564540.98460105865</c:v>
                </c:pt>
                <c:pt idx="4067">
                  <c:v>564607.40289149818</c:v>
                </c:pt>
                <c:pt idx="4068">
                  <c:v>564673.8184745973</c:v>
                </c:pt>
                <c:pt idx="4069">
                  <c:v>564740.23135046661</c:v>
                </c:pt>
                <c:pt idx="4070">
                  <c:v>564806.64151921635</c:v>
                </c:pt>
                <c:pt idx="4071">
                  <c:v>564873.04898095678</c:v>
                </c:pt>
                <c:pt idx="4072">
                  <c:v>564939.4537357986</c:v>
                </c:pt>
                <c:pt idx="4073">
                  <c:v>565005.85578385158</c:v>
                </c:pt>
                <c:pt idx="4074">
                  <c:v>565072.25512522645</c:v>
                </c:pt>
                <c:pt idx="4075">
                  <c:v>565138.65176003356</c:v>
                </c:pt>
                <c:pt idx="4076">
                  <c:v>565205.04568838305</c:v>
                </c:pt>
                <c:pt idx="4077">
                  <c:v>565271.43691038527</c:v>
                </c:pt>
                <c:pt idx="4078">
                  <c:v>565337.8254261507</c:v>
                </c:pt>
                <c:pt idx="4079">
                  <c:v>565404.21123578947</c:v>
                </c:pt>
                <c:pt idx="4080">
                  <c:v>565470.59433941182</c:v>
                </c:pt>
                <c:pt idx="4081">
                  <c:v>565536.97473712836</c:v>
                </c:pt>
                <c:pt idx="4082">
                  <c:v>565603.35242904921</c:v>
                </c:pt>
                <c:pt idx="4083">
                  <c:v>565669.72741528449</c:v>
                </c:pt>
                <c:pt idx="4084">
                  <c:v>565736.09969594481</c:v>
                </c:pt>
                <c:pt idx="4085">
                  <c:v>565802.46927114029</c:v>
                </c:pt>
                <c:pt idx="4086">
                  <c:v>565868.83614098118</c:v>
                </c:pt>
                <c:pt idx="4087">
                  <c:v>565935.20030557783</c:v>
                </c:pt>
                <c:pt idx="4088">
                  <c:v>566001.5617650405</c:v>
                </c:pt>
                <c:pt idx="4089">
                  <c:v>566067.92051947932</c:v>
                </c:pt>
                <c:pt idx="4090">
                  <c:v>566134.27656900475</c:v>
                </c:pt>
                <c:pt idx="4091">
                  <c:v>566200.62991372717</c:v>
                </c:pt>
                <c:pt idx="4092">
                  <c:v>566266.98055375635</c:v>
                </c:pt>
                <c:pt idx="4093">
                  <c:v>566333.32848920301</c:v>
                </c:pt>
                <c:pt idx="4094">
                  <c:v>566399.67372017715</c:v>
                </c:pt>
                <c:pt idx="4095">
                  <c:v>566466.01624678902</c:v>
                </c:pt>
                <c:pt idx="4096">
                  <c:v>566532.35606914887</c:v>
                </c:pt>
                <c:pt idx="4097">
                  <c:v>566598.69318736717</c:v>
                </c:pt>
                <c:pt idx="4098">
                  <c:v>566665.02760155371</c:v>
                </c:pt>
                <c:pt idx="4099">
                  <c:v>566731.35931181908</c:v>
                </c:pt>
                <c:pt idx="4100">
                  <c:v>566797.68831827317</c:v>
                </c:pt>
                <c:pt idx="4101">
                  <c:v>566864.01462102658</c:v>
                </c:pt>
                <c:pt idx="4102">
                  <c:v>566930.33822018921</c:v>
                </c:pt>
                <c:pt idx="4103">
                  <c:v>566996.65911587141</c:v>
                </c:pt>
                <c:pt idx="4104">
                  <c:v>567062.97730818321</c:v>
                </c:pt>
                <c:pt idx="4105">
                  <c:v>567129.29279723507</c:v>
                </c:pt>
                <c:pt idx="4106">
                  <c:v>567195.60558313702</c:v>
                </c:pt>
                <c:pt idx="4107">
                  <c:v>567261.91566599917</c:v>
                </c:pt>
                <c:pt idx="4108">
                  <c:v>567328.2230459319</c:v>
                </c:pt>
                <c:pt idx="4109">
                  <c:v>567394.52772304532</c:v>
                </c:pt>
                <c:pt idx="4110">
                  <c:v>567460.82969744946</c:v>
                </c:pt>
                <c:pt idx="4111">
                  <c:v>567527.12896925467</c:v>
                </c:pt>
                <c:pt idx="4112">
                  <c:v>567593.4255385712</c:v>
                </c:pt>
                <c:pt idx="4113">
                  <c:v>567659.71940550883</c:v>
                </c:pt>
                <c:pt idx="4114">
                  <c:v>567726.01057017792</c:v>
                </c:pt>
                <c:pt idx="4115">
                  <c:v>567792.29903268872</c:v>
                </c:pt>
                <c:pt idx="4116">
                  <c:v>567858.58479315136</c:v>
                </c:pt>
                <c:pt idx="4117">
                  <c:v>567924.86785167572</c:v>
                </c:pt>
                <c:pt idx="4118">
                  <c:v>567991.14820837241</c:v>
                </c:pt>
                <c:pt idx="4119">
                  <c:v>568057.42586335109</c:v>
                </c:pt>
                <c:pt idx="4120">
                  <c:v>568123.700816722</c:v>
                </c:pt>
                <c:pt idx="4121">
                  <c:v>568189.97306859563</c:v>
                </c:pt>
                <c:pt idx="4122">
                  <c:v>568256.24261908152</c:v>
                </c:pt>
                <c:pt idx="4123">
                  <c:v>568322.50946829014</c:v>
                </c:pt>
                <c:pt idx="4124">
                  <c:v>568388.77361633163</c:v>
                </c:pt>
                <c:pt idx="4125">
                  <c:v>568455.035063316</c:v>
                </c:pt>
                <c:pt idx="4126">
                  <c:v>568521.29380935326</c:v>
                </c:pt>
                <c:pt idx="4127">
                  <c:v>568587.54985455365</c:v>
                </c:pt>
                <c:pt idx="4128">
                  <c:v>568653.8031990272</c:v>
                </c:pt>
                <c:pt idx="4129">
                  <c:v>568720.05384288391</c:v>
                </c:pt>
                <c:pt idx="4130">
                  <c:v>568786.30178623402</c:v>
                </c:pt>
                <c:pt idx="4131">
                  <c:v>568852.54702918755</c:v>
                </c:pt>
                <c:pt idx="4132">
                  <c:v>568918.78957185452</c:v>
                </c:pt>
                <c:pt idx="4133">
                  <c:v>568985.02941434504</c:v>
                </c:pt>
                <c:pt idx="4134">
                  <c:v>569051.26655676926</c:v>
                </c:pt>
                <c:pt idx="4135">
                  <c:v>569117.50099923706</c:v>
                </c:pt>
                <c:pt idx="4136">
                  <c:v>569183.73274185881</c:v>
                </c:pt>
                <c:pt idx="4137">
                  <c:v>569249.96178474405</c:v>
                </c:pt>
                <c:pt idx="4138">
                  <c:v>569316.18812800315</c:v>
                </c:pt>
                <c:pt idx="4139">
                  <c:v>569382.41177174624</c:v>
                </c:pt>
                <c:pt idx="4140">
                  <c:v>569448.6327160832</c:v>
                </c:pt>
                <c:pt idx="4141">
                  <c:v>569514.85096112406</c:v>
                </c:pt>
                <c:pt idx="4142">
                  <c:v>569581.06650697894</c:v>
                </c:pt>
                <c:pt idx="4143">
                  <c:v>569647.27935375785</c:v>
                </c:pt>
                <c:pt idx="4144">
                  <c:v>569713.4895015707</c:v>
                </c:pt>
                <c:pt idx="4145">
                  <c:v>569779.69695052761</c:v>
                </c:pt>
                <c:pt idx="4146">
                  <c:v>569845.90170073858</c:v>
                </c:pt>
                <c:pt idx="4147">
                  <c:v>569912.10375231353</c:v>
                </c:pt>
                <c:pt idx="4148">
                  <c:v>569978.30310536257</c:v>
                </c:pt>
                <c:pt idx="4149">
                  <c:v>570044.49975999573</c:v>
                </c:pt>
                <c:pt idx="4150">
                  <c:v>570110.69371632277</c:v>
                </c:pt>
                <c:pt idx="4151">
                  <c:v>570176.88497445383</c:v>
                </c:pt>
                <c:pt idx="4152">
                  <c:v>570243.07353449916</c:v>
                </c:pt>
                <c:pt idx="4153">
                  <c:v>570309.25939656829</c:v>
                </c:pt>
                <c:pt idx="4154">
                  <c:v>570375.44256077136</c:v>
                </c:pt>
                <c:pt idx="4155">
                  <c:v>570441.62302721862</c:v>
                </c:pt>
                <c:pt idx="4156">
                  <c:v>570507.8007960195</c:v>
                </c:pt>
                <c:pt idx="4157">
                  <c:v>570573.97586728435</c:v>
                </c:pt>
                <c:pt idx="4158">
                  <c:v>570640.14824112307</c:v>
                </c:pt>
                <c:pt idx="4159">
                  <c:v>570706.31791764544</c:v>
                </c:pt>
                <c:pt idx="4160">
                  <c:v>570772.48489696148</c:v>
                </c:pt>
                <c:pt idx="4161">
                  <c:v>570838.64917918143</c:v>
                </c:pt>
                <c:pt idx="4162">
                  <c:v>570904.81076441484</c:v>
                </c:pt>
                <c:pt idx="4163">
                  <c:v>570970.96965277183</c:v>
                </c:pt>
                <c:pt idx="4164">
                  <c:v>571037.12584436219</c:v>
                </c:pt>
                <c:pt idx="4165">
                  <c:v>571103.27933929604</c:v>
                </c:pt>
                <c:pt idx="4166">
                  <c:v>571169.43013768306</c:v>
                </c:pt>
                <c:pt idx="4167">
                  <c:v>571235.57823963359</c:v>
                </c:pt>
                <c:pt idx="4168">
                  <c:v>571301.72364525707</c:v>
                </c:pt>
                <c:pt idx="4169">
                  <c:v>571367.86635466362</c:v>
                </c:pt>
                <c:pt idx="4170">
                  <c:v>571434.00636796316</c:v>
                </c:pt>
                <c:pt idx="4171">
                  <c:v>571500.14368526544</c:v>
                </c:pt>
                <c:pt idx="4172">
                  <c:v>571566.2783066805</c:v>
                </c:pt>
                <c:pt idx="4173">
                  <c:v>571632.41023231822</c:v>
                </c:pt>
                <c:pt idx="4174">
                  <c:v>571698.53946228849</c:v>
                </c:pt>
                <c:pt idx="4175">
                  <c:v>571764.66599670111</c:v>
                </c:pt>
                <c:pt idx="4176">
                  <c:v>571830.78983566619</c:v>
                </c:pt>
                <c:pt idx="4177">
                  <c:v>571896.91097929317</c:v>
                </c:pt>
                <c:pt idx="4178">
                  <c:v>571963.02942769218</c:v>
                </c:pt>
                <c:pt idx="4179">
                  <c:v>572029.14518097322</c:v>
                </c:pt>
                <c:pt idx="4180">
                  <c:v>572095.25823924597</c:v>
                </c:pt>
                <c:pt idx="4181">
                  <c:v>572161.3686026202</c:v>
                </c:pt>
                <c:pt idx="4182">
                  <c:v>572227.47627120605</c:v>
                </c:pt>
                <c:pt idx="4183">
                  <c:v>572293.58124511316</c:v>
                </c:pt>
                <c:pt idx="4184">
                  <c:v>572359.68352445122</c:v>
                </c:pt>
                <c:pt idx="4185">
                  <c:v>572425.78310933034</c:v>
                </c:pt>
                <c:pt idx="4186">
                  <c:v>572491.87999986031</c:v>
                </c:pt>
                <c:pt idx="4187">
                  <c:v>572557.97419615078</c:v>
                </c:pt>
                <c:pt idx="4188">
                  <c:v>572624.06569831178</c:v>
                </c:pt>
                <c:pt idx="4189">
                  <c:v>572690.15450645308</c:v>
                </c:pt>
                <c:pt idx="4190">
                  <c:v>572756.24062068434</c:v>
                </c:pt>
                <c:pt idx="4191">
                  <c:v>572822.32404111559</c:v>
                </c:pt>
                <c:pt idx="4192">
                  <c:v>572888.40476785647</c:v>
                </c:pt>
                <c:pt idx="4193">
                  <c:v>572954.48280101677</c:v>
                </c:pt>
                <c:pt idx="4194">
                  <c:v>573020.5581407065</c:v>
                </c:pt>
                <c:pt idx="4195">
                  <c:v>573086.63078703533</c:v>
                </c:pt>
                <c:pt idx="4196">
                  <c:v>573152.70074011292</c:v>
                </c:pt>
                <c:pt idx="4197">
                  <c:v>573218.76800004917</c:v>
                </c:pt>
                <c:pt idx="4198">
                  <c:v>573284.83256695385</c:v>
                </c:pt>
                <c:pt idx="4199">
                  <c:v>573350.89444093662</c:v>
                </c:pt>
                <c:pt idx="4200">
                  <c:v>573416.95362210739</c:v>
                </c:pt>
                <c:pt idx="4201">
                  <c:v>573483.01011057606</c:v>
                </c:pt>
                <c:pt idx="4202">
                  <c:v>573549.06390645204</c:v>
                </c:pt>
                <c:pt idx="4203">
                  <c:v>573615.11500984535</c:v>
                </c:pt>
                <c:pt idx="4204">
                  <c:v>573681.16342086566</c:v>
                </c:pt>
                <c:pt idx="4205">
                  <c:v>573747.20913962263</c:v>
                </c:pt>
                <c:pt idx="4206">
                  <c:v>573813.25216622616</c:v>
                </c:pt>
                <c:pt idx="4207">
                  <c:v>573879.2925007859</c:v>
                </c:pt>
                <c:pt idx="4208">
                  <c:v>573945.33014341153</c:v>
                </c:pt>
                <c:pt idx="4209">
                  <c:v>574011.36509421293</c:v>
                </c:pt>
                <c:pt idx="4210">
                  <c:v>574077.39735329978</c:v>
                </c:pt>
                <c:pt idx="4211">
                  <c:v>574143.42692078161</c:v>
                </c:pt>
                <c:pt idx="4212">
                  <c:v>574209.45379676833</c:v>
                </c:pt>
                <c:pt idx="4213">
                  <c:v>574275.47798136971</c:v>
                </c:pt>
                <c:pt idx="4214">
                  <c:v>574341.49947469519</c:v>
                </c:pt>
                <c:pt idx="4215">
                  <c:v>574407.51827685465</c:v>
                </c:pt>
                <c:pt idx="4216">
                  <c:v>574473.534387958</c:v>
                </c:pt>
                <c:pt idx="4217">
                  <c:v>574539.54780811444</c:v>
                </c:pt>
                <c:pt idx="4218">
                  <c:v>574605.55853743397</c:v>
                </c:pt>
                <c:pt idx="4219">
                  <c:v>574671.56657602638</c:v>
                </c:pt>
                <c:pt idx="4220">
                  <c:v>574737.57192400098</c:v>
                </c:pt>
                <c:pt idx="4221">
                  <c:v>574803.57458146778</c:v>
                </c:pt>
                <c:pt idx="4222">
                  <c:v>574869.57454853621</c:v>
                </c:pt>
                <c:pt idx="4223">
                  <c:v>574935.57182531618</c:v>
                </c:pt>
                <c:pt idx="4224">
                  <c:v>575001.5664119171</c:v>
                </c:pt>
                <c:pt idx="4225">
                  <c:v>575067.55830844899</c:v>
                </c:pt>
                <c:pt idx="4226">
                  <c:v>575133.54751502106</c:v>
                </c:pt>
                <c:pt idx="4227">
                  <c:v>575199.53403174318</c:v>
                </c:pt>
                <c:pt idx="4228">
                  <c:v>575265.51785872492</c:v>
                </c:pt>
                <c:pt idx="4229">
                  <c:v>575331.49899607606</c:v>
                </c:pt>
                <c:pt idx="4230">
                  <c:v>575397.47744390601</c:v>
                </c:pt>
                <c:pt idx="4231">
                  <c:v>575463.45320232469</c:v>
                </c:pt>
                <c:pt idx="4232">
                  <c:v>575529.42627144151</c:v>
                </c:pt>
                <c:pt idx="4233">
                  <c:v>575595.39665136614</c:v>
                </c:pt>
                <c:pt idx="4234">
                  <c:v>575661.36434220825</c:v>
                </c:pt>
                <c:pt idx="4235">
                  <c:v>575727.3293440775</c:v>
                </c:pt>
                <c:pt idx="4236">
                  <c:v>575793.29165708332</c:v>
                </c:pt>
                <c:pt idx="4237">
                  <c:v>575859.25128133548</c:v>
                </c:pt>
                <c:pt idx="4238">
                  <c:v>575925.20821694343</c:v>
                </c:pt>
                <c:pt idx="4239">
                  <c:v>575991.16246401682</c:v>
                </c:pt>
                <c:pt idx="4240">
                  <c:v>576057.11402266542</c:v>
                </c:pt>
                <c:pt idx="4241">
                  <c:v>576123.06289299845</c:v>
                </c:pt>
                <c:pt idx="4242">
                  <c:v>576189.00907512568</c:v>
                </c:pt>
                <c:pt idx="4243">
                  <c:v>576254.95256915677</c:v>
                </c:pt>
                <c:pt idx="4244">
                  <c:v>576320.89337520127</c:v>
                </c:pt>
                <c:pt idx="4245">
                  <c:v>576386.83149336861</c:v>
                </c:pt>
                <c:pt idx="4246">
                  <c:v>576452.76692376856</c:v>
                </c:pt>
                <c:pt idx="4247">
                  <c:v>576518.69966651057</c:v>
                </c:pt>
                <c:pt idx="4248">
                  <c:v>576584.62972170406</c:v>
                </c:pt>
                <c:pt idx="4249">
                  <c:v>576650.5570894588</c:v>
                </c:pt>
                <c:pt idx="4250">
                  <c:v>576716.48176988424</c:v>
                </c:pt>
                <c:pt idx="4251">
                  <c:v>576782.40376308979</c:v>
                </c:pt>
                <c:pt idx="4252">
                  <c:v>576848.32306918525</c:v>
                </c:pt>
                <c:pt idx="4253">
                  <c:v>576914.23968828004</c:v>
                </c:pt>
                <c:pt idx="4254">
                  <c:v>576980.15362048359</c:v>
                </c:pt>
                <c:pt idx="4255">
                  <c:v>577046.06486590556</c:v>
                </c:pt>
                <c:pt idx="4256">
                  <c:v>577111.97342465539</c:v>
                </c:pt>
                <c:pt idx="4257">
                  <c:v>577177.87929684261</c:v>
                </c:pt>
                <c:pt idx="4258">
                  <c:v>577243.78248257667</c:v>
                </c:pt>
                <c:pt idx="4259">
                  <c:v>577309.68298196734</c:v>
                </c:pt>
                <c:pt idx="4260">
                  <c:v>577375.58079512371</c:v>
                </c:pt>
                <c:pt idx="4261">
                  <c:v>577441.47592215566</c:v>
                </c:pt>
                <c:pt idx="4262">
                  <c:v>577507.3683631724</c:v>
                </c:pt>
                <c:pt idx="4263">
                  <c:v>577573.25811828359</c:v>
                </c:pt>
                <c:pt idx="4264">
                  <c:v>577639.14518759854</c:v>
                </c:pt>
                <c:pt idx="4265">
                  <c:v>577705.02957122703</c:v>
                </c:pt>
                <c:pt idx="4266">
                  <c:v>577770.91126927815</c:v>
                </c:pt>
                <c:pt idx="4267">
                  <c:v>577836.79028186167</c:v>
                </c:pt>
                <c:pt idx="4268">
                  <c:v>577902.66660908679</c:v>
                </c:pt>
                <c:pt idx="4269">
                  <c:v>577968.5402510633</c:v>
                </c:pt>
                <c:pt idx="4270">
                  <c:v>578034.41120790038</c:v>
                </c:pt>
                <c:pt idx="4271">
                  <c:v>578100.27947970771</c:v>
                </c:pt>
                <c:pt idx="4272">
                  <c:v>578166.14506659447</c:v>
                </c:pt>
                <c:pt idx="4273">
                  <c:v>578232.00796867022</c:v>
                </c:pt>
                <c:pt idx="4274">
                  <c:v>578297.86818604462</c:v>
                </c:pt>
                <c:pt idx="4275">
                  <c:v>578363.72571882675</c:v>
                </c:pt>
                <c:pt idx="4276">
                  <c:v>578429.58056712616</c:v>
                </c:pt>
                <c:pt idx="4277">
                  <c:v>578495.43273105251</c:v>
                </c:pt>
                <c:pt idx="4278">
                  <c:v>578561.28221071477</c:v>
                </c:pt>
                <c:pt idx="4279">
                  <c:v>578627.12900622259</c:v>
                </c:pt>
                <c:pt idx="4280">
                  <c:v>578692.97311768564</c:v>
                </c:pt>
                <c:pt idx="4281">
                  <c:v>578758.8145452129</c:v>
                </c:pt>
                <c:pt idx="4282">
                  <c:v>578824.65328891389</c:v>
                </c:pt>
                <c:pt idx="4283">
                  <c:v>578890.48934889829</c:v>
                </c:pt>
                <c:pt idx="4284">
                  <c:v>578956.32272527518</c:v>
                </c:pt>
                <c:pt idx="4285">
                  <c:v>579022.15341815399</c:v>
                </c:pt>
                <c:pt idx="4286">
                  <c:v>579087.98142764426</c:v>
                </c:pt>
                <c:pt idx="4287">
                  <c:v>579153.80675385532</c:v>
                </c:pt>
                <c:pt idx="4288">
                  <c:v>579219.62939689634</c:v>
                </c:pt>
                <c:pt idx="4289">
                  <c:v>579285.44935687701</c:v>
                </c:pt>
                <c:pt idx="4290">
                  <c:v>579351.26663390652</c:v>
                </c:pt>
                <c:pt idx="4291">
                  <c:v>579417.08122809406</c:v>
                </c:pt>
                <c:pt idx="4292">
                  <c:v>579482.8931395493</c:v>
                </c:pt>
                <c:pt idx="4293">
                  <c:v>579548.70236838143</c:v>
                </c:pt>
                <c:pt idx="4294">
                  <c:v>579614.50891469978</c:v>
                </c:pt>
                <c:pt idx="4295">
                  <c:v>579680.31277861388</c:v>
                </c:pt>
                <c:pt idx="4296">
                  <c:v>579746.11396023293</c:v>
                </c:pt>
                <c:pt idx="4297">
                  <c:v>579811.91245966614</c:v>
                </c:pt>
                <c:pt idx="4298">
                  <c:v>579877.70827702316</c:v>
                </c:pt>
                <c:pt idx="4299">
                  <c:v>579943.50141241308</c:v>
                </c:pt>
                <c:pt idx="4300">
                  <c:v>580009.29186594521</c:v>
                </c:pt>
                <c:pt idx="4301">
                  <c:v>580075.07963772898</c:v>
                </c:pt>
                <c:pt idx="4302">
                  <c:v>580140.8647278737</c:v>
                </c:pt>
                <c:pt idx="4303">
                  <c:v>580206.64713648858</c:v>
                </c:pt>
                <c:pt idx="4304">
                  <c:v>580272.42686368304</c:v>
                </c:pt>
                <c:pt idx="4305">
                  <c:v>580338.20390956628</c:v>
                </c:pt>
                <c:pt idx="4306">
                  <c:v>580403.97827424761</c:v>
                </c:pt>
                <c:pt idx="4307">
                  <c:v>580469.74995783647</c:v>
                </c:pt>
                <c:pt idx="4308">
                  <c:v>580535.51896044193</c:v>
                </c:pt>
                <c:pt idx="4309">
                  <c:v>580601.28528217331</c:v>
                </c:pt>
                <c:pt idx="4310">
                  <c:v>580667.04892314004</c:v>
                </c:pt>
                <c:pt idx="4311">
                  <c:v>580732.80988345132</c:v>
                </c:pt>
                <c:pt idx="4312">
                  <c:v>580798.56816321635</c:v>
                </c:pt>
                <c:pt idx="4313">
                  <c:v>580864.32376254443</c:v>
                </c:pt>
                <c:pt idx="4314">
                  <c:v>580930.07668154489</c:v>
                </c:pt>
                <c:pt idx="4315">
                  <c:v>580995.8269203268</c:v>
                </c:pt>
                <c:pt idx="4316">
                  <c:v>581061.5744789996</c:v>
                </c:pt>
                <c:pt idx="4317">
                  <c:v>581127.31935767259</c:v>
                </c:pt>
                <c:pt idx="4318">
                  <c:v>581193.06155645475</c:v>
                </c:pt>
                <c:pt idx="4319">
                  <c:v>581258.8010754555</c:v>
                </c:pt>
                <c:pt idx="4320">
                  <c:v>581324.53791478416</c:v>
                </c:pt>
                <c:pt idx="4321">
                  <c:v>581390.27207454969</c:v>
                </c:pt>
                <c:pt idx="4322">
                  <c:v>581456.00355486141</c:v>
                </c:pt>
                <c:pt idx="4323">
                  <c:v>581521.73235582886</c:v>
                </c:pt>
                <c:pt idx="4324">
                  <c:v>581587.45847756078</c:v>
                </c:pt>
                <c:pt idx="4325">
                  <c:v>581653.18192016671</c:v>
                </c:pt>
                <c:pt idx="4326">
                  <c:v>581718.90268375562</c:v>
                </c:pt>
                <c:pt idx="4327">
                  <c:v>581784.62076843693</c:v>
                </c:pt>
                <c:pt idx="4328">
                  <c:v>581850.33617431961</c:v>
                </c:pt>
                <c:pt idx="4329">
                  <c:v>581916.0489015131</c:v>
                </c:pt>
                <c:pt idx="4330">
                  <c:v>581981.75895012636</c:v>
                </c:pt>
                <c:pt idx="4331">
                  <c:v>582047.46632026869</c:v>
                </c:pt>
                <c:pt idx="4332">
                  <c:v>582113.17101204919</c:v>
                </c:pt>
                <c:pt idx="4333">
                  <c:v>582178.87302557717</c:v>
                </c:pt>
                <c:pt idx="4334">
                  <c:v>582244.5723609617</c:v>
                </c:pt>
                <c:pt idx="4335">
                  <c:v>582310.26901831222</c:v>
                </c:pt>
                <c:pt idx="4336">
                  <c:v>582375.96299773746</c:v>
                </c:pt>
                <c:pt idx="4337">
                  <c:v>582441.65429934673</c:v>
                </c:pt>
                <c:pt idx="4338">
                  <c:v>582507.34292324935</c:v>
                </c:pt>
                <c:pt idx="4339">
                  <c:v>582573.02886955428</c:v>
                </c:pt>
                <c:pt idx="4340">
                  <c:v>582638.71213837061</c:v>
                </c:pt>
                <c:pt idx="4341">
                  <c:v>582704.39272980776</c:v>
                </c:pt>
                <c:pt idx="4342">
                  <c:v>582770.0706439747</c:v>
                </c:pt>
                <c:pt idx="4343">
                  <c:v>582835.74588098039</c:v>
                </c:pt>
                <c:pt idx="4344">
                  <c:v>582901.41844093439</c:v>
                </c:pt>
                <c:pt idx="4345">
                  <c:v>582967.0883239453</c:v>
                </c:pt>
                <c:pt idx="4346">
                  <c:v>583032.75553012255</c:v>
                </c:pt>
                <c:pt idx="4347">
                  <c:v>583098.42005957523</c:v>
                </c:pt>
                <c:pt idx="4348">
                  <c:v>583164.08191241242</c:v>
                </c:pt>
                <c:pt idx="4349">
                  <c:v>583229.74108874321</c:v>
                </c:pt>
                <c:pt idx="4350">
                  <c:v>583295.39758867677</c:v>
                </c:pt>
                <c:pt idx="4351">
                  <c:v>583361.05141232221</c:v>
                </c:pt>
                <c:pt idx="4352">
                  <c:v>583426.70255978836</c:v>
                </c:pt>
                <c:pt idx="4353">
                  <c:v>583492.35103118466</c:v>
                </c:pt>
                <c:pt idx="4354">
                  <c:v>583557.99682661996</c:v>
                </c:pt>
                <c:pt idx="4355">
                  <c:v>583623.63994620333</c:v>
                </c:pt>
                <c:pt idx="4356">
                  <c:v>583689.28039004398</c:v>
                </c:pt>
                <c:pt idx="4357">
                  <c:v>583754.91815825098</c:v>
                </c:pt>
                <c:pt idx="4358">
                  <c:v>583820.55325093318</c:v>
                </c:pt>
                <c:pt idx="4359">
                  <c:v>583886.18566819991</c:v>
                </c:pt>
                <c:pt idx="4360">
                  <c:v>583951.81541016011</c:v>
                </c:pt>
                <c:pt idx="4361">
                  <c:v>584017.44247692276</c:v>
                </c:pt>
                <c:pt idx="4362">
                  <c:v>584083.06686859694</c:v>
                </c:pt>
                <c:pt idx="4363">
                  <c:v>584148.68858529197</c:v>
                </c:pt>
                <c:pt idx="4364">
                  <c:v>584214.30762711645</c:v>
                </c:pt>
                <c:pt idx="4365">
                  <c:v>584279.9239941797</c:v>
                </c:pt>
                <c:pt idx="4366">
                  <c:v>584345.53768659057</c:v>
                </c:pt>
                <c:pt idx="4367">
                  <c:v>584411.14870445826</c:v>
                </c:pt>
                <c:pt idx="4368">
                  <c:v>584476.7570478915</c:v>
                </c:pt>
                <c:pt idx="4369">
                  <c:v>584542.36271699972</c:v>
                </c:pt>
                <c:pt idx="4370">
                  <c:v>584607.96571189153</c:v>
                </c:pt>
                <c:pt idx="4371">
                  <c:v>584673.56603267626</c:v>
                </c:pt>
                <c:pt idx="4372">
                  <c:v>584739.16367946262</c:v>
                </c:pt>
                <c:pt idx="4373">
                  <c:v>584804.75865235983</c:v>
                </c:pt>
                <c:pt idx="4374">
                  <c:v>584870.35095147672</c:v>
                </c:pt>
                <c:pt idx="4375">
                  <c:v>584935.94057692261</c:v>
                </c:pt>
                <c:pt idx="4376">
                  <c:v>585001.52752880601</c:v>
                </c:pt>
                <c:pt idx="4377">
                  <c:v>585067.11180723622</c:v>
                </c:pt>
                <c:pt idx="4378">
                  <c:v>585132.69341232232</c:v>
                </c:pt>
                <c:pt idx="4379">
                  <c:v>585198.27234417282</c:v>
                </c:pt>
                <c:pt idx="4380">
                  <c:v>585263.84860289702</c:v>
                </c:pt>
                <c:pt idx="4381">
                  <c:v>585329.42218860402</c:v>
                </c:pt>
                <c:pt idx="4382">
                  <c:v>585394.9931014023</c:v>
                </c:pt>
                <c:pt idx="4383">
                  <c:v>585460.56134140119</c:v>
                </c:pt>
                <c:pt idx="4384">
                  <c:v>585526.12690870964</c:v>
                </c:pt>
                <c:pt idx="4385">
                  <c:v>585591.68980343628</c:v>
                </c:pt>
                <c:pt idx="4386">
                  <c:v>585657.2500256903</c:v>
                </c:pt>
                <c:pt idx="4387">
                  <c:v>585722.80757558066</c:v>
                </c:pt>
                <c:pt idx="4388">
                  <c:v>585788.36245321622</c:v>
                </c:pt>
                <c:pt idx="4389">
                  <c:v>585853.91465870582</c:v>
                </c:pt>
                <c:pt idx="4390">
                  <c:v>585919.46419215866</c:v>
                </c:pt>
                <c:pt idx="4391">
                  <c:v>585985.01105368347</c:v>
                </c:pt>
                <c:pt idx="4392">
                  <c:v>586050.55524338898</c:v>
                </c:pt>
                <c:pt idx="4393">
                  <c:v>586116.09676138451</c:v>
                </c:pt>
                <c:pt idx="4394">
                  <c:v>586181.63560777856</c:v>
                </c:pt>
                <c:pt idx="4395">
                  <c:v>586247.17178268021</c:v>
                </c:pt>
                <c:pt idx="4396">
                  <c:v>586312.70528619841</c:v>
                </c:pt>
                <c:pt idx="4397">
                  <c:v>586378.23611844203</c:v>
                </c:pt>
                <c:pt idx="4398">
                  <c:v>586443.76427951979</c:v>
                </c:pt>
                <c:pt idx="4399">
                  <c:v>586509.28976954089</c:v>
                </c:pt>
                <c:pt idx="4400">
                  <c:v>586574.81258861395</c:v>
                </c:pt>
                <c:pt idx="4401">
                  <c:v>586640.33273684781</c:v>
                </c:pt>
                <c:pt idx="4402">
                  <c:v>586705.85021435155</c:v>
                </c:pt>
                <c:pt idx="4403">
                  <c:v>586771.36502123391</c:v>
                </c:pt>
                <c:pt idx="4404">
                  <c:v>586836.87715760374</c:v>
                </c:pt>
                <c:pt idx="4405">
                  <c:v>586902.38662357</c:v>
                </c:pt>
                <c:pt idx="4406">
                  <c:v>586967.89341924142</c:v>
                </c:pt>
                <c:pt idx="4407">
                  <c:v>587033.39754472685</c:v>
                </c:pt>
                <c:pt idx="4408">
                  <c:v>587098.89900013525</c:v>
                </c:pt>
                <c:pt idx="4409">
                  <c:v>587164.39778557536</c:v>
                </c:pt>
                <c:pt idx="4410">
                  <c:v>587229.89390115591</c:v>
                </c:pt>
                <c:pt idx="4411">
                  <c:v>587295.38734698598</c:v>
                </c:pt>
                <c:pt idx="4412">
                  <c:v>587360.87812317431</c:v>
                </c:pt>
                <c:pt idx="4413">
                  <c:v>587426.36622982949</c:v>
                </c:pt>
                <c:pt idx="4414">
                  <c:v>587491.85166706063</c:v>
                </c:pt>
                <c:pt idx="4415">
                  <c:v>587557.33443497645</c:v>
                </c:pt>
                <c:pt idx="4416">
                  <c:v>587622.81453368568</c:v>
                </c:pt>
                <c:pt idx="4417">
                  <c:v>587688.29196329718</c:v>
                </c:pt>
                <c:pt idx="4418">
                  <c:v>587753.76672391989</c:v>
                </c:pt>
                <c:pt idx="4419">
                  <c:v>587819.23881566233</c:v>
                </c:pt>
                <c:pt idx="4420">
                  <c:v>587884.70823863335</c:v>
                </c:pt>
                <c:pt idx="4421">
                  <c:v>587950.17499294202</c:v>
                </c:pt>
                <c:pt idx="4422">
                  <c:v>588015.63907869672</c:v>
                </c:pt>
                <c:pt idx="4423">
                  <c:v>588081.10049600643</c:v>
                </c:pt>
                <c:pt idx="4424">
                  <c:v>588146.5592449801</c:v>
                </c:pt>
                <c:pt idx="4425">
                  <c:v>588212.01532572613</c:v>
                </c:pt>
                <c:pt idx="4426">
                  <c:v>588277.46873835335</c:v>
                </c:pt>
                <c:pt idx="4427">
                  <c:v>588342.91948297084</c:v>
                </c:pt>
                <c:pt idx="4428">
                  <c:v>588408.367559687</c:v>
                </c:pt>
                <c:pt idx="4429">
                  <c:v>588473.81296861079</c:v>
                </c:pt>
                <c:pt idx="4430">
                  <c:v>588539.25570985069</c:v>
                </c:pt>
                <c:pt idx="4431">
                  <c:v>588604.69578351581</c:v>
                </c:pt>
                <c:pt idx="4432">
                  <c:v>588670.13318971451</c:v>
                </c:pt>
                <c:pt idx="4433">
                  <c:v>588735.567928556</c:v>
                </c:pt>
                <c:pt idx="4434">
                  <c:v>588801.00000014843</c:v>
                </c:pt>
                <c:pt idx="4435">
                  <c:v>588866.42940460099</c:v>
                </c:pt>
                <c:pt idx="4436">
                  <c:v>588931.85614202206</c:v>
                </c:pt>
                <c:pt idx="4437">
                  <c:v>588997.28021252062</c:v>
                </c:pt>
                <c:pt idx="4438">
                  <c:v>589062.70161620516</c:v>
                </c:pt>
                <c:pt idx="4439">
                  <c:v>589128.12035318476</c:v>
                </c:pt>
                <c:pt idx="4440">
                  <c:v>589193.53642356757</c:v>
                </c:pt>
                <c:pt idx="4441">
                  <c:v>589258.94982746255</c:v>
                </c:pt>
                <c:pt idx="4442">
                  <c:v>589324.36056497856</c:v>
                </c:pt>
                <c:pt idx="4443">
                  <c:v>589389.76863622409</c:v>
                </c:pt>
                <c:pt idx="4444">
                  <c:v>589455.17404130788</c:v>
                </c:pt>
                <c:pt idx="4445">
                  <c:v>589520.57678033866</c:v>
                </c:pt>
                <c:pt idx="4446">
                  <c:v>589585.97685342503</c:v>
                </c:pt>
                <c:pt idx="4447">
                  <c:v>589651.37426067563</c:v>
                </c:pt>
                <c:pt idx="4448">
                  <c:v>589716.76900219917</c:v>
                </c:pt>
                <c:pt idx="4449">
                  <c:v>589782.1610781044</c:v>
                </c:pt>
                <c:pt idx="4450">
                  <c:v>589847.55048849969</c:v>
                </c:pt>
                <c:pt idx="4451">
                  <c:v>589912.93723349401</c:v>
                </c:pt>
                <c:pt idx="4452">
                  <c:v>589978.32131319586</c:v>
                </c:pt>
                <c:pt idx="4453">
                  <c:v>590043.70272771385</c:v>
                </c:pt>
                <c:pt idx="4454">
                  <c:v>590109.08147715672</c:v>
                </c:pt>
                <c:pt idx="4455">
                  <c:v>590174.45756163308</c:v>
                </c:pt>
                <c:pt idx="4456">
                  <c:v>590239.83098125143</c:v>
                </c:pt>
                <c:pt idx="4457">
                  <c:v>590305.20173612051</c:v>
                </c:pt>
                <c:pt idx="4458">
                  <c:v>590370.56982634915</c:v>
                </c:pt>
                <c:pt idx="4459">
                  <c:v>590435.93525204551</c:v>
                </c:pt>
                <c:pt idx="4460">
                  <c:v>590501.29801331856</c:v>
                </c:pt>
                <c:pt idx="4461">
                  <c:v>590566.6581102768</c:v>
                </c:pt>
                <c:pt idx="4462">
                  <c:v>590632.01554302871</c:v>
                </c:pt>
                <c:pt idx="4463">
                  <c:v>590697.37031168304</c:v>
                </c:pt>
                <c:pt idx="4464">
                  <c:v>590762.72241634841</c:v>
                </c:pt>
                <c:pt idx="4465">
                  <c:v>590828.07185713318</c:v>
                </c:pt>
                <c:pt idx="4466">
                  <c:v>590893.41863414622</c:v>
                </c:pt>
                <c:pt idx="4467">
                  <c:v>590958.76274749602</c:v>
                </c:pt>
                <c:pt idx="4468">
                  <c:v>591024.10419729096</c:v>
                </c:pt>
                <c:pt idx="4469">
                  <c:v>591089.44298363989</c:v>
                </c:pt>
                <c:pt idx="4470">
                  <c:v>591154.7791066512</c:v>
                </c:pt>
                <c:pt idx="4471">
                  <c:v>591220.11256643361</c:v>
                </c:pt>
                <c:pt idx="4472">
                  <c:v>591285.44336309552</c:v>
                </c:pt>
                <c:pt idx="4473">
                  <c:v>591350.77149674564</c:v>
                </c:pt>
                <c:pt idx="4474">
                  <c:v>591416.09696749225</c:v>
                </c:pt>
                <c:pt idx="4475">
                  <c:v>591481.4197754442</c:v>
                </c:pt>
                <c:pt idx="4476">
                  <c:v>591546.73992070975</c:v>
                </c:pt>
                <c:pt idx="4477">
                  <c:v>591612.05740339775</c:v>
                </c:pt>
                <c:pt idx="4478">
                  <c:v>591677.37222361646</c:v>
                </c:pt>
                <c:pt idx="4479">
                  <c:v>591742.68438147474</c:v>
                </c:pt>
                <c:pt idx="4480">
                  <c:v>591807.99387708062</c:v>
                </c:pt>
                <c:pt idx="4481">
                  <c:v>591873.30071054294</c:v>
                </c:pt>
                <c:pt idx="4482">
                  <c:v>591938.60488197033</c:v>
                </c:pt>
                <c:pt idx="4483">
                  <c:v>592003.90639147093</c:v>
                </c:pt>
                <c:pt idx="4484">
                  <c:v>592069.20523915347</c:v>
                </c:pt>
                <c:pt idx="4485">
                  <c:v>592134.50142512657</c:v>
                </c:pt>
                <c:pt idx="4486">
                  <c:v>592199.79494949838</c:v>
                </c:pt>
                <c:pt idx="4487">
                  <c:v>592265.08581237763</c:v>
                </c:pt>
                <c:pt idx="4488">
                  <c:v>592330.37401387293</c:v>
                </c:pt>
                <c:pt idx="4489">
                  <c:v>592395.65955409256</c:v>
                </c:pt>
                <c:pt idx="4490">
                  <c:v>592460.94243314501</c:v>
                </c:pt>
                <c:pt idx="4491">
                  <c:v>592526.2226511389</c:v>
                </c:pt>
                <c:pt idx="4492">
                  <c:v>592591.50020818249</c:v>
                </c:pt>
                <c:pt idx="4493">
                  <c:v>592656.77510438429</c:v>
                </c:pt>
                <c:pt idx="4494">
                  <c:v>592722.0473398529</c:v>
                </c:pt>
                <c:pt idx="4495">
                  <c:v>592787.31691469671</c:v>
                </c:pt>
                <c:pt idx="4496">
                  <c:v>592852.58382902411</c:v>
                </c:pt>
                <c:pt idx="4497">
                  <c:v>592917.8480829437</c:v>
                </c:pt>
                <c:pt idx="4498">
                  <c:v>592983.10967656365</c:v>
                </c:pt>
                <c:pt idx="4499">
                  <c:v>593048.36860999255</c:v>
                </c:pt>
                <c:pt idx="4500">
                  <c:v>593113.62488333904</c:v>
                </c:pt>
                <c:pt idx="4501">
                  <c:v>593178.87849671126</c:v>
                </c:pt>
                <c:pt idx="4502">
                  <c:v>593244.1294502177</c:v>
                </c:pt>
                <c:pt idx="4503">
                  <c:v>593309.37774396688</c:v>
                </c:pt>
                <c:pt idx="4504">
                  <c:v>593374.62337806716</c:v>
                </c:pt>
                <c:pt idx="4505">
                  <c:v>593439.86635262682</c:v>
                </c:pt>
                <c:pt idx="4506">
                  <c:v>593505.10666775459</c:v>
                </c:pt>
                <c:pt idx="4507">
                  <c:v>593570.34432355862</c:v>
                </c:pt>
                <c:pt idx="4508">
                  <c:v>593635.57932014728</c:v>
                </c:pt>
                <c:pt idx="4509">
                  <c:v>593700.81165762921</c:v>
                </c:pt>
                <c:pt idx="4510">
                  <c:v>593766.04133611254</c:v>
                </c:pt>
                <c:pt idx="4511">
                  <c:v>593831.26835570566</c:v>
                </c:pt>
                <c:pt idx="4512">
                  <c:v>593896.49271651718</c:v>
                </c:pt>
                <c:pt idx="4513">
                  <c:v>593961.71441865538</c:v>
                </c:pt>
                <c:pt idx="4514">
                  <c:v>594026.93346222851</c:v>
                </c:pt>
                <c:pt idx="4515">
                  <c:v>594092.14984734508</c:v>
                </c:pt>
                <c:pt idx="4516">
                  <c:v>594157.36357411346</c:v>
                </c:pt>
                <c:pt idx="4517">
                  <c:v>594222.57464264182</c:v>
                </c:pt>
                <c:pt idx="4518">
                  <c:v>594287.78305303876</c:v>
                </c:pt>
                <c:pt idx="4519">
                  <c:v>594352.98880541255</c:v>
                </c:pt>
                <c:pt idx="4520">
                  <c:v>594418.19189987134</c:v>
                </c:pt>
                <c:pt idx="4521">
                  <c:v>594483.39233652363</c:v>
                </c:pt>
                <c:pt idx="4522">
                  <c:v>594548.59011547803</c:v>
                </c:pt>
                <c:pt idx="4523">
                  <c:v>594613.78523684235</c:v>
                </c:pt>
                <c:pt idx="4524">
                  <c:v>594678.97770072531</c:v>
                </c:pt>
                <c:pt idx="4525">
                  <c:v>594744.16750723508</c:v>
                </c:pt>
                <c:pt idx="4526">
                  <c:v>594809.3546564799</c:v>
                </c:pt>
                <c:pt idx="4527">
                  <c:v>594874.53914856818</c:v>
                </c:pt>
                <c:pt idx="4528">
                  <c:v>594939.72098360851</c:v>
                </c:pt>
                <c:pt idx="4529">
                  <c:v>595004.90016170871</c:v>
                </c:pt>
                <c:pt idx="4530">
                  <c:v>595070.07668297726</c:v>
                </c:pt>
                <c:pt idx="4531">
                  <c:v>595135.25054752268</c:v>
                </c:pt>
                <c:pt idx="4532">
                  <c:v>595200.42175545287</c:v>
                </c:pt>
                <c:pt idx="4533">
                  <c:v>595265.59030687646</c:v>
                </c:pt>
                <c:pt idx="4534">
                  <c:v>595330.75620190147</c:v>
                </c:pt>
                <c:pt idx="4535">
                  <c:v>595395.91944063641</c:v>
                </c:pt>
                <c:pt idx="4536">
                  <c:v>595461.08002318942</c:v>
                </c:pt>
                <c:pt idx="4537">
                  <c:v>595526.23794966901</c:v>
                </c:pt>
                <c:pt idx="4538">
                  <c:v>595591.39322018297</c:v>
                </c:pt>
                <c:pt idx="4539">
                  <c:v>595656.54583483993</c:v>
                </c:pt>
                <c:pt idx="4540">
                  <c:v>595721.69579374802</c:v>
                </c:pt>
                <c:pt idx="4541">
                  <c:v>595786.84309701563</c:v>
                </c:pt>
                <c:pt idx="4542">
                  <c:v>595851.9877447508</c:v>
                </c:pt>
                <c:pt idx="4543">
                  <c:v>595917.12973706203</c:v>
                </c:pt>
                <c:pt idx="4544">
                  <c:v>595982.26907405723</c:v>
                </c:pt>
                <c:pt idx="4545">
                  <c:v>596047.4057558449</c:v>
                </c:pt>
                <c:pt idx="4546">
                  <c:v>596112.53978253331</c:v>
                </c:pt>
                <c:pt idx="4547">
                  <c:v>596177.67115423037</c:v>
                </c:pt>
                <c:pt idx="4548">
                  <c:v>596242.79987104447</c:v>
                </c:pt>
                <c:pt idx="4549">
                  <c:v>596307.9259330841</c:v>
                </c:pt>
                <c:pt idx="4550">
                  <c:v>596373.04934045707</c:v>
                </c:pt>
                <c:pt idx="4551">
                  <c:v>596438.17009327176</c:v>
                </c:pt>
                <c:pt idx="4552">
                  <c:v>596503.28819163644</c:v>
                </c:pt>
                <c:pt idx="4553">
                  <c:v>596568.40363565926</c:v>
                </c:pt>
                <c:pt idx="4554">
                  <c:v>596633.51642544824</c:v>
                </c:pt>
                <c:pt idx="4555">
                  <c:v>596698.62656111189</c:v>
                </c:pt>
                <c:pt idx="4556">
                  <c:v>596763.73404275812</c:v>
                </c:pt>
                <c:pt idx="4557">
                  <c:v>596828.83887049521</c:v>
                </c:pt>
                <c:pt idx="4558">
                  <c:v>596893.94104443141</c:v>
                </c:pt>
                <c:pt idx="4559">
                  <c:v>596959.04056467488</c:v>
                </c:pt>
                <c:pt idx="4560">
                  <c:v>597024.13743133366</c:v>
                </c:pt>
                <c:pt idx="4561">
                  <c:v>597089.231644516</c:v>
                </c:pt>
                <c:pt idx="4562">
                  <c:v>597154.32320433017</c:v>
                </c:pt>
                <c:pt idx="4563">
                  <c:v>597219.41211088409</c:v>
                </c:pt>
                <c:pt idx="4564">
                  <c:v>597284.49836428615</c:v>
                </c:pt>
                <c:pt idx="4565">
                  <c:v>597349.58196464437</c:v>
                </c:pt>
                <c:pt idx="4566">
                  <c:v>597414.66291206679</c:v>
                </c:pt>
                <c:pt idx="4567">
                  <c:v>597479.7412066618</c:v>
                </c:pt>
                <c:pt idx="4568">
                  <c:v>597544.81684853742</c:v>
                </c:pt>
                <c:pt idx="4569">
                  <c:v>597609.88983780169</c:v>
                </c:pt>
                <c:pt idx="4570">
                  <c:v>597674.96017456288</c:v>
                </c:pt>
                <c:pt idx="4571">
                  <c:v>597740.02785892901</c:v>
                </c:pt>
                <c:pt idx="4572">
                  <c:v>597805.09289100813</c:v>
                </c:pt>
                <c:pt idx="4573">
                  <c:v>597870.15527090861</c:v>
                </c:pt>
                <c:pt idx="4574">
                  <c:v>597935.21499873837</c:v>
                </c:pt>
                <c:pt idx="4575">
                  <c:v>598000.27207460545</c:v>
                </c:pt>
                <c:pt idx="4576">
                  <c:v>598065.32649861812</c:v>
                </c:pt>
                <c:pt idx="4577">
                  <c:v>598130.37827088439</c:v>
                </c:pt>
                <c:pt idx="4578">
                  <c:v>598195.42739151232</c:v>
                </c:pt>
                <c:pt idx="4579">
                  <c:v>598260.47386061004</c:v>
                </c:pt>
                <c:pt idx="4580">
                  <c:v>598325.51767828572</c:v>
                </c:pt>
                <c:pt idx="4581">
                  <c:v>598390.55884464725</c:v>
                </c:pt>
                <c:pt idx="4582">
                  <c:v>598455.59735980281</c:v>
                </c:pt>
                <c:pt idx="4583">
                  <c:v>598520.63322386052</c:v>
                </c:pt>
                <c:pt idx="4584">
                  <c:v>598585.66643692821</c:v>
                </c:pt>
                <c:pt idx="4585">
                  <c:v>598650.69699911412</c:v>
                </c:pt>
                <c:pt idx="4586">
                  <c:v>598715.72491052654</c:v>
                </c:pt>
                <c:pt idx="4587">
                  <c:v>598780.75017127302</c:v>
                </c:pt>
                <c:pt idx="4588">
                  <c:v>598845.77278146194</c:v>
                </c:pt>
                <c:pt idx="4589">
                  <c:v>598910.79274120147</c:v>
                </c:pt>
                <c:pt idx="4590">
                  <c:v>598975.81005059916</c:v>
                </c:pt>
                <c:pt idx="4591">
                  <c:v>599040.8247097634</c:v>
                </c:pt>
                <c:pt idx="4592">
                  <c:v>599105.83671880222</c:v>
                </c:pt>
                <c:pt idx="4593">
                  <c:v>599170.84607782355</c:v>
                </c:pt>
                <c:pt idx="4594">
                  <c:v>599235.85278693528</c:v>
                </c:pt>
                <c:pt idx="4595">
                  <c:v>599300.8568462457</c:v>
                </c:pt>
                <c:pt idx="4596">
                  <c:v>599365.85825586272</c:v>
                </c:pt>
                <c:pt idx="4597">
                  <c:v>599430.85701589426</c:v>
                </c:pt>
                <c:pt idx="4598">
                  <c:v>599495.85312644835</c:v>
                </c:pt>
                <c:pt idx="4599">
                  <c:v>599560.84658763313</c:v>
                </c:pt>
                <c:pt idx="4600">
                  <c:v>599625.8373995563</c:v>
                </c:pt>
                <c:pt idx="4601">
                  <c:v>599690.82556232624</c:v>
                </c:pt>
                <c:pt idx="4602">
                  <c:v>599755.81107605051</c:v>
                </c:pt>
                <c:pt idx="4603">
                  <c:v>599820.79394083738</c:v>
                </c:pt>
                <c:pt idx="4604">
                  <c:v>599885.77415679488</c:v>
                </c:pt>
                <c:pt idx="4605">
                  <c:v>599950.75172403082</c:v>
                </c:pt>
                <c:pt idx="4606">
                  <c:v>600015.72664265311</c:v>
                </c:pt>
                <c:pt idx="4607">
                  <c:v>600080.69891277002</c:v>
                </c:pt>
                <c:pt idx="4608">
                  <c:v>600145.66853448912</c:v>
                </c:pt>
                <c:pt idx="4609">
                  <c:v>600210.63550791843</c:v>
                </c:pt>
                <c:pt idx="4610">
                  <c:v>600275.59983316611</c:v>
                </c:pt>
                <c:pt idx="4611">
                  <c:v>600340.56151034008</c:v>
                </c:pt>
                <c:pt idx="4612">
                  <c:v>600405.52053954802</c:v>
                </c:pt>
                <c:pt idx="4613">
                  <c:v>600470.47692089819</c:v>
                </c:pt>
                <c:pt idx="4614">
                  <c:v>600535.4306544984</c:v>
                </c:pt>
                <c:pt idx="4615">
                  <c:v>600600.38174045645</c:v>
                </c:pt>
                <c:pt idx="4616">
                  <c:v>600665.33017888048</c:v>
                </c:pt>
                <c:pt idx="4617">
                  <c:v>600730.2759698783</c:v>
                </c:pt>
                <c:pt idx="4618">
                  <c:v>600795.21911355772</c:v>
                </c:pt>
                <c:pt idx="4619">
                  <c:v>600860.15961002687</c:v>
                </c:pt>
                <c:pt idx="4620">
                  <c:v>600925.09745939355</c:v>
                </c:pt>
                <c:pt idx="4621">
                  <c:v>600990.03266176546</c:v>
                </c:pt>
                <c:pt idx="4622">
                  <c:v>601054.96521725086</c:v>
                </c:pt>
                <c:pt idx="4623">
                  <c:v>601119.89512595744</c:v>
                </c:pt>
                <c:pt idx="4624">
                  <c:v>601184.82238799299</c:v>
                </c:pt>
                <c:pt idx="4625">
                  <c:v>601249.74700346554</c:v>
                </c:pt>
                <c:pt idx="4626">
                  <c:v>601314.66897248314</c:v>
                </c:pt>
                <c:pt idx="4627">
                  <c:v>601379.58829515334</c:v>
                </c:pt>
                <c:pt idx="4628">
                  <c:v>601444.50497158419</c:v>
                </c:pt>
                <c:pt idx="4629">
                  <c:v>601509.41900188348</c:v>
                </c:pt>
                <c:pt idx="4630">
                  <c:v>601574.33038615901</c:v>
                </c:pt>
                <c:pt idx="4631">
                  <c:v>601639.23912451882</c:v>
                </c:pt>
                <c:pt idx="4632">
                  <c:v>601704.14521707071</c:v>
                </c:pt>
                <c:pt idx="4633">
                  <c:v>601769.04866392235</c:v>
                </c:pt>
                <c:pt idx="4634">
                  <c:v>601833.94946518191</c:v>
                </c:pt>
                <c:pt idx="4635">
                  <c:v>601898.84762095695</c:v>
                </c:pt>
                <c:pt idx="4636">
                  <c:v>601963.74313135538</c:v>
                </c:pt>
                <c:pt idx="4637">
                  <c:v>602028.63599648513</c:v>
                </c:pt>
                <c:pt idx="4638">
                  <c:v>602093.52621645387</c:v>
                </c:pt>
                <c:pt idx="4639">
                  <c:v>602158.41379136953</c:v>
                </c:pt>
                <c:pt idx="4640">
                  <c:v>602223.29872133979</c:v>
                </c:pt>
                <c:pt idx="4641">
                  <c:v>602288.18100647279</c:v>
                </c:pt>
                <c:pt idx="4642">
                  <c:v>602353.06064687599</c:v>
                </c:pt>
                <c:pt idx="4643">
                  <c:v>602417.93764265731</c:v>
                </c:pt>
                <c:pt idx="4644">
                  <c:v>602482.81199392467</c:v>
                </c:pt>
                <c:pt idx="4645">
                  <c:v>602547.68370078574</c:v>
                </c:pt>
                <c:pt idx="4646">
                  <c:v>602612.55276334821</c:v>
                </c:pt>
                <c:pt idx="4647">
                  <c:v>602677.41918172012</c:v>
                </c:pt>
                <c:pt idx="4648">
                  <c:v>602742.28295600903</c:v>
                </c:pt>
                <c:pt idx="4649">
                  <c:v>602807.14408632275</c:v>
                </c:pt>
                <c:pt idx="4650">
                  <c:v>602872.0025727693</c:v>
                </c:pt>
                <c:pt idx="4651">
                  <c:v>602936.85841545602</c:v>
                </c:pt>
                <c:pt idx="4652">
                  <c:v>603001.71161449095</c:v>
                </c:pt>
                <c:pt idx="4653">
                  <c:v>603066.56216998189</c:v>
                </c:pt>
                <c:pt idx="4654">
                  <c:v>603131.41008203651</c:v>
                </c:pt>
                <c:pt idx="4655">
                  <c:v>603196.25535076251</c:v>
                </c:pt>
                <c:pt idx="4656">
                  <c:v>603261.0979762678</c:v>
                </c:pt>
                <c:pt idx="4657">
                  <c:v>603325.93795866007</c:v>
                </c:pt>
                <c:pt idx="4658">
                  <c:v>603390.77529804688</c:v>
                </c:pt>
                <c:pt idx="4659">
                  <c:v>603455.60999453615</c:v>
                </c:pt>
                <c:pt idx="4660">
                  <c:v>603520.44204823556</c:v>
                </c:pt>
                <c:pt idx="4661">
                  <c:v>603585.27145925281</c:v>
                </c:pt>
                <c:pt idx="4662">
                  <c:v>603650.09822769568</c:v>
                </c:pt>
                <c:pt idx="4663">
                  <c:v>603714.92235367186</c:v>
                </c:pt>
                <c:pt idx="4664">
                  <c:v>603779.74383728893</c:v>
                </c:pt>
                <c:pt idx="4665">
                  <c:v>603844.56267865491</c:v>
                </c:pt>
                <c:pt idx="4666">
                  <c:v>603909.37887787714</c:v>
                </c:pt>
                <c:pt idx="4667">
                  <c:v>603974.19243506354</c:v>
                </c:pt>
                <c:pt idx="4668">
                  <c:v>604039.00335032179</c:v>
                </c:pt>
                <c:pt idx="4669">
                  <c:v>604103.81162375957</c:v>
                </c:pt>
                <c:pt idx="4670">
                  <c:v>604168.61725548445</c:v>
                </c:pt>
                <c:pt idx="4671">
                  <c:v>604233.42024560424</c:v>
                </c:pt>
                <c:pt idx="4672">
                  <c:v>604298.22059422662</c:v>
                </c:pt>
                <c:pt idx="4673">
                  <c:v>604363.01830145915</c:v>
                </c:pt>
                <c:pt idx="4674">
                  <c:v>604427.81336740963</c:v>
                </c:pt>
                <c:pt idx="4675">
                  <c:v>604492.60579218564</c:v>
                </c:pt>
                <c:pt idx="4676">
                  <c:v>604557.39557589486</c:v>
                </c:pt>
                <c:pt idx="4677">
                  <c:v>604622.18271864497</c:v>
                </c:pt>
                <c:pt idx="4678">
                  <c:v>604686.96722054365</c:v>
                </c:pt>
                <c:pt idx="4679">
                  <c:v>604751.74908169836</c:v>
                </c:pt>
                <c:pt idx="4680">
                  <c:v>604816.52830221702</c:v>
                </c:pt>
                <c:pt idx="4681">
                  <c:v>604881.30488220707</c:v>
                </c:pt>
                <c:pt idx="4682">
                  <c:v>604946.07882177609</c:v>
                </c:pt>
                <c:pt idx="4683">
                  <c:v>605010.85012103186</c:v>
                </c:pt>
                <c:pt idx="4684">
                  <c:v>605075.61878008209</c:v>
                </c:pt>
                <c:pt idx="4685">
                  <c:v>605140.3847990341</c:v>
                </c:pt>
                <c:pt idx="4686">
                  <c:v>605205.14817799581</c:v>
                </c:pt>
                <c:pt idx="4687">
                  <c:v>605269.90891707467</c:v>
                </c:pt>
                <c:pt idx="4688">
                  <c:v>605334.66701637825</c:v>
                </c:pt>
                <c:pt idx="4689">
                  <c:v>605399.42247601424</c:v>
                </c:pt>
                <c:pt idx="4690">
                  <c:v>605464.17529609031</c:v>
                </c:pt>
                <c:pt idx="4691">
                  <c:v>605528.9254767138</c:v>
                </c:pt>
                <c:pt idx="4692">
                  <c:v>605593.67301799252</c:v>
                </c:pt>
                <c:pt idx="4693">
                  <c:v>605658.41792003403</c:v>
                </c:pt>
                <c:pt idx="4694">
                  <c:v>605723.1601829459</c:v>
                </c:pt>
                <c:pt idx="4695">
                  <c:v>605787.89980683557</c:v>
                </c:pt>
                <c:pt idx="4696">
                  <c:v>605852.63679181086</c:v>
                </c:pt>
                <c:pt idx="4697">
                  <c:v>605917.37113797921</c:v>
                </c:pt>
                <c:pt idx="4698">
                  <c:v>605982.10284544807</c:v>
                </c:pt>
                <c:pt idx="4699">
                  <c:v>606046.83191432513</c:v>
                </c:pt>
                <c:pt idx="4700">
                  <c:v>606111.55834471795</c:v>
                </c:pt>
                <c:pt idx="4701">
                  <c:v>606176.28213673388</c:v>
                </c:pt>
                <c:pt idx="4702">
                  <c:v>606241.00329048082</c:v>
                </c:pt>
                <c:pt idx="4703">
                  <c:v>606305.72180606611</c:v>
                </c:pt>
                <c:pt idx="4704">
                  <c:v>606370.43768359721</c:v>
                </c:pt>
                <c:pt idx="4705">
                  <c:v>606435.15092318179</c:v>
                </c:pt>
                <c:pt idx="4706">
                  <c:v>606499.86152492731</c:v>
                </c:pt>
                <c:pt idx="4707">
                  <c:v>606564.56948894123</c:v>
                </c:pt>
                <c:pt idx="4708">
                  <c:v>606629.27481533121</c:v>
                </c:pt>
                <c:pt idx="4709">
                  <c:v>606693.97750420473</c:v>
                </c:pt>
                <c:pt idx="4710">
                  <c:v>606758.67755566922</c:v>
                </c:pt>
                <c:pt idx="4711">
                  <c:v>606823.37496983225</c:v>
                </c:pt>
                <c:pt idx="4712">
                  <c:v>606888.0697468014</c:v>
                </c:pt>
                <c:pt idx="4713">
                  <c:v>606952.76188668399</c:v>
                </c:pt>
                <c:pt idx="4714">
                  <c:v>607017.45138958772</c:v>
                </c:pt>
                <c:pt idx="4715">
                  <c:v>607082.13825561991</c:v>
                </c:pt>
                <c:pt idx="4716">
                  <c:v>607146.82248488814</c:v>
                </c:pt>
                <c:pt idx="4717">
                  <c:v>607211.50407749973</c:v>
                </c:pt>
                <c:pt idx="4718">
                  <c:v>607276.18303356238</c:v>
                </c:pt>
                <c:pt idx="4719">
                  <c:v>607340.8593531833</c:v>
                </c:pt>
                <c:pt idx="4720">
                  <c:v>607405.5330364703</c:v>
                </c:pt>
                <c:pt idx="4721">
                  <c:v>607470.20408353047</c:v>
                </c:pt>
                <c:pt idx="4722">
                  <c:v>607534.87249447149</c:v>
                </c:pt>
                <c:pt idx="4723">
                  <c:v>607599.53826940071</c:v>
                </c:pt>
                <c:pt idx="4724">
                  <c:v>607664.20140842581</c:v>
                </c:pt>
                <c:pt idx="4725">
                  <c:v>607728.86191165389</c:v>
                </c:pt>
                <c:pt idx="4726">
                  <c:v>607793.51977919263</c:v>
                </c:pt>
                <c:pt idx="4727">
                  <c:v>607858.17501114961</c:v>
                </c:pt>
                <c:pt idx="4728">
                  <c:v>607922.8276076318</c:v>
                </c:pt>
                <c:pt idx="4729">
                  <c:v>607987.47756874689</c:v>
                </c:pt>
                <c:pt idx="4730">
                  <c:v>608052.12489460246</c:v>
                </c:pt>
                <c:pt idx="4731">
                  <c:v>608116.76958530559</c:v>
                </c:pt>
                <c:pt idx="4732">
                  <c:v>608181.41164096387</c:v>
                </c:pt>
                <c:pt idx="4733">
                  <c:v>608246.05106168485</c:v>
                </c:pt>
                <c:pt idx="4734">
                  <c:v>608310.68784757564</c:v>
                </c:pt>
                <c:pt idx="4735">
                  <c:v>608375.32199874392</c:v>
                </c:pt>
                <c:pt idx="4736">
                  <c:v>608439.95351529669</c:v>
                </c:pt>
                <c:pt idx="4737">
                  <c:v>608504.58239734184</c:v>
                </c:pt>
                <c:pt idx="4738">
                  <c:v>608569.20864498639</c:v>
                </c:pt>
                <c:pt idx="4739">
                  <c:v>608633.83225833811</c:v>
                </c:pt>
                <c:pt idx="4740">
                  <c:v>608698.45323750388</c:v>
                </c:pt>
                <c:pt idx="4741">
                  <c:v>608763.07158259151</c:v>
                </c:pt>
                <c:pt idx="4742">
                  <c:v>608827.68729370798</c:v>
                </c:pt>
                <c:pt idx="4743">
                  <c:v>608892.30037096096</c:v>
                </c:pt>
                <c:pt idx="4744">
                  <c:v>608956.91081445769</c:v>
                </c:pt>
                <c:pt idx="4745">
                  <c:v>609021.51862430573</c:v>
                </c:pt>
                <c:pt idx="4746">
                  <c:v>609086.12380061205</c:v>
                </c:pt>
                <c:pt idx="4747">
                  <c:v>609150.72634348425</c:v>
                </c:pt>
                <c:pt idx="4748">
                  <c:v>609215.32625302952</c:v>
                </c:pt>
                <c:pt idx="4749">
                  <c:v>609279.92352935544</c:v>
                </c:pt>
                <c:pt idx="4750">
                  <c:v>609344.51817256922</c:v>
                </c:pt>
                <c:pt idx="4751">
                  <c:v>609409.11018277809</c:v>
                </c:pt>
                <c:pt idx="4752">
                  <c:v>609473.6995600895</c:v>
                </c:pt>
                <c:pt idx="4753">
                  <c:v>609538.28630461066</c:v>
                </c:pt>
                <c:pt idx="4754">
                  <c:v>609602.87041644915</c:v>
                </c:pt>
                <c:pt idx="4755">
                  <c:v>609667.45189571194</c:v>
                </c:pt>
                <c:pt idx="4756">
                  <c:v>609732.03074250661</c:v>
                </c:pt>
                <c:pt idx="4757">
                  <c:v>609796.60695694026</c:v>
                </c:pt>
                <c:pt idx="4758">
                  <c:v>609861.18053912034</c:v>
                </c:pt>
                <c:pt idx="4759">
                  <c:v>609925.75148915395</c:v>
                </c:pt>
                <c:pt idx="4760">
                  <c:v>609990.31980714877</c:v>
                </c:pt>
                <c:pt idx="4761">
                  <c:v>610054.88549321168</c:v>
                </c:pt>
                <c:pt idx="4762">
                  <c:v>610119.44854745013</c:v>
                </c:pt>
                <c:pt idx="4763">
                  <c:v>610184.00896997133</c:v>
                </c:pt>
                <c:pt idx="4764">
                  <c:v>610248.56676088274</c:v>
                </c:pt>
                <c:pt idx="4765">
                  <c:v>610313.12192029133</c:v>
                </c:pt>
                <c:pt idx="4766">
                  <c:v>610377.67444830481</c:v>
                </c:pt>
                <c:pt idx="4767">
                  <c:v>610442.22434502991</c:v>
                </c:pt>
                <c:pt idx="4768">
                  <c:v>610506.77161057421</c:v>
                </c:pt>
                <c:pt idx="4769">
                  <c:v>610571.31624504505</c:v>
                </c:pt>
                <c:pt idx="4770">
                  <c:v>610635.85824854928</c:v>
                </c:pt>
                <c:pt idx="4771">
                  <c:v>610700.39762119448</c:v>
                </c:pt>
                <c:pt idx="4772">
                  <c:v>610764.93436308799</c:v>
                </c:pt>
                <c:pt idx="4773">
                  <c:v>610829.46847433667</c:v>
                </c:pt>
                <c:pt idx="4774">
                  <c:v>610893.99995504785</c:v>
                </c:pt>
                <c:pt idx="4775">
                  <c:v>610958.52880532912</c:v>
                </c:pt>
                <c:pt idx="4776">
                  <c:v>611023.05502528709</c:v>
                </c:pt>
                <c:pt idx="4777">
                  <c:v>611087.57861502946</c:v>
                </c:pt>
                <c:pt idx="4778">
                  <c:v>611152.09957466321</c:v>
                </c:pt>
                <c:pt idx="4779">
                  <c:v>611216.6179042958</c:v>
                </c:pt>
                <c:pt idx="4780">
                  <c:v>611281.13360403408</c:v>
                </c:pt>
                <c:pt idx="4781">
                  <c:v>611345.64667398552</c:v>
                </c:pt>
                <c:pt idx="4782">
                  <c:v>611410.1571142571</c:v>
                </c:pt>
                <c:pt idx="4783">
                  <c:v>611474.66492495628</c:v>
                </c:pt>
                <c:pt idx="4784">
                  <c:v>611539.17010619014</c:v>
                </c:pt>
                <c:pt idx="4785">
                  <c:v>611603.6726580658</c:v>
                </c:pt>
                <c:pt idx="4786">
                  <c:v>611668.17258069036</c:v>
                </c:pt>
                <c:pt idx="4787">
                  <c:v>611732.66987417114</c:v>
                </c:pt>
                <c:pt idx="4788">
                  <c:v>611797.16453861527</c:v>
                </c:pt>
                <c:pt idx="4789">
                  <c:v>611861.65657412983</c:v>
                </c:pt>
                <c:pt idx="4790">
                  <c:v>611926.14598082216</c:v>
                </c:pt>
                <c:pt idx="4791">
                  <c:v>611990.63275879936</c:v>
                </c:pt>
                <c:pt idx="4792">
                  <c:v>612055.11690816842</c:v>
                </c:pt>
                <c:pt idx="4793">
                  <c:v>612119.59842903668</c:v>
                </c:pt>
                <c:pt idx="4794">
                  <c:v>612184.07732151123</c:v>
                </c:pt>
                <c:pt idx="4795">
                  <c:v>612248.55358569906</c:v>
                </c:pt>
                <c:pt idx="4796">
                  <c:v>612313.02722170751</c:v>
                </c:pt>
                <c:pt idx="4797">
                  <c:v>612377.49822964368</c:v>
                </c:pt>
                <c:pt idx="4798">
                  <c:v>612441.96660961455</c:v>
                </c:pt>
                <c:pt idx="4799">
                  <c:v>612506.43236172735</c:v>
                </c:pt>
                <c:pt idx="4800">
                  <c:v>612570.8954860894</c:v>
                </c:pt>
                <c:pt idx="4801">
                  <c:v>612635.35598280735</c:v>
                </c:pt>
                <c:pt idx="4802">
                  <c:v>612699.81385198864</c:v>
                </c:pt>
                <c:pt idx="4803">
                  <c:v>612764.26909374027</c:v>
                </c:pt>
                <c:pt idx="4804">
                  <c:v>612828.72170816932</c:v>
                </c:pt>
                <c:pt idx="4805">
                  <c:v>612893.17169538303</c:v>
                </c:pt>
                <c:pt idx="4806">
                  <c:v>612957.61905548838</c:v>
                </c:pt>
                <c:pt idx="4807">
                  <c:v>613022.06378859235</c:v>
                </c:pt>
                <c:pt idx="4808">
                  <c:v>613086.50589480216</c:v>
                </c:pt>
                <c:pt idx="4809">
                  <c:v>613150.94537422503</c:v>
                </c:pt>
                <c:pt idx="4810">
                  <c:v>613215.3822269676</c:v>
                </c:pt>
                <c:pt idx="4811">
                  <c:v>613279.8164531372</c:v>
                </c:pt>
                <c:pt idx="4812">
                  <c:v>613344.24805284117</c:v>
                </c:pt>
                <c:pt idx="4813">
                  <c:v>613408.67702618602</c:v>
                </c:pt>
                <c:pt idx="4814">
                  <c:v>613473.1033732791</c:v>
                </c:pt>
                <c:pt idx="4815">
                  <c:v>613537.52709422761</c:v>
                </c:pt>
                <c:pt idx="4816">
                  <c:v>613601.94818913832</c:v>
                </c:pt>
                <c:pt idx="4817">
                  <c:v>613666.36665811832</c:v>
                </c:pt>
                <c:pt idx="4818">
                  <c:v>613730.78250127484</c:v>
                </c:pt>
                <c:pt idx="4819">
                  <c:v>613795.19571871473</c:v>
                </c:pt>
                <c:pt idx="4820">
                  <c:v>613859.606310545</c:v>
                </c:pt>
                <c:pt idx="4821">
                  <c:v>613924.01427687285</c:v>
                </c:pt>
                <c:pt idx="4822">
                  <c:v>613988.41961780516</c:v>
                </c:pt>
                <c:pt idx="4823">
                  <c:v>614052.82233344892</c:v>
                </c:pt>
                <c:pt idx="4824">
                  <c:v>614117.22242391133</c:v>
                </c:pt>
                <c:pt idx="4825">
                  <c:v>614181.61988929927</c:v>
                </c:pt>
                <c:pt idx="4826">
                  <c:v>614246.01472971961</c:v>
                </c:pt>
                <c:pt idx="4827">
                  <c:v>614310.40694527957</c:v>
                </c:pt>
                <c:pt idx="4828">
                  <c:v>614374.79653608613</c:v>
                </c:pt>
                <c:pt idx="4829">
                  <c:v>614439.18350224604</c:v>
                </c:pt>
                <c:pt idx="4830">
                  <c:v>614503.56784386653</c:v>
                </c:pt>
                <c:pt idx="4831">
                  <c:v>614567.94956105459</c:v>
                </c:pt>
                <c:pt idx="4832">
                  <c:v>614632.32865391695</c:v>
                </c:pt>
                <c:pt idx="4833">
                  <c:v>614696.70512256084</c:v>
                </c:pt>
                <c:pt idx="4834">
                  <c:v>614761.07896709314</c:v>
                </c:pt>
                <c:pt idx="4835">
                  <c:v>614825.45018762071</c:v>
                </c:pt>
                <c:pt idx="4836">
                  <c:v>614889.81878425076</c:v>
                </c:pt>
                <c:pt idx="4837">
                  <c:v>614954.18475709006</c:v>
                </c:pt>
                <c:pt idx="4838">
                  <c:v>615018.54810624546</c:v>
                </c:pt>
                <c:pt idx="4839">
                  <c:v>615082.9088318242</c:v>
                </c:pt>
                <c:pt idx="4840">
                  <c:v>615147.26693393302</c:v>
                </c:pt>
                <c:pt idx="4841">
                  <c:v>615211.62241267879</c:v>
                </c:pt>
                <c:pt idx="4842">
                  <c:v>615275.97526816872</c:v>
                </c:pt>
                <c:pt idx="4843">
                  <c:v>615340.32550050959</c:v>
                </c:pt>
                <c:pt idx="4844">
                  <c:v>615404.67310980812</c:v>
                </c:pt>
                <c:pt idx="4845">
                  <c:v>615469.01809617155</c:v>
                </c:pt>
                <c:pt idx="4846">
                  <c:v>615533.36045970663</c:v>
                </c:pt>
                <c:pt idx="4847">
                  <c:v>615597.70020052022</c:v>
                </c:pt>
                <c:pt idx="4848">
                  <c:v>615662.03731871932</c:v>
                </c:pt>
                <c:pt idx="4849">
                  <c:v>615726.37181441102</c:v>
                </c:pt>
                <c:pt idx="4850">
                  <c:v>615790.70368770184</c:v>
                </c:pt>
                <c:pt idx="4851">
                  <c:v>615855.03293869889</c:v>
                </c:pt>
                <c:pt idx="4852">
                  <c:v>615919.35956750915</c:v>
                </c:pt>
                <c:pt idx="4853">
                  <c:v>615983.68357423926</c:v>
                </c:pt>
                <c:pt idx="4854">
                  <c:v>616048.0049589962</c:v>
                </c:pt>
                <c:pt idx="4855">
                  <c:v>616112.32372188708</c:v>
                </c:pt>
                <c:pt idx="4856">
                  <c:v>616176.6398630183</c:v>
                </c:pt>
                <c:pt idx="4857">
                  <c:v>616240.95338249707</c:v>
                </c:pt>
                <c:pt idx="4858">
                  <c:v>616305.26428043027</c:v>
                </c:pt>
                <c:pt idx="4859">
                  <c:v>616369.57255692466</c:v>
                </c:pt>
                <c:pt idx="4860">
                  <c:v>616433.87821208697</c:v>
                </c:pt>
                <c:pt idx="4861">
                  <c:v>616498.18124602432</c:v>
                </c:pt>
                <c:pt idx="4862">
                  <c:v>616562.48165884335</c:v>
                </c:pt>
                <c:pt idx="4863">
                  <c:v>616626.77945065091</c:v>
                </c:pt>
                <c:pt idx="4864">
                  <c:v>616691.074621554</c:v>
                </c:pt>
                <c:pt idx="4865">
                  <c:v>616755.36717165937</c:v>
                </c:pt>
                <c:pt idx="4866">
                  <c:v>616819.65710107365</c:v>
                </c:pt>
                <c:pt idx="4867">
                  <c:v>616883.94440990395</c:v>
                </c:pt>
                <c:pt idx="4868">
                  <c:v>616948.22909825703</c:v>
                </c:pt>
                <c:pt idx="4869">
                  <c:v>617012.51116623951</c:v>
                </c:pt>
                <c:pt idx="4870">
                  <c:v>617076.7906139585</c:v>
                </c:pt>
                <c:pt idx="4871">
                  <c:v>617141.06744152063</c:v>
                </c:pt>
                <c:pt idx="4872">
                  <c:v>617205.34164903266</c:v>
                </c:pt>
                <c:pt idx="4873">
                  <c:v>617269.61323660158</c:v>
                </c:pt>
                <c:pt idx="4874">
                  <c:v>617333.88220433402</c:v>
                </c:pt>
                <c:pt idx="4875">
                  <c:v>617398.14855233673</c:v>
                </c:pt>
                <c:pt idx="4876">
                  <c:v>617462.4122807167</c:v>
                </c:pt>
                <c:pt idx="4877">
                  <c:v>617526.67338958057</c:v>
                </c:pt>
                <c:pt idx="4878">
                  <c:v>617590.93187903508</c:v>
                </c:pt>
                <c:pt idx="4879">
                  <c:v>617655.18774918711</c:v>
                </c:pt>
                <c:pt idx="4880">
                  <c:v>617719.44100014342</c:v>
                </c:pt>
                <c:pt idx="4881">
                  <c:v>617783.69163201062</c:v>
                </c:pt>
                <c:pt idx="4882">
                  <c:v>617847.93964489561</c:v>
                </c:pt>
                <c:pt idx="4883">
                  <c:v>617912.18503890513</c:v>
                </c:pt>
                <c:pt idx="4884">
                  <c:v>617976.42781414581</c:v>
                </c:pt>
                <c:pt idx="4885">
                  <c:v>618040.66797072464</c:v>
                </c:pt>
                <c:pt idx="4886">
                  <c:v>618104.90550874814</c:v>
                </c:pt>
                <c:pt idx="4887">
                  <c:v>618169.14042832307</c:v>
                </c:pt>
                <c:pt idx="4888">
                  <c:v>618233.37272955629</c:v>
                </c:pt>
                <c:pt idx="4889">
                  <c:v>618297.60241255455</c:v>
                </c:pt>
                <c:pt idx="4890">
                  <c:v>618361.82947742438</c:v>
                </c:pt>
                <c:pt idx="4891">
                  <c:v>618426.05392427254</c:v>
                </c:pt>
                <c:pt idx="4892">
                  <c:v>618490.27575320599</c:v>
                </c:pt>
                <c:pt idx="4893">
                  <c:v>618554.49496433116</c:v>
                </c:pt>
                <c:pt idx="4894">
                  <c:v>618618.71155775478</c:v>
                </c:pt>
                <c:pt idx="4895">
                  <c:v>618682.92553358385</c:v>
                </c:pt>
                <c:pt idx="4896">
                  <c:v>618747.13689192466</c:v>
                </c:pt>
                <c:pt idx="4897">
                  <c:v>618811.34563288407</c:v>
                </c:pt>
                <c:pt idx="4898">
                  <c:v>618875.55175656895</c:v>
                </c:pt>
                <c:pt idx="4899">
                  <c:v>618939.75526308583</c:v>
                </c:pt>
                <c:pt idx="4900">
                  <c:v>619003.95615254121</c:v>
                </c:pt>
                <c:pt idx="4901">
                  <c:v>619068.1544250421</c:v>
                </c:pt>
                <c:pt idx="4902">
                  <c:v>619132.350080695</c:v>
                </c:pt>
                <c:pt idx="4903">
                  <c:v>619196.54311960668</c:v>
                </c:pt>
                <c:pt idx="4904">
                  <c:v>619260.73354188353</c:v>
                </c:pt>
                <c:pt idx="4905">
                  <c:v>619324.92134763254</c:v>
                </c:pt>
                <c:pt idx="4906">
                  <c:v>619389.10653696011</c:v>
                </c:pt>
                <c:pt idx="4907">
                  <c:v>619453.28910997324</c:v>
                </c:pt>
                <c:pt idx="4908">
                  <c:v>619517.46906677808</c:v>
                </c:pt>
                <c:pt idx="4909">
                  <c:v>619581.64640748163</c:v>
                </c:pt>
                <c:pt idx="4910">
                  <c:v>619645.82113219041</c:v>
                </c:pt>
                <c:pt idx="4911">
                  <c:v>619709.99324101117</c:v>
                </c:pt>
                <c:pt idx="4912">
                  <c:v>619774.1627340503</c:v>
                </c:pt>
                <c:pt idx="4913">
                  <c:v>619838.32961141469</c:v>
                </c:pt>
                <c:pt idx="4914">
                  <c:v>619902.49387321086</c:v>
                </c:pt>
                <c:pt idx="4915">
                  <c:v>619966.65551954531</c:v>
                </c:pt>
                <c:pt idx="4916">
                  <c:v>620030.81455052481</c:v>
                </c:pt>
                <c:pt idx="4917">
                  <c:v>620094.97096625587</c:v>
                </c:pt>
                <c:pt idx="4918">
                  <c:v>620159.12476684502</c:v>
                </c:pt>
                <c:pt idx="4919">
                  <c:v>620223.27595239913</c:v>
                </c:pt>
                <c:pt idx="4920">
                  <c:v>620287.42452302459</c:v>
                </c:pt>
                <c:pt idx="4921">
                  <c:v>620351.57047882793</c:v>
                </c:pt>
                <c:pt idx="4922">
                  <c:v>620415.71381991601</c:v>
                </c:pt>
                <c:pt idx="4923">
                  <c:v>620479.85454639501</c:v>
                </c:pt>
                <c:pt idx="4924">
                  <c:v>620543.9926583718</c:v>
                </c:pt>
                <c:pt idx="4925">
                  <c:v>620608.12815595279</c:v>
                </c:pt>
                <c:pt idx="4926">
                  <c:v>620672.26103924483</c:v>
                </c:pt>
                <c:pt idx="4927">
                  <c:v>620736.3913083541</c:v>
                </c:pt>
                <c:pt idx="4928">
                  <c:v>620800.51896338759</c:v>
                </c:pt>
                <c:pt idx="4929">
                  <c:v>620864.64400445146</c:v>
                </c:pt>
                <c:pt idx="4930">
                  <c:v>620928.76643165248</c:v>
                </c:pt>
                <c:pt idx="4931">
                  <c:v>620992.88624509692</c:v>
                </c:pt>
                <c:pt idx="4932">
                  <c:v>621057.00344489189</c:v>
                </c:pt>
                <c:pt idx="4933">
                  <c:v>621121.11803114333</c:v>
                </c:pt>
                <c:pt idx="4934">
                  <c:v>621185.23000395822</c:v>
                </c:pt>
                <c:pt idx="4935">
                  <c:v>621249.33936344273</c:v>
                </c:pt>
                <c:pt idx="4936">
                  <c:v>621313.44610970351</c:v>
                </c:pt>
                <c:pt idx="4937">
                  <c:v>621377.5502428473</c:v>
                </c:pt>
                <c:pt idx="4938">
                  <c:v>621441.65176298027</c:v>
                </c:pt>
                <c:pt idx="4939">
                  <c:v>621505.75067020906</c:v>
                </c:pt>
                <c:pt idx="4940">
                  <c:v>621569.84696464019</c:v>
                </c:pt>
                <c:pt idx="4941">
                  <c:v>621633.9406463803</c:v>
                </c:pt>
                <c:pt idx="4942">
                  <c:v>621698.03171553568</c:v>
                </c:pt>
                <c:pt idx="4943">
                  <c:v>621762.12017221295</c:v>
                </c:pt>
                <c:pt idx="4944">
                  <c:v>621826.20601651841</c:v>
                </c:pt>
                <c:pt idx="4945">
                  <c:v>621890.28924855881</c:v>
                </c:pt>
                <c:pt idx="4946">
                  <c:v>621954.36986844044</c:v>
                </c:pt>
                <c:pt idx="4947">
                  <c:v>622018.44787627005</c:v>
                </c:pt>
                <c:pt idx="4948">
                  <c:v>622082.52327215369</c:v>
                </c:pt>
                <c:pt idx="4949">
                  <c:v>622146.59605619824</c:v>
                </c:pt>
                <c:pt idx="4950">
                  <c:v>622210.66622850986</c:v>
                </c:pt>
                <c:pt idx="4951">
                  <c:v>622274.73378919519</c:v>
                </c:pt>
                <c:pt idx="4952">
                  <c:v>622338.79873836052</c:v>
                </c:pt>
                <c:pt idx="4953">
                  <c:v>622402.8610761126</c:v>
                </c:pt>
                <c:pt idx="4954">
                  <c:v>622466.92080255749</c:v>
                </c:pt>
                <c:pt idx="4955">
                  <c:v>622530.97791780194</c:v>
                </c:pt>
                <c:pt idx="4956">
                  <c:v>622595.03242195223</c:v>
                </c:pt>
                <c:pt idx="4957">
                  <c:v>622659.08431511477</c:v>
                </c:pt>
                <c:pt idx="4958">
                  <c:v>622723.13359739608</c:v>
                </c:pt>
                <c:pt idx="4959">
                  <c:v>622787.18026890256</c:v>
                </c:pt>
                <c:pt idx="4960">
                  <c:v>622851.22432974051</c:v>
                </c:pt>
                <c:pt idx="4961">
                  <c:v>622915.26578001655</c:v>
                </c:pt>
                <c:pt idx="4962">
                  <c:v>622979.30461983709</c:v>
                </c:pt>
                <c:pt idx="4963">
                  <c:v>623043.3408493083</c:v>
                </c:pt>
                <c:pt idx="4964">
                  <c:v>623107.37446853681</c:v>
                </c:pt>
                <c:pt idx="4965">
                  <c:v>623171.40547762893</c:v>
                </c:pt>
                <c:pt idx="4966">
                  <c:v>623235.43387669115</c:v>
                </c:pt>
                <c:pt idx="4967">
                  <c:v>623299.45966582967</c:v>
                </c:pt>
                <c:pt idx="4968">
                  <c:v>623363.4828451511</c:v>
                </c:pt>
                <c:pt idx="4969">
                  <c:v>623427.50341476151</c:v>
                </c:pt>
                <c:pt idx="4970">
                  <c:v>623491.52137476765</c:v>
                </c:pt>
                <c:pt idx="4971">
                  <c:v>623555.53672527568</c:v>
                </c:pt>
                <c:pt idx="4972">
                  <c:v>623619.54946639191</c:v>
                </c:pt>
                <c:pt idx="4973">
                  <c:v>623683.55959822272</c:v>
                </c:pt>
                <c:pt idx="4974">
                  <c:v>623747.56712087477</c:v>
                </c:pt>
                <c:pt idx="4975">
                  <c:v>623811.57203445397</c:v>
                </c:pt>
                <c:pt idx="4976">
                  <c:v>623875.57433906698</c:v>
                </c:pt>
                <c:pt idx="4977">
                  <c:v>623939.57403482019</c:v>
                </c:pt>
                <c:pt idx="4978">
                  <c:v>624003.57112181967</c:v>
                </c:pt>
                <c:pt idx="4979">
                  <c:v>624067.5656001718</c:v>
                </c:pt>
                <c:pt idx="4980">
                  <c:v>624131.55746998324</c:v>
                </c:pt>
                <c:pt idx="4981">
                  <c:v>624195.54673135991</c:v>
                </c:pt>
                <c:pt idx="4982">
                  <c:v>624259.53338440834</c:v>
                </c:pt>
                <c:pt idx="4983">
                  <c:v>624323.51742923493</c:v>
                </c:pt>
                <c:pt idx="4984">
                  <c:v>624387.49886594585</c:v>
                </c:pt>
                <c:pt idx="4985">
                  <c:v>624451.47769464739</c:v>
                </c:pt>
                <c:pt idx="4986">
                  <c:v>624515.45391544595</c:v>
                </c:pt>
                <c:pt idx="4987">
                  <c:v>624579.42752844782</c:v>
                </c:pt>
                <c:pt idx="4988">
                  <c:v>624643.39853375917</c:v>
                </c:pt>
                <c:pt idx="4989">
                  <c:v>624707.36693148653</c:v>
                </c:pt>
                <c:pt idx="4990">
                  <c:v>624771.33272173605</c:v>
                </c:pt>
                <c:pt idx="4991">
                  <c:v>624835.29590461403</c:v>
                </c:pt>
                <c:pt idx="4992">
                  <c:v>624899.25648022676</c:v>
                </c:pt>
                <c:pt idx="4993">
                  <c:v>624963.21444868052</c:v>
                </c:pt>
                <c:pt idx="4994">
                  <c:v>625027.16981008148</c:v>
                </c:pt>
                <c:pt idx="4995">
                  <c:v>625091.12256453617</c:v>
                </c:pt>
                <c:pt idx="4996">
                  <c:v>625155.07271215064</c:v>
                </c:pt>
                <c:pt idx="4997">
                  <c:v>625219.02025303105</c:v>
                </c:pt>
                <c:pt idx="4998">
                  <c:v>625282.96518728393</c:v>
                </c:pt>
                <c:pt idx="4999">
                  <c:v>625346.90751501545</c:v>
                </c:pt>
                <c:pt idx="5000">
                  <c:v>625410.84723633167</c:v>
                </c:pt>
                <c:pt idx="5001">
                  <c:v>625474.7843513391</c:v>
                </c:pt>
                <c:pt idx="5002">
                  <c:v>625538.7188601438</c:v>
                </c:pt>
                <c:pt idx="5003">
                  <c:v>625602.65076285205</c:v>
                </c:pt>
                <c:pt idx="5004">
                  <c:v>625666.58005957014</c:v>
                </c:pt>
                <c:pt idx="5005">
                  <c:v>625730.50675040425</c:v>
                </c:pt>
                <c:pt idx="5006">
                  <c:v>625794.43083546055</c:v>
                </c:pt>
                <c:pt idx="5007">
                  <c:v>625858.35231484531</c:v>
                </c:pt>
                <c:pt idx="5008">
                  <c:v>625922.27118866472</c:v>
                </c:pt>
                <c:pt idx="5009">
                  <c:v>625986.18745702493</c:v>
                </c:pt>
                <c:pt idx="5010">
                  <c:v>626050.10112003237</c:v>
                </c:pt>
                <c:pt idx="5011">
                  <c:v>626114.01217779308</c:v>
                </c:pt>
                <c:pt idx="5012">
                  <c:v>626177.92063041311</c:v>
                </c:pt>
                <c:pt idx="5013">
                  <c:v>626241.82647799875</c:v>
                </c:pt>
                <c:pt idx="5014">
                  <c:v>626305.72972065653</c:v>
                </c:pt>
                <c:pt idx="5015">
                  <c:v>626369.63035849214</c:v>
                </c:pt>
                <c:pt idx="5016">
                  <c:v>626433.52839161188</c:v>
                </c:pt>
                <c:pt idx="5017">
                  <c:v>626497.42382012226</c:v>
                </c:pt>
                <c:pt idx="5018">
                  <c:v>626561.31664412899</c:v>
                </c:pt>
                <c:pt idx="5019">
                  <c:v>626625.20686373836</c:v>
                </c:pt>
                <c:pt idx="5020">
                  <c:v>626689.09447905689</c:v>
                </c:pt>
                <c:pt idx="5021">
                  <c:v>626752.97949019016</c:v>
                </c:pt>
                <c:pt idx="5022">
                  <c:v>626816.8618972447</c:v>
                </c:pt>
                <c:pt idx="5023">
                  <c:v>626880.74170032656</c:v>
                </c:pt>
                <c:pt idx="5024">
                  <c:v>626944.61889954191</c:v>
                </c:pt>
                <c:pt idx="5025">
                  <c:v>627008.4934949968</c:v>
                </c:pt>
                <c:pt idx="5026">
                  <c:v>627072.36548679753</c:v>
                </c:pt>
                <c:pt idx="5027">
                  <c:v>627136.23487505014</c:v>
                </c:pt>
                <c:pt idx="5028">
                  <c:v>627200.10165986069</c:v>
                </c:pt>
                <c:pt idx="5029">
                  <c:v>627263.96584133536</c:v>
                </c:pt>
                <c:pt idx="5030">
                  <c:v>627327.82741958031</c:v>
                </c:pt>
                <c:pt idx="5031">
                  <c:v>627391.68639470148</c:v>
                </c:pt>
                <c:pt idx="5032">
                  <c:v>627455.54276680527</c:v>
                </c:pt>
                <c:pt idx="5033">
                  <c:v>627519.39653599763</c:v>
                </c:pt>
                <c:pt idx="5034">
                  <c:v>627583.24770238448</c:v>
                </c:pt>
                <c:pt idx="5035">
                  <c:v>627647.09626607224</c:v>
                </c:pt>
                <c:pt idx="5036">
                  <c:v>627710.94222716684</c:v>
                </c:pt>
                <c:pt idx="5037">
                  <c:v>627774.78558577434</c:v>
                </c:pt>
                <c:pt idx="5038">
                  <c:v>627838.62634200091</c:v>
                </c:pt>
                <c:pt idx="5039">
                  <c:v>627902.46449595259</c:v>
                </c:pt>
                <c:pt idx="5040">
                  <c:v>627966.30004773533</c:v>
                </c:pt>
                <c:pt idx="5041">
                  <c:v>628030.13299745542</c:v>
                </c:pt>
                <c:pt idx="5042">
                  <c:v>628093.9633452188</c:v>
                </c:pt>
                <c:pt idx="5043">
                  <c:v>628157.7910911314</c:v>
                </c:pt>
                <c:pt idx="5044">
                  <c:v>628221.6162352995</c:v>
                </c:pt>
                <c:pt idx="5045">
                  <c:v>628285.43877782917</c:v>
                </c:pt>
                <c:pt idx="5046">
                  <c:v>628349.25871882623</c:v>
                </c:pt>
                <c:pt idx="5047">
                  <c:v>628413.07605839695</c:v>
                </c:pt>
                <c:pt idx="5048">
                  <c:v>628476.89079664729</c:v>
                </c:pt>
                <c:pt idx="5049">
                  <c:v>628540.70293368318</c:v>
                </c:pt>
                <c:pt idx="5050">
                  <c:v>628604.51246961078</c:v>
                </c:pt>
                <c:pt idx="5051">
                  <c:v>628668.31940453616</c:v>
                </c:pt>
                <c:pt idx="5052">
                  <c:v>628732.12373856513</c:v>
                </c:pt>
                <c:pt idx="5053">
                  <c:v>628795.92547180387</c:v>
                </c:pt>
                <c:pt idx="5054">
                  <c:v>628859.72460435855</c:v>
                </c:pt>
                <c:pt idx="5055">
                  <c:v>628923.52113633475</c:v>
                </c:pt>
                <c:pt idx="5056">
                  <c:v>628987.31506783876</c:v>
                </c:pt>
                <c:pt idx="5057">
                  <c:v>629051.10639897664</c:v>
                </c:pt>
                <c:pt idx="5058">
                  <c:v>629114.89512985409</c:v>
                </c:pt>
                <c:pt idx="5059">
                  <c:v>629178.68126057729</c:v>
                </c:pt>
                <c:pt idx="5060">
                  <c:v>629242.46479125251</c:v>
                </c:pt>
                <c:pt idx="5061">
                  <c:v>629306.24572198524</c:v>
                </c:pt>
                <c:pt idx="5062">
                  <c:v>629370.02405288164</c:v>
                </c:pt>
                <c:pt idx="5063">
                  <c:v>629433.79978404776</c:v>
                </c:pt>
                <c:pt idx="5064">
                  <c:v>629497.57291558955</c:v>
                </c:pt>
                <c:pt idx="5065">
                  <c:v>629561.34344761295</c:v>
                </c:pt>
                <c:pt idx="5066">
                  <c:v>629625.111380224</c:v>
                </c:pt>
                <c:pt idx="5067">
                  <c:v>629688.87671352853</c:v>
                </c:pt>
                <c:pt idx="5068">
                  <c:v>629752.63944763248</c:v>
                </c:pt>
                <c:pt idx="5069">
                  <c:v>629816.3995826419</c:v>
                </c:pt>
                <c:pt idx="5070">
                  <c:v>629880.15711866273</c:v>
                </c:pt>
                <c:pt idx="5071">
                  <c:v>629943.91205580079</c:v>
                </c:pt>
                <c:pt idx="5072">
                  <c:v>630007.66439416213</c:v>
                </c:pt>
                <c:pt idx="5073">
                  <c:v>630071.4141338527</c:v>
                </c:pt>
                <c:pt idx="5074">
                  <c:v>630135.16127497831</c:v>
                </c:pt>
                <c:pt idx="5075">
                  <c:v>630198.90581764514</c:v>
                </c:pt>
                <c:pt idx="5076">
                  <c:v>630262.64776195877</c:v>
                </c:pt>
                <c:pt idx="5077">
                  <c:v>630326.38710802526</c:v>
                </c:pt>
                <c:pt idx="5078">
                  <c:v>630390.12385595043</c:v>
                </c:pt>
                <c:pt idx="5079">
                  <c:v>630453.85800584045</c:v>
                </c:pt>
                <c:pt idx="5080">
                  <c:v>630517.58955780091</c:v>
                </c:pt>
                <c:pt idx="5081">
                  <c:v>630581.31851193798</c:v>
                </c:pt>
                <c:pt idx="5082">
                  <c:v>630645.04486835736</c:v>
                </c:pt>
                <c:pt idx="5083">
                  <c:v>630708.768627165</c:v>
                </c:pt>
                <c:pt idx="5084">
                  <c:v>630772.48978846683</c:v>
                </c:pt>
                <c:pt idx="5085">
                  <c:v>630836.20835236867</c:v>
                </c:pt>
                <c:pt idx="5086">
                  <c:v>630899.92431897635</c:v>
                </c:pt>
                <c:pt idx="5087">
                  <c:v>630963.6376883958</c:v>
                </c:pt>
                <c:pt idx="5088">
                  <c:v>631027.34846073296</c:v>
                </c:pt>
                <c:pt idx="5089">
                  <c:v>631091.05663609353</c:v>
                </c:pt>
                <c:pt idx="5090">
                  <c:v>631154.76221458358</c:v>
                </c:pt>
                <c:pt idx="5091">
                  <c:v>631218.4651963088</c:v>
                </c:pt>
                <c:pt idx="5092">
                  <c:v>631282.16558137501</c:v>
                </c:pt>
                <c:pt idx="5093">
                  <c:v>631345.86336988793</c:v>
                </c:pt>
                <c:pt idx="5094">
                  <c:v>631409.55856195395</c:v>
                </c:pt>
                <c:pt idx="5095">
                  <c:v>631473.25115767831</c:v>
                </c:pt>
                <c:pt idx="5096">
                  <c:v>631536.94115716731</c:v>
                </c:pt>
                <c:pt idx="5097">
                  <c:v>631600.6285605263</c:v>
                </c:pt>
                <c:pt idx="5098">
                  <c:v>631664.31336786144</c:v>
                </c:pt>
                <c:pt idx="5099">
                  <c:v>631727.99557927845</c:v>
                </c:pt>
                <c:pt idx="5100">
                  <c:v>631791.67519488325</c:v>
                </c:pt>
                <c:pt idx="5101">
                  <c:v>631855.35221478145</c:v>
                </c:pt>
                <c:pt idx="5102">
                  <c:v>631919.02663907909</c:v>
                </c:pt>
                <c:pt idx="5103">
                  <c:v>631982.69846788154</c:v>
                </c:pt>
                <c:pt idx="5104">
                  <c:v>632046.36770129518</c:v>
                </c:pt>
                <c:pt idx="5105">
                  <c:v>632110.03433942539</c:v>
                </c:pt>
                <c:pt idx="5106">
                  <c:v>632173.69838237821</c:v>
                </c:pt>
                <c:pt idx="5107">
                  <c:v>632237.35983025923</c:v>
                </c:pt>
                <c:pt idx="5108">
                  <c:v>632301.01868317428</c:v>
                </c:pt>
                <c:pt idx="5109">
                  <c:v>632364.67494122928</c:v>
                </c:pt>
                <c:pt idx="5110">
                  <c:v>632428.32860452973</c:v>
                </c:pt>
                <c:pt idx="5111">
                  <c:v>632491.97967318166</c:v>
                </c:pt>
                <c:pt idx="5112">
                  <c:v>632555.62814729067</c:v>
                </c:pt>
                <c:pt idx="5113">
                  <c:v>632619.2740269627</c:v>
                </c:pt>
                <c:pt idx="5114">
                  <c:v>632682.91731230321</c:v>
                </c:pt>
                <c:pt idx="5115">
                  <c:v>632746.55800341838</c:v>
                </c:pt>
                <c:pt idx="5116">
                  <c:v>632810.19610041345</c:v>
                </c:pt>
                <c:pt idx="5117">
                  <c:v>632873.83160339447</c:v>
                </c:pt>
                <c:pt idx="5118">
                  <c:v>632937.46451246704</c:v>
                </c:pt>
                <c:pt idx="5119">
                  <c:v>633001.09482773708</c:v>
                </c:pt>
                <c:pt idx="5120">
                  <c:v>633064.72254931007</c:v>
                </c:pt>
                <c:pt idx="5121">
                  <c:v>633128.34767729207</c:v>
                </c:pt>
                <c:pt idx="5122">
                  <c:v>633191.97021178843</c:v>
                </c:pt>
                <c:pt idx="5123">
                  <c:v>633255.59015290509</c:v>
                </c:pt>
                <c:pt idx="5124">
                  <c:v>633319.20750074764</c:v>
                </c:pt>
                <c:pt idx="5125">
                  <c:v>633382.8222554219</c:v>
                </c:pt>
                <c:pt idx="5126">
                  <c:v>633446.43441703357</c:v>
                </c:pt>
                <c:pt idx="5127">
                  <c:v>633510.04398568836</c:v>
                </c:pt>
                <c:pt idx="5128">
                  <c:v>633573.65096149174</c:v>
                </c:pt>
                <c:pt idx="5129">
                  <c:v>633637.25534454954</c:v>
                </c:pt>
                <c:pt idx="5130">
                  <c:v>633700.85713496769</c:v>
                </c:pt>
                <c:pt idx="5131">
                  <c:v>633764.45633285143</c:v>
                </c:pt>
                <c:pt idx="5132">
                  <c:v>633828.05293830682</c:v>
                </c:pt>
                <c:pt idx="5133">
                  <c:v>633891.64695143921</c:v>
                </c:pt>
                <c:pt idx="5134">
                  <c:v>633955.23837235454</c:v>
                </c:pt>
                <c:pt idx="5135">
                  <c:v>634018.82720115827</c:v>
                </c:pt>
                <c:pt idx="5136">
                  <c:v>634082.41343795636</c:v>
                </c:pt>
                <c:pt idx="5137">
                  <c:v>634145.99708285404</c:v>
                </c:pt>
                <c:pt idx="5138">
                  <c:v>634209.57813595724</c:v>
                </c:pt>
                <c:pt idx="5139">
                  <c:v>634273.15659737156</c:v>
                </c:pt>
                <c:pt idx="5140">
                  <c:v>634336.73246720282</c:v>
                </c:pt>
                <c:pt idx="5141">
                  <c:v>634400.30574555625</c:v>
                </c:pt>
                <c:pt idx="5142">
                  <c:v>634463.87643253792</c:v>
                </c:pt>
                <c:pt idx="5143">
                  <c:v>634527.44452825305</c:v>
                </c:pt>
                <c:pt idx="5144">
                  <c:v>634591.01003280748</c:v>
                </c:pt>
                <c:pt idx="5145">
                  <c:v>634654.5729463069</c:v>
                </c:pt>
                <c:pt idx="5146">
                  <c:v>634718.13326885668</c:v>
                </c:pt>
                <c:pt idx="5147">
                  <c:v>634781.69100056263</c:v>
                </c:pt>
                <c:pt idx="5148">
                  <c:v>634845.24614153034</c:v>
                </c:pt>
                <c:pt idx="5149">
                  <c:v>634908.79869186541</c:v>
                </c:pt>
                <c:pt idx="5150">
                  <c:v>634972.3486516733</c:v>
                </c:pt>
                <c:pt idx="5151">
                  <c:v>635035.89602105983</c:v>
                </c:pt>
                <c:pt idx="5152">
                  <c:v>635099.44080013048</c:v>
                </c:pt>
                <c:pt idx="5153">
                  <c:v>635162.98298899073</c:v>
                </c:pt>
                <c:pt idx="5154">
                  <c:v>635226.52258774627</c:v>
                </c:pt>
                <c:pt idx="5155">
                  <c:v>635290.05959650292</c:v>
                </c:pt>
                <c:pt idx="5156">
                  <c:v>635353.59401536582</c:v>
                </c:pt>
                <c:pt idx="5157">
                  <c:v>635417.12584444077</c:v>
                </c:pt>
                <c:pt idx="5158">
                  <c:v>635480.65508383326</c:v>
                </c:pt>
                <c:pt idx="5159">
                  <c:v>635544.18173364899</c:v>
                </c:pt>
                <c:pt idx="5160">
                  <c:v>635607.70579399343</c:v>
                </c:pt>
                <c:pt idx="5161">
                  <c:v>635671.22726497205</c:v>
                </c:pt>
                <c:pt idx="5162">
                  <c:v>635734.74614669033</c:v>
                </c:pt>
                <c:pt idx="5163">
                  <c:v>635798.26243925409</c:v>
                </c:pt>
                <c:pt idx="5164">
                  <c:v>635861.77614276868</c:v>
                </c:pt>
                <c:pt idx="5165">
                  <c:v>635925.28725733969</c:v>
                </c:pt>
                <c:pt idx="5166">
                  <c:v>635988.79578307271</c:v>
                </c:pt>
                <c:pt idx="5167">
                  <c:v>636052.30172007321</c:v>
                </c:pt>
                <c:pt idx="5168">
                  <c:v>636115.80506844656</c:v>
                </c:pt>
                <c:pt idx="5169">
                  <c:v>636179.30582829856</c:v>
                </c:pt>
                <c:pt idx="5170">
                  <c:v>636242.80399973458</c:v>
                </c:pt>
                <c:pt idx="5171">
                  <c:v>636306.29958285997</c:v>
                </c:pt>
                <c:pt idx="5172">
                  <c:v>636369.79257778043</c:v>
                </c:pt>
                <c:pt idx="5173">
                  <c:v>636433.28298460145</c:v>
                </c:pt>
                <c:pt idx="5174">
                  <c:v>636496.77080342849</c:v>
                </c:pt>
                <c:pt idx="5175">
                  <c:v>636560.25603436714</c:v>
                </c:pt>
                <c:pt idx="5176">
                  <c:v>636623.73867752275</c:v>
                </c:pt>
                <c:pt idx="5177">
                  <c:v>636687.2187330008</c:v>
                </c:pt>
                <c:pt idx="5178">
                  <c:v>636750.69620090676</c:v>
                </c:pt>
                <c:pt idx="5179">
                  <c:v>636814.17108134634</c:v>
                </c:pt>
                <c:pt idx="5180">
                  <c:v>636877.64337442466</c:v>
                </c:pt>
                <c:pt idx="5181">
                  <c:v>636941.11308024742</c:v>
                </c:pt>
                <c:pt idx="5182">
                  <c:v>637004.58019892022</c:v>
                </c:pt>
                <c:pt idx="5183">
                  <c:v>637068.04473054805</c:v>
                </c:pt>
                <c:pt idx="5184">
                  <c:v>637131.50667523663</c:v>
                </c:pt>
                <c:pt idx="5185">
                  <c:v>637194.96603309165</c:v>
                </c:pt>
                <c:pt idx="5186">
                  <c:v>637258.42280421813</c:v>
                </c:pt>
                <c:pt idx="5187">
                  <c:v>637321.87698872166</c:v>
                </c:pt>
                <c:pt idx="5188">
                  <c:v>637385.32858670782</c:v>
                </c:pt>
                <c:pt idx="5189">
                  <c:v>637448.77759828197</c:v>
                </c:pt>
                <c:pt idx="5190">
                  <c:v>637512.22402354935</c:v>
                </c:pt>
                <c:pt idx="5191">
                  <c:v>637575.66786261566</c:v>
                </c:pt>
                <c:pt idx="5192">
                  <c:v>637639.10911558615</c:v>
                </c:pt>
                <c:pt idx="5193">
                  <c:v>637702.54778256617</c:v>
                </c:pt>
                <c:pt idx="5194">
                  <c:v>637765.9838636613</c:v>
                </c:pt>
                <c:pt idx="5195">
                  <c:v>637829.41735897691</c:v>
                </c:pt>
                <c:pt idx="5196">
                  <c:v>637892.84826861834</c:v>
                </c:pt>
                <c:pt idx="5197">
                  <c:v>637956.27659269108</c:v>
                </c:pt>
                <c:pt idx="5198">
                  <c:v>638019.70233130048</c:v>
                </c:pt>
                <c:pt idx="5199">
                  <c:v>638083.12548455177</c:v>
                </c:pt>
                <c:pt idx="5200">
                  <c:v>638146.54605255055</c:v>
                </c:pt>
                <c:pt idx="5201">
                  <c:v>638209.96403540217</c:v>
                </c:pt>
                <c:pt idx="5202">
                  <c:v>638273.37943321187</c:v>
                </c:pt>
                <c:pt idx="5203">
                  <c:v>638336.79224608524</c:v>
                </c:pt>
                <c:pt idx="5204">
                  <c:v>638400.20247412752</c:v>
                </c:pt>
                <c:pt idx="5205">
                  <c:v>638463.61011744395</c:v>
                </c:pt>
                <c:pt idx="5206">
                  <c:v>638527.01517614012</c:v>
                </c:pt>
                <c:pt idx="5207">
                  <c:v>638590.41765032127</c:v>
                </c:pt>
                <c:pt idx="5208">
                  <c:v>638653.81754009263</c:v>
                </c:pt>
                <c:pt idx="5209">
                  <c:v>638717.21484555979</c:v>
                </c:pt>
                <c:pt idx="5210">
                  <c:v>638780.609566828</c:v>
                </c:pt>
                <c:pt idx="5211">
                  <c:v>638844.0017040025</c:v>
                </c:pt>
                <c:pt idx="5212">
                  <c:v>638907.39125718875</c:v>
                </c:pt>
                <c:pt idx="5213">
                  <c:v>638970.778226492</c:v>
                </c:pt>
                <c:pt idx="5214">
                  <c:v>639034.16261201748</c:v>
                </c:pt>
                <c:pt idx="5215">
                  <c:v>639097.54441387078</c:v>
                </c:pt>
                <c:pt idx="5216">
                  <c:v>639160.92363215704</c:v>
                </c:pt>
                <c:pt idx="5217">
                  <c:v>639224.30026698147</c:v>
                </c:pt>
                <c:pt idx="5218">
                  <c:v>639287.67431844957</c:v>
                </c:pt>
                <c:pt idx="5219">
                  <c:v>639351.04578666668</c:v>
                </c:pt>
                <c:pt idx="5220">
                  <c:v>639414.41467173782</c:v>
                </c:pt>
                <c:pt idx="5221">
                  <c:v>639477.78097376844</c:v>
                </c:pt>
                <c:pt idx="5222">
                  <c:v>639541.14469286404</c:v>
                </c:pt>
                <c:pt idx="5223">
                  <c:v>639604.50582912948</c:v>
                </c:pt>
                <c:pt idx="5224">
                  <c:v>639667.86438267038</c:v>
                </c:pt>
                <c:pt idx="5225">
                  <c:v>639731.22035359207</c:v>
                </c:pt>
                <c:pt idx="5226">
                  <c:v>639794.57374199945</c:v>
                </c:pt>
                <c:pt idx="5227">
                  <c:v>639857.924547998</c:v>
                </c:pt>
                <c:pt idx="5228">
                  <c:v>639921.27277169307</c:v>
                </c:pt>
                <c:pt idx="5229">
                  <c:v>639984.61841318978</c:v>
                </c:pt>
                <c:pt idx="5230">
                  <c:v>640047.96147259336</c:v>
                </c:pt>
                <c:pt idx="5231">
                  <c:v>640111.30195000931</c:v>
                </c:pt>
                <c:pt idx="5232">
                  <c:v>640174.63984554261</c:v>
                </c:pt>
                <c:pt idx="5233">
                  <c:v>640237.97515929851</c:v>
                </c:pt>
                <c:pt idx="5234">
                  <c:v>640301.30789138249</c:v>
                </c:pt>
                <c:pt idx="5235">
                  <c:v>640364.63804189966</c:v>
                </c:pt>
                <c:pt idx="5236">
                  <c:v>640427.96561095503</c:v>
                </c:pt>
                <c:pt idx="5237">
                  <c:v>640491.29059865419</c:v>
                </c:pt>
                <c:pt idx="5238">
                  <c:v>640554.61300510215</c:v>
                </c:pt>
                <c:pt idx="5239">
                  <c:v>640617.93283040402</c:v>
                </c:pt>
                <c:pt idx="5240">
                  <c:v>640681.25007466529</c:v>
                </c:pt>
                <c:pt idx="5241">
                  <c:v>640744.56473799108</c:v>
                </c:pt>
                <c:pt idx="5242">
                  <c:v>640807.87682048639</c:v>
                </c:pt>
                <c:pt idx="5243">
                  <c:v>640871.18632225669</c:v>
                </c:pt>
                <c:pt idx="5244">
                  <c:v>640934.49324340711</c:v>
                </c:pt>
                <c:pt idx="5245">
                  <c:v>640997.79758404265</c:v>
                </c:pt>
                <c:pt idx="5246">
                  <c:v>641061.09934426879</c:v>
                </c:pt>
                <c:pt idx="5247">
                  <c:v>641124.39852419053</c:v>
                </c:pt>
                <c:pt idx="5248">
                  <c:v>641187.695123913</c:v>
                </c:pt>
                <c:pt idx="5249">
                  <c:v>641250.98914354155</c:v>
                </c:pt>
                <c:pt idx="5250">
                  <c:v>641314.2805831813</c:v>
                </c:pt>
                <c:pt idx="5251">
                  <c:v>641377.56944293727</c:v>
                </c:pt>
                <c:pt idx="5252">
                  <c:v>641440.8557229148</c:v>
                </c:pt>
                <c:pt idx="5253">
                  <c:v>641504.1394232189</c:v>
                </c:pt>
                <c:pt idx="5254">
                  <c:v>641567.42054395471</c:v>
                </c:pt>
                <c:pt idx="5255">
                  <c:v>641630.69908522756</c:v>
                </c:pt>
                <c:pt idx="5256">
                  <c:v>641693.97504714248</c:v>
                </c:pt>
                <c:pt idx="5257">
                  <c:v>641757.24842980457</c:v>
                </c:pt>
                <c:pt idx="5258">
                  <c:v>641820.51923331898</c:v>
                </c:pt>
                <c:pt idx="5259">
                  <c:v>641883.78745779116</c:v>
                </c:pt>
                <c:pt idx="5260">
                  <c:v>641947.05310332577</c:v>
                </c:pt>
                <c:pt idx="5261">
                  <c:v>642010.31617002806</c:v>
                </c:pt>
                <c:pt idx="5262">
                  <c:v>642073.57665800338</c:v>
                </c:pt>
                <c:pt idx="5263">
                  <c:v>642136.83456735651</c:v>
                </c:pt>
                <c:pt idx="5264">
                  <c:v>642200.08989819291</c:v>
                </c:pt>
                <c:pt idx="5265">
                  <c:v>642263.34265061736</c:v>
                </c:pt>
                <c:pt idx="5266">
                  <c:v>642326.5928247351</c:v>
                </c:pt>
                <c:pt idx="5267">
                  <c:v>642389.84042065113</c:v>
                </c:pt>
                <c:pt idx="5268">
                  <c:v>642453.08543847082</c:v>
                </c:pt>
                <c:pt idx="5269">
                  <c:v>642516.32787829894</c:v>
                </c:pt>
                <c:pt idx="5270">
                  <c:v>642579.56774024072</c:v>
                </c:pt>
                <c:pt idx="5271">
                  <c:v>642642.80502440128</c:v>
                </c:pt>
                <c:pt idx="5272">
                  <c:v>642706.03973088565</c:v>
                </c:pt>
                <c:pt idx="5273">
                  <c:v>642769.27185979881</c:v>
                </c:pt>
                <c:pt idx="5274">
                  <c:v>642832.50141124602</c:v>
                </c:pt>
                <c:pt idx="5275">
                  <c:v>642895.72838533227</c:v>
                </c:pt>
                <c:pt idx="5276">
                  <c:v>642958.95278216247</c:v>
                </c:pt>
                <c:pt idx="5277">
                  <c:v>643022.17460184183</c:v>
                </c:pt>
                <c:pt idx="5278">
                  <c:v>643085.39384447539</c:v>
                </c:pt>
                <c:pt idx="5279">
                  <c:v>643148.61051016813</c:v>
                </c:pt>
                <c:pt idx="5280">
                  <c:v>643211.82459902507</c:v>
                </c:pt>
                <c:pt idx="5281">
                  <c:v>643275.03611115145</c:v>
                </c:pt>
                <c:pt idx="5282">
                  <c:v>643338.24504665204</c:v>
                </c:pt>
                <c:pt idx="5283">
                  <c:v>643401.45140563219</c:v>
                </c:pt>
                <c:pt idx="5284">
                  <c:v>643464.65518819646</c:v>
                </c:pt>
                <c:pt idx="5285">
                  <c:v>643527.8563944503</c:v>
                </c:pt>
                <c:pt idx="5286">
                  <c:v>643591.05502449838</c:v>
                </c:pt>
                <c:pt idx="5287">
                  <c:v>643654.25107844605</c:v>
                </c:pt>
                <c:pt idx="5288">
                  <c:v>643717.44455639797</c:v>
                </c:pt>
                <c:pt idx="5289">
                  <c:v>643780.63545845961</c:v>
                </c:pt>
                <c:pt idx="5290">
                  <c:v>643843.8237847354</c:v>
                </c:pt>
                <c:pt idx="5291">
                  <c:v>643907.00953533081</c:v>
                </c:pt>
                <c:pt idx="5292">
                  <c:v>643970.1927103505</c:v>
                </c:pt>
                <c:pt idx="5293">
                  <c:v>644033.3733098997</c:v>
                </c:pt>
                <c:pt idx="5294">
                  <c:v>644096.5513340832</c:v>
                </c:pt>
                <c:pt idx="5295">
                  <c:v>644159.7267830061</c:v>
                </c:pt>
                <c:pt idx="5296">
                  <c:v>644222.89965677331</c:v>
                </c:pt>
                <c:pt idx="5297">
                  <c:v>644286.06995548971</c:v>
                </c:pt>
                <c:pt idx="5298">
                  <c:v>644349.23767926067</c:v>
                </c:pt>
                <c:pt idx="5299">
                  <c:v>644412.40282819059</c:v>
                </c:pt>
                <c:pt idx="5300">
                  <c:v>644475.56540238473</c:v>
                </c:pt>
                <c:pt idx="5301">
                  <c:v>644538.72540194797</c:v>
                </c:pt>
                <c:pt idx="5302">
                  <c:v>644601.88282698544</c:v>
                </c:pt>
                <c:pt idx="5303">
                  <c:v>644665.03767760179</c:v>
                </c:pt>
                <c:pt idx="5304">
                  <c:v>644728.18995390227</c:v>
                </c:pt>
                <c:pt idx="5305">
                  <c:v>644791.33965599153</c:v>
                </c:pt>
                <c:pt idx="5306">
                  <c:v>644854.48678397457</c:v>
                </c:pt>
                <c:pt idx="5307">
                  <c:v>644917.63133795629</c:v>
                </c:pt>
                <c:pt idx="5308">
                  <c:v>644980.77331804193</c:v>
                </c:pt>
                <c:pt idx="5309">
                  <c:v>645043.91272433591</c:v>
                </c:pt>
                <c:pt idx="5310">
                  <c:v>645107.04955694359</c:v>
                </c:pt>
                <c:pt idx="5311">
                  <c:v>645170.1838159695</c:v>
                </c:pt>
                <c:pt idx="5312">
                  <c:v>645233.3155015189</c:v>
                </c:pt>
                <c:pt idx="5313">
                  <c:v>645296.44461369643</c:v>
                </c:pt>
                <c:pt idx="5314">
                  <c:v>645359.5711526071</c:v>
                </c:pt>
                <c:pt idx="5315">
                  <c:v>645422.69511835568</c:v>
                </c:pt>
                <c:pt idx="5316">
                  <c:v>645485.81651104719</c:v>
                </c:pt>
                <c:pt idx="5317">
                  <c:v>645548.93533078651</c:v>
                </c:pt>
                <c:pt idx="5318">
                  <c:v>645612.05157767842</c:v>
                </c:pt>
                <c:pt idx="5319">
                  <c:v>645675.16525182792</c:v>
                </c:pt>
                <c:pt idx="5320">
                  <c:v>645738.27635333966</c:v>
                </c:pt>
                <c:pt idx="5321">
                  <c:v>645801.38488231879</c:v>
                </c:pt>
                <c:pt idx="5322">
                  <c:v>645864.49083886994</c:v>
                </c:pt>
                <c:pt idx="5323">
                  <c:v>645927.59422309825</c:v>
                </c:pt>
                <c:pt idx="5324">
                  <c:v>645990.69503510825</c:v>
                </c:pt>
                <c:pt idx="5325">
                  <c:v>646053.79327500507</c:v>
                </c:pt>
                <c:pt idx="5326">
                  <c:v>646116.88894289325</c:v>
                </c:pt>
                <c:pt idx="5327">
                  <c:v>646179.9820388779</c:v>
                </c:pt>
                <c:pt idx="5328">
                  <c:v>646243.0725630637</c:v>
                </c:pt>
                <c:pt idx="5329">
                  <c:v>646306.16051555565</c:v>
                </c:pt>
                <c:pt idx="5330">
                  <c:v>646369.24589645828</c:v>
                </c:pt>
                <c:pt idx="5331">
                  <c:v>646432.32870587672</c:v>
                </c:pt>
                <c:pt idx="5332">
                  <c:v>646495.40894391562</c:v>
                </c:pt>
                <c:pt idx="5333">
                  <c:v>646558.48661067977</c:v>
                </c:pt>
                <c:pt idx="5334">
                  <c:v>646621.56170627417</c:v>
                </c:pt>
                <c:pt idx="5335">
                  <c:v>646684.63423080347</c:v>
                </c:pt>
                <c:pt idx="5336">
                  <c:v>646747.70418437244</c:v>
                </c:pt>
                <c:pt idx="5337">
                  <c:v>646810.77156708599</c:v>
                </c:pt>
                <c:pt idx="5338">
                  <c:v>646873.83637904888</c:v>
                </c:pt>
                <c:pt idx="5339">
                  <c:v>646936.89862036577</c:v>
                </c:pt>
                <c:pt idx="5340">
                  <c:v>646999.95829114167</c:v>
                </c:pt>
                <c:pt idx="5341">
                  <c:v>647063.01539148123</c:v>
                </c:pt>
                <c:pt idx="5342">
                  <c:v>647126.06992148911</c:v>
                </c:pt>
                <c:pt idx="5343">
                  <c:v>647189.12188127032</c:v>
                </c:pt>
                <c:pt idx="5344">
                  <c:v>647252.17127092963</c:v>
                </c:pt>
                <c:pt idx="5345">
                  <c:v>647315.21809057158</c:v>
                </c:pt>
                <c:pt idx="5346">
                  <c:v>647378.26234030095</c:v>
                </c:pt>
                <c:pt idx="5347">
                  <c:v>647441.30402022286</c:v>
                </c:pt>
                <c:pt idx="5348">
                  <c:v>647504.34313044162</c:v>
                </c:pt>
                <c:pt idx="5349">
                  <c:v>647567.37967106211</c:v>
                </c:pt>
                <c:pt idx="5350">
                  <c:v>647630.41364218923</c:v>
                </c:pt>
                <c:pt idx="5351">
                  <c:v>647693.44504392741</c:v>
                </c:pt>
                <c:pt idx="5352">
                  <c:v>647756.47387638164</c:v>
                </c:pt>
                <c:pt idx="5353">
                  <c:v>647819.50013965659</c:v>
                </c:pt>
                <c:pt idx="5354">
                  <c:v>647882.52383385703</c:v>
                </c:pt>
                <c:pt idx="5355">
                  <c:v>647945.54495908751</c:v>
                </c:pt>
                <c:pt idx="5356">
                  <c:v>648008.56351545302</c:v>
                </c:pt>
                <c:pt idx="5357">
                  <c:v>648071.57950305811</c:v>
                </c:pt>
                <c:pt idx="5358">
                  <c:v>648134.59292200732</c:v>
                </c:pt>
                <c:pt idx="5359">
                  <c:v>648197.60377240565</c:v>
                </c:pt>
                <c:pt idx="5360">
                  <c:v>648260.61205435765</c:v>
                </c:pt>
                <c:pt idx="5361">
                  <c:v>648323.61776796798</c:v>
                </c:pt>
                <c:pt idx="5362">
                  <c:v>648386.62091334141</c:v>
                </c:pt>
                <c:pt idx="5363">
                  <c:v>648449.62149058271</c:v>
                </c:pt>
                <c:pt idx="5364">
                  <c:v>648512.6194997963</c:v>
                </c:pt>
                <c:pt idx="5365">
                  <c:v>648575.61494108709</c:v>
                </c:pt>
                <c:pt idx="5366">
                  <c:v>648638.60781455971</c:v>
                </c:pt>
                <c:pt idx="5367">
                  <c:v>648701.59812031873</c:v>
                </c:pt>
                <c:pt idx="5368">
                  <c:v>648764.5858584689</c:v>
                </c:pt>
                <c:pt idx="5369">
                  <c:v>648827.57102911489</c:v>
                </c:pt>
                <c:pt idx="5370">
                  <c:v>648890.55363236123</c:v>
                </c:pt>
                <c:pt idx="5371">
                  <c:v>648953.53366831283</c:v>
                </c:pt>
                <c:pt idx="5372">
                  <c:v>649016.51113707409</c:v>
                </c:pt>
                <c:pt idx="5373">
                  <c:v>649079.48603874969</c:v>
                </c:pt>
                <c:pt idx="5374">
                  <c:v>649142.45837344439</c:v>
                </c:pt>
                <c:pt idx="5375">
                  <c:v>649205.42814126273</c:v>
                </c:pt>
                <c:pt idx="5376">
                  <c:v>649268.39534230938</c:v>
                </c:pt>
                <c:pt idx="5377">
                  <c:v>649331.35997668898</c:v>
                </c:pt>
                <c:pt idx="5378">
                  <c:v>649394.3220445062</c:v>
                </c:pt>
                <c:pt idx="5379">
                  <c:v>649457.28154586547</c:v>
                </c:pt>
                <c:pt idx="5380">
                  <c:v>649520.23848087154</c:v>
                </c:pt>
                <c:pt idx="5381">
                  <c:v>649583.19284962909</c:v>
                </c:pt>
                <c:pt idx="5382">
                  <c:v>649646.14465224254</c:v>
                </c:pt>
                <c:pt idx="5383">
                  <c:v>649709.09388881654</c:v>
                </c:pt>
                <c:pt idx="5384">
                  <c:v>649772.04055945587</c:v>
                </c:pt>
                <c:pt idx="5385">
                  <c:v>649834.98466426483</c:v>
                </c:pt>
                <c:pt idx="5386">
                  <c:v>649897.92620334821</c:v>
                </c:pt>
                <c:pt idx="5387">
                  <c:v>649960.86517681065</c:v>
                </c:pt>
                <c:pt idx="5388">
                  <c:v>650023.80158475647</c:v>
                </c:pt>
                <c:pt idx="5389">
                  <c:v>650086.73542729043</c:v>
                </c:pt>
                <c:pt idx="5390">
                  <c:v>650149.66670451721</c:v>
                </c:pt>
                <c:pt idx="5391">
                  <c:v>650212.59541654109</c:v>
                </c:pt>
                <c:pt idx="5392">
                  <c:v>650275.52156346675</c:v>
                </c:pt>
                <c:pt idx="5393">
                  <c:v>650338.44514539896</c:v>
                </c:pt>
                <c:pt idx="5394">
                  <c:v>650401.36616244202</c:v>
                </c:pt>
                <c:pt idx="5395">
                  <c:v>650464.28461470047</c:v>
                </c:pt>
                <c:pt idx="5396">
                  <c:v>650527.2005022791</c:v>
                </c:pt>
                <c:pt idx="5397">
                  <c:v>650590.11382528231</c:v>
                </c:pt>
                <c:pt idx="5398">
                  <c:v>650653.02458381443</c:v>
                </c:pt>
                <c:pt idx="5399">
                  <c:v>650715.93277798034</c:v>
                </c:pt>
                <c:pt idx="5400">
                  <c:v>650778.83840788435</c:v>
                </c:pt>
                <c:pt idx="5401">
                  <c:v>650841.741473631</c:v>
                </c:pt>
                <c:pt idx="5402">
                  <c:v>650904.64197532495</c:v>
                </c:pt>
                <c:pt idx="5403">
                  <c:v>650967.53991307062</c:v>
                </c:pt>
                <c:pt idx="5404">
                  <c:v>651030.43528697244</c:v>
                </c:pt>
                <c:pt idx="5405">
                  <c:v>651093.32809713506</c:v>
                </c:pt>
                <c:pt idx="5406">
                  <c:v>651156.21834366291</c:v>
                </c:pt>
                <c:pt idx="5407">
                  <c:v>651219.10602666042</c:v>
                </c:pt>
                <c:pt idx="5408">
                  <c:v>651281.99114623223</c:v>
                </c:pt>
                <c:pt idx="5409">
                  <c:v>651344.87370248279</c:v>
                </c:pt>
                <c:pt idx="5410">
                  <c:v>651407.7536955165</c:v>
                </c:pt>
                <c:pt idx="5411">
                  <c:v>651470.63112543803</c:v>
                </c:pt>
                <c:pt idx="5412">
                  <c:v>651533.50599235168</c:v>
                </c:pt>
                <c:pt idx="5413">
                  <c:v>651596.37829636189</c:v>
                </c:pt>
                <c:pt idx="5414">
                  <c:v>651659.2480375733</c:v>
                </c:pt>
                <c:pt idx="5415">
                  <c:v>651722.11521609034</c:v>
                </c:pt>
                <c:pt idx="5416">
                  <c:v>651784.97983201733</c:v>
                </c:pt>
                <c:pt idx="5417">
                  <c:v>651847.84188545891</c:v>
                </c:pt>
                <c:pt idx="5418">
                  <c:v>651910.7013765194</c:v>
                </c:pt>
                <c:pt idx="5419">
                  <c:v>651973.55830530322</c:v>
                </c:pt>
                <c:pt idx="5420">
                  <c:v>652036.41267191491</c:v>
                </c:pt>
                <c:pt idx="5421">
                  <c:v>652099.26447645889</c:v>
                </c:pt>
                <c:pt idx="5422">
                  <c:v>652162.11371903948</c:v>
                </c:pt>
                <c:pt idx="5423">
                  <c:v>652224.96039976121</c:v>
                </c:pt>
                <c:pt idx="5424">
                  <c:v>652287.80451872875</c:v>
                </c:pt>
                <c:pt idx="5425">
                  <c:v>652350.64607604605</c:v>
                </c:pt>
                <c:pt idx="5426">
                  <c:v>652413.48507181776</c:v>
                </c:pt>
                <c:pt idx="5427">
                  <c:v>652476.32150614855</c:v>
                </c:pt>
                <c:pt idx="5428">
                  <c:v>652539.15537914238</c:v>
                </c:pt>
                <c:pt idx="5429">
                  <c:v>652601.9866909039</c:v>
                </c:pt>
                <c:pt idx="5430">
                  <c:v>652664.81544153753</c:v>
                </c:pt>
                <c:pt idx="5431">
                  <c:v>652727.64163114747</c:v>
                </c:pt>
                <c:pt idx="5432">
                  <c:v>652790.46525983838</c:v>
                </c:pt>
                <c:pt idx="5433">
                  <c:v>652853.28632771433</c:v>
                </c:pt>
                <c:pt idx="5434">
                  <c:v>652916.10483487998</c:v>
                </c:pt>
                <c:pt idx="5435">
                  <c:v>652978.92078143952</c:v>
                </c:pt>
                <c:pt idx="5436">
                  <c:v>653041.73416749749</c:v>
                </c:pt>
                <c:pt idx="5437">
                  <c:v>653104.5449931582</c:v>
                </c:pt>
                <c:pt idx="5438">
                  <c:v>653167.35325852595</c:v>
                </c:pt>
                <c:pt idx="5439">
                  <c:v>653230.1589637053</c:v>
                </c:pt>
                <c:pt idx="5440">
                  <c:v>653292.96210880042</c:v>
                </c:pt>
                <c:pt idx="5441">
                  <c:v>653355.76269391563</c:v>
                </c:pt>
                <c:pt idx="5442">
                  <c:v>653418.56071915547</c:v>
                </c:pt>
                <c:pt idx="5443">
                  <c:v>653481.35618462414</c:v>
                </c:pt>
                <c:pt idx="5444">
                  <c:v>653544.14909042593</c:v>
                </c:pt>
                <c:pt idx="5445">
                  <c:v>653606.93943666539</c:v>
                </c:pt>
                <c:pt idx="5446">
                  <c:v>653669.72722344671</c:v>
                </c:pt>
                <c:pt idx="5447">
                  <c:v>653732.51245087408</c:v>
                </c:pt>
                <c:pt idx="5448">
                  <c:v>653795.29511905205</c:v>
                </c:pt>
                <c:pt idx="5449">
                  <c:v>653858.07522808493</c:v>
                </c:pt>
                <c:pt idx="5450">
                  <c:v>653920.85277807689</c:v>
                </c:pt>
                <c:pt idx="5451">
                  <c:v>653983.62776913249</c:v>
                </c:pt>
                <c:pt idx="5452">
                  <c:v>654046.40020135569</c:v>
                </c:pt>
                <c:pt idx="5453">
                  <c:v>654109.17007485102</c:v>
                </c:pt>
                <c:pt idx="5454">
                  <c:v>654171.93738972268</c:v>
                </c:pt>
                <c:pt idx="5455">
                  <c:v>654234.70214607508</c:v>
                </c:pt>
                <c:pt idx="5456">
                  <c:v>654297.46434401243</c:v>
                </c:pt>
                <c:pt idx="5457">
                  <c:v>654360.22398363915</c:v>
                </c:pt>
                <c:pt idx="5458">
                  <c:v>654422.98106505931</c:v>
                </c:pt>
                <c:pt idx="5459">
                  <c:v>654485.73558837734</c:v>
                </c:pt>
                <c:pt idx="5460">
                  <c:v>654548.48755369731</c:v>
                </c:pt>
                <c:pt idx="5461">
                  <c:v>654611.23696112377</c:v>
                </c:pt>
                <c:pt idx="5462">
                  <c:v>654673.98381076078</c:v>
                </c:pt>
                <c:pt idx="5463">
                  <c:v>654736.72810271266</c:v>
                </c:pt>
                <c:pt idx="5464">
                  <c:v>654799.46983708383</c:v>
                </c:pt>
                <c:pt idx="5465">
                  <c:v>654862.20901397825</c:v>
                </c:pt>
                <c:pt idx="5466">
                  <c:v>654924.94563350047</c:v>
                </c:pt>
                <c:pt idx="5467">
                  <c:v>654987.67969575443</c:v>
                </c:pt>
                <c:pt idx="5468">
                  <c:v>655050.41120084445</c:v>
                </c:pt>
                <c:pt idx="5469">
                  <c:v>655113.14014887484</c:v>
                </c:pt>
                <c:pt idx="5470">
                  <c:v>655175.86653995002</c:v>
                </c:pt>
                <c:pt idx="5471">
                  <c:v>655238.59037417383</c:v>
                </c:pt>
                <c:pt idx="5472">
                  <c:v>655301.31165165082</c:v>
                </c:pt>
                <c:pt idx="5473">
                  <c:v>655364.03037248482</c:v>
                </c:pt>
                <c:pt idx="5474">
                  <c:v>655426.7465367805</c:v>
                </c:pt>
                <c:pt idx="5475">
                  <c:v>655489.46014464169</c:v>
                </c:pt>
                <c:pt idx="5476">
                  <c:v>655552.17119617295</c:v>
                </c:pt>
                <c:pt idx="5477">
                  <c:v>655614.8796914781</c:v>
                </c:pt>
                <c:pt idx="5478">
                  <c:v>655677.58563066169</c:v>
                </c:pt>
                <c:pt idx="5479">
                  <c:v>655740.28901382769</c:v>
                </c:pt>
                <c:pt idx="5480">
                  <c:v>655802.98984108039</c:v>
                </c:pt>
                <c:pt idx="5481">
                  <c:v>655865.68811252387</c:v>
                </c:pt>
                <c:pt idx="5482">
                  <c:v>655928.38382826257</c:v>
                </c:pt>
                <c:pt idx="5483">
                  <c:v>655991.07698840031</c:v>
                </c:pt>
                <c:pt idx="5484">
                  <c:v>656053.76759304141</c:v>
                </c:pt>
                <c:pt idx="5485">
                  <c:v>656116.45564229006</c:v>
                </c:pt>
                <c:pt idx="5486">
                  <c:v>656179.14113625034</c:v>
                </c:pt>
                <c:pt idx="5487">
                  <c:v>656241.82407502655</c:v>
                </c:pt>
                <c:pt idx="5488">
                  <c:v>656304.50445872277</c:v>
                </c:pt>
                <c:pt idx="5489">
                  <c:v>656367.1822874432</c:v>
                </c:pt>
                <c:pt idx="5490">
                  <c:v>656429.85756129189</c:v>
                </c:pt>
                <c:pt idx="5491">
                  <c:v>656492.53028037318</c:v>
                </c:pt>
                <c:pt idx="5492">
                  <c:v>656555.20044479088</c:v>
                </c:pt>
                <c:pt idx="5493">
                  <c:v>656617.86805464944</c:v>
                </c:pt>
                <c:pt idx="5494">
                  <c:v>656680.5331100527</c:v>
                </c:pt>
                <c:pt idx="5495">
                  <c:v>656743.19561110507</c:v>
                </c:pt>
                <c:pt idx="5496">
                  <c:v>656805.8555579104</c:v>
                </c:pt>
                <c:pt idx="5497">
                  <c:v>656868.51295057312</c:v>
                </c:pt>
                <c:pt idx="5498">
                  <c:v>656931.16778919706</c:v>
                </c:pt>
                <c:pt idx="5499">
                  <c:v>656993.82007388643</c:v>
                </c:pt>
                <c:pt idx="5500">
                  <c:v>657056.4698047454</c:v>
                </c:pt>
                <c:pt idx="5501">
                  <c:v>657119.11698187795</c:v>
                </c:pt>
                <c:pt idx="5502">
                  <c:v>657181.76160538825</c:v>
                </c:pt>
                <c:pt idx="5503">
                  <c:v>657244.4036753804</c:v>
                </c:pt>
                <c:pt idx="5504">
                  <c:v>657307.04319195834</c:v>
                </c:pt>
                <c:pt idx="5505">
                  <c:v>657369.68015522626</c:v>
                </c:pt>
                <c:pt idx="5506">
                  <c:v>657432.31456528849</c:v>
                </c:pt>
                <c:pt idx="5507">
                  <c:v>657494.94642224861</c:v>
                </c:pt>
                <c:pt idx="5508">
                  <c:v>657557.57572621095</c:v>
                </c:pt>
                <c:pt idx="5509">
                  <c:v>657620.20247727982</c:v>
                </c:pt>
                <c:pt idx="5510">
                  <c:v>657682.82667555881</c:v>
                </c:pt>
                <c:pt idx="5511">
                  <c:v>657745.44832115213</c:v>
                </c:pt>
                <c:pt idx="5512">
                  <c:v>657808.06741416408</c:v>
                </c:pt>
                <c:pt idx="5513">
                  <c:v>657870.68395469827</c:v>
                </c:pt>
                <c:pt idx="5514">
                  <c:v>657933.29794285924</c:v>
                </c:pt>
                <c:pt idx="5515">
                  <c:v>657995.90937875072</c:v>
                </c:pt>
                <c:pt idx="5516">
                  <c:v>658058.51826247689</c:v>
                </c:pt>
                <c:pt idx="5517">
                  <c:v>658121.12459414161</c:v>
                </c:pt>
                <c:pt idx="5518">
                  <c:v>658183.72837384907</c:v>
                </c:pt>
                <c:pt idx="5519">
                  <c:v>658246.32960170321</c:v>
                </c:pt>
                <c:pt idx="5520">
                  <c:v>658308.92827780801</c:v>
                </c:pt>
                <c:pt idx="5521">
                  <c:v>658371.52440226753</c:v>
                </c:pt>
                <c:pt idx="5522">
                  <c:v>658434.11797518586</c:v>
                </c:pt>
                <c:pt idx="5523">
                  <c:v>658496.70899666683</c:v>
                </c:pt>
                <c:pt idx="5524">
                  <c:v>658559.29746681463</c:v>
                </c:pt>
                <c:pt idx="5525">
                  <c:v>658621.88338573324</c:v>
                </c:pt>
                <c:pt idx="5526">
                  <c:v>658684.46675352647</c:v>
                </c:pt>
                <c:pt idx="5527">
                  <c:v>658747.04757029843</c:v>
                </c:pt>
                <c:pt idx="5528">
                  <c:v>658809.62583615317</c:v>
                </c:pt>
                <c:pt idx="5529">
                  <c:v>658872.20155119454</c:v>
                </c:pt>
                <c:pt idx="5530">
                  <c:v>658934.77471552661</c:v>
                </c:pt>
                <c:pt idx="5531">
                  <c:v>658997.34532925335</c:v>
                </c:pt>
                <c:pt idx="5532">
                  <c:v>659059.9133924786</c:v>
                </c:pt>
                <c:pt idx="5533">
                  <c:v>659122.47890530643</c:v>
                </c:pt>
                <c:pt idx="5534">
                  <c:v>659185.0418678408</c:v>
                </c:pt>
                <c:pt idx="5535">
                  <c:v>659247.60228018556</c:v>
                </c:pt>
                <c:pt idx="5536">
                  <c:v>659310.16014244489</c:v>
                </c:pt>
                <c:pt idx="5537">
                  <c:v>659372.71545472264</c:v>
                </c:pt>
                <c:pt idx="5538">
                  <c:v>659435.26821712253</c:v>
                </c:pt>
                <c:pt idx="5539">
                  <c:v>659497.81842974888</c:v>
                </c:pt>
                <c:pt idx="5540">
                  <c:v>659560.3660927054</c:v>
                </c:pt>
                <c:pt idx="5541">
                  <c:v>659622.91120609595</c:v>
                </c:pt>
                <c:pt idx="5542">
                  <c:v>659685.45377002459</c:v>
                </c:pt>
                <c:pt idx="5543">
                  <c:v>659747.99378459516</c:v>
                </c:pt>
                <c:pt idx="5544">
                  <c:v>659810.53124991164</c:v>
                </c:pt>
                <c:pt idx="5545">
                  <c:v>659873.06616607797</c:v>
                </c:pt>
                <c:pt idx="5546">
                  <c:v>659935.598533198</c:v>
                </c:pt>
                <c:pt idx="5547">
                  <c:v>659998.12835137558</c:v>
                </c:pt>
                <c:pt idx="5548">
                  <c:v>660060.65562071465</c:v>
                </c:pt>
                <c:pt idx="5549">
                  <c:v>660123.1803413193</c:v>
                </c:pt>
                <c:pt idx="5550">
                  <c:v>660185.70251329301</c:v>
                </c:pt>
                <c:pt idx="5551">
                  <c:v>660248.22213673999</c:v>
                </c:pt>
                <c:pt idx="5552">
                  <c:v>660310.73921176419</c:v>
                </c:pt>
                <c:pt idx="5553">
                  <c:v>660373.25373846921</c:v>
                </c:pt>
                <c:pt idx="5554">
                  <c:v>660435.76571695902</c:v>
                </c:pt>
                <c:pt idx="5555">
                  <c:v>660498.2751473377</c:v>
                </c:pt>
                <c:pt idx="5556">
                  <c:v>660560.78202970873</c:v>
                </c:pt>
                <c:pt idx="5557">
                  <c:v>660623.28636417619</c:v>
                </c:pt>
                <c:pt idx="5558">
                  <c:v>660685.78815084405</c:v>
                </c:pt>
                <c:pt idx="5559">
                  <c:v>660748.28738981602</c:v>
                </c:pt>
                <c:pt idx="5560">
                  <c:v>660810.78408119583</c:v>
                </c:pt>
                <c:pt idx="5561">
                  <c:v>660873.27822508756</c:v>
                </c:pt>
                <c:pt idx="5562">
                  <c:v>660935.76982159505</c:v>
                </c:pt>
                <c:pt idx="5563">
                  <c:v>660998.25887082191</c:v>
                </c:pt>
                <c:pt idx="5564">
                  <c:v>661060.74537287222</c:v>
                </c:pt>
                <c:pt idx="5565">
                  <c:v>661123.22932784969</c:v>
                </c:pt>
                <c:pt idx="5566">
                  <c:v>661185.71073585807</c:v>
                </c:pt>
                <c:pt idx="5567">
                  <c:v>661248.1895970013</c:v>
                </c:pt>
                <c:pt idx="5568">
                  <c:v>661310.66591138311</c:v>
                </c:pt>
                <c:pt idx="5569">
                  <c:v>661373.13967910735</c:v>
                </c:pt>
                <c:pt idx="5570">
                  <c:v>661435.61090027785</c:v>
                </c:pt>
                <c:pt idx="5571">
                  <c:v>661498.07957499847</c:v>
                </c:pt>
                <c:pt idx="5572">
                  <c:v>661560.5457033728</c:v>
                </c:pt>
                <c:pt idx="5573">
                  <c:v>661623.00928550481</c:v>
                </c:pt>
                <c:pt idx="5574">
                  <c:v>661685.47032149823</c:v>
                </c:pt>
                <c:pt idx="5575">
                  <c:v>661747.92881145678</c:v>
                </c:pt>
                <c:pt idx="5576">
                  <c:v>661810.38475548441</c:v>
                </c:pt>
                <c:pt idx="5577">
                  <c:v>661872.83815368486</c:v>
                </c:pt>
                <c:pt idx="5578">
                  <c:v>661935.28900616174</c:v>
                </c:pt>
                <c:pt idx="5579">
                  <c:v>661997.737313019</c:v>
                </c:pt>
                <c:pt idx="5580">
                  <c:v>662060.18307436036</c:v>
                </c:pt>
                <c:pt idx="5581">
                  <c:v>662122.62629028945</c:v>
                </c:pt>
                <c:pt idx="5582">
                  <c:v>662185.06696091022</c:v>
                </c:pt>
                <c:pt idx="5583">
                  <c:v>662247.50508632639</c:v>
                </c:pt>
                <c:pt idx="5584">
                  <c:v>662309.94066664146</c:v>
                </c:pt>
                <c:pt idx="5585">
                  <c:v>662372.3737019595</c:v>
                </c:pt>
                <c:pt idx="5586">
                  <c:v>662434.80419238412</c:v>
                </c:pt>
                <c:pt idx="5587">
                  <c:v>662497.23213801894</c:v>
                </c:pt>
                <c:pt idx="5588">
                  <c:v>662559.65753896779</c:v>
                </c:pt>
                <c:pt idx="5589">
                  <c:v>662622.08039533463</c:v>
                </c:pt>
                <c:pt idx="5590">
                  <c:v>662684.50070722273</c:v>
                </c:pt>
                <c:pt idx="5591">
                  <c:v>662746.91847473604</c:v>
                </c:pt>
                <c:pt idx="5592">
                  <c:v>662809.33369797852</c:v>
                </c:pt>
                <c:pt idx="5593">
                  <c:v>662871.74637705344</c:v>
                </c:pt>
                <c:pt idx="5594">
                  <c:v>662934.15651206486</c:v>
                </c:pt>
                <c:pt idx="5595">
                  <c:v>662996.56410311605</c:v>
                </c:pt>
                <c:pt idx="5596">
                  <c:v>663058.96915031096</c:v>
                </c:pt>
                <c:pt idx="5597">
                  <c:v>663121.37165375333</c:v>
                </c:pt>
                <c:pt idx="5598">
                  <c:v>663183.771613547</c:v>
                </c:pt>
                <c:pt idx="5599">
                  <c:v>663246.16902979533</c:v>
                </c:pt>
                <c:pt idx="5600">
                  <c:v>663308.56390260207</c:v>
                </c:pt>
                <c:pt idx="5601">
                  <c:v>663370.95623207104</c:v>
                </c:pt>
                <c:pt idx="5602">
                  <c:v>663433.34601830586</c:v>
                </c:pt>
                <c:pt idx="5603">
                  <c:v>663495.73326141015</c:v>
                </c:pt>
                <c:pt idx="5604">
                  <c:v>663558.1179614875</c:v>
                </c:pt>
                <c:pt idx="5605">
                  <c:v>663620.50011864176</c:v>
                </c:pt>
                <c:pt idx="5606">
                  <c:v>663682.87973297643</c:v>
                </c:pt>
                <c:pt idx="5607">
                  <c:v>663745.25680459535</c:v>
                </c:pt>
                <c:pt idx="5608">
                  <c:v>663807.63133360189</c:v>
                </c:pt>
                <c:pt idx="5609">
                  <c:v>663870.00332009979</c:v>
                </c:pt>
                <c:pt idx="5610">
                  <c:v>663932.37276419287</c:v>
                </c:pt>
                <c:pt idx="5611">
                  <c:v>663994.73966598464</c:v>
                </c:pt>
                <c:pt idx="5612">
                  <c:v>664057.10402557859</c:v>
                </c:pt>
                <c:pt idx="5613">
                  <c:v>664119.46584307856</c:v>
                </c:pt>
                <c:pt idx="5614">
                  <c:v>664181.82511858805</c:v>
                </c:pt>
                <c:pt idx="5615">
                  <c:v>664244.18185221078</c:v>
                </c:pt>
                <c:pt idx="5616">
                  <c:v>664306.53604405012</c:v>
                </c:pt>
                <c:pt idx="5617">
                  <c:v>664368.88769421005</c:v>
                </c:pt>
                <c:pt idx="5618">
                  <c:v>664431.23680279381</c:v>
                </c:pt>
                <c:pt idx="5619">
                  <c:v>664493.58336990536</c:v>
                </c:pt>
                <c:pt idx="5620">
                  <c:v>664555.92739564786</c:v>
                </c:pt>
                <c:pt idx="5621">
                  <c:v>664618.26888012514</c:v>
                </c:pt>
                <c:pt idx="5622">
                  <c:v>664680.60782344092</c:v>
                </c:pt>
                <c:pt idx="5623">
                  <c:v>664742.94422569871</c:v>
                </c:pt>
                <c:pt idx="5624">
                  <c:v>664805.27808700199</c:v>
                </c:pt>
                <c:pt idx="5625">
                  <c:v>664867.60940745426</c:v>
                </c:pt>
                <c:pt idx="5626">
                  <c:v>664929.93818715925</c:v>
                </c:pt>
                <c:pt idx="5627">
                  <c:v>664992.26442622044</c:v>
                </c:pt>
                <c:pt idx="5628">
                  <c:v>665054.58812474157</c:v>
                </c:pt>
                <c:pt idx="5629">
                  <c:v>665116.90928282589</c:v>
                </c:pt>
                <c:pt idx="5630">
                  <c:v>665179.22790057713</c:v>
                </c:pt>
                <c:pt idx="5631">
                  <c:v>665241.54397809878</c:v>
                </c:pt>
                <c:pt idx="5632">
                  <c:v>665303.85751549469</c:v>
                </c:pt>
                <c:pt idx="5633">
                  <c:v>665366.16851286788</c:v>
                </c:pt>
                <c:pt idx="5634">
                  <c:v>665428.4769703222</c:v>
                </c:pt>
                <c:pt idx="5635">
                  <c:v>665490.78288796137</c:v>
                </c:pt>
                <c:pt idx="5636">
                  <c:v>665553.08626588841</c:v>
                </c:pt>
                <c:pt idx="5637">
                  <c:v>665615.3871042073</c:v>
                </c:pt>
                <c:pt idx="5638">
                  <c:v>665677.68540302117</c:v>
                </c:pt>
                <c:pt idx="5639">
                  <c:v>665739.98116243386</c:v>
                </c:pt>
                <c:pt idx="5640">
                  <c:v>665802.27438254876</c:v>
                </c:pt>
                <c:pt idx="5641">
                  <c:v>665864.56506346934</c:v>
                </c:pt>
                <c:pt idx="5642">
                  <c:v>665926.85320529912</c:v>
                </c:pt>
                <c:pt idx="5643">
                  <c:v>665989.13880814158</c:v>
                </c:pt>
                <c:pt idx="5644">
                  <c:v>666051.42187210044</c:v>
                </c:pt>
                <c:pt idx="5645">
                  <c:v>666113.70239727886</c:v>
                </c:pt>
                <c:pt idx="5646">
                  <c:v>666175.98038378044</c:v>
                </c:pt>
                <c:pt idx="5647">
                  <c:v>666238.25583170878</c:v>
                </c:pt>
                <c:pt idx="5648">
                  <c:v>666300.52874116728</c:v>
                </c:pt>
                <c:pt idx="5649">
                  <c:v>666362.79911225941</c:v>
                </c:pt>
                <c:pt idx="5650">
                  <c:v>666425.06694508845</c:v>
                </c:pt>
                <c:pt idx="5651">
                  <c:v>666487.33223975811</c:v>
                </c:pt>
                <c:pt idx="5652">
                  <c:v>666549.59499637177</c:v>
                </c:pt>
                <c:pt idx="5653">
                  <c:v>666611.85521503305</c:v>
                </c:pt>
                <c:pt idx="5654">
                  <c:v>666674.11289584509</c:v>
                </c:pt>
                <c:pt idx="5655">
                  <c:v>666736.36803891149</c:v>
                </c:pt>
                <c:pt idx="5656">
                  <c:v>666798.62064433575</c:v>
                </c:pt>
                <c:pt idx="5657">
                  <c:v>666860.87071222125</c:v>
                </c:pt>
                <c:pt idx="5658">
                  <c:v>666923.11824267148</c:v>
                </c:pt>
                <c:pt idx="5659">
                  <c:v>666985.3632357897</c:v>
                </c:pt>
                <c:pt idx="5660">
                  <c:v>667047.60569167964</c:v>
                </c:pt>
                <c:pt idx="5661">
                  <c:v>667109.84561044443</c:v>
                </c:pt>
                <c:pt idx="5662">
                  <c:v>667172.0829921877</c:v>
                </c:pt>
                <c:pt idx="5663">
                  <c:v>667234.31783701258</c:v>
                </c:pt>
                <c:pt idx="5664">
                  <c:v>667296.55014502269</c:v>
                </c:pt>
                <c:pt idx="5665">
                  <c:v>667358.77991632163</c:v>
                </c:pt>
                <c:pt idx="5666">
                  <c:v>667421.00715101243</c:v>
                </c:pt>
                <c:pt idx="5667">
                  <c:v>667483.23184919858</c:v>
                </c:pt>
                <c:pt idx="5668">
                  <c:v>667545.45401098358</c:v>
                </c:pt>
                <c:pt idx="5669">
                  <c:v>667607.67363647092</c:v>
                </c:pt>
                <c:pt idx="5670">
                  <c:v>667669.89072576363</c:v>
                </c:pt>
                <c:pt idx="5671">
                  <c:v>667732.10527896555</c:v>
                </c:pt>
                <c:pt idx="5672">
                  <c:v>667794.31729617959</c:v>
                </c:pt>
                <c:pt idx="5673">
                  <c:v>667856.52677750937</c:v>
                </c:pt>
                <c:pt idx="5674">
                  <c:v>667918.73372305837</c:v>
                </c:pt>
                <c:pt idx="5675">
                  <c:v>667980.93813292962</c:v>
                </c:pt>
                <c:pt idx="5676">
                  <c:v>668043.14000722661</c:v>
                </c:pt>
                <c:pt idx="5677">
                  <c:v>668105.33934605285</c:v>
                </c:pt>
                <c:pt idx="5678">
                  <c:v>668167.5361495117</c:v>
                </c:pt>
                <c:pt idx="5679">
                  <c:v>668229.73041770631</c:v>
                </c:pt>
                <c:pt idx="5680">
                  <c:v>668291.92215074005</c:v>
                </c:pt>
                <c:pt idx="5681">
                  <c:v>668354.11134871643</c:v>
                </c:pt>
                <c:pt idx="5682">
                  <c:v>668416.29801173869</c:v>
                </c:pt>
                <c:pt idx="5683">
                  <c:v>668478.48213991011</c:v>
                </c:pt>
                <c:pt idx="5684">
                  <c:v>668540.66373333393</c:v>
                </c:pt>
                <c:pt idx="5685">
                  <c:v>668602.84279211366</c:v>
                </c:pt>
                <c:pt idx="5686">
                  <c:v>668665.01931635255</c:v>
                </c:pt>
                <c:pt idx="5687">
                  <c:v>668727.19330615399</c:v>
                </c:pt>
                <c:pt idx="5688">
                  <c:v>668789.36476162111</c:v>
                </c:pt>
                <c:pt idx="5689">
                  <c:v>668851.53368285729</c:v>
                </c:pt>
                <c:pt idx="5690">
                  <c:v>668913.70006996603</c:v>
                </c:pt>
                <c:pt idx="5691">
                  <c:v>668975.86392305023</c:v>
                </c:pt>
                <c:pt idx="5692">
                  <c:v>669038.02524221351</c:v>
                </c:pt>
                <c:pt idx="5693">
                  <c:v>669100.18402755901</c:v>
                </c:pt>
                <c:pt idx="5694">
                  <c:v>669162.3402791901</c:v>
                </c:pt>
                <c:pt idx="5695">
                  <c:v>669224.49399721005</c:v>
                </c:pt>
                <c:pt idx="5696">
                  <c:v>669286.64518172201</c:v>
                </c:pt>
                <c:pt idx="5697">
                  <c:v>669348.79383282922</c:v>
                </c:pt>
                <c:pt idx="5698">
                  <c:v>669410.93995063519</c:v>
                </c:pt>
                <c:pt idx="5699">
                  <c:v>669473.08353524306</c:v>
                </c:pt>
                <c:pt idx="5700">
                  <c:v>669535.22458675597</c:v>
                </c:pt>
                <c:pt idx="5701">
                  <c:v>669597.3631052773</c:v>
                </c:pt>
                <c:pt idx="5702">
                  <c:v>669659.49909091042</c:v>
                </c:pt>
                <c:pt idx="5703">
                  <c:v>669721.63254375849</c:v>
                </c:pt>
                <c:pt idx="5704">
                  <c:v>669783.76346392464</c:v>
                </c:pt>
                <c:pt idx="5705">
                  <c:v>669845.89185151213</c:v>
                </c:pt>
                <c:pt idx="5706">
                  <c:v>669908.01770662423</c:v>
                </c:pt>
                <c:pt idx="5707">
                  <c:v>669970.1410293642</c:v>
                </c:pt>
                <c:pt idx="5708">
                  <c:v>670032.26181983529</c:v>
                </c:pt>
                <c:pt idx="5709">
                  <c:v>670094.38007814053</c:v>
                </c:pt>
                <c:pt idx="5710">
                  <c:v>670156.4958043833</c:v>
                </c:pt>
                <c:pt idx="5711">
                  <c:v>670218.60899866698</c:v>
                </c:pt>
                <c:pt idx="5712">
                  <c:v>670280.71966109436</c:v>
                </c:pt>
                <c:pt idx="5713">
                  <c:v>670342.82779176882</c:v>
                </c:pt>
                <c:pt idx="5714">
                  <c:v>670404.93339079362</c:v>
                </c:pt>
                <c:pt idx="5715">
                  <c:v>670467.03645827214</c:v>
                </c:pt>
                <c:pt idx="5716">
                  <c:v>670529.13699430716</c:v>
                </c:pt>
                <c:pt idx="5717">
                  <c:v>670591.23499900231</c:v>
                </c:pt>
                <c:pt idx="5718">
                  <c:v>670653.33047246025</c:v>
                </c:pt>
                <c:pt idx="5719">
                  <c:v>670715.4234147846</c:v>
                </c:pt>
                <c:pt idx="5720">
                  <c:v>670777.51382607839</c:v>
                </c:pt>
                <c:pt idx="5721">
                  <c:v>670839.60170644487</c:v>
                </c:pt>
                <c:pt idx="5722">
                  <c:v>670901.68705598696</c:v>
                </c:pt>
                <c:pt idx="5723">
                  <c:v>670963.76987480803</c:v>
                </c:pt>
                <c:pt idx="5724">
                  <c:v>671025.85016301123</c:v>
                </c:pt>
                <c:pt idx="5725">
                  <c:v>671087.92792069959</c:v>
                </c:pt>
                <c:pt idx="5726">
                  <c:v>671150.00314797647</c:v>
                </c:pt>
                <c:pt idx="5727">
                  <c:v>671212.0758449448</c:v>
                </c:pt>
                <c:pt idx="5728">
                  <c:v>671274.14601170784</c:v>
                </c:pt>
                <c:pt idx="5729">
                  <c:v>671336.21364836872</c:v>
                </c:pt>
                <c:pt idx="5730">
                  <c:v>671398.27875503048</c:v>
                </c:pt>
                <c:pt idx="5731">
                  <c:v>671460.34133179625</c:v>
                </c:pt>
                <c:pt idx="5732">
                  <c:v>671522.40137876931</c:v>
                </c:pt>
                <c:pt idx="5733">
                  <c:v>671584.45889605267</c:v>
                </c:pt>
                <c:pt idx="5734">
                  <c:v>671646.51388374937</c:v>
                </c:pt>
                <c:pt idx="5735">
                  <c:v>671708.56634196267</c:v>
                </c:pt>
                <c:pt idx="5736">
                  <c:v>671770.6162707957</c:v>
                </c:pt>
                <c:pt idx="5737">
                  <c:v>671832.66367035138</c:v>
                </c:pt>
                <c:pt idx="5738">
                  <c:v>671894.70854073297</c:v>
                </c:pt>
                <c:pt idx="5739">
                  <c:v>671956.7508820435</c:v>
                </c:pt>
                <c:pt idx="5740">
                  <c:v>672018.790694386</c:v>
                </c:pt>
                <c:pt idx="5741">
                  <c:v>672080.82797786361</c:v>
                </c:pt>
                <c:pt idx="5742">
                  <c:v>672142.86273257947</c:v>
                </c:pt>
                <c:pt idx="5743">
                  <c:v>672204.89495863649</c:v>
                </c:pt>
                <c:pt idx="5744">
                  <c:v>672266.92465613794</c:v>
                </c:pt>
                <c:pt idx="5745">
                  <c:v>672328.95182518684</c:v>
                </c:pt>
                <c:pt idx="5746">
                  <c:v>672390.97646588611</c:v>
                </c:pt>
                <c:pt idx="5747">
                  <c:v>672452.998578339</c:v>
                </c:pt>
                <c:pt idx="5748">
                  <c:v>672515.01816264854</c:v>
                </c:pt>
                <c:pt idx="5749">
                  <c:v>672577.03521891765</c:v>
                </c:pt>
                <c:pt idx="5750">
                  <c:v>672639.04974724946</c:v>
                </c:pt>
                <c:pt idx="5751">
                  <c:v>672701.06174774701</c:v>
                </c:pt>
                <c:pt idx="5752">
                  <c:v>672763.07122051332</c:v>
                </c:pt>
                <c:pt idx="5753">
                  <c:v>672825.07816565142</c:v>
                </c:pt>
                <c:pt idx="5754">
                  <c:v>672887.08258326456</c:v>
                </c:pt>
                <c:pt idx="5755">
                  <c:v>672949.08447345532</c:v>
                </c:pt>
                <c:pt idx="5756">
                  <c:v>673011.08383632719</c:v>
                </c:pt>
                <c:pt idx="5757">
                  <c:v>673073.08067198284</c:v>
                </c:pt>
                <c:pt idx="5758">
                  <c:v>673135.07498052542</c:v>
                </c:pt>
                <c:pt idx="5759">
                  <c:v>673197.06676205795</c:v>
                </c:pt>
                <c:pt idx="5760">
                  <c:v>673259.05601668358</c:v>
                </c:pt>
                <c:pt idx="5761">
                  <c:v>673321.04274450499</c:v>
                </c:pt>
                <c:pt idx="5762">
                  <c:v>673383.02694562532</c:v>
                </c:pt>
                <c:pt idx="5763">
                  <c:v>673445.00862014771</c:v>
                </c:pt>
                <c:pt idx="5764">
                  <c:v>673506.98776817496</c:v>
                </c:pt>
                <c:pt idx="5765">
                  <c:v>673568.96438981011</c:v>
                </c:pt>
                <c:pt idx="5766">
                  <c:v>673630.93848515616</c:v>
                </c:pt>
                <c:pt idx="5767">
                  <c:v>673692.91005431616</c:v>
                </c:pt>
                <c:pt idx="5768">
                  <c:v>673754.8790973929</c:v>
                </c:pt>
                <c:pt idx="5769">
                  <c:v>673816.84561448952</c:v>
                </c:pt>
                <c:pt idx="5770">
                  <c:v>673878.80960570893</c:v>
                </c:pt>
                <c:pt idx="5771">
                  <c:v>673940.77107115393</c:v>
                </c:pt>
                <c:pt idx="5772">
                  <c:v>674002.73001092777</c:v>
                </c:pt>
                <c:pt idx="5773">
                  <c:v>674064.68642513326</c:v>
                </c:pt>
                <c:pt idx="5774">
                  <c:v>674126.64031387318</c:v>
                </c:pt>
                <c:pt idx="5775">
                  <c:v>674188.59167725069</c:v>
                </c:pt>
                <c:pt idx="5776">
                  <c:v>674250.54051536869</c:v>
                </c:pt>
                <c:pt idx="5777">
                  <c:v>674312.48682833009</c:v>
                </c:pt>
                <c:pt idx="5778">
                  <c:v>674374.43061623781</c:v>
                </c:pt>
                <c:pt idx="5779">
                  <c:v>674436.37187919486</c:v>
                </c:pt>
                <c:pt idx="5780">
                  <c:v>674498.31061730394</c:v>
                </c:pt>
                <c:pt idx="5781">
                  <c:v>674560.2468306683</c:v>
                </c:pt>
                <c:pt idx="5782">
                  <c:v>674622.1805193905</c:v>
                </c:pt>
                <c:pt idx="5783">
                  <c:v>674684.11168357369</c:v>
                </c:pt>
                <c:pt idx="5784">
                  <c:v>674746.04032332078</c:v>
                </c:pt>
                <c:pt idx="5785">
                  <c:v>674807.96643873455</c:v>
                </c:pt>
                <c:pt idx="5786">
                  <c:v>674869.89002991782</c:v>
                </c:pt>
                <c:pt idx="5787">
                  <c:v>674931.81109697372</c:v>
                </c:pt>
                <c:pt idx="5788">
                  <c:v>674993.72964000504</c:v>
                </c:pt>
                <c:pt idx="5789">
                  <c:v>675055.6456591147</c:v>
                </c:pt>
                <c:pt idx="5790">
                  <c:v>675117.55915440549</c:v>
                </c:pt>
                <c:pt idx="5791">
                  <c:v>675179.47012598021</c:v>
                </c:pt>
                <c:pt idx="5792">
                  <c:v>675241.37857394188</c:v>
                </c:pt>
                <c:pt idx="5793">
                  <c:v>675303.2844983933</c:v>
                </c:pt>
                <c:pt idx="5794">
                  <c:v>675365.18789943762</c:v>
                </c:pt>
                <c:pt idx="5795">
                  <c:v>675427.08877717727</c:v>
                </c:pt>
                <c:pt idx="5796">
                  <c:v>675488.98713171529</c:v>
                </c:pt>
                <c:pt idx="5797">
                  <c:v>675550.8829631547</c:v>
                </c:pt>
                <c:pt idx="5798">
                  <c:v>675612.77627159795</c:v>
                </c:pt>
                <c:pt idx="5799">
                  <c:v>675674.66705714806</c:v>
                </c:pt>
                <c:pt idx="5800">
                  <c:v>675736.55531990819</c:v>
                </c:pt>
                <c:pt idx="5801">
                  <c:v>675798.44105998066</c:v>
                </c:pt>
                <c:pt idx="5802">
                  <c:v>675860.32427746872</c:v>
                </c:pt>
                <c:pt idx="5803">
                  <c:v>675922.20497247472</c:v>
                </c:pt>
                <c:pt idx="5804">
                  <c:v>675984.0831451019</c:v>
                </c:pt>
                <c:pt idx="5805">
                  <c:v>676045.95879545296</c:v>
                </c:pt>
                <c:pt idx="5806">
                  <c:v>676107.83192363079</c:v>
                </c:pt>
                <c:pt idx="5807">
                  <c:v>676169.70252973796</c:v>
                </c:pt>
                <c:pt idx="5808">
                  <c:v>676231.57061387738</c:v>
                </c:pt>
                <c:pt idx="5809">
                  <c:v>676293.43617615208</c:v>
                </c:pt>
                <c:pt idx="5810">
                  <c:v>676355.29921666463</c:v>
                </c:pt>
                <c:pt idx="5811">
                  <c:v>676417.15973551793</c:v>
                </c:pt>
                <c:pt idx="5812">
                  <c:v>676479.01773281454</c:v>
                </c:pt>
                <c:pt idx="5813">
                  <c:v>676540.87320865749</c:v>
                </c:pt>
                <c:pt idx="5814">
                  <c:v>676602.72616314946</c:v>
                </c:pt>
                <c:pt idx="5815">
                  <c:v>676664.57659639325</c:v>
                </c:pt>
                <c:pt idx="5816">
                  <c:v>676726.42450849153</c:v>
                </c:pt>
                <c:pt idx="5817">
                  <c:v>676788.26989954722</c:v>
                </c:pt>
                <c:pt idx="5818">
                  <c:v>676850.1127696631</c:v>
                </c:pt>
                <c:pt idx="5819">
                  <c:v>676911.95311894186</c:v>
                </c:pt>
                <c:pt idx="5820">
                  <c:v>676973.79094748606</c:v>
                </c:pt>
                <c:pt idx="5821">
                  <c:v>677035.62625539873</c:v>
                </c:pt>
                <c:pt idx="5822">
                  <c:v>677097.45904278255</c:v>
                </c:pt>
                <c:pt idx="5823">
                  <c:v>677159.28930974018</c:v>
                </c:pt>
                <c:pt idx="5824">
                  <c:v>677221.11705637444</c:v>
                </c:pt>
                <c:pt idx="5825">
                  <c:v>677282.94228278799</c:v>
                </c:pt>
                <c:pt idx="5826">
                  <c:v>677344.76498908352</c:v>
                </c:pt>
                <c:pt idx="5827">
                  <c:v>677406.58517536405</c:v>
                </c:pt>
                <c:pt idx="5828">
                  <c:v>677468.40284173191</c:v>
                </c:pt>
                <c:pt idx="5829">
                  <c:v>677530.21798829001</c:v>
                </c:pt>
                <c:pt idx="5830">
                  <c:v>677592.03061514115</c:v>
                </c:pt>
                <c:pt idx="5831">
                  <c:v>677653.84072238789</c:v>
                </c:pt>
                <c:pt idx="5832">
                  <c:v>677715.64831013302</c:v>
                </c:pt>
                <c:pt idx="5833">
                  <c:v>677777.453378479</c:v>
                </c:pt>
                <c:pt idx="5834">
                  <c:v>677839.25592752895</c:v>
                </c:pt>
                <c:pt idx="5835">
                  <c:v>677901.05595738522</c:v>
                </c:pt>
                <c:pt idx="5836">
                  <c:v>677962.85346815072</c:v>
                </c:pt>
                <c:pt idx="5837">
                  <c:v>678024.64845992788</c:v>
                </c:pt>
                <c:pt idx="5838">
                  <c:v>678086.4409328195</c:v>
                </c:pt>
                <c:pt idx="5839">
                  <c:v>678148.2308869285</c:v>
                </c:pt>
                <c:pt idx="5840">
                  <c:v>678210.01832235709</c:v>
                </c:pt>
                <c:pt idx="5841">
                  <c:v>678271.80323920818</c:v>
                </c:pt>
                <c:pt idx="5842">
                  <c:v>678333.58563758445</c:v>
                </c:pt>
                <c:pt idx="5843">
                  <c:v>678395.36551758868</c:v>
                </c:pt>
                <c:pt idx="5844">
                  <c:v>678457.14287932334</c:v>
                </c:pt>
                <c:pt idx="5845">
                  <c:v>678518.91772289108</c:v>
                </c:pt>
                <c:pt idx="5846">
                  <c:v>678580.69004839449</c:v>
                </c:pt>
                <c:pt idx="5847">
                  <c:v>678642.45985593647</c:v>
                </c:pt>
                <c:pt idx="5848">
                  <c:v>678704.22714561946</c:v>
                </c:pt>
                <c:pt idx="5849">
                  <c:v>678765.99191754614</c:v>
                </c:pt>
                <c:pt idx="5850">
                  <c:v>678827.75417181896</c:v>
                </c:pt>
                <c:pt idx="5851">
                  <c:v>678889.51390854071</c:v>
                </c:pt>
                <c:pt idx="5852">
                  <c:v>678951.27112781419</c:v>
                </c:pt>
                <c:pt idx="5853">
                  <c:v>679013.02582974173</c:v>
                </c:pt>
                <c:pt idx="5854">
                  <c:v>679074.778014426</c:v>
                </c:pt>
                <c:pt idx="5855">
                  <c:v>679136.5276819698</c:v>
                </c:pt>
                <c:pt idx="5856">
                  <c:v>679198.27483247558</c:v>
                </c:pt>
                <c:pt idx="5857">
                  <c:v>679260.01946604589</c:v>
                </c:pt>
                <c:pt idx="5858">
                  <c:v>679321.76158278342</c:v>
                </c:pt>
                <c:pt idx="5859">
                  <c:v>679383.50118279061</c:v>
                </c:pt>
                <c:pt idx="5860">
                  <c:v>679445.23826617026</c:v>
                </c:pt>
                <c:pt idx="5861">
                  <c:v>679506.9728330248</c:v>
                </c:pt>
                <c:pt idx="5862">
                  <c:v>679568.70488345681</c:v>
                </c:pt>
                <c:pt idx="5863">
                  <c:v>679630.43441756896</c:v>
                </c:pt>
                <c:pt idx="5864">
                  <c:v>679692.16143546393</c:v>
                </c:pt>
                <c:pt idx="5865">
                  <c:v>679753.88593724393</c:v>
                </c:pt>
                <c:pt idx="5866">
                  <c:v>679815.60792301188</c:v>
                </c:pt>
                <c:pt idx="5867">
                  <c:v>679877.32739287009</c:v>
                </c:pt>
                <c:pt idx="5868">
                  <c:v>679939.04434692126</c:v>
                </c:pt>
                <c:pt idx="5869">
                  <c:v>680000.75878526783</c:v>
                </c:pt>
                <c:pt idx="5870">
                  <c:v>680062.47070801246</c:v>
                </c:pt>
                <c:pt idx="5871">
                  <c:v>680124.18011525751</c:v>
                </c:pt>
                <c:pt idx="5872">
                  <c:v>680185.88700710563</c:v>
                </c:pt>
                <c:pt idx="5873">
                  <c:v>680247.59138365951</c:v>
                </c:pt>
                <c:pt idx="5874">
                  <c:v>680309.29324502137</c:v>
                </c:pt>
                <c:pt idx="5875">
                  <c:v>680370.99259129388</c:v>
                </c:pt>
                <c:pt idx="5876">
                  <c:v>680432.6894225796</c:v>
                </c:pt>
                <c:pt idx="5877">
                  <c:v>680494.38373898121</c:v>
                </c:pt>
                <c:pt idx="5878">
                  <c:v>680556.07554060081</c:v>
                </c:pt>
                <c:pt idx="5879">
                  <c:v>680617.76482754131</c:v>
                </c:pt>
                <c:pt idx="5880">
                  <c:v>680679.45159990492</c:v>
                </c:pt>
                <c:pt idx="5881">
                  <c:v>680741.1358577942</c:v>
                </c:pt>
                <c:pt idx="5882">
                  <c:v>680802.81760131184</c:v>
                </c:pt>
                <c:pt idx="5883">
                  <c:v>680864.49683056003</c:v>
                </c:pt>
                <c:pt idx="5884">
                  <c:v>680926.17354564148</c:v>
                </c:pt>
                <c:pt idx="5885">
                  <c:v>680987.8477466586</c:v>
                </c:pt>
                <c:pt idx="5886">
                  <c:v>681049.51943371387</c:v>
                </c:pt>
                <c:pt idx="5887">
                  <c:v>681111.18860690971</c:v>
                </c:pt>
                <c:pt idx="5888">
                  <c:v>681172.85526634869</c:v>
                </c:pt>
                <c:pt idx="5889">
                  <c:v>681234.51941213338</c:v>
                </c:pt>
                <c:pt idx="5890">
                  <c:v>681296.18104436586</c:v>
                </c:pt>
                <c:pt idx="5891">
                  <c:v>681357.84016314894</c:v>
                </c:pt>
                <c:pt idx="5892">
                  <c:v>681419.49676858494</c:v>
                </c:pt>
                <c:pt idx="5893">
                  <c:v>681481.15086077631</c:v>
                </c:pt>
                <c:pt idx="5894">
                  <c:v>681542.80243982561</c:v>
                </c:pt>
                <c:pt idx="5895">
                  <c:v>681604.45150583517</c:v>
                </c:pt>
                <c:pt idx="5896">
                  <c:v>681666.09805890732</c:v>
                </c:pt>
                <c:pt idx="5897">
                  <c:v>681727.74209914461</c:v>
                </c:pt>
                <c:pt idx="5898">
                  <c:v>681789.38362664962</c:v>
                </c:pt>
                <c:pt idx="5899">
                  <c:v>681851.02264152444</c:v>
                </c:pt>
                <c:pt idx="5900">
                  <c:v>681912.65914387174</c:v>
                </c:pt>
                <c:pt idx="5901">
                  <c:v>681974.29313379375</c:v>
                </c:pt>
                <c:pt idx="5902">
                  <c:v>682035.92461139313</c:v>
                </c:pt>
                <c:pt idx="5903">
                  <c:v>682097.5535767721</c:v>
                </c:pt>
                <c:pt idx="5904">
                  <c:v>682159.18003003323</c:v>
                </c:pt>
                <c:pt idx="5905">
                  <c:v>682220.8039712786</c:v>
                </c:pt>
                <c:pt idx="5906">
                  <c:v>682282.4254006109</c:v>
                </c:pt>
                <c:pt idx="5907">
                  <c:v>682344.04431813245</c:v>
                </c:pt>
                <c:pt idx="5908">
                  <c:v>682405.66072394559</c:v>
                </c:pt>
                <c:pt idx="5909">
                  <c:v>682467.27461815276</c:v>
                </c:pt>
                <c:pt idx="5910">
                  <c:v>682528.88600085629</c:v>
                </c:pt>
                <c:pt idx="5911">
                  <c:v>682590.49487215851</c:v>
                </c:pt>
                <c:pt idx="5912">
                  <c:v>682652.10123216198</c:v>
                </c:pt>
                <c:pt idx="5913">
                  <c:v>682713.70508096891</c:v>
                </c:pt>
                <c:pt idx="5914">
                  <c:v>682775.30641868163</c:v>
                </c:pt>
                <c:pt idx="5915">
                  <c:v>682836.90524540248</c:v>
                </c:pt>
                <c:pt idx="5916">
                  <c:v>682898.50156123412</c:v>
                </c:pt>
                <c:pt idx="5917">
                  <c:v>682960.09536627843</c:v>
                </c:pt>
                <c:pt idx="5918">
                  <c:v>683021.68666063808</c:v>
                </c:pt>
                <c:pt idx="5919">
                  <c:v>683083.2754444154</c:v>
                </c:pt>
                <c:pt idx="5920">
                  <c:v>683144.86171771248</c:v>
                </c:pt>
                <c:pt idx="5921">
                  <c:v>683206.4454806319</c:v>
                </c:pt>
                <c:pt idx="5922">
                  <c:v>683268.02673327585</c:v>
                </c:pt>
                <c:pt idx="5923">
                  <c:v>683329.60547574691</c:v>
                </c:pt>
                <c:pt idx="5924">
                  <c:v>683391.18170814705</c:v>
                </c:pt>
                <c:pt idx="5925">
                  <c:v>683452.75543057884</c:v>
                </c:pt>
                <c:pt idx="5926">
                  <c:v>683514.32664314448</c:v>
                </c:pt>
                <c:pt idx="5927">
                  <c:v>683575.89534594619</c:v>
                </c:pt>
                <c:pt idx="5928">
                  <c:v>683637.46153908642</c:v>
                </c:pt>
                <c:pt idx="5929">
                  <c:v>683699.02522266738</c:v>
                </c:pt>
                <c:pt idx="5930">
                  <c:v>683760.58639679139</c:v>
                </c:pt>
                <c:pt idx="5931">
                  <c:v>683822.14506156067</c:v>
                </c:pt>
                <c:pt idx="5932">
                  <c:v>683883.70121707767</c:v>
                </c:pt>
                <c:pt idx="5933">
                  <c:v>683945.2548634446</c:v>
                </c:pt>
                <c:pt idx="5934">
                  <c:v>684006.80600076378</c:v>
                </c:pt>
                <c:pt idx="5935">
                  <c:v>684068.35462913744</c:v>
                </c:pt>
                <c:pt idx="5936">
                  <c:v>684129.90074866766</c:v>
                </c:pt>
                <c:pt idx="5937">
                  <c:v>684191.444359457</c:v>
                </c:pt>
                <c:pt idx="5938">
                  <c:v>684252.98546160769</c:v>
                </c:pt>
                <c:pt idx="5939">
                  <c:v>684314.52405522182</c:v>
                </c:pt>
                <c:pt idx="5940">
                  <c:v>684376.06014040171</c:v>
                </c:pt>
                <c:pt idx="5941">
                  <c:v>684437.59371724969</c:v>
                </c:pt>
                <c:pt idx="5942">
                  <c:v>684499.12478586787</c:v>
                </c:pt>
                <c:pt idx="5943">
                  <c:v>684560.65334635868</c:v>
                </c:pt>
                <c:pt idx="5944">
                  <c:v>684622.17939882411</c:v>
                </c:pt>
                <c:pt idx="5945">
                  <c:v>684683.70294336649</c:v>
                </c:pt>
                <c:pt idx="5946">
                  <c:v>684745.22398008814</c:v>
                </c:pt>
                <c:pt idx="5947">
                  <c:v>684806.74250909127</c:v>
                </c:pt>
                <c:pt idx="5948">
                  <c:v>684868.25853047799</c:v>
                </c:pt>
                <c:pt idx="5949">
                  <c:v>684929.77204435063</c:v>
                </c:pt>
                <c:pt idx="5950">
                  <c:v>684991.28305081138</c:v>
                </c:pt>
                <c:pt idx="5951">
                  <c:v>685052.79154996236</c:v>
                </c:pt>
                <c:pt idx="5952">
                  <c:v>685114.29754190578</c:v>
                </c:pt>
                <c:pt idx="5953">
                  <c:v>685175.80102674395</c:v>
                </c:pt>
                <c:pt idx="5954">
                  <c:v>685237.30200457887</c:v>
                </c:pt>
                <c:pt idx="5955">
                  <c:v>685298.8004755131</c:v>
                </c:pt>
                <c:pt idx="5956">
                  <c:v>685360.29643964837</c:v>
                </c:pt>
                <c:pt idx="5957">
                  <c:v>685421.78989708703</c:v>
                </c:pt>
                <c:pt idx="5958">
                  <c:v>685483.2808479314</c:v>
                </c:pt>
                <c:pt idx="5959">
                  <c:v>685544.76929228369</c:v>
                </c:pt>
                <c:pt idx="5960">
                  <c:v>685606.25523024576</c:v>
                </c:pt>
                <c:pt idx="5961">
                  <c:v>685667.73866191995</c:v>
                </c:pt>
                <c:pt idx="5962">
                  <c:v>685729.21958740859</c:v>
                </c:pt>
                <c:pt idx="5963">
                  <c:v>685790.69800681353</c:v>
                </c:pt>
                <c:pt idx="5964">
                  <c:v>685852.17392023723</c:v>
                </c:pt>
                <c:pt idx="5965">
                  <c:v>685913.64732778154</c:v>
                </c:pt>
                <c:pt idx="5966">
                  <c:v>685975.11822954868</c:v>
                </c:pt>
                <c:pt idx="5967">
                  <c:v>686036.58662564086</c:v>
                </c:pt>
                <c:pt idx="5968">
                  <c:v>686098.05251616042</c:v>
                </c:pt>
                <c:pt idx="5969">
                  <c:v>686159.51590120909</c:v>
                </c:pt>
                <c:pt idx="5970">
                  <c:v>686220.97678088921</c:v>
                </c:pt>
                <c:pt idx="5971">
                  <c:v>686282.43515530287</c:v>
                </c:pt>
                <c:pt idx="5972">
                  <c:v>686343.89102455229</c:v>
                </c:pt>
                <c:pt idx="5973">
                  <c:v>686405.34438873932</c:v>
                </c:pt>
                <c:pt idx="5974">
                  <c:v>686466.79524796642</c:v>
                </c:pt>
                <c:pt idx="5975">
                  <c:v>686528.24360233545</c:v>
                </c:pt>
                <c:pt idx="5976">
                  <c:v>686589.68945194862</c:v>
                </c:pt>
                <c:pt idx="5977">
                  <c:v>686651.13279690791</c:v>
                </c:pt>
                <c:pt idx="5978">
                  <c:v>686712.57363731554</c:v>
                </c:pt>
                <c:pt idx="5979">
                  <c:v>686774.01197327347</c:v>
                </c:pt>
                <c:pt idx="5980">
                  <c:v>686835.44780488417</c:v>
                </c:pt>
                <c:pt idx="5981">
                  <c:v>686896.88113224914</c:v>
                </c:pt>
                <c:pt idx="5982">
                  <c:v>686958.31195547082</c:v>
                </c:pt>
                <c:pt idx="5983">
                  <c:v>687019.74027465133</c:v>
                </c:pt>
                <c:pt idx="5984">
                  <c:v>687081.1660898925</c:v>
                </c:pt>
                <c:pt idx="5985">
                  <c:v>687142.58940129657</c:v>
                </c:pt>
                <c:pt idx="5986">
                  <c:v>687204.01020896551</c:v>
                </c:pt>
                <c:pt idx="5987">
                  <c:v>687265.42851300142</c:v>
                </c:pt>
                <c:pt idx="5988">
                  <c:v>687326.84431350627</c:v>
                </c:pt>
                <c:pt idx="5989">
                  <c:v>687388.2576105824</c:v>
                </c:pt>
                <c:pt idx="5990">
                  <c:v>687449.66840433143</c:v>
                </c:pt>
                <c:pt idx="5991">
                  <c:v>687511.07669485558</c:v>
                </c:pt>
                <c:pt idx="5992">
                  <c:v>687572.48248225707</c:v>
                </c:pt>
                <c:pt idx="5993">
                  <c:v>687633.88576663774</c:v>
                </c:pt>
                <c:pt idx="5994">
                  <c:v>687695.2865480996</c:v>
                </c:pt>
                <c:pt idx="5995">
                  <c:v>687756.68482674484</c:v>
                </c:pt>
                <c:pt idx="5996">
                  <c:v>687818.08060267533</c:v>
                </c:pt>
                <c:pt idx="5997">
                  <c:v>687879.47387599316</c:v>
                </c:pt>
                <c:pt idx="5998">
                  <c:v>687940.86464680033</c:v>
                </c:pt>
                <c:pt idx="5999">
                  <c:v>688002.25291519868</c:v>
                </c:pt>
                <c:pt idx="6000">
                  <c:v>688063.63868129032</c:v>
                </c:pt>
                <c:pt idx="6001">
                  <c:v>688125.02194517758</c:v>
                </c:pt>
                <c:pt idx="6002">
                  <c:v>688186.40270696196</c:v>
                </c:pt>
                <c:pt idx="6003">
                  <c:v>688247.78096674557</c:v>
                </c:pt>
                <c:pt idx="6004">
                  <c:v>688309.15672463051</c:v>
                </c:pt>
                <c:pt idx="6005">
                  <c:v>688370.52998071897</c:v>
                </c:pt>
                <c:pt idx="6006">
                  <c:v>688431.90073511249</c:v>
                </c:pt>
                <c:pt idx="6007">
                  <c:v>688493.26898791327</c:v>
                </c:pt>
                <c:pt idx="6008">
                  <c:v>688554.63473922329</c:v>
                </c:pt>
                <c:pt idx="6009">
                  <c:v>688615.99798914453</c:v>
                </c:pt>
                <c:pt idx="6010">
                  <c:v>688677.35873777885</c:v>
                </c:pt>
                <c:pt idx="6011">
                  <c:v>688738.71698522812</c:v>
                </c:pt>
                <c:pt idx="6012">
                  <c:v>688800.07273159456</c:v>
                </c:pt>
                <c:pt idx="6013">
                  <c:v>688861.4259769799</c:v>
                </c:pt>
                <c:pt idx="6014">
                  <c:v>688922.77672148636</c:v>
                </c:pt>
                <c:pt idx="6015">
                  <c:v>688984.12496521557</c:v>
                </c:pt>
                <c:pt idx="6016">
                  <c:v>689045.47070826951</c:v>
                </c:pt>
                <c:pt idx="6017">
                  <c:v>689106.81395075028</c:v>
                </c:pt>
                <c:pt idx="6018">
                  <c:v>689168.15469275974</c:v>
                </c:pt>
                <c:pt idx="6019">
                  <c:v>689229.49293439987</c:v>
                </c:pt>
                <c:pt idx="6020">
                  <c:v>689290.82867577241</c:v>
                </c:pt>
                <c:pt idx="6021">
                  <c:v>689352.16191697947</c:v>
                </c:pt>
                <c:pt idx="6022">
                  <c:v>689413.49265812291</c:v>
                </c:pt>
                <c:pt idx="6023">
                  <c:v>689474.82089930458</c:v>
                </c:pt>
                <c:pt idx="6024">
                  <c:v>689536.14664062625</c:v>
                </c:pt>
                <c:pt idx="6025">
                  <c:v>689597.46988218999</c:v>
                </c:pt>
                <c:pt idx="6026">
                  <c:v>689658.79062409792</c:v>
                </c:pt>
                <c:pt idx="6027">
                  <c:v>689720.10886645142</c:v>
                </c:pt>
                <c:pt idx="6028">
                  <c:v>689781.42460935272</c:v>
                </c:pt>
                <c:pt idx="6029">
                  <c:v>689842.73785290367</c:v>
                </c:pt>
                <c:pt idx="6030">
                  <c:v>689904.04859720613</c:v>
                </c:pt>
                <c:pt idx="6031">
                  <c:v>689965.35684236197</c:v>
                </c:pt>
                <c:pt idx="6032">
                  <c:v>690026.66258847306</c:v>
                </c:pt>
                <c:pt idx="6033">
                  <c:v>690087.96583564114</c:v>
                </c:pt>
                <c:pt idx="6034">
                  <c:v>690149.26658396819</c:v>
                </c:pt>
                <c:pt idx="6035">
                  <c:v>690210.56483355619</c:v>
                </c:pt>
                <c:pt idx="6036">
                  <c:v>690271.86058450677</c:v>
                </c:pt>
                <c:pt idx="6037">
                  <c:v>690333.15383692179</c:v>
                </c:pt>
                <c:pt idx="6038">
                  <c:v>690394.44459090324</c:v>
                </c:pt>
                <c:pt idx="6039">
                  <c:v>690455.73284655309</c:v>
                </c:pt>
                <c:pt idx="6040">
                  <c:v>690517.01860397274</c:v>
                </c:pt>
                <c:pt idx="6041">
                  <c:v>690578.30186326429</c:v>
                </c:pt>
                <c:pt idx="6042">
                  <c:v>690639.58262452972</c:v>
                </c:pt>
                <c:pt idx="6043">
                  <c:v>690700.86088787054</c:v>
                </c:pt>
                <c:pt idx="6044">
                  <c:v>690762.13665338885</c:v>
                </c:pt>
                <c:pt idx="6045">
                  <c:v>690823.40992118616</c:v>
                </c:pt>
                <c:pt idx="6046">
                  <c:v>690884.68069136445</c:v>
                </c:pt>
                <c:pt idx="6047">
                  <c:v>690945.94896402571</c:v>
                </c:pt>
                <c:pt idx="6048">
                  <c:v>691007.21473927132</c:v>
                </c:pt>
                <c:pt idx="6049">
                  <c:v>691068.47801720339</c:v>
                </c:pt>
                <c:pt idx="6050">
                  <c:v>691129.73879792367</c:v>
                </c:pt>
                <c:pt idx="6051">
                  <c:v>691190.99708153401</c:v>
                </c:pt>
                <c:pt idx="6052">
                  <c:v>691252.25286813593</c:v>
                </c:pt>
                <c:pt idx="6053">
                  <c:v>691313.50615783152</c:v>
                </c:pt>
                <c:pt idx="6054">
                  <c:v>691374.75695072243</c:v>
                </c:pt>
                <c:pt idx="6055">
                  <c:v>691436.0052469105</c:v>
                </c:pt>
                <c:pt idx="6056">
                  <c:v>691497.25104649737</c:v>
                </c:pt>
                <c:pt idx="6057">
                  <c:v>691558.49434958491</c:v>
                </c:pt>
                <c:pt idx="6058">
                  <c:v>691619.73515627475</c:v>
                </c:pt>
                <c:pt idx="6059">
                  <c:v>691680.97346666874</c:v>
                </c:pt>
                <c:pt idx="6060">
                  <c:v>691742.20928086888</c:v>
                </c:pt>
                <c:pt idx="6061">
                  <c:v>691803.44259897643</c:v>
                </c:pt>
                <c:pt idx="6062">
                  <c:v>691864.67342109338</c:v>
                </c:pt>
                <c:pt idx="6063">
                  <c:v>691925.90174732159</c:v>
                </c:pt>
                <c:pt idx="6064">
                  <c:v>691987.1275777627</c:v>
                </c:pt>
                <c:pt idx="6065">
                  <c:v>692048.35091251845</c:v>
                </c:pt>
                <c:pt idx="6066">
                  <c:v>692109.57175169059</c:v>
                </c:pt>
                <c:pt idx="6067">
                  <c:v>692170.79009538062</c:v>
                </c:pt>
                <c:pt idx="6068">
                  <c:v>692232.00594369054</c:v>
                </c:pt>
                <c:pt idx="6069">
                  <c:v>692293.21929672197</c:v>
                </c:pt>
                <c:pt idx="6070">
                  <c:v>692354.43015457655</c:v>
                </c:pt>
                <c:pt idx="6071">
                  <c:v>692415.63851735613</c:v>
                </c:pt>
                <c:pt idx="6072">
                  <c:v>692476.84438516246</c:v>
                </c:pt>
                <c:pt idx="6073">
                  <c:v>692538.04775809695</c:v>
                </c:pt>
                <c:pt idx="6074">
                  <c:v>692599.24863626156</c:v>
                </c:pt>
                <c:pt idx="6075">
                  <c:v>692660.44701975782</c:v>
                </c:pt>
                <c:pt idx="6076">
                  <c:v>692721.64290868759</c:v>
                </c:pt>
                <c:pt idx="6077">
                  <c:v>692782.83630315249</c:v>
                </c:pt>
                <c:pt idx="6078">
                  <c:v>692844.02720325417</c:v>
                </c:pt>
                <c:pt idx="6079">
                  <c:v>692905.21560909413</c:v>
                </c:pt>
                <c:pt idx="6080">
                  <c:v>692966.40152077423</c:v>
                </c:pt>
                <c:pt idx="6081">
                  <c:v>693027.58493839635</c:v>
                </c:pt>
                <c:pt idx="6082">
                  <c:v>693088.76586206164</c:v>
                </c:pt>
                <c:pt idx="6083">
                  <c:v>693149.94429187209</c:v>
                </c:pt>
                <c:pt idx="6084">
                  <c:v>693211.12022792932</c:v>
                </c:pt>
                <c:pt idx="6085">
                  <c:v>693272.29367033509</c:v>
                </c:pt>
                <c:pt idx="6086">
                  <c:v>693333.46461919078</c:v>
                </c:pt>
                <c:pt idx="6087">
                  <c:v>693394.63307459839</c:v>
                </c:pt>
                <c:pt idx="6088">
                  <c:v>693455.79903665907</c:v>
                </c:pt>
                <c:pt idx="6089">
                  <c:v>693516.9625054748</c:v>
                </c:pt>
                <c:pt idx="6090">
                  <c:v>693578.12348114722</c:v>
                </c:pt>
                <c:pt idx="6091">
                  <c:v>693639.28196377784</c:v>
                </c:pt>
                <c:pt idx="6092">
                  <c:v>693700.43795346818</c:v>
                </c:pt>
                <c:pt idx="6093">
                  <c:v>693761.59145032009</c:v>
                </c:pt>
                <c:pt idx="6094">
                  <c:v>693822.74245443509</c:v>
                </c:pt>
                <c:pt idx="6095">
                  <c:v>693883.8909659147</c:v>
                </c:pt>
                <c:pt idx="6096">
                  <c:v>693945.03698486055</c:v>
                </c:pt>
                <c:pt idx="6097">
                  <c:v>694006.18051137449</c:v>
                </c:pt>
                <c:pt idx="6098">
                  <c:v>694067.32154555782</c:v>
                </c:pt>
                <c:pt idx="6099">
                  <c:v>694128.46008751227</c:v>
                </c:pt>
                <c:pt idx="6100">
                  <c:v>694189.59613733937</c:v>
                </c:pt>
                <c:pt idx="6101">
                  <c:v>694250.72969514062</c:v>
                </c:pt>
                <c:pt idx="6102">
                  <c:v>694311.86076101777</c:v>
                </c:pt>
                <c:pt idx="6103">
                  <c:v>694372.98933507234</c:v>
                </c:pt>
                <c:pt idx="6104">
                  <c:v>694434.11541740585</c:v>
                </c:pt>
                <c:pt idx="6105">
                  <c:v>694495.23900812003</c:v>
                </c:pt>
                <c:pt idx="6106">
                  <c:v>694556.36010731629</c:v>
                </c:pt>
                <c:pt idx="6107">
                  <c:v>694617.47871509613</c:v>
                </c:pt>
                <c:pt idx="6108">
                  <c:v>694678.59483156132</c:v>
                </c:pt>
                <c:pt idx="6109">
                  <c:v>694739.70845681312</c:v>
                </c:pt>
                <c:pt idx="6110">
                  <c:v>694800.81959095341</c:v>
                </c:pt>
                <c:pt idx="6111">
                  <c:v>694861.92823408358</c:v>
                </c:pt>
                <c:pt idx="6112">
                  <c:v>694923.03438630514</c:v>
                </c:pt>
                <c:pt idx="6113">
                  <c:v>694984.13804771949</c:v>
                </c:pt>
                <c:pt idx="6114">
                  <c:v>695045.23921842838</c:v>
                </c:pt>
                <c:pt idx="6115">
                  <c:v>695106.33789853333</c:v>
                </c:pt>
                <c:pt idx="6116">
                  <c:v>695167.43408813572</c:v>
                </c:pt>
                <c:pt idx="6117">
                  <c:v>695228.52778733731</c:v>
                </c:pt>
                <c:pt idx="6118">
                  <c:v>695289.61899623927</c:v>
                </c:pt>
                <c:pt idx="6119">
                  <c:v>695350.70771494322</c:v>
                </c:pt>
                <c:pt idx="6120">
                  <c:v>695411.79394355079</c:v>
                </c:pt>
                <c:pt idx="6121">
                  <c:v>695472.87768216361</c:v>
                </c:pt>
                <c:pt idx="6122">
                  <c:v>695533.95893088286</c:v>
                </c:pt>
                <c:pt idx="6123">
                  <c:v>695595.03768981015</c:v>
                </c:pt>
                <c:pt idx="6124">
                  <c:v>695656.11395904713</c:v>
                </c:pt>
                <c:pt idx="6125">
                  <c:v>695717.18773869495</c:v>
                </c:pt>
                <c:pt idx="6126">
                  <c:v>695778.25902885525</c:v>
                </c:pt>
                <c:pt idx="6127">
                  <c:v>695839.32782962976</c:v>
                </c:pt>
                <c:pt idx="6128">
                  <c:v>695900.39414111956</c:v>
                </c:pt>
                <c:pt idx="6129">
                  <c:v>695961.45796342625</c:v>
                </c:pt>
                <c:pt idx="6130">
                  <c:v>696022.51929665147</c:v>
                </c:pt>
                <c:pt idx="6131">
                  <c:v>696083.57814089651</c:v>
                </c:pt>
                <c:pt idx="6132">
                  <c:v>696144.63449626276</c:v>
                </c:pt>
                <c:pt idx="6133">
                  <c:v>696205.68836285186</c:v>
                </c:pt>
                <c:pt idx="6134">
                  <c:v>696266.73974076519</c:v>
                </c:pt>
                <c:pt idx="6135">
                  <c:v>696327.78863010404</c:v>
                </c:pt>
                <c:pt idx="6136">
                  <c:v>696388.83503097005</c:v>
                </c:pt>
                <c:pt idx="6137">
                  <c:v>696449.8789434646</c:v>
                </c:pt>
                <c:pt idx="6138">
                  <c:v>696510.9203676891</c:v>
                </c:pt>
                <c:pt idx="6139">
                  <c:v>696571.95930374495</c:v>
                </c:pt>
                <c:pt idx="6140">
                  <c:v>696632.99575173366</c:v>
                </c:pt>
                <c:pt idx="6141">
                  <c:v>696694.02971175651</c:v>
                </c:pt>
                <c:pt idx="6142">
                  <c:v>696755.06118391512</c:v>
                </c:pt>
                <c:pt idx="6143">
                  <c:v>696816.09016831068</c:v>
                </c:pt>
                <c:pt idx="6144">
                  <c:v>696877.11666504468</c:v>
                </c:pt>
                <c:pt idx="6145">
                  <c:v>696938.14067421854</c:v>
                </c:pt>
                <c:pt idx="6146">
                  <c:v>696999.16219593363</c:v>
                </c:pt>
                <c:pt idx="6147">
                  <c:v>697060.18123029137</c:v>
                </c:pt>
                <c:pt idx="6148">
                  <c:v>697121.19777739316</c:v>
                </c:pt>
                <c:pt idx="6149">
                  <c:v>697182.21183734038</c:v>
                </c:pt>
                <c:pt idx="6150">
                  <c:v>697243.22341023432</c:v>
                </c:pt>
                <c:pt idx="6151">
                  <c:v>697304.23249617661</c:v>
                </c:pt>
                <c:pt idx="6152">
                  <c:v>697365.23909526831</c:v>
                </c:pt>
                <c:pt idx="6153">
                  <c:v>697426.24320761091</c:v>
                </c:pt>
                <c:pt idx="6154">
                  <c:v>697487.24483330594</c:v>
                </c:pt>
                <c:pt idx="6155">
                  <c:v>697548.24397245457</c:v>
                </c:pt>
                <c:pt idx="6156">
                  <c:v>697609.24062515807</c:v>
                </c:pt>
                <c:pt idx="6157">
                  <c:v>697670.23479151807</c:v>
                </c:pt>
                <c:pt idx="6158">
                  <c:v>697731.22647163575</c:v>
                </c:pt>
                <c:pt idx="6159">
                  <c:v>697792.21566561249</c:v>
                </c:pt>
                <c:pt idx="6160">
                  <c:v>697853.20237354957</c:v>
                </c:pt>
                <c:pt idx="6161">
                  <c:v>697914.18659554841</c:v>
                </c:pt>
                <c:pt idx="6162">
                  <c:v>697975.16833171027</c:v>
                </c:pt>
                <c:pt idx="6163">
                  <c:v>698036.14758213668</c:v>
                </c:pt>
                <c:pt idx="6164">
                  <c:v>698097.12434692855</c:v>
                </c:pt>
                <c:pt idx="6165">
                  <c:v>698158.09862618754</c:v>
                </c:pt>
                <c:pt idx="6166">
                  <c:v>698219.07042001479</c:v>
                </c:pt>
                <c:pt idx="6167">
                  <c:v>698280.03972851194</c:v>
                </c:pt>
                <c:pt idx="6168">
                  <c:v>698341.00655177981</c:v>
                </c:pt>
                <c:pt idx="6169">
                  <c:v>698401.9708899199</c:v>
                </c:pt>
                <c:pt idx="6170">
                  <c:v>698462.93274303374</c:v>
                </c:pt>
                <c:pt idx="6171">
                  <c:v>698523.89211122226</c:v>
                </c:pt>
                <c:pt idx="6172">
                  <c:v>698584.8489945872</c:v>
                </c:pt>
                <c:pt idx="6173">
                  <c:v>698645.80339322926</c:v>
                </c:pt>
                <c:pt idx="6174">
                  <c:v>698706.75530725019</c:v>
                </c:pt>
                <c:pt idx="6175">
                  <c:v>698767.70473675104</c:v>
                </c:pt>
                <c:pt idx="6176">
                  <c:v>698828.65168183332</c:v>
                </c:pt>
                <c:pt idx="6177">
                  <c:v>698889.59614259796</c:v>
                </c:pt>
                <c:pt idx="6178">
                  <c:v>698950.53811914637</c:v>
                </c:pt>
                <c:pt idx="6179">
                  <c:v>699011.47761157993</c:v>
                </c:pt>
                <c:pt idx="6180">
                  <c:v>699072.41461999982</c:v>
                </c:pt>
                <c:pt idx="6181">
                  <c:v>699133.3491445072</c:v>
                </c:pt>
                <c:pt idx="6182">
                  <c:v>699194.28118520346</c:v>
                </c:pt>
                <c:pt idx="6183">
                  <c:v>699255.2107421899</c:v>
                </c:pt>
                <c:pt idx="6184">
                  <c:v>699316.13781556755</c:v>
                </c:pt>
                <c:pt idx="6185">
                  <c:v>699377.06240543781</c:v>
                </c:pt>
                <c:pt idx="6186">
                  <c:v>699437.98451190174</c:v>
                </c:pt>
                <c:pt idx="6187">
                  <c:v>699498.90413506073</c:v>
                </c:pt>
                <c:pt idx="6188">
                  <c:v>699559.82127501606</c:v>
                </c:pt>
                <c:pt idx="6189">
                  <c:v>699620.73593186866</c:v>
                </c:pt>
                <c:pt idx="6190">
                  <c:v>699681.64810571994</c:v>
                </c:pt>
                <c:pt idx="6191">
                  <c:v>699742.55779667117</c:v>
                </c:pt>
                <c:pt idx="6192">
                  <c:v>699803.46500482352</c:v>
                </c:pt>
                <c:pt idx="6193">
                  <c:v>699864.36973027815</c:v>
                </c:pt>
                <c:pt idx="6194">
                  <c:v>699925.27197313623</c:v>
                </c:pt>
                <c:pt idx="6195">
                  <c:v>699986.17173349904</c:v>
                </c:pt>
                <c:pt idx="6196">
                  <c:v>700047.06901146774</c:v>
                </c:pt>
                <c:pt idx="6197">
                  <c:v>700107.9638071435</c:v>
                </c:pt>
                <c:pt idx="6198">
                  <c:v>700168.85612062737</c:v>
                </c:pt>
                <c:pt idx="6199">
                  <c:v>700229.74595202075</c:v>
                </c:pt>
                <c:pt idx="6200">
                  <c:v>700290.63330142479</c:v>
                </c:pt>
                <c:pt idx="6201">
                  <c:v>700351.51816894056</c:v>
                </c:pt>
                <c:pt idx="6202">
                  <c:v>700412.40055466932</c:v>
                </c:pt>
                <c:pt idx="6203">
                  <c:v>700473.28045871202</c:v>
                </c:pt>
                <c:pt idx="6204">
                  <c:v>700534.15788117016</c:v>
                </c:pt>
                <c:pt idx="6205">
                  <c:v>700595.03282214457</c:v>
                </c:pt>
                <c:pt idx="6206">
                  <c:v>700655.90528173675</c:v>
                </c:pt>
                <c:pt idx="6207">
                  <c:v>700716.77526004741</c:v>
                </c:pt>
                <c:pt idx="6208">
                  <c:v>700777.64275717793</c:v>
                </c:pt>
                <c:pt idx="6209">
                  <c:v>700838.50777322962</c:v>
                </c:pt>
                <c:pt idx="6210">
                  <c:v>700899.37030830327</c:v>
                </c:pt>
                <c:pt idx="6211">
                  <c:v>700960.23036250018</c:v>
                </c:pt>
                <c:pt idx="6212">
                  <c:v>701021.0879359215</c:v>
                </c:pt>
                <c:pt idx="6213">
                  <c:v>701081.94302866852</c:v>
                </c:pt>
                <c:pt idx="6214">
                  <c:v>701142.79564084194</c:v>
                </c:pt>
                <c:pt idx="6215">
                  <c:v>701203.64577254304</c:v>
                </c:pt>
                <c:pt idx="6216">
                  <c:v>701264.49342387309</c:v>
                </c:pt>
                <c:pt idx="6217">
                  <c:v>701325.33859493316</c:v>
                </c:pt>
                <c:pt idx="6218">
                  <c:v>701386.18128582428</c:v>
                </c:pt>
                <c:pt idx="6219">
                  <c:v>701447.0214966475</c:v>
                </c:pt>
                <c:pt idx="6220">
                  <c:v>701507.85922750388</c:v>
                </c:pt>
                <c:pt idx="6221">
                  <c:v>701568.6944784947</c:v>
                </c:pt>
                <c:pt idx="6222">
                  <c:v>701629.52724972088</c:v>
                </c:pt>
                <c:pt idx="6223">
                  <c:v>701690.35754128348</c:v>
                </c:pt>
                <c:pt idx="6224">
                  <c:v>701751.18535328365</c:v>
                </c:pt>
                <c:pt idx="6225">
                  <c:v>701812.01068582246</c:v>
                </c:pt>
                <c:pt idx="6226">
                  <c:v>701872.83353900106</c:v>
                </c:pt>
                <c:pt idx="6227">
                  <c:v>701933.65391292039</c:v>
                </c:pt>
                <c:pt idx="6228">
                  <c:v>701994.47180768149</c:v>
                </c:pt>
                <c:pt idx="6229">
                  <c:v>702055.28722338553</c:v>
                </c:pt>
                <c:pt idx="6230">
                  <c:v>702116.10016013344</c:v>
                </c:pt>
                <c:pt idx="6231">
                  <c:v>702176.91061802639</c:v>
                </c:pt>
                <c:pt idx="6232">
                  <c:v>702237.71859716531</c:v>
                </c:pt>
                <c:pt idx="6233">
                  <c:v>702298.52409765124</c:v>
                </c:pt>
                <c:pt idx="6234">
                  <c:v>702359.32711958548</c:v>
                </c:pt>
                <c:pt idx="6235">
                  <c:v>702420.12766306859</c:v>
                </c:pt>
                <c:pt idx="6236">
                  <c:v>702480.92572820198</c:v>
                </c:pt>
                <c:pt idx="6237">
                  <c:v>702541.72131508647</c:v>
                </c:pt>
                <c:pt idx="6238">
                  <c:v>702602.51442382322</c:v>
                </c:pt>
                <c:pt idx="6239">
                  <c:v>702663.30505451316</c:v>
                </c:pt>
                <c:pt idx="6240">
                  <c:v>702724.09320725733</c:v>
                </c:pt>
                <c:pt idx="6241">
                  <c:v>702784.87888215668</c:v>
                </c:pt>
                <c:pt idx="6242">
                  <c:v>702845.66207931237</c:v>
                </c:pt>
                <c:pt idx="6243">
                  <c:v>702906.44279882521</c:v>
                </c:pt>
                <c:pt idx="6244">
                  <c:v>702967.22104079626</c:v>
                </c:pt>
                <c:pt idx="6245">
                  <c:v>703027.99680532643</c:v>
                </c:pt>
                <c:pt idx="6246">
                  <c:v>703088.77009251702</c:v>
                </c:pt>
                <c:pt idx="6247">
                  <c:v>703149.54090246861</c:v>
                </c:pt>
                <c:pt idx="6248">
                  <c:v>703210.30923528236</c:v>
                </c:pt>
                <c:pt idx="6249">
                  <c:v>703271.0750910592</c:v>
                </c:pt>
                <c:pt idx="6250">
                  <c:v>703331.83846990031</c:v>
                </c:pt>
                <c:pt idx="6251">
                  <c:v>703392.59937190625</c:v>
                </c:pt>
                <c:pt idx="6252">
                  <c:v>703453.35779717844</c:v>
                </c:pt>
                <c:pt idx="6253">
                  <c:v>703514.11374581745</c:v>
                </c:pt>
                <c:pt idx="6254">
                  <c:v>703574.86721792433</c:v>
                </c:pt>
                <c:pt idx="6255">
                  <c:v>703635.61821360025</c:v>
                </c:pt>
                <c:pt idx="6256">
                  <c:v>703696.3667329459</c:v>
                </c:pt>
                <c:pt idx="6257">
                  <c:v>703757.11277606222</c:v>
                </c:pt>
                <c:pt idx="6258">
                  <c:v>703817.85634305025</c:v>
                </c:pt>
                <c:pt idx="6259">
                  <c:v>703878.59743401117</c:v>
                </c:pt>
                <c:pt idx="6260">
                  <c:v>703939.33604904544</c:v>
                </c:pt>
                <c:pt idx="6261">
                  <c:v>704000.07218825421</c:v>
                </c:pt>
                <c:pt idx="6262">
                  <c:v>704060.80585173832</c:v>
                </c:pt>
                <c:pt idx="6263">
                  <c:v>704121.5370395988</c:v>
                </c:pt>
                <c:pt idx="6264">
                  <c:v>704182.26575193659</c:v>
                </c:pt>
                <c:pt idx="6265">
                  <c:v>704242.9919888525</c:v>
                </c:pt>
                <c:pt idx="6266">
                  <c:v>704303.71575044736</c:v>
                </c:pt>
                <c:pt idx="6267">
                  <c:v>704364.4370368222</c:v>
                </c:pt>
                <c:pt idx="6268">
                  <c:v>704425.15584807785</c:v>
                </c:pt>
                <c:pt idx="6269">
                  <c:v>704485.87218431511</c:v>
                </c:pt>
                <c:pt idx="6270">
                  <c:v>704546.58604563517</c:v>
                </c:pt>
                <c:pt idx="6271">
                  <c:v>704607.2974321387</c:v>
                </c:pt>
                <c:pt idx="6272">
                  <c:v>704668.00634392642</c:v>
                </c:pt>
                <c:pt idx="6273">
                  <c:v>704728.71278109949</c:v>
                </c:pt>
                <c:pt idx="6274">
                  <c:v>704789.41674375872</c:v>
                </c:pt>
                <c:pt idx="6275">
                  <c:v>704850.11823200481</c:v>
                </c:pt>
                <c:pt idx="6276">
                  <c:v>704910.81724593882</c:v>
                </c:pt>
                <c:pt idx="6277">
                  <c:v>704971.51378566155</c:v>
                </c:pt>
                <c:pt idx="6278">
                  <c:v>705032.20785127371</c:v>
                </c:pt>
                <c:pt idx="6279">
                  <c:v>705092.89944287634</c:v>
                </c:pt>
                <c:pt idx="6280">
                  <c:v>705153.58856057038</c:v>
                </c:pt>
                <c:pt idx="6281">
                  <c:v>705214.27520445629</c:v>
                </c:pt>
                <c:pt idx="6282">
                  <c:v>705274.95937463525</c:v>
                </c:pt>
                <c:pt idx="6283">
                  <c:v>705335.6410712077</c:v>
                </c:pt>
                <c:pt idx="6284">
                  <c:v>705396.32029427506</c:v>
                </c:pt>
                <c:pt idx="6285">
                  <c:v>705456.99704393768</c:v>
                </c:pt>
                <c:pt idx="6286">
                  <c:v>705517.67132029671</c:v>
                </c:pt>
                <c:pt idx="6287">
                  <c:v>705578.34312345262</c:v>
                </c:pt>
                <c:pt idx="6288">
                  <c:v>705639.01245350635</c:v>
                </c:pt>
                <c:pt idx="6289">
                  <c:v>705699.67931055895</c:v>
                </c:pt>
                <c:pt idx="6290">
                  <c:v>705760.34369471087</c:v>
                </c:pt>
                <c:pt idx="6291">
                  <c:v>705821.00560606306</c:v>
                </c:pt>
                <c:pt idx="6292">
                  <c:v>705881.66504471644</c:v>
                </c:pt>
                <c:pt idx="6293">
                  <c:v>705942.3220107716</c:v>
                </c:pt>
                <c:pt idx="6294">
                  <c:v>706002.97650432936</c:v>
                </c:pt>
                <c:pt idx="6295">
                  <c:v>706063.62852549064</c:v>
                </c:pt>
                <c:pt idx="6296">
                  <c:v>706124.27807435615</c:v>
                </c:pt>
                <c:pt idx="6297">
                  <c:v>706184.92515102657</c:v>
                </c:pt>
                <c:pt idx="6298">
                  <c:v>706245.56975560286</c:v>
                </c:pt>
                <c:pt idx="6299">
                  <c:v>706306.21188818559</c:v>
                </c:pt>
                <c:pt idx="6300">
                  <c:v>706366.85154887557</c:v>
                </c:pt>
                <c:pt idx="6301">
                  <c:v>706427.48873777373</c:v>
                </c:pt>
                <c:pt idx="6302">
                  <c:v>706488.12345498067</c:v>
                </c:pt>
                <c:pt idx="6303">
                  <c:v>706548.75570059707</c:v>
                </c:pt>
                <c:pt idx="6304">
                  <c:v>706609.385474724</c:v>
                </c:pt>
                <c:pt idx="6305">
                  <c:v>706670.01277746179</c:v>
                </c:pt>
                <c:pt idx="6306">
                  <c:v>706730.63760891138</c:v>
                </c:pt>
                <c:pt idx="6307">
                  <c:v>706791.25996917358</c:v>
                </c:pt>
                <c:pt idx="6308">
                  <c:v>706851.87985834898</c:v>
                </c:pt>
                <c:pt idx="6309">
                  <c:v>706912.49727653828</c:v>
                </c:pt>
                <c:pt idx="6310">
                  <c:v>706973.11222384241</c:v>
                </c:pt>
                <c:pt idx="6311">
                  <c:v>707033.72470036196</c:v>
                </c:pt>
                <c:pt idx="6312">
                  <c:v>707094.33470619761</c:v>
                </c:pt>
                <c:pt idx="6313">
                  <c:v>707154.94224144996</c:v>
                </c:pt>
                <c:pt idx="6314">
                  <c:v>707215.54730621993</c:v>
                </c:pt>
                <c:pt idx="6315">
                  <c:v>707276.14990060811</c:v>
                </c:pt>
                <c:pt idx="6316">
                  <c:v>707336.75002471532</c:v>
                </c:pt>
                <c:pt idx="6317">
                  <c:v>707397.34767864214</c:v>
                </c:pt>
                <c:pt idx="6318">
                  <c:v>707457.94286248926</c:v>
                </c:pt>
                <c:pt idx="6319">
                  <c:v>707518.53557635751</c:v>
                </c:pt>
                <c:pt idx="6320">
                  <c:v>707579.12582034746</c:v>
                </c:pt>
                <c:pt idx="6321">
                  <c:v>707639.7135945597</c:v>
                </c:pt>
                <c:pt idx="6322">
                  <c:v>707700.29889909492</c:v>
                </c:pt>
                <c:pt idx="6323">
                  <c:v>707760.88173405395</c:v>
                </c:pt>
                <c:pt idx="6324">
                  <c:v>707821.46209953725</c:v>
                </c:pt>
                <c:pt idx="6325">
                  <c:v>707882.03999564575</c:v>
                </c:pt>
                <c:pt idx="6326">
                  <c:v>707942.61542247981</c:v>
                </c:pt>
                <c:pt idx="6327">
                  <c:v>708003.18838014023</c:v>
                </c:pt>
                <c:pt idx="6328">
                  <c:v>708063.7588687276</c:v>
                </c:pt>
                <c:pt idx="6329">
                  <c:v>708124.32688834285</c:v>
                </c:pt>
                <c:pt idx="6330">
                  <c:v>708184.89243908622</c:v>
                </c:pt>
                <c:pt idx="6331">
                  <c:v>708245.45552105852</c:v>
                </c:pt>
                <c:pt idx="6332">
                  <c:v>708306.01613436057</c:v>
                </c:pt>
                <c:pt idx="6333">
                  <c:v>708366.5742790926</c:v>
                </c:pt>
                <c:pt idx="6334">
                  <c:v>708427.12995535543</c:v>
                </c:pt>
                <c:pt idx="6335">
                  <c:v>708487.68316324975</c:v>
                </c:pt>
                <c:pt idx="6336">
                  <c:v>708548.23390287615</c:v>
                </c:pt>
                <c:pt idx="6337">
                  <c:v>708608.78217433521</c:v>
                </c:pt>
                <c:pt idx="6338">
                  <c:v>708669.32797772752</c:v>
                </c:pt>
                <c:pt idx="6339">
                  <c:v>708729.87131315353</c:v>
                </c:pt>
                <c:pt idx="6340">
                  <c:v>708790.41218071408</c:v>
                </c:pt>
                <c:pt idx="6341">
                  <c:v>708850.95058050973</c:v>
                </c:pt>
                <c:pt idx="6342">
                  <c:v>708911.48651264107</c:v>
                </c:pt>
                <c:pt idx="6343">
                  <c:v>708972.01997720846</c:v>
                </c:pt>
                <c:pt idx="6344">
                  <c:v>709032.55097431282</c:v>
                </c:pt>
                <c:pt idx="6345">
                  <c:v>709093.07950405451</c:v>
                </c:pt>
                <c:pt idx="6346">
                  <c:v>709153.60556653421</c:v>
                </c:pt>
                <c:pt idx="6347">
                  <c:v>709214.12916185241</c:v>
                </c:pt>
                <c:pt idx="6348">
                  <c:v>709274.6502901098</c:v>
                </c:pt>
                <c:pt idx="6349">
                  <c:v>709335.16895140673</c:v>
                </c:pt>
                <c:pt idx="6350">
                  <c:v>709395.68514584401</c:v>
                </c:pt>
                <c:pt idx="6351">
                  <c:v>709456.19887352199</c:v>
                </c:pt>
                <c:pt idx="6352">
                  <c:v>709516.71013454127</c:v>
                </c:pt>
                <c:pt idx="6353">
                  <c:v>709577.21892900253</c:v>
                </c:pt>
                <c:pt idx="6354">
                  <c:v>709637.72525700612</c:v>
                </c:pt>
                <c:pt idx="6355">
                  <c:v>709698.22911865276</c:v>
                </c:pt>
                <c:pt idx="6356">
                  <c:v>709758.73051404278</c:v>
                </c:pt>
                <c:pt idx="6357">
                  <c:v>709819.22944327688</c:v>
                </c:pt>
                <c:pt idx="6358">
                  <c:v>709879.72590645554</c:v>
                </c:pt>
                <c:pt idx="6359">
                  <c:v>709940.21990367922</c:v>
                </c:pt>
                <c:pt idx="6360">
                  <c:v>710000.71143504838</c:v>
                </c:pt>
                <c:pt idx="6361">
                  <c:v>710061.20050066372</c:v>
                </c:pt>
                <c:pt idx="6362">
                  <c:v>710121.68710062583</c:v>
                </c:pt>
                <c:pt idx="6363">
                  <c:v>710182.17123503482</c:v>
                </c:pt>
                <c:pt idx="6364">
                  <c:v>710242.6529039914</c:v>
                </c:pt>
                <c:pt idx="6365">
                  <c:v>710303.13210759626</c:v>
                </c:pt>
                <c:pt idx="6366">
                  <c:v>710363.60884594964</c:v>
                </c:pt>
                <c:pt idx="6367">
                  <c:v>710424.08311915211</c:v>
                </c:pt>
                <c:pt idx="6368">
                  <c:v>710484.55492730404</c:v>
                </c:pt>
                <c:pt idx="6369">
                  <c:v>710545.02427050623</c:v>
                </c:pt>
                <c:pt idx="6370">
                  <c:v>710605.4911488588</c:v>
                </c:pt>
                <c:pt idx="6371">
                  <c:v>710665.95556246256</c:v>
                </c:pt>
                <c:pt idx="6372">
                  <c:v>710726.41751141765</c:v>
                </c:pt>
                <c:pt idx="6373">
                  <c:v>710786.87699582463</c:v>
                </c:pt>
                <c:pt idx="6374">
                  <c:v>710847.33401578397</c:v>
                </c:pt>
                <c:pt idx="6375">
                  <c:v>710907.78857139638</c:v>
                </c:pt>
                <c:pt idx="6376">
                  <c:v>710968.24066276185</c:v>
                </c:pt>
                <c:pt idx="6377">
                  <c:v>711028.69028998108</c:v>
                </c:pt>
                <c:pt idx="6378">
                  <c:v>711089.13745315466</c:v>
                </c:pt>
                <c:pt idx="6379">
                  <c:v>711149.58215238282</c:v>
                </c:pt>
                <c:pt idx="6380">
                  <c:v>711210.02438776603</c:v>
                </c:pt>
                <c:pt idx="6381">
                  <c:v>711270.46415940463</c:v>
                </c:pt>
                <c:pt idx="6382">
                  <c:v>711330.90146739932</c:v>
                </c:pt>
                <c:pt idx="6383">
                  <c:v>711391.33631185035</c:v>
                </c:pt>
                <c:pt idx="6384">
                  <c:v>711451.76869285817</c:v>
                </c:pt>
                <c:pt idx="6385">
                  <c:v>711512.19861052302</c:v>
                </c:pt>
                <c:pt idx="6386">
                  <c:v>711572.62606494548</c:v>
                </c:pt>
                <c:pt idx="6387">
                  <c:v>711633.05105622613</c:v>
                </c:pt>
                <c:pt idx="6388">
                  <c:v>711693.47358446498</c:v>
                </c:pt>
                <c:pt idx="6389">
                  <c:v>711753.89364976273</c:v>
                </c:pt>
                <c:pt idx="6390">
                  <c:v>711814.3112522196</c:v>
                </c:pt>
                <c:pt idx="6391">
                  <c:v>711874.72639193607</c:v>
                </c:pt>
                <c:pt idx="6392">
                  <c:v>711935.1390690126</c:v>
                </c:pt>
                <c:pt idx="6393">
                  <c:v>711995.54928354942</c:v>
                </c:pt>
                <c:pt idx="6394">
                  <c:v>712055.95703564689</c:v>
                </c:pt>
                <c:pt idx="6395">
                  <c:v>712116.36232540547</c:v>
                </c:pt>
                <c:pt idx="6396">
                  <c:v>712176.76515292574</c:v>
                </c:pt>
                <c:pt idx="6397">
                  <c:v>712237.16551830759</c:v>
                </c:pt>
                <c:pt idx="6398">
                  <c:v>712297.56342165172</c:v>
                </c:pt>
                <c:pt idx="6399">
                  <c:v>712357.95886305848</c:v>
                </c:pt>
                <c:pt idx="6400">
                  <c:v>712418.35184262809</c:v>
                </c:pt>
                <c:pt idx="6401">
                  <c:v>712478.74236046104</c:v>
                </c:pt>
                <c:pt idx="6402">
                  <c:v>712539.13041665743</c:v>
                </c:pt>
                <c:pt idx="6403">
                  <c:v>712599.51601131784</c:v>
                </c:pt>
                <c:pt idx="6404">
                  <c:v>712659.89914454264</c:v>
                </c:pt>
                <c:pt idx="6405">
                  <c:v>712720.27981643204</c:v>
                </c:pt>
                <c:pt idx="6406">
                  <c:v>712780.65802708629</c:v>
                </c:pt>
                <c:pt idx="6407">
                  <c:v>712841.03377660573</c:v>
                </c:pt>
                <c:pt idx="6408">
                  <c:v>712901.40706509096</c:v>
                </c:pt>
                <c:pt idx="6409">
                  <c:v>712961.77789264196</c:v>
                </c:pt>
                <c:pt idx="6410">
                  <c:v>713022.1462593592</c:v>
                </c:pt>
                <c:pt idx="6411">
                  <c:v>713082.51216534292</c:v>
                </c:pt>
                <c:pt idx="6412">
                  <c:v>713142.87561069371</c:v>
                </c:pt>
                <c:pt idx="6413">
                  <c:v>713203.23659551144</c:v>
                </c:pt>
                <c:pt idx="6414">
                  <c:v>713263.59511989669</c:v>
                </c:pt>
                <c:pt idx="6415">
                  <c:v>713323.9511839496</c:v>
                </c:pt>
                <c:pt idx="6416">
                  <c:v>713384.3047877705</c:v>
                </c:pt>
                <c:pt idx="6417">
                  <c:v>713444.65593145986</c:v>
                </c:pt>
                <c:pt idx="6418">
                  <c:v>713505.00461511756</c:v>
                </c:pt>
                <c:pt idx="6419">
                  <c:v>713565.35083884408</c:v>
                </c:pt>
                <c:pt idx="6420">
                  <c:v>713625.69460273976</c:v>
                </c:pt>
                <c:pt idx="6421">
                  <c:v>713686.03590690508</c:v>
                </c:pt>
                <c:pt idx="6422">
                  <c:v>713746.37475143978</c:v>
                </c:pt>
                <c:pt idx="6423">
                  <c:v>713806.71113644447</c:v>
                </c:pt>
                <c:pt idx="6424">
                  <c:v>713867.04506201926</c:v>
                </c:pt>
                <c:pt idx="6425">
                  <c:v>713927.37652826461</c:v>
                </c:pt>
                <c:pt idx="6426">
                  <c:v>713987.70553528063</c:v>
                </c:pt>
                <c:pt idx="6427">
                  <c:v>714048.03208316758</c:v>
                </c:pt>
                <c:pt idx="6428">
                  <c:v>714108.35617202555</c:v>
                </c:pt>
                <c:pt idx="6429">
                  <c:v>714168.67780195503</c:v>
                </c:pt>
                <c:pt idx="6430">
                  <c:v>714228.99697305611</c:v>
                </c:pt>
                <c:pt idx="6431">
                  <c:v>714289.31368542893</c:v>
                </c:pt>
                <c:pt idx="6432">
                  <c:v>714349.62793917384</c:v>
                </c:pt>
                <c:pt idx="6433">
                  <c:v>714409.93973439117</c:v>
                </c:pt>
                <c:pt idx="6434">
                  <c:v>714470.24907118082</c:v>
                </c:pt>
                <c:pt idx="6435">
                  <c:v>714530.55594964325</c:v>
                </c:pt>
                <c:pt idx="6436">
                  <c:v>714590.86036987847</c:v>
                </c:pt>
                <c:pt idx="6437">
                  <c:v>714651.16233198694</c:v>
                </c:pt>
                <c:pt idx="6438">
                  <c:v>714711.46183606866</c:v>
                </c:pt>
                <c:pt idx="6439">
                  <c:v>714771.75888222386</c:v>
                </c:pt>
                <c:pt idx="6440">
                  <c:v>714832.05347055267</c:v>
                </c:pt>
                <c:pt idx="6441">
                  <c:v>714892.34560115542</c:v>
                </c:pt>
                <c:pt idx="6442">
                  <c:v>714952.63527413236</c:v>
                </c:pt>
                <c:pt idx="6443">
                  <c:v>715012.92248958338</c:v>
                </c:pt>
                <c:pt idx="6444">
                  <c:v>715073.20724760892</c:v>
                </c:pt>
                <c:pt idx="6445">
                  <c:v>715133.48954830901</c:v>
                </c:pt>
                <c:pt idx="6446">
                  <c:v>715193.76939178386</c:v>
                </c:pt>
                <c:pt idx="6447">
                  <c:v>715254.0467781336</c:v>
                </c:pt>
                <c:pt idx="6448">
                  <c:v>715314.32170745847</c:v>
                </c:pt>
                <c:pt idx="6449">
                  <c:v>715374.59417985845</c:v>
                </c:pt>
                <c:pt idx="6450">
                  <c:v>715434.86419543379</c:v>
                </c:pt>
                <c:pt idx="6451">
                  <c:v>715495.13175428484</c:v>
                </c:pt>
                <c:pt idx="6452">
                  <c:v>715555.39685651136</c:v>
                </c:pt>
                <c:pt idx="6453">
                  <c:v>715615.6595022137</c:v>
                </c:pt>
                <c:pt idx="6454">
                  <c:v>715675.9196914921</c:v>
                </c:pt>
                <c:pt idx="6455">
                  <c:v>715736.17742444645</c:v>
                </c:pt>
                <c:pt idx="6456">
                  <c:v>715796.43270117696</c:v>
                </c:pt>
                <c:pt idx="6457">
                  <c:v>715856.68552178389</c:v>
                </c:pt>
                <c:pt idx="6458">
                  <c:v>715916.93588636711</c:v>
                </c:pt>
                <c:pt idx="6459">
                  <c:v>715977.18379502685</c:v>
                </c:pt>
                <c:pt idx="6460">
                  <c:v>716037.42924786336</c:v>
                </c:pt>
                <c:pt idx="6461">
                  <c:v>716097.67224497651</c:v>
                </c:pt>
                <c:pt idx="6462">
                  <c:v>716157.91278646642</c:v>
                </c:pt>
                <c:pt idx="6463">
                  <c:v>716218.15087243344</c:v>
                </c:pt>
                <c:pt idx="6464">
                  <c:v>716278.38650297746</c:v>
                </c:pt>
                <c:pt idx="6465">
                  <c:v>716338.61967819848</c:v>
                </c:pt>
                <c:pt idx="6466">
                  <c:v>716398.85039819672</c:v>
                </c:pt>
                <c:pt idx="6467">
                  <c:v>716459.07866307243</c:v>
                </c:pt>
                <c:pt idx="6468">
                  <c:v>716519.30447292526</c:v>
                </c:pt>
                <c:pt idx="6469">
                  <c:v>716579.52782785567</c:v>
                </c:pt>
                <c:pt idx="6470">
                  <c:v>716639.74872796342</c:v>
                </c:pt>
                <c:pt idx="6471">
                  <c:v>716699.96717334888</c:v>
                </c:pt>
                <c:pt idx="6472">
                  <c:v>716760.18316411192</c:v>
                </c:pt>
                <c:pt idx="6473">
                  <c:v>716820.39670035266</c:v>
                </c:pt>
                <c:pt idx="6474">
                  <c:v>716880.60778217111</c:v>
                </c:pt>
                <c:pt idx="6475">
                  <c:v>716940.81640966726</c:v>
                </c:pt>
                <c:pt idx="6476">
                  <c:v>717001.02258294134</c:v>
                </c:pt>
                <c:pt idx="6477">
                  <c:v>717061.22630209313</c:v>
                </c:pt>
                <c:pt idx="6478">
                  <c:v>717121.42756722297</c:v>
                </c:pt>
                <c:pt idx="6479">
                  <c:v>717181.62637843052</c:v>
                </c:pt>
                <c:pt idx="6480">
                  <c:v>717241.82273581601</c:v>
                </c:pt>
                <c:pt idx="6481">
                  <c:v>717302.01663947955</c:v>
                </c:pt>
                <c:pt idx="6482">
                  <c:v>717362.20808952115</c:v>
                </c:pt>
                <c:pt idx="6483">
                  <c:v>717422.3970860407</c:v>
                </c:pt>
                <c:pt idx="6484">
                  <c:v>717482.5836291383</c:v>
                </c:pt>
                <c:pt idx="6485">
                  <c:v>717542.76771891396</c:v>
                </c:pt>
                <c:pt idx="6486">
                  <c:v>717602.94935546746</c:v>
                </c:pt>
                <c:pt idx="6487">
                  <c:v>717663.12853889912</c:v>
                </c:pt>
                <c:pt idx="6488">
                  <c:v>717723.30526930874</c:v>
                </c:pt>
                <c:pt idx="6489">
                  <c:v>717783.4795467963</c:v>
                </c:pt>
                <c:pt idx="6490">
                  <c:v>717843.65137146192</c:v>
                </c:pt>
                <c:pt idx="6491">
                  <c:v>717903.82074340561</c:v>
                </c:pt>
                <c:pt idx="6492">
                  <c:v>717963.98766272713</c:v>
                </c:pt>
                <c:pt idx="6493">
                  <c:v>718024.15212952648</c:v>
                </c:pt>
                <c:pt idx="6494">
                  <c:v>718084.3141439039</c:v>
                </c:pt>
                <c:pt idx="6495">
                  <c:v>718144.47370595904</c:v>
                </c:pt>
                <c:pt idx="6496">
                  <c:v>718204.63081579201</c:v>
                </c:pt>
                <c:pt idx="6497">
                  <c:v>718264.78547350294</c:v>
                </c:pt>
                <c:pt idx="6498">
                  <c:v>718324.93767919147</c:v>
                </c:pt>
                <c:pt idx="6499">
                  <c:v>718385.08743295784</c:v>
                </c:pt>
                <c:pt idx="6500">
                  <c:v>718445.23473490158</c:v>
                </c:pt>
                <c:pt idx="6501">
                  <c:v>718505.37958512304</c:v>
                </c:pt>
                <c:pt idx="6502">
                  <c:v>718565.52198372188</c:v>
                </c:pt>
                <c:pt idx="6503">
                  <c:v>718625.66193079832</c:v>
                </c:pt>
                <c:pt idx="6504">
                  <c:v>718685.79942645191</c:v>
                </c:pt>
                <c:pt idx="6505">
                  <c:v>718745.93447078287</c:v>
                </c:pt>
                <c:pt idx="6506">
                  <c:v>718806.0670638911</c:v>
                </c:pt>
                <c:pt idx="6507">
                  <c:v>718866.19720587647</c:v>
                </c:pt>
                <c:pt idx="6508">
                  <c:v>718926.32489683887</c:v>
                </c:pt>
                <c:pt idx="6509">
                  <c:v>718986.45013687806</c:v>
                </c:pt>
                <c:pt idx="6510">
                  <c:v>719046.57292609429</c:v>
                </c:pt>
                <c:pt idx="6511">
                  <c:v>719106.69326458708</c:v>
                </c:pt>
                <c:pt idx="6512">
                  <c:v>719166.81115245679</c:v>
                </c:pt>
                <c:pt idx="6513">
                  <c:v>719226.92658980284</c:v>
                </c:pt>
                <c:pt idx="6514">
                  <c:v>719287.03957672534</c:v>
                </c:pt>
                <c:pt idx="6515">
                  <c:v>719347.15011332417</c:v>
                </c:pt>
                <c:pt idx="6516">
                  <c:v>719407.25819969922</c:v>
                </c:pt>
                <c:pt idx="6517">
                  <c:v>719467.36383595027</c:v>
                </c:pt>
                <c:pt idx="6518">
                  <c:v>719527.4670221773</c:v>
                </c:pt>
                <c:pt idx="6519">
                  <c:v>719587.5677584802</c:v>
                </c:pt>
                <c:pt idx="6520">
                  <c:v>719647.66604495875</c:v>
                </c:pt>
                <c:pt idx="6521">
                  <c:v>719707.76188171271</c:v>
                </c:pt>
                <c:pt idx="6522">
                  <c:v>719767.85526884219</c:v>
                </c:pt>
                <c:pt idx="6523">
                  <c:v>719827.94620644685</c:v>
                </c:pt>
                <c:pt idx="6524">
                  <c:v>719888.03469462669</c:v>
                </c:pt>
                <c:pt idx="6525">
                  <c:v>719948.12073348137</c:v>
                </c:pt>
                <c:pt idx="6526">
                  <c:v>720008.20432311075</c:v>
                </c:pt>
                <c:pt idx="6527">
                  <c:v>720068.28546361485</c:v>
                </c:pt>
                <c:pt idx="6528">
                  <c:v>720128.36415509332</c:v>
                </c:pt>
                <c:pt idx="6529">
                  <c:v>720188.44039764616</c:v>
                </c:pt>
                <c:pt idx="6530">
                  <c:v>720248.5141913729</c:v>
                </c:pt>
                <c:pt idx="6531">
                  <c:v>720308.58553637378</c:v>
                </c:pt>
                <c:pt idx="6532">
                  <c:v>720368.65443274821</c:v>
                </c:pt>
                <c:pt idx="6533">
                  <c:v>720428.72088059632</c:v>
                </c:pt>
                <c:pt idx="6534">
                  <c:v>720488.78488001763</c:v>
                </c:pt>
                <c:pt idx="6535">
                  <c:v>720548.84643111203</c:v>
                </c:pt>
                <c:pt idx="6536">
                  <c:v>720608.90553397941</c:v>
                </c:pt>
                <c:pt idx="6537">
                  <c:v>720668.96218871966</c:v>
                </c:pt>
                <c:pt idx="6538">
                  <c:v>720729.01639543229</c:v>
                </c:pt>
                <c:pt idx="6539">
                  <c:v>720789.06815421721</c:v>
                </c:pt>
                <c:pt idx="6540">
                  <c:v>720849.11746517429</c:v>
                </c:pt>
                <c:pt idx="6541">
                  <c:v>720909.16432840319</c:v>
                </c:pt>
                <c:pt idx="6542">
                  <c:v>720969.20874400379</c:v>
                </c:pt>
                <c:pt idx="6543">
                  <c:v>721029.25071207574</c:v>
                </c:pt>
                <c:pt idx="6544">
                  <c:v>721089.29023271892</c:v>
                </c:pt>
                <c:pt idx="6545">
                  <c:v>721149.32730603311</c:v>
                </c:pt>
                <c:pt idx="6546">
                  <c:v>721209.36193211796</c:v>
                </c:pt>
                <c:pt idx="6547">
                  <c:v>721269.39411107311</c:v>
                </c:pt>
                <c:pt idx="6548">
                  <c:v>721329.42384299857</c:v>
                </c:pt>
                <c:pt idx="6549">
                  <c:v>721389.45112799411</c:v>
                </c:pt>
                <c:pt idx="6550">
                  <c:v>721449.47596615914</c:v>
                </c:pt>
                <c:pt idx="6551">
                  <c:v>721509.49835759366</c:v>
                </c:pt>
                <c:pt idx="6552">
                  <c:v>721569.51830239734</c:v>
                </c:pt>
                <c:pt idx="6553">
                  <c:v>721629.53580066992</c:v>
                </c:pt>
                <c:pt idx="6554">
                  <c:v>721689.55085251119</c:v>
                </c:pt>
                <c:pt idx="6555">
                  <c:v>721749.56345802068</c:v>
                </c:pt>
                <c:pt idx="6556">
                  <c:v>721809.57361729827</c:v>
                </c:pt>
                <c:pt idx="6557">
                  <c:v>721869.58133044362</c:v>
                </c:pt>
                <c:pt idx="6558">
                  <c:v>721929.5865975566</c:v>
                </c:pt>
                <c:pt idx="6559">
                  <c:v>721989.58941873652</c:v>
                </c:pt>
                <c:pt idx="6560">
                  <c:v>722049.58979408338</c:v>
                </c:pt>
                <c:pt idx="6561">
                  <c:v>722109.58772369695</c:v>
                </c:pt>
                <c:pt idx="6562">
                  <c:v>722169.58320767677</c:v>
                </c:pt>
                <c:pt idx="6563">
                  <c:v>722229.57624612248</c:v>
                </c:pt>
                <c:pt idx="6564">
                  <c:v>722289.56683913385</c:v>
                </c:pt>
                <c:pt idx="6565">
                  <c:v>722349.55498681054</c:v>
                </c:pt>
                <c:pt idx="6566">
                  <c:v>722409.54068925232</c:v>
                </c:pt>
                <c:pt idx="6567">
                  <c:v>722469.52394655871</c:v>
                </c:pt>
                <c:pt idx="6568">
                  <c:v>722529.50475882937</c:v>
                </c:pt>
                <c:pt idx="6569">
                  <c:v>722589.48312616406</c:v>
                </c:pt>
                <c:pt idx="6570">
                  <c:v>722649.45904866257</c:v>
                </c:pt>
                <c:pt idx="6571">
                  <c:v>722709.43252642429</c:v>
                </c:pt>
                <c:pt idx="6572">
                  <c:v>722769.40355954901</c:v>
                </c:pt>
                <c:pt idx="6573">
                  <c:v>722829.37214813626</c:v>
                </c:pt>
                <c:pt idx="6574">
                  <c:v>722889.33829228603</c:v>
                </c:pt>
                <c:pt idx="6575">
                  <c:v>722949.30199209752</c:v>
                </c:pt>
                <c:pt idx="6576">
                  <c:v>723009.26324767072</c:v>
                </c:pt>
                <c:pt idx="6577">
                  <c:v>723069.22205910494</c:v>
                </c:pt>
                <c:pt idx="6578">
                  <c:v>723129.17842649994</c:v>
                </c:pt>
                <c:pt idx="6579">
                  <c:v>723189.13234995562</c:v>
                </c:pt>
                <c:pt idx="6580">
                  <c:v>723249.08382957114</c:v>
                </c:pt>
                <c:pt idx="6581">
                  <c:v>723309.03286544629</c:v>
                </c:pt>
                <c:pt idx="6582">
                  <c:v>723368.97945768072</c:v>
                </c:pt>
                <c:pt idx="6583">
                  <c:v>723428.92360637418</c:v>
                </c:pt>
                <c:pt idx="6584">
                  <c:v>723488.865311626</c:v>
                </c:pt>
                <c:pt idx="6585">
                  <c:v>723548.80457353592</c:v>
                </c:pt>
                <c:pt idx="6586">
                  <c:v>723608.74139220361</c:v>
                </c:pt>
                <c:pt idx="6587">
                  <c:v>723668.67576772859</c:v>
                </c:pt>
                <c:pt idx="6588">
                  <c:v>723728.60770021041</c:v>
                </c:pt>
                <c:pt idx="6589">
                  <c:v>723788.5371897486</c:v>
                </c:pt>
                <c:pt idx="6590">
                  <c:v>723848.46423644293</c:v>
                </c:pt>
                <c:pt idx="6591">
                  <c:v>723908.38884039281</c:v>
                </c:pt>
                <c:pt idx="6592">
                  <c:v>723968.3110016979</c:v>
                </c:pt>
                <c:pt idx="6593">
                  <c:v>724028.23072045762</c:v>
                </c:pt>
                <c:pt idx="6594">
                  <c:v>724088.14799677161</c:v>
                </c:pt>
                <c:pt idx="6595">
                  <c:v>724148.06283073965</c:v>
                </c:pt>
                <c:pt idx="6596">
                  <c:v>724207.97522246093</c:v>
                </c:pt>
                <c:pt idx="6597">
                  <c:v>724267.88517203531</c:v>
                </c:pt>
                <c:pt idx="6598">
                  <c:v>724327.79267956212</c:v>
                </c:pt>
                <c:pt idx="6599">
                  <c:v>724387.69774514111</c:v>
                </c:pt>
                <c:pt idx="6600">
                  <c:v>724447.6003688717</c:v>
                </c:pt>
                <c:pt idx="6601">
                  <c:v>724507.50055085332</c:v>
                </c:pt>
                <c:pt idx="6602">
                  <c:v>724567.39829118561</c:v>
                </c:pt>
                <c:pt idx="6603">
                  <c:v>724627.29358996812</c:v>
                </c:pt>
                <c:pt idx="6604">
                  <c:v>724687.18644730037</c:v>
                </c:pt>
                <c:pt idx="6605">
                  <c:v>724747.07686328178</c:v>
                </c:pt>
                <c:pt idx="6606">
                  <c:v>724806.96483801189</c:v>
                </c:pt>
                <c:pt idx="6607">
                  <c:v>724866.85037159035</c:v>
                </c:pt>
                <c:pt idx="6608">
                  <c:v>724926.73346411658</c:v>
                </c:pt>
                <c:pt idx="6609">
                  <c:v>724986.61411569</c:v>
                </c:pt>
                <c:pt idx="6610">
                  <c:v>725046.49232641025</c:v>
                </c:pt>
                <c:pt idx="6611">
                  <c:v>725106.36809637665</c:v>
                </c:pt>
                <c:pt idx="6612">
                  <c:v>725166.24142568884</c:v>
                </c:pt>
                <c:pt idx="6613">
                  <c:v>725226.11231444625</c:v>
                </c:pt>
                <c:pt idx="6614">
                  <c:v>725285.98076274828</c:v>
                </c:pt>
                <c:pt idx="6615">
                  <c:v>725345.84677069448</c:v>
                </c:pt>
                <c:pt idx="6616">
                  <c:v>725405.71033838461</c:v>
                </c:pt>
                <c:pt idx="6617">
                  <c:v>725465.57146591763</c:v>
                </c:pt>
                <c:pt idx="6618">
                  <c:v>725525.4301533933</c:v>
                </c:pt>
                <c:pt idx="6619">
                  <c:v>725585.28640091105</c:v>
                </c:pt>
                <c:pt idx="6620">
                  <c:v>725645.1402085704</c:v>
                </c:pt>
                <c:pt idx="6621">
                  <c:v>725704.99157647055</c:v>
                </c:pt>
                <c:pt idx="6622">
                  <c:v>725764.84050471138</c:v>
                </c:pt>
                <c:pt idx="6623">
                  <c:v>725824.68699339172</c:v>
                </c:pt>
                <c:pt idx="6624">
                  <c:v>725884.53104261158</c:v>
                </c:pt>
                <c:pt idx="6625">
                  <c:v>725944.37265247013</c:v>
                </c:pt>
                <c:pt idx="6626">
                  <c:v>726004.21182306693</c:v>
                </c:pt>
                <c:pt idx="6627">
                  <c:v>726064.04855450126</c:v>
                </c:pt>
                <c:pt idx="6628">
                  <c:v>726123.88284687267</c:v>
                </c:pt>
                <c:pt idx="6629">
                  <c:v>726183.71470028057</c:v>
                </c:pt>
                <c:pt idx="6630">
                  <c:v>726243.54411482427</c:v>
                </c:pt>
                <c:pt idx="6631">
                  <c:v>726303.37109060329</c:v>
                </c:pt>
                <c:pt idx="6632">
                  <c:v>726363.19562771695</c:v>
                </c:pt>
                <c:pt idx="6633">
                  <c:v>726423.01772626478</c:v>
                </c:pt>
                <c:pt idx="6634">
                  <c:v>726482.83738634607</c:v>
                </c:pt>
                <c:pt idx="6635">
                  <c:v>726542.65460806026</c:v>
                </c:pt>
                <c:pt idx="6636">
                  <c:v>726602.46939150663</c:v>
                </c:pt>
                <c:pt idx="6637">
                  <c:v>726662.28173678473</c:v>
                </c:pt>
                <c:pt idx="6638">
                  <c:v>726722.09164399398</c:v>
                </c:pt>
                <c:pt idx="6639">
                  <c:v>726781.89911323355</c:v>
                </c:pt>
                <c:pt idx="6640">
                  <c:v>726841.70414460287</c:v>
                </c:pt>
                <c:pt idx="6641">
                  <c:v>726901.5067382016</c:v>
                </c:pt>
                <c:pt idx="6642">
                  <c:v>726961.30689412868</c:v>
                </c:pt>
                <c:pt idx="6643">
                  <c:v>727021.10461248376</c:v>
                </c:pt>
                <c:pt idx="6644">
                  <c:v>727080.89989336615</c:v>
                </c:pt>
                <c:pt idx="6645">
                  <c:v>727140.69273687503</c:v>
                </c:pt>
                <c:pt idx="6646">
                  <c:v>727200.48314311006</c:v>
                </c:pt>
                <c:pt idx="6647">
                  <c:v>727260.27111217042</c:v>
                </c:pt>
                <c:pt idx="6648">
                  <c:v>727320.05664415541</c:v>
                </c:pt>
                <c:pt idx="6649">
                  <c:v>727379.83973916445</c:v>
                </c:pt>
                <c:pt idx="6650">
                  <c:v>727439.62039729685</c:v>
                </c:pt>
                <c:pt idx="6651">
                  <c:v>727499.3986186519</c:v>
                </c:pt>
                <c:pt idx="6652">
                  <c:v>727559.17440332903</c:v>
                </c:pt>
                <c:pt idx="6653">
                  <c:v>727618.94775142742</c:v>
                </c:pt>
                <c:pt idx="6654">
                  <c:v>727678.71866304649</c:v>
                </c:pt>
                <c:pt idx="6655">
                  <c:v>727738.48713828542</c:v>
                </c:pt>
                <c:pt idx="6656">
                  <c:v>727798.25317724387</c:v>
                </c:pt>
                <c:pt idx="6657">
                  <c:v>727858.01678002079</c:v>
                </c:pt>
                <c:pt idx="6658">
                  <c:v>727917.77794671559</c:v>
                </c:pt>
                <c:pt idx="6659">
                  <c:v>727977.53667742771</c:v>
                </c:pt>
                <c:pt idx="6660">
                  <c:v>728037.2929722562</c:v>
                </c:pt>
                <c:pt idx="6661">
                  <c:v>728097.0468313006</c:v>
                </c:pt>
                <c:pt idx="6662">
                  <c:v>728156.79825465987</c:v>
                </c:pt>
                <c:pt idx="6663">
                  <c:v>728216.54724243353</c:v>
                </c:pt>
                <c:pt idx="6664">
                  <c:v>728276.29379472078</c:v>
                </c:pt>
                <c:pt idx="6665">
                  <c:v>728336.03791162116</c:v>
                </c:pt>
                <c:pt idx="6666">
                  <c:v>728395.7795932336</c:v>
                </c:pt>
                <c:pt idx="6667">
                  <c:v>728455.51883965742</c:v>
                </c:pt>
                <c:pt idx="6668">
                  <c:v>728515.25565099204</c:v>
                </c:pt>
                <c:pt idx="6669">
                  <c:v>728574.99002733664</c:v>
                </c:pt>
                <c:pt idx="6670">
                  <c:v>728634.7219687904</c:v>
                </c:pt>
                <c:pt idx="6671">
                  <c:v>728694.45147545275</c:v>
                </c:pt>
                <c:pt idx="6672">
                  <c:v>728754.17854742275</c:v>
                </c:pt>
                <c:pt idx="6673">
                  <c:v>728813.90318479971</c:v>
                </c:pt>
                <c:pt idx="6674">
                  <c:v>728873.62538768293</c:v>
                </c:pt>
                <c:pt idx="6675">
                  <c:v>728933.34515617159</c:v>
                </c:pt>
                <c:pt idx="6676">
                  <c:v>728993.06249036477</c:v>
                </c:pt>
                <c:pt idx="6677">
                  <c:v>729052.777390362</c:v>
                </c:pt>
                <c:pt idx="6678">
                  <c:v>729112.48985626234</c:v>
                </c:pt>
                <c:pt idx="6679">
                  <c:v>729172.19988816488</c:v>
                </c:pt>
                <c:pt idx="6680">
                  <c:v>729231.90748616913</c:v>
                </c:pt>
                <c:pt idx="6681">
                  <c:v>729291.61265037407</c:v>
                </c:pt>
                <c:pt idx="6682">
                  <c:v>729351.31538087898</c:v>
                </c:pt>
                <c:pt idx="6683">
                  <c:v>729411.01567778306</c:v>
                </c:pt>
                <c:pt idx="6684">
                  <c:v>729470.71354118548</c:v>
                </c:pt>
                <c:pt idx="6685">
                  <c:v>729530.40897118545</c:v>
                </c:pt>
                <c:pt idx="6686">
                  <c:v>729590.10196788236</c:v>
                </c:pt>
                <c:pt idx="6687">
                  <c:v>729649.79253137507</c:v>
                </c:pt>
                <c:pt idx="6688">
                  <c:v>729709.48066176288</c:v>
                </c:pt>
                <c:pt idx="6689">
                  <c:v>729769.16635914496</c:v>
                </c:pt>
                <c:pt idx="6690">
                  <c:v>729828.84962362074</c:v>
                </c:pt>
                <c:pt idx="6691">
                  <c:v>729888.53045528894</c:v>
                </c:pt>
                <c:pt idx="6692">
                  <c:v>729948.20885424898</c:v>
                </c:pt>
                <c:pt idx="6693">
                  <c:v>730007.88482060016</c:v>
                </c:pt>
                <c:pt idx="6694">
                  <c:v>730067.55835444131</c:v>
                </c:pt>
                <c:pt idx="6695">
                  <c:v>730127.22945587186</c:v>
                </c:pt>
                <c:pt idx="6696">
                  <c:v>730186.89812499064</c:v>
                </c:pt>
                <c:pt idx="6697">
                  <c:v>730246.56436189706</c:v>
                </c:pt>
                <c:pt idx="6698">
                  <c:v>730306.22816669021</c:v>
                </c:pt>
                <c:pt idx="6699">
                  <c:v>730365.88953946938</c:v>
                </c:pt>
                <c:pt idx="6700">
                  <c:v>730425.54848033341</c:v>
                </c:pt>
                <c:pt idx="6701">
                  <c:v>730485.20498938148</c:v>
                </c:pt>
                <c:pt idx="6702">
                  <c:v>730544.85906671302</c:v>
                </c:pt>
                <c:pt idx="6703">
                  <c:v>730604.51071242674</c:v>
                </c:pt>
                <c:pt idx="6704">
                  <c:v>730664.15992662194</c:v>
                </c:pt>
                <c:pt idx="6705">
                  <c:v>730723.80670939793</c:v>
                </c:pt>
                <c:pt idx="6706">
                  <c:v>730783.45106085343</c:v>
                </c:pt>
                <c:pt idx="6707">
                  <c:v>730843.09298108798</c:v>
                </c:pt>
                <c:pt idx="6708">
                  <c:v>730902.73247020028</c:v>
                </c:pt>
                <c:pt idx="6709">
                  <c:v>730962.36952828954</c:v>
                </c:pt>
                <c:pt idx="6710">
                  <c:v>731022.00415545492</c:v>
                </c:pt>
                <c:pt idx="6711">
                  <c:v>731081.63635179563</c:v>
                </c:pt>
                <c:pt idx="6712">
                  <c:v>731141.2661174105</c:v>
                </c:pt>
                <c:pt idx="6713">
                  <c:v>731200.89345239871</c:v>
                </c:pt>
                <c:pt idx="6714">
                  <c:v>731260.51835685957</c:v>
                </c:pt>
                <c:pt idx="6715">
                  <c:v>731320.14083089179</c:v>
                </c:pt>
                <c:pt idx="6716">
                  <c:v>731379.76087459468</c:v>
                </c:pt>
                <c:pt idx="6717">
                  <c:v>731439.37848806707</c:v>
                </c:pt>
                <c:pt idx="6718">
                  <c:v>731498.99367140816</c:v>
                </c:pt>
                <c:pt idx="6719">
                  <c:v>731558.60642471723</c:v>
                </c:pt>
                <c:pt idx="6720">
                  <c:v>731618.21674809291</c:v>
                </c:pt>
                <c:pt idx="6721">
                  <c:v>731677.82464163448</c:v>
                </c:pt>
                <c:pt idx="6722">
                  <c:v>731737.43010544102</c:v>
                </c:pt>
                <c:pt idx="6723">
                  <c:v>731797.03313961148</c:v>
                </c:pt>
                <c:pt idx="6724">
                  <c:v>731856.63374424505</c:v>
                </c:pt>
                <c:pt idx="6725">
                  <c:v>731916.23191944056</c:v>
                </c:pt>
                <c:pt idx="6726">
                  <c:v>731975.82766529708</c:v>
                </c:pt>
                <c:pt idx="6727">
                  <c:v>732035.42098191381</c:v>
                </c:pt>
                <c:pt idx="6728">
                  <c:v>732095.01186938945</c:v>
                </c:pt>
                <c:pt idx="6729">
                  <c:v>732154.60032782343</c:v>
                </c:pt>
                <c:pt idx="6730">
                  <c:v>732214.18635731435</c:v>
                </c:pt>
                <c:pt idx="6731">
                  <c:v>732273.7699579614</c:v>
                </c:pt>
                <c:pt idx="6732">
                  <c:v>732333.35112986376</c:v>
                </c:pt>
                <c:pt idx="6733">
                  <c:v>732392.92987312004</c:v>
                </c:pt>
                <c:pt idx="6734">
                  <c:v>732452.50618782954</c:v>
                </c:pt>
                <c:pt idx="6735">
                  <c:v>732512.08007409109</c:v>
                </c:pt>
                <c:pt idx="6736">
                  <c:v>732571.65153200401</c:v>
                </c:pt>
                <c:pt idx="6737">
                  <c:v>732631.22056166676</c:v>
                </c:pt>
                <c:pt idx="6738">
                  <c:v>732690.78716317867</c:v>
                </c:pt>
                <c:pt idx="6739">
                  <c:v>732750.35133663879</c:v>
                </c:pt>
                <c:pt idx="6740">
                  <c:v>732809.91308214574</c:v>
                </c:pt>
                <c:pt idx="6741">
                  <c:v>732869.47239979892</c:v>
                </c:pt>
                <c:pt idx="6742">
                  <c:v>732929.02928969683</c:v>
                </c:pt>
                <c:pt idx="6743">
                  <c:v>732988.58375193866</c:v>
                </c:pt>
                <c:pt idx="6744">
                  <c:v>733048.13578662358</c:v>
                </c:pt>
                <c:pt idx="6745">
                  <c:v>733107.68539385009</c:v>
                </c:pt>
                <c:pt idx="6746">
                  <c:v>733167.23257371748</c:v>
                </c:pt>
                <c:pt idx="6747">
                  <c:v>733226.77732632449</c:v>
                </c:pt>
                <c:pt idx="6748">
                  <c:v>733286.31965177041</c:v>
                </c:pt>
                <c:pt idx="6749">
                  <c:v>733345.85955015372</c:v>
                </c:pt>
                <c:pt idx="6750">
                  <c:v>733405.39702157374</c:v>
                </c:pt>
                <c:pt idx="6751">
                  <c:v>733464.93206612905</c:v>
                </c:pt>
                <c:pt idx="6752">
                  <c:v>733524.46468391875</c:v>
                </c:pt>
                <c:pt idx="6753">
                  <c:v>733583.99487504188</c:v>
                </c:pt>
                <c:pt idx="6754">
                  <c:v>733643.52263959707</c:v>
                </c:pt>
                <c:pt idx="6755">
                  <c:v>733703.04797768337</c:v>
                </c:pt>
                <c:pt idx="6756">
                  <c:v>733762.57088939974</c:v>
                </c:pt>
                <c:pt idx="6757">
                  <c:v>733822.09137484524</c:v>
                </c:pt>
                <c:pt idx="6758">
                  <c:v>733881.60943411838</c:v>
                </c:pt>
                <c:pt idx="6759">
                  <c:v>733941.12506731821</c:v>
                </c:pt>
                <c:pt idx="6760">
                  <c:v>734000.63827454392</c:v>
                </c:pt>
                <c:pt idx="6761">
                  <c:v>734060.14905589388</c:v>
                </c:pt>
                <c:pt idx="6762">
                  <c:v>734119.65741146752</c:v>
                </c:pt>
                <c:pt idx="6763">
                  <c:v>734179.16334136319</c:v>
                </c:pt>
                <c:pt idx="6764">
                  <c:v>734238.66684567998</c:v>
                </c:pt>
                <c:pt idx="6765">
                  <c:v>734298.16792451683</c:v>
                </c:pt>
                <c:pt idx="6766">
                  <c:v>734357.66657797282</c:v>
                </c:pt>
                <c:pt idx="6767">
                  <c:v>734417.16280614631</c:v>
                </c:pt>
                <c:pt idx="6768">
                  <c:v>734476.65660913638</c:v>
                </c:pt>
                <c:pt idx="6769">
                  <c:v>734536.14798704197</c:v>
                </c:pt>
                <c:pt idx="6770">
                  <c:v>734595.63693996205</c:v>
                </c:pt>
                <c:pt idx="6771">
                  <c:v>734655.12346799509</c:v>
                </c:pt>
                <c:pt idx="6772">
                  <c:v>734714.60757124017</c:v>
                </c:pt>
                <c:pt idx="6773">
                  <c:v>734774.08924979623</c:v>
                </c:pt>
                <c:pt idx="6774">
                  <c:v>734833.5685037619</c:v>
                </c:pt>
                <c:pt idx="6775">
                  <c:v>734893.04533323622</c:v>
                </c:pt>
                <c:pt idx="6776">
                  <c:v>734952.5197383177</c:v>
                </c:pt>
                <c:pt idx="6777">
                  <c:v>735011.9917191054</c:v>
                </c:pt>
                <c:pt idx="6778">
                  <c:v>735071.46127569815</c:v>
                </c:pt>
                <c:pt idx="6779">
                  <c:v>735130.92840819457</c:v>
                </c:pt>
                <c:pt idx="6780">
                  <c:v>735190.39311669359</c:v>
                </c:pt>
                <c:pt idx="6781">
                  <c:v>735249.85540129407</c:v>
                </c:pt>
                <c:pt idx="6782">
                  <c:v>735309.31526209495</c:v>
                </c:pt>
                <c:pt idx="6783">
                  <c:v>735368.77269919461</c:v>
                </c:pt>
                <c:pt idx="6784">
                  <c:v>735428.22771269234</c:v>
                </c:pt>
                <c:pt idx="6785">
                  <c:v>735487.68030268641</c:v>
                </c:pt>
                <c:pt idx="6786">
                  <c:v>735547.13046927587</c:v>
                </c:pt>
                <c:pt idx="6787">
                  <c:v>735606.57821255969</c:v>
                </c:pt>
                <c:pt idx="6788">
                  <c:v>735666.02353263635</c:v>
                </c:pt>
                <c:pt idx="6789">
                  <c:v>735725.46642960468</c:v>
                </c:pt>
                <c:pt idx="6790">
                  <c:v>735784.90690356365</c:v>
                </c:pt>
                <c:pt idx="6791">
                  <c:v>735844.34495461173</c:v>
                </c:pt>
                <c:pt idx="6792">
                  <c:v>735903.78058284789</c:v>
                </c:pt>
                <c:pt idx="6793">
                  <c:v>735963.21378837083</c:v>
                </c:pt>
                <c:pt idx="6794">
                  <c:v>736022.64457127952</c:v>
                </c:pt>
                <c:pt idx="6795">
                  <c:v>736082.07293167233</c:v>
                </c:pt>
                <c:pt idx="6796">
                  <c:v>736141.49886964832</c:v>
                </c:pt>
                <c:pt idx="6797">
                  <c:v>736200.92238530586</c:v>
                </c:pt>
                <c:pt idx="6798">
                  <c:v>736260.34347874392</c:v>
                </c:pt>
                <c:pt idx="6799">
                  <c:v>736319.76215006143</c:v>
                </c:pt>
                <c:pt idx="6800">
                  <c:v>736379.17839935678</c:v>
                </c:pt>
                <c:pt idx="6801">
                  <c:v>736438.5922267288</c:v>
                </c:pt>
                <c:pt idx="6802">
                  <c:v>736498.00363227632</c:v>
                </c:pt>
                <c:pt idx="6803">
                  <c:v>736557.41261609807</c:v>
                </c:pt>
                <c:pt idx="6804">
                  <c:v>736616.81917829253</c:v>
                </c:pt>
                <c:pt idx="6805">
                  <c:v>736676.22331895854</c:v>
                </c:pt>
                <c:pt idx="6806">
                  <c:v>736735.62503819482</c:v>
                </c:pt>
                <c:pt idx="6807">
                  <c:v>736795.02433610032</c:v>
                </c:pt>
                <c:pt idx="6808">
                  <c:v>736854.4212127733</c:v>
                </c:pt>
                <c:pt idx="6809">
                  <c:v>736913.81566831283</c:v>
                </c:pt>
                <c:pt idx="6810">
                  <c:v>736973.20770281728</c:v>
                </c:pt>
                <c:pt idx="6811">
                  <c:v>737032.59731638548</c:v>
                </c:pt>
                <c:pt idx="6812">
                  <c:v>737091.98450911627</c:v>
                </c:pt>
                <c:pt idx="6813">
                  <c:v>737151.36928110803</c:v>
                </c:pt>
                <c:pt idx="6814">
                  <c:v>737210.75163245958</c:v>
                </c:pt>
                <c:pt idx="6815">
                  <c:v>737270.13156326977</c:v>
                </c:pt>
                <c:pt idx="6816">
                  <c:v>737329.50907363684</c:v>
                </c:pt>
                <c:pt idx="6817">
                  <c:v>737388.88416365976</c:v>
                </c:pt>
                <c:pt idx="6818">
                  <c:v>737448.25683343725</c:v>
                </c:pt>
                <c:pt idx="6819">
                  <c:v>737507.62708306767</c:v>
                </c:pt>
                <c:pt idx="6820">
                  <c:v>737566.99491264985</c:v>
                </c:pt>
                <c:pt idx="6821">
                  <c:v>737626.36032228265</c:v>
                </c:pt>
                <c:pt idx="6822">
                  <c:v>737685.72331206419</c:v>
                </c:pt>
                <c:pt idx="6823">
                  <c:v>737745.08388209343</c:v>
                </c:pt>
                <c:pt idx="6824">
                  <c:v>737804.4420324692</c:v>
                </c:pt>
                <c:pt idx="6825">
                  <c:v>737863.79776328977</c:v>
                </c:pt>
                <c:pt idx="6826">
                  <c:v>737923.15107465384</c:v>
                </c:pt>
                <c:pt idx="6827">
                  <c:v>737982.50196666014</c:v>
                </c:pt>
                <c:pt idx="6828">
                  <c:v>738041.8504394074</c:v>
                </c:pt>
                <c:pt idx="6829">
                  <c:v>738101.19649299385</c:v>
                </c:pt>
                <c:pt idx="6830">
                  <c:v>738160.54012751847</c:v>
                </c:pt>
                <c:pt idx="6831">
                  <c:v>738219.88134307961</c:v>
                </c:pt>
                <c:pt idx="6832">
                  <c:v>738279.22013977601</c:v>
                </c:pt>
                <c:pt idx="6833">
                  <c:v>738338.55651770637</c:v>
                </c:pt>
                <c:pt idx="6834">
                  <c:v>738397.89047696895</c:v>
                </c:pt>
                <c:pt idx="6835">
                  <c:v>738457.2220176626</c:v>
                </c:pt>
                <c:pt idx="6836">
                  <c:v>738516.55113988603</c:v>
                </c:pt>
                <c:pt idx="6837">
                  <c:v>738575.87784373749</c:v>
                </c:pt>
                <c:pt idx="6838">
                  <c:v>738635.2021293157</c:v>
                </c:pt>
                <c:pt idx="6839">
                  <c:v>738694.52399671939</c:v>
                </c:pt>
                <c:pt idx="6840">
                  <c:v>738753.84344604681</c:v>
                </c:pt>
                <c:pt idx="6841">
                  <c:v>738813.16047739668</c:v>
                </c:pt>
                <c:pt idx="6842">
                  <c:v>738872.47509086772</c:v>
                </c:pt>
                <c:pt idx="6843">
                  <c:v>738931.78728655819</c:v>
                </c:pt>
                <c:pt idx="6844">
                  <c:v>738991.0970645668</c:v>
                </c:pt>
                <c:pt idx="6845">
                  <c:v>739050.40442499216</c:v>
                </c:pt>
                <c:pt idx="6846">
                  <c:v>739109.70936793287</c:v>
                </c:pt>
                <c:pt idx="6847">
                  <c:v>739169.01189348719</c:v>
                </c:pt>
                <c:pt idx="6848">
                  <c:v>739228.31200175395</c:v>
                </c:pt>
                <c:pt idx="6849">
                  <c:v>739287.60969283141</c:v>
                </c:pt>
                <c:pt idx="6850">
                  <c:v>739346.90496681829</c:v>
                </c:pt>
                <c:pt idx="6851">
                  <c:v>739406.19782381307</c:v>
                </c:pt>
                <c:pt idx="6852">
                  <c:v>739465.48826391436</c:v>
                </c:pt>
                <c:pt idx="6853">
                  <c:v>739524.77628722042</c:v>
                </c:pt>
                <c:pt idx="6854">
                  <c:v>739584.06189382996</c:v>
                </c:pt>
                <c:pt idx="6855">
                  <c:v>739643.3450838417</c:v>
                </c:pt>
                <c:pt idx="6856">
                  <c:v>739702.62585735368</c:v>
                </c:pt>
                <c:pt idx="6857">
                  <c:v>739761.90421446459</c:v>
                </c:pt>
                <c:pt idx="6858">
                  <c:v>739821.18015527318</c:v>
                </c:pt>
                <c:pt idx="6859">
                  <c:v>739880.45367987757</c:v>
                </c:pt>
                <c:pt idx="6860">
                  <c:v>739939.72478837636</c:v>
                </c:pt>
                <c:pt idx="6861">
                  <c:v>739998.99348086829</c:v>
                </c:pt>
                <c:pt idx="6862">
                  <c:v>740058.25975745148</c:v>
                </c:pt>
                <c:pt idx="6863">
                  <c:v>740117.52361822454</c:v>
                </c:pt>
                <c:pt idx="6864">
                  <c:v>740176.7850632862</c:v>
                </c:pt>
                <c:pt idx="6865">
                  <c:v>740236.04409273446</c:v>
                </c:pt>
                <c:pt idx="6866">
                  <c:v>740295.30070666806</c:v>
                </c:pt>
                <c:pt idx="6867">
                  <c:v>740354.55490518559</c:v>
                </c:pt>
                <c:pt idx="6868">
                  <c:v>740413.8066883852</c:v>
                </c:pt>
                <c:pt idx="6869">
                  <c:v>740473.0560563656</c:v>
                </c:pt>
                <c:pt idx="6870">
                  <c:v>740532.30300922494</c:v>
                </c:pt>
                <c:pt idx="6871">
                  <c:v>740591.54754706181</c:v>
                </c:pt>
                <c:pt idx="6872">
                  <c:v>740650.78966997471</c:v>
                </c:pt>
                <c:pt idx="6873">
                  <c:v>740710.02937806223</c:v>
                </c:pt>
                <c:pt idx="6874">
                  <c:v>740769.26667142252</c:v>
                </c:pt>
                <c:pt idx="6875">
                  <c:v>740828.50155015406</c:v>
                </c:pt>
                <c:pt idx="6876">
                  <c:v>740887.73401435546</c:v>
                </c:pt>
                <c:pt idx="6877">
                  <c:v>740946.96406412486</c:v>
                </c:pt>
                <c:pt idx="6878">
                  <c:v>741006.19169956085</c:v>
                </c:pt>
                <c:pt idx="6879">
                  <c:v>741065.41692076204</c:v>
                </c:pt>
                <c:pt idx="6880">
                  <c:v>741124.63972782646</c:v>
                </c:pt>
                <c:pt idx="6881">
                  <c:v>741183.86012085283</c:v>
                </c:pt>
                <c:pt idx="6882">
                  <c:v>741243.07809993916</c:v>
                </c:pt>
                <c:pt idx="6883">
                  <c:v>741302.29366518406</c:v>
                </c:pt>
                <c:pt idx="6884">
                  <c:v>741361.50681668601</c:v>
                </c:pt>
                <c:pt idx="6885">
                  <c:v>741420.71755454328</c:v>
                </c:pt>
                <c:pt idx="6886">
                  <c:v>741479.92587885458</c:v>
                </c:pt>
                <c:pt idx="6887">
                  <c:v>741539.13178971782</c:v>
                </c:pt>
                <c:pt idx="6888">
                  <c:v>741598.3352872316</c:v>
                </c:pt>
                <c:pt idx="6889">
                  <c:v>741657.53637149441</c:v>
                </c:pt>
                <c:pt idx="6890">
                  <c:v>741716.73504260427</c:v>
                </c:pt>
                <c:pt idx="6891">
                  <c:v>741775.93130065978</c:v>
                </c:pt>
                <c:pt idx="6892">
                  <c:v>741835.12514575943</c:v>
                </c:pt>
                <c:pt idx="6893">
                  <c:v>741894.31657800125</c:v>
                </c:pt>
                <c:pt idx="6894">
                  <c:v>741953.50559748395</c:v>
                </c:pt>
                <c:pt idx="6895">
                  <c:v>742012.69220430555</c:v>
                </c:pt>
                <c:pt idx="6896">
                  <c:v>742071.87639856455</c:v>
                </c:pt>
                <c:pt idx="6897">
                  <c:v>742131.05818035919</c:v>
                </c:pt>
                <c:pt idx="6898">
                  <c:v>742190.23754978809</c:v>
                </c:pt>
                <c:pt idx="6899">
                  <c:v>742249.41450694925</c:v>
                </c:pt>
                <c:pt idx="6900">
                  <c:v>742308.58905194118</c:v>
                </c:pt>
                <c:pt idx="6901">
                  <c:v>742367.76118486223</c:v>
                </c:pt>
                <c:pt idx="6902">
                  <c:v>742426.93090581056</c:v>
                </c:pt>
                <c:pt idx="6903">
                  <c:v>742486.09821488475</c:v>
                </c:pt>
                <c:pt idx="6904">
                  <c:v>742545.26311218273</c:v>
                </c:pt>
                <c:pt idx="6905">
                  <c:v>742604.42559780309</c:v>
                </c:pt>
                <c:pt idx="6906">
                  <c:v>742663.58567184419</c:v>
                </c:pt>
                <c:pt idx="6907">
                  <c:v>742722.74333440408</c:v>
                </c:pt>
                <c:pt idx="6908">
                  <c:v>742781.8985855811</c:v>
                </c:pt>
                <c:pt idx="6909">
                  <c:v>742841.05142547365</c:v>
                </c:pt>
                <c:pt idx="6910">
                  <c:v>742900.2018541802</c:v>
                </c:pt>
                <c:pt idx="6911">
                  <c:v>742959.34987179865</c:v>
                </c:pt>
                <c:pt idx="6912">
                  <c:v>743018.4954784275</c:v>
                </c:pt>
                <c:pt idx="6913">
                  <c:v>743077.63867416512</c:v>
                </c:pt>
                <c:pt idx="6914">
                  <c:v>743136.77945910953</c:v>
                </c:pt>
                <c:pt idx="6915">
                  <c:v>743195.91783335921</c:v>
                </c:pt>
                <c:pt idx="6916">
                  <c:v>743255.05379701219</c:v>
                </c:pt>
                <c:pt idx="6917">
                  <c:v>743314.18735016685</c:v>
                </c:pt>
                <c:pt idx="6918">
                  <c:v>743373.31849292153</c:v>
                </c:pt>
                <c:pt idx="6919">
                  <c:v>743432.44722537452</c:v>
                </c:pt>
                <c:pt idx="6920">
                  <c:v>743491.57354762382</c:v>
                </c:pt>
                <c:pt idx="6921">
                  <c:v>743550.69745976781</c:v>
                </c:pt>
                <c:pt idx="6922">
                  <c:v>743609.81896190497</c:v>
                </c:pt>
                <c:pt idx="6923">
                  <c:v>743668.93805413309</c:v>
                </c:pt>
                <c:pt idx="6924">
                  <c:v>743728.05473655078</c:v>
                </c:pt>
                <c:pt idx="6925">
                  <c:v>743787.16900925583</c:v>
                </c:pt>
                <c:pt idx="6926">
                  <c:v>743846.28087234707</c:v>
                </c:pt>
                <c:pt idx="6927">
                  <c:v>743905.39032592229</c:v>
                </c:pt>
                <c:pt idx="6928">
                  <c:v>743964.49737007997</c:v>
                </c:pt>
                <c:pt idx="6929">
                  <c:v>744023.60200491792</c:v>
                </c:pt>
                <c:pt idx="6930">
                  <c:v>744082.70423053461</c:v>
                </c:pt>
                <c:pt idx="6931">
                  <c:v>744141.80404702842</c:v>
                </c:pt>
                <c:pt idx="6932">
                  <c:v>744200.90145449725</c:v>
                </c:pt>
                <c:pt idx="6933">
                  <c:v>744259.99645303935</c:v>
                </c:pt>
                <c:pt idx="6934">
                  <c:v>744319.08904275298</c:v>
                </c:pt>
                <c:pt idx="6935">
                  <c:v>744378.17922373652</c:v>
                </c:pt>
                <c:pt idx="6936">
                  <c:v>744437.26699608774</c:v>
                </c:pt>
                <c:pt idx="6937">
                  <c:v>744496.35235990526</c:v>
                </c:pt>
                <c:pt idx="6938">
                  <c:v>744555.43531528686</c:v>
                </c:pt>
                <c:pt idx="6939">
                  <c:v>744614.51586233091</c:v>
                </c:pt>
                <c:pt idx="6940">
                  <c:v>744673.59400113567</c:v>
                </c:pt>
                <c:pt idx="6941">
                  <c:v>744732.66973179905</c:v>
                </c:pt>
                <c:pt idx="6942">
                  <c:v>744791.74305441929</c:v>
                </c:pt>
                <c:pt idx="6943">
                  <c:v>744850.81396909466</c:v>
                </c:pt>
                <c:pt idx="6944">
                  <c:v>744909.8824759234</c:v>
                </c:pt>
                <c:pt idx="6945">
                  <c:v>744968.94857500331</c:v>
                </c:pt>
                <c:pt idx="6946">
                  <c:v>745028.01226643275</c:v>
                </c:pt>
                <c:pt idx="6947">
                  <c:v>745087.0735503101</c:v>
                </c:pt>
                <c:pt idx="6948">
                  <c:v>745146.13242673303</c:v>
                </c:pt>
                <c:pt idx="6949">
                  <c:v>745205.18889580003</c:v>
                </c:pt>
                <c:pt idx="6950">
                  <c:v>745264.24295760901</c:v>
                </c:pt>
                <c:pt idx="6951">
                  <c:v>745323.29461225809</c:v>
                </c:pt>
                <c:pt idx="6952">
                  <c:v>745382.34385984566</c:v>
                </c:pt>
                <c:pt idx="6953">
                  <c:v>745441.39070046949</c:v>
                </c:pt>
                <c:pt idx="6954">
                  <c:v>745500.43513422785</c:v>
                </c:pt>
                <c:pt idx="6955">
                  <c:v>745559.47716121888</c:v>
                </c:pt>
                <c:pt idx="6956">
                  <c:v>745618.51678154082</c:v>
                </c:pt>
                <c:pt idx="6957">
                  <c:v>745677.55399529147</c:v>
                </c:pt>
                <c:pt idx="6958">
                  <c:v>745736.5888025692</c:v>
                </c:pt>
                <c:pt idx="6959">
                  <c:v>745795.62120347179</c:v>
                </c:pt>
                <c:pt idx="6960">
                  <c:v>745854.6511980975</c:v>
                </c:pt>
                <c:pt idx="6961">
                  <c:v>745913.67878654459</c:v>
                </c:pt>
                <c:pt idx="6962">
                  <c:v>745972.70396891085</c:v>
                </c:pt>
                <c:pt idx="6963">
                  <c:v>746031.72674529441</c:v>
                </c:pt>
                <c:pt idx="6964">
                  <c:v>746090.74711579341</c:v>
                </c:pt>
                <c:pt idx="6965">
                  <c:v>746149.7650805061</c:v>
                </c:pt>
                <c:pt idx="6966">
                  <c:v>746208.78063953016</c:v>
                </c:pt>
                <c:pt idx="6967">
                  <c:v>746267.79379296408</c:v>
                </c:pt>
                <c:pt idx="6968">
                  <c:v>746326.80454090529</c:v>
                </c:pt>
                <c:pt idx="6969">
                  <c:v>746385.81288345263</c:v>
                </c:pt>
                <c:pt idx="6970">
                  <c:v>746444.81882070354</c:v>
                </c:pt>
                <c:pt idx="6971">
                  <c:v>746503.82235275651</c:v>
                </c:pt>
                <c:pt idx="6972">
                  <c:v>746562.82347970922</c:v>
                </c:pt>
                <c:pt idx="6973">
                  <c:v>746621.82220165979</c:v>
                </c:pt>
                <c:pt idx="6974">
                  <c:v>746680.81851870648</c:v>
                </c:pt>
                <c:pt idx="6975">
                  <c:v>746739.81243094697</c:v>
                </c:pt>
                <c:pt idx="6976">
                  <c:v>746798.80393847951</c:v>
                </c:pt>
                <c:pt idx="6977">
                  <c:v>746857.79304140224</c:v>
                </c:pt>
                <c:pt idx="6978">
                  <c:v>746916.77973981283</c:v>
                </c:pt>
                <c:pt idx="6979">
                  <c:v>746975.76403380942</c:v>
                </c:pt>
                <c:pt idx="6980">
                  <c:v>747034.74592349015</c:v>
                </c:pt>
                <c:pt idx="6981">
                  <c:v>747093.72540895303</c:v>
                </c:pt>
                <c:pt idx="6982">
                  <c:v>747152.70249029587</c:v>
                </c:pt>
                <c:pt idx="6983">
                  <c:v>747211.6771676169</c:v>
                </c:pt>
                <c:pt idx="6984">
                  <c:v>747270.64944101381</c:v>
                </c:pt>
                <c:pt idx="6985">
                  <c:v>747329.61931058473</c:v>
                </c:pt>
                <c:pt idx="6986">
                  <c:v>747388.58677642792</c:v>
                </c:pt>
                <c:pt idx="6987">
                  <c:v>747447.55183864094</c:v>
                </c:pt>
                <c:pt idx="6988">
                  <c:v>747506.51449732191</c:v>
                </c:pt>
                <c:pt idx="6989">
                  <c:v>747565.47475256887</c:v>
                </c:pt>
                <c:pt idx="6990">
                  <c:v>747624.43260447984</c:v>
                </c:pt>
                <c:pt idx="6991">
                  <c:v>747683.38805315259</c:v>
                </c:pt>
                <c:pt idx="6992">
                  <c:v>747742.3410986854</c:v>
                </c:pt>
                <c:pt idx="6993">
                  <c:v>747801.29174117581</c:v>
                </c:pt>
                <c:pt idx="6994">
                  <c:v>747860.23998072196</c:v>
                </c:pt>
                <c:pt idx="6995">
                  <c:v>747919.185817422</c:v>
                </c:pt>
                <c:pt idx="6996">
                  <c:v>747978.12925137347</c:v>
                </c:pt>
                <c:pt idx="6997">
                  <c:v>748037.07028267463</c:v>
                </c:pt>
                <c:pt idx="6998">
                  <c:v>748096.00891142339</c:v>
                </c:pt>
                <c:pt idx="6999">
                  <c:v>748154.94513771753</c:v>
                </c:pt>
                <c:pt idx="7000">
                  <c:v>748213.87896165496</c:v>
                </c:pt>
                <c:pt idx="7001">
                  <c:v>748272.81038333394</c:v>
                </c:pt>
                <c:pt idx="7002">
                  <c:v>748331.73940285202</c:v>
                </c:pt>
                <c:pt idx="7003">
                  <c:v>748390.66602030722</c:v>
                </c:pt>
                <c:pt idx="7004">
                  <c:v>748449.59023579769</c:v>
                </c:pt>
                <c:pt idx="7005">
                  <c:v>748508.51204942097</c:v>
                </c:pt>
                <c:pt idx="7006">
                  <c:v>748567.43146127509</c:v>
                </c:pt>
                <c:pt idx="7007">
                  <c:v>748626.34847145819</c:v>
                </c:pt>
                <c:pt idx="7008">
                  <c:v>748685.26308006782</c:v>
                </c:pt>
                <c:pt idx="7009">
                  <c:v>748744.175287202</c:v>
                </c:pt>
                <c:pt idx="7010">
                  <c:v>748803.08509295864</c:v>
                </c:pt>
                <c:pt idx="7011">
                  <c:v>748861.99249743577</c:v>
                </c:pt>
                <c:pt idx="7012">
                  <c:v>748920.89750073093</c:v>
                </c:pt>
                <c:pt idx="7013">
                  <c:v>748979.80010294227</c:v>
                </c:pt>
                <c:pt idx="7014">
                  <c:v>749038.70030416758</c:v>
                </c:pt>
                <c:pt idx="7015">
                  <c:v>749097.59810450487</c:v>
                </c:pt>
                <c:pt idx="7016">
                  <c:v>749156.4935040517</c:v>
                </c:pt>
                <c:pt idx="7017">
                  <c:v>749215.38650290621</c:v>
                </c:pt>
                <c:pt idx="7018">
                  <c:v>749274.27710116608</c:v>
                </c:pt>
                <c:pt idx="7019">
                  <c:v>749333.16529892921</c:v>
                </c:pt>
                <c:pt idx="7020">
                  <c:v>749392.05109629361</c:v>
                </c:pt>
                <c:pt idx="7021">
                  <c:v>749450.93449335685</c:v>
                </c:pt>
                <c:pt idx="7022">
                  <c:v>749509.81549021706</c:v>
                </c:pt>
                <c:pt idx="7023">
                  <c:v>749568.69408697169</c:v>
                </c:pt>
                <c:pt idx="7024">
                  <c:v>749627.57028371887</c:v>
                </c:pt>
                <c:pt idx="7025">
                  <c:v>749686.44408055639</c:v>
                </c:pt>
                <c:pt idx="7026">
                  <c:v>749745.31547758216</c:v>
                </c:pt>
                <c:pt idx="7027">
                  <c:v>749804.18447489373</c:v>
                </c:pt>
                <c:pt idx="7028">
                  <c:v>749863.05107258912</c:v>
                </c:pt>
                <c:pt idx="7029">
                  <c:v>749921.91527076624</c:v>
                </c:pt>
                <c:pt idx="7030">
                  <c:v>749980.77706952253</c:v>
                </c:pt>
                <c:pt idx="7031">
                  <c:v>750039.63646895601</c:v>
                </c:pt>
                <c:pt idx="7032">
                  <c:v>750098.49346916471</c:v>
                </c:pt>
                <c:pt idx="7033">
                  <c:v>750157.34807024605</c:v>
                </c:pt>
                <c:pt idx="7034">
                  <c:v>750216.20027229795</c:v>
                </c:pt>
                <c:pt idx="7035">
                  <c:v>750275.05007541843</c:v>
                </c:pt>
                <c:pt idx="7036">
                  <c:v>750333.89747970493</c:v>
                </c:pt>
                <c:pt idx="7037">
                  <c:v>750392.74248525535</c:v>
                </c:pt>
                <c:pt idx="7038">
                  <c:v>750451.58509216772</c:v>
                </c:pt>
                <c:pt idx="7039">
                  <c:v>750510.42530053935</c:v>
                </c:pt>
                <c:pt idx="7040">
                  <c:v>750569.26311046828</c:v>
                </c:pt>
                <c:pt idx="7041">
                  <c:v>750628.0985220524</c:v>
                </c:pt>
                <c:pt idx="7042">
                  <c:v>750686.93153538916</c:v>
                </c:pt>
                <c:pt idx="7043">
                  <c:v>750745.76215057669</c:v>
                </c:pt>
                <c:pt idx="7044">
                  <c:v>750804.59036771231</c:v>
                </c:pt>
                <c:pt idx="7045">
                  <c:v>750863.41618689406</c:v>
                </c:pt>
                <c:pt idx="7046">
                  <c:v>750922.23960821959</c:v>
                </c:pt>
                <c:pt idx="7047">
                  <c:v>750981.06063178682</c:v>
                </c:pt>
                <c:pt idx="7048">
                  <c:v>751039.87925769319</c:v>
                </c:pt>
                <c:pt idx="7049">
                  <c:v>751098.69548603659</c:v>
                </c:pt>
                <c:pt idx="7050">
                  <c:v>751157.50931691471</c:v>
                </c:pt>
                <c:pt idx="7051">
                  <c:v>751216.32075042545</c:v>
                </c:pt>
                <c:pt idx="7052">
                  <c:v>751275.12978666625</c:v>
                </c:pt>
                <c:pt idx="7053">
                  <c:v>751333.93642573489</c:v>
                </c:pt>
                <c:pt idx="7054">
                  <c:v>751392.74066772941</c:v>
                </c:pt>
                <c:pt idx="7055">
                  <c:v>751451.54251274699</c:v>
                </c:pt>
                <c:pt idx="7056">
                  <c:v>751510.34196088579</c:v>
                </c:pt>
                <c:pt idx="7057">
                  <c:v>751569.13901224313</c:v>
                </c:pt>
                <c:pt idx="7058">
                  <c:v>751627.93366691691</c:v>
                </c:pt>
                <c:pt idx="7059">
                  <c:v>751686.72592500492</c:v>
                </c:pt>
                <c:pt idx="7060">
                  <c:v>751745.51578660484</c:v>
                </c:pt>
                <c:pt idx="7061">
                  <c:v>751804.3032518141</c:v>
                </c:pt>
                <c:pt idx="7062">
                  <c:v>751863.0883207306</c:v>
                </c:pt>
                <c:pt idx="7063">
                  <c:v>751921.87099345215</c:v>
                </c:pt>
                <c:pt idx="7064">
                  <c:v>751980.65127007605</c:v>
                </c:pt>
                <c:pt idx="7065">
                  <c:v>752039.4291507001</c:v>
                </c:pt>
                <c:pt idx="7066">
                  <c:v>752098.20463542221</c:v>
                </c:pt>
                <c:pt idx="7067">
                  <c:v>752156.9777243397</c:v>
                </c:pt>
                <c:pt idx="7068">
                  <c:v>752215.74841755058</c:v>
                </c:pt>
                <c:pt idx="7069">
                  <c:v>752274.51671515207</c:v>
                </c:pt>
                <c:pt idx="7070">
                  <c:v>752333.28261724208</c:v>
                </c:pt>
                <c:pt idx="7071">
                  <c:v>752392.04612391826</c:v>
                </c:pt>
                <c:pt idx="7072">
                  <c:v>752450.80723527842</c:v>
                </c:pt>
                <c:pt idx="7073">
                  <c:v>752509.56595141976</c:v>
                </c:pt>
                <c:pt idx="7074">
                  <c:v>752568.32227244019</c:v>
                </c:pt>
                <c:pt idx="7075">
                  <c:v>752627.07619843748</c:v>
                </c:pt>
                <c:pt idx="7076">
                  <c:v>752685.82772950886</c:v>
                </c:pt>
                <c:pt idx="7077">
                  <c:v>752744.57686575234</c:v>
                </c:pt>
                <c:pt idx="7078">
                  <c:v>752803.32360726525</c:v>
                </c:pt>
                <c:pt idx="7079">
                  <c:v>752862.06795414537</c:v>
                </c:pt>
                <c:pt idx="7080">
                  <c:v>752920.80990649026</c:v>
                </c:pt>
                <c:pt idx="7081">
                  <c:v>752979.54946439771</c:v>
                </c:pt>
                <c:pt idx="7082">
                  <c:v>753038.28662796493</c:v>
                </c:pt>
                <c:pt idx="7083">
                  <c:v>753097.0213972897</c:v>
                </c:pt>
                <c:pt idx="7084">
                  <c:v>753155.75377246982</c:v>
                </c:pt>
                <c:pt idx="7085">
                  <c:v>753214.4837536026</c:v>
                </c:pt>
                <c:pt idx="7086">
                  <c:v>753273.21134078584</c:v>
                </c:pt>
                <c:pt idx="7087">
                  <c:v>753331.93653411686</c:v>
                </c:pt>
                <c:pt idx="7088">
                  <c:v>753390.65933369333</c:v>
                </c:pt>
                <c:pt idx="7089">
                  <c:v>753449.37973961316</c:v>
                </c:pt>
                <c:pt idx="7090">
                  <c:v>753508.09775197343</c:v>
                </c:pt>
                <c:pt idx="7091">
                  <c:v>753566.81337087194</c:v>
                </c:pt>
                <c:pt idx="7092">
                  <c:v>753625.52659640624</c:v>
                </c:pt>
                <c:pt idx="7093">
                  <c:v>753684.23742867389</c:v>
                </c:pt>
                <c:pt idx="7094">
                  <c:v>753742.94586777245</c:v>
                </c:pt>
                <c:pt idx="7095">
                  <c:v>753801.65191379935</c:v>
                </c:pt>
                <c:pt idx="7096">
                  <c:v>753860.35556685249</c:v>
                </c:pt>
                <c:pt idx="7097">
                  <c:v>753919.05682702898</c:v>
                </c:pt>
                <c:pt idx="7098">
                  <c:v>753977.75569442648</c:v>
                </c:pt>
                <c:pt idx="7099">
                  <c:v>754036.45216914266</c:v>
                </c:pt>
                <c:pt idx="7100">
                  <c:v>754095.14625127497</c:v>
                </c:pt>
                <c:pt idx="7101">
                  <c:v>754153.83794092096</c:v>
                </c:pt>
                <c:pt idx="7102">
                  <c:v>754212.52723817807</c:v>
                </c:pt>
                <c:pt idx="7103">
                  <c:v>754271.21414314397</c:v>
                </c:pt>
                <c:pt idx="7104">
                  <c:v>754329.8986559161</c:v>
                </c:pt>
                <c:pt idx="7105">
                  <c:v>754388.5807765919</c:v>
                </c:pt>
                <c:pt idx="7106">
                  <c:v>754447.26050526893</c:v>
                </c:pt>
                <c:pt idx="7107">
                  <c:v>754505.93784204475</c:v>
                </c:pt>
                <c:pt idx="7108">
                  <c:v>754564.61278701678</c:v>
                </c:pt>
                <c:pt idx="7109">
                  <c:v>754623.28534028248</c:v>
                </c:pt>
                <c:pt idx="7110">
                  <c:v>754681.9555019394</c:v>
                </c:pt>
                <c:pt idx="7111">
                  <c:v>754740.62327208521</c:v>
                </c:pt>
                <c:pt idx="7112">
                  <c:v>754799.28865081712</c:v>
                </c:pt>
                <c:pt idx="7113">
                  <c:v>754857.95163823268</c:v>
                </c:pt>
                <c:pt idx="7114">
                  <c:v>754916.61223442934</c:v>
                </c:pt>
                <c:pt idx="7115">
                  <c:v>754975.27043950465</c:v>
                </c:pt>
                <c:pt idx="7116">
                  <c:v>755033.92625355604</c:v>
                </c:pt>
                <c:pt idx="7117">
                  <c:v>755092.57967668097</c:v>
                </c:pt>
                <c:pt idx="7118">
                  <c:v>755151.23070897686</c:v>
                </c:pt>
                <c:pt idx="7119">
                  <c:v>755209.87935054128</c:v>
                </c:pt>
                <c:pt idx="7120">
                  <c:v>755268.52560147154</c:v>
                </c:pt>
                <c:pt idx="7121">
                  <c:v>755327.16946186521</c:v>
                </c:pt>
                <c:pt idx="7122">
                  <c:v>755385.81093181972</c:v>
                </c:pt>
                <c:pt idx="7123">
                  <c:v>755444.4500114324</c:v>
                </c:pt>
                <c:pt idx="7124">
                  <c:v>755503.08670080081</c:v>
                </c:pt>
                <c:pt idx="7125">
                  <c:v>755561.72100002225</c:v>
                </c:pt>
                <c:pt idx="7126">
                  <c:v>755620.35290919431</c:v>
                </c:pt>
                <c:pt idx="7127">
                  <c:v>755678.98242841451</c:v>
                </c:pt>
                <c:pt idx="7128">
                  <c:v>755737.60955777986</c:v>
                </c:pt>
                <c:pt idx="7129">
                  <c:v>755796.234297388</c:v>
                </c:pt>
                <c:pt idx="7130">
                  <c:v>755854.85664733639</c:v>
                </c:pt>
                <c:pt idx="7131">
                  <c:v>755913.47660772235</c:v>
                </c:pt>
                <c:pt idx="7132">
                  <c:v>755972.09417864331</c:v>
                </c:pt>
                <c:pt idx="7133">
                  <c:v>756030.70936019672</c:v>
                </c:pt>
                <c:pt idx="7134">
                  <c:v>756089.3221524799</c:v>
                </c:pt>
                <c:pt idx="7135">
                  <c:v>756147.93255559029</c:v>
                </c:pt>
                <c:pt idx="7136">
                  <c:v>756206.54056962533</c:v>
                </c:pt>
                <c:pt idx="7137">
                  <c:v>756265.14619468234</c:v>
                </c:pt>
                <c:pt idx="7138">
                  <c:v>756323.74943085865</c:v>
                </c:pt>
                <c:pt idx="7139">
                  <c:v>756382.35027825169</c:v>
                </c:pt>
                <c:pt idx="7140">
                  <c:v>756440.94873695879</c:v>
                </c:pt>
                <c:pt idx="7141">
                  <c:v>756499.54480707739</c:v>
                </c:pt>
                <c:pt idx="7142">
                  <c:v>756558.1384887048</c:v>
                </c:pt>
                <c:pt idx="7143">
                  <c:v>756616.72978193837</c:v>
                </c:pt>
                <c:pt idx="7144">
                  <c:v>756675.31868687575</c:v>
                </c:pt>
                <c:pt idx="7145">
                  <c:v>756733.9052036138</c:v>
                </c:pt>
                <c:pt idx="7146">
                  <c:v>756792.48933225009</c:v>
                </c:pt>
                <c:pt idx="7147">
                  <c:v>756851.07107288192</c:v>
                </c:pt>
                <c:pt idx="7148">
                  <c:v>756909.65042560676</c:v>
                </c:pt>
                <c:pt idx="7149">
                  <c:v>756968.22739052179</c:v>
                </c:pt>
                <c:pt idx="7150">
                  <c:v>757026.80196772446</c:v>
                </c:pt>
                <c:pt idx="7151">
                  <c:v>757085.37415731198</c:v>
                </c:pt>
                <c:pt idx="7152">
                  <c:v>757143.94395938178</c:v>
                </c:pt>
                <c:pt idx="7153">
                  <c:v>757202.51137403119</c:v>
                </c:pt>
                <c:pt idx="7154">
                  <c:v>757261.07640135742</c:v>
                </c:pt>
                <c:pt idx="7155">
                  <c:v>757319.63904145791</c:v>
                </c:pt>
                <c:pt idx="7156">
                  <c:v>757378.19929442985</c:v>
                </c:pt>
                <c:pt idx="7157">
                  <c:v>757436.75716037059</c:v>
                </c:pt>
                <c:pt idx="7158">
                  <c:v>757495.31263937743</c:v>
                </c:pt>
                <c:pt idx="7159">
                  <c:v>757553.8657315477</c:v>
                </c:pt>
                <c:pt idx="7160">
                  <c:v>757612.41643697862</c:v>
                </c:pt>
                <c:pt idx="7161">
                  <c:v>757670.96475576772</c:v>
                </c:pt>
                <c:pt idx="7162">
                  <c:v>757729.51068801188</c:v>
                </c:pt>
                <c:pt idx="7163">
                  <c:v>757788.05423380865</c:v>
                </c:pt>
                <c:pt idx="7164">
                  <c:v>757846.59539325524</c:v>
                </c:pt>
                <c:pt idx="7165">
                  <c:v>757905.13416644896</c:v>
                </c:pt>
                <c:pt idx="7166">
                  <c:v>757963.67055348703</c:v>
                </c:pt>
                <c:pt idx="7167">
                  <c:v>758022.20455446665</c:v>
                </c:pt>
                <c:pt idx="7168">
                  <c:v>758080.73616948514</c:v>
                </c:pt>
                <c:pt idx="7169">
                  <c:v>758139.26539863984</c:v>
                </c:pt>
                <c:pt idx="7170">
                  <c:v>758197.79224202794</c:v>
                </c:pt>
                <c:pt idx="7171">
                  <c:v>758256.31669974665</c:v>
                </c:pt>
                <c:pt idx="7172">
                  <c:v>758314.83877189329</c:v>
                </c:pt>
                <c:pt idx="7173">
                  <c:v>758373.35845856508</c:v>
                </c:pt>
                <c:pt idx="7174">
                  <c:v>758431.87575985922</c:v>
                </c:pt>
                <c:pt idx="7175">
                  <c:v>758490.39067587291</c:v>
                </c:pt>
                <c:pt idx="7176">
                  <c:v>758548.90320670349</c:v>
                </c:pt>
                <c:pt idx="7177">
                  <c:v>758607.41335244803</c:v>
                </c:pt>
                <c:pt idx="7178">
                  <c:v>758665.92111320409</c:v>
                </c:pt>
                <c:pt idx="7179">
                  <c:v>758724.42648906843</c:v>
                </c:pt>
                <c:pt idx="7180">
                  <c:v>758782.92948013847</c:v>
                </c:pt>
                <c:pt idx="7181">
                  <c:v>758841.43008651142</c:v>
                </c:pt>
                <c:pt idx="7182">
                  <c:v>758899.92830828449</c:v>
                </c:pt>
                <c:pt idx="7183">
                  <c:v>758958.42414555489</c:v>
                </c:pt>
                <c:pt idx="7184">
                  <c:v>759016.91759841982</c:v>
                </c:pt>
                <c:pt idx="7185">
                  <c:v>759075.40866697649</c:v>
                </c:pt>
                <c:pt idx="7186">
                  <c:v>759133.897351322</c:v>
                </c:pt>
                <c:pt idx="7187">
                  <c:v>759192.38365155365</c:v>
                </c:pt>
                <c:pt idx="7188">
                  <c:v>759250.86756776855</c:v>
                </c:pt>
                <c:pt idx="7189">
                  <c:v>759309.3491000639</c:v>
                </c:pt>
                <c:pt idx="7190">
                  <c:v>759367.8282485368</c:v>
                </c:pt>
                <c:pt idx="7191">
                  <c:v>759426.30501328455</c:v>
                </c:pt>
                <c:pt idx="7192">
                  <c:v>759484.77939440426</c:v>
                </c:pt>
                <c:pt idx="7193">
                  <c:v>759543.25139199302</c:v>
                </c:pt>
                <c:pt idx="7194">
                  <c:v>759601.72100614803</c:v>
                </c:pt>
                <c:pt idx="7195">
                  <c:v>759660.18823696673</c:v>
                </c:pt>
                <c:pt idx="7196">
                  <c:v>759718.65308454575</c:v>
                </c:pt>
                <c:pt idx="7197">
                  <c:v>759777.11554898252</c:v>
                </c:pt>
                <c:pt idx="7198">
                  <c:v>759835.57563037414</c:v>
                </c:pt>
                <c:pt idx="7199">
                  <c:v>759894.03332881769</c:v>
                </c:pt>
                <c:pt idx="7200">
                  <c:v>759952.48864441039</c:v>
                </c:pt>
                <c:pt idx="7201">
                  <c:v>760010.94157724944</c:v>
                </c:pt>
                <c:pt idx="7202">
                  <c:v>760069.39212743181</c:v>
                </c:pt>
                <c:pt idx="7203">
                  <c:v>760127.84029505472</c:v>
                </c:pt>
                <c:pt idx="7204">
                  <c:v>760186.28608021524</c:v>
                </c:pt>
                <c:pt idx="7205">
                  <c:v>760244.72948301048</c:v>
                </c:pt>
                <c:pt idx="7206">
                  <c:v>760303.17050353752</c:v>
                </c:pt>
                <c:pt idx="7207">
                  <c:v>760361.60914189357</c:v>
                </c:pt>
                <c:pt idx="7208">
                  <c:v>760420.04539817572</c:v>
                </c:pt>
                <c:pt idx="7209">
                  <c:v>760478.47927248094</c:v>
                </c:pt>
                <c:pt idx="7210">
                  <c:v>760536.91076490644</c:v>
                </c:pt>
                <c:pt idx="7211">
                  <c:v>760595.33987554931</c:v>
                </c:pt>
                <c:pt idx="7212">
                  <c:v>760653.76660450676</c:v>
                </c:pt>
                <c:pt idx="7213">
                  <c:v>760712.19095187553</c:v>
                </c:pt>
                <c:pt idx="7214">
                  <c:v>760770.61291775294</c:v>
                </c:pt>
                <c:pt idx="7215">
                  <c:v>760829.03250223596</c:v>
                </c:pt>
                <c:pt idx="7216">
                  <c:v>760887.44970542169</c:v>
                </c:pt>
                <c:pt idx="7217">
                  <c:v>760945.86452740722</c:v>
                </c:pt>
                <c:pt idx="7218">
                  <c:v>761004.27696828963</c:v>
                </c:pt>
                <c:pt idx="7219">
                  <c:v>761062.68702816591</c:v>
                </c:pt>
                <c:pt idx="7220">
                  <c:v>761121.09470713325</c:v>
                </c:pt>
                <c:pt idx="7221">
                  <c:v>761179.50000528852</c:v>
                </c:pt>
                <c:pt idx="7222">
                  <c:v>761237.90292272891</c:v>
                </c:pt>
                <c:pt idx="7223">
                  <c:v>761296.30345955142</c:v>
                </c:pt>
                <c:pt idx="7224">
                  <c:v>761354.701615853</c:v>
                </c:pt>
                <c:pt idx="7225">
                  <c:v>761413.09739173087</c:v>
                </c:pt>
                <c:pt idx="7226">
                  <c:v>761471.49078728189</c:v>
                </c:pt>
                <c:pt idx="7227">
                  <c:v>761529.88180260337</c:v>
                </c:pt>
                <c:pt idx="7228">
                  <c:v>761588.27043779194</c:v>
                </c:pt>
                <c:pt idx="7229">
                  <c:v>761646.65669294482</c:v>
                </c:pt>
                <c:pt idx="7230">
                  <c:v>761705.04056815896</c:v>
                </c:pt>
                <c:pt idx="7231">
                  <c:v>761763.42206353135</c:v>
                </c:pt>
                <c:pt idx="7232">
                  <c:v>761821.80117915908</c:v>
                </c:pt>
                <c:pt idx="7233">
                  <c:v>761880.17791513912</c:v>
                </c:pt>
                <c:pt idx="7234">
                  <c:v>761938.55227156857</c:v>
                </c:pt>
                <c:pt idx="7235">
                  <c:v>761996.92424854427</c:v>
                </c:pt>
                <c:pt idx="7236">
                  <c:v>762055.29384616332</c:v>
                </c:pt>
                <c:pt idx="7237">
                  <c:v>762113.66106452257</c:v>
                </c:pt>
                <c:pt idx="7238">
                  <c:v>762172.02590371913</c:v>
                </c:pt>
                <c:pt idx="7239">
                  <c:v>762230.38836384995</c:v>
                </c:pt>
                <c:pt idx="7240">
                  <c:v>762288.74844501202</c:v>
                </c:pt>
                <c:pt idx="7241">
                  <c:v>762347.10614730231</c:v>
                </c:pt>
                <c:pt idx="7242">
                  <c:v>762405.4614708178</c:v>
                </c:pt>
                <c:pt idx="7243">
                  <c:v>762463.81441565556</c:v>
                </c:pt>
                <c:pt idx="7244">
                  <c:v>762522.16498191224</c:v>
                </c:pt>
                <c:pt idx="7245">
                  <c:v>762580.51316968491</c:v>
                </c:pt>
                <c:pt idx="7246">
                  <c:v>762638.85897907056</c:v>
                </c:pt>
                <c:pt idx="7247">
                  <c:v>762697.20241016615</c:v>
                </c:pt>
                <c:pt idx="7248">
                  <c:v>762755.54346306867</c:v>
                </c:pt>
                <c:pt idx="7249">
                  <c:v>762813.88213787507</c:v>
                </c:pt>
                <c:pt idx="7250">
                  <c:v>762872.21843468223</c:v>
                </c:pt>
                <c:pt idx="7251">
                  <c:v>762930.55235358712</c:v>
                </c:pt>
                <c:pt idx="7252">
                  <c:v>762988.88389468659</c:v>
                </c:pt>
                <c:pt idx="7253">
                  <c:v>763047.21305807761</c:v>
                </c:pt>
                <c:pt idx="7254">
                  <c:v>763105.53984385706</c:v>
                </c:pt>
                <c:pt idx="7255">
                  <c:v>763163.86425212189</c:v>
                </c:pt>
                <c:pt idx="7256">
                  <c:v>763222.18628296908</c:v>
                </c:pt>
                <c:pt idx="7257">
                  <c:v>763280.50593649549</c:v>
                </c:pt>
                <c:pt idx="7258">
                  <c:v>763338.8232127981</c:v>
                </c:pt>
                <c:pt idx="7259">
                  <c:v>763397.13811197365</c:v>
                </c:pt>
                <c:pt idx="7260">
                  <c:v>763455.4506341191</c:v>
                </c:pt>
                <c:pt idx="7261">
                  <c:v>763513.76077933132</c:v>
                </c:pt>
                <c:pt idx="7262">
                  <c:v>763572.06854770717</c:v>
                </c:pt>
                <c:pt idx="7263">
                  <c:v>763630.37393934361</c:v>
                </c:pt>
                <c:pt idx="7264">
                  <c:v>763688.67695433751</c:v>
                </c:pt>
                <c:pt idx="7265">
                  <c:v>763746.97759278573</c:v>
                </c:pt>
                <c:pt idx="7266">
                  <c:v>763805.27585478523</c:v>
                </c:pt>
                <c:pt idx="7267">
                  <c:v>763863.57174043276</c:v>
                </c:pt>
                <c:pt idx="7268">
                  <c:v>763921.86524982518</c:v>
                </c:pt>
                <c:pt idx="7269">
                  <c:v>763980.15638305945</c:v>
                </c:pt>
                <c:pt idx="7270">
                  <c:v>764038.44514023233</c:v>
                </c:pt>
                <c:pt idx="7271">
                  <c:v>764096.73152144079</c:v>
                </c:pt>
                <c:pt idx="7272">
                  <c:v>764155.01552678156</c:v>
                </c:pt>
                <c:pt idx="7273">
                  <c:v>764213.29715635173</c:v>
                </c:pt>
                <c:pt idx="7274">
                  <c:v>764271.57641024783</c:v>
                </c:pt>
                <c:pt idx="7275">
                  <c:v>764329.85328856669</c:v>
                </c:pt>
                <c:pt idx="7276">
                  <c:v>764388.12779140531</c:v>
                </c:pt>
                <c:pt idx="7277">
                  <c:v>764446.39991886052</c:v>
                </c:pt>
                <c:pt idx="7278">
                  <c:v>764504.66967102909</c:v>
                </c:pt>
                <c:pt idx="7279">
                  <c:v>764562.93704800785</c:v>
                </c:pt>
                <c:pt idx="7280">
                  <c:v>764621.20204989356</c:v>
                </c:pt>
                <c:pt idx="7281">
                  <c:v>764679.46467678307</c:v>
                </c:pt>
                <c:pt idx="7282">
                  <c:v>764737.72492877324</c:v>
                </c:pt>
                <c:pt idx="7283">
                  <c:v>764795.98280596081</c:v>
                </c:pt>
                <c:pt idx="7284">
                  <c:v>764854.23830844264</c:v>
                </c:pt>
                <c:pt idx="7285">
                  <c:v>764912.49143631558</c:v>
                </c:pt>
                <c:pt idx="7286">
                  <c:v>764970.74218967627</c:v>
                </c:pt>
                <c:pt idx="7287">
                  <c:v>765028.99056862155</c:v>
                </c:pt>
                <c:pt idx="7288">
                  <c:v>765087.23657324829</c:v>
                </c:pt>
                <c:pt idx="7289">
                  <c:v>765145.48020365334</c:v>
                </c:pt>
                <c:pt idx="7290">
                  <c:v>765203.72145993321</c:v>
                </c:pt>
                <c:pt idx="7291">
                  <c:v>765261.96034218487</c:v>
                </c:pt>
                <c:pt idx="7292">
                  <c:v>765320.19685050496</c:v>
                </c:pt>
                <c:pt idx="7293">
                  <c:v>765378.43098499032</c:v>
                </c:pt>
                <c:pt idx="7294">
                  <c:v>765436.66274573782</c:v>
                </c:pt>
                <c:pt idx="7295">
                  <c:v>765494.89213284408</c:v>
                </c:pt>
                <c:pt idx="7296">
                  <c:v>765553.11914640584</c:v>
                </c:pt>
                <c:pt idx="7297">
                  <c:v>765611.34378651995</c:v>
                </c:pt>
                <c:pt idx="7298">
                  <c:v>765669.56605328305</c:v>
                </c:pt>
                <c:pt idx="7299">
                  <c:v>765727.78594679199</c:v>
                </c:pt>
                <c:pt idx="7300">
                  <c:v>765786.0034671434</c:v>
                </c:pt>
                <c:pt idx="7301">
                  <c:v>765844.21861443412</c:v>
                </c:pt>
                <c:pt idx="7302">
                  <c:v>765902.4313887608</c:v>
                </c:pt>
                <c:pt idx="7303">
                  <c:v>765960.64179022016</c:v>
                </c:pt>
                <c:pt idx="7304">
                  <c:v>766018.84981890919</c:v>
                </c:pt>
                <c:pt idx="7305">
                  <c:v>766077.05547492416</c:v>
                </c:pt>
                <c:pt idx="7306">
                  <c:v>766135.25875836203</c:v>
                </c:pt>
                <c:pt idx="7307">
                  <c:v>766193.45966931956</c:v>
                </c:pt>
                <c:pt idx="7308">
                  <c:v>766251.65820789337</c:v>
                </c:pt>
                <c:pt idx="7309">
                  <c:v>766309.8543741802</c:v>
                </c:pt>
                <c:pt idx="7310">
                  <c:v>766368.04816827667</c:v>
                </c:pt>
                <c:pt idx="7311">
                  <c:v>766426.23959027953</c:v>
                </c:pt>
                <c:pt idx="7312">
                  <c:v>766484.42864028551</c:v>
                </c:pt>
                <c:pt idx="7313">
                  <c:v>766542.61531839124</c:v>
                </c:pt>
                <c:pt idx="7314">
                  <c:v>766600.79962469335</c:v>
                </c:pt>
                <c:pt idx="7315">
                  <c:v>766658.98155928869</c:v>
                </c:pt>
                <c:pt idx="7316">
                  <c:v>766717.16112227377</c:v>
                </c:pt>
                <c:pt idx="7317">
                  <c:v>766775.33831374533</c:v>
                </c:pt>
                <c:pt idx="7318">
                  <c:v>766833.51313380001</c:v>
                </c:pt>
                <c:pt idx="7319">
                  <c:v>766891.68558253453</c:v>
                </c:pt>
                <c:pt idx="7320">
                  <c:v>766949.85566004564</c:v>
                </c:pt>
                <c:pt idx="7321">
                  <c:v>767008.02336642973</c:v>
                </c:pt>
                <c:pt idx="7322">
                  <c:v>767066.18870178366</c:v>
                </c:pt>
                <c:pt idx="7323">
                  <c:v>767124.35166620393</c:v>
                </c:pt>
                <c:pt idx="7324">
                  <c:v>767182.5122597873</c:v>
                </c:pt>
                <c:pt idx="7325">
                  <c:v>767240.67048263038</c:v>
                </c:pt>
                <c:pt idx="7326">
                  <c:v>767298.82633482979</c:v>
                </c:pt>
                <c:pt idx="7327">
                  <c:v>767356.97981648217</c:v>
                </c:pt>
                <c:pt idx="7328">
                  <c:v>767415.13092768413</c:v>
                </c:pt>
                <c:pt idx="7329">
                  <c:v>767473.27966853243</c:v>
                </c:pt>
                <c:pt idx="7330">
                  <c:v>767531.42603912356</c:v>
                </c:pt>
                <c:pt idx="7331">
                  <c:v>767589.57003955415</c:v>
                </c:pt>
                <c:pt idx="7332">
                  <c:v>767647.71166992083</c:v>
                </c:pt>
                <c:pt idx="7333">
                  <c:v>767705.8509303201</c:v>
                </c:pt>
                <c:pt idx="7334">
                  <c:v>767763.98782084871</c:v>
                </c:pt>
                <c:pt idx="7335">
                  <c:v>767822.12234160316</c:v>
                </c:pt>
                <c:pt idx="7336">
                  <c:v>767880.25449268031</c:v>
                </c:pt>
                <c:pt idx="7337">
                  <c:v>767938.38427417644</c:v>
                </c:pt>
                <c:pt idx="7338">
                  <c:v>767996.51168618817</c:v>
                </c:pt>
                <c:pt idx="7339">
                  <c:v>768054.63672881213</c:v>
                </c:pt>
                <c:pt idx="7340">
                  <c:v>768112.75940214493</c:v>
                </c:pt>
                <c:pt idx="7341">
                  <c:v>768170.87970628322</c:v>
                </c:pt>
                <c:pt idx="7342">
                  <c:v>768228.99764132348</c:v>
                </c:pt>
                <c:pt idx="7343">
                  <c:v>768287.11320736224</c:v>
                </c:pt>
                <c:pt idx="7344">
                  <c:v>768345.22640449612</c:v>
                </c:pt>
                <c:pt idx="7345">
                  <c:v>768403.33723282174</c:v>
                </c:pt>
                <c:pt idx="7346">
                  <c:v>768461.44569243561</c:v>
                </c:pt>
                <c:pt idx="7347">
                  <c:v>768519.55178343423</c:v>
                </c:pt>
                <c:pt idx="7348">
                  <c:v>768577.65550591424</c:v>
                </c:pt>
                <c:pt idx="7349">
                  <c:v>768635.75685997203</c:v>
                </c:pt>
                <c:pt idx="7350">
                  <c:v>768693.85584570433</c:v>
                </c:pt>
                <c:pt idx="7351">
                  <c:v>768751.95246320753</c:v>
                </c:pt>
                <c:pt idx="7352">
                  <c:v>768810.04671257827</c:v>
                </c:pt>
                <c:pt idx="7353">
                  <c:v>768868.13859391317</c:v>
                </c:pt>
                <c:pt idx="7354">
                  <c:v>768926.2281073085</c:v>
                </c:pt>
                <c:pt idx="7355">
                  <c:v>768984.31525286089</c:v>
                </c:pt>
                <c:pt idx="7356">
                  <c:v>769042.40003066685</c:v>
                </c:pt>
                <c:pt idx="7357">
                  <c:v>769100.48244082299</c:v>
                </c:pt>
                <c:pt idx="7358">
                  <c:v>769158.56248342572</c:v>
                </c:pt>
                <c:pt idx="7359">
                  <c:v>769216.64015857154</c:v>
                </c:pt>
                <c:pt idx="7360">
                  <c:v>769274.71546635695</c:v>
                </c:pt>
                <c:pt idx="7361">
                  <c:v>769332.78840687859</c:v>
                </c:pt>
                <c:pt idx="7362">
                  <c:v>769390.85898023285</c:v>
                </c:pt>
                <c:pt idx="7363">
                  <c:v>769448.92718651611</c:v>
                </c:pt>
                <c:pt idx="7364">
                  <c:v>769506.99302582501</c:v>
                </c:pt>
                <c:pt idx="7365">
                  <c:v>769565.05649825605</c:v>
                </c:pt>
                <c:pt idx="7366">
                  <c:v>769623.11760390562</c:v>
                </c:pt>
                <c:pt idx="7367">
                  <c:v>769681.17634287023</c:v>
                </c:pt>
                <c:pt idx="7368">
                  <c:v>769739.23271524627</c:v>
                </c:pt>
                <c:pt idx="7369">
                  <c:v>769797.28672113037</c:v>
                </c:pt>
                <c:pt idx="7370">
                  <c:v>769855.33836061903</c:v>
                </c:pt>
                <c:pt idx="7371">
                  <c:v>769913.38763380842</c:v>
                </c:pt>
                <c:pt idx="7372">
                  <c:v>769971.43454079516</c:v>
                </c:pt>
                <c:pt idx="7373">
                  <c:v>770029.47908167564</c:v>
                </c:pt>
                <c:pt idx="7374">
                  <c:v>770087.52125654637</c:v>
                </c:pt>
                <c:pt idx="7375">
                  <c:v>770145.56106550386</c:v>
                </c:pt>
                <c:pt idx="7376">
                  <c:v>770203.5985086445</c:v>
                </c:pt>
                <c:pt idx="7377">
                  <c:v>770261.63358606468</c:v>
                </c:pt>
                <c:pt idx="7378">
                  <c:v>770319.66629786079</c:v>
                </c:pt>
                <c:pt idx="7379">
                  <c:v>770377.69664412935</c:v>
                </c:pt>
                <c:pt idx="7380">
                  <c:v>770435.72462496674</c:v>
                </c:pt>
                <c:pt idx="7381">
                  <c:v>770493.75024046947</c:v>
                </c:pt>
                <c:pt idx="7382">
                  <c:v>770551.77349073382</c:v>
                </c:pt>
                <c:pt idx="7383">
                  <c:v>770609.79437585629</c:v>
                </c:pt>
                <c:pt idx="7384">
                  <c:v>770667.81289593328</c:v>
                </c:pt>
                <c:pt idx="7385">
                  <c:v>770725.82905106118</c:v>
                </c:pt>
                <c:pt idx="7386">
                  <c:v>770783.84284133639</c:v>
                </c:pt>
                <c:pt idx="7387">
                  <c:v>770841.8542668554</c:v>
                </c:pt>
                <c:pt idx="7388">
                  <c:v>770899.86332771438</c:v>
                </c:pt>
                <c:pt idx="7389">
                  <c:v>770957.87002400984</c:v>
                </c:pt>
                <c:pt idx="7390">
                  <c:v>771015.87435583817</c:v>
                </c:pt>
                <c:pt idx="7391">
                  <c:v>771073.87632329576</c:v>
                </c:pt>
                <c:pt idx="7392">
                  <c:v>771131.87592647888</c:v>
                </c:pt>
                <c:pt idx="7393">
                  <c:v>771189.87316548405</c:v>
                </c:pt>
                <c:pt idx="7394">
                  <c:v>771247.86804040754</c:v>
                </c:pt>
                <c:pt idx="7395">
                  <c:v>771305.86055134574</c:v>
                </c:pt>
                <c:pt idx="7396">
                  <c:v>771363.85069839505</c:v>
                </c:pt>
                <c:pt idx="7397">
                  <c:v>771421.83848165185</c:v>
                </c:pt>
                <c:pt idx="7398">
                  <c:v>771479.82390121242</c:v>
                </c:pt>
                <c:pt idx="7399">
                  <c:v>771537.80695717316</c:v>
                </c:pt>
                <c:pt idx="7400">
                  <c:v>771595.78764963034</c:v>
                </c:pt>
                <c:pt idx="7401">
                  <c:v>771653.76597868034</c:v>
                </c:pt>
                <c:pt idx="7402">
                  <c:v>771711.74194441957</c:v>
                </c:pt>
                <c:pt idx="7403">
                  <c:v>771769.7155469443</c:v>
                </c:pt>
                <c:pt idx="7404">
                  <c:v>771827.68678635103</c:v>
                </c:pt>
                <c:pt idx="7405">
                  <c:v>771885.65566273569</c:v>
                </c:pt>
                <c:pt idx="7406">
                  <c:v>771943.62217619491</c:v>
                </c:pt>
                <c:pt idx="7407">
                  <c:v>772001.58632682485</c:v>
                </c:pt>
                <c:pt idx="7408">
                  <c:v>772059.5481147219</c:v>
                </c:pt>
                <c:pt idx="7409">
                  <c:v>772117.50753998244</c:v>
                </c:pt>
                <c:pt idx="7410">
                  <c:v>772175.46460270265</c:v>
                </c:pt>
                <c:pt idx="7411">
                  <c:v>772233.4193029789</c:v>
                </c:pt>
                <c:pt idx="7412">
                  <c:v>772291.37164090748</c:v>
                </c:pt>
                <c:pt idx="7413">
                  <c:v>772349.32161658467</c:v>
                </c:pt>
                <c:pt idx="7414">
                  <c:v>772407.26923010673</c:v>
                </c:pt>
                <c:pt idx="7415">
                  <c:v>772465.21448157006</c:v>
                </c:pt>
                <c:pt idx="7416">
                  <c:v>772523.15737107082</c:v>
                </c:pt>
                <c:pt idx="7417">
                  <c:v>772581.0978987054</c:v>
                </c:pt>
                <c:pt idx="7418">
                  <c:v>772639.03606456995</c:v>
                </c:pt>
                <c:pt idx="7419">
                  <c:v>772696.97186876077</c:v>
                </c:pt>
                <c:pt idx="7420">
                  <c:v>772754.90531137434</c:v>
                </c:pt>
                <c:pt idx="7421">
                  <c:v>772812.83639250661</c:v>
                </c:pt>
                <c:pt idx="7422">
                  <c:v>772870.76511225395</c:v>
                </c:pt>
                <c:pt idx="7423">
                  <c:v>772928.69147071266</c:v>
                </c:pt>
                <c:pt idx="7424">
                  <c:v>772986.61546797899</c:v>
                </c:pt>
                <c:pt idx="7425">
                  <c:v>773044.53710414912</c:v>
                </c:pt>
                <c:pt idx="7426">
                  <c:v>773102.45637931931</c:v>
                </c:pt>
                <c:pt idx="7427">
                  <c:v>773160.37329358584</c:v>
                </c:pt>
                <c:pt idx="7428">
                  <c:v>773218.28784704488</c:v>
                </c:pt>
                <c:pt idx="7429">
                  <c:v>773276.20003979269</c:v>
                </c:pt>
                <c:pt idx="7430">
                  <c:v>773334.10987192555</c:v>
                </c:pt>
                <c:pt idx="7431">
                  <c:v>773392.01734353963</c:v>
                </c:pt>
                <c:pt idx="7432">
                  <c:v>773449.92245473119</c:v>
                </c:pt>
                <c:pt idx="7433">
                  <c:v>773507.8252055964</c:v>
                </c:pt>
                <c:pt idx="7434">
                  <c:v>773565.72559623152</c:v>
                </c:pt>
                <c:pt idx="7435">
                  <c:v>773623.62362673273</c:v>
                </c:pt>
                <c:pt idx="7436">
                  <c:v>773681.51929719641</c:v>
                </c:pt>
                <c:pt idx="7437">
                  <c:v>773739.41260771849</c:v>
                </c:pt>
                <c:pt idx="7438">
                  <c:v>773797.30355839524</c:v>
                </c:pt>
                <c:pt idx="7439">
                  <c:v>773855.19214932283</c:v>
                </c:pt>
                <c:pt idx="7440">
                  <c:v>773913.07838059752</c:v>
                </c:pt>
                <c:pt idx="7441">
                  <c:v>773970.96225231548</c:v>
                </c:pt>
                <c:pt idx="7442">
                  <c:v>774028.84376457287</c:v>
                </c:pt>
                <c:pt idx="7443">
                  <c:v>774086.72291746584</c:v>
                </c:pt>
                <c:pt idx="7444">
                  <c:v>774144.59971109056</c:v>
                </c:pt>
                <c:pt idx="7445">
                  <c:v>774202.4741455433</c:v>
                </c:pt>
                <c:pt idx="7446">
                  <c:v>774260.3462209201</c:v>
                </c:pt>
                <c:pt idx="7447">
                  <c:v>774318.21593731723</c:v>
                </c:pt>
                <c:pt idx="7448">
                  <c:v>774376.08329483075</c:v>
                </c:pt>
                <c:pt idx="7449">
                  <c:v>774433.94829355692</c:v>
                </c:pt>
                <c:pt idx="7450">
                  <c:v>774491.8109335918</c:v>
                </c:pt>
                <c:pt idx="7451">
                  <c:v>774549.67121503176</c:v>
                </c:pt>
                <c:pt idx="7452">
                  <c:v>774607.52913797251</c:v>
                </c:pt>
                <c:pt idx="7453">
                  <c:v>774665.38470251043</c:v>
                </c:pt>
                <c:pt idx="7454">
                  <c:v>774723.23790874169</c:v>
                </c:pt>
                <c:pt idx="7455">
                  <c:v>774781.08875676233</c:v>
                </c:pt>
                <c:pt idx="7456">
                  <c:v>774838.9372466685</c:v>
                </c:pt>
                <c:pt idx="7457">
                  <c:v>774896.78337855637</c:v>
                </c:pt>
                <c:pt idx="7458">
                  <c:v>774954.62715252198</c:v>
                </c:pt>
                <c:pt idx="7459">
                  <c:v>775012.46856866148</c:v>
                </c:pt>
                <c:pt idx="7460">
                  <c:v>775070.30762707104</c:v>
                </c:pt>
                <c:pt idx="7461">
                  <c:v>775128.1443278467</c:v>
                </c:pt>
                <c:pt idx="7462">
                  <c:v>775185.97867108462</c:v>
                </c:pt>
                <c:pt idx="7463">
                  <c:v>775243.81065688084</c:v>
                </c:pt>
                <c:pt idx="7464">
                  <c:v>775301.64028533141</c:v>
                </c:pt>
                <c:pt idx="7465">
                  <c:v>775359.46755653247</c:v>
                </c:pt>
                <c:pt idx="7466">
                  <c:v>775417.2924705802</c:v>
                </c:pt>
                <c:pt idx="7467">
                  <c:v>775475.11502757075</c:v>
                </c:pt>
                <c:pt idx="7468">
                  <c:v>775532.93522759981</c:v>
                </c:pt>
                <c:pt idx="7469">
                  <c:v>775590.75307076378</c:v>
                </c:pt>
                <c:pt idx="7470">
                  <c:v>775648.56855715858</c:v>
                </c:pt>
                <c:pt idx="7471">
                  <c:v>775706.38168688037</c:v>
                </c:pt>
                <c:pt idx="7472">
                  <c:v>775764.1924600252</c:v>
                </c:pt>
                <c:pt idx="7473">
                  <c:v>775822.0008766891</c:v>
                </c:pt>
                <c:pt idx="7474">
                  <c:v>775879.80693696812</c:v>
                </c:pt>
                <c:pt idx="7475">
                  <c:v>775937.6106409583</c:v>
                </c:pt>
                <c:pt idx="7476">
                  <c:v>775995.41198875569</c:v>
                </c:pt>
                <c:pt idx="7477">
                  <c:v>776053.21098045632</c:v>
                </c:pt>
                <c:pt idx="7478">
                  <c:v>776111.00761615636</c:v>
                </c:pt>
                <c:pt idx="7479">
                  <c:v>776168.80189595174</c:v>
                </c:pt>
                <c:pt idx="7480">
                  <c:v>776226.59381993848</c:v>
                </c:pt>
                <c:pt idx="7481">
                  <c:v>776284.38338821265</c:v>
                </c:pt>
                <c:pt idx="7482">
                  <c:v>776342.17060087039</c:v>
                </c:pt>
                <c:pt idx="7483">
                  <c:v>776399.9554580074</c:v>
                </c:pt>
                <c:pt idx="7484">
                  <c:v>776457.73795971985</c:v>
                </c:pt>
                <c:pt idx="7485">
                  <c:v>776515.51810610376</c:v>
                </c:pt>
                <c:pt idx="7486">
                  <c:v>776573.29589725519</c:v>
                </c:pt>
                <c:pt idx="7487">
                  <c:v>776631.07133327005</c:v>
                </c:pt>
                <c:pt idx="7488">
                  <c:v>776688.84441424452</c:v>
                </c:pt>
                <c:pt idx="7489">
                  <c:v>776746.6151402744</c:v>
                </c:pt>
                <c:pt idx="7490">
                  <c:v>776804.38351145573</c:v>
                </c:pt>
                <c:pt idx="7491">
                  <c:v>776862.14952788455</c:v>
                </c:pt>
                <c:pt idx="7492">
                  <c:v>776919.9131896568</c:v>
                </c:pt>
                <c:pt idx="7493">
                  <c:v>776977.67449686851</c:v>
                </c:pt>
                <c:pt idx="7494">
                  <c:v>777035.43344961561</c:v>
                </c:pt>
                <c:pt idx="7495">
                  <c:v>777093.19004799414</c:v>
                </c:pt>
                <c:pt idx="7496">
                  <c:v>777150.94429210003</c:v>
                </c:pt>
                <c:pt idx="7497">
                  <c:v>777208.69618202921</c:v>
                </c:pt>
                <c:pt idx="7498">
                  <c:v>777266.44571787782</c:v>
                </c:pt>
                <c:pt idx="7499">
                  <c:v>777324.19289974147</c:v>
                </c:pt>
                <c:pt idx="7500">
                  <c:v>777381.93772771629</c:v>
                </c:pt>
                <c:pt idx="7501">
                  <c:v>777439.68020189833</c:v>
                </c:pt>
                <c:pt idx="7502">
                  <c:v>777497.4203223834</c:v>
                </c:pt>
                <c:pt idx="7503">
                  <c:v>777555.15808926732</c:v>
                </c:pt>
                <c:pt idx="7504">
                  <c:v>777612.89350264659</c:v>
                </c:pt>
                <c:pt idx="7505">
                  <c:v>777670.62656261656</c:v>
                </c:pt>
                <c:pt idx="7506">
                  <c:v>777728.35726927326</c:v>
                </c:pt>
                <c:pt idx="7507">
                  <c:v>777786.08562271274</c:v>
                </c:pt>
                <c:pt idx="7508">
                  <c:v>777843.81162303092</c:v>
                </c:pt>
                <c:pt idx="7509">
                  <c:v>777901.53527032363</c:v>
                </c:pt>
                <c:pt idx="7510">
                  <c:v>777959.25656468689</c:v>
                </c:pt>
                <c:pt idx="7511">
                  <c:v>778016.97550621652</c:v>
                </c:pt>
                <c:pt idx="7512">
                  <c:v>778074.69209500845</c:v>
                </c:pt>
                <c:pt idx="7513">
                  <c:v>778132.40633115883</c:v>
                </c:pt>
                <c:pt idx="7514">
                  <c:v>778190.11821476312</c:v>
                </c:pt>
                <c:pt idx="7515">
                  <c:v>778247.82774591749</c:v>
                </c:pt>
                <c:pt idx="7516">
                  <c:v>778305.53492471774</c:v>
                </c:pt>
                <c:pt idx="7517">
                  <c:v>778363.2397512598</c:v>
                </c:pt>
                <c:pt idx="7518">
                  <c:v>778420.94222563948</c:v>
                </c:pt>
                <c:pt idx="7519">
                  <c:v>778478.64234795258</c:v>
                </c:pt>
                <c:pt idx="7520">
                  <c:v>778536.34011829528</c:v>
                </c:pt>
                <c:pt idx="7521">
                  <c:v>778594.03553676337</c:v>
                </c:pt>
                <c:pt idx="7522">
                  <c:v>778651.72860345244</c:v>
                </c:pt>
                <c:pt idx="7523">
                  <c:v>778709.41931845853</c:v>
                </c:pt>
                <c:pt idx="7524">
                  <c:v>778767.10768187756</c:v>
                </c:pt>
                <c:pt idx="7525">
                  <c:v>778824.79369380535</c:v>
                </c:pt>
                <c:pt idx="7526">
                  <c:v>778882.47735433769</c:v>
                </c:pt>
                <c:pt idx="7527">
                  <c:v>778940.15866357042</c:v>
                </c:pt>
                <c:pt idx="7528">
                  <c:v>778997.83762159944</c:v>
                </c:pt>
                <c:pt idx="7529">
                  <c:v>779055.5142285208</c:v>
                </c:pt>
                <c:pt idx="7530">
                  <c:v>779113.18848442996</c:v>
                </c:pt>
                <c:pt idx="7531">
                  <c:v>779170.86038942286</c:v>
                </c:pt>
                <c:pt idx="7532">
                  <c:v>779228.52994359541</c:v>
                </c:pt>
                <c:pt idx="7533">
                  <c:v>779286.19714704342</c:v>
                </c:pt>
                <c:pt idx="7534">
                  <c:v>779343.86199986248</c:v>
                </c:pt>
                <c:pt idx="7535">
                  <c:v>779401.52450214885</c:v>
                </c:pt>
                <c:pt idx="7536">
                  <c:v>779459.18465399824</c:v>
                </c:pt>
                <c:pt idx="7537">
                  <c:v>779516.84245550609</c:v>
                </c:pt>
                <c:pt idx="7538">
                  <c:v>779574.49790676846</c:v>
                </c:pt>
                <c:pt idx="7539">
                  <c:v>779632.15100788116</c:v>
                </c:pt>
                <c:pt idx="7540">
                  <c:v>779689.80175893998</c:v>
                </c:pt>
                <c:pt idx="7541">
                  <c:v>779747.45016004075</c:v>
                </c:pt>
                <c:pt idx="7542">
                  <c:v>779805.09621127916</c:v>
                </c:pt>
                <c:pt idx="7543">
                  <c:v>779862.73991275101</c:v>
                </c:pt>
                <c:pt idx="7544">
                  <c:v>779920.38126455212</c:v>
                </c:pt>
                <c:pt idx="7545">
                  <c:v>779978.02026677842</c:v>
                </c:pt>
                <c:pt idx="7546">
                  <c:v>780035.65691952535</c:v>
                </c:pt>
                <c:pt idx="7547">
                  <c:v>780093.29122288886</c:v>
                </c:pt>
                <c:pt idx="7548">
                  <c:v>780150.92317696474</c:v>
                </c:pt>
                <c:pt idx="7549">
                  <c:v>780208.5527818487</c:v>
                </c:pt>
                <c:pt idx="7550">
                  <c:v>780266.18003763631</c:v>
                </c:pt>
                <c:pt idx="7551">
                  <c:v>780323.80494442373</c:v>
                </c:pt>
                <c:pt idx="7552">
                  <c:v>780381.42750230664</c:v>
                </c:pt>
                <c:pt idx="7553">
                  <c:v>780439.04771138052</c:v>
                </c:pt>
                <c:pt idx="7554">
                  <c:v>780496.66557174118</c:v>
                </c:pt>
                <c:pt idx="7555">
                  <c:v>780554.28108348441</c:v>
                </c:pt>
                <c:pt idx="7556">
                  <c:v>780611.89424670604</c:v>
                </c:pt>
                <c:pt idx="7557">
                  <c:v>780669.50506150164</c:v>
                </c:pt>
                <c:pt idx="7558">
                  <c:v>780727.11352796701</c:v>
                </c:pt>
                <c:pt idx="7559">
                  <c:v>780784.71964619798</c:v>
                </c:pt>
                <c:pt idx="7560">
                  <c:v>780842.32341629011</c:v>
                </c:pt>
                <c:pt idx="7561">
                  <c:v>780899.92483833921</c:v>
                </c:pt>
                <c:pt idx="7562">
                  <c:v>780957.5239124411</c:v>
                </c:pt>
                <c:pt idx="7563">
                  <c:v>781015.12063869112</c:v>
                </c:pt>
                <c:pt idx="7564">
                  <c:v>781072.7150171852</c:v>
                </c:pt>
                <c:pt idx="7565">
                  <c:v>781130.30704801902</c:v>
                </c:pt>
                <c:pt idx="7566">
                  <c:v>781187.89673128817</c:v>
                </c:pt>
                <c:pt idx="7567">
                  <c:v>781245.48406708881</c:v>
                </c:pt>
                <c:pt idx="7568">
                  <c:v>781303.06905551604</c:v>
                </c:pt>
                <c:pt idx="7569">
                  <c:v>781360.65169666579</c:v>
                </c:pt>
                <c:pt idx="7570">
                  <c:v>781418.23199063377</c:v>
                </c:pt>
                <c:pt idx="7571">
                  <c:v>781475.80993751553</c:v>
                </c:pt>
                <c:pt idx="7572">
                  <c:v>781533.3855374069</c:v>
                </c:pt>
                <c:pt idx="7573">
                  <c:v>781590.95879040344</c:v>
                </c:pt>
                <c:pt idx="7574">
                  <c:v>781648.52969660086</c:v>
                </c:pt>
                <c:pt idx="7575">
                  <c:v>781706.09825609485</c:v>
                </c:pt>
                <c:pt idx="7576">
                  <c:v>781763.66446898098</c:v>
                </c:pt>
                <c:pt idx="7577">
                  <c:v>781821.22833535494</c:v>
                </c:pt>
                <c:pt idx="7578">
                  <c:v>781878.78985531232</c:v>
                </c:pt>
                <c:pt idx="7579">
                  <c:v>781936.34902894904</c:v>
                </c:pt>
                <c:pt idx="7580">
                  <c:v>781993.90585636033</c:v>
                </c:pt>
                <c:pt idx="7581">
                  <c:v>782051.46033764211</c:v>
                </c:pt>
                <c:pt idx="7582">
                  <c:v>782109.01247288974</c:v>
                </c:pt>
                <c:pt idx="7583">
                  <c:v>782166.56226219935</c:v>
                </c:pt>
                <c:pt idx="7584">
                  <c:v>782224.10970566608</c:v>
                </c:pt>
                <c:pt idx="7585">
                  <c:v>782281.65480338573</c:v>
                </c:pt>
                <c:pt idx="7586">
                  <c:v>782339.19755545387</c:v>
                </c:pt>
                <c:pt idx="7587">
                  <c:v>782396.7379619662</c:v>
                </c:pt>
                <c:pt idx="7588">
                  <c:v>782454.27602301829</c:v>
                </c:pt>
                <c:pt idx="7589">
                  <c:v>782511.81173870573</c:v>
                </c:pt>
                <c:pt idx="7590">
                  <c:v>782569.34510912409</c:v>
                </c:pt>
                <c:pt idx="7591">
                  <c:v>782626.87613436906</c:v>
                </c:pt>
                <c:pt idx="7592">
                  <c:v>782684.40481453622</c:v>
                </c:pt>
                <c:pt idx="7593">
                  <c:v>782741.93114972103</c:v>
                </c:pt>
                <c:pt idx="7594">
                  <c:v>782799.45514001918</c:v>
                </c:pt>
                <c:pt idx="7595">
                  <c:v>782856.97678552626</c:v>
                </c:pt>
                <c:pt idx="7596">
                  <c:v>782914.49608633807</c:v>
                </c:pt>
                <c:pt idx="7597">
                  <c:v>782972.01304254972</c:v>
                </c:pt>
                <c:pt idx="7598">
                  <c:v>783029.52765425702</c:v>
                </c:pt>
                <c:pt idx="7599">
                  <c:v>783087.03992155555</c:v>
                </c:pt>
                <c:pt idx="7600">
                  <c:v>783144.54984454077</c:v>
                </c:pt>
                <c:pt idx="7601">
                  <c:v>783202.05742330838</c:v>
                </c:pt>
                <c:pt idx="7602">
                  <c:v>783259.56265795382</c:v>
                </c:pt>
                <c:pt idx="7603">
                  <c:v>783317.06554857269</c:v>
                </c:pt>
                <c:pt idx="7604">
                  <c:v>783374.56609526055</c:v>
                </c:pt>
                <c:pt idx="7605">
                  <c:v>783432.06429811288</c:v>
                </c:pt>
                <c:pt idx="7606">
                  <c:v>783489.56015722535</c:v>
                </c:pt>
                <c:pt idx="7607">
                  <c:v>783547.05367269344</c:v>
                </c:pt>
                <c:pt idx="7608">
                  <c:v>783604.5448446126</c:v>
                </c:pt>
                <c:pt idx="7609">
                  <c:v>783662.0336730784</c:v>
                </c:pt>
                <c:pt idx="7610">
                  <c:v>783719.52015818644</c:v>
                </c:pt>
                <c:pt idx="7611">
                  <c:v>783777.00430003216</c:v>
                </c:pt>
                <c:pt idx="7612">
                  <c:v>783834.48609871103</c:v>
                </c:pt>
                <c:pt idx="7613">
                  <c:v>783891.96555431886</c:v>
                </c:pt>
                <c:pt idx="7614">
                  <c:v>783949.44266695075</c:v>
                </c:pt>
                <c:pt idx="7615">
                  <c:v>784006.91743670229</c:v>
                </c:pt>
                <c:pt idx="7616">
                  <c:v>784064.38986366917</c:v>
                </c:pt>
                <c:pt idx="7617">
                  <c:v>784121.85994794674</c:v>
                </c:pt>
                <c:pt idx="7618">
                  <c:v>784179.32768963056</c:v>
                </c:pt>
                <c:pt idx="7619">
                  <c:v>784236.79308881611</c:v>
                </c:pt>
                <c:pt idx="7620">
                  <c:v>784294.25614559883</c:v>
                </c:pt>
                <c:pt idx="7621">
                  <c:v>784351.7168600742</c:v>
                </c:pt>
                <c:pt idx="7622">
                  <c:v>784409.17523233779</c:v>
                </c:pt>
                <c:pt idx="7623">
                  <c:v>784466.63126248494</c:v>
                </c:pt>
                <c:pt idx="7624">
                  <c:v>784524.08495061123</c:v>
                </c:pt>
                <c:pt idx="7625">
                  <c:v>784581.53629681212</c:v>
                </c:pt>
                <c:pt idx="7626">
                  <c:v>784638.98530118295</c:v>
                </c:pt>
                <c:pt idx="7627">
                  <c:v>784696.43196381931</c:v>
                </c:pt>
                <c:pt idx="7628">
                  <c:v>784753.87628481665</c:v>
                </c:pt>
                <c:pt idx="7629">
                  <c:v>784811.31826427055</c:v>
                </c:pt>
                <c:pt idx="7630">
                  <c:v>784868.75790227612</c:v>
                </c:pt>
                <c:pt idx="7631">
                  <c:v>784926.19519892894</c:v>
                </c:pt>
                <c:pt idx="7632">
                  <c:v>784983.63015432446</c:v>
                </c:pt>
                <c:pt idx="7633">
                  <c:v>785041.06276855816</c:v>
                </c:pt>
                <c:pt idx="7634">
                  <c:v>785098.49304172536</c:v>
                </c:pt>
                <c:pt idx="7635">
                  <c:v>785155.92097392166</c:v>
                </c:pt>
                <c:pt idx="7636">
                  <c:v>785213.34656524227</c:v>
                </c:pt>
                <c:pt idx="7637">
                  <c:v>785270.76981578278</c:v>
                </c:pt>
                <c:pt idx="7638">
                  <c:v>785328.19072563853</c:v>
                </c:pt>
                <c:pt idx="7639">
                  <c:v>785385.60929490498</c:v>
                </c:pt>
                <c:pt idx="7640">
                  <c:v>785443.02552367747</c:v>
                </c:pt>
                <c:pt idx="7641">
                  <c:v>785500.43941205146</c:v>
                </c:pt>
                <c:pt idx="7642">
                  <c:v>785557.8509601223</c:v>
                </c:pt>
                <c:pt idx="7643">
                  <c:v>785615.26016798546</c:v>
                </c:pt>
                <c:pt idx="7644">
                  <c:v>785672.66703573649</c:v>
                </c:pt>
                <c:pt idx="7645">
                  <c:v>785730.07156347041</c:v>
                </c:pt>
                <c:pt idx="7646">
                  <c:v>785787.47375128279</c:v>
                </c:pt>
                <c:pt idx="7647">
                  <c:v>785844.87359926896</c:v>
                </c:pt>
                <c:pt idx="7648">
                  <c:v>785902.27110752428</c:v>
                </c:pt>
                <c:pt idx="7649">
                  <c:v>785959.66627614421</c:v>
                </c:pt>
                <c:pt idx="7650">
                  <c:v>786017.05910522409</c:v>
                </c:pt>
                <c:pt idx="7651">
                  <c:v>786074.44959485927</c:v>
                </c:pt>
                <c:pt idx="7652">
                  <c:v>786131.83774514508</c:v>
                </c:pt>
                <c:pt idx="7653">
                  <c:v>786189.22355617688</c:v>
                </c:pt>
                <c:pt idx="7654">
                  <c:v>786246.60702805012</c:v>
                </c:pt>
                <c:pt idx="7655">
                  <c:v>786303.98816086003</c:v>
                </c:pt>
                <c:pt idx="7656">
                  <c:v>786361.36695470207</c:v>
                </c:pt>
                <c:pt idx="7657">
                  <c:v>786418.74340967147</c:v>
                </c:pt>
                <c:pt idx="7658">
                  <c:v>786476.11752586358</c:v>
                </c:pt>
                <c:pt idx="7659">
                  <c:v>786533.48930337385</c:v>
                </c:pt>
                <c:pt idx="7660">
                  <c:v>786590.85874229763</c:v>
                </c:pt>
                <c:pt idx="7661">
                  <c:v>786648.22584272979</c:v>
                </c:pt>
                <c:pt idx="7662">
                  <c:v>786705.59060476639</c:v>
                </c:pt>
                <c:pt idx="7663">
                  <c:v>786762.95302850218</c:v>
                </c:pt>
                <c:pt idx="7664">
                  <c:v>786820.31311403261</c:v>
                </c:pt>
                <c:pt idx="7665">
                  <c:v>786877.67086145305</c:v>
                </c:pt>
                <c:pt idx="7666">
                  <c:v>786935.02627085883</c:v>
                </c:pt>
                <c:pt idx="7667">
                  <c:v>786992.37934234517</c:v>
                </c:pt>
                <c:pt idx="7668">
                  <c:v>787049.73007600743</c:v>
                </c:pt>
                <c:pt idx="7669">
                  <c:v>787107.07847194083</c:v>
                </c:pt>
                <c:pt idx="7670">
                  <c:v>787164.42453024071</c:v>
                </c:pt>
                <c:pt idx="7671">
                  <c:v>787221.76825100242</c:v>
                </c:pt>
                <c:pt idx="7672">
                  <c:v>787279.10963432118</c:v>
                </c:pt>
                <c:pt idx="7673">
                  <c:v>787336.44868029223</c:v>
                </c:pt>
                <c:pt idx="7674">
                  <c:v>787393.78538901091</c:v>
                </c:pt>
                <c:pt idx="7675">
                  <c:v>787451.11976057268</c:v>
                </c:pt>
                <c:pt idx="7676">
                  <c:v>787508.45179507241</c:v>
                </c:pt>
                <c:pt idx="7677">
                  <c:v>787565.78149260534</c:v>
                </c:pt>
                <c:pt idx="7678">
                  <c:v>787623.10885326716</c:v>
                </c:pt>
                <c:pt idx="7679">
                  <c:v>787680.43387715297</c:v>
                </c:pt>
                <c:pt idx="7680">
                  <c:v>787737.75656435778</c:v>
                </c:pt>
                <c:pt idx="7681">
                  <c:v>787795.07691497705</c:v>
                </c:pt>
                <c:pt idx="7682">
                  <c:v>787852.394929106</c:v>
                </c:pt>
                <c:pt idx="7683">
                  <c:v>787909.71060683986</c:v>
                </c:pt>
                <c:pt idx="7684">
                  <c:v>787967.02394827385</c:v>
                </c:pt>
                <c:pt idx="7685">
                  <c:v>788024.33495350322</c:v>
                </c:pt>
                <c:pt idx="7686">
                  <c:v>788081.64362262317</c:v>
                </c:pt>
                <c:pt idx="7687">
                  <c:v>788138.94995572895</c:v>
                </c:pt>
                <c:pt idx="7688">
                  <c:v>788196.25395291578</c:v>
                </c:pt>
                <c:pt idx="7689">
                  <c:v>788253.55561427888</c:v>
                </c:pt>
                <c:pt idx="7690">
                  <c:v>788310.85493991349</c:v>
                </c:pt>
                <c:pt idx="7691">
                  <c:v>788368.15192991495</c:v>
                </c:pt>
                <c:pt idx="7692">
                  <c:v>788425.44658437814</c:v>
                </c:pt>
                <c:pt idx="7693">
                  <c:v>788482.73890339828</c:v>
                </c:pt>
                <c:pt idx="7694">
                  <c:v>788540.02888707083</c:v>
                </c:pt>
                <c:pt idx="7695">
                  <c:v>788597.31653549091</c:v>
                </c:pt>
                <c:pt idx="7696">
                  <c:v>788654.60184875375</c:v>
                </c:pt>
                <c:pt idx="7697">
                  <c:v>788711.88482695434</c:v>
                </c:pt>
                <c:pt idx="7698">
                  <c:v>788769.1654701879</c:v>
                </c:pt>
                <c:pt idx="7699">
                  <c:v>788826.44377854967</c:v>
                </c:pt>
                <c:pt idx="7700">
                  <c:v>788883.71975213487</c:v>
                </c:pt>
                <c:pt idx="7701">
                  <c:v>788940.99339103862</c:v>
                </c:pt>
                <c:pt idx="7702">
                  <c:v>788998.26469535613</c:v>
                </c:pt>
                <c:pt idx="7703">
                  <c:v>789055.53366518253</c:v>
                </c:pt>
                <c:pt idx="7704">
                  <c:v>789112.80030061293</c:v>
                </c:pt>
                <c:pt idx="7705">
                  <c:v>789170.06460174255</c:v>
                </c:pt>
                <c:pt idx="7706">
                  <c:v>789227.32656866673</c:v>
                </c:pt>
                <c:pt idx="7707">
                  <c:v>789284.58620148024</c:v>
                </c:pt>
                <c:pt idx="7708">
                  <c:v>789341.84350027831</c:v>
                </c:pt>
                <c:pt idx="7709">
                  <c:v>789399.09846515604</c:v>
                </c:pt>
                <c:pt idx="7710">
                  <c:v>789456.35109620891</c:v>
                </c:pt>
                <c:pt idx="7711">
                  <c:v>789513.60139353178</c:v>
                </c:pt>
                <c:pt idx="7712">
                  <c:v>789570.84935721988</c:v>
                </c:pt>
                <c:pt idx="7713">
                  <c:v>789628.09498736821</c:v>
                </c:pt>
                <c:pt idx="7714">
                  <c:v>789685.33828407212</c:v>
                </c:pt>
                <c:pt idx="7715">
                  <c:v>789742.57924742636</c:v>
                </c:pt>
                <c:pt idx="7716">
                  <c:v>789799.81787752628</c:v>
                </c:pt>
                <c:pt idx="7717">
                  <c:v>789857.05417446699</c:v>
                </c:pt>
                <c:pt idx="7718">
                  <c:v>789914.2881383436</c:v>
                </c:pt>
                <c:pt idx="7719">
                  <c:v>789971.51976925111</c:v>
                </c:pt>
                <c:pt idx="7720">
                  <c:v>790028.74906728463</c:v>
                </c:pt>
                <c:pt idx="7721">
                  <c:v>790085.97603253939</c:v>
                </c:pt>
                <c:pt idx="7722">
                  <c:v>790143.20066511049</c:v>
                </c:pt>
                <c:pt idx="7723">
                  <c:v>790200.42296509282</c:v>
                </c:pt>
                <c:pt idx="7724">
                  <c:v>790257.64293258148</c:v>
                </c:pt>
                <c:pt idx="7725">
                  <c:v>790314.86056767148</c:v>
                </c:pt>
                <c:pt idx="7726">
                  <c:v>790372.07587045815</c:v>
                </c:pt>
                <c:pt idx="7727">
                  <c:v>790429.2888410365</c:v>
                </c:pt>
                <c:pt idx="7728">
                  <c:v>790486.49947950151</c:v>
                </c:pt>
                <c:pt idx="7729">
                  <c:v>790543.70778594841</c:v>
                </c:pt>
                <c:pt idx="7730">
                  <c:v>790600.91376047197</c:v>
                </c:pt>
                <c:pt idx="7731">
                  <c:v>790658.11740316742</c:v>
                </c:pt>
                <c:pt idx="7732">
                  <c:v>790715.31871412974</c:v>
                </c:pt>
                <c:pt idx="7733">
                  <c:v>790772.51769345405</c:v>
                </c:pt>
                <c:pt idx="7734">
                  <c:v>790829.71434123535</c:v>
                </c:pt>
                <c:pt idx="7735">
                  <c:v>790886.90865756874</c:v>
                </c:pt>
                <c:pt idx="7736">
                  <c:v>790944.10064254911</c:v>
                </c:pt>
                <c:pt idx="7737">
                  <c:v>791001.29029627179</c:v>
                </c:pt>
                <c:pt idx="7738">
                  <c:v>791058.47761883144</c:v>
                </c:pt>
                <c:pt idx="7739">
                  <c:v>791115.66261032328</c:v>
                </c:pt>
                <c:pt idx="7740">
                  <c:v>791172.8452708422</c:v>
                </c:pt>
                <c:pt idx="7741">
                  <c:v>791230.02560048318</c:v>
                </c:pt>
                <c:pt idx="7742">
                  <c:v>791287.20359934156</c:v>
                </c:pt>
                <c:pt idx="7743">
                  <c:v>791344.37926751212</c:v>
                </c:pt>
                <c:pt idx="7744">
                  <c:v>791401.55260508985</c:v>
                </c:pt>
                <c:pt idx="7745">
                  <c:v>791458.72361216997</c:v>
                </c:pt>
                <c:pt idx="7746">
                  <c:v>791515.89228884713</c:v>
                </c:pt>
                <c:pt idx="7747">
                  <c:v>791573.05863521644</c:v>
                </c:pt>
                <c:pt idx="7748">
                  <c:v>791630.22265137301</c:v>
                </c:pt>
                <c:pt idx="7749">
                  <c:v>791687.38433741173</c:v>
                </c:pt>
                <c:pt idx="7750">
                  <c:v>791744.54369342758</c:v>
                </c:pt>
                <c:pt idx="7751">
                  <c:v>791801.70071951556</c:v>
                </c:pt>
                <c:pt idx="7752">
                  <c:v>791858.85541577067</c:v>
                </c:pt>
                <c:pt idx="7753">
                  <c:v>791916.00778228778</c:v>
                </c:pt>
                <c:pt idx="7754">
                  <c:v>791973.15781916212</c:v>
                </c:pt>
                <c:pt idx="7755">
                  <c:v>792030.30552648823</c:v>
                </c:pt>
                <c:pt idx="7756">
                  <c:v>792087.45090436121</c:v>
                </c:pt>
                <c:pt idx="7757">
                  <c:v>792144.59395287617</c:v>
                </c:pt>
                <c:pt idx="7758">
                  <c:v>792201.73467212799</c:v>
                </c:pt>
                <c:pt idx="7759">
                  <c:v>792258.87306221167</c:v>
                </c:pt>
                <c:pt idx="7760">
                  <c:v>792316.0091232222</c:v>
                </c:pt>
                <c:pt idx="7761">
                  <c:v>792373.14285525423</c:v>
                </c:pt>
                <c:pt idx="7762">
                  <c:v>792430.27425840287</c:v>
                </c:pt>
                <c:pt idx="7763">
                  <c:v>792487.403332763</c:v>
                </c:pt>
                <c:pt idx="7764">
                  <c:v>792544.53007842961</c:v>
                </c:pt>
                <c:pt idx="7765">
                  <c:v>792601.6544954977</c:v>
                </c:pt>
                <c:pt idx="7766">
                  <c:v>792658.77658406203</c:v>
                </c:pt>
                <c:pt idx="7767">
                  <c:v>792715.89634421759</c:v>
                </c:pt>
                <c:pt idx="7768">
                  <c:v>792773.01377605926</c:v>
                </c:pt>
                <c:pt idx="7769">
                  <c:v>792830.12887968193</c:v>
                </c:pt>
                <c:pt idx="7770">
                  <c:v>792887.24165518058</c:v>
                </c:pt>
                <c:pt idx="7771">
                  <c:v>792944.35210265021</c:v>
                </c:pt>
                <c:pt idx="7772">
                  <c:v>793001.46022218524</c:v>
                </c:pt>
                <c:pt idx="7773">
                  <c:v>793058.56601388112</c:v>
                </c:pt>
                <c:pt idx="7774">
                  <c:v>793115.6694778325</c:v>
                </c:pt>
                <c:pt idx="7775">
                  <c:v>793172.77061413426</c:v>
                </c:pt>
                <c:pt idx="7776">
                  <c:v>793229.8694228814</c:v>
                </c:pt>
                <c:pt idx="7777">
                  <c:v>793286.96590416855</c:v>
                </c:pt>
                <c:pt idx="7778">
                  <c:v>793344.06005809072</c:v>
                </c:pt>
                <c:pt idx="7779">
                  <c:v>793401.15188474278</c:v>
                </c:pt>
                <c:pt idx="7780">
                  <c:v>793458.24138421961</c:v>
                </c:pt>
                <c:pt idx="7781">
                  <c:v>793515.32855661609</c:v>
                </c:pt>
                <c:pt idx="7782">
                  <c:v>793572.41340202698</c:v>
                </c:pt>
                <c:pt idx="7783">
                  <c:v>793629.49592054717</c:v>
                </c:pt>
                <c:pt idx="7784">
                  <c:v>793686.57611227152</c:v>
                </c:pt>
                <c:pt idx="7785">
                  <c:v>793743.65397729492</c:v>
                </c:pt>
                <c:pt idx="7786">
                  <c:v>793800.72951571213</c:v>
                </c:pt>
                <c:pt idx="7787">
                  <c:v>793857.80272761814</c:v>
                </c:pt>
                <c:pt idx="7788">
                  <c:v>793914.8736131076</c:v>
                </c:pt>
                <c:pt idx="7789">
                  <c:v>793971.94217227539</c:v>
                </c:pt>
                <c:pt idx="7790">
                  <c:v>794029.00840521639</c:v>
                </c:pt>
                <c:pt idx="7791">
                  <c:v>794086.07231202559</c:v>
                </c:pt>
                <c:pt idx="7792">
                  <c:v>794143.1338927974</c:v>
                </c:pt>
                <c:pt idx="7793">
                  <c:v>794200.19314762682</c:v>
                </c:pt>
                <c:pt idx="7794">
                  <c:v>794257.25007660873</c:v>
                </c:pt>
                <c:pt idx="7795">
                  <c:v>794314.30467983789</c:v>
                </c:pt>
                <c:pt idx="7796">
                  <c:v>794371.35695740907</c:v>
                </c:pt>
                <c:pt idx="7797">
                  <c:v>794428.40690941713</c:v>
                </c:pt>
                <c:pt idx="7798">
                  <c:v>794485.45453595684</c:v>
                </c:pt>
                <c:pt idx="7799">
                  <c:v>794542.49983712297</c:v>
                </c:pt>
                <c:pt idx="7800">
                  <c:v>794599.5428130104</c:v>
                </c:pt>
                <c:pt idx="7801">
                  <c:v>794656.58346371376</c:v>
                </c:pt>
                <c:pt idx="7802">
                  <c:v>794713.62178932794</c:v>
                </c:pt>
                <c:pt idx="7803">
                  <c:v>794770.6577899477</c:v>
                </c:pt>
                <c:pt idx="7804">
                  <c:v>794827.6914656678</c:v>
                </c:pt>
                <c:pt idx="7805">
                  <c:v>794884.722816583</c:v>
                </c:pt>
                <c:pt idx="7806">
                  <c:v>794941.75184278807</c:v>
                </c:pt>
                <c:pt idx="7807">
                  <c:v>794998.77854437788</c:v>
                </c:pt>
                <c:pt idx="7808">
                  <c:v>795055.80292144686</c:v>
                </c:pt>
                <c:pt idx="7809">
                  <c:v>795112.82497408998</c:v>
                </c:pt>
                <c:pt idx="7810">
                  <c:v>795169.84470240201</c:v>
                </c:pt>
                <c:pt idx="7811">
                  <c:v>795226.86210647761</c:v>
                </c:pt>
                <c:pt idx="7812">
                  <c:v>795283.87718641164</c:v>
                </c:pt>
                <c:pt idx="7813">
                  <c:v>795340.88994229876</c:v>
                </c:pt>
                <c:pt idx="7814">
                  <c:v>795397.90037423372</c:v>
                </c:pt>
                <c:pt idx="7815">
                  <c:v>795454.90848231118</c:v>
                </c:pt>
                <c:pt idx="7816">
                  <c:v>795511.914266626</c:v>
                </c:pt>
                <c:pt idx="7817">
                  <c:v>795568.91772727284</c:v>
                </c:pt>
                <c:pt idx="7818">
                  <c:v>795625.91886434634</c:v>
                </c:pt>
                <c:pt idx="7819">
                  <c:v>795682.91767794127</c:v>
                </c:pt>
                <c:pt idx="7820">
                  <c:v>795739.91416815238</c:v>
                </c:pt>
                <c:pt idx="7821">
                  <c:v>795796.90833507432</c:v>
                </c:pt>
                <c:pt idx="7822">
                  <c:v>795853.90017880197</c:v>
                </c:pt>
                <c:pt idx="7823">
                  <c:v>795910.88969942974</c:v>
                </c:pt>
                <c:pt idx="7824">
                  <c:v>795967.87689705251</c:v>
                </c:pt>
                <c:pt idx="7825">
                  <c:v>796024.86177176482</c:v>
                </c:pt>
                <c:pt idx="7826">
                  <c:v>796081.84432366153</c:v>
                </c:pt>
                <c:pt idx="7827">
                  <c:v>796138.82455283718</c:v>
                </c:pt>
                <c:pt idx="7828">
                  <c:v>796195.80245938653</c:v>
                </c:pt>
                <c:pt idx="7829">
                  <c:v>796252.77804340422</c:v>
                </c:pt>
                <c:pt idx="7830">
                  <c:v>796309.75130498502</c:v>
                </c:pt>
                <c:pt idx="7831">
                  <c:v>796366.72224422346</c:v>
                </c:pt>
                <c:pt idx="7832">
                  <c:v>796423.6908612143</c:v>
                </c:pt>
                <c:pt idx="7833">
                  <c:v>796480.65715605218</c:v>
                </c:pt>
                <c:pt idx="7834">
                  <c:v>796537.62112883176</c:v>
                </c:pt>
                <c:pt idx="7835">
                  <c:v>796594.58277964755</c:v>
                </c:pt>
                <c:pt idx="7836">
                  <c:v>796651.54210859432</c:v>
                </c:pt>
                <c:pt idx="7837">
                  <c:v>796708.49911576672</c:v>
                </c:pt>
                <c:pt idx="7838">
                  <c:v>796765.45380125963</c:v>
                </c:pt>
                <c:pt idx="7839">
                  <c:v>796822.40616516722</c:v>
                </c:pt>
                <c:pt idx="7840">
                  <c:v>796879.35620758438</c:v>
                </c:pt>
                <c:pt idx="7841">
                  <c:v>796936.30392860563</c:v>
                </c:pt>
                <c:pt idx="7842">
                  <c:v>796993.24932832574</c:v>
                </c:pt>
                <c:pt idx="7843">
                  <c:v>797050.19240683923</c:v>
                </c:pt>
                <c:pt idx="7844">
                  <c:v>797107.13316424075</c:v>
                </c:pt>
                <c:pt idx="7845">
                  <c:v>797164.07160062483</c:v>
                </c:pt>
                <c:pt idx="7846">
                  <c:v>797221.00771608623</c:v>
                </c:pt>
                <c:pt idx="7847">
                  <c:v>797277.94151071948</c:v>
                </c:pt>
                <c:pt idx="7848">
                  <c:v>797334.87298461911</c:v>
                </c:pt>
                <c:pt idx="7849">
                  <c:v>797391.80213787977</c:v>
                </c:pt>
                <c:pt idx="7850">
                  <c:v>797448.7289705961</c:v>
                </c:pt>
                <c:pt idx="7851">
                  <c:v>797505.65348286263</c:v>
                </c:pt>
                <c:pt idx="7852">
                  <c:v>797562.57567477401</c:v>
                </c:pt>
                <c:pt idx="7853">
                  <c:v>797619.49554642476</c:v>
                </c:pt>
                <c:pt idx="7854">
                  <c:v>797676.41309790965</c:v>
                </c:pt>
                <c:pt idx="7855">
                  <c:v>797733.32832932298</c:v>
                </c:pt>
                <c:pt idx="7856">
                  <c:v>797790.24124075938</c:v>
                </c:pt>
                <c:pt idx="7857">
                  <c:v>797847.15183231351</c:v>
                </c:pt>
                <c:pt idx="7858">
                  <c:v>797904.06010407989</c:v>
                </c:pt>
                <c:pt idx="7859">
                  <c:v>797960.96605615306</c:v>
                </c:pt>
                <c:pt idx="7860">
                  <c:v>798017.86968862766</c:v>
                </c:pt>
                <c:pt idx="7861">
                  <c:v>798074.7710015981</c:v>
                </c:pt>
                <c:pt idx="7862">
                  <c:v>798131.66999515903</c:v>
                </c:pt>
                <c:pt idx="7863">
                  <c:v>798188.56666940497</c:v>
                </c:pt>
                <c:pt idx="7864">
                  <c:v>798245.46102443046</c:v>
                </c:pt>
                <c:pt idx="7865">
                  <c:v>798302.35306033003</c:v>
                </c:pt>
                <c:pt idx="7866">
                  <c:v>798359.2427771982</c:v>
                </c:pt>
                <c:pt idx="7867">
                  <c:v>798416.13017512951</c:v>
                </c:pt>
                <c:pt idx="7868">
                  <c:v>798473.01525421848</c:v>
                </c:pt>
                <c:pt idx="7869">
                  <c:v>798529.89801455964</c:v>
                </c:pt>
                <c:pt idx="7870">
                  <c:v>798586.77845624753</c:v>
                </c:pt>
                <c:pt idx="7871">
                  <c:v>798643.65657937678</c:v>
                </c:pt>
                <c:pt idx="7872">
                  <c:v>798700.53238404158</c:v>
                </c:pt>
                <c:pt idx="7873">
                  <c:v>798757.40587033669</c:v>
                </c:pt>
                <c:pt idx="7874">
                  <c:v>798814.27703835652</c:v>
                </c:pt>
                <c:pt idx="7875">
                  <c:v>798871.14588819561</c:v>
                </c:pt>
                <c:pt idx="7876">
                  <c:v>798928.01241994835</c:v>
                </c:pt>
                <c:pt idx="7877">
                  <c:v>798984.8766337093</c:v>
                </c:pt>
                <c:pt idx="7878">
                  <c:v>799041.73852957296</c:v>
                </c:pt>
                <c:pt idx="7879">
                  <c:v>799098.59810763388</c:v>
                </c:pt>
                <c:pt idx="7880">
                  <c:v>799155.45536798646</c:v>
                </c:pt>
                <c:pt idx="7881">
                  <c:v>799212.31031072512</c:v>
                </c:pt>
                <c:pt idx="7882">
                  <c:v>799269.16293594439</c:v>
                </c:pt>
                <c:pt idx="7883">
                  <c:v>799326.01324373879</c:v>
                </c:pt>
                <c:pt idx="7884">
                  <c:v>799382.86123420263</c:v>
                </c:pt>
                <c:pt idx="7885">
                  <c:v>799439.70690743055</c:v>
                </c:pt>
                <c:pt idx="7886">
                  <c:v>799496.55026351684</c:v>
                </c:pt>
                <c:pt idx="7887">
                  <c:v>799553.39130255603</c:v>
                </c:pt>
                <c:pt idx="7888">
                  <c:v>799610.23002464266</c:v>
                </c:pt>
                <c:pt idx="7889">
                  <c:v>799667.06642987125</c:v>
                </c:pt>
                <c:pt idx="7890">
                  <c:v>799723.90051833587</c:v>
                </c:pt>
                <c:pt idx="7891">
                  <c:v>799780.73229013116</c:v>
                </c:pt>
                <c:pt idx="7892">
                  <c:v>799837.56174535153</c:v>
                </c:pt>
                <c:pt idx="7893">
                  <c:v>799894.3888840914</c:v>
                </c:pt>
                <c:pt idx="7894">
                  <c:v>799951.2137064453</c:v>
                </c:pt>
                <c:pt idx="7895">
                  <c:v>800008.03621250752</c:v>
                </c:pt>
                <c:pt idx="7896">
                  <c:v>800064.85640237259</c:v>
                </c:pt>
                <c:pt idx="7897">
                  <c:v>800121.67427613481</c:v>
                </c:pt>
                <c:pt idx="7898">
                  <c:v>800178.4898338886</c:v>
                </c:pt>
                <c:pt idx="7899">
                  <c:v>800235.30307572847</c:v>
                </c:pt>
                <c:pt idx="7900">
                  <c:v>800292.11400174873</c:v>
                </c:pt>
                <c:pt idx="7901">
                  <c:v>800348.9226120438</c:v>
                </c:pt>
                <c:pt idx="7902">
                  <c:v>800405.72890670807</c:v>
                </c:pt>
                <c:pt idx="7903">
                  <c:v>800462.53288583597</c:v>
                </c:pt>
                <c:pt idx="7904">
                  <c:v>800519.33454952179</c:v>
                </c:pt>
                <c:pt idx="7905">
                  <c:v>800576.13389786007</c:v>
                </c:pt>
                <c:pt idx="7906">
                  <c:v>800632.93093094521</c:v>
                </c:pt>
                <c:pt idx="7907">
                  <c:v>800689.72564887127</c:v>
                </c:pt>
                <c:pt idx="7908">
                  <c:v>800746.51805173291</c:v>
                </c:pt>
                <c:pt idx="7909">
                  <c:v>800803.30813962431</c:v>
                </c:pt>
                <c:pt idx="7910">
                  <c:v>800860.09591263998</c:v>
                </c:pt>
                <c:pt idx="7911">
                  <c:v>800916.88137087424</c:v>
                </c:pt>
                <c:pt idx="7912">
                  <c:v>800973.66451442137</c:v>
                </c:pt>
                <c:pt idx="7913">
                  <c:v>801030.44534337579</c:v>
                </c:pt>
                <c:pt idx="7914">
                  <c:v>801087.22385783191</c:v>
                </c:pt>
                <c:pt idx="7915">
                  <c:v>801144.00005788403</c:v>
                </c:pt>
                <c:pt idx="7916">
                  <c:v>801200.77394362644</c:v>
                </c:pt>
                <c:pt idx="7917">
                  <c:v>801257.54551515344</c:v>
                </c:pt>
                <c:pt idx="7918">
                  <c:v>801314.31477255945</c:v>
                </c:pt>
                <c:pt idx="7919">
                  <c:v>801371.08171593875</c:v>
                </c:pt>
                <c:pt idx="7920">
                  <c:v>801427.84634538565</c:v>
                </c:pt>
                <c:pt idx="7921">
                  <c:v>801484.60866099456</c:v>
                </c:pt>
                <c:pt idx="7922">
                  <c:v>801541.36866285978</c:v>
                </c:pt>
                <c:pt idx="7923">
                  <c:v>801598.12635107571</c:v>
                </c:pt>
                <c:pt idx="7924">
                  <c:v>801654.88172573631</c:v>
                </c:pt>
                <c:pt idx="7925">
                  <c:v>801711.63478693611</c:v>
                </c:pt>
                <c:pt idx="7926">
                  <c:v>801768.38553476951</c:v>
                </c:pt>
                <c:pt idx="7927">
                  <c:v>801825.13396933069</c:v>
                </c:pt>
                <c:pt idx="7928">
                  <c:v>801881.88009071397</c:v>
                </c:pt>
                <c:pt idx="7929">
                  <c:v>801938.62389901362</c:v>
                </c:pt>
                <c:pt idx="7930">
                  <c:v>801995.36539432406</c:v>
                </c:pt>
                <c:pt idx="7931">
                  <c:v>802052.10457673913</c:v>
                </c:pt>
                <c:pt idx="7932">
                  <c:v>802108.84144635359</c:v>
                </c:pt>
                <c:pt idx="7933">
                  <c:v>802165.57600326149</c:v>
                </c:pt>
                <c:pt idx="7934">
                  <c:v>802222.30824755726</c:v>
                </c:pt>
                <c:pt idx="7935">
                  <c:v>802279.03817933507</c:v>
                </c:pt>
                <c:pt idx="7936">
                  <c:v>802335.7657986891</c:v>
                </c:pt>
                <c:pt idx="7937">
                  <c:v>802392.49110571377</c:v>
                </c:pt>
                <c:pt idx="7938">
                  <c:v>802449.21410050336</c:v>
                </c:pt>
                <c:pt idx="7939">
                  <c:v>802505.93478315184</c:v>
                </c:pt>
                <c:pt idx="7940">
                  <c:v>802562.65315375361</c:v>
                </c:pt>
                <c:pt idx="7941">
                  <c:v>802619.36921240296</c:v>
                </c:pt>
                <c:pt idx="7942">
                  <c:v>802676.08295919409</c:v>
                </c:pt>
                <c:pt idx="7943">
                  <c:v>802732.79439422127</c:v>
                </c:pt>
                <c:pt idx="7944">
                  <c:v>802789.50351757871</c:v>
                </c:pt>
                <c:pt idx="7945">
                  <c:v>802846.21032936068</c:v>
                </c:pt>
                <c:pt idx="7946">
                  <c:v>802902.91482966149</c:v>
                </c:pt>
                <c:pt idx="7947">
                  <c:v>802959.61701857497</c:v>
                </c:pt>
                <c:pt idx="7948">
                  <c:v>803016.31689619576</c:v>
                </c:pt>
                <c:pt idx="7949">
                  <c:v>803073.01446261792</c:v>
                </c:pt>
                <c:pt idx="7950">
                  <c:v>803129.70971793565</c:v>
                </c:pt>
                <c:pt idx="7951">
                  <c:v>803186.40266224311</c:v>
                </c:pt>
                <c:pt idx="7952">
                  <c:v>803243.09329563461</c:v>
                </c:pt>
                <c:pt idx="7953">
                  <c:v>803299.7816182042</c:v>
                </c:pt>
                <c:pt idx="7954">
                  <c:v>803356.46763004642</c:v>
                </c:pt>
                <c:pt idx="7955">
                  <c:v>803413.15133125498</c:v>
                </c:pt>
                <c:pt idx="7956">
                  <c:v>803469.83272192429</c:v>
                </c:pt>
                <c:pt idx="7957">
                  <c:v>803526.51180214854</c:v>
                </c:pt>
                <c:pt idx="7958">
                  <c:v>803583.1885720219</c:v>
                </c:pt>
                <c:pt idx="7959">
                  <c:v>803639.86303163855</c:v>
                </c:pt>
                <c:pt idx="7960">
                  <c:v>803696.53518109268</c:v>
                </c:pt>
                <c:pt idx="7961">
                  <c:v>803753.20502047834</c:v>
                </c:pt>
                <c:pt idx="7962">
                  <c:v>803809.87254988984</c:v>
                </c:pt>
                <c:pt idx="7963">
                  <c:v>803866.53776942124</c:v>
                </c:pt>
                <c:pt idx="7964">
                  <c:v>803923.20067916682</c:v>
                </c:pt>
                <c:pt idx="7965">
                  <c:v>803979.86127922067</c:v>
                </c:pt>
                <c:pt idx="7966">
                  <c:v>804036.51956967684</c:v>
                </c:pt>
                <c:pt idx="7967">
                  <c:v>804093.17555062962</c:v>
                </c:pt>
                <c:pt idx="7968">
                  <c:v>804149.82922217308</c:v>
                </c:pt>
                <c:pt idx="7969">
                  <c:v>804206.48058440152</c:v>
                </c:pt>
                <c:pt idx="7970">
                  <c:v>804263.12963740865</c:v>
                </c:pt>
                <c:pt idx="7971">
                  <c:v>804319.77638128889</c:v>
                </c:pt>
                <c:pt idx="7972">
                  <c:v>804376.42081613641</c:v>
                </c:pt>
                <c:pt idx="7973">
                  <c:v>804433.06294204516</c:v>
                </c:pt>
                <c:pt idx="7974">
                  <c:v>804489.70275910944</c:v>
                </c:pt>
                <c:pt idx="7975">
                  <c:v>804546.34026742319</c:v>
                </c:pt>
                <c:pt idx="7976">
                  <c:v>804602.9754670806</c:v>
                </c:pt>
                <c:pt idx="7977">
                  <c:v>804659.60835817584</c:v>
                </c:pt>
                <c:pt idx="7978">
                  <c:v>804716.23894080287</c:v>
                </c:pt>
                <c:pt idx="7979">
                  <c:v>804772.86721505586</c:v>
                </c:pt>
                <c:pt idx="7980">
                  <c:v>804829.49318102899</c:v>
                </c:pt>
                <c:pt idx="7981">
                  <c:v>804886.1168388162</c:v>
                </c:pt>
                <c:pt idx="7982">
                  <c:v>804942.73818851169</c:v>
                </c:pt>
                <c:pt idx="7983">
                  <c:v>804999.35723020951</c:v>
                </c:pt>
                <c:pt idx="7984">
                  <c:v>805055.97396400373</c:v>
                </c:pt>
                <c:pt idx="7985">
                  <c:v>805112.58838998852</c:v>
                </c:pt>
                <c:pt idx="7986">
                  <c:v>805169.20050825772</c:v>
                </c:pt>
                <c:pt idx="7987">
                  <c:v>805225.81031890551</c:v>
                </c:pt>
                <c:pt idx="7988">
                  <c:v>805282.41782202607</c:v>
                </c:pt>
                <c:pt idx="7989">
                  <c:v>805339.02301771333</c:v>
                </c:pt>
                <c:pt idx="7990">
                  <c:v>805395.62590606138</c:v>
                </c:pt>
                <c:pt idx="7991">
                  <c:v>805452.22648716427</c:v>
                </c:pt>
                <c:pt idx="7992">
                  <c:v>805508.82476111606</c:v>
                </c:pt>
                <c:pt idx="7993">
                  <c:v>805565.42072801071</c:v>
                </c:pt>
                <c:pt idx="7994">
                  <c:v>805622.01438794238</c:v>
                </c:pt>
                <c:pt idx="7995">
                  <c:v>805678.60574100504</c:v>
                </c:pt>
                <c:pt idx="7996">
                  <c:v>805735.19478729274</c:v>
                </c:pt>
                <c:pt idx="7997">
                  <c:v>805791.78152689955</c:v>
                </c:pt>
                <c:pt idx="7998">
                  <c:v>805848.36595991941</c:v>
                </c:pt>
                <c:pt idx="7999">
                  <c:v>805904.94808644638</c:v>
                </c:pt>
                <c:pt idx="8000">
                  <c:v>805961.52790657466</c:v>
                </c:pt>
                <c:pt idx="8001">
                  <c:v>806018.10542039794</c:v>
                </c:pt>
                <c:pt idx="8002">
                  <c:v>806074.68062801042</c:v>
                </c:pt>
                <c:pt idx="8003">
                  <c:v>806131.25352950604</c:v>
                </c:pt>
                <c:pt idx="8004">
                  <c:v>806187.82412497874</c:v>
                </c:pt>
                <c:pt idx="8005">
                  <c:v>806244.39241452259</c:v>
                </c:pt>
                <c:pt idx="8006">
                  <c:v>806300.95839823165</c:v>
                </c:pt>
                <c:pt idx="8007">
                  <c:v>806357.52207619988</c:v>
                </c:pt>
                <c:pt idx="8008">
                  <c:v>806414.08344852121</c:v>
                </c:pt>
                <c:pt idx="8009">
                  <c:v>806470.64251528971</c:v>
                </c:pt>
                <c:pt idx="8010">
                  <c:v>806527.19927659922</c:v>
                </c:pt>
                <c:pt idx="8011">
                  <c:v>806583.75373254379</c:v>
                </c:pt>
                <c:pt idx="8012">
                  <c:v>806640.30588321749</c:v>
                </c:pt>
                <c:pt idx="8013">
                  <c:v>806696.85572871414</c:v>
                </c:pt>
                <c:pt idx="8014">
                  <c:v>806753.40326912783</c:v>
                </c:pt>
                <c:pt idx="8015">
                  <c:v>806809.94850455236</c:v>
                </c:pt>
                <c:pt idx="8016">
                  <c:v>806866.49143508193</c:v>
                </c:pt>
                <c:pt idx="8017">
                  <c:v>806923.03206081025</c:v>
                </c:pt>
                <c:pt idx="8018">
                  <c:v>806979.57038183138</c:v>
                </c:pt>
                <c:pt idx="8019">
                  <c:v>807036.10639823915</c:v>
                </c:pt>
                <c:pt idx="8020">
                  <c:v>807092.64011012763</c:v>
                </c:pt>
                <c:pt idx="8021">
                  <c:v>807149.17151759076</c:v>
                </c:pt>
                <c:pt idx="8022">
                  <c:v>807205.70062072237</c:v>
                </c:pt>
                <c:pt idx="8023">
                  <c:v>807262.22741961654</c:v>
                </c:pt>
                <c:pt idx="8024">
                  <c:v>807318.75191436708</c:v>
                </c:pt>
                <c:pt idx="8025">
                  <c:v>807375.27410506795</c:v>
                </c:pt>
                <c:pt idx="8026">
                  <c:v>807431.79399181297</c:v>
                </c:pt>
                <c:pt idx="8027">
                  <c:v>807488.31157469621</c:v>
                </c:pt>
                <c:pt idx="8028">
                  <c:v>807544.82685381151</c:v>
                </c:pt>
                <c:pt idx="8029">
                  <c:v>807601.33982925268</c:v>
                </c:pt>
                <c:pt idx="8030">
                  <c:v>807657.8505011138</c:v>
                </c:pt>
                <c:pt idx="8031">
                  <c:v>807714.35886948882</c:v>
                </c:pt>
                <c:pt idx="8032">
                  <c:v>807770.86493447132</c:v>
                </c:pt>
                <c:pt idx="8033">
                  <c:v>807827.36869615538</c:v>
                </c:pt>
                <c:pt idx="8034">
                  <c:v>807883.87015463493</c:v>
                </c:pt>
                <c:pt idx="8035">
                  <c:v>807940.36931000371</c:v>
                </c:pt>
                <c:pt idx="8036">
                  <c:v>807996.86616235576</c:v>
                </c:pt>
                <c:pt idx="8037">
                  <c:v>808053.36071178492</c:v>
                </c:pt>
                <c:pt idx="8038">
                  <c:v>808109.85295838502</c:v>
                </c:pt>
                <c:pt idx="8039">
                  <c:v>808166.34290224989</c:v>
                </c:pt>
                <c:pt idx="8040">
                  <c:v>808222.83054347348</c:v>
                </c:pt>
                <c:pt idx="8041">
                  <c:v>808279.31588214962</c:v>
                </c:pt>
                <c:pt idx="8042">
                  <c:v>808335.79891837214</c:v>
                </c:pt>
                <c:pt idx="8043">
                  <c:v>808392.27965223487</c:v>
                </c:pt>
                <c:pt idx="8044">
                  <c:v>808448.75808383175</c:v>
                </c:pt>
                <c:pt idx="8045">
                  <c:v>808505.23421325651</c:v>
                </c:pt>
                <c:pt idx="8046">
                  <c:v>808561.70804060309</c:v>
                </c:pt>
                <c:pt idx="8047">
                  <c:v>808618.17956596543</c:v>
                </c:pt>
                <c:pt idx="8048">
                  <c:v>808674.64878943702</c:v>
                </c:pt>
                <c:pt idx="8049">
                  <c:v>808731.11571111192</c:v>
                </c:pt>
                <c:pt idx="8050">
                  <c:v>808787.58033108397</c:v>
                </c:pt>
                <c:pt idx="8051">
                  <c:v>808844.04264944687</c:v>
                </c:pt>
                <c:pt idx="8052">
                  <c:v>808900.50266629457</c:v>
                </c:pt>
                <c:pt idx="8053">
                  <c:v>808956.9603817208</c:v>
                </c:pt>
                <c:pt idx="8054">
                  <c:v>809013.41579581948</c:v>
                </c:pt>
                <c:pt idx="8055">
                  <c:v>809069.86890868435</c:v>
                </c:pt>
                <c:pt idx="8056">
                  <c:v>809126.31972040911</c:v>
                </c:pt>
                <c:pt idx="8057">
                  <c:v>809182.76823108771</c:v>
                </c:pt>
                <c:pt idx="8058">
                  <c:v>809239.21444081387</c:v>
                </c:pt>
                <c:pt idx="8059">
                  <c:v>809295.65834968141</c:v>
                </c:pt>
                <c:pt idx="8060">
                  <c:v>809352.09995778406</c:v>
                </c:pt>
                <c:pt idx="8061">
                  <c:v>809408.53926521563</c:v>
                </c:pt>
                <c:pt idx="8062">
                  <c:v>809464.97627206997</c:v>
                </c:pt>
                <c:pt idx="8063">
                  <c:v>809521.41097844078</c:v>
                </c:pt>
                <c:pt idx="8064">
                  <c:v>809577.84338442201</c:v>
                </c:pt>
                <c:pt idx="8065">
                  <c:v>809634.27349010715</c:v>
                </c:pt>
                <c:pt idx="8066">
                  <c:v>809690.70129559014</c:v>
                </c:pt>
                <c:pt idx="8067">
                  <c:v>809747.1268009647</c:v>
                </c:pt>
                <c:pt idx="8068">
                  <c:v>809803.55000632454</c:v>
                </c:pt>
                <c:pt idx="8069">
                  <c:v>809859.97091176349</c:v>
                </c:pt>
                <c:pt idx="8070">
                  <c:v>809916.38951737527</c:v>
                </c:pt>
                <c:pt idx="8071">
                  <c:v>809972.80582325358</c:v>
                </c:pt>
                <c:pt idx="8072">
                  <c:v>810029.21982949215</c:v>
                </c:pt>
                <c:pt idx="8073">
                  <c:v>810085.63153618481</c:v>
                </c:pt>
                <c:pt idx="8074">
                  <c:v>810142.04094342527</c:v>
                </c:pt>
                <c:pt idx="8075">
                  <c:v>810198.44805130723</c:v>
                </c:pt>
                <c:pt idx="8076">
                  <c:v>810254.85285992443</c:v>
                </c:pt>
                <c:pt idx="8077">
                  <c:v>810311.25536937057</c:v>
                </c:pt>
                <c:pt idx="8078">
                  <c:v>810367.65557973937</c:v>
                </c:pt>
                <c:pt idx="8079">
                  <c:v>810424.05349112453</c:v>
                </c:pt>
                <c:pt idx="8080">
                  <c:v>810480.4491036199</c:v>
                </c:pt>
                <c:pt idx="8081">
                  <c:v>810536.84241731919</c:v>
                </c:pt>
                <c:pt idx="8082">
                  <c:v>810593.23343231587</c:v>
                </c:pt>
                <c:pt idx="8083">
                  <c:v>810649.62214870378</c:v>
                </c:pt>
                <c:pt idx="8084">
                  <c:v>810706.00856657652</c:v>
                </c:pt>
                <c:pt idx="8085">
                  <c:v>810762.39268602792</c:v>
                </c:pt>
                <c:pt idx="8086">
                  <c:v>810818.77450715157</c:v>
                </c:pt>
                <c:pt idx="8087">
                  <c:v>810875.15403004119</c:v>
                </c:pt>
                <c:pt idx="8088">
                  <c:v>810931.53125479049</c:v>
                </c:pt>
                <c:pt idx="8089">
                  <c:v>810987.90618149308</c:v>
                </c:pt>
                <c:pt idx="8090">
                  <c:v>811044.27881024266</c:v>
                </c:pt>
                <c:pt idx="8091">
                  <c:v>811100.64914113295</c:v>
                </c:pt>
                <c:pt idx="8092">
                  <c:v>811157.01717425755</c:v>
                </c:pt>
                <c:pt idx="8093">
                  <c:v>811213.38290971017</c:v>
                </c:pt>
                <c:pt idx="8094">
                  <c:v>811269.74634758453</c:v>
                </c:pt>
                <c:pt idx="8095">
                  <c:v>811326.10748797411</c:v>
                </c:pt>
                <c:pt idx="8096">
                  <c:v>811382.46633097273</c:v>
                </c:pt>
                <c:pt idx="8097">
                  <c:v>811438.82287667389</c:v>
                </c:pt>
                <c:pt idx="8098">
                  <c:v>811495.17712517153</c:v>
                </c:pt>
                <c:pt idx="8099">
                  <c:v>811551.52907655889</c:v>
                </c:pt>
                <c:pt idx="8100">
                  <c:v>811607.87873092969</c:v>
                </c:pt>
                <c:pt idx="8101">
                  <c:v>811664.22608837765</c:v>
                </c:pt>
                <c:pt idx="8102">
                  <c:v>811720.57114899647</c:v>
                </c:pt>
                <c:pt idx="8103">
                  <c:v>811776.91391287965</c:v>
                </c:pt>
                <c:pt idx="8104">
                  <c:v>811833.2543801209</c:v>
                </c:pt>
                <c:pt idx="8105">
                  <c:v>811889.5925508138</c:v>
                </c:pt>
                <c:pt idx="8106">
                  <c:v>811945.92842505197</c:v>
                </c:pt>
                <c:pt idx="8107">
                  <c:v>812002.262002929</c:v>
                </c:pt>
                <c:pt idx="8108">
                  <c:v>812058.59328453848</c:v>
                </c:pt>
                <c:pt idx="8109">
                  <c:v>812114.92226997402</c:v>
                </c:pt>
                <c:pt idx="8110">
                  <c:v>812171.24895932921</c:v>
                </c:pt>
                <c:pt idx="8111">
                  <c:v>812227.57335269765</c:v>
                </c:pt>
                <c:pt idx="8112">
                  <c:v>812283.89545017295</c:v>
                </c:pt>
                <c:pt idx="8113">
                  <c:v>812340.21525184868</c:v>
                </c:pt>
                <c:pt idx="8114">
                  <c:v>812396.53275781835</c:v>
                </c:pt>
                <c:pt idx="8115">
                  <c:v>812452.84796817577</c:v>
                </c:pt>
                <c:pt idx="8116">
                  <c:v>812509.16088301421</c:v>
                </c:pt>
                <c:pt idx="8117">
                  <c:v>812565.47150242736</c:v>
                </c:pt>
                <c:pt idx="8118">
                  <c:v>812621.77982650883</c:v>
                </c:pt>
                <c:pt idx="8119">
                  <c:v>812678.08585535223</c:v>
                </c:pt>
                <c:pt idx="8120">
                  <c:v>812734.38958905102</c:v>
                </c:pt>
                <c:pt idx="8121">
                  <c:v>812790.69102769881</c:v>
                </c:pt>
                <c:pt idx="8122">
                  <c:v>812846.99017138907</c:v>
                </c:pt>
                <c:pt idx="8123">
                  <c:v>812903.28702021542</c:v>
                </c:pt>
                <c:pt idx="8124">
                  <c:v>812959.58157427132</c:v>
                </c:pt>
                <c:pt idx="8125">
                  <c:v>813015.87383365037</c:v>
                </c:pt>
                <c:pt idx="8126">
                  <c:v>813072.16379844618</c:v>
                </c:pt>
                <c:pt idx="8127">
                  <c:v>813128.45146875223</c:v>
                </c:pt>
                <c:pt idx="8128">
                  <c:v>813184.73684466199</c:v>
                </c:pt>
                <c:pt idx="8129">
                  <c:v>813241.01992626907</c:v>
                </c:pt>
                <c:pt idx="8130">
                  <c:v>813297.30071366695</c:v>
                </c:pt>
                <c:pt idx="8131">
                  <c:v>813353.57920694922</c:v>
                </c:pt>
                <c:pt idx="8132">
                  <c:v>813409.85540620913</c:v>
                </c:pt>
                <c:pt idx="8133">
                  <c:v>813466.1293115404</c:v>
                </c:pt>
                <c:pt idx="8134">
                  <c:v>813522.4009230365</c:v>
                </c:pt>
                <c:pt idx="8135">
                  <c:v>813578.67024079093</c:v>
                </c:pt>
                <c:pt idx="8136">
                  <c:v>813634.93726489716</c:v>
                </c:pt>
                <c:pt idx="8137">
                  <c:v>813691.20199544879</c:v>
                </c:pt>
                <c:pt idx="8138">
                  <c:v>813747.46443253919</c:v>
                </c:pt>
                <c:pt idx="8139">
                  <c:v>813803.72457626194</c:v>
                </c:pt>
                <c:pt idx="8140">
                  <c:v>813859.98242671043</c:v>
                </c:pt>
                <c:pt idx="8141">
                  <c:v>813916.23798397824</c:v>
                </c:pt>
                <c:pt idx="8142">
                  <c:v>813972.49124815874</c:v>
                </c:pt>
                <c:pt idx="8143">
                  <c:v>814028.74221934553</c:v>
                </c:pt>
                <c:pt idx="8144">
                  <c:v>814084.99089763197</c:v>
                </c:pt>
                <c:pt idx="8145">
                  <c:v>814141.23728311155</c:v>
                </c:pt>
                <c:pt idx="8146">
                  <c:v>814197.48137587775</c:v>
                </c:pt>
                <c:pt idx="8147">
                  <c:v>814253.72317602416</c:v>
                </c:pt>
                <c:pt idx="8148">
                  <c:v>814309.96268364391</c:v>
                </c:pt>
                <c:pt idx="8149">
                  <c:v>814366.19989883061</c:v>
                </c:pt>
                <c:pt idx="8150">
                  <c:v>814422.43482167763</c:v>
                </c:pt>
                <c:pt idx="8151">
                  <c:v>814478.66745227855</c:v>
                </c:pt>
                <c:pt idx="8152">
                  <c:v>814534.89779072674</c:v>
                </c:pt>
                <c:pt idx="8153">
                  <c:v>814591.12583711557</c:v>
                </c:pt>
                <c:pt idx="8154">
                  <c:v>814647.35159153864</c:v>
                </c:pt>
                <c:pt idx="8155">
                  <c:v>814703.57505408919</c:v>
                </c:pt>
                <c:pt idx="8156">
                  <c:v>814759.79622486071</c:v>
                </c:pt>
                <c:pt idx="8157">
                  <c:v>814816.01510394667</c:v>
                </c:pt>
                <c:pt idx="8158">
                  <c:v>814872.23169144045</c:v>
                </c:pt>
                <c:pt idx="8159">
                  <c:v>814928.44598743541</c:v>
                </c:pt>
                <c:pt idx="8160">
                  <c:v>814984.65799202502</c:v>
                </c:pt>
                <c:pt idx="8161">
                  <c:v>815040.86770530266</c:v>
                </c:pt>
                <c:pt idx="8162">
                  <c:v>815097.07512736192</c:v>
                </c:pt>
                <c:pt idx="8163">
                  <c:v>815153.28025829582</c:v>
                </c:pt>
                <c:pt idx="8164">
                  <c:v>815209.48309819796</c:v>
                </c:pt>
                <c:pt idx="8165">
                  <c:v>815265.6836471617</c:v>
                </c:pt>
                <c:pt idx="8166">
                  <c:v>815321.8819052804</c:v>
                </c:pt>
                <c:pt idx="8167">
                  <c:v>815378.07787264744</c:v>
                </c:pt>
                <c:pt idx="8168">
                  <c:v>815434.27154935629</c:v>
                </c:pt>
                <c:pt idx="8169">
                  <c:v>815490.4629355002</c:v>
                </c:pt>
                <c:pt idx="8170">
                  <c:v>815546.65203117265</c:v>
                </c:pt>
                <c:pt idx="8171">
                  <c:v>815602.83883646689</c:v>
                </c:pt>
                <c:pt idx="8172">
                  <c:v>815659.02335147641</c:v>
                </c:pt>
                <c:pt idx="8173">
                  <c:v>815715.20557629445</c:v>
                </c:pt>
                <c:pt idx="8174">
                  <c:v>815771.38551101438</c:v>
                </c:pt>
                <c:pt idx="8175">
                  <c:v>815827.56315572956</c:v>
                </c:pt>
                <c:pt idx="8176">
                  <c:v>815883.73851053335</c:v>
                </c:pt>
                <c:pt idx="8177">
                  <c:v>815939.91157551913</c:v>
                </c:pt>
                <c:pt idx="8178">
                  <c:v>815996.08235078037</c:v>
                </c:pt>
                <c:pt idx="8179">
                  <c:v>816052.25083640998</c:v>
                </c:pt>
                <c:pt idx="8180">
                  <c:v>816108.41703250154</c:v>
                </c:pt>
                <c:pt idx="8181">
                  <c:v>816164.58093914844</c:v>
                </c:pt>
                <c:pt idx="8182">
                  <c:v>816220.7425564439</c:v>
                </c:pt>
                <c:pt idx="8183">
                  <c:v>816276.90188448131</c:v>
                </c:pt>
                <c:pt idx="8184">
                  <c:v>816333.05892335391</c:v>
                </c:pt>
                <c:pt idx="8185">
                  <c:v>816389.21367315506</c:v>
                </c:pt>
                <c:pt idx="8186">
                  <c:v>816445.36613397812</c:v>
                </c:pt>
                <c:pt idx="8187">
                  <c:v>816501.51630591624</c:v>
                </c:pt>
                <c:pt idx="8188">
                  <c:v>816557.6641890629</c:v>
                </c:pt>
                <c:pt idx="8189">
                  <c:v>816613.80978351133</c:v>
                </c:pt>
                <c:pt idx="8190">
                  <c:v>816669.95308935479</c:v>
                </c:pt>
                <c:pt idx="8191">
                  <c:v>816726.09410668653</c:v>
                </c:pt>
                <c:pt idx="8192">
                  <c:v>816782.23283559992</c:v>
                </c:pt>
                <c:pt idx="8193">
                  <c:v>816838.36927618831</c:v>
                </c:pt>
                <c:pt idx="8194">
                  <c:v>816894.50342854473</c:v>
                </c:pt>
                <c:pt idx="8195">
                  <c:v>816950.63529276254</c:v>
                </c:pt>
                <c:pt idx="8196">
                  <c:v>817006.7648689351</c:v>
                </c:pt>
                <c:pt idx="8197">
                  <c:v>817062.89215715567</c:v>
                </c:pt>
                <c:pt idx="8198">
                  <c:v>817119.01715751749</c:v>
                </c:pt>
                <c:pt idx="8199">
                  <c:v>817175.13987011381</c:v>
                </c:pt>
                <c:pt idx="8200">
                  <c:v>817231.26029503788</c:v>
                </c:pt>
                <c:pt idx="8201">
                  <c:v>817287.37843238295</c:v>
                </c:pt>
                <c:pt idx="8202">
                  <c:v>817343.49428224226</c:v>
                </c:pt>
                <c:pt idx="8203">
                  <c:v>817399.60784470907</c:v>
                </c:pt>
                <c:pt idx="8204">
                  <c:v>817455.71911987651</c:v>
                </c:pt>
                <c:pt idx="8205">
                  <c:v>817511.82810783794</c:v>
                </c:pt>
                <c:pt idx="8206">
                  <c:v>817567.93480868661</c:v>
                </c:pt>
                <c:pt idx="8207">
                  <c:v>817624.03922251565</c:v>
                </c:pt>
                <c:pt idx="8208">
                  <c:v>817680.14134941832</c:v>
                </c:pt>
                <c:pt idx="8209">
                  <c:v>817736.24118948809</c:v>
                </c:pt>
                <c:pt idx="8210">
                  <c:v>817792.33874281775</c:v>
                </c:pt>
                <c:pt idx="8211">
                  <c:v>817848.43400950066</c:v>
                </c:pt>
                <c:pt idx="8212">
                  <c:v>817904.52698963007</c:v>
                </c:pt>
                <c:pt idx="8213">
                  <c:v>817960.61768329924</c:v>
                </c:pt>
                <c:pt idx="8214">
                  <c:v>818016.70609060128</c:v>
                </c:pt>
                <c:pt idx="8215">
                  <c:v>818072.79221162945</c:v>
                </c:pt>
                <c:pt idx="8216">
                  <c:v>818128.87604647689</c:v>
                </c:pt>
                <c:pt idx="8217">
                  <c:v>818184.95759523683</c:v>
                </c:pt>
                <c:pt idx="8218">
                  <c:v>818241.03685800242</c:v>
                </c:pt>
                <c:pt idx="8219">
                  <c:v>818297.1138348669</c:v>
                </c:pt>
                <c:pt idx="8220">
                  <c:v>818353.18852592341</c:v>
                </c:pt>
                <c:pt idx="8221">
                  <c:v>818409.26093126507</c:v>
                </c:pt>
                <c:pt idx="8222">
                  <c:v>818465.33105098514</c:v>
                </c:pt>
                <c:pt idx="8223">
                  <c:v>818521.39888517675</c:v>
                </c:pt>
                <c:pt idx="8224">
                  <c:v>818577.46443393314</c:v>
                </c:pt>
                <c:pt idx="8225">
                  <c:v>818633.52769734722</c:v>
                </c:pt>
                <c:pt idx="8226">
                  <c:v>818689.58867551235</c:v>
                </c:pt>
                <c:pt idx="8227">
                  <c:v>818745.64736852166</c:v>
                </c:pt>
                <c:pt idx="8228">
                  <c:v>818801.70377646829</c:v>
                </c:pt>
                <c:pt idx="8229">
                  <c:v>818857.75789944537</c:v>
                </c:pt>
                <c:pt idx="8230">
                  <c:v>818913.8097375459</c:v>
                </c:pt>
                <c:pt idx="8231">
                  <c:v>818969.85929086327</c:v>
                </c:pt>
                <c:pt idx="8232">
                  <c:v>819025.90655949072</c:v>
                </c:pt>
                <c:pt idx="8233">
                  <c:v>819081.95154352102</c:v>
                </c:pt>
                <c:pt idx="8234">
                  <c:v>819137.99424304743</c:v>
                </c:pt>
                <c:pt idx="8235">
                  <c:v>819194.03465816309</c:v>
                </c:pt>
                <c:pt idx="8236">
                  <c:v>819250.07278896112</c:v>
                </c:pt>
                <c:pt idx="8237">
                  <c:v>819306.10863553453</c:v>
                </c:pt>
                <c:pt idx="8238">
                  <c:v>819362.14219797659</c:v>
                </c:pt>
                <c:pt idx="8239">
                  <c:v>819418.1734763803</c:v>
                </c:pt>
                <c:pt idx="8240">
                  <c:v>819474.20247083891</c:v>
                </c:pt>
                <c:pt idx="8241">
                  <c:v>819530.22918144532</c:v>
                </c:pt>
                <c:pt idx="8242">
                  <c:v>819586.25360829267</c:v>
                </c:pt>
                <c:pt idx="8243">
                  <c:v>819642.27575147408</c:v>
                </c:pt>
                <c:pt idx="8244">
                  <c:v>819698.29561108269</c:v>
                </c:pt>
                <c:pt idx="8245">
                  <c:v>819754.31318721152</c:v>
                </c:pt>
                <c:pt idx="8246">
                  <c:v>819810.32847995346</c:v>
                </c:pt>
                <c:pt idx="8247">
                  <c:v>819866.34148940211</c:v>
                </c:pt>
                <c:pt idx="8248">
                  <c:v>819922.35221565014</c:v>
                </c:pt>
                <c:pt idx="8249">
                  <c:v>819978.36065879068</c:v>
                </c:pt>
                <c:pt idx="8250">
                  <c:v>820034.36681891687</c:v>
                </c:pt>
                <c:pt idx="8251">
                  <c:v>820090.37069612171</c:v>
                </c:pt>
                <c:pt idx="8252">
                  <c:v>820146.37229049823</c:v>
                </c:pt>
                <c:pt idx="8253">
                  <c:v>820202.37160213955</c:v>
                </c:pt>
                <c:pt idx="8254">
                  <c:v>820258.3686311387</c:v>
                </c:pt>
                <c:pt idx="8255">
                  <c:v>820314.36337758868</c:v>
                </c:pt>
                <c:pt idx="8256">
                  <c:v>820370.35584158276</c:v>
                </c:pt>
                <c:pt idx="8257">
                  <c:v>820426.34602321358</c:v>
                </c:pt>
                <c:pt idx="8258">
                  <c:v>820482.3339225743</c:v>
                </c:pt>
                <c:pt idx="8259">
                  <c:v>820538.31953975803</c:v>
                </c:pt>
                <c:pt idx="8260">
                  <c:v>820594.30287485779</c:v>
                </c:pt>
                <c:pt idx="8261">
                  <c:v>820650.28392796661</c:v>
                </c:pt>
                <c:pt idx="8262">
                  <c:v>820706.26269917737</c:v>
                </c:pt>
                <c:pt idx="8263">
                  <c:v>820762.23918858357</c:v>
                </c:pt>
                <c:pt idx="8264">
                  <c:v>820818.21339627763</c:v>
                </c:pt>
                <c:pt idx="8265">
                  <c:v>820874.1853223528</c:v>
                </c:pt>
                <c:pt idx="8266">
                  <c:v>820930.1549669021</c:v>
                </c:pt>
                <c:pt idx="8267">
                  <c:v>820986.12233001855</c:v>
                </c:pt>
                <c:pt idx="8268">
                  <c:v>821042.08741179504</c:v>
                </c:pt>
                <c:pt idx="8269">
                  <c:v>821098.0502123246</c:v>
                </c:pt>
                <c:pt idx="8270">
                  <c:v>821154.01073170023</c:v>
                </c:pt>
                <c:pt idx="8271">
                  <c:v>821209.96897001495</c:v>
                </c:pt>
                <c:pt idx="8272">
                  <c:v>821265.92492736178</c:v>
                </c:pt>
                <c:pt idx="8273">
                  <c:v>821321.87860383373</c:v>
                </c:pt>
                <c:pt idx="8274">
                  <c:v>821377.82999952347</c:v>
                </c:pt>
                <c:pt idx="8275">
                  <c:v>821433.77911452425</c:v>
                </c:pt>
                <c:pt idx="8276">
                  <c:v>821489.72594892897</c:v>
                </c:pt>
                <c:pt idx="8277">
                  <c:v>821545.67050283053</c:v>
                </c:pt>
                <c:pt idx="8278">
                  <c:v>821601.61277632194</c:v>
                </c:pt>
                <c:pt idx="8279">
                  <c:v>821657.55276949622</c:v>
                </c:pt>
                <c:pt idx="8280">
                  <c:v>821713.49048244616</c:v>
                </c:pt>
                <c:pt idx="8281">
                  <c:v>821769.42591526487</c:v>
                </c:pt>
                <c:pt idx="8282">
                  <c:v>821825.35906804516</c:v>
                </c:pt>
                <c:pt idx="8283">
                  <c:v>821881.28994088003</c:v>
                </c:pt>
                <c:pt idx="8284">
                  <c:v>821937.21853386238</c:v>
                </c:pt>
                <c:pt idx="8285">
                  <c:v>821993.14484708523</c:v>
                </c:pt>
                <c:pt idx="8286">
                  <c:v>822049.06888064148</c:v>
                </c:pt>
                <c:pt idx="8287">
                  <c:v>822104.99063462403</c:v>
                </c:pt>
                <c:pt idx="8288">
                  <c:v>822160.91010912578</c:v>
                </c:pt>
                <c:pt idx="8289">
                  <c:v>822216.82730423962</c:v>
                </c:pt>
                <c:pt idx="8290">
                  <c:v>822272.74222005869</c:v>
                </c:pt>
                <c:pt idx="8291">
                  <c:v>822328.65485667554</c:v>
                </c:pt>
                <c:pt idx="8292">
                  <c:v>822384.5652141833</c:v>
                </c:pt>
                <c:pt idx="8293">
                  <c:v>822440.47329267475</c:v>
                </c:pt>
                <c:pt idx="8294">
                  <c:v>822496.37909224292</c:v>
                </c:pt>
                <c:pt idx="8295">
                  <c:v>822552.28261298058</c:v>
                </c:pt>
              </c:numCache>
            </c:numRef>
          </c:yVal>
          <c:smooth val="0"/>
          <c:extLst>
            <c:ext xmlns:c16="http://schemas.microsoft.com/office/drawing/2014/chart" uri="{C3380CC4-5D6E-409C-BE32-E72D297353CC}">
              <c16:uniqueId val="{00000005-9018-48C8-96B9-DB01E90B4EF9}"/>
            </c:ext>
          </c:extLst>
        </c:ser>
        <c:dLbls>
          <c:showLegendKey val="0"/>
          <c:showVal val="0"/>
          <c:showCatName val="0"/>
          <c:showSerName val="0"/>
          <c:showPercent val="0"/>
          <c:showBubbleSize val="0"/>
        </c:dLbls>
        <c:axId val="1904308720"/>
        <c:axId val="1904305808"/>
      </c:scatterChart>
      <c:valAx>
        <c:axId val="1904308720"/>
        <c:scaling>
          <c:orientation val="minMax"/>
          <c:max val="365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05808"/>
        <c:crosses val="autoZero"/>
        <c:crossBetween val="midCat"/>
      </c:valAx>
      <c:valAx>
        <c:axId val="1904305808"/>
        <c:scaling>
          <c:orientation val="minMax"/>
          <c:max val="700000.000000000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Cumulative QALYs lost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08720"/>
        <c:crosses val="autoZero"/>
        <c:crossBetween val="midCat"/>
      </c:valAx>
      <c:spPr>
        <a:noFill/>
        <a:ln>
          <a:noFill/>
        </a:ln>
        <a:effectLst/>
      </c:spPr>
    </c:plotArea>
    <c:legend>
      <c:legendPos val="b"/>
      <c:layout>
        <c:manualLayout>
          <c:xMode val="edge"/>
          <c:yMode val="edge"/>
          <c:x val="0.19564551404158984"/>
          <c:y val="6.0311458108515487E-2"/>
          <c:w val="0.58579556259275867"/>
          <c:h val="0.17770717408606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StressTest!$W$8</c:f>
              <c:strCache>
                <c:ptCount val="1"/>
                <c:pt idx="0">
                  <c:v>Decay function - Constant term</c:v>
                </c:pt>
              </c:strCache>
            </c:strRef>
          </c:tx>
          <c:spPr>
            <a:solidFill>
              <a:schemeClr val="accent1"/>
            </a:solidFill>
            <a:ln>
              <a:noFill/>
            </a:ln>
            <a:effectLst/>
          </c:spPr>
          <c:invertIfNegative val="0"/>
          <c:cat>
            <c:strRef>
              <c:f>StressTest!$X$7:$Y$7</c:f>
              <c:strCache>
                <c:ptCount val="2"/>
                <c:pt idx="0">
                  <c:v>Low</c:v>
                </c:pt>
                <c:pt idx="1">
                  <c:v>High</c:v>
                </c:pt>
              </c:strCache>
            </c:strRef>
          </c:cat>
          <c:val>
            <c:numRef>
              <c:f>StressTest!$X$8:$Y$8</c:f>
              <c:numCache>
                <c:formatCode>0.0%</c:formatCode>
                <c:ptCount val="2"/>
                <c:pt idx="0">
                  <c:v>-9.7327753144534124E-2</c:v>
                </c:pt>
                <c:pt idx="1">
                  <c:v>9.7327753144534235E-2</c:v>
                </c:pt>
              </c:numCache>
            </c:numRef>
          </c:val>
          <c:extLst>
            <c:ext xmlns:c16="http://schemas.microsoft.com/office/drawing/2014/chart" uri="{C3380CC4-5D6E-409C-BE32-E72D297353CC}">
              <c16:uniqueId val="{00000000-C9AA-4932-BD8F-2940767031F9}"/>
            </c:ext>
          </c:extLst>
        </c:ser>
        <c:dLbls>
          <c:showLegendKey val="0"/>
          <c:showVal val="0"/>
          <c:showCatName val="0"/>
          <c:showSerName val="0"/>
          <c:showPercent val="0"/>
          <c:showBubbleSize val="0"/>
        </c:dLbls>
        <c:gapWidth val="219"/>
        <c:overlap val="-27"/>
        <c:axId val="1569077984"/>
        <c:axId val="1569079232"/>
      </c:barChart>
      <c:catAx>
        <c:axId val="15690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079232"/>
        <c:crosses val="autoZero"/>
        <c:auto val="1"/>
        <c:lblAlgn val="ctr"/>
        <c:lblOffset val="100"/>
        <c:noMultiLvlLbl val="0"/>
      </c:catAx>
      <c:valAx>
        <c:axId val="156907923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07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Adjusted prevalence of permanent injury for all infections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StressTest!$W$10</c:f>
              <c:strCache>
                <c:ptCount val="1"/>
                <c:pt idx="0">
                  <c:v>Adjusted prevalence of permanent injury for all infections, known and unknown</c:v>
                </c:pt>
              </c:strCache>
            </c:strRef>
          </c:tx>
          <c:spPr>
            <a:solidFill>
              <a:schemeClr val="accent1"/>
            </a:solidFill>
            <a:ln>
              <a:noFill/>
            </a:ln>
            <a:effectLst/>
          </c:spPr>
          <c:invertIfNegative val="0"/>
          <c:cat>
            <c:strRef>
              <c:f>StressTest!$X$9:$Y$9</c:f>
              <c:strCache>
                <c:ptCount val="2"/>
                <c:pt idx="0">
                  <c:v>Low</c:v>
                </c:pt>
                <c:pt idx="1">
                  <c:v>High</c:v>
                </c:pt>
              </c:strCache>
            </c:strRef>
          </c:cat>
          <c:val>
            <c:numRef>
              <c:f>StressTest!$X$10:$Y$10</c:f>
              <c:numCache>
                <c:formatCode>0.0%</c:formatCode>
                <c:ptCount val="2"/>
                <c:pt idx="0">
                  <c:v>-0.10355423001657837</c:v>
                </c:pt>
                <c:pt idx="1">
                  <c:v>0.10317812399746362</c:v>
                </c:pt>
              </c:numCache>
            </c:numRef>
          </c:val>
          <c:extLst>
            <c:ext xmlns:c16="http://schemas.microsoft.com/office/drawing/2014/chart" uri="{C3380CC4-5D6E-409C-BE32-E72D297353CC}">
              <c16:uniqueId val="{00000000-BBC9-4148-AFCB-60C1B9035793}"/>
            </c:ext>
          </c:extLst>
        </c:ser>
        <c:dLbls>
          <c:showLegendKey val="0"/>
          <c:showVal val="0"/>
          <c:showCatName val="0"/>
          <c:showSerName val="0"/>
          <c:showPercent val="0"/>
          <c:showBubbleSize val="0"/>
        </c:dLbls>
        <c:gapWidth val="219"/>
        <c:overlap val="-27"/>
        <c:axId val="232360496"/>
        <c:axId val="232359664"/>
      </c:barChart>
      <c:catAx>
        <c:axId val="23236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59664"/>
        <c:crosses val="autoZero"/>
        <c:auto val="1"/>
        <c:lblAlgn val="ctr"/>
        <c:lblOffset val="100"/>
        <c:noMultiLvlLbl val="0"/>
      </c:catAx>
      <c:valAx>
        <c:axId val="232359664"/>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4680984392549"/>
          <c:y val="3.78634131673533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StressTest!$W$12</c:f>
              <c:strCache>
                <c:ptCount val="1"/>
                <c:pt idx="0">
                  <c:v>Proportion of Long-COVID at 6 weeks that are permanently injured in ICU survivors.</c:v>
                </c:pt>
              </c:strCache>
            </c:strRef>
          </c:tx>
          <c:spPr>
            <a:solidFill>
              <a:schemeClr val="accent1"/>
            </a:solidFill>
            <a:ln>
              <a:noFill/>
            </a:ln>
            <a:effectLst/>
          </c:spPr>
          <c:invertIfNegative val="0"/>
          <c:cat>
            <c:strRef>
              <c:f>StressTest!$X$11:$Y$11</c:f>
              <c:strCache>
                <c:ptCount val="2"/>
                <c:pt idx="0">
                  <c:v>Low</c:v>
                </c:pt>
                <c:pt idx="1">
                  <c:v>High</c:v>
                </c:pt>
              </c:strCache>
            </c:strRef>
          </c:cat>
          <c:val>
            <c:numRef>
              <c:f>StressTest!$X$12:$Y$12</c:f>
              <c:numCache>
                <c:formatCode>0.0%</c:formatCode>
                <c:ptCount val="2"/>
                <c:pt idx="0">
                  <c:v>-0.10249507396489754</c:v>
                </c:pt>
                <c:pt idx="1">
                  <c:v>0.10249507396489821</c:v>
                </c:pt>
              </c:numCache>
            </c:numRef>
          </c:val>
          <c:extLst>
            <c:ext xmlns:c16="http://schemas.microsoft.com/office/drawing/2014/chart" uri="{C3380CC4-5D6E-409C-BE32-E72D297353CC}">
              <c16:uniqueId val="{00000000-C9BA-4C6F-9EC6-AC90280AAE44}"/>
            </c:ext>
          </c:extLst>
        </c:ser>
        <c:dLbls>
          <c:showLegendKey val="0"/>
          <c:showVal val="0"/>
          <c:showCatName val="0"/>
          <c:showSerName val="0"/>
          <c:showPercent val="0"/>
          <c:showBubbleSize val="0"/>
        </c:dLbls>
        <c:gapWidth val="219"/>
        <c:overlap val="-27"/>
        <c:axId val="1279273344"/>
        <c:axId val="1279274592"/>
      </c:barChart>
      <c:catAx>
        <c:axId val="127927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74592"/>
        <c:crosses val="autoZero"/>
        <c:auto val="1"/>
        <c:lblAlgn val="ctr"/>
        <c:lblOffset val="100"/>
        <c:noMultiLvlLbl val="0"/>
      </c:catAx>
      <c:valAx>
        <c:axId val="127927459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7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StressTest!$W$19</c:f>
              <c:strCache>
                <c:ptCount val="1"/>
                <c:pt idx="0">
                  <c:v>QoL lost to symptomatic COVID</c:v>
                </c:pt>
              </c:strCache>
            </c:strRef>
          </c:tx>
          <c:spPr>
            <a:solidFill>
              <a:schemeClr val="accent1"/>
            </a:solidFill>
            <a:ln>
              <a:noFill/>
            </a:ln>
            <a:effectLst/>
          </c:spPr>
          <c:invertIfNegative val="0"/>
          <c:cat>
            <c:strRef>
              <c:f>StressTest!$X$18:$Y$18</c:f>
              <c:strCache>
                <c:ptCount val="2"/>
                <c:pt idx="0">
                  <c:v>Low</c:v>
                </c:pt>
                <c:pt idx="1">
                  <c:v>High</c:v>
                </c:pt>
              </c:strCache>
            </c:strRef>
          </c:cat>
          <c:val>
            <c:numRef>
              <c:f>StressTest!$X$19:$Y$19</c:f>
              <c:numCache>
                <c:formatCode>0.0%</c:formatCode>
                <c:ptCount val="2"/>
                <c:pt idx="0">
                  <c:v>-9.5718362672206347E-2</c:v>
                </c:pt>
                <c:pt idx="1">
                  <c:v>9.9634885278142349E-2</c:v>
                </c:pt>
              </c:numCache>
            </c:numRef>
          </c:val>
          <c:extLst>
            <c:ext xmlns:c16="http://schemas.microsoft.com/office/drawing/2014/chart" uri="{C3380CC4-5D6E-409C-BE32-E72D297353CC}">
              <c16:uniqueId val="{00000000-C912-43B0-A4C1-BD1E7E7F711C}"/>
            </c:ext>
          </c:extLst>
        </c:ser>
        <c:dLbls>
          <c:showLegendKey val="0"/>
          <c:showVal val="0"/>
          <c:showCatName val="0"/>
          <c:showSerName val="0"/>
          <c:showPercent val="0"/>
          <c:showBubbleSize val="0"/>
        </c:dLbls>
        <c:gapWidth val="219"/>
        <c:overlap val="-27"/>
        <c:axId val="1032027328"/>
        <c:axId val="1032027744"/>
      </c:barChart>
      <c:catAx>
        <c:axId val="103202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27744"/>
        <c:crosses val="autoZero"/>
        <c:auto val="1"/>
        <c:lblAlgn val="ctr"/>
        <c:lblOffset val="100"/>
        <c:noMultiLvlLbl val="0"/>
      </c:catAx>
      <c:valAx>
        <c:axId val="1032027744"/>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2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902808371244682"/>
          <c:y val="2.3651140096690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StressTest!$W$21</c:f>
              <c:strCache>
                <c:ptCount val="1"/>
                <c:pt idx="0">
                  <c:v>QoL lost for the permanently injured</c:v>
                </c:pt>
              </c:strCache>
            </c:strRef>
          </c:tx>
          <c:spPr>
            <a:solidFill>
              <a:schemeClr val="accent1"/>
            </a:solidFill>
            <a:ln>
              <a:noFill/>
            </a:ln>
            <a:effectLst/>
          </c:spPr>
          <c:invertIfNegative val="0"/>
          <c:cat>
            <c:strRef>
              <c:f>StressTest!$X$20:$Y$20</c:f>
              <c:strCache>
                <c:ptCount val="2"/>
                <c:pt idx="0">
                  <c:v>Low</c:v>
                </c:pt>
                <c:pt idx="1">
                  <c:v>High</c:v>
                </c:pt>
              </c:strCache>
            </c:strRef>
          </c:cat>
          <c:val>
            <c:numRef>
              <c:f>StressTest!$X$21:$Y$21</c:f>
              <c:numCache>
                <c:formatCode>0.0%</c:formatCode>
                <c:ptCount val="2"/>
                <c:pt idx="0">
                  <c:v>-0.10290524130076251</c:v>
                </c:pt>
                <c:pt idx="1">
                  <c:v>0.1024297087624042</c:v>
                </c:pt>
              </c:numCache>
            </c:numRef>
          </c:val>
          <c:extLst>
            <c:ext xmlns:c16="http://schemas.microsoft.com/office/drawing/2014/chart" uri="{C3380CC4-5D6E-409C-BE32-E72D297353CC}">
              <c16:uniqueId val="{00000000-4043-40B0-99E7-61A7C0969718}"/>
            </c:ext>
          </c:extLst>
        </c:ser>
        <c:dLbls>
          <c:showLegendKey val="0"/>
          <c:showVal val="0"/>
          <c:showCatName val="0"/>
          <c:showSerName val="0"/>
          <c:showPercent val="0"/>
          <c:showBubbleSize val="0"/>
        </c:dLbls>
        <c:gapWidth val="219"/>
        <c:overlap val="-27"/>
        <c:axId val="942266768"/>
        <c:axId val="942278832"/>
      </c:barChart>
      <c:catAx>
        <c:axId val="94226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78832"/>
        <c:crosses val="autoZero"/>
        <c:auto val="1"/>
        <c:lblAlgn val="ctr"/>
        <c:lblOffset val="100"/>
        <c:noMultiLvlLbl val="0"/>
      </c:catAx>
      <c:valAx>
        <c:axId val="94227883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6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Decay curve for symptoms with an assumption of 50%  symptomatic initially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1"/>
            <c:trendlineLbl>
              <c:layout>
                <c:manualLayout>
                  <c:x val="7.6049868766404202E-3"/>
                  <c:y val="-0.23377916302128901"/>
                </c:manualLayout>
              </c:layout>
              <c:numFmt formatCode="General"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'2.COVIDInfectionSurvey'!$B$5:$B$21</c:f>
              <c:numCache>
                <c:formatCode>General</c:formatCode>
                <c:ptCount val="1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numCache>
            </c:numRef>
          </c:xVal>
          <c:yVal>
            <c:numRef>
              <c:f>'2.COVIDInfectionSurvey'!$C$5:$C$21</c:f>
              <c:numCache>
                <c:formatCode>General</c:formatCode>
                <c:ptCount val="17"/>
                <c:pt idx="0" formatCode="0%">
                  <c:v>0.5</c:v>
                </c:pt>
                <c:pt idx="5" formatCode="0%">
                  <c:v>0.2</c:v>
                </c:pt>
                <c:pt idx="12" formatCode="0%">
                  <c:v>0.1</c:v>
                </c:pt>
              </c:numCache>
            </c:numRef>
          </c:yVal>
          <c:smooth val="0"/>
          <c:extLst>
            <c:ext xmlns:c16="http://schemas.microsoft.com/office/drawing/2014/chart" uri="{C3380CC4-5D6E-409C-BE32-E72D297353CC}">
              <c16:uniqueId val="{00000000-937F-4155-8B0D-254F97C5C50F}"/>
            </c:ext>
          </c:extLst>
        </c:ser>
        <c:dLbls>
          <c:showLegendKey val="0"/>
          <c:showVal val="0"/>
          <c:showCatName val="0"/>
          <c:showSerName val="0"/>
          <c:showPercent val="0"/>
          <c:showBubbleSize val="0"/>
        </c:dLbls>
        <c:axId val="359970112"/>
        <c:axId val="359989248"/>
      </c:scatterChart>
      <c:valAx>
        <c:axId val="35997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89248"/>
        <c:crosses val="autoZero"/>
        <c:crossBetween val="midCat"/>
      </c:valAx>
      <c:valAx>
        <c:axId val="359989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70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chart" Target="../charts/chart1.xml"/><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4</xdr:col>
      <xdr:colOff>747914</xdr:colOff>
      <xdr:row>59</xdr:row>
      <xdr:rowOff>229104</xdr:rowOff>
    </xdr:from>
    <xdr:to>
      <xdr:col>5</xdr:col>
      <xdr:colOff>1583658</xdr:colOff>
      <xdr:row>61</xdr:row>
      <xdr:rowOff>112160</xdr:rowOff>
    </xdr:to>
    <xdr:pic>
      <xdr:nvPicPr>
        <xdr:cNvPr id="5" name="Picture 4">
          <a:extLst>
            <a:ext uri="{FF2B5EF4-FFF2-40B4-BE49-F238E27FC236}">
              <a16:creationId xmlns:a16="http://schemas.microsoft.com/office/drawing/2014/main" id="{D68C35BB-4869-4E0E-953B-5310DB9C2ABC}"/>
            </a:ext>
          </a:extLst>
        </xdr:cNvPr>
        <xdr:cNvPicPr>
          <a:picLocks noChangeAspect="1"/>
        </xdr:cNvPicPr>
      </xdr:nvPicPr>
      <xdr:blipFill>
        <a:blip xmlns:r="http://schemas.openxmlformats.org/officeDocument/2006/relationships" r:embed="rId1"/>
        <a:stretch>
          <a:fillRect/>
        </a:stretch>
      </xdr:blipFill>
      <xdr:spPr>
        <a:xfrm>
          <a:off x="7126943" y="14483947"/>
          <a:ext cx="3344357" cy="4708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694446</xdr:colOff>
      <xdr:row>56</xdr:row>
      <xdr:rowOff>95080</xdr:rowOff>
    </xdr:from>
    <xdr:to>
      <xdr:col>5</xdr:col>
      <xdr:colOff>2191666</xdr:colOff>
      <xdr:row>58</xdr:row>
      <xdr:rowOff>244256</xdr:rowOff>
    </xdr:to>
    <xdr:pic>
      <xdr:nvPicPr>
        <xdr:cNvPr id="6" name="Picture 5">
          <a:extLst>
            <a:ext uri="{FF2B5EF4-FFF2-40B4-BE49-F238E27FC236}">
              <a16:creationId xmlns:a16="http://schemas.microsoft.com/office/drawing/2014/main" id="{CAE98ACB-9DB7-40FB-BD4D-669E2851F16D}"/>
            </a:ext>
          </a:extLst>
        </xdr:cNvPr>
        <xdr:cNvPicPr>
          <a:picLocks noChangeAspect="1"/>
        </xdr:cNvPicPr>
      </xdr:nvPicPr>
      <xdr:blipFill>
        <a:blip xmlns:r="http://schemas.openxmlformats.org/officeDocument/2006/relationships" r:embed="rId2"/>
        <a:stretch>
          <a:fillRect/>
        </a:stretch>
      </xdr:blipFill>
      <xdr:spPr>
        <a:xfrm>
          <a:off x="7073475" y="13577037"/>
          <a:ext cx="4018624" cy="5154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939420</xdr:colOff>
      <xdr:row>66</xdr:row>
      <xdr:rowOff>385483</xdr:rowOff>
    </xdr:from>
    <xdr:to>
      <xdr:col>5</xdr:col>
      <xdr:colOff>1581553</xdr:colOff>
      <xdr:row>68</xdr:row>
      <xdr:rowOff>135722</xdr:rowOff>
    </xdr:to>
    <xdr:pic>
      <xdr:nvPicPr>
        <xdr:cNvPr id="9" name="Picture 8">
          <a:extLst>
            <a:ext uri="{FF2B5EF4-FFF2-40B4-BE49-F238E27FC236}">
              <a16:creationId xmlns:a16="http://schemas.microsoft.com/office/drawing/2014/main" id="{2687A1C5-D959-40F0-B4A0-8357F6328382}"/>
            </a:ext>
          </a:extLst>
        </xdr:cNvPr>
        <xdr:cNvPicPr>
          <a:picLocks noChangeAspect="1"/>
        </xdr:cNvPicPr>
      </xdr:nvPicPr>
      <xdr:blipFill>
        <a:blip xmlns:r="http://schemas.openxmlformats.org/officeDocument/2006/relationships" r:embed="rId3"/>
        <a:stretch>
          <a:fillRect/>
        </a:stretch>
      </xdr:blipFill>
      <xdr:spPr>
        <a:xfrm>
          <a:off x="7318449" y="16893669"/>
          <a:ext cx="3011136" cy="5998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691562</xdr:colOff>
      <xdr:row>48</xdr:row>
      <xdr:rowOff>75013</xdr:rowOff>
    </xdr:from>
    <xdr:to>
      <xdr:col>6</xdr:col>
      <xdr:colOff>54030</xdr:colOff>
      <xdr:row>49</xdr:row>
      <xdr:rowOff>192100</xdr:rowOff>
    </xdr:to>
    <xdr:pic>
      <xdr:nvPicPr>
        <xdr:cNvPr id="10" name="Picture 9">
          <a:extLst>
            <a:ext uri="{FF2B5EF4-FFF2-40B4-BE49-F238E27FC236}">
              <a16:creationId xmlns:a16="http://schemas.microsoft.com/office/drawing/2014/main" id="{F3BFB335-8225-4BD9-8E88-14E5A130D68B}"/>
            </a:ext>
          </a:extLst>
        </xdr:cNvPr>
        <xdr:cNvPicPr>
          <a:picLocks noChangeAspect="1"/>
        </xdr:cNvPicPr>
      </xdr:nvPicPr>
      <xdr:blipFill>
        <a:blip xmlns:r="http://schemas.openxmlformats.org/officeDocument/2006/relationships" r:embed="rId4"/>
        <a:stretch>
          <a:fillRect/>
        </a:stretch>
      </xdr:blipFill>
      <xdr:spPr>
        <a:xfrm>
          <a:off x="7070591" y="10372899"/>
          <a:ext cx="4101564" cy="4980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903223</xdr:colOff>
      <xdr:row>70</xdr:row>
      <xdr:rowOff>272143</xdr:rowOff>
    </xdr:from>
    <xdr:to>
      <xdr:col>6</xdr:col>
      <xdr:colOff>778680</xdr:colOff>
      <xdr:row>73</xdr:row>
      <xdr:rowOff>169272</xdr:rowOff>
    </xdr:to>
    <xdr:pic>
      <xdr:nvPicPr>
        <xdr:cNvPr id="2" name="Picture 1">
          <a:extLst>
            <a:ext uri="{FF2B5EF4-FFF2-40B4-BE49-F238E27FC236}">
              <a16:creationId xmlns:a16="http://schemas.microsoft.com/office/drawing/2014/main" id="{F459A965-137F-4219-931F-13FB58573BD7}"/>
            </a:ext>
          </a:extLst>
        </xdr:cNvPr>
        <xdr:cNvPicPr>
          <a:picLocks noChangeAspect="1"/>
        </xdr:cNvPicPr>
      </xdr:nvPicPr>
      <xdr:blipFill>
        <a:blip xmlns:r="http://schemas.openxmlformats.org/officeDocument/2006/relationships" r:embed="rId5"/>
        <a:stretch>
          <a:fillRect/>
        </a:stretch>
      </xdr:blipFill>
      <xdr:spPr>
        <a:xfrm>
          <a:off x="7282252" y="17988643"/>
          <a:ext cx="4633058" cy="6749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25018</xdr:colOff>
      <xdr:row>70</xdr:row>
      <xdr:rowOff>249639</xdr:rowOff>
    </xdr:from>
    <xdr:to>
      <xdr:col>4</xdr:col>
      <xdr:colOff>740228</xdr:colOff>
      <xdr:row>70</xdr:row>
      <xdr:rowOff>359229</xdr:rowOff>
    </xdr:to>
    <xdr:cxnSp macro="">
      <xdr:nvCxnSpPr>
        <xdr:cNvPr id="8" name="Straight Arrow Connector 7">
          <a:extLst>
            <a:ext uri="{FF2B5EF4-FFF2-40B4-BE49-F238E27FC236}">
              <a16:creationId xmlns:a16="http://schemas.microsoft.com/office/drawing/2014/main" id="{AB08D6FD-8A12-4FFD-A7C5-415A29BEFCE3}"/>
            </a:ext>
          </a:extLst>
        </xdr:cNvPr>
        <xdr:cNvCxnSpPr/>
      </xdr:nvCxnSpPr>
      <xdr:spPr>
        <a:xfrm>
          <a:off x="6404047" y="17966139"/>
          <a:ext cx="715210" cy="1095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74005</xdr:colOff>
      <xdr:row>67</xdr:row>
      <xdr:rowOff>129669</xdr:rowOff>
    </xdr:from>
    <xdr:to>
      <xdr:col>4</xdr:col>
      <xdr:colOff>789215</xdr:colOff>
      <xdr:row>67</xdr:row>
      <xdr:rowOff>239259</xdr:rowOff>
    </xdr:to>
    <xdr:cxnSp macro="">
      <xdr:nvCxnSpPr>
        <xdr:cNvPr id="12" name="Straight Arrow Connector 11">
          <a:extLst>
            <a:ext uri="{FF2B5EF4-FFF2-40B4-BE49-F238E27FC236}">
              <a16:creationId xmlns:a16="http://schemas.microsoft.com/office/drawing/2014/main" id="{C8FF71B9-CA55-479A-81DA-3D73D8463D9F}"/>
            </a:ext>
          </a:extLst>
        </xdr:cNvPr>
        <xdr:cNvCxnSpPr/>
      </xdr:nvCxnSpPr>
      <xdr:spPr>
        <a:xfrm>
          <a:off x="6453034" y="17056955"/>
          <a:ext cx="715210" cy="1095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67556</xdr:colOff>
      <xdr:row>58</xdr:row>
      <xdr:rowOff>26249</xdr:rowOff>
    </xdr:from>
    <xdr:to>
      <xdr:col>4</xdr:col>
      <xdr:colOff>585589</xdr:colOff>
      <xdr:row>58</xdr:row>
      <xdr:rowOff>201890</xdr:rowOff>
    </xdr:to>
    <xdr:cxnSp macro="">
      <xdr:nvCxnSpPr>
        <xdr:cNvPr id="13" name="Straight Arrow Connector 12">
          <a:extLst>
            <a:ext uri="{FF2B5EF4-FFF2-40B4-BE49-F238E27FC236}">
              <a16:creationId xmlns:a16="http://schemas.microsoft.com/office/drawing/2014/main" id="{B93D585A-A776-4584-A024-4C0F49EA3CAB}"/>
            </a:ext>
          </a:extLst>
        </xdr:cNvPr>
        <xdr:cNvCxnSpPr/>
      </xdr:nvCxnSpPr>
      <xdr:spPr>
        <a:xfrm flipV="1">
          <a:off x="6446585" y="13878320"/>
          <a:ext cx="518033" cy="175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24014</xdr:colOff>
      <xdr:row>59</xdr:row>
      <xdr:rowOff>147462</xdr:rowOff>
    </xdr:from>
    <xdr:to>
      <xdr:col>4</xdr:col>
      <xdr:colOff>582385</xdr:colOff>
      <xdr:row>59</xdr:row>
      <xdr:rowOff>321128</xdr:rowOff>
    </xdr:to>
    <xdr:cxnSp macro="">
      <xdr:nvCxnSpPr>
        <xdr:cNvPr id="14" name="Straight Arrow Connector 13">
          <a:extLst>
            <a:ext uri="{FF2B5EF4-FFF2-40B4-BE49-F238E27FC236}">
              <a16:creationId xmlns:a16="http://schemas.microsoft.com/office/drawing/2014/main" id="{994726B1-4442-466F-9996-A2EF7ED3C48F}"/>
            </a:ext>
          </a:extLst>
        </xdr:cNvPr>
        <xdr:cNvCxnSpPr/>
      </xdr:nvCxnSpPr>
      <xdr:spPr>
        <a:xfrm>
          <a:off x="6403043" y="14402305"/>
          <a:ext cx="558371" cy="1736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520398</xdr:colOff>
      <xdr:row>3</xdr:row>
      <xdr:rowOff>86783</xdr:rowOff>
    </xdr:from>
    <xdr:to>
      <xdr:col>26</xdr:col>
      <xdr:colOff>439753</xdr:colOff>
      <xdr:row>13</xdr:row>
      <xdr:rowOff>610735</xdr:rowOff>
    </xdr:to>
    <xdr:pic>
      <xdr:nvPicPr>
        <xdr:cNvPr id="2" name="Picture 1">
          <a:extLst>
            <a:ext uri="{FF2B5EF4-FFF2-40B4-BE49-F238E27FC236}">
              <a16:creationId xmlns:a16="http://schemas.microsoft.com/office/drawing/2014/main" id="{42D12A9B-B8FD-43BE-85B2-959F561BF52B}"/>
            </a:ext>
          </a:extLst>
        </xdr:cNvPr>
        <xdr:cNvPicPr>
          <a:picLocks noChangeAspect="1"/>
        </xdr:cNvPicPr>
      </xdr:nvPicPr>
      <xdr:blipFill>
        <a:blip xmlns:r="http://schemas.openxmlformats.org/officeDocument/2006/relationships" r:embed="rId1"/>
        <a:stretch>
          <a:fillRect/>
        </a:stretch>
      </xdr:blipFill>
      <xdr:spPr>
        <a:xfrm>
          <a:off x="14381178" y="1069763"/>
          <a:ext cx="5028565" cy="2748992"/>
        </a:xfrm>
        <a:prstGeom prst="rect">
          <a:avLst/>
        </a:prstGeom>
      </xdr:spPr>
    </xdr:pic>
    <xdr:clientData/>
  </xdr:twoCellAnchor>
  <xdr:twoCellAnchor editAs="oneCell">
    <xdr:from>
      <xdr:col>10</xdr:col>
      <xdr:colOff>446012</xdr:colOff>
      <xdr:row>3</xdr:row>
      <xdr:rowOff>117172</xdr:rowOff>
    </xdr:from>
    <xdr:to>
      <xdr:col>18</xdr:col>
      <xdr:colOff>326774</xdr:colOff>
      <xdr:row>13</xdr:row>
      <xdr:rowOff>579654</xdr:rowOff>
    </xdr:to>
    <xdr:pic>
      <xdr:nvPicPr>
        <xdr:cNvPr id="3" name="Picture 2">
          <a:extLst>
            <a:ext uri="{FF2B5EF4-FFF2-40B4-BE49-F238E27FC236}">
              <a16:creationId xmlns:a16="http://schemas.microsoft.com/office/drawing/2014/main" id="{BA88F74D-94C9-4DFB-B76D-FDC89FDDEB11}"/>
            </a:ext>
          </a:extLst>
        </xdr:cNvPr>
        <xdr:cNvPicPr>
          <a:picLocks noChangeAspect="1"/>
        </xdr:cNvPicPr>
      </xdr:nvPicPr>
      <xdr:blipFill>
        <a:blip xmlns:r="http://schemas.openxmlformats.org/officeDocument/2006/relationships" r:embed="rId2"/>
        <a:stretch>
          <a:fillRect/>
        </a:stretch>
      </xdr:blipFill>
      <xdr:spPr>
        <a:xfrm>
          <a:off x="8862030" y="300868"/>
          <a:ext cx="4785049" cy="2691514"/>
        </a:xfrm>
        <a:prstGeom prst="rect">
          <a:avLst/>
        </a:prstGeom>
      </xdr:spPr>
    </xdr:pic>
    <xdr:clientData/>
  </xdr:twoCellAnchor>
  <xdr:twoCellAnchor editAs="oneCell">
    <xdr:from>
      <xdr:col>11</xdr:col>
      <xdr:colOff>204107</xdr:colOff>
      <xdr:row>19</xdr:row>
      <xdr:rowOff>88108</xdr:rowOff>
    </xdr:from>
    <xdr:to>
      <xdr:col>22</xdr:col>
      <xdr:colOff>362874</xdr:colOff>
      <xdr:row>38</xdr:row>
      <xdr:rowOff>15740</xdr:rowOff>
    </xdr:to>
    <xdr:pic>
      <xdr:nvPicPr>
        <xdr:cNvPr id="4" name="Picture 3">
          <a:extLst>
            <a:ext uri="{FF2B5EF4-FFF2-40B4-BE49-F238E27FC236}">
              <a16:creationId xmlns:a16="http://schemas.microsoft.com/office/drawing/2014/main" id="{2DE1D106-1B82-45E9-8FAC-373F2B4DD094}"/>
            </a:ext>
          </a:extLst>
        </xdr:cNvPr>
        <xdr:cNvPicPr>
          <a:picLocks noChangeAspect="1"/>
        </xdr:cNvPicPr>
      </xdr:nvPicPr>
      <xdr:blipFill>
        <a:blip xmlns:r="http://schemas.openxmlformats.org/officeDocument/2006/relationships" r:embed="rId3"/>
        <a:stretch>
          <a:fillRect/>
        </a:stretch>
      </xdr:blipFill>
      <xdr:spPr>
        <a:xfrm>
          <a:off x="8967107" y="5095537"/>
          <a:ext cx="6886682" cy="3615167"/>
        </a:xfrm>
        <a:prstGeom prst="rect">
          <a:avLst/>
        </a:prstGeom>
      </xdr:spPr>
    </xdr:pic>
    <xdr:clientData/>
  </xdr:twoCellAnchor>
  <xdr:twoCellAnchor editAs="oneCell">
    <xdr:from>
      <xdr:col>9</xdr:col>
      <xdr:colOff>177267</xdr:colOff>
      <xdr:row>14</xdr:row>
      <xdr:rowOff>293916</xdr:rowOff>
    </xdr:from>
    <xdr:to>
      <xdr:col>11</xdr:col>
      <xdr:colOff>440872</xdr:colOff>
      <xdr:row>15</xdr:row>
      <xdr:rowOff>330149</xdr:rowOff>
    </xdr:to>
    <xdr:pic>
      <xdr:nvPicPr>
        <xdr:cNvPr id="5" name="Picture 4">
          <a:extLst>
            <a:ext uri="{FF2B5EF4-FFF2-40B4-BE49-F238E27FC236}">
              <a16:creationId xmlns:a16="http://schemas.microsoft.com/office/drawing/2014/main" id="{5C7A4988-098E-42AB-95A3-9B095E966012}"/>
            </a:ext>
          </a:extLst>
        </xdr:cNvPr>
        <xdr:cNvPicPr>
          <a:picLocks noChangeAspect="1"/>
        </xdr:cNvPicPr>
      </xdr:nvPicPr>
      <xdr:blipFill>
        <a:blip xmlns:r="http://schemas.openxmlformats.org/officeDocument/2006/relationships" r:embed="rId4"/>
        <a:stretch>
          <a:fillRect/>
        </a:stretch>
      </xdr:blipFill>
      <xdr:spPr>
        <a:xfrm>
          <a:off x="10632996" y="4131130"/>
          <a:ext cx="3017690" cy="6295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21772</xdr:colOff>
      <xdr:row>13</xdr:row>
      <xdr:rowOff>462643</xdr:rowOff>
    </xdr:from>
    <xdr:to>
      <xdr:col>9</xdr:col>
      <xdr:colOff>190500</xdr:colOff>
      <xdr:row>14</xdr:row>
      <xdr:rowOff>255815</xdr:rowOff>
    </xdr:to>
    <xdr:cxnSp macro="">
      <xdr:nvCxnSpPr>
        <xdr:cNvPr id="7" name="Straight Arrow Connector 6">
          <a:extLst>
            <a:ext uri="{FF2B5EF4-FFF2-40B4-BE49-F238E27FC236}">
              <a16:creationId xmlns:a16="http://schemas.microsoft.com/office/drawing/2014/main" id="{92BE5036-2FB2-42EA-8F33-2781900D335A}"/>
            </a:ext>
          </a:extLst>
        </xdr:cNvPr>
        <xdr:cNvCxnSpPr/>
      </xdr:nvCxnSpPr>
      <xdr:spPr>
        <a:xfrm>
          <a:off x="9835243" y="3657600"/>
          <a:ext cx="810986" cy="4354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849086</xdr:colOff>
      <xdr:row>23</xdr:row>
      <xdr:rowOff>103366</xdr:rowOff>
    </xdr:from>
    <xdr:to>
      <xdr:col>9</xdr:col>
      <xdr:colOff>1392318</xdr:colOff>
      <xdr:row>27</xdr:row>
      <xdr:rowOff>18852</xdr:rowOff>
    </xdr:to>
    <xdr:pic>
      <xdr:nvPicPr>
        <xdr:cNvPr id="8" name="Picture 7">
          <a:extLst>
            <a:ext uri="{FF2B5EF4-FFF2-40B4-BE49-F238E27FC236}">
              <a16:creationId xmlns:a16="http://schemas.microsoft.com/office/drawing/2014/main" id="{BEB5816B-7EC0-42A7-9A22-10F4CB6351F8}"/>
            </a:ext>
          </a:extLst>
        </xdr:cNvPr>
        <xdr:cNvPicPr>
          <a:picLocks noChangeAspect="1"/>
        </xdr:cNvPicPr>
      </xdr:nvPicPr>
      <xdr:blipFill>
        <a:blip xmlns:r="http://schemas.openxmlformats.org/officeDocument/2006/relationships" r:embed="rId5"/>
        <a:stretch>
          <a:fillRect/>
        </a:stretch>
      </xdr:blipFill>
      <xdr:spPr>
        <a:xfrm>
          <a:off x="8066315" y="5921780"/>
          <a:ext cx="3781732" cy="7101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7</xdr:col>
      <xdr:colOff>511629</xdr:colOff>
      <xdr:row>18</xdr:row>
      <xdr:rowOff>27214</xdr:rowOff>
    </xdr:from>
    <xdr:to>
      <xdr:col>7</xdr:col>
      <xdr:colOff>609601</xdr:colOff>
      <xdr:row>23</xdr:row>
      <xdr:rowOff>54429</xdr:rowOff>
    </xdr:to>
    <xdr:cxnSp macro="">
      <xdr:nvCxnSpPr>
        <xdr:cNvPr id="9" name="Straight Arrow Connector 8">
          <a:extLst>
            <a:ext uri="{FF2B5EF4-FFF2-40B4-BE49-F238E27FC236}">
              <a16:creationId xmlns:a16="http://schemas.microsoft.com/office/drawing/2014/main" id="{D5E282C8-8EE2-4A34-8804-0234FBB230E6}"/>
            </a:ext>
          </a:extLst>
        </xdr:cNvPr>
        <xdr:cNvCxnSpPr/>
      </xdr:nvCxnSpPr>
      <xdr:spPr>
        <a:xfrm flipH="1">
          <a:off x="9105900" y="4876800"/>
          <a:ext cx="97972" cy="99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1589313</xdr:colOff>
      <xdr:row>28</xdr:row>
      <xdr:rowOff>46359</xdr:rowOff>
    </xdr:from>
    <xdr:to>
      <xdr:col>5</xdr:col>
      <xdr:colOff>902498</xdr:colOff>
      <xdr:row>32</xdr:row>
      <xdr:rowOff>1180</xdr:rowOff>
    </xdr:to>
    <xdr:pic>
      <xdr:nvPicPr>
        <xdr:cNvPr id="11" name="Picture 10">
          <a:extLst>
            <a:ext uri="{FF2B5EF4-FFF2-40B4-BE49-F238E27FC236}">
              <a16:creationId xmlns:a16="http://schemas.microsoft.com/office/drawing/2014/main" id="{3C626510-D100-4B05-A956-3D9F6EFDF2E9}"/>
            </a:ext>
          </a:extLst>
        </xdr:cNvPr>
        <xdr:cNvPicPr>
          <a:picLocks noChangeAspect="1"/>
        </xdr:cNvPicPr>
      </xdr:nvPicPr>
      <xdr:blipFill>
        <a:blip xmlns:r="http://schemas.openxmlformats.org/officeDocument/2006/relationships" r:embed="rId6"/>
        <a:stretch>
          <a:fillRect/>
        </a:stretch>
      </xdr:blipFill>
      <xdr:spPr>
        <a:xfrm>
          <a:off x="2873827" y="7786102"/>
          <a:ext cx="3983157" cy="7059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930728</xdr:colOff>
      <xdr:row>18</xdr:row>
      <xdr:rowOff>163283</xdr:rowOff>
    </xdr:from>
    <xdr:to>
      <xdr:col>10</xdr:col>
      <xdr:colOff>587830</xdr:colOff>
      <xdr:row>22</xdr:row>
      <xdr:rowOff>14165</xdr:rowOff>
    </xdr:to>
    <xdr:pic>
      <xdr:nvPicPr>
        <xdr:cNvPr id="13" name="Picture 12">
          <a:extLst>
            <a:ext uri="{FF2B5EF4-FFF2-40B4-BE49-F238E27FC236}">
              <a16:creationId xmlns:a16="http://schemas.microsoft.com/office/drawing/2014/main" id="{2140E73D-F1AD-4045-99D9-2B75E0AA6A4E}"/>
            </a:ext>
          </a:extLst>
        </xdr:cNvPr>
        <xdr:cNvPicPr>
          <a:picLocks noChangeAspect="1"/>
        </xdr:cNvPicPr>
      </xdr:nvPicPr>
      <xdr:blipFill>
        <a:blip xmlns:r="http://schemas.openxmlformats.org/officeDocument/2006/relationships" r:embed="rId7"/>
        <a:stretch>
          <a:fillRect/>
        </a:stretch>
      </xdr:blipFill>
      <xdr:spPr>
        <a:xfrm>
          <a:off x="9524999" y="5012869"/>
          <a:ext cx="3630388" cy="6292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43543</xdr:colOff>
      <xdr:row>14</xdr:row>
      <xdr:rowOff>402772</xdr:rowOff>
    </xdr:from>
    <xdr:to>
      <xdr:col>8</xdr:col>
      <xdr:colOff>462643</xdr:colOff>
      <xdr:row>18</xdr:row>
      <xdr:rowOff>27215</xdr:rowOff>
    </xdr:to>
    <xdr:cxnSp macro="">
      <xdr:nvCxnSpPr>
        <xdr:cNvPr id="14" name="Straight Arrow Connector 13">
          <a:extLst>
            <a:ext uri="{FF2B5EF4-FFF2-40B4-BE49-F238E27FC236}">
              <a16:creationId xmlns:a16="http://schemas.microsoft.com/office/drawing/2014/main" id="{93DE346A-7B3A-4D33-BAFA-BCCB6197ECD3}"/>
            </a:ext>
          </a:extLst>
        </xdr:cNvPr>
        <xdr:cNvCxnSpPr/>
      </xdr:nvCxnSpPr>
      <xdr:spPr>
        <a:xfrm>
          <a:off x="9857014" y="4239986"/>
          <a:ext cx="419100" cy="6368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30</xdr:row>
      <xdr:rowOff>94528</xdr:rowOff>
    </xdr:from>
    <xdr:to>
      <xdr:col>2</xdr:col>
      <xdr:colOff>1491341</xdr:colOff>
      <xdr:row>30</xdr:row>
      <xdr:rowOff>103414</xdr:rowOff>
    </xdr:to>
    <xdr:cxnSp macro="">
      <xdr:nvCxnSpPr>
        <xdr:cNvPr id="18" name="Straight Arrow Connector 17">
          <a:extLst>
            <a:ext uri="{FF2B5EF4-FFF2-40B4-BE49-F238E27FC236}">
              <a16:creationId xmlns:a16="http://schemas.microsoft.com/office/drawing/2014/main" id="{46BFC3FC-133D-46EB-805F-7E95A00001BE}"/>
            </a:ext>
          </a:extLst>
        </xdr:cNvPr>
        <xdr:cNvCxnSpPr/>
      </xdr:nvCxnSpPr>
      <xdr:spPr>
        <a:xfrm flipV="1">
          <a:off x="1360714" y="7262771"/>
          <a:ext cx="1415141" cy="88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1191986</xdr:colOff>
      <xdr:row>14</xdr:row>
      <xdr:rowOff>517072</xdr:rowOff>
    </xdr:from>
    <xdr:to>
      <xdr:col>8</xdr:col>
      <xdr:colOff>386443</xdr:colOff>
      <xdr:row>15</xdr:row>
      <xdr:rowOff>576943</xdr:rowOff>
    </xdr:to>
    <xdr:cxnSp macro="">
      <xdr:nvCxnSpPr>
        <xdr:cNvPr id="15" name="Straight Arrow Connector 14">
          <a:extLst>
            <a:ext uri="{FF2B5EF4-FFF2-40B4-BE49-F238E27FC236}">
              <a16:creationId xmlns:a16="http://schemas.microsoft.com/office/drawing/2014/main" id="{625864C4-0261-4DA9-B6DC-2E90FF0C7541}"/>
            </a:ext>
          </a:extLst>
        </xdr:cNvPr>
        <xdr:cNvCxnSpPr/>
      </xdr:nvCxnSpPr>
      <xdr:spPr>
        <a:xfrm>
          <a:off x="9078686" y="4431847"/>
          <a:ext cx="385082" cy="6504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588905</xdr:colOff>
      <xdr:row>38</xdr:row>
      <xdr:rowOff>35152</xdr:rowOff>
    </xdr:from>
    <xdr:to>
      <xdr:col>6</xdr:col>
      <xdr:colOff>1074963</xdr:colOff>
      <xdr:row>58</xdr:row>
      <xdr:rowOff>176891</xdr:rowOff>
    </xdr:to>
    <xdr:graphicFrame macro="">
      <xdr:nvGraphicFramePr>
        <xdr:cNvPr id="4" name="Chart 3">
          <a:extLst>
            <a:ext uri="{FF2B5EF4-FFF2-40B4-BE49-F238E27FC236}">
              <a16:creationId xmlns:a16="http://schemas.microsoft.com/office/drawing/2014/main" id="{FD1EEC99-50F3-4999-836D-4C976F00F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1099231</xdr:colOff>
      <xdr:row>7</xdr:row>
      <xdr:rowOff>9919</xdr:rowOff>
    </xdr:from>
    <xdr:to>
      <xdr:col>15</xdr:col>
      <xdr:colOff>856430</xdr:colOff>
      <xdr:row>13</xdr:row>
      <xdr:rowOff>58685</xdr:rowOff>
    </xdr:to>
    <xdr:pic>
      <xdr:nvPicPr>
        <xdr:cNvPr id="2" name="Picture 1">
          <a:extLst>
            <a:ext uri="{FF2B5EF4-FFF2-40B4-BE49-F238E27FC236}">
              <a16:creationId xmlns:a16="http://schemas.microsoft.com/office/drawing/2014/main" id="{7D74A80E-B819-45F3-88DA-13D99194360D}"/>
            </a:ext>
          </a:extLst>
        </xdr:cNvPr>
        <xdr:cNvPicPr>
          <a:picLocks noChangeAspect="1"/>
        </xdr:cNvPicPr>
      </xdr:nvPicPr>
      <xdr:blipFill>
        <a:blip xmlns:r="http://schemas.openxmlformats.org/officeDocument/2006/relationships" r:embed="rId2"/>
        <a:stretch>
          <a:fillRect/>
        </a:stretch>
      </xdr:blipFill>
      <xdr:spPr>
        <a:xfrm>
          <a:off x="17182874" y="1493098"/>
          <a:ext cx="5376949" cy="11917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606044</xdr:colOff>
      <xdr:row>21</xdr:row>
      <xdr:rowOff>166685</xdr:rowOff>
    </xdr:from>
    <xdr:to>
      <xdr:col>4</xdr:col>
      <xdr:colOff>970583</xdr:colOff>
      <xdr:row>23</xdr:row>
      <xdr:rowOff>161763</xdr:rowOff>
    </xdr:to>
    <xdr:pic>
      <xdr:nvPicPr>
        <xdr:cNvPr id="6" name="Picture 5">
          <a:extLst>
            <a:ext uri="{FF2B5EF4-FFF2-40B4-BE49-F238E27FC236}">
              <a16:creationId xmlns:a16="http://schemas.microsoft.com/office/drawing/2014/main" id="{E2FA26B9-7C93-4B23-A9AD-39A976EAA1D5}"/>
            </a:ext>
          </a:extLst>
        </xdr:cNvPr>
        <xdr:cNvPicPr>
          <a:picLocks noChangeAspect="1"/>
        </xdr:cNvPicPr>
      </xdr:nvPicPr>
      <xdr:blipFill>
        <a:blip xmlns:r="http://schemas.openxmlformats.org/officeDocument/2006/relationships" r:embed="rId3"/>
        <a:stretch>
          <a:fillRect/>
        </a:stretch>
      </xdr:blipFill>
      <xdr:spPr>
        <a:xfrm>
          <a:off x="5497132" y="4133848"/>
          <a:ext cx="3260139" cy="5380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628648</xdr:colOff>
      <xdr:row>18</xdr:row>
      <xdr:rowOff>58481</xdr:rowOff>
    </xdr:from>
    <xdr:to>
      <xdr:col>4</xdr:col>
      <xdr:colOff>918239</xdr:colOff>
      <xdr:row>20</xdr:row>
      <xdr:rowOff>171308</xdr:rowOff>
    </xdr:to>
    <xdr:pic>
      <xdr:nvPicPr>
        <xdr:cNvPr id="7" name="Picture 6">
          <a:extLst>
            <a:ext uri="{FF2B5EF4-FFF2-40B4-BE49-F238E27FC236}">
              <a16:creationId xmlns:a16="http://schemas.microsoft.com/office/drawing/2014/main" id="{1F9F15C0-7497-4694-83E1-6E6415B58E03}"/>
            </a:ext>
          </a:extLst>
        </xdr:cNvPr>
        <xdr:cNvPicPr>
          <a:picLocks noChangeAspect="1"/>
        </xdr:cNvPicPr>
      </xdr:nvPicPr>
      <xdr:blipFill>
        <a:blip xmlns:r="http://schemas.openxmlformats.org/officeDocument/2006/relationships" r:embed="rId4"/>
        <a:stretch>
          <a:fillRect/>
        </a:stretch>
      </xdr:blipFill>
      <xdr:spPr>
        <a:xfrm>
          <a:off x="5519736" y="3463669"/>
          <a:ext cx="3185191" cy="4938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xdr:col>
      <xdr:colOff>33338</xdr:colOff>
      <xdr:row>20</xdr:row>
      <xdr:rowOff>23812</xdr:rowOff>
    </xdr:from>
    <xdr:to>
      <xdr:col>2</xdr:col>
      <xdr:colOff>495300</xdr:colOff>
      <xdr:row>22</xdr:row>
      <xdr:rowOff>85724</xdr:rowOff>
    </xdr:to>
    <xdr:cxnSp macro="">
      <xdr:nvCxnSpPr>
        <xdr:cNvPr id="9" name="Straight Arrow Connector 8">
          <a:extLst>
            <a:ext uri="{FF2B5EF4-FFF2-40B4-BE49-F238E27FC236}">
              <a16:creationId xmlns:a16="http://schemas.microsoft.com/office/drawing/2014/main" id="{E13289B4-0A9A-499B-AB56-44E95D19D24F}"/>
            </a:ext>
          </a:extLst>
        </xdr:cNvPr>
        <xdr:cNvCxnSpPr/>
      </xdr:nvCxnSpPr>
      <xdr:spPr>
        <a:xfrm flipV="1">
          <a:off x="4924426" y="3810000"/>
          <a:ext cx="461962" cy="423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xdr:colOff>
      <xdr:row>23</xdr:row>
      <xdr:rowOff>71438</xdr:rowOff>
    </xdr:from>
    <xdr:to>
      <xdr:col>2</xdr:col>
      <xdr:colOff>500063</xdr:colOff>
      <xdr:row>23</xdr:row>
      <xdr:rowOff>119063</xdr:rowOff>
    </xdr:to>
    <xdr:cxnSp macro="">
      <xdr:nvCxnSpPr>
        <xdr:cNvPr id="11" name="Straight Arrow Connector 10">
          <a:extLst>
            <a:ext uri="{FF2B5EF4-FFF2-40B4-BE49-F238E27FC236}">
              <a16:creationId xmlns:a16="http://schemas.microsoft.com/office/drawing/2014/main" id="{B830B81A-0F32-4819-B317-2A873209F57B}"/>
            </a:ext>
          </a:extLst>
        </xdr:cNvPr>
        <xdr:cNvCxnSpPr/>
      </xdr:nvCxnSpPr>
      <xdr:spPr>
        <a:xfrm>
          <a:off x="4914900" y="4400551"/>
          <a:ext cx="476251"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271464</xdr:colOff>
      <xdr:row>25</xdr:row>
      <xdr:rowOff>65472</xdr:rowOff>
    </xdr:from>
    <xdr:to>
      <xdr:col>1</xdr:col>
      <xdr:colOff>503746</xdr:colOff>
      <xdr:row>28</xdr:row>
      <xdr:rowOff>18896</xdr:rowOff>
    </xdr:to>
    <xdr:pic>
      <xdr:nvPicPr>
        <xdr:cNvPr id="15" name="Picture 14">
          <a:extLst>
            <a:ext uri="{FF2B5EF4-FFF2-40B4-BE49-F238E27FC236}">
              <a16:creationId xmlns:a16="http://schemas.microsoft.com/office/drawing/2014/main" id="{B43843DD-1D1D-4503-B54A-ADC46F051144}"/>
            </a:ext>
          </a:extLst>
        </xdr:cNvPr>
        <xdr:cNvPicPr>
          <a:picLocks noChangeAspect="1"/>
        </xdr:cNvPicPr>
      </xdr:nvPicPr>
      <xdr:blipFill>
        <a:blip xmlns:r="http://schemas.openxmlformats.org/officeDocument/2006/relationships" r:embed="rId5"/>
        <a:stretch>
          <a:fillRect/>
        </a:stretch>
      </xdr:blipFill>
      <xdr:spPr>
        <a:xfrm>
          <a:off x="271464" y="4756535"/>
          <a:ext cx="3489832" cy="496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xdr:col>
      <xdr:colOff>614363</xdr:colOff>
      <xdr:row>27</xdr:row>
      <xdr:rowOff>19050</xdr:rowOff>
    </xdr:from>
    <xdr:to>
      <xdr:col>1</xdr:col>
      <xdr:colOff>1066800</xdr:colOff>
      <xdr:row>28</xdr:row>
      <xdr:rowOff>171450</xdr:rowOff>
    </xdr:to>
    <xdr:cxnSp macro="">
      <xdr:nvCxnSpPr>
        <xdr:cNvPr id="16" name="Straight Arrow Connector 15">
          <a:extLst>
            <a:ext uri="{FF2B5EF4-FFF2-40B4-BE49-F238E27FC236}">
              <a16:creationId xmlns:a16="http://schemas.microsoft.com/office/drawing/2014/main" id="{8BEB4972-7548-4087-94A0-482C6547A19C}"/>
            </a:ext>
          </a:extLst>
        </xdr:cNvPr>
        <xdr:cNvCxnSpPr/>
      </xdr:nvCxnSpPr>
      <xdr:spPr>
        <a:xfrm>
          <a:off x="3871913" y="5072063"/>
          <a:ext cx="452437"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31</xdr:col>
      <xdr:colOff>429489</xdr:colOff>
      <xdr:row>1</xdr:row>
      <xdr:rowOff>523010</xdr:rowOff>
    </xdr:from>
    <xdr:to>
      <xdr:col>37</xdr:col>
      <xdr:colOff>140277</xdr:colOff>
      <xdr:row>5</xdr:row>
      <xdr:rowOff>180976</xdr:rowOff>
    </xdr:to>
    <xdr:graphicFrame macro="">
      <xdr:nvGraphicFramePr>
        <xdr:cNvPr id="3" name="Chart 2">
          <a:extLst>
            <a:ext uri="{FF2B5EF4-FFF2-40B4-BE49-F238E27FC236}">
              <a16:creationId xmlns:a16="http://schemas.microsoft.com/office/drawing/2014/main" id="{A8229235-EA26-45F9-BFCB-68BA47A17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613064</xdr:colOff>
      <xdr:row>5</xdr:row>
      <xdr:rowOff>373208</xdr:rowOff>
    </xdr:from>
    <xdr:to>
      <xdr:col>31</xdr:col>
      <xdr:colOff>305666</xdr:colOff>
      <xdr:row>9</xdr:row>
      <xdr:rowOff>227532</xdr:rowOff>
    </xdr:to>
    <xdr:graphicFrame macro="">
      <xdr:nvGraphicFramePr>
        <xdr:cNvPr id="4" name="Chart 3">
          <a:extLst>
            <a:ext uri="{FF2B5EF4-FFF2-40B4-BE49-F238E27FC236}">
              <a16:creationId xmlns:a16="http://schemas.microsoft.com/office/drawing/2014/main" id="{30A0E8D3-552D-4EF9-9F07-265959413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417801</xdr:colOff>
      <xdr:row>5</xdr:row>
      <xdr:rowOff>318221</xdr:rowOff>
    </xdr:from>
    <xdr:to>
      <xdr:col>37</xdr:col>
      <xdr:colOff>121227</xdr:colOff>
      <xdr:row>9</xdr:row>
      <xdr:rowOff>380134</xdr:rowOff>
    </xdr:to>
    <xdr:graphicFrame macro="">
      <xdr:nvGraphicFramePr>
        <xdr:cNvPr id="5" name="Chart 4">
          <a:extLst>
            <a:ext uri="{FF2B5EF4-FFF2-40B4-BE49-F238E27FC236}">
              <a16:creationId xmlns:a16="http://schemas.microsoft.com/office/drawing/2014/main" id="{32C08CB5-414E-4408-8D38-7C8DAAEC0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631247</xdr:colOff>
      <xdr:row>1</xdr:row>
      <xdr:rowOff>544655</xdr:rowOff>
    </xdr:from>
    <xdr:to>
      <xdr:col>31</xdr:col>
      <xdr:colOff>203920</xdr:colOff>
      <xdr:row>5</xdr:row>
      <xdr:rowOff>216042</xdr:rowOff>
    </xdr:to>
    <xdr:graphicFrame macro="">
      <xdr:nvGraphicFramePr>
        <xdr:cNvPr id="6" name="Chart 5">
          <a:extLst>
            <a:ext uri="{FF2B5EF4-FFF2-40B4-BE49-F238E27FC236}">
              <a16:creationId xmlns:a16="http://schemas.microsoft.com/office/drawing/2014/main" id="{222C02C4-E639-4D11-AD1E-5E6AD66EB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613063</xdr:colOff>
      <xdr:row>9</xdr:row>
      <xdr:rowOff>303500</xdr:rowOff>
    </xdr:from>
    <xdr:to>
      <xdr:col>31</xdr:col>
      <xdr:colOff>276225</xdr:colOff>
      <xdr:row>13</xdr:row>
      <xdr:rowOff>133350</xdr:rowOff>
    </xdr:to>
    <xdr:graphicFrame macro="">
      <xdr:nvGraphicFramePr>
        <xdr:cNvPr id="7" name="Chart 6">
          <a:extLst>
            <a:ext uri="{FF2B5EF4-FFF2-40B4-BE49-F238E27FC236}">
              <a16:creationId xmlns:a16="http://schemas.microsoft.com/office/drawing/2014/main" id="{DAE78015-2222-470E-BB0B-771533A38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635998</xdr:colOff>
      <xdr:row>6</xdr:row>
      <xdr:rowOff>134029</xdr:rowOff>
    </xdr:from>
    <xdr:to>
      <xdr:col>12</xdr:col>
      <xdr:colOff>298541</xdr:colOff>
      <xdr:row>21</xdr:row>
      <xdr:rowOff>25172</xdr:rowOff>
    </xdr:to>
    <xdr:graphicFrame macro="">
      <xdr:nvGraphicFramePr>
        <xdr:cNvPr id="2" name="Chart 1">
          <a:extLst>
            <a:ext uri="{FF2B5EF4-FFF2-40B4-BE49-F238E27FC236}">
              <a16:creationId xmlns:a16="http://schemas.microsoft.com/office/drawing/2014/main" id="{C0F5B76C-91BD-4125-B257-45F667A92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osephine Robertson" id="{DA45E142-21B5-4DF5-AB68-BE4703610C72}" userId="4d14bb69126f1b55" providerId="Windows Live"/>
  <person displayName="Chris Martin" id="{4B19CC79-8119-4307-B760-6F4CF3973C43}" userId="S::chris.martin@crystallise.com::6399fb30-6bb8-4d8c-b7c7-5301d14879f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3" dT="2021-01-22T12:31:17.55" personId="{4B19CC79-8119-4307-B760-6F4CF3973C43}" id="{6E659717-41FD-48BB-B597-762B3A6C383C}">
    <text>The number of positive tests on the 31st December. https://coronavirus.data.gov.uk/details/cases accessed 22/1/121</text>
  </threadedComment>
  <threadedComment ref="C13" dT="2021-01-22T12:31:52.33" personId="{4B19CC79-8119-4307-B760-6F4CF3973C43}" id="{01A9E60B-EE1B-497A-805F-72332A4C1179}">
    <text>https://coronavirus.data.gov.uk/details/cases as of the 31st December.</text>
  </threadedComment>
  <threadedComment ref="D43" dT="2021-01-26T16:04:47.69" personId="{4B19CC79-8119-4307-B760-6F4CF3973C43}" id="{E53A1791-015F-4220-B906-22C35240947C}">
    <text>Halpin et al 2020. “Postdischarge Symptoms and Rehabilitation Needs in Survivors of COVID-19 Infection: A Cross-Sectional Evaluation.” Journal of Medical Virology (July).</text>
  </threadedComment>
  <threadedComment ref="D44" dT="2021-01-26T16:04:51.85" personId="{4B19CC79-8119-4307-B760-6F4CF3973C43}" id="{AF6B9812-D32A-4B8A-AA27-8D499168D1EE}">
    <text>Halpin et al 2020. “Postdischarge Symptoms and Rehabilitation Needs in Survivors of COVID-19 Infection: A Cross-Sectional Evaluation.” Journal of Medical Virology (July).</text>
  </threadedComment>
  <threadedComment ref="D45" dT="2021-01-26T15:14:47.10" personId="{4B19CC79-8119-4307-B760-6F4CF3973C43}" id="{2B9936FF-B9F1-4EA3-95EE-01C7A26E2A18}">
    <text>The interpolated prevalence at 42 days in the CIS.</text>
  </threadedComment>
  <threadedComment ref="B51" dT="2021-01-26T16:01:16.89" personId="{4B19CC79-8119-4307-B760-6F4CF3973C43}" id="{E367B0FC-7F4D-4DEB-977A-0E96BA824200}">
    <text>Use 8 weeks to bring in line with 6 weeks post discharge for the hospitalised. Take into account 1 week to admission and 1 week to discharge.</text>
  </threadedComment>
  <threadedComment ref="D54" dT="2021-01-26T15:37:33.09" personId="{4B19CC79-8119-4307-B760-6F4CF3973C43}" id="{4DEA0737-0C61-4262-B8F3-C6BBD4888FBC}">
    <text>About a 44% of previously employed critical care survivors are unemployed 5-years later. Some will still be able to work with symptoms. 
About a quarter have PTSD 2-years later.
1. Kamdar BB, Suri R, Suchyta MR, Digrande KF, Sherwood KD, Colantuoni E, et al. Return to work after critical illness: a systematic review and meta-analysis. Thorax 
1. Bein T, Weber-Carstens S, Apfelbacher C. Long-term outcome after the acute respiratory distress syndrome: Different from general critical illness? Curr Opin Crit Care. 2018;24(1):35–40.</text>
  </threadedComment>
  <threadedComment ref="D55" dT="2021-01-26T15:53:13.43" personId="{4B19CC79-8119-4307-B760-6F4CF3973C43}" id="{7B610D5A-4FFF-470D-8B42-D9B63E276E30}">
    <text>Scale down by a factor of 10 from the ITU survivors. There is only evidence for the 50% so we have an absence of evidence. As evidence emerges we can repopulate this parameter. In the meantime 10% appears a reasonable estimate of permanent injury as there will be far less PTSD and lung fibrosis in those not ventilated and not on ICU.</text>
  </threadedComment>
  <threadedComment ref="D56" dT="2021-01-26T15:53:29.91" personId="{4B19CC79-8119-4307-B760-6F4CF3973C43}" id="{CE1CFEC6-852F-4154-8097-E31CB780349C}">
    <text>Scale down by a factor of 10 from hospitalised survivors and adjust for the proportion of asymptomatic cases. Using the same scaling factor between ward based and non-hospitalised as was used between ICU and ward based care.</text>
  </threadedComment>
  <threadedComment ref="D64" dT="2021-01-22T12:15:35.97" personId="{4B19CC79-8119-4307-B760-6F4CF3973C43}" id="{1B7DBCFB-B1BE-47D4-8FE0-86AF5EE738B3}">
    <text>As of December 2020.
ONS. Coronavirus (COVID-19) Infection Survey: antibody data for the UK, January 2021 [Internet]. 2021 [cited 2021 Jan 22]. Available from: https://www.ons.gov.uk/peoplepopulationandcommunity/healthandsocialcare/conditionsanddiseases/articles/coronaviruscovid19infectionsinthecommunityinengland/antibodydatafortheukjanuary2021</text>
  </threadedComment>
  <threadedComment ref="D71" dT="2021-02-26T10:13:21.66" personId="{4B19CC79-8119-4307-B760-6F4CF3973C43}" id="{2BFD066B-A278-4BB5-B4CE-BA7D4E7E041B}">
    <text>There is an implicit assumption that the number of people permanently injured by COVID-19 to a significant degree but are not known to have had COVID-19 is negligable.
In other words the unknwon cases are very unlikely to include those permnanently injured.</text>
  </threadedComment>
</ThreadedComments>
</file>

<file path=xl/threadedComments/threadedComment2.xml><?xml version="1.0" encoding="utf-8"?>
<ThreadedComments xmlns="http://schemas.microsoft.com/office/spreadsheetml/2018/threadedcomments" xmlns:x="http://schemas.openxmlformats.org/spreadsheetml/2006/main">
  <threadedComment ref="C16" dT="2021-02-20T16:43:43.03" personId="{DA45E142-21B5-4DF5-AB68-BE4703610C72}" id="{0E1E5FA2-5F01-4899-A41C-578A5697F731}">
    <text>Can these red text cells be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J19" dT="2020-10-31T16:52:03.69" personId="{4B19CC79-8119-4307-B760-6F4CF3973C43}" id="{80DA5DEB-36B8-46DB-B74A-AA37BAEB13CE}">
    <text>The Green Book requires a 1.5% discount rate in calculating QALYs, though it may not be appropriate in this context. In non-medical contexts, a WTP of £60,000 is used.</text>
  </threadedComment>
  <threadedComment ref="B24" dT="2021-02-26T10:48:56.86" personId="{4B19CC79-8119-4307-B760-6F4CF3973C43}" id="{2B5C144F-961E-44D4-B71F-D465D13CA073}">
    <text>To take account of vaccination, then insert the total number of expected infections after modelling vaccination. If projecting known infections to date - must remove the adjustment for unknown in fection in the sheet proportionLong.</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coronavirus.data.gov.uk/cases%20%20%20Accessed%2031/10/20"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ngland.nhs.uk/statistics/statistical-work-areas/covid-19-daily-deaths/"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lifeexpectancies/datasets/singleyearlifetablesuk1980to2018" TargetMode="External"/><Relationship Id="rId1" Type="http://schemas.openxmlformats.org/officeDocument/2006/relationships/hyperlink" Target="https://www.ons.gov.uk/peoplepopulationandcommunity/birthsdeathsandmarriages/lifeexpectancies/adhocs/12663populationestimatesanddeathsbysingleyearofageforenglandandwalesandtheuk1961to2019"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coronavirus.data.gov.uk/c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C5472-EBAC-403A-8E61-D24D0DCE04D3}">
  <sheetPr codeName="Sheet1"/>
  <dimension ref="A1:I38"/>
  <sheetViews>
    <sheetView showGridLines="0" zoomScale="90" zoomScaleNormal="90" workbookViewId="0">
      <selection activeCell="I27" sqref="I27"/>
    </sheetView>
  </sheetViews>
  <sheetFormatPr defaultRowHeight="14.4" x14ac:dyDescent="0.3"/>
  <cols>
    <col min="3" max="3" width="18.33203125" customWidth="1"/>
    <col min="4" max="4" width="26.88671875" style="13" customWidth="1"/>
    <col min="7" max="7" width="15.6640625" customWidth="1"/>
  </cols>
  <sheetData>
    <row r="1" spans="1:8" ht="25.8" x14ac:dyDescent="0.5">
      <c r="A1" s="113" t="s">
        <v>265</v>
      </c>
    </row>
    <row r="2" spans="1:8" x14ac:dyDescent="0.3">
      <c r="A2" s="112" t="s">
        <v>0</v>
      </c>
    </row>
    <row r="4" spans="1:8" x14ac:dyDescent="0.3">
      <c r="C4" s="14" t="s">
        <v>262</v>
      </c>
      <c r="G4" s="14" t="s">
        <v>263</v>
      </c>
    </row>
    <row r="5" spans="1:8" x14ac:dyDescent="0.3">
      <c r="C5" s="227" t="s">
        <v>2</v>
      </c>
      <c r="D5" s="85"/>
      <c r="G5" s="13" t="s">
        <v>41</v>
      </c>
      <c r="H5" s="65"/>
    </row>
    <row r="6" spans="1:8" x14ac:dyDescent="0.3">
      <c r="C6" s="227" t="s">
        <v>3</v>
      </c>
      <c r="D6" s="67"/>
      <c r="G6" s="13" t="s">
        <v>42</v>
      </c>
      <c r="H6" s="66"/>
    </row>
    <row r="7" spans="1:8" x14ac:dyDescent="0.3">
      <c r="C7" s="227" t="s">
        <v>4</v>
      </c>
      <c r="D7" s="66"/>
      <c r="G7" s="13" t="s">
        <v>3</v>
      </c>
      <c r="H7" s="67"/>
    </row>
    <row r="8" spans="1:8" x14ac:dyDescent="0.3">
      <c r="C8" s="227" t="s">
        <v>5</v>
      </c>
      <c r="D8" s="50"/>
      <c r="G8" s="13" t="s">
        <v>43</v>
      </c>
      <c r="H8" s="150"/>
    </row>
    <row r="9" spans="1:8" x14ac:dyDescent="0.3">
      <c r="C9" s="227" t="s">
        <v>6</v>
      </c>
      <c r="D9" s="89"/>
    </row>
    <row r="11" spans="1:8" x14ac:dyDescent="0.3">
      <c r="D11" s="86" t="s">
        <v>7</v>
      </c>
      <c r="E11" s="226" t="s">
        <v>257</v>
      </c>
    </row>
    <row r="12" spans="1:8" x14ac:dyDescent="0.3">
      <c r="D12" s="88" t="s">
        <v>8</v>
      </c>
      <c r="E12" s="226" t="s">
        <v>258</v>
      </c>
    </row>
    <row r="13" spans="1:8" x14ac:dyDescent="0.3">
      <c r="D13" s="88" t="s">
        <v>9</v>
      </c>
      <c r="E13" s="117" t="s">
        <v>10</v>
      </c>
    </row>
    <row r="14" spans="1:8" x14ac:dyDescent="0.3">
      <c r="D14" s="88" t="s">
        <v>11</v>
      </c>
      <c r="E14" t="s">
        <v>264</v>
      </c>
    </row>
    <row r="15" spans="1:8" x14ac:dyDescent="0.3">
      <c r="D15" s="88" t="s">
        <v>198</v>
      </c>
      <c r="E15" t="s">
        <v>199</v>
      </c>
    </row>
    <row r="16" spans="1:8" x14ac:dyDescent="0.3">
      <c r="D16" s="51" t="s">
        <v>12</v>
      </c>
      <c r="E16" t="s">
        <v>13</v>
      </c>
    </row>
    <row r="17" spans="2:9" x14ac:dyDescent="0.3">
      <c r="D17" s="90" t="s">
        <v>14</v>
      </c>
      <c r="E17" t="s">
        <v>15</v>
      </c>
    </row>
    <row r="18" spans="2:9" x14ac:dyDescent="0.3">
      <c r="D18" s="293" t="s">
        <v>266</v>
      </c>
      <c r="E18" t="s">
        <v>267</v>
      </c>
    </row>
    <row r="19" spans="2:9" x14ac:dyDescent="0.3">
      <c r="D19" s="87" t="s">
        <v>268</v>
      </c>
      <c r="E19" t="s">
        <v>275</v>
      </c>
      <c r="H19" s="120"/>
      <c r="I19" s="120"/>
    </row>
    <row r="20" spans="2:9" x14ac:dyDescent="0.3">
      <c r="D20" s="14"/>
      <c r="E20" s="120"/>
      <c r="H20" s="120"/>
      <c r="I20" s="120"/>
    </row>
    <row r="21" spans="2:9" x14ac:dyDescent="0.3">
      <c r="D21" s="14"/>
      <c r="E21" s="120"/>
      <c r="H21" s="120"/>
      <c r="I21" s="120"/>
    </row>
    <row r="22" spans="2:9" x14ac:dyDescent="0.3">
      <c r="D22" s="14"/>
      <c r="E22" s="120"/>
      <c r="H22" s="120"/>
      <c r="I22" s="120"/>
    </row>
    <row r="23" spans="2:9" x14ac:dyDescent="0.3">
      <c r="D23" s="14"/>
      <c r="E23" s="120"/>
      <c r="H23" s="120"/>
      <c r="I23" s="120"/>
    </row>
    <row r="24" spans="2:9" x14ac:dyDescent="0.3">
      <c r="D24" s="14"/>
      <c r="E24" s="120"/>
      <c r="H24" s="120"/>
      <c r="I24" s="120"/>
    </row>
    <row r="25" spans="2:9" x14ac:dyDescent="0.3">
      <c r="D25" s="14"/>
      <c r="E25" s="120"/>
      <c r="H25" s="120"/>
      <c r="I25" s="120"/>
    </row>
    <row r="26" spans="2:9" x14ac:dyDescent="0.3">
      <c r="D26" s="14"/>
      <c r="E26" s="120"/>
      <c r="H26" s="120"/>
      <c r="I26" s="120"/>
    </row>
    <row r="27" spans="2:9" x14ac:dyDescent="0.3">
      <c r="D27" s="14"/>
      <c r="E27" s="120"/>
      <c r="H27" s="120"/>
      <c r="I27" s="120"/>
    </row>
    <row r="28" spans="2:9" x14ac:dyDescent="0.3">
      <c r="D28" s="14"/>
      <c r="E28" s="120"/>
      <c r="H28" s="120"/>
      <c r="I28" s="120"/>
    </row>
    <row r="29" spans="2:9" x14ac:dyDescent="0.3">
      <c r="B29" s="120"/>
      <c r="D29" s="120"/>
      <c r="E29" s="120"/>
      <c r="H29" s="120"/>
      <c r="I29" s="120"/>
    </row>
    <row r="30" spans="2:9" x14ac:dyDescent="0.3">
      <c r="D30" s="14"/>
    </row>
    <row r="31" spans="2:9" x14ac:dyDescent="0.3">
      <c r="D31" s="14"/>
    </row>
    <row r="32" spans="2:9" x14ac:dyDescent="0.3">
      <c r="D32" s="14"/>
    </row>
    <row r="33" spans="4:4" x14ac:dyDescent="0.3">
      <c r="D33" s="14"/>
    </row>
    <row r="34" spans="4:4" x14ac:dyDescent="0.3">
      <c r="D34" s="14"/>
    </row>
    <row r="35" spans="4:4" x14ac:dyDescent="0.3">
      <c r="D35" s="14"/>
    </row>
    <row r="36" spans="4:4" x14ac:dyDescent="0.3">
      <c r="D36" s="14"/>
    </row>
    <row r="37" spans="4:4" x14ac:dyDescent="0.3">
      <c r="D37" s="14"/>
    </row>
    <row r="38" spans="4:4" x14ac:dyDescent="0.3">
      <c r="D38" s="14"/>
    </row>
  </sheetData>
  <pageMargins left="0.7" right="0.7" top="0.75" bottom="0.75" header="0.3" footer="0.3"/>
  <pageSetup paperSize="9" orientation="portrait" r:id="rId1"/>
  <headerFooter>
    <oddHeader>&amp;L&amp;"Calibri"&amp;12&amp;K008000Classification: Public&amp;1#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9" tint="0.59999389629810485"/>
  </sheetPr>
  <dimension ref="A1:E47"/>
  <sheetViews>
    <sheetView showGridLines="0" zoomScale="90" zoomScaleNormal="90" workbookViewId="0">
      <selection activeCell="C17" sqref="C17"/>
    </sheetView>
  </sheetViews>
  <sheetFormatPr defaultRowHeight="14.4" x14ac:dyDescent="0.3"/>
  <cols>
    <col min="1" max="1" width="8.88671875" customWidth="1"/>
    <col min="2" max="2" width="32" style="24" customWidth="1"/>
    <col min="3" max="3" width="132" style="27" customWidth="1"/>
    <col min="4" max="4" width="21.88671875" style="10" customWidth="1"/>
    <col min="5" max="5" width="17.33203125" style="10" customWidth="1"/>
  </cols>
  <sheetData>
    <row r="1" spans="1:5" ht="23.4" x14ac:dyDescent="0.3">
      <c r="A1" s="115" t="s">
        <v>18</v>
      </c>
      <c r="B1" s="115"/>
    </row>
    <row r="2" spans="1:5" x14ac:dyDescent="0.3">
      <c r="A2" s="64" t="s">
        <v>19</v>
      </c>
      <c r="B2" s="114"/>
    </row>
    <row r="3" spans="1:5" s="3" customFormat="1" x14ac:dyDescent="0.3">
      <c r="B3" s="122" t="s">
        <v>20</v>
      </c>
      <c r="C3" s="25" t="s">
        <v>21</v>
      </c>
      <c r="D3" s="12"/>
      <c r="E3" s="12"/>
    </row>
    <row r="4" spans="1:5" ht="28.8" x14ac:dyDescent="0.3">
      <c r="B4" s="309" t="s">
        <v>16</v>
      </c>
      <c r="C4" s="26" t="s">
        <v>22</v>
      </c>
    </row>
    <row r="5" spans="1:5" x14ac:dyDescent="0.3">
      <c r="B5" s="309"/>
      <c r="C5" s="26" t="s">
        <v>23</v>
      </c>
    </row>
    <row r="6" spans="1:5" x14ac:dyDescent="0.3">
      <c r="B6" s="309"/>
      <c r="C6" s="26" t="s">
        <v>24</v>
      </c>
    </row>
    <row r="7" spans="1:5" x14ac:dyDescent="0.3">
      <c r="B7" s="122" t="s">
        <v>17</v>
      </c>
      <c r="C7" s="26" t="s">
        <v>25</v>
      </c>
    </row>
    <row r="8" spans="1:5" ht="28.8" x14ac:dyDescent="0.3">
      <c r="B8" s="122" t="s">
        <v>26</v>
      </c>
      <c r="C8" s="26" t="s">
        <v>285</v>
      </c>
    </row>
    <row r="9" spans="1:5" x14ac:dyDescent="0.3">
      <c r="B9" s="122" t="s">
        <v>27</v>
      </c>
      <c r="C9" s="26" t="s">
        <v>28</v>
      </c>
    </row>
    <row r="10" spans="1:5" ht="15.75" customHeight="1" x14ac:dyDescent="0.3">
      <c r="B10" s="122" t="s">
        <v>29</v>
      </c>
      <c r="C10" s="26" t="s">
        <v>30</v>
      </c>
    </row>
    <row r="11" spans="1:5" ht="28.8" x14ac:dyDescent="0.3">
      <c r="B11" s="309" t="s">
        <v>31</v>
      </c>
      <c r="C11" s="26" t="s">
        <v>32</v>
      </c>
    </row>
    <row r="12" spans="1:5" x14ac:dyDescent="0.3">
      <c r="B12" s="309"/>
      <c r="C12" s="26" t="s">
        <v>33</v>
      </c>
    </row>
    <row r="13" spans="1:5" ht="43.2" x14ac:dyDescent="0.3">
      <c r="B13" s="309"/>
      <c r="C13" s="26" t="s">
        <v>34</v>
      </c>
      <c r="D13" s="74"/>
    </row>
    <row r="14" spans="1:5" ht="28.8" x14ac:dyDescent="0.3">
      <c r="B14" s="309" t="s">
        <v>35</v>
      </c>
      <c r="C14" s="26" t="s">
        <v>36</v>
      </c>
      <c r="D14" s="74"/>
    </row>
    <row r="15" spans="1:5" x14ac:dyDescent="0.3">
      <c r="B15" s="309"/>
      <c r="C15" s="26" t="s">
        <v>37</v>
      </c>
    </row>
    <row r="16" spans="1:5" x14ac:dyDescent="0.3">
      <c r="B16" s="309"/>
      <c r="C16" s="26" t="s">
        <v>38</v>
      </c>
    </row>
    <row r="17" spans="2:3" ht="43.2" x14ac:dyDescent="0.3">
      <c r="B17" s="122"/>
      <c r="C17" s="26" t="s">
        <v>39</v>
      </c>
    </row>
    <row r="42" ht="29.25" customHeight="1" x14ac:dyDescent="0.3"/>
    <row r="43" ht="30" customHeight="1" x14ac:dyDescent="0.3"/>
    <row r="45" ht="43.5" customHeight="1" x14ac:dyDescent="0.3"/>
    <row r="47" ht="31.5" customHeight="1" x14ac:dyDescent="0.3"/>
  </sheetData>
  <mergeCells count="3">
    <mergeCell ref="B4:B6"/>
    <mergeCell ref="B14:B16"/>
    <mergeCell ref="B11:B13"/>
  </mergeCells>
  <pageMargins left="0.7" right="0.7" top="0.75" bottom="0.75" header="0.3" footer="0.3"/>
  <pageSetup paperSize="9" orientation="portrait" r:id="rId1"/>
  <headerFooter>
    <oddHeader>&amp;L&amp;"Calibri"&amp;12&amp;K008000Classification: Public&amp;1#</oddHead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74CE-EC33-4234-AE24-B920FE3EE1CC}">
  <sheetPr codeName="Sheet3">
    <tabColor theme="4" tint="0.59999389629810485"/>
  </sheetPr>
  <dimension ref="A1:R101"/>
  <sheetViews>
    <sheetView showGridLines="0" topLeftCell="A25" zoomScale="70" zoomScaleNormal="70" workbookViewId="0">
      <selection activeCell="D46" sqref="D46"/>
    </sheetView>
  </sheetViews>
  <sheetFormatPr defaultRowHeight="14.4" x14ac:dyDescent="0.3"/>
  <cols>
    <col min="1" max="1" width="16.44140625" style="61" customWidth="1"/>
    <col min="2" max="2" width="33.33203125" customWidth="1"/>
    <col min="3" max="3" width="36" customWidth="1"/>
    <col min="4" max="4" width="29.5546875" customWidth="1"/>
    <col min="5" max="5" width="32.5546875" customWidth="1"/>
    <col min="6" max="6" width="33" customWidth="1"/>
    <col min="7" max="7" width="30.88671875" customWidth="1"/>
    <col min="8" max="8" width="13.88671875" bestFit="1" customWidth="1"/>
    <col min="9" max="9" width="10.5546875" customWidth="1"/>
    <col min="11" max="11" width="27.109375" bestFit="1" customWidth="1"/>
    <col min="12" max="15" width="18.109375" style="9" customWidth="1"/>
  </cols>
  <sheetData>
    <row r="1" spans="1:16" ht="25.8" x14ac:dyDescent="0.5">
      <c r="A1" s="116" t="s">
        <v>40</v>
      </c>
      <c r="L1" s="127"/>
      <c r="M1" s="127"/>
      <c r="N1" s="127"/>
      <c r="O1" s="127"/>
    </row>
    <row r="2" spans="1:16" x14ac:dyDescent="0.3">
      <c r="A2" s="64" t="s">
        <v>247</v>
      </c>
      <c r="L2" s="127"/>
      <c r="M2" s="127"/>
      <c r="N2" s="127"/>
      <c r="O2" s="127"/>
    </row>
    <row r="3" spans="1:16" x14ac:dyDescent="0.3">
      <c r="A3" s="64"/>
      <c r="H3" s="8"/>
      <c r="I3" s="8"/>
      <c r="J3" s="8"/>
      <c r="K3" s="8"/>
      <c r="L3" s="8"/>
      <c r="M3" s="8"/>
      <c r="N3" s="127"/>
      <c r="O3" s="127"/>
    </row>
    <row r="4" spans="1:16" x14ac:dyDescent="0.3">
      <c r="A4" s="61" t="s">
        <v>1</v>
      </c>
      <c r="B4" s="14" t="s">
        <v>41</v>
      </c>
      <c r="C4" s="65"/>
      <c r="H4" s="8"/>
      <c r="I4" s="305"/>
      <c r="J4" s="8"/>
      <c r="K4" s="8"/>
      <c r="L4" s="306"/>
      <c r="M4" s="8"/>
      <c r="N4" s="127"/>
      <c r="O4" s="127"/>
    </row>
    <row r="5" spans="1:16" x14ac:dyDescent="0.3">
      <c r="B5" s="14" t="s">
        <v>42</v>
      </c>
      <c r="C5" s="66"/>
      <c r="H5" s="8"/>
      <c r="I5" s="305"/>
      <c r="J5" s="8"/>
      <c r="K5" s="8"/>
      <c r="L5" s="307"/>
      <c r="M5" s="8"/>
      <c r="N5" s="127"/>
      <c r="O5" s="127"/>
    </row>
    <row r="6" spans="1:16" x14ac:dyDescent="0.3">
      <c r="B6" s="14" t="s">
        <v>3</v>
      </c>
      <c r="C6" s="67"/>
      <c r="H6" s="8"/>
      <c r="I6" s="8"/>
      <c r="J6" s="8"/>
      <c r="K6" s="8"/>
      <c r="L6" s="8"/>
      <c r="M6" s="308"/>
      <c r="N6" s="127"/>
      <c r="O6" s="127"/>
    </row>
    <row r="7" spans="1:16" x14ac:dyDescent="0.3">
      <c r="B7" s="14" t="s">
        <v>43</v>
      </c>
      <c r="C7" s="73"/>
      <c r="L7" s="127"/>
      <c r="M7" s="127"/>
      <c r="N7" s="127"/>
      <c r="O7" s="127"/>
    </row>
    <row r="8" spans="1:16" x14ac:dyDescent="0.3">
      <c r="L8" s="127"/>
      <c r="M8" s="127"/>
      <c r="N8" s="127"/>
      <c r="O8" s="127"/>
    </row>
    <row r="9" spans="1:16" x14ac:dyDescent="0.3">
      <c r="A9" s="61" t="s">
        <v>44</v>
      </c>
      <c r="L9" s="127"/>
      <c r="M9" s="127"/>
      <c r="N9" s="127"/>
      <c r="O9" s="127"/>
    </row>
    <row r="10" spans="1:16" x14ac:dyDescent="0.3">
      <c r="A10" s="61">
        <v>1</v>
      </c>
      <c r="B10" t="s">
        <v>45</v>
      </c>
      <c r="L10" s="127"/>
      <c r="M10" s="127"/>
      <c r="N10" s="127"/>
      <c r="O10" s="127"/>
    </row>
    <row r="11" spans="1:16" x14ac:dyDescent="0.3">
      <c r="B11" s="5" t="s">
        <v>46</v>
      </c>
      <c r="C11" s="10"/>
      <c r="D11" s="10"/>
      <c r="L11" s="127"/>
      <c r="M11" s="127"/>
      <c r="N11" s="127"/>
      <c r="O11" s="127"/>
    </row>
    <row r="12" spans="1:16" ht="29.25" customHeight="1" x14ac:dyDescent="0.3">
      <c r="B12" s="299" t="s">
        <v>331</v>
      </c>
      <c r="C12" s="299" t="s">
        <v>290</v>
      </c>
      <c r="D12" s="299" t="s">
        <v>47</v>
      </c>
      <c r="E12" s="299" t="s">
        <v>329</v>
      </c>
      <c r="F12" s="299" t="s">
        <v>48</v>
      </c>
      <c r="L12"/>
      <c r="M12" s="127"/>
      <c r="N12" s="127"/>
      <c r="O12" s="127"/>
      <c r="P12" s="127"/>
    </row>
    <row r="13" spans="1:16" x14ac:dyDescent="0.3">
      <c r="B13" s="91">
        <v>2657305</v>
      </c>
      <c r="C13" s="91">
        <v>287662</v>
      </c>
      <c r="D13" s="92">
        <f>B13-C13</f>
        <v>2369643</v>
      </c>
      <c r="E13" s="53">
        <f>C13/B13</f>
        <v>0.10825328669460224</v>
      </c>
      <c r="F13" s="58">
        <f>1-E13</f>
        <v>0.89174671330539779</v>
      </c>
      <c r="L13"/>
      <c r="M13" s="127"/>
      <c r="N13" s="127"/>
      <c r="O13" s="127"/>
      <c r="P13" s="127"/>
    </row>
    <row r="14" spans="1:16" x14ac:dyDescent="0.3">
      <c r="B14" s="30" t="s">
        <v>49</v>
      </c>
      <c r="C14" s="128"/>
      <c r="D14" s="29"/>
      <c r="L14" s="127"/>
      <c r="M14" s="127"/>
      <c r="N14" s="127"/>
      <c r="O14" s="127"/>
    </row>
    <row r="15" spans="1:16" x14ac:dyDescent="0.3">
      <c r="B15" s="30"/>
      <c r="C15" s="128"/>
      <c r="D15" s="29"/>
      <c r="L15" s="127"/>
      <c r="M15" s="127"/>
      <c r="N15" s="127"/>
      <c r="O15" s="127"/>
    </row>
    <row r="16" spans="1:16" x14ac:dyDescent="0.3">
      <c r="A16" s="61">
        <v>2</v>
      </c>
      <c r="B16" s="5" t="s">
        <v>50</v>
      </c>
      <c r="C16" s="128"/>
      <c r="D16" s="29"/>
      <c r="L16" s="127"/>
      <c r="M16" s="127"/>
      <c r="N16" s="127"/>
      <c r="O16" s="127"/>
    </row>
    <row r="17" spans="1:18" x14ac:dyDescent="0.3">
      <c r="A17" s="61">
        <v>2.1</v>
      </c>
      <c r="B17" s="5" t="s">
        <v>51</v>
      </c>
      <c r="C17" s="10"/>
      <c r="D17" s="10"/>
      <c r="G17" s="317" t="s">
        <v>52</v>
      </c>
      <c r="H17" s="317"/>
      <c r="I17" s="317"/>
      <c r="J17" s="317"/>
      <c r="K17" s="317"/>
      <c r="L17" s="317"/>
      <c r="M17" s="317"/>
      <c r="N17" s="317"/>
      <c r="O17" s="317"/>
    </row>
    <row r="18" spans="1:18" x14ac:dyDescent="0.3">
      <c r="B18" s="84" t="s">
        <v>53</v>
      </c>
      <c r="C18" s="10"/>
      <c r="D18" s="10"/>
      <c r="G18" s="317"/>
      <c r="H18" s="317"/>
      <c r="I18" s="317"/>
      <c r="J18" s="317"/>
      <c r="K18" s="317"/>
      <c r="L18" s="317"/>
      <c r="M18" s="317"/>
      <c r="N18" s="317"/>
      <c r="O18" s="317"/>
    </row>
    <row r="19" spans="1:18" ht="14.4" customHeight="1" x14ac:dyDescent="0.3">
      <c r="B19" s="16" t="s">
        <v>290</v>
      </c>
      <c r="C19" s="16" t="s">
        <v>332</v>
      </c>
      <c r="D19" s="16" t="s">
        <v>333</v>
      </c>
      <c r="G19" s="317"/>
      <c r="H19" s="317"/>
      <c r="I19" s="317"/>
      <c r="J19" s="317"/>
      <c r="K19" s="317"/>
      <c r="L19" s="317"/>
      <c r="M19" s="317"/>
      <c r="N19" s="317"/>
      <c r="O19" s="317"/>
    </row>
    <row r="20" spans="1:18" ht="14.4" customHeight="1" x14ac:dyDescent="0.3">
      <c r="B20" s="91">
        <v>18183</v>
      </c>
      <c r="C20" s="91">
        <v>3001</v>
      </c>
      <c r="D20" s="54">
        <f>C20/B20</f>
        <v>0.16504427212231204</v>
      </c>
      <c r="G20" s="317"/>
      <c r="H20" s="317"/>
      <c r="I20" s="317"/>
      <c r="J20" s="317"/>
      <c r="K20" s="317"/>
      <c r="L20" s="317"/>
      <c r="M20" s="317"/>
      <c r="N20" s="317"/>
      <c r="O20" s="317"/>
    </row>
    <row r="21" spans="1:18" ht="14.4" customHeight="1" x14ac:dyDescent="0.3">
      <c r="B21" s="319"/>
      <c r="C21" s="319"/>
      <c r="D21" s="319"/>
      <c r="E21" s="319"/>
      <c r="F21" s="319"/>
      <c r="G21" s="319"/>
      <c r="H21" s="319"/>
      <c r="I21" s="319"/>
      <c r="J21" s="319"/>
      <c r="K21" s="319"/>
      <c r="L21" s="319"/>
      <c r="M21" s="127"/>
      <c r="N21" s="127"/>
      <c r="O21" s="127"/>
    </row>
    <row r="22" spans="1:18" ht="14.4" customHeight="1" x14ac:dyDescent="0.3">
      <c r="A22" s="61">
        <v>2.2000000000000002</v>
      </c>
      <c r="B22" s="22" t="s">
        <v>54</v>
      </c>
      <c r="C22" s="10"/>
      <c r="D22" s="15"/>
      <c r="L22" s="127"/>
      <c r="M22" s="127"/>
      <c r="N22" s="127"/>
      <c r="O22" s="127"/>
    </row>
    <row r="23" spans="1:18" ht="28.8" x14ac:dyDescent="0.3">
      <c r="B23" s="176" t="s">
        <v>328</v>
      </c>
      <c r="C23" s="97" t="s">
        <v>335</v>
      </c>
      <c r="D23" s="175" t="s">
        <v>330</v>
      </c>
      <c r="E23" s="175" t="s">
        <v>55</v>
      </c>
      <c r="F23" s="176" t="s">
        <v>316</v>
      </c>
      <c r="G23" s="317" t="s">
        <v>56</v>
      </c>
      <c r="H23" s="317"/>
      <c r="I23" s="317"/>
      <c r="J23" s="317"/>
      <c r="K23" s="317"/>
      <c r="L23" s="317"/>
      <c r="M23" s="317"/>
      <c r="N23" s="317"/>
      <c r="O23" s="317"/>
    </row>
    <row r="24" spans="1:18" ht="14.4" customHeight="1" x14ac:dyDescent="0.3">
      <c r="B24" s="53">
        <f>E13</f>
        <v>0.10825328669460224</v>
      </c>
      <c r="C24" s="54">
        <f>D20</f>
        <v>0.16504427212231204</v>
      </c>
      <c r="D24" s="55">
        <f>B24*C24</f>
        <v>1.7866584907358592E-2</v>
      </c>
      <c r="E24" s="55">
        <f>B24-D24</f>
        <v>9.0386701787243645E-2</v>
      </c>
      <c r="F24" s="285">
        <f>pWard*allCaseCorrection</f>
        <v>3.0053182506600537E-2</v>
      </c>
      <c r="G24" s="317"/>
      <c r="H24" s="317"/>
      <c r="I24" s="317"/>
      <c r="J24" s="317"/>
      <c r="K24" s="317"/>
      <c r="L24" s="317"/>
      <c r="M24" s="317"/>
      <c r="N24" s="317"/>
      <c r="O24" s="317"/>
    </row>
    <row r="25" spans="1:18" ht="14.4" customHeight="1" x14ac:dyDescent="0.3">
      <c r="B25" s="320"/>
      <c r="C25" s="320"/>
      <c r="D25" s="320"/>
      <c r="E25" s="320"/>
      <c r="F25" s="320"/>
      <c r="G25" s="320"/>
      <c r="H25" s="320"/>
      <c r="I25" s="320"/>
      <c r="J25" s="320"/>
      <c r="K25" s="320"/>
      <c r="L25" s="320"/>
      <c r="M25" s="127"/>
      <c r="N25" s="127"/>
      <c r="O25" s="127"/>
    </row>
    <row r="26" spans="1:18" ht="14.4" customHeight="1" x14ac:dyDescent="0.3">
      <c r="A26" s="61">
        <v>2.2999999999999998</v>
      </c>
      <c r="B26" s="22" t="s">
        <v>57</v>
      </c>
      <c r="C26" s="10"/>
      <c r="D26" s="10"/>
      <c r="L26" s="127"/>
      <c r="M26" s="127"/>
      <c r="N26" s="127"/>
      <c r="O26" s="127"/>
    </row>
    <row r="27" spans="1:18" ht="14.4" customHeight="1" x14ac:dyDescent="0.3">
      <c r="B27" s="22" t="s">
        <v>223</v>
      </c>
      <c r="C27" s="10"/>
      <c r="D27" s="10"/>
      <c r="L27" s="127"/>
      <c r="M27" s="127"/>
      <c r="N27" s="127"/>
      <c r="O27" s="127"/>
    </row>
    <row r="28" spans="1:18" ht="28.8" x14ac:dyDescent="0.3">
      <c r="B28" s="123" t="s">
        <v>58</v>
      </c>
      <c r="C28" s="123" t="s">
        <v>334</v>
      </c>
      <c r="D28" s="123" t="s">
        <v>330</v>
      </c>
      <c r="E28" s="123" t="s">
        <v>317</v>
      </c>
      <c r="F28" s="176" t="s">
        <v>319</v>
      </c>
      <c r="G28" s="187" t="s">
        <v>338</v>
      </c>
      <c r="H28" s="28" t="s">
        <v>222</v>
      </c>
      <c r="J28" s="4"/>
      <c r="K28" s="4"/>
      <c r="L28" s="4"/>
      <c r="M28" s="31"/>
      <c r="N28" s="31"/>
      <c r="O28" s="31"/>
      <c r="P28" s="31"/>
      <c r="Q28" s="4"/>
      <c r="R28" s="4"/>
    </row>
    <row r="29" spans="1:18" ht="14.4" customHeight="1" x14ac:dyDescent="0.3">
      <c r="B29" s="93">
        <v>0.38</v>
      </c>
      <c r="C29" s="57">
        <f>1-B29</f>
        <v>0.62</v>
      </c>
      <c r="D29" s="58">
        <f>D24</f>
        <v>1.7866584907358592E-2</v>
      </c>
      <c r="E29" s="59">
        <f>D29*C29</f>
        <v>1.1077282642562327E-2</v>
      </c>
      <c r="F29" s="301">
        <f>pITU_Surv*allCaseCorrection</f>
        <v>3.6831479670287898E-3</v>
      </c>
      <c r="G29" s="301">
        <f>pITU_survAll/(pITU_survAll+pWard_SurvAll+pNonHosp_SurvAll)</f>
        <v>3.717425713377547E-3</v>
      </c>
      <c r="H29" s="35" t="s">
        <v>59</v>
      </c>
      <c r="J29" s="4"/>
      <c r="K29" s="4"/>
      <c r="L29" s="32"/>
      <c r="M29" s="33"/>
      <c r="N29" s="33"/>
      <c r="O29" s="33"/>
      <c r="P29" s="34"/>
      <c r="Q29" s="4"/>
      <c r="R29" s="4"/>
    </row>
    <row r="30" spans="1:18" x14ac:dyDescent="0.3">
      <c r="B30" s="28"/>
      <c r="C30" s="20"/>
      <c r="D30" s="21"/>
      <c r="G30" s="10"/>
      <c r="I30" s="4"/>
      <c r="J30" s="4"/>
      <c r="K30" s="32"/>
      <c r="L30" s="33"/>
      <c r="M30" s="33"/>
      <c r="N30" s="33"/>
      <c r="O30" s="34"/>
      <c r="P30" s="4"/>
      <c r="Q30" s="4"/>
    </row>
    <row r="31" spans="1:18" x14ac:dyDescent="0.3">
      <c r="B31" s="35"/>
      <c r="C31" s="20"/>
      <c r="D31" s="21"/>
      <c r="G31" s="10"/>
      <c r="I31" s="4"/>
      <c r="J31" s="4"/>
      <c r="K31" s="4"/>
      <c r="L31" s="33"/>
      <c r="M31" s="33"/>
      <c r="N31" s="33"/>
      <c r="O31" s="33"/>
      <c r="P31" s="4"/>
      <c r="Q31" s="4"/>
    </row>
    <row r="32" spans="1:18" x14ac:dyDescent="0.3">
      <c r="A32" s="61">
        <v>2.4</v>
      </c>
      <c r="B32" s="22" t="s">
        <v>60</v>
      </c>
      <c r="C32" s="20"/>
      <c r="D32" s="21"/>
      <c r="G32" s="10"/>
      <c r="I32" s="4"/>
      <c r="J32" s="4"/>
      <c r="K32" s="4"/>
      <c r="L32" s="33"/>
      <c r="M32" s="33"/>
      <c r="N32" s="33"/>
      <c r="O32" s="33"/>
      <c r="P32" s="4"/>
      <c r="Q32" s="4"/>
    </row>
    <row r="33" spans="1:17" x14ac:dyDescent="0.3">
      <c r="B33" s="35" t="s">
        <v>61</v>
      </c>
      <c r="C33" s="20"/>
      <c r="D33" s="21"/>
      <c r="G33" s="10"/>
      <c r="I33" s="4"/>
      <c r="J33" s="4"/>
      <c r="K33" s="4"/>
      <c r="L33" s="33"/>
      <c r="M33" s="33"/>
      <c r="N33" s="33"/>
      <c r="O33" s="33"/>
      <c r="P33" s="4"/>
      <c r="Q33" s="4"/>
    </row>
    <row r="34" spans="1:17" ht="28.8" x14ac:dyDescent="0.3">
      <c r="B34" s="97" t="s">
        <v>221</v>
      </c>
      <c r="C34" s="175" t="s">
        <v>62</v>
      </c>
      <c r="D34" s="175" t="s">
        <v>220</v>
      </c>
      <c r="E34" s="175" t="s">
        <v>63</v>
      </c>
      <c r="F34" s="286" t="s">
        <v>320</v>
      </c>
      <c r="G34" s="187" t="s">
        <v>337</v>
      </c>
      <c r="L34" s="127"/>
      <c r="M34" s="127"/>
      <c r="N34" s="127"/>
      <c r="O34" s="127"/>
    </row>
    <row r="35" spans="1:17" x14ac:dyDescent="0.3">
      <c r="B35" s="93">
        <f>WardSurvival!E27</f>
        <v>0.23170310168362659</v>
      </c>
      <c r="C35" s="60">
        <f>1-B35</f>
        <v>0.76829689831637338</v>
      </c>
      <c r="D35" s="58">
        <f>E24</f>
        <v>9.0386701787243645E-2</v>
      </c>
      <c r="E35" s="59">
        <f>D35*C35</f>
        <v>6.9443822632186292E-2</v>
      </c>
      <c r="F35" s="302">
        <f>pWard_Surv*allCaseCorrection</f>
        <v>2.3089766904357083E-2</v>
      </c>
      <c r="G35" s="301">
        <f>pWard_SurvAll/(pITU_survAll+pWard_SurvAll+pNonHosp_SurvAll)</f>
        <v>2.3304655141344739E-2</v>
      </c>
      <c r="L35" s="127"/>
      <c r="M35" s="127"/>
      <c r="N35" s="127"/>
      <c r="O35" s="127"/>
    </row>
    <row r="36" spans="1:17" s="8" customFormat="1" x14ac:dyDescent="0.3">
      <c r="A36" s="61"/>
      <c r="B36" s="19"/>
      <c r="C36" s="20"/>
      <c r="D36" s="21"/>
      <c r="G36" s="74"/>
      <c r="L36" s="36"/>
      <c r="M36" s="36"/>
      <c r="N36" s="36"/>
      <c r="O36" s="36"/>
    </row>
    <row r="37" spans="1:17" s="8" customFormat="1" x14ac:dyDescent="0.3">
      <c r="A37" s="61">
        <v>3</v>
      </c>
      <c r="B37" s="5" t="s">
        <v>64</v>
      </c>
      <c r="C37" s="20"/>
      <c r="D37" s="21"/>
      <c r="G37" s="74"/>
      <c r="I37" s="298"/>
      <c r="L37" s="36"/>
      <c r="M37" s="36"/>
      <c r="N37" s="36"/>
      <c r="O37" s="36"/>
    </row>
    <row r="38" spans="1:17" s="8" customFormat="1" ht="52.5" customHeight="1" x14ac:dyDescent="0.3">
      <c r="A38" s="61"/>
      <c r="B38" s="97" t="s">
        <v>65</v>
      </c>
      <c r="C38" s="97" t="s">
        <v>219</v>
      </c>
      <c r="D38" s="286" t="s">
        <v>326</v>
      </c>
      <c r="E38" s="286" t="s">
        <v>325</v>
      </c>
      <c r="F38" s="176" t="s">
        <v>327</v>
      </c>
      <c r="G38" s="187" t="s">
        <v>336</v>
      </c>
      <c r="L38" s="36"/>
      <c r="M38" s="36"/>
      <c r="N38" s="36"/>
      <c r="O38" s="36"/>
    </row>
    <row r="39" spans="1:17" s="8" customFormat="1" x14ac:dyDescent="0.3">
      <c r="A39" s="61"/>
      <c r="B39" s="78">
        <v>0</v>
      </c>
      <c r="C39" s="60">
        <f>1-B39</f>
        <v>1</v>
      </c>
      <c r="D39" s="58">
        <f>F13</f>
        <v>0.89174671330539779</v>
      </c>
      <c r="E39" s="59">
        <f>D39*C39</f>
        <v>0.89174671330539779</v>
      </c>
      <c r="F39" s="302">
        <f>(D65-C13)/D65*C39</f>
        <v>0.96400625625625624</v>
      </c>
      <c r="G39" s="301">
        <f>pNonHosp_SurvAll/(pITU_survAll+pWard_SurvAll+pNonHosp_SurvAll)</f>
        <v>0.97297791914527765</v>
      </c>
      <c r="H39" s="8" t="s">
        <v>318</v>
      </c>
      <c r="L39" s="36"/>
      <c r="M39" s="36"/>
      <c r="N39" s="36"/>
      <c r="O39" s="36"/>
    </row>
    <row r="40" spans="1:17" s="8" customFormat="1" x14ac:dyDescent="0.3">
      <c r="A40" s="61"/>
      <c r="B40" s="19"/>
      <c r="C40" s="20"/>
      <c r="D40" s="21"/>
      <c r="F40" s="300"/>
      <c r="G40" s="300"/>
      <c r="L40" s="36"/>
      <c r="M40" s="36"/>
      <c r="N40" s="36"/>
      <c r="O40" s="36"/>
    </row>
    <row r="41" spans="1:17" s="8" customFormat="1" x14ac:dyDescent="0.3">
      <c r="A41" s="61">
        <v>4</v>
      </c>
      <c r="B41" s="5" t="s">
        <v>66</v>
      </c>
      <c r="C41" s="20"/>
      <c r="D41" s="21"/>
      <c r="L41" s="36"/>
      <c r="M41" s="36"/>
      <c r="N41" s="36"/>
      <c r="O41" s="36"/>
    </row>
    <row r="42" spans="1:17" x14ac:dyDescent="0.3">
      <c r="A42" s="61">
        <v>4.0999999999999996</v>
      </c>
      <c r="B42" s="44" t="s">
        <v>165</v>
      </c>
      <c r="C42" s="17"/>
      <c r="D42" s="18"/>
      <c r="G42" s="37" t="s">
        <v>308</v>
      </c>
      <c r="H42" s="268" t="s">
        <v>310</v>
      </c>
      <c r="I42" s="37" t="s">
        <v>309</v>
      </c>
      <c r="L42" s="127"/>
      <c r="M42" s="127"/>
      <c r="N42" s="127"/>
      <c r="O42" s="127"/>
    </row>
    <row r="43" spans="1:17" x14ac:dyDescent="0.3">
      <c r="B43" s="23"/>
      <c r="C43" s="11" t="s">
        <v>166</v>
      </c>
      <c r="D43" s="56">
        <v>0.72</v>
      </c>
      <c r="G43" s="272">
        <f>(H43/(1-H43)*0.8/(1+(H43/(1-H43)*0.8)))</f>
        <v>0.67289719626168221</v>
      </c>
      <c r="H43" s="135">
        <v>0.72</v>
      </c>
      <c r="I43" s="272">
        <f>(H43/(1-H43)*1.2/(1+(H43/(1-H43)*1.2)))</f>
        <v>0.75524475524475521</v>
      </c>
      <c r="J43" s="129"/>
      <c r="K43" s="129"/>
      <c r="L43" s="288"/>
      <c r="M43" s="129"/>
      <c r="N43" s="129"/>
      <c r="O43" s="129"/>
    </row>
    <row r="44" spans="1:17" x14ac:dyDescent="0.3">
      <c r="B44" s="23"/>
      <c r="C44" s="11" t="s">
        <v>167</v>
      </c>
      <c r="D44" s="56">
        <v>0.6</v>
      </c>
      <c r="G44" s="272">
        <f t="shared" ref="G44:G45" si="0">(H44/(1-H44)*0.8/(1+(H44/(1-H44)*0.8)))</f>
        <v>0.54545454545454541</v>
      </c>
      <c r="H44" s="135">
        <v>0.6</v>
      </c>
      <c r="I44" s="272">
        <f t="shared" ref="I44:I45" si="1">(H44/(1-H44)*1.2/(1+(H44/(1-H44)*1.2)))</f>
        <v>0.64285714285714279</v>
      </c>
      <c r="J44" s="129"/>
      <c r="K44" s="129"/>
      <c r="L44" s="288"/>
      <c r="M44" s="129"/>
      <c r="N44" s="129"/>
      <c r="O44" s="129"/>
    </row>
    <row r="45" spans="1:17" x14ac:dyDescent="0.3">
      <c r="B45" s="23"/>
      <c r="C45" s="11" t="s">
        <v>249</v>
      </c>
      <c r="D45" s="56">
        <v>0.16</v>
      </c>
      <c r="G45" s="272">
        <f t="shared" si="0"/>
        <v>0.13223140495867772</v>
      </c>
      <c r="H45" s="135">
        <v>0.16</v>
      </c>
      <c r="I45" s="272">
        <f t="shared" si="1"/>
        <v>0.18604651162790697</v>
      </c>
      <c r="J45" s="145"/>
      <c r="K45" s="145"/>
      <c r="L45" s="288"/>
      <c r="M45" s="145"/>
      <c r="N45" s="145"/>
      <c r="O45" s="145"/>
    </row>
    <row r="46" spans="1:17" x14ac:dyDescent="0.3">
      <c r="B46" s="28"/>
      <c r="C46" s="13"/>
      <c r="D46" s="10"/>
      <c r="L46" s="127"/>
      <c r="M46" s="127"/>
      <c r="N46" s="127"/>
      <c r="O46" s="127"/>
    </row>
    <row r="47" spans="1:17" x14ac:dyDescent="0.3">
      <c r="B47" s="172"/>
      <c r="C47" s="32"/>
      <c r="D47" s="173"/>
      <c r="E47" s="45"/>
      <c r="L47" s="148"/>
      <c r="M47" s="148"/>
      <c r="N47" s="148"/>
      <c r="O47" s="148"/>
    </row>
    <row r="48" spans="1:17" x14ac:dyDescent="0.3">
      <c r="A48" s="61">
        <v>4.3</v>
      </c>
      <c r="B48" s="28" t="s">
        <v>242</v>
      </c>
      <c r="C48" s="13"/>
      <c r="D48" s="10"/>
      <c r="L48" s="127"/>
      <c r="M48" s="127"/>
      <c r="N48" s="127"/>
      <c r="O48" s="127"/>
    </row>
    <row r="49" spans="1:15" ht="30" customHeight="1" x14ac:dyDescent="0.3">
      <c r="B49" s="312" t="s">
        <v>215</v>
      </c>
      <c r="C49" s="313"/>
      <c r="D49" s="72">
        <f>p48_ITU*pITU_Surv</f>
        <v>7.9756435026448746E-3</v>
      </c>
      <c r="L49" s="127"/>
      <c r="M49" s="127"/>
      <c r="N49" s="127"/>
      <c r="O49" s="127"/>
    </row>
    <row r="50" spans="1:15" ht="30" customHeight="1" x14ac:dyDescent="0.3">
      <c r="B50" s="311" t="s">
        <v>216</v>
      </c>
      <c r="C50" s="311"/>
      <c r="D50" s="72">
        <f>p48_Ward*pWard_Surv</f>
        <v>4.1666293579311772E-2</v>
      </c>
      <c r="L50" s="127"/>
      <c r="M50" s="127"/>
      <c r="N50" s="127"/>
      <c r="O50" s="127"/>
    </row>
    <row r="51" spans="1:15" ht="30" customHeight="1" x14ac:dyDescent="0.3">
      <c r="B51" s="316" t="s">
        <v>218</v>
      </c>
      <c r="C51" s="316"/>
      <c r="D51" s="72">
        <f>p56_nonHosp*pNonHosp_Surv</f>
        <v>0.14267947412886364</v>
      </c>
      <c r="L51" s="148"/>
      <c r="M51" s="148"/>
      <c r="N51" s="148"/>
      <c r="O51" s="148"/>
    </row>
    <row r="52" spans="1:15" ht="15.75" customHeight="1" x14ac:dyDescent="0.3">
      <c r="L52" s="127"/>
      <c r="M52" s="127"/>
      <c r="N52" s="127"/>
      <c r="O52" s="127"/>
    </row>
    <row r="53" spans="1:15" x14ac:dyDescent="0.3">
      <c r="A53" s="61">
        <v>4.4000000000000004</v>
      </c>
      <c r="B53" s="28" t="s">
        <v>243</v>
      </c>
      <c r="C53" s="13"/>
      <c r="D53" s="10"/>
      <c r="L53" s="127"/>
      <c r="M53" s="127"/>
      <c r="N53" s="127"/>
      <c r="O53" s="127"/>
    </row>
    <row r="54" spans="1:15" ht="42.6" customHeight="1" x14ac:dyDescent="0.3">
      <c r="B54" s="309" t="s">
        <v>244</v>
      </c>
      <c r="C54" s="309"/>
      <c r="D54" s="68">
        <v>0.5</v>
      </c>
      <c r="E54" s="216"/>
      <c r="L54" s="127"/>
      <c r="M54" s="127"/>
      <c r="N54" s="127"/>
      <c r="O54" s="127"/>
    </row>
    <row r="55" spans="1:15" ht="44.25" customHeight="1" x14ac:dyDescent="0.3">
      <c r="B55" s="309" t="s">
        <v>245</v>
      </c>
      <c r="C55" s="309"/>
      <c r="D55" s="69">
        <f>injuryRate_ITU/10</f>
        <v>0.05</v>
      </c>
      <c r="E55" s="217"/>
      <c r="L55" s="127"/>
      <c r="M55" s="127"/>
      <c r="N55" s="127"/>
      <c r="O55" s="127"/>
    </row>
    <row r="56" spans="1:15" ht="44.25" customHeight="1" x14ac:dyDescent="0.3">
      <c r="B56" s="309" t="s">
        <v>246</v>
      </c>
      <c r="C56" s="309"/>
      <c r="D56" s="174">
        <f>injuryRateWard/10</f>
        <v>5.0000000000000001E-3</v>
      </c>
      <c r="E56" s="217"/>
      <c r="L56" s="127"/>
      <c r="M56" s="127"/>
      <c r="N56" s="127"/>
      <c r="O56" s="127"/>
    </row>
    <row r="57" spans="1:15" x14ac:dyDescent="0.3">
      <c r="B57" s="13"/>
      <c r="C57" s="13"/>
      <c r="D57" s="10"/>
      <c r="L57" s="127"/>
      <c r="M57" s="127"/>
      <c r="N57" s="127"/>
      <c r="O57" s="127"/>
    </row>
    <row r="58" spans="1:15" x14ac:dyDescent="0.3">
      <c r="A58" s="61">
        <v>4.5</v>
      </c>
      <c r="B58" s="28" t="s">
        <v>225</v>
      </c>
      <c r="C58" s="13"/>
      <c r="D58" s="10"/>
      <c r="L58" s="127"/>
      <c r="M58" s="127"/>
      <c r="N58" s="127"/>
      <c r="O58" s="127"/>
    </row>
    <row r="59" spans="1:15" ht="31.5" customHeight="1" x14ac:dyDescent="0.3">
      <c r="B59" s="311" t="s">
        <v>232</v>
      </c>
      <c r="C59" s="311"/>
      <c r="D59" s="180">
        <f>(D49*injuryRate_ITU)+(p48Ward_allCases*injuryRateWard)</f>
        <v>6.0711364302880261E-3</v>
      </c>
      <c r="L59" s="127"/>
      <c r="M59" s="127"/>
      <c r="N59" s="127"/>
      <c r="O59" s="127"/>
    </row>
    <row r="60" spans="1:15" ht="31.5" customHeight="1" x14ac:dyDescent="0.3">
      <c r="B60" s="311" t="s">
        <v>233</v>
      </c>
      <c r="C60" s="311"/>
      <c r="D60" s="183">
        <f>(injuryRate_NonHosp*p48NonHosp_allCases)</f>
        <v>7.1339737064431824E-4</v>
      </c>
      <c r="L60" s="127"/>
      <c r="M60" s="127"/>
      <c r="N60" s="127"/>
      <c r="O60" s="127"/>
    </row>
    <row r="61" spans="1:15" x14ac:dyDescent="0.3">
      <c r="B61" s="13"/>
      <c r="C61" s="13"/>
      <c r="D61" s="10"/>
      <c r="L61" s="127"/>
      <c r="M61" s="127"/>
      <c r="N61" s="127"/>
      <c r="O61" s="127"/>
    </row>
    <row r="62" spans="1:15" x14ac:dyDescent="0.3">
      <c r="A62" s="61">
        <v>5</v>
      </c>
      <c r="B62" s="28" t="s">
        <v>226</v>
      </c>
      <c r="C62" s="13"/>
      <c r="D62" s="10"/>
      <c r="L62" s="127"/>
      <c r="M62" s="127"/>
      <c r="N62" s="127"/>
      <c r="O62" s="127"/>
    </row>
    <row r="63" spans="1:15" x14ac:dyDescent="0.3">
      <c r="B63" s="314" t="s">
        <v>67</v>
      </c>
      <c r="C63" s="315"/>
      <c r="D63" s="62">
        <f>66.6*10^6</f>
        <v>66599999.999999993</v>
      </c>
      <c r="L63" s="127"/>
      <c r="M63" s="127"/>
      <c r="N63" s="127"/>
      <c r="O63" s="127"/>
    </row>
    <row r="64" spans="1:15" ht="43.5" customHeight="1" x14ac:dyDescent="0.3">
      <c r="B64" s="314" t="s">
        <v>68</v>
      </c>
      <c r="C64" s="315"/>
      <c r="D64" s="70">
        <v>0.12</v>
      </c>
      <c r="L64" s="127"/>
      <c r="M64" s="127"/>
      <c r="N64" s="127"/>
      <c r="O64" s="127"/>
    </row>
    <row r="65" spans="1:15" ht="43.5" customHeight="1" x14ac:dyDescent="0.3">
      <c r="B65" s="314" t="s">
        <v>69</v>
      </c>
      <c r="C65" s="315"/>
      <c r="D65" s="63">
        <f>D64*D63</f>
        <v>7991999.9999999991</v>
      </c>
      <c r="L65" s="127"/>
      <c r="M65" s="127"/>
      <c r="N65" s="127"/>
      <c r="O65" s="127"/>
    </row>
    <row r="66" spans="1:15" x14ac:dyDescent="0.3">
      <c r="B66" s="314" t="s">
        <v>70</v>
      </c>
      <c r="C66" s="315"/>
      <c r="D66" s="63">
        <f>B13</f>
        <v>2657305</v>
      </c>
      <c r="L66" s="127"/>
      <c r="M66" s="127"/>
      <c r="N66" s="127"/>
      <c r="O66" s="127"/>
    </row>
    <row r="67" spans="1:15" ht="33" customHeight="1" x14ac:dyDescent="0.3">
      <c r="B67" s="318" t="s">
        <v>71</v>
      </c>
      <c r="C67" s="318"/>
      <c r="D67" s="71">
        <f>D66/D65</f>
        <v>0.33249562062062066</v>
      </c>
      <c r="E67" s="45"/>
      <c r="L67" s="127"/>
      <c r="M67" s="127"/>
      <c r="N67" s="127"/>
      <c r="O67" s="127"/>
    </row>
    <row r="68" spans="1:15" ht="33" customHeight="1" x14ac:dyDescent="0.3">
      <c r="B68" s="318" t="s">
        <v>72</v>
      </c>
      <c r="C68" s="318"/>
      <c r="D68" s="70">
        <v>1</v>
      </c>
      <c r="E68" s="45"/>
      <c r="L68" s="127"/>
      <c r="M68" s="127"/>
      <c r="N68" s="127"/>
      <c r="O68" s="127"/>
    </row>
    <row r="69" spans="1:15" x14ac:dyDescent="0.3">
      <c r="B69" s="5"/>
      <c r="C69" s="10"/>
      <c r="D69" s="10"/>
      <c r="L69" s="127"/>
      <c r="M69" s="127"/>
      <c r="N69" s="127"/>
      <c r="O69" s="127"/>
    </row>
    <row r="70" spans="1:15" x14ac:dyDescent="0.3">
      <c r="A70" s="61">
        <v>6</v>
      </c>
      <c r="B70" s="5" t="s">
        <v>227</v>
      </c>
      <c r="C70" s="10"/>
      <c r="D70" s="10"/>
      <c r="L70" s="127"/>
      <c r="M70" s="127"/>
      <c r="N70" s="127"/>
      <c r="O70" s="127"/>
    </row>
    <row r="71" spans="1:15" ht="33" customHeight="1" x14ac:dyDescent="0.3">
      <c r="B71" s="310" t="s">
        <v>228</v>
      </c>
      <c r="C71" s="310"/>
      <c r="D71" s="181">
        <f>(D59+D60)*IF(theModel!D13 ="To date", 1,  D67)</f>
        <v>2.2558277767625785E-3</v>
      </c>
      <c r="E71" s="6"/>
      <c r="L71" s="127"/>
      <c r="M71" s="127"/>
      <c r="N71" s="127"/>
      <c r="O71" s="127"/>
    </row>
    <row r="72" spans="1:15" x14ac:dyDescent="0.3">
      <c r="B72" s="10"/>
      <c r="C72" s="10"/>
      <c r="D72" s="224"/>
      <c r="E72" s="218"/>
      <c r="L72" s="127"/>
      <c r="M72" s="127"/>
      <c r="N72" s="127"/>
      <c r="O72" s="127"/>
    </row>
    <row r="73" spans="1:15" x14ac:dyDescent="0.3">
      <c r="B73" s="10"/>
      <c r="C73" s="10"/>
      <c r="D73" s="221"/>
      <c r="E73" s="133"/>
      <c r="L73" s="127"/>
      <c r="M73" s="127"/>
      <c r="N73" s="127"/>
      <c r="O73" s="127"/>
    </row>
    <row r="74" spans="1:15" x14ac:dyDescent="0.3">
      <c r="B74" s="10"/>
      <c r="C74" s="10"/>
      <c r="D74" s="254"/>
      <c r="L74" s="127"/>
      <c r="M74" s="127"/>
      <c r="N74" s="127"/>
      <c r="O74" s="127"/>
    </row>
    <row r="75" spans="1:15" x14ac:dyDescent="0.3">
      <c r="B75" s="10"/>
      <c r="C75" s="10"/>
      <c r="D75" s="10"/>
      <c r="L75" s="127"/>
      <c r="M75" s="127"/>
      <c r="N75" s="127"/>
      <c r="O75" s="127"/>
    </row>
    <row r="76" spans="1:15" x14ac:dyDescent="0.3">
      <c r="B76" s="10"/>
      <c r="C76" s="10"/>
      <c r="D76" s="10"/>
      <c r="L76" s="127"/>
      <c r="M76" s="127"/>
      <c r="N76" s="127"/>
      <c r="O76" s="127"/>
    </row>
    <row r="77" spans="1:15" x14ac:dyDescent="0.3">
      <c r="B77" s="10"/>
      <c r="C77" s="10"/>
      <c r="D77" s="10"/>
      <c r="L77" s="127"/>
      <c r="M77" s="127"/>
      <c r="N77" s="127"/>
      <c r="O77" s="127"/>
    </row>
    <row r="97" spans="6:7" x14ac:dyDescent="0.3">
      <c r="F97">
        <v>100</v>
      </c>
      <c r="G97" t="s">
        <v>253</v>
      </c>
    </row>
    <row r="98" spans="6:7" x14ac:dyDescent="0.3">
      <c r="F98">
        <v>50</v>
      </c>
      <c r="G98" t="s">
        <v>254</v>
      </c>
    </row>
    <row r="99" spans="6:7" x14ac:dyDescent="0.3">
      <c r="F99">
        <v>100000</v>
      </c>
      <c r="G99" t="s">
        <v>255</v>
      </c>
    </row>
    <row r="100" spans="6:7" x14ac:dyDescent="0.3">
      <c r="F100">
        <v>100000</v>
      </c>
      <c r="G100" t="s">
        <v>256</v>
      </c>
    </row>
    <row r="101" spans="6:7" x14ac:dyDescent="0.3">
      <c r="F101">
        <f>SUM(F97:F98)/SUM(F99:F100)</f>
        <v>7.5000000000000002E-4</v>
      </c>
    </row>
  </sheetData>
  <mergeCells count="19">
    <mergeCell ref="G17:O20"/>
    <mergeCell ref="G23:O24"/>
    <mergeCell ref="B68:C68"/>
    <mergeCell ref="B21:L21"/>
    <mergeCell ref="B25:L25"/>
    <mergeCell ref="B67:C67"/>
    <mergeCell ref="B71:C71"/>
    <mergeCell ref="B59:C59"/>
    <mergeCell ref="B55:C55"/>
    <mergeCell ref="B49:C49"/>
    <mergeCell ref="B50:C50"/>
    <mergeCell ref="B54:C54"/>
    <mergeCell ref="B56:C56"/>
    <mergeCell ref="B60:C60"/>
    <mergeCell ref="B63:C63"/>
    <mergeCell ref="B64:C64"/>
    <mergeCell ref="B66:C66"/>
    <mergeCell ref="B65:C65"/>
    <mergeCell ref="B51:C51"/>
  </mergeCells>
  <hyperlinks>
    <hyperlink ref="B14" r:id="rId1" xr:uid="{0F1BC3AA-367B-48EF-BB30-32DD4DF97410}"/>
  </hyperlinks>
  <pageMargins left="0.7" right="0.7" top="0.75" bottom="0.75" header="0.3" footer="0.3"/>
  <pageSetup paperSize="9" orientation="portrait" r:id="rId2"/>
  <headerFooter>
    <oddHeader>&amp;L&amp;"Calibri"&amp;12&amp;K008000Classification: Public&amp;1#</oddHeader>
  </headerFooter>
  <drawing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5B6C7-020C-4917-A8BE-3F67B33F9042}">
  <sheetPr codeName="Sheet21">
    <tabColor theme="4" tint="0.59999389629810485"/>
  </sheetPr>
  <dimension ref="A1:Q27"/>
  <sheetViews>
    <sheetView showGridLines="0" zoomScale="70" zoomScaleNormal="70" workbookViewId="0">
      <selection activeCell="I8" sqref="I8"/>
    </sheetView>
  </sheetViews>
  <sheetFormatPr defaultRowHeight="14.4" x14ac:dyDescent="0.3"/>
  <sheetData>
    <row r="1" spans="1:16" ht="25.8" x14ac:dyDescent="0.5">
      <c r="A1" s="113" t="s">
        <v>73</v>
      </c>
    </row>
    <row r="2" spans="1:16" x14ac:dyDescent="0.3">
      <c r="A2" s="117" t="s">
        <v>10</v>
      </c>
    </row>
    <row r="3" spans="1:16" x14ac:dyDescent="0.3">
      <c r="A3" s="117"/>
    </row>
    <row r="4" spans="1:16" x14ac:dyDescent="0.3">
      <c r="A4" s="117"/>
      <c r="O4" t="s">
        <v>74</v>
      </c>
    </row>
    <row r="5" spans="1:16" x14ac:dyDescent="0.3">
      <c r="B5" t="s">
        <v>75</v>
      </c>
      <c r="O5" t="s">
        <v>76</v>
      </c>
    </row>
    <row r="6" spans="1:16" x14ac:dyDescent="0.3">
      <c r="B6" t="s">
        <v>77</v>
      </c>
      <c r="O6" t="s">
        <v>78</v>
      </c>
    </row>
    <row r="10" spans="1:16" ht="28.8" x14ac:dyDescent="0.3">
      <c r="B10" s="118" t="s">
        <v>1</v>
      </c>
      <c r="C10" t="s">
        <v>41</v>
      </c>
      <c r="D10" s="65"/>
    </row>
    <row r="11" spans="1:16" x14ac:dyDescent="0.3">
      <c r="B11" s="61"/>
      <c r="C11" t="s">
        <v>42</v>
      </c>
      <c r="D11" s="66"/>
    </row>
    <row r="12" spans="1:16" x14ac:dyDescent="0.3">
      <c r="B12" s="61"/>
      <c r="C12" t="s">
        <v>3</v>
      </c>
      <c r="D12" s="67"/>
    </row>
    <row r="13" spans="1:16" x14ac:dyDescent="0.3">
      <c r="B13" s="61"/>
      <c r="C13" t="s">
        <v>43</v>
      </c>
      <c r="D13" s="73"/>
    </row>
    <row r="16" spans="1:16" x14ac:dyDescent="0.3">
      <c r="E16" s="10" t="s">
        <v>79</v>
      </c>
      <c r="P16" s="8"/>
    </row>
    <row r="17" spans="2:17" x14ac:dyDescent="0.3">
      <c r="B17" s="3" t="s">
        <v>80</v>
      </c>
      <c r="C17" s="3"/>
      <c r="E17" s="99">
        <v>10910</v>
      </c>
      <c r="F17" t="s">
        <v>76</v>
      </c>
      <c r="P17" s="8"/>
    </row>
    <row r="18" spans="2:17" x14ac:dyDescent="0.3">
      <c r="B18" s="3" t="s">
        <v>81</v>
      </c>
      <c r="C18" s="3"/>
      <c r="E18" s="99">
        <v>4293</v>
      </c>
      <c r="F18" t="s">
        <v>76</v>
      </c>
      <c r="P18" s="8"/>
    </row>
    <row r="19" spans="2:17" x14ac:dyDescent="0.3">
      <c r="B19" s="3"/>
      <c r="C19" s="3"/>
      <c r="P19" s="119"/>
    </row>
    <row r="20" spans="2:17" x14ac:dyDescent="0.3">
      <c r="B20" s="3"/>
      <c r="C20" s="3"/>
      <c r="E20" s="10" t="s">
        <v>82</v>
      </c>
      <c r="F20" s="10" t="s">
        <v>83</v>
      </c>
      <c r="G20" s="10" t="s">
        <v>84</v>
      </c>
      <c r="H20" s="10" t="s">
        <v>85</v>
      </c>
    </row>
    <row r="21" spans="2:17" x14ac:dyDescent="0.3">
      <c r="B21" s="3" t="s">
        <v>86</v>
      </c>
      <c r="C21" s="3"/>
      <c r="E21" s="99">
        <v>113816</v>
      </c>
      <c r="F21" s="99">
        <v>14029</v>
      </c>
      <c r="G21" s="99">
        <v>1678</v>
      </c>
      <c r="H21" s="100">
        <f>E21+F21+G21</f>
        <v>129523</v>
      </c>
    </row>
    <row r="22" spans="2:17" x14ac:dyDescent="0.3">
      <c r="B22" s="3" t="s">
        <v>87</v>
      </c>
      <c r="C22" s="3"/>
      <c r="E22" s="99">
        <v>29617</v>
      </c>
      <c r="F22" s="99">
        <v>1598</v>
      </c>
      <c r="G22" s="99">
        <v>561</v>
      </c>
      <c r="H22" s="100">
        <f>E22+F22+G22</f>
        <v>31776</v>
      </c>
      <c r="O22" t="s">
        <v>88</v>
      </c>
      <c r="Q22" s="7" t="s">
        <v>78</v>
      </c>
    </row>
    <row r="23" spans="2:17" x14ac:dyDescent="0.3">
      <c r="B23" s="3"/>
      <c r="C23" s="3"/>
      <c r="O23" t="s">
        <v>89</v>
      </c>
      <c r="Q23" t="s">
        <v>74</v>
      </c>
    </row>
    <row r="24" spans="2:17" x14ac:dyDescent="0.3">
      <c r="B24" s="3" t="s">
        <v>90</v>
      </c>
      <c r="C24" s="3"/>
      <c r="E24" s="100">
        <f>H21-E17</f>
        <v>118613</v>
      </c>
      <c r="O24" s="5" t="s">
        <v>91</v>
      </c>
    </row>
    <row r="25" spans="2:17" x14ac:dyDescent="0.3">
      <c r="B25" s="3" t="s">
        <v>92</v>
      </c>
      <c r="C25" s="3"/>
      <c r="E25" s="100">
        <f>H22-E18</f>
        <v>27483</v>
      </c>
    </row>
    <row r="26" spans="2:17" x14ac:dyDescent="0.3">
      <c r="B26" s="3"/>
      <c r="C26" s="3"/>
    </row>
    <row r="27" spans="2:17" x14ac:dyDescent="0.3">
      <c r="B27" s="3" t="s">
        <v>93</v>
      </c>
      <c r="C27" s="3"/>
      <c r="E27" s="98">
        <f>E25/E24</f>
        <v>0.23170310168362659</v>
      </c>
    </row>
  </sheetData>
  <hyperlinks>
    <hyperlink ref="Q22" r:id="rId1" xr:uid="{679796E9-4572-405C-9CD7-00E069EADDE1}"/>
  </hyperlinks>
  <pageMargins left="0.7" right="0.7" top="0.75" bottom="0.75" header="0.3" footer="0.3"/>
  <pageSetup paperSize="9" orientation="portrait" r:id="rId2"/>
  <headerFooter>
    <oddHeader>&amp;L&amp;"Calibri"&amp;12&amp;K008000Classification: Public&amp;1#</oddHead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72552-EF48-4829-A33A-6896614B8912}">
  <sheetPr codeName="Sheet4">
    <tabColor theme="4" tint="0.59999389629810485"/>
  </sheetPr>
  <dimension ref="A1:L64"/>
  <sheetViews>
    <sheetView showGridLines="0" topLeftCell="A10" zoomScale="70" zoomScaleNormal="70" workbookViewId="0">
      <selection activeCell="D15" sqref="D15:E15"/>
    </sheetView>
  </sheetViews>
  <sheetFormatPr defaultRowHeight="14.4" x14ac:dyDescent="0.3"/>
  <cols>
    <col min="3" max="3" width="28.33203125" style="10" customWidth="1"/>
    <col min="4" max="4" width="18" customWidth="1"/>
    <col min="5" max="5" width="18.33203125" customWidth="1"/>
    <col min="6" max="6" width="17.44140625" customWidth="1"/>
    <col min="7" max="7" width="19" customWidth="1"/>
    <col min="8" max="8" width="16.88671875" customWidth="1"/>
    <col min="10" max="10" width="29.109375" customWidth="1"/>
  </cols>
  <sheetData>
    <row r="1" spans="1:12" ht="25.8" x14ac:dyDescent="0.5">
      <c r="A1" s="113" t="s">
        <v>276</v>
      </c>
    </row>
    <row r="2" spans="1:12" ht="25.8" x14ac:dyDescent="0.5">
      <c r="A2" s="113"/>
    </row>
    <row r="3" spans="1:12" ht="25.8" x14ac:dyDescent="0.5">
      <c r="A3" s="113"/>
      <c r="B3" s="155" t="s">
        <v>261</v>
      </c>
      <c r="L3" t="s">
        <v>202</v>
      </c>
    </row>
    <row r="5" spans="1:12" x14ac:dyDescent="0.3">
      <c r="B5" s="1"/>
      <c r="C5" s="106"/>
      <c r="D5" s="324" t="s">
        <v>94</v>
      </c>
      <c r="E5" s="324"/>
      <c r="F5" s="324" t="s">
        <v>204</v>
      </c>
      <c r="G5" s="324"/>
      <c r="H5" s="37" t="s">
        <v>95</v>
      </c>
    </row>
    <row r="6" spans="1:12" x14ac:dyDescent="0.3">
      <c r="B6" s="1"/>
      <c r="C6" s="106"/>
      <c r="D6" s="147" t="s">
        <v>96</v>
      </c>
      <c r="E6" s="147" t="s">
        <v>97</v>
      </c>
      <c r="F6" s="147" t="s">
        <v>96</v>
      </c>
      <c r="G6" s="147" t="s">
        <v>97</v>
      </c>
      <c r="H6" s="1"/>
      <c r="J6" s="65" t="s">
        <v>41</v>
      </c>
    </row>
    <row r="7" spans="1:12" x14ac:dyDescent="0.3">
      <c r="A7" s="10"/>
      <c r="B7" s="126" t="s">
        <v>98</v>
      </c>
      <c r="C7" s="126" t="s">
        <v>99</v>
      </c>
      <c r="D7" s="102">
        <v>1.6</v>
      </c>
      <c r="E7" s="102">
        <v>2.2000000000000002</v>
      </c>
      <c r="F7" s="102">
        <v>1.7</v>
      </c>
      <c r="G7" s="102">
        <v>2.1</v>
      </c>
      <c r="H7" s="1"/>
      <c r="J7" s="66" t="s">
        <v>42</v>
      </c>
    </row>
    <row r="8" spans="1:12" x14ac:dyDescent="0.3">
      <c r="A8" s="10"/>
      <c r="B8" s="126" t="s">
        <v>100</v>
      </c>
      <c r="C8" s="126" t="s">
        <v>101</v>
      </c>
      <c r="D8" s="102">
        <v>1.2</v>
      </c>
      <c r="E8" s="102">
        <v>1.3</v>
      </c>
      <c r="F8" s="102">
        <v>1.3</v>
      </c>
      <c r="G8" s="102">
        <v>1.5</v>
      </c>
      <c r="H8" s="1"/>
      <c r="J8" s="67" t="s">
        <v>3</v>
      </c>
    </row>
    <row r="9" spans="1:12" x14ac:dyDescent="0.3">
      <c r="A9" s="10"/>
      <c r="B9" s="126" t="s">
        <v>102</v>
      </c>
      <c r="C9" s="126" t="s">
        <v>103</v>
      </c>
      <c r="D9" s="102">
        <v>1.3</v>
      </c>
      <c r="E9" s="102">
        <v>2.2000000000000002</v>
      </c>
      <c r="F9" s="102">
        <v>1.5</v>
      </c>
      <c r="G9" s="104">
        <v>2</v>
      </c>
      <c r="H9" s="1"/>
      <c r="J9" s="150" t="s">
        <v>43</v>
      </c>
    </row>
    <row r="10" spans="1:12" x14ac:dyDescent="0.3">
      <c r="A10" s="10"/>
      <c r="B10" s="126" t="s">
        <v>104</v>
      </c>
      <c r="C10" s="126" t="s">
        <v>105</v>
      </c>
      <c r="D10" s="102">
        <v>1.4</v>
      </c>
      <c r="E10" s="102">
        <v>1.8</v>
      </c>
      <c r="F10" s="102">
        <v>1.8</v>
      </c>
      <c r="G10" s="102">
        <v>1.9</v>
      </c>
      <c r="H10" s="1"/>
    </row>
    <row r="11" spans="1:12" x14ac:dyDescent="0.3">
      <c r="A11" s="10"/>
      <c r="B11" s="126" t="s">
        <v>106</v>
      </c>
      <c r="C11" s="126" t="s">
        <v>107</v>
      </c>
      <c r="D11" s="102">
        <v>1.4</v>
      </c>
      <c r="E11" s="102">
        <v>1.9</v>
      </c>
      <c r="F11" s="102">
        <v>1.3</v>
      </c>
      <c r="G11" s="102">
        <v>1.5</v>
      </c>
      <c r="H11" s="1"/>
    </row>
    <row r="12" spans="1:12" ht="28.8" x14ac:dyDescent="0.3">
      <c r="A12" s="10"/>
      <c r="B12" s="41"/>
      <c r="C12" s="144" t="s">
        <v>108</v>
      </c>
      <c r="D12" s="327">
        <f>1-0.155</f>
        <v>0.84499999999999997</v>
      </c>
      <c r="E12" s="328"/>
      <c r="F12" s="327">
        <f>1-0.061</f>
        <v>0.93900000000000006</v>
      </c>
      <c r="G12" s="328"/>
      <c r="H12" s="151"/>
      <c r="J12" s="318" t="s">
        <v>205</v>
      </c>
    </row>
    <row r="13" spans="1:12" ht="29.25" customHeight="1" x14ac:dyDescent="0.3">
      <c r="A13" s="10"/>
      <c r="B13" s="1"/>
      <c r="C13" s="147" t="s">
        <v>109</v>
      </c>
      <c r="D13" s="103">
        <v>1</v>
      </c>
      <c r="E13" s="103">
        <f>p48_ITU</f>
        <v>0.72</v>
      </c>
      <c r="F13" s="103">
        <v>1</v>
      </c>
      <c r="G13" s="103">
        <f>p48_Ward</f>
        <v>0.6</v>
      </c>
      <c r="H13" s="1"/>
      <c r="J13" s="318"/>
    </row>
    <row r="14" spans="1:12" ht="50.4" customHeight="1" x14ac:dyDescent="0.3">
      <c r="A14" s="10"/>
      <c r="B14" s="1"/>
      <c r="C14" s="97" t="s">
        <v>110</v>
      </c>
      <c r="D14" s="327">
        <f>1-(1-D12)/E13</f>
        <v>0.78472222222222221</v>
      </c>
      <c r="E14" s="328"/>
      <c r="F14" s="327">
        <f>1-(1-F12)/G13</f>
        <v>0.89833333333333343</v>
      </c>
      <c r="G14" s="328"/>
      <c r="H14" s="152">
        <f>1-(1-F14)*J14</f>
        <v>0.89833333333333343</v>
      </c>
      <c r="J14" s="269">
        <v>1</v>
      </c>
    </row>
    <row r="15" spans="1:12" ht="46.5" customHeight="1" x14ac:dyDescent="0.3">
      <c r="A15" s="10"/>
      <c r="B15" s="1"/>
      <c r="C15" s="97" t="s">
        <v>259</v>
      </c>
      <c r="D15" s="325">
        <f>pITU_survAlln</f>
        <v>3.717425713377547E-3</v>
      </c>
      <c r="E15" s="326"/>
      <c r="F15" s="325" cm="1">
        <f t="array" ref="F15">pWard_SurvAlln</f>
        <v>2.3304655141344739E-2</v>
      </c>
      <c r="G15" s="326"/>
      <c r="H15" s="72">
        <f>pNonHosp_SurvAlln</f>
        <v>0.97297791914527765</v>
      </c>
      <c r="J15" s="6"/>
    </row>
    <row r="16" spans="1:12" ht="58.5" customHeight="1" x14ac:dyDescent="0.3">
      <c r="A16" s="10"/>
      <c r="B16" s="1"/>
      <c r="C16" s="262" t="s">
        <v>302</v>
      </c>
      <c r="D16" s="331">
        <f>proportionLong!D54</f>
        <v>0.5</v>
      </c>
      <c r="E16" s="332"/>
      <c r="F16" s="331">
        <f>proportionLong!D55</f>
        <v>0.05</v>
      </c>
      <c r="G16" s="332"/>
      <c r="H16" s="263">
        <f>injuryRate_NonHosp</f>
        <v>5.0000000000000001E-3</v>
      </c>
      <c r="J16" s="6"/>
    </row>
    <row r="17" spans="1:12" ht="46.5" customHeight="1" x14ac:dyDescent="0.3">
      <c r="A17" s="10"/>
      <c r="B17" s="1"/>
      <c r="C17" s="97"/>
      <c r="D17" s="329">
        <f>D16*D15</f>
        <v>1.8587128566887735E-3</v>
      </c>
      <c r="E17" s="330"/>
      <c r="F17" s="329">
        <f>F16*F15</f>
        <v>1.165232757067237E-3</v>
      </c>
      <c r="G17" s="330"/>
      <c r="H17" s="264">
        <f>H16*H15</f>
        <v>4.8648895957263882E-3</v>
      </c>
      <c r="J17" s="6"/>
    </row>
    <row r="18" spans="1:12" ht="33" customHeight="1" x14ac:dyDescent="0.3">
      <c r="B18" s="1"/>
      <c r="C18" s="97"/>
      <c r="D18" s="321">
        <f>(D15*D14+F15*F14+H15*H14)/SUM(D15:H15)</f>
        <v>0.89791099246756367</v>
      </c>
      <c r="E18" s="322"/>
      <c r="F18" s="322"/>
      <c r="G18" s="322"/>
      <c r="H18" s="323"/>
      <c r="J18" s="220"/>
    </row>
    <row r="19" spans="1:12" ht="17.25" customHeight="1" x14ac:dyDescent="0.3">
      <c r="B19" s="5"/>
      <c r="J19" s="218"/>
      <c r="L19" t="s">
        <v>203</v>
      </c>
    </row>
    <row r="20" spans="1:12" x14ac:dyDescent="0.3">
      <c r="B20" t="s">
        <v>111</v>
      </c>
      <c r="E20" s="101">
        <f>proportionLong!C13/proportionLong!B13</f>
        <v>0.10825328669460224</v>
      </c>
      <c r="F20" t="s">
        <v>112</v>
      </c>
      <c r="J20" s="219"/>
    </row>
    <row r="21" spans="1:12" ht="15" customHeight="1" x14ac:dyDescent="0.3"/>
    <row r="22" spans="1:12" x14ac:dyDescent="0.3">
      <c r="B22" s="5" t="s">
        <v>113</v>
      </c>
    </row>
    <row r="23" spans="1:12" ht="15" customHeight="1" x14ac:dyDescent="0.3">
      <c r="B23" s="5" t="s">
        <v>114</v>
      </c>
      <c r="C23" s="127"/>
      <c r="D23" s="127"/>
      <c r="E23" s="127"/>
      <c r="F23" s="127"/>
      <c r="G23" s="127"/>
    </row>
    <row r="24" spans="1:12" ht="15" customHeight="1" x14ac:dyDescent="0.3">
      <c r="B24" s="5" t="s">
        <v>115</v>
      </c>
      <c r="C24" s="127"/>
      <c r="D24" s="127"/>
      <c r="E24" s="127"/>
      <c r="F24" s="127"/>
      <c r="G24" s="127"/>
    </row>
    <row r="25" spans="1:12" x14ac:dyDescent="0.3">
      <c r="B25" s="129"/>
      <c r="C25" s="129"/>
      <c r="D25" s="129"/>
      <c r="E25" s="129"/>
      <c r="F25" s="129"/>
      <c r="G25" s="129"/>
    </row>
    <row r="26" spans="1:12" ht="18" x14ac:dyDescent="0.35">
      <c r="B26" s="155" t="s">
        <v>260</v>
      </c>
    </row>
    <row r="27" spans="1:12" x14ac:dyDescent="0.3">
      <c r="B27" s="154" t="s">
        <v>207</v>
      </c>
    </row>
    <row r="28" spans="1:12" x14ac:dyDescent="0.3">
      <c r="B28">
        <v>0.57999999999999996</v>
      </c>
    </row>
    <row r="29" spans="1:12" x14ac:dyDescent="0.3">
      <c r="B29" s="3" t="s">
        <v>208</v>
      </c>
    </row>
    <row r="30" spans="1:12" x14ac:dyDescent="0.3">
      <c r="B30">
        <v>0.85</v>
      </c>
    </row>
    <row r="31" spans="1:12" ht="15" customHeight="1" x14ac:dyDescent="0.3">
      <c r="B31" s="222">
        <f>B28/B30</f>
        <v>0.68235294117647061</v>
      </c>
    </row>
    <row r="32" spans="1:12" ht="15" customHeight="1" x14ac:dyDescent="0.3"/>
    <row r="33" spans="2:10" ht="15" customHeight="1" x14ac:dyDescent="0.3">
      <c r="B33" s="3" t="s">
        <v>116</v>
      </c>
    </row>
    <row r="34" spans="2:10" ht="15" customHeight="1" x14ac:dyDescent="0.3">
      <c r="B34" t="s">
        <v>117</v>
      </c>
    </row>
    <row r="36" spans="2:10" x14ac:dyDescent="0.3">
      <c r="B36" t="s">
        <v>118</v>
      </c>
    </row>
    <row r="37" spans="2:10" x14ac:dyDescent="0.3">
      <c r="B37" t="s">
        <v>119</v>
      </c>
    </row>
    <row r="38" spans="2:10" ht="15.75" customHeight="1" x14ac:dyDescent="0.3">
      <c r="B38" t="s">
        <v>120</v>
      </c>
      <c r="C38" s="40"/>
      <c r="D38" s="40"/>
      <c r="E38" s="40"/>
      <c r="F38" s="40"/>
      <c r="G38" s="40"/>
    </row>
    <row r="39" spans="2:10" ht="33" customHeight="1" x14ac:dyDescent="0.3">
      <c r="B39" s="40" t="str">
        <f>"This would give a reduction factor of " &amp; ROUND(1-(0.85-0.58)/0.85,2) &amp; " which is significantly lower than the estimtae from Bein et al."</f>
        <v>This would give a reduction factor of 0.68 which is significantly lower than the estimtae from Bein et al.</v>
      </c>
      <c r="C39" s="40"/>
      <c r="D39" s="40"/>
      <c r="E39" s="40"/>
      <c r="F39" s="40"/>
      <c r="G39" s="40"/>
    </row>
    <row r="40" spans="2:10" ht="15" customHeight="1" x14ac:dyDescent="0.3">
      <c r="B40" t="s">
        <v>121</v>
      </c>
    </row>
    <row r="41" spans="2:10" ht="72.75" customHeight="1" x14ac:dyDescent="0.3"/>
    <row r="42" spans="2:10" x14ac:dyDescent="0.3">
      <c r="B42" s="40" t="s">
        <v>122</v>
      </c>
      <c r="C42" s="40"/>
      <c r="D42" s="40"/>
      <c r="E42" s="40"/>
      <c r="F42" s="40"/>
      <c r="G42" s="40"/>
    </row>
    <row r="43" spans="2:10" ht="28.2" customHeight="1" x14ac:dyDescent="0.3">
      <c r="B43" s="40" t="s">
        <v>123</v>
      </c>
      <c r="C43" s="40"/>
      <c r="D43" s="40"/>
      <c r="E43" s="40"/>
      <c r="F43" s="40"/>
      <c r="G43" s="40"/>
    </row>
    <row r="44" spans="2:10" x14ac:dyDescent="0.3">
      <c r="B44" s="40"/>
      <c r="C44" s="40"/>
      <c r="D44" s="40"/>
      <c r="E44" s="40"/>
      <c r="F44" s="40"/>
      <c r="G44" s="40"/>
    </row>
    <row r="45" spans="2:10" ht="16.5" customHeight="1" x14ac:dyDescent="0.3">
      <c r="I45" s="2"/>
      <c r="J45" s="2"/>
    </row>
    <row r="46" spans="2:10" x14ac:dyDescent="0.3">
      <c r="B46" t="s">
        <v>168</v>
      </c>
      <c r="I46" s="127"/>
      <c r="J46" s="127"/>
    </row>
    <row r="47" spans="2:10" ht="17.25" customHeight="1" x14ac:dyDescent="0.3">
      <c r="B47" s="40" t="s">
        <v>169</v>
      </c>
      <c r="I47" s="127"/>
      <c r="J47" s="127"/>
    </row>
    <row r="48" spans="2:10" x14ac:dyDescent="0.3">
      <c r="B48" s="40" t="s">
        <v>170</v>
      </c>
      <c r="I48" s="124"/>
      <c r="J48" s="124"/>
    </row>
    <row r="49" spans="2:10" ht="15" customHeight="1" x14ac:dyDescent="0.3">
      <c r="B49" s="40" t="s">
        <v>171</v>
      </c>
      <c r="I49" s="125"/>
      <c r="J49" s="125"/>
    </row>
    <row r="50" spans="2:10" x14ac:dyDescent="0.3">
      <c r="I50" s="127"/>
      <c r="J50" s="127"/>
    </row>
    <row r="51" spans="2:10" ht="15" customHeight="1" x14ac:dyDescent="0.3">
      <c r="C51" s="42" t="s">
        <v>124</v>
      </c>
      <c r="D51" s="40"/>
      <c r="E51" s="40"/>
      <c r="F51" s="40"/>
      <c r="G51" s="40"/>
      <c r="H51" s="40"/>
      <c r="I51" s="125"/>
      <c r="J51" s="125"/>
    </row>
    <row r="52" spans="2:10" x14ac:dyDescent="0.3">
      <c r="C52" s="2" t="s">
        <v>125</v>
      </c>
      <c r="D52" s="2"/>
      <c r="E52" s="2"/>
      <c r="F52" s="2"/>
      <c r="G52" s="2"/>
      <c r="H52" s="2"/>
    </row>
    <row r="53" spans="2:10" ht="15" customHeight="1" x14ac:dyDescent="0.3">
      <c r="C53" s="148"/>
      <c r="D53" s="148"/>
      <c r="E53" s="148"/>
      <c r="F53" s="148"/>
      <c r="G53" s="148"/>
      <c r="H53" s="148"/>
    </row>
    <row r="54" spans="2:10" x14ac:dyDescent="0.3">
      <c r="C54" s="2" t="s">
        <v>126</v>
      </c>
      <c r="D54" s="2"/>
      <c r="E54" s="2"/>
      <c r="F54" s="2"/>
      <c r="G54" s="2"/>
      <c r="H54" s="2"/>
    </row>
    <row r="55" spans="2:10" x14ac:dyDescent="0.3">
      <c r="C55" s="145"/>
      <c r="D55" s="145"/>
      <c r="E55" s="145"/>
      <c r="F55" s="145"/>
      <c r="G55" s="145"/>
      <c r="H55" s="145"/>
    </row>
    <row r="56" spans="2:10" x14ac:dyDescent="0.3">
      <c r="C56" s="28" t="s">
        <v>127</v>
      </c>
      <c r="D56" s="149"/>
      <c r="E56" s="149"/>
      <c r="F56" s="149"/>
      <c r="G56" s="149"/>
      <c r="H56" s="149"/>
    </row>
    <row r="57" spans="2:10" x14ac:dyDescent="0.3">
      <c r="C57" s="148"/>
      <c r="D57" s="148"/>
      <c r="E57" s="148"/>
      <c r="F57" s="148"/>
      <c r="G57" s="148"/>
      <c r="H57" s="148"/>
    </row>
    <row r="58" spans="2:10" x14ac:dyDescent="0.3">
      <c r="C58" s="28" t="s">
        <v>128</v>
      </c>
      <c r="D58" s="146"/>
      <c r="E58" s="146"/>
      <c r="F58" s="146"/>
      <c r="G58" s="146"/>
      <c r="H58" s="146"/>
    </row>
    <row r="59" spans="2:10" x14ac:dyDescent="0.3">
      <c r="C59" s="5"/>
      <c r="D59" s="10"/>
    </row>
    <row r="60" spans="2:10" x14ac:dyDescent="0.3">
      <c r="C60" s="5" t="s">
        <v>129</v>
      </c>
      <c r="D60" s="148"/>
      <c r="E60" s="148"/>
      <c r="F60" s="148"/>
      <c r="G60" s="148"/>
      <c r="H60" s="148"/>
    </row>
    <row r="62" spans="2:10" x14ac:dyDescent="0.3">
      <c r="C62" s="5" t="s">
        <v>168</v>
      </c>
    </row>
    <row r="64" spans="2:10" x14ac:dyDescent="0.3">
      <c r="C64" t="s">
        <v>209</v>
      </c>
    </row>
  </sheetData>
  <mergeCells count="14">
    <mergeCell ref="D18:H18"/>
    <mergeCell ref="J12:J13"/>
    <mergeCell ref="D5:E5"/>
    <mergeCell ref="F5:G5"/>
    <mergeCell ref="D15:E15"/>
    <mergeCell ref="F15:G15"/>
    <mergeCell ref="D12:E12"/>
    <mergeCell ref="F12:G12"/>
    <mergeCell ref="D14:E14"/>
    <mergeCell ref="F14:G14"/>
    <mergeCell ref="D17:E17"/>
    <mergeCell ref="F17:G17"/>
    <mergeCell ref="D16:E16"/>
    <mergeCell ref="F16:G16"/>
  </mergeCells>
  <pageMargins left="0.7" right="0.7" top="0.75" bottom="0.75" header="0.3" footer="0.3"/>
  <pageSetup paperSize="9" orientation="portrait" r:id="rId1"/>
  <headerFooter>
    <oddHeader>&amp;L&amp;"Calibri"&amp;12&amp;K008000Classification: Public&amp;1#</oddHead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811E-6393-45D6-A964-D65323B46F2E}">
  <sheetPr codeName="Sheet5">
    <tabColor theme="8" tint="0.79998168889431442"/>
  </sheetPr>
  <dimension ref="A1:X114"/>
  <sheetViews>
    <sheetView showGridLines="0" workbookViewId="0">
      <selection activeCell="C6" sqref="C6"/>
    </sheetView>
  </sheetViews>
  <sheetFormatPr defaultRowHeight="14.4" x14ac:dyDescent="0.3"/>
  <cols>
    <col min="2" max="2" width="9.109375" style="10"/>
    <col min="3" max="3" width="16.44140625" style="137" customWidth="1"/>
    <col min="4" max="4" width="19.88671875" customWidth="1"/>
    <col min="6" max="6" width="27.109375" customWidth="1"/>
    <col min="16" max="21" width="9.109375" style="10"/>
    <col min="23" max="23" width="14" customWidth="1"/>
  </cols>
  <sheetData>
    <row r="1" spans="1:24" ht="23.4" x14ac:dyDescent="0.45">
      <c r="A1" s="132" t="s">
        <v>192</v>
      </c>
      <c r="B1" s="110"/>
      <c r="C1" s="139"/>
      <c r="D1" s="107"/>
      <c r="E1" s="107"/>
      <c r="F1" s="107"/>
      <c r="G1" s="107"/>
      <c r="H1" s="107"/>
      <c r="I1" s="107"/>
      <c r="J1" s="107"/>
      <c r="K1" s="107"/>
      <c r="L1" s="107"/>
      <c r="M1" s="107"/>
      <c r="N1" s="107"/>
      <c r="O1" s="107"/>
      <c r="P1" s="110"/>
      <c r="Q1" s="110"/>
      <c r="R1" s="110"/>
      <c r="S1" s="110"/>
      <c r="T1" s="110"/>
      <c r="U1" s="110"/>
      <c r="V1" s="107"/>
      <c r="W1" s="107"/>
      <c r="X1" s="107"/>
    </row>
    <row r="2" spans="1:24" ht="14.25" customHeight="1" x14ac:dyDescent="0.3">
      <c r="A2" s="141" t="s">
        <v>193</v>
      </c>
      <c r="B2" s="131"/>
      <c r="C2" s="140"/>
      <c r="D2" s="4"/>
      <c r="E2" s="4"/>
      <c r="F2" s="4"/>
      <c r="G2" s="4"/>
      <c r="H2" s="4"/>
      <c r="I2" s="4"/>
      <c r="J2" s="4"/>
      <c r="K2" s="4"/>
      <c r="L2" s="4"/>
      <c r="M2" s="4"/>
      <c r="N2" s="4"/>
      <c r="O2" s="4"/>
      <c r="P2" s="131"/>
      <c r="Q2" s="131"/>
      <c r="R2" s="131"/>
      <c r="S2" s="131"/>
      <c r="T2" s="131"/>
      <c r="U2" s="131"/>
      <c r="V2" s="4"/>
      <c r="W2" s="4"/>
      <c r="X2" s="4"/>
    </row>
    <row r="3" spans="1:24" ht="14.25" customHeight="1" x14ac:dyDescent="0.3">
      <c r="A3" s="141" t="s">
        <v>194</v>
      </c>
      <c r="B3" s="131"/>
      <c r="C3" s="140"/>
      <c r="D3" s="4"/>
      <c r="E3" s="4"/>
      <c r="F3" s="4"/>
      <c r="G3" s="4"/>
      <c r="H3" s="4"/>
      <c r="I3" s="4"/>
      <c r="J3" s="4"/>
      <c r="K3" s="4"/>
      <c r="L3" s="4"/>
      <c r="M3" s="4"/>
      <c r="N3" s="4"/>
      <c r="O3" s="4"/>
      <c r="P3" s="131"/>
      <c r="Q3" s="131"/>
      <c r="R3" s="131"/>
      <c r="S3" s="131"/>
      <c r="T3" s="131"/>
      <c r="U3" s="131"/>
      <c r="V3" s="4"/>
      <c r="W3" s="4"/>
      <c r="X3" s="4"/>
    </row>
    <row r="4" spans="1:24" x14ac:dyDescent="0.3">
      <c r="A4" t="s">
        <v>195</v>
      </c>
    </row>
    <row r="6" spans="1:24" x14ac:dyDescent="0.3">
      <c r="C6" s="234" t="s">
        <v>284</v>
      </c>
      <c r="H6" s="7" t="s">
        <v>187</v>
      </c>
    </row>
    <row r="7" spans="1:24" x14ac:dyDescent="0.3">
      <c r="B7" s="130" t="s">
        <v>175</v>
      </c>
      <c r="C7" s="223" t="s">
        <v>174</v>
      </c>
      <c r="D7" s="49" t="s">
        <v>201</v>
      </c>
      <c r="F7" s="318" t="s">
        <v>189</v>
      </c>
      <c r="H7" t="s">
        <v>176</v>
      </c>
    </row>
    <row r="8" spans="1:24" x14ac:dyDescent="0.3">
      <c r="B8" s="106">
        <v>0</v>
      </c>
      <c r="C8" s="136">
        <v>1.0310328867571216E-3</v>
      </c>
      <c r="D8" s="48">
        <f>W14</f>
        <v>81.368316414839811</v>
      </c>
      <c r="F8" s="318"/>
      <c r="N8" t="s">
        <v>190</v>
      </c>
    </row>
    <row r="9" spans="1:24" x14ac:dyDescent="0.3">
      <c r="B9" s="106">
        <v>1</v>
      </c>
      <c r="C9" s="136">
        <v>1.0730133841903064E-3</v>
      </c>
      <c r="D9" s="48">
        <f t="shared" ref="D9:D72" si="0">W15</f>
        <v>80.692237955565531</v>
      </c>
      <c r="F9" s="48">
        <f>SUMPRODUCT(C8:C93,D8:D93)</f>
        <v>19.188261405656913</v>
      </c>
      <c r="H9" t="s">
        <v>177</v>
      </c>
      <c r="N9" s="7" t="s">
        <v>191</v>
      </c>
    </row>
    <row r="10" spans="1:24" x14ac:dyDescent="0.3">
      <c r="B10" s="106">
        <v>2</v>
      </c>
      <c r="C10" s="136">
        <v>1.1088995622485173E-3</v>
      </c>
      <c r="D10" s="48">
        <f t="shared" si="0"/>
        <v>79.713961753599193</v>
      </c>
      <c r="H10" t="s">
        <v>178</v>
      </c>
    </row>
    <row r="11" spans="1:24" x14ac:dyDescent="0.3">
      <c r="B11" s="106">
        <v>3</v>
      </c>
      <c r="C11" s="136">
        <v>1.1431180493022591E-3</v>
      </c>
      <c r="D11" s="48">
        <f t="shared" si="0"/>
        <v>78.723099840298801</v>
      </c>
      <c r="F11" s="318" t="s">
        <v>196</v>
      </c>
    </row>
    <row r="12" spans="1:24" x14ac:dyDescent="0.3">
      <c r="B12" s="106">
        <v>4</v>
      </c>
      <c r="C12" s="136">
        <v>1.1412137827507024E-3</v>
      </c>
      <c r="D12" s="48">
        <f t="shared" si="0"/>
        <v>77.732212411141106</v>
      </c>
      <c r="F12" s="318"/>
      <c r="H12" s="3" t="s">
        <v>175</v>
      </c>
      <c r="I12" s="3" t="s">
        <v>179</v>
      </c>
      <c r="J12" s="3"/>
      <c r="K12" s="3"/>
      <c r="L12" s="3"/>
      <c r="M12" s="3"/>
      <c r="N12" s="3"/>
      <c r="O12" s="3"/>
      <c r="P12" s="12" t="s">
        <v>180</v>
      </c>
    </row>
    <row r="13" spans="1:24" x14ac:dyDescent="0.3">
      <c r="B13" s="106">
        <v>5</v>
      </c>
      <c r="C13" s="136">
        <v>1.1514265158749752E-3</v>
      </c>
      <c r="D13" s="48">
        <f t="shared" si="0"/>
        <v>76.738935093079192</v>
      </c>
      <c r="F13" s="142">
        <v>0.5</v>
      </c>
      <c r="H13" s="130" t="s">
        <v>181</v>
      </c>
      <c r="I13" s="130" t="s">
        <v>182</v>
      </c>
      <c r="J13" s="130" t="s">
        <v>183</v>
      </c>
      <c r="K13" s="130" t="s">
        <v>184</v>
      </c>
      <c r="L13" s="130" t="s">
        <v>185</v>
      </c>
      <c r="M13" s="130" t="s">
        <v>186</v>
      </c>
      <c r="N13" s="37" t="s">
        <v>188</v>
      </c>
      <c r="O13" s="12"/>
      <c r="P13" s="130" t="s">
        <v>182</v>
      </c>
      <c r="Q13" s="130" t="s">
        <v>183</v>
      </c>
      <c r="R13" s="130" t="s">
        <v>184</v>
      </c>
      <c r="S13" s="130" t="s">
        <v>185</v>
      </c>
      <c r="T13" s="130" t="s">
        <v>186</v>
      </c>
      <c r="U13" s="130" t="s">
        <v>188</v>
      </c>
      <c r="W13" s="138" t="s">
        <v>250</v>
      </c>
    </row>
    <row r="14" spans="1:24" x14ac:dyDescent="0.3">
      <c r="B14" s="106">
        <v>6</v>
      </c>
      <c r="C14" s="136">
        <v>6.0329926949130033E-4</v>
      </c>
      <c r="D14" s="48">
        <f t="shared" si="0"/>
        <v>75.743418701463767</v>
      </c>
      <c r="H14" s="130">
        <v>0</v>
      </c>
      <c r="I14" s="106">
        <v>4.3689999999999996E-3</v>
      </c>
      <c r="J14" s="106">
        <v>4.3600000000000002E-3</v>
      </c>
      <c r="K14" s="106">
        <v>100000</v>
      </c>
      <c r="L14" s="106">
        <v>436</v>
      </c>
      <c r="M14" s="106">
        <v>79.569999999999993</v>
      </c>
      <c r="N14" s="1">
        <v>333765</v>
      </c>
      <c r="P14" s="106">
        <v>3.5530000000000002E-3</v>
      </c>
      <c r="Q14" s="106">
        <v>3.5469999999999998E-3</v>
      </c>
      <c r="R14" s="106">
        <v>100000</v>
      </c>
      <c r="S14" s="106">
        <v>354.7</v>
      </c>
      <c r="T14" s="106">
        <v>83.27</v>
      </c>
      <c r="U14" s="106">
        <v>315623</v>
      </c>
      <c r="W14" s="1">
        <f>(M14*N14+T14*U14)/(U14+N14)</f>
        <v>81.368316414839811</v>
      </c>
    </row>
    <row r="15" spans="1:24" x14ac:dyDescent="0.3">
      <c r="B15" s="106">
        <v>7</v>
      </c>
      <c r="C15" s="136">
        <v>6.21392903824816E-4</v>
      </c>
      <c r="D15" s="48">
        <f t="shared" si="0"/>
        <v>74.757271900421443</v>
      </c>
      <c r="F15" s="130" t="s">
        <v>197</v>
      </c>
      <c r="H15" s="130">
        <v>1</v>
      </c>
      <c r="I15" s="106">
        <v>2.33E-4</v>
      </c>
      <c r="J15" s="106">
        <v>2.33E-4</v>
      </c>
      <c r="K15" s="106">
        <v>99564</v>
      </c>
      <c r="L15" s="106">
        <v>23.2</v>
      </c>
      <c r="M15" s="106">
        <v>78.91</v>
      </c>
      <c r="N15" s="1">
        <v>347033</v>
      </c>
      <c r="P15" s="106">
        <v>2.3499999999999999E-4</v>
      </c>
      <c r="Q15" s="106">
        <v>2.3499999999999999E-4</v>
      </c>
      <c r="R15" s="106">
        <v>99645.3</v>
      </c>
      <c r="S15" s="106">
        <v>23.4</v>
      </c>
      <c r="T15" s="106">
        <v>82.57</v>
      </c>
      <c r="U15" s="106">
        <v>329379</v>
      </c>
      <c r="W15" s="1">
        <f t="shared" ref="W15:W78" si="1">(M15*N15+T15*U15)/(U15+N15)</f>
        <v>80.692237955565531</v>
      </c>
    </row>
    <row r="16" spans="1:24" x14ac:dyDescent="0.3">
      <c r="B16" s="106">
        <v>8</v>
      </c>
      <c r="C16" s="136">
        <v>6.0796182047873494E-4</v>
      </c>
      <c r="D16" s="48">
        <f t="shared" si="0"/>
        <v>73.754287384376667</v>
      </c>
      <c r="F16" s="48">
        <f>lifeExpectancy*F13</f>
        <v>9.5941307028284566</v>
      </c>
      <c r="H16" s="130">
        <v>2</v>
      </c>
      <c r="I16" s="106">
        <v>1.35E-4</v>
      </c>
      <c r="J16" s="106">
        <v>1.35E-4</v>
      </c>
      <c r="K16" s="106">
        <v>99540.800000000003</v>
      </c>
      <c r="L16" s="106">
        <v>13.5</v>
      </c>
      <c r="M16" s="106">
        <v>77.930000000000007</v>
      </c>
      <c r="N16" s="1">
        <v>358209</v>
      </c>
      <c r="P16" s="106">
        <v>1.5300000000000001E-4</v>
      </c>
      <c r="Q16" s="106">
        <v>1.5300000000000001E-4</v>
      </c>
      <c r="R16" s="106">
        <v>99621.9</v>
      </c>
      <c r="S16" s="106">
        <v>15.3</v>
      </c>
      <c r="T16" s="106">
        <v>81.59</v>
      </c>
      <c r="U16" s="106">
        <v>340628</v>
      </c>
      <c r="W16" s="1">
        <f t="shared" si="1"/>
        <v>79.713961753599193</v>
      </c>
    </row>
    <row r="17" spans="2:23" x14ac:dyDescent="0.3">
      <c r="B17" s="106">
        <v>9</v>
      </c>
      <c r="C17" s="136">
        <v>5.9771479337269963E-4</v>
      </c>
      <c r="D17" s="48">
        <f t="shared" si="0"/>
        <v>72.761644771541796</v>
      </c>
      <c r="H17" s="130">
        <v>3</v>
      </c>
      <c r="I17" s="106">
        <v>8.2999999999999998E-5</v>
      </c>
      <c r="J17" s="106">
        <v>8.2999999999999998E-5</v>
      </c>
      <c r="K17" s="106">
        <v>99527.3</v>
      </c>
      <c r="L17" s="106">
        <v>8.1999999999999993</v>
      </c>
      <c r="M17" s="106">
        <v>76.94</v>
      </c>
      <c r="N17" s="1">
        <v>369596</v>
      </c>
      <c r="P17" s="106">
        <v>1E-4</v>
      </c>
      <c r="Q17" s="106">
        <v>1E-4</v>
      </c>
      <c r="R17" s="106">
        <v>99606.7</v>
      </c>
      <c r="S17" s="106">
        <v>9.9</v>
      </c>
      <c r="T17" s="106">
        <v>80.599999999999994</v>
      </c>
      <c r="U17" s="106">
        <v>351125</v>
      </c>
      <c r="W17" s="1">
        <f t="shared" si="1"/>
        <v>78.723099840298801</v>
      </c>
    </row>
    <row r="18" spans="2:23" x14ac:dyDescent="0.3">
      <c r="B18" s="106">
        <v>10</v>
      </c>
      <c r="C18" s="136">
        <v>5.8877980230981472E-4</v>
      </c>
      <c r="D18" s="48">
        <f t="shared" si="0"/>
        <v>71.764645959963005</v>
      </c>
      <c r="H18" s="130">
        <v>4</v>
      </c>
      <c r="I18" s="106">
        <v>7.2999999999999999E-5</v>
      </c>
      <c r="J18" s="106">
        <v>7.2999999999999999E-5</v>
      </c>
      <c r="K18" s="106">
        <v>99519.1</v>
      </c>
      <c r="L18" s="106">
        <v>7.3</v>
      </c>
      <c r="M18" s="106">
        <v>75.95</v>
      </c>
      <c r="N18" s="1">
        <v>369309</v>
      </c>
      <c r="P18" s="106">
        <v>7.3999999999999996E-5</v>
      </c>
      <c r="Q18" s="106">
        <v>7.3999999999999996E-5</v>
      </c>
      <c r="R18" s="106">
        <v>99596.7</v>
      </c>
      <c r="S18" s="106">
        <v>7.4</v>
      </c>
      <c r="T18" s="106">
        <v>79.61</v>
      </c>
      <c r="U18" s="106">
        <v>350512</v>
      </c>
      <c r="W18" s="1">
        <f t="shared" si="1"/>
        <v>77.732212411141106</v>
      </c>
    </row>
    <row r="19" spans="2:23" x14ac:dyDescent="0.3">
      <c r="B19" s="106">
        <v>11</v>
      </c>
      <c r="C19" s="136">
        <v>5.9391868128168507E-4</v>
      </c>
      <c r="D19" s="48">
        <f t="shared" si="0"/>
        <v>70.762839129539458</v>
      </c>
      <c r="H19" s="130">
        <v>5</v>
      </c>
      <c r="I19" s="106">
        <v>8.2000000000000001E-5</v>
      </c>
      <c r="J19" s="106">
        <v>8.2000000000000001E-5</v>
      </c>
      <c r="K19" s="106">
        <v>99511.9</v>
      </c>
      <c r="L19" s="106">
        <v>8.1999999999999993</v>
      </c>
      <c r="M19" s="106">
        <v>74.959999999999994</v>
      </c>
      <c r="N19" s="1">
        <v>372325</v>
      </c>
      <c r="P19" s="106">
        <v>8.1000000000000004E-5</v>
      </c>
      <c r="Q19" s="106">
        <v>8.1000000000000004E-5</v>
      </c>
      <c r="R19" s="106">
        <v>99589.3</v>
      </c>
      <c r="S19" s="106">
        <v>8.1</v>
      </c>
      <c r="T19" s="106">
        <v>78.61</v>
      </c>
      <c r="U19" s="106">
        <v>353992</v>
      </c>
      <c r="W19" s="1">
        <f t="shared" si="1"/>
        <v>76.738935093079192</v>
      </c>
    </row>
    <row r="20" spans="2:23" x14ac:dyDescent="0.3">
      <c r="B20" s="106">
        <v>12</v>
      </c>
      <c r="C20" s="136">
        <v>5.7516945574378456E-4</v>
      </c>
      <c r="D20" s="48">
        <f t="shared" si="0"/>
        <v>69.770117950639346</v>
      </c>
      <c r="H20" s="130">
        <v>6</v>
      </c>
      <c r="I20" s="106">
        <v>9.7E-5</v>
      </c>
      <c r="J20" s="106">
        <v>9.7E-5</v>
      </c>
      <c r="K20" s="106">
        <v>99503.7</v>
      </c>
      <c r="L20" s="106">
        <v>9.6</v>
      </c>
      <c r="M20" s="106">
        <v>73.959999999999994</v>
      </c>
      <c r="N20" s="1">
        <v>380825</v>
      </c>
      <c r="P20" s="106">
        <v>9.2E-5</v>
      </c>
      <c r="Q20" s="106">
        <v>9.2E-5</v>
      </c>
      <c r="R20" s="106">
        <v>99581.2</v>
      </c>
      <c r="S20" s="106">
        <v>9.1</v>
      </c>
      <c r="T20" s="106">
        <v>77.62</v>
      </c>
      <c r="U20" s="106">
        <v>361919</v>
      </c>
      <c r="W20" s="1">
        <f t="shared" si="1"/>
        <v>75.743418701463767</v>
      </c>
    </row>
    <row r="21" spans="2:23" x14ac:dyDescent="0.3">
      <c r="B21" s="106">
        <v>13</v>
      </c>
      <c r="C21" s="136">
        <v>5.6419086397348141E-4</v>
      </c>
      <c r="D21" s="48">
        <f t="shared" si="0"/>
        <v>68.780522432189599</v>
      </c>
      <c r="H21" s="130">
        <v>7</v>
      </c>
      <c r="I21" s="106">
        <v>5.0000000000000002E-5</v>
      </c>
      <c r="J21" s="106">
        <v>5.0000000000000002E-5</v>
      </c>
      <c r="K21" s="106">
        <v>99494.1</v>
      </c>
      <c r="L21" s="106">
        <v>5</v>
      </c>
      <c r="M21" s="106">
        <v>72.97</v>
      </c>
      <c r="N21" s="1">
        <v>391546</v>
      </c>
      <c r="P21" s="106">
        <v>5.8E-5</v>
      </c>
      <c r="Q21" s="106">
        <v>5.8E-5</v>
      </c>
      <c r="R21" s="106">
        <v>99572.1</v>
      </c>
      <c r="S21" s="106">
        <v>5.7</v>
      </c>
      <c r="T21" s="106">
        <v>76.63</v>
      </c>
      <c r="U21" s="106">
        <v>373679</v>
      </c>
      <c r="W21" s="1">
        <f t="shared" si="1"/>
        <v>74.757271900421443</v>
      </c>
    </row>
    <row r="22" spans="2:23" x14ac:dyDescent="0.3">
      <c r="B22" s="106">
        <v>14</v>
      </c>
      <c r="C22" s="136">
        <v>5.4124090364811002E-4</v>
      </c>
      <c r="D22" s="48">
        <f t="shared" si="0"/>
        <v>67.79122227374026</v>
      </c>
      <c r="H22" s="130">
        <v>8</v>
      </c>
      <c r="I22" s="106">
        <v>4.8999999999999998E-5</v>
      </c>
      <c r="J22" s="106">
        <v>4.8999999999999998E-5</v>
      </c>
      <c r="K22" s="106">
        <v>99489.1</v>
      </c>
      <c r="L22" s="106">
        <v>4.9000000000000004</v>
      </c>
      <c r="M22" s="106">
        <v>71.97</v>
      </c>
      <c r="N22" s="1">
        <v>384456</v>
      </c>
      <c r="P22" s="106">
        <v>5.1E-5</v>
      </c>
      <c r="Q22" s="106">
        <v>5.1E-5</v>
      </c>
      <c r="R22" s="106">
        <v>99566.3</v>
      </c>
      <c r="S22" s="106">
        <v>5.0999999999999996</v>
      </c>
      <c r="T22" s="106">
        <v>75.63</v>
      </c>
      <c r="U22" s="106">
        <v>365717</v>
      </c>
      <c r="W22" s="1">
        <f t="shared" si="1"/>
        <v>73.754287384376667</v>
      </c>
    </row>
    <row r="23" spans="2:23" x14ac:dyDescent="0.3">
      <c r="B23" s="106">
        <v>15</v>
      </c>
      <c r="C23" s="136">
        <v>5.3317149784726432E-4</v>
      </c>
      <c r="D23" s="48">
        <f t="shared" si="0"/>
        <v>66.789399951388475</v>
      </c>
      <c r="H23" s="130">
        <v>9</v>
      </c>
      <c r="I23" s="106">
        <v>5.5000000000000002E-5</v>
      </c>
      <c r="J23" s="106">
        <v>5.5000000000000002E-5</v>
      </c>
      <c r="K23" s="106">
        <v>99484.2</v>
      </c>
      <c r="L23" s="106">
        <v>5.4</v>
      </c>
      <c r="M23" s="106">
        <v>70.98</v>
      </c>
      <c r="N23" s="1">
        <v>377526</v>
      </c>
      <c r="P23" s="106">
        <v>4.5000000000000003E-5</v>
      </c>
      <c r="Q23" s="106">
        <v>4.5000000000000003E-5</v>
      </c>
      <c r="R23" s="106">
        <v>99561.2</v>
      </c>
      <c r="S23" s="106">
        <v>4.5</v>
      </c>
      <c r="T23" s="106">
        <v>74.63</v>
      </c>
      <c r="U23" s="106">
        <v>360005</v>
      </c>
      <c r="W23" s="1">
        <f t="shared" si="1"/>
        <v>72.761644771541796</v>
      </c>
    </row>
    <row r="24" spans="2:23" x14ac:dyDescent="0.3">
      <c r="B24" s="106">
        <v>16</v>
      </c>
      <c r="C24" s="136">
        <v>5.1857947174341833E-4</v>
      </c>
      <c r="D24" s="48">
        <f t="shared" si="0"/>
        <v>65.793469891103442</v>
      </c>
      <c r="H24" s="130">
        <v>10</v>
      </c>
      <c r="I24" s="106">
        <v>6.9999999999999994E-5</v>
      </c>
      <c r="J24" s="106">
        <v>6.9999999999999994E-5</v>
      </c>
      <c r="K24" s="106">
        <v>99478.8</v>
      </c>
      <c r="L24" s="106">
        <v>6.9</v>
      </c>
      <c r="M24" s="106">
        <v>69.98</v>
      </c>
      <c r="N24" s="1">
        <v>372267</v>
      </c>
      <c r="P24" s="106">
        <v>7.2999999999999999E-5</v>
      </c>
      <c r="Q24" s="106">
        <v>7.2999999999999999E-5</v>
      </c>
      <c r="R24" s="106">
        <v>99556.800000000003</v>
      </c>
      <c r="S24" s="106">
        <v>7.3</v>
      </c>
      <c r="T24" s="106">
        <v>73.64</v>
      </c>
      <c r="U24" s="106">
        <v>354261</v>
      </c>
      <c r="W24" s="1">
        <f t="shared" si="1"/>
        <v>71.764645959963005</v>
      </c>
    </row>
    <row r="25" spans="2:23" x14ac:dyDescent="0.3">
      <c r="B25" s="106">
        <v>17</v>
      </c>
      <c r="C25" s="136">
        <v>5.1166247235653038E-4</v>
      </c>
      <c r="D25" s="48">
        <f t="shared" si="0"/>
        <v>64.806138349265083</v>
      </c>
      <c r="H25" s="130">
        <v>11</v>
      </c>
      <c r="I25" s="106">
        <v>8.2999999999999998E-5</v>
      </c>
      <c r="J25" s="106">
        <v>8.2999999999999998E-5</v>
      </c>
      <c r="K25" s="106">
        <v>99471.8</v>
      </c>
      <c r="L25" s="106">
        <v>8.3000000000000007</v>
      </c>
      <c r="M25" s="106">
        <v>68.98</v>
      </c>
      <c r="N25" s="1">
        <v>376082</v>
      </c>
      <c r="P25" s="106">
        <v>5.3000000000000001E-5</v>
      </c>
      <c r="Q25" s="106">
        <v>5.3000000000000001E-5</v>
      </c>
      <c r="R25" s="106">
        <v>99549.5</v>
      </c>
      <c r="S25" s="106">
        <v>5.2</v>
      </c>
      <c r="T25" s="106">
        <v>72.64</v>
      </c>
      <c r="U25" s="106">
        <v>357185</v>
      </c>
      <c r="W25" s="1">
        <f t="shared" si="1"/>
        <v>70.762839129539458</v>
      </c>
    </row>
    <row r="26" spans="2:23" x14ac:dyDescent="0.3">
      <c r="B26" s="106">
        <v>18</v>
      </c>
      <c r="C26" s="136">
        <v>1.2349562198999619E-3</v>
      </c>
      <c r="D26" s="48">
        <f t="shared" si="0"/>
        <v>63.821964597113194</v>
      </c>
      <c r="H26" s="130">
        <v>12</v>
      </c>
      <c r="I26" s="106">
        <v>1.13E-4</v>
      </c>
      <c r="J26" s="106">
        <v>1.13E-4</v>
      </c>
      <c r="K26" s="106">
        <v>99463.6</v>
      </c>
      <c r="L26" s="106">
        <v>11.2</v>
      </c>
      <c r="M26" s="106">
        <v>67.989999999999995</v>
      </c>
      <c r="N26" s="1">
        <v>364655</v>
      </c>
      <c r="P26" s="106">
        <v>3.8999999999999999E-5</v>
      </c>
      <c r="Q26" s="106">
        <v>3.8999999999999999E-5</v>
      </c>
      <c r="R26" s="106">
        <v>99544.3</v>
      </c>
      <c r="S26" s="106">
        <v>3.9</v>
      </c>
      <c r="T26" s="106">
        <v>71.650000000000006</v>
      </c>
      <c r="U26" s="106">
        <v>345303</v>
      </c>
      <c r="W26" s="1">
        <f t="shared" si="1"/>
        <v>69.770117950639346</v>
      </c>
    </row>
    <row r="27" spans="2:23" x14ac:dyDescent="0.3">
      <c r="B27" s="106">
        <v>19</v>
      </c>
      <c r="C27" s="136">
        <v>1.3521772846787831E-3</v>
      </c>
      <c r="D27" s="48">
        <f t="shared" si="0"/>
        <v>62.838975661444373</v>
      </c>
      <c r="H27" s="130">
        <v>13</v>
      </c>
      <c r="I27" s="106">
        <v>1.36E-4</v>
      </c>
      <c r="J27" s="106">
        <v>1.36E-4</v>
      </c>
      <c r="K27" s="106">
        <v>99452.3</v>
      </c>
      <c r="L27" s="106">
        <v>13.5</v>
      </c>
      <c r="M27" s="106">
        <v>67</v>
      </c>
      <c r="N27" s="1">
        <v>356851</v>
      </c>
      <c r="P27" s="106">
        <v>9.2E-5</v>
      </c>
      <c r="Q27" s="106">
        <v>9.2E-5</v>
      </c>
      <c r="R27" s="106">
        <v>99540.4</v>
      </c>
      <c r="S27" s="106">
        <v>9.1999999999999993</v>
      </c>
      <c r="T27" s="106">
        <v>70.650000000000006</v>
      </c>
      <c r="U27" s="106">
        <v>339871</v>
      </c>
      <c r="W27" s="1">
        <f t="shared" si="1"/>
        <v>68.780522432189599</v>
      </c>
    </row>
    <row r="28" spans="2:23" x14ac:dyDescent="0.3">
      <c r="B28" s="106">
        <v>20</v>
      </c>
      <c r="C28" s="136">
        <v>1.4951353033148017E-3</v>
      </c>
      <c r="D28" s="48">
        <f t="shared" si="0"/>
        <v>61.857867085676858</v>
      </c>
      <c r="H28" s="130">
        <v>14</v>
      </c>
      <c r="I28" s="106">
        <v>1.1E-4</v>
      </c>
      <c r="J28" s="106">
        <v>1.1E-4</v>
      </c>
      <c r="K28" s="106">
        <v>99438.8</v>
      </c>
      <c r="L28" s="106">
        <v>10.9</v>
      </c>
      <c r="M28" s="106">
        <v>66.010000000000005</v>
      </c>
      <c r="N28" s="1">
        <v>342314</v>
      </c>
      <c r="P28" s="106">
        <v>1.12E-4</v>
      </c>
      <c r="Q28" s="106">
        <v>1.12E-4</v>
      </c>
      <c r="R28" s="106">
        <v>99531.199999999997</v>
      </c>
      <c r="S28" s="106">
        <v>11.2</v>
      </c>
      <c r="T28" s="106">
        <v>69.66</v>
      </c>
      <c r="U28" s="106">
        <v>326276</v>
      </c>
      <c r="W28" s="1">
        <f t="shared" si="1"/>
        <v>67.79122227374026</v>
      </c>
    </row>
    <row r="29" spans="2:23" x14ac:dyDescent="0.3">
      <c r="B29" s="106">
        <v>21</v>
      </c>
      <c r="C29" s="136">
        <v>1.6104352953810886E-3</v>
      </c>
      <c r="D29" s="48">
        <f t="shared" si="0"/>
        <v>60.878826082492253</v>
      </c>
      <c r="H29" s="130">
        <v>15</v>
      </c>
      <c r="I29" s="106">
        <v>1.3799999999999999E-4</v>
      </c>
      <c r="J29" s="106">
        <v>1.3799999999999999E-4</v>
      </c>
      <c r="K29" s="106">
        <v>99428</v>
      </c>
      <c r="L29" s="106">
        <v>13.7</v>
      </c>
      <c r="M29" s="106">
        <v>65.010000000000005</v>
      </c>
      <c r="N29" s="1">
        <v>337364</v>
      </c>
      <c r="P29" s="106">
        <v>1.06E-4</v>
      </c>
      <c r="Q29" s="106">
        <v>1.06E-4</v>
      </c>
      <c r="R29" s="106">
        <v>99520.1</v>
      </c>
      <c r="S29" s="106">
        <v>10.5</v>
      </c>
      <c r="T29" s="106">
        <v>68.66</v>
      </c>
      <c r="U29" s="106">
        <v>320916</v>
      </c>
      <c r="W29" s="1">
        <f t="shared" si="1"/>
        <v>66.789399951388475</v>
      </c>
    </row>
    <row r="30" spans="2:23" x14ac:dyDescent="0.3">
      <c r="B30" s="106">
        <v>22</v>
      </c>
      <c r="C30" s="136">
        <v>1.7741489464808695E-3</v>
      </c>
      <c r="D30" s="48">
        <f t="shared" si="0"/>
        <v>59.902971076666475</v>
      </c>
      <c r="H30" s="130">
        <v>16</v>
      </c>
      <c r="I30" s="106">
        <v>2.12E-4</v>
      </c>
      <c r="J30" s="106">
        <v>2.12E-4</v>
      </c>
      <c r="K30" s="106">
        <v>99414.3</v>
      </c>
      <c r="L30" s="106">
        <v>21</v>
      </c>
      <c r="M30" s="106">
        <v>64.02</v>
      </c>
      <c r="N30" s="1">
        <v>329348</v>
      </c>
      <c r="P30" s="106">
        <v>1.26E-4</v>
      </c>
      <c r="Q30" s="106">
        <v>1.26E-4</v>
      </c>
      <c r="R30" s="106">
        <v>99509.5</v>
      </c>
      <c r="S30" s="106">
        <v>12.6</v>
      </c>
      <c r="T30" s="106">
        <v>67.67</v>
      </c>
      <c r="U30" s="106">
        <v>311260</v>
      </c>
      <c r="W30" s="1">
        <f t="shared" si="1"/>
        <v>65.793469891103442</v>
      </c>
    </row>
    <row r="31" spans="2:23" x14ac:dyDescent="0.3">
      <c r="B31" s="106">
        <v>23</v>
      </c>
      <c r="C31" s="136">
        <v>1.9012964041792773E-3</v>
      </c>
      <c r="D31" s="48">
        <f t="shared" si="0"/>
        <v>58.923516735333266</v>
      </c>
      <c r="H31" s="130">
        <v>17</v>
      </c>
      <c r="I31" s="106">
        <v>2.8800000000000001E-4</v>
      </c>
      <c r="J31" s="106">
        <v>2.8800000000000001E-4</v>
      </c>
      <c r="K31" s="106">
        <v>99393.2</v>
      </c>
      <c r="L31" s="106">
        <v>28.6</v>
      </c>
      <c r="M31" s="106">
        <v>63.04</v>
      </c>
      <c r="N31" s="1">
        <v>325550</v>
      </c>
      <c r="P31" s="106">
        <v>1.66E-4</v>
      </c>
      <c r="Q31" s="106">
        <v>1.66E-4</v>
      </c>
      <c r="R31" s="106">
        <v>99497</v>
      </c>
      <c r="S31" s="106">
        <v>16.5</v>
      </c>
      <c r="T31" s="106">
        <v>66.680000000000007</v>
      </c>
      <c r="U31" s="106">
        <v>306835</v>
      </c>
      <c r="W31" s="1">
        <f t="shared" si="1"/>
        <v>64.806138349265083</v>
      </c>
    </row>
    <row r="32" spans="2:23" x14ac:dyDescent="0.3">
      <c r="B32" s="106">
        <v>24</v>
      </c>
      <c r="C32" s="136">
        <v>2.0199120492371834E-3</v>
      </c>
      <c r="D32" s="48">
        <f t="shared" si="0"/>
        <v>57.955319335244887</v>
      </c>
      <c r="H32" s="130">
        <v>18</v>
      </c>
      <c r="I32" s="106">
        <v>3.7199999999999999E-4</v>
      </c>
      <c r="J32" s="106">
        <v>3.7199999999999999E-4</v>
      </c>
      <c r="K32" s="106">
        <v>99364.6</v>
      </c>
      <c r="L32" s="106">
        <v>37</v>
      </c>
      <c r="M32" s="106">
        <v>62.05</v>
      </c>
      <c r="N32" s="1">
        <v>335493</v>
      </c>
      <c r="P32" s="106">
        <v>2.4600000000000002E-4</v>
      </c>
      <c r="Q32" s="106">
        <v>2.4600000000000002E-4</v>
      </c>
      <c r="R32" s="106">
        <v>99480.5</v>
      </c>
      <c r="S32" s="106">
        <v>24.5</v>
      </c>
      <c r="T32" s="106">
        <v>65.69</v>
      </c>
      <c r="U32" s="106">
        <v>318239</v>
      </c>
      <c r="W32" s="1">
        <f t="shared" si="1"/>
        <v>63.821964597113194</v>
      </c>
    </row>
    <row r="33" spans="2:23" x14ac:dyDescent="0.3">
      <c r="B33" s="106">
        <v>25</v>
      </c>
      <c r="C33" s="136">
        <v>2.2073036835331141E-3</v>
      </c>
      <c r="D33" s="48">
        <f t="shared" si="0"/>
        <v>56.979090938131712</v>
      </c>
      <c r="H33" s="130">
        <v>19</v>
      </c>
      <c r="I33" s="106">
        <v>4.3800000000000002E-4</v>
      </c>
      <c r="J33" s="106">
        <v>4.3800000000000002E-4</v>
      </c>
      <c r="K33" s="106">
        <v>99327.6</v>
      </c>
      <c r="L33" s="106">
        <v>43.5</v>
      </c>
      <c r="M33" s="106">
        <v>61.08</v>
      </c>
      <c r="N33" s="1">
        <v>349262</v>
      </c>
      <c r="P33" s="106">
        <v>1.95E-4</v>
      </c>
      <c r="Q33" s="106">
        <v>1.95E-4</v>
      </c>
      <c r="R33" s="106">
        <v>99456</v>
      </c>
      <c r="S33" s="106">
        <v>19.399999999999999</v>
      </c>
      <c r="T33" s="106">
        <v>64.709999999999994</v>
      </c>
      <c r="U33" s="106">
        <v>328346</v>
      </c>
      <c r="W33" s="1">
        <f t="shared" si="1"/>
        <v>62.838975661444373</v>
      </c>
    </row>
    <row r="34" spans="2:23" x14ac:dyDescent="0.3">
      <c r="B34" s="106">
        <v>26</v>
      </c>
      <c r="C34" s="136">
        <v>2.3440372351469811E-3</v>
      </c>
      <c r="D34" s="48">
        <f t="shared" si="0"/>
        <v>56.011806552819188</v>
      </c>
      <c r="H34" s="130">
        <v>20</v>
      </c>
      <c r="I34" s="106">
        <v>5.4900000000000001E-4</v>
      </c>
      <c r="J34" s="106">
        <v>5.4900000000000001E-4</v>
      </c>
      <c r="K34" s="106">
        <v>99284.1</v>
      </c>
      <c r="L34" s="106">
        <v>54.5</v>
      </c>
      <c r="M34" s="106">
        <v>60.1</v>
      </c>
      <c r="N34" s="1">
        <v>364369</v>
      </c>
      <c r="P34" s="106">
        <v>1.94E-4</v>
      </c>
      <c r="Q34" s="106">
        <v>1.94E-4</v>
      </c>
      <c r="R34" s="106">
        <v>99436.6</v>
      </c>
      <c r="S34" s="106">
        <v>19.2</v>
      </c>
      <c r="T34" s="106">
        <v>63.72</v>
      </c>
      <c r="U34" s="106">
        <v>343967</v>
      </c>
      <c r="W34" s="1">
        <f t="shared" si="1"/>
        <v>61.857867085676858</v>
      </c>
    </row>
    <row r="35" spans="2:23" x14ac:dyDescent="0.3">
      <c r="B35" s="106">
        <v>27</v>
      </c>
      <c r="C35" s="136">
        <v>2.5580580142407091E-3</v>
      </c>
      <c r="D35" s="48">
        <f t="shared" si="0"/>
        <v>55.059232813212297</v>
      </c>
      <c r="H35" s="130">
        <v>21</v>
      </c>
      <c r="I35" s="106">
        <v>5.4100000000000003E-4</v>
      </c>
      <c r="J35" s="106">
        <v>5.4100000000000003E-4</v>
      </c>
      <c r="K35" s="106">
        <v>99229.6</v>
      </c>
      <c r="L35" s="106">
        <v>53.6</v>
      </c>
      <c r="M35" s="106">
        <v>59.14</v>
      </c>
      <c r="N35" s="1">
        <v>371626</v>
      </c>
      <c r="P35" s="106">
        <v>2.14E-4</v>
      </c>
      <c r="Q35" s="106">
        <v>2.14E-4</v>
      </c>
      <c r="R35" s="106">
        <v>99417.3</v>
      </c>
      <c r="S35" s="106">
        <v>21.2</v>
      </c>
      <c r="T35" s="106">
        <v>62.73</v>
      </c>
      <c r="U35" s="106">
        <v>349072</v>
      </c>
      <c r="W35" s="1">
        <f t="shared" si="1"/>
        <v>60.878826082492253</v>
      </c>
    </row>
    <row r="36" spans="2:23" x14ac:dyDescent="0.3">
      <c r="B36" s="106">
        <v>28</v>
      </c>
      <c r="C36" s="136">
        <v>2.7689114515562457E-3</v>
      </c>
      <c r="D36" s="48">
        <f t="shared" si="0"/>
        <v>54.070987341772152</v>
      </c>
      <c r="H36" s="130">
        <v>22</v>
      </c>
      <c r="I36" s="106">
        <v>5.4100000000000003E-4</v>
      </c>
      <c r="J36" s="106">
        <v>5.4100000000000003E-4</v>
      </c>
      <c r="K36" s="106">
        <v>99176</v>
      </c>
      <c r="L36" s="106">
        <v>53.6</v>
      </c>
      <c r="M36" s="106">
        <v>58.17</v>
      </c>
      <c r="N36" s="1">
        <v>385032</v>
      </c>
      <c r="P36" s="106">
        <v>2.5599999999999999E-4</v>
      </c>
      <c r="Q36" s="106">
        <v>2.5599999999999999E-4</v>
      </c>
      <c r="R36" s="106">
        <v>99396.1</v>
      </c>
      <c r="S36" s="106">
        <v>25.5</v>
      </c>
      <c r="T36" s="106">
        <v>61.74</v>
      </c>
      <c r="U36" s="106">
        <v>363222</v>
      </c>
      <c r="W36" s="1">
        <f t="shared" si="1"/>
        <v>59.902971076666475</v>
      </c>
    </row>
    <row r="37" spans="2:23" x14ac:dyDescent="0.3">
      <c r="B37" s="106">
        <v>29</v>
      </c>
      <c r="C37" s="136">
        <v>2.8867831513092797E-3</v>
      </c>
      <c r="D37" s="48">
        <f t="shared" si="0"/>
        <v>53.096435516348869</v>
      </c>
      <c r="H37" s="130">
        <v>23</v>
      </c>
      <c r="I37" s="106">
        <v>5.04E-4</v>
      </c>
      <c r="J37" s="106">
        <v>5.04E-4</v>
      </c>
      <c r="K37" s="106">
        <v>99122.3</v>
      </c>
      <c r="L37" s="106">
        <v>50</v>
      </c>
      <c r="M37" s="106">
        <v>57.2</v>
      </c>
      <c r="N37" s="1">
        <v>389905</v>
      </c>
      <c r="P37" s="106">
        <v>2.23E-4</v>
      </c>
      <c r="Q37" s="106">
        <v>2.23E-4</v>
      </c>
      <c r="R37" s="106">
        <v>99370.6</v>
      </c>
      <c r="S37" s="106">
        <v>22.2</v>
      </c>
      <c r="T37" s="106">
        <v>60.76</v>
      </c>
      <c r="U37" s="106">
        <v>365921</v>
      </c>
      <c r="W37" s="1">
        <f t="shared" si="1"/>
        <v>58.923516735333266</v>
      </c>
    </row>
    <row r="38" spans="2:23" x14ac:dyDescent="0.3">
      <c r="B38" s="106">
        <v>30</v>
      </c>
      <c r="C38" s="136">
        <v>3.0269503504562725E-3</v>
      </c>
      <c r="D38" s="48">
        <f t="shared" si="0"/>
        <v>52.145162572915844</v>
      </c>
      <c r="H38" s="130">
        <v>24</v>
      </c>
      <c r="I38" s="106">
        <v>5.8699999999999996E-4</v>
      </c>
      <c r="J38" s="106">
        <v>5.8600000000000004E-4</v>
      </c>
      <c r="K38" s="106">
        <v>99072.4</v>
      </c>
      <c r="L38" s="106">
        <v>58.1</v>
      </c>
      <c r="M38" s="106">
        <v>56.23</v>
      </c>
      <c r="N38" s="1">
        <v>388132</v>
      </c>
      <c r="P38" s="106">
        <v>2.5300000000000002E-4</v>
      </c>
      <c r="Q38" s="106">
        <v>2.5300000000000002E-4</v>
      </c>
      <c r="R38" s="106">
        <v>99348.4</v>
      </c>
      <c r="S38" s="106">
        <v>25.1</v>
      </c>
      <c r="T38" s="106">
        <v>59.77</v>
      </c>
      <c r="U38" s="106">
        <v>369019</v>
      </c>
      <c r="W38" s="1">
        <f t="shared" si="1"/>
        <v>57.955319335244887</v>
      </c>
    </row>
    <row r="39" spans="2:23" x14ac:dyDescent="0.3">
      <c r="B39" s="106">
        <v>31</v>
      </c>
      <c r="C39" s="136">
        <v>3.2432909765187268E-3</v>
      </c>
      <c r="D39" s="48">
        <f t="shared" si="0"/>
        <v>51.188334702172625</v>
      </c>
      <c r="H39" s="130">
        <v>25</v>
      </c>
      <c r="I39" s="106">
        <v>6.11E-4</v>
      </c>
      <c r="J39" s="106">
        <v>6.0999999999999997E-4</v>
      </c>
      <c r="K39" s="106">
        <v>99014.3</v>
      </c>
      <c r="L39" s="106">
        <v>60.4</v>
      </c>
      <c r="M39" s="106">
        <v>55.26</v>
      </c>
      <c r="N39" s="1">
        <v>401477</v>
      </c>
      <c r="P39" s="106">
        <v>2.31E-4</v>
      </c>
      <c r="Q39" s="106">
        <v>2.31E-4</v>
      </c>
      <c r="R39" s="106">
        <v>99323.3</v>
      </c>
      <c r="S39" s="106">
        <v>22.9</v>
      </c>
      <c r="T39" s="106">
        <v>58.79</v>
      </c>
      <c r="U39" s="106">
        <v>381121</v>
      </c>
      <c r="W39" s="1">
        <f t="shared" si="1"/>
        <v>56.979090938131712</v>
      </c>
    </row>
    <row r="40" spans="2:23" x14ac:dyDescent="0.3">
      <c r="B40" s="106">
        <v>32</v>
      </c>
      <c r="C40" s="136">
        <v>3.3511949942569928E-3</v>
      </c>
      <c r="D40" s="48">
        <f t="shared" si="0"/>
        <v>50.238590041879945</v>
      </c>
      <c r="H40" s="130">
        <v>26</v>
      </c>
      <c r="I40" s="106">
        <v>5.9299999999999999E-4</v>
      </c>
      <c r="J40" s="106">
        <v>5.9299999999999999E-4</v>
      </c>
      <c r="K40" s="106">
        <v>98953.8</v>
      </c>
      <c r="L40" s="106">
        <v>58.7</v>
      </c>
      <c r="M40" s="106">
        <v>54.29</v>
      </c>
      <c r="N40" s="1">
        <v>399460</v>
      </c>
      <c r="P40" s="106">
        <v>2.7900000000000001E-4</v>
      </c>
      <c r="Q40" s="106">
        <v>2.7900000000000001E-4</v>
      </c>
      <c r="R40" s="106">
        <v>99300.4</v>
      </c>
      <c r="S40" s="106">
        <v>27.7</v>
      </c>
      <c r="T40" s="106">
        <v>57.8</v>
      </c>
      <c r="U40" s="106">
        <v>384630</v>
      </c>
      <c r="W40" s="1">
        <f t="shared" si="1"/>
        <v>56.011806552819188</v>
      </c>
    </row>
    <row r="41" spans="2:23" x14ac:dyDescent="0.3">
      <c r="B41" s="106">
        <v>33</v>
      </c>
      <c r="C41" s="136">
        <v>3.58532642415106E-3</v>
      </c>
      <c r="D41" s="48">
        <f t="shared" si="0"/>
        <v>49.250552457055548</v>
      </c>
      <c r="H41" s="130">
        <v>27</v>
      </c>
      <c r="I41" s="106">
        <v>6.69E-4</v>
      </c>
      <c r="J41" s="106">
        <v>6.69E-4</v>
      </c>
      <c r="K41" s="106">
        <v>98895.1</v>
      </c>
      <c r="L41" s="106">
        <v>66.099999999999994</v>
      </c>
      <c r="M41" s="106">
        <v>53.33</v>
      </c>
      <c r="N41" s="1">
        <v>407271</v>
      </c>
      <c r="P41" s="106">
        <v>3.3199999999999999E-4</v>
      </c>
      <c r="Q41" s="106">
        <v>3.3199999999999999E-4</v>
      </c>
      <c r="R41" s="106">
        <v>99272.7</v>
      </c>
      <c r="S41" s="106">
        <v>32.9</v>
      </c>
      <c r="T41" s="106">
        <v>56.82</v>
      </c>
      <c r="U41" s="106">
        <v>399977</v>
      </c>
      <c r="W41" s="1">
        <f t="shared" si="1"/>
        <v>55.059232813212297</v>
      </c>
    </row>
    <row r="42" spans="2:23" x14ac:dyDescent="0.3">
      <c r="B42" s="106">
        <v>34</v>
      </c>
      <c r="C42" s="136">
        <v>3.793381427729026E-3</v>
      </c>
      <c r="D42" s="48">
        <f t="shared" si="0"/>
        <v>48.282905459767953</v>
      </c>
      <c r="H42" s="130">
        <v>28</v>
      </c>
      <c r="I42" s="106">
        <v>6.9399999999999996E-4</v>
      </c>
      <c r="J42" s="106">
        <v>6.9300000000000004E-4</v>
      </c>
      <c r="K42" s="106">
        <v>98829</v>
      </c>
      <c r="L42" s="106">
        <v>68.5</v>
      </c>
      <c r="M42" s="106">
        <v>52.36</v>
      </c>
      <c r="N42" s="1">
        <v>419256</v>
      </c>
      <c r="P42" s="106">
        <v>3.0200000000000002E-4</v>
      </c>
      <c r="Q42" s="106">
        <v>3.0200000000000002E-4</v>
      </c>
      <c r="R42" s="106">
        <v>99239.8</v>
      </c>
      <c r="S42" s="106">
        <v>29.9</v>
      </c>
      <c r="T42" s="106">
        <v>55.84</v>
      </c>
      <c r="U42" s="106">
        <v>405504</v>
      </c>
      <c r="W42" s="1">
        <f t="shared" si="1"/>
        <v>54.070987341772152</v>
      </c>
    </row>
    <row r="43" spans="2:23" x14ac:dyDescent="0.3">
      <c r="B43" s="106">
        <v>35</v>
      </c>
      <c r="C43" s="136">
        <v>3.9189890509979545E-3</v>
      </c>
      <c r="D43" s="48">
        <f t="shared" si="0"/>
        <v>47.334140315240035</v>
      </c>
      <c r="H43" s="130">
        <v>29</v>
      </c>
      <c r="I43" s="106">
        <v>7.4600000000000003E-4</v>
      </c>
      <c r="J43" s="106">
        <v>7.45E-4</v>
      </c>
      <c r="K43" s="106">
        <v>98760.5</v>
      </c>
      <c r="L43" s="106">
        <v>73.599999999999994</v>
      </c>
      <c r="M43" s="106">
        <v>51.4</v>
      </c>
      <c r="N43" s="1">
        <v>412201</v>
      </c>
      <c r="P43" s="106">
        <v>3.5199999999999999E-4</v>
      </c>
      <c r="Q43" s="106">
        <v>3.5199999999999999E-4</v>
      </c>
      <c r="R43" s="106">
        <v>99209.9</v>
      </c>
      <c r="S43" s="106">
        <v>34.9</v>
      </c>
      <c r="T43" s="106">
        <v>54.85</v>
      </c>
      <c r="U43" s="106">
        <v>398772</v>
      </c>
      <c r="W43" s="1">
        <f t="shared" si="1"/>
        <v>53.096435516348869</v>
      </c>
    </row>
    <row r="44" spans="2:23" x14ac:dyDescent="0.3">
      <c r="B44" s="106">
        <v>36</v>
      </c>
      <c r="C44" s="136">
        <v>4.1809410969716795E-3</v>
      </c>
      <c r="D44" s="48">
        <f t="shared" si="0"/>
        <v>46.37684742739696</v>
      </c>
      <c r="H44" s="130">
        <v>30</v>
      </c>
      <c r="I44" s="106">
        <v>8.1999999999999998E-4</v>
      </c>
      <c r="J44" s="106">
        <v>8.1899999999999996E-4</v>
      </c>
      <c r="K44" s="106">
        <v>98686.9</v>
      </c>
      <c r="L44" s="106">
        <v>80.900000000000006</v>
      </c>
      <c r="M44" s="106">
        <v>50.44</v>
      </c>
      <c r="N44" s="1">
        <v>403707</v>
      </c>
      <c r="P44" s="106">
        <v>3.9800000000000002E-4</v>
      </c>
      <c r="Q44" s="106">
        <v>3.9800000000000002E-4</v>
      </c>
      <c r="R44" s="106">
        <v>99175</v>
      </c>
      <c r="S44" s="106">
        <v>39.5</v>
      </c>
      <c r="T44" s="106">
        <v>53.87</v>
      </c>
      <c r="U44" s="106">
        <v>399102</v>
      </c>
      <c r="W44" s="1">
        <f t="shared" si="1"/>
        <v>52.145162572915844</v>
      </c>
    </row>
    <row r="45" spans="2:23" x14ac:dyDescent="0.3">
      <c r="B45" s="106">
        <v>37</v>
      </c>
      <c r="C45" s="136">
        <v>4.4163205774344879E-3</v>
      </c>
      <c r="D45" s="48">
        <f t="shared" si="0"/>
        <v>45.414415023834657</v>
      </c>
      <c r="H45" s="130">
        <v>31</v>
      </c>
      <c r="I45" s="106">
        <v>8.4000000000000003E-4</v>
      </c>
      <c r="J45" s="106">
        <v>8.4000000000000003E-4</v>
      </c>
      <c r="K45" s="106">
        <v>98606</v>
      </c>
      <c r="L45" s="106">
        <v>82.8</v>
      </c>
      <c r="M45" s="106">
        <v>49.48</v>
      </c>
      <c r="N45" s="1">
        <v>404660</v>
      </c>
      <c r="P45" s="106">
        <v>4.1800000000000002E-4</v>
      </c>
      <c r="Q45" s="106">
        <v>4.1800000000000002E-4</v>
      </c>
      <c r="R45" s="106">
        <v>99135.5</v>
      </c>
      <c r="S45" s="106">
        <v>41.4</v>
      </c>
      <c r="T45" s="106">
        <v>52.89</v>
      </c>
      <c r="U45" s="106">
        <v>406246</v>
      </c>
      <c r="W45" s="1">
        <f t="shared" si="1"/>
        <v>51.188334702172625</v>
      </c>
    </row>
    <row r="46" spans="2:23" x14ac:dyDescent="0.3">
      <c r="B46" s="106">
        <v>38</v>
      </c>
      <c r="C46" s="136">
        <v>4.7034183628720623E-3</v>
      </c>
      <c r="D46" s="48">
        <f t="shared" si="0"/>
        <v>44.455022509444056</v>
      </c>
      <c r="H46" s="130">
        <v>32</v>
      </c>
      <c r="I46" s="106">
        <v>8.7100000000000003E-4</v>
      </c>
      <c r="J46" s="106">
        <v>8.7000000000000001E-4</v>
      </c>
      <c r="K46" s="106">
        <v>98523.3</v>
      </c>
      <c r="L46" s="106">
        <v>85.8</v>
      </c>
      <c r="M46" s="106">
        <v>48.52</v>
      </c>
      <c r="N46" s="1">
        <v>391092</v>
      </c>
      <c r="P46" s="106">
        <v>4.2900000000000002E-4</v>
      </c>
      <c r="Q46" s="106">
        <v>4.2900000000000002E-4</v>
      </c>
      <c r="R46" s="106">
        <v>99094.1</v>
      </c>
      <c r="S46" s="106">
        <v>42.5</v>
      </c>
      <c r="T46" s="106">
        <v>51.92</v>
      </c>
      <c r="U46" s="106">
        <v>399740</v>
      </c>
      <c r="W46" s="1">
        <f t="shared" si="1"/>
        <v>50.238590041879945</v>
      </c>
    </row>
    <row r="47" spans="2:23" x14ac:dyDescent="0.3">
      <c r="B47" s="106">
        <v>39</v>
      </c>
      <c r="C47" s="136">
        <v>4.9911647732090812E-3</v>
      </c>
      <c r="D47" s="48">
        <f t="shared" si="0"/>
        <v>43.503629208481449</v>
      </c>
      <c r="H47" s="130">
        <v>33</v>
      </c>
      <c r="I47" s="106">
        <v>9.6299999999999999E-4</v>
      </c>
      <c r="J47" s="106">
        <v>9.6199999999999996E-4</v>
      </c>
      <c r="K47" s="106">
        <v>98437.5</v>
      </c>
      <c r="L47" s="106">
        <v>94.7</v>
      </c>
      <c r="M47" s="106">
        <v>47.56</v>
      </c>
      <c r="N47" s="1">
        <v>399077</v>
      </c>
      <c r="P47" s="106">
        <v>4.6299999999999998E-4</v>
      </c>
      <c r="Q47" s="106">
        <v>4.6299999999999998E-4</v>
      </c>
      <c r="R47" s="106">
        <v>99051.6</v>
      </c>
      <c r="S47" s="106">
        <v>45.9</v>
      </c>
      <c r="T47" s="106">
        <v>50.94</v>
      </c>
      <c r="U47" s="106">
        <v>399338</v>
      </c>
      <c r="W47" s="1">
        <f t="shared" si="1"/>
        <v>49.250552457055548</v>
      </c>
    </row>
    <row r="48" spans="2:23" x14ac:dyDescent="0.3">
      <c r="B48" s="106">
        <v>40</v>
      </c>
      <c r="C48" s="136">
        <v>5.0770318112655271E-3</v>
      </c>
      <c r="D48" s="48">
        <f t="shared" si="0"/>
        <v>42.541421668950186</v>
      </c>
      <c r="H48" s="130">
        <v>34</v>
      </c>
      <c r="I48" s="106">
        <v>9.2100000000000005E-4</v>
      </c>
      <c r="J48" s="106">
        <v>9.2100000000000005E-4</v>
      </c>
      <c r="K48" s="106">
        <v>98342.8</v>
      </c>
      <c r="L48" s="106">
        <v>90.6</v>
      </c>
      <c r="M48" s="106">
        <v>46.6</v>
      </c>
      <c r="N48" s="1">
        <v>398283</v>
      </c>
      <c r="P48" s="106">
        <v>5.7899999999999998E-4</v>
      </c>
      <c r="Q48" s="106">
        <v>5.7899999999999998E-4</v>
      </c>
      <c r="R48" s="106">
        <v>99005.7</v>
      </c>
      <c r="S48" s="106">
        <v>57.3</v>
      </c>
      <c r="T48" s="106">
        <v>49.96</v>
      </c>
      <c r="U48" s="106">
        <v>399663</v>
      </c>
      <c r="W48" s="1">
        <f t="shared" si="1"/>
        <v>48.282905459767953</v>
      </c>
    </row>
    <row r="49" spans="2:23" x14ac:dyDescent="0.3">
      <c r="B49" s="106">
        <v>41</v>
      </c>
      <c r="C49" s="136">
        <v>5.0131194551659899E-3</v>
      </c>
      <c r="D49" s="48">
        <f t="shared" si="0"/>
        <v>41.593603689039909</v>
      </c>
      <c r="H49" s="130">
        <v>35</v>
      </c>
      <c r="I49" s="106">
        <v>1.0970000000000001E-3</v>
      </c>
      <c r="J49" s="106">
        <v>1.096E-3</v>
      </c>
      <c r="K49" s="106">
        <v>98252.2</v>
      </c>
      <c r="L49" s="106">
        <v>107.7</v>
      </c>
      <c r="M49" s="106">
        <v>45.65</v>
      </c>
      <c r="N49" s="1">
        <v>385617</v>
      </c>
      <c r="P49" s="106">
        <v>5.7200000000000003E-4</v>
      </c>
      <c r="Q49" s="106">
        <v>5.7200000000000003E-4</v>
      </c>
      <c r="R49" s="106">
        <v>98948.4</v>
      </c>
      <c r="S49" s="106">
        <v>56.6</v>
      </c>
      <c r="T49" s="106">
        <v>48.99</v>
      </c>
      <c r="U49" s="106">
        <v>392203</v>
      </c>
      <c r="W49" s="1">
        <f t="shared" si="1"/>
        <v>47.334140315240035</v>
      </c>
    </row>
    <row r="50" spans="2:23" x14ac:dyDescent="0.3">
      <c r="B50" s="106">
        <v>42</v>
      </c>
      <c r="C50" s="136">
        <v>5.2241772556967728E-3</v>
      </c>
      <c r="D50" s="48">
        <f t="shared" si="0"/>
        <v>40.644363500298624</v>
      </c>
      <c r="H50" s="130">
        <v>36</v>
      </c>
      <c r="I50" s="106">
        <v>1.077E-3</v>
      </c>
      <c r="J50" s="106">
        <v>1.077E-3</v>
      </c>
      <c r="K50" s="106">
        <v>98144.5</v>
      </c>
      <c r="L50" s="106">
        <v>105.7</v>
      </c>
      <c r="M50" s="106">
        <v>44.7</v>
      </c>
      <c r="N50" s="1">
        <v>387931</v>
      </c>
      <c r="P50" s="106">
        <v>6.1200000000000002E-4</v>
      </c>
      <c r="Q50" s="106">
        <v>6.1200000000000002E-4</v>
      </c>
      <c r="R50" s="106">
        <v>98891.9</v>
      </c>
      <c r="S50" s="106">
        <v>60.5</v>
      </c>
      <c r="T50" s="106">
        <v>48.02</v>
      </c>
      <c r="U50" s="106">
        <v>395886</v>
      </c>
      <c r="W50" s="1">
        <f t="shared" si="1"/>
        <v>46.37684742739696</v>
      </c>
    </row>
    <row r="51" spans="2:23" x14ac:dyDescent="0.3">
      <c r="B51" s="106">
        <v>43</v>
      </c>
      <c r="C51" s="136">
        <v>5.6279554774306953E-3</v>
      </c>
      <c r="D51" s="48">
        <f t="shared" si="0"/>
        <v>39.70652545371177</v>
      </c>
      <c r="H51" s="130">
        <v>37</v>
      </c>
      <c r="I51" s="106">
        <v>1.3029999999999999E-3</v>
      </c>
      <c r="J51" s="106">
        <v>1.302E-3</v>
      </c>
      <c r="K51" s="106">
        <v>98038.8</v>
      </c>
      <c r="L51" s="106">
        <v>127.7</v>
      </c>
      <c r="M51" s="106">
        <v>43.74</v>
      </c>
      <c r="N51" s="1">
        <v>386129</v>
      </c>
      <c r="P51" s="106">
        <v>7.9199999999999995E-4</v>
      </c>
      <c r="Q51" s="106">
        <v>7.9100000000000004E-4</v>
      </c>
      <c r="R51" s="106">
        <v>98831.4</v>
      </c>
      <c r="S51" s="106">
        <v>78.2</v>
      </c>
      <c r="T51" s="106">
        <v>47.05</v>
      </c>
      <c r="U51" s="106">
        <v>395296</v>
      </c>
      <c r="W51" s="1">
        <f t="shared" si="1"/>
        <v>45.414415023834657</v>
      </c>
    </row>
    <row r="52" spans="2:23" x14ac:dyDescent="0.3">
      <c r="B52" s="106">
        <v>44</v>
      </c>
      <c r="C52" s="136">
        <v>6.0681913548988765E-3</v>
      </c>
      <c r="D52" s="48">
        <f t="shared" si="0"/>
        <v>38.764987154026684</v>
      </c>
      <c r="H52" s="130">
        <v>38</v>
      </c>
      <c r="I52" s="106">
        <v>1.32E-3</v>
      </c>
      <c r="J52" s="106">
        <v>1.3190000000000001E-3</v>
      </c>
      <c r="K52" s="106">
        <v>97911.2</v>
      </c>
      <c r="L52" s="106">
        <v>129.19999999999999</v>
      </c>
      <c r="M52" s="106">
        <v>42.8</v>
      </c>
      <c r="N52" s="1">
        <v>389897</v>
      </c>
      <c r="P52" s="106">
        <v>7.4899999999999999E-4</v>
      </c>
      <c r="Q52" s="106">
        <v>7.4799999999999997E-4</v>
      </c>
      <c r="R52" s="106">
        <v>98753.2</v>
      </c>
      <c r="S52" s="106">
        <v>73.900000000000006</v>
      </c>
      <c r="T52" s="106">
        <v>46.08</v>
      </c>
      <c r="U52" s="106">
        <v>397106</v>
      </c>
      <c r="W52" s="1">
        <f t="shared" si="1"/>
        <v>44.455022509444056</v>
      </c>
    </row>
    <row r="53" spans="2:23" x14ac:dyDescent="0.3">
      <c r="B53" s="106">
        <v>45</v>
      </c>
      <c r="C53" s="136">
        <v>6.5299696339968689E-3</v>
      </c>
      <c r="D53" s="48">
        <f t="shared" si="0"/>
        <v>37.828909126162159</v>
      </c>
      <c r="H53" s="130">
        <v>39</v>
      </c>
      <c r="I53" s="106">
        <v>1.387E-3</v>
      </c>
      <c r="J53" s="106">
        <v>1.387E-3</v>
      </c>
      <c r="K53" s="106">
        <v>97782</v>
      </c>
      <c r="L53" s="106">
        <v>135.6</v>
      </c>
      <c r="M53" s="106">
        <v>41.86</v>
      </c>
      <c r="N53" s="1">
        <v>390952</v>
      </c>
      <c r="P53" s="106">
        <v>8.4800000000000001E-4</v>
      </c>
      <c r="Q53" s="106">
        <v>8.4699999999999999E-4</v>
      </c>
      <c r="R53" s="106">
        <v>98679.3</v>
      </c>
      <c r="S53" s="106">
        <v>83.6</v>
      </c>
      <c r="T53" s="106">
        <v>45.12</v>
      </c>
      <c r="U53" s="106">
        <v>397545</v>
      </c>
      <c r="W53" s="1">
        <f t="shared" si="1"/>
        <v>43.503629208481449</v>
      </c>
    </row>
    <row r="54" spans="2:23" x14ac:dyDescent="0.3">
      <c r="B54" s="106">
        <v>46</v>
      </c>
      <c r="C54" s="136">
        <v>7.203264577283844E-3</v>
      </c>
      <c r="D54" s="48">
        <f t="shared" si="0"/>
        <v>36.902782576130562</v>
      </c>
      <c r="H54" s="130">
        <v>40</v>
      </c>
      <c r="I54" s="106">
        <v>1.536E-3</v>
      </c>
      <c r="J54" s="106">
        <v>1.5349999999999999E-3</v>
      </c>
      <c r="K54" s="106">
        <v>97646.399999999994</v>
      </c>
      <c r="L54" s="106">
        <v>149.9</v>
      </c>
      <c r="M54" s="106">
        <v>40.909999999999997</v>
      </c>
      <c r="N54" s="1">
        <v>376940</v>
      </c>
      <c r="P54" s="106">
        <v>9.59E-4</v>
      </c>
      <c r="Q54" s="106">
        <v>9.59E-4</v>
      </c>
      <c r="R54" s="106">
        <v>98595.6</v>
      </c>
      <c r="S54" s="106">
        <v>94.5</v>
      </c>
      <c r="T54" s="106">
        <v>44.16</v>
      </c>
      <c r="U54" s="106">
        <v>379931</v>
      </c>
      <c r="W54" s="1">
        <f t="shared" si="1"/>
        <v>42.541421668950186</v>
      </c>
    </row>
    <row r="55" spans="2:23" x14ac:dyDescent="0.3">
      <c r="B55" s="106">
        <v>47</v>
      </c>
      <c r="C55" s="136">
        <v>7.9393070463170089E-3</v>
      </c>
      <c r="D55" s="48">
        <f t="shared" si="0"/>
        <v>35.976781449332172</v>
      </c>
      <c r="H55" s="130">
        <v>41</v>
      </c>
      <c r="I55" s="106">
        <v>1.586E-3</v>
      </c>
      <c r="J55" s="106">
        <v>1.585E-3</v>
      </c>
      <c r="K55" s="106">
        <v>97496.5</v>
      </c>
      <c r="L55" s="106">
        <v>154.5</v>
      </c>
      <c r="M55" s="106">
        <v>39.979999999999997</v>
      </c>
      <c r="N55" s="1">
        <v>351931</v>
      </c>
      <c r="P55" s="106">
        <v>9.9400000000000009E-4</v>
      </c>
      <c r="Q55" s="106">
        <v>9.9400000000000009E-4</v>
      </c>
      <c r="R55" s="106">
        <v>98501.1</v>
      </c>
      <c r="S55" s="106">
        <v>97.9</v>
      </c>
      <c r="T55" s="106">
        <v>43.2</v>
      </c>
      <c r="U55" s="106">
        <v>353510</v>
      </c>
      <c r="W55" s="1">
        <f t="shared" si="1"/>
        <v>41.593603689039909</v>
      </c>
    </row>
    <row r="56" spans="2:23" x14ac:dyDescent="0.3">
      <c r="B56" s="106">
        <v>48</v>
      </c>
      <c r="C56" s="136">
        <v>8.6693909593145123E-3</v>
      </c>
      <c r="D56" s="48">
        <f t="shared" si="0"/>
        <v>35.067350753989018</v>
      </c>
      <c r="H56" s="130">
        <v>42</v>
      </c>
      <c r="I56" s="106">
        <v>1.6969999999999999E-3</v>
      </c>
      <c r="J56" s="106">
        <v>1.6949999999999999E-3</v>
      </c>
      <c r="K56" s="106">
        <v>97342</v>
      </c>
      <c r="L56" s="106">
        <v>165</v>
      </c>
      <c r="M56" s="106">
        <v>39.04</v>
      </c>
      <c r="N56" s="1">
        <v>346480</v>
      </c>
      <c r="P56" s="106">
        <v>1.1150000000000001E-3</v>
      </c>
      <c r="Q56" s="106">
        <v>1.1150000000000001E-3</v>
      </c>
      <c r="R56" s="106">
        <v>98403.199999999997</v>
      </c>
      <c r="S56" s="106">
        <v>109.7</v>
      </c>
      <c r="T56" s="106">
        <v>42.24</v>
      </c>
      <c r="U56" s="106">
        <v>348375</v>
      </c>
      <c r="W56" s="1">
        <f t="shared" si="1"/>
        <v>40.644363500298624</v>
      </c>
    </row>
    <row r="57" spans="2:23" x14ac:dyDescent="0.3">
      <c r="B57" s="106">
        <v>49</v>
      </c>
      <c r="C57" s="136">
        <v>8.956410983805398E-3</v>
      </c>
      <c r="D57" s="48">
        <f t="shared" si="0"/>
        <v>34.141445972593168</v>
      </c>
      <c r="H57" s="130">
        <v>43</v>
      </c>
      <c r="I57" s="106">
        <v>1.8910000000000001E-3</v>
      </c>
      <c r="J57" s="106">
        <v>1.8890000000000001E-3</v>
      </c>
      <c r="K57" s="106">
        <v>97177</v>
      </c>
      <c r="L57" s="106">
        <v>183.6</v>
      </c>
      <c r="M57" s="106">
        <v>38.1</v>
      </c>
      <c r="N57" s="1">
        <v>350755</v>
      </c>
      <c r="P57" s="106">
        <v>1.129E-3</v>
      </c>
      <c r="Q57" s="106">
        <v>1.1280000000000001E-3</v>
      </c>
      <c r="R57" s="106">
        <v>98293.5</v>
      </c>
      <c r="S57" s="106">
        <v>110.9</v>
      </c>
      <c r="T57" s="106">
        <v>41.29</v>
      </c>
      <c r="U57" s="106">
        <v>355861</v>
      </c>
      <c r="W57" s="1">
        <f t="shared" si="1"/>
        <v>39.70652545371177</v>
      </c>
    </row>
    <row r="58" spans="2:23" x14ac:dyDescent="0.3">
      <c r="B58" s="106">
        <v>50</v>
      </c>
      <c r="C58" s="136">
        <v>9.6952155955575756E-3</v>
      </c>
      <c r="D58" s="48">
        <f t="shared" si="0"/>
        <v>33.227015130657236</v>
      </c>
      <c r="H58" s="130">
        <v>44</v>
      </c>
      <c r="I58" s="106">
        <v>2.1350000000000002E-3</v>
      </c>
      <c r="J58" s="106">
        <v>2.1329999999999999E-3</v>
      </c>
      <c r="K58" s="106">
        <v>96993.4</v>
      </c>
      <c r="L58" s="106">
        <v>206.9</v>
      </c>
      <c r="M58" s="106">
        <v>37.18</v>
      </c>
      <c r="N58" s="1">
        <v>357752</v>
      </c>
      <c r="P58" s="106">
        <v>1.3179999999999999E-3</v>
      </c>
      <c r="Q58" s="106">
        <v>1.317E-3</v>
      </c>
      <c r="R58" s="106">
        <v>98182.7</v>
      </c>
      <c r="S58" s="106">
        <v>129.30000000000001</v>
      </c>
      <c r="T58" s="106">
        <v>40.33</v>
      </c>
      <c r="U58" s="106">
        <v>362318</v>
      </c>
      <c r="W58" s="1">
        <f t="shared" si="1"/>
        <v>38.764987154026684</v>
      </c>
    </row>
    <row r="59" spans="2:23" x14ac:dyDescent="0.3">
      <c r="B59" s="106">
        <v>51</v>
      </c>
      <c r="C59" s="136">
        <v>1.0248400741795194E-2</v>
      </c>
      <c r="D59" s="48">
        <f t="shared" si="0"/>
        <v>32.31672892570468</v>
      </c>
      <c r="H59" s="130">
        <v>45</v>
      </c>
      <c r="I59" s="106">
        <v>2.392E-3</v>
      </c>
      <c r="J59" s="106">
        <v>2.3890000000000001E-3</v>
      </c>
      <c r="K59" s="106">
        <v>96786.5</v>
      </c>
      <c r="L59" s="106">
        <v>231.2</v>
      </c>
      <c r="M59" s="106">
        <v>36.25</v>
      </c>
      <c r="N59" s="1">
        <v>362929</v>
      </c>
      <c r="P59" s="106">
        <v>1.4859999999999999E-3</v>
      </c>
      <c r="Q59" s="106">
        <v>1.485E-3</v>
      </c>
      <c r="R59" s="106">
        <v>98053.4</v>
      </c>
      <c r="S59" s="106">
        <v>145.6</v>
      </c>
      <c r="T59" s="106">
        <v>39.380000000000003</v>
      </c>
      <c r="U59" s="106">
        <v>369438</v>
      </c>
      <c r="W59" s="1">
        <f t="shared" si="1"/>
        <v>37.828909126162159</v>
      </c>
    </row>
    <row r="60" spans="2:23" x14ac:dyDescent="0.3">
      <c r="B60" s="106">
        <v>52</v>
      </c>
      <c r="C60" s="136">
        <v>1.0996961153138196E-2</v>
      </c>
      <c r="D60" s="48">
        <f t="shared" si="0"/>
        <v>31.405426662134506</v>
      </c>
      <c r="H60" s="130">
        <v>46</v>
      </c>
      <c r="I60" s="106">
        <v>2.5209999999999998E-3</v>
      </c>
      <c r="J60" s="106">
        <v>2.5179999999999998E-3</v>
      </c>
      <c r="K60" s="106">
        <v>96555.3</v>
      </c>
      <c r="L60" s="106">
        <v>243.1</v>
      </c>
      <c r="M60" s="106">
        <v>35.340000000000003</v>
      </c>
      <c r="N60" s="1">
        <v>378695</v>
      </c>
      <c r="P60" s="106">
        <v>1.624E-3</v>
      </c>
      <c r="Q60" s="106">
        <v>1.6230000000000001E-3</v>
      </c>
      <c r="R60" s="106">
        <v>97907.8</v>
      </c>
      <c r="S60" s="106">
        <v>158.9</v>
      </c>
      <c r="T60" s="106">
        <v>38.44</v>
      </c>
      <c r="U60" s="106">
        <v>384993</v>
      </c>
      <c r="W60" s="1">
        <f t="shared" si="1"/>
        <v>36.902782576130562</v>
      </c>
    </row>
    <row r="61" spans="2:23" x14ac:dyDescent="0.3">
      <c r="B61" s="106">
        <v>53</v>
      </c>
      <c r="C61" s="136">
        <v>1.1624777850113226E-2</v>
      </c>
      <c r="D61" s="48">
        <f t="shared" si="0"/>
        <v>30.50852783677432</v>
      </c>
      <c r="H61" s="130">
        <v>47</v>
      </c>
      <c r="I61" s="106">
        <v>2.653E-3</v>
      </c>
      <c r="J61" s="106">
        <v>2.6489999999999999E-3</v>
      </c>
      <c r="K61" s="106">
        <v>96312.2</v>
      </c>
      <c r="L61" s="106">
        <v>255.1</v>
      </c>
      <c r="M61" s="106">
        <v>34.43</v>
      </c>
      <c r="N61" s="1">
        <v>394915</v>
      </c>
      <c r="P61" s="106">
        <v>1.6850000000000001E-3</v>
      </c>
      <c r="Q61" s="106">
        <v>1.684E-3</v>
      </c>
      <c r="R61" s="106">
        <v>97748.9</v>
      </c>
      <c r="S61" s="106">
        <v>164.6</v>
      </c>
      <c r="T61" s="106">
        <v>37.5</v>
      </c>
      <c r="U61" s="106">
        <v>401024</v>
      </c>
      <c r="W61" s="1">
        <f t="shared" si="1"/>
        <v>35.976781449332172</v>
      </c>
    </row>
    <row r="62" spans="2:23" x14ac:dyDescent="0.3">
      <c r="B62" s="106">
        <v>54</v>
      </c>
      <c r="C62" s="136">
        <v>1.2343160846044856E-2</v>
      </c>
      <c r="D62" s="48">
        <f t="shared" si="0"/>
        <v>29.612555302672344</v>
      </c>
      <c r="H62" s="130">
        <v>48</v>
      </c>
      <c r="I62" s="106">
        <v>2.7889999999999998E-3</v>
      </c>
      <c r="J62" s="106">
        <v>2.7850000000000001E-3</v>
      </c>
      <c r="K62" s="106">
        <v>96057</v>
      </c>
      <c r="L62" s="106">
        <v>267.5</v>
      </c>
      <c r="M62" s="106">
        <v>33.520000000000003</v>
      </c>
      <c r="N62" s="1">
        <v>404794</v>
      </c>
      <c r="P62" s="106">
        <v>1.8E-3</v>
      </c>
      <c r="Q62" s="106">
        <v>1.7979999999999999E-3</v>
      </c>
      <c r="R62" s="106">
        <v>97584.3</v>
      </c>
      <c r="S62" s="106">
        <v>175.5</v>
      </c>
      <c r="T62" s="106">
        <v>36.57</v>
      </c>
      <c r="U62" s="106">
        <v>416836</v>
      </c>
      <c r="W62" s="1">
        <f t="shared" si="1"/>
        <v>35.067350753989018</v>
      </c>
    </row>
    <row r="63" spans="2:23" x14ac:dyDescent="0.3">
      <c r="B63" s="106">
        <v>55</v>
      </c>
      <c r="C63" s="136">
        <v>1.2928940743499494E-2</v>
      </c>
      <c r="D63" s="48">
        <f t="shared" si="0"/>
        <v>28.721068656382769</v>
      </c>
      <c r="H63" s="130">
        <v>49</v>
      </c>
      <c r="I63" s="106">
        <v>3.1080000000000001E-3</v>
      </c>
      <c r="J63" s="106">
        <v>3.1029999999999999E-3</v>
      </c>
      <c r="K63" s="106">
        <v>95789.5</v>
      </c>
      <c r="L63" s="106">
        <v>297.2</v>
      </c>
      <c r="M63" s="106">
        <v>32.61</v>
      </c>
      <c r="N63" s="1">
        <v>394940</v>
      </c>
      <c r="P63" s="106">
        <v>1.9090000000000001E-3</v>
      </c>
      <c r="Q63" s="106">
        <v>1.9070000000000001E-3</v>
      </c>
      <c r="R63" s="106">
        <v>97408.8</v>
      </c>
      <c r="S63" s="106">
        <v>185.8</v>
      </c>
      <c r="T63" s="106">
        <v>35.630000000000003</v>
      </c>
      <c r="U63" s="106">
        <v>406320</v>
      </c>
      <c r="W63" s="1">
        <f t="shared" si="1"/>
        <v>34.141445972593168</v>
      </c>
    </row>
    <row r="64" spans="2:23" x14ac:dyDescent="0.3">
      <c r="B64" s="106">
        <v>56</v>
      </c>
      <c r="C64" s="136">
        <v>1.3357736735216771E-2</v>
      </c>
      <c r="D64" s="48">
        <f t="shared" si="0"/>
        <v>27.826094795643208</v>
      </c>
      <c r="H64" s="130">
        <v>50</v>
      </c>
      <c r="I64" s="106">
        <v>3.454E-3</v>
      </c>
      <c r="J64" s="106">
        <v>3.4480000000000001E-3</v>
      </c>
      <c r="K64" s="106">
        <v>95492.3</v>
      </c>
      <c r="L64" s="106">
        <v>329.3</v>
      </c>
      <c r="M64" s="106">
        <v>31.71</v>
      </c>
      <c r="N64" s="1">
        <v>404023</v>
      </c>
      <c r="P64" s="106">
        <v>2.2009999999999998E-3</v>
      </c>
      <c r="Q64" s="106">
        <v>2.1979999999999999E-3</v>
      </c>
      <c r="R64" s="106">
        <v>97223.1</v>
      </c>
      <c r="S64" s="106">
        <v>213.7</v>
      </c>
      <c r="T64" s="106">
        <v>34.700000000000003</v>
      </c>
      <c r="U64" s="106">
        <v>416100</v>
      </c>
      <c r="W64" s="1">
        <f t="shared" si="1"/>
        <v>33.227015130657236</v>
      </c>
    </row>
    <row r="65" spans="2:23" x14ac:dyDescent="0.3">
      <c r="B65" s="106">
        <v>57</v>
      </c>
      <c r="C65" s="136">
        <v>1.3799060117807618E-2</v>
      </c>
      <c r="D65" s="48">
        <f t="shared" si="0"/>
        <v>26.94770770763111</v>
      </c>
      <c r="H65" s="130">
        <v>51</v>
      </c>
      <c r="I65" s="106">
        <v>3.6670000000000001E-3</v>
      </c>
      <c r="J65" s="106">
        <v>3.6610000000000002E-3</v>
      </c>
      <c r="K65" s="106">
        <v>95163</v>
      </c>
      <c r="L65" s="106">
        <v>348.4</v>
      </c>
      <c r="M65" s="106">
        <v>30.82</v>
      </c>
      <c r="N65" s="1">
        <v>403097</v>
      </c>
      <c r="P65" s="106">
        <v>2.4039999999999999E-3</v>
      </c>
      <c r="Q65" s="106">
        <v>2.4009999999999999E-3</v>
      </c>
      <c r="R65" s="106">
        <v>97009.3</v>
      </c>
      <c r="S65" s="106">
        <v>232.9</v>
      </c>
      <c r="T65" s="106">
        <v>33.770000000000003</v>
      </c>
      <c r="U65" s="106">
        <v>415151</v>
      </c>
      <c r="W65" s="1">
        <f t="shared" si="1"/>
        <v>32.31672892570468</v>
      </c>
    </row>
    <row r="66" spans="2:23" x14ac:dyDescent="0.3">
      <c r="B66" s="106">
        <v>58</v>
      </c>
      <c r="C66" s="136">
        <v>1.4070626113928611E-2</v>
      </c>
      <c r="D66" s="48">
        <f t="shared" si="0"/>
        <v>26.074249009267145</v>
      </c>
      <c r="H66" s="130">
        <v>52</v>
      </c>
      <c r="I66" s="106">
        <v>3.8210000000000002E-3</v>
      </c>
      <c r="J66" s="106">
        <v>3.8140000000000001E-3</v>
      </c>
      <c r="K66" s="106">
        <v>94814.7</v>
      </c>
      <c r="L66" s="106">
        <v>361.6</v>
      </c>
      <c r="M66" s="106">
        <v>29.93</v>
      </c>
      <c r="N66" s="1">
        <v>410430</v>
      </c>
      <c r="P66" s="106">
        <v>2.4940000000000001E-3</v>
      </c>
      <c r="Q66" s="106">
        <v>2.4910000000000002E-3</v>
      </c>
      <c r="R66" s="106">
        <v>96776.4</v>
      </c>
      <c r="S66" s="106">
        <v>241.1</v>
      </c>
      <c r="T66" s="106">
        <v>32.85</v>
      </c>
      <c r="U66" s="106">
        <v>419196</v>
      </c>
      <c r="W66" s="1">
        <f t="shared" si="1"/>
        <v>31.405426662134506</v>
      </c>
    </row>
    <row r="67" spans="2:23" x14ac:dyDescent="0.3">
      <c r="B67" s="106">
        <v>59</v>
      </c>
      <c r="C67" s="136">
        <v>1.4253007039769278E-2</v>
      </c>
      <c r="D67" s="48">
        <f t="shared" si="0"/>
        <v>25.206922489446981</v>
      </c>
      <c r="H67" s="130">
        <v>53</v>
      </c>
      <c r="I67" s="106">
        <v>4.189E-3</v>
      </c>
      <c r="J67" s="106">
        <v>4.1799999999999997E-3</v>
      </c>
      <c r="K67" s="106">
        <v>94453</v>
      </c>
      <c r="L67" s="106">
        <v>394.8</v>
      </c>
      <c r="M67" s="106">
        <v>29.04</v>
      </c>
      <c r="N67" s="1">
        <v>407359</v>
      </c>
      <c r="P67" s="106">
        <v>2.5850000000000001E-3</v>
      </c>
      <c r="Q67" s="106">
        <v>2.581E-3</v>
      </c>
      <c r="R67" s="106">
        <v>96535.3</v>
      </c>
      <c r="S67" s="106">
        <v>249.2</v>
      </c>
      <c r="T67" s="106">
        <v>31.93</v>
      </c>
      <c r="U67" s="106">
        <v>420844</v>
      </c>
      <c r="W67" s="1">
        <f t="shared" si="1"/>
        <v>30.50852783677432</v>
      </c>
    </row>
    <row r="68" spans="2:23" x14ac:dyDescent="0.3">
      <c r="B68" s="106">
        <v>60</v>
      </c>
      <c r="C68" s="136">
        <v>1.4712619629831857E-2</v>
      </c>
      <c r="D68" s="48">
        <f t="shared" si="0"/>
        <v>24.347423811988968</v>
      </c>
      <c r="H68" s="130">
        <v>54</v>
      </c>
      <c r="I68" s="106">
        <v>4.5030000000000001E-3</v>
      </c>
      <c r="J68" s="106">
        <v>4.4920000000000003E-3</v>
      </c>
      <c r="K68" s="106">
        <v>94058.3</v>
      </c>
      <c r="L68" s="106">
        <v>422.6</v>
      </c>
      <c r="M68" s="106">
        <v>28.16</v>
      </c>
      <c r="N68" s="1">
        <v>409311</v>
      </c>
      <c r="P68" s="106">
        <v>2.9269999999999999E-3</v>
      </c>
      <c r="Q68" s="106">
        <v>2.9229999999999998E-3</v>
      </c>
      <c r="R68" s="106">
        <v>96286.1</v>
      </c>
      <c r="S68" s="106">
        <v>281.5</v>
      </c>
      <c r="T68" s="106">
        <v>31.02</v>
      </c>
      <c r="U68" s="106">
        <v>422430</v>
      </c>
      <c r="W68" s="1">
        <f t="shared" si="1"/>
        <v>29.612555302672344</v>
      </c>
    </row>
    <row r="69" spans="2:23" x14ac:dyDescent="0.3">
      <c r="B69" s="106">
        <v>61</v>
      </c>
      <c r="C69" s="136">
        <v>1.5218328314713194E-2</v>
      </c>
      <c r="D69" s="48">
        <f t="shared" si="0"/>
        <v>23.491699219968801</v>
      </c>
      <c r="H69" s="130">
        <v>55</v>
      </c>
      <c r="I69" s="106">
        <v>4.7410000000000004E-3</v>
      </c>
      <c r="J69" s="106">
        <v>4.7299999999999998E-3</v>
      </c>
      <c r="K69" s="106">
        <v>93635.7</v>
      </c>
      <c r="L69" s="106">
        <v>442.9</v>
      </c>
      <c r="M69" s="106">
        <v>27.29</v>
      </c>
      <c r="N69" s="1">
        <v>405400</v>
      </c>
      <c r="P69" s="106">
        <v>3.1949999999999999E-3</v>
      </c>
      <c r="Q69" s="106">
        <v>3.1900000000000001E-3</v>
      </c>
      <c r="R69" s="106">
        <v>96004.7</v>
      </c>
      <c r="S69" s="106">
        <v>306.2</v>
      </c>
      <c r="T69" s="106">
        <v>30.11</v>
      </c>
      <c r="U69" s="106">
        <v>417699</v>
      </c>
      <c r="W69" s="1">
        <f t="shared" si="1"/>
        <v>28.721068656382769</v>
      </c>
    </row>
    <row r="70" spans="2:23" x14ac:dyDescent="0.3">
      <c r="B70" s="106">
        <v>62</v>
      </c>
      <c r="C70" s="136">
        <v>1.5467320713339195E-2</v>
      </c>
      <c r="D70" s="48">
        <f t="shared" si="0"/>
        <v>22.648717005540259</v>
      </c>
      <c r="H70" s="130">
        <v>56</v>
      </c>
      <c r="I70" s="106">
        <v>5.4869999999999997E-3</v>
      </c>
      <c r="J70" s="106">
        <v>5.4720000000000003E-3</v>
      </c>
      <c r="K70" s="106">
        <v>93192.8</v>
      </c>
      <c r="L70" s="106">
        <v>509.9</v>
      </c>
      <c r="M70" s="106">
        <v>26.41</v>
      </c>
      <c r="N70" s="1">
        <v>395372</v>
      </c>
      <c r="P70" s="106">
        <v>3.5049999999999999E-3</v>
      </c>
      <c r="Q70" s="106">
        <v>3.4979999999999998E-3</v>
      </c>
      <c r="R70" s="106">
        <v>95698.5</v>
      </c>
      <c r="S70" s="106">
        <v>334.8</v>
      </c>
      <c r="T70" s="106">
        <v>29.2</v>
      </c>
      <c r="U70" s="106">
        <v>407513</v>
      </c>
      <c r="W70" s="1">
        <f t="shared" si="1"/>
        <v>27.826094795643208</v>
      </c>
    </row>
    <row r="71" spans="2:23" x14ac:dyDescent="0.3">
      <c r="B71" s="106">
        <v>63</v>
      </c>
      <c r="C71" s="136">
        <v>1.5757519009558397E-2</v>
      </c>
      <c r="D71" s="48">
        <f t="shared" si="0"/>
        <v>21.823925606330096</v>
      </c>
      <c r="H71" s="130">
        <v>57</v>
      </c>
      <c r="I71" s="106">
        <v>5.6550000000000003E-3</v>
      </c>
      <c r="J71" s="106">
        <v>5.6389999999999999E-3</v>
      </c>
      <c r="K71" s="106">
        <v>92682.9</v>
      </c>
      <c r="L71" s="106">
        <v>522.6</v>
      </c>
      <c r="M71" s="106">
        <v>25.56</v>
      </c>
      <c r="N71" s="1">
        <v>386992</v>
      </c>
      <c r="P71" s="106">
        <v>3.8270000000000001E-3</v>
      </c>
      <c r="Q71" s="106">
        <v>3.82E-3</v>
      </c>
      <c r="R71" s="106">
        <v>95363.7</v>
      </c>
      <c r="S71" s="106">
        <v>364.3</v>
      </c>
      <c r="T71" s="106">
        <v>28.3</v>
      </c>
      <c r="U71" s="106">
        <v>397127</v>
      </c>
      <c r="W71" s="1">
        <f t="shared" si="1"/>
        <v>26.94770770763111</v>
      </c>
    </row>
    <row r="72" spans="2:23" x14ac:dyDescent="0.3">
      <c r="B72" s="106">
        <v>64</v>
      </c>
      <c r="C72" s="136">
        <v>1.6044887461735238E-2</v>
      </c>
      <c r="D72" s="48">
        <f t="shared" si="0"/>
        <v>20.998308899172756</v>
      </c>
      <c r="H72" s="130">
        <v>58</v>
      </c>
      <c r="I72" s="106">
        <v>6.2500000000000003E-3</v>
      </c>
      <c r="J72" s="106">
        <v>6.2310000000000004E-3</v>
      </c>
      <c r="K72" s="106">
        <v>92160.3</v>
      </c>
      <c r="L72" s="106">
        <v>574.20000000000005</v>
      </c>
      <c r="M72" s="106">
        <v>24.7</v>
      </c>
      <c r="N72" s="1">
        <v>372260</v>
      </c>
      <c r="P72" s="106">
        <v>4.1009999999999996E-3</v>
      </c>
      <c r="Q72" s="106">
        <v>4.0930000000000003E-3</v>
      </c>
      <c r="R72" s="106">
        <v>94999.4</v>
      </c>
      <c r="S72" s="106">
        <v>388.8</v>
      </c>
      <c r="T72" s="106">
        <v>27.41</v>
      </c>
      <c r="U72" s="106">
        <v>382989</v>
      </c>
      <c r="W72" s="1">
        <f t="shared" si="1"/>
        <v>26.074249009267145</v>
      </c>
    </row>
    <row r="73" spans="2:23" x14ac:dyDescent="0.3">
      <c r="B73" s="106">
        <v>65</v>
      </c>
      <c r="C73" s="136">
        <v>1.6743176597265236E-2</v>
      </c>
      <c r="D73" s="48">
        <f t="shared" ref="D73:D93" si="2">W79</f>
        <v>20.188602270539441</v>
      </c>
      <c r="H73" s="130">
        <v>59</v>
      </c>
      <c r="I73" s="106">
        <v>6.901E-3</v>
      </c>
      <c r="J73" s="106">
        <v>6.8770000000000003E-3</v>
      </c>
      <c r="K73" s="106">
        <v>91586.1</v>
      </c>
      <c r="L73" s="106">
        <v>629.9</v>
      </c>
      <c r="M73" s="106">
        <v>23.85</v>
      </c>
      <c r="N73" s="1">
        <v>355455</v>
      </c>
      <c r="P73" s="106">
        <v>4.5859999999999998E-3</v>
      </c>
      <c r="Q73" s="106">
        <v>4.5750000000000001E-3</v>
      </c>
      <c r="R73" s="106">
        <v>94610.6</v>
      </c>
      <c r="S73" s="106">
        <v>432.9</v>
      </c>
      <c r="T73" s="106">
        <v>26.52</v>
      </c>
      <c r="U73" s="106">
        <v>367324</v>
      </c>
      <c r="W73" s="1">
        <f t="shared" si="1"/>
        <v>25.206922489446981</v>
      </c>
    </row>
    <row r="74" spans="2:23" x14ac:dyDescent="0.3">
      <c r="B74" s="106">
        <v>66</v>
      </c>
      <c r="C74" s="136">
        <v>1.7432043691132756E-2</v>
      </c>
      <c r="D74" s="48">
        <f t="shared" si="2"/>
        <v>19.38150224665241</v>
      </c>
      <c r="H74" s="130">
        <v>60</v>
      </c>
      <c r="I74" s="106">
        <v>7.4770000000000001E-3</v>
      </c>
      <c r="J74" s="106">
        <v>7.4489999999999999E-3</v>
      </c>
      <c r="K74" s="106">
        <v>90956.2</v>
      </c>
      <c r="L74" s="106">
        <v>677.6</v>
      </c>
      <c r="M74" s="106">
        <v>23.01</v>
      </c>
      <c r="N74" s="1">
        <v>346521</v>
      </c>
      <c r="P74" s="106">
        <v>5.0270000000000002E-3</v>
      </c>
      <c r="Q74" s="106">
        <v>5.0140000000000002E-3</v>
      </c>
      <c r="R74" s="106">
        <v>94177.7</v>
      </c>
      <c r="S74" s="106">
        <v>472.2</v>
      </c>
      <c r="T74" s="106">
        <v>25.64</v>
      </c>
      <c r="U74" s="106">
        <v>358544</v>
      </c>
      <c r="W74" s="1">
        <f t="shared" si="1"/>
        <v>24.347423811988968</v>
      </c>
    </row>
    <row r="75" spans="2:23" x14ac:dyDescent="0.3">
      <c r="B75" s="106">
        <v>67</v>
      </c>
      <c r="C75" s="136">
        <v>1.7865781480259454E-2</v>
      </c>
      <c r="D75" s="48">
        <f t="shared" si="2"/>
        <v>18.582291245329586</v>
      </c>
      <c r="H75" s="130">
        <v>61</v>
      </c>
      <c r="I75" s="106">
        <v>8.1259999999999995E-3</v>
      </c>
      <c r="J75" s="106">
        <v>8.0929999999999995E-3</v>
      </c>
      <c r="K75" s="106">
        <v>90278.6</v>
      </c>
      <c r="L75" s="106">
        <v>730.6</v>
      </c>
      <c r="M75" s="106">
        <v>22.18</v>
      </c>
      <c r="N75" s="1">
        <v>338742</v>
      </c>
      <c r="P75" s="106">
        <v>5.3550000000000004E-3</v>
      </c>
      <c r="Q75" s="106">
        <v>5.3410000000000003E-3</v>
      </c>
      <c r="R75" s="106">
        <v>93705.5</v>
      </c>
      <c r="S75" s="106">
        <v>500.4</v>
      </c>
      <c r="T75" s="106">
        <v>24.76</v>
      </c>
      <c r="U75" s="106">
        <v>350333</v>
      </c>
      <c r="W75" s="1">
        <f t="shared" si="1"/>
        <v>23.491699219968801</v>
      </c>
    </row>
    <row r="76" spans="2:23" x14ac:dyDescent="0.3">
      <c r="B76" s="106">
        <v>68</v>
      </c>
      <c r="C76" s="136">
        <v>1.8967945015938435E-2</v>
      </c>
      <c r="D76" s="48">
        <f t="shared" si="2"/>
        <v>17.798287599237717</v>
      </c>
      <c r="H76" s="130">
        <v>62</v>
      </c>
      <c r="I76" s="106">
        <v>9.2409999999999992E-3</v>
      </c>
      <c r="J76" s="106">
        <v>9.1979999999999996E-3</v>
      </c>
      <c r="K76" s="106">
        <v>89548</v>
      </c>
      <c r="L76" s="106">
        <v>823.7</v>
      </c>
      <c r="M76" s="106">
        <v>21.36</v>
      </c>
      <c r="N76" s="1">
        <v>324648</v>
      </c>
      <c r="P76" s="106">
        <v>6.4219999999999998E-3</v>
      </c>
      <c r="Q76" s="106">
        <v>6.4019999999999997E-3</v>
      </c>
      <c r="R76" s="106">
        <v>93205.1</v>
      </c>
      <c r="S76" s="106">
        <v>596.70000000000005</v>
      </c>
      <c r="T76" s="106">
        <v>23.89</v>
      </c>
      <c r="U76" s="106">
        <v>337054</v>
      </c>
      <c r="W76" s="1">
        <f t="shared" si="1"/>
        <v>22.648717005540259</v>
      </c>
    </row>
    <row r="77" spans="2:23" x14ac:dyDescent="0.3">
      <c r="B77" s="106">
        <v>69</v>
      </c>
      <c r="C77" s="136">
        <v>2.0403007795220602E-2</v>
      </c>
      <c r="D77" s="48">
        <f t="shared" si="2"/>
        <v>17.021666481651547</v>
      </c>
      <c r="H77" s="130">
        <v>63</v>
      </c>
      <c r="I77" s="106">
        <v>9.8700000000000003E-3</v>
      </c>
      <c r="J77" s="106">
        <v>9.8219999999999991E-3</v>
      </c>
      <c r="K77" s="106">
        <v>88724.3</v>
      </c>
      <c r="L77" s="106">
        <v>871.4</v>
      </c>
      <c r="M77" s="106">
        <v>20.55</v>
      </c>
      <c r="N77" s="1">
        <v>312135</v>
      </c>
      <c r="P77" s="106">
        <v>6.5170000000000002E-3</v>
      </c>
      <c r="Q77" s="106">
        <v>6.496E-3</v>
      </c>
      <c r="R77" s="106">
        <v>92608.4</v>
      </c>
      <c r="S77" s="106">
        <v>601.6</v>
      </c>
      <c r="T77" s="106">
        <v>23.05</v>
      </c>
      <c r="U77" s="106">
        <v>324317</v>
      </c>
      <c r="W77" s="1">
        <f t="shared" si="1"/>
        <v>21.823925606330096</v>
      </c>
    </row>
    <row r="78" spans="2:23" x14ac:dyDescent="0.3">
      <c r="B78" s="106">
        <v>70</v>
      </c>
      <c r="C78" s="136">
        <v>2.2060570960402655E-2</v>
      </c>
      <c r="D78" s="48">
        <f t="shared" si="2"/>
        <v>16.253225589613898</v>
      </c>
      <c r="H78" s="130">
        <v>64</v>
      </c>
      <c r="I78" s="106">
        <v>1.0851E-2</v>
      </c>
      <c r="J78" s="106">
        <v>1.0792E-2</v>
      </c>
      <c r="K78" s="106">
        <v>87852.9</v>
      </c>
      <c r="L78" s="106">
        <v>948.1</v>
      </c>
      <c r="M78" s="106">
        <v>19.75</v>
      </c>
      <c r="N78" s="1">
        <v>299092</v>
      </c>
      <c r="P78" s="106">
        <v>7.2150000000000001E-3</v>
      </c>
      <c r="Q78" s="106">
        <v>7.1890000000000001E-3</v>
      </c>
      <c r="R78" s="106">
        <v>92006.8</v>
      </c>
      <c r="S78" s="106">
        <v>661.4</v>
      </c>
      <c r="T78" s="106">
        <v>22.19</v>
      </c>
      <c r="U78" s="106">
        <v>313302</v>
      </c>
      <c r="W78" s="1">
        <f t="shared" si="1"/>
        <v>20.998308899172756</v>
      </c>
    </row>
    <row r="79" spans="2:23" x14ac:dyDescent="0.3">
      <c r="B79" s="106">
        <v>71</v>
      </c>
      <c r="C79" s="136">
        <v>2.4527182383614465E-2</v>
      </c>
      <c r="D79" s="48">
        <f t="shared" si="2"/>
        <v>15.495388885227069</v>
      </c>
      <c r="H79" s="130">
        <v>65</v>
      </c>
      <c r="I79" s="106">
        <v>1.2009000000000001E-2</v>
      </c>
      <c r="J79" s="106">
        <v>1.1937E-2</v>
      </c>
      <c r="K79" s="106">
        <v>86904.8</v>
      </c>
      <c r="L79" s="106">
        <v>1037.4000000000001</v>
      </c>
      <c r="M79" s="106">
        <v>18.96</v>
      </c>
      <c r="N79" s="1">
        <v>297830</v>
      </c>
      <c r="P79" s="106">
        <v>7.894E-3</v>
      </c>
      <c r="Q79" s="106">
        <v>7.8630000000000002E-3</v>
      </c>
      <c r="R79" s="106">
        <v>91345.4</v>
      </c>
      <c r="S79" s="106">
        <v>718.3</v>
      </c>
      <c r="T79" s="106">
        <v>21.35</v>
      </c>
      <c r="U79" s="106">
        <v>315064</v>
      </c>
      <c r="W79" s="1">
        <f t="shared" ref="W79:W114" si="3">(M79*N79+T79*U79)/(U79+N79)</f>
        <v>20.188602270539441</v>
      </c>
    </row>
    <row r="80" spans="2:23" x14ac:dyDescent="0.3">
      <c r="B80" s="106">
        <v>72</v>
      </c>
      <c r="C80" s="136">
        <v>2.8016648708566776E-2</v>
      </c>
      <c r="D80" s="48">
        <f t="shared" si="2"/>
        <v>14.742742458490547</v>
      </c>
      <c r="H80" s="130">
        <v>66</v>
      </c>
      <c r="I80" s="106">
        <v>1.3006E-2</v>
      </c>
      <c r="J80" s="106">
        <v>1.2921999999999999E-2</v>
      </c>
      <c r="K80" s="106">
        <v>85867.4</v>
      </c>
      <c r="L80" s="106">
        <v>1109.5999999999999</v>
      </c>
      <c r="M80" s="106">
        <v>18.18</v>
      </c>
      <c r="N80" s="1">
        <v>293332</v>
      </c>
      <c r="P80" s="106">
        <v>8.3199999999999993E-3</v>
      </c>
      <c r="Q80" s="106">
        <v>8.286E-3</v>
      </c>
      <c r="R80" s="106">
        <v>90627.199999999997</v>
      </c>
      <c r="S80" s="106">
        <v>750.9</v>
      </c>
      <c r="T80" s="106">
        <v>20.52</v>
      </c>
      <c r="U80" s="106">
        <v>309565</v>
      </c>
      <c r="W80" s="1">
        <f t="shared" si="3"/>
        <v>19.38150224665241</v>
      </c>
    </row>
    <row r="81" spans="2:23" x14ac:dyDescent="0.3">
      <c r="B81" s="106">
        <v>73</v>
      </c>
      <c r="C81" s="136">
        <v>2.268641157477546E-2</v>
      </c>
      <c r="D81" s="48">
        <f t="shared" si="2"/>
        <v>13.998725548525378</v>
      </c>
      <c r="H81" s="130">
        <v>67</v>
      </c>
      <c r="I81" s="106">
        <v>1.4305999999999999E-2</v>
      </c>
      <c r="J81" s="106">
        <v>1.4205000000000001E-2</v>
      </c>
      <c r="K81" s="106">
        <v>84757.8</v>
      </c>
      <c r="L81" s="106">
        <v>1204</v>
      </c>
      <c r="M81" s="106">
        <v>17.41</v>
      </c>
      <c r="N81" s="1">
        <v>282145</v>
      </c>
      <c r="P81" s="106">
        <v>9.2429999999999995E-3</v>
      </c>
      <c r="Q81" s="106">
        <v>9.1999999999999998E-3</v>
      </c>
      <c r="R81" s="106">
        <v>89876.3</v>
      </c>
      <c r="S81" s="106">
        <v>826.9</v>
      </c>
      <c r="T81" s="106">
        <v>19.68</v>
      </c>
      <c r="U81" s="106">
        <v>301315</v>
      </c>
      <c r="W81" s="1">
        <f t="shared" si="3"/>
        <v>18.582291245329586</v>
      </c>
    </row>
    <row r="82" spans="2:23" x14ac:dyDescent="0.3">
      <c r="B82" s="106">
        <v>74</v>
      </c>
      <c r="C82" s="136">
        <v>2.3053664459155167E-2</v>
      </c>
      <c r="D82" s="48">
        <f t="shared" si="2"/>
        <v>13.285822897357631</v>
      </c>
      <c r="H82" s="130">
        <v>68</v>
      </c>
      <c r="I82" s="106">
        <v>1.5585999999999999E-2</v>
      </c>
      <c r="J82" s="106">
        <v>1.5465E-2</v>
      </c>
      <c r="K82" s="106">
        <v>83553.8</v>
      </c>
      <c r="L82" s="106">
        <v>1292.2</v>
      </c>
      <c r="M82" s="106">
        <v>16.66</v>
      </c>
      <c r="N82" s="1">
        <v>282360</v>
      </c>
      <c r="P82" s="106">
        <v>1.0213E-2</v>
      </c>
      <c r="Q82" s="106">
        <v>1.0161E-2</v>
      </c>
      <c r="R82" s="106">
        <v>89049.4</v>
      </c>
      <c r="S82" s="106">
        <v>904.8</v>
      </c>
      <c r="T82" s="106">
        <v>18.86</v>
      </c>
      <c r="U82" s="106">
        <v>302725</v>
      </c>
      <c r="W82" s="1">
        <f t="shared" si="3"/>
        <v>17.798287599237717</v>
      </c>
    </row>
    <row r="83" spans="2:23" x14ac:dyDescent="0.3">
      <c r="B83" s="106">
        <v>75</v>
      </c>
      <c r="C83" s="136">
        <v>2.4047380427279282E-2</v>
      </c>
      <c r="D83" s="48">
        <f t="shared" si="2"/>
        <v>12.591394392598714</v>
      </c>
      <c r="H83" s="130">
        <v>69</v>
      </c>
      <c r="I83" s="106">
        <v>1.7198000000000001E-2</v>
      </c>
      <c r="J83" s="106">
        <v>1.7051E-2</v>
      </c>
      <c r="K83" s="106">
        <v>82261.7</v>
      </c>
      <c r="L83" s="106">
        <v>1402.6</v>
      </c>
      <c r="M83" s="106">
        <v>15.91</v>
      </c>
      <c r="N83" s="1">
        <v>285697</v>
      </c>
      <c r="P83" s="106">
        <v>1.1136999999999999E-2</v>
      </c>
      <c r="Q83" s="106">
        <v>1.1076000000000001E-2</v>
      </c>
      <c r="R83" s="106">
        <v>88144.5</v>
      </c>
      <c r="S83" s="106">
        <v>976.3</v>
      </c>
      <c r="T83" s="106">
        <v>18.05</v>
      </c>
      <c r="U83" s="106">
        <v>308849</v>
      </c>
      <c r="W83" s="1">
        <f t="shared" si="3"/>
        <v>17.021666481651547</v>
      </c>
    </row>
    <row r="84" spans="2:23" x14ac:dyDescent="0.3">
      <c r="B84" s="106">
        <v>76</v>
      </c>
      <c r="C84" s="136">
        <v>2.3333646244497765E-2</v>
      </c>
      <c r="D84" s="48">
        <f t="shared" si="2"/>
        <v>11.902857299839564</v>
      </c>
      <c r="H84" s="130">
        <v>70</v>
      </c>
      <c r="I84" s="106">
        <v>1.8172000000000001E-2</v>
      </c>
      <c r="J84" s="106">
        <v>1.8009000000000001E-2</v>
      </c>
      <c r="K84" s="106">
        <v>80859</v>
      </c>
      <c r="L84" s="106">
        <v>1456.2</v>
      </c>
      <c r="M84" s="106">
        <v>15.18</v>
      </c>
      <c r="N84" s="1">
        <v>292274</v>
      </c>
      <c r="P84" s="106">
        <v>1.2546E-2</v>
      </c>
      <c r="Q84" s="106">
        <v>1.2468E-2</v>
      </c>
      <c r="R84" s="106">
        <v>87168.3</v>
      </c>
      <c r="S84" s="106">
        <v>1086.8</v>
      </c>
      <c r="T84" s="106">
        <v>17.25</v>
      </c>
      <c r="U84" s="106">
        <v>314691</v>
      </c>
      <c r="W84" s="1">
        <f t="shared" si="3"/>
        <v>16.253225589613898</v>
      </c>
    </row>
    <row r="85" spans="2:23" x14ac:dyDescent="0.3">
      <c r="B85" s="106">
        <v>77</v>
      </c>
      <c r="C85" s="136">
        <v>2.1731870294354826E-2</v>
      </c>
      <c r="D85" s="48">
        <f t="shared" si="2"/>
        <v>11.233124210988528</v>
      </c>
      <c r="H85" s="130">
        <v>71</v>
      </c>
      <c r="I85" s="106">
        <v>2.0572E-2</v>
      </c>
      <c r="J85" s="106">
        <v>2.0362000000000002E-2</v>
      </c>
      <c r="K85" s="106">
        <v>79402.899999999994</v>
      </c>
      <c r="L85" s="106">
        <v>1616.8</v>
      </c>
      <c r="M85" s="106">
        <v>14.45</v>
      </c>
      <c r="N85" s="1">
        <v>305799</v>
      </c>
      <c r="P85" s="106">
        <v>1.3164E-2</v>
      </c>
      <c r="Q85" s="106">
        <v>1.3077999999999999E-2</v>
      </c>
      <c r="R85" s="106">
        <v>86081.5</v>
      </c>
      <c r="S85" s="106">
        <v>1125.8</v>
      </c>
      <c r="T85" s="106">
        <v>16.46</v>
      </c>
      <c r="U85" s="106">
        <v>331407</v>
      </c>
      <c r="W85" s="1">
        <f t="shared" si="3"/>
        <v>15.495388885227069</v>
      </c>
    </row>
    <row r="86" spans="2:23" x14ac:dyDescent="0.3">
      <c r="B86" s="106">
        <v>78</v>
      </c>
      <c r="C86" s="136">
        <v>2.0338267614926821E-2</v>
      </c>
      <c r="D86" s="48">
        <f t="shared" si="2"/>
        <v>10.582809466173494</v>
      </c>
      <c r="H86" s="130">
        <v>72</v>
      </c>
      <c r="I86" s="106">
        <v>2.1291000000000001E-2</v>
      </c>
      <c r="J86" s="106">
        <v>2.1066999999999999E-2</v>
      </c>
      <c r="K86" s="106">
        <v>77786</v>
      </c>
      <c r="L86" s="106">
        <v>1638.7</v>
      </c>
      <c r="M86" s="106">
        <v>13.74</v>
      </c>
      <c r="N86" s="1">
        <v>329666</v>
      </c>
      <c r="P86" s="106">
        <v>1.4537E-2</v>
      </c>
      <c r="Q86" s="106">
        <v>1.4432E-2</v>
      </c>
      <c r="R86" s="106">
        <v>84955.7</v>
      </c>
      <c r="S86" s="106">
        <v>1226.0999999999999</v>
      </c>
      <c r="T86" s="106">
        <v>15.67</v>
      </c>
      <c r="U86" s="106">
        <v>356503</v>
      </c>
      <c r="W86" s="1">
        <f t="shared" si="3"/>
        <v>14.742742458490547</v>
      </c>
    </row>
    <row r="87" spans="2:23" x14ac:dyDescent="0.3">
      <c r="B87" s="106">
        <v>79</v>
      </c>
      <c r="C87" s="136">
        <v>2.2019166273559806E-2</v>
      </c>
      <c r="D87" s="48">
        <f t="shared" si="2"/>
        <v>9.962424281029822</v>
      </c>
      <c r="H87" s="130">
        <v>73</v>
      </c>
      <c r="I87" s="106">
        <v>2.5038999999999999E-2</v>
      </c>
      <c r="J87" s="106">
        <v>2.4729000000000001E-2</v>
      </c>
      <c r="K87" s="106">
        <v>76147.3</v>
      </c>
      <c r="L87" s="106">
        <v>1883.1</v>
      </c>
      <c r="M87" s="106">
        <v>13.02</v>
      </c>
      <c r="N87" s="1">
        <v>249941</v>
      </c>
      <c r="P87" s="106">
        <v>1.7337000000000002E-2</v>
      </c>
      <c r="Q87" s="106">
        <v>1.7187999999999998E-2</v>
      </c>
      <c r="R87" s="106">
        <v>83729.600000000006</v>
      </c>
      <c r="S87" s="106">
        <v>1439.2</v>
      </c>
      <c r="T87" s="106">
        <v>14.89</v>
      </c>
      <c r="U87" s="106">
        <v>274465</v>
      </c>
      <c r="W87" s="1">
        <f t="shared" si="3"/>
        <v>13.998725548525378</v>
      </c>
    </row>
    <row r="88" spans="2:23" x14ac:dyDescent="0.3">
      <c r="B88" s="106">
        <v>80</v>
      </c>
      <c r="C88" s="136">
        <v>2.2647518095676195E-2</v>
      </c>
      <c r="D88" s="48">
        <f t="shared" si="2"/>
        <v>9.3545328216176102</v>
      </c>
      <c r="H88" s="130">
        <v>74</v>
      </c>
      <c r="I88" s="106">
        <v>2.7944E-2</v>
      </c>
      <c r="J88" s="106">
        <v>2.7559E-2</v>
      </c>
      <c r="K88" s="106">
        <v>74264.3</v>
      </c>
      <c r="L88" s="106">
        <v>2046.6</v>
      </c>
      <c r="M88" s="106">
        <v>12.34</v>
      </c>
      <c r="N88" s="1">
        <v>239106</v>
      </c>
      <c r="P88" s="106">
        <v>1.9067000000000001E-2</v>
      </c>
      <c r="Q88" s="106">
        <v>1.8887000000000001E-2</v>
      </c>
      <c r="R88" s="106">
        <v>82290.399999999994</v>
      </c>
      <c r="S88" s="106">
        <v>1554.2</v>
      </c>
      <c r="T88" s="106">
        <v>14.14</v>
      </c>
      <c r="U88" s="106">
        <v>264760</v>
      </c>
      <c r="W88" s="1">
        <f t="shared" si="3"/>
        <v>13.285822897357631</v>
      </c>
    </row>
    <row r="89" spans="2:23" x14ac:dyDescent="0.3">
      <c r="B89" s="106">
        <v>81</v>
      </c>
      <c r="C89" s="136">
        <v>2.2748296699144778E-2</v>
      </c>
      <c r="D89" s="48">
        <f t="shared" si="2"/>
        <v>8.7758584219951548</v>
      </c>
      <c r="H89" s="130">
        <v>75</v>
      </c>
      <c r="I89" s="106">
        <v>3.0932000000000001E-2</v>
      </c>
      <c r="J89" s="106">
        <v>3.0460999999999998E-2</v>
      </c>
      <c r="K89" s="106">
        <v>72217.600000000006</v>
      </c>
      <c r="L89" s="106">
        <v>2199.8000000000002</v>
      </c>
      <c r="M89" s="106">
        <v>11.68</v>
      </c>
      <c r="N89" s="1">
        <v>234760</v>
      </c>
      <c r="P89" s="106">
        <v>2.0632000000000001E-2</v>
      </c>
      <c r="Q89" s="106">
        <v>2.0421000000000002E-2</v>
      </c>
      <c r="R89" s="106">
        <v>80736.3</v>
      </c>
      <c r="S89" s="106">
        <v>1648.7</v>
      </c>
      <c r="T89" s="106">
        <v>13.41</v>
      </c>
      <c r="U89" s="106">
        <v>261370</v>
      </c>
      <c r="W89" s="1">
        <f t="shared" si="3"/>
        <v>12.591394392598714</v>
      </c>
    </row>
    <row r="90" spans="2:23" x14ac:dyDescent="0.3">
      <c r="B90" s="106">
        <v>82</v>
      </c>
      <c r="C90" s="136">
        <v>2.2268489828407293E-2</v>
      </c>
      <c r="D90" s="48">
        <f t="shared" si="2"/>
        <v>8.2096526843505995</v>
      </c>
      <c r="H90" s="130">
        <v>76</v>
      </c>
      <c r="I90" s="106">
        <v>3.4129E-2</v>
      </c>
      <c r="J90" s="106">
        <v>3.3556999999999997E-2</v>
      </c>
      <c r="K90" s="106">
        <v>70017.8</v>
      </c>
      <c r="L90" s="106">
        <v>2349.6</v>
      </c>
      <c r="M90" s="106">
        <v>11.03</v>
      </c>
      <c r="N90" s="1">
        <v>212840</v>
      </c>
      <c r="P90" s="106">
        <v>2.3359999999999999E-2</v>
      </c>
      <c r="Q90" s="106">
        <v>2.3089999999999999E-2</v>
      </c>
      <c r="R90" s="106">
        <v>79087.5</v>
      </c>
      <c r="S90" s="106">
        <v>1826.2</v>
      </c>
      <c r="T90" s="106">
        <v>12.67</v>
      </c>
      <c r="U90" s="106">
        <v>242170</v>
      </c>
      <c r="W90" s="1">
        <f t="shared" si="3"/>
        <v>11.902857299839564</v>
      </c>
    </row>
    <row r="91" spans="2:23" x14ac:dyDescent="0.3">
      <c r="B91" s="106">
        <v>83</v>
      </c>
      <c r="C91" s="136">
        <v>2.1667984840064668E-2</v>
      </c>
      <c r="D91" s="48">
        <f t="shared" si="2"/>
        <v>7.6628007384911951</v>
      </c>
      <c r="H91" s="130">
        <v>77</v>
      </c>
      <c r="I91" s="106">
        <v>3.7727999999999998E-2</v>
      </c>
      <c r="J91" s="106">
        <v>3.7028999999999999E-2</v>
      </c>
      <c r="K91" s="106">
        <v>67668.3</v>
      </c>
      <c r="L91" s="106">
        <v>2505.6999999999998</v>
      </c>
      <c r="M91" s="106">
        <v>10.39</v>
      </c>
      <c r="N91" s="1">
        <v>185570</v>
      </c>
      <c r="P91" s="106">
        <v>2.6613000000000001E-2</v>
      </c>
      <c r="Q91" s="106">
        <v>2.6263999999999999E-2</v>
      </c>
      <c r="R91" s="106">
        <v>77261.399999999994</v>
      </c>
      <c r="S91" s="106">
        <v>2029.2</v>
      </c>
      <c r="T91" s="106">
        <v>11.96</v>
      </c>
      <c r="U91" s="106">
        <v>215248</v>
      </c>
      <c r="W91" s="1">
        <f t="shared" si="3"/>
        <v>11.233124210988528</v>
      </c>
    </row>
    <row r="92" spans="2:23" x14ac:dyDescent="0.3">
      <c r="B92" s="106">
        <v>84</v>
      </c>
      <c r="C92" s="136">
        <v>2.0968443187421998E-2</v>
      </c>
      <c r="D92" s="48">
        <f t="shared" si="2"/>
        <v>7.1394835371151935</v>
      </c>
      <c r="H92" s="130">
        <v>78</v>
      </c>
      <c r="I92" s="106">
        <v>4.4283000000000003E-2</v>
      </c>
      <c r="J92" s="106">
        <v>4.3323E-2</v>
      </c>
      <c r="K92" s="106">
        <v>65162.6</v>
      </c>
      <c r="L92" s="106">
        <v>2823.1</v>
      </c>
      <c r="M92" s="106">
        <v>9.77</v>
      </c>
      <c r="N92" s="1">
        <v>162379</v>
      </c>
      <c r="P92" s="106">
        <v>3.0557000000000001E-2</v>
      </c>
      <c r="Q92" s="106">
        <v>3.0098E-2</v>
      </c>
      <c r="R92" s="106">
        <v>75232.2</v>
      </c>
      <c r="S92" s="106">
        <v>2264.3000000000002</v>
      </c>
      <c r="T92" s="106">
        <v>11.27</v>
      </c>
      <c r="U92" s="106">
        <v>192062</v>
      </c>
      <c r="W92" s="1">
        <f t="shared" si="3"/>
        <v>10.582809466173494</v>
      </c>
    </row>
    <row r="93" spans="2:23" x14ac:dyDescent="0.3">
      <c r="B93" s="106">
        <v>85</v>
      </c>
      <c r="C93" s="136">
        <v>0.22277520401636</v>
      </c>
      <c r="D93" s="48">
        <f t="shared" si="2"/>
        <v>6.6533385627330768</v>
      </c>
      <c r="H93" s="130">
        <v>79</v>
      </c>
      <c r="I93" s="106">
        <v>4.8362000000000002E-2</v>
      </c>
      <c r="J93" s="106">
        <v>4.7219999999999998E-2</v>
      </c>
      <c r="K93" s="106">
        <v>62339.5</v>
      </c>
      <c r="L93" s="106">
        <v>2943.7</v>
      </c>
      <c r="M93" s="106">
        <v>9.19</v>
      </c>
      <c r="N93" s="1">
        <v>164663</v>
      </c>
      <c r="P93" s="106">
        <v>3.4805000000000003E-2</v>
      </c>
      <c r="Q93" s="106">
        <v>3.4209999999999997E-2</v>
      </c>
      <c r="R93" s="106">
        <v>72967.899999999994</v>
      </c>
      <c r="S93" s="106">
        <v>2496.1999999999998</v>
      </c>
      <c r="T93" s="106">
        <v>10.61</v>
      </c>
      <c r="U93" s="106">
        <v>196409</v>
      </c>
      <c r="W93" s="1">
        <f t="shared" si="3"/>
        <v>9.962424281029822</v>
      </c>
    </row>
    <row r="94" spans="2:23" x14ac:dyDescent="0.3">
      <c r="H94" s="130">
        <v>80</v>
      </c>
      <c r="I94" s="106">
        <v>5.4561999999999999E-2</v>
      </c>
      <c r="J94" s="106">
        <v>5.3113E-2</v>
      </c>
      <c r="K94" s="106">
        <v>59395.8</v>
      </c>
      <c r="L94" s="106">
        <v>3154.7</v>
      </c>
      <c r="M94" s="106">
        <v>8.6199999999999992</v>
      </c>
      <c r="N94" s="1">
        <v>158350</v>
      </c>
      <c r="P94" s="106">
        <v>3.8690000000000002E-2</v>
      </c>
      <c r="Q94" s="106">
        <v>3.7955000000000003E-2</v>
      </c>
      <c r="R94" s="106">
        <v>70471.7</v>
      </c>
      <c r="S94" s="106">
        <v>2674.8</v>
      </c>
      <c r="T94" s="106">
        <v>9.9600000000000009</v>
      </c>
      <c r="U94" s="106">
        <v>192105</v>
      </c>
      <c r="W94" s="1">
        <f t="shared" si="3"/>
        <v>9.3545328216176102</v>
      </c>
    </row>
    <row r="95" spans="2:23" x14ac:dyDescent="0.3">
      <c r="H95" s="130">
        <v>81</v>
      </c>
      <c r="I95" s="106">
        <v>5.9847999999999998E-2</v>
      </c>
      <c r="J95" s="106">
        <v>5.8109000000000001E-2</v>
      </c>
      <c r="K95" s="106">
        <v>56241.2</v>
      </c>
      <c r="L95" s="106">
        <v>3268.1</v>
      </c>
      <c r="M95" s="106">
        <v>8.08</v>
      </c>
      <c r="N95" s="1">
        <v>148761</v>
      </c>
      <c r="P95" s="106">
        <v>4.3454E-2</v>
      </c>
      <c r="Q95" s="106">
        <v>4.2529999999999998E-2</v>
      </c>
      <c r="R95" s="106">
        <v>67796.899999999994</v>
      </c>
      <c r="S95" s="106">
        <v>2883.4</v>
      </c>
      <c r="T95" s="106">
        <v>9.34</v>
      </c>
      <c r="U95" s="106">
        <v>183494</v>
      </c>
      <c r="W95" s="1">
        <f t="shared" si="3"/>
        <v>8.7758584219951548</v>
      </c>
    </row>
    <row r="96" spans="2:23" x14ac:dyDescent="0.3">
      <c r="H96" s="130">
        <v>82</v>
      </c>
      <c r="I96" s="106">
        <v>6.6975000000000007E-2</v>
      </c>
      <c r="J96" s="106">
        <v>6.4805000000000001E-2</v>
      </c>
      <c r="K96" s="106">
        <v>52973</v>
      </c>
      <c r="L96" s="106">
        <v>3432.9</v>
      </c>
      <c r="M96" s="106">
        <v>7.55</v>
      </c>
      <c r="N96" s="1">
        <v>135371</v>
      </c>
      <c r="P96" s="106">
        <v>4.9042000000000002E-2</v>
      </c>
      <c r="Q96" s="106">
        <v>4.7869000000000002E-2</v>
      </c>
      <c r="R96" s="106">
        <v>64913.5</v>
      </c>
      <c r="S96" s="106">
        <v>3107.3</v>
      </c>
      <c r="T96" s="106">
        <v>8.73</v>
      </c>
      <c r="U96" s="106">
        <v>171612</v>
      </c>
      <c r="W96" s="1">
        <f t="shared" si="3"/>
        <v>8.2096526843505995</v>
      </c>
    </row>
    <row r="97" spans="8:23" x14ac:dyDescent="0.3">
      <c r="H97" s="130">
        <v>83</v>
      </c>
      <c r="I97" s="106">
        <v>7.6142000000000001E-2</v>
      </c>
      <c r="J97" s="106">
        <v>7.3348999999999998E-2</v>
      </c>
      <c r="K97" s="106">
        <v>49540.1</v>
      </c>
      <c r="L97" s="106">
        <v>3633.7</v>
      </c>
      <c r="M97" s="106">
        <v>7.04</v>
      </c>
      <c r="N97" s="1">
        <v>122422</v>
      </c>
      <c r="P97" s="106">
        <v>5.5954999999999998E-2</v>
      </c>
      <c r="Q97" s="106">
        <v>5.4432000000000001E-2</v>
      </c>
      <c r="R97" s="106">
        <v>61806.2</v>
      </c>
      <c r="S97" s="106">
        <v>3364.3</v>
      </c>
      <c r="T97" s="106">
        <v>8.14</v>
      </c>
      <c r="U97" s="106">
        <v>159775</v>
      </c>
      <c r="W97" s="1">
        <f t="shared" si="3"/>
        <v>7.6628007384911951</v>
      </c>
    </row>
    <row r="98" spans="8:23" x14ac:dyDescent="0.3">
      <c r="H98" s="130">
        <v>84</v>
      </c>
      <c r="I98" s="106">
        <v>8.6063000000000001E-2</v>
      </c>
      <c r="J98" s="106">
        <v>8.2513000000000003E-2</v>
      </c>
      <c r="K98" s="106">
        <v>45906.400000000001</v>
      </c>
      <c r="L98" s="106">
        <v>3787.9</v>
      </c>
      <c r="M98" s="106">
        <v>6.55</v>
      </c>
      <c r="N98" s="1">
        <v>110254</v>
      </c>
      <c r="P98" s="106">
        <v>6.3700999999999994E-2</v>
      </c>
      <c r="Q98" s="106">
        <v>6.1734999999999998E-2</v>
      </c>
      <c r="R98" s="106">
        <v>58441.9</v>
      </c>
      <c r="S98" s="106">
        <v>3607.9</v>
      </c>
      <c r="T98" s="106">
        <v>7.58</v>
      </c>
      <c r="U98" s="106">
        <v>147538</v>
      </c>
      <c r="W98" s="1">
        <f t="shared" si="3"/>
        <v>7.1394835371151935</v>
      </c>
    </row>
    <row r="99" spans="8:23" x14ac:dyDescent="0.3">
      <c r="H99" s="130">
        <v>85</v>
      </c>
      <c r="I99" s="106">
        <v>9.7424999999999998E-2</v>
      </c>
      <c r="J99" s="106">
        <v>9.2898999999999995E-2</v>
      </c>
      <c r="K99" s="106">
        <v>42118.5</v>
      </c>
      <c r="L99" s="106">
        <v>3912.8</v>
      </c>
      <c r="M99" s="106">
        <v>6.1</v>
      </c>
      <c r="N99" s="1">
        <v>95281</v>
      </c>
      <c r="P99" s="106">
        <v>7.2923000000000002E-2</v>
      </c>
      <c r="Q99" s="106">
        <v>7.0357000000000003E-2</v>
      </c>
      <c r="R99" s="106">
        <v>54834</v>
      </c>
      <c r="S99" s="106">
        <v>3858</v>
      </c>
      <c r="T99" s="106">
        <v>7.05</v>
      </c>
      <c r="U99" s="106">
        <v>132916</v>
      </c>
      <c r="W99" s="1">
        <f t="shared" si="3"/>
        <v>6.6533385627330768</v>
      </c>
    </row>
    <row r="100" spans="8:23" x14ac:dyDescent="0.3">
      <c r="H100" s="130">
        <v>86</v>
      </c>
      <c r="I100" s="106">
        <v>0.108894</v>
      </c>
      <c r="J100" s="106">
        <v>0.103271</v>
      </c>
      <c r="K100" s="106">
        <v>38205.800000000003</v>
      </c>
      <c r="L100" s="106">
        <v>3945.6</v>
      </c>
      <c r="M100" s="106">
        <v>5.67</v>
      </c>
      <c r="N100" s="1">
        <v>84226</v>
      </c>
      <c r="P100" s="106">
        <v>8.4041000000000005E-2</v>
      </c>
      <c r="Q100" s="106">
        <v>8.0652000000000001E-2</v>
      </c>
      <c r="R100" s="106">
        <v>50976</v>
      </c>
      <c r="S100" s="106">
        <v>4111.3</v>
      </c>
      <c r="T100" s="106">
        <v>6.54</v>
      </c>
      <c r="U100" s="106">
        <v>121951</v>
      </c>
      <c r="W100" s="1">
        <f t="shared" si="3"/>
        <v>6.1845936258651548</v>
      </c>
    </row>
    <row r="101" spans="8:23" x14ac:dyDescent="0.3">
      <c r="H101" s="130">
        <v>87</v>
      </c>
      <c r="I101" s="106">
        <v>0.120921</v>
      </c>
      <c r="J101" s="106">
        <v>0.114027</v>
      </c>
      <c r="K101" s="106">
        <v>34260.199999999997</v>
      </c>
      <c r="L101" s="106">
        <v>3906.6</v>
      </c>
      <c r="M101" s="106">
        <v>5.27</v>
      </c>
      <c r="N101" s="1">
        <v>74839</v>
      </c>
      <c r="P101" s="106">
        <v>9.4183000000000003E-2</v>
      </c>
      <c r="Q101" s="106">
        <v>8.9948E-2</v>
      </c>
      <c r="R101" s="106">
        <v>46864.7</v>
      </c>
      <c r="S101" s="106">
        <v>4215.3999999999996</v>
      </c>
      <c r="T101" s="106">
        <v>6.07</v>
      </c>
      <c r="U101" s="106">
        <v>113232</v>
      </c>
      <c r="W101" s="1">
        <f t="shared" si="3"/>
        <v>5.7516563957228923</v>
      </c>
    </row>
    <row r="102" spans="8:23" x14ac:dyDescent="0.3">
      <c r="H102" s="130">
        <v>88</v>
      </c>
      <c r="I102" s="106">
        <v>0.13936000000000001</v>
      </c>
      <c r="J102" s="106">
        <v>0.13028200000000001</v>
      </c>
      <c r="K102" s="106">
        <v>30353.599999999999</v>
      </c>
      <c r="L102" s="106">
        <v>3954.5</v>
      </c>
      <c r="M102" s="106">
        <v>4.88</v>
      </c>
      <c r="N102" s="1">
        <v>64453</v>
      </c>
      <c r="P102" s="106">
        <v>0.10732999999999999</v>
      </c>
      <c r="Q102" s="106">
        <v>0.101864</v>
      </c>
      <c r="R102" s="106">
        <v>42649.3</v>
      </c>
      <c r="S102" s="106">
        <v>4344.3999999999996</v>
      </c>
      <c r="T102" s="106">
        <v>5.63</v>
      </c>
      <c r="U102" s="106">
        <v>102766</v>
      </c>
      <c r="W102" s="1">
        <f t="shared" si="3"/>
        <v>5.3409195127347964</v>
      </c>
    </row>
    <row r="103" spans="8:23" x14ac:dyDescent="0.3">
      <c r="H103" s="130">
        <v>89</v>
      </c>
      <c r="I103" s="106">
        <v>0.157716</v>
      </c>
      <c r="J103" s="106">
        <v>0.14618800000000001</v>
      </c>
      <c r="K103" s="106">
        <v>26399.1</v>
      </c>
      <c r="L103" s="106">
        <v>3859.2</v>
      </c>
      <c r="M103" s="106">
        <v>4.54</v>
      </c>
      <c r="N103" s="1">
        <v>53447</v>
      </c>
      <c r="P103" s="106">
        <v>0.121087</v>
      </c>
      <c r="Q103" s="106">
        <v>0.114175</v>
      </c>
      <c r="R103" s="106">
        <v>38304.9</v>
      </c>
      <c r="S103" s="106">
        <v>4373.3999999999996</v>
      </c>
      <c r="T103" s="106">
        <v>5.21</v>
      </c>
      <c r="U103" s="106">
        <v>90545</v>
      </c>
      <c r="W103" s="1">
        <f t="shared" si="3"/>
        <v>4.9613091699538865</v>
      </c>
    </row>
    <row r="104" spans="8:23" x14ac:dyDescent="0.3">
      <c r="H104" s="130">
        <v>90</v>
      </c>
      <c r="I104" s="106">
        <v>0.166745</v>
      </c>
      <c r="J104" s="106">
        <v>0.15391299999999999</v>
      </c>
      <c r="K104" s="106">
        <v>22539.9</v>
      </c>
      <c r="L104" s="106">
        <v>3469.2</v>
      </c>
      <c r="M104" s="106">
        <v>4.2300000000000004</v>
      </c>
      <c r="N104" s="1">
        <v>44649</v>
      </c>
      <c r="P104" s="106">
        <v>0.139399</v>
      </c>
      <c r="Q104" s="106">
        <v>0.13031599999999999</v>
      </c>
      <c r="R104" s="106">
        <v>33931.5</v>
      </c>
      <c r="S104" s="106">
        <v>4421.8</v>
      </c>
      <c r="T104" s="106">
        <v>4.8099999999999996</v>
      </c>
      <c r="U104" s="106">
        <v>76683</v>
      </c>
      <c r="W104" s="1">
        <f t="shared" si="3"/>
        <v>4.5965656216002371</v>
      </c>
    </row>
    <row r="105" spans="8:23" x14ac:dyDescent="0.3">
      <c r="H105" s="130">
        <v>91</v>
      </c>
      <c r="I105" s="106">
        <v>0.19039600000000001</v>
      </c>
      <c r="J105" s="106">
        <v>0.173846</v>
      </c>
      <c r="K105" s="106">
        <v>19070.7</v>
      </c>
      <c r="L105" s="106">
        <v>3315.4</v>
      </c>
      <c r="M105" s="106">
        <v>3.91</v>
      </c>
      <c r="N105" s="1">
        <v>35010</v>
      </c>
      <c r="P105" s="106">
        <v>0.15606700000000001</v>
      </c>
      <c r="Q105" s="106">
        <v>0.14477000000000001</v>
      </c>
      <c r="R105" s="106">
        <v>29509.7</v>
      </c>
      <c r="S105" s="106">
        <v>4272.1000000000004</v>
      </c>
      <c r="T105" s="106">
        <v>4.46</v>
      </c>
      <c r="U105" s="106">
        <v>64342</v>
      </c>
      <c r="W105" s="1">
        <f t="shared" si="3"/>
        <v>4.2661891054030123</v>
      </c>
    </row>
    <row r="106" spans="8:23" x14ac:dyDescent="0.3">
      <c r="H106" s="130">
        <v>92</v>
      </c>
      <c r="I106" s="106">
        <v>0.20769699999999999</v>
      </c>
      <c r="J106" s="106">
        <v>0.18815699999999999</v>
      </c>
      <c r="K106" s="106">
        <v>15755.3</v>
      </c>
      <c r="L106" s="106">
        <v>2964.5</v>
      </c>
      <c r="M106" s="106">
        <v>3.62</v>
      </c>
      <c r="N106" s="1">
        <v>27765</v>
      </c>
      <c r="P106" s="106">
        <v>0.17469799999999999</v>
      </c>
      <c r="Q106" s="106">
        <v>0.160664</v>
      </c>
      <c r="R106" s="106">
        <v>25237.599999999999</v>
      </c>
      <c r="S106" s="106">
        <v>4054.8</v>
      </c>
      <c r="T106" s="106">
        <v>4.13</v>
      </c>
      <c r="U106" s="106">
        <v>53999</v>
      </c>
      <c r="W106" s="1">
        <f t="shared" si="3"/>
        <v>3.9568168142458782</v>
      </c>
    </row>
    <row r="107" spans="8:23" x14ac:dyDescent="0.3">
      <c r="H107" s="130">
        <v>93</v>
      </c>
      <c r="I107" s="106">
        <v>0.233399</v>
      </c>
      <c r="J107" s="106">
        <v>0.209008</v>
      </c>
      <c r="K107" s="106">
        <v>12790.9</v>
      </c>
      <c r="L107" s="106">
        <v>2673.4</v>
      </c>
      <c r="M107" s="106">
        <v>3.35</v>
      </c>
      <c r="N107" s="1">
        <v>21156</v>
      </c>
      <c r="P107" s="106">
        <v>0.19157399999999999</v>
      </c>
      <c r="Q107" s="106">
        <v>0.17482800000000001</v>
      </c>
      <c r="R107" s="106">
        <v>21182.799999999999</v>
      </c>
      <c r="S107" s="106">
        <v>3703.3</v>
      </c>
      <c r="T107" s="106">
        <v>3.83</v>
      </c>
      <c r="U107" s="106">
        <v>44431</v>
      </c>
      <c r="W107" s="1">
        <f t="shared" si="3"/>
        <v>3.6751693170902775</v>
      </c>
    </row>
    <row r="108" spans="8:23" x14ac:dyDescent="0.3">
      <c r="H108" s="130">
        <v>94</v>
      </c>
      <c r="I108" s="106">
        <v>0.264351</v>
      </c>
      <c r="J108" s="106">
        <v>0.233489</v>
      </c>
      <c r="K108" s="106">
        <v>10117.5</v>
      </c>
      <c r="L108" s="106">
        <v>2362.3000000000002</v>
      </c>
      <c r="M108" s="106">
        <v>3.1</v>
      </c>
      <c r="N108" s="1">
        <v>15436</v>
      </c>
      <c r="P108" s="106">
        <v>0.214425</v>
      </c>
      <c r="Q108" s="106">
        <v>0.193662</v>
      </c>
      <c r="R108" s="106">
        <v>17479.400000000001</v>
      </c>
      <c r="S108" s="106">
        <v>3385.1</v>
      </c>
      <c r="T108" s="106">
        <v>3.53</v>
      </c>
      <c r="U108" s="106">
        <v>35760</v>
      </c>
      <c r="W108" s="1">
        <f t="shared" si="3"/>
        <v>3.4003515899679662</v>
      </c>
    </row>
    <row r="109" spans="8:23" x14ac:dyDescent="0.3">
      <c r="H109" s="130">
        <v>95</v>
      </c>
      <c r="I109" s="106">
        <v>0.28709099999999999</v>
      </c>
      <c r="J109" s="106">
        <v>0.251054</v>
      </c>
      <c r="K109" s="106">
        <v>7755.1</v>
      </c>
      <c r="L109" s="106">
        <v>1947</v>
      </c>
      <c r="M109" s="106">
        <v>2.89</v>
      </c>
      <c r="N109" s="1">
        <v>11063</v>
      </c>
      <c r="P109" s="106">
        <v>0.24363499999999999</v>
      </c>
      <c r="Q109" s="106">
        <v>0.21717900000000001</v>
      </c>
      <c r="R109" s="106">
        <v>14094.3</v>
      </c>
      <c r="S109" s="106">
        <v>3061</v>
      </c>
      <c r="T109" s="106">
        <v>3.26</v>
      </c>
      <c r="U109" s="106">
        <v>27954</v>
      </c>
      <c r="W109" s="1">
        <f t="shared" si="3"/>
        <v>3.1550890637414457</v>
      </c>
    </row>
    <row r="110" spans="8:23" x14ac:dyDescent="0.3">
      <c r="H110" s="130">
        <v>96</v>
      </c>
      <c r="I110" s="106">
        <v>0.317747</v>
      </c>
      <c r="J110" s="106">
        <v>0.27418599999999999</v>
      </c>
      <c r="K110" s="106">
        <v>5808.2</v>
      </c>
      <c r="L110" s="106">
        <v>1592.5</v>
      </c>
      <c r="M110" s="106">
        <v>2.69</v>
      </c>
      <c r="N110" s="1">
        <v>7633</v>
      </c>
      <c r="P110" s="106">
        <v>0.27070300000000003</v>
      </c>
      <c r="Q110" s="106">
        <v>0.238431</v>
      </c>
      <c r="R110" s="106">
        <v>11033.4</v>
      </c>
      <c r="S110" s="106">
        <v>2630.7</v>
      </c>
      <c r="T110" s="106">
        <v>3.02</v>
      </c>
      <c r="U110" s="106">
        <v>21478</v>
      </c>
      <c r="W110" s="1">
        <f t="shared" si="3"/>
        <v>2.9334729140187559</v>
      </c>
    </row>
    <row r="111" spans="8:23" x14ac:dyDescent="0.3">
      <c r="H111" s="130">
        <v>97</v>
      </c>
      <c r="I111" s="106">
        <v>0.343227</v>
      </c>
      <c r="J111" s="106">
        <v>0.29295199999999999</v>
      </c>
      <c r="K111" s="106">
        <v>4215.7</v>
      </c>
      <c r="L111" s="106">
        <v>1235</v>
      </c>
      <c r="M111" s="106">
        <v>2.52</v>
      </c>
      <c r="N111" s="1">
        <v>5305</v>
      </c>
      <c r="P111" s="106">
        <v>0.29821300000000001</v>
      </c>
      <c r="Q111" s="106">
        <v>0.259517</v>
      </c>
      <c r="R111" s="106">
        <v>8402.7000000000007</v>
      </c>
      <c r="S111" s="106">
        <v>2180.6</v>
      </c>
      <c r="T111" s="106">
        <v>2.81</v>
      </c>
      <c r="U111" s="106">
        <v>16273</v>
      </c>
      <c r="W111" s="1">
        <f t="shared" si="3"/>
        <v>2.7387028454907774</v>
      </c>
    </row>
    <row r="112" spans="8:23" x14ac:dyDescent="0.3">
      <c r="H112" s="130">
        <v>98</v>
      </c>
      <c r="I112" s="106">
        <v>0.38515100000000002</v>
      </c>
      <c r="J112" s="106">
        <v>0.32295699999999999</v>
      </c>
      <c r="K112" s="106">
        <v>2980.7</v>
      </c>
      <c r="L112" s="106">
        <v>962.6</v>
      </c>
      <c r="M112" s="106">
        <v>2.36</v>
      </c>
      <c r="N112" s="1">
        <v>3554</v>
      </c>
      <c r="P112" s="106">
        <v>0.33669100000000002</v>
      </c>
      <c r="Q112" s="106">
        <v>0.28817700000000002</v>
      </c>
      <c r="R112" s="106">
        <v>6222</v>
      </c>
      <c r="S112" s="106">
        <v>1793</v>
      </c>
      <c r="T112" s="106">
        <v>2.62</v>
      </c>
      <c r="U112" s="106">
        <v>12111</v>
      </c>
      <c r="W112" s="1">
        <f t="shared" si="3"/>
        <v>2.5610124481327796</v>
      </c>
    </row>
    <row r="113" spans="8:23" x14ac:dyDescent="0.3">
      <c r="H113" s="130">
        <v>99</v>
      </c>
      <c r="I113" s="106">
        <v>0.42403299999999999</v>
      </c>
      <c r="J113" s="106">
        <v>0.34985699999999997</v>
      </c>
      <c r="K113" s="106">
        <v>2018</v>
      </c>
      <c r="L113" s="106">
        <v>706</v>
      </c>
      <c r="M113" s="106">
        <v>2.2400000000000002</v>
      </c>
      <c r="N113" s="1">
        <v>2235</v>
      </c>
      <c r="P113" s="106">
        <v>0.33885799999999999</v>
      </c>
      <c r="Q113" s="106">
        <v>0.28976299999999999</v>
      </c>
      <c r="R113" s="106">
        <v>4429</v>
      </c>
      <c r="S113" s="106">
        <v>1283.4000000000001</v>
      </c>
      <c r="T113" s="106">
        <v>2.48</v>
      </c>
      <c r="U113" s="106">
        <v>8764</v>
      </c>
      <c r="W113" s="1">
        <f t="shared" si="3"/>
        <v>2.4312319301754708</v>
      </c>
    </row>
    <row r="114" spans="8:23" x14ac:dyDescent="0.3">
      <c r="H114" s="130">
        <v>100</v>
      </c>
      <c r="I114" s="106">
        <v>0.44672099999999998</v>
      </c>
      <c r="J114" s="106">
        <v>0.36515900000000001</v>
      </c>
      <c r="K114" s="106">
        <v>1312</v>
      </c>
      <c r="L114" s="106">
        <v>479.1</v>
      </c>
      <c r="M114" s="106">
        <v>2.1800000000000002</v>
      </c>
      <c r="N114" s="1">
        <v>888</v>
      </c>
      <c r="P114" s="106">
        <v>0.38960699999999998</v>
      </c>
      <c r="Q114" s="106">
        <v>0.32608500000000001</v>
      </c>
      <c r="R114" s="106">
        <v>3145.6</v>
      </c>
      <c r="S114" s="106">
        <v>1025.7</v>
      </c>
      <c r="T114" s="106">
        <v>2.29</v>
      </c>
      <c r="U114" s="106">
        <v>3815</v>
      </c>
      <c r="W114" s="1">
        <f t="shared" si="3"/>
        <v>2.2692302785456091</v>
      </c>
    </row>
  </sheetData>
  <mergeCells count="2">
    <mergeCell ref="F7:F8"/>
    <mergeCell ref="F11:F12"/>
  </mergeCells>
  <hyperlinks>
    <hyperlink ref="N9" r:id="rId1" display="https://www.ons.gov.uk/peoplepopulationandcommunity/birthsdeathsandmarriages/lifeexpectancies/adhocs/12663populationestimatesanddeathsbysingleyearofageforenglandandwalesandtheuk1961to2019" xr:uid="{9EC7AFCC-9FBD-482B-9E61-F71152F6AEE4}"/>
    <hyperlink ref="H6" r:id="rId2" display="https://www.ons.gov.uk/peoplepopulationandcommunity/birthsdeathsandmarriages/lifeexpectancies/datasets/singleyearlifetablesuk1980to2018" xr:uid="{43959D9F-760C-4F06-8646-2BBAD91182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ADFF-91E7-4BDA-A39F-612C858EDE10}">
  <sheetPr codeName="Sheet6">
    <tabColor rgb="FFFF0000"/>
  </sheetPr>
  <dimension ref="A1:R8326"/>
  <sheetViews>
    <sheetView showGridLines="0" tabSelected="1" topLeftCell="A22" zoomScale="70" zoomScaleNormal="70" workbookViewId="0">
      <selection activeCell="E27" sqref="E27"/>
    </sheetView>
  </sheetViews>
  <sheetFormatPr defaultRowHeight="14.4" x14ac:dyDescent="0.3"/>
  <cols>
    <col min="1" max="1" width="45" customWidth="1"/>
    <col min="2" max="2" width="22.5546875" style="10" customWidth="1"/>
    <col min="3" max="3" width="20.109375" style="10" customWidth="1"/>
    <col min="4" max="4" width="19.88671875" style="10" customWidth="1"/>
    <col min="5" max="6" width="21.6640625" customWidth="1"/>
    <col min="7" max="7" width="22.88671875" customWidth="1"/>
    <col min="8" max="9" width="21.6640625" customWidth="1"/>
    <col min="10" max="10" width="24" customWidth="1"/>
    <col min="11" max="11" width="17.109375" customWidth="1"/>
    <col min="12" max="12" width="17.33203125" customWidth="1"/>
    <col min="13" max="13" width="20.33203125" customWidth="1"/>
    <col min="14" max="14" width="14.5546875" customWidth="1"/>
    <col min="15" max="15" width="15.109375" customWidth="1"/>
    <col min="16" max="16" width="16.5546875" style="10" customWidth="1"/>
    <col min="17" max="17" width="15.5546875" style="10" customWidth="1"/>
  </cols>
  <sheetData>
    <row r="1" spans="1:15" ht="25.8" x14ac:dyDescent="0.5">
      <c r="A1" s="109" t="s">
        <v>5</v>
      </c>
      <c r="B1" s="110"/>
      <c r="C1" s="110"/>
      <c r="D1" s="110"/>
      <c r="E1" s="107"/>
      <c r="F1" s="107"/>
      <c r="G1" s="107"/>
      <c r="H1" s="107"/>
      <c r="I1" s="107"/>
      <c r="J1" s="107"/>
      <c r="K1" s="107"/>
      <c r="L1" s="107"/>
      <c r="M1" s="107"/>
      <c r="N1" s="107"/>
      <c r="O1" s="107"/>
    </row>
    <row r="2" spans="1:15" x14ac:dyDescent="0.3">
      <c r="A2" t="s">
        <v>131</v>
      </c>
    </row>
    <row r="3" spans="1:15" x14ac:dyDescent="0.3">
      <c r="A3" t="s">
        <v>132</v>
      </c>
      <c r="G3" t="s">
        <v>322</v>
      </c>
    </row>
    <row r="4" spans="1:15" x14ac:dyDescent="0.3">
      <c r="G4" t="s">
        <v>321</v>
      </c>
    </row>
    <row r="5" spans="1:15" x14ac:dyDescent="0.3">
      <c r="A5" s="3" t="s">
        <v>133</v>
      </c>
    </row>
    <row r="6" spans="1:15" x14ac:dyDescent="0.3">
      <c r="A6" t="s">
        <v>134</v>
      </c>
    </row>
    <row r="7" spans="1:15" x14ac:dyDescent="0.3">
      <c r="A7" t="s">
        <v>135</v>
      </c>
    </row>
    <row r="8" spans="1:15" x14ac:dyDescent="0.3">
      <c r="A8" t="s">
        <v>136</v>
      </c>
    </row>
    <row r="9" spans="1:15" x14ac:dyDescent="0.3">
      <c r="A9" t="s">
        <v>137</v>
      </c>
    </row>
    <row r="10" spans="1:15" x14ac:dyDescent="0.3">
      <c r="A10" t="s">
        <v>138</v>
      </c>
    </row>
    <row r="11" spans="1:15" x14ac:dyDescent="0.3">
      <c r="A11" s="226" t="s">
        <v>277</v>
      </c>
    </row>
    <row r="12" spans="1:15" x14ac:dyDescent="0.3">
      <c r="A12" s="3" t="s">
        <v>1</v>
      </c>
    </row>
    <row r="13" spans="1:15" x14ac:dyDescent="0.3">
      <c r="A13" s="14" t="s">
        <v>139</v>
      </c>
      <c r="B13" s="77"/>
      <c r="D13" s="251" t="s">
        <v>303</v>
      </c>
      <c r="G13" s="1"/>
      <c r="H13" s="1"/>
      <c r="I13" s="11" t="s">
        <v>312</v>
      </c>
      <c r="J13" s="273">
        <v>60000</v>
      </c>
    </row>
    <row r="14" spans="1:15" ht="14.25" customHeight="1" x14ac:dyDescent="0.3">
      <c r="A14" s="14" t="s">
        <v>140</v>
      </c>
      <c r="B14" s="80"/>
      <c r="D14" s="12"/>
      <c r="G14" s="1"/>
      <c r="H14" s="1"/>
      <c r="I14" s="11" t="s">
        <v>200</v>
      </c>
      <c r="J14" s="143">
        <f>lifeExpectancyAdjusted</f>
        <v>9.5941307028284566</v>
      </c>
    </row>
    <row r="15" spans="1:15" x14ac:dyDescent="0.3">
      <c r="A15" s="14" t="s">
        <v>3</v>
      </c>
      <c r="B15" s="52"/>
      <c r="D15" s="12"/>
      <c r="G15" s="1"/>
      <c r="H15" s="1"/>
      <c r="I15" s="11" t="s">
        <v>145</v>
      </c>
      <c r="J15" s="143">
        <v>10</v>
      </c>
    </row>
    <row r="16" spans="1:15" x14ac:dyDescent="0.3">
      <c r="A16" s="14" t="s">
        <v>141</v>
      </c>
      <c r="B16" s="162"/>
      <c r="D16" s="10" t="s">
        <v>321</v>
      </c>
      <c r="G16" s="1"/>
      <c r="H16" s="1"/>
      <c r="I16" s="171" t="s">
        <v>214</v>
      </c>
      <c r="J16" s="105">
        <f ca="1">OFFSET(G31, ROUND( timeHorizon*365.25,0), 0)</f>
        <v>286453.79244584235</v>
      </c>
      <c r="K16" s="230"/>
    </row>
    <row r="17" spans="1:18" x14ac:dyDescent="0.3">
      <c r="A17" s="14" t="s">
        <v>142</v>
      </c>
      <c r="B17" s="83"/>
      <c r="G17" s="1"/>
      <c r="H17" s="1"/>
      <c r="I17" s="171" t="s">
        <v>240</v>
      </c>
      <c r="J17" s="105">
        <f ca="1">OFFSET(H31, ROUND( timeHorizon*365.25,0), 0)</f>
        <v>271310.33852408634</v>
      </c>
      <c r="K17" s="304">
        <f ca="1">(J17-271300)/271300</f>
        <v>3.8107350115527674E-5</v>
      </c>
      <c r="M17" s="6"/>
      <c r="N17" s="287"/>
    </row>
    <row r="18" spans="1:18" x14ac:dyDescent="0.3">
      <c r="G18" s="1"/>
      <c r="H18" s="1"/>
      <c r="I18" s="11" t="str">
        <f>"Total QALYs lost with "&amp;J15&amp;" year time horizon"</f>
        <v>Total QALYs lost with 10 year time horizon</v>
      </c>
      <c r="J18" s="96">
        <f ca="1">OFFSET(I31, ROUND( J15*365.25,0), 0)</f>
        <v>557764.13096992869</v>
      </c>
      <c r="K18" s="303">
        <f ca="1">(J18-557754)/557754</f>
        <v>1.8163867813935816E-5</v>
      </c>
    </row>
    <row r="19" spans="1:18" ht="15.75" customHeight="1" x14ac:dyDescent="0.3">
      <c r="A19" s="43" t="s">
        <v>143</v>
      </c>
      <c r="B19" s="16" t="s">
        <v>144</v>
      </c>
      <c r="F19" s="160"/>
      <c r="G19" s="1"/>
      <c r="H19" s="1"/>
      <c r="I19" s="11" t="s">
        <v>147</v>
      </c>
      <c r="J19" s="78">
        <v>1.4999999999999999E-2</v>
      </c>
      <c r="P19" s="38"/>
      <c r="Q19" s="31"/>
    </row>
    <row r="20" spans="1:18" x14ac:dyDescent="0.3">
      <c r="A20" s="43" t="s">
        <v>146</v>
      </c>
      <c r="B20" s="182">
        <f>proportionLong!D71</f>
        <v>2.2558277767625785E-3</v>
      </c>
      <c r="F20" s="161"/>
      <c r="G20" s="1"/>
      <c r="H20" s="1"/>
      <c r="I20" s="11" t="s">
        <v>149</v>
      </c>
      <c r="J20" s="79">
        <f>(1+J19)^(1/365.25)-1</f>
        <v>4.0763630249518457E-5</v>
      </c>
      <c r="P20" s="38"/>
      <c r="Q20" s="39"/>
    </row>
    <row r="21" spans="1:18" ht="28.8" x14ac:dyDescent="0.3">
      <c r="A21" s="231" t="s">
        <v>279</v>
      </c>
      <c r="B21" s="274">
        <f>1-Ugeneral</f>
        <v>0.10208900753243633</v>
      </c>
      <c r="C21" s="121"/>
      <c r="E21" s="4"/>
      <c r="F21" s="4"/>
      <c r="G21" s="1"/>
      <c r="H21" s="1"/>
      <c r="I21" s="170" t="str">
        <f>"Total discounted QALYs lost with "&amp;ROUND(J15,1)&amp;" year time horizon"</f>
        <v>Total discounted QALYs lost with 10 year time horizon</v>
      </c>
      <c r="J21" s="256">
        <f ca="1">OFFSET(J31, ROUND( timeHorizon*365.25,0), 0)</f>
        <v>536877.46676647861</v>
      </c>
      <c r="K21" s="3" t="s">
        <v>315</v>
      </c>
      <c r="M21" s="38"/>
      <c r="N21" s="157"/>
      <c r="P21" s="38"/>
      <c r="Q21" s="39"/>
    </row>
    <row r="22" spans="1:18" ht="28.8" x14ac:dyDescent="0.3">
      <c r="A22" s="231" t="s">
        <v>280</v>
      </c>
      <c r="B22" s="75">
        <f>1-Uinjury</f>
        <v>0.31764705882352939</v>
      </c>
      <c r="C22" s="232"/>
      <c r="E22" s="4"/>
      <c r="F22" s="4"/>
      <c r="G22" s="1"/>
      <c r="H22" s="1"/>
      <c r="I22" s="11" t="s">
        <v>300</v>
      </c>
      <c r="J22" s="261">
        <f ca="1">OFFSET($L$31,timeHorizon*365.25,0)</f>
        <v>213771.90569095977</v>
      </c>
      <c r="K22" s="261">
        <f ca="1">OFFSET($P$31,timeHorizon*365.25,0)</f>
        <v>205769.79416652577</v>
      </c>
      <c r="L22" s="220">
        <f ca="1">(J22-212514)/212514</f>
        <v>5.9191662241535672E-3</v>
      </c>
      <c r="M22">
        <f ca="1">(K22-204559)/204559</f>
        <v>5.9190461750681595E-3</v>
      </c>
    </row>
    <row r="23" spans="1:18" x14ac:dyDescent="0.3">
      <c r="A23" s="47" t="s">
        <v>148</v>
      </c>
      <c r="B23" s="156">
        <v>0.6</v>
      </c>
      <c r="C23" s="5"/>
      <c r="E23" s="4"/>
      <c r="F23" s="4"/>
      <c r="G23" s="1"/>
      <c r="H23" s="1"/>
      <c r="I23" s="11" t="s">
        <v>301</v>
      </c>
      <c r="J23" s="261">
        <f ca="1">OFFSET($M$31,timeHorizon*365.25,0)</f>
        <v>343913.83069975546</v>
      </c>
      <c r="K23" s="261">
        <f ca="1">OFFSET($Q$31,timeHorizon*365.25,0)</f>
        <v>343912.27605808066</v>
      </c>
      <c r="L23" s="220">
        <f ca="1">(J23-345161)/345161</f>
        <v>-3.6132972735753431E-3</v>
      </c>
      <c r="M23">
        <f ca="1">(K23-345159)/345159</f>
        <v>-3.6120279115402919E-3</v>
      </c>
      <c r="N23" s="6"/>
    </row>
    <row r="24" spans="1:18" x14ac:dyDescent="0.3">
      <c r="A24" s="43" t="s">
        <v>150</v>
      </c>
      <c r="B24" s="76">
        <f>IF(D13="Projection - no vaccine", population*FAR, NumCases)</f>
        <v>39959999.999999993</v>
      </c>
      <c r="C24" s="5"/>
      <c r="E24" s="4"/>
      <c r="F24" s="4"/>
      <c r="G24" s="1"/>
      <c r="H24" s="1"/>
      <c r="I24" s="170" t="s">
        <v>311</v>
      </c>
      <c r="J24" s="255">
        <f ca="1">$J$21*WTPpQ</f>
        <v>32212648005.988716</v>
      </c>
      <c r="K24" s="254">
        <f ca="1">(NICE_WTP-32212028361)/32212028361</f>
        <v>1.9236447384553622E-5</v>
      </c>
      <c r="L24" s="6"/>
      <c r="M24" s="6"/>
    </row>
    <row r="25" spans="1:18" x14ac:dyDescent="0.3">
      <c r="B25" s="233"/>
      <c r="E25" s="4"/>
      <c r="F25" s="4"/>
      <c r="G25" s="1"/>
      <c r="H25" s="1"/>
      <c r="I25" s="170" t="s">
        <v>286</v>
      </c>
      <c r="J25" s="105">
        <f>totInfected*B20</f>
        <v>90142.877959432619</v>
      </c>
    </row>
    <row r="26" spans="1:18" x14ac:dyDescent="0.3">
      <c r="E26" s="4"/>
      <c r="F26" s="4"/>
    </row>
    <row r="27" spans="1:18" x14ac:dyDescent="0.3">
      <c r="E27" s="4"/>
      <c r="F27" s="4"/>
    </row>
    <row r="28" spans="1:18" x14ac:dyDescent="0.3">
      <c r="E28" s="4"/>
      <c r="F28" s="4"/>
      <c r="L28" s="3" t="s">
        <v>313</v>
      </c>
      <c r="P28" s="12" t="s">
        <v>314</v>
      </c>
    </row>
    <row r="29" spans="1:18" x14ac:dyDescent="0.3">
      <c r="L29" s="294">
        <f>(Utility!$D$17+Utility!$F$17)/SUM(Utility!$D$17:$H$17)</f>
        <v>0.38331965790351669</v>
      </c>
      <c r="M29" s="294">
        <f>(Utility!$H$17)/SUM(Utility!$D$17:$H$17)</f>
        <v>0.61668034209648326</v>
      </c>
      <c r="N29" s="295"/>
      <c r="O29" s="296"/>
      <c r="P29" s="294">
        <f>(Utility!$D$17+Utility!$F$17)/SUM(Utility!$D$17:$H$17)</f>
        <v>0.38331965790351669</v>
      </c>
      <c r="Q29" s="294">
        <f>(Utility!$H$17)/SUM(Utility!$D$17:$H$17)</f>
        <v>0.61668034209648326</v>
      </c>
      <c r="R29" s="257"/>
    </row>
    <row r="30" spans="1:18" ht="75.599999999999994" customHeight="1" x14ac:dyDescent="0.3">
      <c r="A30" s="81" t="s">
        <v>130</v>
      </c>
      <c r="B30" s="46" t="s">
        <v>251</v>
      </c>
      <c r="C30" s="153" t="s">
        <v>252</v>
      </c>
      <c r="D30" s="163" t="s">
        <v>206</v>
      </c>
      <c r="E30" s="164" t="s">
        <v>231</v>
      </c>
      <c r="F30" s="165" t="s">
        <v>211</v>
      </c>
      <c r="G30" s="163" t="s">
        <v>278</v>
      </c>
      <c r="H30" s="163" t="s">
        <v>241</v>
      </c>
      <c r="I30" s="163" t="s">
        <v>212</v>
      </c>
      <c r="J30" s="163" t="s">
        <v>213</v>
      </c>
      <c r="K30" s="95"/>
      <c r="L30" s="258" t="s">
        <v>290</v>
      </c>
      <c r="M30" s="259" t="s">
        <v>298</v>
      </c>
      <c r="N30" s="260" t="s">
        <v>299</v>
      </c>
      <c r="O30" s="158"/>
      <c r="P30" s="258" t="s">
        <v>290</v>
      </c>
      <c r="Q30" s="259" t="s">
        <v>298</v>
      </c>
      <c r="R30" s="260" t="s">
        <v>299</v>
      </c>
    </row>
    <row r="31" spans="1:18" x14ac:dyDescent="0.3">
      <c r="A31" s="82">
        <v>0</v>
      </c>
      <c r="B31" s="94">
        <f t="shared" ref="B31:B94" si="0">Constant*EXP(PowerTerm*(A31)/7)</f>
        <v>0.45479999999999998</v>
      </c>
      <c r="C31" s="179">
        <f>(1-theFloor)*B31</f>
        <v>0.45377404952712835</v>
      </c>
      <c r="D31" s="166">
        <f t="shared" ref="D31:D94" si="1">theFloor</f>
        <v>2.2558277767625785E-3</v>
      </c>
      <c r="E31" s="167">
        <f>C31</f>
        <v>0.45377404952712835</v>
      </c>
      <c r="F31" s="168">
        <f>D31</f>
        <v>2.2558277767625785E-3</v>
      </c>
      <c r="G31" s="168">
        <f>$B$22*F31*totInfected/365.25</f>
        <v>78.394579213421295</v>
      </c>
      <c r="H31" s="168">
        <f>lostQALYs_Injured*E31*totInfected/365.25</f>
        <v>5068.2017267996089</v>
      </c>
      <c r="I31" s="169">
        <f t="shared" ref="I31:I94" si="2">H31+G31</f>
        <v>5146.5963060130298</v>
      </c>
      <c r="J31" s="169">
        <f t="shared" ref="J31" si="3">(I31)/(1+discountDaily)^A31</f>
        <v>5146.5963060130298</v>
      </c>
      <c r="K31" s="95"/>
      <c r="L31" s="265">
        <f>$G31*HospFrac+$H31*HospFrac</f>
        <v>1972.7915353884175</v>
      </c>
      <c r="M31" s="265">
        <f>$G31*NonHospFrac+theModel!$H31*NonHospFrac</f>
        <v>3173.8047706246125</v>
      </c>
      <c r="N31" s="266">
        <f>L31+M31</f>
        <v>5146.5963060130298</v>
      </c>
      <c r="O31" s="159"/>
      <c r="P31" s="265">
        <f t="shared" ref="P31" si="4">L31/(1+discountDaily)^A31</f>
        <v>1972.7915353884175</v>
      </c>
      <c r="Q31" s="265">
        <f t="shared" ref="Q31" si="5">M31/(1+discountDaily)^A31</f>
        <v>3173.8047706246125</v>
      </c>
      <c r="R31" s="266">
        <f>P31+Q31</f>
        <v>5146.5963060130298</v>
      </c>
    </row>
    <row r="32" spans="1:18" x14ac:dyDescent="0.3">
      <c r="A32" s="82">
        <v>1</v>
      </c>
      <c r="B32" s="94">
        <f t="shared" si="0"/>
        <v>0.44630412712656792</v>
      </c>
      <c r="C32" s="179">
        <f t="shared" ref="C32:C94" si="6">(1-theFloor)*B32</f>
        <v>0.44529734187971204</v>
      </c>
      <c r="D32" s="166">
        <f t="shared" si="1"/>
        <v>2.2558277767625785E-3</v>
      </c>
      <c r="E32" s="167">
        <f>C32+E31</f>
        <v>0.89907139140684045</v>
      </c>
      <c r="F32" s="168">
        <f>D32+F31</f>
        <v>4.511655553525157E-3</v>
      </c>
      <c r="G32" s="168">
        <f>$B$22*F32*totInfected/365.25</f>
        <v>156.78915842684259</v>
      </c>
      <c r="H32" s="168">
        <f>lostQALYs_Injured*E32*totInfected/365.25</f>
        <v>10041.727117698169</v>
      </c>
      <c r="I32" s="169">
        <f>H32+G32</f>
        <v>10198.51627612501</v>
      </c>
      <c r="J32" s="169">
        <f t="shared" ref="J32:J95" si="7">J31+(I32-I31)/(1+discountDaily)^A32</f>
        <v>10198.310349921598</v>
      </c>
      <c r="K32" s="95"/>
      <c r="L32" s="265">
        <f t="shared" ref="L32:L94" si="8">$G32*HospFrac+$H32*HospFrac</f>
        <v>3909.2917700876865</v>
      </c>
      <c r="M32" s="265">
        <f>$G32*NonHospFrac+theModel!$H32*NonHospFrac</f>
        <v>6289.2245060373243</v>
      </c>
      <c r="N32" s="266">
        <f t="shared" ref="N32:N95" si="9">L32+M32</f>
        <v>10198.51627612501</v>
      </c>
      <c r="O32" s="159"/>
      <c r="P32" s="265">
        <f t="shared" ref="P32:P95" si="10">P31+(L32-L31)/(1+discountDaily)^A32</f>
        <v>3909.2128345258411</v>
      </c>
      <c r="Q32" s="265">
        <f t="shared" ref="Q32:Q95" si="11">Q31+(M32-M31)/(1+discountDaily)^B32</f>
        <v>6289.167828950287</v>
      </c>
      <c r="R32" s="266">
        <f t="shared" ref="R32:R95" si="12">P32+Q32</f>
        <v>10198.380663476128</v>
      </c>
    </row>
    <row r="33" spans="1:18" x14ac:dyDescent="0.3">
      <c r="A33" s="82">
        <v>2</v>
      </c>
      <c r="B33" s="94">
        <f t="shared" si="0"/>
        <v>0.43796696106026317</v>
      </c>
      <c r="C33" s="179">
        <f t="shared" si="6"/>
        <v>0.43697898302419913</v>
      </c>
      <c r="D33" s="166">
        <f t="shared" si="1"/>
        <v>2.2558277767625785E-3</v>
      </c>
      <c r="E33" s="167">
        <f>C33+E32</f>
        <v>1.3360503744310397</v>
      </c>
      <c r="F33" s="168">
        <f t="shared" ref="F33:F96" si="13">D33+F32</f>
        <v>6.7674833302877359E-3</v>
      </c>
      <c r="G33" s="168">
        <f t="shared" ref="G33:G94" si="14">$B$22*F33*totInfected/365.25</f>
        <v>235.18373764026384</v>
      </c>
      <c r="H33" s="168">
        <f t="shared" ref="H33:H94" si="15">lostQALYs_Injured*E33*totInfected/365.25</f>
        <v>14922.344770131775</v>
      </c>
      <c r="I33" s="169">
        <f t="shared" si="2"/>
        <v>15157.528507772038</v>
      </c>
      <c r="J33" s="169">
        <f t="shared" si="7"/>
        <v>15156.918311606034</v>
      </c>
      <c r="K33" s="95"/>
      <c r="L33" s="265">
        <f t="shared" si="8"/>
        <v>5810.1786422619798</v>
      </c>
      <c r="M33" s="265">
        <f>$G33*NonHospFrac+theModel!$H33*NonHospFrac</f>
        <v>9347.3498655100575</v>
      </c>
      <c r="N33" s="266">
        <f t="shared" si="9"/>
        <v>15157.528507772036</v>
      </c>
      <c r="O33" s="159"/>
      <c r="P33" s="265">
        <f t="shared" si="10"/>
        <v>5809.9447420763727</v>
      </c>
      <c r="Q33" s="265">
        <f t="shared" si="11"/>
        <v>9347.2385929341253</v>
      </c>
      <c r="R33" s="266">
        <f t="shared" si="12"/>
        <v>15157.183335010497</v>
      </c>
    </row>
    <row r="34" spans="1:18" x14ac:dyDescent="0.3">
      <c r="A34" s="82">
        <v>3</v>
      </c>
      <c r="B34" s="94">
        <f t="shared" si="0"/>
        <v>0.4297855370850403</v>
      </c>
      <c r="C34" s="179">
        <f t="shared" si="6"/>
        <v>0.42881601493243304</v>
      </c>
      <c r="D34" s="166">
        <f t="shared" si="1"/>
        <v>2.2558277767625785E-3</v>
      </c>
      <c r="E34" s="167">
        <f t="shared" ref="E34:E96" si="16">C34+E33</f>
        <v>1.7648663893634726</v>
      </c>
      <c r="F34" s="168">
        <f>D34+F33</f>
        <v>9.0233111070503139E-3</v>
      </c>
      <c r="G34" s="168">
        <f t="shared" si="14"/>
        <v>313.57831685368518</v>
      </c>
      <c r="H34" s="168">
        <f t="shared" si="15"/>
        <v>19711.790243324162</v>
      </c>
      <c r="I34" s="169">
        <f t="shared" si="2"/>
        <v>20025.368560177845</v>
      </c>
      <c r="J34" s="169">
        <f t="shared" si="7"/>
        <v>20024.163120045079</v>
      </c>
      <c r="K34" s="95"/>
      <c r="L34" s="265">
        <f t="shared" si="8"/>
        <v>7676.1174258792107</v>
      </c>
      <c r="M34" s="265">
        <f>$G34*NonHospFrac+theModel!$H34*NonHospFrac</f>
        <v>12349.251134298634</v>
      </c>
      <c r="N34" s="266">
        <f t="shared" si="9"/>
        <v>20025.368560177845</v>
      </c>
      <c r="O34" s="159"/>
      <c r="P34" s="265">
        <f t="shared" si="10"/>
        <v>7675.6553569798962</v>
      </c>
      <c r="Q34" s="265">
        <f t="shared" si="11"/>
        <v>12349.087271089607</v>
      </c>
      <c r="R34" s="266">
        <f t="shared" si="12"/>
        <v>20024.742628069504</v>
      </c>
    </row>
    <row r="35" spans="1:18" x14ac:dyDescent="0.3">
      <c r="A35" s="82">
        <v>4</v>
      </c>
      <c r="B35" s="94">
        <f t="shared" si="0"/>
        <v>0.42175694586711104</v>
      </c>
      <c r="C35" s="179">
        <f t="shared" si="6"/>
        <v>0.42080553483358146</v>
      </c>
      <c r="D35" s="166">
        <f t="shared" si="1"/>
        <v>2.2558277767625785E-3</v>
      </c>
      <c r="E35" s="167">
        <f t="shared" si="16"/>
        <v>2.1856719241970541</v>
      </c>
      <c r="F35" s="168">
        <f t="shared" si="13"/>
        <v>1.1279138883812892E-2</v>
      </c>
      <c r="G35" s="168">
        <f t="shared" si="14"/>
        <v>391.97289606710638</v>
      </c>
      <c r="H35" s="168">
        <f t="shared" si="15"/>
        <v>24411.766675455696</v>
      </c>
      <c r="I35" s="169">
        <f t="shared" si="2"/>
        <v>24803.739571522801</v>
      </c>
      <c r="J35" s="169">
        <f t="shared" si="7"/>
        <v>24801.755075788085</v>
      </c>
      <c r="K35" s="95"/>
      <c r="L35" s="265">
        <f t="shared" si="8"/>
        <v>9507.7609672840408</v>
      </c>
      <c r="M35" s="265">
        <f>$G35*NonHospFrac+theModel!$H35*NonHospFrac</f>
        <v>15295.97860423876</v>
      </c>
      <c r="N35" s="266">
        <f t="shared" si="9"/>
        <v>24803.739571522801</v>
      </c>
      <c r="O35" s="159"/>
      <c r="P35" s="265">
        <f t="shared" si="10"/>
        <v>9507.0002710578992</v>
      </c>
      <c r="Q35" s="265">
        <f t="shared" si="11"/>
        <v>15295.764081344827</v>
      </c>
      <c r="R35" s="266">
        <f t="shared" si="12"/>
        <v>24802.764352402726</v>
      </c>
    </row>
    <row r="36" spans="1:18" x14ac:dyDescent="0.3">
      <c r="A36" s="82">
        <v>5</v>
      </c>
      <c r="B36" s="94">
        <f t="shared" si="0"/>
        <v>0.41387833242037853</v>
      </c>
      <c r="C36" s="179">
        <f t="shared" si="6"/>
        <v>0.41294469418190444</v>
      </c>
      <c r="D36" s="166">
        <f t="shared" si="1"/>
        <v>2.2558277767625785E-3</v>
      </c>
      <c r="E36" s="167">
        <f t="shared" si="16"/>
        <v>2.5986166183789585</v>
      </c>
      <c r="F36" s="168">
        <f t="shared" si="13"/>
        <v>1.353496666057547E-2</v>
      </c>
      <c r="G36" s="168">
        <f t="shared" si="14"/>
        <v>470.36747528052769</v>
      </c>
      <c r="H36" s="168">
        <f t="shared" si="15"/>
        <v>29023.945389303328</v>
      </c>
      <c r="I36" s="169">
        <f t="shared" si="2"/>
        <v>29494.312864583855</v>
      </c>
      <c r="J36" s="169">
        <f t="shared" si="7"/>
        <v>29491.372461774161</v>
      </c>
      <c r="K36" s="95"/>
      <c r="L36" s="265">
        <f t="shared" si="8"/>
        <v>11305.749917351575</v>
      </c>
      <c r="M36" s="265">
        <f>$G36*NonHospFrac+theModel!$H36*NonHospFrac</f>
        <v>18188.56294723228</v>
      </c>
      <c r="N36" s="266">
        <f t="shared" si="9"/>
        <v>29494.312864583855</v>
      </c>
      <c r="O36" s="159"/>
      <c r="P36" s="265">
        <f t="shared" si="10"/>
        <v>11304.622803152466</v>
      </c>
      <c r="Q36" s="265">
        <f t="shared" si="11"/>
        <v>18188.299624423933</v>
      </c>
      <c r="R36" s="266">
        <f t="shared" si="12"/>
        <v>29492.922427576399</v>
      </c>
    </row>
    <row r="37" spans="1:18" x14ac:dyDescent="0.3">
      <c r="A37" s="82">
        <v>6</v>
      </c>
      <c r="B37" s="94">
        <f t="shared" si="0"/>
        <v>0.40614689509119739</v>
      </c>
      <c r="C37" s="179">
        <f t="shared" si="6"/>
        <v>0.40523069764380476</v>
      </c>
      <c r="D37" s="166">
        <f t="shared" si="1"/>
        <v>2.2558277767625785E-3</v>
      </c>
      <c r="E37" s="167">
        <f t="shared" si="16"/>
        <v>3.0038473160227634</v>
      </c>
      <c r="F37" s="168">
        <f t="shared" si="13"/>
        <v>1.5790794437338048E-2</v>
      </c>
      <c r="G37" s="168">
        <f t="shared" si="14"/>
        <v>548.76205449394888</v>
      </c>
      <c r="H37" s="168">
        <f t="shared" si="15"/>
        <v>33549.966486566984</v>
      </c>
      <c r="I37" s="169">
        <f t="shared" si="2"/>
        <v>34098.728541060933</v>
      </c>
      <c r="J37" s="169">
        <f t="shared" si="7"/>
        <v>34094.662142716625</v>
      </c>
      <c r="K37" s="95"/>
      <c r="L37" s="265">
        <f t="shared" si="8"/>
        <v>13070.712959304357</v>
      </c>
      <c r="M37" s="265">
        <f>$G37*NonHospFrac+theModel!$H37*NonHospFrac</f>
        <v>21028.015581756576</v>
      </c>
      <c r="N37" s="266">
        <f t="shared" si="9"/>
        <v>34098.728541060933</v>
      </c>
      <c r="O37" s="159"/>
      <c r="P37" s="265">
        <f t="shared" si="10"/>
        <v>13069.154228882118</v>
      </c>
      <c r="Q37" s="265">
        <f t="shared" si="11"/>
        <v>21027.7052502556</v>
      </c>
      <c r="R37" s="266">
        <f t="shared" si="12"/>
        <v>34096.859479137718</v>
      </c>
    </row>
    <row r="38" spans="1:18" x14ac:dyDescent="0.3">
      <c r="A38" s="82">
        <v>7</v>
      </c>
      <c r="B38" s="94">
        <f t="shared" si="0"/>
        <v>0.39855988456209895</v>
      </c>
      <c r="C38" s="179">
        <f t="shared" si="6"/>
        <v>0.3976608021038005</v>
      </c>
      <c r="D38" s="166">
        <f t="shared" si="1"/>
        <v>2.2558277767625785E-3</v>
      </c>
      <c r="E38" s="167">
        <f t="shared" si="16"/>
        <v>3.4015081181265638</v>
      </c>
      <c r="F38" s="168">
        <f t="shared" si="13"/>
        <v>1.8046622214100628E-2</v>
      </c>
      <c r="G38" s="168">
        <f t="shared" si="14"/>
        <v>627.15663370737036</v>
      </c>
      <c r="H38" s="168">
        <f t="shared" si="15"/>
        <v>37991.439431093546</v>
      </c>
      <c r="I38" s="169">
        <f t="shared" si="2"/>
        <v>38618.596064800913</v>
      </c>
      <c r="J38" s="169">
        <f t="shared" si="7"/>
        <v>38613.240153266532</v>
      </c>
      <c r="K38" s="95"/>
      <c r="L38" s="265">
        <f t="shared" si="8"/>
        <v>14803.267032273583</v>
      </c>
      <c r="M38" s="265">
        <f>$G38*NonHospFrac+theModel!$H38*NonHospFrac</f>
        <v>23815.32903252733</v>
      </c>
      <c r="N38" s="266">
        <f t="shared" si="9"/>
        <v>38618.596064800913</v>
      </c>
      <c r="O38" s="159"/>
      <c r="P38" s="265">
        <f t="shared" si="10"/>
        <v>14801.214006096463</v>
      </c>
      <c r="Q38" s="265">
        <f t="shared" si="11"/>
        <v>23814.973417538582</v>
      </c>
      <c r="R38" s="266">
        <f t="shared" si="12"/>
        <v>38616.187423635041</v>
      </c>
    </row>
    <row r="39" spans="1:18" x14ac:dyDescent="0.3">
      <c r="A39" s="82">
        <v>8</v>
      </c>
      <c r="B39" s="94">
        <f t="shared" si="0"/>
        <v>0.39111460287412764</v>
      </c>
      <c r="C39" s="179">
        <f t="shared" si="6"/>
        <v>0.39023231568906669</v>
      </c>
      <c r="D39" s="166">
        <f t="shared" si="1"/>
        <v>2.2558277767625785E-3</v>
      </c>
      <c r="E39" s="167">
        <f t="shared" si="16"/>
        <v>3.7917404338156304</v>
      </c>
      <c r="F39" s="168">
        <f t="shared" si="13"/>
        <v>2.0302449990863208E-2</v>
      </c>
      <c r="G39" s="168">
        <f t="shared" si="14"/>
        <v>705.55121292079161</v>
      </c>
      <c r="H39" s="168">
        <f t="shared" si="15"/>
        <v>42349.943621206119</v>
      </c>
      <c r="I39" s="169">
        <f t="shared" si="2"/>
        <v>43055.494834126912</v>
      </c>
      <c r="J39" s="169">
        <f t="shared" si="7"/>
        <v>43048.692275165755</v>
      </c>
      <c r="K39" s="95"/>
      <c r="L39" s="265">
        <f t="shared" si="8"/>
        <v>16504.017550684159</v>
      </c>
      <c r="M39" s="265">
        <f>$G39*NonHospFrac+theModel!$H39*NonHospFrac</f>
        <v>26551.477283442749</v>
      </c>
      <c r="N39" s="266">
        <f t="shared" si="9"/>
        <v>43055.494834126905</v>
      </c>
      <c r="O39" s="159"/>
      <c r="P39" s="265">
        <f t="shared" si="10"/>
        <v>16501.409996110302</v>
      </c>
      <c r="Q39" s="265">
        <f t="shared" si="11"/>
        <v>26551.078046592334</v>
      </c>
      <c r="R39" s="266">
        <f t="shared" si="12"/>
        <v>43052.488042702636</v>
      </c>
    </row>
    <row r="40" spans="1:18" x14ac:dyDescent="0.3">
      <c r="A40" s="82">
        <v>9</v>
      </c>
      <c r="B40" s="94">
        <f t="shared" si="0"/>
        <v>0.38380840246744019</v>
      </c>
      <c r="C40" s="179">
        <f t="shared" si="6"/>
        <v>0.38294259681219928</v>
      </c>
      <c r="D40" s="166">
        <f t="shared" si="1"/>
        <v>2.2558277767625785E-3</v>
      </c>
      <c r="E40" s="167">
        <f t="shared" si="16"/>
        <v>4.17468303062783</v>
      </c>
      <c r="F40" s="168">
        <f t="shared" si="13"/>
        <v>2.2558277767625787E-2</v>
      </c>
      <c r="G40" s="168">
        <f t="shared" si="14"/>
        <v>783.94579213421298</v>
      </c>
      <c r="H40" s="168">
        <f t="shared" si="15"/>
        <v>46627.028951341745</v>
      </c>
      <c r="I40" s="169">
        <f t="shared" si="2"/>
        <v>47410.974743475956</v>
      </c>
      <c r="J40" s="169">
        <f t="shared" si="7"/>
        <v>47402.574603595232</v>
      </c>
      <c r="K40" s="95"/>
      <c r="L40" s="265">
        <f t="shared" si="8"/>
        <v>18173.558619541476</v>
      </c>
      <c r="M40" s="265">
        <f>$G40*NonHospFrac+theModel!$H40*NonHospFrac</f>
        <v>29237.416123934483</v>
      </c>
      <c r="N40" s="266">
        <f t="shared" si="9"/>
        <v>47410.974743475963</v>
      </c>
      <c r="O40" s="159"/>
      <c r="P40" s="265">
        <f t="shared" si="10"/>
        <v>18170.338680796056</v>
      </c>
      <c r="Q40" s="265">
        <f t="shared" si="11"/>
        <v>29236.974865617784</v>
      </c>
      <c r="R40" s="266">
        <f t="shared" si="12"/>
        <v>47407.31354641384</v>
      </c>
    </row>
    <row r="41" spans="1:18" x14ac:dyDescent="0.3">
      <c r="A41" s="82">
        <v>10</v>
      </c>
      <c r="B41" s="94">
        <f t="shared" si="0"/>
        <v>0.37663868523982713</v>
      </c>
      <c r="C41" s="179">
        <f t="shared" si="6"/>
        <v>0.37578905323185979</v>
      </c>
      <c r="D41" s="166">
        <f t="shared" si="1"/>
        <v>2.2558277767625785E-3</v>
      </c>
      <c r="E41" s="167">
        <f t="shared" si="16"/>
        <v>4.5504720838596899</v>
      </c>
      <c r="F41" s="168">
        <f t="shared" si="13"/>
        <v>2.4814105544388367E-2</v>
      </c>
      <c r="G41" s="168">
        <f t="shared" si="14"/>
        <v>862.34037134763446</v>
      </c>
      <c r="H41" s="168">
        <f t="shared" si="15"/>
        <v>50824.216363197564</v>
      </c>
      <c r="I41" s="169">
        <f t="shared" si="2"/>
        <v>51686.5567345452</v>
      </c>
      <c r="J41" s="169">
        <f t="shared" si="7"/>
        <v>51676.414102921102</v>
      </c>
      <c r="K41" s="95"/>
      <c r="L41" s="265">
        <f t="shared" si="8"/>
        <v>19812.473245696572</v>
      </c>
      <c r="M41" s="265">
        <f>$G41*NonHospFrac+theModel!$H41*NonHospFrac</f>
        <v>31874.083488848624</v>
      </c>
      <c r="N41" s="266">
        <f t="shared" si="9"/>
        <v>51686.5567345452</v>
      </c>
      <c r="O41" s="159"/>
      <c r="P41" s="265">
        <f t="shared" si="10"/>
        <v>19808.58537561218</v>
      </c>
      <c r="Q41" s="265">
        <f t="shared" si="11"/>
        <v>31873.601750491533</v>
      </c>
      <c r="R41" s="266">
        <f t="shared" si="12"/>
        <v>51682.187126103716</v>
      </c>
    </row>
    <row r="42" spans="1:18" x14ac:dyDescent="0.3">
      <c r="A42" s="82">
        <v>11</v>
      </c>
      <c r="B42" s="94">
        <f t="shared" si="0"/>
        <v>0.3696029016228215</v>
      </c>
      <c r="C42" s="179">
        <f t="shared" si="6"/>
        <v>0.3687691411309687</v>
      </c>
      <c r="D42" s="166">
        <f t="shared" si="1"/>
        <v>2.2558277767625785E-3</v>
      </c>
      <c r="E42" s="167">
        <f t="shared" si="16"/>
        <v>4.9192412249906585</v>
      </c>
      <c r="F42" s="168">
        <f t="shared" si="13"/>
        <v>2.7069933321150947E-2</v>
      </c>
      <c r="G42" s="168">
        <f t="shared" si="14"/>
        <v>940.73495056105571</v>
      </c>
      <c r="H42" s="168">
        <f t="shared" si="15"/>
        <v>54942.998386581312</v>
      </c>
      <c r="I42" s="169">
        <f t="shared" si="2"/>
        <v>55883.733337142367</v>
      </c>
      <c r="J42" s="169">
        <f t="shared" si="7"/>
        <v>55871.709152036914</v>
      </c>
      <c r="K42" s="95"/>
      <c r="L42" s="265">
        <f t="shared" si="8"/>
        <v>21421.333545164765</v>
      </c>
      <c r="M42" s="265">
        <f>$G42*NonHospFrac+theModel!$H42*NonHospFrac</f>
        <v>34462.399791977601</v>
      </c>
      <c r="N42" s="266">
        <f t="shared" si="9"/>
        <v>55883.733337142367</v>
      </c>
      <c r="O42" s="159"/>
      <c r="P42" s="265">
        <f t="shared" si="10"/>
        <v>21416.724438643574</v>
      </c>
      <c r="Q42" s="265">
        <f t="shared" si="11"/>
        <v>34461.879058214145</v>
      </c>
      <c r="R42" s="266">
        <f t="shared" si="12"/>
        <v>55878.603496857715</v>
      </c>
    </row>
    <row r="43" spans="1:18" x14ac:dyDescent="0.3">
      <c r="A43" s="82">
        <v>12</v>
      </c>
      <c r="B43" s="94">
        <f t="shared" si="0"/>
        <v>0.36269854967506621</v>
      </c>
      <c r="C43" s="179">
        <f t="shared" si="6"/>
        <v>0.36188036421211767</v>
      </c>
      <c r="D43" s="166">
        <f t="shared" si="1"/>
        <v>2.2558277767625785E-3</v>
      </c>
      <c r="E43" s="167">
        <f t="shared" si="16"/>
        <v>5.2811215892027761</v>
      </c>
      <c r="F43" s="168">
        <f t="shared" si="13"/>
        <v>2.9325761097913527E-2</v>
      </c>
      <c r="G43" s="168">
        <f t="shared" si="14"/>
        <v>1019.129529774477</v>
      </c>
      <c r="H43" s="168">
        <f t="shared" si="15"/>
        <v>58984.839670158457</v>
      </c>
      <c r="I43" s="169">
        <f t="shared" si="2"/>
        <v>60003.969199932937</v>
      </c>
      <c r="J43" s="169">
        <f t="shared" si="7"/>
        <v>59989.93007949688</v>
      </c>
      <c r="K43" s="95"/>
      <c r="L43" s="265">
        <f t="shared" si="8"/>
        <v>23000.700946571444</v>
      </c>
      <c r="M43" s="265">
        <f>$G43*NonHospFrac+theModel!$H43*NonHospFrac</f>
        <v>37003.268253361486</v>
      </c>
      <c r="N43" s="266">
        <f t="shared" si="9"/>
        <v>60003.96919993293</v>
      </c>
      <c r="O43" s="159"/>
      <c r="P43" s="265">
        <f t="shared" si="10"/>
        <v>22995.319475728626</v>
      </c>
      <c r="Q43" s="265">
        <f t="shared" si="11"/>
        <v>37002.709954130944</v>
      </c>
      <c r="R43" s="266">
        <f t="shared" si="12"/>
        <v>59998.029429859569</v>
      </c>
    </row>
    <row r="44" spans="1:18" x14ac:dyDescent="0.3">
      <c r="A44" s="82">
        <v>13</v>
      </c>
      <c r="B44" s="94">
        <f t="shared" si="0"/>
        <v>0.35592317419261776</v>
      </c>
      <c r="C44" s="179">
        <f t="shared" si="6"/>
        <v>0.35512027280988057</v>
      </c>
      <c r="D44" s="166">
        <f t="shared" si="1"/>
        <v>2.2558277767625785E-3</v>
      </c>
      <c r="E44" s="167">
        <f t="shared" si="16"/>
        <v>5.6362418620126569</v>
      </c>
      <c r="F44" s="168">
        <f t="shared" si="13"/>
        <v>3.1581588874676103E-2</v>
      </c>
      <c r="G44" s="168">
        <f t="shared" si="14"/>
        <v>1097.5241089878982</v>
      </c>
      <c r="H44" s="168">
        <f t="shared" si="15"/>
        <v>62951.177502284721</v>
      </c>
      <c r="I44" s="169">
        <f t="shared" si="2"/>
        <v>64048.70161127262</v>
      </c>
      <c r="J44" s="169">
        <f t="shared" si="7"/>
        <v>64032.51968863103</v>
      </c>
      <c r="K44" s="95"/>
      <c r="L44" s="265">
        <f t="shared" si="8"/>
        <v>24551.126390797439</v>
      </c>
      <c r="M44" s="265">
        <f>$G44*NonHospFrac+theModel!$H44*NonHospFrac</f>
        <v>39497.575220475177</v>
      </c>
      <c r="N44" s="266">
        <f t="shared" si="9"/>
        <v>64048.701611272612</v>
      </c>
      <c r="O44" s="159"/>
      <c r="P44" s="265">
        <f t="shared" si="10"/>
        <v>24544.923541746241</v>
      </c>
      <c r="Q44" s="265">
        <f t="shared" si="11"/>
        <v>39496.980733041681</v>
      </c>
      <c r="R44" s="266">
        <f t="shared" si="12"/>
        <v>64041.904274787921</v>
      </c>
    </row>
    <row r="45" spans="1:18" x14ac:dyDescent="0.3">
      <c r="A45" s="82">
        <v>14</v>
      </c>
      <c r="B45" s="94">
        <f t="shared" si="0"/>
        <v>0.3492743658358699</v>
      </c>
      <c r="C45" s="179">
        <f t="shared" si="6"/>
        <v>0.34848646301970621</v>
      </c>
      <c r="D45" s="166">
        <f t="shared" si="1"/>
        <v>2.2558277767625785E-3</v>
      </c>
      <c r="E45" s="167">
        <f t="shared" si="16"/>
        <v>5.9847283250323633</v>
      </c>
      <c r="F45" s="168">
        <f t="shared" si="13"/>
        <v>3.3837416651438683E-2</v>
      </c>
      <c r="G45" s="168">
        <f t="shared" si="14"/>
        <v>1175.9186882013196</v>
      </c>
      <c r="H45" s="168">
        <f t="shared" si="15"/>
        <v>66843.42232210924</v>
      </c>
      <c r="I45" s="169">
        <f t="shared" si="2"/>
        <v>68019.341010310556</v>
      </c>
      <c r="J45" s="169">
        <f t="shared" si="7"/>
        <v>68000.893772830124</v>
      </c>
      <c r="K45" s="95"/>
      <c r="L45" s="265">
        <f t="shared" si="8"/>
        <v>26073.150526894886</v>
      </c>
      <c r="M45" s="265">
        <f>$G45*NonHospFrac+theModel!$H45*NonHospFrac</f>
        <v>41946.190483415667</v>
      </c>
      <c r="N45" s="266">
        <f t="shared" si="9"/>
        <v>68019.341010310556</v>
      </c>
      <c r="O45" s="159"/>
      <c r="P45" s="265">
        <f t="shared" si="10"/>
        <v>26066.079338134619</v>
      </c>
      <c r="Q45" s="265">
        <f t="shared" si="11"/>
        <v>41945.561134313139</v>
      </c>
      <c r="R45" s="266">
        <f t="shared" si="12"/>
        <v>68011.640472447762</v>
      </c>
    </row>
    <row r="46" spans="1:18" x14ac:dyDescent="0.3">
      <c r="A46" s="82">
        <v>15</v>
      </c>
      <c r="B46" s="94">
        <f t="shared" si="0"/>
        <v>0.34274976027278697</v>
      </c>
      <c r="C46" s="179">
        <f t="shared" si="6"/>
        <v>0.34197657584308488</v>
      </c>
      <c r="D46" s="166">
        <f t="shared" si="1"/>
        <v>2.2558277767625785E-3</v>
      </c>
      <c r="E46" s="167">
        <f t="shared" si="16"/>
        <v>6.3267049008754483</v>
      </c>
      <c r="F46" s="168">
        <f t="shared" si="13"/>
        <v>3.6093244428201263E-2</v>
      </c>
      <c r="G46" s="168">
        <f t="shared" si="14"/>
        <v>1254.3132674147407</v>
      </c>
      <c r="H46" s="168">
        <f t="shared" si="15"/>
        <v>70662.958221130102</v>
      </c>
      <c r="I46" s="169">
        <f t="shared" si="2"/>
        <v>71917.271488544837</v>
      </c>
      <c r="J46" s="169">
        <f t="shared" si="7"/>
        <v>71896.44162118416</v>
      </c>
      <c r="K46" s="95"/>
      <c r="L46" s="265">
        <f t="shared" si="8"/>
        <v>27567.303904343345</v>
      </c>
      <c r="M46" s="265">
        <f>$G46*NonHospFrac+theModel!$H46*NonHospFrac</f>
        <v>44349.967584201499</v>
      </c>
      <c r="N46" s="266">
        <f t="shared" si="9"/>
        <v>71917.271488544851</v>
      </c>
      <c r="O46" s="159"/>
      <c r="P46" s="265">
        <f t="shared" si="10"/>
        <v>27559.319406712471</v>
      </c>
      <c r="Q46" s="265">
        <f t="shared" si="11"/>
        <v>44349.304651106679</v>
      </c>
      <c r="R46" s="266">
        <f t="shared" si="12"/>
        <v>71908.62405781915</v>
      </c>
    </row>
    <row r="47" spans="1:18" x14ac:dyDescent="0.3">
      <c r="A47" s="82">
        <v>16</v>
      </c>
      <c r="B47" s="94">
        <f t="shared" si="0"/>
        <v>0.33634703733814114</v>
      </c>
      <c r="C47" s="179">
        <f t="shared" si="6"/>
        <v>0.33558829634868198</v>
      </c>
      <c r="D47" s="166">
        <f t="shared" si="1"/>
        <v>2.2558277767625785E-3</v>
      </c>
      <c r="E47" s="167">
        <f t="shared" si="16"/>
        <v>6.6622931972241304</v>
      </c>
      <c r="F47" s="168">
        <f t="shared" si="13"/>
        <v>3.8349072204963842E-2</v>
      </c>
      <c r="G47" s="168">
        <f t="shared" si="14"/>
        <v>1332.7078466281621</v>
      </c>
      <c r="H47" s="168">
        <f t="shared" si="15"/>
        <v>74411.143435380567</v>
      </c>
      <c r="I47" s="169">
        <f t="shared" si="2"/>
        <v>75743.851282008734</v>
      </c>
      <c r="J47" s="169">
        <f t="shared" si="7"/>
        <v>75720.526514655052</v>
      </c>
      <c r="K47" s="95"/>
      <c r="L47" s="265">
        <f t="shared" si="8"/>
        <v>29034.10716171443</v>
      </c>
      <c r="M47" s="265">
        <f>$G47*NonHospFrac+theModel!$H47*NonHospFrac</f>
        <v>46709.744120294294</v>
      </c>
      <c r="N47" s="266">
        <f t="shared" si="9"/>
        <v>75743.85128200872</v>
      </c>
      <c r="O47" s="159"/>
      <c r="P47" s="265">
        <f t="shared" si="10"/>
        <v>29025.166319871732</v>
      </c>
      <c r="Q47" s="265">
        <f t="shared" si="11"/>
        <v>46709.048833830551</v>
      </c>
      <c r="R47" s="266">
        <f t="shared" si="12"/>
        <v>75734.215153702287</v>
      </c>
    </row>
    <row r="48" spans="1:18" x14ac:dyDescent="0.3">
      <c r="A48" s="82">
        <v>17</v>
      </c>
      <c r="B48" s="94">
        <f t="shared" si="0"/>
        <v>0.33006392020845693</v>
      </c>
      <c r="C48" s="179">
        <f t="shared" si="6"/>
        <v>0.32931935284914354</v>
      </c>
      <c r="D48" s="166">
        <f t="shared" si="1"/>
        <v>2.2558277767625785E-3</v>
      </c>
      <c r="E48" s="167">
        <f t="shared" si="16"/>
        <v>6.991612550073274</v>
      </c>
      <c r="F48" s="168">
        <f t="shared" si="13"/>
        <v>4.0604899981726422E-2</v>
      </c>
      <c r="G48" s="168">
        <f t="shared" si="14"/>
        <v>1411.1024258415835</v>
      </c>
      <c r="H48" s="168">
        <f t="shared" si="15"/>
        <v>78089.310828420901</v>
      </c>
      <c r="I48" s="169">
        <f t="shared" si="2"/>
        <v>79500.413254262487</v>
      </c>
      <c r="J48" s="169">
        <f t="shared" si="7"/>
        <v>79474.48621296059</v>
      </c>
      <c r="K48" s="95"/>
      <c r="L48" s="265">
        <f t="shared" si="8"/>
        <v>30474.071211812101</v>
      </c>
      <c r="M48" s="265">
        <f>$G48*NonHospFrac+theModel!$H48*NonHospFrac</f>
        <v>49026.342042450378</v>
      </c>
      <c r="N48" s="266">
        <f t="shared" si="9"/>
        <v>79500.413254262472</v>
      </c>
      <c r="O48" s="159"/>
      <c r="P48" s="265">
        <f t="shared" si="10"/>
        <v>30464.132867209802</v>
      </c>
      <c r="Q48" s="265">
        <f t="shared" si="11"/>
        <v>49025.615587924825</v>
      </c>
      <c r="R48" s="266">
        <f t="shared" si="12"/>
        <v>79489.748455134628</v>
      </c>
    </row>
    <row r="49" spans="1:18" x14ac:dyDescent="0.3">
      <c r="A49" s="82">
        <v>18</v>
      </c>
      <c r="B49" s="94">
        <f t="shared" si="0"/>
        <v>0.32389817459236708</v>
      </c>
      <c r="C49" s="179">
        <f t="shared" si="6"/>
        <v>0.32316751609327893</v>
      </c>
      <c r="D49" s="166">
        <f t="shared" si="1"/>
        <v>2.2558277767625785E-3</v>
      </c>
      <c r="E49" s="167">
        <f t="shared" si="16"/>
        <v>7.314780066166553</v>
      </c>
      <c r="F49" s="168">
        <f t="shared" si="13"/>
        <v>4.2860727758489002E-2</v>
      </c>
      <c r="G49" s="168">
        <f t="shared" si="14"/>
        <v>1489.4970050550048</v>
      </c>
      <c r="H49" s="168">
        <f t="shared" si="15"/>
        <v>81698.768365308046</v>
      </c>
      <c r="I49" s="169">
        <f t="shared" si="2"/>
        <v>83188.265370363049</v>
      </c>
      <c r="J49" s="169">
        <f t="shared" si="7"/>
        <v>83159.63343234417</v>
      </c>
      <c r="K49" s="95"/>
      <c r="L49" s="265">
        <f t="shared" si="8"/>
        <v>31887.69742335453</v>
      </c>
      <c r="M49" s="265">
        <f>$G49*NonHospFrac+theModel!$H49*NonHospFrac</f>
        <v>51300.567947008516</v>
      </c>
      <c r="N49" s="266">
        <f t="shared" si="9"/>
        <v>83188.265370363049</v>
      </c>
      <c r="O49" s="159"/>
      <c r="P49" s="265">
        <f t="shared" si="10"/>
        <v>31876.722238668011</v>
      </c>
      <c r="Q49" s="265">
        <f t="shared" si="11"/>
        <v>51299.811466084917</v>
      </c>
      <c r="R49" s="266">
        <f t="shared" si="12"/>
        <v>83176.533704752932</v>
      </c>
    </row>
    <row r="50" spans="1:18" x14ac:dyDescent="0.3">
      <c r="A50" s="82">
        <v>19</v>
      </c>
      <c r="B50" s="94">
        <f t="shared" si="0"/>
        <v>0.31784760793609301</v>
      </c>
      <c r="C50" s="179">
        <f t="shared" si="6"/>
        <v>0.31713059847333325</v>
      </c>
      <c r="D50" s="166">
        <f t="shared" si="1"/>
        <v>2.2558277767625785E-3</v>
      </c>
      <c r="E50" s="167">
        <f t="shared" si="16"/>
        <v>7.6319106646398858</v>
      </c>
      <c r="F50" s="168">
        <f t="shared" si="13"/>
        <v>4.5116555535251582E-2</v>
      </c>
      <c r="G50" s="168">
        <f t="shared" si="14"/>
        <v>1567.8915842684262</v>
      </c>
      <c r="H50" s="168">
        <f t="shared" si="15"/>
        <v>85240.799577710946</v>
      </c>
      <c r="I50" s="169">
        <f t="shared" si="2"/>
        <v>86808.691161979368</v>
      </c>
      <c r="J50" s="169">
        <f t="shared" si="7"/>
        <v>86777.256314399914</v>
      </c>
      <c r="K50" s="95"/>
      <c r="L50" s="265">
        <f t="shared" si="8"/>
        <v>33275.477799261964</v>
      </c>
      <c r="M50" s="265">
        <f>$G50*NonHospFrac+theModel!$H50*NonHospFrac</f>
        <v>53533.213362717404</v>
      </c>
      <c r="N50" s="266">
        <f t="shared" si="9"/>
        <v>86808.691161979368</v>
      </c>
      <c r="O50" s="159"/>
      <c r="P50" s="265">
        <f t="shared" si="10"/>
        <v>33263.428204241551</v>
      </c>
      <c r="Q50" s="265">
        <f t="shared" si="11"/>
        <v>53532.427955027248</v>
      </c>
      <c r="R50" s="266">
        <f t="shared" si="12"/>
        <v>86795.856159268791</v>
      </c>
    </row>
    <row r="51" spans="1:18" x14ac:dyDescent="0.3">
      <c r="A51" s="82">
        <v>20</v>
      </c>
      <c r="B51" s="94">
        <f t="shared" si="0"/>
        <v>0.31191006864376775</v>
      </c>
      <c r="C51" s="179">
        <f t="shared" si="6"/>
        <v>0.31120645324706919</v>
      </c>
      <c r="D51" s="166">
        <f t="shared" si="1"/>
        <v>2.2558277767625785E-3</v>
      </c>
      <c r="E51" s="167">
        <f t="shared" si="16"/>
        <v>7.9431171178869553</v>
      </c>
      <c r="F51" s="168">
        <f t="shared" si="13"/>
        <v>4.7372383312014162E-2</v>
      </c>
      <c r="G51" s="168">
        <f t="shared" si="14"/>
        <v>1646.2861634818473</v>
      </c>
      <c r="H51" s="168">
        <f t="shared" si="15"/>
        <v>88716.664020337441</v>
      </c>
      <c r="I51" s="169">
        <f t="shared" si="2"/>
        <v>90362.950183819281</v>
      </c>
      <c r="J51" s="169">
        <f t="shared" si="7"/>
        <v>90328.618886121432</v>
      </c>
      <c r="K51" s="95"/>
      <c r="L51" s="265">
        <f t="shared" si="8"/>
        <v>34637.895151614124</v>
      </c>
      <c r="M51" s="265">
        <f>$G51*NonHospFrac+theModel!$H51*NonHospFrac</f>
        <v>55725.055032205157</v>
      </c>
      <c r="N51" s="266">
        <f t="shared" si="9"/>
        <v>90362.950183819281</v>
      </c>
      <c r="O51" s="159"/>
      <c r="P51" s="265">
        <f t="shared" si="10"/>
        <v>34624.735290325196</v>
      </c>
      <c r="Q51" s="265">
        <f t="shared" si="11"/>
        <v>55724.241756899195</v>
      </c>
      <c r="R51" s="266">
        <f t="shared" si="12"/>
        <v>90348.977047224384</v>
      </c>
    </row>
    <row r="52" spans="1:18" x14ac:dyDescent="0.3">
      <c r="A52" s="82">
        <v>21</v>
      </c>
      <c r="B52" s="94">
        <f t="shared" si="0"/>
        <v>0.30608344531232329</v>
      </c>
      <c r="C52" s="179">
        <f t="shared" si="6"/>
        <v>0.30539297377438057</v>
      </c>
      <c r="D52" s="166">
        <f t="shared" si="1"/>
        <v>2.2558277767625785E-3</v>
      </c>
      <c r="E52" s="167">
        <f t="shared" si="16"/>
        <v>8.2485100916613359</v>
      </c>
      <c r="F52" s="168">
        <f t="shared" si="13"/>
        <v>4.9628211088776741E-2</v>
      </c>
      <c r="G52" s="168">
        <f t="shared" si="14"/>
        <v>1724.6807426952689</v>
      </c>
      <c r="H52" s="168">
        <f t="shared" si="15"/>
        <v>92127.597718834993</v>
      </c>
      <c r="I52" s="169">
        <f t="shared" si="2"/>
        <v>93852.278461530266</v>
      </c>
      <c r="J52" s="169">
        <f t="shared" si="7"/>
        <v>93814.961511338333</v>
      </c>
      <c r="K52" s="95"/>
      <c r="L52" s="265">
        <f t="shared" si="8"/>
        <v>35975.423273339366</v>
      </c>
      <c r="M52" s="265">
        <f>$G52*NonHospFrac+theModel!$H52*NonHospFrac</f>
        <v>57876.855188190886</v>
      </c>
      <c r="N52" s="266">
        <f t="shared" si="9"/>
        <v>93852.278461530252</v>
      </c>
      <c r="O52" s="159"/>
      <c r="P52" s="265">
        <f t="shared" si="10"/>
        <v>35961.118952757788</v>
      </c>
      <c r="Q52" s="265">
        <f t="shared" si="11"/>
        <v>57876.015065433297</v>
      </c>
      <c r="R52" s="266">
        <f t="shared" si="12"/>
        <v>93837.134018191078</v>
      </c>
    </row>
    <row r="53" spans="1:18" x14ac:dyDescent="0.3">
      <c r="A53" s="82">
        <v>22</v>
      </c>
      <c r="B53" s="94">
        <f t="shared" si="0"/>
        <v>0.30036566598067077</v>
      </c>
      <c r="C53" s="179">
        <f t="shared" si="6"/>
        <v>0.29968809276816577</v>
      </c>
      <c r="D53" s="166">
        <f t="shared" si="1"/>
        <v>2.2558277767625785E-3</v>
      </c>
      <c r="E53" s="167">
        <f t="shared" si="16"/>
        <v>8.5481981844295021</v>
      </c>
      <c r="F53" s="168">
        <f t="shared" si="13"/>
        <v>5.1884038865539321E-2</v>
      </c>
      <c r="G53" s="168">
        <f t="shared" si="14"/>
        <v>1803.0753219086898</v>
      </c>
      <c r="H53" s="168">
        <f t="shared" si="15"/>
        <v>95474.813609324337</v>
      </c>
      <c r="I53" s="169">
        <f t="shared" si="2"/>
        <v>97277.888931233028</v>
      </c>
      <c r="J53" s="169">
        <f t="shared" si="7"/>
        <v>97237.501333701439</v>
      </c>
      <c r="K53" s="95"/>
      <c r="L53" s="265">
        <f t="shared" si="8"/>
        <v>37288.527106696536</v>
      </c>
      <c r="M53" s="265">
        <f>$G53*NonHospFrac+theModel!$H53*NonHospFrac</f>
        <v>59989.361824536485</v>
      </c>
      <c r="N53" s="266">
        <f t="shared" si="9"/>
        <v>97277.888931233028</v>
      </c>
      <c r="O53" s="159"/>
      <c r="P53" s="265">
        <f t="shared" si="10"/>
        <v>37273.045746627184</v>
      </c>
      <c r="Q53" s="265">
        <f t="shared" si="11"/>
        <v>59988.495836943825</v>
      </c>
      <c r="R53" s="266">
        <f t="shared" si="12"/>
        <v>97261.541583571001</v>
      </c>
    </row>
    <row r="54" spans="1:18" x14ac:dyDescent="0.3">
      <c r="A54" s="82">
        <v>23</v>
      </c>
      <c r="B54" s="94">
        <f t="shared" si="0"/>
        <v>0.29475469739290572</v>
      </c>
      <c r="C54" s="179">
        <f t="shared" si="6"/>
        <v>0.29408978155919557</v>
      </c>
      <c r="D54" s="166">
        <f t="shared" si="1"/>
        <v>2.2558277767625785E-3</v>
      </c>
      <c r="E54" s="167">
        <f t="shared" si="16"/>
        <v>8.8422879659886977</v>
      </c>
      <c r="F54" s="168">
        <f t="shared" si="13"/>
        <v>5.4139866642301901E-2</v>
      </c>
      <c r="G54" s="168">
        <f t="shared" si="14"/>
        <v>1881.4699011221117</v>
      </c>
      <c r="H54" s="168">
        <f t="shared" si="15"/>
        <v>98759.501969722362</v>
      </c>
      <c r="I54" s="169">
        <f t="shared" si="2"/>
        <v>100640.97187084447</v>
      </c>
      <c r="J54" s="169">
        <f t="shared" si="7"/>
        <v>100597.43271137525</v>
      </c>
      <c r="K54" s="95"/>
      <c r="L54" s="265">
        <f t="shared" si="8"/>
        <v>38577.662908609549</v>
      </c>
      <c r="M54" s="265">
        <f>$G54*NonHospFrac+theModel!$H54*NonHospFrac</f>
        <v>62063.308962234922</v>
      </c>
      <c r="N54" s="266">
        <f t="shared" si="9"/>
        <v>100640.97187084447</v>
      </c>
      <c r="O54" s="159"/>
      <c r="P54" s="265">
        <f t="shared" si="10"/>
        <v>38560.973492896403</v>
      </c>
      <c r="Q54" s="265">
        <f t="shared" si="11"/>
        <v>62062.418056261908</v>
      </c>
      <c r="R54" s="266">
        <f t="shared" si="12"/>
        <v>100623.39154915832</v>
      </c>
    </row>
    <row r="55" spans="1:18" x14ac:dyDescent="0.3">
      <c r="A55" s="82">
        <v>24</v>
      </c>
      <c r="B55" s="94">
        <f t="shared" si="0"/>
        <v>0.28924854427527807</v>
      </c>
      <c r="C55" s="179">
        <f t="shared" si="6"/>
        <v>0.28859604937471378</v>
      </c>
      <c r="D55" s="166">
        <f t="shared" si="1"/>
        <v>2.2558277767625785E-3</v>
      </c>
      <c r="E55" s="167">
        <f t="shared" si="16"/>
        <v>9.1308840153634119</v>
      </c>
      <c r="F55" s="168">
        <f t="shared" si="13"/>
        <v>5.6395694419064481E-2</v>
      </c>
      <c r="G55" s="168">
        <f t="shared" si="14"/>
        <v>1959.8644803355328</v>
      </c>
      <c r="H55" s="168">
        <f t="shared" si="15"/>
        <v>101982.83084300785</v>
      </c>
      <c r="I55" s="169">
        <f t="shared" si="2"/>
        <v>103942.69532334337</v>
      </c>
      <c r="J55" s="169">
        <f t="shared" si="7"/>
        <v>103895.9276435927</v>
      </c>
      <c r="K55" s="95"/>
      <c r="L55" s="265">
        <f t="shared" si="8"/>
        <v>39843.278412913445</v>
      </c>
      <c r="M55" s="265">
        <f>$G55*NonHospFrac+theModel!$H55*NonHospFrac</f>
        <v>64099.416910429922</v>
      </c>
      <c r="N55" s="266">
        <f t="shared" si="9"/>
        <v>103942.69532334336</v>
      </c>
      <c r="O55" s="159"/>
      <c r="P55" s="265">
        <f t="shared" si="10"/>
        <v>39825.351441910483</v>
      </c>
      <c r="Q55" s="265">
        <f t="shared" si="11"/>
        <v>64098.501997703977</v>
      </c>
      <c r="R55" s="266">
        <f t="shared" si="12"/>
        <v>103923.85343961447</v>
      </c>
    </row>
    <row r="56" spans="1:18" x14ac:dyDescent="0.3">
      <c r="A56" s="82">
        <v>25</v>
      </c>
      <c r="B56" s="94">
        <f t="shared" si="0"/>
        <v>0.2838452486266676</v>
      </c>
      <c r="C56" s="179">
        <f t="shared" si="6"/>
        <v>0.28320494263051349</v>
      </c>
      <c r="D56" s="166">
        <f t="shared" si="1"/>
        <v>2.2558277767625785E-3</v>
      </c>
      <c r="E56" s="167">
        <f t="shared" si="16"/>
        <v>9.4140889579939255</v>
      </c>
      <c r="F56" s="168">
        <f t="shared" si="13"/>
        <v>5.8651522195827061E-2</v>
      </c>
      <c r="G56" s="168">
        <f t="shared" si="14"/>
        <v>2038.2590595489542</v>
      </c>
      <c r="H56" s="168">
        <f t="shared" si="15"/>
        <v>105145.94645258028</v>
      </c>
      <c r="I56" s="169">
        <f t="shared" si="2"/>
        <v>107184.20551212924</v>
      </c>
      <c r="J56" s="169">
        <f t="shared" si="7"/>
        <v>107134.13618922469</v>
      </c>
      <c r="K56" s="95"/>
      <c r="L56" s="265">
        <f t="shared" si="8"/>
        <v>41085.812989569604</v>
      </c>
      <c r="M56" s="265">
        <f>$G56*NonHospFrac+theModel!$H56*NonHospFrac</f>
        <v>66098.392522559618</v>
      </c>
      <c r="N56" s="266">
        <f t="shared" si="9"/>
        <v>107184.20551212922</v>
      </c>
      <c r="O56" s="159"/>
      <c r="P56" s="265">
        <f t="shared" si="10"/>
        <v>41066.620433842378</v>
      </c>
      <c r="Q56" s="265">
        <f t="shared" si="11"/>
        <v>66097.454481166104</v>
      </c>
      <c r="R56" s="266">
        <f t="shared" si="12"/>
        <v>107164.07491500847</v>
      </c>
    </row>
    <row r="57" spans="1:18" x14ac:dyDescent="0.3">
      <c r="A57" s="82">
        <v>26</v>
      </c>
      <c r="B57" s="94">
        <f t="shared" si="0"/>
        <v>0.27854288902231422</v>
      </c>
      <c r="C57" s="179">
        <f t="shared" si="6"/>
        <v>0.27791454423623796</v>
      </c>
      <c r="D57" s="166">
        <f t="shared" si="1"/>
        <v>2.2558277767625785E-3</v>
      </c>
      <c r="E57" s="167">
        <f t="shared" si="16"/>
        <v>9.6920035022301629</v>
      </c>
      <c r="F57" s="168">
        <f t="shared" si="13"/>
        <v>6.090734997258964E-2</v>
      </c>
      <c r="G57" s="168">
        <f t="shared" si="14"/>
        <v>2116.6536387623755</v>
      </c>
      <c r="H57" s="168">
        <f t="shared" si="15"/>
        <v>108249.97360985962</v>
      </c>
      <c r="I57" s="169">
        <f t="shared" si="2"/>
        <v>110366.627248622</v>
      </c>
      <c r="J57" s="169">
        <f t="shared" si="7"/>
        <v>110313.18687751365</v>
      </c>
      <c r="K57" s="95"/>
      <c r="L57" s="265">
        <f t="shared" si="8"/>
        <v>42305.697800906724</v>
      </c>
      <c r="M57" s="265">
        <f>$G57*NonHospFrac+theModel!$H57*NonHospFrac</f>
        <v>68060.929447715258</v>
      </c>
      <c r="N57" s="266">
        <f t="shared" si="9"/>
        <v>110366.62724862198</v>
      </c>
      <c r="O57" s="159"/>
      <c r="P57" s="265">
        <f t="shared" si="10"/>
        <v>42285.213056135246</v>
      </c>
      <c r="Q57" s="265">
        <f t="shared" si="11"/>
        <v>68059.969123435207</v>
      </c>
      <c r="R57" s="266">
        <f t="shared" si="12"/>
        <v>110345.18217957046</v>
      </c>
    </row>
    <row r="58" spans="1:18" x14ac:dyDescent="0.3">
      <c r="A58" s="82">
        <v>27</v>
      </c>
      <c r="B58" s="94">
        <f t="shared" si="0"/>
        <v>0.27333957993055508</v>
      </c>
      <c r="C58" s="179">
        <f t="shared" si="6"/>
        <v>0.2727229729136591</v>
      </c>
      <c r="D58" s="166">
        <f t="shared" si="1"/>
        <v>2.2558277767625785E-3</v>
      </c>
      <c r="E58" s="167">
        <f t="shared" si="16"/>
        <v>9.9647264751438218</v>
      </c>
      <c r="F58" s="168">
        <f t="shared" si="13"/>
        <v>6.316317774935222E-2</v>
      </c>
      <c r="G58" s="168">
        <f t="shared" si="14"/>
        <v>2195.0482179757969</v>
      </c>
      <c r="H58" s="168">
        <f t="shared" si="15"/>
        <v>111296.01611427193</v>
      </c>
      <c r="I58" s="169">
        <f t="shared" si="2"/>
        <v>113491.06433224773</v>
      </c>
      <c r="J58" s="169">
        <f t="shared" si="7"/>
        <v>113434.18711111821</v>
      </c>
      <c r="K58" s="95"/>
      <c r="L58" s="265">
        <f t="shared" si="8"/>
        <v>43503.355954943203</v>
      </c>
      <c r="M58" s="265">
        <f>$G58*NonHospFrac+theModel!$H58*NonHospFrac</f>
        <v>69987.708377304516</v>
      </c>
      <c r="N58" s="266">
        <f t="shared" si="9"/>
        <v>113491.06433224771</v>
      </c>
      <c r="O58" s="159"/>
      <c r="P58" s="265">
        <f t="shared" si="10"/>
        <v>43481.553797997345</v>
      </c>
      <c r="Q58" s="265">
        <f t="shared" si="11"/>
        <v>69986.726584806616</v>
      </c>
      <c r="R58" s="266">
        <f t="shared" si="12"/>
        <v>113468.28038280396</v>
      </c>
    </row>
    <row r="59" spans="1:18" x14ac:dyDescent="0.3">
      <c r="A59" s="82">
        <v>28</v>
      </c>
      <c r="B59" s="94">
        <f t="shared" si="0"/>
        <v>0.26823347104232437</v>
      </c>
      <c r="C59" s="179">
        <f t="shared" si="6"/>
        <v>0.26762838252768967</v>
      </c>
      <c r="D59" s="166">
        <f t="shared" si="1"/>
        <v>2.2558277767625785E-3</v>
      </c>
      <c r="E59" s="167">
        <f t="shared" si="16"/>
        <v>10.232354857671512</v>
      </c>
      <c r="F59" s="168">
        <f t="shared" si="13"/>
        <v>6.5419005526114793E-2</v>
      </c>
      <c r="G59" s="168">
        <f t="shared" si="14"/>
        <v>2273.4427971892178</v>
      </c>
      <c r="H59" s="168">
        <f t="shared" si="15"/>
        <v>114285.15714576306</v>
      </c>
      <c r="I59" s="169">
        <f t="shared" si="2"/>
        <v>116558.59994295228</v>
      </c>
      <c r="J59" s="169">
        <f t="shared" si="7"/>
        <v>116498.22356161248</v>
      </c>
      <c r="K59" s="95"/>
      <c r="L59" s="265">
        <f t="shared" si="8"/>
        <v>44679.202655845329</v>
      </c>
      <c r="M59" s="265">
        <f>$G59*NonHospFrac+theModel!$H59*NonHospFrac</f>
        <v>71879.397287106942</v>
      </c>
      <c r="N59" s="266">
        <f t="shared" si="9"/>
        <v>116558.59994295228</v>
      </c>
      <c r="O59" s="159"/>
      <c r="P59" s="265">
        <f t="shared" si="10"/>
        <v>44656.059202004712</v>
      </c>
      <c r="Q59" s="265">
        <f t="shared" si="11"/>
        <v>71878.394811095495</v>
      </c>
      <c r="R59" s="266">
        <f t="shared" si="12"/>
        <v>116534.45401310021</v>
      </c>
    </row>
    <row r="60" spans="1:18" x14ac:dyDescent="0.3">
      <c r="A60" s="82">
        <v>29</v>
      </c>
      <c r="B60" s="94">
        <f t="shared" si="0"/>
        <v>0.26322274661317963</v>
      </c>
      <c r="C60" s="179">
        <f t="shared" si="6"/>
        <v>0.26262896142989389</v>
      </c>
      <c r="D60" s="166">
        <f t="shared" si="1"/>
        <v>2.2558277767625785E-3</v>
      </c>
      <c r="E60" s="167">
        <f t="shared" si="16"/>
        <v>10.494983819101405</v>
      </c>
      <c r="F60" s="168">
        <f t="shared" si="13"/>
        <v>6.7674833302877366E-2</v>
      </c>
      <c r="G60" s="168">
        <f t="shared" si="14"/>
        <v>2351.8373764026392</v>
      </c>
      <c r="H60" s="168">
        <f t="shared" si="15"/>
        <v>117218.45964997997</v>
      </c>
      <c r="I60" s="169">
        <f t="shared" si="2"/>
        <v>119570.2970263826</v>
      </c>
      <c r="J60" s="169">
        <f t="shared" si="7"/>
        <v>119506.36255758145</v>
      </c>
      <c r="K60" s="95"/>
      <c r="L60" s="265">
        <f t="shared" si="8"/>
        <v>45833.645351574858</v>
      </c>
      <c r="M60" s="265">
        <f>$G60*NonHospFrac+theModel!$H60*NonHospFrac</f>
        <v>73736.651674807741</v>
      </c>
      <c r="N60" s="266">
        <f t="shared" si="9"/>
        <v>119570.2970263826</v>
      </c>
      <c r="O60" s="159"/>
      <c r="P60" s="265">
        <f t="shared" si="10"/>
        <v>45809.138012865762</v>
      </c>
      <c r="Q60" s="265">
        <f t="shared" si="11"/>
        <v>73735.629271128186</v>
      </c>
      <c r="R60" s="266">
        <f t="shared" si="12"/>
        <v>119544.76728399395</v>
      </c>
    </row>
    <row r="61" spans="1:18" x14ac:dyDescent="0.3">
      <c r="A61" s="82">
        <v>30</v>
      </c>
      <c r="B61" s="94">
        <f t="shared" si="0"/>
        <v>0.25830562481761854</v>
      </c>
      <c r="C61" s="179">
        <f t="shared" si="6"/>
        <v>0.25772293181426092</v>
      </c>
      <c r="D61" s="166">
        <f t="shared" si="1"/>
        <v>2.2558277767625785E-3</v>
      </c>
      <c r="E61" s="167">
        <f t="shared" si="16"/>
        <v>10.752706750915666</v>
      </c>
      <c r="F61" s="168">
        <f t="shared" si="13"/>
        <v>6.9930661079639939E-2</v>
      </c>
      <c r="G61" s="168">
        <f t="shared" si="14"/>
        <v>2430.2319556160601</v>
      </c>
      <c r="H61" s="168">
        <f t="shared" si="15"/>
        <v>120096.96671625678</v>
      </c>
      <c r="I61" s="169">
        <f t="shared" si="2"/>
        <v>122527.19867187284</v>
      </c>
      <c r="J61" s="169">
        <f t="shared" si="7"/>
        <v>122459.65046545122</v>
      </c>
      <c r="K61" s="95"/>
      <c r="L61" s="265">
        <f t="shared" si="8"/>
        <v>46967.083878778525</v>
      </c>
      <c r="M61" s="265">
        <f>$G61*NonHospFrac+theModel!$H61*NonHospFrac</f>
        <v>75560.114793094312</v>
      </c>
      <c r="N61" s="266">
        <f t="shared" si="9"/>
        <v>122527.19867187284</v>
      </c>
      <c r="O61" s="159"/>
      <c r="P61" s="265">
        <f t="shared" si="10"/>
        <v>46941.191323400992</v>
      </c>
      <c r="Q61" s="265">
        <f t="shared" si="11"/>
        <v>75559.073189797869</v>
      </c>
      <c r="R61" s="266">
        <f t="shared" si="12"/>
        <v>122500.26451319887</v>
      </c>
    </row>
    <row r="62" spans="1:18" x14ac:dyDescent="0.3">
      <c r="A62" s="82">
        <v>31</v>
      </c>
      <c r="B62" s="94">
        <f t="shared" si="0"/>
        <v>0.2534803571154573</v>
      </c>
      <c r="C62" s="179">
        <f t="shared" si="6"/>
        <v>0.25290854908501254</v>
      </c>
      <c r="D62" s="166">
        <f t="shared" si="1"/>
        <v>2.2558277767625785E-3</v>
      </c>
      <c r="E62" s="167">
        <f t="shared" si="16"/>
        <v>11.005615300000677</v>
      </c>
      <c r="F62" s="168">
        <f t="shared" si="13"/>
        <v>7.2186488856402511E-2</v>
      </c>
      <c r="G62" s="168">
        <f t="shared" si="14"/>
        <v>2508.6265348294814</v>
      </c>
      <c r="H62" s="168">
        <f t="shared" si="15"/>
        <v>122921.70194853986</v>
      </c>
      <c r="I62" s="169">
        <f t="shared" si="2"/>
        <v>125430.32848336935</v>
      </c>
      <c r="J62" s="169">
        <f t="shared" si="7"/>
        <v>125359.11406318973</v>
      </c>
      <c r="K62" s="95"/>
      <c r="L62" s="265">
        <f t="shared" si="8"/>
        <v>48079.910604970864</v>
      </c>
      <c r="M62" s="265">
        <f>$G62*NonHospFrac+theModel!$H62*NonHospFrac</f>
        <v>77350.417878398468</v>
      </c>
      <c r="N62" s="266">
        <f t="shared" si="9"/>
        <v>125430.32848336933</v>
      </c>
      <c r="O62" s="159"/>
      <c r="P62" s="265">
        <f t="shared" si="10"/>
        <v>48052.612717789816</v>
      </c>
      <c r="Q62" s="265">
        <f t="shared" si="11"/>
        <v>77349.357776767516</v>
      </c>
      <c r="R62" s="266">
        <f t="shared" si="12"/>
        <v>125401.97049455733</v>
      </c>
    </row>
    <row r="63" spans="1:18" x14ac:dyDescent="0.3">
      <c r="A63" s="82">
        <v>32</v>
      </c>
      <c r="B63" s="94">
        <f t="shared" si="0"/>
        <v>0.24874522763004597</v>
      </c>
      <c r="C63" s="179">
        <f t="shared" si="6"/>
        <v>0.24818410123622098</v>
      </c>
      <c r="D63" s="166">
        <f t="shared" si="1"/>
        <v>2.2558277767625785E-3</v>
      </c>
      <c r="E63" s="167">
        <f t="shared" si="16"/>
        <v>11.253799401236899</v>
      </c>
      <c r="F63" s="168">
        <f t="shared" si="13"/>
        <v>7.4442316633165084E-2</v>
      </c>
      <c r="G63" s="168">
        <f t="shared" si="14"/>
        <v>2587.0211140429019</v>
      </c>
      <c r="H63" s="168">
        <f t="shared" si="15"/>
        <v>125693.66982938367</v>
      </c>
      <c r="I63" s="169">
        <f t="shared" si="2"/>
        <v>128280.69094342657</v>
      </c>
      <c r="J63" s="169">
        <f t="shared" si="7"/>
        <v>128205.76090701163</v>
      </c>
      <c r="K63" s="95"/>
      <c r="L63" s="265">
        <f t="shared" si="8"/>
        <v>49172.510568061021</v>
      </c>
      <c r="M63" s="265">
        <f>$G63*NonHospFrac+theModel!$H63*NonHospFrac</f>
        <v>79108.180375365526</v>
      </c>
      <c r="N63" s="266">
        <f t="shared" si="9"/>
        <v>128280.69094342654</v>
      </c>
      <c r="O63" s="159"/>
      <c r="P63" s="265">
        <f t="shared" si="10"/>
        <v>49143.788412135749</v>
      </c>
      <c r="Q63" s="265">
        <f t="shared" si="11"/>
        <v>79107.102450901002</v>
      </c>
      <c r="R63" s="266">
        <f t="shared" si="12"/>
        <v>128250.89086303675</v>
      </c>
    </row>
    <row r="64" spans="1:18" x14ac:dyDescent="0.3">
      <c r="A64" s="82">
        <v>33</v>
      </c>
      <c r="B64" s="94">
        <f t="shared" si="0"/>
        <v>0.24409855253809831</v>
      </c>
      <c r="C64" s="179">
        <f t="shared" si="6"/>
        <v>0.24354790824301534</v>
      </c>
      <c r="D64" s="166">
        <f t="shared" si="1"/>
        <v>2.2558277767625785E-3</v>
      </c>
      <c r="E64" s="167">
        <f t="shared" si="16"/>
        <v>11.497347309479913</v>
      </c>
      <c r="F64" s="168">
        <f t="shared" si="13"/>
        <v>7.6698144409927657E-2</v>
      </c>
      <c r="G64" s="168">
        <f t="shared" si="14"/>
        <v>2665.4156932563233</v>
      </c>
      <c r="H64" s="168">
        <f t="shared" si="15"/>
        <v>128413.85607714721</v>
      </c>
      <c r="I64" s="169">
        <f t="shared" si="2"/>
        <v>131079.27177040355</v>
      </c>
      <c r="J64" s="169">
        <f t="shared" si="7"/>
        <v>131000.57969121845</v>
      </c>
      <c r="K64" s="95"/>
      <c r="L64" s="265">
        <f t="shared" si="8"/>
        <v>50245.261613273178</v>
      </c>
      <c r="M64" s="265">
        <f>$G64*NonHospFrac+theModel!$H64*NonHospFrac</f>
        <v>80834.010157130353</v>
      </c>
      <c r="N64" s="266">
        <f t="shared" si="9"/>
        <v>131079.27177040355</v>
      </c>
      <c r="O64" s="159"/>
      <c r="P64" s="265">
        <f t="shared" si="10"/>
        <v>50215.097392400225</v>
      </c>
      <c r="Q64" s="265">
        <f t="shared" si="11"/>
        <v>80832.915060502739</v>
      </c>
      <c r="R64" s="266">
        <f t="shared" si="12"/>
        <v>131048.01245290297</v>
      </c>
    </row>
    <row r="65" spans="1:18" x14ac:dyDescent="0.3">
      <c r="A65" s="82">
        <v>34</v>
      </c>
      <c r="B65" s="94">
        <f t="shared" si="0"/>
        <v>0.2395386794709205</v>
      </c>
      <c r="C65" s="179">
        <f t="shared" si="6"/>
        <v>0.23899832146416097</v>
      </c>
      <c r="D65" s="166">
        <f t="shared" si="1"/>
        <v>2.2558277767625785E-3</v>
      </c>
      <c r="E65" s="167">
        <f t="shared" si="16"/>
        <v>11.736345630944074</v>
      </c>
      <c r="F65" s="168">
        <f t="shared" si="13"/>
        <v>7.895397218669023E-2</v>
      </c>
      <c r="G65" s="168">
        <f t="shared" si="14"/>
        <v>2743.8102724697442</v>
      </c>
      <c r="H65" s="168">
        <f t="shared" si="15"/>
        <v>131083.22799651799</v>
      </c>
      <c r="I65" s="169">
        <f t="shared" si="2"/>
        <v>133827.03826898773</v>
      </c>
      <c r="J65" s="169">
        <f t="shared" si="7"/>
        <v>133744.54060130226</v>
      </c>
      <c r="K65" s="95"/>
      <c r="L65" s="265">
        <f t="shared" si="8"/>
        <v>51298.534527509219</v>
      </c>
      <c r="M65" s="265">
        <f>$G65*NonHospFrac+theModel!$H65*NonHospFrac</f>
        <v>82528.503741478518</v>
      </c>
      <c r="N65" s="266">
        <f t="shared" si="9"/>
        <v>133827.03826898773</v>
      </c>
      <c r="O65" s="159"/>
      <c r="P65" s="265">
        <f t="shared" si="10"/>
        <v>51266.911549754186</v>
      </c>
      <c r="Q65" s="265">
        <f t="shared" si="11"/>
        <v>82527.392099443648</v>
      </c>
      <c r="R65" s="266">
        <f t="shared" si="12"/>
        <v>133794.30364919783</v>
      </c>
    </row>
    <row r="66" spans="1:18" x14ac:dyDescent="0.3">
      <c r="A66" s="82">
        <v>35</v>
      </c>
      <c r="B66" s="94">
        <f t="shared" si="0"/>
        <v>0.23506398692682479</v>
      </c>
      <c r="C66" s="179">
        <f t="shared" si="6"/>
        <v>0.2345337230557987</v>
      </c>
      <c r="D66" s="166">
        <f t="shared" si="1"/>
        <v>2.2558277767625785E-3</v>
      </c>
      <c r="E66" s="167">
        <f t="shared" si="16"/>
        <v>11.970879353999873</v>
      </c>
      <c r="F66" s="168">
        <f t="shared" si="13"/>
        <v>8.1209799963452803E-2</v>
      </c>
      <c r="G66" s="168">
        <f t="shared" si="14"/>
        <v>2822.2048516831655</v>
      </c>
      <c r="H66" s="168">
        <f t="shared" si="15"/>
        <v>133702.73482248749</v>
      </c>
      <c r="I66" s="169">
        <f t="shared" si="2"/>
        <v>136524.93967417066</v>
      </c>
      <c r="J66" s="169">
        <f t="shared" si="7"/>
        <v>136438.59566043902</v>
      </c>
      <c r="K66" s="95"/>
      <c r="L66" s="265">
        <f t="shared" si="8"/>
        <v>52332.693171201347</v>
      </c>
      <c r="M66" s="265">
        <f>$G66*NonHospFrac+theModel!$H66*NonHospFrac</f>
        <v>84192.246502969298</v>
      </c>
      <c r="N66" s="266">
        <f t="shared" si="9"/>
        <v>136524.93967417063</v>
      </c>
      <c r="O66" s="159"/>
      <c r="P66" s="265">
        <f t="shared" si="10"/>
        <v>52299.595813395725</v>
      </c>
      <c r="Q66" s="265">
        <f t="shared" si="11"/>
        <v>84191.118919250352</v>
      </c>
      <c r="R66" s="266">
        <f t="shared" si="12"/>
        <v>136490.71473264607</v>
      </c>
    </row>
    <row r="67" spans="1:18" x14ac:dyDescent="0.3">
      <c r="A67" s="82">
        <v>36</v>
      </c>
      <c r="B67" s="94">
        <f t="shared" si="0"/>
        <v>0.2306728836945196</v>
      </c>
      <c r="C67" s="179">
        <f t="shared" si="6"/>
        <v>0.23015252539613559</v>
      </c>
      <c r="D67" s="166">
        <f t="shared" si="1"/>
        <v>2.2558277767625785E-3</v>
      </c>
      <c r="E67" s="167">
        <f t="shared" si="16"/>
        <v>12.201031879396009</v>
      </c>
      <c r="F67" s="168">
        <f t="shared" si="13"/>
        <v>8.3465627740215376E-2</v>
      </c>
      <c r="G67" s="168">
        <f t="shared" si="14"/>
        <v>2900.5994308965865</v>
      </c>
      <c r="H67" s="168">
        <f t="shared" si="15"/>
        <v>136273.30805790177</v>
      </c>
      <c r="I67" s="169">
        <f t="shared" si="2"/>
        <v>139173.90748879834</v>
      </c>
      <c r="J67" s="169">
        <f t="shared" si="7"/>
        <v>139083.67906949561</v>
      </c>
      <c r="K67" s="95"/>
      <c r="L67" s="265">
        <f t="shared" si="8"/>
        <v>53348.094607701867</v>
      </c>
      <c r="M67" s="265">
        <f>$G67*NonHospFrac+theModel!$H67*NonHospFrac</f>
        <v>85825.812881096484</v>
      </c>
      <c r="N67" s="266">
        <f t="shared" si="9"/>
        <v>139173.90748879834</v>
      </c>
      <c r="O67" s="159"/>
      <c r="P67" s="265">
        <f t="shared" si="10"/>
        <v>53313.508280881579</v>
      </c>
      <c r="Q67" s="265">
        <f t="shared" si="11"/>
        <v>85824.669937233397</v>
      </c>
      <c r="R67" s="266">
        <f t="shared" si="12"/>
        <v>139138.17821811498</v>
      </c>
    </row>
    <row r="68" spans="1:18" x14ac:dyDescent="0.3">
      <c r="A68" s="82">
        <v>37</v>
      </c>
      <c r="B68" s="94">
        <f t="shared" si="0"/>
        <v>0.2263638082872711</v>
      </c>
      <c r="C68" s="179">
        <f t="shared" si="6"/>
        <v>0.22585317052088291</v>
      </c>
      <c r="D68" s="166">
        <f t="shared" si="1"/>
        <v>2.2558277767625785E-3</v>
      </c>
      <c r="E68" s="167">
        <f t="shared" si="16"/>
        <v>12.426885049916892</v>
      </c>
      <c r="F68" s="168">
        <f t="shared" si="13"/>
        <v>8.5721455516977949E-2</v>
      </c>
      <c r="G68" s="168">
        <f t="shared" si="14"/>
        <v>2978.9940101100078</v>
      </c>
      <c r="H68" s="168">
        <f t="shared" si="15"/>
        <v>138795.86180470584</v>
      </c>
      <c r="I68" s="169">
        <f t="shared" si="2"/>
        <v>141774.85581481585</v>
      </c>
      <c r="J68" s="169">
        <f t="shared" si="7"/>
        <v>141680.70754067157</v>
      </c>
      <c r="K68" s="95"/>
      <c r="L68" s="265">
        <f t="shared" si="8"/>
        <v>54345.089230255617</v>
      </c>
      <c r="M68" s="265">
        <f>$G68*NonHospFrac+theModel!$H68*NonHospFrac</f>
        <v>87429.766584560231</v>
      </c>
      <c r="N68" s="266">
        <f t="shared" si="9"/>
        <v>141774.85581481585</v>
      </c>
      <c r="O68" s="159"/>
      <c r="P68" s="265">
        <f t="shared" si="10"/>
        <v>54309.000346018438</v>
      </c>
      <c r="Q68" s="265">
        <f t="shared" si="11"/>
        <v>87428.608840727698</v>
      </c>
      <c r="R68" s="266">
        <f t="shared" si="12"/>
        <v>141737.60918674612</v>
      </c>
    </row>
    <row r="69" spans="1:18" x14ac:dyDescent="0.3">
      <c r="A69" s="82">
        <v>38</v>
      </c>
      <c r="B69" s="94">
        <f t="shared" si="0"/>
        <v>0.22213522838763478</v>
      </c>
      <c r="C69" s="179">
        <f t="shared" si="6"/>
        <v>0.22163412956924045</v>
      </c>
      <c r="D69" s="166">
        <f t="shared" si="1"/>
        <v>2.2558277767625785E-3</v>
      </c>
      <c r="E69" s="167">
        <f t="shared" si="16"/>
        <v>12.648519179486133</v>
      </c>
      <c r="F69" s="168">
        <f t="shared" si="13"/>
        <v>8.7977283293740521E-2</v>
      </c>
      <c r="G69" s="168">
        <f t="shared" si="14"/>
        <v>3057.3885893234287</v>
      </c>
      <c r="H69" s="168">
        <f t="shared" si="15"/>
        <v>141271.29308900057</v>
      </c>
      <c r="I69" s="169">
        <f t="shared" si="2"/>
        <v>144328.68167832401</v>
      </c>
      <c r="J69" s="169">
        <f t="shared" si="7"/>
        <v>144230.58062489497</v>
      </c>
      <c r="K69" s="95"/>
      <c r="L69" s="265">
        <f t="shared" si="8"/>
        <v>55324.020886600716</v>
      </c>
      <c r="M69" s="265">
        <f>$G69*NonHospFrac+theModel!$H69*NonHospFrac</f>
        <v>89004.660791723276</v>
      </c>
      <c r="N69" s="266">
        <f t="shared" si="9"/>
        <v>144328.68167832401</v>
      </c>
      <c r="O69" s="159"/>
      <c r="P69" s="265">
        <f t="shared" si="10"/>
        <v>55286.416824360334</v>
      </c>
      <c r="Q69" s="265">
        <f t="shared" si="11"/>
        <v>89003.488787518567</v>
      </c>
      <c r="R69" s="266">
        <f t="shared" si="12"/>
        <v>144289.9056118789</v>
      </c>
    </row>
    <row r="70" spans="1:18" x14ac:dyDescent="0.3">
      <c r="A70" s="82">
        <v>39</v>
      </c>
      <c r="B70" s="94">
        <f t="shared" si="0"/>
        <v>0.21798564030255968</v>
      </c>
      <c r="C70" s="179">
        <f t="shared" si="6"/>
        <v>0.2174939022402298</v>
      </c>
      <c r="D70" s="166">
        <f t="shared" si="1"/>
        <v>2.2558277767625785E-3</v>
      </c>
      <c r="E70" s="167">
        <f t="shared" si="16"/>
        <v>12.866013081726363</v>
      </c>
      <c r="F70" s="168">
        <f t="shared" si="13"/>
        <v>9.0233111070503094E-2</v>
      </c>
      <c r="G70" s="168">
        <f t="shared" si="14"/>
        <v>3135.7831685368501</v>
      </c>
      <c r="H70" s="168">
        <f t="shared" si="15"/>
        <v>143700.48218002726</v>
      </c>
      <c r="I70" s="169">
        <f t="shared" si="2"/>
        <v>146836.26534856411</v>
      </c>
      <c r="J70" s="169">
        <f t="shared" si="7"/>
        <v>146734.18103308929</v>
      </c>
      <c r="K70" s="95"/>
      <c r="L70" s="265">
        <f t="shared" si="8"/>
        <v>56285.227001241597</v>
      </c>
      <c r="M70" s="265">
        <f>$G70*NonHospFrac+theModel!$H70*NonHospFrac</f>
        <v>90551.038347322508</v>
      </c>
      <c r="N70" s="266">
        <f t="shared" si="9"/>
        <v>146836.26534856411</v>
      </c>
      <c r="O70" s="159"/>
      <c r="P70" s="265">
        <f t="shared" si="10"/>
        <v>56246.096076356487</v>
      </c>
      <c r="Q70" s="265">
        <f t="shared" si="11"/>
        <v>90549.852602524174</v>
      </c>
      <c r="R70" s="266">
        <f t="shared" si="12"/>
        <v>146795.94867888067</v>
      </c>
    </row>
    <row r="71" spans="1:18" x14ac:dyDescent="0.3">
      <c r="A71" s="82">
        <v>40</v>
      </c>
      <c r="B71" s="94">
        <f t="shared" si="0"/>
        <v>0.21391356842867176</v>
      </c>
      <c r="C71" s="179">
        <f t="shared" si="6"/>
        <v>0.21343101625918395</v>
      </c>
      <c r="D71" s="166">
        <f t="shared" si="1"/>
        <v>2.2558277767625785E-3</v>
      </c>
      <c r="E71" s="167">
        <f t="shared" si="16"/>
        <v>13.079444097985547</v>
      </c>
      <c r="F71" s="168">
        <f t="shared" si="13"/>
        <v>9.2488938847265667E-2</v>
      </c>
      <c r="G71" s="168">
        <f t="shared" si="14"/>
        <v>3214.177747750271</v>
      </c>
      <c r="H71" s="168">
        <f t="shared" si="15"/>
        <v>146084.29290319362</v>
      </c>
      <c r="I71" s="169">
        <f t="shared" si="2"/>
        <v>149298.4706509439</v>
      </c>
      <c r="J71" s="169">
        <f t="shared" si="7"/>
        <v>149192.37495142629</v>
      </c>
      <c r="K71" s="95"/>
      <c r="L71" s="265">
        <f t="shared" si="8"/>
        <v>57229.038695438037</v>
      </c>
      <c r="M71" s="265">
        <f>$G71*NonHospFrac+theModel!$H71*NonHospFrac</f>
        <v>92069.431955505846</v>
      </c>
      <c r="N71" s="266">
        <f t="shared" si="9"/>
        <v>149298.47065094387</v>
      </c>
      <c r="O71" s="159"/>
      <c r="P71" s="265">
        <f t="shared" si="10"/>
        <v>57188.370128193921</v>
      </c>
      <c r="Q71" s="265">
        <f t="shared" si="11"/>
        <v>92068.232970804369</v>
      </c>
      <c r="R71" s="266">
        <f t="shared" si="12"/>
        <v>149256.60309899828</v>
      </c>
    </row>
    <row r="72" spans="1:18" x14ac:dyDescent="0.3">
      <c r="A72" s="82">
        <v>41</v>
      </c>
      <c r="B72" s="94">
        <f t="shared" si="0"/>
        <v>0.20991756472754552</v>
      </c>
      <c r="C72" s="179">
        <f t="shared" si="6"/>
        <v>0.20944402685420277</v>
      </c>
      <c r="D72" s="166">
        <f t="shared" si="1"/>
        <v>2.2558277767625785E-3</v>
      </c>
      <c r="E72" s="167">
        <f t="shared" si="16"/>
        <v>13.288888124839749</v>
      </c>
      <c r="F72" s="168">
        <f t="shared" si="13"/>
        <v>9.474476662402824E-2</v>
      </c>
      <c r="G72" s="168">
        <f t="shared" si="14"/>
        <v>3292.5723269636924</v>
      </c>
      <c r="H72" s="168">
        <f t="shared" si="15"/>
        <v>148423.57294725193</v>
      </c>
      <c r="I72" s="169">
        <f t="shared" si="2"/>
        <v>151716.14527421561</v>
      </c>
      <c r="J72" s="169">
        <f t="shared" si="7"/>
        <v>151606.01235067655</v>
      </c>
      <c r="K72" s="95"/>
      <c r="L72" s="265">
        <f t="shared" si="8"/>
        <v>58155.780904952575</v>
      </c>
      <c r="M72" s="265">
        <f>$G72*NonHospFrac+theModel!$H72*NonHospFrac</f>
        <v>93560.364369263043</v>
      </c>
      <c r="N72" s="266">
        <f t="shared" si="9"/>
        <v>151716.14527421561</v>
      </c>
      <c r="O72" s="159"/>
      <c r="P72" s="265">
        <f t="shared" si="10"/>
        <v>58113.564790377677</v>
      </c>
      <c r="Q72" s="265">
        <f t="shared" si="11"/>
        <v>93559.15262696454</v>
      </c>
      <c r="R72" s="266">
        <f t="shared" si="12"/>
        <v>151672.71741734221</v>
      </c>
    </row>
    <row r="73" spans="1:18" x14ac:dyDescent="0.3">
      <c r="A73" s="82">
        <v>42</v>
      </c>
      <c r="B73" s="94">
        <f t="shared" si="0"/>
        <v>0.20599620821077844</v>
      </c>
      <c r="C73" s="179">
        <f t="shared" si="6"/>
        <v>0.2055315162423888</v>
      </c>
      <c r="D73" s="166">
        <f t="shared" si="1"/>
        <v>2.2558277767625785E-3</v>
      </c>
      <c r="E73" s="167">
        <f t="shared" si="16"/>
        <v>13.494419641082137</v>
      </c>
      <c r="F73" s="168">
        <f t="shared" si="13"/>
        <v>9.7000594400790813E-2</v>
      </c>
      <c r="G73" s="168">
        <f t="shared" si="14"/>
        <v>3370.9669061771133</v>
      </c>
      <c r="H73" s="168">
        <f t="shared" si="15"/>
        <v>150719.15416573922</v>
      </c>
      <c r="I73" s="169">
        <f t="shared" si="2"/>
        <v>154090.12107191634</v>
      </c>
      <c r="J73" s="169">
        <f t="shared" si="7"/>
        <v>153975.92728976958</v>
      </c>
      <c r="K73" s="95"/>
      <c r="L73" s="265">
        <f t="shared" si="8"/>
        <v>59065.772495598445</v>
      </c>
      <c r="M73" s="265">
        <f>$G73*NonHospFrac+theModel!$H73*NonHospFrac</f>
        <v>95024.348576317891</v>
      </c>
      <c r="N73" s="266">
        <f t="shared" si="9"/>
        <v>154090.12107191634</v>
      </c>
      <c r="O73" s="159"/>
      <c r="P73" s="265">
        <f t="shared" si="10"/>
        <v>59021.999774091251</v>
      </c>
      <c r="Q73" s="265">
        <f t="shared" si="11"/>
        <v>95023.124541021796</v>
      </c>
      <c r="R73" s="266">
        <f t="shared" si="12"/>
        <v>154045.12431511306</v>
      </c>
    </row>
    <row r="74" spans="1:18" x14ac:dyDescent="0.3">
      <c r="A74" s="82">
        <v>43</v>
      </c>
      <c r="B74" s="94">
        <f t="shared" si="0"/>
        <v>0.20214810443468387</v>
      </c>
      <c r="C74" s="179">
        <f t="shared" si="6"/>
        <v>0.20169209312568021</v>
      </c>
      <c r="D74" s="166">
        <f t="shared" si="1"/>
        <v>2.2558277767625785E-3</v>
      </c>
      <c r="E74" s="167">
        <f t="shared" si="16"/>
        <v>13.696111734207818</v>
      </c>
      <c r="F74" s="168">
        <f t="shared" si="13"/>
        <v>9.9256422177553386E-2</v>
      </c>
      <c r="G74" s="168">
        <f t="shared" si="14"/>
        <v>3449.3614853905347</v>
      </c>
      <c r="H74" s="168">
        <f t="shared" si="15"/>
        <v>152971.85287278658</v>
      </c>
      <c r="I74" s="169">
        <f t="shared" si="2"/>
        <v>156421.21435817712</v>
      </c>
      <c r="J74" s="169">
        <f t="shared" si="7"/>
        <v>156302.93821367071</v>
      </c>
      <c r="K74" s="95"/>
      <c r="L74" s="265">
        <f t="shared" si="8"/>
        <v>59959.326376629098</v>
      </c>
      <c r="M74" s="265">
        <f>$G74*NonHospFrac+theModel!$H74*NonHospFrac</f>
        <v>96461.887981548003</v>
      </c>
      <c r="N74" s="266">
        <f t="shared" si="9"/>
        <v>156421.21435817709</v>
      </c>
      <c r="O74" s="159"/>
      <c r="P74" s="265">
        <f t="shared" si="10"/>
        <v>59913.988805378758</v>
      </c>
      <c r="Q74" s="265">
        <f t="shared" si="11"/>
        <v>96460.652100799722</v>
      </c>
      <c r="R74" s="266">
        <f t="shared" si="12"/>
        <v>156374.64090617848</v>
      </c>
    </row>
    <row r="75" spans="1:18" x14ac:dyDescent="0.3">
      <c r="A75" s="82">
        <v>44</v>
      </c>
      <c r="B75" s="94">
        <f t="shared" si="0"/>
        <v>0.19837188500442363</v>
      </c>
      <c r="C75" s="179">
        <f t="shared" si="6"/>
        <v>0.19792439219610189</v>
      </c>
      <c r="D75" s="166">
        <f t="shared" si="1"/>
        <v>2.2558277767625785E-3</v>
      </c>
      <c r="E75" s="167">
        <f t="shared" si="16"/>
        <v>13.89403612640392</v>
      </c>
      <c r="F75" s="168">
        <f t="shared" si="13"/>
        <v>0.10151224995431596</v>
      </c>
      <c r="G75" s="168">
        <f t="shared" si="14"/>
        <v>3527.7560646039551</v>
      </c>
      <c r="H75" s="168">
        <f t="shared" si="15"/>
        <v>155182.47013340206</v>
      </c>
      <c r="I75" s="169">
        <f t="shared" si="2"/>
        <v>158710.22619800601</v>
      </c>
      <c r="J75" s="169">
        <f t="shared" si="7"/>
        <v>158587.8482456815</v>
      </c>
      <c r="K75" s="95"/>
      <c r="L75" s="265">
        <f t="shared" si="8"/>
        <v>60836.749612009422</v>
      </c>
      <c r="M75" s="265">
        <f>$G75*NonHospFrac+theModel!$H75*NonHospFrac</f>
        <v>97873.476585996585</v>
      </c>
      <c r="N75" s="266">
        <f t="shared" si="9"/>
        <v>158710.22619800601</v>
      </c>
      <c r="O75" s="159"/>
      <c r="P75" s="265">
        <f t="shared" si="10"/>
        <v>60789.839737189461</v>
      </c>
      <c r="Q75" s="265">
        <f t="shared" si="11"/>
        <v>97872.229290916046</v>
      </c>
      <c r="R75" s="266">
        <f t="shared" si="12"/>
        <v>158662.0690281055</v>
      </c>
    </row>
    <row r="76" spans="1:18" x14ac:dyDescent="0.3">
      <c r="A76" s="82">
        <v>45</v>
      </c>
      <c r="B76" s="94">
        <f t="shared" si="0"/>
        <v>0.1946662070874037</v>
      </c>
      <c r="C76" s="179">
        <f t="shared" si="6"/>
        <v>0.19422707365025893</v>
      </c>
      <c r="D76" s="166">
        <f t="shared" si="1"/>
        <v>2.2558277767625785E-3</v>
      </c>
      <c r="E76" s="167">
        <f t="shared" si="16"/>
        <v>14.088263200054179</v>
      </c>
      <c r="F76" s="168">
        <f t="shared" si="13"/>
        <v>0.10376807773107853</v>
      </c>
      <c r="G76" s="168">
        <f t="shared" si="14"/>
        <v>3606.150643817376</v>
      </c>
      <c r="H76" s="168">
        <f t="shared" si="15"/>
        <v>157351.7920483315</v>
      </c>
      <c r="I76" s="169">
        <f t="shared" si="2"/>
        <v>160957.94269214888</v>
      </c>
      <c r="J76" s="169">
        <f t="shared" si="7"/>
        <v>160831.44547426858</v>
      </c>
      <c r="K76" s="95"/>
      <c r="L76" s="265">
        <f t="shared" si="8"/>
        <v>61698.343529608348</v>
      </c>
      <c r="M76" s="265">
        <f>$G76*NonHospFrac+theModel!$H76*NonHospFrac</f>
        <v>99259.599162540515</v>
      </c>
      <c r="N76" s="266">
        <f t="shared" si="9"/>
        <v>160957.94269214885</v>
      </c>
      <c r="O76" s="159"/>
      <c r="P76" s="265">
        <f t="shared" si="10"/>
        <v>61649.85465932473</v>
      </c>
      <c r="Q76" s="265">
        <f t="shared" si="11"/>
        <v>99258.340868427535</v>
      </c>
      <c r="R76" s="266">
        <f t="shared" si="12"/>
        <v>160908.19552775228</v>
      </c>
    </row>
    <row r="77" spans="1:18" x14ac:dyDescent="0.3">
      <c r="A77" s="82">
        <v>46</v>
      </c>
      <c r="B77" s="94">
        <f t="shared" si="0"/>
        <v>0.19102975293575952</v>
      </c>
      <c r="C77" s="179">
        <f t="shared" si="6"/>
        <v>0.19059882271289894</v>
      </c>
      <c r="D77" s="166">
        <f t="shared" si="1"/>
        <v>2.2558277767625785E-3</v>
      </c>
      <c r="E77" s="167">
        <f t="shared" si="16"/>
        <v>14.278862022767077</v>
      </c>
      <c r="F77" s="168">
        <f t="shared" si="13"/>
        <v>0.1060239055078411</v>
      </c>
      <c r="G77" s="168">
        <f t="shared" si="14"/>
        <v>3684.5452230307978</v>
      </c>
      <c r="H77" s="168">
        <f t="shared" si="15"/>
        <v>159480.59003359778</v>
      </c>
      <c r="I77" s="169">
        <f t="shared" si="2"/>
        <v>163165.13525662856</v>
      </c>
      <c r="J77" s="169">
        <f t="shared" si="7"/>
        <v>163034.50323452248</v>
      </c>
      <c r="K77" s="95"/>
      <c r="L77" s="265">
        <f t="shared" si="8"/>
        <v>62544.403828351889</v>
      </c>
      <c r="M77" s="265">
        <f>$G77*NonHospFrac+theModel!$H77*NonHospFrac</f>
        <v>100620.73142827667</v>
      </c>
      <c r="N77" s="266">
        <f t="shared" si="9"/>
        <v>163165.13525662856</v>
      </c>
      <c r="O77" s="159"/>
      <c r="P77" s="265">
        <f t="shared" si="10"/>
        <v>62494.330006326942</v>
      </c>
      <c r="Q77" s="265">
        <f t="shared" si="11"/>
        <v>100619.4625351939</v>
      </c>
      <c r="R77" s="266">
        <f t="shared" si="12"/>
        <v>163113.79254152084</v>
      </c>
    </row>
    <row r="78" spans="1:18" x14ac:dyDescent="0.3">
      <c r="A78" s="82">
        <v>47</v>
      </c>
      <c r="B78" s="94">
        <f t="shared" si="0"/>
        <v>0.1874612294177618</v>
      </c>
      <c r="C78" s="179">
        <f t="shared" si="6"/>
        <v>0.18703834916937515</v>
      </c>
      <c r="D78" s="166">
        <f t="shared" si="1"/>
        <v>2.2558277767625785E-3</v>
      </c>
      <c r="E78" s="167">
        <f t="shared" si="16"/>
        <v>14.465900371936453</v>
      </c>
      <c r="F78" s="168">
        <f t="shared" si="13"/>
        <v>0.10827973328460368</v>
      </c>
      <c r="G78" s="168">
        <f t="shared" si="14"/>
        <v>3762.9398022442188</v>
      </c>
      <c r="H78" s="168">
        <f t="shared" si="15"/>
        <v>161569.62109481829</v>
      </c>
      <c r="I78" s="169">
        <f t="shared" si="2"/>
        <v>165332.5608970625</v>
      </c>
      <c r="J78" s="169">
        <f t="shared" si="7"/>
        <v>165197.78038434789</v>
      </c>
      <c r="K78" s="95"/>
      <c r="L78" s="265">
        <f t="shared" si="8"/>
        <v>63375.22068337434</v>
      </c>
      <c r="M78" s="265">
        <f>$G78*NonHospFrac+theModel!$H78*NonHospFrac</f>
        <v>101957.34021368815</v>
      </c>
      <c r="N78" s="266">
        <f t="shared" si="9"/>
        <v>165332.56089706247</v>
      </c>
      <c r="O78" s="159"/>
      <c r="P78" s="265">
        <f t="shared" si="10"/>
        <v>63323.556663348514</v>
      </c>
      <c r="Q78" s="265">
        <f t="shared" si="11"/>
        <v>101956.06110702256</v>
      </c>
      <c r="R78" s="266">
        <f t="shared" si="12"/>
        <v>165279.61777037109</v>
      </c>
    </row>
    <row r="79" spans="1:18" x14ac:dyDescent="0.3">
      <c r="A79" s="82">
        <v>48</v>
      </c>
      <c r="B79" s="94">
        <f t="shared" si="0"/>
        <v>0.18395936755797601</v>
      </c>
      <c r="C79" s="179">
        <f t="shared" si="6"/>
        <v>0.18354438690684305</v>
      </c>
      <c r="D79" s="166">
        <f t="shared" si="1"/>
        <v>2.2558277767625785E-3</v>
      </c>
      <c r="E79" s="167">
        <f t="shared" si="16"/>
        <v>14.649444758843297</v>
      </c>
      <c r="F79" s="168">
        <f t="shared" si="13"/>
        <v>0.11053556106136625</v>
      </c>
      <c r="G79" s="168">
        <f t="shared" si="14"/>
        <v>3841.3343814576392</v>
      </c>
      <c r="H79" s="168">
        <f t="shared" si="15"/>
        <v>163619.62809639768</v>
      </c>
      <c r="I79" s="169">
        <f t="shared" si="2"/>
        <v>167460.96247785533</v>
      </c>
      <c r="J79" s="169">
        <f t="shared" si="7"/>
        <v>167322.02157548282</v>
      </c>
      <c r="K79" s="95"/>
      <c r="L79" s="265">
        <f t="shared" si="8"/>
        <v>64191.078849205143</v>
      </c>
      <c r="M79" s="265">
        <f>$G79*NonHospFrac+theModel!$H79*NonHospFrac</f>
        <v>103269.88362865016</v>
      </c>
      <c r="N79" s="266">
        <f t="shared" si="9"/>
        <v>167460.9624778553</v>
      </c>
      <c r="O79" s="159"/>
      <c r="P79" s="265">
        <f t="shared" si="10"/>
        <v>64137.820070038913</v>
      </c>
      <c r="Q79" s="265">
        <f t="shared" si="11"/>
        <v>103268.59467965373</v>
      </c>
      <c r="R79" s="266">
        <f t="shared" si="12"/>
        <v>167406.41474969266</v>
      </c>
    </row>
    <row r="80" spans="1:18" x14ac:dyDescent="0.3">
      <c r="A80" s="82">
        <v>49</v>
      </c>
      <c r="B80" s="94">
        <f t="shared" si="0"/>
        <v>0.18052292208601134</v>
      </c>
      <c r="C80" s="179">
        <f t="shared" si="6"/>
        <v>0.18011569346402737</v>
      </c>
      <c r="D80" s="166">
        <f t="shared" si="1"/>
        <v>2.2558277767625785E-3</v>
      </c>
      <c r="E80" s="167">
        <f t="shared" si="16"/>
        <v>14.829560452307325</v>
      </c>
      <c r="F80" s="168">
        <f t="shared" si="13"/>
        <v>0.11279138883812882</v>
      </c>
      <c r="G80" s="168">
        <f t="shared" si="14"/>
        <v>3919.7289606710606</v>
      </c>
      <c r="H80" s="168">
        <f t="shared" si="15"/>
        <v>165631.34002569239</v>
      </c>
      <c r="I80" s="169">
        <f t="shared" si="2"/>
        <v>169551.06898636345</v>
      </c>
      <c r="J80" s="169">
        <f t="shared" si="7"/>
        <v>169407.95751944487</v>
      </c>
      <c r="K80" s="95"/>
      <c r="L80" s="265">
        <f t="shared" si="8"/>
        <v>64992.257761028399</v>
      </c>
      <c r="M80" s="265">
        <f>$G80*NonHospFrac+theModel!$H80*NonHospFrac</f>
        <v>104558.81122533504</v>
      </c>
      <c r="N80" s="266">
        <f t="shared" si="9"/>
        <v>169551.06898636345</v>
      </c>
      <c r="O80" s="159"/>
      <c r="P80" s="265">
        <f t="shared" si="10"/>
        <v>64937.400322487105</v>
      </c>
      <c r="Q80" s="265">
        <f t="shared" si="11"/>
        <v>104557.51279164555</v>
      </c>
      <c r="R80" s="266">
        <f t="shared" si="12"/>
        <v>169494.91311413265</v>
      </c>
    </row>
    <row r="81" spans="1:18" x14ac:dyDescent="0.3">
      <c r="A81" s="82">
        <v>50</v>
      </c>
      <c r="B81" s="94">
        <f t="shared" si="0"/>
        <v>0.17715067099369991</v>
      </c>
      <c r="C81" s="179">
        <f t="shared" si="6"/>
        <v>0.17675104958940019</v>
      </c>
      <c r="D81" s="166">
        <f t="shared" si="1"/>
        <v>2.2558277767625785E-3</v>
      </c>
      <c r="E81" s="167">
        <f t="shared" si="16"/>
        <v>15.006311501896725</v>
      </c>
      <c r="F81" s="168">
        <f t="shared" si="13"/>
        <v>0.1150472166148914</v>
      </c>
      <c r="G81" s="168">
        <f t="shared" si="14"/>
        <v>3998.1235398844824</v>
      </c>
      <c r="H81" s="168">
        <f t="shared" si="15"/>
        <v>167605.47225224029</v>
      </c>
      <c r="I81" s="169">
        <f t="shared" si="2"/>
        <v>171603.59579212478</v>
      </c>
      <c r="J81" s="169">
        <f t="shared" si="7"/>
        <v>171456.30524849857</v>
      </c>
      <c r="K81" s="95"/>
      <c r="L81" s="265">
        <f t="shared" si="8"/>
        <v>65779.031634050625</v>
      </c>
      <c r="M81" s="265">
        <f>$G81*NonHospFrac+theModel!$H81*NonHospFrac</f>
        <v>105824.56415807414</v>
      </c>
      <c r="N81" s="266">
        <f t="shared" si="9"/>
        <v>171603.59579212475</v>
      </c>
      <c r="O81" s="159"/>
      <c r="P81" s="265">
        <f t="shared" si="10"/>
        <v>65722.572273255413</v>
      </c>
      <c r="Q81" s="265">
        <f t="shared" si="11"/>
        <v>105823.25658421665</v>
      </c>
      <c r="R81" s="266">
        <f t="shared" si="12"/>
        <v>171545.82885747205</v>
      </c>
    </row>
    <row r="82" spans="1:18" x14ac:dyDescent="0.3">
      <c r="A82" s="82">
        <v>51</v>
      </c>
      <c r="B82" s="94">
        <f t="shared" si="0"/>
        <v>0.17384141510054762</v>
      </c>
      <c r="C82" s="179">
        <f t="shared" si="6"/>
        <v>0.17344925880761208</v>
      </c>
      <c r="D82" s="166">
        <f t="shared" si="1"/>
        <v>2.2558277767625785E-3</v>
      </c>
      <c r="E82" s="167">
        <f t="shared" si="16"/>
        <v>15.179760760704337</v>
      </c>
      <c r="F82" s="168">
        <f t="shared" si="13"/>
        <v>0.11730304439165397</v>
      </c>
      <c r="G82" s="168">
        <f t="shared" si="14"/>
        <v>4076.5181190979029</v>
      </c>
      <c r="H82" s="168">
        <f t="shared" si="15"/>
        <v>169542.72678214769</v>
      </c>
      <c r="I82" s="169">
        <f t="shared" si="2"/>
        <v>173619.24490124558</v>
      </c>
      <c r="J82" s="169">
        <f t="shared" si="7"/>
        <v>173467.76837173707</v>
      </c>
      <c r="K82" s="95"/>
      <c r="L82" s="265">
        <f t="shared" si="8"/>
        <v>66551.669561012342</v>
      </c>
      <c r="M82" s="265">
        <f>$G82*NonHospFrac+theModel!$H82*NonHospFrac</f>
        <v>107067.57534023323</v>
      </c>
      <c r="N82" s="266">
        <f t="shared" si="9"/>
        <v>173619.24490124558</v>
      </c>
      <c r="O82" s="159"/>
      <c r="P82" s="265">
        <f t="shared" si="10"/>
        <v>66493.605629540732</v>
      </c>
      <c r="Q82" s="265">
        <f t="shared" si="11"/>
        <v>107066.25895810314</v>
      </c>
      <c r="R82" s="266">
        <f t="shared" si="12"/>
        <v>173559.86458764388</v>
      </c>
    </row>
    <row r="83" spans="1:18" x14ac:dyDescent="0.3">
      <c r="A83" s="82">
        <v>52</v>
      </c>
      <c r="B83" s="94">
        <f t="shared" si="0"/>
        <v>0.17059397762730272</v>
      </c>
      <c r="C83" s="179">
        <f t="shared" si="6"/>
        <v>0.17020914699402262</v>
      </c>
      <c r="D83" s="166">
        <f t="shared" si="1"/>
        <v>2.2558277767625785E-3</v>
      </c>
      <c r="E83" s="167">
        <f t="shared" si="16"/>
        <v>15.349969907698359</v>
      </c>
      <c r="F83" s="168">
        <f t="shared" si="13"/>
        <v>0.11955887216841654</v>
      </c>
      <c r="G83" s="168">
        <f t="shared" si="14"/>
        <v>4154.9126983113238</v>
      </c>
      <c r="H83" s="168">
        <f t="shared" si="15"/>
        <v>171443.79250772446</v>
      </c>
      <c r="I83" s="169">
        <f t="shared" si="2"/>
        <v>175598.70520603578</v>
      </c>
      <c r="J83" s="169">
        <f t="shared" si="7"/>
        <v>175443.0373263704</v>
      </c>
      <c r="K83" s="95"/>
      <c r="L83" s="265">
        <f t="shared" si="8"/>
        <v>67310.435607878113</v>
      </c>
      <c r="M83" s="265">
        <f>$G83*NonHospFrac+theModel!$H83*NonHospFrac</f>
        <v>108288.26959815765</v>
      </c>
      <c r="N83" s="266">
        <f t="shared" si="9"/>
        <v>175598.70520603575</v>
      </c>
      <c r="O83" s="159"/>
      <c r="P83" s="265">
        <f t="shared" si="10"/>
        <v>67250.765049498208</v>
      </c>
      <c r="Q83" s="265">
        <f t="shared" si="11"/>
        <v>108286.9447274858</v>
      </c>
      <c r="R83" s="266">
        <f t="shared" si="12"/>
        <v>175537.709776984</v>
      </c>
    </row>
    <row r="84" spans="1:18" x14ac:dyDescent="0.3">
      <c r="A84" s="82">
        <v>53</v>
      </c>
      <c r="B84" s="94">
        <f t="shared" si="0"/>
        <v>0.16740720377749033</v>
      </c>
      <c r="C84" s="179">
        <f t="shared" si="6"/>
        <v>0.16702956195717891</v>
      </c>
      <c r="D84" s="166">
        <f t="shared" si="1"/>
        <v>2.2558277767625785E-3</v>
      </c>
      <c r="E84" s="167">
        <f t="shared" si="16"/>
        <v>15.516999469655538</v>
      </c>
      <c r="F84" s="168">
        <f t="shared" si="13"/>
        <v>0.12181469994517911</v>
      </c>
      <c r="G84" s="168">
        <f t="shared" si="14"/>
        <v>4233.3072775247447</v>
      </c>
      <c r="H84" s="168">
        <f t="shared" si="15"/>
        <v>173309.34545245569</v>
      </c>
      <c r="I84" s="169">
        <f t="shared" si="2"/>
        <v>177542.65272998044</v>
      </c>
      <c r="J84" s="169">
        <f t="shared" si="7"/>
        <v>177382.78962430879</v>
      </c>
      <c r="K84" s="95"/>
      <c r="L84" s="265">
        <f t="shared" si="8"/>
        <v>68055.588907738973</v>
      </c>
      <c r="M84" s="265">
        <f>$G84*NonHospFrac+theModel!$H84*NonHospFrac</f>
        <v>109487.06382224146</v>
      </c>
      <c r="N84" s="266">
        <f t="shared" si="9"/>
        <v>177542.65272998041</v>
      </c>
      <c r="O84" s="159"/>
      <c r="P84" s="265">
        <f t="shared" si="10"/>
        <v>67994.310236761521</v>
      </c>
      <c r="Q84" s="265">
        <f t="shared" si="11"/>
        <v>109485.73077104219</v>
      </c>
      <c r="R84" s="266">
        <f t="shared" si="12"/>
        <v>177480.04100780369</v>
      </c>
    </row>
    <row r="85" spans="1:18" x14ac:dyDescent="0.3">
      <c r="A85" s="82">
        <v>54</v>
      </c>
      <c r="B85" s="94">
        <f t="shared" si="0"/>
        <v>0.16427996032676409</v>
      </c>
      <c r="C85" s="179">
        <f t="shared" si="6"/>
        <v>0.16390937302909353</v>
      </c>
      <c r="D85" s="166">
        <f t="shared" si="1"/>
        <v>2.2558277767625785E-3</v>
      </c>
      <c r="E85" s="167">
        <f t="shared" si="16"/>
        <v>15.680908842684632</v>
      </c>
      <c r="F85" s="168">
        <f t="shared" si="13"/>
        <v>0.12407052772194169</v>
      </c>
      <c r="G85" s="168">
        <f t="shared" si="14"/>
        <v>4311.7018567381665</v>
      </c>
      <c r="H85" s="168">
        <f t="shared" si="15"/>
        <v>175140.04901139738</v>
      </c>
      <c r="I85" s="169">
        <f t="shared" si="2"/>
        <v>179451.75086813554</v>
      </c>
      <c r="J85" s="169">
        <f t="shared" si="7"/>
        <v>179287.69009413058</v>
      </c>
      <c r="K85" s="95"/>
      <c r="L85" s="265">
        <f t="shared" si="8"/>
        <v>68787.383752960828</v>
      </c>
      <c r="M85" s="265">
        <f>$G85*NonHospFrac+theModel!$H85*NonHospFrac</f>
        <v>110664.36711517471</v>
      </c>
      <c r="N85" s="266">
        <f t="shared" si="9"/>
        <v>179451.75086813554</v>
      </c>
      <c r="O85" s="159"/>
      <c r="P85" s="265">
        <f t="shared" si="10"/>
        <v>68724.496033193864</v>
      </c>
      <c r="Q85" s="265">
        <f t="shared" si="11"/>
        <v>110663.0261801773</v>
      </c>
      <c r="R85" s="266">
        <f t="shared" si="12"/>
        <v>179387.52221337118</v>
      </c>
    </row>
    <row r="86" spans="1:18" x14ac:dyDescent="0.3">
      <c r="A86" s="82">
        <v>55</v>
      </c>
      <c r="B86" s="94">
        <f t="shared" si="0"/>
        <v>0.16121113521992886</v>
      </c>
      <c r="C86" s="179">
        <f t="shared" si="6"/>
        <v>0.16084747066317631</v>
      </c>
      <c r="D86" s="166">
        <f t="shared" si="1"/>
        <v>2.2558277767625785E-3</v>
      </c>
      <c r="E86" s="167">
        <f t="shared" si="16"/>
        <v>15.841756313347808</v>
      </c>
      <c r="F86" s="168">
        <f t="shared" si="13"/>
        <v>0.12632635549870427</v>
      </c>
      <c r="G86" s="168">
        <f t="shared" si="14"/>
        <v>4390.0964359515874</v>
      </c>
      <c r="H86" s="168">
        <f t="shared" si="15"/>
        <v>176936.55418708111</v>
      </c>
      <c r="I86" s="169">
        <f t="shared" si="2"/>
        <v>181326.65062303271</v>
      </c>
      <c r="J86" s="169">
        <f t="shared" si="7"/>
        <v>181158.39111851985</v>
      </c>
      <c r="K86" s="95"/>
      <c r="L86" s="265">
        <f t="shared" si="8"/>
        <v>69506.069685611379</v>
      </c>
      <c r="M86" s="265">
        <f>$G86*NonHospFrac+theModel!$H86*NonHospFrac</f>
        <v>111820.5809374213</v>
      </c>
      <c r="N86" s="266">
        <f t="shared" si="9"/>
        <v>181326.65062303268</v>
      </c>
      <c r="O86" s="159"/>
      <c r="P86" s="265">
        <f t="shared" si="10"/>
        <v>69441.5725099025</v>
      </c>
      <c r="Q86" s="265">
        <f t="shared" si="11"/>
        <v>111819.23240448549</v>
      </c>
      <c r="R86" s="266">
        <f t="shared" si="12"/>
        <v>181260.80491438799</v>
      </c>
    </row>
    <row r="87" spans="1:18" x14ac:dyDescent="0.3">
      <c r="A87" s="82">
        <v>56</v>
      </c>
      <c r="B87" s="94">
        <f t="shared" si="0"/>
        <v>0.15819963717549135</v>
      </c>
      <c r="C87" s="179">
        <f t="shared" si="6"/>
        <v>0.15784276603967712</v>
      </c>
      <c r="D87" s="166">
        <f t="shared" si="1"/>
        <v>2.2558277767625785E-3</v>
      </c>
      <c r="E87" s="167">
        <f t="shared" si="16"/>
        <v>15.999599079387485</v>
      </c>
      <c r="F87" s="168">
        <f t="shared" si="13"/>
        <v>0.12858218327546686</v>
      </c>
      <c r="G87" s="168">
        <f t="shared" si="14"/>
        <v>4468.4910151650092</v>
      </c>
      <c r="H87" s="168">
        <f t="shared" si="15"/>
        <v>178699.49982101229</v>
      </c>
      <c r="I87" s="169">
        <f t="shared" si="2"/>
        <v>183167.99083617728</v>
      </c>
      <c r="J87" s="169">
        <f t="shared" si="7"/>
        <v>182995.53286725926</v>
      </c>
      <c r="K87" s="95"/>
      <c r="L87" s="265">
        <f t="shared" si="8"/>
        <v>70211.891586197962</v>
      </c>
      <c r="M87" s="265">
        <f>$G87*NonHospFrac+theModel!$H87*NonHospFrac</f>
        <v>112956.09924997934</v>
      </c>
      <c r="N87" s="266">
        <f t="shared" si="9"/>
        <v>183167.99083617731</v>
      </c>
      <c r="O87" s="159"/>
      <c r="P87" s="265">
        <f t="shared" si="10"/>
        <v>70145.785056549576</v>
      </c>
      <c r="Q87" s="265">
        <f t="shared" si="11"/>
        <v>112954.74339449553</v>
      </c>
      <c r="R87" s="266">
        <f t="shared" si="12"/>
        <v>183100.5284510451</v>
      </c>
    </row>
    <row r="88" spans="1:18" x14ac:dyDescent="0.3">
      <c r="A88" s="82">
        <v>57</v>
      </c>
      <c r="B88" s="94">
        <f t="shared" si="0"/>
        <v>0.15524439529759765</v>
      </c>
      <c r="C88" s="179">
        <f t="shared" si="6"/>
        <v>0.15489419067849861</v>
      </c>
      <c r="D88" s="166">
        <f t="shared" si="1"/>
        <v>2.2558277767625785E-3</v>
      </c>
      <c r="E88" s="167">
        <f t="shared" si="16"/>
        <v>16.154493270065984</v>
      </c>
      <c r="F88" s="168">
        <f t="shared" si="13"/>
        <v>0.13083801105222945</v>
      </c>
      <c r="G88" s="168">
        <f t="shared" si="14"/>
        <v>4546.8855943784311</v>
      </c>
      <c r="H88" s="168">
        <f t="shared" si="15"/>
        <v>180429.51282084352</v>
      </c>
      <c r="I88" s="169">
        <f t="shared" si="2"/>
        <v>184976.39841522195</v>
      </c>
      <c r="J88" s="169">
        <f t="shared" si="7"/>
        <v>184799.7435258613</v>
      </c>
      <c r="K88" s="95"/>
      <c r="L88" s="265">
        <f t="shared" si="8"/>
        <v>70905.089760747476</v>
      </c>
      <c r="M88" s="265">
        <f>$G88*NonHospFrac+theModel!$H88*NonHospFrac</f>
        <v>114071.30865447446</v>
      </c>
      <c r="N88" s="266">
        <f t="shared" si="9"/>
        <v>184976.39841522195</v>
      </c>
      <c r="O88" s="159"/>
      <c r="P88" s="265">
        <f t="shared" si="10"/>
        <v>70837.374468990776</v>
      </c>
      <c r="Q88" s="265">
        <f t="shared" si="11"/>
        <v>114069.94574174912</v>
      </c>
      <c r="R88" s="266">
        <f t="shared" si="12"/>
        <v>184907.32021073991</v>
      </c>
    </row>
    <row r="89" spans="1:18" x14ac:dyDescent="0.3">
      <c r="A89" s="82">
        <v>58</v>
      </c>
      <c r="B89" s="94">
        <f t="shared" si="0"/>
        <v>0.15234435869522028</v>
      </c>
      <c r="C89" s="179">
        <f t="shared" si="6"/>
        <v>0.15200069605924252</v>
      </c>
      <c r="D89" s="166">
        <f t="shared" si="1"/>
        <v>2.2558277767625785E-3</v>
      </c>
      <c r="E89" s="167">
        <f t="shared" si="16"/>
        <v>16.306493966125228</v>
      </c>
      <c r="F89" s="168">
        <f t="shared" si="13"/>
        <v>0.13309383882899203</v>
      </c>
      <c r="G89" s="168">
        <f t="shared" si="14"/>
        <v>4625.2801735918529</v>
      </c>
      <c r="H89" s="168">
        <f t="shared" si="15"/>
        <v>182127.20838330462</v>
      </c>
      <c r="I89" s="169">
        <f t="shared" si="2"/>
        <v>186752.48855689648</v>
      </c>
      <c r="J89" s="169">
        <f t="shared" si="7"/>
        <v>186571.63951991923</v>
      </c>
      <c r="K89" s="95"/>
      <c r="L89" s="265">
        <f t="shared" si="8"/>
        <v>71585.900026259973</v>
      </c>
      <c r="M89" s="265">
        <f>$G89*NonHospFrac+theModel!$H89*NonHospFrac</f>
        <v>115166.58853063649</v>
      </c>
      <c r="N89" s="266">
        <f t="shared" si="9"/>
        <v>186752.48855689645</v>
      </c>
      <c r="O89" s="159"/>
      <c r="P89" s="265">
        <f t="shared" si="10"/>
        <v>71516.577035273673</v>
      </c>
      <c r="Q89" s="265">
        <f t="shared" si="11"/>
        <v>115165.21881626337</v>
      </c>
      <c r="R89" s="266">
        <f t="shared" si="12"/>
        <v>186681.79585153703</v>
      </c>
    </row>
    <row r="90" spans="1:18" x14ac:dyDescent="0.3">
      <c r="A90" s="82">
        <v>59</v>
      </c>
      <c r="B90" s="94">
        <f t="shared" si="0"/>
        <v>0.14949849610845881</v>
      </c>
      <c r="C90" s="179">
        <f t="shared" si="6"/>
        <v>0.14916125324835311</v>
      </c>
      <c r="D90" s="166">
        <f t="shared" si="1"/>
        <v>2.2558277767625785E-3</v>
      </c>
      <c r="E90" s="167">
        <f t="shared" si="16"/>
        <v>16.455655219373579</v>
      </c>
      <c r="F90" s="168">
        <f t="shared" si="13"/>
        <v>0.13534966660575462</v>
      </c>
      <c r="G90" s="168">
        <f t="shared" si="14"/>
        <v>4703.6747528052747</v>
      </c>
      <c r="H90" s="168">
        <f t="shared" si="15"/>
        <v>183793.19021296783</v>
      </c>
      <c r="I90" s="169">
        <f t="shared" si="2"/>
        <v>188496.8649657731</v>
      </c>
      <c r="J90" s="169">
        <f t="shared" si="7"/>
        <v>188311.82573525811</v>
      </c>
      <c r="K90" s="95"/>
      <c r="L90" s="265">
        <f t="shared" si="8"/>
        <v>72254.553794565523</v>
      </c>
      <c r="M90" s="265">
        <f>$G90*NonHospFrac+theModel!$H90*NonHospFrac</f>
        <v>116242.31117120758</v>
      </c>
      <c r="N90" s="266">
        <f t="shared" si="9"/>
        <v>188496.8649657731</v>
      </c>
      <c r="O90" s="159"/>
      <c r="P90" s="265">
        <f t="shared" si="10"/>
        <v>72183.624620025788</v>
      </c>
      <c r="Q90" s="265">
        <f t="shared" si="11"/>
        <v>116240.93490142516</v>
      </c>
      <c r="R90" s="266">
        <f t="shared" si="12"/>
        <v>188424.55952145095</v>
      </c>
    </row>
    <row r="91" spans="1:18" x14ac:dyDescent="0.3">
      <c r="A91" s="82">
        <v>60</v>
      </c>
      <c r="B91" s="94">
        <f t="shared" si="0"/>
        <v>0.14670579554182128</v>
      </c>
      <c r="C91" s="179">
        <f t="shared" si="6"/>
        <v>0.14637485253322599</v>
      </c>
      <c r="D91" s="166">
        <f t="shared" si="1"/>
        <v>2.2558277767625785E-3</v>
      </c>
      <c r="E91" s="167">
        <f t="shared" si="16"/>
        <v>16.602030071906803</v>
      </c>
      <c r="F91" s="168">
        <f t="shared" si="13"/>
        <v>0.13760549438251721</v>
      </c>
      <c r="G91" s="168">
        <f t="shared" si="14"/>
        <v>4782.0693320186956</v>
      </c>
      <c r="H91" s="168">
        <f t="shared" si="15"/>
        <v>185428.05073692682</v>
      </c>
      <c r="I91" s="169">
        <f t="shared" si="2"/>
        <v>190210.12006894551</v>
      </c>
      <c r="J91" s="169">
        <f t="shared" si="7"/>
        <v>190020.8957339648</v>
      </c>
      <c r="K91" s="95"/>
      <c r="L91" s="265">
        <f t="shared" si="8"/>
        <v>72911.278154615036</v>
      </c>
      <c r="M91" s="265">
        <f>$G91*NonHospFrac+theModel!$H91*NonHospFrac</f>
        <v>117298.84191433048</v>
      </c>
      <c r="N91" s="266">
        <f t="shared" si="9"/>
        <v>190210.12006894551</v>
      </c>
      <c r="O91" s="159"/>
      <c r="P91" s="265">
        <f t="shared" si="10"/>
        <v>72838.744747263219</v>
      </c>
      <c r="Q91" s="265">
        <f t="shared" si="11"/>
        <v>117297.45932636634</v>
      </c>
      <c r="R91" s="266">
        <f t="shared" si="12"/>
        <v>190136.20407362957</v>
      </c>
    </row>
    <row r="92" spans="1:18" x14ac:dyDescent="0.3">
      <c r="A92" s="82">
        <v>61</v>
      </c>
      <c r="B92" s="94">
        <f t="shared" si="0"/>
        <v>0.14396526390435641</v>
      </c>
      <c r="C92" s="179">
        <f t="shared" si="6"/>
        <v>0.14364050306315201</v>
      </c>
      <c r="D92" s="166">
        <f t="shared" si="1"/>
        <v>2.2558277767625785E-3</v>
      </c>
      <c r="E92" s="167">
        <f t="shared" si="16"/>
        <v>16.745670574969957</v>
      </c>
      <c r="F92" s="168">
        <f t="shared" si="13"/>
        <v>0.13986132215927979</v>
      </c>
      <c r="G92" s="168">
        <f t="shared" si="14"/>
        <v>4860.4639112321174</v>
      </c>
      <c r="H92" s="168">
        <f t="shared" si="15"/>
        <v>187032.37131546516</v>
      </c>
      <c r="I92" s="169">
        <f t="shared" si="2"/>
        <v>191892.83522669729</v>
      </c>
      <c r="J92" s="169">
        <f t="shared" si="7"/>
        <v>191699.43196637352</v>
      </c>
      <c r="K92" s="95"/>
      <c r="L92" s="265">
        <f t="shared" si="8"/>
        <v>73556.295953233508</v>
      </c>
      <c r="M92" s="265">
        <f>$G92*NonHospFrac+theModel!$H92*NonHospFrac</f>
        <v>118336.53927346377</v>
      </c>
      <c r="N92" s="266">
        <f t="shared" si="9"/>
        <v>191892.83522669727</v>
      </c>
      <c r="O92" s="159"/>
      <c r="P92" s="265">
        <f t="shared" si="10"/>
        <v>73482.160681648791</v>
      </c>
      <c r="Q92" s="265">
        <f t="shared" si="11"/>
        <v>118335.15059586611</v>
      </c>
      <c r="R92" s="266">
        <f t="shared" si="12"/>
        <v>191817.31127751491</v>
      </c>
    </row>
    <row r="93" spans="1:18" x14ac:dyDescent="0.3">
      <c r="A93" s="82">
        <v>62</v>
      </c>
      <c r="B93" s="94">
        <f t="shared" si="0"/>
        <v>0.14127592665650787</v>
      </c>
      <c r="C93" s="179">
        <f t="shared" si="6"/>
        <v>0.14095723249696826</v>
      </c>
      <c r="D93" s="166">
        <f t="shared" si="1"/>
        <v>2.2558277767625785E-3</v>
      </c>
      <c r="E93" s="167">
        <f t="shared" si="16"/>
        <v>16.886627807466926</v>
      </c>
      <c r="F93" s="168">
        <f t="shared" si="13"/>
        <v>0.14211714993604238</v>
      </c>
      <c r="G93" s="168">
        <f t="shared" si="14"/>
        <v>4938.8584904455392</v>
      </c>
      <c r="H93" s="168">
        <f t="shared" si="15"/>
        <v>188606.72244878908</v>
      </c>
      <c r="I93" s="169">
        <f t="shared" si="2"/>
        <v>193545.58093923461</v>
      </c>
      <c r="J93" s="169">
        <f t="shared" si="7"/>
        <v>193348.00597908252</v>
      </c>
      <c r="K93" s="95"/>
      <c r="L93" s="265">
        <f t="shared" si="8"/>
        <v>74189.825874364818</v>
      </c>
      <c r="M93" s="265">
        <f>$G93*NonHospFrac+theModel!$H93*NonHospFrac</f>
        <v>119355.75506486979</v>
      </c>
      <c r="N93" s="266">
        <f t="shared" si="9"/>
        <v>193545.58093923461</v>
      </c>
      <c r="O93" s="159"/>
      <c r="P93" s="265">
        <f t="shared" si="10"/>
        <v>74114.09150822903</v>
      </c>
      <c r="Q93" s="265">
        <f t="shared" si="11"/>
        <v>119354.36051782683</v>
      </c>
      <c r="R93" s="266">
        <f t="shared" si="12"/>
        <v>193468.45202605586</v>
      </c>
    </row>
    <row r="94" spans="1:18" x14ac:dyDescent="0.3">
      <c r="A94" s="82">
        <v>63</v>
      </c>
      <c r="B94" s="94">
        <f t="shared" si="0"/>
        <v>0.1386368274635659</v>
      </c>
      <c r="C94" s="179">
        <f t="shared" si="6"/>
        <v>0.13832408665729135</v>
      </c>
      <c r="D94" s="166">
        <f t="shared" si="1"/>
        <v>2.2558277767625785E-3</v>
      </c>
      <c r="E94" s="167">
        <f t="shared" si="16"/>
        <v>17.024951894124218</v>
      </c>
      <c r="F94" s="168">
        <f t="shared" si="13"/>
        <v>0.14437297771280497</v>
      </c>
      <c r="G94" s="168">
        <f t="shared" si="14"/>
        <v>5017.2530696589602</v>
      </c>
      <c r="H94" s="168">
        <f t="shared" si="15"/>
        <v>190151.66397989917</v>
      </c>
      <c r="I94" s="169">
        <f t="shared" si="2"/>
        <v>195168.91704955813</v>
      </c>
      <c r="J94" s="169">
        <f t="shared" si="7"/>
        <v>194967.17861907772</v>
      </c>
      <c r="K94" s="95"/>
      <c r="L94" s="265">
        <f t="shared" si="8"/>
        <v>74812.082516836439</v>
      </c>
      <c r="M94" s="265">
        <f>$G94*NonHospFrac+theModel!$H94*NonHospFrac</f>
        <v>120356.83453272167</v>
      </c>
      <c r="N94" s="266">
        <f t="shared" si="9"/>
        <v>195168.91704955811</v>
      </c>
      <c r="O94" s="159"/>
      <c r="P94" s="265">
        <f t="shared" si="10"/>
        <v>74734.752210678707</v>
      </c>
      <c r="Q94" s="265">
        <f t="shared" si="11"/>
        <v>120355.43432836919</v>
      </c>
      <c r="R94" s="266">
        <f t="shared" si="12"/>
        <v>195090.18653904789</v>
      </c>
    </row>
    <row r="95" spans="1:18" x14ac:dyDescent="0.3">
      <c r="A95" s="82">
        <v>64</v>
      </c>
      <c r="B95" s="94">
        <f t="shared" ref="B95:B158" si="17">Constant*EXP(PowerTerm*(A95)/7)</f>
        <v>0.13604702785559233</v>
      </c>
      <c r="C95" s="179">
        <f t="shared" ref="C95:C158" si="18">(1-theFloor)*B95</f>
        <v>0.1357401291912097</v>
      </c>
      <c r="D95" s="166">
        <f t="shared" ref="D95:D158" si="19">theFloor</f>
        <v>2.2558277767625785E-3</v>
      </c>
      <c r="E95" s="167">
        <f t="shared" si="16"/>
        <v>17.160692023315427</v>
      </c>
      <c r="F95" s="168">
        <f t="shared" si="13"/>
        <v>0.14662880548956755</v>
      </c>
      <c r="G95" s="168">
        <f t="shared" ref="G95:G158" si="20">$B$22*F95*totInfected/365.25</f>
        <v>5095.647648872382</v>
      </c>
      <c r="H95" s="168">
        <f t="shared" ref="H95:H158" si="21">lostQALYs_Injured*E95*totInfected/365.25</f>
        <v>191667.74529367156</v>
      </c>
      <c r="I95" s="169">
        <f t="shared" ref="I95:I158" si="22">H95+G95</f>
        <v>196763.39294254393</v>
      </c>
      <c r="J95" s="169">
        <f t="shared" si="7"/>
        <v>196557.5002340338</v>
      </c>
      <c r="K95" s="95"/>
      <c r="L95" s="265">
        <f t="shared" ref="L95:L158" si="23">$G95*HospFrac+$H95*HospFrac</f>
        <v>75423.27647067116</v>
      </c>
      <c r="M95" s="265">
        <f>$G95*NonHospFrac+theModel!$H95*NonHospFrac</f>
        <v>121340.11647187275</v>
      </c>
      <c r="N95" s="266">
        <f t="shared" si="9"/>
        <v>196763.3929425439</v>
      </c>
      <c r="O95" s="159"/>
      <c r="P95" s="265">
        <f t="shared" si="10"/>
        <v>75344.353748080248</v>
      </c>
      <c r="Q95" s="265">
        <f t="shared" si="11"/>
        <v>121338.71081459032</v>
      </c>
      <c r="R95" s="266">
        <f t="shared" si="12"/>
        <v>196683.06456267057</v>
      </c>
    </row>
    <row r="96" spans="1:18" x14ac:dyDescent="0.3">
      <c r="A96" s="82">
        <v>65</v>
      </c>
      <c r="B96" s="94">
        <f t="shared" si="17"/>
        <v>0.13350560689369834</v>
      </c>
      <c r="C96" s="179">
        <f t="shared" si="18"/>
        <v>0.13320444123731398</v>
      </c>
      <c r="D96" s="166">
        <f t="shared" si="19"/>
        <v>2.2558277767625785E-3</v>
      </c>
      <c r="E96" s="167">
        <f t="shared" si="16"/>
        <v>17.293896464552741</v>
      </c>
      <c r="F96" s="168">
        <f t="shared" si="13"/>
        <v>0.14888463326633014</v>
      </c>
      <c r="G96" s="168">
        <f t="shared" si="20"/>
        <v>5174.0422280858038</v>
      </c>
      <c r="H96" s="168">
        <f t="shared" si="21"/>
        <v>193155.50551222049</v>
      </c>
      <c r="I96" s="169">
        <f t="shared" si="22"/>
        <v>198329.5477403063</v>
      </c>
      <c r="J96" s="169">
        <f t="shared" ref="J96:J159" si="24">J95+(I96-I95)/(1+discountDaily)^A96</f>
        <v>198119.5108688664</v>
      </c>
      <c r="K96" s="95"/>
      <c r="L96" s="265">
        <f t="shared" si="23"/>
        <v>76023.614391973388</v>
      </c>
      <c r="M96" s="265">
        <f>$G96*NonHospFrac+theModel!$H96*NonHospFrac</f>
        <v>122305.9333483329</v>
      </c>
      <c r="N96" s="266">
        <f t="shared" ref="N96:N159" si="25">L96+M96</f>
        <v>198329.5477403063</v>
      </c>
      <c r="O96" s="159"/>
      <c r="P96" s="265">
        <f t="shared" ref="P96:P159" si="26">P95+(L96-L95)/(1+discountDaily)^A96</f>
        <v>75943.103130265939</v>
      </c>
      <c r="Q96" s="265">
        <f t="shared" ref="Q96:Q159" si="27">Q95+(M96-M95)/(1+discountDaily)^B96</f>
        <v>122304.52243502917</v>
      </c>
      <c r="R96" s="266">
        <f t="shared" ref="R96:R159" si="28">P96+Q96</f>
        <v>198247.62556529511</v>
      </c>
    </row>
    <row r="97" spans="1:18" x14ac:dyDescent="0.3">
      <c r="A97" s="82">
        <v>66</v>
      </c>
      <c r="B97" s="94">
        <f t="shared" si="17"/>
        <v>0.13101166084255664</v>
      </c>
      <c r="C97" s="179">
        <f t="shared" si="18"/>
        <v>0.1307161210989482</v>
      </c>
      <c r="D97" s="166">
        <f t="shared" si="19"/>
        <v>2.2558277767625785E-3</v>
      </c>
      <c r="E97" s="167">
        <f t="shared" ref="E97:E160" si="29">C97+E96</f>
        <v>17.42461258565169</v>
      </c>
      <c r="F97" s="168">
        <f t="shared" ref="F97:F160" si="30">D97+F96</f>
        <v>0.15114046104309273</v>
      </c>
      <c r="G97" s="168">
        <f t="shared" si="20"/>
        <v>5252.4368072992256</v>
      </c>
      <c r="H97" s="168">
        <f t="shared" si="21"/>
        <v>194615.47368661175</v>
      </c>
      <c r="I97" s="169">
        <f t="shared" si="22"/>
        <v>199867.91049391098</v>
      </c>
      <c r="J97" s="169">
        <f t="shared" si="24"/>
        <v>199653.74045860459</v>
      </c>
      <c r="K97" s="95"/>
      <c r="L97" s="265">
        <f t="shared" si="23"/>
        <v>76613.299076416646</v>
      </c>
      <c r="M97" s="265">
        <f>$G97*NonHospFrac+theModel!$H97*NonHospFrac</f>
        <v>123254.61141749431</v>
      </c>
      <c r="N97" s="266">
        <f t="shared" si="25"/>
        <v>199867.91049391095</v>
      </c>
      <c r="O97" s="159"/>
      <c r="P97" s="265">
        <f t="shared" si="26"/>
        <v>76531.203491749839</v>
      </c>
      <c r="Q97" s="265">
        <f t="shared" si="27"/>
        <v>123253.1954378818</v>
      </c>
      <c r="R97" s="266">
        <f t="shared" si="28"/>
        <v>199784.39892963163</v>
      </c>
    </row>
    <row r="98" spans="1:18" x14ac:dyDescent="0.3">
      <c r="A98" s="82">
        <v>67</v>
      </c>
      <c r="B98" s="94">
        <f t="shared" si="17"/>
        <v>0.12856430284903075</v>
      </c>
      <c r="C98" s="179">
        <f t="shared" si="18"/>
        <v>0.1282742839235638</v>
      </c>
      <c r="D98" s="166">
        <f t="shared" si="19"/>
        <v>2.2558277767625785E-3</v>
      </c>
      <c r="E98" s="167">
        <f t="shared" si="29"/>
        <v>17.552886869575254</v>
      </c>
      <c r="F98" s="168">
        <f t="shared" si="30"/>
        <v>0.15339628881985531</v>
      </c>
      <c r="G98" s="168">
        <f t="shared" si="20"/>
        <v>5330.8313865126465</v>
      </c>
      <c r="H98" s="168">
        <f t="shared" si="21"/>
        <v>196048.16898499403</v>
      </c>
      <c r="I98" s="169">
        <f t="shared" si="22"/>
        <v>201379.00037150667</v>
      </c>
      <c r="J98" s="169">
        <f t="shared" si="24"/>
        <v>201160.70901765232</v>
      </c>
      <c r="K98" s="95"/>
      <c r="L98" s="265">
        <f t="shared" si="23"/>
        <v>77192.529531358101</v>
      </c>
      <c r="M98" s="265">
        <f>$G98*NonHospFrac+theModel!$H98*NonHospFrac</f>
        <v>124186.47084014855</v>
      </c>
      <c r="N98" s="266">
        <f t="shared" si="25"/>
        <v>201379.00037150667</v>
      </c>
      <c r="O98" s="159"/>
      <c r="P98" s="265">
        <f t="shared" si="26"/>
        <v>77108.854164275384</v>
      </c>
      <c r="Q98" s="265">
        <f t="shared" si="27"/>
        <v>124185.04997700825</v>
      </c>
      <c r="R98" s="266">
        <f t="shared" si="28"/>
        <v>201293.90414128365</v>
      </c>
    </row>
    <row r="99" spans="1:18" x14ac:dyDescent="0.3">
      <c r="A99" s="82">
        <v>68</v>
      </c>
      <c r="B99" s="94">
        <f t="shared" si="17"/>
        <v>0.12616266262680825</v>
      </c>
      <c r="C99" s="179">
        <f t="shared" si="18"/>
        <v>0.12587806138806437</v>
      </c>
      <c r="D99" s="166">
        <f t="shared" si="19"/>
        <v>2.2558277767625785E-3</v>
      </c>
      <c r="E99" s="167">
        <f t="shared" si="29"/>
        <v>17.678764930963318</v>
      </c>
      <c r="F99" s="168">
        <f t="shared" si="30"/>
        <v>0.1556521165966179</v>
      </c>
      <c r="G99" s="168">
        <f t="shared" si="20"/>
        <v>5409.2259657260684</v>
      </c>
      <c r="H99" s="168">
        <f t="shared" si="21"/>
        <v>197454.10087721658</v>
      </c>
      <c r="I99" s="169">
        <f t="shared" si="22"/>
        <v>202863.32684294265</v>
      </c>
      <c r="J99" s="169">
        <f t="shared" si="24"/>
        <v>202640.92682550725</v>
      </c>
      <c r="K99" s="95"/>
      <c r="L99" s="265">
        <f t="shared" si="23"/>
        <v>77761.501046606078</v>
      </c>
      <c r="M99" s="265">
        <f>$G99*NonHospFrac+theModel!$H99*NonHospFrac</f>
        <v>125101.82579633658</v>
      </c>
      <c r="N99" s="266">
        <f t="shared" si="25"/>
        <v>202863.32684294265</v>
      </c>
      <c r="O99" s="159"/>
      <c r="P99" s="265">
        <f t="shared" si="26"/>
        <v>77676.250748005041</v>
      </c>
      <c r="Q99" s="265">
        <f t="shared" si="27"/>
        <v>125100.4002257728</v>
      </c>
      <c r="R99" s="266">
        <f t="shared" si="28"/>
        <v>202776.65097377784</v>
      </c>
    </row>
    <row r="100" spans="1:18" x14ac:dyDescent="0.3">
      <c r="A100" s="82">
        <v>69</v>
      </c>
      <c r="B100" s="94">
        <f t="shared" si="17"/>
        <v>0.12380588614692467</v>
      </c>
      <c r="C100" s="179">
        <f t="shared" si="18"/>
        <v>0.12352660139002773</v>
      </c>
      <c r="D100" s="166">
        <f t="shared" si="19"/>
        <v>2.2558277767625785E-3</v>
      </c>
      <c r="E100" s="167">
        <f t="shared" si="29"/>
        <v>17.802291532353347</v>
      </c>
      <c r="F100" s="168">
        <f t="shared" si="30"/>
        <v>0.15790794437338049</v>
      </c>
      <c r="G100" s="168">
        <f t="shared" si="20"/>
        <v>5487.6205449394902</v>
      </c>
      <c r="H100" s="168">
        <f t="shared" si="21"/>
        <v>198833.76931599801</v>
      </c>
      <c r="I100" s="169">
        <f t="shared" si="22"/>
        <v>204321.38986093749</v>
      </c>
      <c r="J100" s="169">
        <f t="shared" si="24"/>
        <v>204094.89460900272</v>
      </c>
      <c r="K100" s="95"/>
      <c r="L100" s="265">
        <f t="shared" si="23"/>
        <v>78320.405263865629</v>
      </c>
      <c r="M100" s="265">
        <f>$G100*NonHospFrac+theModel!$H100*NonHospFrac</f>
        <v>126000.98459707186</v>
      </c>
      <c r="N100" s="266">
        <f t="shared" si="25"/>
        <v>204321.38986093749</v>
      </c>
      <c r="O100" s="159"/>
      <c r="P100" s="265">
        <f t="shared" si="26"/>
        <v>78233.585181377261</v>
      </c>
      <c r="Q100" s="265">
        <f t="shared" si="27"/>
        <v>125999.55448875774</v>
      </c>
      <c r="R100" s="266">
        <f t="shared" si="28"/>
        <v>204233.13967013499</v>
      </c>
    </row>
    <row r="101" spans="1:18" x14ac:dyDescent="0.3">
      <c r="A101" s="82">
        <v>70</v>
      </c>
      <c r="B101" s="94">
        <f t="shared" si="17"/>
        <v>0.12149313533406873</v>
      </c>
      <c r="C101" s="179">
        <f t="shared" si="18"/>
        <v>0.12121906774469617</v>
      </c>
      <c r="D101" s="166">
        <f t="shared" si="19"/>
        <v>2.2558277767625785E-3</v>
      </c>
      <c r="E101" s="167">
        <f t="shared" si="29"/>
        <v>17.923510600098044</v>
      </c>
      <c r="F101" s="168">
        <f t="shared" si="30"/>
        <v>0.16016377215014307</v>
      </c>
      <c r="G101" s="168">
        <f t="shared" si="20"/>
        <v>5566.015124152912</v>
      </c>
      <c r="H101" s="168">
        <f t="shared" si="21"/>
        <v>200187.66491471048</v>
      </c>
      <c r="I101" s="169">
        <f t="shared" si="22"/>
        <v>205753.68003886339</v>
      </c>
      <c r="J101" s="169">
        <f t="shared" si="24"/>
        <v>205523.10372113797</v>
      </c>
      <c r="K101" s="95"/>
      <c r="L101" s="265">
        <f t="shared" si="23"/>
        <v>78869.430244886753</v>
      </c>
      <c r="M101" s="265">
        <f>$G101*NonHospFrac+theModel!$H101*NonHospFrac</f>
        <v>126884.24979397663</v>
      </c>
      <c r="N101" s="266">
        <f t="shared" si="25"/>
        <v>205753.68003886339</v>
      </c>
      <c r="O101" s="159"/>
      <c r="P101" s="265">
        <f t="shared" si="26"/>
        <v>78781.045809655639</v>
      </c>
      <c r="Q101" s="265">
        <f t="shared" si="27"/>
        <v>126882.81531139051</v>
      </c>
      <c r="R101" s="266">
        <f t="shared" si="28"/>
        <v>205663.86112104615</v>
      </c>
    </row>
    <row r="102" spans="1:18" x14ac:dyDescent="0.3">
      <c r="A102" s="82">
        <v>71</v>
      </c>
      <c r="B102" s="94">
        <f t="shared" si="17"/>
        <v>0.119223587768561</v>
      </c>
      <c r="C102" s="179">
        <f t="shared" si="18"/>
        <v>0.11895463988762739</v>
      </c>
      <c r="D102" s="166">
        <f t="shared" si="19"/>
        <v>2.2558277767625785E-3</v>
      </c>
      <c r="E102" s="167">
        <f t="shared" si="29"/>
        <v>18.04246523998567</v>
      </c>
      <c r="F102" s="168">
        <f t="shared" si="30"/>
        <v>0.16241959992690566</v>
      </c>
      <c r="G102" s="168">
        <f t="shared" si="20"/>
        <v>5644.4097033663329</v>
      </c>
      <c r="H102" s="168">
        <f t="shared" si="21"/>
        <v>201516.26912184298</v>
      </c>
      <c r="I102" s="169">
        <f t="shared" si="22"/>
        <v>207160.67882520932</v>
      </c>
      <c r="J102" s="169">
        <f t="shared" si="24"/>
        <v>206926.03631656052</v>
      </c>
      <c r="K102" s="95"/>
      <c r="L102" s="265">
        <f t="shared" si="23"/>
        <v>79408.760538339528</v>
      </c>
      <c r="M102" s="265">
        <f>$G102*NonHospFrac+theModel!$H102*NonHospFrac</f>
        <v>127751.91828686978</v>
      </c>
      <c r="N102" s="266">
        <f t="shared" si="25"/>
        <v>207160.67882520932</v>
      </c>
      <c r="O102" s="159"/>
      <c r="P102" s="265">
        <f t="shared" si="26"/>
        <v>79318.817452194693</v>
      </c>
      <c r="Q102" s="265">
        <f t="shared" si="27"/>
        <v>127750.47958752292</v>
      </c>
      <c r="R102" s="266">
        <f t="shared" si="28"/>
        <v>207069.29703971761</v>
      </c>
    </row>
    <row r="103" spans="1:18" x14ac:dyDescent="0.3">
      <c r="A103" s="82">
        <v>72</v>
      </c>
      <c r="B103" s="94">
        <f t="shared" si="17"/>
        <v>0.11699643639389921</v>
      </c>
      <c r="C103" s="179">
        <f t="shared" si="18"/>
        <v>0.11673251258289961</v>
      </c>
      <c r="D103" s="166">
        <f t="shared" si="19"/>
        <v>2.2558277767625785E-3</v>
      </c>
      <c r="E103" s="167">
        <f t="shared" si="29"/>
        <v>18.15919775256857</v>
      </c>
      <c r="F103" s="168">
        <f t="shared" si="30"/>
        <v>0.16467542770366825</v>
      </c>
      <c r="G103" s="168">
        <f t="shared" si="20"/>
        <v>5722.8042825797538</v>
      </c>
      <c r="H103" s="168">
        <f t="shared" si="21"/>
        <v>202820.0543922057</v>
      </c>
      <c r="I103" s="169">
        <f t="shared" si="22"/>
        <v>208542.85867478544</v>
      </c>
      <c r="J103" s="169">
        <f t="shared" si="24"/>
        <v>208304.16552376366</v>
      </c>
      <c r="K103" s="95"/>
      <c r="L103" s="265">
        <f t="shared" si="23"/>
        <v>79938.577245440189</v>
      </c>
      <c r="M103" s="265">
        <f>$G103*NonHospFrac+theModel!$H103*NonHospFrac</f>
        <v>128604.28142934525</v>
      </c>
      <c r="N103" s="266">
        <f t="shared" si="25"/>
        <v>208542.85867478544</v>
      </c>
      <c r="O103" s="159"/>
      <c r="P103" s="265">
        <f t="shared" si="26"/>
        <v>79847.081468446646</v>
      </c>
      <c r="Q103" s="265">
        <f t="shared" si="27"/>
        <v>128602.83866500108</v>
      </c>
      <c r="R103" s="266">
        <f t="shared" si="28"/>
        <v>208449.92013344774</v>
      </c>
    </row>
    <row r="104" spans="1:18" x14ac:dyDescent="0.3">
      <c r="A104" s="82">
        <v>73</v>
      </c>
      <c r="B104" s="94">
        <f t="shared" si="17"/>
        <v>0.1148108892297674</v>
      </c>
      <c r="C104" s="179">
        <f t="shared" si="18"/>
        <v>0.11455189563676808</v>
      </c>
      <c r="D104" s="166">
        <f t="shared" si="19"/>
        <v>2.2558277767625785E-3</v>
      </c>
      <c r="E104" s="167">
        <f t="shared" si="29"/>
        <v>18.273749648205339</v>
      </c>
      <c r="F104" s="168">
        <f t="shared" si="30"/>
        <v>0.16693125548043083</v>
      </c>
      <c r="G104" s="168">
        <f t="shared" si="20"/>
        <v>5801.1988617931756</v>
      </c>
      <c r="H104" s="168">
        <f t="shared" si="21"/>
        <v>204099.48435493591</v>
      </c>
      <c r="I104" s="169">
        <f t="shared" si="22"/>
        <v>209900.68321672908</v>
      </c>
      <c r="J104" s="169">
        <f t="shared" si="24"/>
        <v>209657.95561406019</v>
      </c>
      <c r="K104" s="95"/>
      <c r="L104" s="265">
        <f t="shared" si="23"/>
        <v>80459.058084351011</v>
      </c>
      <c r="M104" s="265">
        <f>$G104*NonHospFrac+theModel!$H104*NonHospFrac</f>
        <v>129441.62513237806</v>
      </c>
      <c r="N104" s="266">
        <f t="shared" si="25"/>
        <v>209900.68321672908</v>
      </c>
      <c r="O104" s="159"/>
      <c r="P104" s="265">
        <f t="shared" si="26"/>
        <v>80366.015822732268</v>
      </c>
      <c r="Q104" s="265">
        <f t="shared" si="27"/>
        <v>129440.17844926343</v>
      </c>
      <c r="R104" s="266">
        <f t="shared" si="28"/>
        <v>209806.19427199569</v>
      </c>
    </row>
    <row r="105" spans="1:18" x14ac:dyDescent="0.3">
      <c r="A105" s="82">
        <v>74</v>
      </c>
      <c r="B105" s="94">
        <f t="shared" si="17"/>
        <v>0.11266616909040551</v>
      </c>
      <c r="C105" s="179">
        <f t="shared" si="18"/>
        <v>0.11241201361666994</v>
      </c>
      <c r="D105" s="166">
        <f t="shared" si="19"/>
        <v>2.2558277767625785E-3</v>
      </c>
      <c r="E105" s="167">
        <f t="shared" si="29"/>
        <v>18.386161661822008</v>
      </c>
      <c r="F105" s="168">
        <f t="shared" si="30"/>
        <v>0.16918708325719342</v>
      </c>
      <c r="G105" s="168">
        <f t="shared" si="20"/>
        <v>5879.5934410065984</v>
      </c>
      <c r="H105" s="168">
        <f t="shared" si="21"/>
        <v>205355.01397836575</v>
      </c>
      <c r="I105" s="169">
        <f t="shared" si="22"/>
        <v>211234.60741937236</v>
      </c>
      <c r="J105" s="169">
        <f t="shared" si="24"/>
        <v>210987.86216739292</v>
      </c>
      <c r="K105" s="95"/>
      <c r="L105" s="265">
        <f t="shared" si="23"/>
        <v>80970.377453377456</v>
      </c>
      <c r="M105" s="265">
        <f>$G105*NonHospFrac+theModel!$H105*NonHospFrac</f>
        <v>130264.22996599488</v>
      </c>
      <c r="N105" s="266">
        <f t="shared" si="25"/>
        <v>211234.60741937233</v>
      </c>
      <c r="O105" s="159"/>
      <c r="P105" s="265">
        <f t="shared" si="26"/>
        <v>80875.795147799421</v>
      </c>
      <c r="Q105" s="265">
        <f t="shared" si="27"/>
        <v>130262.77950500346</v>
      </c>
      <c r="R105" s="266">
        <f t="shared" si="28"/>
        <v>211138.5746528029</v>
      </c>
    </row>
    <row r="106" spans="1:18" x14ac:dyDescent="0.3">
      <c r="A106" s="82">
        <v>75</v>
      </c>
      <c r="B106" s="94">
        <f t="shared" si="17"/>
        <v>0.11056151330824041</v>
      </c>
      <c r="C106" s="179">
        <f t="shared" si="18"/>
        <v>0.11031210557547877</v>
      </c>
      <c r="D106" s="166">
        <f t="shared" si="19"/>
        <v>2.2558277767625785E-3</v>
      </c>
      <c r="E106" s="167">
        <f t="shared" si="29"/>
        <v>18.496473767397486</v>
      </c>
      <c r="F106" s="168">
        <f t="shared" si="30"/>
        <v>0.17144291103395601</v>
      </c>
      <c r="G106" s="168">
        <f t="shared" si="20"/>
        <v>5957.9880202200193</v>
      </c>
      <c r="H106" s="168">
        <f t="shared" si="21"/>
        <v>206587.08973180992</v>
      </c>
      <c r="I106" s="169">
        <f t="shared" si="22"/>
        <v>212545.07775202993</v>
      </c>
      <c r="J106" s="169">
        <f t="shared" si="24"/>
        <v>212294.33223504102</v>
      </c>
      <c r="K106" s="95"/>
      <c r="L106" s="265">
        <f t="shared" si="23"/>
        <v>81472.706492984464</v>
      </c>
      <c r="M106" s="265">
        <f>$G106*NonHospFrac+theModel!$H106*NonHospFrac</f>
        <v>131072.37125904547</v>
      </c>
      <c r="N106" s="266">
        <f t="shared" si="25"/>
        <v>212545.07775202993</v>
      </c>
      <c r="O106" s="159"/>
      <c r="P106" s="265">
        <f t="shared" si="26"/>
        <v>81376.590807191475</v>
      </c>
      <c r="Q106" s="265">
        <f t="shared" si="27"/>
        <v>131070.91715593367</v>
      </c>
      <c r="R106" s="266">
        <f t="shared" si="28"/>
        <v>212447.50796312513</v>
      </c>
    </row>
    <row r="107" spans="1:18" x14ac:dyDescent="0.3">
      <c r="A107" s="82">
        <v>76</v>
      </c>
      <c r="B107" s="94">
        <f t="shared" si="17"/>
        <v>0.10849617346267958</v>
      </c>
      <c r="C107" s="179">
        <f t="shared" si="18"/>
        <v>0.10825142478091002</v>
      </c>
      <c r="D107" s="166">
        <f t="shared" si="19"/>
        <v>2.2558277767625785E-3</v>
      </c>
      <c r="E107" s="167">
        <f t="shared" si="29"/>
        <v>18.604725192178396</v>
      </c>
      <c r="F107" s="168">
        <f t="shared" si="30"/>
        <v>0.17369873881071859</v>
      </c>
      <c r="G107" s="168">
        <f t="shared" si="20"/>
        <v>6036.3825994334402</v>
      </c>
      <c r="H107" s="168">
        <f t="shared" si="21"/>
        <v>207796.14974433123</v>
      </c>
      <c r="I107" s="169">
        <f t="shared" si="22"/>
        <v>213832.53234376467</v>
      </c>
      <c r="J107" s="169">
        <f t="shared" si="24"/>
        <v>213577.80449928064</v>
      </c>
      <c r="K107" s="95"/>
      <c r="L107" s="265">
        <f t="shared" si="23"/>
        <v>81966.21314665454</v>
      </c>
      <c r="M107" s="265">
        <f>$G107*NonHospFrac+theModel!$H107*NonHospFrac</f>
        <v>131866.3191971101</v>
      </c>
      <c r="N107" s="266">
        <f t="shared" si="25"/>
        <v>213832.53234376464</v>
      </c>
      <c r="O107" s="159"/>
      <c r="P107" s="265">
        <f t="shared" si="26"/>
        <v>81868.570956448457</v>
      </c>
      <c r="Q107" s="265">
        <f t="shared" si="27"/>
        <v>131864.86158268576</v>
      </c>
      <c r="R107" s="266">
        <f t="shared" si="28"/>
        <v>213733.43253913423</v>
      </c>
    </row>
    <row r="108" spans="1:18" x14ac:dyDescent="0.3">
      <c r="A108" s="82">
        <v>77</v>
      </c>
      <c r="B108" s="94">
        <f t="shared" si="17"/>
        <v>0.10646941511397078</v>
      </c>
      <c r="C108" s="179">
        <f t="shared" si="18"/>
        <v>0.10622923844998101</v>
      </c>
      <c r="D108" s="166">
        <f t="shared" si="19"/>
        <v>2.2558277767625785E-3</v>
      </c>
      <c r="E108" s="167">
        <f t="shared" si="29"/>
        <v>18.710954430628377</v>
      </c>
      <c r="F108" s="168">
        <f t="shared" si="30"/>
        <v>0.17595456658748118</v>
      </c>
      <c r="G108" s="168">
        <f t="shared" si="20"/>
        <v>6114.7771786468629</v>
      </c>
      <c r="H108" s="168">
        <f t="shared" si="21"/>
        <v>208982.62396054048</v>
      </c>
      <c r="I108" s="169">
        <f t="shared" si="22"/>
        <v>215097.40113918734</v>
      </c>
      <c r="J108" s="169">
        <f t="shared" si="24"/>
        <v>214838.70943005645</v>
      </c>
      <c r="K108" s="95"/>
      <c r="L108" s="265">
        <f t="shared" si="23"/>
        <v>82451.062220608801</v>
      </c>
      <c r="M108" s="265">
        <f>$G108*NonHospFrac+theModel!$H108*NonHospFrac</f>
        <v>132646.33891857855</v>
      </c>
      <c r="N108" s="266">
        <f t="shared" si="25"/>
        <v>215097.40113918734</v>
      </c>
      <c r="O108" s="159"/>
      <c r="P108" s="265">
        <f t="shared" si="26"/>
        <v>82351.900603162314</v>
      </c>
      <c r="Q108" s="265">
        <f t="shared" si="27"/>
        <v>132644.87791888264</v>
      </c>
      <c r="R108" s="266">
        <f t="shared" si="28"/>
        <v>214996.77852204494</v>
      </c>
    </row>
    <row r="109" spans="1:18" x14ac:dyDescent="0.3">
      <c r="A109" s="82">
        <v>78</v>
      </c>
      <c r="B109" s="94">
        <f t="shared" si="17"/>
        <v>0.10448051754203372</v>
      </c>
      <c r="C109" s="179">
        <f t="shared" si="18"/>
        <v>0.10424482748843186</v>
      </c>
      <c r="D109" s="166">
        <f t="shared" si="19"/>
        <v>2.2558277767625785E-3</v>
      </c>
      <c r="E109" s="167">
        <f t="shared" si="29"/>
        <v>18.815199258116809</v>
      </c>
      <c r="F109" s="168">
        <f t="shared" si="30"/>
        <v>0.17821039436424377</v>
      </c>
      <c r="G109" s="168">
        <f t="shared" si="20"/>
        <v>6193.1717578602838</v>
      </c>
      <c r="H109" s="168">
        <f t="shared" si="21"/>
        <v>210146.93429348565</v>
      </c>
      <c r="I109" s="169">
        <f t="shared" si="22"/>
        <v>216340.10605134594</v>
      </c>
      <c r="J109" s="169">
        <f t="shared" si="24"/>
        <v>216077.46943872032</v>
      </c>
      <c r="K109" s="95"/>
      <c r="L109" s="265">
        <f t="shared" si="23"/>
        <v>82927.415442412457</v>
      </c>
      <c r="M109" s="265">
        <f>$G109*NonHospFrac+theModel!$H109*NonHospFrac</f>
        <v>133412.69060893348</v>
      </c>
      <c r="N109" s="266">
        <f t="shared" si="25"/>
        <v>216340.10605134594</v>
      </c>
      <c r="O109" s="159"/>
      <c r="P109" s="265">
        <f t="shared" si="26"/>
        <v>82826.741665907903</v>
      </c>
      <c r="Q109" s="265">
        <f t="shared" si="27"/>
        <v>133411.22634541523</v>
      </c>
      <c r="R109" s="266">
        <f t="shared" si="28"/>
        <v>216237.96801132313</v>
      </c>
    </row>
    <row r="110" spans="1:18" x14ac:dyDescent="0.3">
      <c r="A110" s="82">
        <v>79</v>
      </c>
      <c r="B110" s="94">
        <f t="shared" si="17"/>
        <v>0.10252877349017026</v>
      </c>
      <c r="C110" s="179">
        <f t="shared" si="18"/>
        <v>0.10229748623501372</v>
      </c>
      <c r="D110" s="166">
        <f t="shared" si="19"/>
        <v>2.2558277767625785E-3</v>
      </c>
      <c r="E110" s="167">
        <f t="shared" si="29"/>
        <v>18.917496744351823</v>
      </c>
      <c r="F110" s="168">
        <f t="shared" si="30"/>
        <v>0.18046622214100635</v>
      </c>
      <c r="G110" s="168">
        <f t="shared" si="20"/>
        <v>6271.5663370737047</v>
      </c>
      <c r="H110" s="168">
        <f t="shared" si="21"/>
        <v>211289.49477468512</v>
      </c>
      <c r="I110" s="169">
        <f t="shared" si="22"/>
        <v>217561.06111175884</v>
      </c>
      <c r="J110" s="169">
        <f t="shared" si="24"/>
        <v>217294.49902889165</v>
      </c>
      <c r="K110" s="95"/>
      <c r="L110" s="265">
        <f t="shared" si="23"/>
        <v>83395.431518485479</v>
      </c>
      <c r="M110" s="265">
        <f>$G110*NonHospFrac+theModel!$H110*NonHospFrac</f>
        <v>134165.62959327333</v>
      </c>
      <c r="N110" s="266">
        <f t="shared" si="25"/>
        <v>217561.06111175881</v>
      </c>
      <c r="O110" s="159"/>
      <c r="P110" s="265">
        <f t="shared" si="26"/>
        <v>83293.253032070817</v>
      </c>
      <c r="Q110" s="265">
        <f t="shared" si="27"/>
        <v>134164.16218295871</v>
      </c>
      <c r="R110" s="266">
        <f t="shared" si="28"/>
        <v>217457.41521502953</v>
      </c>
    </row>
    <row r="111" spans="1:18" x14ac:dyDescent="0.3">
      <c r="A111" s="82">
        <v>80</v>
      </c>
      <c r="B111" s="94">
        <f t="shared" si="17"/>
        <v>0.10061348891356207</v>
      </c>
      <c r="C111" s="179">
        <f t="shared" si="18"/>
        <v>0.10038652221055387</v>
      </c>
      <c r="D111" s="166">
        <f t="shared" si="19"/>
        <v>2.2558277767625785E-3</v>
      </c>
      <c r="E111" s="167">
        <f t="shared" si="29"/>
        <v>19.017883266562375</v>
      </c>
      <c r="F111" s="168">
        <f t="shared" si="30"/>
        <v>0.18272204991776894</v>
      </c>
      <c r="G111" s="168">
        <f t="shared" si="20"/>
        <v>6349.9609162871275</v>
      </c>
      <c r="H111" s="168">
        <f t="shared" si="21"/>
        <v>212410.71170135849</v>
      </c>
      <c r="I111" s="169">
        <f t="shared" si="22"/>
        <v>218760.67261764561</v>
      </c>
      <c r="J111" s="169">
        <f t="shared" si="24"/>
        <v>218490.20494449406</v>
      </c>
      <c r="K111" s="95"/>
      <c r="L111" s="265">
        <f t="shared" si="23"/>
        <v>83855.266190539129</v>
      </c>
      <c r="M111" s="265">
        <f>$G111*NonHospFrac+theModel!$H111*NonHospFrac</f>
        <v>134905.40642710647</v>
      </c>
      <c r="N111" s="266">
        <f t="shared" si="25"/>
        <v>218760.67261764558</v>
      </c>
      <c r="O111" s="159"/>
      <c r="P111" s="265">
        <f t="shared" si="26"/>
        <v>83751.590614592758</v>
      </c>
      <c r="Q111" s="265">
        <f t="shared" si="27"/>
        <v>134903.93598276062</v>
      </c>
      <c r="R111" s="266">
        <f t="shared" si="28"/>
        <v>218655.5265973534</v>
      </c>
    </row>
    <row r="112" spans="1:18" x14ac:dyDescent="0.3">
      <c r="A112" s="82">
        <v>81</v>
      </c>
      <c r="B112" s="94">
        <f t="shared" si="17"/>
        <v>9.8733982732466918E-2</v>
      </c>
      <c r="C112" s="179">
        <f t="shared" si="18"/>
        <v>9.8511255871708628E-2</v>
      </c>
      <c r="D112" s="166">
        <f t="shared" si="19"/>
        <v>2.2558277767625785E-3</v>
      </c>
      <c r="E112" s="167">
        <f t="shared" si="29"/>
        <v>19.116394522434085</v>
      </c>
      <c r="F112" s="168">
        <f t="shared" si="30"/>
        <v>0.18497787769453153</v>
      </c>
      <c r="G112" s="168">
        <f t="shared" si="20"/>
        <v>6428.3554955005484</v>
      </c>
      <c r="H112" s="168">
        <f t="shared" si="21"/>
        <v>213510.98378090662</v>
      </c>
      <c r="I112" s="169">
        <f t="shared" si="22"/>
        <v>219939.33927640718</v>
      </c>
      <c r="J112" s="169">
        <f t="shared" si="24"/>
        <v>219664.98631502036</v>
      </c>
      <c r="K112" s="95"/>
      <c r="L112" s="265">
        <f t="shared" si="23"/>
        <v>84307.072290957891</v>
      </c>
      <c r="M112" s="265">
        <f>$G112*NonHospFrac+theModel!$H112*NonHospFrac</f>
        <v>135632.26698544927</v>
      </c>
      <c r="N112" s="266">
        <f t="shared" si="25"/>
        <v>219939.33927640715</v>
      </c>
      <c r="O112" s="159"/>
      <c r="P112" s="265">
        <f t="shared" si="26"/>
        <v>84201.907407654333</v>
      </c>
      <c r="Q112" s="265">
        <f t="shared" si="27"/>
        <v>135630.79361573287</v>
      </c>
      <c r="R112" s="266">
        <f t="shared" si="28"/>
        <v>219832.7010233872</v>
      </c>
    </row>
    <row r="113" spans="1:18" x14ac:dyDescent="0.3">
      <c r="A113" s="82">
        <v>82</v>
      </c>
      <c r="B113" s="94">
        <f t="shared" si="17"/>
        <v>9.6889586590024793E-2</v>
      </c>
      <c r="C113" s="179">
        <f t="shared" si="18"/>
        <v>9.6671020369315977E-2</v>
      </c>
      <c r="D113" s="166">
        <f t="shared" si="19"/>
        <v>2.2558277767625785E-3</v>
      </c>
      <c r="E113" s="167">
        <f t="shared" si="29"/>
        <v>19.213065542803403</v>
      </c>
      <c r="F113" s="168">
        <f t="shared" si="30"/>
        <v>0.18723370547129412</v>
      </c>
      <c r="G113" s="168">
        <f t="shared" si="20"/>
        <v>6506.7500747139693</v>
      </c>
      <c r="H113" s="168">
        <f t="shared" si="21"/>
        <v>214590.70227269307</v>
      </c>
      <c r="I113" s="169">
        <f t="shared" si="22"/>
        <v>221097.45234740703</v>
      </c>
      <c r="J113" s="169">
        <f t="shared" si="24"/>
        <v>220819.23479807811</v>
      </c>
      <c r="K113" s="95"/>
      <c r="L113" s="265">
        <f t="shared" si="23"/>
        <v>84750.999797147146</v>
      </c>
      <c r="M113" s="265">
        <f>$G113*NonHospFrac+theModel!$H113*NonHospFrac</f>
        <v>136346.45255025988</v>
      </c>
      <c r="N113" s="266">
        <f t="shared" si="25"/>
        <v>221097.45234740703</v>
      </c>
      <c r="O113" s="159"/>
      <c r="P113" s="265">
        <f t="shared" si="26"/>
        <v>84644.353541315679</v>
      </c>
      <c r="Q113" s="265">
        <f t="shared" si="27"/>
        <v>136344.97635987974</v>
      </c>
      <c r="R113" s="266">
        <f t="shared" si="28"/>
        <v>220989.32990119542</v>
      </c>
    </row>
    <row r="114" spans="1:18" x14ac:dyDescent="0.3">
      <c r="A114" s="82">
        <v>83</v>
      </c>
      <c r="B114" s="94">
        <f t="shared" si="17"/>
        <v>9.5079644614588871E-2</v>
      </c>
      <c r="C114" s="179">
        <f t="shared" si="18"/>
        <v>9.4865161311262561E-2</v>
      </c>
      <c r="D114" s="166">
        <f t="shared" si="19"/>
        <v>2.2558277767625785E-3</v>
      </c>
      <c r="E114" s="167">
        <f t="shared" si="29"/>
        <v>19.307930704114664</v>
      </c>
      <c r="F114" s="168">
        <f t="shared" si="30"/>
        <v>0.1894895332480567</v>
      </c>
      <c r="G114" s="168">
        <f t="shared" si="20"/>
        <v>6585.144653927392</v>
      </c>
      <c r="H114" s="168">
        <f t="shared" si="21"/>
        <v>215650.25112717666</v>
      </c>
      <c r="I114" s="169">
        <f t="shared" si="22"/>
        <v>222235.39578110405</v>
      </c>
      <c r="J114" s="169">
        <f t="shared" si="24"/>
        <v>221953.33471926674</v>
      </c>
      <c r="K114" s="95"/>
      <c r="L114" s="265">
        <f t="shared" si="23"/>
        <v>85187.195884865447</v>
      </c>
      <c r="M114" s="265">
        <f>$G114*NonHospFrac+theModel!$H114*NonHospFrac</f>
        <v>137048.1998962386</v>
      </c>
      <c r="N114" s="266">
        <f t="shared" si="25"/>
        <v>222235.39578110405</v>
      </c>
      <c r="O114" s="159"/>
      <c r="P114" s="265">
        <f t="shared" si="26"/>
        <v>85079.076335134116</v>
      </c>
      <c r="Q114" s="265">
        <f t="shared" si="27"/>
        <v>137046.72098609278</v>
      </c>
      <c r="R114" s="266">
        <f t="shared" si="28"/>
        <v>222125.79732122691</v>
      </c>
    </row>
    <row r="115" spans="1:18" x14ac:dyDescent="0.3">
      <c r="A115" s="82">
        <v>84</v>
      </c>
      <c r="B115" s="94">
        <f t="shared" si="17"/>
        <v>9.3303513186496004E-2</v>
      </c>
      <c r="C115" s="179">
        <f t="shared" si="18"/>
        <v>9.3093036529780376E-2</v>
      </c>
      <c r="D115" s="166">
        <f t="shared" si="19"/>
        <v>2.2558277767625785E-3</v>
      </c>
      <c r="E115" s="167">
        <f t="shared" si="29"/>
        <v>19.401023740644444</v>
      </c>
      <c r="F115" s="168">
        <f t="shared" si="30"/>
        <v>0.19174536102481929</v>
      </c>
      <c r="G115" s="168">
        <f t="shared" si="20"/>
        <v>6663.5392331408129</v>
      </c>
      <c r="H115" s="168">
        <f t="shared" si="21"/>
        <v>216690.00712244553</v>
      </c>
      <c r="I115" s="169">
        <f t="shared" si="22"/>
        <v>223353.54635558635</v>
      </c>
      <c r="J115" s="169">
        <f t="shared" si="24"/>
        <v>223067.66320943637</v>
      </c>
      <c r="K115" s="95"/>
      <c r="L115" s="265">
        <f t="shared" si="23"/>
        <v>85615.804980560613</v>
      </c>
      <c r="M115" s="265">
        <f>$G115*NonHospFrac+theModel!$H115*NonHospFrac</f>
        <v>137737.74137502571</v>
      </c>
      <c r="N115" s="266">
        <f t="shared" si="25"/>
        <v>223353.54635558632</v>
      </c>
      <c r="O115" s="159"/>
      <c r="P115" s="265">
        <f t="shared" si="26"/>
        <v>85506.220350778065</v>
      </c>
      <c r="Q115" s="265">
        <f t="shared" si="27"/>
        <v>137736.25984234322</v>
      </c>
      <c r="R115" s="266">
        <f t="shared" si="28"/>
        <v>223242.4801931213</v>
      </c>
    </row>
    <row r="116" spans="1:18" x14ac:dyDescent="0.3">
      <c r="A116" s="82">
        <v>85</v>
      </c>
      <c r="B116" s="94">
        <f t="shared" si="17"/>
        <v>9.1560560709193745E-2</v>
      </c>
      <c r="C116" s="179">
        <f t="shared" si="18"/>
        <v>9.1354015853089984E-2</v>
      </c>
      <c r="D116" s="166">
        <f t="shared" si="19"/>
        <v>2.2558277767625785E-3</v>
      </c>
      <c r="E116" s="167">
        <f t="shared" si="29"/>
        <v>19.492377756497532</v>
      </c>
      <c r="F116" s="168">
        <f t="shared" si="30"/>
        <v>0.19400118880158188</v>
      </c>
      <c r="G116" s="168">
        <f t="shared" si="20"/>
        <v>6741.9338123542357</v>
      </c>
      <c r="H116" s="168">
        <f t="shared" si="21"/>
        <v>217710.33999819984</v>
      </c>
      <c r="I116" s="169">
        <f t="shared" si="22"/>
        <v>224452.27381055406</v>
      </c>
      <c r="J116" s="169">
        <f t="shared" si="24"/>
        <v>224162.59033937633</v>
      </c>
      <c r="K116" s="95"/>
      <c r="L116" s="265">
        <f t="shared" si="23"/>
        <v>86036.968812728053</v>
      </c>
      <c r="M116" s="265">
        <f>$G116*NonHospFrac+theModel!$H116*NonHospFrac</f>
        <v>138415.30499782602</v>
      </c>
      <c r="N116" s="266">
        <f t="shared" si="25"/>
        <v>224452.27381055406</v>
      </c>
      <c r="O116" s="159"/>
      <c r="P116" s="265">
        <f t="shared" si="26"/>
        <v>85925.92744365595</v>
      </c>
      <c r="Q116" s="265">
        <f t="shared" si="27"/>
        <v>138413.8209363014</v>
      </c>
      <c r="R116" s="266">
        <f t="shared" si="28"/>
        <v>224339.74837995734</v>
      </c>
    </row>
    <row r="117" spans="1:18" x14ac:dyDescent="0.3">
      <c r="A117" s="82">
        <v>86</v>
      </c>
      <c r="B117" s="94">
        <f t="shared" si="17"/>
        <v>8.9850167384643492E-2</v>
      </c>
      <c r="C117" s="179">
        <f t="shared" si="18"/>
        <v>8.9647480881310443E-2</v>
      </c>
      <c r="D117" s="166">
        <f t="shared" si="19"/>
        <v>2.2558277767625785E-3</v>
      </c>
      <c r="E117" s="167">
        <f t="shared" si="29"/>
        <v>19.582025237378843</v>
      </c>
      <c r="F117" s="168">
        <f t="shared" si="30"/>
        <v>0.19625701657834446</v>
      </c>
      <c r="G117" s="168">
        <f t="shared" si="20"/>
        <v>6820.3283915676566</v>
      </c>
      <c r="H117" s="168">
        <f t="shared" si="21"/>
        <v>218711.61258723258</v>
      </c>
      <c r="I117" s="169">
        <f t="shared" si="22"/>
        <v>225531.94097880024</v>
      </c>
      <c r="J117" s="169">
        <f t="shared" si="24"/>
        <v>225238.47925198343</v>
      </c>
      <c r="K117" s="95"/>
      <c r="L117" s="265">
        <f t="shared" si="23"/>
        <v>86450.826462309822</v>
      </c>
      <c r="M117" s="265">
        <f>$G117*NonHospFrac+theModel!$H117*NonHospFrac</f>
        <v>139081.1145164904</v>
      </c>
      <c r="N117" s="266">
        <f t="shared" si="25"/>
        <v>225531.94097880024</v>
      </c>
      <c r="O117" s="159"/>
      <c r="P117" s="265">
        <f t="shared" si="26"/>
        <v>86338.336813578673</v>
      </c>
      <c r="Q117" s="265">
        <f t="shared" si="27"/>
        <v>139079.62801641336</v>
      </c>
      <c r="R117" s="266">
        <f t="shared" si="28"/>
        <v>225417.96482999204</v>
      </c>
    </row>
    <row r="118" spans="1:18" x14ac:dyDescent="0.3">
      <c r="A118" s="82">
        <v>87</v>
      </c>
      <c r="B118" s="94">
        <f t="shared" si="17"/>
        <v>8.817172499291849E-2</v>
      </c>
      <c r="C118" s="179">
        <f t="shared" si="18"/>
        <v>8.7972824766554394E-2</v>
      </c>
      <c r="D118" s="166">
        <f t="shared" si="19"/>
        <v>2.2558277767625785E-3</v>
      </c>
      <c r="E118" s="167">
        <f t="shared" si="29"/>
        <v>19.6699980621454</v>
      </c>
      <c r="F118" s="168">
        <f t="shared" si="30"/>
        <v>0.19851284435510705</v>
      </c>
      <c r="G118" s="168">
        <f t="shared" si="20"/>
        <v>6898.7229707810775</v>
      </c>
      <c r="H118" s="168">
        <f t="shared" si="21"/>
        <v>219694.18094445334</v>
      </c>
      <c r="I118" s="169">
        <f t="shared" si="22"/>
        <v>226592.90391523443</v>
      </c>
      <c r="J118" s="169">
        <f t="shared" si="24"/>
        <v>226295.6862919546</v>
      </c>
      <c r="K118" s="95"/>
      <c r="L118" s="265">
        <f t="shared" si="23"/>
        <v>86857.514412152072</v>
      </c>
      <c r="M118" s="265">
        <f>$G118*NonHospFrac+theModel!$H118*NonHospFrac</f>
        <v>139735.38950308232</v>
      </c>
      <c r="N118" s="266">
        <f t="shared" si="25"/>
        <v>226592.90391523438</v>
      </c>
      <c r="O118" s="159"/>
      <c r="P118" s="265">
        <f t="shared" si="26"/>
        <v>86743.585054473588</v>
      </c>
      <c r="Q118" s="265">
        <f t="shared" si="27"/>
        <v>139733.90065146255</v>
      </c>
      <c r="R118" s="266">
        <f t="shared" si="28"/>
        <v>226477.48570593615</v>
      </c>
    </row>
    <row r="119" spans="1:18" x14ac:dyDescent="0.3">
      <c r="A119" s="82">
        <v>88</v>
      </c>
      <c r="B119" s="94">
        <f t="shared" si="17"/>
        <v>8.6524636675919697E-2</v>
      </c>
      <c r="C119" s="179">
        <f t="shared" si="18"/>
        <v>8.6329451997131865E-2</v>
      </c>
      <c r="D119" s="166">
        <f t="shared" si="19"/>
        <v>2.2558277767625785E-3</v>
      </c>
      <c r="E119" s="167">
        <f>C119+E118</f>
        <v>19.75632751414253</v>
      </c>
      <c r="F119" s="168">
        <f t="shared" si="30"/>
        <v>0.20076867213186964</v>
      </c>
      <c r="G119" s="168">
        <f t="shared" si="20"/>
        <v>6977.1175499944993</v>
      </c>
      <c r="H119" s="168">
        <f t="shared" si="21"/>
        <v>220658.39447350265</v>
      </c>
      <c r="I119" s="169">
        <f t="shared" si="22"/>
        <v>227635.51202349714</v>
      </c>
      <c r="J119" s="169">
        <f t="shared" si="24"/>
        <v>227334.56113305278</v>
      </c>
      <c r="K119" s="95"/>
      <c r="L119" s="265">
        <f t="shared" si="23"/>
        <v>87257.166595538787</v>
      </c>
      <c r="M119" s="265">
        <f>$G119*NonHospFrac+theModel!$H119*NonHospFrac</f>
        <v>140378.34542795835</v>
      </c>
      <c r="N119" s="266">
        <f t="shared" si="25"/>
        <v>227635.51202349714</v>
      </c>
      <c r="O119" s="159"/>
      <c r="P119" s="265">
        <f t="shared" si="26"/>
        <v>87141.806203167929</v>
      </c>
      <c r="Q119" s="265">
        <f t="shared" si="27"/>
        <v>140376.85430864576</v>
      </c>
      <c r="R119" s="266">
        <f t="shared" si="28"/>
        <v>227518.66051181371</v>
      </c>
    </row>
    <row r="120" spans="1:18" x14ac:dyDescent="0.3">
      <c r="A120" s="82">
        <v>89</v>
      </c>
      <c r="B120" s="94">
        <f t="shared" si="17"/>
        <v>8.4908316725131411E-2</v>
      </c>
      <c r="C120" s="179">
        <f t="shared" si="18"/>
        <v>8.47167781857847E-2</v>
      </c>
      <c r="D120" s="166">
        <f t="shared" si="19"/>
        <v>2.2558277767625785E-3</v>
      </c>
      <c r="E120" s="167">
        <f t="shared" si="29"/>
        <v>19.841044292328316</v>
      </c>
      <c r="F120" s="168">
        <f t="shared" si="30"/>
        <v>0.20302449990863222</v>
      </c>
      <c r="G120" s="168">
        <f t="shared" si="20"/>
        <v>7055.5121292079211</v>
      </c>
      <c r="H120" s="168">
        <f t="shared" si="21"/>
        <v>221604.59605100035</v>
      </c>
      <c r="I120" s="169">
        <f t="shared" si="22"/>
        <v>228660.10818020828</v>
      </c>
      <c r="J120" s="169">
        <f t="shared" si="24"/>
        <v>228355.44690298961</v>
      </c>
      <c r="K120" s="95"/>
      <c r="L120" s="265">
        <f t="shared" si="23"/>
        <v>87649.914443818547</v>
      </c>
      <c r="M120" s="265">
        <f>$G120*NonHospFrac+theModel!$H120*NonHospFrac</f>
        <v>141010.19373638972</v>
      </c>
      <c r="N120" s="266">
        <f t="shared" si="25"/>
        <v>228660.10818020825</v>
      </c>
      <c r="O120" s="159"/>
      <c r="P120" s="265">
        <f t="shared" si="26"/>
        <v>87533.131787258681</v>
      </c>
      <c r="Q120" s="265">
        <f t="shared" si="27"/>
        <v>141008.70043019031</v>
      </c>
      <c r="R120" s="266">
        <f t="shared" si="28"/>
        <v>228541.83221744897</v>
      </c>
    </row>
    <row r="121" spans="1:18" x14ac:dyDescent="0.3">
      <c r="A121" s="82">
        <v>90</v>
      </c>
      <c r="B121" s="94">
        <f t="shared" si="17"/>
        <v>8.3322190373342001E-2</v>
      </c>
      <c r="C121" s="179">
        <f t="shared" si="18"/>
        <v>8.3134229861877115E-2</v>
      </c>
      <c r="D121" s="166">
        <f t="shared" si="19"/>
        <v>2.2558277767625785E-3</v>
      </c>
      <c r="E121" s="167">
        <f t="shared" si="29"/>
        <v>19.924178522190193</v>
      </c>
      <c r="F121" s="168">
        <f t="shared" si="30"/>
        <v>0.20528032768539481</v>
      </c>
      <c r="G121" s="168">
        <f t="shared" si="20"/>
        <v>7133.906708421342</v>
      </c>
      <c r="H121" s="168">
        <f t="shared" si="21"/>
        <v>222533.12214847372</v>
      </c>
      <c r="I121" s="169">
        <f t="shared" si="22"/>
        <v>229667.02885689505</v>
      </c>
      <c r="J121" s="169">
        <f t="shared" si="24"/>
        <v>229358.68030597072</v>
      </c>
      <c r="K121" s="95"/>
      <c r="L121" s="265">
        <f t="shared" si="23"/>
        <v>88035.886933142101</v>
      </c>
      <c r="M121" s="265">
        <f>$G121*NonHospFrac+theModel!$H121*NonHospFrac</f>
        <v>141631.14192375293</v>
      </c>
      <c r="N121" s="266">
        <f t="shared" si="25"/>
        <v>229667.02885689505</v>
      </c>
      <c r="O121" s="159"/>
      <c r="P121" s="265">
        <f t="shared" si="26"/>
        <v>87917.69087208678</v>
      </c>
      <c r="Q121" s="265">
        <f t="shared" si="27"/>
        <v>141629.64650854029</v>
      </c>
      <c r="R121" s="266">
        <f t="shared" si="28"/>
        <v>229547.33738062705</v>
      </c>
    </row>
    <row r="122" spans="1:18" x14ac:dyDescent="0.3">
      <c r="A122" s="82">
        <v>91</v>
      </c>
      <c r="B122" s="94">
        <f t="shared" si="17"/>
        <v>8.1765693590255345E-2</v>
      </c>
      <c r="C122" s="179">
        <f t="shared" si="18"/>
        <v>8.1581244267468184E-2</v>
      </c>
      <c r="D122" s="166">
        <f t="shared" si="19"/>
        <v>2.2558277767625785E-3</v>
      </c>
      <c r="E122" s="167">
        <f t="shared" si="29"/>
        <v>20.005759766457661</v>
      </c>
      <c r="F122" s="168">
        <f t="shared" si="30"/>
        <v>0.2075361554621574</v>
      </c>
      <c r="G122" s="168">
        <f t="shared" si="20"/>
        <v>7212.3012876347648</v>
      </c>
      <c r="H122" s="168">
        <f t="shared" si="21"/>
        <v>223444.30295200733</v>
      </c>
      <c r="I122" s="169">
        <f t="shared" si="22"/>
        <v>230656.6042396421</v>
      </c>
      <c r="J122" s="169">
        <f t="shared" si="24"/>
        <v>230344.59174294662</v>
      </c>
      <c r="K122" s="95"/>
      <c r="L122" s="265">
        <f t="shared" si="23"/>
        <v>88415.210630326445</v>
      </c>
      <c r="M122" s="265">
        <f>$G122*NonHospFrac+theModel!$H122*NonHospFrac</f>
        <v>142241.39360931565</v>
      </c>
      <c r="N122" s="266">
        <f t="shared" si="25"/>
        <v>230656.6042396421</v>
      </c>
      <c r="O122" s="159"/>
      <c r="P122" s="265">
        <f t="shared" si="26"/>
        <v>88295.610106831547</v>
      </c>
      <c r="Q122" s="265">
        <f t="shared" si="27"/>
        <v>142239.89616013839</v>
      </c>
      <c r="R122" s="266">
        <f t="shared" si="28"/>
        <v>230535.50626696995</v>
      </c>
    </row>
    <row r="123" spans="1:18" x14ac:dyDescent="0.3">
      <c r="A123" s="82">
        <v>92</v>
      </c>
      <c r="B123" s="94">
        <f t="shared" si="17"/>
        <v>8.0238272881920231E-2</v>
      </c>
      <c r="C123" s="179">
        <f t="shared" si="18"/>
        <v>8.0057269157193744E-2</v>
      </c>
      <c r="D123" s="166">
        <f t="shared" si="19"/>
        <v>2.2558277767625785E-3</v>
      </c>
      <c r="E123" s="167">
        <f t="shared" si="29"/>
        <v>20.085817035614856</v>
      </c>
      <c r="F123" s="168">
        <f t="shared" si="30"/>
        <v>0.20979198323891998</v>
      </c>
      <c r="G123" s="168">
        <f t="shared" si="20"/>
        <v>7290.6958668481857</v>
      </c>
      <c r="H123" s="168">
        <f t="shared" si="21"/>
        <v>224338.46247965816</v>
      </c>
      <c r="I123" s="169">
        <f t="shared" si="22"/>
        <v>231629.15834650636</v>
      </c>
      <c r="J123" s="169">
        <f t="shared" si="24"/>
        <v>231313.50542961262</v>
      </c>
      <c r="K123" s="95"/>
      <c r="L123" s="265">
        <f t="shared" si="23"/>
        <v>88788.009737862318</v>
      </c>
      <c r="M123" s="265">
        <f>$G123*NonHospFrac+theModel!$H123*NonHospFrac</f>
        <v>142841.14860864403</v>
      </c>
      <c r="N123" s="266">
        <f t="shared" si="25"/>
        <v>231629.15834650636</v>
      </c>
      <c r="O123" s="159"/>
      <c r="P123" s="265">
        <f t="shared" si="26"/>
        <v>88667.013769742407</v>
      </c>
      <c r="Q123" s="265">
        <f t="shared" si="27"/>
        <v>142839.64919782933</v>
      </c>
      <c r="R123" s="266">
        <f t="shared" si="28"/>
        <v>231506.66296757176</v>
      </c>
    </row>
    <row r="124" spans="1:18" x14ac:dyDescent="0.3">
      <c r="A124" s="82">
        <v>93</v>
      </c>
      <c r="B124" s="94">
        <f t="shared" si="17"/>
        <v>7.8739385093906711E-2</v>
      </c>
      <c r="C124" s="179">
        <f t="shared" si="18"/>
        <v>7.8561762601886673E-2</v>
      </c>
      <c r="D124" s="166">
        <f t="shared" si="19"/>
        <v>2.2558277767625785E-3</v>
      </c>
      <c r="E124" s="167">
        <f t="shared" si="29"/>
        <v>20.164378798216742</v>
      </c>
      <c r="F124" s="168">
        <f t="shared" si="30"/>
        <v>0.21204781101568257</v>
      </c>
      <c r="G124" s="168">
        <f t="shared" si="20"/>
        <v>7369.0904460616084</v>
      </c>
      <c r="H124" s="168">
        <f t="shared" si="21"/>
        <v>225215.91869667682</v>
      </c>
      <c r="I124" s="169">
        <f t="shared" si="22"/>
        <v>232585.00914273842</v>
      </c>
      <c r="J124" s="169">
        <f t="shared" si="24"/>
        <v>232265.7395121993</v>
      </c>
      <c r="K124" s="95"/>
      <c r="L124" s="265">
        <f t="shared" si="23"/>
        <v>89154.406138080798</v>
      </c>
      <c r="M124" s="265">
        <f>$G124*NonHospFrac+theModel!$H124*NonHospFrac</f>
        <v>143430.60300465761</v>
      </c>
      <c r="N124" s="266">
        <f t="shared" si="25"/>
        <v>232585.00914273842</v>
      </c>
      <c r="O124" s="159"/>
      <c r="P124" s="265">
        <f t="shared" si="26"/>
        <v>89032.023812523606</v>
      </c>
      <c r="Q124" s="265">
        <f t="shared" si="27"/>
        <v>143429.10170191087</v>
      </c>
      <c r="R124" s="266">
        <f t="shared" si="28"/>
        <v>232461.12551443448</v>
      </c>
    </row>
    <row r="125" spans="1:18" x14ac:dyDescent="0.3">
      <c r="A125" s="82">
        <v>94</v>
      </c>
      <c r="B125" s="94">
        <f t="shared" si="17"/>
        <v>7.7268497218159038E-2</v>
      </c>
      <c r="C125" s="179">
        <f t="shared" si="18"/>
        <v>7.7094192795865615E-2</v>
      </c>
      <c r="D125" s="166">
        <f t="shared" si="19"/>
        <v>2.2558277767625785E-3</v>
      </c>
      <c r="E125" s="167">
        <f t="shared" si="29"/>
        <v>20.241472991012607</v>
      </c>
      <c r="F125" s="168">
        <f t="shared" si="30"/>
        <v>0.21430363879244516</v>
      </c>
      <c r="G125" s="168">
        <f t="shared" si="20"/>
        <v>7447.4850252750293</v>
      </c>
      <c r="H125" s="168">
        <f t="shared" si="21"/>
        <v>226076.98362857715</v>
      </c>
      <c r="I125" s="169">
        <f t="shared" si="22"/>
        <v>233524.46865385218</v>
      </c>
      <c r="J125" s="169">
        <f t="shared" si="24"/>
        <v>233201.60618109617</v>
      </c>
      <c r="K125" s="95"/>
      <c r="L125" s="265">
        <f t="shared" si="23"/>
        <v>89514.519436495131</v>
      </c>
      <c r="M125" s="265">
        <f>$G125*NonHospFrac+theModel!$H125*NonHospFrac</f>
        <v>144009.94921735703</v>
      </c>
      <c r="N125" s="266">
        <f t="shared" si="25"/>
        <v>233524.46865385218</v>
      </c>
      <c r="O125" s="159"/>
      <c r="P125" s="265">
        <f t="shared" si="26"/>
        <v>89390.759903888451</v>
      </c>
      <c r="Q125" s="265">
        <f t="shared" si="27"/>
        <v>144008.44608985784</v>
      </c>
      <c r="R125" s="266">
        <f t="shared" si="28"/>
        <v>233399.20599374629</v>
      </c>
    </row>
    <row r="126" spans="1:18" x14ac:dyDescent="0.3">
      <c r="A126" s="82">
        <v>95</v>
      </c>
      <c r="B126" s="94">
        <f t="shared" si="17"/>
        <v>7.5825086203456696E-2</v>
      </c>
      <c r="C126" s="179">
        <f t="shared" si="18"/>
        <v>7.5654037867823515E-2</v>
      </c>
      <c r="D126" s="166">
        <f t="shared" si="19"/>
        <v>2.2558277767625785E-3</v>
      </c>
      <c r="E126" s="167">
        <f t="shared" si="29"/>
        <v>20.317127028880432</v>
      </c>
      <c r="F126" s="168">
        <f t="shared" si="30"/>
        <v>0.21655946656920774</v>
      </c>
      <c r="G126" s="168">
        <f t="shared" si="20"/>
        <v>7525.8796044884502</v>
      </c>
      <c r="H126" s="168">
        <f t="shared" si="21"/>
        <v>226921.96347209316</v>
      </c>
      <c r="I126" s="169">
        <f t="shared" si="22"/>
        <v>234447.8430765816</v>
      </c>
      <c r="J126" s="169">
        <f t="shared" si="24"/>
        <v>234121.41178234748</v>
      </c>
      <c r="K126" s="95"/>
      <c r="L126" s="265">
        <f t="shared" si="23"/>
        <v>89868.467004332619</v>
      </c>
      <c r="M126" s="265">
        <f>$G126*NonHospFrac+theModel!$H126*NonHospFrac</f>
        <v>144579.37607224897</v>
      </c>
      <c r="N126" s="266">
        <f t="shared" si="25"/>
        <v>234447.8430765816</v>
      </c>
      <c r="O126" s="159"/>
      <c r="P126" s="265">
        <f t="shared" si="26"/>
        <v>89743.339472297841</v>
      </c>
      <c r="Q126" s="265">
        <f t="shared" si="27"/>
        <v>144577.87118474362</v>
      </c>
      <c r="R126" s="266">
        <f t="shared" si="28"/>
        <v>234321.21065704146</v>
      </c>
    </row>
    <row r="127" spans="1:18" x14ac:dyDescent="0.3">
      <c r="A127" s="82">
        <v>96</v>
      </c>
      <c r="B127" s="94">
        <f t="shared" si="17"/>
        <v>7.4408638769416266E-2</v>
      </c>
      <c r="C127" s="179">
        <f t="shared" si="18"/>
        <v>7.4240785695249126E-2</v>
      </c>
      <c r="D127" s="166">
        <f t="shared" si="19"/>
        <v>2.2558277767625785E-3</v>
      </c>
      <c r="E127" s="167">
        <f t="shared" si="29"/>
        <v>20.39136781457568</v>
      </c>
      <c r="F127" s="168">
        <f t="shared" si="30"/>
        <v>0.21881529434597033</v>
      </c>
      <c r="G127" s="168">
        <f t="shared" si="20"/>
        <v>7604.274183701873</v>
      </c>
      <c r="H127" s="168">
        <f t="shared" si="21"/>
        <v>227751.15870406321</v>
      </c>
      <c r="I127" s="169">
        <f t="shared" si="22"/>
        <v>235355.43288776508</v>
      </c>
      <c r="J127" s="169">
        <f t="shared" si="24"/>
        <v>235025.45692706123</v>
      </c>
      <c r="K127" s="95"/>
      <c r="L127" s="265">
        <f t="shared" si="23"/>
        <v>90216.364020272187</v>
      </c>
      <c r="M127" s="265">
        <f>$G127*NonHospFrac+theModel!$H127*NonHospFrac</f>
        <v>145139.06886749287</v>
      </c>
      <c r="N127" s="266">
        <f t="shared" si="25"/>
        <v>235355.43288776506</v>
      </c>
      <c r="O127" s="159"/>
      <c r="P127" s="265">
        <f t="shared" si="26"/>
        <v>90089.877747898849</v>
      </c>
      <c r="Q127" s="265">
        <f t="shared" si="27"/>
        <v>145137.56228238341</v>
      </c>
      <c r="R127" s="266">
        <f t="shared" si="28"/>
        <v>235227.44003028225</v>
      </c>
    </row>
    <row r="128" spans="1:18" x14ac:dyDescent="0.3">
      <c r="A128" s="82">
        <v>97</v>
      </c>
      <c r="B128" s="94">
        <f t="shared" si="17"/>
        <v>7.3018651223967515E-2</v>
      </c>
      <c r="C128" s="179">
        <f t="shared" si="18"/>
        <v>7.2853933722314745E-2</v>
      </c>
      <c r="D128" s="166">
        <f t="shared" si="19"/>
        <v>2.2558277767625785E-3</v>
      </c>
      <c r="E128" s="167">
        <f t="shared" si="29"/>
        <v>20.464221748297994</v>
      </c>
      <c r="F128" s="168">
        <f t="shared" si="30"/>
        <v>0.22107112212273292</v>
      </c>
      <c r="G128" s="168">
        <f t="shared" si="20"/>
        <v>7682.6687629152939</v>
      </c>
      <c r="H128" s="168">
        <f t="shared" si="21"/>
        <v>228564.86418828019</v>
      </c>
      <c r="I128" s="169">
        <f t="shared" si="22"/>
        <v>236247.53295119549</v>
      </c>
      <c r="J128" s="169">
        <f t="shared" si="24"/>
        <v>235914.03659876939</v>
      </c>
      <c r="K128" s="95"/>
      <c r="L128" s="265">
        <f t="shared" si="23"/>
        <v>90558.323511402035</v>
      </c>
      <c r="M128" s="265">
        <f>$G128*NonHospFrac+theModel!$H128*NonHospFrac</f>
        <v>145689.20943979343</v>
      </c>
      <c r="N128" s="266">
        <f t="shared" si="25"/>
        <v>236247.53295119546</v>
      </c>
      <c r="O128" s="159"/>
      <c r="P128" s="265">
        <f t="shared" si="26"/>
        <v>90430.487803678043</v>
      </c>
      <c r="Q128" s="265">
        <f t="shared" si="27"/>
        <v>145687.70121722345</v>
      </c>
      <c r="R128" s="266">
        <f t="shared" si="28"/>
        <v>236118.18902090151</v>
      </c>
    </row>
    <row r="129" spans="1:18" x14ac:dyDescent="0.3">
      <c r="A129" s="82">
        <v>98</v>
      </c>
      <c r="B129" s="94">
        <f t="shared" si="17"/>
        <v>7.1654629284239504E-2</v>
      </c>
      <c r="C129" s="179">
        <f t="shared" si="18"/>
        <v>7.1492988781166486E-2</v>
      </c>
      <c r="D129" s="166">
        <f t="shared" si="19"/>
        <v>2.2558277767625785E-3</v>
      </c>
      <c r="E129" s="167">
        <f t="shared" si="29"/>
        <v>20.535714737079161</v>
      </c>
      <c r="F129" s="168">
        <f t="shared" si="30"/>
        <v>0.2233269498994955</v>
      </c>
      <c r="G129" s="168">
        <f t="shared" si="20"/>
        <v>7761.0633421287166</v>
      </c>
      <c r="H129" s="168">
        <f t="shared" si="21"/>
        <v>229363.36928034609</v>
      </c>
      <c r="I129" s="169">
        <f t="shared" si="22"/>
        <v>237124.43262247479</v>
      </c>
      <c r="J129" s="169">
        <f t="shared" si="24"/>
        <v>236787.44025877924</v>
      </c>
      <c r="K129" s="95"/>
      <c r="L129" s="265">
        <f t="shared" si="23"/>
        <v>90894.456393412533</v>
      </c>
      <c r="M129" s="265">
        <f>$G129*NonHospFrac+theModel!$H129*NonHospFrac</f>
        <v>146229.97622906227</v>
      </c>
      <c r="N129" s="266">
        <f t="shared" si="25"/>
        <v>237124.43262247479</v>
      </c>
      <c r="O129" s="159"/>
      <c r="P129" s="265">
        <f t="shared" si="26"/>
        <v>90765.280595844713</v>
      </c>
      <c r="Q129" s="265">
        <f t="shared" si="27"/>
        <v>146228.46642699957</v>
      </c>
      <c r="R129" s="266">
        <f t="shared" si="28"/>
        <v>236993.74702284427</v>
      </c>
    </row>
    <row r="130" spans="1:18" x14ac:dyDescent="0.3">
      <c r="A130" s="82">
        <v>99</v>
      </c>
      <c r="B130" s="94">
        <f t="shared" si="17"/>
        <v>7.031608790079226E-2</v>
      </c>
      <c r="C130" s="179">
        <f t="shared" si="18"/>
        <v>7.0157466916552377E-2</v>
      </c>
      <c r="D130" s="166">
        <f t="shared" si="19"/>
        <v>2.2558277767625785E-3</v>
      </c>
      <c r="E130" s="167">
        <f t="shared" si="29"/>
        <v>20.605872203995713</v>
      </c>
      <c r="F130" s="168">
        <f t="shared" si="30"/>
        <v>0.22558277767625809</v>
      </c>
      <c r="G130" s="168">
        <f t="shared" si="20"/>
        <v>7839.4579213421366</v>
      </c>
      <c r="H130" s="168">
        <f t="shared" si="21"/>
        <v>230146.95793056721</v>
      </c>
      <c r="I130" s="169">
        <f t="shared" si="22"/>
        <v>237986.41585190935</v>
      </c>
      <c r="J130" s="169">
        <f t="shared" si="24"/>
        <v>237645.95194955167</v>
      </c>
      <c r="K130" s="95"/>
      <c r="L130" s="265">
        <f t="shared" si="23"/>
        <v>91224.871510037949</v>
      </c>
      <c r="M130" s="265">
        <f>$G130*NonHospFrac+theModel!$H130*NonHospFrac</f>
        <v>146761.54434187137</v>
      </c>
      <c r="N130" s="266">
        <f t="shared" si="25"/>
        <v>237986.41585190932</v>
      </c>
      <c r="O130" s="159"/>
      <c r="P130" s="265">
        <f t="shared" si="26"/>
        <v>91094.365003457759</v>
      </c>
      <c r="Q130" s="265">
        <f t="shared" si="27"/>
        <v>146760.03301618749</v>
      </c>
      <c r="R130" s="266">
        <f t="shared" si="28"/>
        <v>237854.39801964525</v>
      </c>
    </row>
    <row r="131" spans="1:18" x14ac:dyDescent="0.3">
      <c r="A131" s="82">
        <v>100</v>
      </c>
      <c r="B131" s="94">
        <f t="shared" si="17"/>
        <v>6.9002551085132174E-2</v>
      </c>
      <c r="C131" s="179">
        <f t="shared" si="18"/>
        <v>6.8846893213726848E-2</v>
      </c>
      <c r="D131" s="166">
        <f t="shared" si="19"/>
        <v>2.2558277767625785E-3</v>
      </c>
      <c r="E131" s="167">
        <f t="shared" si="29"/>
        <v>20.67471909720944</v>
      </c>
      <c r="F131" s="168">
        <f t="shared" si="30"/>
        <v>0.22783860545302068</v>
      </c>
      <c r="G131" s="168">
        <f t="shared" si="20"/>
        <v>7917.8525005555575</v>
      </c>
      <c r="H131" s="168">
        <f t="shared" si="21"/>
        <v>230915.90878492795</v>
      </c>
      <c r="I131" s="169">
        <f t="shared" si="22"/>
        <v>238833.76128548352</v>
      </c>
      <c r="J131" s="169">
        <f t="shared" si="24"/>
        <v>238489.85039614461</v>
      </c>
      <c r="K131" s="95"/>
      <c r="L131" s="265">
        <f t="shared" si="23"/>
        <v>91549.67567176171</v>
      </c>
      <c r="M131" s="265">
        <f>$G131*NonHospFrac+theModel!$H131*NonHospFrac</f>
        <v>147284.08561372178</v>
      </c>
      <c r="N131" s="266">
        <f t="shared" si="25"/>
        <v>238833.76128548349</v>
      </c>
      <c r="O131" s="159"/>
      <c r="P131" s="265">
        <f t="shared" si="26"/>
        <v>91417.84786731108</v>
      </c>
      <c r="Q131" s="265">
        <f t="shared" si="27"/>
        <v>147282.5728182687</v>
      </c>
      <c r="R131" s="266">
        <f t="shared" si="28"/>
        <v>238700.42068557977</v>
      </c>
    </row>
    <row r="132" spans="1:18" x14ac:dyDescent="0.3">
      <c r="A132" s="82">
        <v>101</v>
      </c>
      <c r="B132" s="94">
        <f t="shared" si="17"/>
        <v>6.7713551740449282E-2</v>
      </c>
      <c r="C132" s="179">
        <f t="shared" si="18"/>
        <v>6.7560801629569928E-2</v>
      </c>
      <c r="D132" s="166">
        <f t="shared" si="19"/>
        <v>2.2558277767625785E-3</v>
      </c>
      <c r="E132" s="167">
        <f t="shared" si="29"/>
        <v>20.742279898839008</v>
      </c>
      <c r="F132" s="168">
        <f t="shared" si="30"/>
        <v>0.23009443322978326</v>
      </c>
      <c r="G132" s="168">
        <f t="shared" si="20"/>
        <v>7996.2470797689803</v>
      </c>
      <c r="H132" s="168">
        <f t="shared" si="21"/>
        <v>231670.49528417745</v>
      </c>
      <c r="I132" s="169">
        <f t="shared" si="22"/>
        <v>239666.74236394643</v>
      </c>
      <c r="J132" s="169">
        <f t="shared" si="24"/>
        <v>239319.40910575693</v>
      </c>
      <c r="K132" s="95"/>
      <c r="L132" s="265">
        <f t="shared" si="23"/>
        <v>91868.973693798223</v>
      </c>
      <c r="M132" s="265">
        <f>$G132*NonHospFrac+theModel!$H132*NonHospFrac</f>
        <v>147797.76867014822</v>
      </c>
      <c r="N132" s="266">
        <f t="shared" si="25"/>
        <v>239666.74236394645</v>
      </c>
      <c r="O132" s="159"/>
      <c r="P132" s="265">
        <f t="shared" si="26"/>
        <v>91735.834028090569</v>
      </c>
      <c r="Q132" s="265">
        <f t="shared" si="27"/>
        <v>147796.25445683225</v>
      </c>
      <c r="R132" s="266">
        <f t="shared" si="28"/>
        <v>239532.08848492283</v>
      </c>
    </row>
    <row r="133" spans="1:18" x14ac:dyDescent="0.3">
      <c r="A133" s="82">
        <v>102</v>
      </c>
      <c r="B133" s="94">
        <f t="shared" si="17"/>
        <v>6.6448631495516511E-2</v>
      </c>
      <c r="C133" s="179">
        <f t="shared" si="18"/>
        <v>6.6298734826861064E-2</v>
      </c>
      <c r="D133" s="166">
        <f t="shared" si="19"/>
        <v>2.2558277767625785E-3</v>
      </c>
      <c r="E133" s="167">
        <f t="shared" si="29"/>
        <v>20.808578633665871</v>
      </c>
      <c r="F133" s="168">
        <f t="shared" si="30"/>
        <v>0.23235026100654585</v>
      </c>
      <c r="G133" s="168">
        <f t="shared" si="20"/>
        <v>8074.6416589824012</v>
      </c>
      <c r="H133" s="168">
        <f t="shared" si="21"/>
        <v>232410.98576106632</v>
      </c>
      <c r="I133" s="169">
        <f t="shared" si="22"/>
        <v>240485.62742004872</v>
      </c>
      <c r="J133" s="169">
        <f t="shared" si="24"/>
        <v>240134.89646540969</v>
      </c>
      <c r="K133" s="95"/>
      <c r="L133" s="265">
        <f t="shared" si="23"/>
        <v>92182.868433365657</v>
      </c>
      <c r="M133" s="265">
        <f>$G133*NonHospFrac+theModel!$H133*NonHospFrac</f>
        <v>148302.75898668304</v>
      </c>
      <c r="N133" s="266">
        <f t="shared" si="25"/>
        <v>240485.6274200487</v>
      </c>
      <c r="O133" s="159"/>
      <c r="P133" s="265">
        <f t="shared" si="26"/>
        <v>92048.426363817314</v>
      </c>
      <c r="Q133" s="265">
        <f t="shared" si="27"/>
        <v>148301.24340553588</v>
      </c>
      <c r="R133" s="266">
        <f t="shared" si="28"/>
        <v>240349.66976935318</v>
      </c>
    </row>
    <row r="134" spans="1:18" x14ac:dyDescent="0.3">
      <c r="A134" s="82">
        <v>103</v>
      </c>
      <c r="B134" s="94">
        <f t="shared" si="17"/>
        <v>6.5207340541691888E-2</v>
      </c>
      <c r="C134" s="179">
        <f t="shared" si="18"/>
        <v>6.5060244011649129E-2</v>
      </c>
      <c r="D134" s="166">
        <f t="shared" si="19"/>
        <v>2.2558277767625785E-3</v>
      </c>
      <c r="E134" s="167">
        <f t="shared" si="29"/>
        <v>20.873638877677521</v>
      </c>
      <c r="F134" s="168">
        <f t="shared" si="30"/>
        <v>0.23460608878330844</v>
      </c>
      <c r="G134" s="168">
        <f t="shared" si="20"/>
        <v>8153.036238195823</v>
      </c>
      <c r="H134" s="168">
        <f t="shared" si="21"/>
        <v>233137.64353576599</v>
      </c>
      <c r="I134" s="169">
        <f t="shared" si="22"/>
        <v>241290.67977396181</v>
      </c>
      <c r="J134" s="169">
        <f t="shared" si="24"/>
        <v>240936.57583779775</v>
      </c>
      <c r="K134" s="95"/>
      <c r="L134" s="265">
        <f t="shared" si="23"/>
        <v>92491.460826262031</v>
      </c>
      <c r="M134" s="265">
        <f>$G134*NonHospFrac+theModel!$H134*NonHospFrac</f>
        <v>148799.21894769976</v>
      </c>
      <c r="N134" s="266">
        <f t="shared" si="25"/>
        <v>241290.67977396178</v>
      </c>
      <c r="O134" s="159"/>
      <c r="P134" s="265">
        <f t="shared" si="26"/>
        <v>92355.725826589405</v>
      </c>
      <c r="Q134" s="265">
        <f t="shared" si="27"/>
        <v>148797.70204694703</v>
      </c>
      <c r="R134" s="266">
        <f t="shared" si="28"/>
        <v>241153.42787353642</v>
      </c>
    </row>
    <row r="135" spans="1:18" x14ac:dyDescent="0.3">
      <c r="A135" s="82">
        <v>104</v>
      </c>
      <c r="B135" s="94">
        <f t="shared" si="17"/>
        <v>6.3989237472965393E-2</v>
      </c>
      <c r="C135" s="179">
        <f t="shared" si="18"/>
        <v>6.3844888773660027E-2</v>
      </c>
      <c r="D135" s="166">
        <f t="shared" si="19"/>
        <v>2.2558277767625785E-3</v>
      </c>
      <c r="E135" s="167">
        <f t="shared" si="29"/>
        <v>20.93748376645118</v>
      </c>
      <c r="F135" s="168">
        <f t="shared" si="30"/>
        <v>0.23686191656007102</v>
      </c>
      <c r="G135" s="168">
        <f t="shared" si="20"/>
        <v>8231.4308174092439</v>
      </c>
      <c r="H135" s="168">
        <f t="shared" si="21"/>
        <v>233850.72700950628</v>
      </c>
      <c r="I135" s="169">
        <f t="shared" si="22"/>
        <v>242082.15782691553</v>
      </c>
      <c r="J135" s="169">
        <f t="shared" si="24"/>
        <v>241724.70565534779</v>
      </c>
      <c r="K135" s="95"/>
      <c r="L135" s="265">
        <f t="shared" si="23"/>
        <v>92794.849922758396</v>
      </c>
      <c r="M135" s="265">
        <f>$G135*NonHospFrac+theModel!$H135*NonHospFrac</f>
        <v>149287.30790415712</v>
      </c>
      <c r="N135" s="266">
        <f t="shared" si="25"/>
        <v>242082.1578269155</v>
      </c>
      <c r="O135" s="159"/>
      <c r="P135" s="265">
        <f t="shared" si="26"/>
        <v>92657.831478636246</v>
      </c>
      <c r="Q135" s="265">
        <f t="shared" si="27"/>
        <v>149285.78973028436</v>
      </c>
      <c r="R135" s="266">
        <f t="shared" si="28"/>
        <v>241943.62120892061</v>
      </c>
    </row>
    <row r="136" spans="1:18" x14ac:dyDescent="0.3">
      <c r="A136" s="82">
        <v>105</v>
      </c>
      <c r="B136" s="94">
        <f t="shared" si="17"/>
        <v>6.2793889128994043E-2</v>
      </c>
      <c r="C136" s="179">
        <f t="shared" si="18"/>
        <v>6.2652236929685912E-2</v>
      </c>
      <c r="D136" s="166">
        <f t="shared" si="19"/>
        <v>2.2558277767625785E-3</v>
      </c>
      <c r="E136" s="167">
        <f t="shared" si="29"/>
        <v>21.000136003380867</v>
      </c>
      <c r="F136" s="168">
        <f t="shared" si="30"/>
        <v>0.23911774433683361</v>
      </c>
      <c r="G136" s="168">
        <f t="shared" si="20"/>
        <v>8309.8253966226657</v>
      </c>
      <c r="H136" s="168">
        <f t="shared" si="21"/>
        <v>234550.48975646321</v>
      </c>
      <c r="I136" s="169">
        <f t="shared" si="22"/>
        <v>242860.31515308589</v>
      </c>
      <c r="J136" s="169">
        <f t="shared" si="24"/>
        <v>242499.53951251486</v>
      </c>
      <c r="K136" s="95"/>
      <c r="L136" s="265">
        <f t="shared" si="23"/>
        <v>93093.132922821125</v>
      </c>
      <c r="M136" s="265">
        <f>$G136*NonHospFrac+theModel!$H136*NonHospFrac</f>
        <v>149767.18223026476</v>
      </c>
      <c r="N136" s="266">
        <f t="shared" si="25"/>
        <v>242860.31515308589</v>
      </c>
      <c r="O136" s="159"/>
      <c r="P136" s="265">
        <f t="shared" si="26"/>
        <v>92954.840527697583</v>
      </c>
      <c r="Q136" s="265">
        <f t="shared" si="27"/>
        <v>149765.662828081</v>
      </c>
      <c r="R136" s="266">
        <f t="shared" si="28"/>
        <v>242720.50335577858</v>
      </c>
    </row>
    <row r="137" spans="1:18" x14ac:dyDescent="0.3">
      <c r="A137" s="82">
        <v>106</v>
      </c>
      <c r="B137" s="94">
        <f t="shared" si="17"/>
        <v>6.1620870441068974E-2</v>
      </c>
      <c r="C137" s="179">
        <f t="shared" si="18"/>
        <v>6.1481864369899719E-2</v>
      </c>
      <c r="D137" s="166">
        <f t="shared" si="19"/>
        <v>2.2558277767625785E-3</v>
      </c>
      <c r="E137" s="167">
        <f t="shared" si="29"/>
        <v>21.061617867750765</v>
      </c>
      <c r="F137" s="168">
        <f t="shared" si="30"/>
        <v>0.2413735721135962</v>
      </c>
      <c r="G137" s="168">
        <f t="shared" si="20"/>
        <v>8388.2199758360875</v>
      </c>
      <c r="H137" s="168">
        <f t="shared" si="21"/>
        <v>235237.18061393095</v>
      </c>
      <c r="I137" s="169">
        <f t="shared" si="22"/>
        <v>243625.40058976703</v>
      </c>
      <c r="J137" s="169">
        <f t="shared" si="24"/>
        <v>243261.32625635189</v>
      </c>
      <c r="K137" s="95"/>
      <c r="L137" s="265">
        <f t="shared" si="23"/>
        <v>93386.405210676705</v>
      </c>
      <c r="M137" s="265">
        <f>$G137*NonHospFrac+theModel!$H137*NonHospFrac</f>
        <v>150238.99537909031</v>
      </c>
      <c r="N137" s="266">
        <f t="shared" si="25"/>
        <v>243625.40058976703</v>
      </c>
      <c r="O137" s="159"/>
      <c r="P137" s="265">
        <f t="shared" si="26"/>
        <v>93246.848361740631</v>
      </c>
      <c r="Q137" s="265">
        <f t="shared" si="27"/>
        <v>150237.47479178928</v>
      </c>
      <c r="R137" s="266">
        <f t="shared" si="28"/>
        <v>243484.3231535299</v>
      </c>
    </row>
    <row r="138" spans="1:18" x14ac:dyDescent="0.3">
      <c r="A138" s="82">
        <v>107</v>
      </c>
      <c r="B138" s="94">
        <f t="shared" si="17"/>
        <v>6.0469764280960028E-2</v>
      </c>
      <c r="C138" s="179">
        <f t="shared" si="18"/>
        <v>6.0333354907040754E-2</v>
      </c>
      <c r="D138" s="166">
        <f t="shared" si="19"/>
        <v>2.2558277767625785E-3</v>
      </c>
      <c r="E138" s="167">
        <f t="shared" si="29"/>
        <v>21.121951222657806</v>
      </c>
      <c r="F138" s="168">
        <f t="shared" si="30"/>
        <v>0.24362939989035878</v>
      </c>
      <c r="G138" s="168">
        <f t="shared" si="20"/>
        <v>8466.6145550495094</v>
      </c>
      <c r="H138" s="168">
        <f t="shared" si="21"/>
        <v>235911.04377080855</v>
      </c>
      <c r="I138" s="169">
        <f t="shared" si="22"/>
        <v>244377.65832585806</v>
      </c>
      <c r="J138" s="169">
        <f t="shared" si="24"/>
        <v>244010.31007538288</v>
      </c>
      <c r="K138" s="95"/>
      <c r="L138" s="265">
        <f t="shared" si="23"/>
        <v>93674.760388730399</v>
      </c>
      <c r="M138" s="265">
        <f>$G138*NonHospFrac+theModel!$H138*NonHospFrac</f>
        <v>150702.89793712765</v>
      </c>
      <c r="N138" s="266">
        <f t="shared" si="25"/>
        <v>244377.65832585806</v>
      </c>
      <c r="O138" s="159"/>
      <c r="P138" s="265">
        <f t="shared" si="26"/>
        <v>93533.948583026868</v>
      </c>
      <c r="Q138" s="265">
        <f t="shared" si="27"/>
        <v>150701.37620634679</v>
      </c>
      <c r="R138" s="266">
        <f t="shared" si="28"/>
        <v>244235.32478937367</v>
      </c>
    </row>
    <row r="139" spans="1:18" x14ac:dyDescent="0.3">
      <c r="A139" s="82">
        <v>108</v>
      </c>
      <c r="B139" s="94">
        <f t="shared" si="17"/>
        <v>5.9340161312583954E-2</v>
      </c>
      <c r="C139" s="179">
        <f t="shared" si="18"/>
        <v>5.9206300128417454E-2</v>
      </c>
      <c r="D139" s="166">
        <f t="shared" si="19"/>
        <v>2.2558277767625785E-3</v>
      </c>
      <c r="E139" s="167">
        <f t="shared" si="29"/>
        <v>21.181157522786222</v>
      </c>
      <c r="F139" s="168">
        <f t="shared" si="30"/>
        <v>0.24588522766712137</v>
      </c>
      <c r="G139" s="168">
        <f t="shared" si="20"/>
        <v>8545.0091342629312</v>
      </c>
      <c r="H139" s="168">
        <f t="shared" si="21"/>
        <v>236572.3188544343</v>
      </c>
      <c r="I139" s="169">
        <f t="shared" si="22"/>
        <v>245117.32798869722</v>
      </c>
      <c r="J139" s="169">
        <f t="shared" si="24"/>
        <v>244746.73058681269</v>
      </c>
      <c r="K139" s="95"/>
      <c r="L139" s="265">
        <f t="shared" si="23"/>
        <v>93958.290310851517</v>
      </c>
      <c r="M139" s="265">
        <f>$G139*NonHospFrac+theModel!$H139*NonHospFrac</f>
        <v>151159.03767784571</v>
      </c>
      <c r="N139" s="266">
        <f t="shared" si="25"/>
        <v>245117.32798869722</v>
      </c>
      <c r="O139" s="159"/>
      <c r="P139" s="265">
        <f t="shared" si="26"/>
        <v>93816.233041541273</v>
      </c>
      <c r="Q139" s="265">
        <f t="shared" si="27"/>
        <v>151157.51484372295</v>
      </c>
      <c r="R139" s="266">
        <f t="shared" si="28"/>
        <v>244973.74788526422</v>
      </c>
    </row>
    <row r="140" spans="1:18" x14ac:dyDescent="0.3">
      <c r="A140" s="82">
        <v>109</v>
      </c>
      <c r="B140" s="94">
        <f t="shared" si="17"/>
        <v>5.8231659846443518E-2</v>
      </c>
      <c r="C140" s="179">
        <f t="shared" si="18"/>
        <v>5.8100299250674919E-2</v>
      </c>
      <c r="D140" s="166">
        <f t="shared" si="19"/>
        <v>2.2558277767625785E-3</v>
      </c>
      <c r="E140" s="167">
        <f t="shared" si="29"/>
        <v>21.239257822036897</v>
      </c>
      <c r="F140" s="168">
        <f t="shared" si="30"/>
        <v>0.24814105544388396</v>
      </c>
      <c r="G140" s="168">
        <f t="shared" si="20"/>
        <v>8623.403713476353</v>
      </c>
      <c r="H140" s="168">
        <f t="shared" si="21"/>
        <v>237221.24101579789</v>
      </c>
      <c r="I140" s="169">
        <f t="shared" si="22"/>
        <v>245844.64472927424</v>
      </c>
      <c r="J140" s="169">
        <f t="shared" si="24"/>
        <v>245470.82292210459</v>
      </c>
      <c r="K140" s="95"/>
      <c r="L140" s="265">
        <f t="shared" si="23"/>
        <v>94237.085115037</v>
      </c>
      <c r="M140" s="265">
        <f>$G140*NonHospFrac+theModel!$H140*NonHospFrac</f>
        <v>151607.55961423722</v>
      </c>
      <c r="N140" s="266">
        <f t="shared" si="25"/>
        <v>245844.64472927421</v>
      </c>
      <c r="O140" s="159"/>
      <c r="P140" s="265">
        <f t="shared" si="26"/>
        <v>94093.791867795924</v>
      </c>
      <c r="Q140" s="265">
        <f t="shared" si="27"/>
        <v>151606.03571546572</v>
      </c>
      <c r="R140" s="266">
        <f t="shared" si="28"/>
        <v>245699.82758326165</v>
      </c>
    </row>
    <row r="141" spans="1:18" x14ac:dyDescent="0.3">
      <c r="A141" s="82">
        <v>110</v>
      </c>
      <c r="B141" s="94">
        <f t="shared" si="17"/>
        <v>5.7143865696785832E-2</v>
      </c>
      <c r="C141" s="179">
        <f t="shared" si="18"/>
        <v>5.7014958977275432E-2</v>
      </c>
      <c r="D141" s="166">
        <f t="shared" si="19"/>
        <v>2.2558277767625785E-3</v>
      </c>
      <c r="E141" s="167">
        <f t="shared" si="29"/>
        <v>21.296272781014174</v>
      </c>
      <c r="F141" s="168">
        <f t="shared" si="30"/>
        <v>0.25039688322064652</v>
      </c>
      <c r="G141" s="168">
        <f t="shared" si="20"/>
        <v>8701.798292689773</v>
      </c>
      <c r="H141" s="168">
        <f t="shared" si="21"/>
        <v>237858.04101316037</v>
      </c>
      <c r="I141" s="169">
        <f t="shared" si="22"/>
        <v>246559.83930585015</v>
      </c>
      <c r="J141" s="169">
        <f t="shared" si="24"/>
        <v>246182.81781095499</v>
      </c>
      <c r="K141" s="95"/>
      <c r="L141" s="265">
        <f t="shared" si="23"/>
        <v>94511.233255464525</v>
      </c>
      <c r="M141" s="265">
        <f>$G141*NonHospFrac+theModel!$H141*NonHospFrac</f>
        <v>152048.6060503856</v>
      </c>
      <c r="N141" s="266">
        <f t="shared" si="25"/>
        <v>246559.83930585012</v>
      </c>
      <c r="O141" s="159"/>
      <c r="P141" s="265">
        <f t="shared" si="26"/>
        <v>94366.713505019099</v>
      </c>
      <c r="Q141" s="265">
        <f t="shared" si="27"/>
        <v>152047.08112426646</v>
      </c>
      <c r="R141" s="266">
        <f t="shared" si="28"/>
        <v>246413.79462928558</v>
      </c>
    </row>
    <row r="142" spans="1:18" x14ac:dyDescent="0.3">
      <c r="A142" s="82">
        <v>111</v>
      </c>
      <c r="B142" s="94">
        <f t="shared" si="17"/>
        <v>5.6076392041428808E-2</v>
      </c>
      <c r="C142" s="179">
        <f t="shared" si="18"/>
        <v>5.5949893358641124E-2</v>
      </c>
      <c r="D142" s="166">
        <f t="shared" si="19"/>
        <v>2.2558277767625785E-3</v>
      </c>
      <c r="E142" s="167">
        <f t="shared" si="29"/>
        <v>21.352222674372815</v>
      </c>
      <c r="F142" s="168">
        <f t="shared" si="30"/>
        <v>0.2526527109974091</v>
      </c>
      <c r="G142" s="168">
        <f t="shared" si="20"/>
        <v>8780.1928719031948</v>
      </c>
      <c r="H142" s="168">
        <f t="shared" si="21"/>
        <v>238482.94529411255</v>
      </c>
      <c r="I142" s="169">
        <f t="shared" si="22"/>
        <v>247263.13816601573</v>
      </c>
      <c r="J142" s="169">
        <f t="shared" si="24"/>
        <v>246882.94166369672</v>
      </c>
      <c r="K142" s="95"/>
      <c r="L142" s="265">
        <f t="shared" si="23"/>
        <v>94780.821533947135</v>
      </c>
      <c r="M142" s="265">
        <f>$G142*NonHospFrac+theModel!$H142*NonHospFrac</f>
        <v>152482.3166320686</v>
      </c>
      <c r="N142" s="266">
        <f t="shared" si="25"/>
        <v>247263.13816601573</v>
      </c>
      <c r="O142" s="159"/>
      <c r="P142" s="265">
        <f t="shared" si="26"/>
        <v>94635.084740742153</v>
      </c>
      <c r="Q142" s="265">
        <f t="shared" si="27"/>
        <v>152480.79071456162</v>
      </c>
      <c r="R142" s="266">
        <f t="shared" si="28"/>
        <v>247115.87545530376</v>
      </c>
    </row>
    <row r="143" spans="1:18" x14ac:dyDescent="0.3">
      <c r="A143" s="82">
        <v>112</v>
      </c>
      <c r="B143" s="94">
        <f t="shared" si="17"/>
        <v>5.5028859284206477E-2</v>
      </c>
      <c r="C143" s="179">
        <f t="shared" si="18"/>
        <v>5.4904723654909601E-2</v>
      </c>
      <c r="D143" s="166">
        <f t="shared" si="19"/>
        <v>2.2558277767625785E-3</v>
      </c>
      <c r="E143" s="167">
        <f t="shared" si="29"/>
        <v>21.407127398027725</v>
      </c>
      <c r="F143" s="168">
        <f t="shared" si="30"/>
        <v>0.25490853877417169</v>
      </c>
      <c r="G143" s="168">
        <f t="shared" si="20"/>
        <v>8858.5874511166166</v>
      </c>
      <c r="H143" s="168">
        <f t="shared" si="21"/>
        <v>239096.17607610035</v>
      </c>
      <c r="I143" s="169">
        <f t="shared" si="22"/>
        <v>247954.76352721697</v>
      </c>
      <c r="J143" s="169">
        <f t="shared" si="24"/>
        <v>247571.41665215971</v>
      </c>
      <c r="K143" s="95"/>
      <c r="L143" s="265">
        <f t="shared" si="23"/>
        <v>95045.935130800179</v>
      </c>
      <c r="M143" s="265">
        <f>$G143*NonHospFrac+theModel!$H143*NonHospFrac</f>
        <v>152908.82839641676</v>
      </c>
      <c r="N143" s="266">
        <f t="shared" si="25"/>
        <v>247954.76352721694</v>
      </c>
      <c r="O143" s="159"/>
      <c r="P143" s="265">
        <f t="shared" si="26"/>
        <v>94898.990737794913</v>
      </c>
      <c r="Q143" s="265">
        <f t="shared" si="27"/>
        <v>152907.30152218937</v>
      </c>
      <c r="R143" s="266">
        <f t="shared" si="28"/>
        <v>247806.2922599843</v>
      </c>
    </row>
    <row r="144" spans="1:18" x14ac:dyDescent="0.3">
      <c r="A144" s="82">
        <v>113</v>
      </c>
      <c r="B144" s="94">
        <f t="shared" si="17"/>
        <v>5.4000894919983534E-2</v>
      </c>
      <c r="C144" s="179">
        <f t="shared" si="18"/>
        <v>5.3879078201252997E-2</v>
      </c>
      <c r="D144" s="166">
        <f t="shared" si="19"/>
        <v>2.2558277767625785E-3</v>
      </c>
      <c r="E144" s="167">
        <f t="shared" si="29"/>
        <v>21.461006476228977</v>
      </c>
      <c r="F144" s="168">
        <f t="shared" si="30"/>
        <v>0.25716436655093428</v>
      </c>
      <c r="G144" s="168">
        <f t="shared" si="20"/>
        <v>8936.9820303300385</v>
      </c>
      <c r="H144" s="168">
        <f t="shared" si="21"/>
        <v>239697.95142544547</v>
      </c>
      <c r="I144" s="169">
        <f t="shared" si="22"/>
        <v>248634.93345577552</v>
      </c>
      <c r="J144" s="169">
        <f t="shared" si="24"/>
        <v>248248.46078901715</v>
      </c>
      <c r="K144" s="95"/>
      <c r="L144" s="265">
        <f t="shared" si="23"/>
        <v>95306.657635131502</v>
      </c>
      <c r="M144" s="265">
        <f>$G144*NonHospFrac+theModel!$H144*NonHospFrac</f>
        <v>153328.27582064399</v>
      </c>
      <c r="N144" s="266">
        <f t="shared" si="25"/>
        <v>248634.93345577549</v>
      </c>
      <c r="O144" s="159"/>
      <c r="P144" s="265">
        <f t="shared" si="26"/>
        <v>95158.51506472069</v>
      </c>
      <c r="Q144" s="265">
        <f t="shared" si="27"/>
        <v>153326.74802311836</v>
      </c>
      <c r="R144" s="266">
        <f t="shared" si="28"/>
        <v>248485.26308783906</v>
      </c>
    </row>
    <row r="145" spans="1:18" x14ac:dyDescent="0.3">
      <c r="A145" s="82">
        <v>114</v>
      </c>
      <c r="B145" s="94">
        <f t="shared" si="17"/>
        <v>5.2992133402191645E-2</v>
      </c>
      <c r="C145" s="179">
        <f t="shared" si="18"/>
        <v>5.2872592275713073E-2</v>
      </c>
      <c r="D145" s="166">
        <f t="shared" si="19"/>
        <v>2.2558277767625785E-3</v>
      </c>
      <c r="E145" s="167">
        <f t="shared" si="29"/>
        <v>21.513879068504689</v>
      </c>
      <c r="F145" s="168">
        <f t="shared" si="30"/>
        <v>0.25942019432769686</v>
      </c>
      <c r="G145" s="168">
        <f t="shared" si="20"/>
        <v>9015.3766095434603</v>
      </c>
      <c r="H145" s="168">
        <f t="shared" si="21"/>
        <v>240288.48533489087</v>
      </c>
      <c r="I145" s="169">
        <f t="shared" si="22"/>
        <v>249303.86194443432</v>
      </c>
      <c r="J145" s="169">
        <f t="shared" si="24"/>
        <v>248914.28800564748</v>
      </c>
      <c r="K145" s="95"/>
      <c r="L145" s="265">
        <f t="shared" si="23"/>
        <v>95563.07107456612</v>
      </c>
      <c r="M145" s="265">
        <f>$G145*NonHospFrac+theModel!$H145*NonHospFrac</f>
        <v>153740.79086986821</v>
      </c>
      <c r="N145" s="266">
        <f t="shared" si="25"/>
        <v>249303.86194443435</v>
      </c>
      <c r="O145" s="159"/>
      <c r="P145" s="265">
        <f t="shared" si="26"/>
        <v>95413.73972562229</v>
      </c>
      <c r="Q145" s="265">
        <f t="shared" si="27"/>
        <v>153739.26218126662</v>
      </c>
      <c r="R145" s="266">
        <f t="shared" si="28"/>
        <v>249153.00190688891</v>
      </c>
    </row>
    <row r="146" spans="1:18" x14ac:dyDescent="0.3">
      <c r="A146" s="82">
        <v>115</v>
      </c>
      <c r="B146" s="94">
        <f t="shared" si="17"/>
        <v>5.2002216012840351E-2</v>
      </c>
      <c r="C146" s="179">
        <f t="shared" si="18"/>
        <v>5.188490796950538E-2</v>
      </c>
      <c r="D146" s="166">
        <f t="shared" si="19"/>
        <v>2.2558277767625785E-3</v>
      </c>
      <c r="E146" s="167">
        <f t="shared" si="29"/>
        <v>21.565763976474194</v>
      </c>
      <c r="F146" s="168">
        <f t="shared" si="30"/>
        <v>0.26167602210445945</v>
      </c>
      <c r="G146" s="168">
        <f t="shared" si="20"/>
        <v>9093.7711887568821</v>
      </c>
      <c r="H146" s="168">
        <f t="shared" si="21"/>
        <v>240867.98779969674</v>
      </c>
      <c r="I146" s="169">
        <f t="shared" si="22"/>
        <v>249961.75898845363</v>
      </c>
      <c r="J146" s="169">
        <f t="shared" si="24"/>
        <v>249569.10822853784</v>
      </c>
      <c r="K146" s="95"/>
      <c r="L146" s="265">
        <f t="shared" si="23"/>
        <v>95815.25594441533</v>
      </c>
      <c r="M146" s="265">
        <f>$G146*NonHospFrac+theModel!$H146*NonHospFrac</f>
        <v>154146.50304403828</v>
      </c>
      <c r="N146" s="266">
        <f t="shared" si="25"/>
        <v>249961.7589884536</v>
      </c>
      <c r="O146" s="159"/>
      <c r="P146" s="265">
        <f t="shared" si="26"/>
        <v>95664.74518944892</v>
      </c>
      <c r="Q146" s="265">
        <f t="shared" si="27"/>
        <v>154144.97349542682</v>
      </c>
      <c r="R146" s="266">
        <f t="shared" si="28"/>
        <v>249809.71868487576</v>
      </c>
    </row>
    <row r="147" spans="1:18" x14ac:dyDescent="0.3">
      <c r="A147" s="82">
        <v>116</v>
      </c>
      <c r="B147" s="94">
        <f t="shared" si="17"/>
        <v>5.1030790734955894E-2</v>
      </c>
      <c r="C147" s="179">
        <f t="shared" si="18"/>
        <v>5.091567405974582E-2</v>
      </c>
      <c r="D147" s="166">
        <f t="shared" si="19"/>
        <v>2.2558277767625785E-3</v>
      </c>
      <c r="E147" s="167">
        <f t="shared" si="29"/>
        <v>21.616679650533939</v>
      </c>
      <c r="F147" s="168">
        <f t="shared" si="30"/>
        <v>0.26393184988122204</v>
      </c>
      <c r="G147" s="168">
        <f t="shared" si="20"/>
        <v>9172.1657679703039</v>
      </c>
      <c r="H147" s="168">
        <f t="shared" si="21"/>
        <v>241436.66489231514</v>
      </c>
      <c r="I147" s="169">
        <f t="shared" si="22"/>
        <v>250608.83066028543</v>
      </c>
      <c r="J147" s="169">
        <f t="shared" si="24"/>
        <v>250213.12745425705</v>
      </c>
      <c r="K147" s="95"/>
      <c r="L147" s="265">
        <f t="shared" si="23"/>
        <v>96063.291236300967</v>
      </c>
      <c r="M147" s="265">
        <f>$G147*NonHospFrac+theModel!$H147*NonHospFrac</f>
        <v>154545.53942398448</v>
      </c>
      <c r="N147" s="266">
        <f t="shared" si="25"/>
        <v>250608.83066028543</v>
      </c>
      <c r="O147" s="159"/>
      <c r="P147" s="265">
        <f t="shared" si="26"/>
        <v>95911.610418734912</v>
      </c>
      <c r="Q147" s="265">
        <f t="shared" si="27"/>
        <v>154544.00904531521</v>
      </c>
      <c r="R147" s="266">
        <f t="shared" si="28"/>
        <v>250455.61946405011</v>
      </c>
    </row>
    <row r="148" spans="1:18" x14ac:dyDescent="0.3">
      <c r="A148" s="82">
        <v>117</v>
      </c>
      <c r="B148" s="94">
        <f t="shared" si="17"/>
        <v>5.0077512127403349E-2</v>
      </c>
      <c r="C148" s="179">
        <f t="shared" si="18"/>
        <v>4.9964545884555185E-2</v>
      </c>
      <c r="D148" s="166">
        <f t="shared" si="19"/>
        <v>2.2558277767625785E-3</v>
      </c>
      <c r="E148" s="167">
        <f t="shared" si="29"/>
        <v>21.666644196418495</v>
      </c>
      <c r="F148" s="168">
        <f t="shared" si="30"/>
        <v>0.26618767765798462</v>
      </c>
      <c r="G148" s="168">
        <f t="shared" si="20"/>
        <v>9250.5603471837239</v>
      </c>
      <c r="H148" s="168">
        <f t="shared" si="21"/>
        <v>241994.71883567027</v>
      </c>
      <c r="I148" s="169">
        <f t="shared" si="22"/>
        <v>251245.27918285399</v>
      </c>
      <c r="J148" s="169">
        <f t="shared" si="24"/>
        <v>250846.54782302619</v>
      </c>
      <c r="K148" s="95"/>
      <c r="L148" s="265">
        <f t="shared" si="23"/>
        <v>96307.25446624514</v>
      </c>
      <c r="M148" s="265">
        <f>$G148*NonHospFrac+theModel!$H148*NonHospFrac</f>
        <v>154938.02471660887</v>
      </c>
      <c r="N148" s="266">
        <f t="shared" si="25"/>
        <v>251245.27918285399</v>
      </c>
      <c r="O148" s="159"/>
      <c r="P148" s="265">
        <f t="shared" si="26"/>
        <v>96154.412897800619</v>
      </c>
      <c r="Q148" s="265">
        <f t="shared" si="27"/>
        <v>154936.49353676036</v>
      </c>
      <c r="R148" s="266">
        <f t="shared" si="28"/>
        <v>251090.90643456098</v>
      </c>
    </row>
    <row r="149" spans="1:18" x14ac:dyDescent="0.3">
      <c r="A149" s="82">
        <v>118</v>
      </c>
      <c r="B149" s="94">
        <f t="shared" si="17"/>
        <v>4.914204120204678E-2</v>
      </c>
      <c r="C149" s="179">
        <f t="shared" si="18"/>
        <v>4.903118522049639E-2</v>
      </c>
      <c r="D149" s="166">
        <f t="shared" si="19"/>
        <v>2.2558277767625785E-3</v>
      </c>
      <c r="E149" s="167">
        <f t="shared" si="29"/>
        <v>21.715675381638992</v>
      </c>
      <c r="F149" s="168">
        <f t="shared" si="30"/>
        <v>0.26844350543474721</v>
      </c>
      <c r="G149" s="168">
        <f t="shared" si="20"/>
        <v>9328.9549263971458</v>
      </c>
      <c r="H149" s="168">
        <f t="shared" si="21"/>
        <v>242542.34807506928</v>
      </c>
      <c r="I149" s="169">
        <f t="shared" si="22"/>
        <v>251871.30300146644</v>
      </c>
      <c r="J149" s="169">
        <f t="shared" si="24"/>
        <v>251469.56769091086</v>
      </c>
      <c r="K149" s="95"/>
      <c r="L149" s="265">
        <f t="shared" si="23"/>
        <v>96547.221702235111</v>
      </c>
      <c r="M149" s="265">
        <f>$G149*NonHospFrac+theModel!$H149*NonHospFrac</f>
        <v>155324.0812992313</v>
      </c>
      <c r="N149" s="266">
        <f t="shared" si="25"/>
        <v>251871.30300146641</v>
      </c>
      <c r="O149" s="159"/>
      <c r="P149" s="265">
        <f t="shared" si="26"/>
        <v>96393.228660425259</v>
      </c>
      <c r="Q149" s="265">
        <f t="shared" si="27"/>
        <v>155322.54934604769</v>
      </c>
      <c r="R149" s="266">
        <f t="shared" si="28"/>
        <v>251715.77800647294</v>
      </c>
    </row>
    <row r="150" spans="1:18" x14ac:dyDescent="0.3">
      <c r="A150" s="82">
        <v>119</v>
      </c>
      <c r="B150" s="94">
        <f t="shared" si="17"/>
        <v>4.8224045303204309E-2</v>
      </c>
      <c r="C150" s="179">
        <f t="shared" si="18"/>
        <v>4.8115260162301485E-2</v>
      </c>
      <c r="D150" s="166">
        <f t="shared" si="19"/>
        <v>2.2558277767625785E-3</v>
      </c>
      <c r="E150" s="167">
        <f t="shared" si="29"/>
        <v>21.763790641801293</v>
      </c>
      <c r="F150" s="168">
        <f t="shared" si="30"/>
        <v>0.2706993332115098</v>
      </c>
      <c r="G150" s="168">
        <f t="shared" si="20"/>
        <v>9407.3495056105676</v>
      </c>
      <c r="H150" s="168">
        <f t="shared" si="21"/>
        <v>243079.74734876974</v>
      </c>
      <c r="I150" s="169">
        <f t="shared" si="22"/>
        <v>252487.0968543803</v>
      </c>
      <c r="J150" s="169">
        <f t="shared" si="24"/>
        <v>252082.38170066223</v>
      </c>
      <c r="K150" s="95"/>
      <c r="L150" s="265">
        <f t="shared" si="23"/>
        <v>96783.267591273136</v>
      </c>
      <c r="M150" s="265">
        <f>$G150*NonHospFrac+theModel!$H150*NonHospFrac</f>
        <v>155703.82926310715</v>
      </c>
      <c r="N150" s="266">
        <f t="shared" si="25"/>
        <v>252487.09685438027</v>
      </c>
      <c r="O150" s="159"/>
      <c r="P150" s="265">
        <f t="shared" si="26"/>
        <v>96628.132317001626</v>
      </c>
      <c r="Q150" s="265">
        <f t="shared" si="27"/>
        <v>155702.29656343581</v>
      </c>
      <c r="R150" s="266">
        <f t="shared" si="28"/>
        <v>252330.42888043745</v>
      </c>
    </row>
    <row r="151" spans="1:18" x14ac:dyDescent="0.3">
      <c r="A151" s="82">
        <v>120</v>
      </c>
      <c r="B151" s="94">
        <f t="shared" si="17"/>
        <v>4.732319798935504E-2</v>
      </c>
      <c r="C151" s="179">
        <f t="shared" si="18"/>
        <v>4.7216445004845418E-2</v>
      </c>
      <c r="D151" s="166">
        <f t="shared" si="19"/>
        <v>2.2558277767625785E-3</v>
      </c>
      <c r="E151" s="167">
        <f t="shared" si="29"/>
        <v>21.811007086806139</v>
      </c>
      <c r="F151" s="168">
        <f t="shared" si="30"/>
        <v>0.27295516098827238</v>
      </c>
      <c r="G151" s="168">
        <f t="shared" si="20"/>
        <v>9485.7440848239894</v>
      </c>
      <c r="H151" s="168">
        <f t="shared" si="21"/>
        <v>243607.10775722913</v>
      </c>
      <c r="I151" s="169">
        <f t="shared" si="22"/>
        <v>253092.85184205312</v>
      </c>
      <c r="J151" s="169">
        <f t="shared" si="24"/>
        <v>252685.18085123214</v>
      </c>
      <c r="K151" s="95"/>
      <c r="L151" s="265">
        <f t="shared" si="23"/>
        <v>97015.465385921227</v>
      </c>
      <c r="M151" s="265">
        <f>$G151*NonHospFrac+theModel!$H151*NonHospFrac</f>
        <v>156077.38645613188</v>
      </c>
      <c r="N151" s="266">
        <f t="shared" si="25"/>
        <v>253092.85184205312</v>
      </c>
      <c r="O151" s="159"/>
      <c r="P151" s="265">
        <f t="shared" si="26"/>
        <v>96859.197081182603</v>
      </c>
      <c r="Q151" s="265">
        <f t="shared" si="27"/>
        <v>156075.85303585968</v>
      </c>
      <c r="R151" s="266">
        <f t="shared" si="28"/>
        <v>252935.05011704226</v>
      </c>
    </row>
    <row r="152" spans="1:18" x14ac:dyDescent="0.3">
      <c r="A152" s="82">
        <v>121</v>
      </c>
      <c r="B152" s="94">
        <f t="shared" si="17"/>
        <v>4.6439178917055519E-2</v>
      </c>
      <c r="C152" s="179">
        <f t="shared" si="18"/>
        <v>4.6334420127324381E-2</v>
      </c>
      <c r="D152" s="166">
        <f t="shared" si="19"/>
        <v>2.2558277767625785E-3</v>
      </c>
      <c r="E152" s="167">
        <f t="shared" si="29"/>
        <v>21.857341506933462</v>
      </c>
      <c r="F152" s="168">
        <f t="shared" si="30"/>
        <v>0.27521098876503497</v>
      </c>
      <c r="G152" s="168">
        <f t="shared" si="20"/>
        <v>9564.1386640374094</v>
      </c>
      <c r="H152" s="168">
        <f t="shared" si="21"/>
        <v>244124.61683106064</v>
      </c>
      <c r="I152" s="169">
        <f t="shared" si="22"/>
        <v>253688.75549509804</v>
      </c>
      <c r="J152" s="169">
        <f t="shared" si="24"/>
        <v>253278.15256598662</v>
      </c>
      <c r="K152" s="95"/>
      <c r="L152" s="265">
        <f t="shared" si="23"/>
        <v>97243.886970349879</v>
      </c>
      <c r="M152" s="265">
        <f>$G152*NonHospFrac+theModel!$H152*NonHospFrac</f>
        <v>156444.86852474816</v>
      </c>
      <c r="N152" s="266">
        <f t="shared" si="25"/>
        <v>253688.75549509804</v>
      </c>
      <c r="O152" s="159"/>
      <c r="P152" s="265">
        <f t="shared" si="26"/>
        <v>97086.494796028768</v>
      </c>
      <c r="Q152" s="265">
        <f t="shared" si="27"/>
        <v>156443.33440883638</v>
      </c>
      <c r="R152" s="266">
        <f t="shared" si="28"/>
        <v>253529.82920486515</v>
      </c>
    </row>
    <row r="153" spans="1:18" x14ac:dyDescent="0.3">
      <c r="A153" s="82">
        <v>122</v>
      </c>
      <c r="B153" s="94">
        <f t="shared" si="17"/>
        <v>4.5571673727025044E-2</v>
      </c>
      <c r="C153" s="179">
        <f t="shared" si="18"/>
        <v>4.5468871879598062E-2</v>
      </c>
      <c r="D153" s="166">
        <f t="shared" si="19"/>
        <v>2.2558277767625785E-3</v>
      </c>
      <c r="E153" s="167">
        <f t="shared" si="29"/>
        <v>21.902810378813061</v>
      </c>
      <c r="F153" s="168">
        <f t="shared" si="30"/>
        <v>0.27746681654179756</v>
      </c>
      <c r="G153" s="168">
        <f t="shared" si="20"/>
        <v>9642.5332432508312</v>
      </c>
      <c r="H153" s="168">
        <f t="shared" si="21"/>
        <v>244632.45859771958</v>
      </c>
      <c r="I153" s="169">
        <f t="shared" si="22"/>
        <v>254274.99184097041</v>
      </c>
      <c r="J153" s="169">
        <f t="shared" si="24"/>
        <v>253861.4807596427</v>
      </c>
      <c r="K153" s="95"/>
      <c r="L153" s="265">
        <f t="shared" si="23"/>
        <v>97468.602885900269</v>
      </c>
      <c r="M153" s="265">
        <f>$G153*NonHospFrac+theModel!$H153*NonHospFrac</f>
        <v>156806.38895507011</v>
      </c>
      <c r="N153" s="266">
        <f t="shared" si="25"/>
        <v>254274.99184097038</v>
      </c>
      <c r="O153" s="159"/>
      <c r="P153" s="265">
        <f t="shared" si="26"/>
        <v>97310.095959666476</v>
      </c>
      <c r="Q153" s="265">
        <f t="shared" si="27"/>
        <v>156804.85416758811</v>
      </c>
      <c r="R153" s="266">
        <f t="shared" si="28"/>
        <v>254114.95012725459</v>
      </c>
    </row>
    <row r="154" spans="1:18" x14ac:dyDescent="0.3">
      <c r="A154" s="82">
        <v>123</v>
      </c>
      <c r="B154" s="94">
        <f t="shared" si="17"/>
        <v>4.4720373932358524E-2</v>
      </c>
      <c r="C154" s="179">
        <f t="shared" si="18"/>
        <v>4.4619492470654699E-2</v>
      </c>
      <c r="D154" s="166">
        <f t="shared" si="19"/>
        <v>2.2558277767625785E-3</v>
      </c>
      <c r="E154" s="167">
        <f t="shared" si="29"/>
        <v>21.947429871283717</v>
      </c>
      <c r="F154" s="168">
        <f t="shared" si="30"/>
        <v>0.27972264431856014</v>
      </c>
      <c r="G154" s="168">
        <f t="shared" si="20"/>
        <v>9720.927822464253</v>
      </c>
      <c r="H154" s="168">
        <f t="shared" si="21"/>
        <v>245130.81364694357</v>
      </c>
      <c r="I154" s="169">
        <f t="shared" si="22"/>
        <v>254851.74146940783</v>
      </c>
      <c r="J154" s="169">
        <f t="shared" si="24"/>
        <v>254435.34590395138</v>
      </c>
      <c r="K154" s="95"/>
      <c r="L154" s="265">
        <f t="shared" si="23"/>
        <v>97689.68235616888</v>
      </c>
      <c r="M154" s="265">
        <f>$G154*NonHospFrac+theModel!$H154*NonHospFrac</f>
        <v>157162.05911323894</v>
      </c>
      <c r="N154" s="266">
        <f t="shared" si="25"/>
        <v>254851.7414694078</v>
      </c>
      <c r="O154" s="159"/>
      <c r="P154" s="265">
        <f t="shared" si="26"/>
        <v>97530.069750465642</v>
      </c>
      <c r="Q154" s="265">
        <f t="shared" si="27"/>
        <v>157160.52367739656</v>
      </c>
      <c r="R154" s="266">
        <f t="shared" si="28"/>
        <v>254690.59342786222</v>
      </c>
    </row>
    <row r="155" spans="1:18" x14ac:dyDescent="0.3">
      <c r="A155" s="82">
        <v>124</v>
      </c>
      <c r="B155" s="94">
        <f t="shared" si="17"/>
        <v>4.3884976808828031E-2</v>
      </c>
      <c r="C155" s="179">
        <f t="shared" si="18"/>
        <v>4.3785979859160093E-2</v>
      </c>
      <c r="D155" s="166">
        <f t="shared" si="19"/>
        <v>2.2558277767625785E-3</v>
      </c>
      <c r="E155" s="167">
        <f t="shared" si="29"/>
        <v>21.991215851142876</v>
      </c>
      <c r="F155" s="168">
        <f t="shared" si="30"/>
        <v>0.28197847209532273</v>
      </c>
      <c r="G155" s="168">
        <f t="shared" si="20"/>
        <v>9799.3224016776749</v>
      </c>
      <c r="H155" s="168">
        <f t="shared" si="21"/>
        <v>245619.85919497142</v>
      </c>
      <c r="I155" s="169">
        <f t="shared" si="22"/>
        <v>255419.18159664908</v>
      </c>
      <c r="J155" s="169">
        <f t="shared" si="24"/>
        <v>254999.92509215241</v>
      </c>
      <c r="K155" s="95"/>
      <c r="L155" s="265">
        <f t="shared" si="23"/>
        <v>97907.193311623734</v>
      </c>
      <c r="M155" s="265">
        <f>$G155*NonHospFrac+theModel!$H155*NonHospFrac</f>
        <v>157511.98828502532</v>
      </c>
      <c r="N155" s="266">
        <f t="shared" si="25"/>
        <v>255419.18159664905</v>
      </c>
      <c r="O155" s="159"/>
      <c r="P155" s="265">
        <f t="shared" si="26"/>
        <v>97746.484051746316</v>
      </c>
      <c r="Q155" s="265">
        <f t="shared" si="27"/>
        <v>157510.45222320413</v>
      </c>
      <c r="R155" s="266">
        <f t="shared" si="28"/>
        <v>255256.93627495045</v>
      </c>
    </row>
    <row r="156" spans="1:18" x14ac:dyDescent="0.3">
      <c r="A156" s="82">
        <v>125</v>
      </c>
      <c r="B156" s="94">
        <f t="shared" si="17"/>
        <v>4.3065185287233236E-2</v>
      </c>
      <c r="C156" s="179">
        <f t="shared" si="18"/>
        <v>4.2968037646050866E-2</v>
      </c>
      <c r="D156" s="166">
        <f t="shared" si="19"/>
        <v>2.2558277767625785E-3</v>
      </c>
      <c r="E156" s="167">
        <f t="shared" si="29"/>
        <v>22.034183888788927</v>
      </c>
      <c r="F156" s="168">
        <f t="shared" si="30"/>
        <v>0.28423429987208532</v>
      </c>
      <c r="G156" s="168">
        <f t="shared" si="20"/>
        <v>9877.7169808910967</v>
      </c>
      <c r="H156" s="168">
        <f t="shared" si="21"/>
        <v>246099.76914756096</v>
      </c>
      <c r="I156" s="169">
        <f t="shared" si="22"/>
        <v>255977.48612845206</v>
      </c>
      <c r="J156" s="169">
        <f t="shared" si="24"/>
        <v>255555.39210222088</v>
      </c>
      <c r="K156" s="95"/>
      <c r="L156" s="265">
        <f t="shared" si="23"/>
        <v>98121.202413760431</v>
      </c>
      <c r="M156" s="265">
        <f>$G156*NonHospFrac+theModel!$H156*NonHospFrac</f>
        <v>157856.28371469161</v>
      </c>
      <c r="N156" s="266">
        <f t="shared" si="25"/>
        <v>255977.48612845206</v>
      </c>
      <c r="O156" s="159"/>
      <c r="P156" s="265">
        <f t="shared" si="26"/>
        <v>97959.405476022439</v>
      </c>
      <c r="Q156" s="265">
        <f t="shared" si="27"/>
        <v>157854.74704847496</v>
      </c>
      <c r="R156" s="266">
        <f t="shared" si="28"/>
        <v>255814.15252449742</v>
      </c>
    </row>
    <row r="157" spans="1:18" x14ac:dyDescent="0.3">
      <c r="A157" s="82">
        <v>126</v>
      </c>
      <c r="B157" s="94">
        <f t="shared" si="17"/>
        <v>4.2260707847762841E-2</v>
      </c>
      <c r="C157" s="179">
        <f t="shared" si="18"/>
        <v>4.2165374969134209E-2</v>
      </c>
      <c r="D157" s="166">
        <f t="shared" si="19"/>
        <v>2.2558277767625785E-3</v>
      </c>
      <c r="E157" s="167">
        <f t="shared" si="29"/>
        <v>22.076349263758061</v>
      </c>
      <c r="F157" s="168">
        <f t="shared" si="30"/>
        <v>0.2864901276488479</v>
      </c>
      <c r="G157" s="168">
        <f t="shared" si="20"/>
        <v>9956.1115601045185</v>
      </c>
      <c r="H157" s="168">
        <f t="shared" si="21"/>
        <v>246570.71416183052</v>
      </c>
      <c r="I157" s="169">
        <f t="shared" si="22"/>
        <v>256526.82572193505</v>
      </c>
      <c r="J157" s="169">
        <f t="shared" si="24"/>
        <v>256101.91745893052</v>
      </c>
      <c r="K157" s="95"/>
      <c r="L157" s="265">
        <f t="shared" si="23"/>
        <v>98331.775078807186</v>
      </c>
      <c r="M157" s="265">
        <f>$G157*NonHospFrac+theModel!$H157*NonHospFrac</f>
        <v>158195.05064312785</v>
      </c>
      <c r="N157" s="266">
        <f t="shared" si="25"/>
        <v>256526.82572193502</v>
      </c>
      <c r="O157" s="159"/>
      <c r="P157" s="265">
        <f t="shared" si="26"/>
        <v>98168.899388791979</v>
      </c>
      <c r="Q157" s="265">
        <f t="shared" si="27"/>
        <v>158193.51339332986</v>
      </c>
      <c r="R157" s="266">
        <f t="shared" si="28"/>
        <v>256362.41278212186</v>
      </c>
    </row>
    <row r="158" spans="1:18" x14ac:dyDescent="0.3">
      <c r="A158" s="82">
        <v>127</v>
      </c>
      <c r="B158" s="94">
        <f t="shared" si="17"/>
        <v>4.1471258416329607E-2</v>
      </c>
      <c r="C158" s="179">
        <f t="shared" si="18"/>
        <v>4.1377706399656752E-2</v>
      </c>
      <c r="D158" s="166">
        <f t="shared" si="19"/>
        <v>2.2558277767625785E-3</v>
      </c>
      <c r="E158" s="167">
        <f t="shared" si="29"/>
        <v>22.117726970157719</v>
      </c>
      <c r="F158" s="168">
        <f t="shared" si="30"/>
        <v>0.28874595542561049</v>
      </c>
      <c r="G158" s="168">
        <f t="shared" si="20"/>
        <v>10034.506139317939</v>
      </c>
      <c r="H158" s="168">
        <f t="shared" si="21"/>
        <v>247032.86170694532</v>
      </c>
      <c r="I158" s="169">
        <f t="shared" si="22"/>
        <v>257067.36784626325</v>
      </c>
      <c r="J158" s="169">
        <f t="shared" si="24"/>
        <v>256639.66849475561</v>
      </c>
      <c r="K158" s="95"/>
      <c r="L158" s="265">
        <f t="shared" si="23"/>
        <v>98538.975500987115</v>
      </c>
      <c r="M158" s="265">
        <f>$G158*NonHospFrac+theModel!$H158*NonHospFrac</f>
        <v>158528.39234527611</v>
      </c>
      <c r="N158" s="266">
        <f t="shared" si="25"/>
        <v>257067.36784626322</v>
      </c>
      <c r="O158" s="159"/>
      <c r="P158" s="265">
        <f t="shared" si="26"/>
        <v>98375.029931881712</v>
      </c>
      <c r="Q158" s="265">
        <f t="shared" si="27"/>
        <v>158526.85453196958</v>
      </c>
      <c r="R158" s="266">
        <f t="shared" si="28"/>
        <v>256901.88446385128</v>
      </c>
    </row>
    <row r="159" spans="1:18" x14ac:dyDescent="0.3">
      <c r="A159" s="82">
        <v>128</v>
      </c>
      <c r="B159" s="94">
        <f t="shared" ref="B159:B222" si="31">Constant*EXP(PowerTerm*(A159)/7)</f>
        <v>4.06965562628415E-2</v>
      </c>
      <c r="C159" s="179">
        <f t="shared" ref="C159:C222" si="32">(1-theFloor)*B159</f>
        <v>4.0604751840805198E-2</v>
      </c>
      <c r="D159" s="166">
        <f t="shared" ref="D159:D222" si="33">theFloor</f>
        <v>2.2558277767625785E-3</v>
      </c>
      <c r="E159" s="167">
        <f t="shared" si="29"/>
        <v>22.158331721998525</v>
      </c>
      <c r="F159" s="168">
        <f t="shared" si="30"/>
        <v>0.29100178320237308</v>
      </c>
      <c r="G159" s="168">
        <f t="shared" ref="G159:G222" si="34">$B$22*F159*totInfected/365.25</f>
        <v>10112.900718531362</v>
      </c>
      <c r="H159" s="168">
        <f t="shared" ref="H159:H222" si="35">lostQALYs_Injured*E159*totInfected/365.25</f>
        <v>247486.37612366941</v>
      </c>
      <c r="I159" s="169">
        <f t="shared" ref="I159:I222" si="36">H159+G159</f>
        <v>257599.27684220078</v>
      </c>
      <c r="J159" s="169">
        <f t="shared" si="24"/>
        <v>257168.80940963179</v>
      </c>
      <c r="K159" s="95"/>
      <c r="L159" s="265">
        <f t="shared" ref="L159:L222" si="37">$G159*HospFrac+$H159*HospFrac</f>
        <v>98742.866675345678</v>
      </c>
      <c r="M159" s="265">
        <f>$G159*NonHospFrac+theModel!$H159*NonHospFrac</f>
        <v>158856.41016685506</v>
      </c>
      <c r="N159" s="266">
        <f t="shared" si="25"/>
        <v>257599.27684220072</v>
      </c>
      <c r="O159" s="159"/>
      <c r="P159" s="265">
        <f t="shared" si="26"/>
        <v>98577.860046354792</v>
      </c>
      <c r="Q159" s="265">
        <f t="shared" si="27"/>
        <v>158854.87180939841</v>
      </c>
      <c r="R159" s="266">
        <f t="shared" si="28"/>
        <v>257432.7318557532</v>
      </c>
    </row>
    <row r="160" spans="1:18" x14ac:dyDescent="0.3">
      <c r="A160" s="82">
        <v>129</v>
      </c>
      <c r="B160" s="94">
        <f t="shared" si="31"/>
        <v>3.9936325901373637E-2</v>
      </c>
      <c r="C160" s="179">
        <f t="shared" si="32"/>
        <v>3.9846236428103476E-2</v>
      </c>
      <c r="D160" s="166">
        <f t="shared" si="33"/>
        <v>2.2558277767625785E-3</v>
      </c>
      <c r="E160" s="167">
        <f t="shared" si="29"/>
        <v>22.19817795842663</v>
      </c>
      <c r="F160" s="168">
        <f t="shared" si="30"/>
        <v>0.29325761097913566</v>
      </c>
      <c r="G160" s="168">
        <f t="shared" si="34"/>
        <v>10191.295297744782</v>
      </c>
      <c r="H160" s="168">
        <f t="shared" si="35"/>
        <v>247931.41868280616</v>
      </c>
      <c r="I160" s="169">
        <f t="shared" si="36"/>
        <v>258122.71398055094</v>
      </c>
      <c r="J160" s="169">
        <f t="shared" ref="J160:J223" si="38">J159+(I160-I159)/(1+discountDaily)^A160</f>
        <v>257689.50132959901</v>
      </c>
      <c r="K160" s="95"/>
      <c r="L160" s="265">
        <f t="shared" si="37"/>
        <v>98943.510420152073</v>
      </c>
      <c r="M160" s="265">
        <f>$G160*NonHospFrac+theModel!$H160*NonHospFrac</f>
        <v>159179.20356039886</v>
      </c>
      <c r="N160" s="266">
        <f t="shared" ref="N160:N223" si="39">L160+M160</f>
        <v>258122.71398055094</v>
      </c>
      <c r="O160" s="159"/>
      <c r="P160" s="265">
        <f t="shared" ref="P160:P223" si="40">P159+(L160-L159)/(1+discountDaily)^A160</f>
        <v>98777.451494989757</v>
      </c>
      <c r="Q160" s="265">
        <f t="shared" ref="Q160:Q223" si="41">Q159+(M160-M159)/(1+discountDaily)^B160</f>
        <v>159177.66467746196</v>
      </c>
      <c r="R160" s="266">
        <f t="shared" ref="R160:R223" si="42">P160+Q160</f>
        <v>257955.1161724517</v>
      </c>
    </row>
    <row r="161" spans="1:18" x14ac:dyDescent="0.3">
      <c r="A161" s="82">
        <v>130</v>
      </c>
      <c r="B161" s="94">
        <f t="shared" si="31"/>
        <v>3.9190296992204735E-2</v>
      </c>
      <c r="C161" s="179">
        <f t="shared" si="32"/>
        <v>3.9101890431670144E-2</v>
      </c>
      <c r="D161" s="166">
        <f t="shared" si="33"/>
        <v>2.2558277767625785E-3</v>
      </c>
      <c r="E161" s="167">
        <f t="shared" ref="E161:E224" si="43">C161+E160</f>
        <v>22.2372798488583</v>
      </c>
      <c r="F161" s="168">
        <f t="shared" ref="F161:F224" si="44">D161+F160</f>
        <v>0.29551343875589825</v>
      </c>
      <c r="G161" s="168">
        <f t="shared" si="34"/>
        <v>10269.689876958206</v>
      </c>
      <c r="H161" s="168">
        <f t="shared" si="35"/>
        <v>248368.14764254601</v>
      </c>
      <c r="I161" s="169">
        <f t="shared" si="36"/>
        <v>258637.83751950422</v>
      </c>
      <c r="J161" s="169">
        <f t="shared" si="38"/>
        <v>258201.90236434588</v>
      </c>
      <c r="K161" s="95"/>
      <c r="L161" s="265">
        <f t="shared" si="37"/>
        <v>99140.967398881694</v>
      </c>
      <c r="M161" s="265">
        <f>$G161*NonHospFrac+theModel!$H161*NonHospFrac</f>
        <v>159496.87012062251</v>
      </c>
      <c r="N161" s="266">
        <f t="shared" si="39"/>
        <v>258637.83751950419</v>
      </c>
      <c r="O161" s="159"/>
      <c r="P161" s="265">
        <f t="shared" si="40"/>
        <v>98973.864884338342</v>
      </c>
      <c r="Q161" s="265">
        <f t="shared" si="41"/>
        <v>159495.33073021172</v>
      </c>
      <c r="R161" s="266">
        <f t="shared" si="42"/>
        <v>258469.19561455006</v>
      </c>
    </row>
    <row r="162" spans="1:18" x14ac:dyDescent="0.3">
      <c r="A162" s="82">
        <v>131</v>
      </c>
      <c r="B162" s="94">
        <f t="shared" si="31"/>
        <v>3.8458204245683573E-2</v>
      </c>
      <c r="C162" s="179">
        <f t="shared" si="32"/>
        <v>3.8371449160301753E-2</v>
      </c>
      <c r="D162" s="166">
        <f t="shared" si="33"/>
        <v>2.2558277767625785E-3</v>
      </c>
      <c r="E162" s="167">
        <f t="shared" si="43"/>
        <v>22.275651298018602</v>
      </c>
      <c r="F162" s="168">
        <f t="shared" si="44"/>
        <v>0.29776926653266084</v>
      </c>
      <c r="G162" s="168">
        <f t="shared" si="34"/>
        <v>10348.084456171626</v>
      </c>
      <c r="H162" s="168">
        <f t="shared" si="35"/>
        <v>248796.71830474387</v>
      </c>
      <c r="I162" s="169">
        <f t="shared" si="36"/>
        <v>259144.80276091551</v>
      </c>
      <c r="J162" s="169">
        <f t="shared" si="38"/>
        <v>258706.16766367754</v>
      </c>
      <c r="K162" s="95"/>
      <c r="L162" s="265">
        <f t="shared" si="37"/>
        <v>99335.29714178844</v>
      </c>
      <c r="M162" s="265">
        <f>$G162*NonHospFrac+theModel!$H162*NonHospFrac</f>
        <v>159809.50561912704</v>
      </c>
      <c r="N162" s="266">
        <f t="shared" si="39"/>
        <v>259144.80276091548</v>
      </c>
      <c r="O162" s="159"/>
      <c r="P162" s="265">
        <f t="shared" si="40"/>
        <v>99167.159686370753</v>
      </c>
      <c r="Q162" s="265">
        <f t="shared" si="41"/>
        <v>159807.9657386092</v>
      </c>
      <c r="R162" s="266">
        <f t="shared" si="42"/>
        <v>258975.12542497995</v>
      </c>
    </row>
    <row r="163" spans="1:18" x14ac:dyDescent="0.3">
      <c r="A163" s="82">
        <v>132</v>
      </c>
      <c r="B163" s="94">
        <f t="shared" si="31"/>
        <v>3.7739787327891572E-2</v>
      </c>
      <c r="C163" s="179">
        <f t="shared" si="32"/>
        <v>3.7654652867348204E-2</v>
      </c>
      <c r="D163" s="166">
        <f t="shared" si="33"/>
        <v>2.2558277767625785E-3</v>
      </c>
      <c r="E163" s="167">
        <f t="shared" si="43"/>
        <v>22.313305950885951</v>
      </c>
      <c r="F163" s="168">
        <f t="shared" si="44"/>
        <v>0.30002509430942342</v>
      </c>
      <c r="G163" s="168">
        <f t="shared" si="34"/>
        <v>10426.479035385049</v>
      </c>
      <c r="H163" s="168">
        <f t="shared" si="35"/>
        <v>249217.28307014462</v>
      </c>
      <c r="I163" s="169">
        <f t="shared" si="36"/>
        <v>259643.76210552966</v>
      </c>
      <c r="J163" s="169">
        <f t="shared" si="38"/>
        <v>259202.44947292571</v>
      </c>
      <c r="K163" s="95"/>
      <c r="L163" s="265">
        <f t="shared" si="37"/>
        <v>99526.558067073711</v>
      </c>
      <c r="M163" s="265">
        <f>$G163*NonHospFrac+theModel!$H163*NonHospFrac</f>
        <v>160117.20403845597</v>
      </c>
      <c r="N163" s="266">
        <f t="shared" si="39"/>
        <v>259643.76210552966</v>
      </c>
      <c r="O163" s="159"/>
      <c r="P163" s="265">
        <f t="shared" si="40"/>
        <v>99357.394259715511</v>
      </c>
      <c r="Q163" s="265">
        <f t="shared" si="41"/>
        <v>160115.66368458158</v>
      </c>
      <c r="R163" s="266">
        <f t="shared" si="42"/>
        <v>259473.05794429709</v>
      </c>
    </row>
    <row r="164" spans="1:18" x14ac:dyDescent="0.3">
      <c r="A164" s="82">
        <v>133</v>
      </c>
      <c r="B164" s="94">
        <f t="shared" si="31"/>
        <v>3.7034790768067177E-2</v>
      </c>
      <c r="C164" s="179">
        <f t="shared" si="32"/>
        <v>3.6951246658345982E-2</v>
      </c>
      <c r="D164" s="166">
        <f t="shared" si="33"/>
        <v>2.2558277767625785E-3</v>
      </c>
      <c r="E164" s="167">
        <f t="shared" si="43"/>
        <v>22.350257197544298</v>
      </c>
      <c r="F164" s="168">
        <f t="shared" si="44"/>
        <v>0.30228092208618601</v>
      </c>
      <c r="G164" s="168">
        <f t="shared" si="34"/>
        <v>10504.873614598469</v>
      </c>
      <c r="H164" s="168">
        <f t="shared" si="35"/>
        <v>249629.99149257728</v>
      </c>
      <c r="I164" s="169">
        <f t="shared" si="36"/>
        <v>260134.86510717575</v>
      </c>
      <c r="J164" s="169">
        <f t="shared" si="38"/>
        <v>259690.89718732209</v>
      </c>
      <c r="K164" s="95"/>
      <c r="L164" s="265">
        <f t="shared" si="37"/>
        <v>99714.807501660063</v>
      </c>
      <c r="M164" s="265">
        <f>$G164*NonHospFrac+theModel!$H164*NonHospFrac</f>
        <v>160420.05760551564</v>
      </c>
      <c r="N164" s="266">
        <f t="shared" si="39"/>
        <v>260134.86510717572</v>
      </c>
      <c r="O164" s="159"/>
      <c r="P164" s="265">
        <f t="shared" si="40"/>
        <v>99544.625870501666</v>
      </c>
      <c r="Q164" s="265">
        <f t="shared" si="41"/>
        <v>160418.51679444121</v>
      </c>
      <c r="R164" s="266">
        <f t="shared" si="42"/>
        <v>259963.14266494289</v>
      </c>
    </row>
    <row r="165" spans="1:18" x14ac:dyDescent="0.3">
      <c r="A165" s="82">
        <v>134</v>
      </c>
      <c r="B165" s="94">
        <f t="shared" si="31"/>
        <v>3.6342963867760099E-2</v>
      </c>
      <c r="C165" s="179">
        <f t="shared" si="32"/>
        <v>3.6260980400377327E-2</v>
      </c>
      <c r="D165" s="166">
        <f t="shared" si="33"/>
        <v>2.2558277767625785E-3</v>
      </c>
      <c r="E165" s="167">
        <f t="shared" si="43"/>
        <v>22.386518177944676</v>
      </c>
      <c r="F165" s="168">
        <f t="shared" si="44"/>
        <v>0.3045367498629486</v>
      </c>
      <c r="G165" s="168">
        <f t="shared" si="34"/>
        <v>10583.268193811891</v>
      </c>
      <c r="H165" s="168">
        <f t="shared" si="35"/>
        <v>250034.99033213669</v>
      </c>
      <c r="I165" s="169">
        <f t="shared" si="36"/>
        <v>260618.25852594856</v>
      </c>
      <c r="J165" s="169">
        <f t="shared" si="38"/>
        <v>260171.6574053533</v>
      </c>
      <c r="K165" s="95"/>
      <c r="L165" s="265">
        <f t="shared" si="37"/>
        <v>99900.101701576888</v>
      </c>
      <c r="M165" s="265">
        <f>$G165*NonHospFrac+theModel!$H165*NonHospFrac</f>
        <v>160718.15682437169</v>
      </c>
      <c r="N165" s="266">
        <f t="shared" si="39"/>
        <v>260618.25852594856</v>
      </c>
      <c r="O165" s="159"/>
      <c r="P165" s="265">
        <f t="shared" si="40"/>
        <v>99728.910712811034</v>
      </c>
      <c r="Q165" s="265">
        <f t="shared" si="41"/>
        <v>160716.61557168121</v>
      </c>
      <c r="R165" s="266">
        <f t="shared" si="42"/>
        <v>260445.52628449223</v>
      </c>
    </row>
    <row r="166" spans="1:18" x14ac:dyDescent="0.3">
      <c r="A166" s="82">
        <v>135</v>
      </c>
      <c r="B166" s="94">
        <f t="shared" si="31"/>
        <v>3.5664060611682216E-2</v>
      </c>
      <c r="C166" s="179">
        <f t="shared" si="32"/>
        <v>3.5583608633122238E-2</v>
      </c>
      <c r="D166" s="166">
        <f t="shared" si="33"/>
        <v>2.2558277767625785E-3</v>
      </c>
      <c r="E166" s="167">
        <f t="shared" si="43"/>
        <v>22.422101786577798</v>
      </c>
      <c r="F166" s="168">
        <f t="shared" si="44"/>
        <v>0.30679257763971118</v>
      </c>
      <c r="G166" s="168">
        <f t="shared" si="34"/>
        <v>10661.662773025313</v>
      </c>
      <c r="H166" s="168">
        <f t="shared" si="35"/>
        <v>250432.42360737154</v>
      </c>
      <c r="I166" s="169">
        <f t="shared" si="36"/>
        <v>261094.08638039685</v>
      </c>
      <c r="J166" s="169">
        <f t="shared" si="38"/>
        <v>260644.87398111724</v>
      </c>
      <c r="K166" s="95"/>
      <c r="L166" s="265">
        <f t="shared" si="37"/>
        <v>100082.49587196496</v>
      </c>
      <c r="M166" s="265">
        <f>$G166*NonHospFrac+theModel!$H166*NonHospFrac</f>
        <v>161011.59050843189</v>
      </c>
      <c r="N166" s="266">
        <f t="shared" si="39"/>
        <v>261094.08638039685</v>
      </c>
      <c r="O166" s="159"/>
      <c r="P166" s="265">
        <f t="shared" si="40"/>
        <v>99910.303928747133</v>
      </c>
      <c r="Q166" s="265">
        <f t="shared" si="41"/>
        <v>161010.04882915752</v>
      </c>
      <c r="R166" s="266">
        <f t="shared" si="42"/>
        <v>260920.35275790465</v>
      </c>
    </row>
    <row r="167" spans="1:18" x14ac:dyDescent="0.3">
      <c r="A167" s="82">
        <v>136</v>
      </c>
      <c r="B167" s="94">
        <f t="shared" si="31"/>
        <v>3.499783958022392E-2</v>
      </c>
      <c r="C167" s="179">
        <f t="shared" si="32"/>
        <v>3.4918890481572172E-2</v>
      </c>
      <c r="D167" s="166">
        <f t="shared" si="33"/>
        <v>2.2558277767625785E-3</v>
      </c>
      <c r="E167" s="167">
        <f t="shared" si="43"/>
        <v>22.457020677059369</v>
      </c>
      <c r="F167" s="168">
        <f t="shared" si="44"/>
        <v>0.30904840541647377</v>
      </c>
      <c r="G167" s="168">
        <f t="shared" si="34"/>
        <v>10740.057352238735</v>
      </c>
      <c r="H167" s="168">
        <f t="shared" si="35"/>
        <v>250822.43264649808</v>
      </c>
      <c r="I167" s="169">
        <f t="shared" si="36"/>
        <v>261562.48999873683</v>
      </c>
      <c r="J167" s="169">
        <f t="shared" si="38"/>
        <v>261110.68807569949</v>
      </c>
      <c r="K167" s="95"/>
      <c r="L167" s="265">
        <f t="shared" si="37"/>
        <v>100262.04418670779</v>
      </c>
      <c r="M167" s="265">
        <f>$G167*NonHospFrac+theModel!$H167*NonHospFrac</f>
        <v>161300.44581202901</v>
      </c>
      <c r="N167" s="266">
        <f t="shared" si="39"/>
        <v>261562.4899987368</v>
      </c>
      <c r="O167" s="159"/>
      <c r="P167" s="265">
        <f t="shared" si="40"/>
        <v>100088.85962812902</v>
      </c>
      <c r="Q167" s="265">
        <f t="shared" si="41"/>
        <v>161298.90372067108</v>
      </c>
      <c r="R167" s="266">
        <f t="shared" si="42"/>
        <v>261387.7633488001</v>
      </c>
    </row>
    <row r="168" spans="1:18" x14ac:dyDescent="0.3">
      <c r="A168" s="82">
        <v>137</v>
      </c>
      <c r="B168" s="94">
        <f t="shared" si="31"/>
        <v>3.4344063863604876E-2</v>
      </c>
      <c r="C168" s="179">
        <f t="shared" si="32"/>
        <v>3.4266589570374449E-2</v>
      </c>
      <c r="D168" s="166">
        <f t="shared" si="33"/>
        <v>2.2558277767625785E-3</v>
      </c>
      <c r="E168" s="167">
        <f t="shared" si="43"/>
        <v>22.491287266629744</v>
      </c>
      <c r="F168" s="168">
        <f t="shared" si="44"/>
        <v>0.31130423319323636</v>
      </c>
      <c r="G168" s="168">
        <f t="shared" si="34"/>
        <v>10818.451931452155</v>
      </c>
      <c r="H168" s="168">
        <f t="shared" si="35"/>
        <v>251205.15613765645</v>
      </c>
      <c r="I168" s="169">
        <f t="shared" si="36"/>
        <v>262023.6080691086</v>
      </c>
      <c r="J168" s="169">
        <f t="shared" si="38"/>
        <v>261569.23820758745</v>
      </c>
      <c r="K168" s="95"/>
      <c r="L168" s="265">
        <f t="shared" si="37"/>
        <v>100438.79980769585</v>
      </c>
      <c r="M168" s="265">
        <f>$G168*NonHospFrac+theModel!$H168*NonHospFrac</f>
        <v>161584.80826141275</v>
      </c>
      <c r="N168" s="266">
        <f t="shared" si="39"/>
        <v>262023.6080691086</v>
      </c>
      <c r="O168" s="159"/>
      <c r="P168" s="265">
        <f t="shared" si="40"/>
        <v>100264.63090781595</v>
      </c>
      <c r="Q168" s="265">
        <f t="shared" si="41"/>
        <v>161583.26577195898</v>
      </c>
      <c r="R168" s="266">
        <f t="shared" si="42"/>
        <v>261847.89667977492</v>
      </c>
    </row>
    <row r="169" spans="1:18" x14ac:dyDescent="0.3">
      <c r="A169" s="82">
        <v>138</v>
      </c>
      <c r="B169" s="94">
        <f t="shared" si="31"/>
        <v>3.3702500977628128E-2</v>
      </c>
      <c r="C169" s="179">
        <f t="shared" si="32"/>
        <v>3.3626473939776427E-2</v>
      </c>
      <c r="D169" s="166">
        <f t="shared" si="33"/>
        <v>2.2558277767625785E-3</v>
      </c>
      <c r="E169" s="167">
        <f t="shared" si="43"/>
        <v>22.52491374056952</v>
      </c>
      <c r="F169" s="168">
        <f t="shared" si="44"/>
        <v>0.31356006096999894</v>
      </c>
      <c r="G169" s="168">
        <f t="shared" si="34"/>
        <v>10896.846510665577</v>
      </c>
      <c r="H169" s="168">
        <f t="shared" si="35"/>
        <v>251580.73017822875</v>
      </c>
      <c r="I169" s="169">
        <f t="shared" si="36"/>
        <v>262477.5766888943</v>
      </c>
      <c r="J169" s="169">
        <f t="shared" si="38"/>
        <v>262020.66030214142</v>
      </c>
      <c r="K169" s="95"/>
      <c r="L169" s="265">
        <f t="shared" si="37"/>
        <v>100612.81490373104</v>
      </c>
      <c r="M169" s="265">
        <f>$G169*NonHospFrac+theModel!$H169*NonHospFrac</f>
        <v>161864.76178516328</v>
      </c>
      <c r="N169" s="266">
        <f t="shared" si="39"/>
        <v>262477.5766888943</v>
      </c>
      <c r="O169" s="159"/>
      <c r="P169" s="265">
        <f t="shared" si="40"/>
        <v>100437.66987067046</v>
      </c>
      <c r="Q169" s="265">
        <f t="shared" si="41"/>
        <v>161863.21891110731</v>
      </c>
      <c r="R169" s="266">
        <f t="shared" si="42"/>
        <v>262300.88878177776</v>
      </c>
    </row>
    <row r="170" spans="1:18" x14ac:dyDescent="0.3">
      <c r="A170" s="82">
        <v>139</v>
      </c>
      <c r="B170" s="94">
        <f t="shared" si="31"/>
        <v>3.3072922781008408E-2</v>
      </c>
      <c r="C170" s="179">
        <f t="shared" si="32"/>
        <v>3.2998315963140283E-2</v>
      </c>
      <c r="D170" s="166">
        <f t="shared" si="33"/>
        <v>2.2558277767625785E-3</v>
      </c>
      <c r="E170" s="167">
        <f t="shared" si="43"/>
        <v>22.557912056532661</v>
      </c>
      <c r="F170" s="168">
        <f t="shared" si="44"/>
        <v>0.31581588874676153</v>
      </c>
      <c r="G170" s="168">
        <f t="shared" si="34"/>
        <v>10975.241089878999</v>
      </c>
      <c r="H170" s="168">
        <f t="shared" si="35"/>
        <v>251949.28832323544</v>
      </c>
      <c r="I170" s="169">
        <f t="shared" si="36"/>
        <v>262924.52941311442</v>
      </c>
      <c r="J170" s="169">
        <f t="shared" si="38"/>
        <v>262465.08774013876</v>
      </c>
      <c r="K170" s="95"/>
      <c r="L170" s="265">
        <f t="shared" si="37"/>
        <v>100784.14066907813</v>
      </c>
      <c r="M170" s="265">
        <f>$G170*NonHospFrac+theModel!$H170*NonHospFrac</f>
        <v>162140.38874403629</v>
      </c>
      <c r="N170" s="266">
        <f t="shared" si="39"/>
        <v>262924.52941311442</v>
      </c>
      <c r="O170" s="159"/>
      <c r="P170" s="265">
        <f t="shared" si="40"/>
        <v>100608.02764416653</v>
      </c>
      <c r="Q170" s="265">
        <f t="shared" si="41"/>
        <v>162138.84549839547</v>
      </c>
      <c r="R170" s="266">
        <f t="shared" si="42"/>
        <v>262746.87314256199</v>
      </c>
    </row>
    <row r="171" spans="1:18" x14ac:dyDescent="0.3">
      <c r="A171" s="82">
        <v>140</v>
      </c>
      <c r="B171" s="94">
        <f t="shared" si="31"/>
        <v>3.2455105394244378E-2</v>
      </c>
      <c r="C171" s="179">
        <f t="shared" si="32"/>
        <v>3.2381892265998281E-2</v>
      </c>
      <c r="D171" s="166">
        <f t="shared" si="33"/>
        <v>2.2558277767625785E-3</v>
      </c>
      <c r="E171" s="167">
        <f t="shared" si="43"/>
        <v>22.59029394879866</v>
      </c>
      <c r="F171" s="168">
        <f t="shared" si="44"/>
        <v>0.31807171652352412</v>
      </c>
      <c r="G171" s="168">
        <f t="shared" si="34"/>
        <v>11053.63566909242</v>
      </c>
      <c r="H171" s="168">
        <f t="shared" si="35"/>
        <v>252310.9616328277</v>
      </c>
      <c r="I171" s="169">
        <f t="shared" si="36"/>
        <v>263364.59730192012</v>
      </c>
      <c r="J171" s="169">
        <f t="shared" si="38"/>
        <v>262902.65140540962</v>
      </c>
      <c r="K171" s="95"/>
      <c r="L171" s="265">
        <f t="shared" si="37"/>
        <v>100952.82734166946</v>
      </c>
      <c r="M171" s="265">
        <f>$G171*NonHospFrac+theModel!$H171*NonHospFrac</f>
        <v>162411.76996025065</v>
      </c>
      <c r="N171" s="266">
        <f t="shared" si="39"/>
        <v>263364.59730192012</v>
      </c>
      <c r="O171" s="159"/>
      <c r="P171" s="265">
        <f t="shared" si="40"/>
        <v>100775.75439864918</v>
      </c>
      <c r="Q171" s="265">
        <f t="shared" si="41"/>
        <v>162410.22635558332</v>
      </c>
      <c r="R171" s="266">
        <f t="shared" si="42"/>
        <v>263185.9807542325</v>
      </c>
    </row>
    <row r="172" spans="1:18" x14ac:dyDescent="0.3">
      <c r="A172" s="82">
        <v>141</v>
      </c>
      <c r="B172" s="94">
        <f t="shared" si="31"/>
        <v>3.1848829120006597E-2</v>
      </c>
      <c r="C172" s="179">
        <f t="shared" si="32"/>
        <v>3.1776983646620321E-2</v>
      </c>
      <c r="D172" s="166">
        <f t="shared" si="33"/>
        <v>2.2558277767625785E-3</v>
      </c>
      <c r="E172" s="167">
        <f t="shared" si="43"/>
        <v>22.622070932445279</v>
      </c>
      <c r="F172" s="168">
        <f t="shared" si="44"/>
        <v>0.3203275443002867</v>
      </c>
      <c r="G172" s="168">
        <f t="shared" si="34"/>
        <v>11132.030248305842</v>
      </c>
      <c r="H172" s="168">
        <f t="shared" si="35"/>
        <v>252665.87871889313</v>
      </c>
      <c r="I172" s="169">
        <f t="shared" si="36"/>
        <v>263797.90896719898</v>
      </c>
      <c r="J172" s="169">
        <f t="shared" si="38"/>
        <v>263333.47973158129</v>
      </c>
      <c r="K172" s="95"/>
      <c r="L172" s="265">
        <f t="shared" si="37"/>
        <v>101118.92422096975</v>
      </c>
      <c r="M172" s="265">
        <f>$G172*NonHospFrac+theModel!$H172*NonHospFrac</f>
        <v>162678.98474622922</v>
      </c>
      <c r="N172" s="266">
        <f t="shared" si="39"/>
        <v>263797.90896719898</v>
      </c>
      <c r="O172" s="159"/>
      <c r="P172" s="265">
        <f t="shared" si="40"/>
        <v>100940.89936525247</v>
      </c>
      <c r="Q172" s="265">
        <f t="shared" si="41"/>
        <v>162677.44079465122</v>
      </c>
      <c r="R172" s="266">
        <f t="shared" si="42"/>
        <v>263618.34015990369</v>
      </c>
    </row>
    <row r="173" spans="1:18" x14ac:dyDescent="0.3">
      <c r="A173" s="82">
        <v>142</v>
      </c>
      <c r="B173" s="94">
        <f t="shared" si="31"/>
        <v>3.1253878365012686E-2</v>
      </c>
      <c r="C173" s="179">
        <f t="shared" si="32"/>
        <v>3.1183374998065332E-2</v>
      </c>
      <c r="D173" s="166">
        <f t="shared" si="33"/>
        <v>2.2558277767625785E-3</v>
      </c>
      <c r="E173" s="167">
        <f t="shared" si="43"/>
        <v>22.653254307443344</v>
      </c>
      <c r="F173" s="168">
        <f t="shared" si="44"/>
        <v>0.32258337207704929</v>
      </c>
      <c r="G173" s="168">
        <f t="shared" si="34"/>
        <v>11210.424827519264</v>
      </c>
      <c r="H173" s="168">
        <f t="shared" si="35"/>
        <v>253014.16579079008</v>
      </c>
      <c r="I173" s="169">
        <f t="shared" si="36"/>
        <v>264224.59061830933</v>
      </c>
      <c r="J173" s="169">
        <f t="shared" si="38"/>
        <v>263757.69874794688</v>
      </c>
      <c r="K173" s="95"/>
      <c r="L173" s="265">
        <f t="shared" si="37"/>
        <v>101282.47968550709</v>
      </c>
      <c r="M173" s="265">
        <f>$G173*NonHospFrac+theModel!$H173*NonHospFrac</f>
        <v>162942.11093280226</v>
      </c>
      <c r="N173" s="266">
        <f t="shared" si="39"/>
        <v>264224.59061830933</v>
      </c>
      <c r="O173" s="159"/>
      <c r="P173" s="265">
        <f t="shared" si="40"/>
        <v>101103.51085348189</v>
      </c>
      <c r="Q173" s="265">
        <f t="shared" si="41"/>
        <v>162940.56664600287</v>
      </c>
      <c r="R173" s="266">
        <f t="shared" si="42"/>
        <v>264044.07749948476</v>
      </c>
    </row>
    <row r="174" spans="1:18" x14ac:dyDescent="0.3">
      <c r="A174" s="82">
        <v>143</v>
      </c>
      <c r="B174" s="94">
        <f t="shared" si="31"/>
        <v>3.0670041563361717E-2</v>
      </c>
      <c r="C174" s="179">
        <f t="shared" si="32"/>
        <v>3.0600855231688623E-2</v>
      </c>
      <c r="D174" s="166">
        <f t="shared" si="33"/>
        <v>2.2558277767625785E-3</v>
      </c>
      <c r="E174" s="167">
        <f t="shared" si="43"/>
        <v>22.683855162675034</v>
      </c>
      <c r="F174" s="168">
        <f t="shared" si="44"/>
        <v>0.32483919985381188</v>
      </c>
      <c r="G174" s="168">
        <f t="shared" si="34"/>
        <v>11288.819406732684</v>
      </c>
      <c r="H174" s="168">
        <f t="shared" si="35"/>
        <v>253355.9467002282</v>
      </c>
      <c r="I174" s="169">
        <f t="shared" si="36"/>
        <v>264644.76610696089</v>
      </c>
      <c r="J174" s="169">
        <f t="shared" si="38"/>
        <v>264175.43212447566</v>
      </c>
      <c r="K174" s="95"/>
      <c r="L174" s="265">
        <f t="shared" si="37"/>
        <v>101443.54121007642</v>
      </c>
      <c r="M174" s="265">
        <f>$G174*NonHospFrac+theModel!$H174*NonHospFrac</f>
        <v>163201.22489688444</v>
      </c>
      <c r="N174" s="266">
        <f t="shared" si="39"/>
        <v>264644.76610696083</v>
      </c>
      <c r="O174" s="159"/>
      <c r="P174" s="265">
        <f t="shared" si="40"/>
        <v>101263.63626846774</v>
      </c>
      <c r="Q174" s="265">
        <f t="shared" si="41"/>
        <v>163199.68028614181</v>
      </c>
      <c r="R174" s="266">
        <f t="shared" si="42"/>
        <v>264463.31655460957</v>
      </c>
    </row>
    <row r="175" spans="1:18" x14ac:dyDescent="0.3">
      <c r="A175" s="82">
        <v>144</v>
      </c>
      <c r="B175" s="94">
        <f t="shared" si="31"/>
        <v>3.0097111101301026E-2</v>
      </c>
      <c r="C175" s="179">
        <f t="shared" si="32"/>
        <v>3.0029217202078403E-2</v>
      </c>
      <c r="D175" s="166">
        <f t="shared" si="33"/>
        <v>2.2558277767625785E-3</v>
      </c>
      <c r="E175" s="167">
        <f t="shared" si="43"/>
        <v>22.713884379877111</v>
      </c>
      <c r="F175" s="168">
        <f t="shared" si="44"/>
        <v>0.32709502763057446</v>
      </c>
      <c r="G175" s="168">
        <f t="shared" si="34"/>
        <v>11367.213985946108</v>
      </c>
      <c r="H175" s="168">
        <f t="shared" si="35"/>
        <v>253691.34298531018</v>
      </c>
      <c r="I175" s="169">
        <f t="shared" si="36"/>
        <v>265058.55697125627</v>
      </c>
      <c r="J175" s="169">
        <f t="shared" si="38"/>
        <v>264586.80121598038</v>
      </c>
      <c r="K175" s="95"/>
      <c r="L175" s="265">
        <f t="shared" si="37"/>
        <v>101602.15538262174</v>
      </c>
      <c r="M175" s="265">
        <f>$G175*NonHospFrac+theModel!$H175*NonHospFrac</f>
        <v>163456.40158863453</v>
      </c>
      <c r="N175" s="266">
        <f t="shared" si="39"/>
        <v>265058.55697125627</v>
      </c>
      <c r="O175" s="159"/>
      <c r="P175" s="265">
        <f t="shared" si="40"/>
        <v>101421.32212789543</v>
      </c>
      <c r="Q175" s="265">
        <f t="shared" si="41"/>
        <v>163454.8566648305</v>
      </c>
      <c r="R175" s="266">
        <f t="shared" si="42"/>
        <v>264876.1787927259</v>
      </c>
    </row>
    <row r="176" spans="1:18" x14ac:dyDescent="0.3">
      <c r="A176" s="82">
        <v>145</v>
      </c>
      <c r="B176" s="94">
        <f t="shared" si="31"/>
        <v>2.9534883243398188E-2</v>
      </c>
      <c r="C176" s="179">
        <f t="shared" si="32"/>
        <v>2.946825763339429E-2</v>
      </c>
      <c r="D176" s="166">
        <f t="shared" si="33"/>
        <v>2.2558277767625785E-3</v>
      </c>
      <c r="E176" s="167">
        <f t="shared" si="43"/>
        <v>22.743352637510505</v>
      </c>
      <c r="F176" s="168">
        <f t="shared" si="44"/>
        <v>0.32935085540733705</v>
      </c>
      <c r="G176" s="168">
        <f t="shared" si="34"/>
        <v>11445.608565159528</v>
      </c>
      <c r="H176" s="168">
        <f t="shared" si="35"/>
        <v>254020.47391375131</v>
      </c>
      <c r="I176" s="169">
        <f t="shared" si="36"/>
        <v>265466.08247891086</v>
      </c>
      <c r="J176" s="169">
        <f t="shared" si="38"/>
        <v>264991.92510545871</v>
      </c>
      <c r="K176" s="95"/>
      <c r="L176" s="265">
        <f t="shared" si="37"/>
        <v>101758.36792080285</v>
      </c>
      <c r="M176" s="265">
        <f>$G176*NonHospFrac+theModel!$H176*NonHospFrac</f>
        <v>163707.71455810798</v>
      </c>
      <c r="N176" s="266">
        <f t="shared" si="39"/>
        <v>265466.0824789108</v>
      </c>
      <c r="O176" s="159"/>
      <c r="P176" s="265">
        <f t="shared" si="40"/>
        <v>101576.61407861879</v>
      </c>
      <c r="Q176" s="265">
        <f t="shared" si="41"/>
        <v>163706.16933174228</v>
      </c>
      <c r="R176" s="266">
        <f t="shared" si="42"/>
        <v>265282.78341036104</v>
      </c>
    </row>
    <row r="177" spans="1:18" x14ac:dyDescent="0.3">
      <c r="A177" s="82">
        <v>146</v>
      </c>
      <c r="B177" s="94">
        <f t="shared" si="31"/>
        <v>2.8983158060092176E-2</v>
      </c>
      <c r="C177" s="179">
        <f t="shared" si="32"/>
        <v>2.891777704708192E-2</v>
      </c>
      <c r="D177" s="166">
        <f t="shared" si="33"/>
        <v>2.2558277767625785E-3</v>
      </c>
      <c r="E177" s="167">
        <f t="shared" si="43"/>
        <v>22.772270414557585</v>
      </c>
      <c r="F177" s="168">
        <f t="shared" si="44"/>
        <v>0.33160668318409964</v>
      </c>
      <c r="G177" s="168">
        <f t="shared" si="34"/>
        <v>11524.003144372951</v>
      </c>
      <c r="H177" s="168">
        <f t="shared" si="35"/>
        <v>254343.45652529097</v>
      </c>
      <c r="I177" s="169">
        <f t="shared" si="36"/>
        <v>265867.45966966392</v>
      </c>
      <c r="J177" s="169">
        <f t="shared" si="38"/>
        <v>265390.92064662179</v>
      </c>
      <c r="K177" s="95"/>
      <c r="L177" s="265">
        <f t="shared" si="37"/>
        <v>101912.22368825259</v>
      </c>
      <c r="M177" s="265">
        <f>$G177*NonHospFrac+theModel!$H177*NonHospFrac</f>
        <v>163955.2359814113</v>
      </c>
      <c r="N177" s="266">
        <f t="shared" si="39"/>
        <v>265867.45966966392</v>
      </c>
      <c r="O177" s="159"/>
      <c r="P177" s="265">
        <f t="shared" si="40"/>
        <v>101729.55691296246</v>
      </c>
      <c r="Q177" s="265">
        <f t="shared" si="41"/>
        <v>163953.69046261537</v>
      </c>
      <c r="R177" s="266">
        <f t="shared" si="42"/>
        <v>265683.2473755778</v>
      </c>
    </row>
    <row r="178" spans="1:18" x14ac:dyDescent="0.3">
      <c r="A178" s="82">
        <v>147</v>
      </c>
      <c r="B178" s="94">
        <f t="shared" si="31"/>
        <v>2.8441739356598064E-2</v>
      </c>
      <c r="C178" s="179">
        <f t="shared" si="32"/>
        <v>2.8377579690938008E-2</v>
      </c>
      <c r="D178" s="166">
        <f t="shared" si="33"/>
        <v>2.2558277767625785E-3</v>
      </c>
      <c r="E178" s="167">
        <f t="shared" si="43"/>
        <v>22.800647994248525</v>
      </c>
      <c r="F178" s="168">
        <f t="shared" si="44"/>
        <v>0.33386251096086222</v>
      </c>
      <c r="G178" s="168">
        <f t="shared" si="34"/>
        <v>11602.397723586371</v>
      </c>
      <c r="H178" s="168">
        <f t="shared" si="35"/>
        <v>254660.40567331278</v>
      </c>
      <c r="I178" s="169">
        <f t="shared" si="36"/>
        <v>266262.80339689914</v>
      </c>
      <c r="J178" s="169">
        <f t="shared" si="38"/>
        <v>265783.90250562853</v>
      </c>
      <c r="K178" s="95"/>
      <c r="L178" s="265">
        <f t="shared" si="37"/>
        <v>102063.7667105307</v>
      </c>
      <c r="M178" s="265">
        <f>$G178*NonHospFrac+theModel!$H178*NonHospFrac</f>
        <v>164199.03668636843</v>
      </c>
      <c r="N178" s="266">
        <f t="shared" si="39"/>
        <v>266262.80339689914</v>
      </c>
      <c r="O178" s="159"/>
      <c r="P178" s="265">
        <f t="shared" si="40"/>
        <v>101880.19458471924</v>
      </c>
      <c r="Q178" s="265">
        <f t="shared" si="41"/>
        <v>164197.49088491869</v>
      </c>
      <c r="R178" s="266">
        <f t="shared" si="42"/>
        <v>266077.68546963792</v>
      </c>
    </row>
    <row r="179" spans="1:18" x14ac:dyDescent="0.3">
      <c r="A179" s="82">
        <v>148</v>
      </c>
      <c r="B179" s="94">
        <f t="shared" si="31"/>
        <v>2.7910434603139508E-2</v>
      </c>
      <c r="C179" s="179">
        <f t="shared" si="32"/>
        <v>2.7847473469500231E-2</v>
      </c>
      <c r="D179" s="166">
        <f t="shared" si="33"/>
        <v>2.2558277767625785E-3</v>
      </c>
      <c r="E179" s="167">
        <f t="shared" si="43"/>
        <v>22.828495467718025</v>
      </c>
      <c r="F179" s="168">
        <f t="shared" si="44"/>
        <v>0.33611833873762481</v>
      </c>
      <c r="G179" s="168">
        <f t="shared" si="34"/>
        <v>11680.792302799793</v>
      </c>
      <c r="H179" s="168">
        <f t="shared" si="35"/>
        <v>254971.43406568599</v>
      </c>
      <c r="I179" s="169">
        <f t="shared" si="36"/>
        <v>266652.22636848578</v>
      </c>
      <c r="J179" s="169">
        <f t="shared" si="38"/>
        <v>266170.98320203659</v>
      </c>
      <c r="K179" s="95"/>
      <c r="L179" s="265">
        <f t="shared" si="37"/>
        <v>102213.04019077907</v>
      </c>
      <c r="M179" s="265">
        <f>$G179*NonHospFrac+theModel!$H179*NonHospFrac</f>
        <v>164439.18617770672</v>
      </c>
      <c r="N179" s="266">
        <f t="shared" si="39"/>
        <v>266652.22636848578</v>
      </c>
      <c r="O179" s="159"/>
      <c r="P179" s="265">
        <f t="shared" si="40"/>
        <v>102028.57022484743</v>
      </c>
      <c r="Q179" s="265">
        <f t="shared" si="41"/>
        <v>164437.64010303727</v>
      </c>
      <c r="R179" s="266">
        <f t="shared" si="42"/>
        <v>266466.21032788471</v>
      </c>
    </row>
    <row r="180" spans="1:18" x14ac:dyDescent="0.3">
      <c r="A180" s="82">
        <v>149</v>
      </c>
      <c r="B180" s="94">
        <f t="shared" si="31"/>
        <v>2.7389054866484911E-2</v>
      </c>
      <c r="C180" s="179">
        <f t="shared" si="32"/>
        <v>2.732726987573782E-2</v>
      </c>
      <c r="D180" s="166">
        <f t="shared" si="33"/>
        <v>2.2558277767625785E-3</v>
      </c>
      <c r="E180" s="167">
        <f t="shared" si="43"/>
        <v>22.855822737593762</v>
      </c>
      <c r="F180" s="168">
        <f t="shared" si="44"/>
        <v>0.3383741665143874</v>
      </c>
      <c r="G180" s="168">
        <f t="shared" si="34"/>
        <v>11759.186882013215</v>
      </c>
      <c r="H180" s="168">
        <f t="shared" si="35"/>
        <v>255276.65230484551</v>
      </c>
      <c r="I180" s="169">
        <f t="shared" si="36"/>
        <v>267035.83918685874</v>
      </c>
      <c r="J180" s="169">
        <f t="shared" si="38"/>
        <v>266552.27314898855</v>
      </c>
      <c r="K180" s="95"/>
      <c r="L180" s="265">
        <f t="shared" si="37"/>
        <v>102360.08652508519</v>
      </c>
      <c r="M180" s="265">
        <f>$G180*NonHospFrac+theModel!$H180*NonHospFrac</f>
        <v>164675.75266177353</v>
      </c>
      <c r="N180" s="266">
        <f t="shared" si="39"/>
        <v>267035.83918685874</v>
      </c>
      <c r="O180" s="159"/>
      <c r="P180" s="265">
        <f t="shared" si="40"/>
        <v>102174.7261568751</v>
      </c>
      <c r="Q180" s="265">
        <f t="shared" si="41"/>
        <v>164674.2063229885</v>
      </c>
      <c r="R180" s="266">
        <f t="shared" si="42"/>
        <v>266848.93247986358</v>
      </c>
    </row>
    <row r="181" spans="1:18" x14ac:dyDescent="0.3">
      <c r="A181" s="82">
        <v>150</v>
      </c>
      <c r="B181" s="94">
        <f t="shared" si="31"/>
        <v>2.6877414742762142E-2</v>
      </c>
      <c r="C181" s="179">
        <f t="shared" si="32"/>
        <v>2.6816783924017852E-2</v>
      </c>
      <c r="D181" s="166">
        <f t="shared" si="33"/>
        <v>2.2558277767625785E-3</v>
      </c>
      <c r="E181" s="167">
        <f t="shared" si="43"/>
        <v>22.882639521517781</v>
      </c>
      <c r="F181" s="168">
        <f t="shared" si="44"/>
        <v>0.34062999429114998</v>
      </c>
      <c r="G181" s="168">
        <f t="shared" si="34"/>
        <v>11837.581461226639</v>
      </c>
      <c r="H181" s="168">
        <f t="shared" si="35"/>
        <v>255576.16892712162</v>
      </c>
      <c r="I181" s="169">
        <f t="shared" si="36"/>
        <v>267413.75038834824</v>
      </c>
      <c r="J181" s="169">
        <f t="shared" si="38"/>
        <v>266927.88069264422</v>
      </c>
      <c r="K181" s="95"/>
      <c r="L181" s="265">
        <f t="shared" si="37"/>
        <v>102504.94731755806</v>
      </c>
      <c r="M181" s="265">
        <f>$G181*NonHospFrac+theModel!$H181*NonHospFrac</f>
        <v>164908.80307079019</v>
      </c>
      <c r="N181" s="266">
        <f t="shared" si="39"/>
        <v>267413.75038834824</v>
      </c>
      <c r="O181" s="159"/>
      <c r="P181" s="265">
        <f t="shared" si="40"/>
        <v>102318.70391201516</v>
      </c>
      <c r="Q181" s="265">
        <f t="shared" si="41"/>
        <v>164907.2564766756</v>
      </c>
      <c r="R181" s="266">
        <f t="shared" si="42"/>
        <v>267225.96038869076</v>
      </c>
    </row>
    <row r="182" spans="1:18" x14ac:dyDescent="0.3">
      <c r="A182" s="82">
        <v>151</v>
      </c>
      <c r="B182" s="94">
        <f t="shared" si="31"/>
        <v>2.6375332291528591E-2</v>
      </c>
      <c r="C182" s="179">
        <f t="shared" si="32"/>
        <v>2.6315834084324016E-2</v>
      </c>
      <c r="D182" s="166">
        <f t="shared" si="33"/>
        <v>2.2558277767625785E-3</v>
      </c>
      <c r="E182" s="167">
        <f t="shared" si="43"/>
        <v>22.908955355602107</v>
      </c>
      <c r="F182" s="168">
        <f t="shared" si="44"/>
        <v>0.34288582206791257</v>
      </c>
      <c r="G182" s="168">
        <f t="shared" si="34"/>
        <v>11915.976040440059</v>
      </c>
      <c r="H182" s="168">
        <f t="shared" si="35"/>
        <v>255870.09044133633</v>
      </c>
      <c r="I182" s="169">
        <f t="shared" si="36"/>
        <v>267786.06648177642</v>
      </c>
      <c r="J182" s="169">
        <f t="shared" si="38"/>
        <v>267297.91215087625</v>
      </c>
      <c r="K182" s="95"/>
      <c r="L182" s="265">
        <f t="shared" si="37"/>
        <v>102647.66339512292</v>
      </c>
      <c r="M182" s="265">
        <f>$G182*NonHospFrac+theModel!$H182*NonHospFrac</f>
        <v>165138.40308665347</v>
      </c>
      <c r="N182" s="266">
        <f t="shared" si="39"/>
        <v>267786.06648177642</v>
      </c>
      <c r="O182" s="159"/>
      <c r="P182" s="265">
        <f t="shared" si="40"/>
        <v>102460.5442439982</v>
      </c>
      <c r="Q182" s="265">
        <f t="shared" si="41"/>
        <v>165136.8562456886</v>
      </c>
      <c r="R182" s="266">
        <f t="shared" si="42"/>
        <v>267597.40048968681</v>
      </c>
    </row>
    <row r="183" spans="1:18" x14ac:dyDescent="0.3">
      <c r="A183" s="82">
        <v>152</v>
      </c>
      <c r="B183" s="94">
        <f t="shared" si="31"/>
        <v>2.5882628971072685E-2</v>
      </c>
      <c r="C183" s="179">
        <f t="shared" si="32"/>
        <v>2.5824242217704099E-2</v>
      </c>
      <c r="D183" s="166">
        <f t="shared" si="33"/>
        <v>2.2558277767625785E-3</v>
      </c>
      <c r="E183" s="167">
        <f t="shared" si="43"/>
        <v>22.934779597819812</v>
      </c>
      <c r="F183" s="168">
        <f t="shared" si="44"/>
        <v>0.34514164984467516</v>
      </c>
      <c r="G183" s="168">
        <f t="shared" si="34"/>
        <v>11994.37061965348</v>
      </c>
      <c r="H183" s="168">
        <f t="shared" si="35"/>
        <v>256158.52136667783</v>
      </c>
      <c r="I183" s="169">
        <f t="shared" si="36"/>
        <v>268152.89198633132</v>
      </c>
      <c r="J183" s="169">
        <f t="shared" si="38"/>
        <v>267662.47185124003</v>
      </c>
      <c r="K183" s="95"/>
      <c r="L183" s="265">
        <f t="shared" si="37"/>
        <v>102788.27482203918</v>
      </c>
      <c r="M183" s="265">
        <f>$G183*NonHospFrac+theModel!$H183*NonHospFrac</f>
        <v>165364.61716429211</v>
      </c>
      <c r="N183" s="266">
        <f t="shared" si="39"/>
        <v>268152.89198633132</v>
      </c>
      <c r="O183" s="159"/>
      <c r="P183" s="265">
        <f t="shared" si="40"/>
        <v>102600.28714362704</v>
      </c>
      <c r="Q183" s="265">
        <f t="shared" si="41"/>
        <v>165363.07008466055</v>
      </c>
      <c r="R183" s="266">
        <f t="shared" si="42"/>
        <v>267963.35722828761</v>
      </c>
    </row>
    <row r="184" spans="1:18" x14ac:dyDescent="0.3">
      <c r="A184" s="82">
        <v>153</v>
      </c>
      <c r="B184" s="94">
        <f t="shared" si="31"/>
        <v>2.5399129574923945E-2</v>
      </c>
      <c r="C184" s="179">
        <f t="shared" si="32"/>
        <v>2.534183351292324E-2</v>
      </c>
      <c r="D184" s="166">
        <f t="shared" si="33"/>
        <v>2.2558277767625785E-3</v>
      </c>
      <c r="E184" s="167">
        <f t="shared" si="43"/>
        <v>22.960121431332734</v>
      </c>
      <c r="F184" s="168">
        <f t="shared" si="44"/>
        <v>0.34739747762143774</v>
      </c>
      <c r="G184" s="168">
        <f t="shared" si="34"/>
        <v>12072.7651988669</v>
      </c>
      <c r="H184" s="168">
        <f t="shared" si="35"/>
        <v>256441.56426986784</v>
      </c>
      <c r="I184" s="169">
        <f t="shared" si="36"/>
        <v>268514.32946873474</v>
      </c>
      <c r="J184" s="169">
        <f t="shared" si="38"/>
        <v>268021.6621682336</v>
      </c>
      <c r="K184" s="95"/>
      <c r="L184" s="265">
        <f t="shared" si="37"/>
        <v>102926.82091414757</v>
      </c>
      <c r="M184" s="265">
        <f>$G184*NonHospFrac+theModel!$H184*NonHospFrac</f>
        <v>165587.50855458714</v>
      </c>
      <c r="N184" s="266">
        <f t="shared" si="39"/>
        <v>268514.32946873468</v>
      </c>
      <c r="O184" s="159"/>
      <c r="P184" s="265">
        <f t="shared" si="40"/>
        <v>102737.97185305927</v>
      </c>
      <c r="Q184" s="265">
        <f t="shared" si="41"/>
        <v>165585.96124418741</v>
      </c>
      <c r="R184" s="266">
        <f t="shared" si="42"/>
        <v>268323.93309724669</v>
      </c>
    </row>
    <row r="185" spans="1:18" x14ac:dyDescent="0.3">
      <c r="A185" s="82">
        <v>154</v>
      </c>
      <c r="B185" s="94">
        <f t="shared" si="31"/>
        <v>2.4924662169549316E-2</v>
      </c>
      <c r="C185" s="179">
        <f t="shared" si="32"/>
        <v>2.4868436424300824E-2</v>
      </c>
      <c r="D185" s="166">
        <f t="shared" si="33"/>
        <v>2.2558277767625785E-3</v>
      </c>
      <c r="E185" s="167">
        <f t="shared" si="43"/>
        <v>22.984989867757037</v>
      </c>
      <c r="F185" s="168">
        <f t="shared" si="44"/>
        <v>0.34965330539820033</v>
      </c>
      <c r="G185" s="168">
        <f t="shared" si="34"/>
        <v>12151.159778080322</v>
      </c>
      <c r="H185" s="168">
        <f t="shared" si="35"/>
        <v>256719.31980163479</v>
      </c>
      <c r="I185" s="169">
        <f t="shared" si="36"/>
        <v>268870.47957971512</v>
      </c>
      <c r="J185" s="169">
        <f t="shared" si="38"/>
        <v>268375.58355985995</v>
      </c>
      <c r="K185" s="95"/>
      <c r="L185" s="265">
        <f t="shared" si="37"/>
        <v>103063.34025285086</v>
      </c>
      <c r="M185" s="265">
        <f>$G185*NonHospFrac+theModel!$H185*NonHospFrac</f>
        <v>165807.13932686424</v>
      </c>
      <c r="N185" s="266">
        <f t="shared" si="39"/>
        <v>268870.47957971512</v>
      </c>
      <c r="O185" s="159"/>
      <c r="P185" s="265">
        <f t="shared" si="40"/>
        <v>102873.6368798222</v>
      </c>
      <c r="Q185" s="265">
        <f t="shared" si="41"/>
        <v>165805.59179331997</v>
      </c>
      <c r="R185" s="266">
        <f t="shared" si="42"/>
        <v>268679.22867314215</v>
      </c>
    </row>
    <row r="186" spans="1:18" x14ac:dyDescent="0.3">
      <c r="A186" s="82">
        <v>155</v>
      </c>
      <c r="B186" s="94">
        <f t="shared" si="31"/>
        <v>2.4459058033213049E-2</v>
      </c>
      <c r="C186" s="179">
        <f t="shared" si="32"/>
        <v>2.4403882610708277E-2</v>
      </c>
      <c r="D186" s="166">
        <f t="shared" si="33"/>
        <v>2.2558277767625785E-3</v>
      </c>
      <c r="E186" s="167">
        <f t="shared" si="43"/>
        <v>23.009393750367746</v>
      </c>
      <c r="F186" s="168">
        <f t="shared" si="44"/>
        <v>0.35190913317496292</v>
      </c>
      <c r="G186" s="168">
        <f t="shared" si="34"/>
        <v>12229.554357293744</v>
      </c>
      <c r="H186" s="168">
        <f t="shared" si="35"/>
        <v>256991.88673250514</v>
      </c>
      <c r="I186" s="169">
        <f t="shared" si="36"/>
        <v>269221.44108979887</v>
      </c>
      <c r="J186" s="169">
        <f t="shared" si="38"/>
        <v>268724.33460350422</v>
      </c>
      <c r="K186" s="95"/>
      <c r="L186" s="265">
        <f t="shared" si="37"/>
        <v>103197.87069883347</v>
      </c>
      <c r="M186" s="265">
        <f>$G186*NonHospFrac+theModel!$H186*NonHospFrac</f>
        <v>166023.57039096538</v>
      </c>
      <c r="N186" s="266">
        <f t="shared" si="39"/>
        <v>269221.44108979887</v>
      </c>
      <c r="O186" s="159"/>
      <c r="P186" s="265">
        <f t="shared" si="40"/>
        <v>103007.32001056543</v>
      </c>
      <c r="Q186" s="265">
        <f t="shared" si="41"/>
        <v>166022.02264163518</v>
      </c>
      <c r="R186" s="266">
        <f t="shared" si="42"/>
        <v>269029.3426522006</v>
      </c>
    </row>
    <row r="187" spans="1:18" x14ac:dyDescent="0.3">
      <c r="A187" s="82">
        <v>156</v>
      </c>
      <c r="B187" s="94">
        <f t="shared" si="31"/>
        <v>2.4002151595978925E-2</v>
      </c>
      <c r="C187" s="179">
        <f t="shared" si="32"/>
        <v>2.394800687570665E-2</v>
      </c>
      <c r="D187" s="166">
        <f t="shared" si="33"/>
        <v>2.2558277767625785E-3</v>
      </c>
      <c r="E187" s="167">
        <f t="shared" si="43"/>
        <v>23.033341757243452</v>
      </c>
      <c r="F187" s="168">
        <f t="shared" si="44"/>
        <v>0.3541649609517255</v>
      </c>
      <c r="G187" s="168">
        <f t="shared" si="34"/>
        <v>12307.948936507164</v>
      </c>
      <c r="H187" s="168">
        <f t="shared" si="35"/>
        <v>257259.3619879265</v>
      </c>
      <c r="I187" s="169">
        <f t="shared" si="36"/>
        <v>269567.31092443364</v>
      </c>
      <c r="J187" s="169">
        <f t="shared" si="38"/>
        <v>269068.0120311401</v>
      </c>
      <c r="K187" s="95"/>
      <c r="L187" s="265">
        <f t="shared" si="37"/>
        <v>103330.44940552484</v>
      </c>
      <c r="M187" s="265">
        <f>$G187*NonHospFrac+theModel!$H187*NonHospFrac</f>
        <v>166236.86151890882</v>
      </c>
      <c r="N187" s="266">
        <f t="shared" si="39"/>
        <v>269567.31092443364</v>
      </c>
      <c r="O187" s="159"/>
      <c r="P187" s="265">
        <f t="shared" si="40"/>
        <v>103139.05832455598</v>
      </c>
      <c r="Q187" s="265">
        <f t="shared" si="41"/>
        <v>166235.31356089577</v>
      </c>
      <c r="R187" s="266">
        <f t="shared" si="42"/>
        <v>269374.37188545172</v>
      </c>
    </row>
    <row r="188" spans="1:18" x14ac:dyDescent="0.3">
      <c r="A188" s="82">
        <v>157</v>
      </c>
      <c r="B188" s="94">
        <f t="shared" si="31"/>
        <v>2.3553780380833202E-2</v>
      </c>
      <c r="C188" s="179">
        <f t="shared" si="32"/>
        <v>2.3500647108802352E-2</v>
      </c>
      <c r="D188" s="166">
        <f t="shared" si="33"/>
        <v>2.2558277767625785E-3</v>
      </c>
      <c r="E188" s="167">
        <f t="shared" si="43"/>
        <v>23.056842404352253</v>
      </c>
      <c r="F188" s="168">
        <f t="shared" si="44"/>
        <v>0.35642078872848809</v>
      </c>
      <c r="G188" s="168">
        <f t="shared" si="34"/>
        <v>12386.343515720586</v>
      </c>
      <c r="H188" s="168">
        <f t="shared" si="35"/>
        <v>257521.84068273479</v>
      </c>
      <c r="I188" s="169">
        <f t="shared" si="36"/>
        <v>269908.18419845536</v>
      </c>
      <c r="J188" s="169">
        <f t="shared" si="38"/>
        <v>269406.71076387673</v>
      </c>
      <c r="K188" s="95"/>
      <c r="L188" s="265">
        <f t="shared" si="37"/>
        <v>103461.11283231129</v>
      </c>
      <c r="M188" s="265">
        <f>$G188*NonHospFrac+theModel!$H188*NonHospFrac</f>
        <v>166447.07136614408</v>
      </c>
      <c r="N188" s="266">
        <f t="shared" si="39"/>
        <v>269908.18419845536</v>
      </c>
      <c r="O188" s="159"/>
      <c r="P188" s="265">
        <f t="shared" si="40"/>
        <v>103268.88820692095</v>
      </c>
      <c r="Q188" s="265">
        <f t="shared" si="41"/>
        <v>166445.52320630488</v>
      </c>
      <c r="R188" s="266">
        <f t="shared" si="42"/>
        <v>269714.41141322581</v>
      </c>
    </row>
    <row r="189" spans="1:18" x14ac:dyDescent="0.3">
      <c r="A189" s="82">
        <v>158</v>
      </c>
      <c r="B189" s="94">
        <f t="shared" si="31"/>
        <v>2.3113784945907302E-2</v>
      </c>
      <c r="C189" s="179">
        <f t="shared" si="32"/>
        <v>2.3061644227800208E-2</v>
      </c>
      <c r="D189" s="166">
        <f t="shared" si="33"/>
        <v>2.2558277767625785E-3</v>
      </c>
      <c r="E189" s="167">
        <f t="shared" si="43"/>
        <v>23.079904048580051</v>
      </c>
      <c r="F189" s="168">
        <f t="shared" si="44"/>
        <v>0.35867661650525068</v>
      </c>
      <c r="G189" s="168">
        <f t="shared" si="34"/>
        <v>12464.738094934009</v>
      </c>
      <c r="H189" s="168">
        <f t="shared" si="35"/>
        <v>257779.41615497688</v>
      </c>
      <c r="I189" s="169">
        <f t="shared" si="36"/>
        <v>270244.15424991091</v>
      </c>
      <c r="J189" s="169">
        <f t="shared" si="38"/>
        <v>269740.52394585876</v>
      </c>
      <c r="K189" s="95"/>
      <c r="L189" s="265">
        <f t="shared" si="37"/>
        <v>103589.89675750105</v>
      </c>
      <c r="M189" s="265">
        <f>$G189*NonHospFrac+theModel!$H189*NonHospFrac</f>
        <v>166654.25749240984</v>
      </c>
      <c r="N189" s="266">
        <f t="shared" si="39"/>
        <v>270244.15424991091</v>
      </c>
      <c r="O189" s="159"/>
      <c r="P189" s="265">
        <f t="shared" si="40"/>
        <v>103396.84536164197</v>
      </c>
      <c r="Q189" s="265">
        <f t="shared" si="41"/>
        <v>166652.70913736356</v>
      </c>
      <c r="R189" s="266">
        <f t="shared" si="42"/>
        <v>270049.55449900555</v>
      </c>
    </row>
    <row r="190" spans="1:18" x14ac:dyDescent="0.3">
      <c r="A190" s="82">
        <v>159</v>
      </c>
      <c r="B190" s="94">
        <f t="shared" si="31"/>
        <v>2.2682008827780046E-2</v>
      </c>
      <c r="C190" s="179">
        <f t="shared" si="32"/>
        <v>2.2630842122233565E-2</v>
      </c>
      <c r="D190" s="166">
        <f t="shared" si="33"/>
        <v>2.2558277767625785E-3</v>
      </c>
      <c r="E190" s="167">
        <f t="shared" si="43"/>
        <v>23.102534890702284</v>
      </c>
      <c r="F190" s="168">
        <f t="shared" si="44"/>
        <v>0.36093244428201327</v>
      </c>
      <c r="G190" s="168">
        <f t="shared" si="34"/>
        <v>12543.132674147429</v>
      </c>
      <c r="H190" s="168">
        <f t="shared" si="35"/>
        <v>258032.17999910229</v>
      </c>
      <c r="I190" s="169">
        <f t="shared" si="36"/>
        <v>270575.31267324969</v>
      </c>
      <c r="J190" s="169">
        <f t="shared" si="38"/>
        <v>270069.54297753202</v>
      </c>
      <c r="K190" s="95"/>
      <c r="L190" s="265">
        <f t="shared" si="37"/>
        <v>103716.83629104713</v>
      </c>
      <c r="M190" s="265">
        <f>$G190*NonHospFrac+theModel!$H190*NonHospFrac</f>
        <v>166858.47638220256</v>
      </c>
      <c r="N190" s="266">
        <f t="shared" si="39"/>
        <v>270575.31267324969</v>
      </c>
      <c r="O190" s="159"/>
      <c r="P190" s="265">
        <f t="shared" si="40"/>
        <v>103522.96482430672</v>
      </c>
      <c r="Q190" s="265">
        <f t="shared" si="41"/>
        <v>166856.92783833921</v>
      </c>
      <c r="R190" s="266">
        <f t="shared" si="42"/>
        <v>270379.8926626459</v>
      </c>
    </row>
    <row r="191" spans="1:18" x14ac:dyDescent="0.3">
      <c r="A191" s="82">
        <v>160</v>
      </c>
      <c r="B191" s="94">
        <f t="shared" si="31"/>
        <v>2.2258298485838785E-2</v>
      </c>
      <c r="C191" s="179">
        <f t="shared" si="32"/>
        <v>2.2208087597850958E-2</v>
      </c>
      <c r="D191" s="166">
        <f t="shared" si="33"/>
        <v>2.2558277767625785E-3</v>
      </c>
      <c r="E191" s="167">
        <f t="shared" si="43"/>
        <v>23.124742978300134</v>
      </c>
      <c r="F191" s="168">
        <f t="shared" si="44"/>
        <v>0.36318827205877585</v>
      </c>
      <c r="G191" s="168">
        <f t="shared" si="34"/>
        <v>12621.527253360851</v>
      </c>
      <c r="H191" s="168">
        <f t="shared" si="35"/>
        <v>258280.222098534</v>
      </c>
      <c r="I191" s="169">
        <f t="shared" si="36"/>
        <v>270901.74935189483</v>
      </c>
      <c r="J191" s="169">
        <f t="shared" si="38"/>
        <v>270393.85754828661</v>
      </c>
      <c r="K191" s="95"/>
      <c r="L191" s="265">
        <f t="shared" si="37"/>
        <v>103841.96588703255</v>
      </c>
      <c r="M191" s="265">
        <f>$G191*NonHospFrac+theModel!$H191*NonHospFrac</f>
        <v>167059.7834648623</v>
      </c>
      <c r="N191" s="266">
        <f t="shared" si="39"/>
        <v>270901.74935189483</v>
      </c>
      <c r="O191" s="159"/>
      <c r="P191" s="265">
        <f t="shared" si="40"/>
        <v>103647.28097462149</v>
      </c>
      <c r="Q191" s="265">
        <f t="shared" si="41"/>
        <v>167058.23473835099</v>
      </c>
      <c r="R191" s="266">
        <f t="shared" si="42"/>
        <v>270705.5157129725</v>
      </c>
    </row>
    <row r="192" spans="1:18" x14ac:dyDescent="0.3">
      <c r="A192" s="82">
        <v>161</v>
      </c>
      <c r="B192" s="94">
        <f t="shared" si="31"/>
        <v>2.1842503247680049E-2</v>
      </c>
      <c r="C192" s="179">
        <f t="shared" si="32"/>
        <v>2.1793230322139905E-2</v>
      </c>
      <c r="D192" s="166">
        <f t="shared" si="33"/>
        <v>2.2558277767625785E-3</v>
      </c>
      <c r="E192" s="167">
        <f t="shared" si="43"/>
        <v>23.146536208622273</v>
      </c>
      <c r="F192" s="168">
        <f t="shared" si="44"/>
        <v>0.36544409983553844</v>
      </c>
      <c r="G192" s="168">
        <f t="shared" si="34"/>
        <v>12699.921832574273</v>
      </c>
      <c r="H192" s="168">
        <f t="shared" si="35"/>
        <v>258523.63065763144</v>
      </c>
      <c r="I192" s="169">
        <f t="shared" si="36"/>
        <v>271223.55249020574</v>
      </c>
      <c r="J192" s="169">
        <f t="shared" si="38"/>
        <v>270713.5556684882</v>
      </c>
      <c r="K192" s="95"/>
      <c r="L192" s="265">
        <f t="shared" si="37"/>
        <v>103965.31935592215</v>
      </c>
      <c r="M192" s="265">
        <f>$G192*NonHospFrac+theModel!$H192*NonHospFrac</f>
        <v>167258.23313428357</v>
      </c>
      <c r="N192" s="266">
        <f t="shared" si="39"/>
        <v>271223.55249020574</v>
      </c>
      <c r="O192" s="159"/>
      <c r="P192" s="265">
        <f t="shared" si="40"/>
        <v>103769.82754868956</v>
      </c>
      <c r="Q192" s="265">
        <f t="shared" si="41"/>
        <v>167256.68423108038</v>
      </c>
      <c r="R192" s="266">
        <f t="shared" si="42"/>
        <v>271026.51177976991</v>
      </c>
    </row>
    <row r="193" spans="1:18" x14ac:dyDescent="0.3">
      <c r="A193" s="82">
        <v>162</v>
      </c>
      <c r="B193" s="94">
        <f t="shared" si="31"/>
        <v>2.1434475255530067E-2</v>
      </c>
      <c r="C193" s="179">
        <f t="shared" si="32"/>
        <v>2.1386122770868311E-2</v>
      </c>
      <c r="D193" s="166">
        <f t="shared" si="33"/>
        <v>2.2558277767625785E-3</v>
      </c>
      <c r="E193" s="167">
        <f t="shared" si="43"/>
        <v>23.16792233139314</v>
      </c>
      <c r="F193" s="168">
        <f t="shared" si="44"/>
        <v>0.36769992761230103</v>
      </c>
      <c r="G193" s="168">
        <f t="shared" si="34"/>
        <v>12778.316411787697</v>
      </c>
      <c r="H193" s="168">
        <f t="shared" si="35"/>
        <v>258762.49223305602</v>
      </c>
      <c r="I193" s="169">
        <f t="shared" si="36"/>
        <v>271540.8086448437</v>
      </c>
      <c r="J193" s="169">
        <f t="shared" si="38"/>
        <v>271028.72370091034</v>
      </c>
      <c r="K193" s="95"/>
      <c r="L193" s="265">
        <f t="shared" si="37"/>
        <v>104086.92987658578</v>
      </c>
      <c r="M193" s="265">
        <f>$G193*NonHospFrac+theModel!$H193*NonHospFrac</f>
        <v>167453.87876825791</v>
      </c>
      <c r="N193" s="266">
        <f t="shared" si="39"/>
        <v>271540.8086448437</v>
      </c>
      <c r="O193" s="159"/>
      <c r="P193" s="265">
        <f t="shared" si="40"/>
        <v>103890.63765105976</v>
      </c>
      <c r="Q193" s="265">
        <f t="shared" si="41"/>
        <v>167452.32969411349</v>
      </c>
      <c r="R193" s="266">
        <f t="shared" si="42"/>
        <v>271342.96734517324</v>
      </c>
    </row>
    <row r="194" spans="1:18" x14ac:dyDescent="0.3">
      <c r="A194" s="82">
        <v>163</v>
      </c>
      <c r="B194" s="94">
        <f t="shared" si="31"/>
        <v>2.1034069413666145E-2</v>
      </c>
      <c r="C194" s="179">
        <f t="shared" si="32"/>
        <v>2.0986620175624447E-2</v>
      </c>
      <c r="D194" s="166">
        <f t="shared" si="33"/>
        <v>2.2558277767625785E-3</v>
      </c>
      <c r="E194" s="167">
        <f t="shared" si="43"/>
        <v>23.188908951568763</v>
      </c>
      <c r="F194" s="168">
        <f t="shared" si="44"/>
        <v>0.36995575538906361</v>
      </c>
      <c r="G194" s="168">
        <f t="shared" si="34"/>
        <v>12856.710991001117</v>
      </c>
      <c r="H194" s="168">
        <f t="shared" si="35"/>
        <v>258996.89176455108</v>
      </c>
      <c r="I194" s="169">
        <f t="shared" si="36"/>
        <v>271853.60275555222</v>
      </c>
      <c r="J194" s="169">
        <f t="shared" si="38"/>
        <v>271339.44639157847</v>
      </c>
      <c r="K194" s="95"/>
      <c r="L194" s="265">
        <f t="shared" si="37"/>
        <v>104206.83000809679</v>
      </c>
      <c r="M194" s="265">
        <f>$G194*NonHospFrac+theModel!$H194*NonHospFrac</f>
        <v>167646.7727474554</v>
      </c>
      <c r="N194" s="266">
        <f t="shared" si="39"/>
        <v>271853.60275555216</v>
      </c>
      <c r="O194" s="159"/>
      <c r="P194" s="265">
        <f t="shared" si="40"/>
        <v>104009.74376654951</v>
      </c>
      <c r="Q194" s="265">
        <f t="shared" si="41"/>
        <v>167645.22350792229</v>
      </c>
      <c r="R194" s="266">
        <f t="shared" si="42"/>
        <v>271654.96727447177</v>
      </c>
    </row>
    <row r="195" spans="1:18" x14ac:dyDescent="0.3">
      <c r="A195" s="82">
        <v>164</v>
      </c>
      <c r="B195" s="94">
        <f t="shared" si="31"/>
        <v>2.0641143336820385E-2</v>
      </c>
      <c r="C195" s="179">
        <f t="shared" si="32"/>
        <v>2.0594580472337046E-2</v>
      </c>
      <c r="D195" s="166">
        <f t="shared" si="33"/>
        <v>2.2558277767625785E-3</v>
      </c>
      <c r="E195" s="167">
        <f t="shared" si="43"/>
        <v>23.209503532041101</v>
      </c>
      <c r="F195" s="168">
        <f t="shared" si="44"/>
        <v>0.3722115831658262</v>
      </c>
      <c r="G195" s="168">
        <f t="shared" si="34"/>
        <v>12935.105570214539</v>
      </c>
      <c r="H195" s="168">
        <f t="shared" si="35"/>
        <v>259226.91260514656</v>
      </c>
      <c r="I195" s="169">
        <f t="shared" si="36"/>
        <v>272162.0181753611</v>
      </c>
      <c r="J195" s="169">
        <f t="shared" si="38"/>
        <v>271645.80690003565</v>
      </c>
      <c r="K195" s="95"/>
      <c r="L195" s="265">
        <f t="shared" si="37"/>
        <v>104325.05170131011</v>
      </c>
      <c r="M195" s="265">
        <f>$G195*NonHospFrac+theModel!$H195*NonHospFrac</f>
        <v>167836.96647405098</v>
      </c>
      <c r="N195" s="266">
        <f t="shared" si="39"/>
        <v>272162.0181753611</v>
      </c>
      <c r="O195" s="159"/>
      <c r="P195" s="265">
        <f t="shared" si="40"/>
        <v>104127.17777184646</v>
      </c>
      <c r="Q195" s="265">
        <f t="shared" si="41"/>
        <v>167835.41707449069</v>
      </c>
      <c r="R195" s="266">
        <f t="shared" si="42"/>
        <v>271962.59484633716</v>
      </c>
    </row>
    <row r="196" spans="1:18" x14ac:dyDescent="0.3">
      <c r="A196" s="82">
        <v>165</v>
      </c>
      <c r="B196" s="94">
        <f t="shared" si="31"/>
        <v>2.025555729954704E-2</v>
      </c>
      <c r="C196" s="179">
        <f t="shared" si="32"/>
        <v>2.0209864250756916E-2</v>
      </c>
      <c r="D196" s="166">
        <f t="shared" si="33"/>
        <v>2.2558277767625785E-3</v>
      </c>
      <c r="E196" s="167">
        <f t="shared" si="43"/>
        <v>23.229713396291856</v>
      </c>
      <c r="F196" s="168">
        <f t="shared" si="44"/>
        <v>0.37446741094258879</v>
      </c>
      <c r="G196" s="168">
        <f t="shared" si="34"/>
        <v>13013.50014942796</v>
      </c>
      <c r="H196" s="168">
        <f t="shared" si="35"/>
        <v>259452.63655079925</v>
      </c>
      <c r="I196" s="169">
        <f t="shared" si="36"/>
        <v>272466.13670022722</v>
      </c>
      <c r="J196" s="169">
        <f t="shared" si="38"/>
        <v>271947.88682904234</v>
      </c>
      <c r="K196" s="95"/>
      <c r="L196" s="265">
        <f t="shared" si="37"/>
        <v>104441.6263102239</v>
      </c>
      <c r="M196" s="265">
        <f>$G196*NonHospFrac+theModel!$H196*NonHospFrac</f>
        <v>168024.51039000327</v>
      </c>
      <c r="N196" s="266">
        <f t="shared" si="39"/>
        <v>272466.13670022716</v>
      </c>
      <c r="O196" s="159"/>
      <c r="P196" s="265">
        <f t="shared" si="40"/>
        <v>104242.97094689282</v>
      </c>
      <c r="Q196" s="265">
        <f t="shared" si="41"/>
        <v>168022.96083559305</v>
      </c>
      <c r="R196" s="266">
        <f t="shared" si="42"/>
        <v>272265.93178248586</v>
      </c>
    </row>
    <row r="197" spans="1:18" x14ac:dyDescent="0.3">
      <c r="A197" s="82">
        <v>166</v>
      </c>
      <c r="B197" s="94">
        <f t="shared" si="31"/>
        <v>1.9877174186535885E-2</v>
      </c>
      <c r="C197" s="179">
        <f t="shared" si="32"/>
        <v>1.983233470488235E-2</v>
      </c>
      <c r="D197" s="166">
        <f t="shared" si="33"/>
        <v>2.2558277767625785E-3</v>
      </c>
      <c r="E197" s="167">
        <f t="shared" si="43"/>
        <v>23.24954573099674</v>
      </c>
      <c r="F197" s="168">
        <f t="shared" si="44"/>
        <v>0.37672323871935137</v>
      </c>
      <c r="G197" s="168">
        <f t="shared" si="34"/>
        <v>13091.89472864138</v>
      </c>
      <c r="H197" s="168">
        <f t="shared" si="35"/>
        <v>259674.14386948018</v>
      </c>
      <c r="I197" s="169">
        <f t="shared" si="36"/>
        <v>272766.03859812155</v>
      </c>
      <c r="J197" s="169">
        <f t="shared" si="38"/>
        <v>272245.7662537205</v>
      </c>
      <c r="K197" s="95"/>
      <c r="L197" s="265">
        <f t="shared" si="37"/>
        <v>104556.58460312939</v>
      </c>
      <c r="M197" s="265">
        <f>$G197*NonHospFrac+theModel!$H197*NonHospFrac</f>
        <v>168209.45399499216</v>
      </c>
      <c r="N197" s="266">
        <f t="shared" si="39"/>
        <v>272766.03859812155</v>
      </c>
      <c r="O197" s="159"/>
      <c r="P197" s="265">
        <f t="shared" si="40"/>
        <v>104357.15398605696</v>
      </c>
      <c r="Q197" s="265">
        <f t="shared" si="41"/>
        <v>168207.90429073159</v>
      </c>
      <c r="R197" s="266">
        <f t="shared" si="42"/>
        <v>272565.05827678856</v>
      </c>
    </row>
    <row r="198" spans="1:18" x14ac:dyDescent="0.3">
      <c r="A198" s="82">
        <v>167</v>
      </c>
      <c r="B198" s="94">
        <f t="shared" si="31"/>
        <v>1.9505859443853676E-2</v>
      </c>
      <c r="C198" s="179">
        <f t="shared" si="32"/>
        <v>1.9461857584310606E-2</v>
      </c>
      <c r="D198" s="166">
        <f t="shared" si="33"/>
        <v>2.2558277767625785E-3</v>
      </c>
      <c r="E198" s="167">
        <f t="shared" si="43"/>
        <v>23.269007588581051</v>
      </c>
      <c r="F198" s="168">
        <f t="shared" si="44"/>
        <v>0.37897906649611396</v>
      </c>
      <c r="G198" s="168">
        <f t="shared" si="34"/>
        <v>13170.289307854804</v>
      </c>
      <c r="H198" s="168">
        <f t="shared" si="35"/>
        <v>259891.51332971777</v>
      </c>
      <c r="I198" s="169">
        <f t="shared" si="36"/>
        <v>273061.80263757257</v>
      </c>
      <c r="J198" s="169">
        <f t="shared" si="38"/>
        <v>272539.52375015133</v>
      </c>
      <c r="K198" s="95"/>
      <c r="L198" s="265">
        <f t="shared" si="37"/>
        <v>104669.95677355191</v>
      </c>
      <c r="M198" s="265">
        <f>$G198*NonHospFrac+theModel!$H198*NonHospFrac</f>
        <v>168391.84586402067</v>
      </c>
      <c r="N198" s="266">
        <f t="shared" si="39"/>
        <v>273061.80263757257</v>
      </c>
      <c r="O198" s="159"/>
      <c r="P198" s="265">
        <f t="shared" si="40"/>
        <v>104469.75700909543</v>
      </c>
      <c r="Q198" s="265">
        <f t="shared" si="41"/>
        <v>168390.29601473792</v>
      </c>
      <c r="R198" s="266">
        <f t="shared" si="42"/>
        <v>272860.05302383332</v>
      </c>
    </row>
    <row r="199" spans="1:18" x14ac:dyDescent="0.3">
      <c r="A199" s="82">
        <v>168</v>
      </c>
      <c r="B199" s="94">
        <f t="shared" si="31"/>
        <v>1.9141481031096384E-2</v>
      </c>
      <c r="C199" s="179">
        <f t="shared" si="32"/>
        <v>1.9098301146498062E-2</v>
      </c>
      <c r="D199" s="166">
        <f t="shared" si="33"/>
        <v>2.2558277767625785E-3</v>
      </c>
      <c r="E199" s="167">
        <f t="shared" si="43"/>
        <v>23.28810588972755</v>
      </c>
      <c r="F199" s="168">
        <f t="shared" si="44"/>
        <v>0.38123489427287655</v>
      </c>
      <c r="G199" s="168">
        <f t="shared" si="34"/>
        <v>13248.683887068226</v>
      </c>
      <c r="H199" s="168">
        <f t="shared" si="35"/>
        <v>260104.8222286081</v>
      </c>
      <c r="I199" s="169">
        <f t="shared" si="36"/>
        <v>273353.50611567631</v>
      </c>
      <c r="J199" s="169">
        <f t="shared" si="38"/>
        <v>272829.23642343807</v>
      </c>
      <c r="K199" s="95"/>
      <c r="L199" s="265">
        <f t="shared" si="37"/>
        <v>104781.7724509879</v>
      </c>
      <c r="M199" s="265">
        <f>$G199*NonHospFrac+theModel!$H199*NonHospFrac</f>
        <v>168571.73366468839</v>
      </c>
      <c r="N199" s="266">
        <f t="shared" si="39"/>
        <v>273353.50611567631</v>
      </c>
      <c r="O199" s="159"/>
      <c r="P199" s="265">
        <f t="shared" si="40"/>
        <v>104580.80957191001</v>
      </c>
      <c r="Q199" s="265">
        <f t="shared" si="41"/>
        <v>168570.18367504637</v>
      </c>
      <c r="R199" s="266">
        <f t="shared" si="42"/>
        <v>273150.99324695638</v>
      </c>
    </row>
    <row r="200" spans="1:18" x14ac:dyDescent="0.3">
      <c r="A200" s="82">
        <v>169</v>
      </c>
      <c r="B200" s="94">
        <f t="shared" si="31"/>
        <v>1.8783909374435422E-2</v>
      </c>
      <c r="C200" s="179">
        <f t="shared" si="32"/>
        <v>1.8741536109912377E-2</v>
      </c>
      <c r="D200" s="166">
        <f t="shared" si="33"/>
        <v>2.2558277767625785E-3</v>
      </c>
      <c r="E200" s="167">
        <f t="shared" si="43"/>
        <v>23.306847425837464</v>
      </c>
      <c r="F200" s="168">
        <f t="shared" si="44"/>
        <v>0.38349072204963913</v>
      </c>
      <c r="G200" s="168">
        <f t="shared" si="34"/>
        <v>13327.078466281646</v>
      </c>
      <c r="H200" s="168">
        <f t="shared" si="35"/>
        <v>260314.14641930195</v>
      </c>
      <c r="I200" s="169">
        <f t="shared" si="36"/>
        <v>273641.22488558362</v>
      </c>
      <c r="J200" s="169">
        <f t="shared" si="38"/>
        <v>273114.97993524332</v>
      </c>
      <c r="K200" s="95"/>
      <c r="L200" s="265">
        <f t="shared" si="37"/>
        <v>104892.06071144118</v>
      </c>
      <c r="M200" s="265">
        <f>$G200*NonHospFrac+theModel!$H200*NonHospFrac</f>
        <v>168749.16417414241</v>
      </c>
      <c r="N200" s="266">
        <f t="shared" si="39"/>
        <v>273641.22488558362</v>
      </c>
      <c r="O200" s="159"/>
      <c r="P200" s="265">
        <f t="shared" si="40"/>
        <v>104690.34067710333</v>
      </c>
      <c r="Q200" s="265">
        <f t="shared" si="41"/>
        <v>168747.61404864461</v>
      </c>
      <c r="R200" s="266">
        <f t="shared" si="42"/>
        <v>273437.95472574793</v>
      </c>
    </row>
    <row r="201" spans="1:18" x14ac:dyDescent="0.3">
      <c r="A201" s="82">
        <v>170</v>
      </c>
      <c r="B201" s="94">
        <f t="shared" si="31"/>
        <v>1.8433017320540798E-2</v>
      </c>
      <c r="C201" s="179">
        <f t="shared" si="32"/>
        <v>1.8391435608059576E-2</v>
      </c>
      <c r="D201" s="166">
        <f t="shared" si="33"/>
        <v>2.2558277767625785E-3</v>
      </c>
      <c r="E201" s="167">
        <f t="shared" si="43"/>
        <v>23.325238861445523</v>
      </c>
      <c r="F201" s="168">
        <f t="shared" si="44"/>
        <v>0.38574654982640172</v>
      </c>
      <c r="G201" s="168">
        <f t="shared" si="34"/>
        <v>13405.473045495068</v>
      </c>
      <c r="H201" s="168">
        <f t="shared" si="35"/>
        <v>260519.5603379785</v>
      </c>
      <c r="I201" s="169">
        <f t="shared" si="36"/>
        <v>273925.03338347358</v>
      </c>
      <c r="J201" s="169">
        <f t="shared" si="38"/>
        <v>273396.82853081101</v>
      </c>
      <c r="K201" s="95"/>
      <c r="L201" s="265">
        <f t="shared" si="37"/>
        <v>105000.85008776248</v>
      </c>
      <c r="M201" s="265">
        <f>$G201*NonHospFrac+theModel!$H201*NonHospFrac</f>
        <v>168924.18329571109</v>
      </c>
      <c r="N201" s="266">
        <f t="shared" si="39"/>
        <v>273925.03338347358</v>
      </c>
      <c r="O201" s="159"/>
      <c r="P201" s="265">
        <f t="shared" si="40"/>
        <v>104798.37878433692</v>
      </c>
      <c r="Q201" s="265">
        <f t="shared" si="41"/>
        <v>168922.63303870722</v>
      </c>
      <c r="R201" s="266">
        <f t="shared" si="42"/>
        <v>273721.01182304416</v>
      </c>
    </row>
    <row r="202" spans="1:18" x14ac:dyDescent="0.3">
      <c r="A202" s="82">
        <v>171</v>
      </c>
      <c r="B202" s="94">
        <f t="shared" si="31"/>
        <v>1.8088680091365144E-2</v>
      </c>
      <c r="C202" s="179">
        <f t="shared" si="32"/>
        <v>1.8047875144370069E-2</v>
      </c>
      <c r="D202" s="166">
        <f t="shared" si="33"/>
        <v>2.2558277767625785E-3</v>
      </c>
      <c r="E202" s="167">
        <f t="shared" si="43"/>
        <v>23.343286736589892</v>
      </c>
      <c r="F202" s="168">
        <f t="shared" si="44"/>
        <v>0.38800237760316431</v>
      </c>
      <c r="G202" s="168">
        <f t="shared" si="34"/>
        <v>13483.86762470849</v>
      </c>
      <c r="H202" s="168">
        <f t="shared" si="35"/>
        <v>260721.13703031483</v>
      </c>
      <c r="I202" s="169">
        <f t="shared" si="36"/>
        <v>274205.00465502334</v>
      </c>
      <c r="J202" s="169">
        <f t="shared" si="38"/>
        <v>273674.85506548238</v>
      </c>
      <c r="K202" s="95"/>
      <c r="L202" s="265">
        <f t="shared" si="37"/>
        <v>105108.16857979573</v>
      </c>
      <c r="M202" s="265">
        <f>$G202*NonHospFrac+theModel!$H202*NonHospFrac</f>
        <v>169096.83607522756</v>
      </c>
      <c r="N202" s="266">
        <f t="shared" si="39"/>
        <v>274205.00465502328</v>
      </c>
      <c r="O202" s="159"/>
      <c r="P202" s="265">
        <f t="shared" si="40"/>
        <v>104904.95182049525</v>
      </c>
      <c r="Q202" s="265">
        <f t="shared" si="41"/>
        <v>169095.28569091903</v>
      </c>
      <c r="R202" s="266">
        <f t="shared" si="42"/>
        <v>274000.23751141428</v>
      </c>
    </row>
    <row r="203" spans="1:18" x14ac:dyDescent="0.3">
      <c r="A203" s="82">
        <v>172</v>
      </c>
      <c r="B203" s="94">
        <f t="shared" si="31"/>
        <v>1.7750775239772323E-2</v>
      </c>
      <c r="C203" s="179">
        <f t="shared" si="32"/>
        <v>1.7710732547927377E-2</v>
      </c>
      <c r="D203" s="166">
        <f t="shared" si="33"/>
        <v>2.2558277767625785E-3</v>
      </c>
      <c r="E203" s="167">
        <f t="shared" si="43"/>
        <v>23.360997469137821</v>
      </c>
      <c r="F203" s="168">
        <f t="shared" si="44"/>
        <v>0.39025820537992689</v>
      </c>
      <c r="G203" s="168">
        <f t="shared" si="34"/>
        <v>13562.26220392191</v>
      </c>
      <c r="H203" s="168">
        <f t="shared" si="35"/>
        <v>260918.94817746143</v>
      </c>
      <c r="I203" s="169">
        <f t="shared" si="36"/>
        <v>274481.21038138331</v>
      </c>
      <c r="J203" s="169">
        <f t="shared" si="38"/>
        <v>273949.13103071571</v>
      </c>
      <c r="K203" s="95"/>
      <c r="L203" s="265">
        <f t="shared" si="37"/>
        <v>105214.04366433505</v>
      </c>
      <c r="M203" s="265">
        <f>$G203*NonHospFrac+theModel!$H203*NonHospFrac</f>
        <v>169267.16671704827</v>
      </c>
      <c r="N203" s="266">
        <f t="shared" si="39"/>
        <v>274481.21038138331</v>
      </c>
      <c r="O203" s="159"/>
      <c r="P203" s="265">
        <f t="shared" si="40"/>
        <v>105010.08718965968</v>
      </c>
      <c r="Q203" s="265">
        <f t="shared" si="41"/>
        <v>169265.61620949343</v>
      </c>
      <c r="R203" s="266">
        <f t="shared" si="42"/>
        <v>274275.70339915308</v>
      </c>
    </row>
    <row r="204" spans="1:18" x14ac:dyDescent="0.3">
      <c r="A204" s="82">
        <v>173</v>
      </c>
      <c r="B204" s="94">
        <f t="shared" si="31"/>
        <v>1.7419182605994895E-2</v>
      </c>
      <c r="C204" s="179">
        <f t="shared" si="32"/>
        <v>1.7379887930023791E-2</v>
      </c>
      <c r="D204" s="166">
        <f t="shared" si="33"/>
        <v>2.2558277767625785E-3</v>
      </c>
      <c r="E204" s="167">
        <f t="shared" si="43"/>
        <v>23.378377357067844</v>
      </c>
      <c r="F204" s="168">
        <f t="shared" si="44"/>
        <v>0.39251403315668948</v>
      </c>
      <c r="G204" s="168">
        <f t="shared" si="34"/>
        <v>13640.656783135331</v>
      </c>
      <c r="H204" s="168">
        <f t="shared" si="35"/>
        <v>261113.06412153164</v>
      </c>
      <c r="I204" s="169">
        <f t="shared" si="36"/>
        <v>274753.72090466699</v>
      </c>
      <c r="J204" s="169">
        <f t="shared" si="38"/>
        <v>274219.7265796187</v>
      </c>
      <c r="K204" s="95"/>
      <c r="L204" s="265">
        <f t="shared" si="37"/>
        <v>105318.50230489526</v>
      </c>
      <c r="M204" s="265">
        <f>$G204*NonHospFrac+theModel!$H204*NonHospFrac</f>
        <v>169435.21859977173</v>
      </c>
      <c r="N204" s="266">
        <f t="shared" si="39"/>
        <v>274753.72090466699</v>
      </c>
      <c r="O204" s="159"/>
      <c r="P204" s="265">
        <f t="shared" si="40"/>
        <v>105113.81178289537</v>
      </c>
      <c r="Q204" s="265">
        <f t="shared" si="41"/>
        <v>169433.66797289092</v>
      </c>
      <c r="R204" s="266">
        <f t="shared" si="42"/>
        <v>274547.47975578631</v>
      </c>
    </row>
    <row r="205" spans="1:18" x14ac:dyDescent="0.3">
      <c r="A205" s="82">
        <v>174</v>
      </c>
      <c r="B205" s="94">
        <f t="shared" si="31"/>
        <v>1.7093784274905117E-2</v>
      </c>
      <c r="C205" s="179">
        <f t="shared" si="32"/>
        <v>1.7055223641527797E-2</v>
      </c>
      <c r="D205" s="166">
        <f t="shared" si="33"/>
        <v>2.2558277767625785E-3</v>
      </c>
      <c r="E205" s="167">
        <f t="shared" si="43"/>
        <v>23.395432580709372</v>
      </c>
      <c r="F205" s="168">
        <f t="shared" si="44"/>
        <v>0.39476986093345207</v>
      </c>
      <c r="G205" s="168">
        <f t="shared" si="34"/>
        <v>13719.051362348753</v>
      </c>
      <c r="H205" s="168">
        <f t="shared" si="35"/>
        <v>261303.55389061608</v>
      </c>
      <c r="I205" s="169">
        <f t="shared" si="36"/>
        <v>275022.60525296483</v>
      </c>
      <c r="J205" s="169">
        <f t="shared" si="38"/>
        <v>274486.71055200283</v>
      </c>
      <c r="K205" s="95"/>
      <c r="L205" s="265">
        <f t="shared" si="37"/>
        <v>105421.5709613004</v>
      </c>
      <c r="M205" s="265">
        <f>$G205*NonHospFrac+theModel!$H205*NonHospFrac</f>
        <v>169601.03429166443</v>
      </c>
      <c r="N205" s="266">
        <f t="shared" si="39"/>
        <v>275022.60525296483</v>
      </c>
      <c r="O205" s="159"/>
      <c r="P205" s="265">
        <f t="shared" si="40"/>
        <v>105216.15198785538</v>
      </c>
      <c r="Q205" s="265">
        <f t="shared" si="41"/>
        <v>169599.48354924485</v>
      </c>
      <c r="R205" s="266">
        <f t="shared" si="42"/>
        <v>274815.63553710026</v>
      </c>
    </row>
    <row r="206" spans="1:18" x14ac:dyDescent="0.3">
      <c r="A206" s="82">
        <v>175</v>
      </c>
      <c r="B206" s="94">
        <f t="shared" si="31"/>
        <v>1.677446453408395E-2</v>
      </c>
      <c r="C206" s="179">
        <f t="shared" si="32"/>
        <v>1.6736624231047645E-2</v>
      </c>
      <c r="D206" s="166">
        <f t="shared" si="33"/>
        <v>2.2558277767625785E-3</v>
      </c>
      <c r="E206" s="167">
        <f t="shared" si="43"/>
        <v>23.412169204940419</v>
      </c>
      <c r="F206" s="168">
        <f t="shared" si="44"/>
        <v>0.39702568871021465</v>
      </c>
      <c r="G206" s="168">
        <f t="shared" si="34"/>
        <v>13797.445941562177</v>
      </c>
      <c r="H206" s="168">
        <f t="shared" si="35"/>
        <v>261490.48522332893</v>
      </c>
      <c r="I206" s="169">
        <f t="shared" si="36"/>
        <v>275287.93116489111</v>
      </c>
      <c r="J206" s="169">
        <f t="shared" si="38"/>
        <v>274750.15049896936</v>
      </c>
      <c r="K206" s="95"/>
      <c r="L206" s="265">
        <f t="shared" si="37"/>
        <v>105523.27559909291</v>
      </c>
      <c r="M206" s="265">
        <f>$G206*NonHospFrac+theModel!$H206*NonHospFrac</f>
        <v>169764.65556579817</v>
      </c>
      <c r="N206" s="266">
        <f t="shared" si="39"/>
        <v>275287.93116489111</v>
      </c>
      <c r="O206" s="159"/>
      <c r="P206" s="265">
        <f t="shared" si="40"/>
        <v>105317.13369820472</v>
      </c>
      <c r="Q206" s="265">
        <f t="shared" si="41"/>
        <v>169763.10471149863</v>
      </c>
      <c r="R206" s="266">
        <f t="shared" si="42"/>
        <v>275080.23840970336</v>
      </c>
    </row>
    <row r="207" spans="1:18" x14ac:dyDescent="0.3">
      <c r="A207" s="82">
        <v>176</v>
      </c>
      <c r="B207" s="94">
        <f t="shared" si="31"/>
        <v>1.6461109832673501E-2</v>
      </c>
      <c r="C207" s="179">
        <f t="shared" si="32"/>
        <v>1.6423976403876616E-2</v>
      </c>
      <c r="D207" s="166">
        <f t="shared" si="33"/>
        <v>2.2558277767625785E-3</v>
      </c>
      <c r="E207" s="167">
        <f t="shared" si="43"/>
        <v>23.428593181344297</v>
      </c>
      <c r="F207" s="168">
        <f t="shared" si="44"/>
        <v>0.39928151648697724</v>
      </c>
      <c r="G207" s="168">
        <f t="shared" si="34"/>
        <v>13875.840520775597</v>
      </c>
      <c r="H207" s="168">
        <f t="shared" si="35"/>
        <v>261673.92459289575</v>
      </c>
      <c r="I207" s="169">
        <f t="shared" si="36"/>
        <v>275549.76511367137</v>
      </c>
      <c r="J207" s="169">
        <f t="shared" si="38"/>
        <v>275010.1127070341</v>
      </c>
      <c r="K207" s="95"/>
      <c r="L207" s="265">
        <f t="shared" si="37"/>
        <v>105623.64169876688</v>
      </c>
      <c r="M207" s="265">
        <f>$G207*NonHospFrac+theModel!$H207*NonHospFrac</f>
        <v>169926.12341490446</v>
      </c>
      <c r="N207" s="266">
        <f t="shared" si="39"/>
        <v>275549.76511367131</v>
      </c>
      <c r="O207" s="159"/>
      <c r="P207" s="265">
        <f t="shared" si="40"/>
        <v>105416.78232286793</v>
      </c>
      <c r="Q207" s="265">
        <f t="shared" si="41"/>
        <v>169924.57245225989</v>
      </c>
      <c r="R207" s="266">
        <f t="shared" si="42"/>
        <v>275341.35477512784</v>
      </c>
    </row>
    <row r="208" spans="1:18" x14ac:dyDescent="0.3">
      <c r="A208" s="82">
        <v>177</v>
      </c>
      <c r="B208" s="94">
        <f t="shared" si="31"/>
        <v>1.6153608740998051E-2</v>
      </c>
      <c r="C208" s="179">
        <f t="shared" si="32"/>
        <v>1.6117168981705152E-2</v>
      </c>
      <c r="D208" s="166">
        <f t="shared" si="33"/>
        <v>2.2558277767625785E-3</v>
      </c>
      <c r="E208" s="167">
        <f t="shared" si="43"/>
        <v>23.444710350326002</v>
      </c>
      <c r="F208" s="168">
        <f t="shared" si="44"/>
        <v>0.40153734426373983</v>
      </c>
      <c r="G208" s="168">
        <f t="shared" si="34"/>
        <v>13954.23509998902</v>
      </c>
      <c r="H208" s="168">
        <f t="shared" si="35"/>
        <v>261853.9372307919</v>
      </c>
      <c r="I208" s="169">
        <f t="shared" si="36"/>
        <v>275808.17233078094</v>
      </c>
      <c r="J208" s="169">
        <f t="shared" si="38"/>
        <v>275266.66222180129</v>
      </c>
      <c r="K208" s="95"/>
      <c r="L208" s="265">
        <f t="shared" si="37"/>
        <v>105722.69426482912</v>
      </c>
      <c r="M208" s="265">
        <f>$G208*NonHospFrac+theModel!$H208*NonHospFrac</f>
        <v>170085.47806595179</v>
      </c>
      <c r="N208" s="266">
        <f t="shared" si="39"/>
        <v>275808.17233078089</v>
      </c>
      <c r="O208" s="159"/>
      <c r="P208" s="265">
        <f t="shared" si="40"/>
        <v>105515.1227951038</v>
      </c>
      <c r="Q208" s="265">
        <f t="shared" si="41"/>
        <v>170083.92699837757</v>
      </c>
      <c r="R208" s="266">
        <f t="shared" si="42"/>
        <v>275599.04979348136</v>
      </c>
    </row>
    <row r="209" spans="1:18" x14ac:dyDescent="0.3">
      <c r="A209" s="82">
        <v>178</v>
      </c>
      <c r="B209" s="94">
        <f t="shared" si="31"/>
        <v>1.5851851910939383E-2</v>
      </c>
      <c r="C209" s="179">
        <f t="shared" si="32"/>
        <v>1.5816092863085558E-2</v>
      </c>
      <c r="D209" s="166">
        <f t="shared" si="33"/>
        <v>2.2558277767625785E-3</v>
      </c>
      <c r="E209" s="167">
        <f t="shared" si="43"/>
        <v>23.460526443189089</v>
      </c>
      <c r="F209" s="168">
        <f t="shared" si="44"/>
        <v>0.40379317204050241</v>
      </c>
      <c r="G209" s="168">
        <f t="shared" si="34"/>
        <v>14032.629679202439</v>
      </c>
      <c r="H209" s="168">
        <f t="shared" si="35"/>
        <v>262030.58714993877</v>
      </c>
      <c r="I209" s="169">
        <f t="shared" si="36"/>
        <v>276063.21682914119</v>
      </c>
      <c r="J209" s="169">
        <f t="shared" si="38"/>
        <v>275519.86287119391</v>
      </c>
      <c r="K209" s="95"/>
      <c r="L209" s="265">
        <f t="shared" si="37"/>
        <v>105820.45783469077</v>
      </c>
      <c r="M209" s="265">
        <f>$G209*NonHospFrac+theModel!$H209*NonHospFrac</f>
        <v>170242.75899445044</v>
      </c>
      <c r="N209" s="266">
        <f t="shared" si="39"/>
        <v>276063.21682914119</v>
      </c>
      <c r="O209" s="159"/>
      <c r="P209" s="265">
        <f t="shared" si="40"/>
        <v>105612.17958140996</v>
      </c>
      <c r="Q209" s="265">
        <f t="shared" si="41"/>
        <v>170241.2078252467</v>
      </c>
      <c r="R209" s="266">
        <f t="shared" si="42"/>
        <v>275853.38740665663</v>
      </c>
    </row>
    <row r="210" spans="1:18" x14ac:dyDescent="0.3">
      <c r="A210" s="82">
        <v>179</v>
      </c>
      <c r="B210" s="94">
        <f t="shared" si="31"/>
        <v>1.5555732037052376E-2</v>
      </c>
      <c r="C210" s="179">
        <f t="shared" si="32"/>
        <v>1.5520640984635318E-2</v>
      </c>
      <c r="D210" s="166">
        <f t="shared" si="33"/>
        <v>2.2558277767625785E-3</v>
      </c>
      <c r="E210" s="167">
        <f t="shared" si="43"/>
        <v>23.476047084173725</v>
      </c>
      <c r="F210" s="168">
        <f t="shared" si="44"/>
        <v>0.406048999817265</v>
      </c>
      <c r="G210" s="168">
        <f t="shared" si="34"/>
        <v>14111.02425841586</v>
      </c>
      <c r="H210" s="168">
        <f t="shared" si="35"/>
        <v>262203.93716746697</v>
      </c>
      <c r="I210" s="169">
        <f t="shared" si="36"/>
        <v>276314.96142588282</v>
      </c>
      <c r="J210" s="169">
        <f t="shared" si="38"/>
        <v>275769.77728824946</v>
      </c>
      <c r="K210" s="95"/>
      <c r="L210" s="265">
        <f t="shared" si="37"/>
        <v>105916.95648739282</v>
      </c>
      <c r="M210" s="265">
        <f>$G210*NonHospFrac+theModel!$H210*NonHospFrac</f>
        <v>170398.00493849002</v>
      </c>
      <c r="N210" s="266">
        <f t="shared" si="39"/>
        <v>276314.96142588282</v>
      </c>
      <c r="O210" s="159"/>
      <c r="P210" s="265">
        <f t="shared" si="40"/>
        <v>105707.97669026084</v>
      </c>
      <c r="Q210" s="265">
        <f t="shared" si="41"/>
        <v>170396.4536708456</v>
      </c>
      <c r="R210" s="266">
        <f t="shared" si="42"/>
        <v>276104.43036110641</v>
      </c>
    </row>
    <row r="211" spans="1:18" x14ac:dyDescent="0.3">
      <c r="A211" s="82">
        <v>180</v>
      </c>
      <c r="B211" s="94">
        <f t="shared" si="31"/>
        <v>1.5265143818406877E-2</v>
      </c>
      <c r="C211" s="179">
        <f t="shared" si="32"/>
        <v>1.5230708282965039E-2</v>
      </c>
      <c r="D211" s="166">
        <f t="shared" si="33"/>
        <v>2.2558277767625785E-3</v>
      </c>
      <c r="E211" s="167">
        <f t="shared" si="43"/>
        <v>23.491277792456689</v>
      </c>
      <c r="F211" s="168">
        <f t="shared" si="44"/>
        <v>0.40830482759402759</v>
      </c>
      <c r="G211" s="168">
        <f t="shared" si="34"/>
        <v>14189.418837629284</v>
      </c>
      <c r="H211" s="168">
        <f t="shared" si="35"/>
        <v>262374.04892705422</v>
      </c>
      <c r="I211" s="169">
        <f t="shared" si="36"/>
        <v>276563.46776468348</v>
      </c>
      <c r="J211" s="169">
        <f t="shared" si="38"/>
        <v>276016.46693348832</v>
      </c>
      <c r="K211" s="95"/>
      <c r="L211" s="265">
        <f t="shared" si="37"/>
        <v>106012.21385216874</v>
      </c>
      <c r="M211" s="265">
        <f>$G211*NonHospFrac+theModel!$H211*NonHospFrac</f>
        <v>170551.25391251472</v>
      </c>
      <c r="N211" s="266">
        <f t="shared" si="39"/>
        <v>276563.46776468348</v>
      </c>
      <c r="O211" s="159"/>
      <c r="P211" s="265">
        <f t="shared" si="40"/>
        <v>105802.53768068214</v>
      </c>
      <c r="Q211" s="265">
        <f t="shared" si="41"/>
        <v>170549.70254951116</v>
      </c>
      <c r="R211" s="266">
        <f t="shared" si="42"/>
        <v>276352.2402301933</v>
      </c>
    </row>
    <row r="212" spans="1:18" x14ac:dyDescent="0.3">
      <c r="A212" s="82">
        <v>181</v>
      </c>
      <c r="B212" s="94">
        <f t="shared" si="31"/>
        <v>1.4979983921142494E-2</v>
      </c>
      <c r="C212" s="179">
        <f t="shared" si="32"/>
        <v>1.4946191657317724E-2</v>
      </c>
      <c r="D212" s="166">
        <f t="shared" si="33"/>
        <v>2.2558277767625785E-3</v>
      </c>
      <c r="E212" s="167">
        <f t="shared" si="43"/>
        <v>23.506223984114008</v>
      </c>
      <c r="F212" s="168">
        <f t="shared" si="44"/>
        <v>0.41056065537079017</v>
      </c>
      <c r="G212" s="168">
        <f t="shared" si="34"/>
        <v>14267.813416842702</v>
      </c>
      <c r="H212" s="168">
        <f t="shared" si="35"/>
        <v>262540.98292084615</v>
      </c>
      <c r="I212" s="169">
        <f t="shared" si="36"/>
        <v>276808.79633768887</v>
      </c>
      <c r="J212" s="169">
        <f t="shared" si="38"/>
        <v>276259.99211686442</v>
      </c>
      <c r="K212" s="95"/>
      <c r="L212" s="265">
        <f t="shared" si="37"/>
        <v>106106.25311684712</v>
      </c>
      <c r="M212" s="265">
        <f>$G212*NonHospFrac+theModel!$H212*NonHospFrac</f>
        <v>170702.54322084173</v>
      </c>
      <c r="N212" s="266">
        <f t="shared" si="39"/>
        <v>276808.79633768887</v>
      </c>
      <c r="O212" s="159"/>
      <c r="P212" s="265">
        <f t="shared" si="40"/>
        <v>105895.88567066476</v>
      </c>
      <c r="Q212" s="265">
        <f t="shared" si="41"/>
        <v>170700.991765457</v>
      </c>
      <c r="R212" s="266">
        <f t="shared" si="42"/>
        <v>276596.87743612175</v>
      </c>
    </row>
    <row r="213" spans="1:18" x14ac:dyDescent="0.3">
      <c r="A213" s="82">
        <v>182</v>
      </c>
      <c r="B213" s="94">
        <f t="shared" si="31"/>
        <v>1.4700150941722787E-2</v>
      </c>
      <c r="C213" s="179">
        <f t="shared" si="32"/>
        <v>1.4666989932905846E-2</v>
      </c>
      <c r="D213" s="166">
        <f t="shared" si="33"/>
        <v>2.2558277767625785E-3</v>
      </c>
      <c r="E213" s="167">
        <f t="shared" si="43"/>
        <v>23.520890974046914</v>
      </c>
      <c r="F213" s="168">
        <f t="shared" si="44"/>
        <v>0.41281648314755276</v>
      </c>
      <c r="G213" s="168">
        <f t="shared" si="34"/>
        <v>14346.207996056126</v>
      </c>
      <c r="H213" s="168">
        <f t="shared" si="35"/>
        <v>262704.79851096723</v>
      </c>
      <c r="I213" s="169">
        <f t="shared" si="36"/>
        <v>277051.00650702335</v>
      </c>
      <c r="J213" s="169">
        <f t="shared" si="38"/>
        <v>276500.41201930377</v>
      </c>
      <c r="K213" s="95"/>
      <c r="L213" s="265">
        <f t="shared" si="37"/>
        <v>106199.09703609717</v>
      </c>
      <c r="M213" s="265">
        <f>$G213*NonHospFrac+theModel!$H213*NonHospFrac</f>
        <v>170851.90947092618</v>
      </c>
      <c r="N213" s="266">
        <f t="shared" si="39"/>
        <v>277051.00650702335</v>
      </c>
      <c r="O213" s="159"/>
      <c r="P213" s="265">
        <f t="shared" si="40"/>
        <v>105988.04334542101</v>
      </c>
      <c r="Q213" s="265">
        <f t="shared" si="41"/>
        <v>170850.35792603833</v>
      </c>
      <c r="R213" s="266">
        <f t="shared" si="42"/>
        <v>276838.40127145936</v>
      </c>
    </row>
    <row r="214" spans="1:18" x14ac:dyDescent="0.3">
      <c r="A214" s="82">
        <v>183</v>
      </c>
      <c r="B214" s="94">
        <f t="shared" si="31"/>
        <v>1.4425545370875951E-2</v>
      </c>
      <c r="C214" s="179">
        <f t="shared" si="32"/>
        <v>1.439300382493338E-2</v>
      </c>
      <c r="D214" s="166">
        <f t="shared" si="33"/>
        <v>2.2558277767625785E-3</v>
      </c>
      <c r="E214" s="167">
        <f t="shared" si="43"/>
        <v>23.535283977871849</v>
      </c>
      <c r="F214" s="168">
        <f t="shared" si="44"/>
        <v>0.41507231092431535</v>
      </c>
      <c r="G214" s="168">
        <f t="shared" si="34"/>
        <v>14424.602575269548</v>
      </c>
      <c r="H214" s="168">
        <f t="shared" si="35"/>
        <v>262865.55395063019</v>
      </c>
      <c r="I214" s="169">
        <f t="shared" si="36"/>
        <v>277290.15652589971</v>
      </c>
      <c r="J214" s="169">
        <f t="shared" si="38"/>
        <v>276737.78471384069</v>
      </c>
      <c r="K214" s="95"/>
      <c r="L214" s="265">
        <f t="shared" si="37"/>
        <v>106290.76793952048</v>
      </c>
      <c r="M214" s="265">
        <f>$G214*NonHospFrac+theModel!$H214*NonHospFrac</f>
        <v>170999.38858637924</v>
      </c>
      <c r="N214" s="266">
        <f t="shared" si="39"/>
        <v>277290.15652589971</v>
      </c>
      <c r="O214" s="159"/>
      <c r="P214" s="265">
        <f t="shared" si="40"/>
        <v>106079.03296548655</v>
      </c>
      <c r="Q214" s="265">
        <f t="shared" si="41"/>
        <v>170997.83695476991</v>
      </c>
      <c r="R214" s="266">
        <f t="shared" si="42"/>
        <v>277076.86992025643</v>
      </c>
    </row>
    <row r="215" spans="1:18" x14ac:dyDescent="0.3">
      <c r="A215" s="82">
        <v>184</v>
      </c>
      <c r="B215" s="94">
        <f t="shared" si="31"/>
        <v>1.4156069558209092E-2</v>
      </c>
      <c r="C215" s="179">
        <f t="shared" si="32"/>
        <v>1.4124135903289901E-2</v>
      </c>
      <c r="D215" s="166">
        <f t="shared" si="33"/>
        <v>2.2558277767625785E-3</v>
      </c>
      <c r="E215" s="167">
        <f t="shared" si="43"/>
        <v>23.54940811377514</v>
      </c>
      <c r="F215" s="168">
        <f t="shared" si="44"/>
        <v>0.41732813870107793</v>
      </c>
      <c r="G215" s="168">
        <f t="shared" si="34"/>
        <v>14502.997154482971</v>
      </c>
      <c r="H215" s="168">
        <f t="shared" si="35"/>
        <v>263023.30640485091</v>
      </c>
      <c r="I215" s="169">
        <f t="shared" si="36"/>
        <v>277526.3035593339</v>
      </c>
      <c r="J215" s="169">
        <f t="shared" si="38"/>
        <v>276972.16718635813</v>
      </c>
      <c r="K215" s="95"/>
      <c r="L215" s="265">
        <f t="shared" si="37"/>
        <v>106381.28773959138</v>
      </c>
      <c r="M215" s="265">
        <f>$G215*NonHospFrac+theModel!$H215*NonHospFrac</f>
        <v>171145.01581974246</v>
      </c>
      <c r="N215" s="266">
        <f t="shared" si="39"/>
        <v>277526.30355933384</v>
      </c>
      <c r="O215" s="159"/>
      <c r="P215" s="265">
        <f t="shared" si="40"/>
        <v>106168.87637467049</v>
      </c>
      <c r="Q215" s="265">
        <f t="shared" si="41"/>
        <v>171143.46410410028</v>
      </c>
      <c r="R215" s="266">
        <f t="shared" si="42"/>
        <v>277312.34047877078</v>
      </c>
    </row>
    <row r="216" spans="1:18" x14ac:dyDescent="0.3">
      <c r="A216" s="82">
        <v>185</v>
      </c>
      <c r="B216" s="94">
        <f t="shared" si="31"/>
        <v>1.3891627677483483E-2</v>
      </c>
      <c r="C216" s="179">
        <f t="shared" si="32"/>
        <v>1.3860290557904172E-2</v>
      </c>
      <c r="D216" s="166">
        <f t="shared" si="33"/>
        <v>2.2558277767625785E-3</v>
      </c>
      <c r="E216" s="167">
        <f t="shared" si="43"/>
        <v>23.563268404333044</v>
      </c>
      <c r="F216" s="168">
        <f t="shared" si="44"/>
        <v>0.41958396647784052</v>
      </c>
      <c r="G216" s="168">
        <f t="shared" si="34"/>
        <v>14581.39173369639</v>
      </c>
      <c r="H216" s="168">
        <f t="shared" si="35"/>
        <v>263178.11197077681</v>
      </c>
      <c r="I216" s="169">
        <f t="shared" si="36"/>
        <v>277759.5037044732</v>
      </c>
      <c r="J216" s="169">
        <f t="shared" si="38"/>
        <v>277203.61535593949</v>
      </c>
      <c r="K216" s="95"/>
      <c r="L216" s="265">
        <f t="shared" si="37"/>
        <v>106470.67793944923</v>
      </c>
      <c r="M216" s="265">
        <f>$G216*NonHospFrac+theModel!$H216*NonHospFrac</f>
        <v>171288.82576502394</v>
      </c>
      <c r="N216" s="266">
        <f t="shared" si="39"/>
        <v>277759.50370447314</v>
      </c>
      <c r="O216" s="159"/>
      <c r="P216" s="265">
        <f t="shared" si="40"/>
        <v>106257.59500785681</v>
      </c>
      <c r="Q216" s="265">
        <f t="shared" si="41"/>
        <v>171287.27396794772</v>
      </c>
      <c r="R216" s="266">
        <f t="shared" si="42"/>
        <v>277544.86897580454</v>
      </c>
    </row>
    <row r="217" spans="1:18" x14ac:dyDescent="0.3">
      <c r="A217" s="82">
        <v>186</v>
      </c>
      <c r="B217" s="94">
        <f t="shared" si="31"/>
        <v>1.3632125692538563E-2</v>
      </c>
      <c r="C217" s="179">
        <f t="shared" si="32"/>
        <v>1.3601373964745016E-2</v>
      </c>
      <c r="D217" s="166">
        <f t="shared" si="33"/>
        <v>2.2558277767625785E-3</v>
      </c>
      <c r="E217" s="167">
        <f t="shared" si="43"/>
        <v>23.576869778297791</v>
      </c>
      <c r="F217" s="168">
        <f t="shared" si="44"/>
        <v>0.42183979425460311</v>
      </c>
      <c r="G217" s="168">
        <f t="shared" si="34"/>
        <v>14659.786312909813</v>
      </c>
      <c r="H217" s="168">
        <f t="shared" si="35"/>
        <v>263330.02569763456</v>
      </c>
      <c r="I217" s="169">
        <f t="shared" si="36"/>
        <v>277989.81201054435</v>
      </c>
      <c r="J217" s="169">
        <f t="shared" si="38"/>
        <v>277432.18409483955</v>
      </c>
      <c r="K217" s="95"/>
      <c r="L217" s="265">
        <f t="shared" si="37"/>
        <v>106558.95964054478</v>
      </c>
      <c r="M217" s="265">
        <f>$G217*NonHospFrac+theModel!$H217*NonHospFrac</f>
        <v>171430.85236999957</v>
      </c>
      <c r="N217" s="266">
        <f t="shared" si="39"/>
        <v>277989.81201054435</v>
      </c>
      <c r="O217" s="159"/>
      <c r="P217" s="265">
        <f t="shared" si="40"/>
        <v>106345.20989865944</v>
      </c>
      <c r="Q217" s="265">
        <f t="shared" si="41"/>
        <v>171429.30049400151</v>
      </c>
      <c r="R217" s="266">
        <f t="shared" si="42"/>
        <v>277774.51039266097</v>
      </c>
    </row>
    <row r="218" spans="1:18" x14ac:dyDescent="0.3">
      <c r="A218" s="82">
        <v>187</v>
      </c>
      <c r="B218" s="94">
        <f t="shared" si="31"/>
        <v>1.3377471323852431E-2</v>
      </c>
      <c r="C218" s="179">
        <f t="shared" si="32"/>
        <v>1.3347294052457239E-2</v>
      </c>
      <c r="D218" s="166">
        <f t="shared" si="33"/>
        <v>2.2558277767625785E-3</v>
      </c>
      <c r="E218" s="167">
        <f t="shared" si="43"/>
        <v>23.590217072350249</v>
      </c>
      <c r="F218" s="168">
        <f t="shared" si="44"/>
        <v>0.42409562203136569</v>
      </c>
      <c r="G218" s="168">
        <f t="shared" si="34"/>
        <v>14738.180892123235</v>
      </c>
      <c r="H218" s="168">
        <f t="shared" si="35"/>
        <v>263479.10160630598</v>
      </c>
      <c r="I218" s="169">
        <f t="shared" si="36"/>
        <v>278217.28249842924</v>
      </c>
      <c r="J218" s="169">
        <f t="shared" si="38"/>
        <v>277657.92724808172</v>
      </c>
      <c r="K218" s="95"/>
      <c r="L218" s="265">
        <f t="shared" si="37"/>
        <v>106646.15355014395</v>
      </c>
      <c r="M218" s="265">
        <f>$G218*NonHospFrac+theModel!$H218*NonHospFrac</f>
        <v>171571.12894828524</v>
      </c>
      <c r="N218" s="266">
        <f t="shared" si="39"/>
        <v>278217.28249842918</v>
      </c>
      <c r="O218" s="159"/>
      <c r="P218" s="265">
        <f t="shared" si="40"/>
        <v>106431.74168693427</v>
      </c>
      <c r="Q218" s="265">
        <f t="shared" si="41"/>
        <v>171569.57699579393</v>
      </c>
      <c r="R218" s="266">
        <f t="shared" si="42"/>
        <v>278001.31868272822</v>
      </c>
    </row>
    <row r="219" spans="1:18" x14ac:dyDescent="0.3">
      <c r="A219" s="82">
        <v>188</v>
      </c>
      <c r="B219" s="94">
        <f t="shared" si="31"/>
        <v>1.3127574015727025E-2</v>
      </c>
      <c r="C219" s="179">
        <f t="shared" si="32"/>
        <v>1.3097960469620841E-2</v>
      </c>
      <c r="D219" s="166">
        <f t="shared" si="33"/>
        <v>2.2558277767625785E-3</v>
      </c>
      <c r="E219" s="167">
        <f t="shared" si="43"/>
        <v>23.603315032819872</v>
      </c>
      <c r="F219" s="168">
        <f t="shared" si="44"/>
        <v>0.42635144980812828</v>
      </c>
      <c r="G219" s="168">
        <f t="shared" si="34"/>
        <v>14816.575471336655</v>
      </c>
      <c r="H219" s="168">
        <f t="shared" si="35"/>
        <v>263625.39270853816</v>
      </c>
      <c r="I219" s="169">
        <f t="shared" si="36"/>
        <v>278441.96817987482</v>
      </c>
      <c r="J219" s="169">
        <f t="shared" si="38"/>
        <v>277880.89765268815</v>
      </c>
      <c r="K219" s="95"/>
      <c r="L219" s="265">
        <f t="shared" si="37"/>
        <v>106732.2799886915</v>
      </c>
      <c r="M219" s="265">
        <f>$G219*NonHospFrac+theModel!$H219*NonHospFrac</f>
        <v>171709.68819118332</v>
      </c>
      <c r="N219" s="266">
        <f t="shared" si="39"/>
        <v>278441.96817987482</v>
      </c>
      <c r="O219" s="159"/>
      <c r="P219" s="265">
        <f t="shared" si="40"/>
        <v>106517.21062615064</v>
      </c>
      <c r="Q219" s="265">
        <f t="shared" si="41"/>
        <v>171708.13616454668</v>
      </c>
      <c r="R219" s="266">
        <f t="shared" si="42"/>
        <v>278225.34679069731</v>
      </c>
    </row>
    <row r="220" spans="1:18" x14ac:dyDescent="0.3">
      <c r="A220" s="82">
        <v>189</v>
      </c>
      <c r="B220" s="94">
        <f t="shared" si="31"/>
        <v>1.2882344904086334E-2</v>
      </c>
      <c r="C220" s="179">
        <f t="shared" si="32"/>
        <v>1.2853284552621859E-2</v>
      </c>
      <c r="D220" s="166">
        <f t="shared" si="33"/>
        <v>2.2558277767625785E-3</v>
      </c>
      <c r="E220" s="167">
        <f t="shared" si="43"/>
        <v>23.616168317372495</v>
      </c>
      <c r="F220" s="168">
        <f t="shared" si="44"/>
        <v>0.42860727758489087</v>
      </c>
      <c r="G220" s="168">
        <f t="shared" si="34"/>
        <v>14894.970050550077</v>
      </c>
      <c r="H220" s="168">
        <f t="shared" si="35"/>
        <v>263768.95102579438</v>
      </c>
      <c r="I220" s="169">
        <f t="shared" si="36"/>
        <v>278663.92107634444</v>
      </c>
      <c r="J220" s="169">
        <f t="shared" si="38"/>
        <v>278101.14715655026</v>
      </c>
      <c r="K220" s="95"/>
      <c r="L220" s="265">
        <f t="shared" si="37"/>
        <v>106817.35889703693</v>
      </c>
      <c r="M220" s="265">
        <f>$G220*NonHospFrac+theModel!$H220*NonHospFrac</f>
        <v>171846.56217930751</v>
      </c>
      <c r="N220" s="266">
        <f t="shared" si="39"/>
        <v>278663.92107634444</v>
      </c>
      <c r="O220" s="159"/>
      <c r="P220" s="265">
        <f t="shared" si="40"/>
        <v>106601.63659062448</v>
      </c>
      <c r="Q220" s="265">
        <f t="shared" si="41"/>
        <v>171845.01008079556</v>
      </c>
      <c r="R220" s="266">
        <f t="shared" si="42"/>
        <v>278446.64667142002</v>
      </c>
    </row>
    <row r="221" spans="1:18" x14ac:dyDescent="0.3">
      <c r="A221" s="82">
        <v>190</v>
      </c>
      <c r="B221" s="94">
        <f t="shared" si="31"/>
        <v>1.2641696784876078E-2</v>
      </c>
      <c r="C221" s="179">
        <f t="shared" si="32"/>
        <v>1.2613179294123344E-2</v>
      </c>
      <c r="D221" s="166">
        <f t="shared" si="33"/>
        <v>2.2558277767625785E-3</v>
      </c>
      <c r="E221" s="167">
        <f t="shared" si="43"/>
        <v>23.628781496666619</v>
      </c>
      <c r="F221" s="168">
        <f t="shared" si="44"/>
        <v>0.43086310536165345</v>
      </c>
      <c r="G221" s="168">
        <f t="shared" si="34"/>
        <v>14973.3646297635</v>
      </c>
      <c r="H221" s="168">
        <f t="shared" si="35"/>
        <v>263909.82760775299</v>
      </c>
      <c r="I221" s="169">
        <f t="shared" si="36"/>
        <v>278883.19223751652</v>
      </c>
      <c r="J221" s="169">
        <f t="shared" si="38"/>
        <v>278318.72663694533</v>
      </c>
      <c r="K221" s="95"/>
      <c r="L221" s="265">
        <f t="shared" si="37"/>
        <v>106901.4098435255</v>
      </c>
      <c r="M221" s="265">
        <f>$G221*NonHospFrac+theModel!$H221*NonHospFrac</f>
        <v>171981.78239399096</v>
      </c>
      <c r="N221" s="266">
        <f t="shared" si="39"/>
        <v>278883.19223751646</v>
      </c>
      <c r="O221" s="159"/>
      <c r="P221" s="265">
        <f t="shared" si="40"/>
        <v>106685.03908261633</v>
      </c>
      <c r="Q221" s="265">
        <f t="shared" si="41"/>
        <v>171980.23022579856</v>
      </c>
      <c r="R221" s="266">
        <f t="shared" si="42"/>
        <v>278665.26930841489</v>
      </c>
    </row>
    <row r="222" spans="1:18" x14ac:dyDescent="0.3">
      <c r="A222" s="82">
        <v>191</v>
      </c>
      <c r="B222" s="94">
        <f t="shared" si="31"/>
        <v>1.240554408305378E-2</v>
      </c>
      <c r="C222" s="179">
        <f t="shared" si="32"/>
        <v>1.2377559312125374E-2</v>
      </c>
      <c r="D222" s="166">
        <f t="shared" si="33"/>
        <v>2.2558277767625785E-3</v>
      </c>
      <c r="E222" s="167">
        <f t="shared" si="43"/>
        <v>23.641159055978743</v>
      </c>
      <c r="F222" s="168">
        <f t="shared" si="44"/>
        <v>0.43311893313841604</v>
      </c>
      <c r="G222" s="168">
        <f t="shared" si="34"/>
        <v>15051.759208976922</v>
      </c>
      <c r="H222" s="168">
        <f t="shared" si="35"/>
        <v>264048.07255046105</v>
      </c>
      <c r="I222" s="169">
        <f t="shared" si="36"/>
        <v>279099.83175943798</v>
      </c>
      <c r="J222" s="169">
        <f t="shared" si="38"/>
        <v>278533.68601870711</v>
      </c>
      <c r="K222" s="95"/>
      <c r="L222" s="265">
        <f t="shared" si="37"/>
        <v>106984.45203095683</v>
      </c>
      <c r="M222" s="265">
        <f>$G222*NonHospFrac+theModel!$H222*NonHospFrac</f>
        <v>172115.37972848114</v>
      </c>
      <c r="N222" s="266">
        <f t="shared" si="39"/>
        <v>279099.83175943798</v>
      </c>
      <c r="O222" s="159"/>
      <c r="P222" s="265">
        <f t="shared" si="40"/>
        <v>106767.43723929643</v>
      </c>
      <c r="Q222" s="265">
        <f t="shared" si="41"/>
        <v>172113.82749273063</v>
      </c>
      <c r="R222" s="266">
        <f t="shared" si="42"/>
        <v>278881.26473202708</v>
      </c>
    </row>
    <row r="223" spans="1:18" x14ac:dyDescent="0.3">
      <c r="A223" s="82">
        <v>192</v>
      </c>
      <c r="B223" s="94">
        <f t="shared" ref="B223:B286" si="45">Constant*EXP(PowerTerm*(A223)/7)</f>
        <v>1.2173802822158042E-2</v>
      </c>
      <c r="C223" s="179">
        <f t="shared" ref="C223:C286" si="46">(1-theFloor)*B223</f>
        <v>1.2146340819602988E-2</v>
      </c>
      <c r="D223" s="166">
        <f t="shared" ref="D223:D286" si="47">theFloor</f>
        <v>2.2558277767625785E-3</v>
      </c>
      <c r="E223" s="167">
        <f t="shared" si="43"/>
        <v>23.653305396798345</v>
      </c>
      <c r="F223" s="168">
        <f t="shared" si="44"/>
        <v>0.43537476091517863</v>
      </c>
      <c r="G223" s="168">
        <f t="shared" ref="G223:G286" si="48">$B$22*F223*totInfected/365.25</f>
        <v>15130.153788190342</v>
      </c>
      <c r="H223" s="168">
        <f t="shared" ref="H223:H286" si="49">lostQALYs_Injured*E223*totInfected/365.25</f>
        <v>264183.73501414829</v>
      </c>
      <c r="I223" s="169">
        <f t="shared" ref="I223:I286" si="50">H223+G223</f>
        <v>279313.88880233862</v>
      </c>
      <c r="J223" s="169">
        <f t="shared" si="38"/>
        <v>278746.07429205586</v>
      </c>
      <c r="K223" s="95"/>
      <c r="L223" s="265">
        <f t="shared" ref="L223:L286" si="51">$G223*HospFrac+$H223*HospFrac</f>
        <v>107066.50430341334</v>
      </c>
      <c r="M223" s="265">
        <f>$G223*NonHospFrac+theModel!$H223*NonHospFrac</f>
        <v>172247.3844989253</v>
      </c>
      <c r="N223" s="266">
        <f t="shared" si="39"/>
        <v>279313.88880233862</v>
      </c>
      <c r="O223" s="159"/>
      <c r="P223" s="265">
        <f t="shared" si="40"/>
        <v>106848.84983957918</v>
      </c>
      <c r="Q223" s="265">
        <f t="shared" si="41"/>
        <v>172245.83219766899</v>
      </c>
      <c r="R223" s="266">
        <f t="shared" si="42"/>
        <v>279094.68203724816</v>
      </c>
    </row>
    <row r="224" spans="1:18" x14ac:dyDescent="0.3">
      <c r="A224" s="82">
        <v>193</v>
      </c>
      <c r="B224" s="94">
        <f t="shared" si="45"/>
        <v>1.1946390594446335E-2</v>
      </c>
      <c r="C224" s="179">
        <f t="shared" si="46"/>
        <v>1.1919441594711328E-2</v>
      </c>
      <c r="D224" s="166">
        <f t="shared" si="47"/>
        <v>2.2558277767625785E-3</v>
      </c>
      <c r="E224" s="167">
        <f t="shared" si="43"/>
        <v>23.665224838393055</v>
      </c>
      <c r="F224" s="168">
        <f t="shared" si="44"/>
        <v>0.43763058869194121</v>
      </c>
      <c r="G224" s="168">
        <f t="shared" si="48"/>
        <v>15208.548367403764</v>
      </c>
      <c r="H224" s="168">
        <f t="shared" si="49"/>
        <v>264316.86324070895</v>
      </c>
      <c r="I224" s="169">
        <f t="shared" si="50"/>
        <v>279525.41160811268</v>
      </c>
      <c r="J224" s="169">
        <f t="shared" ref="J224:J287" si="52">J223+(I224-I223)/(1+discountDaily)^A224</f>
        <v>278955.93953009491</v>
      </c>
      <c r="K224" s="95"/>
      <c r="L224" s="265">
        <f t="shared" si="51"/>
        <v>107147.58515296146</v>
      </c>
      <c r="M224" s="265">
        <f>$G224*NonHospFrac+theModel!$H224*NonHospFrac</f>
        <v>172377.82645515123</v>
      </c>
      <c r="N224" s="266">
        <f t="shared" ref="N224:N287" si="53">L224+M224</f>
        <v>279525.41160811268</v>
      </c>
      <c r="O224" s="159"/>
      <c r="P224" s="265">
        <f t="shared" ref="P224:P287" si="54">P223+(L224-L223)/(1+discountDaily)^A224</f>
        <v>106929.29531083017</v>
      </c>
      <c r="Q224" s="265">
        <f t="shared" ref="Q224:Q287" si="55">Q223+(M224-M223)/(1+discountDaily)^B224</f>
        <v>172376.27409037383</v>
      </c>
      <c r="R224" s="266">
        <f t="shared" ref="R224:R287" si="56">P224+Q224</f>
        <v>279305.569401204</v>
      </c>
    </row>
    <row r="225" spans="1:18" x14ac:dyDescent="0.3">
      <c r="A225" s="82">
        <v>194</v>
      </c>
      <c r="B225" s="94">
        <f t="shared" si="45"/>
        <v>1.1723226531590619E-2</v>
      </c>
      <c r="C225" s="179">
        <f t="shared" si="46"/>
        <v>1.1696780951547376E-2</v>
      </c>
      <c r="D225" s="166">
        <f t="shared" si="47"/>
        <v>2.2558277767625785E-3</v>
      </c>
      <c r="E225" s="167">
        <f t="shared" ref="E225:E288" si="57">C225+E224</f>
        <v>23.676921619344601</v>
      </c>
      <c r="F225" s="168">
        <f t="shared" ref="F225:F288" si="58">D225+F224</f>
        <v>0.4398864164687038</v>
      </c>
      <c r="G225" s="168">
        <f t="shared" si="48"/>
        <v>15286.942946617184</v>
      </c>
      <c r="H225" s="168">
        <f t="shared" si="49"/>
        <v>264447.50457085646</v>
      </c>
      <c r="I225" s="169">
        <f t="shared" si="50"/>
        <v>279734.44751747366</v>
      </c>
      <c r="J225" s="169">
        <f t="shared" si="52"/>
        <v>279163.32890597946</v>
      </c>
      <c r="K225" s="95"/>
      <c r="L225" s="265">
        <f t="shared" si="51"/>
        <v>107227.71272622724</v>
      </c>
      <c r="M225" s="265">
        <f>$G225*NonHospFrac+theModel!$H225*NonHospFrac</f>
        <v>172506.73479124639</v>
      </c>
      <c r="N225" s="266">
        <f t="shared" si="53"/>
        <v>279734.4475174736</v>
      </c>
      <c r="O225" s="159"/>
      <c r="P225" s="265">
        <f t="shared" si="54"/>
        <v>107008.79173544704</v>
      </c>
      <c r="Q225" s="265">
        <f t="shared" si="55"/>
        <v>172505.18236486739</v>
      </c>
      <c r="R225" s="266">
        <f t="shared" si="56"/>
        <v>279513.97410031443</v>
      </c>
    </row>
    <row r="226" spans="1:18" x14ac:dyDescent="0.3">
      <c r="A226" s="82">
        <v>195</v>
      </c>
      <c r="B226" s="94">
        <f t="shared" si="45"/>
        <v>1.1504231275920344E-2</v>
      </c>
      <c r="C226" s="179">
        <f t="shared" si="46"/>
        <v>1.1478279711457822E-2</v>
      </c>
      <c r="D226" s="166">
        <f t="shared" si="47"/>
        <v>2.2558277767625785E-3</v>
      </c>
      <c r="E226" s="167">
        <f t="shared" si="57"/>
        <v>23.688399899056058</v>
      </c>
      <c r="F226" s="168">
        <f t="shared" si="58"/>
        <v>0.44214224424546639</v>
      </c>
      <c r="G226" s="168">
        <f t="shared" si="48"/>
        <v>15365.337525830606</v>
      </c>
      <c r="H226" s="168">
        <f t="shared" si="49"/>
        <v>264575.70546095789</v>
      </c>
      <c r="I226" s="169">
        <f t="shared" si="50"/>
        <v>279941.0429867885</v>
      </c>
      <c r="J226" s="169">
        <f t="shared" si="52"/>
        <v>279368.28870976367</v>
      </c>
      <c r="K226" s="95"/>
      <c r="L226" s="265">
        <f t="shared" si="51"/>
        <v>107306.90483084942</v>
      </c>
      <c r="M226" s="265">
        <f>$G226*NonHospFrac+theModel!$H226*NonHospFrac</f>
        <v>172634.13815593906</v>
      </c>
      <c r="N226" s="266">
        <f t="shared" si="53"/>
        <v>279941.0429867885</v>
      </c>
      <c r="O226" s="159"/>
      <c r="P226" s="265">
        <f t="shared" si="54"/>
        <v>107087.35685731757</v>
      </c>
      <c r="Q226" s="265">
        <f t="shared" si="55"/>
        <v>172632.58566981493</v>
      </c>
      <c r="R226" s="266">
        <f t="shared" si="56"/>
        <v>279719.94252713252</v>
      </c>
    </row>
    <row r="227" spans="1:18" x14ac:dyDescent="0.3">
      <c r="A227" s="82">
        <v>196</v>
      </c>
      <c r="B227" s="94">
        <f t="shared" si="45"/>
        <v>1.128932695220271E-2</v>
      </c>
      <c r="C227" s="179">
        <f t="shared" si="46"/>
        <v>1.1263860174882977E-2</v>
      </c>
      <c r="D227" s="166">
        <f t="shared" si="47"/>
        <v>2.2558277767625785E-3</v>
      </c>
      <c r="E227" s="167">
        <f t="shared" si="57"/>
        <v>23.69966375923094</v>
      </c>
      <c r="F227" s="168">
        <f t="shared" si="58"/>
        <v>0.44439807202222897</v>
      </c>
      <c r="G227" s="168">
        <f t="shared" si="48"/>
        <v>15443.732105044028</v>
      </c>
      <c r="H227" s="168">
        <f t="shared" si="49"/>
        <v>264701.51149955404</v>
      </c>
      <c r="I227" s="169">
        <f t="shared" si="50"/>
        <v>280145.24360459804</v>
      </c>
      <c r="J227" s="169">
        <f t="shared" si="52"/>
        <v>279570.86436493316</v>
      </c>
      <c r="K227" s="95"/>
      <c r="L227" s="265">
        <f t="shared" si="51"/>
        <v>107385.17894181187</v>
      </c>
      <c r="M227" s="265">
        <f>$G227*NonHospFrac+theModel!$H227*NonHospFrac</f>
        <v>172760.06466278617</v>
      </c>
      <c r="N227" s="266">
        <f t="shared" si="53"/>
        <v>280145.24360459804</v>
      </c>
      <c r="O227" s="159"/>
      <c r="P227" s="265">
        <f t="shared" si="54"/>
        <v>107165.00808815673</v>
      </c>
      <c r="Q227" s="265">
        <f t="shared" si="55"/>
        <v>172758.51211871262</v>
      </c>
      <c r="R227" s="266">
        <f t="shared" si="56"/>
        <v>279923.52020686935</v>
      </c>
    </row>
    <row r="228" spans="1:18" x14ac:dyDescent="0.3">
      <c r="A228" s="82">
        <v>197</v>
      </c>
      <c r="B228" s="94">
        <f t="shared" si="45"/>
        <v>1.107843713995002E-2</v>
      </c>
      <c r="C228" s="179">
        <f t="shared" si="46"/>
        <v>1.1053446093726603E-2</v>
      </c>
      <c r="D228" s="166">
        <f t="shared" si="47"/>
        <v>2.2558277767625785E-3</v>
      </c>
      <c r="E228" s="167">
        <f t="shared" si="57"/>
        <v>23.710717205324666</v>
      </c>
      <c r="F228" s="168">
        <f t="shared" si="58"/>
        <v>0.44665389979899156</v>
      </c>
      <c r="G228" s="168">
        <f t="shared" si="48"/>
        <v>15522.126684257451</v>
      </c>
      <c r="H228" s="168">
        <f t="shared" si="49"/>
        <v>264824.96742357104</v>
      </c>
      <c r="I228" s="169">
        <f t="shared" si="50"/>
        <v>280347.09410782851</v>
      </c>
      <c r="J228" s="169">
        <f t="shared" si="52"/>
        <v>279771.10044462775</v>
      </c>
      <c r="K228" s="95"/>
      <c r="L228" s="265">
        <f t="shared" si="51"/>
        <v>107462.55220765782</v>
      </c>
      <c r="M228" s="265">
        <f>$G228*NonHospFrac+theModel!$H228*NonHospFrac</f>
        <v>172884.54190017065</v>
      </c>
      <c r="N228" s="266">
        <f t="shared" si="53"/>
        <v>280347.09410782845</v>
      </c>
      <c r="O228" s="159"/>
      <c r="P228" s="265">
        <f t="shared" si="54"/>
        <v>107241.76251372517</v>
      </c>
      <c r="Q228" s="265">
        <f t="shared" si="55"/>
        <v>172882.98929988468</v>
      </c>
      <c r="R228" s="266">
        <f t="shared" si="56"/>
        <v>280124.75181360985</v>
      </c>
    </row>
    <row r="229" spans="1:18" x14ac:dyDescent="0.3">
      <c r="A229" s="82">
        <v>198</v>
      </c>
      <c r="B229" s="94">
        <f t="shared" si="45"/>
        <v>1.087148684624438E-2</v>
      </c>
      <c r="C229" s="179">
        <f t="shared" si="46"/>
        <v>1.0846962644241913E-2</v>
      </c>
      <c r="D229" s="166">
        <f t="shared" si="47"/>
        <v>2.2558277767625785E-3</v>
      </c>
      <c r="E229" s="167">
        <f t="shared" si="57"/>
        <v>23.721564167968907</v>
      </c>
      <c r="F229" s="168">
        <f t="shared" si="58"/>
        <v>0.44890972757575415</v>
      </c>
      <c r="G229" s="168">
        <f t="shared" si="48"/>
        <v>15600.52126347087</v>
      </c>
      <c r="H229" s="168">
        <f t="shared" si="49"/>
        <v>264946.11713422852</v>
      </c>
      <c r="I229" s="169">
        <f t="shared" si="50"/>
        <v>280546.6383976994</v>
      </c>
      <c r="J229" s="169">
        <f t="shared" si="52"/>
        <v>279969.04068755952</v>
      </c>
      <c r="K229" s="95"/>
      <c r="L229" s="265">
        <f t="shared" si="51"/>
        <v>107539.04145658773</v>
      </c>
      <c r="M229" s="265">
        <f>$G229*NonHospFrac+theModel!$H229*NonHospFrac</f>
        <v>173007.59694111167</v>
      </c>
      <c r="N229" s="266">
        <f t="shared" si="53"/>
        <v>280546.6383976994</v>
      </c>
      <c r="O229" s="159"/>
      <c r="P229" s="265">
        <f t="shared" si="54"/>
        <v>107317.63689993111</v>
      </c>
      <c r="Q229" s="265">
        <f t="shared" si="55"/>
        <v>173006.04428629359</v>
      </c>
      <c r="R229" s="266">
        <f t="shared" si="56"/>
        <v>280323.68118622468</v>
      </c>
    </row>
    <row r="230" spans="1:18" x14ac:dyDescent="0.3">
      <c r="A230" s="82">
        <v>199</v>
      </c>
      <c r="B230" s="94">
        <f t="shared" si="45"/>
        <v>1.066840247907006E-2</v>
      </c>
      <c r="C230" s="179">
        <f t="shared" si="46"/>
        <v>1.064433640042409E-2</v>
      </c>
      <c r="D230" s="166">
        <f t="shared" si="47"/>
        <v>2.2558277767625785E-3</v>
      </c>
      <c r="E230" s="167">
        <f t="shared" si="57"/>
        <v>23.732208504369332</v>
      </c>
      <c r="F230" s="168">
        <f t="shared" si="58"/>
        <v>0.45116555535251673</v>
      </c>
      <c r="G230" s="168">
        <f t="shared" si="48"/>
        <v>15678.915842684293</v>
      </c>
      <c r="H230" s="168">
        <f t="shared" si="49"/>
        <v>265065.0037126512</v>
      </c>
      <c r="I230" s="169">
        <f t="shared" si="50"/>
        <v>280743.91955533548</v>
      </c>
      <c r="J230" s="169">
        <f t="shared" si="52"/>
        <v>280164.72801363445</v>
      </c>
      <c r="K230" s="95"/>
      <c r="L230" s="265">
        <f t="shared" si="51"/>
        <v>107614.66320244361</v>
      </c>
      <c r="M230" s="265">
        <f>$G230*NonHospFrac+theModel!$H230*NonHospFrac</f>
        <v>173129.25635289185</v>
      </c>
      <c r="N230" s="266">
        <f t="shared" si="53"/>
        <v>280743.91955533548</v>
      </c>
      <c r="O230" s="159"/>
      <c r="P230" s="265">
        <f t="shared" si="54"/>
        <v>107392.6476988182</v>
      </c>
      <c r="Q230" s="265">
        <f t="shared" si="55"/>
        <v>173127.70364516729</v>
      </c>
      <c r="R230" s="266">
        <f t="shared" si="56"/>
        <v>280520.35134398547</v>
      </c>
    </row>
    <row r="231" spans="1:18" x14ac:dyDescent="0.3">
      <c r="A231" s="82">
        <v>200</v>
      </c>
      <c r="B231" s="94">
        <f t="shared" si="45"/>
        <v>1.0469111821143967E-2</v>
      </c>
      <c r="C231" s="179">
        <f t="shared" si="46"/>
        <v>1.0445495307899797E-2</v>
      </c>
      <c r="D231" s="166">
        <f t="shared" si="47"/>
        <v>2.2558277767625785E-3</v>
      </c>
      <c r="E231" s="167">
        <f t="shared" si="57"/>
        <v>23.742653999677231</v>
      </c>
      <c r="F231" s="168">
        <f t="shared" si="58"/>
        <v>0.45342138312927932</v>
      </c>
      <c r="G231" s="168">
        <f t="shared" si="48"/>
        <v>15757.310421897715</v>
      </c>
      <c r="H231" s="168">
        <f t="shared" si="49"/>
        <v>265181.66943518847</v>
      </c>
      <c r="I231" s="169">
        <f t="shared" si="50"/>
        <v>280938.9798570862</v>
      </c>
      <c r="J231" s="169">
        <f t="shared" si="52"/>
        <v>280358.20453928038</v>
      </c>
      <c r="K231" s="95"/>
      <c r="L231" s="265">
        <f t="shared" si="51"/>
        <v>107689.43365058124</v>
      </c>
      <c r="M231" s="265">
        <f>$G231*NonHospFrac+theModel!$H231*NonHospFrac</f>
        <v>173249.54620650492</v>
      </c>
      <c r="N231" s="266">
        <f t="shared" si="53"/>
        <v>280938.97985708615</v>
      </c>
      <c r="O231" s="159"/>
      <c r="P231" s="265">
        <f t="shared" si="54"/>
        <v>107466.81105444113</v>
      </c>
      <c r="Q231" s="265">
        <f t="shared" si="55"/>
        <v>173247.99344744664</v>
      </c>
      <c r="R231" s="266">
        <f t="shared" si="56"/>
        <v>280714.80450188776</v>
      </c>
    </row>
    <row r="232" spans="1:18" x14ac:dyDescent="0.3">
      <c r="A232" s="82">
        <v>201</v>
      </c>
      <c r="B232" s="94">
        <f t="shared" si="45"/>
        <v>1.0273544004235032E-2</v>
      </c>
      <c r="C232" s="179">
        <f t="shared" si="46"/>
        <v>1.0250368658304485E-2</v>
      </c>
      <c r="D232" s="166">
        <f t="shared" si="47"/>
        <v>2.2558277767625785E-3</v>
      </c>
      <c r="E232" s="167">
        <f t="shared" si="57"/>
        <v>23.752904368335535</v>
      </c>
      <c r="F232" s="168">
        <f t="shared" si="58"/>
        <v>0.45567721090604191</v>
      </c>
      <c r="G232" s="168">
        <f t="shared" si="48"/>
        <v>15835.705001111139</v>
      </c>
      <c r="H232" s="168">
        <f t="shared" si="49"/>
        <v>265296.15578844841</v>
      </c>
      <c r="I232" s="169">
        <f t="shared" si="50"/>
        <v>281131.86078955955</v>
      </c>
      <c r="J232" s="169">
        <f t="shared" si="52"/>
        <v>280549.51159248885</v>
      </c>
      <c r="K232" s="95"/>
      <c r="L232" s="265">
        <f t="shared" si="51"/>
        <v>107763.36870363304</v>
      </c>
      <c r="M232" s="265">
        <f>$G232*NonHospFrac+theModel!$H232*NonHospFrac</f>
        <v>173368.4920859265</v>
      </c>
      <c r="N232" s="266">
        <f t="shared" si="53"/>
        <v>281131.86078955955</v>
      </c>
      <c r="O232" s="159"/>
      <c r="P232" s="265">
        <f t="shared" si="54"/>
        <v>107540.14280863154</v>
      </c>
      <c r="Q232" s="265">
        <f t="shared" si="55"/>
        <v>173366.93927705626</v>
      </c>
      <c r="R232" s="266">
        <f t="shared" si="56"/>
        <v>280907.08208568778</v>
      </c>
    </row>
    <row r="233" spans="1:18" x14ac:dyDescent="0.3">
      <c r="A233" s="82">
        <v>202</v>
      </c>
      <c r="B233" s="94">
        <f t="shared" si="45"/>
        <v>1.0081629483963284E-2</v>
      </c>
      <c r="C233" s="179">
        <f t="shared" si="46"/>
        <v>1.0058887064138331E-2</v>
      </c>
      <c r="D233" s="166">
        <f t="shared" si="47"/>
        <v>2.2558277767625785E-3</v>
      </c>
      <c r="E233" s="167">
        <f t="shared" si="57"/>
        <v>23.762963255399672</v>
      </c>
      <c r="F233" s="168">
        <f t="shared" si="58"/>
        <v>0.45793303868280449</v>
      </c>
      <c r="G233" s="168">
        <f t="shared" si="48"/>
        <v>15914.099580324557</v>
      </c>
      <c r="H233" s="168">
        <f t="shared" si="49"/>
        <v>265408.50348404993</v>
      </c>
      <c r="I233" s="169">
        <f t="shared" si="50"/>
        <v>281322.60306437447</v>
      </c>
      <c r="J233" s="169">
        <f t="shared" si="52"/>
        <v>280738.6897275747</v>
      </c>
      <c r="K233" s="95"/>
      <c r="L233" s="265">
        <f t="shared" si="51"/>
        <v>107836.48396716284</v>
      </c>
      <c r="M233" s="265">
        <f>$G233*NonHospFrac+theModel!$H233*NonHospFrac</f>
        <v>173486.11909721163</v>
      </c>
      <c r="N233" s="266">
        <f t="shared" si="53"/>
        <v>281322.60306437447</v>
      </c>
      <c r="O233" s="159"/>
      <c r="P233" s="265">
        <f t="shared" si="54"/>
        <v>107612.65850665548</v>
      </c>
      <c r="Q233" s="265">
        <f t="shared" si="55"/>
        <v>173484.56624000194</v>
      </c>
      <c r="R233" s="266">
        <f t="shared" si="56"/>
        <v>281097.22474665742</v>
      </c>
    </row>
    <row r="234" spans="1:18" x14ac:dyDescent="0.3">
      <c r="A234" s="82">
        <v>203</v>
      </c>
      <c r="B234" s="94">
        <f t="shared" si="45"/>
        <v>9.8933000150697118E-3</v>
      </c>
      <c r="C234" s="179">
        <f t="shared" si="46"/>
        <v>9.8709824340918722E-3</v>
      </c>
      <c r="D234" s="166">
        <f t="shared" si="47"/>
        <v>2.2558277767625785E-3</v>
      </c>
      <c r="E234" s="167">
        <f t="shared" si="57"/>
        <v>23.772834237833763</v>
      </c>
      <c r="F234" s="168">
        <f t="shared" si="58"/>
        <v>0.46018886645956708</v>
      </c>
      <c r="G234" s="168">
        <f t="shared" si="48"/>
        <v>15992.494159537981</v>
      </c>
      <c r="H234" s="168">
        <f t="shared" si="49"/>
        <v>265518.75247310032</v>
      </c>
      <c r="I234" s="169">
        <f t="shared" si="50"/>
        <v>281511.24663263833</v>
      </c>
      <c r="J234" s="169">
        <f t="shared" si="52"/>
        <v>280925.77873965987</v>
      </c>
      <c r="K234" s="95"/>
      <c r="L234" s="265">
        <f t="shared" si="51"/>
        <v>107908.79475521542</v>
      </c>
      <c r="M234" s="265">
        <f>$G234*NonHospFrac+theModel!$H234*NonHospFrac</f>
        <v>173602.45187742286</v>
      </c>
      <c r="N234" s="266">
        <f t="shared" si="53"/>
        <v>281511.24663263827</v>
      </c>
      <c r="O234" s="159"/>
      <c r="P234" s="265">
        <f t="shared" si="54"/>
        <v>107684.37340276546</v>
      </c>
      <c r="Q234" s="265">
        <f t="shared" si="55"/>
        <v>173600.89897329867</v>
      </c>
      <c r="R234" s="266">
        <f t="shared" si="56"/>
        <v>281285.27237606409</v>
      </c>
    </row>
    <row r="235" spans="1:18" x14ac:dyDescent="0.3">
      <c r="A235" s="82">
        <v>204</v>
      </c>
      <c r="B235" s="94">
        <f t="shared" si="45"/>
        <v>9.7084886271480864E-3</v>
      </c>
      <c r="C235" s="179">
        <f t="shared" si="46"/>
        <v>9.6865879488325819E-3</v>
      </c>
      <c r="D235" s="166">
        <f t="shared" si="47"/>
        <v>2.2558277767625785E-3</v>
      </c>
      <c r="E235" s="167">
        <f t="shared" si="57"/>
        <v>23.782520825782594</v>
      </c>
      <c r="F235" s="168">
        <f t="shared" si="58"/>
        <v>0.46244469423632967</v>
      </c>
      <c r="G235" s="168">
        <f t="shared" si="48"/>
        <v>16070.888738751401</v>
      </c>
      <c r="H235" s="168">
        <f t="shared" si="49"/>
        <v>265626.94196040183</v>
      </c>
      <c r="I235" s="169">
        <f t="shared" si="50"/>
        <v>281697.83069915324</v>
      </c>
      <c r="J235" s="169">
        <f t="shared" si="52"/>
        <v>281110.81767888553</v>
      </c>
      <c r="K235" s="95"/>
      <c r="L235" s="265">
        <f t="shared" si="51"/>
        <v>107980.31609576219</v>
      </c>
      <c r="M235" s="265">
        <f>$G235*NonHospFrac+theModel!$H235*NonHospFrac</f>
        <v>173717.51460339106</v>
      </c>
      <c r="N235" s="266">
        <f t="shared" si="53"/>
        <v>281697.83069915324</v>
      </c>
      <c r="O235" s="159"/>
      <c r="P235" s="265">
        <f t="shared" si="54"/>
        <v>107755.30246564829</v>
      </c>
      <c r="Q235" s="265">
        <f t="shared" si="55"/>
        <v>173715.96165373136</v>
      </c>
      <c r="R235" s="266">
        <f t="shared" si="56"/>
        <v>281471.26411937963</v>
      </c>
    </row>
    <row r="236" spans="1:18" x14ac:dyDescent="0.3">
      <c r="A236" s="82">
        <v>205</v>
      </c>
      <c r="B236" s="94">
        <f t="shared" si="45"/>
        <v>9.5271296008301153E-3</v>
      </c>
      <c r="C236" s="179">
        <f t="shared" si="46"/>
        <v>9.5056380372437466E-3</v>
      </c>
      <c r="D236" s="166">
        <f t="shared" si="47"/>
        <v>2.2558277767625785E-3</v>
      </c>
      <c r="E236" s="167">
        <f t="shared" si="57"/>
        <v>23.792026463819838</v>
      </c>
      <c r="F236" s="168">
        <f t="shared" si="58"/>
        <v>0.46470052201309225</v>
      </c>
      <c r="G236" s="168">
        <f t="shared" si="48"/>
        <v>16149.283317964824</v>
      </c>
      <c r="H236" s="168">
        <f t="shared" si="49"/>
        <v>265733.11041839293</v>
      </c>
      <c r="I236" s="169">
        <f t="shared" si="50"/>
        <v>281882.39373635774</v>
      </c>
      <c r="J236" s="169">
        <f t="shared" si="52"/>
        <v>281293.84486435883</v>
      </c>
      <c r="K236" s="95"/>
      <c r="L236" s="265">
        <f t="shared" si="51"/>
        <v>108051.06273604505</v>
      </c>
      <c r="M236" s="265">
        <f>$G236*NonHospFrac+theModel!$H236*NonHospFrac</f>
        <v>173831.33100031267</v>
      </c>
      <c r="N236" s="266">
        <f t="shared" si="53"/>
        <v>281882.39373635768</v>
      </c>
      <c r="O236" s="159"/>
      <c r="P236" s="265">
        <f t="shared" si="54"/>
        <v>107825.46038377094</v>
      </c>
      <c r="Q236" s="265">
        <f t="shared" si="55"/>
        <v>173829.77800645211</v>
      </c>
      <c r="R236" s="266">
        <f t="shared" si="56"/>
        <v>281655.23839022306</v>
      </c>
    </row>
    <row r="237" spans="1:18" x14ac:dyDescent="0.3">
      <c r="A237" s="82">
        <v>206</v>
      </c>
      <c r="B237" s="94">
        <f t="shared" si="45"/>
        <v>9.3491584444155094E-3</v>
      </c>
      <c r="C237" s="179">
        <f t="shared" si="46"/>
        <v>9.3280683531072432E-3</v>
      </c>
      <c r="D237" s="166">
        <f t="shared" si="47"/>
        <v>2.2558277767625785E-3</v>
      </c>
      <c r="E237" s="167">
        <f t="shared" si="57"/>
        <v>23.801354532172944</v>
      </c>
      <c r="F237" s="168">
        <f t="shared" si="58"/>
        <v>0.46695634978985484</v>
      </c>
      <c r="G237" s="168">
        <f t="shared" si="48"/>
        <v>16227.677897178244</v>
      </c>
      <c r="H237" s="168">
        <f t="shared" si="49"/>
        <v>265837.29560082941</v>
      </c>
      <c r="I237" s="169">
        <f t="shared" si="50"/>
        <v>282064.97349800763</v>
      </c>
      <c r="J237" s="169">
        <f t="shared" si="52"/>
        <v>281474.89789783809</v>
      </c>
      <c r="K237" s="95"/>
      <c r="L237" s="265">
        <f t="shared" si="51"/>
        <v>108121.0491478208</v>
      </c>
      <c r="M237" s="265">
        <f>$G237*NonHospFrac+theModel!$H237*NonHospFrac</f>
        <v>173943.92435018683</v>
      </c>
      <c r="N237" s="266">
        <f t="shared" si="53"/>
        <v>282064.97349800763</v>
      </c>
      <c r="O237" s="159"/>
      <c r="P237" s="265">
        <f t="shared" si="54"/>
        <v>107894.86157062661</v>
      </c>
      <c r="Q237" s="265">
        <f t="shared" si="55"/>
        <v>173942.37131341718</v>
      </c>
      <c r="R237" s="266">
        <f t="shared" si="56"/>
        <v>281837.23288404383</v>
      </c>
    </row>
    <row r="238" spans="1:18" x14ac:dyDescent="0.3">
      <c r="A238" s="82">
        <v>207</v>
      </c>
      <c r="B238" s="94">
        <f t="shared" si="45"/>
        <v>9.1745118709385363E-3</v>
      </c>
      <c r="C238" s="179">
        <f t="shared" si="46"/>
        <v>9.1538157522218343E-3</v>
      </c>
      <c r="D238" s="166">
        <f t="shared" si="47"/>
        <v>2.2558277767625785E-3</v>
      </c>
      <c r="E238" s="167">
        <f t="shared" si="57"/>
        <v>23.810508347925165</v>
      </c>
      <c r="F238" s="168">
        <f t="shared" si="58"/>
        <v>0.46921217756661743</v>
      </c>
      <c r="G238" s="168">
        <f t="shared" si="48"/>
        <v>16306.072476391668</v>
      </c>
      <c r="H238" s="168">
        <f t="shared" si="49"/>
        <v>265939.5345562094</v>
      </c>
      <c r="I238" s="169">
        <f t="shared" si="50"/>
        <v>282245.60703260108</v>
      </c>
      <c r="J238" s="169">
        <f t="shared" si="52"/>
        <v>281654.01367716165</v>
      </c>
      <c r="K238" s="95"/>
      <c r="L238" s="265">
        <f t="shared" si="51"/>
        <v>108190.28953250704</v>
      </c>
      <c r="M238" s="265">
        <f>$G238*NonHospFrac+theModel!$H238*NonHospFrac</f>
        <v>174055.31750009401</v>
      </c>
      <c r="N238" s="266">
        <f t="shared" si="53"/>
        <v>282245.60703260102</v>
      </c>
      <c r="O238" s="159"/>
      <c r="P238" s="265">
        <f t="shared" si="54"/>
        <v>107963.52016988203</v>
      </c>
      <c r="Q238" s="265">
        <f t="shared" si="55"/>
        <v>174053.76442166569</v>
      </c>
      <c r="R238" s="266">
        <f t="shared" si="56"/>
        <v>282017.28459154774</v>
      </c>
    </row>
    <row r="239" spans="1:18" x14ac:dyDescent="0.3">
      <c r="A239" s="82">
        <v>208</v>
      </c>
      <c r="B239" s="94">
        <f t="shared" si="45"/>
        <v>9.003127775663056E-3</v>
      </c>
      <c r="C239" s="179">
        <f t="shared" si="46"/>
        <v>8.982818269948973E-3</v>
      </c>
      <c r="D239" s="166">
        <f t="shared" si="47"/>
        <v>2.2558277767625785E-3</v>
      </c>
      <c r="E239" s="167">
        <f t="shared" si="57"/>
        <v>23.819491166195114</v>
      </c>
      <c r="F239" s="168">
        <f t="shared" si="58"/>
        <v>0.47146800534338001</v>
      </c>
      <c r="G239" s="168">
        <f t="shared" si="48"/>
        <v>16384.467055605088</v>
      </c>
      <c r="H239" s="168">
        <f t="shared" si="49"/>
        <v>266039.86364094826</v>
      </c>
      <c r="I239" s="169">
        <f t="shared" si="50"/>
        <v>282424.33069655334</v>
      </c>
      <c r="J239" s="169">
        <f t="shared" si="52"/>
        <v>281831.22840942594</v>
      </c>
      <c r="K239" s="95"/>
      <c r="L239" s="265">
        <f t="shared" si="51"/>
        <v>108258.79782623249</v>
      </c>
      <c r="M239" s="265">
        <f>$G239*NonHospFrac+theModel!$H239*NonHospFrac</f>
        <v>174165.53287032084</v>
      </c>
      <c r="N239" s="266">
        <f t="shared" si="53"/>
        <v>282424.33069655334</v>
      </c>
      <c r="O239" s="159"/>
      <c r="P239" s="265">
        <f t="shared" si="54"/>
        <v>108031.45006042904</v>
      </c>
      <c r="Q239" s="265">
        <f t="shared" si="55"/>
        <v>174163.97975144428</v>
      </c>
      <c r="R239" s="266">
        <f t="shared" si="56"/>
        <v>282195.4298118733</v>
      </c>
    </row>
    <row r="240" spans="1:18" x14ac:dyDescent="0.3">
      <c r="A240" s="82">
        <v>209</v>
      </c>
      <c r="B240" s="94">
        <f t="shared" si="45"/>
        <v>8.8349452139979325E-3</v>
      </c>
      <c r="C240" s="179">
        <f t="shared" si="46"/>
        <v>8.8150150991780207E-3</v>
      </c>
      <c r="D240" s="166">
        <f t="shared" si="47"/>
        <v>2.2558277767625785E-3</v>
      </c>
      <c r="E240" s="167">
        <f t="shared" si="57"/>
        <v>23.828306181294291</v>
      </c>
      <c r="F240" s="168">
        <f t="shared" si="58"/>
        <v>0.4737238331201426</v>
      </c>
      <c r="G240" s="168">
        <f t="shared" si="48"/>
        <v>16462.86163481851</v>
      </c>
      <c r="H240" s="168">
        <f t="shared" si="49"/>
        <v>266138.31853230658</v>
      </c>
      <c r="I240" s="169">
        <f t="shared" si="50"/>
        <v>282601.18016712507</v>
      </c>
      <c r="J240" s="169">
        <f t="shared" si="52"/>
        <v>282006.57762391609</v>
      </c>
      <c r="K240" s="95"/>
      <c r="L240" s="265">
        <f t="shared" si="51"/>
        <v>108326.58770479247</v>
      </c>
      <c r="M240" s="265">
        <f>$G240*NonHospFrac+theModel!$H240*NonHospFrac</f>
        <v>174274.5924623326</v>
      </c>
      <c r="N240" s="266">
        <f t="shared" si="53"/>
        <v>282601.18016712507</v>
      </c>
      <c r="O240" s="159"/>
      <c r="P240" s="265">
        <f t="shared" si="54"/>
        <v>108098.66486134107</v>
      </c>
      <c r="Q240" s="265">
        <f t="shared" si="55"/>
        <v>174273.03930417963</v>
      </c>
      <c r="R240" s="266">
        <f t="shared" si="56"/>
        <v>282371.70416552073</v>
      </c>
    </row>
    <row r="241" spans="1:18" x14ac:dyDescent="0.3">
      <c r="A241" s="82">
        <v>210</v>
      </c>
      <c r="B241" s="94">
        <f t="shared" si="45"/>
        <v>8.6699043798249675E-3</v>
      </c>
      <c r="C241" s="179">
        <f t="shared" si="46"/>
        <v>8.6503465687030826E-3</v>
      </c>
      <c r="D241" s="166">
        <f t="shared" si="47"/>
        <v>2.2558277767625785E-3</v>
      </c>
      <c r="E241" s="167">
        <f t="shared" si="57"/>
        <v>23.836956527862995</v>
      </c>
      <c r="F241" s="168">
        <f t="shared" si="58"/>
        <v>0.47597966089690519</v>
      </c>
      <c r="G241" s="168">
        <f t="shared" si="48"/>
        <v>16541.256214031931</v>
      </c>
      <c r="H241" s="168">
        <f t="shared" si="49"/>
        <v>266234.93424107751</v>
      </c>
      <c r="I241" s="169">
        <f t="shared" si="50"/>
        <v>282776.19045510946</v>
      </c>
      <c r="J241" s="169">
        <f t="shared" si="52"/>
        <v>282180.09618479537</v>
      </c>
      <c r="K241" s="95"/>
      <c r="L241" s="265">
        <f t="shared" si="51"/>
        <v>108393.67258851223</v>
      </c>
      <c r="M241" s="265">
        <f>$G241*NonHospFrac+theModel!$H241*NonHospFrac</f>
        <v>174382.51786659719</v>
      </c>
      <c r="N241" s="266">
        <f t="shared" si="53"/>
        <v>282776.1904551094</v>
      </c>
      <c r="O241" s="159"/>
      <c r="P241" s="265">
        <f t="shared" si="54"/>
        <v>108165.17793673721</v>
      </c>
      <c r="Q241" s="265">
        <f t="shared" si="55"/>
        <v>174380.96467030238</v>
      </c>
      <c r="R241" s="266">
        <f t="shared" si="56"/>
        <v>282546.1426070396</v>
      </c>
    </row>
    <row r="242" spans="1:18" x14ac:dyDescent="0.3">
      <c r="A242" s="82">
        <v>211</v>
      </c>
      <c r="B242" s="94">
        <f t="shared" si="45"/>
        <v>8.5079465842317313E-3</v>
      </c>
      <c r="C242" s="179">
        <f t="shared" si="46"/>
        <v>8.4887541220038092E-3</v>
      </c>
      <c r="D242" s="166">
        <f t="shared" si="47"/>
        <v>2.2558277767625785E-3</v>
      </c>
      <c r="E242" s="167">
        <f t="shared" si="57"/>
        <v>23.845445281985</v>
      </c>
      <c r="F242" s="168">
        <f t="shared" si="58"/>
        <v>0.47823548867366777</v>
      </c>
      <c r="G242" s="168">
        <f t="shared" si="48"/>
        <v>16619.650793245353</v>
      </c>
      <c r="H242" s="168">
        <f t="shared" si="49"/>
        <v>266329.74512403645</v>
      </c>
      <c r="I242" s="169">
        <f t="shared" si="50"/>
        <v>282949.3959172818</v>
      </c>
      <c r="J242" s="169">
        <f t="shared" si="52"/>
        <v>282351.81830355601</v>
      </c>
      <c r="K242" s="95"/>
      <c r="L242" s="265">
        <f t="shared" si="51"/>
        <v>108460.06564701916</v>
      </c>
      <c r="M242" s="265">
        <f>$G242*NonHospFrac+theModel!$H242*NonHospFrac</f>
        <v>174489.33027026261</v>
      </c>
      <c r="N242" s="266">
        <f t="shared" si="53"/>
        <v>282949.39591728174</v>
      </c>
      <c r="O242" s="159"/>
      <c r="P242" s="265">
        <f t="shared" si="54"/>
        <v>108231.00240055502</v>
      </c>
      <c r="Q242" s="265">
        <f t="shared" si="55"/>
        <v>174487.77703692444</v>
      </c>
      <c r="R242" s="266">
        <f t="shared" si="56"/>
        <v>282718.77943747945</v>
      </c>
    </row>
    <row r="243" spans="1:18" x14ac:dyDescent="0.3">
      <c r="A243" s="82">
        <v>212</v>
      </c>
      <c r="B243" s="94">
        <f t="shared" si="45"/>
        <v>8.3490142346416187E-3</v>
      </c>
      <c r="C243" s="179">
        <f t="shared" si="46"/>
        <v>8.3301802964225284E-3</v>
      </c>
      <c r="D243" s="166">
        <f t="shared" si="47"/>
        <v>2.2558277767625785E-3</v>
      </c>
      <c r="E243" s="167">
        <f t="shared" si="57"/>
        <v>23.853775462281423</v>
      </c>
      <c r="F243" s="168">
        <f t="shared" si="58"/>
        <v>0.48049131645043036</v>
      </c>
      <c r="G243" s="168">
        <f t="shared" si="48"/>
        <v>16698.045372458771</v>
      </c>
      <c r="H243" s="168">
        <f t="shared" si="49"/>
        <v>266422.78489615844</v>
      </c>
      <c r="I243" s="169">
        <f t="shared" si="50"/>
        <v>283120.8302686172</v>
      </c>
      <c r="J243" s="169">
        <f t="shared" si="52"/>
        <v>282521.77755123802</v>
      </c>
      <c r="K243" s="95"/>
      <c r="L243" s="265">
        <f t="shared" si="51"/>
        <v>108525.77980392597</v>
      </c>
      <c r="M243" s="265">
        <f>$G243*NonHospFrac+theModel!$H243*NonHospFrac</f>
        <v>174595.05046469124</v>
      </c>
      <c r="N243" s="266">
        <f t="shared" si="53"/>
        <v>283120.8302686172</v>
      </c>
      <c r="O243" s="159"/>
      <c r="P243" s="265">
        <f t="shared" si="54"/>
        <v>108296.15112123403</v>
      </c>
      <c r="Q243" s="265">
        <f t="shared" si="55"/>
        <v>174593.49719537341</v>
      </c>
      <c r="R243" s="266">
        <f t="shared" si="56"/>
        <v>282889.64831660746</v>
      </c>
    </row>
    <row r="244" spans="1:18" x14ac:dyDescent="0.3">
      <c r="A244" s="82">
        <v>213</v>
      </c>
      <c r="B244" s="94">
        <f t="shared" si="45"/>
        <v>8.1930508143338125E-3</v>
      </c>
      <c r="C244" s="179">
        <f t="shared" si="46"/>
        <v>8.1745687027304104E-3</v>
      </c>
      <c r="D244" s="166">
        <f t="shared" si="47"/>
        <v>2.2558277767625785E-3</v>
      </c>
      <c r="E244" s="167">
        <f t="shared" si="57"/>
        <v>23.861950030984154</v>
      </c>
      <c r="F244" s="168">
        <f t="shared" si="58"/>
        <v>0.48274714422719295</v>
      </c>
      <c r="G244" s="168">
        <f t="shared" si="48"/>
        <v>16776.439951672193</v>
      </c>
      <c r="H244" s="168">
        <f t="shared" si="49"/>
        <v>266514.08664260735</v>
      </c>
      <c r="I244" s="169">
        <f t="shared" si="50"/>
        <v>283290.52659427957</v>
      </c>
      <c r="J244" s="169">
        <f t="shared" si="52"/>
        <v>282690.00687041844</v>
      </c>
      <c r="K244" s="95"/>
      <c r="L244" s="265">
        <f t="shared" si="51"/>
        <v>108590.82774142633</v>
      </c>
      <c r="M244" s="265">
        <f>$G244*NonHospFrac+theModel!$H244*NonHospFrac</f>
        <v>174699.69885285321</v>
      </c>
      <c r="N244" s="266">
        <f t="shared" si="53"/>
        <v>283290.52659427957</v>
      </c>
      <c r="O244" s="159"/>
      <c r="P244" s="265">
        <f t="shared" si="54"/>
        <v>108360.6367263116</v>
      </c>
      <c r="Q244" s="265">
        <f t="shared" si="55"/>
        <v>174698.14554858577</v>
      </c>
      <c r="R244" s="266">
        <f t="shared" si="56"/>
        <v>283058.78227489738</v>
      </c>
    </row>
    <row r="245" spans="1:18" x14ac:dyDescent="0.3">
      <c r="A245" s="82">
        <v>214</v>
      </c>
      <c r="B245" s="94">
        <f t="shared" si="45"/>
        <v>8.0400008623457992E-3</v>
      </c>
      <c r="C245" s="179">
        <f t="shared" si="46"/>
        <v>8.0218640050753239E-3</v>
      </c>
      <c r="D245" s="166">
        <f t="shared" si="47"/>
        <v>2.2558277767625785E-3</v>
      </c>
      <c r="E245" s="167">
        <f t="shared" si="57"/>
        <v>23.869971894989231</v>
      </c>
      <c r="F245" s="168">
        <f t="shared" si="58"/>
        <v>0.48500297200395553</v>
      </c>
      <c r="G245" s="168">
        <f t="shared" si="48"/>
        <v>16854.834530885619</v>
      </c>
      <c r="H245" s="168">
        <f t="shared" si="49"/>
        <v>266603.682830501</v>
      </c>
      <c r="I245" s="169">
        <f t="shared" si="50"/>
        <v>283458.51736138662</v>
      </c>
      <c r="J245" s="169">
        <f t="shared" si="52"/>
        <v>282856.53858697647</v>
      </c>
      <c r="K245" s="95"/>
      <c r="L245" s="265">
        <f t="shared" si="51"/>
        <v>108655.22190480477</v>
      </c>
      <c r="M245" s="265">
        <f>$G245*NonHospFrac+theModel!$H245*NonHospFrac</f>
        <v>174803.29545658187</v>
      </c>
      <c r="N245" s="266">
        <f t="shared" si="53"/>
        <v>283458.51736138662</v>
      </c>
      <c r="O245" s="159"/>
      <c r="P245" s="265">
        <f t="shared" si="54"/>
        <v>108424.47160693273</v>
      </c>
      <c r="Q245" s="265">
        <f t="shared" si="55"/>
        <v>174801.74211836242</v>
      </c>
      <c r="R245" s="266">
        <f t="shared" si="56"/>
        <v>283226.21372529515</v>
      </c>
    </row>
    <row r="246" spans="1:18" x14ac:dyDescent="0.3">
      <c r="A246" s="82">
        <v>215</v>
      </c>
      <c r="B246" s="94">
        <f t="shared" si="45"/>
        <v>7.8898099537513099E-3</v>
      </c>
      <c r="C246" s="179">
        <f t="shared" si="46"/>
        <v>7.8720119013042603E-3</v>
      </c>
      <c r="D246" s="166">
        <f t="shared" si="47"/>
        <v>2.2558277767625785E-3</v>
      </c>
      <c r="E246" s="167">
        <f t="shared" si="57"/>
        <v>23.877843906890536</v>
      </c>
      <c r="F246" s="168">
        <f t="shared" si="58"/>
        <v>0.48725879978071812</v>
      </c>
      <c r="G246" s="168">
        <f t="shared" si="48"/>
        <v>16933.229110099037</v>
      </c>
      <c r="H246" s="168">
        <f t="shared" si="49"/>
        <v>266691.60532045638</v>
      </c>
      <c r="I246" s="169">
        <f t="shared" si="50"/>
        <v>283624.83443055541</v>
      </c>
      <c r="J246" s="169">
        <f t="shared" si="52"/>
        <v>283021.40442163841</v>
      </c>
      <c r="K246" s="95"/>
      <c r="L246" s="265">
        <f t="shared" si="51"/>
        <v>108718.97450686205</v>
      </c>
      <c r="M246" s="265">
        <f>$G246*NonHospFrac+theModel!$H246*NonHospFrac</f>
        <v>174905.85992369332</v>
      </c>
      <c r="N246" s="266">
        <f t="shared" si="53"/>
        <v>283624.83443055535</v>
      </c>
      <c r="O246" s="159"/>
      <c r="P246" s="265">
        <f t="shared" si="54"/>
        <v>108487.66792227532</v>
      </c>
      <c r="Q246" s="265">
        <f t="shared" si="55"/>
        <v>174904.30655248807</v>
      </c>
      <c r="R246" s="266">
        <f t="shared" si="56"/>
        <v>283391.97447476338</v>
      </c>
    </row>
    <row r="247" spans="1:18" x14ac:dyDescent="0.3">
      <c r="A247" s="82">
        <v>216</v>
      </c>
      <c r="B247" s="94">
        <f t="shared" si="45"/>
        <v>7.7424246803066985E-3</v>
      </c>
      <c r="C247" s="179">
        <f t="shared" si="46"/>
        <v>7.7249591036533706E-3</v>
      </c>
      <c r="D247" s="166">
        <f t="shared" si="47"/>
        <v>2.2558277767625785E-3</v>
      </c>
      <c r="E247" s="167">
        <f t="shared" si="57"/>
        <v>23.885568865994191</v>
      </c>
      <c r="F247" s="168">
        <f t="shared" si="58"/>
        <v>0.48951462755748071</v>
      </c>
      <c r="G247" s="168">
        <f t="shared" si="48"/>
        <v>17011.623689312459</v>
      </c>
      <c r="H247" s="168">
        <f t="shared" si="49"/>
        <v>266777.88537791983</v>
      </c>
      <c r="I247" s="169">
        <f t="shared" si="50"/>
        <v>283789.50906723225</v>
      </c>
      <c r="J247" s="169">
        <f t="shared" si="52"/>
        <v>283184.63550130656</v>
      </c>
      <c r="K247" s="95"/>
      <c r="L247" s="265">
        <f t="shared" si="51"/>
        <v>108782.09753225843</v>
      </c>
      <c r="M247" s="265">
        <f>$G247*NonHospFrac+theModel!$H247*NonHospFrac</f>
        <v>175007.41153497386</v>
      </c>
      <c r="N247" s="266">
        <f t="shared" si="53"/>
        <v>283789.50906723225</v>
      </c>
      <c r="O247" s="159"/>
      <c r="P247" s="265">
        <f t="shared" si="54"/>
        <v>108550.23760389297</v>
      </c>
      <c r="Q247" s="265">
        <f t="shared" si="55"/>
        <v>175005.85813171862</v>
      </c>
      <c r="R247" s="266">
        <f t="shared" si="56"/>
        <v>283556.09573561157</v>
      </c>
    </row>
    <row r="248" spans="1:18" x14ac:dyDescent="0.3">
      <c r="A248" s="82">
        <v>217</v>
      </c>
      <c r="B248" s="94">
        <f t="shared" si="45"/>
        <v>7.5977926314588287E-3</v>
      </c>
      <c r="C248" s="179">
        <f t="shared" si="46"/>
        <v>7.580653319798702E-3</v>
      </c>
      <c r="D248" s="166">
        <f t="shared" si="47"/>
        <v>2.2558277767625785E-3</v>
      </c>
      <c r="E248" s="167">
        <f t="shared" si="57"/>
        <v>23.89314951931399</v>
      </c>
      <c r="F248" s="168">
        <f t="shared" si="58"/>
        <v>0.49177045533424329</v>
      </c>
      <c r="G248" s="168">
        <f t="shared" si="48"/>
        <v>17090.018268525881</v>
      </c>
      <c r="H248" s="168">
        <f t="shared" si="49"/>
        <v>266862.55368428439</v>
      </c>
      <c r="I248" s="169">
        <f t="shared" si="50"/>
        <v>283952.57195281028</v>
      </c>
      <c r="J248" s="169">
        <f t="shared" si="52"/>
        <v>283346.26237017551</v>
      </c>
      <c r="K248" s="95"/>
      <c r="L248" s="265">
        <f t="shared" si="51"/>
        <v>108844.60274177494</v>
      </c>
      <c r="M248" s="265">
        <f>$G248*NonHospFrac+theModel!$H248*NonHospFrac</f>
        <v>175107.96921103529</v>
      </c>
      <c r="N248" s="266">
        <f t="shared" si="53"/>
        <v>283952.57195281022</v>
      </c>
      <c r="O248" s="159"/>
      <c r="P248" s="265">
        <f t="shared" si="54"/>
        <v>108612.19235997582</v>
      </c>
      <c r="Q248" s="265">
        <f t="shared" si="55"/>
        <v>175106.41577663663</v>
      </c>
      <c r="R248" s="266">
        <f t="shared" si="56"/>
        <v>283718.60813661246</v>
      </c>
    </row>
    <row r="249" spans="1:18" x14ac:dyDescent="0.3">
      <c r="A249" s="82">
        <v>218</v>
      </c>
      <c r="B249" s="94">
        <f t="shared" si="45"/>
        <v>7.4558623757077893E-3</v>
      </c>
      <c r="C249" s="179">
        <f t="shared" si="46"/>
        <v>7.4390432342609485E-3</v>
      </c>
      <c r="D249" s="166">
        <f t="shared" si="47"/>
        <v>2.2558277767625785E-3</v>
      </c>
      <c r="E249" s="167">
        <f t="shared" si="57"/>
        <v>23.900588562548251</v>
      </c>
      <c r="F249" s="168">
        <f t="shared" si="58"/>
        <v>0.49402628311100588</v>
      </c>
      <c r="G249" s="168">
        <f t="shared" si="48"/>
        <v>17168.412847739306</v>
      </c>
      <c r="H249" s="168">
        <f t="shared" si="49"/>
        <v>266945.64034780097</v>
      </c>
      <c r="I249" s="169">
        <f t="shared" si="50"/>
        <v>284114.05319554027</v>
      </c>
      <c r="J249" s="169">
        <f t="shared" si="52"/>
        <v>283506.31500064093</v>
      </c>
      <c r="K249" s="95"/>
      <c r="L249" s="265">
        <f t="shared" si="51"/>
        <v>108906.50167649605</v>
      </c>
      <c r="M249" s="265">
        <f>$G249*NonHospFrac+theModel!$H249*NonHospFrac</f>
        <v>175207.55151904421</v>
      </c>
      <c r="N249" s="266">
        <f t="shared" si="53"/>
        <v>284114.05319554027</v>
      </c>
      <c r="O249" s="159"/>
      <c r="P249" s="265">
        <f t="shared" si="54"/>
        <v>108673.54367953239</v>
      </c>
      <c r="Q249" s="265">
        <f t="shared" si="55"/>
        <v>175205.99805438032</v>
      </c>
      <c r="R249" s="266">
        <f t="shared" si="56"/>
        <v>283879.54173391272</v>
      </c>
    </row>
    <row r="250" spans="1:18" x14ac:dyDescent="0.3">
      <c r="A250" s="82">
        <v>219</v>
      </c>
      <c r="B250" s="94">
        <f t="shared" si="45"/>
        <v>7.3165834423176875E-3</v>
      </c>
      <c r="C250" s="179">
        <f t="shared" si="46"/>
        <v>7.3000784901575064E-3</v>
      </c>
      <c r="D250" s="166">
        <f t="shared" si="47"/>
        <v>2.2558277767625785E-3</v>
      </c>
      <c r="E250" s="167">
        <f t="shared" si="57"/>
        <v>23.907888641038408</v>
      </c>
      <c r="F250" s="168">
        <f t="shared" si="58"/>
        <v>0.49628211088776847</v>
      </c>
      <c r="G250" s="168">
        <f t="shared" si="48"/>
        <v>17246.807426952724</v>
      </c>
      <c r="H250" s="168">
        <f t="shared" si="49"/>
        <v>267027.17491428432</v>
      </c>
      <c r="I250" s="169">
        <f t="shared" si="50"/>
        <v>284273.98234123702</v>
      </c>
      <c r="J250" s="169">
        <f t="shared" si="52"/>
        <v>283664.82280400395</v>
      </c>
      <c r="K250" s="95"/>
      <c r="L250" s="265">
        <f t="shared" si="51"/>
        <v>108967.80566191333</v>
      </c>
      <c r="M250" s="265">
        <f>$G250*NonHospFrac+theModel!$H250*NonHospFrac</f>
        <v>175306.17667932372</v>
      </c>
      <c r="N250" s="266">
        <f t="shared" si="53"/>
        <v>284273.98234123702</v>
      </c>
      <c r="O250" s="159"/>
      <c r="P250" s="265">
        <f t="shared" si="54"/>
        <v>108734.30283649256</v>
      </c>
      <c r="Q250" s="265">
        <f t="shared" si="55"/>
        <v>175304.62318524544</v>
      </c>
      <c r="R250" s="266">
        <f t="shared" si="56"/>
        <v>284038.92602173798</v>
      </c>
    </row>
    <row r="251" spans="1:18" x14ac:dyDescent="0.3">
      <c r="A251" s="82">
        <v>220</v>
      </c>
      <c r="B251" s="94">
        <f t="shared" si="45"/>
        <v>7.1799063033691655E-3</v>
      </c>
      <c r="C251" s="179">
        <f t="shared" si="46"/>
        <v>7.1637096712954722E-3</v>
      </c>
      <c r="D251" s="166">
        <f t="shared" si="47"/>
        <v>2.2558277767625785E-3</v>
      </c>
      <c r="E251" s="167">
        <f t="shared" si="57"/>
        <v>23.915052350709704</v>
      </c>
      <c r="F251" s="168">
        <f t="shared" si="58"/>
        <v>0.49853793866453106</v>
      </c>
      <c r="G251" s="168">
        <f t="shared" si="48"/>
        <v>17325.202006166146</v>
      </c>
      <c r="H251" s="168">
        <f t="shared" si="49"/>
        <v>267107.18637761986</v>
      </c>
      <c r="I251" s="169">
        <f t="shared" si="50"/>
        <v>284432.38838378602</v>
      </c>
      <c r="J251" s="169">
        <f t="shared" si="52"/>
        <v>283821.81464097509</v>
      </c>
      <c r="K251" s="95"/>
      <c r="L251" s="265">
        <f t="shared" si="51"/>
        <v>109028.52581195305</v>
      </c>
      <c r="M251" s="265">
        <f>$G251*NonHospFrac+theModel!$H251*NonHospFrac</f>
        <v>175403.86257183296</v>
      </c>
      <c r="N251" s="266">
        <f t="shared" si="53"/>
        <v>284432.38838378602</v>
      </c>
      <c r="O251" s="159"/>
      <c r="P251" s="265">
        <f t="shared" si="54"/>
        <v>108794.48089373397</v>
      </c>
      <c r="Q251" s="265">
        <f t="shared" si="55"/>
        <v>175402.30904916464</v>
      </c>
      <c r="R251" s="266">
        <f t="shared" si="56"/>
        <v>284196.78994289861</v>
      </c>
    </row>
    <row r="252" spans="1:18" x14ac:dyDescent="0.3">
      <c r="A252" s="82">
        <v>221</v>
      </c>
      <c r="B252" s="94">
        <f t="shared" si="45"/>
        <v>7.0457823561471391E-3</v>
      </c>
      <c r="C252" s="179">
        <f t="shared" si="46"/>
        <v>7.0298882845991183E-3</v>
      </c>
      <c r="D252" s="166">
        <f t="shared" si="47"/>
        <v>2.2558277767625785E-3</v>
      </c>
      <c r="E252" s="167">
        <f t="shared" si="57"/>
        <v>23.922082238994303</v>
      </c>
      <c r="F252" s="168">
        <f t="shared" si="58"/>
        <v>0.50079376644129359</v>
      </c>
      <c r="G252" s="168">
        <f t="shared" si="48"/>
        <v>17403.596585379568</v>
      </c>
      <c r="H252" s="168">
        <f t="shared" si="49"/>
        <v>267185.70319007384</v>
      </c>
      <c r="I252" s="169">
        <f t="shared" si="50"/>
        <v>284589.2997754534</v>
      </c>
      <c r="J252" s="169">
        <f t="shared" si="52"/>
        <v>283977.31883198122</v>
      </c>
      <c r="K252" s="95"/>
      <c r="L252" s="265">
        <f t="shared" si="51"/>
        <v>109088.67303292816</v>
      </c>
      <c r="M252" s="265">
        <f>$G252*NonHospFrac+theModel!$H252*NonHospFrac</f>
        <v>175500.62674252523</v>
      </c>
      <c r="N252" s="266">
        <f t="shared" si="53"/>
        <v>284589.2997754534</v>
      </c>
      <c r="O252" s="159"/>
      <c r="P252" s="265">
        <f t="shared" si="54"/>
        <v>108854.08870703302</v>
      </c>
      <c r="Q252" s="265">
        <f t="shared" si="55"/>
        <v>175499.0731920657</v>
      </c>
      <c r="R252" s="266">
        <f t="shared" si="56"/>
        <v>284353.16189909872</v>
      </c>
    </row>
    <row r="253" spans="1:18" x14ac:dyDescent="0.3">
      <c r="A253" s="82">
        <v>222</v>
      </c>
      <c r="B253" s="94">
        <f t="shared" si="45"/>
        <v>6.9141639058575627E-3</v>
      </c>
      <c r="C253" s="179">
        <f t="shared" si="46"/>
        <v>6.8985667428656397E-3</v>
      </c>
      <c r="D253" s="166">
        <f t="shared" si="47"/>
        <v>2.2558277767625785E-3</v>
      </c>
      <c r="E253" s="167">
        <f t="shared" si="57"/>
        <v>23.928980805737169</v>
      </c>
      <c r="F253" s="168">
        <f t="shared" si="58"/>
        <v>0.50304959421805617</v>
      </c>
      <c r="G253" s="168">
        <f t="shared" si="48"/>
        <v>17481.991164592986</v>
      </c>
      <c r="H253" s="168">
        <f t="shared" si="49"/>
        <v>267262.7532724113</v>
      </c>
      <c r="I253" s="169">
        <f t="shared" si="50"/>
        <v>284744.74443700426</v>
      </c>
      <c r="J253" s="169">
        <f t="shared" si="52"/>
        <v>284131.36316728062</v>
      </c>
      <c r="K253" s="95"/>
      <c r="L253" s="265">
        <f t="shared" si="51"/>
        <v>109148.25802741677</v>
      </c>
      <c r="M253" s="265">
        <f>$G253*NonHospFrac+theModel!$H253*NonHospFrac</f>
        <v>175596.48640958749</v>
      </c>
      <c r="N253" s="266">
        <f t="shared" si="53"/>
        <v>284744.74443700426</v>
      </c>
      <c r="O253" s="159"/>
      <c r="P253" s="265">
        <f t="shared" si="54"/>
        <v>108913.13692894197</v>
      </c>
      <c r="Q253" s="265">
        <f t="shared" si="55"/>
        <v>175594.93283211082</v>
      </c>
      <c r="R253" s="266">
        <f t="shared" si="56"/>
        <v>284508.06976105279</v>
      </c>
    </row>
    <row r="254" spans="1:18" x14ac:dyDescent="0.3">
      <c r="A254" s="82">
        <v>223</v>
      </c>
      <c r="B254" s="94">
        <f t="shared" si="45"/>
        <v>6.7850041486670664E-3</v>
      </c>
      <c r="C254" s="179">
        <f t="shared" si="46"/>
        <v>6.769698347843054E-3</v>
      </c>
      <c r="D254" s="166">
        <f t="shared" si="47"/>
        <v>2.2558277767625785E-3</v>
      </c>
      <c r="E254" s="167">
        <f t="shared" si="57"/>
        <v>23.935750504085011</v>
      </c>
      <c r="F254" s="168">
        <f t="shared" si="58"/>
        <v>0.50530542199481876</v>
      </c>
      <c r="G254" s="168">
        <f t="shared" si="48"/>
        <v>17560.385743806408</v>
      </c>
      <c r="H254" s="168">
        <f t="shared" si="49"/>
        <v>267338.36402382422</v>
      </c>
      <c r="I254" s="169">
        <f t="shared" si="50"/>
        <v>284898.74976763065</v>
      </c>
      <c r="J254" s="169">
        <f t="shared" si="52"/>
        <v>284283.97491688718</v>
      </c>
      <c r="K254" s="95"/>
      <c r="L254" s="265">
        <f t="shared" si="51"/>
        <v>109207.29129806776</v>
      </c>
      <c r="M254" s="265">
        <f>$G254*NonHospFrac+theModel!$H254*NonHospFrac</f>
        <v>175691.45846956281</v>
      </c>
      <c r="N254" s="266">
        <f t="shared" si="53"/>
        <v>284898.74976763059</v>
      </c>
      <c r="O254" s="159"/>
      <c r="P254" s="265">
        <f t="shared" si="54"/>
        <v>108971.63601259318</v>
      </c>
      <c r="Q254" s="265">
        <f t="shared" si="55"/>
        <v>175689.90486581918</v>
      </c>
      <c r="R254" s="266">
        <f t="shared" si="56"/>
        <v>284661.54087841237</v>
      </c>
    </row>
    <row r="255" spans="1:18" x14ac:dyDescent="0.3">
      <c r="A255" s="82">
        <v>224</v>
      </c>
      <c r="B255" s="94">
        <f t="shared" si="45"/>
        <v>6.6582571550593619E-3</v>
      </c>
      <c r="C255" s="179">
        <f t="shared" si="46"/>
        <v>6.6432372736241509E-3</v>
      </c>
      <c r="D255" s="166">
        <f t="shared" si="47"/>
        <v>2.2558277767625785E-3</v>
      </c>
      <c r="E255" s="167">
        <f t="shared" si="57"/>
        <v>23.942393741358636</v>
      </c>
      <c r="F255" s="168">
        <f t="shared" si="58"/>
        <v>0.50756124977158135</v>
      </c>
      <c r="G255" s="168">
        <f t="shared" si="48"/>
        <v>17638.78032301983</v>
      </c>
      <c r="H255" s="168">
        <f t="shared" si="49"/>
        <v>267412.56233167544</v>
      </c>
      <c r="I255" s="169">
        <f t="shared" si="50"/>
        <v>285051.34265469527</v>
      </c>
      <c r="J255" s="169">
        <f t="shared" si="52"/>
        <v>284435.18084031017</v>
      </c>
      <c r="K255" s="95"/>
      <c r="L255" s="265">
        <f t="shared" si="51"/>
        <v>109265.7831513359</v>
      </c>
      <c r="M255" s="265">
        <f>$G255*NonHospFrac+theModel!$H255*NonHospFrac</f>
        <v>175785.55950335934</v>
      </c>
      <c r="N255" s="266">
        <f t="shared" si="53"/>
        <v>285051.34265469527</v>
      </c>
      <c r="O255" s="159"/>
      <c r="P255" s="265">
        <f t="shared" si="54"/>
        <v>109029.5962154327</v>
      </c>
      <c r="Q255" s="265">
        <f t="shared" si="55"/>
        <v>175784.00587407581</v>
      </c>
      <c r="R255" s="266">
        <f t="shared" si="56"/>
        <v>284813.60208950849</v>
      </c>
    </row>
    <row r="256" spans="1:18" x14ac:dyDescent="0.3">
      <c r="A256" s="82">
        <v>225</v>
      </c>
      <c r="B256" s="94">
        <f t="shared" si="45"/>
        <v>6.5338778535026258E-3</v>
      </c>
      <c r="C256" s="179">
        <f t="shared" si="46"/>
        <v>6.5191385503507206E-3</v>
      </c>
      <c r="D256" s="166">
        <f t="shared" si="47"/>
        <v>2.2558277767625785E-3</v>
      </c>
      <c r="E256" s="167">
        <f t="shared" si="57"/>
        <v>23.948912879908988</v>
      </c>
      <c r="F256" s="168">
        <f t="shared" si="58"/>
        <v>0.50981707754834393</v>
      </c>
      <c r="G256" s="168">
        <f t="shared" si="48"/>
        <v>17717.174902233251</v>
      </c>
      <c r="H256" s="168">
        <f t="shared" si="49"/>
        <v>267485.37458105944</v>
      </c>
      <c r="I256" s="169">
        <f t="shared" si="50"/>
        <v>285202.54948329268</v>
      </c>
      <c r="J256" s="169">
        <f t="shared" si="52"/>
        <v>284585.00719611114</v>
      </c>
      <c r="K256" s="95"/>
      <c r="L256" s="265">
        <f t="shared" si="51"/>
        <v>109323.74370114654</v>
      </c>
      <c r="M256" s="265">
        <f>$G256*NonHospFrac+theModel!$H256*NonHospFrac</f>
        <v>175878.80578214614</v>
      </c>
      <c r="N256" s="266">
        <f t="shared" si="53"/>
        <v>285202.54948329268</v>
      </c>
      <c r="O256" s="159"/>
      <c r="P256" s="265">
        <f t="shared" si="54"/>
        <v>109087.02760288327</v>
      </c>
      <c r="Q256" s="265">
        <f t="shared" si="55"/>
        <v>175877.25212802747</v>
      </c>
      <c r="R256" s="266">
        <f t="shared" si="56"/>
        <v>284964.27973091073</v>
      </c>
    </row>
    <row r="257" spans="1:18" x14ac:dyDescent="0.3">
      <c r="A257" s="82">
        <v>226</v>
      </c>
      <c r="B257" s="94">
        <f t="shared" si="45"/>
        <v>6.4118220144219517E-3</v>
      </c>
      <c r="C257" s="179">
        <f t="shared" si="46"/>
        <v>6.3973580482221612E-3</v>
      </c>
      <c r="D257" s="166">
        <f t="shared" si="47"/>
        <v>2.2558277767625785E-3</v>
      </c>
      <c r="E257" s="167">
        <f t="shared" si="57"/>
        <v>23.95531023795721</v>
      </c>
      <c r="F257" s="168">
        <f t="shared" si="58"/>
        <v>0.51207290532510652</v>
      </c>
      <c r="G257" s="168">
        <f t="shared" si="48"/>
        <v>17795.569481446673</v>
      </c>
      <c r="H257" s="168">
        <f t="shared" si="49"/>
        <v>267556.82666418486</v>
      </c>
      <c r="I257" s="169">
        <f t="shared" si="50"/>
        <v>285352.39614563156</v>
      </c>
      <c r="J257" s="169">
        <f t="shared" si="52"/>
        <v>284733.47975128144</v>
      </c>
      <c r="K257" s="95"/>
      <c r="L257" s="265">
        <f t="shared" si="51"/>
        <v>109381.18287249225</v>
      </c>
      <c r="M257" s="265">
        <f>$G257*NonHospFrac+theModel!$H257*NonHospFrac</f>
        <v>175971.21327313926</v>
      </c>
      <c r="N257" s="266">
        <f t="shared" si="53"/>
        <v>285352.3961456315</v>
      </c>
      <c r="O257" s="159"/>
      <c r="P257" s="265">
        <f t="shared" si="54"/>
        <v>109143.94005193922</v>
      </c>
      <c r="Q257" s="265">
        <f t="shared" si="55"/>
        <v>175969.65959486863</v>
      </c>
      <c r="R257" s="266">
        <f t="shared" si="56"/>
        <v>285113.59964680788</v>
      </c>
    </row>
    <row r="258" spans="1:18" x14ac:dyDescent="0.3">
      <c r="A258" s="82">
        <v>227</v>
      </c>
      <c r="B258" s="94">
        <f t="shared" si="45"/>
        <v>6.292046234471195E-3</v>
      </c>
      <c r="C258" s="179">
        <f t="shared" si="46"/>
        <v>6.2778524618028004E-3</v>
      </c>
      <c r="D258" s="166">
        <f t="shared" si="47"/>
        <v>2.2558277767625785E-3</v>
      </c>
      <c r="E258" s="167">
        <f t="shared" si="57"/>
        <v>23.961588090419013</v>
      </c>
      <c r="F258" s="168">
        <f t="shared" si="58"/>
        <v>0.51432873310186911</v>
      </c>
      <c r="G258" s="168">
        <f t="shared" si="48"/>
        <v>17873.964060660095</v>
      </c>
      <c r="H258" s="168">
        <f t="shared" si="49"/>
        <v>267626.94398958207</v>
      </c>
      <c r="I258" s="169">
        <f t="shared" si="50"/>
        <v>285500.90805024217</v>
      </c>
      <c r="J258" s="169">
        <f t="shared" si="52"/>
        <v>284880.62379044492</v>
      </c>
      <c r="K258" s="95"/>
      <c r="L258" s="265">
        <f t="shared" si="51"/>
        <v>109438.11040496219</v>
      </c>
      <c r="M258" s="265">
        <f>$G258*NonHospFrac+theModel!$H258*NonHospFrac</f>
        <v>176062.79764527993</v>
      </c>
      <c r="N258" s="266">
        <f t="shared" si="53"/>
        <v>285500.90805024211</v>
      </c>
      <c r="O258" s="159"/>
      <c r="P258" s="265">
        <f t="shared" si="54"/>
        <v>109200.3432546939</v>
      </c>
      <c r="Q258" s="265">
        <f t="shared" si="55"/>
        <v>176061.24394351963</v>
      </c>
      <c r="R258" s="266">
        <f t="shared" si="56"/>
        <v>285261.58719821356</v>
      </c>
    </row>
    <row r="259" spans="1:18" x14ac:dyDescent="0.3">
      <c r="A259" s="82">
        <v>228</v>
      </c>
      <c r="B259" s="94">
        <f t="shared" si="45"/>
        <v>6.1745079210986714E-3</v>
      </c>
      <c r="C259" s="179">
        <f t="shared" si="46"/>
        <v>6.1605792946224161E-3</v>
      </c>
      <c r="D259" s="166">
        <f t="shared" si="47"/>
        <v>2.2558277767625785E-3</v>
      </c>
      <c r="E259" s="167">
        <f t="shared" si="57"/>
        <v>23.967748669713636</v>
      </c>
      <c r="F259" s="168">
        <f t="shared" si="58"/>
        <v>0.51658456087863169</v>
      </c>
      <c r="G259" s="168">
        <f t="shared" si="48"/>
        <v>17952.358639873517</v>
      </c>
      <c r="H259" s="168">
        <f t="shared" si="49"/>
        <v>267695.75149113842</v>
      </c>
      <c r="I259" s="169">
        <f t="shared" si="50"/>
        <v>285648.11013101193</v>
      </c>
      <c r="J259" s="169">
        <f t="shared" si="52"/>
        <v>285026.46412488812</v>
      </c>
      <c r="K259" s="95"/>
      <c r="L259" s="265">
        <f t="shared" si="51"/>
        <v>109494.53585620556</v>
      </c>
      <c r="M259" s="265">
        <f>$G259*NonHospFrac+theModel!$H259*NonHospFrac</f>
        <v>176153.57427480636</v>
      </c>
      <c r="N259" s="266">
        <f t="shared" si="53"/>
        <v>285648.11013101193</v>
      </c>
      <c r="O259" s="159"/>
      <c r="P259" s="265">
        <f t="shared" si="54"/>
        <v>109256.24672180122</v>
      </c>
      <c r="Q259" s="265">
        <f t="shared" si="55"/>
        <v>176152.02055019847</v>
      </c>
      <c r="R259" s="266">
        <f t="shared" si="56"/>
        <v>285408.26727199968</v>
      </c>
    </row>
    <row r="260" spans="1:18" x14ac:dyDescent="0.3">
      <c r="A260" s="82">
        <v>229</v>
      </c>
      <c r="B260" s="94">
        <f t="shared" si="45"/>
        <v>6.0591652774011047E-3</v>
      </c>
      <c r="C260" s="179">
        <f t="shared" si="46"/>
        <v>6.045496844064348E-3</v>
      </c>
      <c r="D260" s="166">
        <f t="shared" si="47"/>
        <v>2.2558277767625785E-3</v>
      </c>
      <c r="E260" s="167">
        <f t="shared" si="57"/>
        <v>23.973794166557699</v>
      </c>
      <c r="F260" s="168">
        <f t="shared" si="58"/>
        <v>0.51884038865539428</v>
      </c>
      <c r="G260" s="168">
        <f t="shared" si="48"/>
        <v>18030.753219086935</v>
      </c>
      <c r="H260" s="168">
        <f t="shared" si="49"/>
        <v>267763.27363696491</v>
      </c>
      <c r="I260" s="169">
        <f t="shared" si="50"/>
        <v>285794.02685605182</v>
      </c>
      <c r="J260" s="169">
        <f t="shared" si="52"/>
        <v>285171.0251014214</v>
      </c>
      <c r="K260" s="95"/>
      <c r="L260" s="265">
        <f t="shared" si="51"/>
        <v>109550.46860533026</v>
      </c>
      <c r="M260" s="265">
        <f>$G260*NonHospFrac+theModel!$H260*NonHospFrac</f>
        <v>176243.55825072157</v>
      </c>
      <c r="N260" s="266">
        <f t="shared" si="53"/>
        <v>285794.02685605182</v>
      </c>
      <c r="O260" s="159"/>
      <c r="P260" s="265">
        <f t="shared" si="54"/>
        <v>109311.65978587215</v>
      </c>
      <c r="Q260" s="265">
        <f t="shared" si="55"/>
        <v>176242.00450388869</v>
      </c>
      <c r="R260" s="266">
        <f t="shared" si="56"/>
        <v>285553.66428976087</v>
      </c>
    </row>
    <row r="261" spans="1:18" x14ac:dyDescent="0.3">
      <c r="A261" s="82">
        <v>230</v>
      </c>
      <c r="B261" s="94">
        <f t="shared" si="45"/>
        <v>5.9459772872605746E-3</v>
      </c>
      <c r="C261" s="179">
        <f t="shared" si="46"/>
        <v>5.9325641865359728E-3</v>
      </c>
      <c r="D261" s="166">
        <f t="shared" si="47"/>
        <v>2.2558277767625785E-3</v>
      </c>
      <c r="E261" s="167">
        <f t="shared" si="57"/>
        <v>23.979726730744236</v>
      </c>
      <c r="F261" s="168">
        <f t="shared" si="58"/>
        <v>0.52109621643215687</v>
      </c>
      <c r="G261" s="168">
        <f t="shared" si="48"/>
        <v>18109.147798300361</v>
      </c>
      <c r="H261" s="168">
        <f t="shared" si="49"/>
        <v>267829.53443809686</v>
      </c>
      <c r="I261" s="169">
        <f t="shared" si="50"/>
        <v>285938.68223639723</v>
      </c>
      <c r="J261" s="169">
        <f t="shared" si="52"/>
        <v>285314.33061107399</v>
      </c>
      <c r="K261" s="95"/>
      <c r="L261" s="265">
        <f t="shared" si="51"/>
        <v>109605.91785623816</v>
      </c>
      <c r="M261" s="265">
        <f>$G261*NonHospFrac+theModel!$H261*NonHospFrac</f>
        <v>176332.76438015906</v>
      </c>
      <c r="N261" s="266">
        <f t="shared" si="53"/>
        <v>285938.68223639723</v>
      </c>
      <c r="O261" s="159"/>
      <c r="P261" s="265">
        <f t="shared" si="54"/>
        <v>109366.59160480787</v>
      </c>
      <c r="Q261" s="265">
        <f t="shared" si="55"/>
        <v>176331.21061170488</v>
      </c>
      <c r="R261" s="266">
        <f t="shared" si="56"/>
        <v>285697.80221651273</v>
      </c>
    </row>
    <row r="262" spans="1:18" x14ac:dyDescent="0.3">
      <c r="A262" s="82">
        <v>231</v>
      </c>
      <c r="B262" s="94">
        <f t="shared" si="45"/>
        <v>5.8349037007590799E-3</v>
      </c>
      <c r="C262" s="179">
        <f t="shared" si="46"/>
        <v>5.8217411629161728E-3</v>
      </c>
      <c r="D262" s="166">
        <f t="shared" si="47"/>
        <v>2.2558277767625785E-3</v>
      </c>
      <c r="E262" s="167">
        <f t="shared" si="57"/>
        <v>23.985548471907151</v>
      </c>
      <c r="F262" s="168">
        <f t="shared" si="58"/>
        <v>0.52335204420891945</v>
      </c>
      <c r="G262" s="168">
        <f t="shared" si="48"/>
        <v>18187.542377513782</v>
      </c>
      <c r="H262" s="168">
        <f t="shared" si="49"/>
        <v>267894.55745703244</v>
      </c>
      <c r="I262" s="169">
        <f t="shared" si="50"/>
        <v>286082.09983454621</v>
      </c>
      <c r="J262" s="169">
        <f t="shared" si="52"/>
        <v>285456.40409762633</v>
      </c>
      <c r="K262" s="95"/>
      <c r="L262" s="265">
        <f t="shared" si="51"/>
        <v>109660.89264089796</v>
      </c>
      <c r="M262" s="265">
        <f>$G262*NonHospFrac+theModel!$H262*NonHospFrac</f>
        <v>176421.20719364824</v>
      </c>
      <c r="N262" s="266">
        <f t="shared" si="53"/>
        <v>286082.09983454621</v>
      </c>
      <c r="O262" s="159"/>
      <c r="P262" s="265">
        <f t="shared" si="54"/>
        <v>109421.05116507025</v>
      </c>
      <c r="Q262" s="265">
        <f t="shared" si="55"/>
        <v>176419.65340415819</v>
      </c>
      <c r="R262" s="266">
        <f t="shared" si="56"/>
        <v>285840.70456922846</v>
      </c>
    </row>
    <row r="263" spans="1:18" x14ac:dyDescent="0.3">
      <c r="A263" s="82">
        <v>232</v>
      </c>
      <c r="B263" s="94">
        <f t="shared" si="45"/>
        <v>5.7259050198655683E-3</v>
      </c>
      <c r="C263" s="179">
        <f t="shared" si="46"/>
        <v>5.7129883642746508E-3</v>
      </c>
      <c r="D263" s="166">
        <f t="shared" si="47"/>
        <v>2.2558277767625785E-3</v>
      </c>
      <c r="E263" s="167">
        <f t="shared" si="57"/>
        <v>23.991261460271424</v>
      </c>
      <c r="F263" s="168">
        <f t="shared" si="58"/>
        <v>0.52560787198568204</v>
      </c>
      <c r="G263" s="168">
        <f t="shared" si="48"/>
        <v>18265.936956727204</v>
      </c>
      <c r="H263" s="168">
        <f t="shared" si="49"/>
        <v>267958.3658161115</v>
      </c>
      <c r="I263" s="169">
        <f t="shared" si="50"/>
        <v>286224.30277283868</v>
      </c>
      <c r="J263" s="169">
        <f t="shared" si="52"/>
        <v>285597.26856598305</v>
      </c>
      <c r="K263" s="95"/>
      <c r="L263" s="265">
        <f t="shared" si="51"/>
        <v>109715.40182255711</v>
      </c>
      <c r="M263" s="265">
        <f>$G263*NonHospFrac+theModel!$H263*NonHospFrac</f>
        <v>176508.90095028159</v>
      </c>
      <c r="N263" s="266">
        <f t="shared" si="53"/>
        <v>286224.30277283868</v>
      </c>
      <c r="O263" s="159"/>
      <c r="P263" s="265">
        <f t="shared" si="54"/>
        <v>109475.04728489151</v>
      </c>
      <c r="Q263" s="265">
        <f t="shared" si="55"/>
        <v>176507.34714032349</v>
      </c>
      <c r="R263" s="266">
        <f t="shared" si="56"/>
        <v>285982.39442521497</v>
      </c>
    </row>
    <row r="264" spans="1:18" x14ac:dyDescent="0.3">
      <c r="A264" s="82">
        <v>233</v>
      </c>
      <c r="B264" s="94">
        <f t="shared" si="45"/>
        <v>5.6189424843903612E-3</v>
      </c>
      <c r="C264" s="179">
        <f t="shared" si="46"/>
        <v>5.6062671178580417E-3</v>
      </c>
      <c r="D264" s="166">
        <f t="shared" si="47"/>
        <v>2.2558277767625785E-3</v>
      </c>
      <c r="E264" s="167">
        <f t="shared" si="57"/>
        <v>23.996867727389283</v>
      </c>
      <c r="F264" s="168">
        <f t="shared" si="58"/>
        <v>0.52786369976244463</v>
      </c>
      <c r="G264" s="168">
        <f t="shared" si="48"/>
        <v>18344.331535940622</v>
      </c>
      <c r="H264" s="168">
        <f t="shared" si="49"/>
        <v>268020.98220573814</v>
      </c>
      <c r="I264" s="169">
        <f t="shared" si="50"/>
        <v>286365.31374167878</v>
      </c>
      <c r="J264" s="169">
        <f t="shared" si="52"/>
        <v>285736.94659038895</v>
      </c>
      <c r="K264" s="95"/>
      <c r="L264" s="265">
        <f t="shared" si="51"/>
        <v>109769.45409889353</v>
      </c>
      <c r="M264" s="265">
        <f>$G264*NonHospFrac+theModel!$H264*NonHospFrac</f>
        <v>176595.85964278522</v>
      </c>
      <c r="N264" s="266">
        <f t="shared" si="53"/>
        <v>286365.31374167872</v>
      </c>
      <c r="O264" s="159"/>
      <c r="P264" s="265">
        <f t="shared" si="54"/>
        <v>109528.5886174234</v>
      </c>
      <c r="Q264" s="265">
        <f t="shared" si="55"/>
        <v>176594.30581290976</v>
      </c>
      <c r="R264" s="266">
        <f t="shared" si="56"/>
        <v>286122.89443033317</v>
      </c>
    </row>
    <row r="265" spans="1:18" x14ac:dyDescent="0.3">
      <c r="A265" s="82">
        <v>234</v>
      </c>
      <c r="B265" s="94">
        <f t="shared" si="45"/>
        <v>5.5139780582019121E-3</v>
      </c>
      <c r="C265" s="179">
        <f t="shared" si="46"/>
        <v>5.5015394733377611E-3</v>
      </c>
      <c r="D265" s="166">
        <f t="shared" si="47"/>
        <v>2.2558277767625785E-3</v>
      </c>
      <c r="E265" s="167">
        <f t="shared" si="57"/>
        <v>24.002369266862623</v>
      </c>
      <c r="F265" s="168">
        <f t="shared" si="58"/>
        <v>0.53011952753920721</v>
      </c>
      <c r="G265" s="168">
        <f t="shared" si="48"/>
        <v>18422.726115154048</v>
      </c>
      <c r="H265" s="168">
        <f t="shared" si="49"/>
        <v>268082.42889244901</v>
      </c>
      <c r="I265" s="169">
        <f t="shared" si="50"/>
        <v>286505.15500760305</v>
      </c>
      <c r="J265" s="169">
        <f t="shared" si="52"/>
        <v>285875.46032249054</v>
      </c>
      <c r="K265" s="95"/>
      <c r="L265" s="265">
        <f t="shared" si="51"/>
        <v>109823.05800510843</v>
      </c>
      <c r="M265" s="265">
        <f>$G265*NonHospFrac+theModel!$H265*NonHospFrac</f>
        <v>176682.09700249461</v>
      </c>
      <c r="N265" s="266">
        <f t="shared" si="53"/>
        <v>286505.15500760305</v>
      </c>
      <c r="O265" s="159"/>
      <c r="P265" s="265">
        <f t="shared" si="54"/>
        <v>109581.68365382754</v>
      </c>
      <c r="Q265" s="265">
        <f t="shared" si="55"/>
        <v>176680.54315323601</v>
      </c>
      <c r="R265" s="266">
        <f t="shared" si="56"/>
        <v>286262.22680706356</v>
      </c>
    </row>
    <row r="266" spans="1:18" x14ac:dyDescent="0.3">
      <c r="A266" s="82">
        <v>235</v>
      </c>
      <c r="B266" s="94">
        <f t="shared" si="45"/>
        <v>5.4109744157010845E-3</v>
      </c>
      <c r="C266" s="179">
        <f t="shared" si="46"/>
        <v>5.3987681893147938E-3</v>
      </c>
      <c r="D266" s="166">
        <f t="shared" si="47"/>
        <v>2.2558277767625785E-3</v>
      </c>
      <c r="E266" s="167">
        <f t="shared" si="57"/>
        <v>24.007768035051939</v>
      </c>
      <c r="F266" s="168">
        <f t="shared" si="58"/>
        <v>0.5323753553159698</v>
      </c>
      <c r="G266" s="168">
        <f t="shared" si="48"/>
        <v>18501.12069436747</v>
      </c>
      <c r="H266" s="168">
        <f t="shared" si="49"/>
        <v>268142.72772683186</v>
      </c>
      <c r="I266" s="169">
        <f t="shared" si="50"/>
        <v>286643.84842119931</v>
      </c>
      <c r="J266" s="169">
        <f t="shared" si="52"/>
        <v>286012.83149924822</v>
      </c>
      <c r="K266" s="95"/>
      <c r="L266" s="265">
        <f t="shared" si="51"/>
        <v>109876.22191696161</v>
      </c>
      <c r="M266" s="265">
        <f>$G266*NonHospFrac+theModel!$H266*NonHospFrac</f>
        <v>176767.62650423771</v>
      </c>
      <c r="N266" s="266">
        <f t="shared" si="53"/>
        <v>286643.84842119931</v>
      </c>
      <c r="O266" s="159"/>
      <c r="P266" s="265">
        <f t="shared" si="54"/>
        <v>109634.34072630809</v>
      </c>
      <c r="Q266" s="265">
        <f t="shared" si="55"/>
        <v>176766.07263611417</v>
      </c>
      <c r="R266" s="266">
        <f t="shared" si="56"/>
        <v>286400.41336242226</v>
      </c>
    </row>
    <row r="267" spans="1:18" x14ac:dyDescent="0.3">
      <c r="A267" s="82">
        <v>236</v>
      </c>
      <c r="B267" s="94">
        <f t="shared" si="45"/>
        <v>5.3098949285480725E-3</v>
      </c>
      <c r="C267" s="179">
        <f t="shared" si="46"/>
        <v>5.2979167200765632E-3</v>
      </c>
      <c r="D267" s="166">
        <f t="shared" si="47"/>
        <v>2.2558277767625785E-3</v>
      </c>
      <c r="E267" s="167">
        <f t="shared" si="57"/>
        <v>24.013065951772017</v>
      </c>
      <c r="F267" s="168">
        <f t="shared" si="58"/>
        <v>0.53463118309273239</v>
      </c>
      <c r="G267" s="168">
        <f t="shared" si="48"/>
        <v>18579.515273580892</v>
      </c>
      <c r="H267" s="168">
        <f t="shared" si="49"/>
        <v>268201.90015129535</v>
      </c>
      <c r="I267" s="169">
        <f t="shared" si="50"/>
        <v>286781.41542487626</v>
      </c>
      <c r="J267" s="169">
        <f t="shared" si="52"/>
        <v>286149.08145069872</v>
      </c>
      <c r="K267" s="95"/>
      <c r="L267" s="265">
        <f t="shared" si="51"/>
        <v>109928.95405374987</v>
      </c>
      <c r="M267" s="265">
        <f>$G267*NonHospFrac+theModel!$H267*NonHospFrac</f>
        <v>176852.46137112635</v>
      </c>
      <c r="N267" s="266">
        <f t="shared" si="53"/>
        <v>286781.41542487621</v>
      </c>
      <c r="O267" s="159"/>
      <c r="P267" s="265">
        <f t="shared" si="54"/>
        <v>109686.56801108747</v>
      </c>
      <c r="Q267" s="265">
        <f t="shared" si="55"/>
        <v>176850.90748464063</v>
      </c>
      <c r="R267" s="266">
        <f t="shared" si="56"/>
        <v>286537.47549572808</v>
      </c>
    </row>
    <row r="268" spans="1:18" x14ac:dyDescent="0.3">
      <c r="A268" s="82">
        <v>237</v>
      </c>
      <c r="B268" s="94">
        <f t="shared" si="45"/>
        <v>5.2107036526372824E-3</v>
      </c>
      <c r="C268" s="179">
        <f t="shared" si="46"/>
        <v>5.1989492026011854E-3</v>
      </c>
      <c r="D268" s="166">
        <f t="shared" si="47"/>
        <v>2.2558277767625785E-3</v>
      </c>
      <c r="E268" s="167">
        <f t="shared" si="57"/>
        <v>24.018264900974618</v>
      </c>
      <c r="F268" s="168">
        <f t="shared" si="58"/>
        <v>0.53688701086949497</v>
      </c>
      <c r="G268" s="168">
        <f t="shared" si="48"/>
        <v>18657.90985279431</v>
      </c>
      <c r="H268" s="168">
        <f t="shared" si="49"/>
        <v>268259.96720769414</v>
      </c>
      <c r="I268" s="169">
        <f t="shared" si="50"/>
        <v>286917.87706048845</v>
      </c>
      <c r="J268" s="169">
        <f t="shared" si="52"/>
        <v>286284.23110757302</v>
      </c>
      <c r="K268" s="95"/>
      <c r="L268" s="265">
        <f t="shared" si="51"/>
        <v>109981.2624812297</v>
      </c>
      <c r="M268" s="265">
        <f>$G268*NonHospFrac+theModel!$H268*NonHospFrac</f>
        <v>176936.61457925875</v>
      </c>
      <c r="N268" s="266">
        <f t="shared" si="53"/>
        <v>286917.87706048845</v>
      </c>
      <c r="O268" s="159"/>
      <c r="P268" s="265">
        <f t="shared" si="54"/>
        <v>109738.37353132633</v>
      </c>
      <c r="Q268" s="265">
        <f t="shared" si="55"/>
        <v>176935.06067489865</v>
      </c>
      <c r="R268" s="266">
        <f t="shared" si="56"/>
        <v>286673.43420622498</v>
      </c>
    </row>
    <row r="269" spans="1:18" x14ac:dyDescent="0.3">
      <c r="A269" s="82">
        <v>238</v>
      </c>
      <c r="B269" s="94">
        <f t="shared" si="45"/>
        <v>5.113365315315528E-3</v>
      </c>
      <c r="C269" s="179">
        <f t="shared" si="46"/>
        <v>5.1018304438045052E-3</v>
      </c>
      <c r="D269" s="166">
        <f t="shared" si="47"/>
        <v>2.2558277767625785E-3</v>
      </c>
      <c r="E269" s="167">
        <f t="shared" si="57"/>
        <v>24.023366731418424</v>
      </c>
      <c r="F269" s="168">
        <f t="shared" si="58"/>
        <v>0.53914283864625756</v>
      </c>
      <c r="G269" s="168">
        <f t="shared" si="48"/>
        <v>18736.304432007732</v>
      </c>
      <c r="H269" s="168">
        <f t="shared" si="49"/>
        <v>268316.94954481116</v>
      </c>
      <c r="I269" s="169">
        <f t="shared" si="50"/>
        <v>287053.25397681887</v>
      </c>
      <c r="J269" s="169">
        <f t="shared" si="52"/>
        <v>286418.30100877158</v>
      </c>
      <c r="K269" s="95"/>
      <c r="L269" s="265">
        <f t="shared" si="51"/>
        <v>110033.1551144855</v>
      </c>
      <c r="M269" s="265">
        <f>$G269*NonHospFrac+theModel!$H269*NonHospFrac</f>
        <v>177020.09886233337</v>
      </c>
      <c r="N269" s="266">
        <f t="shared" si="53"/>
        <v>287053.25397681887</v>
      </c>
      <c r="O269" s="159"/>
      <c r="P269" s="265">
        <f t="shared" si="54"/>
        <v>109789.76515998892</v>
      </c>
      <c r="Q269" s="265">
        <f t="shared" si="55"/>
        <v>177018.5449405722</v>
      </c>
      <c r="R269" s="266">
        <f t="shared" si="56"/>
        <v>286808.31010056112</v>
      </c>
    </row>
    <row r="270" spans="1:18" x14ac:dyDescent="0.3">
      <c r="A270" s="82">
        <v>239</v>
      </c>
      <c r="B270" s="94">
        <f t="shared" si="45"/>
        <v>5.0178453028389717E-3</v>
      </c>
      <c r="C270" s="179">
        <f t="shared" si="46"/>
        <v>5.0065259080253298E-3</v>
      </c>
      <c r="D270" s="166">
        <f t="shared" si="47"/>
        <v>2.2558277767625785E-3</v>
      </c>
      <c r="E270" s="167">
        <f t="shared" si="57"/>
        <v>24.02837325732645</v>
      </c>
      <c r="F270" s="168">
        <f t="shared" si="58"/>
        <v>0.54139866642302015</v>
      </c>
      <c r="G270" s="168">
        <f t="shared" si="48"/>
        <v>18814.699011221153</v>
      </c>
      <c r="H270" s="168">
        <f t="shared" si="49"/>
        <v>268372.86742570094</v>
      </c>
      <c r="I270" s="169">
        <f t="shared" si="50"/>
        <v>287187.56643692212</v>
      </c>
      <c r="J270" s="169">
        <f t="shared" si="52"/>
        <v>286551.31130869989</v>
      </c>
      <c r="K270" s="95"/>
      <c r="L270" s="265">
        <f t="shared" si="51"/>
        <v>110084.63972074444</v>
      </c>
      <c r="M270" s="265">
        <f>$G270*NonHospFrac+theModel!$H270*NonHospFrac</f>
        <v>177102.92671617761</v>
      </c>
      <c r="N270" s="266">
        <f t="shared" si="53"/>
        <v>287187.56643692206</v>
      </c>
      <c r="O270" s="159"/>
      <c r="P270" s="265">
        <f t="shared" si="54"/>
        <v>109840.75062265508</v>
      </c>
      <c r="Q270" s="265">
        <f t="shared" si="55"/>
        <v>177101.37277747472</v>
      </c>
      <c r="R270" s="266">
        <f t="shared" si="56"/>
        <v>286942.12340012979</v>
      </c>
    </row>
    <row r="271" spans="1:18" x14ac:dyDescent="0.3">
      <c r="A271" s="82">
        <v>240</v>
      </c>
      <c r="B271" s="94">
        <f t="shared" si="45"/>
        <v>4.9241096480644167E-3</v>
      </c>
      <c r="C271" s="179">
        <f t="shared" si="46"/>
        <v>4.9130017047444886E-3</v>
      </c>
      <c r="D271" s="166">
        <f t="shared" si="47"/>
        <v>2.2558277767625785E-3</v>
      </c>
      <c r="E271" s="167">
        <f t="shared" si="57"/>
        <v>24.033286259031193</v>
      </c>
      <c r="F271" s="168">
        <f t="shared" si="58"/>
        <v>0.54365449419978273</v>
      </c>
      <c r="G271" s="168">
        <f t="shared" si="48"/>
        <v>18893.093590434575</v>
      </c>
      <c r="H271" s="168">
        <f t="shared" si="49"/>
        <v>268427.74073489453</v>
      </c>
      <c r="I271" s="169">
        <f t="shared" si="50"/>
        <v>287320.83432532911</v>
      </c>
      <c r="J271" s="169">
        <f t="shared" si="52"/>
        <v>286683.28178446571</v>
      </c>
      <c r="K271" s="95"/>
      <c r="L271" s="265">
        <f t="shared" si="51"/>
        <v>110135.72392213815</v>
      </c>
      <c r="M271" s="265">
        <f>$G271*NonHospFrac+theModel!$H271*NonHospFrac</f>
        <v>177185.11040319095</v>
      </c>
      <c r="N271" s="266">
        <f t="shared" si="53"/>
        <v>287320.83432532911</v>
      </c>
      <c r="O271" s="159"/>
      <c r="P271" s="265">
        <f t="shared" si="54"/>
        <v>109891.337500279</v>
      </c>
      <c r="Q271" s="265">
        <f t="shared" si="55"/>
        <v>177183.55644799213</v>
      </c>
      <c r="R271" s="266">
        <f t="shared" si="56"/>
        <v>287074.89394827111</v>
      </c>
    </row>
    <row r="272" spans="1:18" x14ac:dyDescent="0.3">
      <c r="A272" s="82">
        <v>241</v>
      </c>
      <c r="B272" s="94">
        <f t="shared" si="45"/>
        <v>4.8321250183704966E-3</v>
      </c>
      <c r="C272" s="179">
        <f t="shared" si="46"/>
        <v>4.8212245765332671E-3</v>
      </c>
      <c r="D272" s="166">
        <f t="shared" si="47"/>
        <v>2.2558277767625785E-3</v>
      </c>
      <c r="E272" s="167">
        <f t="shared" si="57"/>
        <v>24.038107483607728</v>
      </c>
      <c r="F272" s="168">
        <f t="shared" si="58"/>
        <v>0.54591032197654532</v>
      </c>
      <c r="G272" s="168">
        <f t="shared" si="48"/>
        <v>18971.488169647997</v>
      </c>
      <c r="H272" s="168">
        <f t="shared" si="49"/>
        <v>268481.58898547117</v>
      </c>
      <c r="I272" s="169">
        <f t="shared" si="50"/>
        <v>287453.07715511916</v>
      </c>
      <c r="J272" s="169">
        <f t="shared" si="52"/>
        <v>286814.23184294306</v>
      </c>
      <c r="K272" s="95"/>
      <c r="L272" s="265">
        <f t="shared" si="51"/>
        <v>110186.41519841347</v>
      </c>
      <c r="M272" s="265">
        <f>$G272*NonHospFrac+theModel!$H272*NonHospFrac</f>
        <v>177266.66195670571</v>
      </c>
      <c r="N272" s="266">
        <f t="shared" si="53"/>
        <v>287453.07715511916</v>
      </c>
      <c r="O272" s="159"/>
      <c r="P272" s="265">
        <f t="shared" si="54"/>
        <v>109941.53323189699</v>
      </c>
      <c r="Q272" s="265">
        <f t="shared" si="55"/>
        <v>177265.10798544361</v>
      </c>
      <c r="R272" s="266">
        <f t="shared" si="56"/>
        <v>287206.6412173406</v>
      </c>
    </row>
    <row r="273" spans="1:18" x14ac:dyDescent="0.3">
      <c r="A273" s="82">
        <v>242</v>
      </c>
      <c r="B273" s="94">
        <f t="shared" si="45"/>
        <v>4.7418587038045154E-3</v>
      </c>
      <c r="C273" s="179">
        <f t="shared" si="46"/>
        <v>4.73116188722699E-3</v>
      </c>
      <c r="D273" s="166">
        <f t="shared" si="47"/>
        <v>2.2558277767625785E-3</v>
      </c>
      <c r="E273" s="167">
        <f t="shared" si="57"/>
        <v>24.042838645494957</v>
      </c>
      <c r="F273" s="168">
        <f t="shared" si="58"/>
        <v>0.54816614975330791</v>
      </c>
      <c r="G273" s="168">
        <f t="shared" si="48"/>
        <v>19049.882748861415</v>
      </c>
      <c r="H273" s="168">
        <f t="shared" si="49"/>
        <v>268534.43132599641</v>
      </c>
      <c r="I273" s="169">
        <f t="shared" si="50"/>
        <v>287584.3140748578</v>
      </c>
      <c r="J273" s="169">
        <f t="shared" si="52"/>
        <v>286944.18052770244</v>
      </c>
      <c r="K273" s="95"/>
      <c r="L273" s="265">
        <f t="shared" si="51"/>
        <v>110236.720889592</v>
      </c>
      <c r="M273" s="265">
        <f>$G273*NonHospFrac+theModel!$H273*NonHospFrac</f>
        <v>177347.59318526581</v>
      </c>
      <c r="N273" s="266">
        <f t="shared" si="53"/>
        <v>287584.3140748578</v>
      </c>
      <c r="O273" s="159"/>
      <c r="P273" s="265">
        <f t="shared" si="54"/>
        <v>109991.34511728397</v>
      </c>
      <c r="Q273" s="265">
        <f t="shared" si="55"/>
        <v>177346.03919836041</v>
      </c>
      <c r="R273" s="266">
        <f t="shared" si="56"/>
        <v>287337.38431564439</v>
      </c>
    </row>
    <row r="274" spans="1:18" x14ac:dyDescent="0.3">
      <c r="A274" s="82">
        <v>243</v>
      </c>
      <c r="B274" s="94">
        <f t="shared" si="45"/>
        <v>4.6532786054507332E-3</v>
      </c>
      <c r="C274" s="179">
        <f t="shared" si="46"/>
        <v>4.6427816103195426E-3</v>
      </c>
      <c r="D274" s="166">
        <f t="shared" si="47"/>
        <v>2.2558277767625785E-3</v>
      </c>
      <c r="E274" s="167">
        <f t="shared" si="57"/>
        <v>24.047481427105275</v>
      </c>
      <c r="F274" s="168">
        <f t="shared" si="58"/>
        <v>0.55042197753007049</v>
      </c>
      <c r="G274" s="168">
        <f t="shared" si="48"/>
        <v>19128.277328074841</v>
      </c>
      <c r="H274" s="168">
        <f t="shared" si="49"/>
        <v>268586.2865473319</v>
      </c>
      <c r="I274" s="169">
        <f t="shared" si="50"/>
        <v>287714.56387540675</v>
      </c>
      <c r="J274" s="169">
        <f t="shared" si="52"/>
        <v>287073.14652581245</v>
      </c>
      <c r="K274" s="95"/>
      <c r="L274" s="265">
        <f t="shared" si="51"/>
        <v>110286.64819858041</v>
      </c>
      <c r="M274" s="265">
        <f>$G274*NonHospFrac+theModel!$H274*NonHospFrac</f>
        <v>177427.91567682632</v>
      </c>
      <c r="N274" s="266">
        <f t="shared" si="53"/>
        <v>287714.56387540675</v>
      </c>
      <c r="O274" s="159"/>
      <c r="P274" s="265">
        <f t="shared" si="54"/>
        <v>110040.78031956065</v>
      </c>
      <c r="Q274" s="265">
        <f t="shared" si="55"/>
        <v>177426.36167468529</v>
      </c>
      <c r="R274" s="266">
        <f t="shared" si="56"/>
        <v>287467.14199424593</v>
      </c>
    </row>
    <row r="275" spans="1:18" x14ac:dyDescent="0.3">
      <c r="A275" s="82">
        <v>244</v>
      </c>
      <c r="B275" s="94">
        <f t="shared" si="45"/>
        <v>4.566353224015887E-3</v>
      </c>
      <c r="C275" s="179">
        <f t="shared" si="46"/>
        <v>4.5560523175746425E-3</v>
      </c>
      <c r="D275" s="166">
        <f t="shared" si="47"/>
        <v>2.2558277767625785E-3</v>
      </c>
      <c r="E275" s="167">
        <f t="shared" si="57"/>
        <v>24.05203747942285</v>
      </c>
      <c r="F275" s="168">
        <f t="shared" si="58"/>
        <v>0.55267780530683308</v>
      </c>
      <c r="G275" s="168">
        <f t="shared" si="48"/>
        <v>19206.671907288262</v>
      </c>
      <c r="H275" s="168">
        <f t="shared" si="49"/>
        <v>268637.17308931774</v>
      </c>
      <c r="I275" s="169">
        <f t="shared" si="50"/>
        <v>287843.844996606</v>
      </c>
      <c r="J275" s="169">
        <f t="shared" si="52"/>
        <v>287201.14817451377</v>
      </c>
      <c r="K275" s="95"/>
      <c r="L275" s="265">
        <f t="shared" si="51"/>
        <v>110336.2041937319</v>
      </c>
      <c r="M275" s="265">
        <f>$G275*NonHospFrac+theModel!$H275*NonHospFrac</f>
        <v>177507.64080287408</v>
      </c>
      <c r="N275" s="266">
        <f t="shared" si="53"/>
        <v>287843.844996606</v>
      </c>
      <c r="O275" s="159"/>
      <c r="P275" s="265">
        <f t="shared" si="54"/>
        <v>110089.84586775194</v>
      </c>
      <c r="Q275" s="265">
        <f t="shared" si="55"/>
        <v>177506.08678589325</v>
      </c>
      <c r="R275" s="266">
        <f t="shared" si="56"/>
        <v>287595.93265364517</v>
      </c>
    </row>
    <row r="276" spans="1:18" x14ac:dyDescent="0.3">
      <c r="A276" s="82">
        <v>245</v>
      </c>
      <c r="B276" s="94">
        <f t="shared" si="45"/>
        <v>4.4810516486279645E-3</v>
      </c>
      <c r="C276" s="179">
        <f t="shared" si="46"/>
        <v>4.4709431678498814E-3</v>
      </c>
      <c r="D276" s="166">
        <f t="shared" si="47"/>
        <v>2.2558277767625785E-3</v>
      </c>
      <c r="E276" s="167">
        <f t="shared" si="57"/>
        <v>24.056508422590699</v>
      </c>
      <c r="F276" s="168">
        <f t="shared" si="58"/>
        <v>0.55493363308359567</v>
      </c>
      <c r="G276" s="168">
        <f t="shared" si="48"/>
        <v>19285.066486501684</v>
      </c>
      <c r="H276" s="168">
        <f t="shared" si="49"/>
        <v>268687.10904732882</v>
      </c>
      <c r="I276" s="169">
        <f t="shared" si="50"/>
        <v>287972.17553383048</v>
      </c>
      <c r="J276" s="169">
        <f t="shared" si="52"/>
        <v>287328.20346776757</v>
      </c>
      <c r="K276" s="95"/>
      <c r="L276" s="265">
        <f t="shared" si="51"/>
        <v>110385.39581135937</v>
      </c>
      <c r="M276" s="265">
        <f>$G276*NonHospFrac+theModel!$H276*NonHospFrac</f>
        <v>177586.77972247114</v>
      </c>
      <c r="N276" s="266">
        <f t="shared" si="53"/>
        <v>287972.17553383054</v>
      </c>
      <c r="O276" s="159"/>
      <c r="P276" s="265">
        <f t="shared" si="54"/>
        <v>110138.54865929682</v>
      </c>
      <c r="Q276" s="265">
        <f t="shared" si="55"/>
        <v>177585.22569103478</v>
      </c>
      <c r="R276" s="266">
        <f t="shared" si="56"/>
        <v>287723.77435033163</v>
      </c>
    </row>
    <row r="277" spans="1:18" x14ac:dyDescent="0.3">
      <c r="A277" s="82">
        <v>246</v>
      </c>
      <c r="B277" s="94">
        <f t="shared" si="45"/>
        <v>4.3973435458442662E-3</v>
      </c>
      <c r="C277" s="179">
        <f t="shared" si="46"/>
        <v>4.3874238961295834E-3</v>
      </c>
      <c r="D277" s="166">
        <f t="shared" si="47"/>
        <v>2.2558277767625785E-3</v>
      </c>
      <c r="E277" s="167">
        <f t="shared" si="57"/>
        <v>24.060895846486829</v>
      </c>
      <c r="F277" s="168">
        <f t="shared" si="58"/>
        <v>0.55718946086035825</v>
      </c>
      <c r="G277" s="168">
        <f t="shared" si="48"/>
        <v>19363.461065715102</v>
      </c>
      <c r="H277" s="168">
        <f t="shared" si="49"/>
        <v>268736.11217871046</v>
      </c>
      <c r="I277" s="169">
        <f t="shared" si="50"/>
        <v>288099.57324442558</v>
      </c>
      <c r="J277" s="169">
        <f t="shared" si="52"/>
        <v>287454.33006268257</v>
      </c>
      <c r="K277" s="95"/>
      <c r="L277" s="265">
        <f t="shared" si="51"/>
        <v>110434.22985820235</v>
      </c>
      <c r="M277" s="265">
        <f>$G277*NonHospFrac+theModel!$H277*NonHospFrac</f>
        <v>177665.34338622319</v>
      </c>
      <c r="N277" s="266">
        <f t="shared" si="53"/>
        <v>288099.57324442553</v>
      </c>
      <c r="O277" s="159"/>
      <c r="P277" s="265">
        <f t="shared" si="54"/>
        <v>110186.89546251216</v>
      </c>
      <c r="Q277" s="265">
        <f t="shared" si="55"/>
        <v>177663.78934070445</v>
      </c>
      <c r="R277" s="266">
        <f t="shared" si="56"/>
        <v>287850.6848032166</v>
      </c>
    </row>
    <row r="278" spans="1:18" x14ac:dyDescent="0.3">
      <c r="A278" s="82">
        <v>247</v>
      </c>
      <c r="B278" s="94">
        <f t="shared" si="45"/>
        <v>4.3151991488647153E-3</v>
      </c>
      <c r="C278" s="179">
        <f t="shared" si="46"/>
        <v>4.3054648027624444E-3</v>
      </c>
      <c r="D278" s="166">
        <f t="shared" si="47"/>
        <v>2.2558277767625785E-3</v>
      </c>
      <c r="E278" s="167">
        <f t="shared" si="57"/>
        <v>24.065201311289592</v>
      </c>
      <c r="F278" s="168">
        <f t="shared" si="58"/>
        <v>0.55944528863712084</v>
      </c>
      <c r="G278" s="168">
        <f t="shared" si="48"/>
        <v>19441.855644928528</v>
      </c>
      <c r="H278" s="168">
        <f t="shared" si="49"/>
        <v>268784.19990909257</v>
      </c>
      <c r="I278" s="169">
        <f t="shared" si="50"/>
        <v>288226.05555402109</v>
      </c>
      <c r="J278" s="169">
        <f t="shared" si="52"/>
        <v>287579.5452858205</v>
      </c>
      <c r="K278" s="95"/>
      <c r="L278" s="265">
        <f t="shared" si="51"/>
        <v>110482.71301384736</v>
      </c>
      <c r="M278" s="265">
        <f>$G278*NonHospFrac+theModel!$H278*NonHospFrac</f>
        <v>177743.34254017373</v>
      </c>
      <c r="N278" s="266">
        <f t="shared" si="53"/>
        <v>288226.05555402109</v>
      </c>
      <c r="O278" s="159"/>
      <c r="P278" s="265">
        <f t="shared" si="54"/>
        <v>110234.89291900971</v>
      </c>
      <c r="Q278" s="265">
        <f t="shared" si="55"/>
        <v>177741.78848093498</v>
      </c>
      <c r="R278" s="266">
        <f t="shared" si="56"/>
        <v>287976.6813999447</v>
      </c>
    </row>
    <row r="279" spans="1:18" x14ac:dyDescent="0.3">
      <c r="A279" s="82">
        <v>248</v>
      </c>
      <c r="B279" s="94">
        <f t="shared" si="45"/>
        <v>4.2345892469467334E-3</v>
      </c>
      <c r="C279" s="179">
        <f t="shared" si="46"/>
        <v>4.2250367429002905E-3</v>
      </c>
      <c r="D279" s="166">
        <f t="shared" si="47"/>
        <v>2.2558277767625785E-3</v>
      </c>
      <c r="E279" s="167">
        <f t="shared" si="57"/>
        <v>24.069426348032493</v>
      </c>
      <c r="F279" s="168">
        <f t="shared" si="58"/>
        <v>0.56170111641388343</v>
      </c>
      <c r="G279" s="168">
        <f t="shared" si="48"/>
        <v>19520.25022414195</v>
      </c>
      <c r="H279" s="168">
        <f t="shared" si="49"/>
        <v>268831.38933858607</v>
      </c>
      <c r="I279" s="169">
        <f t="shared" si="50"/>
        <v>288351.639562728</v>
      </c>
      <c r="J279" s="169">
        <f t="shared" si="52"/>
        <v>287703.86613938422</v>
      </c>
      <c r="K279" s="95"/>
      <c r="L279" s="265">
        <f t="shared" si="51"/>
        <v>110530.85183310305</v>
      </c>
      <c r="M279" s="265">
        <f>$G279*NonHospFrac+theModel!$H279*NonHospFrac</f>
        <v>177820.78772962498</v>
      </c>
      <c r="N279" s="266">
        <f t="shared" si="53"/>
        <v>288351.639562728</v>
      </c>
      <c r="O279" s="159"/>
      <c r="P279" s="265">
        <f t="shared" si="54"/>
        <v>110282.54754606805</v>
      </c>
      <c r="Q279" s="265">
        <f t="shared" si="55"/>
        <v>177819.23365701814</v>
      </c>
      <c r="R279" s="266">
        <f t="shared" si="56"/>
        <v>288101.7812030862</v>
      </c>
    </row>
    <row r="280" spans="1:18" x14ac:dyDescent="0.3">
      <c r="A280" s="82">
        <v>249</v>
      </c>
      <c r="B280" s="94">
        <f t="shared" si="45"/>
        <v>4.1554851750178383E-3</v>
      </c>
      <c r="C280" s="179">
        <f t="shared" si="46"/>
        <v>4.1461111161341076E-3</v>
      </c>
      <c r="D280" s="166">
        <f t="shared" si="47"/>
        <v>2.2558277767625785E-3</v>
      </c>
      <c r="E280" s="167">
        <f t="shared" si="57"/>
        <v>24.073572459148629</v>
      </c>
      <c r="F280" s="168">
        <f t="shared" si="58"/>
        <v>0.56395694419064601</v>
      </c>
      <c r="G280" s="168">
        <f t="shared" si="48"/>
        <v>19598.644803355372</v>
      </c>
      <c r="H280" s="168">
        <f t="shared" si="49"/>
        <v>268877.69724786433</v>
      </c>
      <c r="I280" s="169">
        <f t="shared" si="50"/>
        <v>288476.34205121972</v>
      </c>
      <c r="J280" s="169">
        <f t="shared" si="52"/>
        <v>287827.3093072903</v>
      </c>
      <c r="K280" s="95"/>
      <c r="L280" s="265">
        <f t="shared" si="51"/>
        <v>110578.6527483314</v>
      </c>
      <c r="M280" s="265">
        <f>$G280*NonHospFrac+theModel!$H280*NonHospFrac</f>
        <v>177897.68930288829</v>
      </c>
      <c r="N280" s="266">
        <f t="shared" si="53"/>
        <v>288476.34205121966</v>
      </c>
      <c r="O280" s="159"/>
      <c r="P280" s="265">
        <f t="shared" si="54"/>
        <v>110329.86573896032</v>
      </c>
      <c r="Q280" s="265">
        <f t="shared" si="55"/>
        <v>177896.13521725516</v>
      </c>
      <c r="R280" s="266">
        <f t="shared" si="56"/>
        <v>288226.00095621549</v>
      </c>
    </row>
    <row r="281" spans="1:18" x14ac:dyDescent="0.3">
      <c r="A281" s="82">
        <v>250</v>
      </c>
      <c r="B281" s="94">
        <f t="shared" si="45"/>
        <v>4.0778588034822557E-3</v>
      </c>
      <c r="C281" s="179">
        <f t="shared" si="46"/>
        <v>4.0686598563236444E-3</v>
      </c>
      <c r="D281" s="166">
        <f t="shared" si="47"/>
        <v>2.2558277767625785E-3</v>
      </c>
      <c r="E281" s="167">
        <f t="shared" si="57"/>
        <v>24.077641119004952</v>
      </c>
      <c r="F281" s="168">
        <f t="shared" si="58"/>
        <v>0.5662127719674086</v>
      </c>
      <c r="G281" s="168">
        <f t="shared" si="48"/>
        <v>19677.03938256879</v>
      </c>
      <c r="H281" s="168">
        <f t="shared" si="49"/>
        <v>268923.14010412956</v>
      </c>
      <c r="I281" s="169">
        <f t="shared" si="50"/>
        <v>288600.17948669835</v>
      </c>
      <c r="J281" s="169">
        <f t="shared" si="52"/>
        <v>287949.89116112655</v>
      </c>
      <c r="K281" s="95"/>
      <c r="L281" s="265">
        <f t="shared" si="51"/>
        <v>110626.12207173473</v>
      </c>
      <c r="M281" s="265">
        <f>$G281*NonHospFrac+theModel!$H281*NonHospFrac</f>
        <v>177974.05741496361</v>
      </c>
      <c r="N281" s="266">
        <f t="shared" si="53"/>
        <v>288600.17948669835</v>
      </c>
      <c r="O281" s="159"/>
      <c r="P281" s="265">
        <f t="shared" si="54"/>
        <v>110376.85377323802</v>
      </c>
      <c r="Q281" s="265">
        <f t="shared" si="55"/>
        <v>177972.5033166362</v>
      </c>
      <c r="R281" s="266">
        <f t="shared" si="56"/>
        <v>288349.35708987422</v>
      </c>
    </row>
    <row r="282" spans="1:18" x14ac:dyDescent="0.3">
      <c r="A282" s="82">
        <v>251</v>
      </c>
      <c r="B282" s="94">
        <f t="shared" si="45"/>
        <v>4.001682528217981E-3</v>
      </c>
      <c r="C282" s="179">
        <f t="shared" si="46"/>
        <v>3.9926554216170411E-3</v>
      </c>
      <c r="D282" s="166">
        <f t="shared" si="47"/>
        <v>2.2558277767625785E-3</v>
      </c>
      <c r="E282" s="167">
        <f t="shared" si="57"/>
        <v>24.081633774426567</v>
      </c>
      <c r="F282" s="168">
        <f t="shared" si="58"/>
        <v>0.56846859974417119</v>
      </c>
      <c r="G282" s="168">
        <f t="shared" si="48"/>
        <v>19755.433961782215</v>
      </c>
      <c r="H282" s="168">
        <f t="shared" si="49"/>
        <v>268967.73406696954</v>
      </c>
      <c r="I282" s="169">
        <f t="shared" si="50"/>
        <v>288723.16802875174</v>
      </c>
      <c r="J282" s="169">
        <f t="shared" si="52"/>
        <v>288071.62776600011</v>
      </c>
      <c r="K282" s="95"/>
      <c r="L282" s="265">
        <f t="shared" si="51"/>
        <v>110673.26599760068</v>
      </c>
      <c r="M282" s="265">
        <f>$G282*NonHospFrac+theModel!$H282*NonHospFrac</f>
        <v>178049.90203115105</v>
      </c>
      <c r="N282" s="266">
        <f t="shared" si="53"/>
        <v>288723.16802875174</v>
      </c>
      <c r="O282" s="159"/>
      <c r="P282" s="265">
        <f t="shared" si="54"/>
        <v>110423.51780697249</v>
      </c>
      <c r="Q282" s="265">
        <f t="shared" si="55"/>
        <v>178048.3479204519</v>
      </c>
      <c r="R282" s="266">
        <f t="shared" si="56"/>
        <v>288471.86572742439</v>
      </c>
    </row>
    <row r="283" spans="1:18" x14ac:dyDescent="0.3">
      <c r="A283" s="82">
        <v>252</v>
      </c>
      <c r="B283" s="94">
        <f t="shared" si="45"/>
        <v>3.9269292607606943E-3</v>
      </c>
      <c r="C283" s="179">
        <f t="shared" si="46"/>
        <v>3.9180707846568881E-3</v>
      </c>
      <c r="D283" s="166">
        <f t="shared" si="47"/>
        <v>2.2558277767625785E-3</v>
      </c>
      <c r="E283" s="167">
        <f t="shared" si="57"/>
        <v>24.085551845211224</v>
      </c>
      <c r="F283" s="168">
        <f t="shared" si="58"/>
        <v>0.57072442752093377</v>
      </c>
      <c r="G283" s="168">
        <f t="shared" si="48"/>
        <v>19833.828540995637</v>
      </c>
      <c r="H283" s="168">
        <f t="shared" si="49"/>
        <v>269011.49499410327</v>
      </c>
      <c r="I283" s="169">
        <f t="shared" si="50"/>
        <v>288845.32353509893</v>
      </c>
      <c r="J283" s="169">
        <f t="shared" si="52"/>
        <v>288192.53488627414</v>
      </c>
      <c r="K283" s="95"/>
      <c r="L283" s="265">
        <f t="shared" si="51"/>
        <v>110720.09060450472</v>
      </c>
      <c r="M283" s="265">
        <f>$G283*NonHospFrac+theModel!$H283*NonHospFrac</f>
        <v>178125.23293059418</v>
      </c>
      <c r="N283" s="266">
        <f t="shared" si="53"/>
        <v>288845.32353509893</v>
      </c>
      <c r="O283" s="159"/>
      <c r="P283" s="265">
        <f t="shared" si="54"/>
        <v>110469.86388295401</v>
      </c>
      <c r="Q283" s="265">
        <f t="shared" si="55"/>
        <v>178123.67880783661</v>
      </c>
      <c r="R283" s="266">
        <f t="shared" si="56"/>
        <v>288593.54269079061</v>
      </c>
    </row>
    <row r="284" spans="1:18" x14ac:dyDescent="0.3">
      <c r="A284" s="82">
        <v>253</v>
      </c>
      <c r="B284" s="94">
        <f t="shared" si="45"/>
        <v>3.853572418671021E-3</v>
      </c>
      <c r="C284" s="179">
        <f t="shared" si="46"/>
        <v>3.8448794229692168E-3</v>
      </c>
      <c r="D284" s="166">
        <f t="shared" si="47"/>
        <v>2.2558277767625785E-3</v>
      </c>
      <c r="E284" s="167">
        <f t="shared" si="57"/>
        <v>24.089396724634195</v>
      </c>
      <c r="F284" s="168">
        <f t="shared" si="58"/>
        <v>0.57298025529769636</v>
      </c>
      <c r="G284" s="168">
        <f t="shared" si="48"/>
        <v>19912.223120209055</v>
      </c>
      <c r="H284" s="168">
        <f t="shared" si="49"/>
        <v>269054.43844702025</v>
      </c>
      <c r="I284" s="169">
        <f t="shared" si="50"/>
        <v>288966.66156722931</v>
      </c>
      <c r="J284" s="169">
        <f t="shared" si="52"/>
        <v>288312.62799119781</v>
      </c>
      <c r="K284" s="95"/>
      <c r="L284" s="265">
        <f t="shared" si="51"/>
        <v>110766.60185747163</v>
      </c>
      <c r="M284" s="265">
        <f>$G284*NonHospFrac+theModel!$H284*NonHospFrac</f>
        <v>178200.05970975768</v>
      </c>
      <c r="N284" s="266">
        <f t="shared" si="53"/>
        <v>288966.66156722931</v>
      </c>
      <c r="O284" s="159"/>
      <c r="P284" s="265">
        <f t="shared" si="54"/>
        <v>110515.89793084993</v>
      </c>
      <c r="Q284" s="265">
        <f t="shared" si="55"/>
        <v>178198.50557524615</v>
      </c>
      <c r="R284" s="266">
        <f t="shared" si="56"/>
        <v>288714.4035060961</v>
      </c>
    </row>
    <row r="285" spans="1:18" x14ac:dyDescent="0.3">
      <c r="A285" s="82">
        <v>254</v>
      </c>
      <c r="B285" s="94">
        <f t="shared" si="45"/>
        <v>3.7815859160817704E-3</v>
      </c>
      <c r="C285" s="179">
        <f t="shared" si="46"/>
        <v>3.7730553095320588E-3</v>
      </c>
      <c r="D285" s="166">
        <f t="shared" si="47"/>
        <v>2.2558277767625785E-3</v>
      </c>
      <c r="E285" s="167">
        <f t="shared" si="57"/>
        <v>24.093169779943729</v>
      </c>
      <c r="F285" s="168">
        <f t="shared" si="58"/>
        <v>0.57523608307445895</v>
      </c>
      <c r="G285" s="168">
        <f t="shared" si="48"/>
        <v>19990.617699422477</v>
      </c>
      <c r="H285" s="168">
        <f t="shared" si="49"/>
        <v>269096.57969651447</v>
      </c>
      <c r="I285" s="169">
        <f t="shared" si="50"/>
        <v>289087.19739593694</v>
      </c>
      <c r="J285" s="169">
        <f t="shared" si="52"/>
        <v>288431.92226043169</v>
      </c>
      <c r="K285" s="95"/>
      <c r="L285" s="265">
        <f t="shared" si="51"/>
        <v>110812.80561009696</v>
      </c>
      <c r="M285" s="265">
        <f>$G285*NonHospFrac+theModel!$H285*NonHospFrac</f>
        <v>178274.39178583998</v>
      </c>
      <c r="N285" s="266">
        <f t="shared" si="53"/>
        <v>289087.19739593694</v>
      </c>
      <c r="O285" s="159"/>
      <c r="P285" s="265">
        <f t="shared" si="54"/>
        <v>110561.62576932252</v>
      </c>
      <c r="Q285" s="265">
        <f t="shared" si="55"/>
        <v>178272.8376398703</v>
      </c>
      <c r="R285" s="266">
        <f t="shared" si="56"/>
        <v>288834.4634091928</v>
      </c>
    </row>
    <row r="286" spans="1:18" x14ac:dyDescent="0.3">
      <c r="A286" s="82">
        <v>255</v>
      </c>
      <c r="B286" s="94">
        <f t="shared" si="45"/>
        <v>3.7109441544217153E-3</v>
      </c>
      <c r="C286" s="179">
        <f t="shared" si="46"/>
        <v>3.7025729035201562E-3</v>
      </c>
      <c r="D286" s="166">
        <f t="shared" si="47"/>
        <v>2.2558277767625785E-3</v>
      </c>
      <c r="E286" s="167">
        <f t="shared" si="57"/>
        <v>24.096872352847249</v>
      </c>
      <c r="F286" s="168">
        <f t="shared" si="58"/>
        <v>0.57749191085122153</v>
      </c>
      <c r="G286" s="168">
        <f t="shared" si="48"/>
        <v>20069.012278635899</v>
      </c>
      <c r="H286" s="168">
        <f t="shared" si="49"/>
        <v>269137.93372811406</v>
      </c>
      <c r="I286" s="169">
        <f t="shared" si="50"/>
        <v>289206.94600674999</v>
      </c>
      <c r="J286" s="169">
        <f t="shared" si="52"/>
        <v>288550.4325894682</v>
      </c>
      <c r="K286" s="95"/>
      <c r="L286" s="265">
        <f t="shared" si="51"/>
        <v>110858.70760662822</v>
      </c>
      <c r="M286" s="265">
        <f>$G286*NonHospFrac+theModel!$H286*NonHospFrac</f>
        <v>178348.23840012171</v>
      </c>
      <c r="N286" s="266">
        <f t="shared" si="53"/>
        <v>289206.94600674993</v>
      </c>
      <c r="O286" s="159"/>
      <c r="P286" s="265">
        <f t="shared" si="54"/>
        <v>110607.05310810682</v>
      </c>
      <c r="Q286" s="265">
        <f t="shared" si="55"/>
        <v>178346.68424298137</v>
      </c>
      <c r="R286" s="266">
        <f t="shared" si="56"/>
        <v>288953.7373510882</v>
      </c>
    </row>
    <row r="287" spans="1:18" x14ac:dyDescent="0.3">
      <c r="A287" s="82">
        <v>256</v>
      </c>
      <c r="B287" s="94">
        <f t="shared" ref="B287:B350" si="59">Constant*EXP(PowerTerm*(A287)/7)</f>
        <v>3.641622013312717E-3</v>
      </c>
      <c r="C287" s="179">
        <f t="shared" ref="C287:C350" si="60">(1-theFloor)*B287</f>
        <v>3.633407141222616E-3</v>
      </c>
      <c r="D287" s="166">
        <f t="shared" ref="D287:D350" si="61">theFloor</f>
        <v>2.2558277767625785E-3</v>
      </c>
      <c r="E287" s="167">
        <f t="shared" si="57"/>
        <v>24.100505759988472</v>
      </c>
      <c r="F287" s="168">
        <f t="shared" si="58"/>
        <v>0.57974773862798412</v>
      </c>
      <c r="G287" s="168">
        <f t="shared" ref="G287:G350" si="62">$B$22*F287*totInfected/365.25</f>
        <v>20147.406857849321</v>
      </c>
      <c r="H287" s="168">
        <f t="shared" ref="H287:H350" si="63">lostQALYs_Injured*E287*totInfected/365.25</f>
        <v>269178.51524741086</v>
      </c>
      <c r="I287" s="169">
        <f t="shared" ref="I287:I350" si="64">H287+G287</f>
        <v>289325.92210526019</v>
      </c>
      <c r="J287" s="169">
        <f t="shared" si="52"/>
        <v>288668.17359495169</v>
      </c>
      <c r="K287" s="95"/>
      <c r="L287" s="265">
        <f t="shared" ref="L287:L350" si="65">$G287*HospFrac+$H287*HospFrac</f>
        <v>110904.31348400784</v>
      </c>
      <c r="M287" s="265">
        <f>$G287*NonHospFrac+theModel!$H287*NonHospFrac</f>
        <v>178421.60862125232</v>
      </c>
      <c r="N287" s="266">
        <f t="shared" si="53"/>
        <v>289325.92210526019</v>
      </c>
      <c r="O287" s="159"/>
      <c r="P287" s="265">
        <f t="shared" si="54"/>
        <v>110652.18555004998</v>
      </c>
      <c r="Q287" s="265">
        <f t="shared" si="55"/>
        <v>178420.05445322071</v>
      </c>
      <c r="R287" s="266">
        <f t="shared" si="56"/>
        <v>289072.24000327068</v>
      </c>
    </row>
    <row r="288" spans="1:18" x14ac:dyDescent="0.3">
      <c r="A288" s="82">
        <v>257</v>
      </c>
      <c r="B288" s="94">
        <f t="shared" si="59"/>
        <v>3.5735948416368239E-3</v>
      </c>
      <c r="C288" s="179">
        <f t="shared" si="60"/>
        <v>3.5655334271301642E-3</v>
      </c>
      <c r="D288" s="166">
        <f t="shared" si="61"/>
        <v>2.2558277767625785E-3</v>
      </c>
      <c r="E288" s="167">
        <f t="shared" si="57"/>
        <v>24.104071293415604</v>
      </c>
      <c r="F288" s="168">
        <f t="shared" si="58"/>
        <v>0.58200356640474671</v>
      </c>
      <c r="G288" s="168">
        <f t="shared" si="62"/>
        <v>20225.801437062742</v>
      </c>
      <c r="H288" s="168">
        <f t="shared" si="63"/>
        <v>269218.33868528972</v>
      </c>
      <c r="I288" s="169">
        <f t="shared" si="64"/>
        <v>289444.14012235246</v>
      </c>
      <c r="J288" s="169">
        <f t="shared" ref="J288:J351" si="66">J287+(I288-I287)/(1+discountDaily)^A288</f>
        <v>288785.15961989906</v>
      </c>
      <c r="K288" s="95"/>
      <c r="L288" s="265">
        <f t="shared" si="65"/>
        <v>110949.62877387769</v>
      </c>
      <c r="M288" s="265">
        <f>$G288*NonHospFrac+theModel!$H288*NonHospFrac</f>
        <v>178494.51134847477</v>
      </c>
      <c r="N288" s="266">
        <f t="shared" ref="N288:N351" si="67">L288+M288</f>
        <v>289444.14012235246</v>
      </c>
      <c r="O288" s="159"/>
      <c r="P288" s="265">
        <f t="shared" ref="P288:P351" si="68">P287+(L288-L287)/(1+discountDaily)^A288</f>
        <v>110697.02859311232</v>
      </c>
      <c r="Q288" s="265">
        <f t="shared" ref="Q288:Q351" si="69">Q287+(M288-M287)/(1+discountDaily)^B288</f>
        <v>178492.95716982344</v>
      </c>
      <c r="R288" s="266">
        <f t="shared" ref="R288:R351" si="70">P288+Q288</f>
        <v>289189.98576293577</v>
      </c>
    </row>
    <row r="289" spans="1:18" x14ac:dyDescent="0.3">
      <c r="A289" s="82">
        <v>258</v>
      </c>
      <c r="B289" s="94">
        <f t="shared" si="59"/>
        <v>3.5068384487702887E-3</v>
      </c>
      <c r="C289" s="179">
        <f t="shared" si="60"/>
        <v>3.4989276251889338E-3</v>
      </c>
      <c r="D289" s="166">
        <f t="shared" si="61"/>
        <v>2.2558277767625785E-3</v>
      </c>
      <c r="E289" s="167">
        <f t="shared" ref="E289:E352" si="71">C289+E288</f>
        <v>24.107570221040792</v>
      </c>
      <c r="F289" s="168">
        <f t="shared" ref="F289:F352" si="72">D289+F288</f>
        <v>0.5842593941815093</v>
      </c>
      <c r="G289" s="168">
        <f t="shared" si="62"/>
        <v>20304.196016276164</v>
      </c>
      <c r="H289" s="168">
        <f t="shared" si="63"/>
        <v>269257.41820305941</v>
      </c>
      <c r="I289" s="169">
        <f t="shared" si="64"/>
        <v>289561.61421933555</v>
      </c>
      <c r="J289" s="169">
        <f t="shared" si="66"/>
        <v>288901.40473882115</v>
      </c>
      <c r="K289" s="95"/>
      <c r="L289" s="265">
        <f t="shared" si="65"/>
        <v>110994.65890454578</v>
      </c>
      <c r="M289" s="265">
        <f>$G289*NonHospFrac+theModel!$H289*NonHospFrac</f>
        <v>178566.95531478975</v>
      </c>
      <c r="N289" s="266">
        <f t="shared" si="67"/>
        <v>289561.61421933555</v>
      </c>
      <c r="O289" s="159"/>
      <c r="P289" s="265">
        <f t="shared" si="68"/>
        <v>110741.58763233051</v>
      </c>
      <c r="Q289" s="265">
        <f t="shared" si="69"/>
        <v>178565.40112578266</v>
      </c>
      <c r="R289" s="266">
        <f t="shared" si="70"/>
        <v>289306.98875811318</v>
      </c>
    </row>
    <row r="290" spans="1:18" x14ac:dyDescent="0.3">
      <c r="A290" s="82">
        <v>259</v>
      </c>
      <c r="B290" s="94">
        <f t="shared" si="59"/>
        <v>3.4413290959813356E-3</v>
      </c>
      <c r="C290" s="179">
        <f t="shared" si="60"/>
        <v>3.4335660502176398E-3</v>
      </c>
      <c r="D290" s="166">
        <f t="shared" si="61"/>
        <v>2.2558277767625785E-3</v>
      </c>
      <c r="E290" s="167">
        <f t="shared" si="71"/>
        <v>24.111003787091011</v>
      </c>
      <c r="F290" s="168">
        <f t="shared" si="72"/>
        <v>0.58651522195827188</v>
      </c>
      <c r="G290" s="168">
        <f t="shared" si="62"/>
        <v>20382.590595489582</v>
      </c>
      <c r="H290" s="168">
        <f t="shared" si="63"/>
        <v>269295.7676974893</v>
      </c>
      <c r="I290" s="169">
        <f t="shared" si="64"/>
        <v>289678.3582929789</v>
      </c>
      <c r="J290" s="169">
        <f t="shared" si="66"/>
        <v>289016.92276275036</v>
      </c>
      <c r="K290" s="95"/>
      <c r="L290" s="265">
        <f t="shared" si="65"/>
        <v>111039.409202917</v>
      </c>
      <c r="M290" s="265">
        <f>$G290*NonHospFrac+theModel!$H290*NonHospFrac</f>
        <v>178638.94909006185</v>
      </c>
      <c r="N290" s="266">
        <f t="shared" si="67"/>
        <v>289678.35829297884</v>
      </c>
      <c r="O290" s="159"/>
      <c r="P290" s="265">
        <f t="shared" si="68"/>
        <v>110785.86796174472</v>
      </c>
      <c r="Q290" s="265">
        <f t="shared" si="69"/>
        <v>178637.39489095562</v>
      </c>
      <c r="R290" s="266">
        <f t="shared" si="70"/>
        <v>289423.26285270031</v>
      </c>
    </row>
    <row r="291" spans="1:18" x14ac:dyDescent="0.3">
      <c r="A291" s="82">
        <v>260</v>
      </c>
      <c r="B291" s="94">
        <f t="shared" si="59"/>
        <v>3.3770434879885915E-3</v>
      </c>
      <c r="C291" s="179">
        <f t="shared" si="60"/>
        <v>3.3694254594850517E-3</v>
      </c>
      <c r="D291" s="166">
        <f t="shared" si="61"/>
        <v>2.2558277767625785E-3</v>
      </c>
      <c r="E291" s="167">
        <f t="shared" si="71"/>
        <v>24.114373212550497</v>
      </c>
      <c r="F291" s="168">
        <f t="shared" si="72"/>
        <v>0.58877104973503447</v>
      </c>
      <c r="G291" s="168">
        <f t="shared" si="62"/>
        <v>20460.985174703008</v>
      </c>
      <c r="H291" s="168">
        <f t="shared" si="63"/>
        <v>269333.4008057508</v>
      </c>
      <c r="I291" s="169">
        <f t="shared" si="64"/>
        <v>289794.38598045381</v>
      </c>
      <c r="J291" s="169">
        <f t="shared" si="66"/>
        <v>289131.72724417242</v>
      </c>
      <c r="K291" s="95"/>
      <c r="L291" s="265">
        <f t="shared" si="65"/>
        <v>111083.88489638723</v>
      </c>
      <c r="M291" s="265">
        <f>$G291*NonHospFrac+theModel!$H291*NonHospFrac</f>
        <v>178710.50108406658</v>
      </c>
      <c r="N291" s="266">
        <f t="shared" si="67"/>
        <v>289794.38598045381</v>
      </c>
      <c r="O291" s="159"/>
      <c r="P291" s="265">
        <f t="shared" si="68"/>
        <v>110829.87477628922</v>
      </c>
      <c r="Q291" s="265">
        <f t="shared" si="69"/>
        <v>178708.94687511065</v>
      </c>
      <c r="R291" s="266">
        <f t="shared" si="70"/>
        <v>289538.82165139983</v>
      </c>
    </row>
    <row r="292" spans="1:18" x14ac:dyDescent="0.3">
      <c r="A292" s="82">
        <v>261</v>
      </c>
      <c r="B292" s="94">
        <f t="shared" si="59"/>
        <v>3.3139587646772405E-3</v>
      </c>
      <c r="C292" s="179">
        <f t="shared" si="60"/>
        <v>3.3064830444448357E-3</v>
      </c>
      <c r="D292" s="166">
        <f t="shared" si="61"/>
        <v>2.2558277767625785E-3</v>
      </c>
      <c r="E292" s="167">
        <f t="shared" si="71"/>
        <v>24.117679695594941</v>
      </c>
      <c r="F292" s="168">
        <f t="shared" si="72"/>
        <v>0.59102687751179706</v>
      </c>
      <c r="G292" s="168">
        <f t="shared" si="62"/>
        <v>20539.37975391643</v>
      </c>
      <c r="H292" s="168">
        <f t="shared" si="63"/>
        <v>269370.33091026632</v>
      </c>
      <c r="I292" s="169">
        <f t="shared" si="64"/>
        <v>289909.71066418273</v>
      </c>
      <c r="J292" s="169">
        <f t="shared" si="66"/>
        <v>289245.83148186654</v>
      </c>
      <c r="K292" s="95"/>
      <c r="L292" s="265">
        <f t="shared" si="65"/>
        <v>111128.09111470204</v>
      </c>
      <c r="M292" s="265">
        <f>$G292*NonHospFrac+theModel!$H292*NonHospFrac</f>
        <v>178781.61954948067</v>
      </c>
      <c r="N292" s="266">
        <f t="shared" si="67"/>
        <v>289909.71066418273</v>
      </c>
      <c r="O292" s="159"/>
      <c r="P292" s="265">
        <f t="shared" si="68"/>
        <v>110873.61317364746</v>
      </c>
      <c r="Q292" s="265">
        <f t="shared" si="69"/>
        <v>178780.06533091763</v>
      </c>
      <c r="R292" s="266">
        <f t="shared" si="70"/>
        <v>289653.67850456509</v>
      </c>
    </row>
    <row r="293" spans="1:18" x14ac:dyDescent="0.3">
      <c r="A293" s="82">
        <v>262</v>
      </c>
      <c r="B293" s="94">
        <f t="shared" si="59"/>
        <v>3.2520524929699076E-3</v>
      </c>
      <c r="C293" s="179">
        <f t="shared" si="60"/>
        <v>3.2447164226247762E-3</v>
      </c>
      <c r="D293" s="166">
        <f t="shared" si="61"/>
        <v>2.2558277767625785E-3</v>
      </c>
      <c r="E293" s="167">
        <f t="shared" si="71"/>
        <v>24.120924412017565</v>
      </c>
      <c r="F293" s="168">
        <f t="shared" si="72"/>
        <v>0.59328270528855964</v>
      </c>
      <c r="G293" s="168">
        <f t="shared" si="62"/>
        <v>20617.774333129852</v>
      </c>
      <c r="H293" s="168">
        <f t="shared" si="63"/>
        <v>269406.5711434689</v>
      </c>
      <c r="I293" s="169">
        <f t="shared" si="64"/>
        <v>290024.34547659877</v>
      </c>
      <c r="J293" s="169">
        <f t="shared" si="66"/>
        <v>289359.24852565548</v>
      </c>
      <c r="K293" s="95"/>
      <c r="L293" s="265">
        <f t="shared" si="65"/>
        <v>111172.03289178117</v>
      </c>
      <c r="M293" s="265">
        <f>$G293*NonHospFrac+theModel!$H293*NonHospFrac</f>
        <v>178852.31258481756</v>
      </c>
      <c r="N293" s="266">
        <f t="shared" si="67"/>
        <v>290024.34547659871</v>
      </c>
      <c r="O293" s="159"/>
      <c r="P293" s="265">
        <f t="shared" si="68"/>
        <v>110917.08815607306</v>
      </c>
      <c r="Q293" s="265">
        <f t="shared" si="69"/>
        <v>178850.75835688325</v>
      </c>
      <c r="R293" s="266">
        <f t="shared" si="70"/>
        <v>289767.84651295631</v>
      </c>
    </row>
    <row r="294" spans="1:18" x14ac:dyDescent="0.3">
      <c r="A294" s="82">
        <v>263</v>
      </c>
      <c r="B294" s="94">
        <f t="shared" si="59"/>
        <v>3.1913026588494152E-3</v>
      </c>
      <c r="C294" s="179">
        <f t="shared" si="60"/>
        <v>3.1841036296675262E-3</v>
      </c>
      <c r="D294" s="166">
        <f t="shared" si="61"/>
        <v>2.2558277767625785E-3</v>
      </c>
      <c r="E294" s="167">
        <f t="shared" si="71"/>
        <v>24.124108515647233</v>
      </c>
      <c r="F294" s="168">
        <f t="shared" si="72"/>
        <v>0.59553853306532223</v>
      </c>
      <c r="G294" s="168">
        <f t="shared" si="62"/>
        <v>20696.16891234327</v>
      </c>
      <c r="H294" s="168">
        <f t="shared" si="63"/>
        <v>269442.13439247134</v>
      </c>
      <c r="I294" s="169">
        <f t="shared" si="64"/>
        <v>290138.30330481462</v>
      </c>
      <c r="J294" s="169">
        <f t="shared" si="66"/>
        <v>289471.99118106527</v>
      </c>
      <c r="K294" s="95"/>
      <c r="L294" s="265">
        <f t="shared" si="65"/>
        <v>111215.7151675083</v>
      </c>
      <c r="M294" s="265">
        <f>$G294*NonHospFrac+theModel!$H294*NonHospFrac</f>
        <v>178922.5881373063</v>
      </c>
      <c r="N294" s="266">
        <f t="shared" si="67"/>
        <v>290138.30330481462</v>
      </c>
      <c r="O294" s="159"/>
      <c r="P294" s="265">
        <f t="shared" si="68"/>
        <v>110960.30463217589</v>
      </c>
      <c r="Q294" s="265">
        <f t="shared" si="69"/>
        <v>178921.0339002301</v>
      </c>
      <c r="R294" s="266">
        <f t="shared" si="70"/>
        <v>289881.33853240602</v>
      </c>
    </row>
    <row r="295" spans="1:18" x14ac:dyDescent="0.3">
      <c r="A295" s="82">
        <v>264</v>
      </c>
      <c r="B295" s="94">
        <f t="shared" si="59"/>
        <v>3.1316876595305306E-3</v>
      </c>
      <c r="C295" s="179">
        <f t="shared" si="60"/>
        <v>3.1246231115200172E-3</v>
      </c>
      <c r="D295" s="166">
        <f t="shared" si="61"/>
        <v>2.2558277767625785E-3</v>
      </c>
      <c r="E295" s="167">
        <f t="shared" si="71"/>
        <v>24.127233138758754</v>
      </c>
      <c r="F295" s="168">
        <f t="shared" si="72"/>
        <v>0.59779436084208482</v>
      </c>
      <c r="G295" s="168">
        <f t="shared" si="62"/>
        <v>20774.563491556695</v>
      </c>
      <c r="H295" s="168">
        <f t="shared" si="63"/>
        <v>269477.03330364957</v>
      </c>
      <c r="I295" s="169">
        <f t="shared" si="64"/>
        <v>290251.59679520625</v>
      </c>
      <c r="J295" s="169">
        <f t="shared" si="66"/>
        <v>289584.07201389945</v>
      </c>
      <c r="K295" s="95"/>
      <c r="L295" s="265">
        <f t="shared" si="65"/>
        <v>111259.14278948792</v>
      </c>
      <c r="M295" s="265">
        <f>$G295*NonHospFrac+theModel!$H295*NonHospFrac</f>
        <v>178992.45400571832</v>
      </c>
      <c r="N295" s="266">
        <f t="shared" si="67"/>
        <v>290251.59679520625</v>
      </c>
      <c r="O295" s="159"/>
      <c r="P295" s="265">
        <f t="shared" si="68"/>
        <v>111003.26741867543</v>
      </c>
      <c r="Q295" s="265">
        <f t="shared" si="69"/>
        <v>178990.89975972331</v>
      </c>
      <c r="R295" s="266">
        <f t="shared" si="70"/>
        <v>289994.16717839875</v>
      </c>
    </row>
    <row r="296" spans="1:18" x14ac:dyDescent="0.3">
      <c r="A296" s="82">
        <v>265</v>
      </c>
      <c r="B296" s="94">
        <f t="shared" si="59"/>
        <v>3.0731862957779615E-3</v>
      </c>
      <c r="C296" s="179">
        <f t="shared" si="60"/>
        <v>3.0662537167687794E-3</v>
      </c>
      <c r="D296" s="166">
        <f t="shared" si="61"/>
        <v>2.2558277767625785E-3</v>
      </c>
      <c r="E296" s="167">
        <f t="shared" si="71"/>
        <v>24.130299392475521</v>
      </c>
      <c r="F296" s="168">
        <f t="shared" si="72"/>
        <v>0.6000501886188474</v>
      </c>
      <c r="G296" s="168">
        <f t="shared" si="62"/>
        <v>20852.958070770113</v>
      </c>
      <c r="H296" s="168">
        <f t="shared" si="63"/>
        <v>269511.28028713906</v>
      </c>
      <c r="I296" s="169">
        <f t="shared" si="64"/>
        <v>290364.2383579092</v>
      </c>
      <c r="J296" s="169">
        <f t="shared" si="66"/>
        <v>289695.50335472601</v>
      </c>
      <c r="K296" s="95"/>
      <c r="L296" s="265">
        <f t="shared" si="65"/>
        <v>111302.32051476892</v>
      </c>
      <c r="M296" s="265">
        <f>$G296*NonHospFrac+theModel!$H296*NonHospFrac</f>
        <v>179061.91784314023</v>
      </c>
      <c r="N296" s="266">
        <f t="shared" si="67"/>
        <v>290364.23835790914</v>
      </c>
      <c r="O296" s="159"/>
      <c r="P296" s="265">
        <f t="shared" si="68"/>
        <v>111045.98124212079</v>
      </c>
      <c r="Q296" s="265">
        <f t="shared" si="69"/>
        <v>179060.36358844338</v>
      </c>
      <c r="R296" s="266">
        <f t="shared" si="70"/>
        <v>290106.34483056417</v>
      </c>
    </row>
    <row r="297" spans="1:18" x14ac:dyDescent="0.3">
      <c r="A297" s="82">
        <v>266</v>
      </c>
      <c r="B297" s="94">
        <f t="shared" si="59"/>
        <v>3.0157777643678848E-3</v>
      </c>
      <c r="C297" s="179">
        <f t="shared" si="60"/>
        <v>3.0089746891184808E-3</v>
      </c>
      <c r="D297" s="166">
        <f t="shared" si="61"/>
        <v>2.2558277767625785E-3</v>
      </c>
      <c r="E297" s="167">
        <f t="shared" si="71"/>
        <v>24.133308367164641</v>
      </c>
      <c r="F297" s="168">
        <f t="shared" si="72"/>
        <v>0.60230601639560999</v>
      </c>
      <c r="G297" s="168">
        <f t="shared" si="62"/>
        <v>20931.352649983539</v>
      </c>
      <c r="H297" s="168">
        <f t="shared" si="63"/>
        <v>269544.8875212486</v>
      </c>
      <c r="I297" s="169">
        <f t="shared" si="64"/>
        <v>290476.24017123214</v>
      </c>
      <c r="J297" s="169">
        <f t="shared" si="66"/>
        <v>289806.29730328161</v>
      </c>
      <c r="K297" s="95"/>
      <c r="L297" s="265">
        <f t="shared" si="65"/>
        <v>111345.25301153645</v>
      </c>
      <c r="M297" s="265">
        <f>$G297*NonHospFrac+theModel!$H297*NonHospFrac</f>
        <v>179130.98715969568</v>
      </c>
      <c r="N297" s="266">
        <f t="shared" si="67"/>
        <v>290476.24017123214</v>
      </c>
      <c r="O297" s="159"/>
      <c r="P297" s="265">
        <f t="shared" si="68"/>
        <v>111088.45074057892</v>
      </c>
      <c r="Q297" s="265">
        <f t="shared" si="69"/>
        <v>179129.43289650802</v>
      </c>
      <c r="R297" s="266">
        <f t="shared" si="70"/>
        <v>290217.88363708695</v>
      </c>
    </row>
    <row r="298" spans="1:18" x14ac:dyDescent="0.3">
      <c r="A298" s="82">
        <v>267</v>
      </c>
      <c r="B298" s="94">
        <f t="shared" si="59"/>
        <v>2.9594416506902406E-3</v>
      </c>
      <c r="C298" s="179">
        <f t="shared" si="60"/>
        <v>2.9527656600109053E-3</v>
      </c>
      <c r="D298" s="166">
        <f t="shared" si="61"/>
        <v>2.2558277767625785E-3</v>
      </c>
      <c r="E298" s="167">
        <f t="shared" si="71"/>
        <v>24.136261132824654</v>
      </c>
      <c r="F298" s="168">
        <f t="shared" si="72"/>
        <v>0.60456184417237258</v>
      </c>
      <c r="G298" s="168">
        <f t="shared" si="62"/>
        <v>21009.747229196957</v>
      </c>
      <c r="H298" s="168">
        <f t="shared" si="63"/>
        <v>269577.86695679033</v>
      </c>
      <c r="I298" s="169">
        <f t="shared" si="64"/>
        <v>290587.61418598727</v>
      </c>
      <c r="J298" s="169">
        <f t="shared" si="66"/>
        <v>289916.46573279263</v>
      </c>
      <c r="K298" s="95"/>
      <c r="L298" s="265">
        <f t="shared" si="65"/>
        <v>111387.94486077173</v>
      </c>
      <c r="M298" s="265">
        <f>$G298*NonHospFrac+theModel!$H298*NonHospFrac</f>
        <v>179199.66932521551</v>
      </c>
      <c r="N298" s="266">
        <f t="shared" si="67"/>
        <v>290587.61418598727</v>
      </c>
      <c r="O298" s="159"/>
      <c r="P298" s="265">
        <f t="shared" si="68"/>
        <v>111130.68046529086</v>
      </c>
      <c r="Q298" s="265">
        <f t="shared" si="69"/>
        <v>179198.11505374237</v>
      </c>
      <c r="R298" s="266">
        <f t="shared" si="70"/>
        <v>290328.79551903321</v>
      </c>
    </row>
    <row r="299" spans="1:18" x14ac:dyDescent="0.3">
      <c r="A299" s="82">
        <v>268</v>
      </c>
      <c r="B299" s="94">
        <f t="shared" si="59"/>
        <v>2.9041579214892617E-3</v>
      </c>
      <c r="C299" s="179">
        <f t="shared" si="60"/>
        <v>2.8976066413818613E-3</v>
      </c>
      <c r="D299" s="166">
        <f t="shared" si="61"/>
        <v>2.2558277767625785E-3</v>
      </c>
      <c r="E299" s="167">
        <f t="shared" si="71"/>
        <v>24.139158739466037</v>
      </c>
      <c r="F299" s="168">
        <f t="shared" si="72"/>
        <v>0.60681767194913516</v>
      </c>
      <c r="G299" s="168">
        <f t="shared" si="62"/>
        <v>21088.141808410383</v>
      </c>
      <c r="H299" s="168">
        <f t="shared" si="63"/>
        <v>269610.2303213299</v>
      </c>
      <c r="I299" s="169">
        <f t="shared" si="64"/>
        <v>290698.37212974031</v>
      </c>
      <c r="J299" s="169">
        <f t="shared" si="66"/>
        <v>290026.02029421576</v>
      </c>
      <c r="K299" s="95"/>
      <c r="L299" s="265">
        <f t="shared" si="65"/>
        <v>111430.40055788124</v>
      </c>
      <c r="M299" s="265">
        <f>$G299*NonHospFrac+theModel!$H299*NonHospFrac</f>
        <v>179267.97157185903</v>
      </c>
      <c r="N299" s="266">
        <f t="shared" si="67"/>
        <v>290698.37212974025</v>
      </c>
      <c r="O299" s="159"/>
      <c r="P299" s="265">
        <f t="shared" si="68"/>
        <v>111172.67488229733</v>
      </c>
      <c r="Q299" s="265">
        <f t="shared" si="69"/>
        <v>179266.41729230015</v>
      </c>
      <c r="R299" s="266">
        <f t="shared" si="70"/>
        <v>290439.09217459749</v>
      </c>
    </row>
    <row r="300" spans="1:18" x14ac:dyDescent="0.3">
      <c r="A300" s="82">
        <v>269</v>
      </c>
      <c r="B300" s="94">
        <f t="shared" si="59"/>
        <v>2.8499069177396067E-3</v>
      </c>
      <c r="C300" s="179">
        <f t="shared" si="60"/>
        <v>2.8434780185533819E-3</v>
      </c>
      <c r="D300" s="166">
        <f t="shared" si="61"/>
        <v>2.2558277767625785E-3</v>
      </c>
      <c r="E300" s="167">
        <f t="shared" si="71"/>
        <v>24.142002217484592</v>
      </c>
      <c r="F300" s="168">
        <f t="shared" si="72"/>
        <v>0.60907349972589775</v>
      </c>
      <c r="G300" s="168">
        <f t="shared" si="62"/>
        <v>21166.536387623801</v>
      </c>
      <c r="H300" s="168">
        <f t="shared" si="63"/>
        <v>269641.98912335659</v>
      </c>
      <c r="I300" s="169">
        <f t="shared" si="64"/>
        <v>290808.5255109804</v>
      </c>
      <c r="J300" s="169">
        <f t="shared" si="66"/>
        <v>290134.97242039855</v>
      </c>
      <c r="K300" s="95"/>
      <c r="L300" s="265">
        <f t="shared" si="65"/>
        <v>111472.62451429511</v>
      </c>
      <c r="M300" s="265">
        <f>$G300*NonHospFrac+theModel!$H300*NonHospFrac</f>
        <v>179335.90099668526</v>
      </c>
      <c r="N300" s="266">
        <f t="shared" si="67"/>
        <v>290808.5255109804</v>
      </c>
      <c r="O300" s="159"/>
      <c r="P300" s="265">
        <f t="shared" si="68"/>
        <v>111214.43837403359</v>
      </c>
      <c r="Q300" s="265">
        <f t="shared" si="69"/>
        <v>179334.34670923499</v>
      </c>
      <c r="R300" s="266">
        <f t="shared" si="70"/>
        <v>290548.78508326859</v>
      </c>
    </row>
    <row r="301" spans="1:18" x14ac:dyDescent="0.3">
      <c r="A301" s="82">
        <v>270</v>
      </c>
      <c r="B301" s="94">
        <f t="shared" si="59"/>
        <v>2.7966693476555475E-3</v>
      </c>
      <c r="C301" s="179">
        <f t="shared" si="60"/>
        <v>2.7903605432586854E-3</v>
      </c>
      <c r="D301" s="166">
        <f t="shared" si="61"/>
        <v>2.2558277767625785E-3</v>
      </c>
      <c r="E301" s="167">
        <f t="shared" si="71"/>
        <v>24.14479257802785</v>
      </c>
      <c r="F301" s="168">
        <f t="shared" si="72"/>
        <v>0.61132932750266034</v>
      </c>
      <c r="G301" s="168">
        <f t="shared" si="62"/>
        <v>21244.930966837223</v>
      </c>
      <c r="H301" s="168">
        <f t="shared" si="63"/>
        <v>269673.15465637564</v>
      </c>
      <c r="I301" s="169">
        <f t="shared" si="64"/>
        <v>290918.08562321286</v>
      </c>
      <c r="J301" s="169">
        <f t="shared" si="66"/>
        <v>290243.33333016286</v>
      </c>
      <c r="K301" s="95"/>
      <c r="L301" s="265">
        <f t="shared" si="65"/>
        <v>111514.62105903594</v>
      </c>
      <c r="M301" s="265">
        <f>$G301*NonHospFrac+theModel!$H301*NonHospFrac</f>
        <v>179403.46456417692</v>
      </c>
      <c r="N301" s="266">
        <f t="shared" si="67"/>
        <v>290918.08562321286</v>
      </c>
      <c r="O301" s="159"/>
      <c r="P301" s="265">
        <f t="shared" si="68"/>
        <v>111255.97524089458</v>
      </c>
      <c r="Q301" s="265">
        <f t="shared" si="69"/>
        <v>179401.9102690244</v>
      </c>
      <c r="R301" s="266">
        <f t="shared" si="70"/>
        <v>290657.88550991897</v>
      </c>
    </row>
    <row r="302" spans="1:18" x14ac:dyDescent="0.3">
      <c r="A302" s="82">
        <v>271</v>
      </c>
      <c r="B302" s="94">
        <f t="shared" si="59"/>
        <v>2.7444262798307774E-3</v>
      </c>
      <c r="C302" s="179">
        <f t="shared" si="60"/>
        <v>2.7382353267974579E-3</v>
      </c>
      <c r="D302" s="166">
        <f t="shared" si="61"/>
        <v>2.2558277767625785E-3</v>
      </c>
      <c r="E302" s="167">
        <f t="shared" si="71"/>
        <v>24.147530813354649</v>
      </c>
      <c r="F302" s="168">
        <f t="shared" si="72"/>
        <v>0.61358515527942292</v>
      </c>
      <c r="G302" s="168">
        <f t="shared" si="62"/>
        <v>21323.325546050644</v>
      </c>
      <c r="H302" s="168">
        <f t="shared" si="63"/>
        <v>269703.73800292477</v>
      </c>
      <c r="I302" s="169">
        <f t="shared" si="64"/>
        <v>291027.06354897539</v>
      </c>
      <c r="J302" s="169">
        <f t="shared" si="66"/>
        <v>290351.11403231171</v>
      </c>
      <c r="K302" s="95"/>
      <c r="L302" s="265">
        <f t="shared" si="65"/>
        <v>111556.39444025826</v>
      </c>
      <c r="M302" s="265">
        <f>$G302*NonHospFrac+theModel!$H302*NonHospFrac</f>
        <v>179470.66910871712</v>
      </c>
      <c r="N302" s="266">
        <f t="shared" si="67"/>
        <v>291027.06354897539</v>
      </c>
      <c r="O302" s="159"/>
      <c r="P302" s="265">
        <f t="shared" si="68"/>
        <v>111297.28970277087</v>
      </c>
      <c r="Q302" s="265">
        <f t="shared" si="69"/>
        <v>179469.11480604639</v>
      </c>
      <c r="R302" s="266">
        <f t="shared" si="70"/>
        <v>290766.40450881724</v>
      </c>
    </row>
    <row r="303" spans="1:18" x14ac:dyDescent="0.3">
      <c r="A303" s="82">
        <v>272</v>
      </c>
      <c r="B303" s="94">
        <f t="shared" si="59"/>
        <v>2.6931591365063506E-3</v>
      </c>
      <c r="C303" s="179">
        <f t="shared" si="60"/>
        <v>2.6870838333189775E-3</v>
      </c>
      <c r="D303" s="166">
        <f t="shared" si="61"/>
        <v>2.2558277767625785E-3</v>
      </c>
      <c r="E303" s="167">
        <f t="shared" si="71"/>
        <v>24.150217897187968</v>
      </c>
      <c r="F303" s="168">
        <f t="shared" si="72"/>
        <v>0.61584098305618551</v>
      </c>
      <c r="G303" s="168">
        <f t="shared" si="62"/>
        <v>21401.720125264066</v>
      </c>
      <c r="H303" s="168">
        <f t="shared" si="63"/>
        <v>269733.75003851438</v>
      </c>
      <c r="I303" s="169">
        <f t="shared" si="64"/>
        <v>291135.47016377846</v>
      </c>
      <c r="J303" s="169">
        <f t="shared" si="66"/>
        <v>290458.32532956032</v>
      </c>
      <c r="K303" s="95"/>
      <c r="L303" s="265">
        <f t="shared" si="65"/>
        <v>111597.94882675904</v>
      </c>
      <c r="M303" s="265">
        <f>$G303*NonHospFrac+theModel!$H303*NonHospFrac</f>
        <v>179537.5213370194</v>
      </c>
      <c r="N303" s="266">
        <f t="shared" si="67"/>
        <v>291135.4701637784</v>
      </c>
      <c r="O303" s="159"/>
      <c r="P303" s="265">
        <f t="shared" si="68"/>
        <v>111338.38590055559</v>
      </c>
      <c r="Q303" s="265">
        <f t="shared" si="69"/>
        <v>179535.96702700958</v>
      </c>
      <c r="R303" s="266">
        <f t="shared" si="70"/>
        <v>290874.35292756517</v>
      </c>
    </row>
    <row r="304" spans="1:18" x14ac:dyDescent="0.3">
      <c r="A304" s="82">
        <v>273</v>
      </c>
      <c r="B304" s="94">
        <f t="shared" si="59"/>
        <v>2.6428496869643986E-3</v>
      </c>
      <c r="C304" s="179">
        <f t="shared" si="60"/>
        <v>2.6368878732307361E-3</v>
      </c>
      <c r="D304" s="166">
        <f t="shared" si="61"/>
        <v>2.2558277767625785E-3</v>
      </c>
      <c r="E304" s="167">
        <f t="shared" si="71"/>
        <v>24.152854785061198</v>
      </c>
      <c r="F304" s="168">
        <f t="shared" si="72"/>
        <v>0.6180968108329481</v>
      </c>
      <c r="G304" s="168">
        <f t="shared" si="62"/>
        <v>21480.114704477488</v>
      </c>
      <c r="H304" s="168">
        <f t="shared" si="63"/>
        <v>269763.20143549581</v>
      </c>
      <c r="I304" s="169">
        <f t="shared" si="64"/>
        <v>291243.31613997329</v>
      </c>
      <c r="J304" s="169">
        <f t="shared" si="66"/>
        <v>290564.97782239481</v>
      </c>
      <c r="K304" s="95"/>
      <c r="L304" s="265">
        <f t="shared" si="65"/>
        <v>111639.28830946032</v>
      </c>
      <c r="M304" s="265">
        <f>$G304*NonHospFrac+theModel!$H304*NonHospFrac</f>
        <v>179604.02783051296</v>
      </c>
      <c r="N304" s="266">
        <f t="shared" si="67"/>
        <v>291243.31613997329</v>
      </c>
      <c r="O304" s="159"/>
      <c r="P304" s="265">
        <f t="shared" si="68"/>
        <v>111379.26789762346</v>
      </c>
      <c r="Q304" s="265">
        <f t="shared" si="69"/>
        <v>179602.47351333839</v>
      </c>
      <c r="R304" s="266">
        <f t="shared" si="70"/>
        <v>290981.74141096184</v>
      </c>
    </row>
    <row r="305" spans="1:18" x14ac:dyDescent="0.3">
      <c r="A305" s="82">
        <v>274</v>
      </c>
      <c r="B305" s="94">
        <f t="shared" si="59"/>
        <v>2.5934800410452293E-3</v>
      </c>
      <c r="C305" s="179">
        <f t="shared" si="60"/>
        <v>2.5876295967301602E-3</v>
      </c>
      <c r="D305" s="166">
        <f t="shared" si="61"/>
        <v>2.2558277767625785E-3</v>
      </c>
      <c r="E305" s="167">
        <f t="shared" si="71"/>
        <v>24.155442414657927</v>
      </c>
      <c r="F305" s="168">
        <f t="shared" si="72"/>
        <v>0.62035263860971068</v>
      </c>
      <c r="G305" s="168">
        <f t="shared" si="62"/>
        <v>21558.509283690906</v>
      </c>
      <c r="H305" s="168">
        <f t="shared" si="63"/>
        <v>269792.10266685562</v>
      </c>
      <c r="I305" s="169">
        <f t="shared" si="64"/>
        <v>291350.6119505465</v>
      </c>
      <c r="J305" s="169">
        <f t="shared" si="66"/>
        <v>290671.08191285754</v>
      </c>
      <c r="K305" s="95"/>
      <c r="L305" s="265">
        <f t="shared" si="65"/>
        <v>111680.41690286374</v>
      </c>
      <c r="M305" s="265">
        <f>$G305*NonHospFrac+theModel!$H305*NonHospFrac</f>
        <v>179670.19504768276</v>
      </c>
      <c r="N305" s="266">
        <f t="shared" si="67"/>
        <v>291350.6119505465</v>
      </c>
      <c r="O305" s="159"/>
      <c r="P305" s="265">
        <f t="shared" si="68"/>
        <v>111419.93968128182</v>
      </c>
      <c r="Q305" s="265">
        <f t="shared" si="69"/>
        <v>179668.64072351318</v>
      </c>
      <c r="R305" s="266">
        <f t="shared" si="70"/>
        <v>291088.58040479501</v>
      </c>
    </row>
    <row r="306" spans="1:18" x14ac:dyDescent="0.3">
      <c r="A306" s="82">
        <v>275</v>
      </c>
      <c r="B306" s="94">
        <f t="shared" si="59"/>
        <v>2.5450326427855449E-3</v>
      </c>
      <c r="C306" s="179">
        <f t="shared" si="60"/>
        <v>2.5392914874571818E-3</v>
      </c>
      <c r="D306" s="166">
        <f t="shared" si="61"/>
        <v>2.2558277767625785E-3</v>
      </c>
      <c r="E306" s="167">
        <f t="shared" si="71"/>
        <v>24.157981706145385</v>
      </c>
      <c r="F306" s="168">
        <f t="shared" si="72"/>
        <v>0.62260846638647327</v>
      </c>
      <c r="G306" s="168">
        <f t="shared" si="62"/>
        <v>21636.903862904332</v>
      </c>
      <c r="H306" s="168">
        <f t="shared" si="63"/>
        <v>269820.46400994027</v>
      </c>
      <c r="I306" s="169">
        <f t="shared" si="64"/>
        <v>291457.36787284462</v>
      </c>
      <c r="J306" s="169">
        <f t="shared" si="66"/>
        <v>290776.64780826238</v>
      </c>
      <c r="K306" s="95"/>
      <c r="L306" s="265">
        <f t="shared" si="65"/>
        <v>111721.3385464782</v>
      </c>
      <c r="M306" s="265">
        <f>$G306*NonHospFrac+theModel!$H306*NonHospFrac</f>
        <v>179736.02932636638</v>
      </c>
      <c r="N306" s="266">
        <f t="shared" si="67"/>
        <v>291457.36787284457</v>
      </c>
      <c r="O306" s="159"/>
      <c r="P306" s="265">
        <f t="shared" si="68"/>
        <v>111460.40516419464</v>
      </c>
      <c r="Q306" s="265">
        <f t="shared" si="69"/>
        <v>179734.47499536697</v>
      </c>
      <c r="R306" s="266">
        <f t="shared" si="70"/>
        <v>291194.88015956164</v>
      </c>
    </row>
    <row r="307" spans="1:18" x14ac:dyDescent="0.3">
      <c r="A307" s="82">
        <v>276</v>
      </c>
      <c r="B307" s="94">
        <f t="shared" si="59"/>
        <v>2.4974902641755172E-3</v>
      </c>
      <c r="C307" s="179">
        <f t="shared" si="60"/>
        <v>2.4918563562653958E-3</v>
      </c>
      <c r="D307" s="166">
        <f t="shared" si="61"/>
        <v>2.2558277767625785E-3</v>
      </c>
      <c r="E307" s="167">
        <f t="shared" si="71"/>
        <v>24.16047356250165</v>
      </c>
      <c r="F307" s="168">
        <f t="shared" si="72"/>
        <v>0.62486429416323586</v>
      </c>
      <c r="G307" s="168">
        <f t="shared" si="62"/>
        <v>21715.29844211775</v>
      </c>
      <c r="H307" s="168">
        <f t="shared" si="63"/>
        <v>269848.29555011087</v>
      </c>
      <c r="I307" s="169">
        <f t="shared" si="64"/>
        <v>291563.59399222862</v>
      </c>
      <c r="J307" s="169">
        <f t="shared" si="66"/>
        <v>290881.68552483997</v>
      </c>
      <c r="K307" s="95"/>
      <c r="L307" s="265">
        <f t="shared" si="65"/>
        <v>111762.05710622091</v>
      </c>
      <c r="M307" s="265">
        <f>$G307*NonHospFrac+theModel!$H307*NonHospFrac</f>
        <v>179801.5368860077</v>
      </c>
      <c r="N307" s="266">
        <f t="shared" si="67"/>
        <v>291563.59399222862</v>
      </c>
      <c r="O307" s="159"/>
      <c r="P307" s="265">
        <f t="shared" si="68"/>
        <v>111500.66818578014</v>
      </c>
      <c r="Q307" s="265">
        <f t="shared" si="69"/>
        <v>179799.98254833932</v>
      </c>
      <c r="R307" s="266">
        <f t="shared" si="70"/>
        <v>291300.65073411947</v>
      </c>
    </row>
    <row r="308" spans="1:18" x14ac:dyDescent="0.3">
      <c r="A308" s="82">
        <v>277</v>
      </c>
      <c r="B308" s="94">
        <f t="shared" si="59"/>
        <v>2.450835999032445E-3</v>
      </c>
      <c r="C308" s="179">
        <f t="shared" si="60"/>
        <v>2.4453073351095381E-3</v>
      </c>
      <c r="D308" s="166">
        <f t="shared" si="61"/>
        <v>2.2558277767625785E-3</v>
      </c>
      <c r="E308" s="167">
        <f t="shared" si="71"/>
        <v>24.162918869836759</v>
      </c>
      <c r="F308" s="168">
        <f t="shared" si="72"/>
        <v>0.62712012193999844</v>
      </c>
      <c r="G308" s="168">
        <f t="shared" si="62"/>
        <v>21793.693021331175</v>
      </c>
      <c r="H308" s="168">
        <f t="shared" si="63"/>
        <v>269875.60718432901</v>
      </c>
      <c r="I308" s="169">
        <f t="shared" si="64"/>
        <v>291669.30020566017</v>
      </c>
      <c r="J308" s="169">
        <f t="shared" si="66"/>
        <v>290986.20489131485</v>
      </c>
      <c r="K308" s="95"/>
      <c r="L308" s="265">
        <f t="shared" si="65"/>
        <v>111802.57637579177</v>
      </c>
      <c r="M308" s="265">
        <f>$G308*NonHospFrac+theModel!$H308*NonHospFrac</f>
        <v>179866.7238298684</v>
      </c>
      <c r="N308" s="266">
        <f t="shared" si="67"/>
        <v>291669.30020566017</v>
      </c>
      <c r="O308" s="159"/>
      <c r="P308" s="265">
        <f t="shared" si="68"/>
        <v>111540.73251358159</v>
      </c>
      <c r="Q308" s="265">
        <f t="shared" si="69"/>
        <v>179865.16948568766</v>
      </c>
      <c r="R308" s="266">
        <f t="shared" si="70"/>
        <v>291405.90199926926</v>
      </c>
    </row>
    <row r="309" spans="1:18" x14ac:dyDescent="0.3">
      <c r="A309" s="82">
        <v>278</v>
      </c>
      <c r="B309" s="94">
        <f t="shared" si="59"/>
        <v>2.4050532569888845E-3</v>
      </c>
      <c r="C309" s="179">
        <f t="shared" si="60"/>
        <v>2.3996278710471755E-3</v>
      </c>
      <c r="D309" s="166">
        <f t="shared" si="61"/>
        <v>2.2558277767625785E-3</v>
      </c>
      <c r="E309" s="167">
        <f t="shared" si="71"/>
        <v>24.165318497707805</v>
      </c>
      <c r="F309" s="168">
        <f t="shared" si="72"/>
        <v>0.62937594971676103</v>
      </c>
      <c r="G309" s="168">
        <f t="shared" si="62"/>
        <v>21872.087600544593</v>
      </c>
      <c r="H309" s="168">
        <f t="shared" si="63"/>
        <v>269902.40862467658</v>
      </c>
      <c r="I309" s="169">
        <f t="shared" si="64"/>
        <v>291774.4962252212</v>
      </c>
      <c r="J309" s="169">
        <f t="shared" si="66"/>
        <v>291090.2155524157</v>
      </c>
      <c r="K309" s="95"/>
      <c r="L309" s="265">
        <f t="shared" si="65"/>
        <v>111842.90007802271</v>
      </c>
      <c r="M309" s="265">
        <f>$G309*NonHospFrac+theModel!$H309*NonHospFrac</f>
        <v>179931.59614719846</v>
      </c>
      <c r="N309" s="266">
        <f t="shared" si="67"/>
        <v>291774.4962252212</v>
      </c>
      <c r="O309" s="159"/>
      <c r="P309" s="265">
        <f t="shared" si="68"/>
        <v>111580.60184461306</v>
      </c>
      <c r="Q309" s="265">
        <f t="shared" si="69"/>
        <v>179930.04179665787</v>
      </c>
      <c r="R309" s="266">
        <f t="shared" si="70"/>
        <v>291510.64364127093</v>
      </c>
    </row>
    <row r="310" spans="1:18" x14ac:dyDescent="0.3">
      <c r="A310" s="82">
        <v>279</v>
      </c>
      <c r="B310" s="94">
        <f t="shared" si="59"/>
        <v>2.3601257575930818E-3</v>
      </c>
      <c r="C310" s="179">
        <f t="shared" si="60"/>
        <v>2.3548017203524505E-3</v>
      </c>
      <c r="D310" s="166">
        <f t="shared" si="61"/>
        <v>2.2558277767625785E-3</v>
      </c>
      <c r="E310" s="167">
        <f t="shared" si="71"/>
        <v>24.167673299428156</v>
      </c>
      <c r="F310" s="168">
        <f t="shared" si="72"/>
        <v>0.63163177749352362</v>
      </c>
      <c r="G310" s="168">
        <f t="shared" si="62"/>
        <v>21950.482179758019</v>
      </c>
      <c r="H310" s="168">
        <f t="shared" si="63"/>
        <v>269928.70940180961</v>
      </c>
      <c r="I310" s="169">
        <f t="shared" si="64"/>
        <v>291879.19158156763</v>
      </c>
      <c r="J310" s="169">
        <f t="shared" si="66"/>
        <v>291193.72697232</v>
      </c>
      <c r="K310" s="95"/>
      <c r="L310" s="265">
        <f t="shared" si="65"/>
        <v>111883.03186620152</v>
      </c>
      <c r="M310" s="265">
        <f>$G310*NonHospFrac+theModel!$H310*NonHospFrac</f>
        <v>179996.15971536611</v>
      </c>
      <c r="N310" s="266">
        <f t="shared" si="67"/>
        <v>291879.19158156763</v>
      </c>
      <c r="O310" s="159"/>
      <c r="P310" s="265">
        <f t="shared" si="68"/>
        <v>111620.2798066799</v>
      </c>
      <c r="Q310" s="265">
        <f t="shared" si="69"/>
        <v>179994.60535861415</v>
      </c>
      <c r="R310" s="266">
        <f t="shared" si="70"/>
        <v>291614.88516529405</v>
      </c>
    </row>
    <row r="311" spans="1:18" x14ac:dyDescent="0.3">
      <c r="A311" s="82">
        <v>280</v>
      </c>
      <c r="B311" s="94">
        <f t="shared" si="59"/>
        <v>2.3160375245195918E-3</v>
      </c>
      <c r="C311" s="179">
        <f t="shared" si="60"/>
        <v>2.3108129427397558E-3</v>
      </c>
      <c r="D311" s="166">
        <f t="shared" si="61"/>
        <v>2.2558277767625785E-3</v>
      </c>
      <c r="E311" s="167">
        <f t="shared" si="71"/>
        <v>24.169984112370894</v>
      </c>
      <c r="F311" s="168">
        <f t="shared" si="72"/>
        <v>0.6338876052702862</v>
      </c>
      <c r="G311" s="168">
        <f t="shared" si="62"/>
        <v>22028.876758971437</v>
      </c>
      <c r="H311" s="168">
        <f t="shared" si="63"/>
        <v>269954.51886834676</v>
      </c>
      <c r="I311" s="169">
        <f t="shared" si="64"/>
        <v>291983.39562731818</v>
      </c>
      <c r="J311" s="169">
        <f t="shared" si="66"/>
        <v>291296.74843803374</v>
      </c>
      <c r="K311" s="95"/>
      <c r="L311" s="265">
        <f t="shared" si="65"/>
        <v>111922.97532537077</v>
      </c>
      <c r="M311" s="265">
        <f>$G311*NonHospFrac+theModel!$H311*NonHospFrac</f>
        <v>180060.42030194739</v>
      </c>
      <c r="N311" s="266">
        <f t="shared" si="67"/>
        <v>291983.39562731818</v>
      </c>
      <c r="O311" s="159"/>
      <c r="P311" s="265">
        <f t="shared" si="68"/>
        <v>111659.76995967401</v>
      </c>
      <c r="Q311" s="265">
        <f t="shared" si="69"/>
        <v>180058.86593912871</v>
      </c>
      <c r="R311" s="266">
        <f t="shared" si="70"/>
        <v>291718.63589880272</v>
      </c>
    </row>
    <row r="312" spans="1:18" x14ac:dyDescent="0.3">
      <c r="A312" s="82">
        <v>281</v>
      </c>
      <c r="B312" s="94">
        <f t="shared" si="59"/>
        <v>2.2727728798880692E-3</v>
      </c>
      <c r="C312" s="179">
        <f t="shared" si="60"/>
        <v>2.2676458956953451E-3</v>
      </c>
      <c r="D312" s="166">
        <f t="shared" si="61"/>
        <v>2.2558277767625785E-3</v>
      </c>
      <c r="E312" s="167">
        <f t="shared" si="71"/>
        <v>24.17225175826659</v>
      </c>
      <c r="F312" s="168">
        <f t="shared" si="72"/>
        <v>0.63614343304704879</v>
      </c>
      <c r="G312" s="168">
        <f t="shared" si="62"/>
        <v>22107.271338184859</v>
      </c>
      <c r="H312" s="168">
        <f t="shared" si="63"/>
        <v>269979.84620219568</v>
      </c>
      <c r="I312" s="169">
        <f t="shared" si="64"/>
        <v>292087.11754038057</v>
      </c>
      <c r="J312" s="169">
        <f t="shared" si="66"/>
        <v>291399.28906270856</v>
      </c>
      <c r="K312" s="95"/>
      <c r="L312" s="265">
        <f t="shared" si="65"/>
        <v>111962.73397360294</v>
      </c>
      <c r="M312" s="265">
        <f>$G312*NonHospFrac+theModel!$H312*NonHospFrac</f>
        <v>180124.3835667776</v>
      </c>
      <c r="N312" s="266">
        <f t="shared" si="67"/>
        <v>292087.11754038057</v>
      </c>
      <c r="O312" s="159"/>
      <c r="P312" s="265">
        <f t="shared" si="68"/>
        <v>111699.07579684556</v>
      </c>
      <c r="Q312" s="265">
        <f t="shared" si="69"/>
        <v>180122.82919803305</v>
      </c>
      <c r="R312" s="266">
        <f t="shared" si="70"/>
        <v>291821.90499487863</v>
      </c>
    </row>
    <row r="313" spans="1:18" x14ac:dyDescent="0.3">
      <c r="A313" s="82">
        <v>282</v>
      </c>
      <c r="B313" s="94">
        <f t="shared" si="59"/>
        <v>2.2303164386881704E-3</v>
      </c>
      <c r="C313" s="179">
        <f t="shared" si="60"/>
        <v>2.2252852289148073E-3</v>
      </c>
      <c r="D313" s="166">
        <f t="shared" si="61"/>
        <v>2.2558277767625785E-3</v>
      </c>
      <c r="E313" s="167">
        <f t="shared" si="71"/>
        <v>24.174477043495504</v>
      </c>
      <c r="F313" s="168">
        <f t="shared" si="72"/>
        <v>0.63839926082381138</v>
      </c>
      <c r="G313" s="168">
        <f t="shared" si="62"/>
        <v>22185.665917398281</v>
      </c>
      <c r="H313" s="168">
        <f t="shared" si="63"/>
        <v>270004.70040981629</v>
      </c>
      <c r="I313" s="169">
        <f t="shared" si="64"/>
        <v>292190.36632721458</v>
      </c>
      <c r="J313" s="169">
        <f t="shared" si="66"/>
        <v>291501.35778889561</v>
      </c>
      <c r="K313" s="95"/>
      <c r="L313" s="265">
        <f t="shared" si="65"/>
        <v>112002.3112632511</v>
      </c>
      <c r="M313" s="265">
        <f>$G313*NonHospFrac+theModel!$H313*NonHospFrac</f>
        <v>180188.05506396346</v>
      </c>
      <c r="N313" s="266">
        <f t="shared" si="67"/>
        <v>292190.36632721458</v>
      </c>
      <c r="O313" s="159"/>
      <c r="P313" s="265">
        <f t="shared" si="68"/>
        <v>111738.20074605022</v>
      </c>
      <c r="Q313" s="265">
        <f t="shared" si="69"/>
        <v>180186.50068943028</v>
      </c>
      <c r="R313" s="266">
        <f t="shared" si="70"/>
        <v>291924.7014354805</v>
      </c>
    </row>
    <row r="314" spans="1:18" x14ac:dyDescent="0.3">
      <c r="A314" s="82">
        <v>283</v>
      </c>
      <c r="B314" s="94">
        <f t="shared" si="59"/>
        <v>2.1886531033086182E-3</v>
      </c>
      <c r="C314" s="179">
        <f t="shared" si="60"/>
        <v>2.1837158788444769E-3</v>
      </c>
      <c r="D314" s="166">
        <f t="shared" si="61"/>
        <v>2.2558277767625785E-3</v>
      </c>
      <c r="E314" s="167">
        <f t="shared" si="71"/>
        <v>24.176660759374347</v>
      </c>
      <c r="F314" s="168">
        <f t="shared" si="72"/>
        <v>0.64065508860057396</v>
      </c>
      <c r="G314" s="168">
        <f t="shared" si="62"/>
        <v>22264.060496611706</v>
      </c>
      <c r="H314" s="168">
        <f t="shared" si="63"/>
        <v>270029.0903294239</v>
      </c>
      <c r="I314" s="169">
        <f t="shared" si="64"/>
        <v>292293.15082603559</v>
      </c>
      <c r="J314" s="169">
        <f t="shared" si="66"/>
        <v>291602.96339174022</v>
      </c>
      <c r="K314" s="95"/>
      <c r="L314" s="265">
        <f t="shared" si="65"/>
        <v>112041.71058217698</v>
      </c>
      <c r="M314" s="265">
        <f>$G314*NonHospFrac+theModel!$H314*NonHospFrac</f>
        <v>180251.44024385861</v>
      </c>
      <c r="N314" s="266">
        <f t="shared" si="67"/>
        <v>292293.15082603559</v>
      </c>
      <c r="O314" s="159"/>
      <c r="P314" s="265">
        <f t="shared" si="68"/>
        <v>111777.14817097371</v>
      </c>
      <c r="Q314" s="265">
        <f t="shared" si="69"/>
        <v>180249.88586367047</v>
      </c>
      <c r="R314" s="266">
        <f t="shared" si="70"/>
        <v>292027.0340346442</v>
      </c>
    </row>
    <row r="315" spans="1:18" x14ac:dyDescent="0.3">
      <c r="A315" s="82">
        <v>284</v>
      </c>
      <c r="B315" s="94">
        <f t="shared" si="59"/>
        <v>2.1477680581684436E-3</v>
      </c>
      <c r="C315" s="179">
        <f t="shared" si="60"/>
        <v>2.1429230633247839E-3</v>
      </c>
      <c r="D315" s="166">
        <f t="shared" si="61"/>
        <v>2.2558277767625785E-3</v>
      </c>
      <c r="E315" s="167">
        <f t="shared" si="71"/>
        <v>24.178803682437671</v>
      </c>
      <c r="F315" s="168">
        <f t="shared" si="72"/>
        <v>0.64291091637733655</v>
      </c>
      <c r="G315" s="168">
        <f t="shared" si="62"/>
        <v>22342.455075825124</v>
      </c>
      <c r="H315" s="168">
        <f t="shared" si="63"/>
        <v>270053.02463413187</v>
      </c>
      <c r="I315" s="169">
        <f t="shared" si="64"/>
        <v>292395.47970995697</v>
      </c>
      <c r="J315" s="169">
        <f t="shared" si="66"/>
        <v>291704.11448211526</v>
      </c>
      <c r="K315" s="95"/>
      <c r="L315" s="265">
        <f t="shared" si="65"/>
        <v>112080.93525495537</v>
      </c>
      <c r="M315" s="265">
        <f>$G315*NonHospFrac+theModel!$H315*NonHospFrac</f>
        <v>180314.5444550016</v>
      </c>
      <c r="N315" s="266">
        <f t="shared" si="67"/>
        <v>292395.47970995697</v>
      </c>
      <c r="O315" s="159"/>
      <c r="P315" s="265">
        <f t="shared" si="68"/>
        <v>111815.92137233284</v>
      </c>
      <c r="Q315" s="265">
        <f t="shared" si="69"/>
        <v>180312.99006928873</v>
      </c>
      <c r="R315" s="266">
        <f t="shared" si="70"/>
        <v>292128.9114416216</v>
      </c>
    </row>
    <row r="316" spans="1:18" x14ac:dyDescent="0.3">
      <c r="A316" s="82">
        <v>285</v>
      </c>
      <c r="B316" s="94">
        <f t="shared" si="59"/>
        <v>2.1076467644485274E-3</v>
      </c>
      <c r="C316" s="179">
        <f t="shared" si="60"/>
        <v>2.1028922763336806E-3</v>
      </c>
      <c r="D316" s="166">
        <f t="shared" si="61"/>
        <v>2.2558277767625785E-3</v>
      </c>
      <c r="E316" s="167">
        <f t="shared" si="71"/>
        <v>24.180906574714005</v>
      </c>
      <c r="F316" s="168">
        <f t="shared" si="72"/>
        <v>0.64516674415409914</v>
      </c>
      <c r="G316" s="168">
        <f t="shared" si="62"/>
        <v>22420.849655038546</v>
      </c>
      <c r="H316" s="168">
        <f t="shared" si="63"/>
        <v>270076.51183503569</v>
      </c>
      <c r="I316" s="169">
        <f t="shared" si="64"/>
        <v>292497.36149007425</v>
      </c>
      <c r="J316" s="169">
        <f t="shared" si="66"/>
        <v>291804.81950969645</v>
      </c>
      <c r="K316" s="95"/>
      <c r="L316" s="265">
        <f t="shared" si="65"/>
        <v>112119.98854405651</v>
      </c>
      <c r="M316" s="265">
        <f>$G316*NonHospFrac+theModel!$H316*NonHospFrac</f>
        <v>180377.37294601771</v>
      </c>
      <c r="N316" s="266">
        <f t="shared" si="67"/>
        <v>292497.3614900742</v>
      </c>
      <c r="O316" s="159"/>
      <c r="P316" s="265">
        <f t="shared" si="68"/>
        <v>111854.52358905441</v>
      </c>
      <c r="Q316" s="265">
        <f t="shared" si="69"/>
        <v>180375.81855490702</v>
      </c>
      <c r="R316" s="266">
        <f t="shared" si="70"/>
        <v>292230.34214396146</v>
      </c>
    </row>
    <row r="317" spans="1:18" x14ac:dyDescent="0.3">
      <c r="A317" s="82">
        <v>286</v>
      </c>
      <c r="B317" s="94">
        <f t="shared" si="59"/>
        <v>2.0682749549215816E-3</v>
      </c>
      <c r="C317" s="179">
        <f t="shared" si="60"/>
        <v>2.0636092828282869E-3</v>
      </c>
      <c r="D317" s="166">
        <f t="shared" si="61"/>
        <v>2.2558277767625785E-3</v>
      </c>
      <c r="E317" s="167">
        <f t="shared" si="71"/>
        <v>24.182970183996833</v>
      </c>
      <c r="F317" s="168">
        <f t="shared" si="72"/>
        <v>0.64742257193086172</v>
      </c>
      <c r="G317" s="168">
        <f t="shared" si="62"/>
        <v>22499.244234251968</v>
      </c>
      <c r="H317" s="168">
        <f t="shared" si="63"/>
        <v>270099.56028423982</v>
      </c>
      <c r="I317" s="169">
        <f t="shared" si="64"/>
        <v>292598.80451849179</v>
      </c>
      <c r="J317" s="169">
        <f t="shared" si="66"/>
        <v>291905.08676598006</v>
      </c>
      <c r="K317" s="95"/>
      <c r="L317" s="265">
        <f t="shared" si="65"/>
        <v>112158.87365100623</v>
      </c>
      <c r="M317" s="265">
        <f>$G317*NonHospFrac+theModel!$H317*NonHospFrac</f>
        <v>180439.93086748553</v>
      </c>
      <c r="N317" s="266">
        <f t="shared" si="67"/>
        <v>292598.80451849173</v>
      </c>
      <c r="O317" s="159"/>
      <c r="P317" s="265">
        <f t="shared" si="68"/>
        <v>111892.95799943199</v>
      </c>
      <c r="Q317" s="265">
        <f t="shared" si="69"/>
        <v>180438.37647110067</v>
      </c>
      <c r="R317" s="266">
        <f t="shared" si="70"/>
        <v>292331.33447053266</v>
      </c>
    </row>
    <row r="318" spans="1:18" x14ac:dyDescent="0.3">
      <c r="A318" s="82">
        <v>287</v>
      </c>
      <c r="B318" s="94">
        <f t="shared" si="59"/>
        <v>2.0296386288786682E-3</v>
      </c>
      <c r="C318" s="179">
        <f t="shared" si="60"/>
        <v>2.0250601136828535E-3</v>
      </c>
      <c r="D318" s="166">
        <f t="shared" si="61"/>
        <v>2.2558277767625785E-3</v>
      </c>
      <c r="E318" s="167">
        <f t="shared" si="71"/>
        <v>24.184995244110517</v>
      </c>
      <c r="F318" s="168">
        <f t="shared" si="72"/>
        <v>0.64967839970762431</v>
      </c>
      <c r="G318" s="168">
        <f t="shared" si="62"/>
        <v>22577.638813465386</v>
      </c>
      <c r="H318" s="168">
        <f t="shared" si="63"/>
        <v>270122.17817782745</v>
      </c>
      <c r="I318" s="169">
        <f t="shared" si="64"/>
        <v>292699.81699129281</v>
      </c>
      <c r="J318" s="169">
        <f t="shared" si="66"/>
        <v>292004.92438724422</v>
      </c>
      <c r="K318" s="95"/>
      <c r="L318" s="265">
        <f t="shared" si="65"/>
        <v>112197.5937175243</v>
      </c>
      <c r="M318" s="265">
        <f>$G318*NonHospFrac+theModel!$H318*NonHospFrac</f>
        <v>180502.2232737685</v>
      </c>
      <c r="N318" s="266">
        <f t="shared" si="67"/>
        <v>292699.81699129281</v>
      </c>
      <c r="O318" s="159"/>
      <c r="P318" s="265">
        <f t="shared" si="68"/>
        <v>111931.22772226087</v>
      </c>
      <c r="Q318" s="265">
        <f t="shared" si="69"/>
        <v>180500.66887222996</v>
      </c>
      <c r="R318" s="266">
        <f t="shared" si="70"/>
        <v>292431.89659449086</v>
      </c>
    </row>
    <row r="319" spans="1:18" x14ac:dyDescent="0.3">
      <c r="A319" s="82">
        <v>288</v>
      </c>
      <c r="B319" s="94">
        <f t="shared" si="59"/>
        <v>1.991724047150522E-3</v>
      </c>
      <c r="C319" s="179">
        <f t="shared" si="60"/>
        <v>1.9872310607213137E-3</v>
      </c>
      <c r="D319" s="166">
        <f t="shared" si="61"/>
        <v>2.2558277767625785E-3</v>
      </c>
      <c r="E319" s="167">
        <f t="shared" si="71"/>
        <v>24.186982475171238</v>
      </c>
      <c r="F319" s="168">
        <f t="shared" si="72"/>
        <v>0.6519342274843869</v>
      </c>
      <c r="G319" s="168">
        <f t="shared" si="62"/>
        <v>22656.033392678812</v>
      </c>
      <c r="H319" s="168">
        <f t="shared" si="63"/>
        <v>270144.37355877529</v>
      </c>
      <c r="I319" s="169">
        <f t="shared" si="64"/>
        <v>292800.40695145412</v>
      </c>
      <c r="J319" s="169">
        <f t="shared" si="66"/>
        <v>292104.34035745473</v>
      </c>
      <c r="K319" s="95"/>
      <c r="L319" s="265">
        <f t="shared" si="65"/>
        <v>112236.15182664186</v>
      </c>
      <c r="M319" s="265">
        <f>$G319*NonHospFrac+theModel!$H319*NonHospFrac</f>
        <v>180564.25512481225</v>
      </c>
      <c r="N319" s="266">
        <f t="shared" si="67"/>
        <v>292800.40695145412</v>
      </c>
      <c r="O319" s="159"/>
      <c r="P319" s="265">
        <f t="shared" si="68"/>
        <v>111969.33581795209</v>
      </c>
      <c r="Q319" s="265">
        <f t="shared" si="69"/>
        <v>180562.70071823747</v>
      </c>
      <c r="R319" s="266">
        <f t="shared" si="70"/>
        <v>292532.03653618955</v>
      </c>
    </row>
    <row r="320" spans="1:18" x14ac:dyDescent="0.3">
      <c r="A320" s="82">
        <v>289</v>
      </c>
      <c r="B320" s="94">
        <f t="shared" si="59"/>
        <v>1.9545177272218758E-3</v>
      </c>
      <c r="C320" s="179">
        <f t="shared" si="60"/>
        <v>1.9501086718426339E-3</v>
      </c>
      <c r="D320" s="166">
        <f t="shared" si="61"/>
        <v>2.2558277767625785E-3</v>
      </c>
      <c r="E320" s="167">
        <f t="shared" si="71"/>
        <v>24.18893258384308</v>
      </c>
      <c r="F320" s="168">
        <f t="shared" si="72"/>
        <v>0.65419005526114948</v>
      </c>
      <c r="G320" s="168">
        <f t="shared" si="62"/>
        <v>22734.427971892233</v>
      </c>
      <c r="H320" s="168">
        <f t="shared" si="63"/>
        <v>270166.15431981348</v>
      </c>
      <c r="I320" s="169">
        <f t="shared" si="64"/>
        <v>292900.58229170571</v>
      </c>
      <c r="J320" s="169">
        <f t="shared" si="66"/>
        <v>292203.34251111594</v>
      </c>
      <c r="K320" s="95"/>
      <c r="L320" s="265">
        <f t="shared" si="65"/>
        <v>112274.55100379746</v>
      </c>
      <c r="M320" s="265">
        <f>$G320*NonHospFrac+theModel!$H320*NonHospFrac</f>
        <v>180626.0312879082</v>
      </c>
      <c r="N320" s="266">
        <f t="shared" si="67"/>
        <v>292900.58229170565</v>
      </c>
      <c r="O320" s="159"/>
      <c r="P320" s="265">
        <f t="shared" si="68"/>
        <v>112007.2852896252</v>
      </c>
      <c r="Q320" s="265">
        <f t="shared" si="69"/>
        <v>180624.47687641162</v>
      </c>
      <c r="R320" s="266">
        <f t="shared" si="70"/>
        <v>292631.76216603682</v>
      </c>
    </row>
    <row r="321" spans="1:18" x14ac:dyDescent="0.3">
      <c r="A321" s="82">
        <v>290</v>
      </c>
      <c r="B321" s="94">
        <f t="shared" si="59"/>
        <v>1.918006438437034E-3</v>
      </c>
      <c r="C321" s="179">
        <f t="shared" si="60"/>
        <v>1.9136797462371983E-3</v>
      </c>
      <c r="D321" s="166">
        <f t="shared" si="61"/>
        <v>2.2558277767625785E-3</v>
      </c>
      <c r="E321" s="167">
        <f t="shared" si="71"/>
        <v>24.190846263589318</v>
      </c>
      <c r="F321" s="168">
        <f t="shared" si="72"/>
        <v>0.65644588303791207</v>
      </c>
      <c r="G321" s="168">
        <f t="shared" si="62"/>
        <v>22812.822551105652</v>
      </c>
      <c r="H321" s="168">
        <f t="shared" si="63"/>
        <v>270187.52820623235</v>
      </c>
      <c r="I321" s="169">
        <f t="shared" si="64"/>
        <v>293000.35075733799</v>
      </c>
      <c r="J321" s="169">
        <f t="shared" si="66"/>
        <v>292301.93853606936</v>
      </c>
      <c r="K321" s="95"/>
      <c r="L321" s="265">
        <f t="shared" si="65"/>
        <v>112312.79421791321</v>
      </c>
      <c r="M321" s="265">
        <f>$G321*NonHospFrac+theModel!$H321*NonHospFrac</f>
        <v>180687.55653942478</v>
      </c>
      <c r="N321" s="266">
        <f t="shared" si="67"/>
        <v>293000.35075733799</v>
      </c>
      <c r="O321" s="159"/>
      <c r="P321" s="265">
        <f t="shared" si="68"/>
        <v>112045.07908418102</v>
      </c>
      <c r="Q321" s="265">
        <f t="shared" si="69"/>
        <v>180686.00212311794</v>
      </c>
      <c r="R321" s="266">
        <f t="shared" si="70"/>
        <v>292731.08120729896</v>
      </c>
    </row>
    <row r="322" spans="1:18" x14ac:dyDescent="0.3">
      <c r="A322" s="82">
        <v>291</v>
      </c>
      <c r="B322" s="94">
        <f t="shared" si="59"/>
        <v>1.8821771972950259E-3</v>
      </c>
      <c r="C322" s="179">
        <f t="shared" si="60"/>
        <v>1.8779313296925786E-3</v>
      </c>
      <c r="D322" s="166">
        <f t="shared" si="61"/>
        <v>2.2558277767625785E-3</v>
      </c>
      <c r="E322" s="167">
        <f t="shared" si="71"/>
        <v>24.192724194919009</v>
      </c>
      <c r="F322" s="168">
        <f t="shared" si="72"/>
        <v>0.65870171081467466</v>
      </c>
      <c r="G322" s="168">
        <f t="shared" si="62"/>
        <v>22891.217130319073</v>
      </c>
      <c r="H322" s="168">
        <f t="shared" si="63"/>
        <v>270208.5028186366</v>
      </c>
      <c r="I322" s="169">
        <f t="shared" si="64"/>
        <v>293099.7199489557</v>
      </c>
      <c r="J322" s="169">
        <f t="shared" si="66"/>
        <v>292400.13597623887</v>
      </c>
      <c r="K322" s="95"/>
      <c r="L322" s="265">
        <f t="shared" si="65"/>
        <v>112350.88438245024</v>
      </c>
      <c r="M322" s="265">
        <f>$G322*NonHospFrac+theModel!$H322*NonHospFrac</f>
        <v>180748.83556650544</v>
      </c>
      <c r="N322" s="266">
        <f t="shared" si="67"/>
        <v>293099.7199489557</v>
      </c>
      <c r="O322" s="159"/>
      <c r="P322" s="265">
        <f t="shared" si="68"/>
        <v>112082.7200933538</v>
      </c>
      <c r="Q322" s="265">
        <f t="shared" si="69"/>
        <v>180747.28114549711</v>
      </c>
      <c r="R322" s="266">
        <f t="shared" si="70"/>
        <v>292830.00123885088</v>
      </c>
    </row>
    <row r="323" spans="1:18" x14ac:dyDescent="0.3">
      <c r="A323" s="82">
        <v>292</v>
      </c>
      <c r="B323" s="94">
        <f t="shared" si="59"/>
        <v>1.8470172628326431E-3</v>
      </c>
      <c r="C323" s="179">
        <f t="shared" si="60"/>
        <v>1.8428507099869853E-3</v>
      </c>
      <c r="D323" s="166">
        <f t="shared" si="61"/>
        <v>2.2558277767625785E-3</v>
      </c>
      <c r="E323" s="167">
        <f t="shared" si="71"/>
        <v>24.194567045628997</v>
      </c>
      <c r="F323" s="168">
        <f t="shared" si="72"/>
        <v>0.66095753859143724</v>
      </c>
      <c r="G323" s="168">
        <f t="shared" si="62"/>
        <v>22969.611709532495</v>
      </c>
      <c r="H323" s="168">
        <f t="shared" si="63"/>
        <v>270229.08561564836</v>
      </c>
      <c r="I323" s="169">
        <f t="shared" si="64"/>
        <v>293198.69732518087</v>
      </c>
      <c r="J323" s="169">
        <f t="shared" si="66"/>
        <v>292497.94223432516</v>
      </c>
      <c r="K323" s="95"/>
      <c r="L323" s="265">
        <f t="shared" si="65"/>
        <v>112388.82435644507</v>
      </c>
      <c r="M323" s="265">
        <f>$G323*NonHospFrac+theModel!$H323*NonHospFrac</f>
        <v>180809.87296873578</v>
      </c>
      <c r="N323" s="266">
        <f t="shared" si="67"/>
        <v>293198.69732518087</v>
      </c>
      <c r="O323" s="159"/>
      <c r="P323" s="265">
        <f t="shared" si="68"/>
        <v>112120.21115474426</v>
      </c>
      <c r="Q323" s="265">
        <f t="shared" si="69"/>
        <v>180808.31854313196</v>
      </c>
      <c r="R323" s="266">
        <f t="shared" si="70"/>
        <v>292928.52969787619</v>
      </c>
    </row>
    <row r="324" spans="1:18" x14ac:dyDescent="0.3">
      <c r="A324" s="82">
        <v>293</v>
      </c>
      <c r="B324" s="94">
        <f t="shared" si="59"/>
        <v>1.8125141320937239E-3</v>
      </c>
      <c r="C324" s="179">
        <f t="shared" si="60"/>
        <v>1.8084254123687722E-3</v>
      </c>
      <c r="D324" s="166">
        <f t="shared" si="61"/>
        <v>2.2558277767625785E-3</v>
      </c>
      <c r="E324" s="167">
        <f t="shared" si="71"/>
        <v>24.196375471041364</v>
      </c>
      <c r="F324" s="168">
        <f t="shared" si="72"/>
        <v>0.66321336636819983</v>
      </c>
      <c r="G324" s="168">
        <f t="shared" si="62"/>
        <v>23048.006288745917</v>
      </c>
      <c r="H324" s="168">
        <f t="shared" si="63"/>
        <v>270249.2839165589</v>
      </c>
      <c r="I324" s="169">
        <f t="shared" si="64"/>
        <v>293297.2902053048</v>
      </c>
      <c r="J324" s="169">
        <f t="shared" si="66"/>
        <v>292595.36457444908</v>
      </c>
      <c r="K324" s="95"/>
      <c r="L324" s="265">
        <f t="shared" si="65"/>
        <v>112426.61694552591</v>
      </c>
      <c r="M324" s="265">
        <f>$G324*NonHospFrac+theModel!$H324*NonHospFrac</f>
        <v>180870.67325977891</v>
      </c>
      <c r="N324" s="266">
        <f t="shared" si="67"/>
        <v>293297.2902053048</v>
      </c>
      <c r="O324" s="159"/>
      <c r="P324" s="265">
        <f t="shared" si="68"/>
        <v>112157.55505283273</v>
      </c>
      <c r="Q324" s="265">
        <f t="shared" si="69"/>
        <v>180869.11882968296</v>
      </c>
      <c r="R324" s="266">
        <f t="shared" si="70"/>
        <v>293026.67388251569</v>
      </c>
    </row>
    <row r="325" spans="1:18" x14ac:dyDescent="0.3">
      <c r="A325" s="82">
        <v>294</v>
      </c>
      <c r="B325" s="94">
        <f t="shared" si="59"/>
        <v>1.7786555356830674E-3</v>
      </c>
      <c r="C325" s="179">
        <f t="shared" si="60"/>
        <v>1.774643195120381E-3</v>
      </c>
      <c r="D325" s="166">
        <f t="shared" si="61"/>
        <v>2.2558277767625785E-3</v>
      </c>
      <c r="E325" s="167">
        <f t="shared" si="71"/>
        <v>24.198150114236483</v>
      </c>
      <c r="F325" s="168">
        <f t="shared" si="72"/>
        <v>0.66546919414496242</v>
      </c>
      <c r="G325" s="168">
        <f t="shared" si="62"/>
        <v>23126.400867959343</v>
      </c>
      <c r="H325" s="168">
        <f t="shared" si="63"/>
        <v>270269.10490393208</v>
      </c>
      <c r="I325" s="169">
        <f t="shared" si="64"/>
        <v>293395.50577189145</v>
      </c>
      <c r="J325" s="169">
        <f t="shared" si="66"/>
        <v>292692.41012474656</v>
      </c>
      <c r="K325" s="95"/>
      <c r="L325" s="265">
        <f t="shared" si="65"/>
        <v>112464.26490291068</v>
      </c>
      <c r="M325" s="265">
        <f>$G325*NonHospFrac+theModel!$H325*NonHospFrac</f>
        <v>180931.24086898073</v>
      </c>
      <c r="N325" s="266">
        <f t="shared" si="67"/>
        <v>293395.50577189145</v>
      </c>
      <c r="O325" s="159"/>
      <c r="P325" s="265">
        <f t="shared" si="68"/>
        <v>112194.75451997381</v>
      </c>
      <c r="Q325" s="265">
        <f t="shared" si="69"/>
        <v>180929.68643449346</v>
      </c>
      <c r="R325" s="266">
        <f t="shared" si="70"/>
        <v>293124.44095446728</v>
      </c>
    </row>
    <row r="326" spans="1:18" x14ac:dyDescent="0.3">
      <c r="A326" s="82">
        <v>295</v>
      </c>
      <c r="B326" s="94">
        <f t="shared" si="59"/>
        <v>1.745429433403406E-3</v>
      </c>
      <c r="C326" s="179">
        <f t="shared" si="60"/>
        <v>1.7414920452051557E-3</v>
      </c>
      <c r="D326" s="166">
        <f t="shared" si="61"/>
        <v>2.2558277767625785E-3</v>
      </c>
      <c r="E326" s="167">
        <f t="shared" si="71"/>
        <v>24.199891606281689</v>
      </c>
      <c r="F326" s="168">
        <f t="shared" si="72"/>
        <v>0.667725021921725</v>
      </c>
      <c r="G326" s="168">
        <f t="shared" si="62"/>
        <v>23204.795447172761</v>
      </c>
      <c r="H326" s="168">
        <f t="shared" si="63"/>
        <v>270288.55562615808</v>
      </c>
      <c r="I326" s="169">
        <f t="shared" si="64"/>
        <v>293493.35107333085</v>
      </c>
      <c r="J326" s="169">
        <f t="shared" si="66"/>
        <v>292789.08587991365</v>
      </c>
      <c r="K326" s="95"/>
      <c r="L326" s="265">
        <f t="shared" si="65"/>
        <v>112501.7709303859</v>
      </c>
      <c r="M326" s="265">
        <f>$G326*NonHospFrac+theModel!$H326*NonHospFrac</f>
        <v>180991.58014294491</v>
      </c>
      <c r="N326" s="266">
        <f t="shared" si="67"/>
        <v>293493.35107333079</v>
      </c>
      <c r="O326" s="159"/>
      <c r="P326" s="265">
        <f t="shared" si="68"/>
        <v>112231.81223737203</v>
      </c>
      <c r="Q326" s="265">
        <f t="shared" si="69"/>
        <v>180990.02570416458</v>
      </c>
      <c r="R326" s="266">
        <f t="shared" si="70"/>
        <v>293221.83794153662</v>
      </c>
    </row>
    <row r="327" spans="1:18" x14ac:dyDescent="0.3">
      <c r="A327" s="82">
        <v>296</v>
      </c>
      <c r="B327" s="94">
        <f t="shared" si="59"/>
        <v>1.7128240099738945E-3</v>
      </c>
      <c r="C327" s="179">
        <f t="shared" si="60"/>
        <v>1.7089601739954895E-3</v>
      </c>
      <c r="D327" s="166">
        <f t="shared" si="61"/>
        <v>2.2558277767625785E-3</v>
      </c>
      <c r="E327" s="167">
        <f t="shared" si="71"/>
        <v>24.201600566455685</v>
      </c>
      <c r="F327" s="168">
        <f t="shared" si="72"/>
        <v>0.66998084969848759</v>
      </c>
      <c r="G327" s="168">
        <f t="shared" si="62"/>
        <v>23283.190026386186</v>
      </c>
      <c r="H327" s="168">
        <f t="shared" si="63"/>
        <v>270307.64299995982</v>
      </c>
      <c r="I327" s="169">
        <f t="shared" si="64"/>
        <v>293590.83302634599</v>
      </c>
      <c r="J327" s="169">
        <f t="shared" si="66"/>
        <v>292885.398703705</v>
      </c>
      <c r="K327" s="95"/>
      <c r="L327" s="265">
        <f t="shared" si="65"/>
        <v>112539.13767926743</v>
      </c>
      <c r="M327" s="265">
        <f>$G327*NonHospFrac+theModel!$H327*NonHospFrac</f>
        <v>181051.69534707855</v>
      </c>
      <c r="N327" s="266">
        <f t="shared" si="67"/>
        <v>293590.83302634599</v>
      </c>
      <c r="O327" s="159"/>
      <c r="P327" s="265">
        <f t="shared" si="68"/>
        <v>112268.73083603945</v>
      </c>
      <c r="Q327" s="265">
        <f t="shared" si="69"/>
        <v>181050.14090410102</v>
      </c>
      <c r="R327" s="266">
        <f t="shared" si="70"/>
        <v>293318.87174014049</v>
      </c>
    </row>
    <row r="328" spans="1:18" x14ac:dyDescent="0.3">
      <c r="A328" s="82">
        <v>297</v>
      </c>
      <c r="B328" s="94">
        <f t="shared" si="59"/>
        <v>1.6808276708285554E-3</v>
      </c>
      <c r="C328" s="179">
        <f t="shared" si="60"/>
        <v>1.6770360130807492E-3</v>
      </c>
      <c r="D328" s="166">
        <f t="shared" si="61"/>
        <v>2.2558277767625785E-3</v>
      </c>
      <c r="E328" s="167">
        <f t="shared" si="71"/>
        <v>24.203277602468766</v>
      </c>
      <c r="F328" s="168">
        <f t="shared" si="72"/>
        <v>0.67223667747525018</v>
      </c>
      <c r="G328" s="168">
        <f t="shared" si="62"/>
        <v>23361.584605599608</v>
      </c>
      <c r="H328" s="168">
        <f t="shared" si="63"/>
        <v>270326.37381285289</v>
      </c>
      <c r="I328" s="169">
        <f t="shared" si="64"/>
        <v>293687.95841845253</v>
      </c>
      <c r="J328" s="169">
        <f t="shared" si="66"/>
        <v>292981.35533138522</v>
      </c>
      <c r="K328" s="95"/>
      <c r="L328" s="265">
        <f t="shared" si="65"/>
        <v>112576.36775134344</v>
      </c>
      <c r="M328" s="265">
        <f>$G328*NonHospFrac+theModel!$H328*NonHospFrac</f>
        <v>181111.59066710903</v>
      </c>
      <c r="N328" s="266">
        <f t="shared" si="67"/>
        <v>293687.95841845247</v>
      </c>
      <c r="O328" s="159"/>
      <c r="P328" s="265">
        <f t="shared" si="68"/>
        <v>112305.5128977354</v>
      </c>
      <c r="Q328" s="265">
        <f t="shared" si="69"/>
        <v>181110.03622002775</v>
      </c>
      <c r="R328" s="266">
        <f t="shared" si="70"/>
        <v>293415.54911776318</v>
      </c>
    </row>
    <row r="329" spans="1:18" x14ac:dyDescent="0.3">
      <c r="A329" s="82">
        <v>298</v>
      </c>
      <c r="B329" s="94">
        <f t="shared" si="59"/>
        <v>1.6494290379932297E-3</v>
      </c>
      <c r="C329" s="179">
        <f t="shared" si="60"/>
        <v>1.6457082101535257E-3</v>
      </c>
      <c r="D329" s="166">
        <f t="shared" si="61"/>
        <v>2.2558277767625785E-3</v>
      </c>
      <c r="E329" s="167">
        <f t="shared" si="71"/>
        <v>24.204923310678918</v>
      </c>
      <c r="F329" s="168">
        <f t="shared" si="72"/>
        <v>0.67449250525201276</v>
      </c>
      <c r="G329" s="168">
        <f t="shared" si="62"/>
        <v>23439.979184813026</v>
      </c>
      <c r="H329" s="168">
        <f t="shared" si="63"/>
        <v>270344.75472555863</v>
      </c>
      <c r="I329" s="169">
        <f t="shared" si="64"/>
        <v>293784.73391037167</v>
      </c>
      <c r="J329" s="169">
        <f t="shared" si="66"/>
        <v>293076.96237213362</v>
      </c>
      <c r="K329" s="95"/>
      <c r="L329" s="265">
        <f t="shared" si="65"/>
        <v>112613.46369979934</v>
      </c>
      <c r="M329" s="265">
        <f>$G329*NonHospFrac+theModel!$H329*NonHospFrac</f>
        <v>181171.27021057229</v>
      </c>
      <c r="N329" s="266">
        <f t="shared" si="67"/>
        <v>293784.73391037161</v>
      </c>
      <c r="O329" s="159"/>
      <c r="P329" s="265">
        <f t="shared" si="68"/>
        <v>112342.16095588825</v>
      </c>
      <c r="Q329" s="265">
        <f t="shared" si="69"/>
        <v>181169.71575947842</v>
      </c>
      <c r="R329" s="266">
        <f t="shared" si="70"/>
        <v>293511.87671536667</v>
      </c>
    </row>
    <row r="330" spans="1:18" x14ac:dyDescent="0.3">
      <c r="A330" s="82">
        <v>299</v>
      </c>
      <c r="B330" s="94">
        <f t="shared" si="59"/>
        <v>1.6186169460395393E-3</v>
      </c>
      <c r="C330" s="179">
        <f t="shared" si="60"/>
        <v>1.6149656249727247E-3</v>
      </c>
      <c r="D330" s="166">
        <f t="shared" si="61"/>
        <v>2.2558277767625785E-3</v>
      </c>
      <c r="E330" s="167">
        <f t="shared" si="71"/>
        <v>24.206538276303892</v>
      </c>
      <c r="F330" s="168">
        <f t="shared" si="72"/>
        <v>0.67674833302877535</v>
      </c>
      <c r="G330" s="168">
        <f t="shared" si="62"/>
        <v>23518.373764026448</v>
      </c>
      <c r="H330" s="168">
        <f t="shared" si="63"/>
        <v>270362.79227437335</v>
      </c>
      <c r="I330" s="169">
        <f t="shared" si="64"/>
        <v>293881.1660383998</v>
      </c>
      <c r="J330" s="169">
        <f t="shared" si="66"/>
        <v>293172.22631140542</v>
      </c>
      <c r="K330" s="95"/>
      <c r="L330" s="265">
        <f t="shared" si="65"/>
        <v>112650.428030126</v>
      </c>
      <c r="M330" s="265">
        <f>$G330*NonHospFrac+theModel!$H330*NonHospFrac</f>
        <v>181230.73800827379</v>
      </c>
      <c r="N330" s="266">
        <f t="shared" si="67"/>
        <v>293881.1660383998</v>
      </c>
      <c r="O330" s="159"/>
      <c r="P330" s="265">
        <f t="shared" si="68"/>
        <v>112378.67749650047</v>
      </c>
      <c r="Q330" s="265">
        <f t="shared" si="69"/>
        <v>181229.1835532563</v>
      </c>
      <c r="R330" s="266">
        <f t="shared" si="70"/>
        <v>293607.86104975676</v>
      </c>
    </row>
    <row r="331" spans="1:18" x14ac:dyDescent="0.3">
      <c r="A331" s="82">
        <v>300</v>
      </c>
      <c r="B331" s="94">
        <f t="shared" si="59"/>
        <v>1.5883804381144411E-3</v>
      </c>
      <c r="C331" s="179">
        <f t="shared" si="60"/>
        <v>1.5847973254020761E-3</v>
      </c>
      <c r="D331" s="166">
        <f t="shared" si="61"/>
        <v>2.2558277767625785E-3</v>
      </c>
      <c r="E331" s="167">
        <f t="shared" si="71"/>
        <v>24.208123073629295</v>
      </c>
      <c r="F331" s="168">
        <f t="shared" si="72"/>
        <v>0.67900416080553794</v>
      </c>
      <c r="G331" s="168">
        <f t="shared" si="62"/>
        <v>23596.76834323987</v>
      </c>
      <c r="H331" s="168">
        <f t="shared" si="63"/>
        <v>270380.49287349224</v>
      </c>
      <c r="I331" s="169">
        <f t="shared" si="64"/>
        <v>293977.26121673209</v>
      </c>
      <c r="J331" s="169">
        <f t="shared" si="66"/>
        <v>293267.15351324744</v>
      </c>
      <c r="K331" s="95"/>
      <c r="L331" s="265">
        <f t="shared" si="65"/>
        <v>112687.26320101052</v>
      </c>
      <c r="M331" s="265">
        <f>$G331*NonHospFrac+theModel!$H331*NonHospFrac</f>
        <v>181289.99801572159</v>
      </c>
      <c r="N331" s="266">
        <f t="shared" si="67"/>
        <v>293977.26121673209</v>
      </c>
      <c r="O331" s="159"/>
      <c r="P331" s="265">
        <f t="shared" si="68"/>
        <v>112415.0649590363</v>
      </c>
      <c r="Q331" s="265">
        <f t="shared" si="69"/>
        <v>181288.44355686719</v>
      </c>
      <c r="R331" s="266">
        <f t="shared" si="70"/>
        <v>293703.50851590349</v>
      </c>
    </row>
    <row r="332" spans="1:18" x14ac:dyDescent="0.3">
      <c r="A332" s="82">
        <v>301</v>
      </c>
      <c r="B332" s="94">
        <f t="shared" si="59"/>
        <v>1.5587087620439343E-3</v>
      </c>
      <c r="C332" s="179">
        <f t="shared" si="60"/>
        <v>1.5551925835226323E-3</v>
      </c>
      <c r="D332" s="166">
        <f t="shared" si="61"/>
        <v>2.2558277767625785E-3</v>
      </c>
      <c r="E332" s="167">
        <f t="shared" si="71"/>
        <v>24.209678266212819</v>
      </c>
      <c r="F332" s="168">
        <f t="shared" si="72"/>
        <v>0.68125998858230052</v>
      </c>
      <c r="G332" s="168">
        <f t="shared" si="62"/>
        <v>23675.162922453292</v>
      </c>
      <c r="H332" s="168">
        <f t="shared" si="63"/>
        <v>270397.86281729036</v>
      </c>
      <c r="I332" s="169">
        <f t="shared" si="64"/>
        <v>294073.02573974367</v>
      </c>
      <c r="J332" s="169">
        <f t="shared" si="66"/>
        <v>293361.75022257102</v>
      </c>
      <c r="K332" s="95"/>
      <c r="L332" s="265">
        <f t="shared" si="65"/>
        <v>112723.9716252106</v>
      </c>
      <c r="M332" s="265">
        <f>$G332*NonHospFrac+theModel!$H332*NonHospFrac</f>
        <v>181349.05411453306</v>
      </c>
      <c r="N332" s="266">
        <f t="shared" si="67"/>
        <v>294073.02573974367</v>
      </c>
      <c r="O332" s="159"/>
      <c r="P332" s="265">
        <f t="shared" si="68"/>
        <v>112451.32573729302</v>
      </c>
      <c r="Q332" s="265">
        <f t="shared" si="69"/>
        <v>181347.4996519264</v>
      </c>
      <c r="R332" s="266">
        <f t="shared" si="70"/>
        <v>293798.82538921945</v>
      </c>
    </row>
    <row r="333" spans="1:18" x14ac:dyDescent="0.3">
      <c r="A333" s="82">
        <v>302</v>
      </c>
      <c r="B333" s="94">
        <f t="shared" si="59"/>
        <v>1.5295913665095667E-3</v>
      </c>
      <c r="C333" s="179">
        <f t="shared" si="60"/>
        <v>1.5261408718178981E-3</v>
      </c>
      <c r="D333" s="166">
        <f t="shared" si="61"/>
        <v>2.2558277767625785E-3</v>
      </c>
      <c r="E333" s="167">
        <f t="shared" si="71"/>
        <v>24.211204407084637</v>
      </c>
      <c r="F333" s="168">
        <f t="shared" si="72"/>
        <v>0.68351581635906311</v>
      </c>
      <c r="G333" s="168">
        <f t="shared" si="62"/>
        <v>23753.557501666717</v>
      </c>
      <c r="H333" s="168">
        <f t="shared" si="63"/>
        <v>270414.90828256088</v>
      </c>
      <c r="I333" s="169">
        <f t="shared" si="64"/>
        <v>294168.46578422759</v>
      </c>
      <c r="J333" s="169">
        <f t="shared" si="66"/>
        <v>293456.02256738214</v>
      </c>
      <c r="K333" s="95"/>
      <c r="L333" s="265">
        <f t="shared" si="65"/>
        <v>112760.55567041248</v>
      </c>
      <c r="M333" s="265">
        <f>$G333*NonHospFrac+theModel!$H333*NonHospFrac</f>
        <v>181407.9101138151</v>
      </c>
      <c r="N333" s="266">
        <f t="shared" si="67"/>
        <v>294168.46578422759</v>
      </c>
      <c r="O333" s="159"/>
      <c r="P333" s="265">
        <f t="shared" si="68"/>
        <v>112487.46218025578</v>
      </c>
      <c r="Q333" s="265">
        <f t="shared" si="69"/>
        <v>181406.35564753873</v>
      </c>
      <c r="R333" s="266">
        <f t="shared" si="70"/>
        <v>293893.81782779453</v>
      </c>
    </row>
    <row r="334" spans="1:18" x14ac:dyDescent="0.3">
      <c r="A334" s="82">
        <v>303</v>
      </c>
      <c r="B334" s="94">
        <f t="shared" si="59"/>
        <v>1.5010178972963643E-3</v>
      </c>
      <c r="C334" s="179">
        <f t="shared" si="60"/>
        <v>1.4976318594302253E-3</v>
      </c>
      <c r="D334" s="166">
        <f t="shared" si="61"/>
        <v>2.2558277767625785E-3</v>
      </c>
      <c r="E334" s="167">
        <f t="shared" si="71"/>
        <v>24.212702038944066</v>
      </c>
      <c r="F334" s="168">
        <f t="shared" si="72"/>
        <v>0.6857716441358257</v>
      </c>
      <c r="G334" s="168">
        <f t="shared" si="62"/>
        <v>23831.952080880132</v>
      </c>
      <c r="H334" s="168">
        <f t="shared" si="63"/>
        <v>270431.63533071178</v>
      </c>
      <c r="I334" s="169">
        <f t="shared" si="64"/>
        <v>294263.5874115919</v>
      </c>
      <c r="J334" s="169">
        <f t="shared" si="66"/>
        <v>293549.9765609703</v>
      </c>
      <c r="K334" s="95"/>
      <c r="L334" s="265">
        <f t="shared" si="65"/>
        <v>112797.01766007299</v>
      </c>
      <c r="M334" s="265">
        <f>$G334*NonHospFrac+theModel!$H334*NonHospFrac</f>
        <v>181466.56975151892</v>
      </c>
      <c r="N334" s="266">
        <f t="shared" si="67"/>
        <v>294263.5874115919</v>
      </c>
      <c r="O334" s="159"/>
      <c r="P334" s="265">
        <f t="shared" si="68"/>
        <v>112523.47659293667</v>
      </c>
      <c r="Q334" s="265">
        <f t="shared" si="69"/>
        <v>181465.01528165341</v>
      </c>
      <c r="R334" s="266">
        <f t="shared" si="70"/>
        <v>293988.49187459005</v>
      </c>
    </row>
    <row r="335" spans="1:18" x14ac:dyDescent="0.3">
      <c r="A335" s="82">
        <v>304</v>
      </c>
      <c r="B335" s="94">
        <f t="shared" si="59"/>
        <v>1.4729781936108422E-3</v>
      </c>
      <c r="C335" s="179">
        <f t="shared" si="60"/>
        <v>1.4696554084871294E-3</v>
      </c>
      <c r="D335" s="166">
        <f t="shared" si="61"/>
        <v>2.2558277767625785E-3</v>
      </c>
      <c r="E335" s="167">
        <f t="shared" si="71"/>
        <v>24.214171694352554</v>
      </c>
      <c r="F335" s="168">
        <f t="shared" si="72"/>
        <v>0.68802747191258828</v>
      </c>
      <c r="G335" s="168">
        <f t="shared" si="62"/>
        <v>23910.346660093554</v>
      </c>
      <c r="H335" s="168">
        <f t="shared" si="63"/>
        <v>270448.04990992113</v>
      </c>
      <c r="I335" s="169">
        <f t="shared" si="64"/>
        <v>294358.39657001471</v>
      </c>
      <c r="J335" s="169">
        <f t="shared" si="66"/>
        <v>293643.61810405593</v>
      </c>
      <c r="K335" s="95"/>
      <c r="L335" s="265">
        <f t="shared" si="65"/>
        <v>112833.35987424573</v>
      </c>
      <c r="M335" s="265">
        <f>$G335*NonHospFrac+theModel!$H335*NonHospFrac</f>
        <v>181525.03669576894</v>
      </c>
      <c r="N335" s="266">
        <f t="shared" si="67"/>
        <v>294358.39657001465</v>
      </c>
      <c r="O335" s="159"/>
      <c r="P335" s="265">
        <f t="shared" si="68"/>
        <v>112559.37123719779</v>
      </c>
      <c r="Q335" s="265">
        <f t="shared" si="69"/>
        <v>181523.48222239292</v>
      </c>
      <c r="R335" s="266">
        <f t="shared" si="70"/>
        <v>294082.8534595907</v>
      </c>
    </row>
    <row r="336" spans="1:18" x14ac:dyDescent="0.3">
      <c r="A336" s="82">
        <v>305</v>
      </c>
      <c r="B336" s="94">
        <f t="shared" si="59"/>
        <v>1.4454622844677994E-3</v>
      </c>
      <c r="C336" s="179">
        <f t="shared" si="60"/>
        <v>1.4422015704962342E-3</v>
      </c>
      <c r="D336" s="166">
        <f t="shared" si="61"/>
        <v>2.2558277767625785E-3</v>
      </c>
      <c r="E336" s="167">
        <f t="shared" si="71"/>
        <v>24.215613895923049</v>
      </c>
      <c r="F336" s="168">
        <f t="shared" si="72"/>
        <v>0.69028329968935087</v>
      </c>
      <c r="G336" s="168">
        <f t="shared" si="62"/>
        <v>23988.741239306979</v>
      </c>
      <c r="H336" s="168">
        <f t="shared" si="63"/>
        <v>270464.15785725217</v>
      </c>
      <c r="I336" s="169">
        <f t="shared" si="64"/>
        <v>294452.89909655915</v>
      </c>
      <c r="J336" s="169">
        <f t="shared" si="66"/>
        <v>293736.95298689726</v>
      </c>
      <c r="K336" s="95"/>
      <c r="L336" s="265">
        <f t="shared" si="65"/>
        <v>112869.58455039177</v>
      </c>
      <c r="M336" s="265">
        <f>$G336*NonHospFrac+theModel!$H336*NonHospFrac</f>
        <v>181583.31454616736</v>
      </c>
      <c r="N336" s="266">
        <f t="shared" si="67"/>
        <v>294452.89909655915</v>
      </c>
      <c r="O336" s="159"/>
      <c r="P336" s="265">
        <f t="shared" si="68"/>
        <v>112595.14833255899</v>
      </c>
      <c r="Q336" s="265">
        <f t="shared" si="69"/>
        <v>181581.76006935755</v>
      </c>
      <c r="R336" s="266">
        <f t="shared" si="70"/>
        <v>294176.90840191656</v>
      </c>
    </row>
    <row r="337" spans="1:18" x14ac:dyDescent="0.3">
      <c r="A337" s="82">
        <v>306</v>
      </c>
      <c r="B337" s="94">
        <f t="shared" si="59"/>
        <v>1.4184603851446266E-3</v>
      </c>
      <c r="C337" s="179">
        <f t="shared" si="60"/>
        <v>1.41526058280758E-3</v>
      </c>
      <c r="D337" s="166">
        <f t="shared" si="61"/>
        <v>2.2558277767625785E-3</v>
      </c>
      <c r="E337" s="167">
        <f t="shared" si="71"/>
        <v>24.217029156505856</v>
      </c>
      <c r="F337" s="168">
        <f t="shared" si="72"/>
        <v>0.69253912746611346</v>
      </c>
      <c r="G337" s="168">
        <f t="shared" si="62"/>
        <v>24067.135818520397</v>
      </c>
      <c r="H337" s="168">
        <f t="shared" si="63"/>
        <v>270479.96490072925</v>
      </c>
      <c r="I337" s="169">
        <f t="shared" si="64"/>
        <v>294547.10071924963</v>
      </c>
      <c r="J337" s="169">
        <f t="shared" si="66"/>
        <v>293829.98689135897</v>
      </c>
      <c r="K337" s="95"/>
      <c r="L337" s="265">
        <f t="shared" si="65"/>
        <v>112905.69388417545</v>
      </c>
      <c r="M337" s="265">
        <f>$G337*NonHospFrac+theModel!$H337*NonHospFrac</f>
        <v>181641.40683507419</v>
      </c>
      <c r="N337" s="266">
        <f t="shared" si="67"/>
        <v>294547.10071924963</v>
      </c>
      <c r="O337" s="159"/>
      <c r="P337" s="265">
        <f t="shared" si="68"/>
        <v>112630.8100569907</v>
      </c>
      <c r="Q337" s="265">
        <f t="shared" si="69"/>
        <v>181639.85235490545</v>
      </c>
      <c r="R337" s="266">
        <f t="shared" si="70"/>
        <v>294270.66241189616</v>
      </c>
    </row>
    <row r="338" spans="1:18" x14ac:dyDescent="0.3">
      <c r="A338" s="82">
        <v>307</v>
      </c>
      <c r="B338" s="94">
        <f t="shared" si="59"/>
        <v>1.3919628937018207E-3</v>
      </c>
      <c r="C338" s="179">
        <f t="shared" si="60"/>
        <v>1.3888228651419852E-3</v>
      </c>
      <c r="D338" s="166">
        <f t="shared" si="61"/>
        <v>2.2558277767625785E-3</v>
      </c>
      <c r="E338" s="167">
        <f t="shared" si="71"/>
        <v>24.218417979370997</v>
      </c>
      <c r="F338" s="168">
        <f t="shared" si="72"/>
        <v>0.69479495524287604</v>
      </c>
      <c r="G338" s="168">
        <f t="shared" si="62"/>
        <v>24145.530397733823</v>
      </c>
      <c r="H338" s="168">
        <f t="shared" si="63"/>
        <v>270495.47666137462</v>
      </c>
      <c r="I338" s="169">
        <f t="shared" si="64"/>
        <v>294641.00705910847</v>
      </c>
      <c r="J338" s="169">
        <f t="shared" si="66"/>
        <v>293922.72539294109</v>
      </c>
      <c r="K338" s="95"/>
      <c r="L338" s="265">
        <f t="shared" si="65"/>
        <v>112941.6900302451</v>
      </c>
      <c r="M338" s="265">
        <f>$G338*NonHospFrac+theModel!$H338*NonHospFrac</f>
        <v>181699.31702886336</v>
      </c>
      <c r="N338" s="266">
        <f t="shared" si="67"/>
        <v>294641.00705910847</v>
      </c>
      <c r="O338" s="159"/>
      <c r="P338" s="265">
        <f t="shared" si="68"/>
        <v>112666.35854769163</v>
      </c>
      <c r="Q338" s="265">
        <f t="shared" si="69"/>
        <v>181697.76254540877</v>
      </c>
      <c r="R338" s="266">
        <f t="shared" si="70"/>
        <v>294364.1210931004</v>
      </c>
    </row>
    <row r="339" spans="1:18" x14ac:dyDescent="0.3">
      <c r="A339" s="82">
        <v>308</v>
      </c>
      <c r="B339" s="94">
        <f t="shared" si="59"/>
        <v>1.3659603875685199E-3</v>
      </c>
      <c r="C339" s="179">
        <f t="shared" si="60"/>
        <v>1.3628790161842855E-3</v>
      </c>
      <c r="D339" s="166">
        <f t="shared" si="61"/>
        <v>2.2558277767625785E-3</v>
      </c>
      <c r="E339" s="167">
        <f t="shared" si="71"/>
        <v>24.219780858387182</v>
      </c>
      <c r="F339" s="168">
        <f t="shared" si="72"/>
        <v>0.69705078301963863</v>
      </c>
      <c r="G339" s="168">
        <f t="shared" si="62"/>
        <v>24223.924976947244</v>
      </c>
      <c r="H339" s="168">
        <f t="shared" si="63"/>
        <v>270510.69865520712</v>
      </c>
      <c r="I339" s="169">
        <f t="shared" si="64"/>
        <v>294734.62363215437</v>
      </c>
      <c r="J339" s="169">
        <f t="shared" si="66"/>
        <v>294015.1739627698</v>
      </c>
      <c r="K339" s="95"/>
      <c r="L339" s="265">
        <f t="shared" si="65"/>
        <v>112977.57510299915</v>
      </c>
      <c r="M339" s="265">
        <f>$G339*NonHospFrac+theModel!$H339*NonHospFrac</f>
        <v>181757.04852915517</v>
      </c>
      <c r="N339" s="266">
        <f t="shared" si="67"/>
        <v>294734.62363215431</v>
      </c>
      <c r="O339" s="159"/>
      <c r="P339" s="265">
        <f t="shared" si="68"/>
        <v>112701.79590185203</v>
      </c>
      <c r="Q339" s="265">
        <f t="shared" si="69"/>
        <v>181755.49404248607</v>
      </c>
      <c r="R339" s="266">
        <f t="shared" si="70"/>
        <v>294457.28994433809</v>
      </c>
    </row>
    <row r="340" spans="1:18" x14ac:dyDescent="0.3">
      <c r="A340" s="82">
        <v>309</v>
      </c>
      <c r="B340" s="94">
        <f t="shared" si="59"/>
        <v>1.3404436201918124E-3</v>
      </c>
      <c r="C340" s="179">
        <f t="shared" si="60"/>
        <v>1.3374198102401994E-3</v>
      </c>
      <c r="D340" s="166">
        <f t="shared" si="61"/>
        <v>2.2558277767625785E-3</v>
      </c>
      <c r="E340" s="167">
        <f t="shared" si="71"/>
        <v>24.221118278197423</v>
      </c>
      <c r="F340" s="168">
        <f t="shared" si="72"/>
        <v>0.69930661079640122</v>
      </c>
      <c r="G340" s="168">
        <f t="shared" si="62"/>
        <v>24302.319556160666</v>
      </c>
      <c r="H340" s="168">
        <f t="shared" si="63"/>
        <v>270525.63629520393</v>
      </c>
      <c r="I340" s="169">
        <f t="shared" si="64"/>
        <v>294827.95585136459</v>
      </c>
      <c r="J340" s="169">
        <f t="shared" si="66"/>
        <v>294107.33796955191</v>
      </c>
      <c r="K340" s="95"/>
      <c r="L340" s="265">
        <f t="shared" si="65"/>
        <v>113013.35117733821</v>
      </c>
      <c r="M340" s="265">
        <f>$G340*NonHospFrac+theModel!$H340*NonHospFrac</f>
        <v>181814.6046740264</v>
      </c>
      <c r="N340" s="266">
        <f t="shared" si="67"/>
        <v>294827.95585136459</v>
      </c>
      <c r="O340" s="159"/>
      <c r="P340" s="265">
        <f t="shared" si="68"/>
        <v>112737.12417740279</v>
      </c>
      <c r="Q340" s="265">
        <f t="shared" si="69"/>
        <v>181813.05018421242</v>
      </c>
      <c r="R340" s="266">
        <f t="shared" si="70"/>
        <v>294550.17436161521</v>
      </c>
    </row>
    <row r="341" spans="1:18" x14ac:dyDescent="0.3">
      <c r="A341" s="82">
        <v>310</v>
      </c>
      <c r="B341" s="94">
        <f t="shared" si="59"/>
        <v>1.3154035177486449E-3</v>
      </c>
      <c r="C341" s="179">
        <f t="shared" si="60"/>
        <v>1.3124361939556562E-3</v>
      </c>
      <c r="D341" s="166">
        <f t="shared" si="61"/>
        <v>2.2558277767625785E-3</v>
      </c>
      <c r="E341" s="167">
        <f t="shared" si="71"/>
        <v>24.222430714391379</v>
      </c>
      <c r="F341" s="168">
        <f t="shared" si="72"/>
        <v>0.7015624385731638</v>
      </c>
      <c r="G341" s="168">
        <f t="shared" si="62"/>
        <v>24380.714135374084</v>
      </c>
      <c r="H341" s="168">
        <f t="shared" si="63"/>
        <v>270540.29489322519</v>
      </c>
      <c r="I341" s="169">
        <f t="shared" si="64"/>
        <v>294921.00902859925</v>
      </c>
      <c r="J341" s="169">
        <f t="shared" si="66"/>
        <v>294199.22268149187</v>
      </c>
      <c r="K341" s="95"/>
      <c r="L341" s="265">
        <f t="shared" si="65"/>
        <v>113049.02028940263</v>
      </c>
      <c r="M341" s="265">
        <f>$G341*NonHospFrac+theModel!$H341*NonHospFrac</f>
        <v>181871.98873919665</v>
      </c>
      <c r="N341" s="266">
        <f t="shared" si="67"/>
        <v>294921.00902859925</v>
      </c>
      <c r="O341" s="159"/>
      <c r="P341" s="265">
        <f t="shared" si="68"/>
        <v>112772.34539375018</v>
      </c>
      <c r="Q341" s="265">
        <f t="shared" si="69"/>
        <v>181870.43424630575</v>
      </c>
      <c r="R341" s="266">
        <f t="shared" si="70"/>
        <v>294642.77964005596</v>
      </c>
    </row>
    <row r="342" spans="1:18" x14ac:dyDescent="0.3">
      <c r="A342" s="82">
        <v>311</v>
      </c>
      <c r="B342" s="94">
        <f t="shared" si="59"/>
        <v>1.2908311759191424E-3</v>
      </c>
      <c r="C342" s="179">
        <f t="shared" si="60"/>
        <v>1.287919283097393E-3</v>
      </c>
      <c r="D342" s="166">
        <f t="shared" si="61"/>
        <v>2.2558277767625785E-3</v>
      </c>
      <c r="E342" s="167">
        <f t="shared" si="71"/>
        <v>24.223718633674476</v>
      </c>
      <c r="F342" s="168">
        <f t="shared" si="72"/>
        <v>0.70381826634992639</v>
      </c>
      <c r="G342" s="168">
        <f t="shared" si="62"/>
        <v>24459.108714587506</v>
      </c>
      <c r="H342" s="168">
        <f t="shared" si="63"/>
        <v>270554.67966190336</v>
      </c>
      <c r="I342" s="169">
        <f t="shared" si="64"/>
        <v>295013.78837649088</v>
      </c>
      <c r="J342" s="169">
        <f t="shared" si="66"/>
        <v>294290.83326817362</v>
      </c>
      <c r="K342" s="95"/>
      <c r="L342" s="265">
        <f t="shared" si="65"/>
        <v>113084.58443729694</v>
      </c>
      <c r="M342" s="265">
        <f>$G342*NonHospFrac+theModel!$H342*NonHospFrac</f>
        <v>181929.20393919389</v>
      </c>
      <c r="N342" s="266">
        <f t="shared" si="67"/>
        <v>295013.78837649082</v>
      </c>
      <c r="O342" s="159"/>
      <c r="P342" s="265">
        <f t="shared" si="68"/>
        <v>112807.46153249734</v>
      </c>
      <c r="Q342" s="265">
        <f t="shared" si="69"/>
        <v>181927.64944329247</v>
      </c>
      <c r="R342" s="266">
        <f t="shared" si="70"/>
        <v>294735.11097578984</v>
      </c>
    </row>
    <row r="343" spans="1:18" x14ac:dyDescent="0.3">
      <c r="A343" s="82">
        <v>312</v>
      </c>
      <c r="B343" s="94">
        <f t="shared" si="59"/>
        <v>1.2667178567202148E-3</v>
      </c>
      <c r="C343" s="179">
        <f t="shared" si="60"/>
        <v>1.2638603593937041E-3</v>
      </c>
      <c r="D343" s="166">
        <f t="shared" si="61"/>
        <v>2.2558277767625785E-3</v>
      </c>
      <c r="E343" s="167">
        <f t="shared" si="71"/>
        <v>24.22498249403387</v>
      </c>
      <c r="F343" s="168">
        <f t="shared" si="72"/>
        <v>0.70607409412668898</v>
      </c>
      <c r="G343" s="168">
        <f t="shared" si="62"/>
        <v>24537.503293800928</v>
      </c>
      <c r="H343" s="168">
        <f t="shared" si="63"/>
        <v>270568.79571649607</v>
      </c>
      <c r="I343" s="169">
        <f t="shared" si="64"/>
        <v>295106.29901029699</v>
      </c>
      <c r="J343" s="169">
        <f t="shared" si="66"/>
        <v>294382.17480240588</v>
      </c>
      <c r="K343" s="95"/>
      <c r="L343" s="265">
        <f t="shared" si="65"/>
        <v>113120.04558179995</v>
      </c>
      <c r="M343" s="265">
        <f>$G343*NonHospFrac+theModel!$H343*NonHospFrac</f>
        <v>181986.25342849703</v>
      </c>
      <c r="N343" s="266">
        <f t="shared" si="67"/>
        <v>295106.29901029699</v>
      </c>
      <c r="O343" s="159"/>
      <c r="P343" s="265">
        <f t="shared" si="68"/>
        <v>112842.47453815164</v>
      </c>
      <c r="Q343" s="265">
        <f t="shared" si="69"/>
        <v>181984.69892964987</v>
      </c>
      <c r="R343" s="266">
        <f t="shared" si="70"/>
        <v>294827.17346780153</v>
      </c>
    </row>
    <row r="344" spans="1:18" x14ac:dyDescent="0.3">
      <c r="A344" s="82">
        <v>313</v>
      </c>
      <c r="B344" s="94">
        <f t="shared" si="59"/>
        <v>1.2430549853983124E-3</v>
      </c>
      <c r="C344" s="179">
        <f t="shared" si="60"/>
        <v>1.2402508674342076E-3</v>
      </c>
      <c r="D344" s="166">
        <f t="shared" si="61"/>
        <v>2.2558277767625785E-3</v>
      </c>
      <c r="E344" s="167">
        <f t="shared" si="71"/>
        <v>24.226222744901303</v>
      </c>
      <c r="F344" s="168">
        <f t="shared" si="72"/>
        <v>0.70832992190345156</v>
      </c>
      <c r="G344" s="168">
        <f t="shared" si="62"/>
        <v>24615.89787301435</v>
      </c>
      <c r="H344" s="168">
        <f t="shared" si="63"/>
        <v>270582.64807670604</v>
      </c>
      <c r="I344" s="169">
        <f t="shared" si="64"/>
        <v>295198.54594972037</v>
      </c>
      <c r="J344" s="169">
        <f t="shared" si="66"/>
        <v>294473.25226203515</v>
      </c>
      <c r="K344" s="95"/>
      <c r="L344" s="265">
        <f t="shared" si="65"/>
        <v>113155.40564706238</v>
      </c>
      <c r="M344" s="265">
        <f>$G344*NonHospFrac+theModel!$H344*NonHospFrac</f>
        <v>182043.14030265802</v>
      </c>
      <c r="N344" s="266">
        <f t="shared" si="67"/>
        <v>295198.54594972043</v>
      </c>
      <c r="O344" s="159"/>
      <c r="P344" s="265">
        <f t="shared" si="68"/>
        <v>112877.38631881947</v>
      </c>
      <c r="Q344" s="265">
        <f t="shared" si="69"/>
        <v>182041.58580092838</v>
      </c>
      <c r="R344" s="266">
        <f t="shared" si="70"/>
        <v>294918.97211974784</v>
      </c>
    </row>
    <row r="345" spans="1:18" x14ac:dyDescent="0.3">
      <c r="A345" s="82">
        <v>314</v>
      </c>
      <c r="B345" s="94">
        <f t="shared" si="59"/>
        <v>1.2198341473802178E-3</v>
      </c>
      <c r="C345" s="179">
        <f t="shared" si="60"/>
        <v>1.2170824116275139E-3</v>
      </c>
      <c r="D345" s="166">
        <f t="shared" si="61"/>
        <v>2.2558277767625785E-3</v>
      </c>
      <c r="E345" s="167">
        <f t="shared" si="71"/>
        <v>24.227439827312931</v>
      </c>
      <c r="F345" s="168">
        <f t="shared" si="72"/>
        <v>0.71058574968021415</v>
      </c>
      <c r="G345" s="168">
        <f t="shared" si="62"/>
        <v>24694.292452227772</v>
      </c>
      <c r="H345" s="168">
        <f t="shared" si="63"/>
        <v>270596.24166846543</v>
      </c>
      <c r="I345" s="169">
        <f t="shared" si="64"/>
        <v>295290.53412069322</v>
      </c>
      <c r="J345" s="169">
        <f t="shared" si="66"/>
        <v>294564.07053172245</v>
      </c>
      <c r="K345" s="95"/>
      <c r="L345" s="265">
        <f t="shared" si="65"/>
        <v>113190.66652129084</v>
      </c>
      <c r="M345" s="265">
        <f>$G345*NonHospFrac+theModel!$H345*NonHospFrac</f>
        <v>182099.86759940235</v>
      </c>
      <c r="N345" s="266">
        <f t="shared" si="67"/>
        <v>295290.53412069322</v>
      </c>
      <c r="O345" s="159"/>
      <c r="P345" s="265">
        <f t="shared" si="68"/>
        <v>112912.19874688737</v>
      </c>
      <c r="Q345" s="265">
        <f t="shared" si="69"/>
        <v>182098.313094852</v>
      </c>
      <c r="R345" s="266">
        <f t="shared" si="70"/>
        <v>295010.51184173935</v>
      </c>
    </row>
    <row r="346" spans="1:18" x14ac:dyDescent="0.3">
      <c r="A346" s="82">
        <v>315</v>
      </c>
      <c r="B346" s="94">
        <f t="shared" si="59"/>
        <v>1.1970470852808025E-3</v>
      </c>
      <c r="C346" s="179">
        <f t="shared" si="60"/>
        <v>1.1943467532157335E-3</v>
      </c>
      <c r="D346" s="166">
        <f t="shared" si="61"/>
        <v>2.2558277767625785E-3</v>
      </c>
      <c r="E346" s="167">
        <f t="shared" si="71"/>
        <v>24.228634174066148</v>
      </c>
      <c r="F346" s="168">
        <f t="shared" si="72"/>
        <v>0.71284157745697674</v>
      </c>
      <c r="G346" s="168">
        <f t="shared" si="62"/>
        <v>24772.687031441197</v>
      </c>
      <c r="H346" s="168">
        <f t="shared" si="63"/>
        <v>270609.58132568764</v>
      </c>
      <c r="I346" s="169">
        <f t="shared" si="64"/>
        <v>295382.26835712884</v>
      </c>
      <c r="J346" s="169">
        <f t="shared" si="66"/>
        <v>294654.63440468797</v>
      </c>
      <c r="K346" s="95"/>
      <c r="L346" s="265">
        <f t="shared" si="65"/>
        <v>113225.83005741939</v>
      </c>
      <c r="M346" s="265">
        <f>$G346*NonHospFrac+theModel!$H346*NonHospFrac</f>
        <v>182156.43829970944</v>
      </c>
      <c r="N346" s="266">
        <f t="shared" si="67"/>
        <v>295382.26835712884</v>
      </c>
      <c r="O346" s="159"/>
      <c r="P346" s="265">
        <f t="shared" si="68"/>
        <v>112946.91365969092</v>
      </c>
      <c r="Q346" s="265">
        <f t="shared" si="69"/>
        <v>182154.88379239873</v>
      </c>
      <c r="R346" s="266">
        <f t="shared" si="70"/>
        <v>295101.79745208967</v>
      </c>
    </row>
    <row r="347" spans="1:18" x14ac:dyDescent="0.3">
      <c r="A347" s="82">
        <v>316</v>
      </c>
      <c r="B347" s="94">
        <f t="shared" si="59"/>
        <v>1.1746856959666907E-3</v>
      </c>
      <c r="C347" s="179">
        <f t="shared" si="60"/>
        <v>1.1720358073447634E-3</v>
      </c>
      <c r="D347" s="166">
        <f t="shared" si="61"/>
        <v>2.2558277767625785E-3</v>
      </c>
      <c r="E347" s="167">
        <f t="shared" si="71"/>
        <v>24.229806209873491</v>
      </c>
      <c r="F347" s="168">
        <f t="shared" si="72"/>
        <v>0.71509740523373932</v>
      </c>
      <c r="G347" s="168">
        <f t="shared" si="62"/>
        <v>24851.081610654612</v>
      </c>
      <c r="H347" s="168">
        <f t="shared" si="63"/>
        <v>270622.67179198662</v>
      </c>
      <c r="I347" s="169">
        <f t="shared" si="64"/>
        <v>295473.75340264122</v>
      </c>
      <c r="J347" s="169">
        <f t="shared" si="66"/>
        <v>294744.94858442334</v>
      </c>
      <c r="K347" s="95"/>
      <c r="L347" s="265">
        <f t="shared" si="65"/>
        <v>113260.89807376849</v>
      </c>
      <c r="M347" s="265">
        <f>$G347*NonHospFrac+theModel!$H347*NonHospFrac</f>
        <v>182212.85532887274</v>
      </c>
      <c r="N347" s="266">
        <f t="shared" si="67"/>
        <v>295473.75340264122</v>
      </c>
      <c r="O347" s="159"/>
      <c r="P347" s="265">
        <f t="shared" si="68"/>
        <v>112981.53286017092</v>
      </c>
      <c r="Q347" s="265">
        <f t="shared" si="69"/>
        <v>182211.30081886059</v>
      </c>
      <c r="R347" s="266">
        <f t="shared" si="70"/>
        <v>295192.83367903152</v>
      </c>
    </row>
    <row r="348" spans="1:18" x14ac:dyDescent="0.3">
      <c r="A348" s="82">
        <v>317</v>
      </c>
      <c r="B348" s="94">
        <f t="shared" si="59"/>
        <v>1.1527420276747559E-3</v>
      </c>
      <c r="C348" s="179">
        <f t="shared" si="60"/>
        <v>1.1501416401892856E-3</v>
      </c>
      <c r="D348" s="166">
        <f t="shared" si="61"/>
        <v>2.2558277767625785E-3</v>
      </c>
      <c r="E348" s="167">
        <f t="shared" si="71"/>
        <v>24.230956351513679</v>
      </c>
      <c r="F348" s="168">
        <f t="shared" si="72"/>
        <v>0.71735323301050191</v>
      </c>
      <c r="G348" s="168">
        <f t="shared" si="62"/>
        <v>24929.476189868037</v>
      </c>
      <c r="H348" s="168">
        <f t="shared" si="63"/>
        <v>270635.51772236306</v>
      </c>
      <c r="I348" s="169">
        <f t="shared" si="64"/>
        <v>295564.99391223112</v>
      </c>
      <c r="J348" s="169">
        <f t="shared" si="66"/>
        <v>294835.01768637076</v>
      </c>
      <c r="K348" s="95"/>
      <c r="L348" s="265">
        <f t="shared" si="65"/>
        <v>113295.87235469143</v>
      </c>
      <c r="M348" s="265">
        <f>$G348*NonHospFrac+theModel!$H348*NonHospFrac</f>
        <v>182269.12155753965</v>
      </c>
      <c r="N348" s="266">
        <f t="shared" si="67"/>
        <v>295564.99391223106</v>
      </c>
      <c r="O348" s="159"/>
      <c r="P348" s="265">
        <f t="shared" si="68"/>
        <v>113016.05811751707</v>
      </c>
      <c r="Q348" s="265">
        <f t="shared" si="69"/>
        <v>182267.56704488362</v>
      </c>
      <c r="R348" s="266">
        <f t="shared" si="70"/>
        <v>295283.62516240065</v>
      </c>
    </row>
    <row r="349" spans="1:18" x14ac:dyDescent="0.3">
      <c r="A349" s="82">
        <v>318</v>
      </c>
      <c r="B349" s="94">
        <f t="shared" si="59"/>
        <v>1.1312082771844591E-3</v>
      </c>
      <c r="C349" s="179">
        <f t="shared" si="60"/>
        <v>1.1286564661314826E-3</v>
      </c>
      <c r="D349" s="166">
        <f t="shared" si="61"/>
        <v>2.2558277767625785E-3</v>
      </c>
      <c r="E349" s="167">
        <f t="shared" si="71"/>
        <v>24.232085007979812</v>
      </c>
      <c r="F349" s="168">
        <f t="shared" si="72"/>
        <v>0.7196090607872645</v>
      </c>
      <c r="G349" s="168">
        <f t="shared" si="62"/>
        <v>25007.870769081459</v>
      </c>
      <c r="H349" s="168">
        <f t="shared" si="63"/>
        <v>270648.12368486042</v>
      </c>
      <c r="I349" s="169">
        <f t="shared" si="64"/>
        <v>295655.99445394188</v>
      </c>
      <c r="J349" s="169">
        <f t="shared" si="66"/>
        <v>294924.84623957175</v>
      </c>
      <c r="K349" s="95"/>
      <c r="L349" s="265">
        <f t="shared" si="65"/>
        <v>113330.75465120902</v>
      </c>
      <c r="M349" s="265">
        <f>$G349*NonHospFrac+theModel!$H349*NonHospFrac</f>
        <v>182325.23980273283</v>
      </c>
      <c r="N349" s="266">
        <f t="shared" si="67"/>
        <v>295655.99445394182</v>
      </c>
      <c r="O349" s="159"/>
      <c r="P349" s="265">
        <f t="shared" si="68"/>
        <v>113050.49116780002</v>
      </c>
      <c r="Q349" s="265">
        <f t="shared" si="69"/>
        <v>182323.68528748912</v>
      </c>
      <c r="R349" s="266">
        <f t="shared" si="70"/>
        <v>295374.17645528913</v>
      </c>
    </row>
    <row r="350" spans="1:18" x14ac:dyDescent="0.3">
      <c r="A350" s="82">
        <v>319</v>
      </c>
      <c r="B350" s="94">
        <f t="shared" si="59"/>
        <v>1.1100767870430043E-3</v>
      </c>
      <c r="C350" s="179">
        <f t="shared" si="60"/>
        <v>1.1075726449924534E-3</v>
      </c>
      <c r="D350" s="166">
        <f t="shared" si="61"/>
        <v>2.2558277767625785E-3</v>
      </c>
      <c r="E350" s="167">
        <f t="shared" si="71"/>
        <v>24.233192580624806</v>
      </c>
      <c r="F350" s="168">
        <f t="shared" si="72"/>
        <v>0.72186488856402709</v>
      </c>
      <c r="G350" s="168">
        <f t="shared" si="62"/>
        <v>25086.265348294877</v>
      </c>
      <c r="H350" s="168">
        <f t="shared" si="63"/>
        <v>270660.49416218884</v>
      </c>
      <c r="I350" s="169">
        <f t="shared" si="64"/>
        <v>295746.75951048371</v>
      </c>
      <c r="J350" s="169">
        <f t="shared" si="66"/>
        <v>295014.43868828448</v>
      </c>
      <c r="K350" s="95"/>
      <c r="L350" s="265">
        <f t="shared" si="65"/>
        <v>113365.54668163223</v>
      </c>
      <c r="M350" s="265">
        <f>$G350*NonHospFrac+theModel!$H350*NonHospFrac</f>
        <v>182381.21282885148</v>
      </c>
      <c r="N350" s="266">
        <f t="shared" si="67"/>
        <v>295746.75951048371</v>
      </c>
      <c r="O350" s="159"/>
      <c r="P350" s="265">
        <f t="shared" si="68"/>
        <v>113084.83371459134</v>
      </c>
      <c r="Q350" s="265">
        <f t="shared" si="69"/>
        <v>182379.65831107501</v>
      </c>
      <c r="R350" s="266">
        <f t="shared" si="70"/>
        <v>295464.49202566635</v>
      </c>
    </row>
    <row r="351" spans="1:18" x14ac:dyDescent="0.3">
      <c r="A351" s="82">
        <v>320</v>
      </c>
      <c r="B351" s="94">
        <f t="shared" ref="B351:B414" si="73">Constant*EXP(PowerTerm*(A351)/7)</f>
        <v>1.0893400428423335E-3</v>
      </c>
      <c r="C351" s="179">
        <f t="shared" ref="C351:C414" si="74">(1-theFloor)*B351</f>
        <v>1.08688267931535E-3</v>
      </c>
      <c r="D351" s="166">
        <f t="shared" ref="D351:D414" si="75">theFloor</f>
        <v>2.2558277767625785E-3</v>
      </c>
      <c r="E351" s="167">
        <f t="shared" si="71"/>
        <v>24.234279463304123</v>
      </c>
      <c r="F351" s="168">
        <f t="shared" si="72"/>
        <v>0.72412071634078967</v>
      </c>
      <c r="G351" s="168">
        <f t="shared" ref="G351:G414" si="76">$B$22*F351*totInfected/365.25</f>
        <v>25164.659927508303</v>
      </c>
      <c r="H351" s="168">
        <f t="shared" ref="H351:H414" si="77">lostQALYs_Injured*E351*totInfected/365.25</f>
        <v>270672.63355331949</v>
      </c>
      <c r="I351" s="169">
        <f t="shared" ref="I351:I414" si="78">H351+G351</f>
        <v>295837.29348082782</v>
      </c>
      <c r="J351" s="169">
        <f t="shared" si="66"/>
        <v>295103.79939357116</v>
      </c>
      <c r="K351" s="95"/>
      <c r="L351" s="265">
        <f t="shared" ref="L351:L414" si="79">$G351*HospFrac+$H351*HospFrac</f>
        <v>113400.25013217317</v>
      </c>
      <c r="M351" s="265">
        <f>$G351*NonHospFrac+theModel!$H351*NonHospFrac</f>
        <v>182437.04334865458</v>
      </c>
      <c r="N351" s="266">
        <f t="shared" si="67"/>
        <v>295837.29348082776</v>
      </c>
      <c r="O351" s="159"/>
      <c r="P351" s="265">
        <f t="shared" si="68"/>
        <v>113119.08742957184</v>
      </c>
      <c r="Q351" s="265">
        <f t="shared" si="69"/>
        <v>182435.48882839899</v>
      </c>
      <c r="R351" s="266">
        <f t="shared" si="70"/>
        <v>295554.57625797082</v>
      </c>
    </row>
    <row r="352" spans="1:18" x14ac:dyDescent="0.3">
      <c r="A352" s="82">
        <v>321</v>
      </c>
      <c r="B352" s="94">
        <f t="shared" si="73"/>
        <v>1.0689906705469783E-3</v>
      </c>
      <c r="C352" s="179">
        <f t="shared" si="74"/>
        <v>1.0665792116992584E-3</v>
      </c>
      <c r="D352" s="166">
        <f t="shared" si="75"/>
        <v>2.2558277767625785E-3</v>
      </c>
      <c r="E352" s="167">
        <f t="shared" si="71"/>
        <v>24.235346042515822</v>
      </c>
      <c r="F352" s="168">
        <f t="shared" si="72"/>
        <v>0.72637654411755226</v>
      </c>
      <c r="G352" s="168">
        <f t="shared" si="76"/>
        <v>25243.054506721724</v>
      </c>
      <c r="H352" s="168">
        <f t="shared" si="77"/>
        <v>270684.54617504857</v>
      </c>
      <c r="I352" s="169">
        <f t="shared" si="78"/>
        <v>295927.6006817703</v>
      </c>
      <c r="J352" s="169">
        <f t="shared" ref="J352:J415" si="80">J351+(I352-I351)/(1+discountDaily)^A352</f>
        <v>295192.93263485492</v>
      </c>
      <c r="K352" s="95"/>
      <c r="L352" s="265">
        <f t="shared" si="79"/>
        <v>113434.86665754468</v>
      </c>
      <c r="M352" s="265">
        <f>$G352*NonHospFrac+theModel!$H352*NonHospFrac</f>
        <v>182492.73402422559</v>
      </c>
      <c r="N352" s="266">
        <f t="shared" ref="N352:N415" si="81">L352+M352</f>
        <v>295927.60068177024</v>
      </c>
      <c r="O352" s="159"/>
      <c r="P352" s="265">
        <f t="shared" ref="P352:P415" si="82">P351+(L352-L351)/(1+discountDaily)^A352</f>
        <v>113153.25395312857</v>
      </c>
      <c r="Q352" s="265">
        <f t="shared" ref="Q352:Q415" si="83">Q351+(M352-M351)/(1+discountDaily)^B352</f>
        <v>182491.17950154326</v>
      </c>
      <c r="R352" s="266">
        <f t="shared" ref="R352:R415" si="84">P352+Q352</f>
        <v>295644.43345467182</v>
      </c>
    </row>
    <row r="353" spans="1:18" x14ac:dyDescent="0.3">
      <c r="A353" s="82">
        <v>322</v>
      </c>
      <c r="B353" s="94">
        <f t="shared" si="73"/>
        <v>1.0490214338718413E-3</v>
      </c>
      <c r="C353" s="179">
        <f t="shared" si="74"/>
        <v>1.0466550221828938E-3</v>
      </c>
      <c r="D353" s="166">
        <f t="shared" si="75"/>
        <v>2.2558277767625785E-3</v>
      </c>
      <c r="E353" s="167">
        <f t="shared" ref="E353:E416" si="85">C353+E352</f>
        <v>24.236392697538005</v>
      </c>
      <c r="F353" s="168">
        <f t="shared" ref="F353:F416" si="86">D353+F352</f>
        <v>0.72863237189431485</v>
      </c>
      <c r="G353" s="168">
        <f t="shared" si="76"/>
        <v>25321.449085935146</v>
      </c>
      <c r="H353" s="168">
        <f t="shared" si="77"/>
        <v>270696.23626353277</v>
      </c>
      <c r="I353" s="169">
        <f t="shared" si="78"/>
        <v>296017.68534946791</v>
      </c>
      <c r="J353" s="169">
        <f t="shared" si="80"/>
        <v>295281.8426114489</v>
      </c>
      <c r="K353" s="95"/>
      <c r="L353" s="265">
        <f t="shared" si="79"/>
        <v>113469.39788154888</v>
      </c>
      <c r="M353" s="265">
        <f>$G353*NonHospFrac+theModel!$H353*NonHospFrac</f>
        <v>182548.28746791903</v>
      </c>
      <c r="N353" s="266">
        <f t="shared" si="81"/>
        <v>296017.68534946791</v>
      </c>
      <c r="O353" s="159"/>
      <c r="P353" s="265">
        <f t="shared" si="82"/>
        <v>113187.33489494078</v>
      </c>
      <c r="Q353" s="265">
        <f t="shared" si="83"/>
        <v>182546.73294286118</v>
      </c>
      <c r="R353" s="266">
        <f t="shared" si="84"/>
        <v>295734.06783780199</v>
      </c>
    </row>
    <row r="354" spans="1:18" x14ac:dyDescent="0.3">
      <c r="A354" s="82">
        <v>323</v>
      </c>
      <c r="B354" s="94">
        <f t="shared" si="73"/>
        <v>1.0294252317089555E-3</v>
      </c>
      <c r="C354" s="179">
        <f t="shared" si="74"/>
        <v>1.027103025677166E-3</v>
      </c>
      <c r="D354" s="166">
        <f t="shared" si="75"/>
        <v>2.2558277767625785E-3</v>
      </c>
      <c r="E354" s="167">
        <f t="shared" si="85"/>
        <v>24.237419800563682</v>
      </c>
      <c r="F354" s="168">
        <f t="shared" si="86"/>
        <v>0.73088819967107743</v>
      </c>
      <c r="G354" s="168">
        <f t="shared" si="76"/>
        <v>25399.843665148564</v>
      </c>
      <c r="H354" s="168">
        <f t="shared" si="77"/>
        <v>270707.7079757952</v>
      </c>
      <c r="I354" s="169">
        <f t="shared" si="78"/>
        <v>296107.55164094374</v>
      </c>
      <c r="J354" s="169">
        <f t="shared" si="80"/>
        <v>295370.5334440553</v>
      </c>
      <c r="K354" s="95"/>
      <c r="L354" s="265">
        <f t="shared" si="79"/>
        <v>113503.84539765447</v>
      </c>
      <c r="M354" s="265">
        <f>$G354*NonHospFrac+theModel!$H354*NonHospFrac</f>
        <v>182603.70624328929</v>
      </c>
      <c r="N354" s="266">
        <f t="shared" si="81"/>
        <v>296107.55164094374</v>
      </c>
      <c r="O354" s="159"/>
      <c r="P354" s="265">
        <f t="shared" si="82"/>
        <v>113221.33183455466</v>
      </c>
      <c r="Q354" s="265">
        <f t="shared" si="83"/>
        <v>182602.15171590596</v>
      </c>
      <c r="R354" s="266">
        <f t="shared" si="84"/>
        <v>295823.4835504606</v>
      </c>
    </row>
    <row r="355" spans="1:18" x14ac:dyDescent="0.3">
      <c r="A355" s="82">
        <v>324</v>
      </c>
      <c r="B355" s="94">
        <f t="shared" si="73"/>
        <v>1.0101950956023105E-3</v>
      </c>
      <c r="C355" s="179">
        <f t="shared" si="74"/>
        <v>1.0079162694457016E-3</v>
      </c>
      <c r="D355" s="166">
        <f t="shared" si="75"/>
        <v>2.2558277767625785E-3</v>
      </c>
      <c r="E355" s="167">
        <f t="shared" si="85"/>
        <v>24.238427716833129</v>
      </c>
      <c r="F355" s="168">
        <f t="shared" si="86"/>
        <v>0.73314402744784002</v>
      </c>
      <c r="G355" s="168">
        <f t="shared" si="76"/>
        <v>25478.238244361986</v>
      </c>
      <c r="H355" s="168">
        <f t="shared" si="77"/>
        <v>270718.96539120405</v>
      </c>
      <c r="I355" s="169">
        <f t="shared" si="78"/>
        <v>296197.20363556605</v>
      </c>
      <c r="J355" s="169">
        <f t="shared" si="80"/>
        <v>295459.00917623751</v>
      </c>
      <c r="K355" s="95"/>
      <c r="L355" s="265">
        <f t="shared" si="79"/>
        <v>113538.21076956345</v>
      </c>
      <c r="M355" s="265">
        <f>$G355*NonHospFrac+theModel!$H355*NonHospFrac</f>
        <v>182658.99286600258</v>
      </c>
      <c r="N355" s="266">
        <f t="shared" si="81"/>
        <v>296197.20363556605</v>
      </c>
      <c r="O355" s="159"/>
      <c r="P355" s="265">
        <f t="shared" si="82"/>
        <v>113255.2463219475</v>
      </c>
      <c r="Q355" s="265">
        <f t="shared" si="83"/>
        <v>182657.43833634263</v>
      </c>
      <c r="R355" s="266">
        <f t="shared" si="84"/>
        <v>295912.68465829012</v>
      </c>
    </row>
    <row r="356" spans="1:18" x14ac:dyDescent="0.3">
      <c r="A356" s="82">
        <v>325</v>
      </c>
      <c r="B356" s="94">
        <f t="shared" si="73"/>
        <v>9.9132418726985264E-4</v>
      </c>
      <c r="C356" s="179">
        <f t="shared" si="74"/>
        <v>9.890879306324327E-4</v>
      </c>
      <c r="D356" s="166">
        <f t="shared" si="75"/>
        <v>2.2558277767625785E-3</v>
      </c>
      <c r="E356" s="167">
        <f t="shared" si="85"/>
        <v>24.239416804763763</v>
      </c>
      <c r="F356" s="168">
        <f t="shared" si="86"/>
        <v>0.73539985522460261</v>
      </c>
      <c r="G356" s="168">
        <f t="shared" si="76"/>
        <v>25556.632823575408</v>
      </c>
      <c r="H356" s="168">
        <f t="shared" si="77"/>
        <v>270730.01251292293</v>
      </c>
      <c r="I356" s="169">
        <f t="shared" si="78"/>
        <v>296286.64533649833</v>
      </c>
      <c r="J356" s="169">
        <f t="shared" si="80"/>
        <v>295547.27377586375</v>
      </c>
      <c r="K356" s="95"/>
      <c r="L356" s="265">
        <f t="shared" si="79"/>
        <v>113572.49553176713</v>
      </c>
      <c r="M356" s="265">
        <f>$G356*NonHospFrac+theModel!$H356*NonHospFrac</f>
        <v>182714.14980473122</v>
      </c>
      <c r="N356" s="266">
        <f t="shared" si="81"/>
        <v>296286.64533649833</v>
      </c>
      <c r="O356" s="159"/>
      <c r="P356" s="265">
        <f t="shared" si="82"/>
        <v>113289.07987808123</v>
      </c>
      <c r="Q356" s="265">
        <f t="shared" si="83"/>
        <v>182712.59527284242</v>
      </c>
      <c r="R356" s="266">
        <f t="shared" si="84"/>
        <v>296001.67515092366</v>
      </c>
    </row>
    <row r="357" spans="1:18" x14ac:dyDescent="0.3">
      <c r="A357" s="82">
        <v>326</v>
      </c>
      <c r="B357" s="94">
        <f t="shared" si="73"/>
        <v>9.7280579617178029E-4</v>
      </c>
      <c r="C357" s="179">
        <f t="shared" si="74"/>
        <v>9.7061131383538034E-4</v>
      </c>
      <c r="D357" s="166">
        <f t="shared" si="75"/>
        <v>2.2558277767625785E-3</v>
      </c>
      <c r="E357" s="167">
        <f t="shared" si="85"/>
        <v>24.240387416077599</v>
      </c>
      <c r="F357" s="168">
        <f t="shared" si="86"/>
        <v>0.73765568300136519</v>
      </c>
      <c r="G357" s="168">
        <f t="shared" si="76"/>
        <v>25635.02740278883</v>
      </c>
      <c r="H357" s="168">
        <f t="shared" si="77"/>
        <v>270740.85326933459</v>
      </c>
      <c r="I357" s="169">
        <f t="shared" si="78"/>
        <v>296375.8806721234</v>
      </c>
      <c r="J357" s="169">
        <f t="shared" si="80"/>
        <v>295635.33113652444</v>
      </c>
      <c r="K357" s="95"/>
      <c r="L357" s="265">
        <f t="shared" si="79"/>
        <v>113606.70119009184</v>
      </c>
      <c r="M357" s="265">
        <f>$G357*NonHospFrac+theModel!$H357*NonHospFrac</f>
        <v>182769.17948203156</v>
      </c>
      <c r="N357" s="266">
        <f t="shared" si="81"/>
        <v>296375.8806721234</v>
      </c>
      <c r="O357" s="159"/>
      <c r="P357" s="265">
        <f t="shared" si="82"/>
        <v>113322.8339954456</v>
      </c>
      <c r="Q357" s="265">
        <f t="shared" si="83"/>
        <v>182767.62494796058</v>
      </c>
      <c r="R357" s="266">
        <f t="shared" si="84"/>
        <v>296090.45894340618</v>
      </c>
    </row>
    <row r="358" spans="1:18" x14ac:dyDescent="0.3">
      <c r="A358" s="82">
        <v>327</v>
      </c>
      <c r="B358" s="94">
        <f t="shared" si="73"/>
        <v>9.5463333712425796E-4</v>
      </c>
      <c r="C358" s="179">
        <f t="shared" si="74"/>
        <v>9.5247984872574951E-4</v>
      </c>
      <c r="D358" s="166">
        <f t="shared" si="75"/>
        <v>2.2558277767625785E-3</v>
      </c>
      <c r="E358" s="167">
        <f t="shared" si="85"/>
        <v>24.241339895926323</v>
      </c>
      <c r="F358" s="168">
        <f t="shared" si="86"/>
        <v>0.73991151077812778</v>
      </c>
      <c r="G358" s="168">
        <f t="shared" si="76"/>
        <v>25713.421982002252</v>
      </c>
      <c r="H358" s="168">
        <f t="shared" si="77"/>
        <v>270751.49151543761</v>
      </c>
      <c r="I358" s="169">
        <f t="shared" si="78"/>
        <v>296464.91349743988</v>
      </c>
      <c r="J358" s="169">
        <f t="shared" si="80"/>
        <v>295723.18507892254</v>
      </c>
      <c r="K358" s="95"/>
      <c r="L358" s="265">
        <f t="shared" si="79"/>
        <v>113640.8292222343</v>
      </c>
      <c r="M358" s="265">
        <f>$G358*NonHospFrac+theModel!$H358*NonHospFrac</f>
        <v>182824.08427520553</v>
      </c>
      <c r="N358" s="266">
        <f t="shared" si="81"/>
        <v>296464.91349743982</v>
      </c>
      <c r="O358" s="159"/>
      <c r="P358" s="265">
        <f t="shared" si="82"/>
        <v>113356.51013859108</v>
      </c>
      <c r="Q358" s="265">
        <f t="shared" si="83"/>
        <v>182822.52973899801</v>
      </c>
      <c r="R358" s="266">
        <f t="shared" si="84"/>
        <v>296179.03987758909</v>
      </c>
    </row>
    <row r="359" spans="1:18" x14ac:dyDescent="0.3">
      <c r="A359" s="82">
        <v>328</v>
      </c>
      <c r="B359" s="94">
        <f t="shared" si="73"/>
        <v>9.3680034795770595E-4</v>
      </c>
      <c r="C359" s="179">
        <f t="shared" si="74"/>
        <v>9.3468708771150214E-4</v>
      </c>
      <c r="D359" s="166">
        <f t="shared" si="75"/>
        <v>2.2558277767625785E-3</v>
      </c>
      <c r="E359" s="167">
        <f t="shared" si="85"/>
        <v>24.242274583014034</v>
      </c>
      <c r="F359" s="168">
        <f t="shared" si="86"/>
        <v>0.74216733855489037</v>
      </c>
      <c r="G359" s="168">
        <f t="shared" si="76"/>
        <v>25791.816561215677</v>
      </c>
      <c r="H359" s="168">
        <f t="shared" si="77"/>
        <v>270761.93103421771</v>
      </c>
      <c r="I359" s="169">
        <f t="shared" si="78"/>
        <v>296553.74759543338</v>
      </c>
      <c r="J359" s="169">
        <f t="shared" si="80"/>
        <v>295810.83935223817</v>
      </c>
      <c r="K359" s="95"/>
      <c r="L359" s="265">
        <f t="shared" si="79"/>
        <v>113674.88107828735</v>
      </c>
      <c r="M359" s="265">
        <f>$G359*NonHospFrac+theModel!$H359*NonHospFrac</f>
        <v>182878.866517146</v>
      </c>
      <c r="N359" s="266">
        <f t="shared" si="81"/>
        <v>296553.74759543338</v>
      </c>
      <c r="O359" s="159"/>
      <c r="P359" s="265">
        <f t="shared" si="82"/>
        <v>113390.10974465222</v>
      </c>
      <c r="Q359" s="265">
        <f t="shared" si="83"/>
        <v>182877.31197884653</v>
      </c>
      <c r="R359" s="266">
        <f t="shared" si="84"/>
        <v>296267.42172349873</v>
      </c>
    </row>
    <row r="360" spans="1:18" x14ac:dyDescent="0.3">
      <c r="A360" s="82">
        <v>329</v>
      </c>
      <c r="B360" s="94">
        <f t="shared" si="73"/>
        <v>9.1930048721884064E-4</v>
      </c>
      <c r="C360" s="179">
        <f t="shared" si="74"/>
        <v>9.1722670364458101E-4</v>
      </c>
      <c r="D360" s="166">
        <f t="shared" si="75"/>
        <v>2.2558277767625785E-3</v>
      </c>
      <c r="E360" s="167">
        <f t="shared" si="85"/>
        <v>24.243191809717679</v>
      </c>
      <c r="F360" s="168">
        <f t="shared" si="86"/>
        <v>0.74442316633165295</v>
      </c>
      <c r="G360" s="168">
        <f t="shared" si="76"/>
        <v>25870.211140429099</v>
      </c>
      <c r="H360" s="168">
        <f t="shared" si="77"/>
        <v>270772.17553799244</v>
      </c>
      <c r="I360" s="169">
        <f t="shared" si="78"/>
        <v>296642.38667842152</v>
      </c>
      <c r="J360" s="169">
        <f t="shared" si="80"/>
        <v>295898.29763546737</v>
      </c>
      <c r="K360" s="95"/>
      <c r="L360" s="265">
        <f t="shared" si="79"/>
        <v>113708.85818125526</v>
      </c>
      <c r="M360" s="265">
        <f>$G360*NonHospFrac+theModel!$H360*NonHospFrac</f>
        <v>182933.52849716629</v>
      </c>
      <c r="N360" s="266">
        <f t="shared" si="81"/>
        <v>296642.38667842152</v>
      </c>
      <c r="O360" s="159"/>
      <c r="P360" s="265">
        <f t="shared" si="82"/>
        <v>113423.63422386047</v>
      </c>
      <c r="Q360" s="265">
        <f t="shared" si="83"/>
        <v>182931.97395681846</v>
      </c>
      <c r="R360" s="266">
        <f t="shared" si="84"/>
        <v>296355.60818067892</v>
      </c>
    </row>
    <row r="361" spans="1:18" x14ac:dyDescent="0.3">
      <c r="A361" s="82">
        <v>330</v>
      </c>
      <c r="B361" s="94">
        <f t="shared" si="73"/>
        <v>9.0212753191564062E-4</v>
      </c>
      <c r="C361" s="179">
        <f t="shared" si="74"/>
        <v>9.00092487570963E-4</v>
      </c>
      <c r="D361" s="166">
        <f t="shared" si="75"/>
        <v>2.2558277767625785E-3</v>
      </c>
      <c r="E361" s="167">
        <f t="shared" si="85"/>
        <v>24.244091902205248</v>
      </c>
      <c r="F361" s="168">
        <f t="shared" si="86"/>
        <v>0.74667899410841554</v>
      </c>
      <c r="G361" s="168">
        <f t="shared" si="76"/>
        <v>25948.605719642517</v>
      </c>
      <c r="H361" s="168">
        <f t="shared" si="77"/>
        <v>270782.22866973176</v>
      </c>
      <c r="I361" s="169">
        <f t="shared" si="78"/>
        <v>296730.8343893743</v>
      </c>
      <c r="J361" s="169">
        <f t="shared" si="80"/>
        <v>295985.56353873626</v>
      </c>
      <c r="K361" s="95"/>
      <c r="L361" s="265">
        <f t="shared" si="79"/>
        <v>113742.76192756002</v>
      </c>
      <c r="M361" s="265">
        <f>$G361*NonHospFrac+theModel!$H361*NonHospFrac</f>
        <v>182988.07246181424</v>
      </c>
      <c r="N361" s="266">
        <f t="shared" si="81"/>
        <v>296730.83438937424</v>
      </c>
      <c r="O361" s="159"/>
      <c r="P361" s="265">
        <f t="shared" si="82"/>
        <v>113457.08496004813</v>
      </c>
      <c r="Q361" s="265">
        <f t="shared" si="83"/>
        <v>182986.51791946066</v>
      </c>
      <c r="R361" s="266">
        <f t="shared" si="84"/>
        <v>296443.60287950881</v>
      </c>
    </row>
    <row r="362" spans="1:18" x14ac:dyDescent="0.3">
      <c r="A362" s="82">
        <v>331</v>
      </c>
      <c r="B362" s="94">
        <f t="shared" si="73"/>
        <v>8.852753753044308E-4</v>
      </c>
      <c r="C362" s="179">
        <f t="shared" si="74"/>
        <v>8.8327834652273513E-4</v>
      </c>
      <c r="D362" s="166">
        <f t="shared" si="75"/>
        <v>2.2558277767625785E-3</v>
      </c>
      <c r="E362" s="167">
        <f t="shared" si="85"/>
        <v>24.244975180551773</v>
      </c>
      <c r="F362" s="168">
        <f t="shared" si="86"/>
        <v>0.74893482188517813</v>
      </c>
      <c r="G362" s="168">
        <f t="shared" si="76"/>
        <v>26027.000298855939</v>
      </c>
      <c r="H362" s="168">
        <f t="shared" si="77"/>
        <v>270792.09400435316</v>
      </c>
      <c r="I362" s="169">
        <f t="shared" si="78"/>
        <v>296819.0943032091</v>
      </c>
      <c r="J362" s="169">
        <f t="shared" si="80"/>
        <v>296072.64060458989</v>
      </c>
      <c r="K362" s="95"/>
      <c r="L362" s="265">
        <f t="shared" si="79"/>
        <v>113776.59368753777</v>
      </c>
      <c r="M362" s="265">
        <f>$G362*NonHospFrac+theModel!$H362*NonHospFrac</f>
        <v>183042.50061567131</v>
      </c>
      <c r="N362" s="266">
        <f t="shared" si="81"/>
        <v>296819.0943032091</v>
      </c>
      <c r="O362" s="159"/>
      <c r="P362" s="265">
        <f t="shared" si="82"/>
        <v>113490.46331114239</v>
      </c>
      <c r="Q362" s="265">
        <f t="shared" si="83"/>
        <v>183040.94607135362</v>
      </c>
      <c r="R362" s="266">
        <f t="shared" si="84"/>
        <v>296531.40938249603</v>
      </c>
    </row>
    <row r="363" spans="1:18" x14ac:dyDescent="0.3">
      <c r="A363" s="82">
        <v>332</v>
      </c>
      <c r="B363" s="94">
        <f t="shared" si="73"/>
        <v>8.6873802471831255E-4</v>
      </c>
      <c r="C363" s="179">
        <f t="shared" si="74"/>
        <v>8.6677830135142311E-4</v>
      </c>
      <c r="D363" s="166">
        <f t="shared" si="75"/>
        <v>2.2558277767625785E-3</v>
      </c>
      <c r="E363" s="167">
        <f t="shared" si="85"/>
        <v>24.245841958853124</v>
      </c>
      <c r="F363" s="168">
        <f t="shared" si="86"/>
        <v>0.75119064966194071</v>
      </c>
      <c r="G363" s="168">
        <f t="shared" si="76"/>
        <v>26105.394878069361</v>
      </c>
      <c r="H363" s="168">
        <f t="shared" si="77"/>
        <v>270801.77504999307</v>
      </c>
      <c r="I363" s="169">
        <f t="shared" si="78"/>
        <v>296907.16992806242</v>
      </c>
      <c r="J363" s="169">
        <f t="shared" si="80"/>
        <v>296159.53230925789</v>
      </c>
      <c r="K363" s="95"/>
      <c r="L363" s="265">
        <f t="shared" si="79"/>
        <v>113810.3548059262</v>
      </c>
      <c r="M363" s="265">
        <f>$G363*NonHospFrac+theModel!$H363*NonHospFrac</f>
        <v>183096.81512213624</v>
      </c>
      <c r="N363" s="266">
        <f t="shared" si="81"/>
        <v>296907.16992806242</v>
      </c>
      <c r="O363" s="159"/>
      <c r="P363" s="265">
        <f t="shared" si="82"/>
        <v>113523.7706096504</v>
      </c>
      <c r="Q363" s="265">
        <f t="shared" si="83"/>
        <v>183095.26057589517</v>
      </c>
      <c r="R363" s="266">
        <f t="shared" si="84"/>
        <v>296619.03118554555</v>
      </c>
    </row>
    <row r="364" spans="1:18" x14ac:dyDescent="0.3">
      <c r="A364" s="82">
        <v>333</v>
      </c>
      <c r="B364" s="94">
        <f t="shared" si="73"/>
        <v>8.5250959943615945E-4</v>
      </c>
      <c r="C364" s="179">
        <f t="shared" si="74"/>
        <v>8.5058648460179464E-4</v>
      </c>
      <c r="D364" s="166">
        <f t="shared" si="75"/>
        <v>2.2558277767625785E-3</v>
      </c>
      <c r="E364" s="167">
        <f t="shared" si="85"/>
        <v>24.246692545337726</v>
      </c>
      <c r="F364" s="168">
        <f t="shared" si="86"/>
        <v>0.7534464774387033</v>
      </c>
      <c r="G364" s="168">
        <f t="shared" si="76"/>
        <v>26183.789457282783</v>
      </c>
      <c r="H364" s="168">
        <f t="shared" si="77"/>
        <v>270811.27524925419</v>
      </c>
      <c r="I364" s="169">
        <f t="shared" si="78"/>
        <v>296995.064706537</v>
      </c>
      <c r="J364" s="169">
        <f t="shared" si="80"/>
        <v>296246.24206389551</v>
      </c>
      <c r="K364" s="95"/>
      <c r="L364" s="265">
        <f t="shared" si="79"/>
        <v>113844.04660234255</v>
      </c>
      <c r="M364" s="265">
        <f>$G364*NonHospFrac+theModel!$H364*NonHospFrac</f>
        <v>183151.0181041944</v>
      </c>
      <c r="N364" s="266">
        <f t="shared" si="81"/>
        <v>296995.06470653694</v>
      </c>
      <c r="O364" s="159"/>
      <c r="P364" s="265">
        <f t="shared" si="82"/>
        <v>113557.00816313496</v>
      </c>
      <c r="Q364" s="265">
        <f t="shared" si="83"/>
        <v>183149.46355606974</v>
      </c>
      <c r="R364" s="266">
        <f t="shared" si="84"/>
        <v>296706.47171920468</v>
      </c>
    </row>
    <row r="365" spans="1:18" x14ac:dyDescent="0.3">
      <c r="A365" s="82">
        <v>334</v>
      </c>
      <c r="B365" s="94">
        <f t="shared" si="73"/>
        <v>8.3658432859141528E-4</v>
      </c>
      <c r="C365" s="179">
        <f t="shared" si="74"/>
        <v>8.3469713842537448E-4</v>
      </c>
      <c r="D365" s="166">
        <f t="shared" si="75"/>
        <v>2.2558277767625785E-3</v>
      </c>
      <c r="E365" s="167">
        <f t="shared" si="85"/>
        <v>24.247527242476153</v>
      </c>
      <c r="F365" s="168">
        <f t="shared" si="86"/>
        <v>0.75570230521546589</v>
      </c>
      <c r="G365" s="168">
        <f t="shared" si="76"/>
        <v>26262.184036496204</v>
      </c>
      <c r="H365" s="168">
        <f t="shared" si="77"/>
        <v>270820.59798043012</v>
      </c>
      <c r="I365" s="169">
        <f t="shared" si="78"/>
        <v>297082.78201692633</v>
      </c>
      <c r="J365" s="169">
        <f t="shared" si="80"/>
        <v>296332.77321580204</v>
      </c>
      <c r="K365" s="95"/>
      <c r="L365" s="265">
        <f t="shared" si="79"/>
        <v>113877.67037175322</v>
      </c>
      <c r="M365" s="265">
        <f>$G365*NonHospFrac+theModel!$H365*NonHospFrac</f>
        <v>183205.11164517308</v>
      </c>
      <c r="N365" s="266">
        <f t="shared" si="81"/>
        <v>297082.78201692633</v>
      </c>
      <c r="O365" s="159"/>
      <c r="P365" s="265">
        <f t="shared" si="82"/>
        <v>113590.1772546818</v>
      </c>
      <c r="Q365" s="265">
        <f t="shared" si="83"/>
        <v>183203.55709520375</v>
      </c>
      <c r="R365" s="266">
        <f t="shared" si="84"/>
        <v>296793.73434988555</v>
      </c>
    </row>
    <row r="366" spans="1:18" x14ac:dyDescent="0.3">
      <c r="A366" s="82">
        <v>335</v>
      </c>
      <c r="B366" s="94">
        <f t="shared" si="73"/>
        <v>8.2095654911995943E-4</v>
      </c>
      <c r="C366" s="179">
        <f t="shared" si="74"/>
        <v>8.1910461253293949E-4</v>
      </c>
      <c r="D366" s="166">
        <f t="shared" si="75"/>
        <v>2.2558277767625785E-3</v>
      </c>
      <c r="E366" s="167">
        <f t="shared" si="85"/>
        <v>24.248346347088685</v>
      </c>
      <c r="F366" s="168">
        <f t="shared" si="86"/>
        <v>0.75795813299222847</v>
      </c>
      <c r="G366" s="168">
        <f t="shared" si="76"/>
        <v>26340.578615709623</v>
      </c>
      <c r="H366" s="168">
        <f t="shared" si="77"/>
        <v>270829.74655870599</v>
      </c>
      <c r="I366" s="169">
        <f t="shared" si="78"/>
        <v>297170.3251744156</v>
      </c>
      <c r="J366" s="169">
        <f t="shared" si="80"/>
        <v>296419.12904961611</v>
      </c>
      <c r="K366" s="95"/>
      <c r="L366" s="265">
        <f t="shared" si="79"/>
        <v>113911.22738493379</v>
      </c>
      <c r="M366" s="265">
        <f>$G366*NonHospFrac+theModel!$H366*NonHospFrac</f>
        <v>183259.09778948181</v>
      </c>
      <c r="N366" s="266">
        <f t="shared" si="81"/>
        <v>297170.3251744156</v>
      </c>
      <c r="O366" s="159"/>
      <c r="P366" s="265">
        <f t="shared" si="82"/>
        <v>113623.27914335737</v>
      </c>
      <c r="Q366" s="265">
        <f t="shared" si="83"/>
        <v>183257.54323770586</v>
      </c>
      <c r="R366" s="266">
        <f t="shared" si="84"/>
        <v>296880.82238106325</v>
      </c>
    </row>
    <row r="367" spans="1:18" x14ac:dyDescent="0.3">
      <c r="A367" s="82">
        <v>336</v>
      </c>
      <c r="B367" s="94">
        <f t="shared" si="73"/>
        <v>8.0562070374631182E-4</v>
      </c>
      <c r="C367" s="179">
        <f t="shared" si="74"/>
        <v>8.038033621852659E-4</v>
      </c>
      <c r="D367" s="166">
        <f t="shared" si="75"/>
        <v>2.2558277767625785E-3</v>
      </c>
      <c r="E367" s="167">
        <f t="shared" si="85"/>
        <v>24.24915015045087</v>
      </c>
      <c r="F367" s="168">
        <f t="shared" si="86"/>
        <v>0.76021396076899106</v>
      </c>
      <c r="G367" s="168">
        <f t="shared" si="76"/>
        <v>26418.973194923045</v>
      </c>
      <c r="H367" s="168">
        <f t="shared" si="77"/>
        <v>270838.72423733806</v>
      </c>
      <c r="I367" s="169">
        <f t="shared" si="78"/>
        <v>297257.69743226108</v>
      </c>
      <c r="J367" s="169">
        <f t="shared" si="80"/>
        <v>296505.31278848904</v>
      </c>
      <c r="K367" s="95"/>
      <c r="L367" s="265">
        <f t="shared" si="79"/>
        <v>113944.71888892139</v>
      </c>
      <c r="M367" s="265">
        <f>$G367*NonHospFrac+theModel!$H367*NonHospFrac</f>
        <v>183312.97854333968</v>
      </c>
      <c r="N367" s="266">
        <f t="shared" si="81"/>
        <v>297257.69743226108</v>
      </c>
      <c r="O367" s="159"/>
      <c r="P367" s="265">
        <f t="shared" si="82"/>
        <v>113656.31506465899</v>
      </c>
      <c r="Q367" s="265">
        <f t="shared" si="83"/>
        <v>183311.42398979433</v>
      </c>
      <c r="R367" s="266">
        <f t="shared" si="84"/>
        <v>296967.73905445333</v>
      </c>
    </row>
    <row r="368" spans="1:18" x14ac:dyDescent="0.3">
      <c r="A368" s="82">
        <v>337</v>
      </c>
      <c r="B368" s="94">
        <f t="shared" si="73"/>
        <v>7.9057133900745189E-4</v>
      </c>
      <c r="C368" s="179">
        <f t="shared" si="74"/>
        <v>7.8878794622140645E-4</v>
      </c>
      <c r="D368" s="166">
        <f t="shared" si="75"/>
        <v>2.2558277767625785E-3</v>
      </c>
      <c r="E368" s="167">
        <f t="shared" si="85"/>
        <v>24.24993893839709</v>
      </c>
      <c r="F368" s="168">
        <f t="shared" si="86"/>
        <v>0.76246978854575365</v>
      </c>
      <c r="G368" s="168">
        <f t="shared" si="76"/>
        <v>26497.367774136466</v>
      </c>
      <c r="H368" s="168">
        <f t="shared" si="77"/>
        <v>270847.53420881019</v>
      </c>
      <c r="I368" s="169">
        <f t="shared" si="78"/>
        <v>297344.90198294667</v>
      </c>
      <c r="J368" s="169">
        <f t="shared" si="80"/>
        <v>296591.32759523555</v>
      </c>
      <c r="K368" s="95"/>
      <c r="L368" s="265">
        <f t="shared" si="79"/>
        <v>113978.14610745781</v>
      </c>
      <c r="M368" s="265">
        <f>$G368*NonHospFrac+theModel!$H368*NonHospFrac</f>
        <v>183366.75587548883</v>
      </c>
      <c r="N368" s="266">
        <f t="shared" si="81"/>
        <v>297344.90198294667</v>
      </c>
      <c r="O368" s="159"/>
      <c r="P368" s="265">
        <f t="shared" si="82"/>
        <v>113689.28623095569</v>
      </c>
      <c r="Q368" s="265">
        <f t="shared" si="83"/>
        <v>183365.20132021047</v>
      </c>
      <c r="R368" s="266">
        <f t="shared" si="84"/>
        <v>297054.48755116615</v>
      </c>
    </row>
    <row r="369" spans="1:18" x14ac:dyDescent="0.3">
      <c r="A369" s="82">
        <v>338</v>
      </c>
      <c r="B369" s="94">
        <f t="shared" si="73"/>
        <v>7.7580310331355079E-4</v>
      </c>
      <c r="C369" s="179">
        <f t="shared" si="74"/>
        <v>7.7405302512379749E-4</v>
      </c>
      <c r="D369" s="166">
        <f t="shared" si="75"/>
        <v>2.2558277767625785E-3</v>
      </c>
      <c r="E369" s="167">
        <f t="shared" si="85"/>
        <v>24.250712991422215</v>
      </c>
      <c r="F369" s="168">
        <f t="shared" si="86"/>
        <v>0.76472561632251623</v>
      </c>
      <c r="G369" s="168">
        <f t="shared" si="76"/>
        <v>26575.762353349888</v>
      </c>
      <c r="H369" s="168">
        <f t="shared" si="77"/>
        <v>270856.17960596911</v>
      </c>
      <c r="I369" s="169">
        <f t="shared" si="78"/>
        <v>297431.941959319</v>
      </c>
      <c r="J369" s="169">
        <f t="shared" si="80"/>
        <v>296677.17657346331</v>
      </c>
      <c r="K369" s="95"/>
      <c r="L369" s="265">
        <f t="shared" si="79"/>
        <v>114011.5102414248</v>
      </c>
      <c r="M369" s="265">
        <f>$G369*NonHospFrac+theModel!$H369*NonHospFrac</f>
        <v>183420.43171789421</v>
      </c>
      <c r="N369" s="266">
        <f t="shared" si="81"/>
        <v>297431.941959319</v>
      </c>
      <c r="O369" s="159"/>
      <c r="P369" s="265">
        <f t="shared" si="82"/>
        <v>113722.19383192134</v>
      </c>
      <c r="Q369" s="265">
        <f t="shared" si="83"/>
        <v>183418.8771609184</v>
      </c>
      <c r="R369" s="266">
        <f t="shared" si="84"/>
        <v>297141.07099283976</v>
      </c>
    </row>
    <row r="370" spans="1:18" x14ac:dyDescent="0.3">
      <c r="A370" s="82">
        <v>339</v>
      </c>
      <c r="B370" s="94">
        <f t="shared" si="73"/>
        <v>7.6131074504493543E-4</v>
      </c>
      <c r="C370" s="179">
        <f t="shared" si="74"/>
        <v>7.595933591195153E-4</v>
      </c>
      <c r="D370" s="166">
        <f t="shared" si="75"/>
        <v>2.2558277767625785E-3</v>
      </c>
      <c r="E370" s="167">
        <f t="shared" si="85"/>
        <v>24.251472584781336</v>
      </c>
      <c r="F370" s="168">
        <f t="shared" si="86"/>
        <v>0.76698144409927882</v>
      </c>
      <c r="G370" s="168">
        <f t="shared" si="76"/>
        <v>26654.156932563314</v>
      </c>
      <c r="H370" s="168">
        <f t="shared" si="77"/>
        <v>270864.66350313858</v>
      </c>
      <c r="I370" s="169">
        <f t="shared" si="78"/>
        <v>297518.82043570187</v>
      </c>
      <c r="J370" s="169">
        <f t="shared" si="80"/>
        <v>296762.86276868149</v>
      </c>
      <c r="K370" s="95"/>
      <c r="L370" s="265">
        <f t="shared" si="79"/>
        <v>114044.81246927106</v>
      </c>
      <c r="M370" s="265">
        <f>$G370*NonHospFrac+theModel!$H370*NonHospFrac</f>
        <v>183474.0079664308</v>
      </c>
      <c r="N370" s="266">
        <f t="shared" si="81"/>
        <v>297518.82043570187</v>
      </c>
      <c r="O370" s="159"/>
      <c r="P370" s="265">
        <f t="shared" si="82"/>
        <v>113755.03903495942</v>
      </c>
      <c r="Q370" s="265">
        <f t="shared" si="83"/>
        <v>183472.45340779235</v>
      </c>
      <c r="R370" s="266">
        <f t="shared" si="84"/>
        <v>297227.49244275177</v>
      </c>
    </row>
    <row r="371" spans="1:18" x14ac:dyDescent="0.3">
      <c r="A371" s="82">
        <v>340</v>
      </c>
      <c r="B371" s="94">
        <f t="shared" si="73"/>
        <v>7.4708911068460215E-4</v>
      </c>
      <c r="C371" s="179">
        <f t="shared" si="74"/>
        <v>7.4540380631700292E-4</v>
      </c>
      <c r="D371" s="166">
        <f t="shared" si="75"/>
        <v>2.2558277767625785E-3</v>
      </c>
      <c r="E371" s="167">
        <f t="shared" si="85"/>
        <v>24.252217988587653</v>
      </c>
      <c r="F371" s="168">
        <f t="shared" si="86"/>
        <v>0.76923727187604141</v>
      </c>
      <c r="G371" s="168">
        <f t="shared" si="76"/>
        <v>26732.551511776728</v>
      </c>
      <c r="H371" s="168">
        <f t="shared" si="77"/>
        <v>270872.98891721253</v>
      </c>
      <c r="I371" s="169">
        <f t="shared" si="78"/>
        <v>297605.54042898928</v>
      </c>
      <c r="J371" s="169">
        <f t="shared" si="80"/>
        <v>296848.38916938839</v>
      </c>
      <c r="K371" s="95"/>
      <c r="L371" s="265">
        <f t="shared" si="79"/>
        <v>114078.05394743137</v>
      </c>
      <c r="M371" s="265">
        <f>$G371*NonHospFrac+theModel!$H371*NonHospFrac</f>
        <v>183527.48648155786</v>
      </c>
      <c r="N371" s="266">
        <f t="shared" si="81"/>
        <v>297605.54042898922</v>
      </c>
      <c r="O371" s="159"/>
      <c r="P371" s="265">
        <f t="shared" si="82"/>
        <v>113787.82298562012</v>
      </c>
      <c r="Q371" s="265">
        <f t="shared" si="83"/>
        <v>183525.93192129082</v>
      </c>
      <c r="R371" s="266">
        <f t="shared" si="84"/>
        <v>297313.75490691094</v>
      </c>
    </row>
    <row r="372" spans="1:18" x14ac:dyDescent="0.3">
      <c r="A372" s="82">
        <v>341</v>
      </c>
      <c r="B372" s="94">
        <f t="shared" si="73"/>
        <v>7.3313314298560975E-4</v>
      </c>
      <c r="C372" s="179">
        <f t="shared" si="74"/>
        <v>7.3147932087759754E-4</v>
      </c>
      <c r="D372" s="166">
        <f t="shared" si="75"/>
        <v>2.2558277767625785E-3</v>
      </c>
      <c r="E372" s="167">
        <f t="shared" si="85"/>
        <v>24.252949467908529</v>
      </c>
      <c r="F372" s="168">
        <f t="shared" si="86"/>
        <v>0.77149309965280399</v>
      </c>
      <c r="G372" s="168">
        <f t="shared" si="76"/>
        <v>26810.946090990157</v>
      </c>
      <c r="H372" s="168">
        <f t="shared" si="77"/>
        <v>270881.15880872804</v>
      </c>
      <c r="I372" s="169">
        <f t="shared" si="78"/>
        <v>297692.10489971819</v>
      </c>
      <c r="J372" s="169">
        <f t="shared" si="80"/>
        <v>296933.7587081386</v>
      </c>
      <c r="K372" s="95"/>
      <c r="L372" s="265">
        <f t="shared" si="79"/>
        <v>114111.23581073778</v>
      </c>
      <c r="M372" s="265">
        <f>$G372*NonHospFrac+theModel!$H372*NonHospFrac</f>
        <v>183580.8690889804</v>
      </c>
      <c r="N372" s="266">
        <f t="shared" si="81"/>
        <v>297692.10489971819</v>
      </c>
      <c r="O372" s="159"/>
      <c r="P372" s="265">
        <f t="shared" si="82"/>
        <v>113820.54680800924</v>
      </c>
      <c r="Q372" s="265">
        <f t="shared" si="83"/>
        <v>183579.31452711803</v>
      </c>
      <c r="R372" s="266">
        <f t="shared" si="84"/>
        <v>297399.86133512727</v>
      </c>
    </row>
    <row r="373" spans="1:18" x14ac:dyDescent="0.3">
      <c r="A373" s="82">
        <v>342</v>
      </c>
      <c r="B373" s="94">
        <f t="shared" si="73"/>
        <v>7.1943787917271257E-4</v>
      </c>
      <c r="C373" s="179">
        <f t="shared" si="74"/>
        <v>7.1781495122121963E-4</v>
      </c>
      <c r="D373" s="166">
        <f t="shared" si="75"/>
        <v>2.2558277767625785E-3</v>
      </c>
      <c r="E373" s="167">
        <f t="shared" si="85"/>
        <v>24.253667282859752</v>
      </c>
      <c r="F373" s="168">
        <f t="shared" si="86"/>
        <v>0.77374892742956658</v>
      </c>
      <c r="G373" s="168">
        <f t="shared" si="76"/>
        <v>26889.340670203575</v>
      </c>
      <c r="H373" s="168">
        <f t="shared" si="77"/>
        <v>270889.1760829179</v>
      </c>
      <c r="I373" s="169">
        <f t="shared" si="78"/>
        <v>297778.51675312145</v>
      </c>
      <c r="J373" s="169">
        <f t="shared" si="80"/>
        <v>297018.9742625904</v>
      </c>
      <c r="K373" s="95"/>
      <c r="L373" s="265">
        <f t="shared" si="79"/>
        <v>114144.35917282314</v>
      </c>
      <c r="M373" s="265">
        <f>$G373*NonHospFrac+theModel!$H373*NonHospFrac</f>
        <v>183634.15758029831</v>
      </c>
      <c r="N373" s="266">
        <f t="shared" si="81"/>
        <v>297778.51675312145</v>
      </c>
      <c r="O373" s="159"/>
      <c r="P373" s="265">
        <f t="shared" si="82"/>
        <v>113853.21160518976</v>
      </c>
      <c r="Q373" s="265">
        <f t="shared" si="83"/>
        <v>183632.60301687318</v>
      </c>
      <c r="R373" s="266">
        <f t="shared" si="84"/>
        <v>297485.81462206296</v>
      </c>
    </row>
    <row r="374" spans="1:18" x14ac:dyDescent="0.3">
      <c r="A374" s="82">
        <v>343</v>
      </c>
      <c r="B374" s="94">
        <f t="shared" si="73"/>
        <v>7.0599844917758748E-4</v>
      </c>
      <c r="C374" s="179">
        <f t="shared" si="74"/>
        <v>7.0440583826558137E-4</v>
      </c>
      <c r="D374" s="166">
        <f t="shared" si="75"/>
        <v>2.2558277767625785E-3</v>
      </c>
      <c r="E374" s="167">
        <f t="shared" si="85"/>
        <v>24.254371688698019</v>
      </c>
      <c r="F374" s="168">
        <f t="shared" si="86"/>
        <v>0.77600475520632917</v>
      </c>
      <c r="G374" s="168">
        <f t="shared" si="76"/>
        <v>26967.735249416997</v>
      </c>
      <c r="H374" s="168">
        <f t="shared" si="77"/>
        <v>270897.04359074391</v>
      </c>
      <c r="I374" s="169">
        <f t="shared" si="78"/>
        <v>297864.77884016093</v>
      </c>
      <c r="J374" s="169">
        <f t="shared" si="80"/>
        <v>297104.0386565334</v>
      </c>
      <c r="K374" s="95"/>
      <c r="L374" s="265">
        <f t="shared" si="79"/>
        <v>114177.42512651713</v>
      </c>
      <c r="M374" s="265">
        <f>$G374*NonHospFrac+theModel!$H374*NonHospFrac</f>
        <v>183687.35371364377</v>
      </c>
      <c r="N374" s="266">
        <f t="shared" si="81"/>
        <v>297864.77884016093</v>
      </c>
      <c r="O374" s="159"/>
      <c r="P374" s="265">
        <f t="shared" si="82"/>
        <v>113885.81845957573</v>
      </c>
      <c r="Q374" s="265">
        <f t="shared" si="83"/>
        <v>183685.79914868774</v>
      </c>
      <c r="R374" s="266">
        <f t="shared" si="84"/>
        <v>297571.61760826351</v>
      </c>
    </row>
    <row r="375" spans="1:18" x14ac:dyDescent="0.3">
      <c r="A375" s="82">
        <v>344</v>
      </c>
      <c r="B375" s="94">
        <f t="shared" si="73"/>
        <v>6.9281007390702316E-4</v>
      </c>
      <c r="C375" s="179">
        <f t="shared" si="74"/>
        <v>6.9124721369828279E-4</v>
      </c>
      <c r="D375" s="166">
        <f t="shared" si="75"/>
        <v>2.2558277767625785E-3</v>
      </c>
      <c r="E375" s="167">
        <f t="shared" si="85"/>
        <v>24.255062935911717</v>
      </c>
      <c r="F375" s="168">
        <f t="shared" si="86"/>
        <v>0.77826058298309175</v>
      </c>
      <c r="G375" s="168">
        <f t="shared" si="76"/>
        <v>27046.129828630419</v>
      </c>
      <c r="H375" s="168">
        <f t="shared" si="77"/>
        <v>270904.76412991039</v>
      </c>
      <c r="I375" s="169">
        <f t="shared" si="78"/>
        <v>297950.89395854081</v>
      </c>
      <c r="J375" s="169">
        <f t="shared" si="80"/>
        <v>297188.95466089668</v>
      </c>
      <c r="K375" s="95"/>
      <c r="L375" s="265">
        <f t="shared" si="79"/>
        <v>114210.43474423484</v>
      </c>
      <c r="M375" s="265">
        <f>$G375*NonHospFrac+theModel!$H375*NonHospFrac</f>
        <v>183740.45921430597</v>
      </c>
      <c r="N375" s="266">
        <f t="shared" si="81"/>
        <v>297950.89395854081</v>
      </c>
      <c r="O375" s="159"/>
      <c r="P375" s="265">
        <f t="shared" si="82"/>
        <v>113918.3684333188</v>
      </c>
      <c r="Q375" s="265">
        <f t="shared" si="83"/>
        <v>183738.9046478502</v>
      </c>
      <c r="R375" s="266">
        <f t="shared" si="84"/>
        <v>297657.273081169</v>
      </c>
    </row>
    <row r="376" spans="1:18" x14ac:dyDescent="0.3">
      <c r="A376" s="82">
        <v>345</v>
      </c>
      <c r="B376" s="94">
        <f t="shared" si="73"/>
        <v>6.7986806354346316E-4</v>
      </c>
      <c r="C376" s="179">
        <f t="shared" si="74"/>
        <v>6.7833439828118803E-4</v>
      </c>
      <c r="D376" s="166">
        <f t="shared" si="75"/>
        <v>2.2558277767625785E-3</v>
      </c>
      <c r="E376" s="167">
        <f t="shared" si="85"/>
        <v>24.255741270309997</v>
      </c>
      <c r="F376" s="168">
        <f t="shared" si="86"/>
        <v>0.78051641075985434</v>
      </c>
      <c r="G376" s="168">
        <f t="shared" si="76"/>
        <v>27124.524407843841</v>
      </c>
      <c r="H376" s="168">
        <f t="shared" si="77"/>
        <v>270912.34044585942</v>
      </c>
      <c r="I376" s="169">
        <f t="shared" si="78"/>
        <v>298036.86485370324</v>
      </c>
      <c r="J376" s="169">
        <f t="shared" si="80"/>
        <v>297273.72499473894</v>
      </c>
      <c r="K376" s="95"/>
      <c r="L376" s="265">
        <f t="shared" si="79"/>
        <v>114243.38907835816</v>
      </c>
      <c r="M376" s="265">
        <f>$G376*NonHospFrac+theModel!$H376*NonHospFrac</f>
        <v>183793.47577534505</v>
      </c>
      <c r="N376" s="266">
        <f t="shared" si="81"/>
        <v>298036.86485370318</v>
      </c>
      <c r="O376" s="159"/>
      <c r="P376" s="265">
        <f t="shared" si="82"/>
        <v>113950.86256868757</v>
      </c>
      <c r="Q376" s="265">
        <f t="shared" si="83"/>
        <v>183791.92120742</v>
      </c>
      <c r="R376" s="266">
        <f t="shared" si="84"/>
        <v>297742.78377610759</v>
      </c>
    </row>
    <row r="377" spans="1:18" x14ac:dyDescent="0.3">
      <c r="A377" s="82">
        <v>346</v>
      </c>
      <c r="B377" s="94">
        <f t="shared" si="73"/>
        <v>6.671678158772981E-4</v>
      </c>
      <c r="C377" s="179">
        <f t="shared" si="74"/>
        <v>6.6566280018648004E-4</v>
      </c>
      <c r="D377" s="166">
        <f t="shared" si="75"/>
        <v>2.2558277767625785E-3</v>
      </c>
      <c r="E377" s="167">
        <f t="shared" si="85"/>
        <v>24.256406933110185</v>
      </c>
      <c r="F377" s="168">
        <f t="shared" si="86"/>
        <v>0.78277223853661693</v>
      </c>
      <c r="G377" s="168">
        <f t="shared" si="76"/>
        <v>27202.918987057263</v>
      </c>
      <c r="H377" s="168">
        <f t="shared" si="77"/>
        <v>270919.77523274708</v>
      </c>
      <c r="I377" s="169">
        <f t="shared" si="78"/>
        <v>298122.69421980437</v>
      </c>
      <c r="J377" s="169">
        <f t="shared" si="80"/>
        <v>297358.35232621938</v>
      </c>
      <c r="K377" s="95"/>
      <c r="L377" s="265">
        <f t="shared" si="79"/>
        <v>114276.28916161011</v>
      </c>
      <c r="M377" s="265">
        <f>$G377*NonHospFrac+theModel!$H377*NonHospFrac</f>
        <v>183846.40505819421</v>
      </c>
      <c r="N377" s="266">
        <f t="shared" si="81"/>
        <v>298122.69421980431</v>
      </c>
      <c r="O377" s="159"/>
      <c r="P377" s="265">
        <f t="shared" si="82"/>
        <v>113983.30188843994</v>
      </c>
      <c r="Q377" s="265">
        <f t="shared" si="83"/>
        <v>183844.85048882972</v>
      </c>
      <c r="R377" s="266">
        <f t="shared" si="84"/>
        <v>297828.15237726964</v>
      </c>
    </row>
    <row r="378" spans="1:18" x14ac:dyDescent="0.3">
      <c r="A378" s="82">
        <v>347</v>
      </c>
      <c r="B378" s="94">
        <f t="shared" si="73"/>
        <v>6.5470481467030863E-4</v>
      </c>
      <c r="C378" s="179">
        <f t="shared" si="74"/>
        <v>6.5322791336379512E-4</v>
      </c>
      <c r="D378" s="166">
        <f t="shared" si="75"/>
        <v>2.2558277767625785E-3</v>
      </c>
      <c r="E378" s="167">
        <f t="shared" si="85"/>
        <v>24.257060161023549</v>
      </c>
      <c r="F378" s="168">
        <f t="shared" si="86"/>
        <v>0.78502806631337951</v>
      </c>
      <c r="G378" s="168">
        <f t="shared" si="76"/>
        <v>27281.313566270685</v>
      </c>
      <c r="H378" s="168">
        <f t="shared" si="77"/>
        <v>270927.07113440108</v>
      </c>
      <c r="I378" s="169">
        <f t="shared" si="78"/>
        <v>298208.38470067177</v>
      </c>
      <c r="J378" s="169">
        <f t="shared" si="80"/>
        <v>297442.83927354997</v>
      </c>
      <c r="K378" s="95"/>
      <c r="L378" s="265">
        <f t="shared" si="79"/>
        <v>114309.1360074218</v>
      </c>
      <c r="M378" s="265">
        <f>$G378*NonHospFrac+theModel!$H378*NonHospFrac</f>
        <v>183899.24869324995</v>
      </c>
      <c r="N378" s="266">
        <f t="shared" si="81"/>
        <v>298208.38470067177</v>
      </c>
      <c r="O378" s="159"/>
      <c r="P378" s="265">
        <f t="shared" si="82"/>
        <v>114015.687396188</v>
      </c>
      <c r="Q378" s="265">
        <f t="shared" si="83"/>
        <v>183897.69412247516</v>
      </c>
      <c r="R378" s="266">
        <f t="shared" si="84"/>
        <v>297913.38151866314</v>
      </c>
    </row>
    <row r="379" spans="1:18" x14ac:dyDescent="0.3">
      <c r="A379" s="82">
        <v>348</v>
      </c>
      <c r="B379" s="94">
        <f t="shared" si="73"/>
        <v>6.4247462804967799E-4</v>
      </c>
      <c r="C379" s="179">
        <f t="shared" si="74"/>
        <v>6.4102531593785827E-4</v>
      </c>
      <c r="D379" s="166">
        <f t="shared" si="75"/>
        <v>2.2558277767625785E-3</v>
      </c>
      <c r="E379" s="167">
        <f t="shared" si="85"/>
        <v>24.257701186339489</v>
      </c>
      <c r="F379" s="168">
        <f t="shared" si="86"/>
        <v>0.7872838940901421</v>
      </c>
      <c r="G379" s="168">
        <f t="shared" si="76"/>
        <v>27359.708145484103</v>
      </c>
      <c r="H379" s="168">
        <f t="shared" si="77"/>
        <v>270934.23074526154</v>
      </c>
      <c r="I379" s="169">
        <f t="shared" si="78"/>
        <v>298293.93889074563</v>
      </c>
      <c r="J379" s="169">
        <f t="shared" si="80"/>
        <v>297527.1884059314</v>
      </c>
      <c r="K379" s="95"/>
      <c r="L379" s="265">
        <f t="shared" si="79"/>
        <v>114341.93061029313</v>
      </c>
      <c r="M379" s="265">
        <f>$G379*NonHospFrac+theModel!$H379*NonHospFrac</f>
        <v>183952.00828045249</v>
      </c>
      <c r="N379" s="266">
        <f t="shared" si="81"/>
        <v>298293.93889074563</v>
      </c>
      <c r="O379" s="159"/>
      <c r="P379" s="265">
        <f t="shared" si="82"/>
        <v>114048.02007675693</v>
      </c>
      <c r="Q379" s="265">
        <f t="shared" si="83"/>
        <v>183950.45370829597</v>
      </c>
      <c r="R379" s="266">
        <f t="shared" si="84"/>
        <v>297998.47378505289</v>
      </c>
    </row>
    <row r="380" spans="1:18" x14ac:dyDescent="0.3">
      <c r="A380" s="82">
        <v>349</v>
      </c>
      <c r="B380" s="94">
        <f t="shared" si="73"/>
        <v>6.3047290693200907E-4</v>
      </c>
      <c r="C380" s="179">
        <f t="shared" si="74"/>
        <v>6.2905066863605562E-4</v>
      </c>
      <c r="D380" s="166">
        <f t="shared" si="75"/>
        <v>2.2558277767625785E-3</v>
      </c>
      <c r="E380" s="167">
        <f t="shared" si="85"/>
        <v>24.258330237008124</v>
      </c>
      <c r="F380" s="168">
        <f t="shared" si="86"/>
        <v>0.78953972186690469</v>
      </c>
      <c r="G380" s="168">
        <f t="shared" si="76"/>
        <v>27438.102724697525</v>
      </c>
      <c r="H380" s="168">
        <f t="shared" si="77"/>
        <v>270941.2566113029</v>
      </c>
      <c r="I380" s="169">
        <f t="shared" si="78"/>
        <v>298379.3593360004</v>
      </c>
      <c r="J380" s="169">
        <f t="shared" si="80"/>
        <v>297611.40224446985</v>
      </c>
      <c r="K380" s="95"/>
      <c r="L380" s="265">
        <f t="shared" si="79"/>
        <v>114374.67394614617</v>
      </c>
      <c r="M380" s="265">
        <f>$G380*NonHospFrac+theModel!$H380*NonHospFrac</f>
        <v>184004.68538985425</v>
      </c>
      <c r="N380" s="266">
        <f t="shared" si="81"/>
        <v>298379.3593360004</v>
      </c>
      <c r="O380" s="159"/>
      <c r="P380" s="265">
        <f t="shared" si="82"/>
        <v>114080.30089653625</v>
      </c>
      <c r="Q380" s="265">
        <f t="shared" si="83"/>
        <v>184003.13081634394</v>
      </c>
      <c r="R380" s="266">
        <f t="shared" si="84"/>
        <v>298083.43171288021</v>
      </c>
    </row>
    <row r="381" spans="1:18" x14ac:dyDescent="0.3">
      <c r="A381" s="82">
        <v>350</v>
      </c>
      <c r="B381" s="94">
        <f t="shared" si="73"/>
        <v>6.1869538347678163E-4</v>
      </c>
      <c r="C381" s="179">
        <f t="shared" si="74"/>
        <v>6.1729971324537994E-4</v>
      </c>
      <c r="D381" s="166">
        <f t="shared" si="75"/>
        <v>2.2558277767625785E-3</v>
      </c>
      <c r="E381" s="167">
        <f t="shared" si="85"/>
        <v>24.258947536721369</v>
      </c>
      <c r="F381" s="168">
        <f t="shared" si="86"/>
        <v>0.79179554964366727</v>
      </c>
      <c r="G381" s="168">
        <f t="shared" si="76"/>
        <v>27516.49730391095</v>
      </c>
      <c r="H381" s="168">
        <f t="shared" si="77"/>
        <v>270948.1512309399</v>
      </c>
      <c r="I381" s="169">
        <f t="shared" si="78"/>
        <v>298464.64853485086</v>
      </c>
      <c r="J381" s="169">
        <f t="shared" si="80"/>
        <v>297695.48326307785</v>
      </c>
      <c r="K381" s="95"/>
      <c r="L381" s="265">
        <f t="shared" si="79"/>
        <v>114407.36697267237</v>
      </c>
      <c r="M381" s="265">
        <f>$G381*NonHospFrac+theModel!$H381*NonHospFrac</f>
        <v>184057.28156217845</v>
      </c>
      <c r="N381" s="266">
        <f t="shared" si="81"/>
        <v>298464.6485348508</v>
      </c>
      <c r="O381" s="159"/>
      <c r="P381" s="265">
        <f t="shared" si="82"/>
        <v>114112.53080382524</v>
      </c>
      <c r="Q381" s="265">
        <f t="shared" si="83"/>
        <v>184055.72698734168</v>
      </c>
      <c r="R381" s="266">
        <f t="shared" si="84"/>
        <v>298168.25779116689</v>
      </c>
    </row>
    <row r="382" spans="1:18" x14ac:dyDescent="0.3">
      <c r="A382" s="82">
        <v>351</v>
      </c>
      <c r="B382" s="94">
        <f t="shared" si="73"/>
        <v>6.0713786956869461E-4</v>
      </c>
      <c r="C382" s="179">
        <f t="shared" si="74"/>
        <v>6.0576827109819708E-4</v>
      </c>
      <c r="D382" s="166">
        <f t="shared" si="75"/>
        <v>2.2558277767625785E-3</v>
      </c>
      <c r="E382" s="167">
        <f t="shared" si="85"/>
        <v>24.259553304992465</v>
      </c>
      <c r="F382" s="168">
        <f t="shared" si="86"/>
        <v>0.79405137742042986</v>
      </c>
      <c r="G382" s="168">
        <f t="shared" si="76"/>
        <v>27594.891883124372</v>
      </c>
      <c r="H382" s="168">
        <f t="shared" si="77"/>
        <v>270954.91705591558</v>
      </c>
      <c r="I382" s="169">
        <f t="shared" si="78"/>
        <v>298549.80893903994</v>
      </c>
      <c r="J382" s="169">
        <f t="shared" si="80"/>
        <v>297779.43388935731</v>
      </c>
      <c r="K382" s="95"/>
      <c r="L382" s="265">
        <f t="shared" si="79"/>
        <v>114440.01062967305</v>
      </c>
      <c r="M382" s="265">
        <f>$G382*NonHospFrac+theModel!$H382*NonHospFrac</f>
        <v>184109.79830936686</v>
      </c>
      <c r="N382" s="266">
        <f t="shared" si="81"/>
        <v>298549.80893903994</v>
      </c>
      <c r="O382" s="159"/>
      <c r="P382" s="265">
        <f t="shared" si="82"/>
        <v>114144.71072917145</v>
      </c>
      <c r="Q382" s="265">
        <f t="shared" si="83"/>
        <v>184108.24373323037</v>
      </c>
      <c r="R382" s="266">
        <f t="shared" si="84"/>
        <v>298252.9544624018</v>
      </c>
    </row>
    <row r="383" spans="1:18" x14ac:dyDescent="0.3">
      <c r="A383" s="82">
        <v>352</v>
      </c>
      <c r="B383" s="94">
        <f t="shared" si="73"/>
        <v>5.9579625532836479E-4</v>
      </c>
      <c r="C383" s="179">
        <f t="shared" si="74"/>
        <v>5.9445224158630389E-4</v>
      </c>
      <c r="D383" s="166">
        <f t="shared" si="75"/>
        <v>2.2558277767625785E-3</v>
      </c>
      <c r="E383" s="167">
        <f t="shared" si="85"/>
        <v>24.260147757234051</v>
      </c>
      <c r="F383" s="168">
        <f t="shared" si="86"/>
        <v>0.79630720519719245</v>
      </c>
      <c r="G383" s="168">
        <f t="shared" si="76"/>
        <v>27673.286462337794</v>
      </c>
      <c r="H383" s="168">
        <f t="shared" si="77"/>
        <v>270961.5564921734</v>
      </c>
      <c r="I383" s="169">
        <f t="shared" si="78"/>
        <v>298634.84295451117</v>
      </c>
      <c r="J383" s="169">
        <f t="shared" si="80"/>
        <v>297863.25650546688</v>
      </c>
      <c r="K383" s="95"/>
      <c r="L383" s="265">
        <f t="shared" si="79"/>
        <v>114472.60583939365</v>
      </c>
      <c r="M383" s="265">
        <f>$G383*NonHospFrac+theModel!$H383*NonHospFrac</f>
        <v>184162.23711511752</v>
      </c>
      <c r="N383" s="266">
        <f t="shared" si="81"/>
        <v>298634.84295451117</v>
      </c>
      <c r="O383" s="159"/>
      <c r="P383" s="265">
        <f t="shared" si="82"/>
        <v>114176.84158570315</v>
      </c>
      <c r="Q383" s="265">
        <f t="shared" si="83"/>
        <v>184160.68253770747</v>
      </c>
      <c r="R383" s="266">
        <f t="shared" si="84"/>
        <v>298337.52412341064</v>
      </c>
    </row>
    <row r="384" spans="1:18" x14ac:dyDescent="0.3">
      <c r="A384" s="82">
        <v>353</v>
      </c>
      <c r="B384" s="94">
        <f t="shared" si="73"/>
        <v>5.846665076508432E-4</v>
      </c>
      <c r="C384" s="179">
        <f t="shared" si="74"/>
        <v>5.8334760070274168E-4</v>
      </c>
      <c r="D384" s="166">
        <f t="shared" si="75"/>
        <v>2.2558277767625785E-3</v>
      </c>
      <c r="E384" s="167">
        <f t="shared" si="85"/>
        <v>24.260731104834754</v>
      </c>
      <c r="F384" s="168">
        <f t="shared" si="86"/>
        <v>0.79856303297395503</v>
      </c>
      <c r="G384" s="168">
        <f t="shared" si="76"/>
        <v>27751.681041551208</v>
      </c>
      <c r="H384" s="168">
        <f t="shared" si="77"/>
        <v>270968.07190071273</v>
      </c>
      <c r="I384" s="169">
        <f t="shared" si="78"/>
        <v>298719.75294226396</v>
      </c>
      <c r="J384" s="169">
        <f t="shared" si="80"/>
        <v>297946.95344897261</v>
      </c>
      <c r="K384" s="95"/>
      <c r="L384" s="265">
        <f t="shared" si="79"/>
        <v>114505.15350685164</v>
      </c>
      <c r="M384" s="265">
        <f>$G384*NonHospFrac+theModel!$H384*NonHospFrac</f>
        <v>184214.5994354123</v>
      </c>
      <c r="N384" s="266">
        <f t="shared" si="81"/>
        <v>298719.75294226396</v>
      </c>
      <c r="O384" s="159"/>
      <c r="P384" s="265">
        <f t="shared" si="82"/>
        <v>114208.92426945532</v>
      </c>
      <c r="Q384" s="265">
        <f t="shared" si="83"/>
        <v>184213.04485675431</v>
      </c>
      <c r="R384" s="266">
        <f t="shared" si="84"/>
        <v>298421.96912620962</v>
      </c>
    </row>
    <row r="385" spans="1:18" x14ac:dyDescent="0.3">
      <c r="A385" s="82">
        <v>354</v>
      </c>
      <c r="B385" s="94">
        <f t="shared" si="73"/>
        <v>5.737446687714351E-4</v>
      </c>
      <c r="C385" s="179">
        <f t="shared" si="74"/>
        <v>5.7245039961085109E-4</v>
      </c>
      <c r="D385" s="166">
        <f t="shared" si="75"/>
        <v>2.2558277767625785E-3</v>
      </c>
      <c r="E385" s="167">
        <f t="shared" si="85"/>
        <v>24.261303555234363</v>
      </c>
      <c r="F385" s="168">
        <f t="shared" si="86"/>
        <v>0.80081886075071762</v>
      </c>
      <c r="G385" s="168">
        <f t="shared" si="76"/>
        <v>27830.07562076463</v>
      </c>
      <c r="H385" s="168">
        <f t="shared" si="77"/>
        <v>270974.46559842821</v>
      </c>
      <c r="I385" s="169">
        <f t="shared" si="78"/>
        <v>298804.54121919285</v>
      </c>
      <c r="J385" s="169">
        <f t="shared" si="80"/>
        <v>298030.52701368224</v>
      </c>
      <c r="K385" s="95"/>
      <c r="L385" s="265">
        <f t="shared" si="79"/>
        <v>114537.65452015825</v>
      </c>
      <c r="M385" s="265">
        <f>$G385*NonHospFrac+theModel!$H385*NonHospFrac</f>
        <v>184266.88669903457</v>
      </c>
      <c r="N385" s="266">
        <f t="shared" si="81"/>
        <v>298804.54121919279</v>
      </c>
      <c r="O385" s="159"/>
      <c r="P385" s="265">
        <f t="shared" si="82"/>
        <v>114240.9596596896</v>
      </c>
      <c r="Q385" s="265">
        <f t="shared" si="83"/>
        <v>184265.33211915373</v>
      </c>
      <c r="R385" s="266">
        <f t="shared" si="84"/>
        <v>298506.29177884333</v>
      </c>
    </row>
    <row r="386" spans="1:18" x14ac:dyDescent="0.3">
      <c r="A386" s="82">
        <v>355</v>
      </c>
      <c r="B386" s="94">
        <f t="shared" si="73"/>
        <v>5.6302685485830524E-4</v>
      </c>
      <c r="C386" s="179">
        <f t="shared" si="74"/>
        <v>5.617567632400526E-4</v>
      </c>
      <c r="D386" s="166">
        <f t="shared" si="75"/>
        <v>2.2558277767625785E-3</v>
      </c>
      <c r="E386" s="167">
        <f t="shared" si="85"/>
        <v>24.261865311997603</v>
      </c>
      <c r="F386" s="168">
        <f t="shared" si="86"/>
        <v>0.80307468852748021</v>
      </c>
      <c r="G386" s="168">
        <f t="shared" si="76"/>
        <v>27908.470199978055</v>
      </c>
      <c r="H386" s="168">
        <f t="shared" si="77"/>
        <v>270980.73985893402</v>
      </c>
      <c r="I386" s="169">
        <f t="shared" si="78"/>
        <v>298889.21005891205</v>
      </c>
      <c r="J386" s="169">
        <f t="shared" si="80"/>
        <v>298113.97945046518</v>
      </c>
      <c r="K386" s="95"/>
      <c r="L386" s="265">
        <f t="shared" si="79"/>
        <v>114570.10975083451</v>
      </c>
      <c r="M386" s="265">
        <f>$G386*NonHospFrac+theModel!$H386*NonHospFrac</f>
        <v>184319.10030807753</v>
      </c>
      <c r="N386" s="266">
        <f t="shared" si="81"/>
        <v>298889.21005891205</v>
      </c>
      <c r="O386" s="159"/>
      <c r="P386" s="265">
        <f t="shared" si="82"/>
        <v>114272.94861920847</v>
      </c>
      <c r="Q386" s="265">
        <f t="shared" si="83"/>
        <v>184317.54572699836</v>
      </c>
      <c r="R386" s="266">
        <f t="shared" si="84"/>
        <v>298590.49434620683</v>
      </c>
    </row>
    <row r="387" spans="1:18" x14ac:dyDescent="0.3">
      <c r="A387" s="82">
        <v>356</v>
      </c>
      <c r="B387" s="94">
        <f t="shared" si="73"/>
        <v>5.5250925463138213E-4</v>
      </c>
      <c r="C387" s="179">
        <f t="shared" si="74"/>
        <v>5.5126288890786632E-4</v>
      </c>
      <c r="D387" s="166">
        <f t="shared" si="75"/>
        <v>2.2558277767625785E-3</v>
      </c>
      <c r="E387" s="167">
        <f t="shared" si="85"/>
        <v>24.262416574886512</v>
      </c>
      <c r="F387" s="168">
        <f t="shared" si="86"/>
        <v>0.80533051630424279</v>
      </c>
      <c r="G387" s="168">
        <f t="shared" si="76"/>
        <v>27986.864779191477</v>
      </c>
      <c r="H387" s="168">
        <f t="shared" si="77"/>
        <v>270986.89691337198</v>
      </c>
      <c r="I387" s="169">
        <f t="shared" si="78"/>
        <v>298973.76169256348</v>
      </c>
      <c r="J387" s="169">
        <f t="shared" si="80"/>
        <v>298197.31296805578</v>
      </c>
      <c r="K387" s="95"/>
      <c r="L387" s="265">
        <f t="shared" si="79"/>
        <v>114602.52005412095</v>
      </c>
      <c r="M387" s="265">
        <f>$G387*NonHospFrac+theModel!$H387*NonHospFrac</f>
        <v>184371.2416384425</v>
      </c>
      <c r="N387" s="266">
        <f t="shared" si="81"/>
        <v>298973.76169256342</v>
      </c>
      <c r="O387" s="159"/>
      <c r="P387" s="265">
        <f t="shared" si="82"/>
        <v>114304.89199466319</v>
      </c>
      <c r="Q387" s="265">
        <f t="shared" si="83"/>
        <v>184369.68705618902</v>
      </c>
      <c r="R387" s="266">
        <f t="shared" si="84"/>
        <v>298674.57905085222</v>
      </c>
    </row>
    <row r="388" spans="1:18" x14ac:dyDescent="0.3">
      <c r="A388" s="82">
        <v>357</v>
      </c>
      <c r="B388" s="94">
        <f t="shared" si="73"/>
        <v>5.4218812800705741E-4</v>
      </c>
      <c r="C388" s="179">
        <f t="shared" si="74"/>
        <v>5.4096504496766817E-4</v>
      </c>
      <c r="D388" s="166">
        <f t="shared" si="75"/>
        <v>2.2558277767625785E-3</v>
      </c>
      <c r="E388" s="167">
        <f t="shared" si="85"/>
        <v>24.262957539931481</v>
      </c>
      <c r="F388" s="168">
        <f t="shared" si="86"/>
        <v>0.80758634408100538</v>
      </c>
      <c r="G388" s="168">
        <f t="shared" si="76"/>
        <v>28065.259358404899</v>
      </c>
      <c r="H388" s="168">
        <f t="shared" si="77"/>
        <v>270992.9389512054</v>
      </c>
      <c r="I388" s="169">
        <f t="shared" si="78"/>
        <v>299058.19830961031</v>
      </c>
      <c r="J388" s="169">
        <f t="shared" si="80"/>
        <v>298280.52973384224</v>
      </c>
      <c r="K388" s="95"/>
      <c r="L388" s="265">
        <f t="shared" si="79"/>
        <v>114634.88626928188</v>
      </c>
      <c r="M388" s="265">
        <f>$G388*NonHospFrac+theModel!$H388*NonHospFrac</f>
        <v>184423.3120403284</v>
      </c>
      <c r="N388" s="266">
        <f t="shared" si="81"/>
        <v>299058.19830961025</v>
      </c>
      <c r="O388" s="159"/>
      <c r="P388" s="265">
        <f t="shared" si="82"/>
        <v>114336.79061685631</v>
      </c>
      <c r="Q388" s="265">
        <f t="shared" si="83"/>
        <v>184421.7574569241</v>
      </c>
      <c r="R388" s="266">
        <f t="shared" si="84"/>
        <v>298758.54807378037</v>
      </c>
    </row>
    <row r="389" spans="1:18" x14ac:dyDescent="0.3">
      <c r="A389" s="82">
        <v>358</v>
      </c>
      <c r="B389" s="94">
        <f t="shared" si="73"/>
        <v>5.3205980476820074E-4</v>
      </c>
      <c r="C389" s="179">
        <f t="shared" si="74"/>
        <v>5.3085956948170578E-4</v>
      </c>
      <c r="D389" s="166">
        <f t="shared" si="75"/>
        <v>2.2558277767625785E-3</v>
      </c>
      <c r="E389" s="167">
        <f t="shared" si="85"/>
        <v>24.263488399500961</v>
      </c>
      <c r="F389" s="168">
        <f t="shared" si="86"/>
        <v>0.80984217185776797</v>
      </c>
      <c r="G389" s="168">
        <f t="shared" si="76"/>
        <v>28143.653937618321</v>
      </c>
      <c r="H389" s="168">
        <f t="shared" si="77"/>
        <v>270998.8681209971</v>
      </c>
      <c r="I389" s="169">
        <f t="shared" si="78"/>
        <v>299142.5220586154</v>
      </c>
      <c r="J389" s="169">
        <f t="shared" si="80"/>
        <v>298363.63187464053</v>
      </c>
      <c r="K389" s="95"/>
      <c r="L389" s="265">
        <f t="shared" si="79"/>
        <v>114667.20921990366</v>
      </c>
      <c r="M389" s="265">
        <f>$G389*NonHospFrac+theModel!$H389*NonHospFrac</f>
        <v>184475.31283871175</v>
      </c>
      <c r="N389" s="266">
        <f t="shared" si="81"/>
        <v>299142.5220586154</v>
      </c>
      <c r="O389" s="159"/>
      <c r="P389" s="265">
        <f t="shared" si="82"/>
        <v>114368.64530103817</v>
      </c>
      <c r="Q389" s="265">
        <f t="shared" si="83"/>
        <v>184473.75825417964</v>
      </c>
      <c r="R389" s="266">
        <f t="shared" si="84"/>
        <v>298842.40355521778</v>
      </c>
    </row>
    <row r="390" spans="1:18" x14ac:dyDescent="0.3">
      <c r="A390" s="82">
        <v>359</v>
      </c>
      <c r="B390" s="94">
        <f t="shared" si="73"/>
        <v>5.2212068325902319E-4</v>
      </c>
      <c r="C390" s="179">
        <f t="shared" si="74"/>
        <v>5.2094286891890519E-4</v>
      </c>
      <c r="D390" s="166">
        <f t="shared" si="75"/>
        <v>2.2558277767625785E-3</v>
      </c>
      <c r="E390" s="167">
        <f t="shared" si="85"/>
        <v>24.264009342369881</v>
      </c>
      <c r="F390" s="168">
        <f t="shared" si="86"/>
        <v>0.81209799963453055</v>
      </c>
      <c r="G390" s="168">
        <f t="shared" si="76"/>
        <v>28222.048516831746</v>
      </c>
      <c r="H390" s="168">
        <f t="shared" si="77"/>
        <v>271004.68653117411</v>
      </c>
      <c r="I390" s="169">
        <f t="shared" si="78"/>
        <v>299226.73504800588</v>
      </c>
      <c r="J390" s="169">
        <f t="shared" si="80"/>
        <v>298446.62147745449</v>
      </c>
      <c r="K390" s="95"/>
      <c r="L390" s="265">
        <f t="shared" si="79"/>
        <v>114699.48971418783</v>
      </c>
      <c r="M390" s="265">
        <f>$G390*NonHospFrac+theModel!$H390*NonHospFrac</f>
        <v>184527.24533381802</v>
      </c>
      <c r="N390" s="266">
        <f t="shared" si="81"/>
        <v>299226.73504800582</v>
      </c>
      <c r="O390" s="159"/>
      <c r="P390" s="265">
        <f t="shared" si="82"/>
        <v>114400.45684719835</v>
      </c>
      <c r="Q390" s="265">
        <f t="shared" si="83"/>
        <v>184525.69074818064</v>
      </c>
      <c r="R390" s="266">
        <f t="shared" si="84"/>
        <v>298926.14759537898</v>
      </c>
    </row>
    <row r="391" spans="1:18" x14ac:dyDescent="0.3">
      <c r="A391" s="82">
        <v>360</v>
      </c>
      <c r="B391" s="94">
        <f t="shared" si="73"/>
        <v>5.12367229104322E-4</v>
      </c>
      <c r="C391" s="179">
        <f t="shared" si="74"/>
        <v>5.1121141687700559E-4</v>
      </c>
      <c r="D391" s="166">
        <f t="shared" si="75"/>
        <v>2.2558277767625785E-3</v>
      </c>
      <c r="E391" s="167">
        <f t="shared" si="85"/>
        <v>24.26452055378676</v>
      </c>
      <c r="F391" s="168">
        <f t="shared" si="86"/>
        <v>0.81435382741129314</v>
      </c>
      <c r="G391" s="168">
        <f t="shared" si="76"/>
        <v>28300.443096045168</v>
      </c>
      <c r="H391" s="168">
        <f t="shared" si="77"/>
        <v>271010.39625077683</v>
      </c>
      <c r="I391" s="169">
        <f t="shared" si="78"/>
        <v>299310.839346822</v>
      </c>
      <c r="J391" s="169">
        <f t="shared" si="80"/>
        <v>298529.50059022015</v>
      </c>
      <c r="K391" s="95"/>
      <c r="L391" s="265">
        <f t="shared" si="79"/>
        <v>114731.72854523825</v>
      </c>
      <c r="M391" s="265">
        <f>$G391*NonHospFrac+theModel!$H391*NonHospFrac</f>
        <v>184579.11080158374</v>
      </c>
      <c r="N391" s="266">
        <f t="shared" si="81"/>
        <v>299310.839346822</v>
      </c>
      <c r="O391" s="159"/>
      <c r="P391" s="265">
        <f t="shared" si="82"/>
        <v>114432.22604035104</v>
      </c>
      <c r="Q391" s="265">
        <f t="shared" si="83"/>
        <v>184577.55621486311</v>
      </c>
      <c r="R391" s="266">
        <f t="shared" si="84"/>
        <v>299009.78225521417</v>
      </c>
    </row>
    <row r="392" spans="1:18" x14ac:dyDescent="0.3">
      <c r="A392" s="82">
        <v>361</v>
      </c>
      <c r="B392" s="94">
        <f t="shared" si="73"/>
        <v>5.0279597395264455E-4</v>
      </c>
      <c r="C392" s="179">
        <f t="shared" si="74"/>
        <v>5.0166175282855777E-4</v>
      </c>
      <c r="D392" s="166">
        <f t="shared" si="75"/>
        <v>2.2558277767625785E-3</v>
      </c>
      <c r="E392" s="167">
        <f t="shared" si="85"/>
        <v>24.265022215539588</v>
      </c>
      <c r="F392" s="168">
        <f t="shared" si="86"/>
        <v>0.81660965518805573</v>
      </c>
      <c r="G392" s="168">
        <f t="shared" si="76"/>
        <v>28378.837675258583</v>
      </c>
      <c r="H392" s="168">
        <f t="shared" si="77"/>
        <v>271015.99931019504</v>
      </c>
      <c r="I392" s="169">
        <f t="shared" si="78"/>
        <v>299394.83698545361</v>
      </c>
      <c r="J392" s="169">
        <f t="shared" si="80"/>
        <v>298612.27122253791</v>
      </c>
      <c r="K392" s="95"/>
      <c r="L392" s="265">
        <f t="shared" si="79"/>
        <v>114763.92649134323</v>
      </c>
      <c r="M392" s="265">
        <f>$G392*NonHospFrac+theModel!$H392*NonHospFrac</f>
        <v>184630.91049411037</v>
      </c>
      <c r="N392" s="266">
        <f t="shared" si="81"/>
        <v>299394.83698545361</v>
      </c>
      <c r="O392" s="159"/>
      <c r="P392" s="265">
        <f t="shared" si="82"/>
        <v>114463.95365081554</v>
      </c>
      <c r="Q392" s="265">
        <f t="shared" si="83"/>
        <v>184629.3559063281</v>
      </c>
      <c r="R392" s="266">
        <f t="shared" si="84"/>
        <v>299093.30955714366</v>
      </c>
    </row>
    <row r="393" spans="1:18" x14ac:dyDescent="0.3">
      <c r="A393" s="82">
        <v>362</v>
      </c>
      <c r="B393" s="94">
        <f t="shared" si="73"/>
        <v>4.9340351424293687E-4</v>
      </c>
      <c r="C393" s="179">
        <f t="shared" si="74"/>
        <v>4.9229048089035536E-4</v>
      </c>
      <c r="D393" s="166">
        <f t="shared" si="75"/>
        <v>2.2558277767625785E-3</v>
      </c>
      <c r="E393" s="167">
        <f t="shared" si="85"/>
        <v>24.265514506020477</v>
      </c>
      <c r="F393" s="168">
        <f t="shared" si="86"/>
        <v>0.81886548296481831</v>
      </c>
      <c r="G393" s="168">
        <f t="shared" si="76"/>
        <v>28457.232254472005</v>
      </c>
      <c r="H393" s="168">
        <f t="shared" si="77"/>
        <v>271021.49770189007</v>
      </c>
      <c r="I393" s="169">
        <f t="shared" si="78"/>
        <v>299478.72995636205</v>
      </c>
      <c r="J393" s="169">
        <f t="shared" si="80"/>
        <v>298694.93534638989</v>
      </c>
      <c r="K393" s="95"/>
      <c r="L393" s="265">
        <f t="shared" si="79"/>
        <v>114796.08431625237</v>
      </c>
      <c r="M393" s="265">
        <f>$G393*NonHospFrac+theModel!$H393*NonHospFrac</f>
        <v>184682.64564010969</v>
      </c>
      <c r="N393" s="266">
        <f t="shared" si="81"/>
        <v>299478.72995636205</v>
      </c>
      <c r="O393" s="159"/>
      <c r="P393" s="265">
        <f t="shared" si="82"/>
        <v>114495.6404344914</v>
      </c>
      <c r="Q393" s="265">
        <f t="shared" si="83"/>
        <v>184681.0910512869</v>
      </c>
      <c r="R393" s="266">
        <f t="shared" si="84"/>
        <v>299176.73148577829</v>
      </c>
    </row>
    <row r="394" spans="1:18" x14ac:dyDescent="0.3">
      <c r="A394" s="82">
        <v>363</v>
      </c>
      <c r="B394" s="94">
        <f t="shared" si="73"/>
        <v>4.84186509994228E-4</v>
      </c>
      <c r="C394" s="179">
        <f t="shared" si="74"/>
        <v>4.8309426861584928E-4</v>
      </c>
      <c r="D394" s="166">
        <f t="shared" si="75"/>
        <v>2.2558277767625785E-3</v>
      </c>
      <c r="E394" s="167">
        <f t="shared" si="85"/>
        <v>24.265997600289094</v>
      </c>
      <c r="F394" s="168">
        <f t="shared" si="86"/>
        <v>0.8211213107415809</v>
      </c>
      <c r="G394" s="168">
        <f t="shared" si="76"/>
        <v>28535.62683368543</v>
      </c>
      <c r="H394" s="168">
        <f t="shared" si="77"/>
        <v>271026.893381103</v>
      </c>
      <c r="I394" s="169">
        <f t="shared" si="78"/>
        <v>299562.52021478844</v>
      </c>
      <c r="J394" s="169">
        <f t="shared" si="80"/>
        <v>298777.49489684426</v>
      </c>
      <c r="K394" s="95"/>
      <c r="L394" s="265">
        <f t="shared" si="79"/>
        <v>114828.20276944801</v>
      </c>
      <c r="M394" s="265">
        <f>$G394*NonHospFrac+theModel!$H394*NonHospFrac</f>
        <v>184734.31744534042</v>
      </c>
      <c r="N394" s="266">
        <f t="shared" si="81"/>
        <v>299562.52021478844</v>
      </c>
      <c r="O394" s="159"/>
      <c r="P394" s="265">
        <f t="shared" si="82"/>
        <v>114527.28713312824</v>
      </c>
      <c r="Q394" s="265">
        <f t="shared" si="83"/>
        <v>184732.7628554978</v>
      </c>
      <c r="R394" s="266">
        <f t="shared" si="84"/>
        <v>299260.04998862604</v>
      </c>
    </row>
    <row r="395" spans="1:18" x14ac:dyDescent="0.3">
      <c r="A395" s="82">
        <v>364</v>
      </c>
      <c r="B395" s="94">
        <f t="shared" si="73"/>
        <v>4.751416836179274E-4</v>
      </c>
      <c r="C395" s="179">
        <f t="shared" si="74"/>
        <v>4.7406984581012434E-4</v>
      </c>
      <c r="D395" s="166">
        <f t="shared" si="75"/>
        <v>2.2558277767625785E-3</v>
      </c>
      <c r="E395" s="167">
        <f t="shared" si="85"/>
        <v>24.266471670134905</v>
      </c>
      <c r="F395" s="168">
        <f t="shared" si="86"/>
        <v>0.82337713851834349</v>
      </c>
      <c r="G395" s="168">
        <f t="shared" si="76"/>
        <v>28614.021412898852</v>
      </c>
      <c r="H395" s="168">
        <f t="shared" si="77"/>
        <v>271032.18826655019</v>
      </c>
      <c r="I395" s="169">
        <f t="shared" si="78"/>
        <v>299646.20967944904</v>
      </c>
      <c r="J395" s="169">
        <f t="shared" si="80"/>
        <v>298859.95177274605</v>
      </c>
      <c r="K395" s="95"/>
      <c r="L395" s="265">
        <f t="shared" si="79"/>
        <v>114860.28258641183</v>
      </c>
      <c r="M395" s="265">
        <f>$G395*NonHospFrac+theModel!$H395*NonHospFrac</f>
        <v>184785.92709303717</v>
      </c>
      <c r="N395" s="266">
        <f t="shared" si="81"/>
        <v>299646.20967944898</v>
      </c>
      <c r="O395" s="159"/>
      <c r="P395" s="265">
        <f t="shared" si="82"/>
        <v>114558.89447459071</v>
      </c>
      <c r="Q395" s="265">
        <f t="shared" si="83"/>
        <v>184784.37250219498</v>
      </c>
      <c r="R395" s="266">
        <f t="shared" si="84"/>
        <v>299343.26697678567</v>
      </c>
    </row>
    <row r="396" spans="1:18" x14ac:dyDescent="0.3">
      <c r="A396" s="82">
        <v>365</v>
      </c>
      <c r="B396" s="94">
        <f t="shared" si="73"/>
        <v>4.6626581875230228E-4</v>
      </c>
      <c r="C396" s="179">
        <f t="shared" si="74"/>
        <v>4.6521400336700587E-4</v>
      </c>
      <c r="D396" s="166">
        <f t="shared" si="75"/>
        <v>2.2558277767625785E-3</v>
      </c>
      <c r="E396" s="167">
        <f t="shared" si="85"/>
        <v>24.266936884138271</v>
      </c>
      <c r="F396" s="168">
        <f t="shared" si="86"/>
        <v>0.82563296629510607</v>
      </c>
      <c r="G396" s="168">
        <f t="shared" si="76"/>
        <v>28692.415992112274</v>
      </c>
      <c r="H396" s="168">
        <f t="shared" si="77"/>
        <v>271037.38424110546</v>
      </c>
      <c r="I396" s="169">
        <f t="shared" si="78"/>
        <v>299729.80023321771</v>
      </c>
      <c r="J396" s="169">
        <f t="shared" si="80"/>
        <v>298942.30783739558</v>
      </c>
      <c r="K396" s="95"/>
      <c r="L396" s="265">
        <f t="shared" si="79"/>
        <v>114892.32448888643</v>
      </c>
      <c r="M396" s="265">
        <f>$G396*NonHospFrac+theModel!$H396*NonHospFrac</f>
        <v>184837.47574433131</v>
      </c>
      <c r="N396" s="266">
        <f t="shared" si="81"/>
        <v>299729.80023321777</v>
      </c>
      <c r="O396" s="159"/>
      <c r="P396" s="265">
        <f t="shared" si="82"/>
        <v>114590.46317311846</v>
      </c>
      <c r="Q396" s="265">
        <f t="shared" si="83"/>
        <v>184835.92115250937</v>
      </c>
      <c r="R396" s="266">
        <f t="shared" si="84"/>
        <v>299426.38432562782</v>
      </c>
    </row>
    <row r="397" spans="1:18" x14ac:dyDescent="0.3">
      <c r="A397" s="82">
        <v>366</v>
      </c>
      <c r="B397" s="94">
        <f t="shared" si="73"/>
        <v>4.5755575911873495E-4</v>
      </c>
      <c r="C397" s="179">
        <f t="shared" si="74"/>
        <v>4.5652359212789719E-4</v>
      </c>
      <c r="D397" s="166">
        <f t="shared" si="75"/>
        <v>2.2558277767625785E-3</v>
      </c>
      <c r="E397" s="167">
        <f t="shared" si="85"/>
        <v>24.267393407730399</v>
      </c>
      <c r="F397" s="168">
        <f t="shared" si="86"/>
        <v>0.82788879407186866</v>
      </c>
      <c r="G397" s="168">
        <f t="shared" si="76"/>
        <v>28770.810571325695</v>
      </c>
      <c r="H397" s="168">
        <f t="shared" si="77"/>
        <v>271042.48315246974</v>
      </c>
      <c r="I397" s="169">
        <f t="shared" si="78"/>
        <v>299813.29372379545</v>
      </c>
      <c r="J397" s="169">
        <f t="shared" si="80"/>
        <v>299024.56491921376</v>
      </c>
      <c r="K397" s="95"/>
      <c r="L397" s="265">
        <f t="shared" si="79"/>
        <v>114924.32918513184</v>
      </c>
      <c r="M397" s="265">
        <f>$G397*NonHospFrac+theModel!$H397*NonHospFrac</f>
        <v>184888.9645386636</v>
      </c>
      <c r="N397" s="266">
        <f t="shared" si="81"/>
        <v>299813.29372379545</v>
      </c>
      <c r="O397" s="159"/>
      <c r="P397" s="265">
        <f t="shared" si="82"/>
        <v>114621.99392958112</v>
      </c>
      <c r="Q397" s="265">
        <f t="shared" si="83"/>
        <v>184887.40994588131</v>
      </c>
      <c r="R397" s="266">
        <f t="shared" si="84"/>
        <v>299509.40387546242</v>
      </c>
    </row>
    <row r="398" spans="1:18" x14ac:dyDescent="0.3">
      <c r="A398" s="82">
        <v>367</v>
      </c>
      <c r="B398" s="94">
        <f t="shared" si="73"/>
        <v>4.4900840739934297E-4</v>
      </c>
      <c r="C398" s="179">
        <f t="shared" si="74"/>
        <v>4.4799552176193159E-4</v>
      </c>
      <c r="D398" s="166">
        <f t="shared" si="75"/>
        <v>2.2558277767625785E-3</v>
      </c>
      <c r="E398" s="167">
        <f t="shared" si="85"/>
        <v>24.267841403252159</v>
      </c>
      <c r="F398" s="168">
        <f t="shared" si="86"/>
        <v>0.83014462184863125</v>
      </c>
      <c r="G398" s="168">
        <f t="shared" si="76"/>
        <v>28849.205150539121</v>
      </c>
      <c r="H398" s="168">
        <f t="shared" si="77"/>
        <v>271047.486813828</v>
      </c>
      <c r="I398" s="169">
        <f t="shared" si="78"/>
        <v>299896.69196436711</v>
      </c>
      <c r="J398" s="169">
        <f t="shared" si="80"/>
        <v>299106.72481239482</v>
      </c>
      <c r="K398" s="95"/>
      <c r="L398" s="265">
        <f t="shared" si="79"/>
        <v>114956.29737017753</v>
      </c>
      <c r="M398" s="265">
        <f>$G398*NonHospFrac+theModel!$H398*NonHospFrac</f>
        <v>184940.39459418957</v>
      </c>
      <c r="N398" s="266">
        <f t="shared" si="81"/>
        <v>299896.69196436711</v>
      </c>
      <c r="O398" s="159"/>
      <c r="P398" s="265">
        <f t="shared" si="82"/>
        <v>114653.48743172869</v>
      </c>
      <c r="Q398" s="265">
        <f t="shared" si="83"/>
        <v>184938.84000046598</v>
      </c>
      <c r="R398" s="266">
        <f t="shared" si="84"/>
        <v>299592.32743219467</v>
      </c>
    </row>
    <row r="399" spans="1:18" x14ac:dyDescent="0.3">
      <c r="A399" s="82">
        <v>368</v>
      </c>
      <c r="B399" s="94">
        <f t="shared" si="73"/>
        <v>4.4062072413556338E-4</v>
      </c>
      <c r="C399" s="179">
        <f t="shared" si="74"/>
        <v>4.3962675966704111E-4</v>
      </c>
      <c r="D399" s="166">
        <f t="shared" si="75"/>
        <v>2.2558277767625785E-3</v>
      </c>
      <c r="E399" s="167">
        <f t="shared" si="85"/>
        <v>24.268281030011828</v>
      </c>
      <c r="F399" s="168">
        <f t="shared" si="86"/>
        <v>0.83240044962539383</v>
      </c>
      <c r="G399" s="168">
        <f t="shared" si="76"/>
        <v>28927.599729752535</v>
      </c>
      <c r="H399" s="168">
        <f t="shared" si="77"/>
        <v>271052.39700449404</v>
      </c>
      <c r="I399" s="169">
        <f t="shared" si="78"/>
        <v>299979.99673424655</v>
      </c>
      <c r="J399" s="169">
        <f t="shared" si="80"/>
        <v>299188.78927754739</v>
      </c>
      <c r="K399" s="95"/>
      <c r="L399" s="265">
        <f t="shared" si="79"/>
        <v>114988.22972606945</v>
      </c>
      <c r="M399" s="265">
        <f>$G399*NonHospFrac+theModel!$H399*NonHospFrac</f>
        <v>184991.76700817712</v>
      </c>
      <c r="N399" s="266">
        <f t="shared" si="81"/>
        <v>299979.99673424655</v>
      </c>
      <c r="O399" s="159"/>
      <c r="P399" s="265">
        <f t="shared" si="82"/>
        <v>114684.944354437</v>
      </c>
      <c r="Q399" s="265">
        <f t="shared" si="83"/>
        <v>184990.21241353083</v>
      </c>
      <c r="R399" s="266">
        <f t="shared" si="84"/>
        <v>299675.15676796786</v>
      </c>
    </row>
    <row r="400" spans="1:18" x14ac:dyDescent="0.3">
      <c r="A400" s="82">
        <v>369</v>
      </c>
      <c r="B400" s="94">
        <f t="shared" si="73"/>
        <v>4.3238972664731473E-4</v>
      </c>
      <c r="C400" s="179">
        <f t="shared" si="74"/>
        <v>4.3141432989155692E-4</v>
      </c>
      <c r="D400" s="166">
        <f t="shared" si="75"/>
        <v>2.2558277767625785E-3</v>
      </c>
      <c r="E400" s="167">
        <f t="shared" si="85"/>
        <v>24.26871244434172</v>
      </c>
      <c r="F400" s="168">
        <f t="shared" si="86"/>
        <v>0.83465627740215642</v>
      </c>
      <c r="G400" s="168">
        <f t="shared" si="76"/>
        <v>29005.994308965957</v>
      </c>
      <c r="H400" s="168">
        <f t="shared" si="77"/>
        <v>271057.21547054342</v>
      </c>
      <c r="I400" s="169">
        <f t="shared" si="78"/>
        <v>300063.2097795094</v>
      </c>
      <c r="J400" s="169">
        <f t="shared" si="80"/>
        <v>299270.76004232321</v>
      </c>
      <c r="K400" s="95"/>
      <c r="L400" s="265">
        <f t="shared" si="79"/>
        <v>115020.1269221127</v>
      </c>
      <c r="M400" s="265">
        <f>$G400*NonHospFrac+theModel!$H400*NonHospFrac</f>
        <v>185043.08285739669</v>
      </c>
      <c r="N400" s="266">
        <f t="shared" si="81"/>
        <v>300063.2097795094</v>
      </c>
      <c r="O400" s="159"/>
      <c r="P400" s="265">
        <f t="shared" si="82"/>
        <v>114716.36535994895</v>
      </c>
      <c r="Q400" s="265">
        <f t="shared" si="83"/>
        <v>185041.52826184593</v>
      </c>
      <c r="R400" s="266">
        <f t="shared" si="84"/>
        <v>299757.89362179488</v>
      </c>
    </row>
    <row r="401" spans="1:18" x14ac:dyDescent="0.3">
      <c r="A401" s="82">
        <v>370</v>
      </c>
      <c r="B401" s="94">
        <f t="shared" si="73"/>
        <v>4.2431248797235083E-4</v>
      </c>
      <c r="C401" s="179">
        <f t="shared" si="74"/>
        <v>4.2335531207595556E-4</v>
      </c>
      <c r="D401" s="166">
        <f t="shared" si="75"/>
        <v>2.2558277767625785E-3</v>
      </c>
      <c r="E401" s="167">
        <f t="shared" si="85"/>
        <v>24.269135799653796</v>
      </c>
      <c r="F401" s="168">
        <f t="shared" si="86"/>
        <v>0.83691210517891901</v>
      </c>
      <c r="G401" s="168">
        <f t="shared" si="76"/>
        <v>29084.388888179379</v>
      </c>
      <c r="H401" s="168">
        <f t="shared" si="77"/>
        <v>271061.94392543403</v>
      </c>
      <c r="I401" s="169">
        <f t="shared" si="78"/>
        <v>300146.33281361341</v>
      </c>
      <c r="J401" s="169">
        <f t="shared" si="80"/>
        <v>299352.63880203367</v>
      </c>
      <c r="K401" s="95"/>
      <c r="L401" s="265">
        <f t="shared" si="79"/>
        <v>115051.98961510936</v>
      </c>
      <c r="M401" s="265">
        <f>$G401*NonHospFrac+theModel!$H401*NonHospFrac</f>
        <v>185094.34319850404</v>
      </c>
      <c r="N401" s="266">
        <f t="shared" si="81"/>
        <v>300146.33281361341</v>
      </c>
      <c r="O401" s="159"/>
      <c r="P401" s="265">
        <f t="shared" si="82"/>
        <v>114747.75109811072</v>
      </c>
      <c r="Q401" s="265">
        <f t="shared" si="83"/>
        <v>185092.78860206666</v>
      </c>
      <c r="R401" s="266">
        <f t="shared" si="84"/>
        <v>299840.53970017738</v>
      </c>
    </row>
    <row r="402" spans="1:18" x14ac:dyDescent="0.3">
      <c r="A402" s="82">
        <v>371</v>
      </c>
      <c r="B402" s="94">
        <f t="shared" si="73"/>
        <v>4.163861358254231E-4</v>
      </c>
      <c r="C402" s="179">
        <f t="shared" si="74"/>
        <v>4.1544684041436926E-4</v>
      </c>
      <c r="D402" s="166">
        <f t="shared" si="75"/>
        <v>2.2558277767625785E-3</v>
      </c>
      <c r="E402" s="167">
        <f t="shared" si="85"/>
        <v>24.26955124649421</v>
      </c>
      <c r="F402" s="168">
        <f t="shared" si="86"/>
        <v>0.83916793295568159</v>
      </c>
      <c r="G402" s="168">
        <f t="shared" si="76"/>
        <v>29162.783467392801</v>
      </c>
      <c r="H402" s="168">
        <f t="shared" si="77"/>
        <v>271066.58405061567</v>
      </c>
      <c r="I402" s="169">
        <f t="shared" si="78"/>
        <v>300229.36751800845</v>
      </c>
      <c r="J402" s="169">
        <f t="shared" si="80"/>
        <v>299434.42722025578</v>
      </c>
      <c r="K402" s="95"/>
      <c r="L402" s="265">
        <f t="shared" si="79"/>
        <v>115083.81844959219</v>
      </c>
      <c r="M402" s="265">
        <f>$G402*NonHospFrac+theModel!$H402*NonHospFrac</f>
        <v>185145.54906841627</v>
      </c>
      <c r="N402" s="266">
        <f t="shared" si="81"/>
        <v>300229.36751800845</v>
      </c>
      <c r="O402" s="159"/>
      <c r="P402" s="265">
        <f t="shared" si="82"/>
        <v>114779.10220660409</v>
      </c>
      <c r="Q402" s="265">
        <f t="shared" si="83"/>
        <v>185143.99447110976</v>
      </c>
      <c r="R402" s="266">
        <f t="shared" si="84"/>
        <v>299923.09667771385</v>
      </c>
    </row>
    <row r="403" spans="1:18" x14ac:dyDescent="0.3">
      <c r="A403" s="82">
        <v>372</v>
      </c>
      <c r="B403" s="94">
        <f t="shared" si="73"/>
        <v>4.0860785157689099E-4</v>
      </c>
      <c r="C403" s="179">
        <f t="shared" si="74"/>
        <v>4.0768610263550056E-4</v>
      </c>
      <c r="D403" s="166">
        <f t="shared" si="75"/>
        <v>2.2558277767625785E-3</v>
      </c>
      <c r="E403" s="167">
        <f t="shared" si="85"/>
        <v>24.269958932596847</v>
      </c>
      <c r="F403" s="168">
        <f t="shared" si="86"/>
        <v>0.84142376073244418</v>
      </c>
      <c r="G403" s="168">
        <f t="shared" si="76"/>
        <v>29241.178046606226</v>
      </c>
      <c r="H403" s="168">
        <f t="shared" si="77"/>
        <v>271071.13749612786</v>
      </c>
      <c r="I403" s="169">
        <f t="shared" si="78"/>
        <v>300312.31554273411</v>
      </c>
      <c r="J403" s="169">
        <f t="shared" si="80"/>
        <v>299516.12692942604</v>
      </c>
      <c r="K403" s="95"/>
      <c r="L403" s="265">
        <f t="shared" si="79"/>
        <v>115115.61405805379</v>
      </c>
      <c r="M403" s="265">
        <f>$G403*NonHospFrac+theModel!$H403*NonHospFrac</f>
        <v>185196.70148468029</v>
      </c>
      <c r="N403" s="266">
        <f t="shared" si="81"/>
        <v>300312.31554273411</v>
      </c>
      <c r="O403" s="159"/>
      <c r="P403" s="265">
        <f t="shared" si="82"/>
        <v>114810.41931117403</v>
      </c>
      <c r="Q403" s="265">
        <f t="shared" si="83"/>
        <v>185195.1468865218</v>
      </c>
      <c r="R403" s="266">
        <f t="shared" si="84"/>
        <v>300005.56619769585</v>
      </c>
    </row>
    <row r="404" spans="1:18" x14ac:dyDescent="0.3">
      <c r="A404" s="82">
        <v>373</v>
      </c>
      <c r="B404" s="94">
        <f t="shared" si="73"/>
        <v>4.0097486925040995E-4</v>
      </c>
      <c r="C404" s="179">
        <f t="shared" si="74"/>
        <v>4.0007033900257111E-4</v>
      </c>
      <c r="D404" s="166">
        <f t="shared" si="75"/>
        <v>2.2558277767625785E-3</v>
      </c>
      <c r="E404" s="167">
        <f t="shared" si="85"/>
        <v>24.270359002935848</v>
      </c>
      <c r="F404" s="168">
        <f t="shared" si="86"/>
        <v>0.84367958850920677</v>
      </c>
      <c r="G404" s="168">
        <f t="shared" si="76"/>
        <v>29319.572625819648</v>
      </c>
      <c r="H404" s="168">
        <f t="shared" si="77"/>
        <v>271075.60588118667</v>
      </c>
      <c r="I404" s="169">
        <f t="shared" si="78"/>
        <v>300395.17850700632</v>
      </c>
      <c r="J404" s="169">
        <f t="shared" si="80"/>
        <v>299597.7395314232</v>
      </c>
      <c r="K404" s="95"/>
      <c r="L404" s="265">
        <f t="shared" si="79"/>
        <v>115147.37706117149</v>
      </c>
      <c r="M404" s="265">
        <f>$G404*NonHospFrac+theModel!$H404*NonHospFrac</f>
        <v>185247.8014458348</v>
      </c>
      <c r="N404" s="266">
        <f t="shared" si="81"/>
        <v>300395.17850700626</v>
      </c>
      <c r="O404" s="159"/>
      <c r="P404" s="265">
        <f t="shared" si="82"/>
        <v>114841.7030258522</v>
      </c>
      <c r="Q404" s="265">
        <f t="shared" si="83"/>
        <v>185246.2468468411</v>
      </c>
      <c r="R404" s="266">
        <f t="shared" si="84"/>
        <v>300087.94987269328</v>
      </c>
    </row>
    <row r="405" spans="1:18" x14ac:dyDescent="0.3">
      <c r="A405" s="82">
        <v>374</v>
      </c>
      <c r="B405" s="94">
        <f t="shared" si="73"/>
        <v>3.9348447453934498E-4</v>
      </c>
      <c r="C405" s="179">
        <f t="shared" si="74"/>
        <v>3.9259684133195429E-4</v>
      </c>
      <c r="D405" s="166">
        <f t="shared" si="75"/>
        <v>2.2558277767625785E-3</v>
      </c>
      <c r="E405" s="167">
        <f t="shared" si="85"/>
        <v>24.270751599777181</v>
      </c>
      <c r="F405" s="168">
        <f t="shared" si="86"/>
        <v>0.84593541628596935</v>
      </c>
      <c r="G405" s="168">
        <f t="shared" si="76"/>
        <v>29397.967205033063</v>
      </c>
      <c r="H405" s="168">
        <f t="shared" si="77"/>
        <v>271079.99079476035</v>
      </c>
      <c r="I405" s="169">
        <f t="shared" si="78"/>
        <v>300477.95799979341</v>
      </c>
      <c r="J405" s="169">
        <f t="shared" si="80"/>
        <v>299679.26659814059</v>
      </c>
      <c r="K405" s="95"/>
      <c r="L405" s="265">
        <f t="shared" si="79"/>
        <v>115179.10806802806</v>
      </c>
      <c r="M405" s="265">
        <f>$G405*NonHospFrac+theModel!$H405*NonHospFrac</f>
        <v>185298.84993176532</v>
      </c>
      <c r="N405" s="266">
        <f t="shared" si="81"/>
        <v>300477.95799979335</v>
      </c>
      <c r="O405" s="159"/>
      <c r="P405" s="265">
        <f t="shared" si="82"/>
        <v>114872.95395317618</v>
      </c>
      <c r="Q405" s="265">
        <f t="shared" si="83"/>
        <v>185297.2953319528</v>
      </c>
      <c r="R405" s="266">
        <f t="shared" si="84"/>
        <v>300170.24928512902</v>
      </c>
    </row>
    <row r="406" spans="1:18" x14ac:dyDescent="0.3">
      <c r="A406" s="82">
        <v>375</v>
      </c>
      <c r="B406" s="94">
        <f t="shared" si="73"/>
        <v>3.861340038415537E-4</v>
      </c>
      <c r="C406" s="179">
        <f t="shared" si="74"/>
        <v>3.8526295203013538E-4</v>
      </c>
      <c r="D406" s="166">
        <f t="shared" si="75"/>
        <v>2.2558277767625785E-3</v>
      </c>
      <c r="E406" s="167">
        <f t="shared" si="85"/>
        <v>24.271136862729211</v>
      </c>
      <c r="F406" s="168">
        <f t="shared" si="86"/>
        <v>0.84819124406273194</v>
      </c>
      <c r="G406" s="168">
        <f t="shared" si="76"/>
        <v>29476.361784246485</v>
      </c>
      <c r="H406" s="168">
        <f t="shared" si="77"/>
        <v>271084.29379613471</v>
      </c>
      <c r="I406" s="169">
        <f t="shared" si="78"/>
        <v>300560.65558038116</v>
      </c>
      <c r="J406" s="169">
        <f t="shared" si="80"/>
        <v>299760.70967204752</v>
      </c>
      <c r="K406" s="95"/>
      <c r="L406" s="265">
        <f t="shared" si="79"/>
        <v>115210.80767632842</v>
      </c>
      <c r="M406" s="265">
        <f>$G406*NonHospFrac+theModel!$H406*NonHospFrac</f>
        <v>185349.84790405276</v>
      </c>
      <c r="N406" s="266">
        <f t="shared" si="81"/>
        <v>300560.65558038116</v>
      </c>
      <c r="O406" s="159"/>
      <c r="P406" s="265">
        <f t="shared" si="82"/>
        <v>114904.17268440481</v>
      </c>
      <c r="Q406" s="265">
        <f t="shared" si="83"/>
        <v>185348.29330343753</v>
      </c>
      <c r="R406" s="266">
        <f t="shared" si="84"/>
        <v>300252.46598784236</v>
      </c>
    </row>
    <row r="407" spans="1:18" x14ac:dyDescent="0.3">
      <c r="A407" s="82">
        <v>376</v>
      </c>
      <c r="B407" s="94">
        <f t="shared" si="73"/>
        <v>3.7892084331220613E-4</v>
      </c>
      <c r="C407" s="179">
        <f t="shared" si="74"/>
        <v>3.7806606314866813E-4</v>
      </c>
      <c r="D407" s="166">
        <f t="shared" si="75"/>
        <v>2.2558277767625785E-3</v>
      </c>
      <c r="E407" s="167">
        <f t="shared" si="85"/>
        <v>24.27151492879236</v>
      </c>
      <c r="F407" s="168">
        <f t="shared" si="86"/>
        <v>0.85044707183949453</v>
      </c>
      <c r="G407" s="168">
        <f t="shared" si="76"/>
        <v>29554.75636345991</v>
      </c>
      <c r="H407" s="168">
        <f t="shared" si="77"/>
        <v>271088.51641546719</v>
      </c>
      <c r="I407" s="169">
        <f t="shared" si="78"/>
        <v>300643.27277892712</v>
      </c>
      <c r="J407" s="169">
        <f t="shared" si="80"/>
        <v>299842.07026673981</v>
      </c>
      <c r="K407" s="95"/>
      <c r="L407" s="265">
        <f t="shared" si="79"/>
        <v>115242.47647261199</v>
      </c>
      <c r="M407" s="265">
        <f>$G407*NonHospFrac+theModel!$H407*NonHospFrac</f>
        <v>185400.79630631508</v>
      </c>
      <c r="N407" s="266">
        <f t="shared" si="81"/>
        <v>300643.27277892706</v>
      </c>
      <c r="O407" s="159"/>
      <c r="P407" s="265">
        <f t="shared" si="82"/>
        <v>114935.35979972908</v>
      </c>
      <c r="Q407" s="265">
        <f t="shared" si="83"/>
        <v>185399.24170491291</v>
      </c>
      <c r="R407" s="266">
        <f t="shared" si="84"/>
        <v>300334.60150464199</v>
      </c>
    </row>
    <row r="408" spans="1:18" x14ac:dyDescent="0.3">
      <c r="A408" s="82">
        <v>377</v>
      </c>
      <c r="B408" s="94">
        <f t="shared" si="73"/>
        <v>3.7184242793429466E-4</v>
      </c>
      <c r="C408" s="179">
        <f t="shared" si="74"/>
        <v>3.7100361545678163E-4</v>
      </c>
      <c r="D408" s="166">
        <f t="shared" si="75"/>
        <v>2.2558277767625785E-3</v>
      </c>
      <c r="E408" s="167">
        <f t="shared" si="85"/>
        <v>24.271885932407816</v>
      </c>
      <c r="F408" s="168">
        <f t="shared" si="86"/>
        <v>0.85270289961625712</v>
      </c>
      <c r="G408" s="168">
        <f t="shared" si="76"/>
        <v>29633.150942673332</v>
      </c>
      <c r="H408" s="168">
        <f t="shared" si="77"/>
        <v>271092.66015433118</v>
      </c>
      <c r="I408" s="169">
        <f t="shared" si="78"/>
        <v>300725.81109700451</v>
      </c>
      <c r="J408" s="169">
        <f t="shared" si="80"/>
        <v>299923.34986748034</v>
      </c>
      <c r="K408" s="95"/>
      <c r="L408" s="265">
        <f t="shared" si="79"/>
        <v>115274.11503246136</v>
      </c>
      <c r="M408" s="265">
        <f>$G408*NonHospFrac+theModel!$H408*NonHospFrac</f>
        <v>185451.69606454315</v>
      </c>
      <c r="N408" s="266">
        <f t="shared" si="81"/>
        <v>300725.81109700451</v>
      </c>
      <c r="O408" s="159"/>
      <c r="P408" s="265">
        <f t="shared" si="82"/>
        <v>114966.51586847947</v>
      </c>
      <c r="Q408" s="265">
        <f t="shared" si="83"/>
        <v>185450.14146236947</v>
      </c>
      <c r="R408" s="266">
        <f t="shared" si="84"/>
        <v>300416.65733084898</v>
      </c>
    </row>
    <row r="409" spans="1:18" x14ac:dyDescent="0.3">
      <c r="A409" s="82">
        <v>378</v>
      </c>
      <c r="B409" s="94">
        <f t="shared" si="73"/>
        <v>3.6489624060650642E-4</v>
      </c>
      <c r="C409" s="179">
        <f t="shared" si="74"/>
        <v>3.6407309753131004E-4</v>
      </c>
      <c r="D409" s="166">
        <f t="shared" si="75"/>
        <v>2.2558277767625785E-3</v>
      </c>
      <c r="E409" s="167">
        <f t="shared" si="85"/>
        <v>24.272250005505349</v>
      </c>
      <c r="F409" s="168">
        <f t="shared" si="86"/>
        <v>0.8549587273930197</v>
      </c>
      <c r="G409" s="168">
        <f t="shared" si="76"/>
        <v>29711.545521886754</v>
      </c>
      <c r="H409" s="168">
        <f t="shared" si="77"/>
        <v>271096.72648625018</v>
      </c>
      <c r="I409" s="169">
        <f t="shared" si="78"/>
        <v>300808.2720081369</v>
      </c>
      <c r="J409" s="169">
        <f t="shared" si="80"/>
        <v>300004.54993172985</v>
      </c>
      <c r="K409" s="95"/>
      <c r="L409" s="265">
        <f t="shared" si="79"/>
        <v>115305.72392070704</v>
      </c>
      <c r="M409" s="265">
        <f>$G409*NonHospFrac+theModel!$H409*NonHospFrac</f>
        <v>185502.54808742987</v>
      </c>
      <c r="N409" s="266">
        <f t="shared" si="81"/>
        <v>300808.2720081369</v>
      </c>
      <c r="O409" s="159"/>
      <c r="P409" s="265">
        <f t="shared" si="82"/>
        <v>114997.64144932934</v>
      </c>
      <c r="Q409" s="265">
        <f t="shared" si="83"/>
        <v>185500.99348449981</v>
      </c>
      <c r="R409" s="266">
        <f t="shared" si="84"/>
        <v>300498.63493382913</v>
      </c>
    </row>
    <row r="410" spans="1:18" x14ac:dyDescent="0.3">
      <c r="A410" s="82">
        <v>379</v>
      </c>
      <c r="B410" s="94">
        <f t="shared" si="73"/>
        <v>3.5807981124813738E-4</v>
      </c>
      <c r="C410" s="179">
        <f t="shared" si="74"/>
        <v>3.5727204486362595E-4</v>
      </c>
      <c r="D410" s="166">
        <f t="shared" si="75"/>
        <v>2.2558277767625785E-3</v>
      </c>
      <c r="E410" s="167">
        <f t="shared" si="85"/>
        <v>24.272607277550211</v>
      </c>
      <c r="F410" s="168">
        <f t="shared" si="86"/>
        <v>0.85721455516978229</v>
      </c>
      <c r="G410" s="168">
        <f t="shared" si="76"/>
        <v>29789.940101100176</v>
      </c>
      <c r="H410" s="168">
        <f t="shared" si="77"/>
        <v>271100.71685722127</v>
      </c>
      <c r="I410" s="169">
        <f t="shared" si="78"/>
        <v>300890.65695832146</v>
      </c>
      <c r="J410" s="169">
        <f t="shared" si="80"/>
        <v>300085.67188966693</v>
      </c>
      <c r="K410" s="95"/>
      <c r="L410" s="265">
        <f t="shared" si="79"/>
        <v>115337.30369162817</v>
      </c>
      <c r="M410" s="265">
        <f>$G410*NonHospFrac+theModel!$H410*NonHospFrac</f>
        <v>185553.35326669324</v>
      </c>
      <c r="N410" s="266">
        <f t="shared" si="81"/>
        <v>300890.6569583214</v>
      </c>
      <c r="O410" s="159"/>
      <c r="P410" s="265">
        <f t="shared" si="82"/>
        <v>115028.73709049424</v>
      </c>
      <c r="Q410" s="265">
        <f t="shared" si="83"/>
        <v>185551.79866302162</v>
      </c>
      <c r="R410" s="266">
        <f t="shared" si="84"/>
        <v>300580.53575351584</v>
      </c>
    </row>
    <row r="411" spans="1:18" x14ac:dyDescent="0.3">
      <c r="A411" s="82">
        <v>380</v>
      </c>
      <c r="B411" s="94">
        <f t="shared" si="73"/>
        <v>3.5139071592072595E-4</v>
      </c>
      <c r="C411" s="179">
        <f t="shared" si="74"/>
        <v>3.5059803898325546E-4</v>
      </c>
      <c r="D411" s="166">
        <f t="shared" si="75"/>
        <v>2.2558277767625785E-3</v>
      </c>
      <c r="E411" s="167">
        <f t="shared" si="85"/>
        <v>24.272957875589196</v>
      </c>
      <c r="F411" s="168">
        <f t="shared" si="86"/>
        <v>0.85947038294654488</v>
      </c>
      <c r="G411" s="168">
        <f t="shared" si="76"/>
        <v>29868.334680313601</v>
      </c>
      <c r="H411" s="168">
        <f t="shared" si="77"/>
        <v>271104.63268623018</v>
      </c>
      <c r="I411" s="169">
        <f t="shared" si="78"/>
        <v>300972.96736654377</v>
      </c>
      <c r="J411" s="169">
        <f t="shared" si="80"/>
        <v>300166.71714469924</v>
      </c>
      <c r="K411" s="95"/>
      <c r="L411" s="265">
        <f t="shared" si="79"/>
        <v>115368.85488914985</v>
      </c>
      <c r="M411" s="265">
        <f>$G411*NonHospFrac+theModel!$H411*NonHospFrac</f>
        <v>185604.11247739391</v>
      </c>
      <c r="N411" s="266">
        <f t="shared" si="81"/>
        <v>300972.96736654377</v>
      </c>
      <c r="O411" s="159"/>
      <c r="P411" s="265">
        <f t="shared" si="82"/>
        <v>115059.80332992793</v>
      </c>
      <c r="Q411" s="265">
        <f t="shared" si="83"/>
        <v>185602.55787299521</v>
      </c>
      <c r="R411" s="266">
        <f t="shared" si="84"/>
        <v>300662.36120292312</v>
      </c>
    </row>
    <row r="412" spans="1:18" x14ac:dyDescent="0.3">
      <c r="A412" s="82">
        <v>381</v>
      </c>
      <c r="B412" s="94">
        <f t="shared" si="73"/>
        <v>3.4482657596609373E-4</v>
      </c>
      <c r="C412" s="179">
        <f t="shared" si="74"/>
        <v>3.4404870659786346E-4</v>
      </c>
      <c r="D412" s="166">
        <f t="shared" si="75"/>
        <v>2.2558277767625785E-3</v>
      </c>
      <c r="E412" s="167">
        <f t="shared" si="85"/>
        <v>24.273301924295794</v>
      </c>
      <c r="F412" s="168">
        <f t="shared" si="86"/>
        <v>0.86172621072330746</v>
      </c>
      <c r="G412" s="168">
        <f t="shared" si="76"/>
        <v>29946.729259527016</v>
      </c>
      <c r="H412" s="168">
        <f t="shared" si="77"/>
        <v>271108.47536575468</v>
      </c>
      <c r="I412" s="169">
        <f t="shared" si="78"/>
        <v>301055.20462528168</v>
      </c>
      <c r="J412" s="169">
        <f t="shared" si="80"/>
        <v>300247.68707396399</v>
      </c>
      <c r="K412" s="95"/>
      <c r="L412" s="265">
        <f t="shared" si="79"/>
        <v>115400.3780470362</v>
      </c>
      <c r="M412" s="265">
        <f>$G412*NonHospFrac+theModel!$H412*NonHospFrac</f>
        <v>185654.8265782455</v>
      </c>
      <c r="N412" s="266">
        <f t="shared" si="81"/>
        <v>301055.20462528168</v>
      </c>
      <c r="O412" s="159"/>
      <c r="P412" s="265">
        <f t="shared" si="82"/>
        <v>115090.84069551418</v>
      </c>
      <c r="Q412" s="265">
        <f t="shared" si="83"/>
        <v>185653.27197313396</v>
      </c>
      <c r="R412" s="266">
        <f t="shared" si="84"/>
        <v>300744.11266864813</v>
      </c>
    </row>
    <row r="413" spans="1:18" x14ac:dyDescent="0.3">
      <c r="A413" s="82">
        <v>382</v>
      </c>
      <c r="B413" s="94">
        <f t="shared" si="73"/>
        <v>3.3838505716048958E-4</v>
      </c>
      <c r="C413" s="179">
        <f t="shared" si="74"/>
        <v>3.3762171874930554E-4</v>
      </c>
      <c r="D413" s="166">
        <f t="shared" si="75"/>
        <v>2.2558277767625785E-3</v>
      </c>
      <c r="E413" s="167">
        <f t="shared" si="85"/>
        <v>24.273639546014543</v>
      </c>
      <c r="F413" s="168">
        <f t="shared" si="86"/>
        <v>0.86398203850007005</v>
      </c>
      <c r="G413" s="168">
        <f t="shared" si="76"/>
        <v>30025.123838740437</v>
      </c>
      <c r="H413" s="168">
        <f t="shared" si="77"/>
        <v>271112.24626226089</v>
      </c>
      <c r="I413" s="169">
        <f t="shared" si="78"/>
        <v>301137.37010100135</v>
      </c>
      <c r="J413" s="169">
        <f t="shared" si="80"/>
        <v>300328.58302882058</v>
      </c>
      <c r="K413" s="95"/>
      <c r="L413" s="265">
        <f t="shared" si="79"/>
        <v>115431.87368908053</v>
      </c>
      <c r="M413" s="265">
        <f>$G413*NonHospFrac+theModel!$H413*NonHospFrac</f>
        <v>185705.49641192082</v>
      </c>
      <c r="N413" s="266">
        <f t="shared" si="81"/>
        <v>301137.37010100135</v>
      </c>
      <c r="O413" s="159"/>
      <c r="P413" s="265">
        <f t="shared" si="82"/>
        <v>115121.84970525558</v>
      </c>
      <c r="Q413" s="265">
        <f t="shared" si="83"/>
        <v>185703.94180611035</v>
      </c>
      <c r="R413" s="266">
        <f t="shared" si="84"/>
        <v>300825.79151136591</v>
      </c>
    </row>
    <row r="414" spans="1:18" x14ac:dyDescent="0.3">
      <c r="A414" s="82">
        <v>383</v>
      </c>
      <c r="B414" s="94">
        <f t="shared" si="73"/>
        <v>3.3206386888453383E-4</v>
      </c>
      <c r="C414" s="179">
        <f t="shared" si="74"/>
        <v>3.3131478998544482E-4</v>
      </c>
      <c r="D414" s="166">
        <f t="shared" si="75"/>
        <v>2.2558277767625785E-3</v>
      </c>
      <c r="E414" s="167">
        <f t="shared" si="85"/>
        <v>24.273970860804528</v>
      </c>
      <c r="F414" s="168">
        <f t="shared" si="86"/>
        <v>0.86623786627683264</v>
      </c>
      <c r="G414" s="168">
        <f t="shared" si="76"/>
        <v>30103.518417953859</v>
      </c>
      <c r="H414" s="168">
        <f t="shared" si="77"/>
        <v>271115.94671668852</v>
      </c>
      <c r="I414" s="169">
        <f t="shared" si="78"/>
        <v>301219.46513464238</v>
      </c>
      <c r="J414" s="169">
        <f t="shared" si="80"/>
        <v>300409.40633533231</v>
      </c>
      <c r="K414" s="95"/>
      <c r="L414" s="265">
        <f t="shared" si="79"/>
        <v>115463.34232929138</v>
      </c>
      <c r="M414" s="265">
        <f>$G414*NonHospFrac+theModel!$H414*NonHospFrac</f>
        <v>185756.12280535095</v>
      </c>
      <c r="N414" s="266">
        <f t="shared" si="81"/>
        <v>301219.46513464232</v>
      </c>
      <c r="O414" s="159"/>
      <c r="P414" s="265">
        <f t="shared" si="82"/>
        <v>115152.83086745828</v>
      </c>
      <c r="Q414" s="265">
        <f t="shared" si="83"/>
        <v>185754.56819885521</v>
      </c>
      <c r="R414" s="266">
        <f t="shared" si="84"/>
        <v>300907.39906631352</v>
      </c>
    </row>
    <row r="415" spans="1:18" x14ac:dyDescent="0.3">
      <c r="A415" s="82">
        <v>384</v>
      </c>
      <c r="B415" s="94">
        <f t="shared" ref="B415:B478" si="87">Constant*EXP(PowerTerm*(A415)/7)</f>
        <v>3.2586076330867004E-4</v>
      </c>
      <c r="C415" s="179">
        <f t="shared" ref="C415:C478" si="88">(1-theFloor)*B415</f>
        <v>3.2512567754744128E-4</v>
      </c>
      <c r="D415" s="166">
        <f t="shared" ref="D415:D478" si="89">theFloor</f>
        <v>2.2558277767625785E-3</v>
      </c>
      <c r="E415" s="167">
        <f t="shared" si="85"/>
        <v>24.274295986482077</v>
      </c>
      <c r="F415" s="168">
        <f t="shared" si="86"/>
        <v>0.86849369405359522</v>
      </c>
      <c r="G415" s="168">
        <f t="shared" ref="G415:G478" si="90">$B$22*F415*totInfected/365.25</f>
        <v>30181.912997167281</v>
      </c>
      <c r="H415" s="168">
        <f t="shared" ref="H415:H478" si="91">lostQALYs_Injured*E415*totInfected/365.25</f>
        <v>271119.57804492797</v>
      </c>
      <c r="I415" s="169">
        <f t="shared" ref="I415:I478" si="92">H415+G415</f>
        <v>301301.49104209524</v>
      </c>
      <c r="J415" s="169">
        <f t="shared" si="80"/>
        <v>300490.15829474072</v>
      </c>
      <c r="K415" s="95"/>
      <c r="L415" s="265">
        <f t="shared" ref="L415:L478" si="93">$G415*HospFrac+$H415*HospFrac</f>
        <v>115494.78447207545</v>
      </c>
      <c r="M415" s="265">
        <f>$G415*NonHospFrac+theModel!$H415*NonHospFrac</f>
        <v>185806.7065700198</v>
      </c>
      <c r="N415" s="266">
        <f t="shared" si="81"/>
        <v>301301.49104209524</v>
      </c>
      <c r="O415" s="159"/>
      <c r="P415" s="265">
        <f t="shared" si="82"/>
        <v>115183.78468091377</v>
      </c>
      <c r="Q415" s="265">
        <f t="shared" si="83"/>
        <v>185805.15196285216</v>
      </c>
      <c r="R415" s="266">
        <f t="shared" si="84"/>
        <v>300988.93664376595</v>
      </c>
    </row>
    <row r="416" spans="1:18" x14ac:dyDescent="0.3">
      <c r="A416" s="82">
        <v>385</v>
      </c>
      <c r="B416" s="94">
        <f t="shared" si="87"/>
        <v>3.1977353459382838E-4</v>
      </c>
      <c r="C416" s="179">
        <f t="shared" si="88"/>
        <v>3.1905218057221805E-4</v>
      </c>
      <c r="D416" s="166">
        <f t="shared" si="89"/>
        <v>2.2558277767625785E-3</v>
      </c>
      <c r="E416" s="167">
        <f t="shared" si="85"/>
        <v>24.274615038662649</v>
      </c>
      <c r="F416" s="168">
        <f t="shared" si="86"/>
        <v>0.87074952183035781</v>
      </c>
      <c r="G416" s="168">
        <f t="shared" si="90"/>
        <v>30260.307576380706</v>
      </c>
      <c r="H416" s="168">
        <f t="shared" si="91"/>
        <v>271123.14153828821</v>
      </c>
      <c r="I416" s="169">
        <f t="shared" si="92"/>
        <v>301383.44911466894</v>
      </c>
      <c r="J416" s="169">
        <f t="shared" ref="J416:J479" si="94">J415+(I416-I415)/(1+discountDaily)^A416</f>
        <v>300570.84018392983</v>
      </c>
      <c r="K416" s="95"/>
      <c r="L416" s="265">
        <f t="shared" si="93"/>
        <v>115526.20061241681</v>
      </c>
      <c r="M416" s="265">
        <f>$G416*NonHospFrac+theModel!$H416*NonHospFrac</f>
        <v>185857.2485022521</v>
      </c>
      <c r="N416" s="266">
        <f t="shared" ref="N416:N479" si="95">L416+M416</f>
        <v>301383.44911466888</v>
      </c>
      <c r="O416" s="159"/>
      <c r="P416" s="265">
        <f t="shared" ref="P416:P479" si="96">P415+(L416-L415)/(1+discountDaily)^A416</f>
        <v>115214.71163507673</v>
      </c>
      <c r="Q416" s="265">
        <f t="shared" ref="Q416:Q479" si="97">Q415+(M416-M415)/(1+discountDaily)^B416</f>
        <v>185855.69389442567</v>
      </c>
      <c r="R416" s="266">
        <f t="shared" ref="R416:R479" si="98">P416+Q416</f>
        <v>301070.40552950243</v>
      </c>
    </row>
    <row r="417" spans="1:18" x14ac:dyDescent="0.3">
      <c r="A417" s="82">
        <v>386</v>
      </c>
      <c r="B417" s="94">
        <f t="shared" si="87"/>
        <v>3.1380001810702698E-4</v>
      </c>
      <c r="C417" s="179">
        <f t="shared" si="88"/>
        <v>3.1309213930983255E-4</v>
      </c>
      <c r="D417" s="166">
        <f t="shared" si="89"/>
        <v>2.2558277767625785E-3</v>
      </c>
      <c r="E417" s="167">
        <f t="shared" ref="E417:E480" si="99">C417+E416</f>
        <v>24.27492813080196</v>
      </c>
      <c r="F417" s="168">
        <f t="shared" ref="F417:F480" si="100">D417+F416</f>
        <v>0.8730053496071204</v>
      </c>
      <c r="G417" s="168">
        <f t="shared" si="90"/>
        <v>30338.702155594128</v>
      </c>
      <c r="H417" s="168">
        <f t="shared" si="91"/>
        <v>271126.63846395578</v>
      </c>
      <c r="I417" s="169">
        <f t="shared" si="92"/>
        <v>301465.34061954991</v>
      </c>
      <c r="J417" s="169">
        <f t="shared" si="94"/>
        <v>300651.45325588185</v>
      </c>
      <c r="K417" s="95"/>
      <c r="L417" s="265">
        <f t="shared" si="93"/>
        <v>115557.59123605301</v>
      </c>
      <c r="M417" s="265">
        <f>$G417*NonHospFrac+theModel!$H417*NonHospFrac</f>
        <v>185907.74938349688</v>
      </c>
      <c r="N417" s="266">
        <f t="shared" si="95"/>
        <v>301465.34061954985</v>
      </c>
      <c r="O417" s="159"/>
      <c r="P417" s="265">
        <f t="shared" si="96"/>
        <v>115245.61221023995</v>
      </c>
      <c r="Q417" s="265">
        <f t="shared" si="97"/>
        <v>185906.19477502446</v>
      </c>
      <c r="R417" s="266">
        <f t="shared" si="98"/>
        <v>301151.80698526441</v>
      </c>
    </row>
    <row r="418" spans="1:18" x14ac:dyDescent="0.3">
      <c r="A418" s="82">
        <v>387</v>
      </c>
      <c r="B418" s="94">
        <f t="shared" si="87"/>
        <v>3.079380896516225E-4</v>
      </c>
      <c r="C418" s="179">
        <f t="shared" si="88"/>
        <v>3.0724343435546318E-4</v>
      </c>
      <c r="D418" s="166">
        <f t="shared" si="89"/>
        <v>2.2558277767625785E-3</v>
      </c>
      <c r="E418" s="167">
        <f t="shared" si="99"/>
        <v>24.275235374236317</v>
      </c>
      <c r="F418" s="168">
        <f t="shared" si="100"/>
        <v>0.87526117738388298</v>
      </c>
      <c r="G418" s="168">
        <f t="shared" si="90"/>
        <v>30417.096734807546</v>
      </c>
      <c r="H418" s="168">
        <f t="shared" si="91"/>
        <v>271130.07006544597</v>
      </c>
      <c r="I418" s="169">
        <f t="shared" si="92"/>
        <v>301547.1668002535</v>
      </c>
      <c r="J418" s="169">
        <f t="shared" si="94"/>
        <v>300731.99874012556</v>
      </c>
      <c r="K418" s="95"/>
      <c r="L418" s="265">
        <f t="shared" si="93"/>
        <v>115588.95681964786</v>
      </c>
      <c r="M418" s="265">
        <f>$G418*NonHospFrac+theModel!$H418*NonHospFrac</f>
        <v>185958.20998060564</v>
      </c>
      <c r="N418" s="266">
        <f t="shared" si="95"/>
        <v>301547.1668002535</v>
      </c>
      <c r="O418" s="159"/>
      <c r="P418" s="265">
        <f t="shared" si="96"/>
        <v>115276.48687770593</v>
      </c>
      <c r="Q418" s="265">
        <f t="shared" si="97"/>
        <v>185956.6553714998</v>
      </c>
      <c r="R418" s="266">
        <f t="shared" si="98"/>
        <v>301233.14224920573</v>
      </c>
    </row>
    <row r="419" spans="1:18" x14ac:dyDescent="0.3">
      <c r="A419" s="82">
        <v>388</v>
      </c>
      <c r="B419" s="94">
        <f t="shared" si="87"/>
        <v>3.021856647119398E-4</v>
      </c>
      <c r="C419" s="179">
        <f t="shared" si="88"/>
        <v>3.0150398589574314E-4</v>
      </c>
      <c r="D419" s="166">
        <f t="shared" si="89"/>
        <v>2.2558277767625785E-3</v>
      </c>
      <c r="E419" s="167">
        <f t="shared" si="99"/>
        <v>24.275536878222212</v>
      </c>
      <c r="F419" s="168">
        <f t="shared" si="100"/>
        <v>0.87751700516064557</v>
      </c>
      <c r="G419" s="168">
        <f t="shared" si="90"/>
        <v>30495.491314020965</v>
      </c>
      <c r="H419" s="168">
        <f t="shared" si="91"/>
        <v>271133.43756304431</v>
      </c>
      <c r="I419" s="169">
        <f t="shared" si="92"/>
        <v>301628.92887706525</v>
      </c>
      <c r="J419" s="169">
        <f t="shared" si="94"/>
        <v>300812.47784317436</v>
      </c>
      <c r="K419" s="95"/>
      <c r="L419" s="265">
        <f t="shared" si="93"/>
        <v>115620.29783096083</v>
      </c>
      <c r="M419" s="265">
        <f>$G419*NonHospFrac+theModel!$H419*NonHospFrac</f>
        <v>186008.63104610442</v>
      </c>
      <c r="N419" s="266">
        <f t="shared" si="95"/>
        <v>301628.92887706525</v>
      </c>
      <c r="O419" s="159"/>
      <c r="P419" s="265">
        <f t="shared" si="96"/>
        <v>115307.33609995499</v>
      </c>
      <c r="Q419" s="265">
        <f t="shared" si="97"/>
        <v>186007.07643637751</v>
      </c>
      <c r="R419" s="266">
        <f t="shared" si="98"/>
        <v>301314.4125363325</v>
      </c>
    </row>
    <row r="420" spans="1:18" x14ac:dyDescent="0.3">
      <c r="A420" s="82">
        <v>389</v>
      </c>
      <c r="B420" s="94">
        <f t="shared" si="87"/>
        <v>2.9654069771201412E-4</v>
      </c>
      <c r="C420" s="179">
        <f t="shared" si="88"/>
        <v>2.9587175296917482E-4</v>
      </c>
      <c r="D420" s="166">
        <f t="shared" si="89"/>
        <v>2.2558277767625785E-3</v>
      </c>
      <c r="E420" s="167">
        <f t="shared" si="99"/>
        <v>24.27583274997518</v>
      </c>
      <c r="F420" s="168">
        <f t="shared" si="100"/>
        <v>0.87977283293740816</v>
      </c>
      <c r="G420" s="168">
        <f t="shared" si="90"/>
        <v>30573.88589323439</v>
      </c>
      <c r="H420" s="168">
        <f t="shared" si="91"/>
        <v>271136.74215424084</v>
      </c>
      <c r="I420" s="169">
        <f t="shared" si="92"/>
        <v>301710.62804747524</v>
      </c>
      <c r="J420" s="169">
        <f t="shared" si="94"/>
        <v>300892.89174895769</v>
      </c>
      <c r="K420" s="95"/>
      <c r="L420" s="265">
        <f t="shared" si="93"/>
        <v>115651.61472901338</v>
      </c>
      <c r="M420" s="265">
        <f>$G420*NonHospFrac+theModel!$H420*NonHospFrac</f>
        <v>186059.01331846183</v>
      </c>
      <c r="N420" s="266">
        <f t="shared" si="95"/>
        <v>301710.62804747524</v>
      </c>
      <c r="O420" s="159"/>
      <c r="P420" s="265">
        <f t="shared" si="96"/>
        <v>115338.16033081054</v>
      </c>
      <c r="Q420" s="265">
        <f t="shared" si="97"/>
        <v>186057.45870812589</v>
      </c>
      <c r="R420" s="266">
        <f t="shared" si="98"/>
        <v>301395.61903893645</v>
      </c>
    </row>
    <row r="421" spans="1:18" x14ac:dyDescent="0.3">
      <c r="A421" s="82">
        <v>390</v>
      </c>
      <c r="B421" s="94">
        <f t="shared" si="87"/>
        <v>2.9100118128817901E-4</v>
      </c>
      <c r="C421" s="179">
        <f t="shared" si="88"/>
        <v>2.903447327403584E-4</v>
      </c>
      <c r="D421" s="166">
        <f t="shared" si="89"/>
        <v>2.2558277767625785E-3</v>
      </c>
      <c r="E421" s="167">
        <f t="shared" si="99"/>
        <v>24.27612309470792</v>
      </c>
      <c r="F421" s="168">
        <f t="shared" si="100"/>
        <v>0.88202866071417074</v>
      </c>
      <c r="G421" s="168">
        <f t="shared" si="90"/>
        <v>30652.280472447812</v>
      </c>
      <c r="H421" s="168">
        <f t="shared" si="91"/>
        <v>271139.98501415621</v>
      </c>
      <c r="I421" s="169">
        <f t="shared" si="92"/>
        <v>301792.26548660401</v>
      </c>
      <c r="J421" s="169">
        <f t="shared" si="94"/>
        <v>300973.24161924369</v>
      </c>
      <c r="K421" s="95"/>
      <c r="L421" s="265">
        <f t="shared" si="93"/>
        <v>115682.90796425234</v>
      </c>
      <c r="M421" s="265">
        <f>$G421*NonHospFrac+theModel!$H421*NonHospFrac</f>
        <v>186109.35752235167</v>
      </c>
      <c r="N421" s="266">
        <f t="shared" si="95"/>
        <v>301792.26548660401</v>
      </c>
      <c r="O421" s="159"/>
      <c r="P421" s="265">
        <f t="shared" si="96"/>
        <v>115368.96001560117</v>
      </c>
      <c r="Q421" s="265">
        <f t="shared" si="97"/>
        <v>186107.80291141855</v>
      </c>
      <c r="R421" s="266">
        <f t="shared" si="98"/>
        <v>301476.76292701974</v>
      </c>
    </row>
    <row r="422" spans="1:18" x14ac:dyDescent="0.3">
      <c r="A422" s="82">
        <v>391</v>
      </c>
      <c r="B422" s="94">
        <f t="shared" si="87"/>
        <v>2.8556514557524386E-4</v>
      </c>
      <c r="C422" s="179">
        <f t="shared" si="88"/>
        <v>2.8492095978777999E-4</v>
      </c>
      <c r="D422" s="166">
        <f t="shared" si="89"/>
        <v>2.2558277767625785E-3</v>
      </c>
      <c r="E422" s="167">
        <f t="shared" si="99"/>
        <v>24.276408015667709</v>
      </c>
      <c r="F422" s="168">
        <f t="shared" si="100"/>
        <v>0.88428448849093333</v>
      </c>
      <c r="G422" s="168">
        <f t="shared" si="90"/>
        <v>30730.675051661234</v>
      </c>
      <c r="H422" s="168">
        <f t="shared" si="91"/>
        <v>271143.16729595902</v>
      </c>
      <c r="I422" s="169">
        <f t="shared" si="92"/>
        <v>301873.84234762023</v>
      </c>
      <c r="J422" s="169">
        <f t="shared" si="94"/>
        <v>301053.52859405411</v>
      </c>
      <c r="K422" s="95"/>
      <c r="L422" s="265">
        <f t="shared" si="93"/>
        <v>115714.17797870992</v>
      </c>
      <c r="M422" s="265">
        <f>$G422*NonHospFrac+theModel!$H422*NonHospFrac</f>
        <v>186159.66436891034</v>
      </c>
      <c r="N422" s="266">
        <f t="shared" si="95"/>
        <v>301873.84234762029</v>
      </c>
      <c r="O422" s="159"/>
      <c r="P422" s="265">
        <f t="shared" si="96"/>
        <v>115399.73559131961</v>
      </c>
      <c r="Q422" s="265">
        <f t="shared" si="97"/>
        <v>186158.10975739162</v>
      </c>
      <c r="R422" s="266">
        <f t="shared" si="98"/>
        <v>301557.84534871124</v>
      </c>
    </row>
    <row r="423" spans="1:18" x14ac:dyDescent="0.3">
      <c r="A423" s="82">
        <v>392</v>
      </c>
      <c r="B423" s="94">
        <f t="shared" si="87"/>
        <v>2.8023065750600382E-4</v>
      </c>
      <c r="C423" s="179">
        <f t="shared" si="88"/>
        <v>2.7959850540490135E-4</v>
      </c>
      <c r="D423" s="166">
        <f t="shared" si="89"/>
        <v>2.2558277767625785E-3</v>
      </c>
      <c r="E423" s="167">
        <f t="shared" si="99"/>
        <v>24.276687614173113</v>
      </c>
      <c r="F423" s="168">
        <f t="shared" si="100"/>
        <v>0.88654031626769592</v>
      </c>
      <c r="G423" s="168">
        <f t="shared" si="90"/>
        <v>30809.069630874652</v>
      </c>
      <c r="H423" s="168">
        <f t="shared" si="91"/>
        <v>271146.2901312763</v>
      </c>
      <c r="I423" s="169">
        <f t="shared" si="92"/>
        <v>301955.35976215097</v>
      </c>
      <c r="J423" s="169">
        <f t="shared" si="94"/>
        <v>301133.75379207137</v>
      </c>
      <c r="K423" s="95"/>
      <c r="L423" s="265">
        <f t="shared" si="93"/>
        <v>115745.425206161</v>
      </c>
      <c r="M423" s="265">
        <f>$G423*NonHospFrac+theModel!$H423*NonHospFrac</f>
        <v>186209.93455598992</v>
      </c>
      <c r="N423" s="266">
        <f t="shared" si="95"/>
        <v>301955.35976215091</v>
      </c>
      <c r="O423" s="159"/>
      <c r="P423" s="265">
        <f t="shared" si="96"/>
        <v>115430.4874867788</v>
      </c>
      <c r="Q423" s="265">
        <f t="shared" si="97"/>
        <v>186208.37994389696</v>
      </c>
      <c r="R423" s="266">
        <f t="shared" si="98"/>
        <v>301638.86743067577</v>
      </c>
    </row>
    <row r="424" spans="1:18" x14ac:dyDescent="0.3">
      <c r="A424" s="82">
        <v>393</v>
      </c>
      <c r="B424" s="94">
        <f t="shared" si="87"/>
        <v>2.7499582012383721E-4</v>
      </c>
      <c r="C424" s="179">
        <f t="shared" si="88"/>
        <v>2.7437547691430827E-4</v>
      </c>
      <c r="D424" s="166">
        <f t="shared" si="89"/>
        <v>2.2558277767625785E-3</v>
      </c>
      <c r="E424" s="167">
        <f t="shared" si="99"/>
        <v>24.276961989650026</v>
      </c>
      <c r="F424" s="168">
        <f t="shared" si="100"/>
        <v>0.8887961440444585</v>
      </c>
      <c r="G424" s="168">
        <f t="shared" si="90"/>
        <v>30887.464210088081</v>
      </c>
      <c r="H424" s="168">
        <f t="shared" si="91"/>
        <v>271149.35463059554</v>
      </c>
      <c r="I424" s="169">
        <f t="shared" si="92"/>
        <v>302036.81884068361</v>
      </c>
      <c r="J424" s="169">
        <f t="shared" si="94"/>
        <v>301213.91831103771</v>
      </c>
      <c r="K424" s="95"/>
      <c r="L424" s="265">
        <f t="shared" si="93"/>
        <v>115776.65007227729</v>
      </c>
      <c r="M424" s="265">
        <f>$G424*NonHospFrac+theModel!$H424*NonHospFrac</f>
        <v>186260.16876840632</v>
      </c>
      <c r="N424" s="266">
        <f t="shared" si="95"/>
        <v>302036.81884068361</v>
      </c>
      <c r="O424" s="159"/>
      <c r="P424" s="265">
        <f t="shared" si="96"/>
        <v>115461.21612276501</v>
      </c>
      <c r="Q424" s="265">
        <f t="shared" si="97"/>
        <v>186258.61415575026</v>
      </c>
      <c r="R424" s="266">
        <f t="shared" si="98"/>
        <v>301719.83027851523</v>
      </c>
    </row>
    <row r="425" spans="1:18" x14ac:dyDescent="0.3">
      <c r="A425" s="82">
        <v>394</v>
      </c>
      <c r="B425" s="94">
        <f t="shared" si="87"/>
        <v>2.6985877190814422E-4</v>
      </c>
      <c r="C425" s="179">
        <f t="shared" si="88"/>
        <v>2.6925001699467077E-4</v>
      </c>
      <c r="D425" s="166">
        <f t="shared" si="89"/>
        <v>2.2558277767625785E-3</v>
      </c>
      <c r="E425" s="167">
        <f t="shared" si="99"/>
        <v>24.277231239667021</v>
      </c>
      <c r="F425" s="168">
        <f t="shared" si="100"/>
        <v>0.89105197182122109</v>
      </c>
      <c r="G425" s="168">
        <f t="shared" si="90"/>
        <v>30965.858789301499</v>
      </c>
      <c r="H425" s="168">
        <f t="shared" si="91"/>
        <v>271152.36188366014</v>
      </c>
      <c r="I425" s="169">
        <f t="shared" si="92"/>
        <v>302118.22067296162</v>
      </c>
      <c r="J425" s="169">
        <f t="shared" si="94"/>
        <v>301294.02322814806</v>
      </c>
      <c r="K425" s="95"/>
      <c r="L425" s="265">
        <f t="shared" si="93"/>
        <v>115807.85299477882</v>
      </c>
      <c r="M425" s="265">
        <f>$G425*NonHospFrac+theModel!$H425*NonHospFrac</f>
        <v>186310.36767818281</v>
      </c>
      <c r="N425" s="266">
        <f t="shared" si="95"/>
        <v>302118.22067296162</v>
      </c>
      <c r="O425" s="159"/>
      <c r="P425" s="265">
        <f t="shared" si="96"/>
        <v>115491.92191218813</v>
      </c>
      <c r="Q425" s="265">
        <f t="shared" si="97"/>
        <v>186308.81306497456</v>
      </c>
      <c r="R425" s="266">
        <f t="shared" si="98"/>
        <v>301800.73497716268</v>
      </c>
    </row>
    <row r="426" spans="1:18" x14ac:dyDescent="0.3">
      <c r="A426" s="82">
        <v>395</v>
      </c>
      <c r="B426" s="94">
        <f t="shared" si="87"/>
        <v>2.6481768611238325E-4</v>
      </c>
      <c r="C426" s="179">
        <f t="shared" si="88"/>
        <v>2.6422030302027295E-4</v>
      </c>
      <c r="D426" s="166">
        <f t="shared" si="89"/>
        <v>2.2558277767625785E-3</v>
      </c>
      <c r="E426" s="167">
        <f t="shared" si="99"/>
        <v>24.277495459970041</v>
      </c>
      <c r="F426" s="168">
        <f t="shared" si="100"/>
        <v>0.89330779959798368</v>
      </c>
      <c r="G426" s="168">
        <f t="shared" si="90"/>
        <v>31044.253368514917</v>
      </c>
      <c r="H426" s="168">
        <f t="shared" si="91"/>
        <v>271155.3129598563</v>
      </c>
      <c r="I426" s="169">
        <f t="shared" si="92"/>
        <v>302199.56632837123</v>
      </c>
      <c r="J426" s="169">
        <f t="shared" si="94"/>
        <v>301374.06960043375</v>
      </c>
      <c r="K426" s="95"/>
      <c r="L426" s="265">
        <f t="shared" si="93"/>
        <v>115839.03438358236</v>
      </c>
      <c r="M426" s="265">
        <f>$G426*NonHospFrac+theModel!$H426*NonHospFrac</f>
        <v>186360.53194478885</v>
      </c>
      <c r="N426" s="266">
        <f t="shared" si="95"/>
        <v>302199.56632837118</v>
      </c>
      <c r="O426" s="159"/>
      <c r="P426" s="265">
        <f t="shared" si="96"/>
        <v>115522.60526022909</v>
      </c>
      <c r="Q426" s="265">
        <f t="shared" si="97"/>
        <v>186358.97733103909</v>
      </c>
      <c r="R426" s="266">
        <f t="shared" si="98"/>
        <v>301881.58259126818</v>
      </c>
    </row>
    <row r="427" spans="1:18" x14ac:dyDescent="0.3">
      <c r="A427" s="82">
        <v>396</v>
      </c>
      <c r="B427" s="94">
        <f t="shared" si="87"/>
        <v>2.5987077011447793E-4</v>
      </c>
      <c r="C427" s="179">
        <f t="shared" si="88"/>
        <v>2.5928454641288502E-4</v>
      </c>
      <c r="D427" s="166">
        <f t="shared" si="89"/>
        <v>2.2558277767625785E-3</v>
      </c>
      <c r="E427" s="167">
        <f t="shared" si="99"/>
        <v>24.277754744516454</v>
      </c>
      <c r="F427" s="168">
        <f t="shared" si="100"/>
        <v>0.89556362737474626</v>
      </c>
      <c r="G427" s="168">
        <f t="shared" si="90"/>
        <v>31122.647947728339</v>
      </c>
      <c r="H427" s="168">
        <f t="shared" si="91"/>
        <v>271158.20890859392</v>
      </c>
      <c r="I427" s="169">
        <f t="shared" si="92"/>
        <v>302280.85685632227</v>
      </c>
      <c r="J427" s="169">
        <f t="shared" si="94"/>
        <v>301454.0584651407</v>
      </c>
      <c r="K427" s="95"/>
      <c r="L427" s="265">
        <f t="shared" si="93"/>
        <v>115870.19464094735</v>
      </c>
      <c r="M427" s="265">
        <f>$G427*NonHospFrac+theModel!$H427*NonHospFrac</f>
        <v>186410.6622153749</v>
      </c>
      <c r="N427" s="266">
        <f t="shared" si="95"/>
        <v>302280.85685632227</v>
      </c>
      <c r="O427" s="159"/>
      <c r="P427" s="265">
        <f t="shared" si="96"/>
        <v>115553.26656448464</v>
      </c>
      <c r="Q427" s="265">
        <f t="shared" si="97"/>
        <v>186409.10760109412</v>
      </c>
      <c r="R427" s="266">
        <f t="shared" si="98"/>
        <v>301962.37416557875</v>
      </c>
    </row>
    <row r="428" spans="1:18" x14ac:dyDescent="0.3">
      <c r="A428" s="82">
        <v>397</v>
      </c>
      <c r="B428" s="94">
        <f t="shared" si="87"/>
        <v>2.5501626477935599E-4</v>
      </c>
      <c r="C428" s="179">
        <f t="shared" si="88"/>
        <v>2.544409920057405E-4</v>
      </c>
      <c r="D428" s="166">
        <f t="shared" si="89"/>
        <v>2.2558277767625785E-3</v>
      </c>
      <c r="E428" s="167">
        <f t="shared" si="99"/>
        <v>24.278009185508459</v>
      </c>
      <c r="F428" s="168">
        <f t="shared" si="100"/>
        <v>0.89781945515150885</v>
      </c>
      <c r="G428" s="168">
        <f t="shared" si="90"/>
        <v>31201.042526941765</v>
      </c>
      <c r="H428" s="168">
        <f t="shared" si="91"/>
        <v>271161.050759679</v>
      </c>
      <c r="I428" s="169">
        <f t="shared" si="92"/>
        <v>302362.09328662074</v>
      </c>
      <c r="J428" s="169">
        <f t="shared" si="94"/>
        <v>301533.99084009905</v>
      </c>
      <c r="K428" s="95"/>
      <c r="L428" s="265">
        <f t="shared" si="93"/>
        <v>115901.33416161868</v>
      </c>
      <c r="M428" s="265">
        <f>$G428*NonHospFrac+theModel!$H428*NonHospFrac</f>
        <v>186460.75912500208</v>
      </c>
      <c r="N428" s="266">
        <f t="shared" si="95"/>
        <v>302362.09328662074</v>
      </c>
      <c r="O428" s="159"/>
      <c r="P428" s="265">
        <f t="shared" si="96"/>
        <v>115583.90621510912</v>
      </c>
      <c r="Q428" s="265">
        <f t="shared" si="97"/>
        <v>186459.20451020054</v>
      </c>
      <c r="R428" s="266">
        <f t="shared" si="98"/>
        <v>302043.11072530964</v>
      </c>
    </row>
    <row r="429" spans="1:18" x14ac:dyDescent="0.3">
      <c r="A429" s="82">
        <v>398</v>
      </c>
      <c r="B429" s="94">
        <f t="shared" si="87"/>
        <v>2.502524438333954E-4</v>
      </c>
      <c r="C429" s="179">
        <f t="shared" si="88"/>
        <v>2.4968791741939328E-4</v>
      </c>
      <c r="D429" s="166">
        <f t="shared" si="89"/>
        <v>2.2558277767625785E-3</v>
      </c>
      <c r="E429" s="167">
        <f t="shared" si="99"/>
        <v>24.27825887342588</v>
      </c>
      <c r="F429" s="168">
        <f t="shared" si="100"/>
        <v>0.90007528292827144</v>
      </c>
      <c r="G429" s="168">
        <f t="shared" si="90"/>
        <v>31279.437106155186</v>
      </c>
      <c r="H429" s="168">
        <f t="shared" si="91"/>
        <v>271163.83952368074</v>
      </c>
      <c r="I429" s="169">
        <f t="shared" si="92"/>
        <v>302443.27662983595</v>
      </c>
      <c r="J429" s="169">
        <f t="shared" si="94"/>
        <v>301613.86772408773</v>
      </c>
      <c r="K429" s="95"/>
      <c r="L429" s="265">
        <f t="shared" si="93"/>
        <v>115932.45333296737</v>
      </c>
      <c r="M429" s="265">
        <f>$G429*NonHospFrac+theModel!$H429*NonHospFrac</f>
        <v>186510.82329686853</v>
      </c>
      <c r="N429" s="266">
        <f t="shared" si="95"/>
        <v>302443.27662983589</v>
      </c>
      <c r="O429" s="159"/>
      <c r="P429" s="265">
        <f t="shared" si="96"/>
        <v>115614.52459495403</v>
      </c>
      <c r="Q429" s="265">
        <f t="shared" si="97"/>
        <v>186509.26868155628</v>
      </c>
      <c r="R429" s="266">
        <f t="shared" si="98"/>
        <v>302123.79327651032</v>
      </c>
    </row>
    <row r="430" spans="1:18" x14ac:dyDescent="0.3">
      <c r="A430" s="82">
        <v>399</v>
      </c>
      <c r="B430" s="94">
        <f t="shared" si="87"/>
        <v>2.4557761325055849E-4</v>
      </c>
      <c r="C430" s="179">
        <f t="shared" si="88"/>
        <v>2.4502363244923684E-4</v>
      </c>
      <c r="D430" s="166">
        <f t="shared" si="89"/>
        <v>2.2558277767625785E-3</v>
      </c>
      <c r="E430" s="167">
        <f t="shared" si="99"/>
        <v>24.278503897058329</v>
      </c>
      <c r="F430" s="168">
        <f t="shared" si="100"/>
        <v>0.90233111070503402</v>
      </c>
      <c r="G430" s="168">
        <f t="shared" si="90"/>
        <v>31357.831685368608</v>
      </c>
      <c r="H430" s="168">
        <f t="shared" si="91"/>
        <v>271166.57619229011</v>
      </c>
      <c r="I430" s="169">
        <f t="shared" si="92"/>
        <v>302524.40787765873</v>
      </c>
      <c r="J430" s="169">
        <f t="shared" si="94"/>
        <v>301693.6900971898</v>
      </c>
      <c r="K430" s="95"/>
      <c r="L430" s="265">
        <f t="shared" si="93"/>
        <v>115963.55253512808</v>
      </c>
      <c r="M430" s="265">
        <f>$G430*NonHospFrac+theModel!$H430*NonHospFrac</f>
        <v>186560.85534253062</v>
      </c>
      <c r="N430" s="266">
        <f t="shared" si="95"/>
        <v>302524.40787765873</v>
      </c>
      <c r="O430" s="159"/>
      <c r="P430" s="265">
        <f t="shared" si="96"/>
        <v>115645.12207970455</v>
      </c>
      <c r="Q430" s="265">
        <f t="shared" si="97"/>
        <v>186559.30072671751</v>
      </c>
      <c r="R430" s="266">
        <f t="shared" si="98"/>
        <v>302204.42280642205</v>
      </c>
    </row>
    <row r="431" spans="1:18" x14ac:dyDescent="0.3">
      <c r="A431" s="82">
        <v>400</v>
      </c>
      <c r="B431" s="94">
        <f t="shared" si="87"/>
        <v>2.4099011064999194E-4</v>
      </c>
      <c r="C431" s="179">
        <f t="shared" si="88"/>
        <v>2.4044647846446261E-4</v>
      </c>
      <c r="D431" s="166">
        <f t="shared" si="89"/>
        <v>2.2558277767625785E-3</v>
      </c>
      <c r="E431" s="167">
        <f t="shared" si="99"/>
        <v>24.278744343536793</v>
      </c>
      <c r="F431" s="168">
        <f t="shared" si="100"/>
        <v>0.90458693848179661</v>
      </c>
      <c r="G431" s="168">
        <f t="shared" si="90"/>
        <v>31436.226264582026</v>
      </c>
      <c r="H431" s="168">
        <f t="shared" si="91"/>
        <v>271169.26173867303</v>
      </c>
      <c r="I431" s="169">
        <f t="shared" si="92"/>
        <v>302605.48800325504</v>
      </c>
      <c r="J431" s="169">
        <f t="shared" si="94"/>
        <v>301773.45892114355</v>
      </c>
      <c r="K431" s="95"/>
      <c r="L431" s="265">
        <f t="shared" si="93"/>
        <v>115994.63214113444</v>
      </c>
      <c r="M431" s="265">
        <f>$G431*NonHospFrac+theModel!$H431*NonHospFrac</f>
        <v>186610.8558621206</v>
      </c>
      <c r="N431" s="266">
        <f t="shared" si="95"/>
        <v>302605.48800325504</v>
      </c>
      <c r="O431" s="159"/>
      <c r="P431" s="265">
        <f t="shared" si="96"/>
        <v>115675.69903801387</v>
      </c>
      <c r="Q431" s="265">
        <f t="shared" si="97"/>
        <v>186609.30124581631</v>
      </c>
      <c r="R431" s="266">
        <f t="shared" si="98"/>
        <v>302285.00028383022</v>
      </c>
    </row>
    <row r="432" spans="1:18" x14ac:dyDescent="0.3">
      <c r="A432" s="82">
        <v>401</v>
      </c>
      <c r="B432" s="94">
        <f t="shared" si="87"/>
        <v>2.3648830470488055E-4</v>
      </c>
      <c r="C432" s="179">
        <f t="shared" si="88"/>
        <v>2.3595482781824779E-4</v>
      </c>
      <c r="D432" s="166">
        <f t="shared" si="89"/>
        <v>2.2558277767625785E-3</v>
      </c>
      <c r="E432" s="167">
        <f t="shared" si="99"/>
        <v>24.278980298364612</v>
      </c>
      <c r="F432" s="168">
        <f t="shared" si="100"/>
        <v>0.9068427662585592</v>
      </c>
      <c r="G432" s="168">
        <f t="shared" si="90"/>
        <v>31514.620843795445</v>
      </c>
      <c r="H432" s="168">
        <f t="shared" si="91"/>
        <v>271171.89711781609</v>
      </c>
      <c r="I432" s="169">
        <f t="shared" si="92"/>
        <v>302686.51796161151</v>
      </c>
      <c r="J432" s="169">
        <f t="shared" si="94"/>
        <v>301853.17513968528</v>
      </c>
      <c r="K432" s="95"/>
      <c r="L432" s="265">
        <f t="shared" si="93"/>
        <v>116025.69251705159</v>
      </c>
      <c r="M432" s="265">
        <f>$G432*NonHospFrac+theModel!$H432*NonHospFrac</f>
        <v>186660.82544455992</v>
      </c>
      <c r="N432" s="266">
        <f t="shared" si="95"/>
        <v>302686.51796161151</v>
      </c>
      <c r="O432" s="159"/>
      <c r="P432" s="265">
        <f t="shared" si="96"/>
        <v>115706.25583163467</v>
      </c>
      <c r="Q432" s="265">
        <f t="shared" si="97"/>
        <v>186659.27082777393</v>
      </c>
      <c r="R432" s="266">
        <f t="shared" si="98"/>
        <v>302365.52665940858</v>
      </c>
    </row>
    <row r="433" spans="1:18" x14ac:dyDescent="0.3">
      <c r="A433" s="82">
        <v>402</v>
      </c>
      <c r="B433" s="94">
        <f t="shared" si="87"/>
        <v>2.3207059456234296E-4</v>
      </c>
      <c r="C433" s="179">
        <f t="shared" si="88"/>
        <v>2.3154708326895941E-4</v>
      </c>
      <c r="D433" s="166">
        <f t="shared" si="89"/>
        <v>2.2558277767625785E-3</v>
      </c>
      <c r="E433" s="167">
        <f t="shared" si="99"/>
        <v>24.279211845447882</v>
      </c>
      <c r="F433" s="168">
        <f t="shared" si="100"/>
        <v>0.90909859403532178</v>
      </c>
      <c r="G433" s="168">
        <f t="shared" si="90"/>
        <v>31593.01542300887</v>
      </c>
      <c r="H433" s="168">
        <f t="shared" si="91"/>
        <v>271174.48326686642</v>
      </c>
      <c r="I433" s="169">
        <f t="shared" si="92"/>
        <v>302767.4986898753</v>
      </c>
      <c r="J433" s="169">
        <f t="shared" si="94"/>
        <v>301932.8396788867</v>
      </c>
      <c r="K433" s="95"/>
      <c r="L433" s="265">
        <f t="shared" si="93"/>
        <v>116056.73402210644</v>
      </c>
      <c r="M433" s="265">
        <f>$G433*NonHospFrac+theModel!$H433*NonHospFrac</f>
        <v>186710.76466776885</v>
      </c>
      <c r="N433" s="266">
        <f t="shared" si="95"/>
        <v>302767.4986898753</v>
      </c>
      <c r="O433" s="159"/>
      <c r="P433" s="265">
        <f t="shared" si="96"/>
        <v>115736.7928155484</v>
      </c>
      <c r="Q433" s="265">
        <f t="shared" si="97"/>
        <v>186709.21005051045</v>
      </c>
      <c r="R433" s="266">
        <f t="shared" si="98"/>
        <v>302446.00286605884</v>
      </c>
    </row>
    <row r="434" spans="1:18" x14ac:dyDescent="0.3">
      <c r="A434" s="82">
        <v>403</v>
      </c>
      <c r="B434" s="94">
        <f t="shared" si="87"/>
        <v>2.2773540927416457E-4</v>
      </c>
      <c r="C434" s="179">
        <f t="shared" si="88"/>
        <v>2.2722167741217152E-4</v>
      </c>
      <c r="D434" s="166">
        <f t="shared" si="89"/>
        <v>2.2558277767625785E-3</v>
      </c>
      <c r="E434" s="167">
        <f t="shared" si="99"/>
        <v>24.279439067125296</v>
      </c>
      <c r="F434" s="168">
        <f t="shared" si="100"/>
        <v>0.91135442181208437</v>
      </c>
      <c r="G434" s="168">
        <f t="shared" si="90"/>
        <v>31671.410002222292</v>
      </c>
      <c r="H434" s="168">
        <f t="shared" si="91"/>
        <v>271177.02110546484</v>
      </c>
      <c r="I434" s="169">
        <f t="shared" si="92"/>
        <v>302848.43110768712</v>
      </c>
      <c r="J434" s="169">
        <f t="shared" si="94"/>
        <v>302012.45344748523</v>
      </c>
      <c r="K434" s="95"/>
      <c r="L434" s="265">
        <f t="shared" si="93"/>
        <v>116087.75700881537</v>
      </c>
      <c r="M434" s="265">
        <f>$G434*NonHospFrac+theModel!$H434*NonHospFrac</f>
        <v>186760.67409887174</v>
      </c>
      <c r="N434" s="266">
        <f t="shared" si="95"/>
        <v>302848.43110768712</v>
      </c>
      <c r="O434" s="159"/>
      <c r="P434" s="265">
        <f t="shared" si="96"/>
        <v>115767.31033809201</v>
      </c>
      <c r="Q434" s="265">
        <f t="shared" si="97"/>
        <v>186759.11948115003</v>
      </c>
      <c r="R434" s="266">
        <f t="shared" si="98"/>
        <v>302526.42981924204</v>
      </c>
    </row>
    <row r="435" spans="1:18" x14ac:dyDescent="0.3">
      <c r="A435" s="82">
        <v>404</v>
      </c>
      <c r="B435" s="94">
        <f t="shared" si="87"/>
        <v>2.2348120723816582E-4</v>
      </c>
      <c r="C435" s="179">
        <f t="shared" si="88"/>
        <v>2.2297707212329352E-4</v>
      </c>
      <c r="D435" s="166">
        <f t="shared" si="89"/>
        <v>2.2558277767625785E-3</v>
      </c>
      <c r="E435" s="167">
        <f t="shared" si="99"/>
        <v>24.279662044197419</v>
      </c>
      <c r="F435" s="168">
        <f t="shared" si="100"/>
        <v>0.91361024958884696</v>
      </c>
      <c r="G435" s="168">
        <f t="shared" si="90"/>
        <v>31749.804581435714</v>
      </c>
      <c r="H435" s="168">
        <f t="shared" si="91"/>
        <v>271179.51153607259</v>
      </c>
      <c r="I435" s="169">
        <f t="shared" si="92"/>
        <v>302929.31611750828</v>
      </c>
      <c r="J435" s="169">
        <f t="shared" si="94"/>
        <v>302092.01733720867</v>
      </c>
      <c r="K435" s="95"/>
      <c r="L435" s="265">
        <f t="shared" si="93"/>
        <v>116118.76182310955</v>
      </c>
      <c r="M435" s="265">
        <f>$G435*NonHospFrac+theModel!$H435*NonHospFrac</f>
        <v>186810.55429439872</v>
      </c>
      <c r="N435" s="266">
        <f t="shared" si="95"/>
        <v>302929.31611750828</v>
      </c>
      <c r="O435" s="159"/>
      <c r="P435" s="265">
        <f t="shared" si="96"/>
        <v>115797.80874108228</v>
      </c>
      <c r="Q435" s="265">
        <f t="shared" si="97"/>
        <v>186808.99967622262</v>
      </c>
      <c r="R435" s="266">
        <f t="shared" si="98"/>
        <v>302606.80841730488</v>
      </c>
    </row>
    <row r="436" spans="1:18" x14ac:dyDescent="0.3">
      <c r="A436" s="82">
        <v>405</v>
      </c>
      <c r="B436" s="94">
        <f t="shared" si="87"/>
        <v>2.1930647565000276E-4</v>
      </c>
      <c r="C436" s="179">
        <f t="shared" si="88"/>
        <v>2.1881175801060759E-4</v>
      </c>
      <c r="D436" s="166">
        <f t="shared" si="89"/>
        <v>2.2558277767625785E-3</v>
      </c>
      <c r="E436" s="167">
        <f t="shared" si="99"/>
        <v>24.27988085595543</v>
      </c>
      <c r="F436" s="168">
        <f t="shared" si="100"/>
        <v>0.91586607736560954</v>
      </c>
      <c r="G436" s="168">
        <f t="shared" si="90"/>
        <v>31828.199160649132</v>
      </c>
      <c r="H436" s="168">
        <f t="shared" si="91"/>
        <v>271181.95544429292</v>
      </c>
      <c r="I436" s="169">
        <f t="shared" si="92"/>
        <v>303010.15460494207</v>
      </c>
      <c r="J436" s="169">
        <f t="shared" si="94"/>
        <v>302171.53222309402</v>
      </c>
      <c r="K436" s="95"/>
      <c r="L436" s="265">
        <f t="shared" si="93"/>
        <v>116149.7488044581</v>
      </c>
      <c r="M436" s="265">
        <f>$G436*NonHospFrac+theModel!$H436*NonHospFrac</f>
        <v>186860.40580048395</v>
      </c>
      <c r="N436" s="266">
        <f t="shared" si="95"/>
        <v>303010.15460494207</v>
      </c>
      <c r="O436" s="159"/>
      <c r="P436" s="265">
        <f t="shared" si="96"/>
        <v>115828.28835993806</v>
      </c>
      <c r="Q436" s="265">
        <f t="shared" si="97"/>
        <v>186858.85118186221</v>
      </c>
      <c r="R436" s="266">
        <f t="shared" si="98"/>
        <v>302687.13954180025</v>
      </c>
    </row>
    <row r="437" spans="1:18" x14ac:dyDescent="0.3">
      <c r="A437" s="82">
        <v>406</v>
      </c>
      <c r="B437" s="94">
        <f t="shared" si="87"/>
        <v>2.1520972996521184E-4</v>
      </c>
      <c r="C437" s="179">
        <f t="shared" si="88"/>
        <v>2.1472425387852675E-4</v>
      </c>
      <c r="D437" s="166">
        <f t="shared" si="89"/>
        <v>2.2558277767625785E-3</v>
      </c>
      <c r="E437" s="167">
        <f t="shared" si="99"/>
        <v>24.280095580209309</v>
      </c>
      <c r="F437" s="168">
        <f t="shared" si="100"/>
        <v>0.91812190514237213</v>
      </c>
      <c r="G437" s="168">
        <f t="shared" si="90"/>
        <v>31906.593739862561</v>
      </c>
      <c r="H437" s="168">
        <f t="shared" si="91"/>
        <v>271184.3536991853</v>
      </c>
      <c r="I437" s="169">
        <f t="shared" si="92"/>
        <v>303090.94743904786</v>
      </c>
      <c r="J437" s="169">
        <f t="shared" si="94"/>
        <v>302250.99896379909</v>
      </c>
      <c r="K437" s="95"/>
      <c r="L437" s="265">
        <f t="shared" si="93"/>
        <v>116180.71828598859</v>
      </c>
      <c r="M437" s="265">
        <f>$G437*NonHospFrac+theModel!$H437*NonHospFrac</f>
        <v>186910.22915305928</v>
      </c>
      <c r="N437" s="266">
        <f t="shared" si="95"/>
        <v>303090.94743904786</v>
      </c>
      <c r="O437" s="159"/>
      <c r="P437" s="265">
        <f t="shared" si="96"/>
        <v>115858.74952379984</v>
      </c>
      <c r="Q437" s="265">
        <f t="shared" si="97"/>
        <v>186908.67453400046</v>
      </c>
      <c r="R437" s="266">
        <f t="shared" si="98"/>
        <v>302767.42405780032</v>
      </c>
    </row>
    <row r="438" spans="1:18" x14ac:dyDescent="0.3">
      <c r="A438" s="82">
        <v>407</v>
      </c>
      <c r="B438" s="94">
        <f t="shared" si="87"/>
        <v>2.1118951337130228E-4</v>
      </c>
      <c r="C438" s="179">
        <f t="shared" si="88"/>
        <v>2.1071310620087832E-4</v>
      </c>
      <c r="D438" s="166">
        <f t="shared" si="89"/>
        <v>2.2558277767625785E-3</v>
      </c>
      <c r="E438" s="167">
        <f t="shared" si="99"/>
        <v>24.280306293315512</v>
      </c>
      <c r="F438" s="168">
        <f t="shared" si="100"/>
        <v>0.92037773291913472</v>
      </c>
      <c r="G438" s="168">
        <f t="shared" si="90"/>
        <v>31984.988319075979</v>
      </c>
      <c r="H438" s="168">
        <f t="shared" si="91"/>
        <v>271186.70715357474</v>
      </c>
      <c r="I438" s="169">
        <f t="shared" si="92"/>
        <v>303171.6954726507</v>
      </c>
      <c r="J438" s="169">
        <f t="shared" si="94"/>
        <v>302330.41840190976</v>
      </c>
      <c r="K438" s="95"/>
      <c r="L438" s="265">
        <f t="shared" si="93"/>
        <v>116211.67059460562</v>
      </c>
      <c r="M438" s="265">
        <f>$G438*NonHospFrac+theModel!$H438*NonHospFrac</f>
        <v>186960.02487804508</v>
      </c>
      <c r="N438" s="266">
        <f t="shared" si="95"/>
        <v>303171.6954726507</v>
      </c>
      <c r="O438" s="159"/>
      <c r="P438" s="265">
        <f t="shared" si="96"/>
        <v>115889.19255564731</v>
      </c>
      <c r="Q438" s="265">
        <f t="shared" si="97"/>
        <v>186958.47025855759</v>
      </c>
      <c r="R438" s="266">
        <f t="shared" si="98"/>
        <v>302847.66281420493</v>
      </c>
    </row>
    <row r="439" spans="1:18" x14ac:dyDescent="0.3">
      <c r="A439" s="82">
        <v>408</v>
      </c>
      <c r="B439" s="94">
        <f t="shared" si="87"/>
        <v>2.0724439626970914E-4</v>
      </c>
      <c r="C439" s="179">
        <f t="shared" si="88"/>
        <v>2.0677688860402553E-4</v>
      </c>
      <c r="D439" s="166">
        <f t="shared" si="89"/>
        <v>2.2558277767625785E-3</v>
      </c>
      <c r="E439" s="167">
        <f t="shared" si="99"/>
        <v>24.280513070204115</v>
      </c>
      <c r="F439" s="168">
        <f t="shared" si="100"/>
        <v>0.9226335606958973</v>
      </c>
      <c r="G439" s="168">
        <f t="shared" si="90"/>
        <v>32063.382898289397</v>
      </c>
      <c r="H439" s="168">
        <f t="shared" si="91"/>
        <v>271189.01664435543</v>
      </c>
      <c r="I439" s="169">
        <f t="shared" si="92"/>
        <v>303252.39954264485</v>
      </c>
      <c r="J439" s="169">
        <f t="shared" si="94"/>
        <v>302409.7913642411</v>
      </c>
      <c r="K439" s="95"/>
      <c r="L439" s="265">
        <f t="shared" si="93"/>
        <v>116242.60605110717</v>
      </c>
      <c r="M439" s="265">
        <f>$G439*NonHospFrac+theModel!$H439*NonHospFrac</f>
        <v>187009.79349153762</v>
      </c>
      <c r="N439" s="266">
        <f t="shared" si="95"/>
        <v>303252.39954264479</v>
      </c>
      <c r="O439" s="159"/>
      <c r="P439" s="265">
        <f t="shared" si="96"/>
        <v>115919.61777241493</v>
      </c>
      <c r="Q439" s="265">
        <f t="shared" si="97"/>
        <v>187008.2388716297</v>
      </c>
      <c r="R439" s="266">
        <f t="shared" si="98"/>
        <v>302927.85664404463</v>
      </c>
    </row>
    <row r="440" spans="1:18" x14ac:dyDescent="0.3">
      <c r="A440" s="82">
        <v>409</v>
      </c>
      <c r="B440" s="94">
        <f t="shared" si="87"/>
        <v>2.033729757674255E-4</v>
      </c>
      <c r="C440" s="179">
        <f t="shared" si="88"/>
        <v>2.0291420135964646E-4</v>
      </c>
      <c r="D440" s="166">
        <f t="shared" si="89"/>
        <v>2.2558277767625785E-3</v>
      </c>
      <c r="E440" s="167">
        <f t="shared" si="99"/>
        <v>24.280715984405475</v>
      </c>
      <c r="F440" s="168">
        <f t="shared" si="100"/>
        <v>0.92488938847265989</v>
      </c>
      <c r="G440" s="168">
        <f t="shared" si="90"/>
        <v>32141.777477502819</v>
      </c>
      <c r="H440" s="168">
        <f t="shared" si="91"/>
        <v>271191.28299278766</v>
      </c>
      <c r="I440" s="169">
        <f t="shared" si="92"/>
        <v>303333.06047029048</v>
      </c>
      <c r="J440" s="169">
        <f t="shared" si="94"/>
        <v>302489.11866213166</v>
      </c>
      <c r="K440" s="95"/>
      <c r="L440" s="265">
        <f t="shared" si="93"/>
        <v>116273.52497029849</v>
      </c>
      <c r="M440" s="265">
        <f>$G440*NonHospFrac+theModel!$H440*NonHospFrac</f>
        <v>187059.53549999199</v>
      </c>
      <c r="N440" s="266">
        <f t="shared" si="95"/>
        <v>303333.06047029048</v>
      </c>
      <c r="O440" s="159"/>
      <c r="P440" s="265">
        <f t="shared" si="96"/>
        <v>115950.02548510476</v>
      </c>
      <c r="Q440" s="265">
        <f t="shared" si="97"/>
        <v>187057.9808796717</v>
      </c>
      <c r="R440" s="266">
        <f t="shared" si="98"/>
        <v>303008.00636477646</v>
      </c>
    </row>
    <row r="441" spans="1:18" x14ac:dyDescent="0.3">
      <c r="A441" s="82">
        <v>410</v>
      </c>
      <c r="B441" s="94">
        <f t="shared" si="87"/>
        <v>1.9957387517812976E-4</v>
      </c>
      <c r="C441" s="179">
        <f t="shared" si="88"/>
        <v>1.9912367088698678E-4</v>
      </c>
      <c r="D441" s="166">
        <f t="shared" si="89"/>
        <v>2.2558277767625785E-3</v>
      </c>
      <c r="E441" s="167">
        <f t="shared" si="99"/>
        <v>24.280915108076361</v>
      </c>
      <c r="F441" s="168">
        <f t="shared" si="100"/>
        <v>0.92714521624942248</v>
      </c>
      <c r="G441" s="168">
        <f t="shared" si="90"/>
        <v>32220.172056716245</v>
      </c>
      <c r="H441" s="168">
        <f t="shared" si="91"/>
        <v>271193.5070047903</v>
      </c>
      <c r="I441" s="169">
        <f t="shared" si="92"/>
        <v>303413.67906150653</v>
      </c>
      <c r="J441" s="169">
        <f t="shared" si="94"/>
        <v>302568.40109173406</v>
      </c>
      <c r="K441" s="95"/>
      <c r="L441" s="265">
        <f t="shared" si="93"/>
        <v>116304.42766110408</v>
      </c>
      <c r="M441" s="265">
        <f>$G441*NonHospFrac+theModel!$H441*NonHospFrac</f>
        <v>187109.25140040246</v>
      </c>
      <c r="N441" s="266">
        <f t="shared" si="95"/>
        <v>303413.67906150653</v>
      </c>
      <c r="O441" s="159"/>
      <c r="P441" s="265">
        <f t="shared" si="96"/>
        <v>115980.41599889772</v>
      </c>
      <c r="Q441" s="265">
        <f t="shared" si="97"/>
        <v>187107.6967796777</v>
      </c>
      <c r="R441" s="266">
        <f t="shared" si="98"/>
        <v>303088.11277857539</v>
      </c>
    </row>
    <row r="442" spans="1:18" x14ac:dyDescent="0.3">
      <c r="A442" s="82">
        <v>411</v>
      </c>
      <c r="B442" s="94">
        <f t="shared" si="87"/>
        <v>1.9584574353263378E-4</v>
      </c>
      <c r="C442" s="179">
        <f t="shared" si="88"/>
        <v>1.9540394926441214E-4</v>
      </c>
      <c r="D442" s="166">
        <f t="shared" si="89"/>
        <v>2.2558277767625785E-3</v>
      </c>
      <c r="E442" s="167">
        <f t="shared" si="99"/>
        <v>24.281110512025624</v>
      </c>
      <c r="F442" s="168">
        <f t="shared" si="100"/>
        <v>0.92940104402618506</v>
      </c>
      <c r="G442" s="168">
        <f t="shared" si="90"/>
        <v>32298.566635929667</v>
      </c>
      <c r="H442" s="168">
        <f t="shared" si="91"/>
        <v>271195.68947122729</v>
      </c>
      <c r="I442" s="169">
        <f t="shared" si="92"/>
        <v>303494.25610715698</v>
      </c>
      <c r="J442" s="169">
        <f t="shared" si="94"/>
        <v>302647.63943429897</v>
      </c>
      <c r="K442" s="95"/>
      <c r="L442" s="265">
        <f t="shared" si="93"/>
        <v>116335.31442667768</v>
      </c>
      <c r="M442" s="265">
        <f>$G442*NonHospFrac+theModel!$H442*NonHospFrac</f>
        <v>187158.94168047924</v>
      </c>
      <c r="N442" s="266">
        <f t="shared" si="95"/>
        <v>303494.25610715692</v>
      </c>
      <c r="O442" s="159"/>
      <c r="P442" s="265">
        <f t="shared" si="96"/>
        <v>116010.78961326252</v>
      </c>
      <c r="Q442" s="265">
        <f t="shared" si="97"/>
        <v>187157.3870593578</v>
      </c>
      <c r="R442" s="266">
        <f t="shared" si="98"/>
        <v>303168.17667262035</v>
      </c>
    </row>
    <row r="443" spans="1:18" x14ac:dyDescent="0.3">
      <c r="A443" s="82">
        <v>412</v>
      </c>
      <c r="B443" s="94">
        <f t="shared" si="87"/>
        <v>1.9218725509847364E-4</v>
      </c>
      <c r="C443" s="179">
        <f t="shared" si="88"/>
        <v>1.9175371375008274E-4</v>
      </c>
      <c r="D443" s="166">
        <f t="shared" si="89"/>
        <v>2.2558277767625785E-3</v>
      </c>
      <c r="E443" s="167">
        <f t="shared" si="99"/>
        <v>24.281302265739374</v>
      </c>
      <c r="F443" s="168">
        <f t="shared" si="100"/>
        <v>0.93165687180294765</v>
      </c>
      <c r="G443" s="168">
        <f t="shared" si="90"/>
        <v>32376.961215143085</v>
      </c>
      <c r="H443" s="168">
        <f t="shared" si="91"/>
        <v>271197.83116818895</v>
      </c>
      <c r="I443" s="169">
        <f t="shared" si="92"/>
        <v>303574.79238333204</v>
      </c>
      <c r="J443" s="169">
        <f t="shared" si="94"/>
        <v>302726.83445645391</v>
      </c>
      <c r="K443" s="95"/>
      <c r="L443" s="265">
        <f t="shared" si="93"/>
        <v>116366.18556450994</v>
      </c>
      <c r="M443" s="265">
        <f>$G443*NonHospFrac+theModel!$H443*NonHospFrac</f>
        <v>187208.6068188221</v>
      </c>
      <c r="N443" s="266">
        <f t="shared" si="95"/>
        <v>303574.79238333204</v>
      </c>
      <c r="O443" s="159"/>
      <c r="P443" s="265">
        <f t="shared" si="96"/>
        <v>116041.14662206263</v>
      </c>
      <c r="Q443" s="265">
        <f t="shared" si="97"/>
        <v>187207.05219731157</v>
      </c>
      <c r="R443" s="266">
        <f t="shared" si="98"/>
        <v>303248.1988193742</v>
      </c>
    </row>
    <row r="444" spans="1:18" x14ac:dyDescent="0.3">
      <c r="A444" s="82">
        <v>413</v>
      </c>
      <c r="B444" s="94">
        <f t="shared" si="87"/>
        <v>1.8859710890847684E-4</v>
      </c>
      <c r="C444" s="179">
        <f t="shared" si="88"/>
        <v>1.8817166631158398E-4</v>
      </c>
      <c r="D444" s="166">
        <f t="shared" si="89"/>
        <v>2.2558277767625785E-3</v>
      </c>
      <c r="E444" s="167">
        <f t="shared" si="99"/>
        <v>24.281490437405687</v>
      </c>
      <c r="F444" s="168">
        <f t="shared" si="100"/>
        <v>0.93391269957971024</v>
      </c>
      <c r="G444" s="168">
        <f t="shared" si="90"/>
        <v>32455.355794356507</v>
      </c>
      <c r="H444" s="168">
        <f t="shared" si="91"/>
        <v>271199.93285726773</v>
      </c>
      <c r="I444" s="169">
        <f t="shared" si="92"/>
        <v>303655.28865162423</v>
      </c>
      <c r="J444" s="169">
        <f t="shared" si="94"/>
        <v>302805.98691047734</v>
      </c>
      <c r="K444" s="95"/>
      <c r="L444" s="265">
        <f t="shared" si="93"/>
        <v>116397.04136653422</v>
      </c>
      <c r="M444" s="265">
        <f>$G444*NonHospFrac+theModel!$H444*NonHospFrac</f>
        <v>187258.24728508998</v>
      </c>
      <c r="N444" s="266">
        <f t="shared" si="95"/>
        <v>303655.28865162423</v>
      </c>
      <c r="O444" s="159"/>
      <c r="P444" s="265">
        <f t="shared" si="96"/>
        <v>116071.48731366113</v>
      </c>
      <c r="Q444" s="265">
        <f t="shared" si="97"/>
        <v>187256.69266319784</v>
      </c>
      <c r="R444" s="266">
        <f t="shared" si="98"/>
        <v>303328.17997685896</v>
      </c>
    </row>
    <row r="445" spans="1:18" x14ac:dyDescent="0.3">
      <c r="A445" s="82">
        <v>414</v>
      </c>
      <c r="B445" s="94">
        <f t="shared" si="87"/>
        <v>1.8507402829813572E-4</v>
      </c>
      <c r="C445" s="179">
        <f t="shared" si="88"/>
        <v>1.8465653316434343E-4</v>
      </c>
      <c r="D445" s="166">
        <f t="shared" si="89"/>
        <v>2.2558277767625785E-3</v>
      </c>
      <c r="E445" s="167">
        <f t="shared" si="99"/>
        <v>24.281675093938851</v>
      </c>
      <c r="F445" s="168">
        <f t="shared" si="100"/>
        <v>0.93616852735647282</v>
      </c>
      <c r="G445" s="168">
        <f t="shared" si="90"/>
        <v>32533.750373569932</v>
      </c>
      <c r="H445" s="168">
        <f t="shared" si="91"/>
        <v>271201.9952858293</v>
      </c>
      <c r="I445" s="169">
        <f t="shared" si="92"/>
        <v>303735.74565939925</v>
      </c>
      <c r="J445" s="169">
        <f t="shared" si="94"/>
        <v>302885.09753456712</v>
      </c>
      <c r="K445" s="95"/>
      <c r="L445" s="265">
        <f t="shared" si="93"/>
        <v>116427.88211923047</v>
      </c>
      <c r="M445" s="265">
        <f>$G445*NonHospFrac+theModel!$H445*NonHospFrac</f>
        <v>187307.86354016874</v>
      </c>
      <c r="N445" s="266">
        <f t="shared" si="95"/>
        <v>303735.7456593992</v>
      </c>
      <c r="O445" s="159"/>
      <c r="P445" s="265">
        <f t="shared" si="96"/>
        <v>116101.81197102375</v>
      </c>
      <c r="Q445" s="265">
        <f t="shared" si="97"/>
        <v>187306.30891790229</v>
      </c>
      <c r="R445" s="266">
        <f t="shared" si="98"/>
        <v>303408.12088892603</v>
      </c>
    </row>
    <row r="446" spans="1:18" x14ac:dyDescent="0.3">
      <c r="A446" s="82">
        <v>415</v>
      </c>
      <c r="B446" s="94">
        <f t="shared" si="87"/>
        <v>1.8161676045162095E-4</v>
      </c>
      <c r="C446" s="179">
        <f t="shared" si="88"/>
        <v>1.8120706431866854E-4</v>
      </c>
      <c r="D446" s="166">
        <f t="shared" si="89"/>
        <v>2.2558277767625785E-3</v>
      </c>
      <c r="E446" s="167">
        <f t="shared" si="99"/>
        <v>24.28185630100317</v>
      </c>
      <c r="F446" s="168">
        <f t="shared" si="100"/>
        <v>0.93842435513323541</v>
      </c>
      <c r="G446" s="168">
        <f t="shared" si="90"/>
        <v>32612.144952783354</v>
      </c>
      <c r="H446" s="168">
        <f t="shared" si="91"/>
        <v>271204.01918727823</v>
      </c>
      <c r="I446" s="169">
        <f t="shared" si="92"/>
        <v>303816.16414006159</v>
      </c>
      <c r="J446" s="169">
        <f t="shared" si="94"/>
        <v>302964.16705310403</v>
      </c>
      <c r="K446" s="95"/>
      <c r="L446" s="265">
        <f t="shared" si="93"/>
        <v>116458.70810372708</v>
      </c>
      <c r="M446" s="265">
        <f>$G446*NonHospFrac+theModel!$H446*NonHospFrac</f>
        <v>187357.45603633448</v>
      </c>
      <c r="N446" s="266">
        <f t="shared" si="95"/>
        <v>303816.16414006159</v>
      </c>
      <c r="O446" s="159"/>
      <c r="P446" s="265">
        <f t="shared" si="96"/>
        <v>116132.12087181991</v>
      </c>
      <c r="Q446" s="265">
        <f t="shared" si="97"/>
        <v>187355.90141370089</v>
      </c>
      <c r="R446" s="266">
        <f t="shared" si="98"/>
        <v>303488.0222855208</v>
      </c>
    </row>
    <row r="447" spans="1:18" x14ac:dyDescent="0.3">
      <c r="A447" s="82">
        <v>416</v>
      </c>
      <c r="B447" s="94">
        <f t="shared" si="87"/>
        <v>1.7822407595627883E-4</v>
      </c>
      <c r="C447" s="179">
        <f t="shared" si="88"/>
        <v>1.7782203313524881E-4</v>
      </c>
      <c r="D447" s="166">
        <f t="shared" si="89"/>
        <v>2.2558277767625785E-3</v>
      </c>
      <c r="E447" s="167">
        <f t="shared" si="99"/>
        <v>24.282034123036304</v>
      </c>
      <c r="F447" s="168">
        <f t="shared" si="100"/>
        <v>0.940680182909998</v>
      </c>
      <c r="G447" s="168">
        <f t="shared" si="90"/>
        <v>32690.539531996772</v>
      </c>
      <c r="H447" s="168">
        <f t="shared" si="91"/>
        <v>271206.00528131844</v>
      </c>
      <c r="I447" s="169">
        <f t="shared" si="92"/>
        <v>303896.54481331521</v>
      </c>
      <c r="J447" s="169">
        <f t="shared" si="94"/>
        <v>303043.19617691031</v>
      </c>
      <c r="K447" s="95"/>
      <c r="L447" s="265">
        <f t="shared" si="93"/>
        <v>116489.51959590071</v>
      </c>
      <c r="M447" s="265">
        <f>$G447*NonHospFrac+theModel!$H447*NonHospFrac</f>
        <v>187407.02521741448</v>
      </c>
      <c r="N447" s="266">
        <f t="shared" si="95"/>
        <v>303896.54481331521</v>
      </c>
      <c r="O447" s="159"/>
      <c r="P447" s="265">
        <f t="shared" si="96"/>
        <v>116162.41428852173</v>
      </c>
      <c r="Q447" s="265">
        <f t="shared" si="97"/>
        <v>187405.4705944208</v>
      </c>
      <c r="R447" s="266">
        <f t="shared" si="98"/>
        <v>303567.88488294254</v>
      </c>
    </row>
    <row r="448" spans="1:18" x14ac:dyDescent="0.3">
      <c r="A448" s="82">
        <v>417</v>
      </c>
      <c r="B448" s="94">
        <f t="shared" si="87"/>
        <v>1.7489476836544894E-4</v>
      </c>
      <c r="C448" s="179">
        <f t="shared" si="88"/>
        <v>1.7450023588895969E-4</v>
      </c>
      <c r="D448" s="166">
        <f t="shared" si="89"/>
        <v>2.2558277767625785E-3</v>
      </c>
      <c r="E448" s="167">
        <f t="shared" si="99"/>
        <v>24.282208623272194</v>
      </c>
      <c r="F448" s="168">
        <f t="shared" si="100"/>
        <v>0.94293601068676058</v>
      </c>
      <c r="G448" s="168">
        <f t="shared" si="90"/>
        <v>32768.93411121019</v>
      </c>
      <c r="H448" s="168">
        <f t="shared" si="91"/>
        <v>271207.95427420997</v>
      </c>
      <c r="I448" s="169">
        <f t="shared" si="92"/>
        <v>303976.88838542014</v>
      </c>
      <c r="J448" s="169">
        <f t="shared" si="94"/>
        <v>303122.18560350413</v>
      </c>
      <c r="K448" s="95"/>
      <c r="L448" s="265">
        <f t="shared" si="93"/>
        <v>116520.31686647474</v>
      </c>
      <c r="M448" s="265">
        <f>$G448*NonHospFrac+theModel!$H448*NonHospFrac</f>
        <v>187456.57151894542</v>
      </c>
      <c r="N448" s="266">
        <f t="shared" si="95"/>
        <v>303976.88838542014</v>
      </c>
      <c r="O448" s="159"/>
      <c r="P448" s="265">
        <f t="shared" si="96"/>
        <v>116192.69248850168</v>
      </c>
      <c r="Q448" s="265">
        <f t="shared" si="97"/>
        <v>187455.0168955985</v>
      </c>
      <c r="R448" s="266">
        <f t="shared" si="98"/>
        <v>303647.70938410016</v>
      </c>
    </row>
    <row r="449" spans="1:18" x14ac:dyDescent="0.3">
      <c r="A449" s="82">
        <v>418</v>
      </c>
      <c r="B449" s="94">
        <f t="shared" si="87"/>
        <v>1.7162765376944807E-4</v>
      </c>
      <c r="C449" s="179">
        <f t="shared" si="88"/>
        <v>1.7124049134081436E-4</v>
      </c>
      <c r="D449" s="166">
        <f t="shared" si="89"/>
        <v>2.2558277767625785E-3</v>
      </c>
      <c r="E449" s="167">
        <f t="shared" si="99"/>
        <v>24.282379863763534</v>
      </c>
      <c r="F449" s="168">
        <f t="shared" si="100"/>
        <v>0.94519183846352317</v>
      </c>
      <c r="G449" s="168">
        <f t="shared" si="90"/>
        <v>32847.328690423616</v>
      </c>
      <c r="H449" s="168">
        <f t="shared" si="91"/>
        <v>271209.86685901909</v>
      </c>
      <c r="I449" s="169">
        <f t="shared" si="92"/>
        <v>304057.19554944272</v>
      </c>
      <c r="J449" s="169">
        <f t="shared" si="94"/>
        <v>303201.13601734774</v>
      </c>
      <c r="K449" s="95"/>
      <c r="L449" s="265">
        <f t="shared" si="93"/>
        <v>116551.10018111505</v>
      </c>
      <c r="M449" s="265">
        <f>$G449*NonHospFrac+theModel!$H449*NonHospFrac</f>
        <v>187506.09536832763</v>
      </c>
      <c r="N449" s="266">
        <f t="shared" si="95"/>
        <v>304057.19554944267</v>
      </c>
      <c r="O449" s="159"/>
      <c r="P449" s="265">
        <f t="shared" si="96"/>
        <v>116222.95573412754</v>
      </c>
      <c r="Q449" s="265">
        <f t="shared" si="97"/>
        <v>187504.54074463423</v>
      </c>
      <c r="R449" s="266">
        <f t="shared" si="98"/>
        <v>303727.49647876178</v>
      </c>
    </row>
    <row r="450" spans="1:18" x14ac:dyDescent="0.3">
      <c r="A450" s="82">
        <v>419</v>
      </c>
      <c r="B450" s="94">
        <f t="shared" si="87"/>
        <v>1.6842157037456985E-4</v>
      </c>
      <c r="C450" s="179">
        <f t="shared" si="88"/>
        <v>1.6804164031791291E-4</v>
      </c>
      <c r="D450" s="166">
        <f t="shared" si="89"/>
        <v>2.2558277767625785E-3</v>
      </c>
      <c r="E450" s="167">
        <f t="shared" si="99"/>
        <v>24.282547905403852</v>
      </c>
      <c r="F450" s="168">
        <f t="shared" si="100"/>
        <v>0.94744766624028576</v>
      </c>
      <c r="G450" s="168">
        <f t="shared" si="90"/>
        <v>32925.723269637041</v>
      </c>
      <c r="H450" s="168">
        <f t="shared" si="91"/>
        <v>271211.7437158656</v>
      </c>
      <c r="I450" s="169">
        <f t="shared" si="92"/>
        <v>304137.46698550263</v>
      </c>
      <c r="J450" s="169">
        <f t="shared" si="94"/>
        <v>303280.04809009255</v>
      </c>
      <c r="K450" s="95"/>
      <c r="L450" s="265">
        <f t="shared" si="93"/>
        <v>116581.86980052498</v>
      </c>
      <c r="M450" s="265">
        <f>$G450*NonHospFrac+theModel!$H450*NonHospFrac</f>
        <v>187555.59718497767</v>
      </c>
      <c r="N450" s="266">
        <f t="shared" si="95"/>
        <v>304137.46698550263</v>
      </c>
      <c r="O450" s="159"/>
      <c r="P450" s="265">
        <f t="shared" si="96"/>
        <v>116253.20428285656</v>
      </c>
      <c r="Q450" s="265">
        <f t="shared" si="97"/>
        <v>187554.04256094442</v>
      </c>
      <c r="R450" s="266">
        <f t="shared" si="98"/>
        <v>303807.246843801</v>
      </c>
    </row>
    <row r="451" spans="1:18" x14ac:dyDescent="0.3">
      <c r="A451" s="82">
        <v>420</v>
      </c>
      <c r="B451" s="94">
        <f t="shared" si="87"/>
        <v>1.6527537808994761E-4</v>
      </c>
      <c r="C451" s="179">
        <f t="shared" si="88"/>
        <v>1.6490254530123735E-4</v>
      </c>
      <c r="D451" s="166">
        <f t="shared" si="89"/>
        <v>2.2558277767625785E-3</v>
      </c>
      <c r="E451" s="167">
        <f t="shared" si="99"/>
        <v>24.282712807949153</v>
      </c>
      <c r="F451" s="168">
        <f t="shared" si="100"/>
        <v>0.94970349401704834</v>
      </c>
      <c r="G451" s="168">
        <f t="shared" si="90"/>
        <v>33004.117848850459</v>
      </c>
      <c r="H451" s="168">
        <f t="shared" si="91"/>
        <v>271213.58551216428</v>
      </c>
      <c r="I451" s="169">
        <f t="shared" si="92"/>
        <v>304217.70336101472</v>
      </c>
      <c r="J451" s="169">
        <f t="shared" si="94"/>
        <v>303358.92248081882</v>
      </c>
      <c r="K451" s="95"/>
      <c r="L451" s="265">
        <f t="shared" si="93"/>
        <v>116612.62598053769</v>
      </c>
      <c r="M451" s="265">
        <f>$G451*NonHospFrac+theModel!$H451*NonHospFrac</f>
        <v>187605.07738047701</v>
      </c>
      <c r="N451" s="266">
        <f t="shared" si="95"/>
        <v>304217.70336101472</v>
      </c>
      <c r="O451" s="159"/>
      <c r="P451" s="265">
        <f t="shared" si="96"/>
        <v>116283.43838732711</v>
      </c>
      <c r="Q451" s="265">
        <f t="shared" si="97"/>
        <v>187603.52275611041</v>
      </c>
      <c r="R451" s="266">
        <f t="shared" si="98"/>
        <v>303886.96114343754</v>
      </c>
    </row>
    <row r="452" spans="1:18" x14ac:dyDescent="0.3">
      <c r="A452" s="82">
        <v>421</v>
      </c>
      <c r="B452" s="94">
        <f t="shared" si="87"/>
        <v>1.6218795812213626E-4</v>
      </c>
      <c r="C452" s="179">
        <f t="shared" si="88"/>
        <v>1.6182209002114795E-4</v>
      </c>
      <c r="D452" s="166">
        <f t="shared" si="89"/>
        <v>2.2558277767625785E-3</v>
      </c>
      <c r="E452" s="167">
        <f t="shared" si="99"/>
        <v>24.282874630039174</v>
      </c>
      <c r="F452" s="168">
        <f t="shared" si="100"/>
        <v>0.95195932179381093</v>
      </c>
      <c r="G452" s="168">
        <f t="shared" si="90"/>
        <v>33082.512428063885</v>
      </c>
      <c r="H452" s="168">
        <f t="shared" si="91"/>
        <v>271215.39290286222</v>
      </c>
      <c r="I452" s="169">
        <f t="shared" si="92"/>
        <v>304297.90533092612</v>
      </c>
      <c r="J452" s="169">
        <f t="shared" si="94"/>
        <v>303437.75983627082</v>
      </c>
      <c r="K452" s="95"/>
      <c r="L452" s="265">
        <f t="shared" si="93"/>
        <v>116643.3689722073</v>
      </c>
      <c r="M452" s="265">
        <f>$G452*NonHospFrac+theModel!$H452*NonHospFrac</f>
        <v>187654.53635871879</v>
      </c>
      <c r="N452" s="266">
        <f t="shared" si="95"/>
        <v>304297.90533092606</v>
      </c>
      <c r="O452" s="159"/>
      <c r="P452" s="265">
        <f t="shared" si="96"/>
        <v>116313.65829544897</v>
      </c>
      <c r="Q452" s="265">
        <f t="shared" si="97"/>
        <v>187652.9817340252</v>
      </c>
      <c r="R452" s="266">
        <f t="shared" si="98"/>
        <v>303966.64002947416</v>
      </c>
    </row>
    <row r="453" spans="1:18" x14ac:dyDescent="0.3">
      <c r="A453" s="82">
        <v>422</v>
      </c>
      <c r="B453" s="94">
        <f t="shared" si="87"/>
        <v>1.5915821257726559E-4</v>
      </c>
      <c r="C453" s="179">
        <f t="shared" si="88"/>
        <v>1.587991790604339E-4</v>
      </c>
      <c r="D453" s="166">
        <f t="shared" si="89"/>
        <v>2.2558277767625785E-3</v>
      </c>
      <c r="E453" s="167">
        <f t="shared" si="99"/>
        <v>24.283033429218236</v>
      </c>
      <c r="F453" s="168">
        <f t="shared" si="100"/>
        <v>0.95421514957057352</v>
      </c>
      <c r="G453" s="168">
        <f t="shared" si="90"/>
        <v>33160.907007277296</v>
      </c>
      <c r="H453" s="168">
        <f t="shared" si="91"/>
        <v>271217.16653067182</v>
      </c>
      <c r="I453" s="169">
        <f t="shared" si="92"/>
        <v>304378.07353794912</v>
      </c>
      <c r="J453" s="169">
        <f t="shared" si="94"/>
        <v>303516.56079108769</v>
      </c>
      <c r="K453" s="95"/>
      <c r="L453" s="265">
        <f t="shared" si="93"/>
        <v>116674.09902189809</v>
      </c>
      <c r="M453" s="265">
        <f>$G453*NonHospFrac+theModel!$H453*NonHospFrac</f>
        <v>187703.97451605101</v>
      </c>
      <c r="N453" s="266">
        <f t="shared" si="95"/>
        <v>304378.07353794912</v>
      </c>
      <c r="O453" s="159"/>
      <c r="P453" s="265">
        <f t="shared" si="96"/>
        <v>116343.86425049182</v>
      </c>
      <c r="Q453" s="265">
        <f t="shared" si="97"/>
        <v>187702.41989103667</v>
      </c>
      <c r="R453" s="266">
        <f t="shared" si="98"/>
        <v>304046.28414152848</v>
      </c>
    </row>
    <row r="454" spans="1:18" x14ac:dyDescent="0.3">
      <c r="A454" s="82">
        <v>423</v>
      </c>
      <c r="B454" s="94">
        <f t="shared" si="87"/>
        <v>1.561850640706271E-4</v>
      </c>
      <c r="C454" s="179">
        <f t="shared" si="88"/>
        <v>1.5583273746478112E-4</v>
      </c>
      <c r="D454" s="166">
        <f t="shared" si="89"/>
        <v>2.2558277767625785E-3</v>
      </c>
      <c r="E454" s="167">
        <f t="shared" si="99"/>
        <v>24.283189261955702</v>
      </c>
      <c r="F454" s="168">
        <f t="shared" si="100"/>
        <v>0.9564709773473361</v>
      </c>
      <c r="G454" s="168">
        <f t="shared" si="90"/>
        <v>33239.301586490721</v>
      </c>
      <c r="H454" s="168">
        <f t="shared" si="91"/>
        <v>271218.90702629939</v>
      </c>
      <c r="I454" s="169">
        <f t="shared" si="92"/>
        <v>304458.2086127901</v>
      </c>
      <c r="J454" s="169">
        <f t="shared" si="94"/>
        <v>303595.32596803049</v>
      </c>
      <c r="K454" s="95"/>
      <c r="L454" s="265">
        <f t="shared" si="93"/>
        <v>116704.81637137222</v>
      </c>
      <c r="M454" s="265">
        <f>$G454*NonHospFrac+theModel!$H454*NonHospFrac</f>
        <v>187753.39224141787</v>
      </c>
      <c r="N454" s="266">
        <f t="shared" si="95"/>
        <v>304458.2086127901</v>
      </c>
      <c r="O454" s="159"/>
      <c r="P454" s="265">
        <f t="shared" si="96"/>
        <v>116374.05649117226</v>
      </c>
      <c r="Q454" s="265">
        <f t="shared" si="97"/>
        <v>187751.83761608892</v>
      </c>
      <c r="R454" s="266">
        <f t="shared" si="98"/>
        <v>304125.89410726121</v>
      </c>
    </row>
    <row r="455" spans="1:18" x14ac:dyDescent="0.3">
      <c r="A455" s="82">
        <v>424</v>
      </c>
      <c r="B455" s="94">
        <f t="shared" si="87"/>
        <v>1.5326745534355408E-4</v>
      </c>
      <c r="C455" s="179">
        <f t="shared" si="88"/>
        <v>1.5292171036051638E-4</v>
      </c>
      <c r="D455" s="166">
        <f t="shared" si="89"/>
        <v>2.2558277767625785E-3</v>
      </c>
      <c r="E455" s="167">
        <f t="shared" si="99"/>
        <v>24.283342183666061</v>
      </c>
      <c r="F455" s="168">
        <f t="shared" si="100"/>
        <v>0.95872680512409869</v>
      </c>
      <c r="G455" s="168">
        <f t="shared" si="90"/>
        <v>33317.696165704147</v>
      </c>
      <c r="H455" s="168">
        <f t="shared" si="91"/>
        <v>271220.61500866932</v>
      </c>
      <c r="I455" s="169">
        <f t="shared" si="92"/>
        <v>304538.31117437349</v>
      </c>
      <c r="J455" s="169">
        <f t="shared" si="94"/>
        <v>303674.0559782043</v>
      </c>
      <c r="K455" s="95"/>
      <c r="L455" s="265">
        <f t="shared" si="93"/>
        <v>116735.52125787555</v>
      </c>
      <c r="M455" s="265">
        <f>$G455*NonHospFrac+theModel!$H455*NonHospFrac</f>
        <v>187802.78991649789</v>
      </c>
      <c r="N455" s="266">
        <f t="shared" si="95"/>
        <v>304538.31117437343</v>
      </c>
      <c r="O455" s="159"/>
      <c r="P455" s="265">
        <f t="shared" si="96"/>
        <v>116404.23525173881</v>
      </c>
      <c r="Q455" s="265">
        <f t="shared" si="97"/>
        <v>187801.23529086032</v>
      </c>
      <c r="R455" s="266">
        <f t="shared" si="98"/>
        <v>304205.4705425991</v>
      </c>
    </row>
    <row r="456" spans="1:18" x14ac:dyDescent="0.3">
      <c r="A456" s="82">
        <v>425</v>
      </c>
      <c r="B456" s="94">
        <f t="shared" si="87"/>
        <v>1.5040434888745634E-4</v>
      </c>
      <c r="C456" s="179">
        <f t="shared" si="88"/>
        <v>1.5006506257949013E-4</v>
      </c>
      <c r="D456" s="166">
        <f t="shared" si="89"/>
        <v>2.2558277767625785E-3</v>
      </c>
      <c r="E456" s="167">
        <f t="shared" si="99"/>
        <v>24.283492248728642</v>
      </c>
      <c r="F456" s="168">
        <f t="shared" si="100"/>
        <v>0.96098263290086128</v>
      </c>
      <c r="G456" s="168">
        <f t="shared" si="90"/>
        <v>33396.090744917565</v>
      </c>
      <c r="H456" s="168">
        <f t="shared" si="91"/>
        <v>271222.29108514421</v>
      </c>
      <c r="I456" s="169">
        <f t="shared" si="92"/>
        <v>304618.38183006179</v>
      </c>
      <c r="J456" s="169">
        <f t="shared" si="94"/>
        <v>303752.75142127619</v>
      </c>
      <c r="K456" s="95"/>
      <c r="L456" s="265">
        <f t="shared" si="93"/>
        <v>116766.2139142221</v>
      </c>
      <c r="M456" s="265">
        <f>$G456*NonHospFrac+theModel!$H456*NonHospFrac</f>
        <v>187852.16791583967</v>
      </c>
      <c r="N456" s="266">
        <f t="shared" si="95"/>
        <v>304618.38183006179</v>
      </c>
      <c r="O456" s="159"/>
      <c r="P456" s="265">
        <f t="shared" si="96"/>
        <v>116434.40076205568</v>
      </c>
      <c r="Q456" s="265">
        <f t="shared" si="97"/>
        <v>187850.61328989937</v>
      </c>
      <c r="R456" s="266">
        <f t="shared" si="98"/>
        <v>304285.01405195508</v>
      </c>
    </row>
    <row r="457" spans="1:18" x14ac:dyDescent="0.3">
      <c r="A457" s="82">
        <v>426</v>
      </c>
      <c r="B457" s="94">
        <f t="shared" si="87"/>
        <v>1.4759472657488115E-4</v>
      </c>
      <c r="C457" s="179">
        <f t="shared" si="88"/>
        <v>1.4726177829096985E-4</v>
      </c>
      <c r="D457" s="166">
        <f t="shared" si="89"/>
        <v>2.2558277767625785E-3</v>
      </c>
      <c r="E457" s="167">
        <f t="shared" si="99"/>
        <v>24.283639510506934</v>
      </c>
      <c r="F457" s="168">
        <f t="shared" si="100"/>
        <v>0.96323846067762386</v>
      </c>
      <c r="G457" s="168">
        <f t="shared" si="90"/>
        <v>33474.48532413099</v>
      </c>
      <c r="H457" s="168">
        <f t="shared" si="91"/>
        <v>271223.93585174071</v>
      </c>
      <c r="I457" s="169">
        <f t="shared" si="92"/>
        <v>304698.42117587168</v>
      </c>
      <c r="J457" s="169">
        <f t="shared" si="94"/>
        <v>303831.41288568964</v>
      </c>
      <c r="K457" s="95"/>
      <c r="L457" s="265">
        <f t="shared" si="93"/>
        <v>116796.89456887679</v>
      </c>
      <c r="M457" s="265">
        <f>$G457*NonHospFrac+theModel!$H457*NonHospFrac</f>
        <v>187901.52660699488</v>
      </c>
      <c r="N457" s="266">
        <f t="shared" si="95"/>
        <v>304698.42117587168</v>
      </c>
      <c r="O457" s="159"/>
      <c r="P457" s="265">
        <f t="shared" si="96"/>
        <v>116464.55324768485</v>
      </c>
      <c r="Q457" s="265">
        <f t="shared" si="97"/>
        <v>187899.97198075763</v>
      </c>
      <c r="R457" s="266">
        <f t="shared" si="98"/>
        <v>304364.52522844251</v>
      </c>
    </row>
    <row r="458" spans="1:18" x14ac:dyDescent="0.3">
      <c r="A458" s="82">
        <v>427</v>
      </c>
      <c r="B458" s="94">
        <f t="shared" si="87"/>
        <v>1.4483758929746424E-4</v>
      </c>
      <c r="C458" s="179">
        <f t="shared" si="88"/>
        <v>1.4451086064040769E-4</v>
      </c>
      <c r="D458" s="166">
        <f t="shared" si="89"/>
        <v>2.2558277767625785E-3</v>
      </c>
      <c r="E458" s="167">
        <f t="shared" si="99"/>
        <v>24.283784021367573</v>
      </c>
      <c r="F458" s="168">
        <f t="shared" si="100"/>
        <v>0.96549428845438645</v>
      </c>
      <c r="G458" s="168">
        <f t="shared" si="90"/>
        <v>33552.879903344416</v>
      </c>
      <c r="H458" s="168">
        <f t="shared" si="91"/>
        <v>271225.54989334178</v>
      </c>
      <c r="I458" s="169">
        <f t="shared" si="92"/>
        <v>304778.42979668622</v>
      </c>
      <c r="J458" s="169">
        <f t="shared" si="94"/>
        <v>303910.04094887478</v>
      </c>
      <c r="K458" s="95"/>
      <c r="L458" s="265">
        <f t="shared" si="93"/>
        <v>116827.56344603673</v>
      </c>
      <c r="M458" s="265">
        <f>$G458*NonHospFrac+theModel!$H458*NonHospFrac</f>
        <v>187950.86635064945</v>
      </c>
      <c r="N458" s="266">
        <f t="shared" si="95"/>
        <v>304778.42979668616</v>
      </c>
      <c r="O458" s="159"/>
      <c r="P458" s="265">
        <f t="shared" si="96"/>
        <v>116494.69292996656</v>
      </c>
      <c r="Q458" s="265">
        <f t="shared" si="97"/>
        <v>187949.3117241209</v>
      </c>
      <c r="R458" s="266">
        <f t="shared" si="98"/>
        <v>304444.00465408748</v>
      </c>
    </row>
    <row r="459" spans="1:18" x14ac:dyDescent="0.3">
      <c r="A459" s="82">
        <v>428</v>
      </c>
      <c r="B459" s="94">
        <f t="shared" si="87"/>
        <v>1.4213195661064463E-4</v>
      </c>
      <c r="C459" s="179">
        <f t="shared" si="88"/>
        <v>1.4181133139495674E-4</v>
      </c>
      <c r="D459" s="166">
        <f t="shared" si="89"/>
        <v>2.2558277767625785E-3</v>
      </c>
      <c r="E459" s="167">
        <f t="shared" si="99"/>
        <v>24.283925832698969</v>
      </c>
      <c r="F459" s="168">
        <f t="shared" si="100"/>
        <v>0.96775011623114904</v>
      </c>
      <c r="G459" s="168">
        <f t="shared" si="90"/>
        <v>33631.274482557834</v>
      </c>
      <c r="H459" s="168">
        <f t="shared" si="91"/>
        <v>271227.13378390454</v>
      </c>
      <c r="I459" s="169">
        <f t="shared" si="92"/>
        <v>304858.40826646239</v>
      </c>
      <c r="J459" s="169">
        <f t="shared" si="94"/>
        <v>303988.6361774542</v>
      </c>
      <c r="K459" s="95"/>
      <c r="L459" s="265">
        <f t="shared" si="93"/>
        <v>116858.22076571098</v>
      </c>
      <c r="M459" s="265">
        <f>$G459*NonHospFrac+theModel!$H459*NonHospFrac</f>
        <v>188000.18750075137</v>
      </c>
      <c r="N459" s="266">
        <f t="shared" si="95"/>
        <v>304858.40826646239</v>
      </c>
      <c r="O459" s="159"/>
      <c r="P459" s="265">
        <f t="shared" si="96"/>
        <v>116524.82002609849</v>
      </c>
      <c r="Q459" s="265">
        <f t="shared" si="97"/>
        <v>187998.63287393708</v>
      </c>
      <c r="R459" s="266">
        <f t="shared" si="98"/>
        <v>304523.45290003554</v>
      </c>
    </row>
    <row r="460" spans="1:18" x14ac:dyDescent="0.3">
      <c r="A460" s="82">
        <v>429</v>
      </c>
      <c r="B460" s="94">
        <f t="shared" si="87"/>
        <v>1.3947686638501552E-4</v>
      </c>
      <c r="C460" s="179">
        <f t="shared" si="88"/>
        <v>1.3916223059560838E-4</v>
      </c>
      <c r="D460" s="166">
        <f t="shared" si="89"/>
        <v>2.2558277767625785E-3</v>
      </c>
      <c r="E460" s="167">
        <f t="shared" si="99"/>
        <v>24.284064994929565</v>
      </c>
      <c r="F460" s="168">
        <f t="shared" si="100"/>
        <v>0.97000594400791162</v>
      </c>
      <c r="G460" s="168">
        <f t="shared" si="90"/>
        <v>33709.669061771252</v>
      </c>
      <c r="H460" s="168">
        <f t="shared" si="91"/>
        <v>271228.68808666413</v>
      </c>
      <c r="I460" s="169">
        <f t="shared" si="92"/>
        <v>304938.35714843537</v>
      </c>
      <c r="J460" s="169">
        <f t="shared" si="94"/>
        <v>304067.19912744546</v>
      </c>
      <c r="K460" s="95"/>
      <c r="L460" s="265">
        <f t="shared" si="93"/>
        <v>116888.86674379864</v>
      </c>
      <c r="M460" s="265">
        <f>$G460*NonHospFrac+theModel!$H460*NonHospFrac</f>
        <v>188049.49040463672</v>
      </c>
      <c r="N460" s="266">
        <f t="shared" si="95"/>
        <v>304938.35714843537</v>
      </c>
      <c r="O460" s="159"/>
      <c r="P460" s="265">
        <f t="shared" si="96"/>
        <v>116554.93474921305</v>
      </c>
      <c r="Q460" s="265">
        <f t="shared" si="97"/>
        <v>188047.93577754212</v>
      </c>
      <c r="R460" s="266">
        <f t="shared" si="98"/>
        <v>304602.87052675517</v>
      </c>
    </row>
    <row r="461" spans="1:18" x14ac:dyDescent="0.3">
      <c r="A461" s="82">
        <v>430</v>
      </c>
      <c r="B461" s="94">
        <f t="shared" si="87"/>
        <v>1.368713744641892E-4</v>
      </c>
      <c r="C461" s="179">
        <f t="shared" si="88"/>
        <v>1.3656261621582922E-4</v>
      </c>
      <c r="D461" s="166">
        <f t="shared" si="89"/>
        <v>2.2558277767625785E-3</v>
      </c>
      <c r="E461" s="167">
        <f t="shared" si="99"/>
        <v>24.284201557545781</v>
      </c>
      <c r="F461" s="168">
        <f t="shared" si="100"/>
        <v>0.97226177178467421</v>
      </c>
      <c r="G461" s="168">
        <f t="shared" si="90"/>
        <v>33788.06364098467</v>
      </c>
      <c r="H461" s="168">
        <f t="shared" si="91"/>
        <v>271230.21335433435</v>
      </c>
      <c r="I461" s="169">
        <f t="shared" si="92"/>
        <v>305018.276995319</v>
      </c>
      <c r="J461" s="169">
        <f t="shared" si="94"/>
        <v>304145.73034445976</v>
      </c>
      <c r="K461" s="95"/>
      <c r="L461" s="265">
        <f t="shared" si="93"/>
        <v>116919.50159216578</v>
      </c>
      <c r="M461" s="265">
        <f>$G461*NonHospFrac+theModel!$H461*NonHospFrac</f>
        <v>188098.77540315324</v>
      </c>
      <c r="N461" s="266">
        <f t="shared" si="95"/>
        <v>305018.276995319</v>
      </c>
      <c r="O461" s="159"/>
      <c r="P461" s="265">
        <f t="shared" si="96"/>
        <v>116585.03730845371</v>
      </c>
      <c r="Q461" s="265">
        <f t="shared" si="97"/>
        <v>188097.22077578367</v>
      </c>
      <c r="R461" s="266">
        <f t="shared" si="98"/>
        <v>304682.2580842374</v>
      </c>
    </row>
    <row r="462" spans="1:18" x14ac:dyDescent="0.3">
      <c r="A462" s="82">
        <v>431</v>
      </c>
      <c r="B462" s="94">
        <f t="shared" si="87"/>
        <v>1.3431455432905349E-4</v>
      </c>
      <c r="C462" s="179">
        <f t="shared" si="88"/>
        <v>1.3401156382657453E-4</v>
      </c>
      <c r="D462" s="166">
        <f t="shared" si="89"/>
        <v>2.2558277767625785E-3</v>
      </c>
      <c r="E462" s="167">
        <f t="shared" si="99"/>
        <v>24.284335569109608</v>
      </c>
      <c r="F462" s="168">
        <f t="shared" si="100"/>
        <v>0.9745175995614368</v>
      </c>
      <c r="G462" s="168">
        <f t="shared" si="90"/>
        <v>33866.458220198096</v>
      </c>
      <c r="H462" s="168">
        <f t="shared" si="91"/>
        <v>271231.71012930392</v>
      </c>
      <c r="I462" s="169">
        <f t="shared" si="92"/>
        <v>305098.16834950203</v>
      </c>
      <c r="J462" s="169">
        <f t="shared" si="94"/>
        <v>304224.23036389641</v>
      </c>
      <c r="K462" s="95"/>
      <c r="L462" s="265">
        <f t="shared" si="93"/>
        <v>116950.12551872064</v>
      </c>
      <c r="M462" s="265">
        <f>$G462*NonHospFrac+theModel!$H462*NonHospFrac</f>
        <v>188148.04283078134</v>
      </c>
      <c r="N462" s="266">
        <f t="shared" si="95"/>
        <v>305098.16834950197</v>
      </c>
      <c r="O462" s="159"/>
      <c r="P462" s="265">
        <f t="shared" si="96"/>
        <v>116615.12790904955</v>
      </c>
      <c r="Q462" s="265">
        <f t="shared" si="97"/>
        <v>188146.48820314204</v>
      </c>
      <c r="R462" s="266">
        <f t="shared" si="98"/>
        <v>304761.61611219158</v>
      </c>
    </row>
    <row r="463" spans="1:18" x14ac:dyDescent="0.3">
      <c r="A463" s="82">
        <v>432</v>
      </c>
      <c r="B463" s="94">
        <f t="shared" si="87"/>
        <v>1.3180549676829875E-4</v>
      </c>
      <c r="C463" s="179">
        <f t="shared" si="88"/>
        <v>1.3150816626755885E-4</v>
      </c>
      <c r="D463" s="166">
        <f t="shared" si="89"/>
        <v>2.2558277767625785E-3</v>
      </c>
      <c r="E463" s="167">
        <f t="shared" si="99"/>
        <v>24.284467077275874</v>
      </c>
      <c r="F463" s="168">
        <f t="shared" si="100"/>
        <v>0.97677342733819938</v>
      </c>
      <c r="G463" s="168">
        <f t="shared" si="90"/>
        <v>33944.852799411521</v>
      </c>
      <c r="H463" s="168">
        <f t="shared" si="91"/>
        <v>271233.17894382967</v>
      </c>
      <c r="I463" s="169">
        <f t="shared" si="92"/>
        <v>305178.03174324118</v>
      </c>
      <c r="J463" s="169">
        <f t="shared" si="94"/>
        <v>304302.69971113419</v>
      </c>
      <c r="K463" s="95"/>
      <c r="L463" s="265">
        <f t="shared" si="93"/>
        <v>116980.73872748777</v>
      </c>
      <c r="M463" s="265">
        <f>$G463*NonHospFrac+theModel!$H463*NonHospFrac</f>
        <v>188197.29301575338</v>
      </c>
      <c r="N463" s="266">
        <f t="shared" si="95"/>
        <v>305178.03174324112</v>
      </c>
      <c r="O463" s="159"/>
      <c r="P463" s="265">
        <f t="shared" si="96"/>
        <v>116645.20675238868</v>
      </c>
      <c r="Q463" s="265">
        <f t="shared" si="97"/>
        <v>188195.73838784947</v>
      </c>
      <c r="R463" s="266">
        <f t="shared" si="98"/>
        <v>304840.94514023815</v>
      </c>
    </row>
    <row r="464" spans="1:18" x14ac:dyDescent="0.3">
      <c r="A464" s="82">
        <v>433</v>
      </c>
      <c r="B464" s="94">
        <f t="shared" si="87"/>
        <v>1.2934330955509941E-4</v>
      </c>
      <c r="C464" s="179">
        <f t="shared" si="88"/>
        <v>1.2905153332466661E-4</v>
      </c>
      <c r="D464" s="166">
        <f t="shared" si="89"/>
        <v>2.2558277767625785E-3</v>
      </c>
      <c r="E464" s="167">
        <f t="shared" si="99"/>
        <v>24.284596128809198</v>
      </c>
      <c r="F464" s="168">
        <f t="shared" si="100"/>
        <v>0.97902925511496197</v>
      </c>
      <c r="G464" s="168">
        <f t="shared" si="90"/>
        <v>34023.247378624939</v>
      </c>
      <c r="H464" s="168">
        <f t="shared" si="91"/>
        <v>271234.62032022554</v>
      </c>
      <c r="I464" s="169">
        <f t="shared" si="92"/>
        <v>305257.86769885046</v>
      </c>
      <c r="J464" s="169">
        <f t="shared" si="94"/>
        <v>304381.13890171912</v>
      </c>
      <c r="K464" s="95"/>
      <c r="L464" s="265">
        <f t="shared" si="93"/>
        <v>117011.34141868033</v>
      </c>
      <c r="M464" s="265">
        <f>$G464*NonHospFrac+theModel!$H464*NonHospFrac</f>
        <v>188246.52628017013</v>
      </c>
      <c r="N464" s="266">
        <f t="shared" si="95"/>
        <v>305257.86769885046</v>
      </c>
      <c r="O464" s="159"/>
      <c r="P464" s="265">
        <f t="shared" si="96"/>
        <v>116675.27403608995</v>
      </c>
      <c r="Q464" s="265">
        <f t="shared" si="97"/>
        <v>188244.97165200664</v>
      </c>
      <c r="R464" s="266">
        <f t="shared" si="98"/>
        <v>304920.24568809662</v>
      </c>
    </row>
    <row r="465" spans="1:18" x14ac:dyDescent="0.3">
      <c r="A465" s="82">
        <v>434</v>
      </c>
      <c r="B465" s="94">
        <f t="shared" si="87"/>
        <v>1.2692711712983744E-4</v>
      </c>
      <c r="C465" s="179">
        <f t="shared" si="88"/>
        <v>1.2664079141339155E-4</v>
      </c>
      <c r="D465" s="166">
        <f t="shared" si="89"/>
        <v>2.2558277767625785E-3</v>
      </c>
      <c r="E465" s="167">
        <f t="shared" si="99"/>
        <v>24.284722769600613</v>
      </c>
      <c r="F465" s="168">
        <f t="shared" si="100"/>
        <v>0.98128508289172456</v>
      </c>
      <c r="G465" s="168">
        <f t="shared" si="90"/>
        <v>34101.641957838357</v>
      </c>
      <c r="H465" s="168">
        <f t="shared" si="91"/>
        <v>271236.03477104841</v>
      </c>
      <c r="I465" s="169">
        <f t="shared" si="92"/>
        <v>305337.67672888678</v>
      </c>
      <c r="J465" s="169">
        <f t="shared" si="94"/>
        <v>304459.54844154837</v>
      </c>
      <c r="K465" s="95"/>
      <c r="L465" s="265">
        <f t="shared" si="93"/>
        <v>117041.93378877144</v>
      </c>
      <c r="M465" s="265">
        <f>$G465*NonHospFrac+theModel!$H465*NonHospFrac</f>
        <v>188295.74294011531</v>
      </c>
      <c r="N465" s="266">
        <f t="shared" si="95"/>
        <v>305337.67672888673</v>
      </c>
      <c r="O465" s="159"/>
      <c r="P465" s="265">
        <f t="shared" si="96"/>
        <v>116705.32995407363</v>
      </c>
      <c r="Q465" s="265">
        <f t="shared" si="97"/>
        <v>188294.18831169719</v>
      </c>
      <c r="R465" s="266">
        <f t="shared" si="98"/>
        <v>304999.51826577081</v>
      </c>
    </row>
    <row r="466" spans="1:18" x14ac:dyDescent="0.3">
      <c r="A466" s="82">
        <v>435</v>
      </c>
      <c r="B466" s="94">
        <f t="shared" si="87"/>
        <v>1.2455606028875069E-4</v>
      </c>
      <c r="C466" s="179">
        <f t="shared" si="88"/>
        <v>1.2427508326818721E-4</v>
      </c>
      <c r="D466" s="166">
        <f t="shared" si="89"/>
        <v>2.2558277767625785E-3</v>
      </c>
      <c r="E466" s="167">
        <f t="shared" si="99"/>
        <v>24.284847044683882</v>
      </c>
      <c r="F466" s="168">
        <f t="shared" si="100"/>
        <v>0.98354091066848714</v>
      </c>
      <c r="G466" s="168">
        <f t="shared" si="90"/>
        <v>34180.036537051776</v>
      </c>
      <c r="H466" s="168">
        <f t="shared" si="91"/>
        <v>271237.4227992802</v>
      </c>
      <c r="I466" s="169">
        <f t="shared" si="92"/>
        <v>305417.45933633199</v>
      </c>
      <c r="J466" s="169">
        <f t="shared" si="94"/>
        <v>304537.92882705043</v>
      </c>
      <c r="K466" s="95"/>
      <c r="L466" s="265">
        <f t="shared" si="93"/>
        <v>117072.516030564</v>
      </c>
      <c r="M466" s="265">
        <f>$G466*NonHospFrac+theModel!$H466*NonHospFrac</f>
        <v>188344.94330576796</v>
      </c>
      <c r="N466" s="266">
        <f t="shared" si="95"/>
        <v>305417.45933633193</v>
      </c>
      <c r="O466" s="159"/>
      <c r="P466" s="265">
        <f t="shared" si="96"/>
        <v>116735.37469663064</v>
      </c>
      <c r="Q466" s="265">
        <f t="shared" si="97"/>
        <v>188343.38867710004</v>
      </c>
      <c r="R466" s="266">
        <f t="shared" si="98"/>
        <v>305078.7633737307</v>
      </c>
    </row>
    <row r="467" spans="1:18" x14ac:dyDescent="0.3">
      <c r="A467" s="82">
        <v>436</v>
      </c>
      <c r="B467" s="94">
        <f t="shared" si="87"/>
        <v>1.222292958783971E-4</v>
      </c>
      <c r="C467" s="179">
        <f t="shared" si="88"/>
        <v>1.2195356763762048E-4</v>
      </c>
      <c r="D467" s="166">
        <f t="shared" si="89"/>
        <v>2.2558277767625785E-3</v>
      </c>
      <c r="E467" s="167">
        <f t="shared" si="99"/>
        <v>24.284968998251522</v>
      </c>
      <c r="F467" s="168">
        <f t="shared" si="100"/>
        <v>0.98579673844524973</v>
      </c>
      <c r="G467" s="168">
        <f t="shared" si="90"/>
        <v>34258.431116265201</v>
      </c>
      <c r="H467" s="168">
        <f t="shared" si="91"/>
        <v>271238.78489850723</v>
      </c>
      <c r="I467" s="169">
        <f t="shared" si="92"/>
        <v>305497.21601477242</v>
      </c>
      <c r="J467" s="169">
        <f t="shared" si="94"/>
        <v>304616.28054536332</v>
      </c>
      <c r="K467" s="95"/>
      <c r="L467" s="265">
        <f t="shared" si="93"/>
        <v>117103.08833325931</v>
      </c>
      <c r="M467" s="265">
        <f>$G467*NonHospFrac+theModel!$H467*NonHospFrac</f>
        <v>188394.12768151311</v>
      </c>
      <c r="N467" s="266">
        <f t="shared" si="95"/>
        <v>305497.21601477242</v>
      </c>
      <c r="O467" s="159"/>
      <c r="P467" s="265">
        <f t="shared" si="96"/>
        <v>116765.40845049049</v>
      </c>
      <c r="Q467" s="265">
        <f t="shared" si="97"/>
        <v>188392.57305260014</v>
      </c>
      <c r="R467" s="266">
        <f t="shared" si="98"/>
        <v>305157.98150309065</v>
      </c>
    </row>
    <row r="468" spans="1:18" x14ac:dyDescent="0.3">
      <c r="A468" s="82">
        <v>437</v>
      </c>
      <c r="B468" s="94">
        <f t="shared" si="87"/>
        <v>1.1994599649582892E-4</v>
      </c>
      <c r="C468" s="179">
        <f t="shared" si="88"/>
        <v>1.1967541898522216E-4</v>
      </c>
      <c r="D468" s="166">
        <f t="shared" si="89"/>
        <v>2.2558277767625785E-3</v>
      </c>
      <c r="E468" s="167">
        <f t="shared" si="99"/>
        <v>24.285088673670508</v>
      </c>
      <c r="F468" s="168">
        <f t="shared" si="100"/>
        <v>0.98805256622201232</v>
      </c>
      <c r="G468" s="168">
        <f t="shared" si="90"/>
        <v>34336.825695478627</v>
      </c>
      <c r="H468" s="168">
        <f t="shared" si="91"/>
        <v>271240.12155309512</v>
      </c>
      <c r="I468" s="169">
        <f t="shared" si="92"/>
        <v>305576.94724857376</v>
      </c>
      <c r="J468" s="169">
        <f t="shared" si="94"/>
        <v>304694.60407450784</v>
      </c>
      <c r="K468" s="95"/>
      <c r="L468" s="265">
        <f t="shared" si="93"/>
        <v>117133.65088252425</v>
      </c>
      <c r="M468" s="265">
        <f>$G468*NonHospFrac+theModel!$H468*NonHospFrac</f>
        <v>188443.29636604947</v>
      </c>
      <c r="N468" s="266">
        <f t="shared" si="95"/>
        <v>305576.94724857371</v>
      </c>
      <c r="O468" s="159"/>
      <c r="P468" s="265">
        <f t="shared" si="96"/>
        <v>116795.43139888794</v>
      </c>
      <c r="Q468" s="265">
        <f t="shared" si="97"/>
        <v>188441.7417368961</v>
      </c>
      <c r="R468" s="266">
        <f t="shared" si="98"/>
        <v>305237.17313578405</v>
      </c>
    </row>
    <row r="469" spans="1:18" x14ac:dyDescent="0.3">
      <c r="A469" s="82">
        <v>438</v>
      </c>
      <c r="B469" s="94">
        <f t="shared" si="87"/>
        <v>1.1770535019436534E-4</v>
      </c>
      <c r="C469" s="179">
        <f t="shared" si="88"/>
        <v>1.1743982719592333E-4</v>
      </c>
      <c r="D469" s="166">
        <f t="shared" si="89"/>
        <v>2.2558277767625785E-3</v>
      </c>
      <c r="E469" s="167">
        <f t="shared" si="99"/>
        <v>24.285206113497704</v>
      </c>
      <c r="F469" s="168">
        <f t="shared" si="100"/>
        <v>0.99030839399877491</v>
      </c>
      <c r="G469" s="168">
        <f t="shared" si="90"/>
        <v>34415.220274692045</v>
      </c>
      <c r="H469" s="168">
        <f t="shared" si="91"/>
        <v>271241.43323836138</v>
      </c>
      <c r="I469" s="169">
        <f t="shared" si="92"/>
        <v>305656.65351305343</v>
      </c>
      <c r="J469" s="169">
        <f t="shared" si="94"/>
        <v>304772.89988355822</v>
      </c>
      <c r="K469" s="95"/>
      <c r="L469" s="265">
        <f t="shared" si="93"/>
        <v>117164.20386055738</v>
      </c>
      <c r="M469" s="265">
        <f>$G469*NonHospFrac+theModel!$H469*NonHospFrac</f>
        <v>188492.44965249603</v>
      </c>
      <c r="N469" s="266">
        <f t="shared" si="95"/>
        <v>305656.65351305343</v>
      </c>
      <c r="O469" s="159"/>
      <c r="P469" s="265">
        <f t="shared" si="96"/>
        <v>116825.44372162843</v>
      </c>
      <c r="Q469" s="265">
        <f t="shared" si="97"/>
        <v>188490.89502310683</v>
      </c>
      <c r="R469" s="266">
        <f t="shared" si="98"/>
        <v>305316.33874473523</v>
      </c>
    </row>
    <row r="470" spans="1:18" x14ac:dyDescent="0.3">
      <c r="A470" s="82">
        <v>439</v>
      </c>
      <c r="B470" s="94">
        <f t="shared" si="87"/>
        <v>1.155065601948621E-4</v>
      </c>
      <c r="C470" s="179">
        <f t="shared" si="88"/>
        <v>1.1524599728797623E-4</v>
      </c>
      <c r="D470" s="166">
        <f t="shared" si="89"/>
        <v>2.2558277767625785E-3</v>
      </c>
      <c r="E470" s="167">
        <f t="shared" si="99"/>
        <v>24.285321359494993</v>
      </c>
      <c r="F470" s="168">
        <f t="shared" si="100"/>
        <v>0.99256422177553749</v>
      </c>
      <c r="G470" s="168">
        <f t="shared" si="90"/>
        <v>34493.61485390547</v>
      </c>
      <c r="H470" s="168">
        <f t="shared" si="91"/>
        <v>271242.72042074456</v>
      </c>
      <c r="I470" s="169">
        <f t="shared" si="92"/>
        <v>305736.33527465002</v>
      </c>
      <c r="J470" s="169">
        <f t="shared" si="94"/>
        <v>304851.16843281011</v>
      </c>
      <c r="K470" s="95"/>
      <c r="L470" s="265">
        <f t="shared" si="93"/>
        <v>117194.74744615372</v>
      </c>
      <c r="M470" s="265">
        <f>$G470*NonHospFrac+theModel!$H470*NonHospFrac</f>
        <v>188541.58782849627</v>
      </c>
      <c r="N470" s="266">
        <f t="shared" si="95"/>
        <v>305736.33527465002</v>
      </c>
      <c r="O470" s="159"/>
      <c r="P470" s="265">
        <f t="shared" si="96"/>
        <v>116855.44559515227</v>
      </c>
      <c r="Q470" s="265">
        <f t="shared" si="97"/>
        <v>188540.03319887572</v>
      </c>
      <c r="R470" s="266">
        <f t="shared" si="98"/>
        <v>305395.47879402799</v>
      </c>
    </row>
    <row r="471" spans="1:18" x14ac:dyDescent="0.3">
      <c r="A471" s="82">
        <v>440</v>
      </c>
      <c r="B471" s="94">
        <f t="shared" si="87"/>
        <v>1.1334884460237526E-4</v>
      </c>
      <c r="C471" s="179">
        <f t="shared" si="88"/>
        <v>1.1309314913025728E-4</v>
      </c>
      <c r="D471" s="166">
        <f t="shared" si="89"/>
        <v>2.2558277767625785E-3</v>
      </c>
      <c r="E471" s="167">
        <f t="shared" si="99"/>
        <v>24.285434452644125</v>
      </c>
      <c r="F471" s="168">
        <f t="shared" si="100"/>
        <v>0.99482004955230008</v>
      </c>
      <c r="G471" s="168">
        <f t="shared" si="90"/>
        <v>34572.009433118896</v>
      </c>
      <c r="H471" s="168">
        <f t="shared" si="91"/>
        <v>271243.98355796962</v>
      </c>
      <c r="I471" s="169">
        <f t="shared" si="92"/>
        <v>305815.99299108854</v>
      </c>
      <c r="J471" s="169">
        <f t="shared" si="94"/>
        <v>304929.41017394443</v>
      </c>
      <c r="K471" s="95"/>
      <c r="L471" s="265">
        <f t="shared" si="93"/>
        <v>117225.2818147683</v>
      </c>
      <c r="M471" s="265">
        <f>$G471*NonHospFrac+theModel!$H471*NonHospFrac</f>
        <v>188590.71117632018</v>
      </c>
      <c r="N471" s="266">
        <f t="shared" si="95"/>
        <v>305815.99299108848</v>
      </c>
      <c r="O471" s="159"/>
      <c r="P471" s="265">
        <f t="shared" si="96"/>
        <v>116885.43719259764</v>
      </c>
      <c r="Q471" s="265">
        <f t="shared" si="97"/>
        <v>188589.15654647266</v>
      </c>
      <c r="R471" s="266">
        <f t="shared" si="98"/>
        <v>305474.59373907029</v>
      </c>
    </row>
    <row r="472" spans="1:18" x14ac:dyDescent="0.3">
      <c r="A472" s="82">
        <v>441</v>
      </c>
      <c r="B472" s="94">
        <f t="shared" si="87"/>
        <v>1.1123143612811795E-4</v>
      </c>
      <c r="C472" s="179">
        <f t="shared" si="88"/>
        <v>1.1098051716485094E-4</v>
      </c>
      <c r="D472" s="166">
        <f t="shared" si="89"/>
        <v>2.2558277767625785E-3</v>
      </c>
      <c r="E472" s="167">
        <f t="shared" si="99"/>
        <v>24.285545433161289</v>
      </c>
      <c r="F472" s="168">
        <f t="shared" si="100"/>
        <v>0.99707587732906267</v>
      </c>
      <c r="G472" s="168">
        <f t="shared" si="90"/>
        <v>34650.404012332314</v>
      </c>
      <c r="H472" s="168">
        <f t="shared" si="91"/>
        <v>271245.22309921117</v>
      </c>
      <c r="I472" s="169">
        <f t="shared" si="92"/>
        <v>305895.62711154349</v>
      </c>
      <c r="J472" s="169">
        <f t="shared" si="94"/>
        <v>305007.62555018871</v>
      </c>
      <c r="K472" s="95"/>
      <c r="L472" s="265">
        <f t="shared" si="93"/>
        <v>117255.80713857854</v>
      </c>
      <c r="M472" s="265">
        <f>$G472*NonHospFrac+theModel!$H472*NonHospFrac</f>
        <v>188639.81997296494</v>
      </c>
      <c r="N472" s="266">
        <f t="shared" si="95"/>
        <v>305895.62711154349</v>
      </c>
      <c r="O472" s="159"/>
      <c r="P472" s="265">
        <f t="shared" si="96"/>
        <v>116915.4186838624</v>
      </c>
      <c r="Q472" s="265">
        <f t="shared" si="97"/>
        <v>188638.26534289474</v>
      </c>
      <c r="R472" s="266">
        <f t="shared" si="98"/>
        <v>305553.68402675714</v>
      </c>
    </row>
    <row r="473" spans="1:18" x14ac:dyDescent="0.3">
      <c r="A473" s="82">
        <v>442</v>
      </c>
      <c r="B473" s="94">
        <f t="shared" si="87"/>
        <v>1.0915358181661022E-4</v>
      </c>
      <c r="C473" s="179">
        <f t="shared" si="88"/>
        <v>1.0890735013481518E-4</v>
      </c>
      <c r="D473" s="166">
        <f t="shared" si="89"/>
        <v>2.2558277767625785E-3</v>
      </c>
      <c r="E473" s="167">
        <f t="shared" si="99"/>
        <v>24.285654340511424</v>
      </c>
      <c r="F473" s="168">
        <f t="shared" si="100"/>
        <v>0.99933170510582525</v>
      </c>
      <c r="G473" s="168">
        <f t="shared" si="90"/>
        <v>34728.798591545732</v>
      </c>
      <c r="H473" s="168">
        <f t="shared" si="91"/>
        <v>271246.43948525307</v>
      </c>
      <c r="I473" s="169">
        <f t="shared" si="92"/>
        <v>305975.23807679879</v>
      </c>
      <c r="J473" s="169">
        <f t="shared" si="94"/>
        <v>305085.81499647564</v>
      </c>
      <c r="K473" s="95"/>
      <c r="L473" s="265">
        <f t="shared" si="93"/>
        <v>117286.32358654559</v>
      </c>
      <c r="M473" s="265">
        <f>$G473*NonHospFrac+theModel!$H473*NonHospFrac</f>
        <v>188688.9144902532</v>
      </c>
      <c r="N473" s="266">
        <f t="shared" si="95"/>
        <v>305975.23807679879</v>
      </c>
      <c r="O473" s="159"/>
      <c r="P473" s="265">
        <f t="shared" si="96"/>
        <v>116945.3902356648</v>
      </c>
      <c r="Q473" s="265">
        <f t="shared" si="97"/>
        <v>188687.35985996455</v>
      </c>
      <c r="R473" s="266">
        <f t="shared" si="98"/>
        <v>305632.75009562937</v>
      </c>
    </row>
    <row r="474" spans="1:18" x14ac:dyDescent="0.3">
      <c r="A474" s="82">
        <v>443</v>
      </c>
      <c r="B474" s="94">
        <f t="shared" si="87"/>
        <v>1.071145427779257E-4</v>
      </c>
      <c r="C474" s="179">
        <f t="shared" si="88"/>
        <v>1.0687291081703204E-4</v>
      </c>
      <c r="D474" s="166">
        <f t="shared" si="89"/>
        <v>2.2558277767625785E-3</v>
      </c>
      <c r="E474" s="167">
        <f t="shared" si="99"/>
        <v>24.285761213422241</v>
      </c>
      <c r="F474" s="168">
        <f t="shared" si="100"/>
        <v>1.0015875328825878</v>
      </c>
      <c r="G474" s="168">
        <f t="shared" si="90"/>
        <v>34807.19317075915</v>
      </c>
      <c r="H474" s="168">
        <f t="shared" si="91"/>
        <v>271247.63314864499</v>
      </c>
      <c r="I474" s="169">
        <f t="shared" si="92"/>
        <v>306054.82631940412</v>
      </c>
      <c r="J474" s="169">
        <f t="shared" si="94"/>
        <v>305163.97893959808</v>
      </c>
      <c r="K474" s="95"/>
      <c r="L474" s="265">
        <f t="shared" si="93"/>
        <v>117316.83132447422</v>
      </c>
      <c r="M474" s="265">
        <f>$G474*NonHospFrac+theModel!$H474*NonHospFrac</f>
        <v>188737.99499492993</v>
      </c>
      <c r="N474" s="266">
        <f t="shared" si="95"/>
        <v>306054.82631940418</v>
      </c>
      <c r="O474" s="159"/>
      <c r="P474" s="265">
        <f t="shared" si="96"/>
        <v>116975.35201160288</v>
      </c>
      <c r="Q474" s="265">
        <f t="shared" si="97"/>
        <v>188736.44036442699</v>
      </c>
      <c r="R474" s="266">
        <f t="shared" si="98"/>
        <v>305711.79237602989</v>
      </c>
    </row>
    <row r="475" spans="1:18" x14ac:dyDescent="0.3">
      <c r="A475" s="82">
        <v>444</v>
      </c>
      <c r="B475" s="94">
        <f t="shared" si="87"/>
        <v>1.0511359392494177E-4</v>
      </c>
      <c r="C475" s="179">
        <f t="shared" si="88"/>
        <v>1.0487647576005055E-4</v>
      </c>
      <c r="D475" s="166">
        <f t="shared" si="89"/>
        <v>2.2558277767625785E-3</v>
      </c>
      <c r="E475" s="167">
        <f t="shared" si="99"/>
        <v>24.285866089898001</v>
      </c>
      <c r="F475" s="168">
        <f t="shared" si="100"/>
        <v>1.0038433606593504</v>
      </c>
      <c r="G475" s="168">
        <f t="shared" si="90"/>
        <v>34885.587749972576</v>
      </c>
      <c r="H475" s="168">
        <f t="shared" si="91"/>
        <v>271248.80451385659</v>
      </c>
      <c r="I475" s="169">
        <f t="shared" si="92"/>
        <v>306134.39226382918</v>
      </c>
      <c r="J475" s="169">
        <f t="shared" si="94"/>
        <v>305242.11779836164</v>
      </c>
      <c r="K475" s="95"/>
      <c r="L475" s="265">
        <f t="shared" si="93"/>
        <v>117347.33051507198</v>
      </c>
      <c r="M475" s="265">
        <f>$G475*NonHospFrac+theModel!$H475*NonHospFrac</f>
        <v>188787.06174875714</v>
      </c>
      <c r="N475" s="266">
        <f t="shared" si="95"/>
        <v>306134.39226382913</v>
      </c>
      <c r="O475" s="159"/>
      <c r="P475" s="265">
        <f t="shared" si="96"/>
        <v>117005.30417221309</v>
      </c>
      <c r="Q475" s="265">
        <f t="shared" si="97"/>
        <v>188785.50711804396</v>
      </c>
      <c r="R475" s="266">
        <f t="shared" si="98"/>
        <v>305790.81129025703</v>
      </c>
    </row>
    <row r="476" spans="1:18" x14ac:dyDescent="0.3">
      <c r="A476" s="82">
        <v>445</v>
      </c>
      <c r="B476" s="94">
        <f t="shared" si="87"/>
        <v>1.0315002371549626E-4</v>
      </c>
      <c r="C476" s="179">
        <f t="shared" si="88"/>
        <v>1.0291733502682512E-4</v>
      </c>
      <c r="D476" s="166">
        <f t="shared" si="89"/>
        <v>2.2558277767625785E-3</v>
      </c>
      <c r="E476" s="167">
        <f t="shared" si="99"/>
        <v>24.285969007233028</v>
      </c>
      <c r="F476" s="168">
        <f t="shared" si="100"/>
        <v>1.006099188436113</v>
      </c>
      <c r="G476" s="168">
        <f t="shared" si="90"/>
        <v>34963.982329186001</v>
      </c>
      <c r="H476" s="168">
        <f t="shared" si="91"/>
        <v>271249.95399742812</v>
      </c>
      <c r="I476" s="169">
        <f t="shared" si="92"/>
        <v>306213.93632661412</v>
      </c>
      <c r="J476" s="169">
        <f t="shared" si="94"/>
        <v>305320.23198373389</v>
      </c>
      <c r="K476" s="95"/>
      <c r="L476" s="265">
        <f t="shared" si="93"/>
        <v>117377.82131800697</v>
      </c>
      <c r="M476" s="265">
        <f>$G476*NonHospFrac+theModel!$H476*NonHospFrac</f>
        <v>188836.11500860713</v>
      </c>
      <c r="N476" s="266">
        <f t="shared" si="95"/>
        <v>306213.93632661412</v>
      </c>
      <c r="O476" s="159"/>
      <c r="P476" s="265">
        <f t="shared" si="96"/>
        <v>117035.2468750274</v>
      </c>
      <c r="Q476" s="265">
        <f t="shared" si="97"/>
        <v>188834.56037768768</v>
      </c>
      <c r="R476" s="266">
        <f t="shared" si="98"/>
        <v>305869.80725271511</v>
      </c>
    </row>
    <row r="477" spans="1:18" x14ac:dyDescent="0.3">
      <c r="A477" s="82">
        <v>446</v>
      </c>
      <c r="B477" s="94">
        <f t="shared" si="87"/>
        <v>1.0122313389936083E-4</v>
      </c>
      <c r="C477" s="179">
        <f t="shared" si="88"/>
        <v>1.0099479194225968E-4</v>
      </c>
      <c r="D477" s="166">
        <f t="shared" si="89"/>
        <v>2.2558277767625785E-3</v>
      </c>
      <c r="E477" s="167">
        <f t="shared" si="99"/>
        <v>24.286070002024971</v>
      </c>
      <c r="F477" s="168">
        <f t="shared" si="100"/>
        <v>1.0083550162128756</v>
      </c>
      <c r="G477" s="168">
        <f t="shared" si="90"/>
        <v>35042.376908399419</v>
      </c>
      <c r="H477" s="168">
        <f t="shared" si="91"/>
        <v>271251.08200811857</v>
      </c>
      <c r="I477" s="169">
        <f t="shared" si="92"/>
        <v>306293.45891651796</v>
      </c>
      <c r="J477" s="169">
        <f t="shared" si="94"/>
        <v>305398.32189899136</v>
      </c>
      <c r="K477" s="95"/>
      <c r="L477" s="265">
        <f t="shared" si="93"/>
        <v>117408.3038899645</v>
      </c>
      <c r="M477" s="265">
        <f>$G477*NonHospFrac+theModel!$H477*NonHospFrac</f>
        <v>188885.15502655346</v>
      </c>
      <c r="N477" s="266">
        <f t="shared" si="95"/>
        <v>306293.45891651796</v>
      </c>
      <c r="O477" s="159"/>
      <c r="P477" s="265">
        <f t="shared" si="96"/>
        <v>117065.18027462959</v>
      </c>
      <c r="Q477" s="265">
        <f t="shared" si="97"/>
        <v>188883.60039543165</v>
      </c>
      <c r="R477" s="266">
        <f t="shared" si="98"/>
        <v>305948.78067006124</v>
      </c>
    </row>
    <row r="478" spans="1:18" x14ac:dyDescent="0.3">
      <c r="A478" s="82">
        <v>447</v>
      </c>
      <c r="B478" s="94">
        <f t="shared" si="87"/>
        <v>9.9332239269942635E-5</v>
      </c>
      <c r="C478" s="179">
        <f t="shared" si="88"/>
        <v>9.9108162845469477E-5</v>
      </c>
      <c r="D478" s="166">
        <f t="shared" si="89"/>
        <v>2.2558277767625785E-3</v>
      </c>
      <c r="E478" s="167">
        <f t="shared" si="99"/>
        <v>24.286169110187817</v>
      </c>
      <c r="F478" s="168">
        <f t="shared" si="100"/>
        <v>1.0106108439896382</v>
      </c>
      <c r="G478" s="168">
        <f t="shared" si="90"/>
        <v>35120.771487612838</v>
      </c>
      <c r="H478" s="168">
        <f t="shared" si="91"/>
        <v>271252.1889470513</v>
      </c>
      <c r="I478" s="169">
        <f t="shared" si="92"/>
        <v>306372.96043466416</v>
      </c>
      <c r="J478" s="169">
        <f t="shared" si="94"/>
        <v>305476.38793986355</v>
      </c>
      <c r="K478" s="95"/>
      <c r="L478" s="265">
        <f t="shared" si="93"/>
        <v>117438.77838470311</v>
      </c>
      <c r="M478" s="265">
        <f>$G478*NonHospFrac+theModel!$H478*NonHospFrac</f>
        <v>188934.182049961</v>
      </c>
      <c r="N478" s="266">
        <f t="shared" si="95"/>
        <v>306372.9604346641</v>
      </c>
      <c r="O478" s="159"/>
      <c r="P478" s="265">
        <f t="shared" si="96"/>
        <v>117095.10452271061</v>
      </c>
      <c r="Q478" s="265">
        <f t="shared" si="97"/>
        <v>188932.62741864068</v>
      </c>
      <c r="R478" s="266">
        <f t="shared" si="98"/>
        <v>306027.73194135132</v>
      </c>
    </row>
    <row r="479" spans="1:18" x14ac:dyDescent="0.3">
      <c r="A479" s="82">
        <v>448</v>
      </c>
      <c r="B479" s="94">
        <f t="shared" ref="B479:B542" si="101">Constant*EXP(PowerTerm*(A479)/7)</f>
        <v>9.7476667420622675E-5</v>
      </c>
      <c r="C479" s="179">
        <f t="shared" ref="C479:C542" si="102">(1-theFloor)*B479</f>
        <v>9.7256776846668989E-5</v>
      </c>
      <c r="D479" s="166">
        <f t="shared" ref="D479:D542" si="103">theFloor</f>
        <v>2.2558277767625785E-3</v>
      </c>
      <c r="E479" s="167">
        <f t="shared" si="99"/>
        <v>24.286266366964664</v>
      </c>
      <c r="F479" s="168">
        <f t="shared" si="100"/>
        <v>1.0128666717664008</v>
      </c>
      <c r="G479" s="168">
        <f t="shared" ref="G479:G542" si="104">$B$22*F479*totInfected/365.25</f>
        <v>35199.16606682627</v>
      </c>
      <c r="H479" s="168">
        <f t="shared" ref="H479:H542" si="105">lostQALYs_Injured*E479*totInfected/365.25</f>
        <v>271253.27520785638</v>
      </c>
      <c r="I479" s="169">
        <f t="shared" ref="I479:I542" si="106">H479+G479</f>
        <v>306452.44127468264</v>
      </c>
      <c r="J479" s="169">
        <f t="shared" si="94"/>
        <v>305554.4304946739</v>
      </c>
      <c r="K479" s="95"/>
      <c r="L479" s="265">
        <f t="shared" ref="L479:L542" si="107">$G479*HospFrac+$H479*HospFrac</f>
        <v>117469.24495310889</v>
      </c>
      <c r="M479" s="265">
        <f>$G479*NonHospFrac+theModel!$H479*NonHospFrac</f>
        <v>188983.19632157372</v>
      </c>
      <c r="N479" s="266">
        <f t="shared" si="95"/>
        <v>306452.44127468264</v>
      </c>
      <c r="O479" s="159"/>
      <c r="P479" s="265">
        <f t="shared" si="96"/>
        <v>117125.01976812245</v>
      </c>
      <c r="Q479" s="265">
        <f t="shared" si="97"/>
        <v>188981.64169005863</v>
      </c>
      <c r="R479" s="266">
        <f t="shared" si="98"/>
        <v>306106.6614581811</v>
      </c>
    </row>
    <row r="480" spans="1:18" x14ac:dyDescent="0.3">
      <c r="A480" s="82">
        <v>449</v>
      </c>
      <c r="B480" s="94">
        <f t="shared" si="101"/>
        <v>9.565575850564602E-5</v>
      </c>
      <c r="C480" s="179">
        <f t="shared" si="102"/>
        <v>9.543997558860169E-5</v>
      </c>
      <c r="D480" s="166">
        <f t="shared" si="103"/>
        <v>2.2558277767625785E-3</v>
      </c>
      <c r="E480" s="167">
        <f t="shared" si="99"/>
        <v>24.286361806940253</v>
      </c>
      <c r="F480" s="168">
        <f t="shared" si="100"/>
        <v>1.0151224995431634</v>
      </c>
      <c r="G480" s="168">
        <f t="shared" si="104"/>
        <v>35277.560646039688</v>
      </c>
      <c r="H480" s="168">
        <f t="shared" si="105"/>
        <v>271254.34117681067</v>
      </c>
      <c r="I480" s="169">
        <f t="shared" si="106"/>
        <v>306531.90182285034</v>
      </c>
      <c r="J480" s="169">
        <f t="shared" ref="J480:J543" si="108">J479+(I480-I479)/(1+discountDaily)^A480</f>
        <v>305632.44994447881</v>
      </c>
      <c r="K480" s="95"/>
      <c r="L480" s="265">
        <f t="shared" si="107"/>
        <v>117499.70374324937</v>
      </c>
      <c r="M480" s="265">
        <f>$G480*NonHospFrac+theModel!$H480*NonHospFrac</f>
        <v>189032.19807960099</v>
      </c>
      <c r="N480" s="266">
        <f t="shared" ref="N480:N543" si="109">L480+M480</f>
        <v>306531.90182285034</v>
      </c>
      <c r="O480" s="159"/>
      <c r="P480" s="265">
        <f t="shared" ref="P480:P543" si="110">P479+(L480-L479)/(1+discountDaily)^A480</f>
        <v>117154.92615693148</v>
      </c>
      <c r="Q480" s="265">
        <f t="shared" ref="Q480:Q543" si="111">Q479+(M480-M479)/(1+discountDaily)^B480</f>
        <v>189030.64344789484</v>
      </c>
      <c r="R480" s="266">
        <f t="shared" ref="R480:R543" si="112">P480+Q480</f>
        <v>306185.56960482633</v>
      </c>
    </row>
    <row r="481" spans="1:18" x14ac:dyDescent="0.3">
      <c r="A481" s="82">
        <v>450</v>
      </c>
      <c r="B481" s="94">
        <f t="shared" si="101"/>
        <v>9.3868865005479533E-5</v>
      </c>
      <c r="C481" s="179">
        <f t="shared" si="102"/>
        <v>9.3657113012427E-5</v>
      </c>
      <c r="D481" s="166">
        <f t="shared" si="103"/>
        <v>2.2558277767625785E-3</v>
      </c>
      <c r="E481" s="167">
        <f t="shared" ref="E481:E544" si="113">C481+E480</f>
        <v>24.286455464053265</v>
      </c>
      <c r="F481" s="168">
        <f t="shared" ref="F481:F544" si="114">D481+F480</f>
        <v>1.0173783273199259</v>
      </c>
      <c r="G481" s="168">
        <f t="shared" si="104"/>
        <v>35355.955225253107</v>
      </c>
      <c r="H481" s="168">
        <f t="shared" si="105"/>
        <v>271255.38723297539</v>
      </c>
      <c r="I481" s="169">
        <f t="shared" si="106"/>
        <v>306611.34245822852</v>
      </c>
      <c r="J481" s="169">
        <f t="shared" si="108"/>
        <v>305710.44666320359</v>
      </c>
      <c r="K481" s="95"/>
      <c r="L481" s="265">
        <f t="shared" si="107"/>
        <v>117530.15490042615</v>
      </c>
      <c r="M481" s="265">
        <f>$G481*NonHospFrac+theModel!$H481*NonHospFrac</f>
        <v>189081.18755780233</v>
      </c>
      <c r="N481" s="266">
        <f t="shared" si="109"/>
        <v>306611.34245822846</v>
      </c>
      <c r="O481" s="159"/>
      <c r="P481" s="265">
        <f t="shared" si="110"/>
        <v>117184.82383247065</v>
      </c>
      <c r="Q481" s="265">
        <f t="shared" si="111"/>
        <v>189079.63292590872</v>
      </c>
      <c r="R481" s="266">
        <f t="shared" si="112"/>
        <v>306264.45675837935</v>
      </c>
    </row>
    <row r="482" spans="1:18" x14ac:dyDescent="0.3">
      <c r="A482" s="82">
        <v>451</v>
      </c>
      <c r="B482" s="94">
        <f t="shared" si="101"/>
        <v>9.2115351496552657E-5</v>
      </c>
      <c r="C482" s="179">
        <f t="shared" si="102"/>
        <v>9.1907555127980489E-5</v>
      </c>
      <c r="D482" s="166">
        <f t="shared" si="103"/>
        <v>2.2558277767625785E-3</v>
      </c>
      <c r="E482" s="167">
        <f t="shared" si="113"/>
        <v>24.286547371608393</v>
      </c>
      <c r="F482" s="168">
        <f t="shared" si="114"/>
        <v>1.0196341550966885</v>
      </c>
      <c r="G482" s="168">
        <f t="shared" si="104"/>
        <v>35434.349804466525</v>
      </c>
      <c r="H482" s="168">
        <f t="shared" si="105"/>
        <v>271256.41374833055</v>
      </c>
      <c r="I482" s="169">
        <f t="shared" si="106"/>
        <v>306690.76355279709</v>
      </c>
      <c r="J482" s="169">
        <f t="shared" si="108"/>
        <v>305788.42101777566</v>
      </c>
      <c r="K482" s="95"/>
      <c r="L482" s="265">
        <f t="shared" si="107"/>
        <v>117560.59856722651</v>
      </c>
      <c r="M482" s="265">
        <f>$G482*NonHospFrac+theModel!$H482*NonHospFrac</f>
        <v>189130.16498557056</v>
      </c>
      <c r="N482" s="266">
        <f t="shared" si="109"/>
        <v>306690.76355279709</v>
      </c>
      <c r="O482" s="159"/>
      <c r="P482" s="265">
        <f t="shared" si="110"/>
        <v>117214.71293539047</v>
      </c>
      <c r="Q482" s="265">
        <f t="shared" si="111"/>
        <v>189128.61035349304</v>
      </c>
      <c r="R482" s="266">
        <f t="shared" si="112"/>
        <v>306343.32328888355</v>
      </c>
    </row>
    <row r="483" spans="1:18" x14ac:dyDescent="0.3">
      <c r="A483" s="82">
        <v>452</v>
      </c>
      <c r="B483" s="94">
        <f t="shared" si="101"/>
        <v>9.039459442529897E-5</v>
      </c>
      <c r="C483" s="179">
        <f t="shared" si="102"/>
        <v>9.0190679788325188E-5</v>
      </c>
      <c r="D483" s="166">
        <f t="shared" si="103"/>
        <v>2.2558277767625785E-3</v>
      </c>
      <c r="E483" s="167">
        <f t="shared" si="113"/>
        <v>24.286637562288181</v>
      </c>
      <c r="F483" s="168">
        <f t="shared" si="114"/>
        <v>1.0218899828734511</v>
      </c>
      <c r="G483" s="168">
        <f t="shared" si="104"/>
        <v>35512.744383679943</v>
      </c>
      <c r="H483" s="168">
        <f t="shared" si="105"/>
        <v>271257.42108790739</v>
      </c>
      <c r="I483" s="169">
        <f t="shared" si="106"/>
        <v>306770.16547158733</v>
      </c>
      <c r="J483" s="169">
        <f t="shared" si="108"/>
        <v>305866.37336825591</v>
      </c>
      <c r="K483" s="95"/>
      <c r="L483" s="265">
        <f t="shared" si="107"/>
        <v>117591.03488357407</v>
      </c>
      <c r="M483" s="265">
        <f>$G483*NonHospFrac+theModel!$H483*NonHospFrac</f>
        <v>189179.13058801327</v>
      </c>
      <c r="N483" s="266">
        <f t="shared" si="109"/>
        <v>306770.16547158733</v>
      </c>
      <c r="O483" s="159"/>
      <c r="P483" s="265">
        <f t="shared" si="110"/>
        <v>117244.59360370933</v>
      </c>
      <c r="Q483" s="265">
        <f t="shared" si="111"/>
        <v>189177.57595575534</v>
      </c>
      <c r="R483" s="266">
        <f t="shared" si="112"/>
        <v>306422.16955946467</v>
      </c>
    </row>
    <row r="484" spans="1:18" x14ac:dyDescent="0.3">
      <c r="A484" s="82">
        <v>453</v>
      </c>
      <c r="B484" s="94">
        <f t="shared" si="101"/>
        <v>8.8705981886418552E-5</v>
      </c>
      <c r="C484" s="179">
        <f t="shared" si="102"/>
        <v>8.8505876468514174E-5</v>
      </c>
      <c r="D484" s="166">
        <f t="shared" si="103"/>
        <v>2.2558277767625785E-3</v>
      </c>
      <c r="E484" s="167">
        <f t="shared" si="113"/>
        <v>24.286726068164651</v>
      </c>
      <c r="F484" s="168">
        <f t="shared" si="114"/>
        <v>1.0241458106502137</v>
      </c>
      <c r="G484" s="168">
        <f t="shared" si="104"/>
        <v>35591.138962893376</v>
      </c>
      <c r="H484" s="168">
        <f t="shared" si="105"/>
        <v>271258.40960991837</v>
      </c>
      <c r="I484" s="169">
        <f t="shared" si="106"/>
        <v>306849.54857281176</v>
      </c>
      <c r="J484" s="169">
        <f t="shared" si="108"/>
        <v>305944.30406796723</v>
      </c>
      <c r="K484" s="95"/>
      <c r="L484" s="265">
        <f t="shared" si="107"/>
        <v>117621.46398677873</v>
      </c>
      <c r="M484" s="265">
        <f>$G484*NonHospFrac+theModel!$H484*NonHospFrac</f>
        <v>189228.08458603302</v>
      </c>
      <c r="N484" s="266">
        <f t="shared" si="109"/>
        <v>306849.54857281176</v>
      </c>
      <c r="O484" s="159"/>
      <c r="P484" s="265">
        <f t="shared" si="110"/>
        <v>117274.46597286285</v>
      </c>
      <c r="Q484" s="265">
        <f t="shared" si="111"/>
        <v>189226.52995359807</v>
      </c>
      <c r="R484" s="266">
        <f t="shared" si="112"/>
        <v>306500.99592646095</v>
      </c>
    </row>
    <row r="485" spans="1:18" x14ac:dyDescent="0.3">
      <c r="A485" s="82">
        <v>454</v>
      </c>
      <c r="B485" s="94">
        <f t="shared" si="101"/>
        <v>8.7048913405283969E-5</v>
      </c>
      <c r="C485" s="179">
        <f t="shared" si="102"/>
        <v>8.6852546048487325E-5</v>
      </c>
      <c r="D485" s="166">
        <f t="shared" si="103"/>
        <v>2.2558277767625785E-3</v>
      </c>
      <c r="E485" s="167">
        <f t="shared" si="113"/>
        <v>24.286812920710698</v>
      </c>
      <c r="F485" s="168">
        <f t="shared" si="114"/>
        <v>1.0264016384269763</v>
      </c>
      <c r="G485" s="168">
        <f t="shared" si="104"/>
        <v>35669.533542106794</v>
      </c>
      <c r="H485" s="168">
        <f t="shared" si="105"/>
        <v>271259.37966588413</v>
      </c>
      <c r="I485" s="169">
        <f t="shared" si="106"/>
        <v>306928.91320799093</v>
      </c>
      <c r="J485" s="169">
        <f t="shared" si="108"/>
        <v>306022.21346362017</v>
      </c>
      <c r="K485" s="95"/>
      <c r="L485" s="265">
        <f t="shared" si="107"/>
        <v>117651.88601158526</v>
      </c>
      <c r="M485" s="265">
        <f>$G485*NonHospFrac+theModel!$H485*NonHospFrac</f>
        <v>189277.02719640566</v>
      </c>
      <c r="N485" s="266">
        <f t="shared" si="109"/>
        <v>306928.91320799093</v>
      </c>
      <c r="O485" s="159"/>
      <c r="P485" s="265">
        <f t="shared" si="110"/>
        <v>117304.33017575201</v>
      </c>
      <c r="Q485" s="265">
        <f t="shared" si="111"/>
        <v>189275.47256379706</v>
      </c>
      <c r="R485" s="266">
        <f t="shared" si="112"/>
        <v>306579.80273954908</v>
      </c>
    </row>
    <row r="486" spans="1:18" x14ac:dyDescent="0.3">
      <c r="A486" s="82">
        <v>455</v>
      </c>
      <c r="B486" s="94">
        <f t="shared" si="101"/>
        <v>8.5422799724409616E-5</v>
      </c>
      <c r="C486" s="179">
        <f t="shared" si="102"/>
        <v>8.5230100600022462E-5</v>
      </c>
      <c r="D486" s="166">
        <f t="shared" si="103"/>
        <v>2.2558277767625785E-3</v>
      </c>
      <c r="E486" s="167">
        <f t="shared" si="113"/>
        <v>24.286898150811297</v>
      </c>
      <c r="F486" s="168">
        <f t="shared" si="114"/>
        <v>1.0286574662037389</v>
      </c>
      <c r="G486" s="168">
        <f t="shared" si="104"/>
        <v>35747.928121320212</v>
      </c>
      <c r="H486" s="168">
        <f t="shared" si="105"/>
        <v>271260.331600759</v>
      </c>
      <c r="I486" s="169">
        <f t="shared" si="106"/>
        <v>307008.25972207921</v>
      </c>
      <c r="J486" s="169">
        <f t="shared" si="108"/>
        <v>306100.10189543746</v>
      </c>
      <c r="K486" s="95"/>
      <c r="L486" s="265">
        <f t="shared" si="107"/>
        <v>117682.3010902214</v>
      </c>
      <c r="M486" s="265">
        <f>$G486*NonHospFrac+theModel!$H486*NonHospFrac</f>
        <v>189325.95863185779</v>
      </c>
      <c r="N486" s="266">
        <f t="shared" si="109"/>
        <v>307008.25972207921</v>
      </c>
      <c r="O486" s="159"/>
      <c r="P486" s="265">
        <f t="shared" si="110"/>
        <v>117334.18634279085</v>
      </c>
      <c r="Q486" s="265">
        <f t="shared" si="111"/>
        <v>189324.40399907882</v>
      </c>
      <c r="R486" s="266">
        <f t="shared" si="112"/>
        <v>306658.59034186968</v>
      </c>
    </row>
    <row r="487" spans="1:18" x14ac:dyDescent="0.3">
      <c r="A487" s="82">
        <v>456</v>
      </c>
      <c r="B487" s="94">
        <f t="shared" si="101"/>
        <v>8.3827062593909936E-5</v>
      </c>
      <c r="C487" s="179">
        <f t="shared" si="102"/>
        <v>8.3637963177666177E-5</v>
      </c>
      <c r="D487" s="166">
        <f t="shared" si="103"/>
        <v>2.2558277767625785E-3</v>
      </c>
      <c r="E487" s="167">
        <f t="shared" si="113"/>
        <v>24.286981788774476</v>
      </c>
      <c r="F487" s="168">
        <f t="shared" si="114"/>
        <v>1.0309132939805015</v>
      </c>
      <c r="G487" s="168">
        <f t="shared" si="104"/>
        <v>35826.32270053363</v>
      </c>
      <c r="H487" s="168">
        <f t="shared" si="105"/>
        <v>271261.26575305313</v>
      </c>
      <c r="I487" s="169">
        <f t="shared" si="106"/>
        <v>307087.58845358674</v>
      </c>
      <c r="J487" s="169">
        <f t="shared" si="108"/>
        <v>306177.96969727485</v>
      </c>
      <c r="K487" s="95"/>
      <c r="L487" s="265">
        <f t="shared" si="107"/>
        <v>117712.7093524448</v>
      </c>
      <c r="M487" s="265">
        <f>$G487*NonHospFrac+theModel!$H487*NonHospFrac</f>
        <v>189374.87910114197</v>
      </c>
      <c r="N487" s="266">
        <f t="shared" si="109"/>
        <v>307087.5884535868</v>
      </c>
      <c r="O487" s="159"/>
      <c r="P487" s="265">
        <f t="shared" si="110"/>
        <v>117364.03460195287</v>
      </c>
      <c r="Q487" s="265">
        <f t="shared" si="111"/>
        <v>189373.32446819582</v>
      </c>
      <c r="R487" s="266">
        <f t="shared" si="112"/>
        <v>306737.35907014867</v>
      </c>
    </row>
    <row r="488" spans="1:18" x14ac:dyDescent="0.3">
      <c r="A488" s="82">
        <v>457</v>
      </c>
      <c r="B488" s="94">
        <f t="shared" si="101"/>
        <v>8.2261134565873178E-5</v>
      </c>
      <c r="C488" s="179">
        <f t="shared" si="102"/>
        <v>8.2075567613571477E-5</v>
      </c>
      <c r="D488" s="166">
        <f t="shared" si="103"/>
        <v>2.2558277767625785E-3</v>
      </c>
      <c r="E488" s="167">
        <f t="shared" si="113"/>
        <v>24.287063864342091</v>
      </c>
      <c r="F488" s="168">
        <f t="shared" si="114"/>
        <v>1.0331691217572641</v>
      </c>
      <c r="G488" s="168">
        <f t="shared" si="104"/>
        <v>35904.717279747056</v>
      </c>
      <c r="H488" s="168">
        <f t="shared" si="105"/>
        <v>271262.18245495349</v>
      </c>
      <c r="I488" s="169">
        <f t="shared" si="106"/>
        <v>307166.89973470056</v>
      </c>
      <c r="J488" s="169">
        <f t="shared" si="108"/>
        <v>306255.81719674089</v>
      </c>
      <c r="K488" s="95"/>
      <c r="L488" s="265">
        <f t="shared" si="107"/>
        <v>117743.11092558922</v>
      </c>
      <c r="M488" s="265">
        <f>$G488*NonHospFrac+theModel!$H488*NonHospFrac</f>
        <v>189423.78880911128</v>
      </c>
      <c r="N488" s="266">
        <f t="shared" si="109"/>
        <v>307166.89973470051</v>
      </c>
      <c r="O488" s="159"/>
      <c r="P488" s="265">
        <f t="shared" si="110"/>
        <v>117393.87507881681</v>
      </c>
      <c r="Q488" s="265">
        <f t="shared" si="111"/>
        <v>189422.23417600113</v>
      </c>
      <c r="R488" s="266">
        <f t="shared" si="112"/>
        <v>306816.10925481794</v>
      </c>
    </row>
    <row r="489" spans="1:18" x14ac:dyDescent="0.3">
      <c r="A489" s="82">
        <v>458</v>
      </c>
      <c r="B489" s="94">
        <f t="shared" si="101"/>
        <v>8.0724458792575228E-5</v>
      </c>
      <c r="C489" s="179">
        <f t="shared" si="102"/>
        <v>8.0542358316166806E-5</v>
      </c>
      <c r="D489" s="166">
        <f t="shared" si="103"/>
        <v>2.2558277767625785E-3</v>
      </c>
      <c r="E489" s="167">
        <f t="shared" si="113"/>
        <v>24.287144406700406</v>
      </c>
      <c r="F489" s="168">
        <f t="shared" si="114"/>
        <v>1.0354249495340266</v>
      </c>
      <c r="G489" s="168">
        <f t="shared" si="104"/>
        <v>35983.111858960481</v>
      </c>
      <c r="H489" s="168">
        <f t="shared" si="105"/>
        <v>271263.08203244122</v>
      </c>
      <c r="I489" s="169">
        <f t="shared" si="106"/>
        <v>307246.19389140169</v>
      </c>
      <c r="J489" s="169">
        <f t="shared" si="108"/>
        <v>306333.64471531293</v>
      </c>
      <c r="K489" s="95"/>
      <c r="L489" s="265">
        <f t="shared" si="107"/>
        <v>117773.50593460965</v>
      </c>
      <c r="M489" s="265">
        <f>$G489*NonHospFrac+theModel!$H489*NonHospFrac</f>
        <v>189472.68795679201</v>
      </c>
      <c r="N489" s="266">
        <f t="shared" si="109"/>
        <v>307246.19389140164</v>
      </c>
      <c r="O489" s="159"/>
      <c r="P489" s="265">
        <f t="shared" si="110"/>
        <v>117423.70789661133</v>
      </c>
      <c r="Q489" s="265">
        <f t="shared" si="111"/>
        <v>189471.13332352095</v>
      </c>
      <c r="R489" s="266">
        <f t="shared" si="112"/>
        <v>306894.84122013231</v>
      </c>
    </row>
    <row r="490" spans="1:18" x14ac:dyDescent="0.3">
      <c r="A490" s="82">
        <v>459</v>
      </c>
      <c r="B490" s="94">
        <f t="shared" si="101"/>
        <v>7.9216488828462905E-5</v>
      </c>
      <c r="C490" s="179">
        <f t="shared" si="102"/>
        <v>7.9037790072586058E-5</v>
      </c>
      <c r="D490" s="166">
        <f t="shared" si="103"/>
        <v>2.2558277767625785E-3</v>
      </c>
      <c r="E490" s="167">
        <f t="shared" si="113"/>
        <v>24.287223444490479</v>
      </c>
      <c r="F490" s="168">
        <f t="shared" si="114"/>
        <v>1.0376807773107892</v>
      </c>
      <c r="G490" s="168">
        <f t="shared" si="104"/>
        <v>36061.506438173899</v>
      </c>
      <c r="H490" s="168">
        <f t="shared" si="105"/>
        <v>271263.96480540844</v>
      </c>
      <c r="I490" s="169">
        <f t="shared" si="106"/>
        <v>307325.47124358232</v>
      </c>
      <c r="J490" s="169">
        <f t="shared" si="108"/>
        <v>306411.45256845315</v>
      </c>
      <c r="K490" s="95"/>
      <c r="L490" s="265">
        <f t="shared" si="107"/>
        <v>117803.89450212703</v>
      </c>
      <c r="M490" s="265">
        <f>$G490*NonHospFrac+theModel!$H490*NonHospFrac</f>
        <v>189521.5767414553</v>
      </c>
      <c r="N490" s="266">
        <f t="shared" si="109"/>
        <v>307325.47124358232</v>
      </c>
      <c r="O490" s="159"/>
      <c r="P490" s="265">
        <f t="shared" si="110"/>
        <v>117453.53317625925</v>
      </c>
      <c r="Q490" s="265">
        <f t="shared" si="111"/>
        <v>189520.02210802637</v>
      </c>
      <c r="R490" s="266">
        <f t="shared" si="112"/>
        <v>306973.55528428563</v>
      </c>
    </row>
    <row r="491" spans="1:18" x14ac:dyDescent="0.3">
      <c r="A491" s="82">
        <v>460</v>
      </c>
      <c r="B491" s="94">
        <f t="shared" si="101"/>
        <v>7.7736688435836904E-5</v>
      </c>
      <c r="C491" s="179">
        <f t="shared" si="102"/>
        <v>7.756132785478981E-5</v>
      </c>
      <c r="D491" s="166">
        <f t="shared" si="103"/>
        <v>2.2558277767625785E-3</v>
      </c>
      <c r="E491" s="167">
        <f t="shared" si="113"/>
        <v>24.287301005818335</v>
      </c>
      <c r="F491" s="168">
        <f t="shared" si="114"/>
        <v>1.0399366050875518</v>
      </c>
      <c r="G491" s="168">
        <f t="shared" si="104"/>
        <v>36139.901017387318</v>
      </c>
      <c r="H491" s="168">
        <f t="shared" si="105"/>
        <v>271264.83108777116</v>
      </c>
      <c r="I491" s="169">
        <f t="shared" si="106"/>
        <v>307404.7321051585</v>
      </c>
      <c r="J491" s="169">
        <f t="shared" si="108"/>
        <v>306489.24106572015</v>
      </c>
      <c r="K491" s="95"/>
      <c r="L491" s="265">
        <f t="shared" si="107"/>
        <v>117834.27674847154</v>
      </c>
      <c r="M491" s="265">
        <f>$G491*NonHospFrac+theModel!$H491*NonHospFrac</f>
        <v>189570.4553566869</v>
      </c>
      <c r="N491" s="266">
        <f t="shared" si="109"/>
        <v>307404.73210515844</v>
      </c>
      <c r="O491" s="159"/>
      <c r="P491" s="265">
        <f t="shared" si="110"/>
        <v>117483.35103642047</v>
      </c>
      <c r="Q491" s="265">
        <f t="shared" si="111"/>
        <v>189568.90072310308</v>
      </c>
      <c r="R491" s="266">
        <f t="shared" si="112"/>
        <v>307052.25175952353</v>
      </c>
    </row>
    <row r="492" spans="1:18" x14ac:dyDescent="0.3">
      <c r="A492" s="82">
        <v>461</v>
      </c>
      <c r="B492" s="94">
        <f t="shared" si="101"/>
        <v>7.6284531394164772E-5</v>
      </c>
      <c r="C492" s="179">
        <f t="shared" si="102"/>
        <v>7.6112446629308494E-5</v>
      </c>
      <c r="D492" s="166">
        <f t="shared" si="103"/>
        <v>2.2558277767625785E-3</v>
      </c>
      <c r="E492" s="167">
        <f t="shared" si="113"/>
        <v>24.287377118264963</v>
      </c>
      <c r="F492" s="168">
        <f t="shared" si="114"/>
        <v>1.0421924328643144</v>
      </c>
      <c r="G492" s="168">
        <f t="shared" si="104"/>
        <v>36218.29559660075</v>
      </c>
      <c r="H492" s="168">
        <f t="shared" si="105"/>
        <v>271265.6811875815</v>
      </c>
      <c r="I492" s="169">
        <f t="shared" si="106"/>
        <v>307483.97678418225</v>
      </c>
      <c r="J492" s="169">
        <f t="shared" si="108"/>
        <v>306567.01051087986</v>
      </c>
      <c r="K492" s="95"/>
      <c r="L492" s="265">
        <f t="shared" si="107"/>
        <v>117864.65279172562</v>
      </c>
      <c r="M492" s="265">
        <f>$G492*NonHospFrac+theModel!$H492*NonHospFrac</f>
        <v>189619.32399245663</v>
      </c>
      <c r="N492" s="266">
        <f t="shared" si="109"/>
        <v>307483.97678418225</v>
      </c>
      <c r="O492" s="159"/>
      <c r="P492" s="265">
        <f t="shared" si="110"/>
        <v>117513.16159353446</v>
      </c>
      <c r="Q492" s="265">
        <f t="shared" si="111"/>
        <v>189617.76935872086</v>
      </c>
      <c r="R492" s="266">
        <f t="shared" si="112"/>
        <v>307130.93095225532</v>
      </c>
    </row>
    <row r="493" spans="1:18" x14ac:dyDescent="0.3">
      <c r="A493" s="82">
        <v>462</v>
      </c>
      <c r="B493" s="94">
        <f t="shared" si="101"/>
        <v>7.4859501312955174E-5</v>
      </c>
      <c r="C493" s="179">
        <f t="shared" si="102"/>
        <v>7.4690631170538813E-5</v>
      </c>
      <c r="D493" s="166">
        <f t="shared" si="103"/>
        <v>2.2558277767625785E-3</v>
      </c>
      <c r="E493" s="167">
        <f t="shared" si="113"/>
        <v>24.287451808896133</v>
      </c>
      <c r="F493" s="168">
        <f t="shared" si="114"/>
        <v>1.044448260641077</v>
      </c>
      <c r="G493" s="168">
        <f t="shared" si="104"/>
        <v>36296.690175814168</v>
      </c>
      <c r="H493" s="168">
        <f t="shared" si="105"/>
        <v>271266.51540713693</v>
      </c>
      <c r="I493" s="169">
        <f t="shared" si="106"/>
        <v>307563.20558295108</v>
      </c>
      <c r="J493" s="169">
        <f t="shared" si="108"/>
        <v>306644.76120201405</v>
      </c>
      <c r="K493" s="95"/>
      <c r="L493" s="265">
        <f t="shared" si="107"/>
        <v>117895.02274776579</v>
      </c>
      <c r="M493" s="265">
        <f>$G493*NonHospFrac+theModel!$H493*NonHospFrac</f>
        <v>189668.18283518529</v>
      </c>
      <c r="N493" s="266">
        <f t="shared" si="109"/>
        <v>307563.20558295108</v>
      </c>
      <c r="O493" s="159"/>
      <c r="P493" s="265">
        <f t="shared" si="110"/>
        <v>117542.96496186178</v>
      </c>
      <c r="Q493" s="265">
        <f t="shared" si="111"/>
        <v>189666.62820130042</v>
      </c>
      <c r="R493" s="266">
        <f t="shared" si="112"/>
        <v>307209.59316316224</v>
      </c>
    </row>
    <row r="494" spans="1:18" x14ac:dyDescent="0.3">
      <c r="A494" s="82">
        <v>463</v>
      </c>
      <c r="B494" s="94">
        <f t="shared" si="101"/>
        <v>7.3461091448127967E-5</v>
      </c>
      <c r="C494" s="179">
        <f t="shared" si="102"/>
        <v>7.3295375877527978E-5</v>
      </c>
      <c r="D494" s="166">
        <f t="shared" si="103"/>
        <v>2.2558277767625785E-3</v>
      </c>
      <c r="E494" s="167">
        <f t="shared" si="113"/>
        <v>24.28752510427201</v>
      </c>
      <c r="F494" s="168">
        <f t="shared" si="114"/>
        <v>1.0467040884178396</v>
      </c>
      <c r="G494" s="168">
        <f t="shared" si="104"/>
        <v>36375.084755027587</v>
      </c>
      <c r="H494" s="168">
        <f t="shared" si="105"/>
        <v>271267.33404308796</v>
      </c>
      <c r="I494" s="169">
        <f t="shared" si="106"/>
        <v>307642.41879811557</v>
      </c>
      <c r="J494" s="169">
        <f t="shared" si="108"/>
        <v>306722.49343162676</v>
      </c>
      <c r="K494" s="95"/>
      <c r="L494" s="265">
        <f t="shared" si="107"/>
        <v>117925.38673030406</v>
      </c>
      <c r="M494" s="265">
        <f>$G494*NonHospFrac+theModel!$H494*NonHospFrac</f>
        <v>189717.03206781147</v>
      </c>
      <c r="N494" s="266">
        <f t="shared" si="109"/>
        <v>307642.41879811551</v>
      </c>
      <c r="O494" s="159"/>
      <c r="P494" s="265">
        <f t="shared" si="110"/>
        <v>117572.76125352498</v>
      </c>
      <c r="Q494" s="265">
        <f t="shared" si="111"/>
        <v>189715.47743378032</v>
      </c>
      <c r="R494" s="266">
        <f t="shared" si="112"/>
        <v>307288.2386873053</v>
      </c>
    </row>
    <row r="495" spans="1:18" x14ac:dyDescent="0.3">
      <c r="A495" s="82">
        <v>464</v>
      </c>
      <c r="B495" s="94">
        <f t="shared" si="101"/>
        <v>7.2088804521815546E-5</v>
      </c>
      <c r="C495" s="179">
        <f t="shared" si="102"/>
        <v>7.1926184594181631E-5</v>
      </c>
      <c r="D495" s="166">
        <f t="shared" si="103"/>
        <v>2.2558277767625785E-3</v>
      </c>
      <c r="E495" s="167">
        <f t="shared" si="113"/>
        <v>24.287597030456606</v>
      </c>
      <c r="F495" s="168">
        <f t="shared" si="114"/>
        <v>1.0489599161946022</v>
      </c>
      <c r="G495" s="168">
        <f t="shared" si="104"/>
        <v>36453.479334241005</v>
      </c>
      <c r="H495" s="168">
        <f t="shared" si="105"/>
        <v>271268.13738654344</v>
      </c>
      <c r="I495" s="169">
        <f t="shared" si="106"/>
        <v>307721.61672078446</v>
      </c>
      <c r="J495" s="169">
        <f t="shared" si="108"/>
        <v>306800.20748674829</v>
      </c>
      <c r="K495" s="95"/>
      <c r="L495" s="265">
        <f t="shared" si="107"/>
        <v>117955.74485092817</v>
      </c>
      <c r="M495" s="265">
        <f>$G495*NonHospFrac+theModel!$H495*NonHospFrac</f>
        <v>189765.87186985626</v>
      </c>
      <c r="N495" s="266">
        <f t="shared" si="109"/>
        <v>307721.61672078446</v>
      </c>
      <c r="O495" s="159"/>
      <c r="P495" s="265">
        <f t="shared" si="110"/>
        <v>117602.55057854847</v>
      </c>
      <c r="Q495" s="265">
        <f t="shared" si="111"/>
        <v>189764.31723568161</v>
      </c>
      <c r="R495" s="266">
        <f t="shared" si="112"/>
        <v>307366.86781423009</v>
      </c>
    </row>
    <row r="496" spans="1:18" x14ac:dyDescent="0.3">
      <c r="A496" s="82">
        <v>465</v>
      </c>
      <c r="B496" s="94">
        <f t="shared" si="101"/>
        <v>7.0742152545529249E-5</v>
      </c>
      <c r="C496" s="179">
        <f t="shared" si="102"/>
        <v>7.0582570432829074E-5</v>
      </c>
      <c r="D496" s="166">
        <f t="shared" si="103"/>
        <v>2.2558277767625785E-3</v>
      </c>
      <c r="E496" s="167">
        <f t="shared" si="113"/>
        <v>24.28766761302704</v>
      </c>
      <c r="F496" s="168">
        <f t="shared" si="114"/>
        <v>1.0512157439713647</v>
      </c>
      <c r="G496" s="168">
        <f t="shared" si="104"/>
        <v>36531.873913454423</v>
      </c>
      <c r="H496" s="168">
        <f t="shared" si="105"/>
        <v>271268.9257231743</v>
      </c>
      <c r="I496" s="169">
        <f t="shared" si="106"/>
        <v>307800.79963662871</v>
      </c>
      <c r="J496" s="169">
        <f t="shared" si="108"/>
        <v>306877.90364903834</v>
      </c>
      <c r="K496" s="95"/>
      <c r="L496" s="265">
        <f t="shared" si="107"/>
        <v>117986.0972191414</v>
      </c>
      <c r="M496" s="265">
        <f>$G496*NonHospFrac+theModel!$H496*NonHospFrac</f>
        <v>189814.70241748731</v>
      </c>
      <c r="N496" s="266">
        <f t="shared" si="109"/>
        <v>307800.79963662871</v>
      </c>
      <c r="O496" s="159"/>
      <c r="P496" s="265">
        <f t="shared" si="110"/>
        <v>117632.33304489792</v>
      </c>
      <c r="Q496" s="265">
        <f t="shared" si="111"/>
        <v>189813.14778317185</v>
      </c>
      <c r="R496" s="266">
        <f t="shared" si="112"/>
        <v>307445.48082806979</v>
      </c>
    </row>
    <row r="497" spans="1:18" x14ac:dyDescent="0.3">
      <c r="A497" s="82">
        <v>466</v>
      </c>
      <c r="B497" s="94">
        <f t="shared" si="101"/>
        <v>6.9420656646629144E-5</v>
      </c>
      <c r="C497" s="179">
        <f t="shared" si="102"/>
        <v>6.9264055601084575E-5</v>
      </c>
      <c r="D497" s="166">
        <f t="shared" si="103"/>
        <v>2.2558277767625785E-3</v>
      </c>
      <c r="E497" s="167">
        <f t="shared" si="113"/>
        <v>24.28773687708264</v>
      </c>
      <c r="F497" s="168">
        <f t="shared" si="114"/>
        <v>1.0534715717481273</v>
      </c>
      <c r="G497" s="168">
        <f t="shared" si="104"/>
        <v>36610.268492667856</v>
      </c>
      <c r="H497" s="168">
        <f t="shared" si="105"/>
        <v>271269.69933331478</v>
      </c>
      <c r="I497" s="169">
        <f t="shared" si="106"/>
        <v>307879.96782598266</v>
      </c>
      <c r="J497" s="169">
        <f t="shared" si="108"/>
        <v>306955.58219488594</v>
      </c>
      <c r="K497" s="95"/>
      <c r="L497" s="265">
        <f t="shared" si="107"/>
        <v>118016.44394240138</v>
      </c>
      <c r="M497" s="265">
        <f>$G497*NonHospFrac+theModel!$H497*NonHospFrac</f>
        <v>189863.52388358125</v>
      </c>
      <c r="N497" s="266">
        <f t="shared" si="109"/>
        <v>307879.9678259826</v>
      </c>
      <c r="O497" s="159"/>
      <c r="P497" s="265">
        <f t="shared" si="110"/>
        <v>117662.10875851866</v>
      </c>
      <c r="Q497" s="265">
        <f t="shared" si="111"/>
        <v>189861.96924912764</v>
      </c>
      <c r="R497" s="266">
        <f t="shared" si="112"/>
        <v>307524.07800764631</v>
      </c>
    </row>
    <row r="498" spans="1:18" x14ac:dyDescent="0.3">
      <c r="A498" s="82">
        <v>467</v>
      </c>
      <c r="B498" s="94">
        <f t="shared" si="101"/>
        <v>6.8123846898036439E-5</v>
      </c>
      <c r="C498" s="179">
        <f t="shared" si="102"/>
        <v>6.7970171231943922E-5</v>
      </c>
      <c r="D498" s="166">
        <f t="shared" si="103"/>
        <v>2.2558277767625785E-3</v>
      </c>
      <c r="E498" s="167">
        <f t="shared" si="113"/>
        <v>24.287804847253874</v>
      </c>
      <c r="F498" s="168">
        <f t="shared" si="114"/>
        <v>1.0557273995248899</v>
      </c>
      <c r="G498" s="168">
        <f t="shared" si="104"/>
        <v>36688.663071881274</v>
      </c>
      <c r="H498" s="168">
        <f t="shared" si="105"/>
        <v>271270.45849206252</v>
      </c>
      <c r="I498" s="169">
        <f t="shared" si="106"/>
        <v>307959.1215639438</v>
      </c>
      <c r="J498" s="169">
        <f t="shared" si="108"/>
        <v>307033.24339550838</v>
      </c>
      <c r="K498" s="95"/>
      <c r="L498" s="265">
        <f t="shared" si="107"/>
        <v>118046.78512615844</v>
      </c>
      <c r="M498" s="265">
        <f>$G498*NonHospFrac+theModel!$H498*NonHospFrac</f>
        <v>189912.33643778533</v>
      </c>
      <c r="N498" s="266">
        <f t="shared" si="109"/>
        <v>307959.1215639438</v>
      </c>
      <c r="O498" s="159"/>
      <c r="P498" s="265">
        <f t="shared" si="110"/>
        <v>117691.87782337365</v>
      </c>
      <c r="Q498" s="265">
        <f t="shared" si="111"/>
        <v>189910.78180319618</v>
      </c>
      <c r="R498" s="266">
        <f t="shared" si="112"/>
        <v>307602.65962656983</v>
      </c>
    </row>
    <row r="499" spans="1:18" x14ac:dyDescent="0.3">
      <c r="A499" s="82">
        <v>468</v>
      </c>
      <c r="B499" s="94">
        <f t="shared" si="101"/>
        <v>6.6851262151126071E-5</v>
      </c>
      <c r="C499" s="179">
        <f t="shared" si="102"/>
        <v>6.6700457217053926E-5</v>
      </c>
      <c r="D499" s="166">
        <f t="shared" si="103"/>
        <v>2.2558277767625785E-3</v>
      </c>
      <c r="E499" s="167">
        <f t="shared" si="113"/>
        <v>24.287871547711092</v>
      </c>
      <c r="F499" s="168">
        <f t="shared" si="114"/>
        <v>1.0579832273016525</v>
      </c>
      <c r="G499" s="168">
        <f t="shared" si="104"/>
        <v>36767.057651094692</v>
      </c>
      <c r="H499" s="168">
        <f t="shared" si="105"/>
        <v>271271.20346937625</v>
      </c>
      <c r="I499" s="169">
        <f t="shared" si="106"/>
        <v>308038.26112047094</v>
      </c>
      <c r="J499" s="169">
        <f t="shared" si="108"/>
        <v>307110.88751704828</v>
      </c>
      <c r="K499" s="95"/>
      <c r="L499" s="265">
        <f t="shared" si="107"/>
        <v>118077.12087389307</v>
      </c>
      <c r="M499" s="265">
        <f>$G499*NonHospFrac+theModel!$H499*NonHospFrac</f>
        <v>189961.14024657788</v>
      </c>
      <c r="N499" s="266">
        <f t="shared" si="109"/>
        <v>308038.26112047094</v>
      </c>
      <c r="O499" s="159"/>
      <c r="P499" s="265">
        <f t="shared" si="110"/>
        <v>117721.64034148055</v>
      </c>
      <c r="Q499" s="265">
        <f t="shared" si="111"/>
        <v>189959.58561185573</v>
      </c>
      <c r="R499" s="266">
        <f t="shared" si="112"/>
        <v>307681.22595333628</v>
      </c>
    </row>
    <row r="500" spans="1:18" x14ac:dyDescent="0.3">
      <c r="A500" s="82">
        <v>469</v>
      </c>
      <c r="B500" s="94">
        <f t="shared" si="101"/>
        <v>6.5602449871740798E-5</v>
      </c>
      <c r="C500" s="179">
        <f t="shared" si="102"/>
        <v>6.5454462043096451E-5</v>
      </c>
      <c r="D500" s="166">
        <f t="shared" si="103"/>
        <v>2.2558277767625785E-3</v>
      </c>
      <c r="E500" s="167">
        <f t="shared" si="113"/>
        <v>24.287937002173134</v>
      </c>
      <c r="F500" s="168">
        <f t="shared" si="114"/>
        <v>1.0602390550784151</v>
      </c>
      <c r="G500" s="168">
        <f t="shared" si="104"/>
        <v>36845.45223030811</v>
      </c>
      <c r="H500" s="168">
        <f t="shared" si="105"/>
        <v>271271.93453017157</v>
      </c>
      <c r="I500" s="169">
        <f t="shared" si="106"/>
        <v>308117.38676047965</v>
      </c>
      <c r="J500" s="169">
        <f t="shared" si="108"/>
        <v>307188.51482066803</v>
      </c>
      <c r="K500" s="95"/>
      <c r="L500" s="265">
        <f t="shared" si="107"/>
        <v>118107.45128715262</v>
      </c>
      <c r="M500" s="265">
        <f>$G500*NonHospFrac+theModel!$H500*NonHospFrac</f>
        <v>190009.93547332703</v>
      </c>
      <c r="N500" s="266">
        <f t="shared" si="109"/>
        <v>308117.38676047965</v>
      </c>
      <c r="O500" s="159"/>
      <c r="P500" s="265">
        <f t="shared" si="110"/>
        <v>117751.39641294806</v>
      </c>
      <c r="Q500" s="265">
        <f t="shared" si="111"/>
        <v>190008.3808384744</v>
      </c>
      <c r="R500" s="266">
        <f t="shared" si="112"/>
        <v>307759.77725142246</v>
      </c>
    </row>
    <row r="501" spans="1:18" x14ac:dyDescent="0.3">
      <c r="A501" s="82">
        <v>470</v>
      </c>
      <c r="B501" s="94">
        <f t="shared" si="101"/>
        <v>6.437696597926932E-5</v>
      </c>
      <c r="C501" s="179">
        <f t="shared" si="102"/>
        <v>6.4231742631229585E-5</v>
      </c>
      <c r="D501" s="166">
        <f t="shared" si="103"/>
        <v>2.2558277767625785E-3</v>
      </c>
      <c r="E501" s="167">
        <f t="shared" si="113"/>
        <v>24.288001233915764</v>
      </c>
      <c r="F501" s="168">
        <f t="shared" si="114"/>
        <v>1.0624948828551777</v>
      </c>
      <c r="G501" s="168">
        <f t="shared" si="104"/>
        <v>36923.846809521536</v>
      </c>
      <c r="H501" s="168">
        <f t="shared" si="105"/>
        <v>271272.65193441551</v>
      </c>
      <c r="I501" s="169">
        <f t="shared" si="106"/>
        <v>308196.49874393706</v>
      </c>
      <c r="J501" s="169">
        <f t="shared" si="108"/>
        <v>307266.12556264363</v>
      </c>
      <c r="K501" s="95"/>
      <c r="L501" s="265">
        <f t="shared" si="107"/>
        <v>118137.77646558755</v>
      </c>
      <c r="M501" s="265">
        <f>$G501*NonHospFrac+theModel!$H501*NonHospFrac</f>
        <v>190058.72227834945</v>
      </c>
      <c r="N501" s="266">
        <f t="shared" si="109"/>
        <v>308196.498743937</v>
      </c>
      <c r="O501" s="159"/>
      <c r="P501" s="265">
        <f t="shared" si="110"/>
        <v>117781.14613601175</v>
      </c>
      <c r="Q501" s="265">
        <f t="shared" si="111"/>
        <v>190057.1676433688</v>
      </c>
      <c r="R501" s="266">
        <f t="shared" si="112"/>
        <v>307838.31377938052</v>
      </c>
    </row>
    <row r="502" spans="1:18" x14ac:dyDescent="0.3">
      <c r="A502" s="82">
        <v>471</v>
      </c>
      <c r="B502" s="94">
        <f t="shared" si="101"/>
        <v>6.317437468873028E-5</v>
      </c>
      <c r="C502" s="179">
        <f t="shared" si="102"/>
        <v>6.3031864179527837E-5</v>
      </c>
      <c r="D502" s="166">
        <f t="shared" si="103"/>
        <v>2.2558277767625785E-3</v>
      </c>
      <c r="E502" s="167">
        <f t="shared" si="113"/>
        <v>24.288064265779944</v>
      </c>
      <c r="F502" s="168">
        <f t="shared" si="114"/>
        <v>1.0647507106319403</v>
      </c>
      <c r="G502" s="168">
        <f t="shared" si="104"/>
        <v>37002.241388734961</v>
      </c>
      <c r="H502" s="168">
        <f t="shared" si="105"/>
        <v>271273.3559372187</v>
      </c>
      <c r="I502" s="169">
        <f t="shared" si="106"/>
        <v>308275.59732595365</v>
      </c>
      <c r="J502" s="169">
        <f t="shared" si="108"/>
        <v>307343.71999445558</v>
      </c>
      <c r="K502" s="95"/>
      <c r="L502" s="265">
        <f t="shared" si="107"/>
        <v>118168.09650698683</v>
      </c>
      <c r="M502" s="265">
        <f>$G502*NonHospFrac+theModel!$H502*NonHospFrac</f>
        <v>190107.50081896683</v>
      </c>
      <c r="N502" s="266">
        <f t="shared" si="109"/>
        <v>308275.59732595365</v>
      </c>
      <c r="O502" s="159"/>
      <c r="P502" s="265">
        <f t="shared" si="110"/>
        <v>117810.88960706914</v>
      </c>
      <c r="Q502" s="265">
        <f t="shared" si="111"/>
        <v>190105.94618386056</v>
      </c>
      <c r="R502" s="266">
        <f t="shared" si="112"/>
        <v>307916.83579092973</v>
      </c>
    </row>
    <row r="503" spans="1:18" x14ac:dyDescent="0.3">
      <c r="A503" s="82">
        <v>472</v>
      </c>
      <c r="B503" s="94">
        <f t="shared" si="101"/>
        <v>6.1994248355805962E-5</v>
      </c>
      <c r="C503" s="179">
        <f t="shared" si="102"/>
        <v>6.1854400008365415E-5</v>
      </c>
      <c r="D503" s="166">
        <f t="shared" si="103"/>
        <v>2.2558277767625785E-3</v>
      </c>
      <c r="E503" s="167">
        <f t="shared" si="113"/>
        <v>24.288126120179953</v>
      </c>
      <c r="F503" s="168">
        <f t="shared" si="114"/>
        <v>1.0670065384087029</v>
      </c>
      <c r="G503" s="168">
        <f t="shared" si="104"/>
        <v>37080.635967948379</v>
      </c>
      <c r="H503" s="168">
        <f t="shared" si="105"/>
        <v>271274.04678892618</v>
      </c>
      <c r="I503" s="169">
        <f t="shared" si="106"/>
        <v>308354.68275687454</v>
      </c>
      <c r="J503" s="169">
        <f t="shared" si="108"/>
        <v>307421.29836287902</v>
      </c>
      <c r="K503" s="95"/>
      <c r="L503" s="265">
        <f t="shared" si="107"/>
        <v>118198.41150731257</v>
      </c>
      <c r="M503" s="265">
        <f>$G503*NonHospFrac+theModel!$H503*NonHospFrac</f>
        <v>190156.27124956198</v>
      </c>
      <c r="N503" s="266">
        <f t="shared" si="109"/>
        <v>308354.68275687454</v>
      </c>
      <c r="O503" s="159"/>
      <c r="P503" s="265">
        <f t="shared" si="110"/>
        <v>117840.62692071393</v>
      </c>
      <c r="Q503" s="265">
        <f t="shared" si="111"/>
        <v>190154.71661433246</v>
      </c>
      <c r="R503" s="266">
        <f t="shared" si="112"/>
        <v>307995.34353504638</v>
      </c>
    </row>
    <row r="504" spans="1:18" x14ac:dyDescent="0.3">
      <c r="A504" s="82">
        <v>473</v>
      </c>
      <c r="B504" s="94">
        <f t="shared" si="101"/>
        <v>6.0836167324770506E-5</v>
      </c>
      <c r="C504" s="179">
        <f t="shared" si="102"/>
        <v>6.0698931408687509E-5</v>
      </c>
      <c r="D504" s="166">
        <f t="shared" si="103"/>
        <v>2.2558277767625785E-3</v>
      </c>
      <c r="E504" s="167">
        <f t="shared" si="113"/>
        <v>24.288186819111363</v>
      </c>
      <c r="F504" s="168">
        <f t="shared" si="114"/>
        <v>1.0692623661854654</v>
      </c>
      <c r="G504" s="168">
        <f t="shared" si="104"/>
        <v>37159.030547161798</v>
      </c>
      <c r="H504" s="168">
        <f t="shared" si="105"/>
        <v>271274.72473520658</v>
      </c>
      <c r="I504" s="169">
        <f t="shared" si="106"/>
        <v>308433.75528236839</v>
      </c>
      <c r="J504" s="169">
        <f t="shared" si="108"/>
        <v>307498.86091007199</v>
      </c>
      <c r="K504" s="95"/>
      <c r="L504" s="265">
        <f t="shared" si="107"/>
        <v>118228.72156073443</v>
      </c>
      <c r="M504" s="265">
        <f>$G504*NonHospFrac+theModel!$H504*NonHospFrac</f>
        <v>190205.03372163392</v>
      </c>
      <c r="N504" s="266">
        <f t="shared" si="109"/>
        <v>308433.75528236834</v>
      </c>
      <c r="O504" s="159"/>
      <c r="P504" s="265">
        <f t="shared" si="110"/>
        <v>117870.35816977004</v>
      </c>
      <c r="Q504" s="265">
        <f t="shared" si="111"/>
        <v>190203.47908628348</v>
      </c>
      <c r="R504" s="266">
        <f t="shared" si="112"/>
        <v>308073.83725605352</v>
      </c>
    </row>
    <row r="505" spans="1:18" x14ac:dyDescent="0.3">
      <c r="A505" s="82">
        <v>474</v>
      </c>
      <c r="B505" s="94">
        <f t="shared" si="101"/>
        <v>5.9699719779260153E-5</v>
      </c>
      <c r="C505" s="179">
        <f t="shared" si="102"/>
        <v>5.9565047493117156E-5</v>
      </c>
      <c r="D505" s="166">
        <f t="shared" si="103"/>
        <v>2.2558277767625785E-3</v>
      </c>
      <c r="E505" s="167">
        <f t="shared" si="113"/>
        <v>24.288246384158857</v>
      </c>
      <c r="F505" s="168">
        <f t="shared" si="114"/>
        <v>1.071518193962228</v>
      </c>
      <c r="G505" s="168">
        <f t="shared" si="104"/>
        <v>37237.425126375223</v>
      </c>
      <c r="H505" s="168">
        <f t="shared" si="105"/>
        <v>271275.39001713897</v>
      </c>
      <c r="I505" s="169">
        <f t="shared" si="106"/>
        <v>308512.81514351419</v>
      </c>
      <c r="J505" s="169">
        <f t="shared" si="108"/>
        <v>307576.40787366102</v>
      </c>
      <c r="K505" s="95"/>
      <c r="L505" s="265">
        <f t="shared" si="107"/>
        <v>118259.02675966274</v>
      </c>
      <c r="M505" s="265">
        <f>$G505*NonHospFrac+theModel!$H505*NonHospFrac</f>
        <v>190253.78838385144</v>
      </c>
      <c r="N505" s="266">
        <f t="shared" si="109"/>
        <v>308512.81514351419</v>
      </c>
      <c r="O505" s="159"/>
      <c r="P505" s="265">
        <f t="shared" si="110"/>
        <v>117900.08344532445</v>
      </c>
      <c r="Q505" s="265">
        <f t="shared" si="111"/>
        <v>190252.23374838234</v>
      </c>
      <c r="R505" s="266">
        <f t="shared" si="112"/>
        <v>308152.31719370675</v>
      </c>
    </row>
    <row r="506" spans="1:18" x14ac:dyDescent="0.3">
      <c r="A506" s="82">
        <v>475</v>
      </c>
      <c r="B506" s="94">
        <f t="shared" si="101"/>
        <v>5.8584501595829881E-5</v>
      </c>
      <c r="C506" s="179">
        <f t="shared" si="102"/>
        <v>5.8452345049842216E-5</v>
      </c>
      <c r="D506" s="166">
        <f t="shared" si="103"/>
        <v>2.2558277767625785E-3</v>
      </c>
      <c r="E506" s="167">
        <f t="shared" si="113"/>
        <v>24.288304836503908</v>
      </c>
      <c r="F506" s="168">
        <f t="shared" si="114"/>
        <v>1.0737740217389906</v>
      </c>
      <c r="G506" s="168">
        <f t="shared" si="104"/>
        <v>37315.819705588649</v>
      </c>
      <c r="H506" s="168">
        <f t="shared" si="105"/>
        <v>271276.04287129937</v>
      </c>
      <c r="I506" s="169">
        <f t="shared" si="106"/>
        <v>308591.862576888</v>
      </c>
      <c r="J506" s="169">
        <f t="shared" si="108"/>
        <v>307653.93948682718</v>
      </c>
      <c r="K506" s="95"/>
      <c r="L506" s="265">
        <f t="shared" si="107"/>
        <v>118289.32719478176</v>
      </c>
      <c r="M506" s="265">
        <f>$G506*NonHospFrac+theModel!$H506*NonHospFrac</f>
        <v>190302.53538210626</v>
      </c>
      <c r="N506" s="266">
        <f t="shared" si="109"/>
        <v>308591.862576888</v>
      </c>
      <c r="O506" s="159"/>
      <c r="P506" s="265">
        <f t="shared" si="110"/>
        <v>117929.80283676002</v>
      </c>
      <c r="Q506" s="265">
        <f t="shared" si="111"/>
        <v>190300.98074652074</v>
      </c>
      <c r="R506" s="266">
        <f t="shared" si="112"/>
        <v>308230.78358328075</v>
      </c>
    </row>
    <row r="507" spans="1:18" x14ac:dyDescent="0.3">
      <c r="A507" s="82">
        <v>476</v>
      </c>
      <c r="B507" s="94">
        <f t="shared" si="101"/>
        <v>5.7490116200245959E-5</v>
      </c>
      <c r="C507" s="179">
        <f t="shared" si="102"/>
        <v>5.7360428399232138E-5</v>
      </c>
      <c r="D507" s="166">
        <f t="shared" si="103"/>
        <v>2.2558277767625785E-3</v>
      </c>
      <c r="E507" s="167">
        <f t="shared" si="113"/>
        <v>24.288362196932308</v>
      </c>
      <c r="F507" s="168">
        <f t="shared" si="114"/>
        <v>1.0760298495157532</v>
      </c>
      <c r="G507" s="168">
        <f t="shared" si="104"/>
        <v>37394.214284802067</v>
      </c>
      <c r="H507" s="168">
        <f t="shared" si="105"/>
        <v>271276.68352984427</v>
      </c>
      <c r="I507" s="169">
        <f t="shared" si="106"/>
        <v>308670.89781464636</v>
      </c>
      <c r="J507" s="169">
        <f t="shared" si="108"/>
        <v>307731.45597838843</v>
      </c>
      <c r="K507" s="95"/>
      <c r="L507" s="265">
        <f t="shared" si="107"/>
        <v>118319.62295508159</v>
      </c>
      <c r="M507" s="265">
        <f>$G507*NonHospFrac+theModel!$H507*NonHospFrac</f>
        <v>190351.27485956473</v>
      </c>
      <c r="N507" s="266">
        <f t="shared" si="109"/>
        <v>308670.89781464631</v>
      </c>
      <c r="O507" s="159"/>
      <c r="P507" s="265">
        <f t="shared" si="110"/>
        <v>117959.51643178714</v>
      </c>
      <c r="Q507" s="265">
        <f t="shared" si="111"/>
        <v>190349.72022386498</v>
      </c>
      <c r="R507" s="266">
        <f t="shared" si="112"/>
        <v>308309.23665565212</v>
      </c>
    </row>
    <row r="508" spans="1:18" x14ac:dyDescent="0.3">
      <c r="A508" s="82">
        <v>477</v>
      </c>
      <c r="B508" s="94">
        <f t="shared" si="101"/>
        <v>5.6416174426463761E-5</v>
      </c>
      <c r="C508" s="179">
        <f t="shared" si="102"/>
        <v>5.6288909253133859E-5</v>
      </c>
      <c r="D508" s="166">
        <f t="shared" si="103"/>
        <v>2.2558277767625785E-3</v>
      </c>
      <c r="E508" s="167">
        <f t="shared" si="113"/>
        <v>24.288418485841561</v>
      </c>
      <c r="F508" s="168">
        <f t="shared" si="114"/>
        <v>1.0782856772925158</v>
      </c>
      <c r="G508" s="168">
        <f t="shared" si="104"/>
        <v>37472.608864015485</v>
      </c>
      <c r="H508" s="168">
        <f t="shared" si="105"/>
        <v>271277.31222059327</v>
      </c>
      <c r="I508" s="169">
        <f t="shared" si="106"/>
        <v>308749.92108460877</v>
      </c>
      <c r="J508" s="169">
        <f t="shared" si="108"/>
        <v>307808.95757288131</v>
      </c>
      <c r="K508" s="95"/>
      <c r="L508" s="265">
        <f t="shared" si="107"/>
        <v>118349.91412789001</v>
      </c>
      <c r="M508" s="265">
        <f>$G508*NonHospFrac+theModel!$H508*NonHospFrac</f>
        <v>190400.00695671875</v>
      </c>
      <c r="N508" s="266">
        <f t="shared" si="109"/>
        <v>308749.92108460877</v>
      </c>
      <c r="O508" s="159"/>
      <c r="P508" s="265">
        <f t="shared" si="110"/>
        <v>117989.22431647513</v>
      </c>
      <c r="Q508" s="265">
        <f t="shared" si="111"/>
        <v>190398.45232090692</v>
      </c>
      <c r="R508" s="266">
        <f t="shared" si="112"/>
        <v>308387.67663738201</v>
      </c>
    </row>
    <row r="509" spans="1:18" x14ac:dyDescent="0.3">
      <c r="A509" s="82">
        <v>478</v>
      </c>
      <c r="B509" s="94">
        <f t="shared" si="101"/>
        <v>5.5362294378239094E-5</v>
      </c>
      <c r="C509" s="179">
        <f t="shared" si="102"/>
        <v>5.5237406576795356E-5</v>
      </c>
      <c r="D509" s="166">
        <f t="shared" si="103"/>
        <v>2.2558277767625785E-3</v>
      </c>
      <c r="E509" s="167">
        <f t="shared" si="113"/>
        <v>24.288473723248138</v>
      </c>
      <c r="F509" s="168">
        <f t="shared" si="114"/>
        <v>1.0805415050692784</v>
      </c>
      <c r="G509" s="168">
        <f t="shared" si="104"/>
        <v>37551.00344322891</v>
      </c>
      <c r="H509" s="168">
        <f t="shared" si="105"/>
        <v>271277.92916711036</v>
      </c>
      <c r="I509" s="169">
        <f t="shared" si="106"/>
        <v>308828.93261033925</v>
      </c>
      <c r="J509" s="169">
        <f t="shared" si="108"/>
        <v>307886.44449064165</v>
      </c>
      <c r="K509" s="95"/>
      <c r="L509" s="265">
        <f t="shared" si="107"/>
        <v>118380.20079890345</v>
      </c>
      <c r="M509" s="265">
        <f>$G509*NonHospFrac+theModel!$H509*NonHospFrac</f>
        <v>190448.73181143581</v>
      </c>
      <c r="N509" s="266">
        <f t="shared" si="109"/>
        <v>308828.93261033925</v>
      </c>
      <c r="O509" s="159"/>
      <c r="P509" s="265">
        <f t="shared" si="110"/>
        <v>118018.92657528301</v>
      </c>
      <c r="Q509" s="265">
        <f t="shared" si="111"/>
        <v>190447.17717551402</v>
      </c>
      <c r="R509" s="266">
        <f t="shared" si="112"/>
        <v>308466.10375079705</v>
      </c>
    </row>
    <row r="510" spans="1:18" x14ac:dyDescent="0.3">
      <c r="A510" s="82">
        <v>479</v>
      </c>
      <c r="B510" s="94">
        <f t="shared" si="101"/>
        <v>5.4328101293324808E-5</v>
      </c>
      <c r="C510" s="179">
        <f t="shared" si="102"/>
        <v>5.4205546453368551E-5</v>
      </c>
      <c r="D510" s="166">
        <f t="shared" si="103"/>
        <v>2.2558277767625785E-3</v>
      </c>
      <c r="E510" s="167">
        <f t="shared" si="113"/>
        <v>24.288527928794593</v>
      </c>
      <c r="F510" s="168">
        <f t="shared" si="114"/>
        <v>1.082797332846041</v>
      </c>
      <c r="G510" s="168">
        <f t="shared" si="104"/>
        <v>37629.398022442329</v>
      </c>
      <c r="H510" s="168">
        <f t="shared" si="105"/>
        <v>271278.53458878316</v>
      </c>
      <c r="I510" s="169">
        <f t="shared" si="106"/>
        <v>308907.93261122552</v>
      </c>
      <c r="J510" s="169">
        <f t="shared" si="108"/>
        <v>307963.9169478828</v>
      </c>
      <c r="K510" s="95"/>
      <c r="L510" s="265">
        <f t="shared" si="107"/>
        <v>118410.48305221753</v>
      </c>
      <c r="M510" s="265">
        <f>$G510*NonHospFrac+theModel!$H510*NonHospFrac</f>
        <v>190497.44955900792</v>
      </c>
      <c r="N510" s="266">
        <f t="shared" si="109"/>
        <v>308907.93261122546</v>
      </c>
      <c r="O510" s="159"/>
      <c r="P510" s="265">
        <f t="shared" si="110"/>
        <v>118048.62329108961</v>
      </c>
      <c r="Q510" s="265">
        <f t="shared" si="111"/>
        <v>190495.89492297824</v>
      </c>
      <c r="R510" s="266">
        <f t="shared" si="112"/>
        <v>308544.51821406785</v>
      </c>
    </row>
    <row r="511" spans="1:18" x14ac:dyDescent="0.3">
      <c r="A511" s="82">
        <v>480</v>
      </c>
      <c r="B511" s="94">
        <f t="shared" si="101"/>
        <v>5.3313227410204657E-5</v>
      </c>
      <c r="C511" s="179">
        <f t="shared" si="102"/>
        <v>5.3192961950943856E-5</v>
      </c>
      <c r="D511" s="166">
        <f t="shared" si="103"/>
        <v>2.2558277767625785E-3</v>
      </c>
      <c r="E511" s="167">
        <f t="shared" si="113"/>
        <v>24.288581121756543</v>
      </c>
      <c r="F511" s="168">
        <f t="shared" si="114"/>
        <v>1.0850531606228035</v>
      </c>
      <c r="G511" s="168">
        <f t="shared" si="104"/>
        <v>37707.792601655754</v>
      </c>
      <c r="H511" s="168">
        <f t="shared" si="105"/>
        <v>271279.12870090106</v>
      </c>
      <c r="I511" s="169">
        <f t="shared" si="106"/>
        <v>308986.92130255682</v>
      </c>
      <c r="J511" s="169">
        <f t="shared" si="108"/>
        <v>308041.37515677267</v>
      </c>
      <c r="K511" s="95"/>
      <c r="L511" s="265">
        <f t="shared" si="107"/>
        <v>118440.7609703569</v>
      </c>
      <c r="M511" s="265">
        <f>$G511*NonHospFrac+theModel!$H511*NonHospFrac</f>
        <v>190546.16033219988</v>
      </c>
      <c r="N511" s="266">
        <f t="shared" si="109"/>
        <v>308986.92130255676</v>
      </c>
      <c r="O511" s="159"/>
      <c r="P511" s="265">
        <f t="shared" si="110"/>
        <v>118078.3145452231</v>
      </c>
      <c r="Q511" s="265">
        <f t="shared" si="111"/>
        <v>190544.60569606436</v>
      </c>
      <c r="R511" s="266">
        <f t="shared" si="112"/>
        <v>308622.92024128744</v>
      </c>
    </row>
    <row r="512" spans="1:18" x14ac:dyDescent="0.3">
      <c r="A512" s="82">
        <v>481</v>
      </c>
      <c r="B512" s="94">
        <f t="shared" si="101"/>
        <v>5.2317311837316597E-5</v>
      </c>
      <c r="C512" s="179">
        <f t="shared" si="102"/>
        <v>5.2199292992068425E-5</v>
      </c>
      <c r="D512" s="166">
        <f t="shared" si="103"/>
        <v>2.2558277767625785E-3</v>
      </c>
      <c r="E512" s="167">
        <f t="shared" si="113"/>
        <v>24.288633321049534</v>
      </c>
      <c r="F512" s="168">
        <f t="shared" si="114"/>
        <v>1.0873089883995661</v>
      </c>
      <c r="G512" s="168">
        <f t="shared" si="104"/>
        <v>37786.187180869172</v>
      </c>
      <c r="H512" s="168">
        <f t="shared" si="105"/>
        <v>271279.7117147317</v>
      </c>
      <c r="I512" s="169">
        <f t="shared" si="106"/>
        <v>309065.89889560087</v>
      </c>
      <c r="J512" s="169">
        <f t="shared" si="108"/>
        <v>308118.81932550989</v>
      </c>
      <c r="K512" s="95"/>
      <c r="L512" s="265">
        <f t="shared" si="107"/>
        <v>118471.0346343046</v>
      </c>
      <c r="M512" s="265">
        <f>$G512*NonHospFrac+theModel!$H512*NonHospFrac</f>
        <v>190594.86426129626</v>
      </c>
      <c r="N512" s="266">
        <f t="shared" si="109"/>
        <v>309065.89889560087</v>
      </c>
      <c r="O512" s="159"/>
      <c r="P512" s="265">
        <f t="shared" si="110"/>
        <v>118108.00041749008</v>
      </c>
      <c r="Q512" s="265">
        <f t="shared" si="111"/>
        <v>190593.30962505686</v>
      </c>
      <c r="R512" s="266">
        <f t="shared" si="112"/>
        <v>308701.31004254695</v>
      </c>
    </row>
    <row r="513" spans="1:18" x14ac:dyDescent="0.3">
      <c r="A513" s="82">
        <v>482</v>
      </c>
      <c r="B513" s="94">
        <f t="shared" si="101"/>
        <v>5.1340000424718711E-5</v>
      </c>
      <c r="C513" s="179">
        <f t="shared" si="102"/>
        <v>5.1224186225701631E-5</v>
      </c>
      <c r="D513" s="166">
        <f t="shared" si="103"/>
        <v>2.2558277767625785E-3</v>
      </c>
      <c r="E513" s="167">
        <f t="shared" si="113"/>
        <v>24.28868454523576</v>
      </c>
      <c r="F513" s="168">
        <f t="shared" si="114"/>
        <v>1.0895648161763287</v>
      </c>
      <c r="G513" s="168">
        <f t="shared" si="104"/>
        <v>37864.581760082598</v>
      </c>
      <c r="H513" s="168">
        <f t="shared" si="105"/>
        <v>271280.2838375963</v>
      </c>
      <c r="I513" s="169">
        <f t="shared" si="106"/>
        <v>309144.86559767893</v>
      </c>
      <c r="J513" s="169">
        <f t="shared" si="108"/>
        <v>308196.24965839804</v>
      </c>
      <c r="K513" s="95"/>
      <c r="L513" s="265">
        <f t="shared" si="107"/>
        <v>118501.30412353092</v>
      </c>
      <c r="M513" s="265">
        <f>$G513*NonHospFrac+theModel!$H513*NonHospFrac</f>
        <v>190643.56147414795</v>
      </c>
      <c r="N513" s="266">
        <f t="shared" si="109"/>
        <v>309144.86559767887</v>
      </c>
      <c r="O513" s="159"/>
      <c r="P513" s="265">
        <f t="shared" si="110"/>
        <v>118137.68098620411</v>
      </c>
      <c r="Q513" s="265">
        <f t="shared" si="111"/>
        <v>190642.00683780664</v>
      </c>
      <c r="R513" s="266">
        <f t="shared" si="112"/>
        <v>308779.68782401073</v>
      </c>
    </row>
    <row r="514" spans="1:18" x14ac:dyDescent="0.3">
      <c r="A514" s="82">
        <v>483</v>
      </c>
      <c r="B514" s="94">
        <f t="shared" si="101"/>
        <v>5.038094563815236E-5</v>
      </c>
      <c r="C514" s="179">
        <f t="shared" si="102"/>
        <v>5.0267294901562248E-5</v>
      </c>
      <c r="D514" s="166">
        <f t="shared" si="103"/>
        <v>2.2558277767625785E-3</v>
      </c>
      <c r="E514" s="167">
        <f t="shared" si="113"/>
        <v>24.288734812530663</v>
      </c>
      <c r="F514" s="168">
        <f t="shared" si="114"/>
        <v>1.0918206439530913</v>
      </c>
      <c r="G514" s="168">
        <f t="shared" si="104"/>
        <v>37942.976339296023</v>
      </c>
      <c r="H514" s="168">
        <f t="shared" si="105"/>
        <v>271280.84527294303</v>
      </c>
      <c r="I514" s="169">
        <f t="shared" si="106"/>
        <v>309223.82161223906</v>
      </c>
      <c r="J514" s="169">
        <f t="shared" si="108"/>
        <v>308273.66635591805</v>
      </c>
      <c r="K514" s="95"/>
      <c r="L514" s="265">
        <f t="shared" si="107"/>
        <v>118531.56951602154</v>
      </c>
      <c r="M514" s="265">
        <f>$G514*NonHospFrac+theModel!$H514*NonHospFrac</f>
        <v>190692.25209621747</v>
      </c>
      <c r="N514" s="266">
        <f t="shared" si="109"/>
        <v>309223.821612239</v>
      </c>
      <c r="O514" s="159"/>
      <c r="P514" s="265">
        <f t="shared" si="110"/>
        <v>118167.3563282135</v>
      </c>
      <c r="Q514" s="265">
        <f t="shared" si="111"/>
        <v>190690.69745977616</v>
      </c>
      <c r="R514" s="266">
        <f t="shared" si="112"/>
        <v>308858.05378798966</v>
      </c>
    </row>
    <row r="515" spans="1:18" x14ac:dyDescent="0.3">
      <c r="A515" s="82">
        <v>484</v>
      </c>
      <c r="B515" s="94">
        <f t="shared" si="101"/>
        <v>4.9439806435458754E-5</v>
      </c>
      <c r="C515" s="179">
        <f t="shared" si="102"/>
        <v>4.9328278746823881E-5</v>
      </c>
      <c r="D515" s="166">
        <f t="shared" si="103"/>
        <v>2.2558277767625785E-3</v>
      </c>
      <c r="E515" s="167">
        <f t="shared" si="113"/>
        <v>24.288784140809408</v>
      </c>
      <c r="F515" s="168">
        <f t="shared" si="114"/>
        <v>1.0940764717298539</v>
      </c>
      <c r="G515" s="168">
        <f t="shared" si="104"/>
        <v>38021.370918509434</v>
      </c>
      <c r="H515" s="168">
        <f t="shared" si="105"/>
        <v>271281.39622041961</v>
      </c>
      <c r="I515" s="169">
        <f t="shared" si="106"/>
        <v>309302.76713892905</v>
      </c>
      <c r="J515" s="169">
        <f t="shared" si="108"/>
        <v>308351.06961480033</v>
      </c>
      <c r="K515" s="95"/>
      <c r="L515" s="265">
        <f t="shared" si="107"/>
        <v>118561.83088830537</v>
      </c>
      <c r="M515" s="265">
        <f>$G515*NonHospFrac+theModel!$H515*NonHospFrac</f>
        <v>190740.93625062366</v>
      </c>
      <c r="N515" s="266">
        <f t="shared" si="109"/>
        <v>309302.76713892905</v>
      </c>
      <c r="O515" s="159"/>
      <c r="P515" s="265">
        <f t="shared" si="110"/>
        <v>118197.02651892888</v>
      </c>
      <c r="Q515" s="265">
        <f t="shared" si="111"/>
        <v>190739.38161408424</v>
      </c>
      <c r="R515" s="266">
        <f t="shared" si="112"/>
        <v>308936.40813301312</v>
      </c>
    </row>
    <row r="516" spans="1:18" x14ac:dyDescent="0.3">
      <c r="A516" s="82">
        <v>485</v>
      </c>
      <c r="B516" s="94">
        <f t="shared" si="101"/>
        <v>4.8516248145303257E-5</v>
      </c>
      <c r="C516" s="179">
        <f t="shared" si="102"/>
        <v>4.8406803845112778E-5</v>
      </c>
      <c r="D516" s="166">
        <f t="shared" si="103"/>
        <v>2.2558277767625785E-3</v>
      </c>
      <c r="E516" s="167">
        <f t="shared" si="113"/>
        <v>24.288832547613254</v>
      </c>
      <c r="F516" s="168">
        <f t="shared" si="114"/>
        <v>1.0963322995066165</v>
      </c>
      <c r="G516" s="168">
        <f t="shared" si="104"/>
        <v>38099.765497722859</v>
      </c>
      <c r="H516" s="168">
        <f t="shared" si="105"/>
        <v>271281.93687594426</v>
      </c>
      <c r="I516" s="169">
        <f t="shared" si="106"/>
        <v>309381.7023736671</v>
      </c>
      <c r="J516" s="169">
        <f t="shared" si="108"/>
        <v>308428.4596280948</v>
      </c>
      <c r="K516" s="95"/>
      <c r="L516" s="265">
        <f t="shared" si="107"/>
        <v>118592.0883154817</v>
      </c>
      <c r="M516" s="265">
        <f>$G516*NonHospFrac+theModel!$H516*NonHospFrac</f>
        <v>190789.6140581854</v>
      </c>
      <c r="N516" s="266">
        <f t="shared" si="109"/>
        <v>309381.7023736671</v>
      </c>
      <c r="O516" s="159"/>
      <c r="P516" s="265">
        <f t="shared" si="110"/>
        <v>118226.69163235006</v>
      </c>
      <c r="Q516" s="265">
        <f t="shared" si="111"/>
        <v>190788.0594215497</v>
      </c>
      <c r="R516" s="266">
        <f t="shared" si="112"/>
        <v>309014.75105389976</v>
      </c>
    </row>
    <row r="517" spans="1:18" x14ac:dyDescent="0.3">
      <c r="A517" s="82">
        <v>486</v>
      </c>
      <c r="B517" s="94">
        <f t="shared" si="101"/>
        <v>4.7609942348165176E-5</v>
      </c>
      <c r="C517" s="179">
        <f t="shared" si="102"/>
        <v>4.7502542517766117E-5</v>
      </c>
      <c r="D517" s="166">
        <f t="shared" si="103"/>
        <v>2.2558277767625785E-3</v>
      </c>
      <c r="E517" s="167">
        <f t="shared" si="113"/>
        <v>24.288880050155772</v>
      </c>
      <c r="F517" s="168">
        <f t="shared" si="114"/>
        <v>1.0985881272833791</v>
      </c>
      <c r="G517" s="168">
        <f t="shared" si="104"/>
        <v>38178.160076936278</v>
      </c>
      <c r="H517" s="168">
        <f t="shared" si="105"/>
        <v>271282.46743177547</v>
      </c>
      <c r="I517" s="169">
        <f t="shared" si="106"/>
        <v>309460.62750871177</v>
      </c>
      <c r="J517" s="169">
        <f t="shared" si="108"/>
        <v>308505.83658523991</v>
      </c>
      <c r="K517" s="95"/>
      <c r="L517" s="265">
        <f t="shared" si="107"/>
        <v>118622.34187124699</v>
      </c>
      <c r="M517" s="265">
        <f>$G517*NonHospFrac+theModel!$H517*NonHospFrac</f>
        <v>190838.28563746475</v>
      </c>
      <c r="N517" s="266">
        <f t="shared" si="109"/>
        <v>309460.62750871177</v>
      </c>
      <c r="O517" s="159"/>
      <c r="P517" s="265">
        <f t="shared" si="110"/>
        <v>118256.35174109253</v>
      </c>
      <c r="Q517" s="265">
        <f t="shared" si="111"/>
        <v>190836.73100073458</v>
      </c>
      <c r="R517" s="266">
        <f t="shared" si="112"/>
        <v>309093.08274182712</v>
      </c>
    </row>
    <row r="518" spans="1:18" x14ac:dyDescent="0.3">
      <c r="A518" s="82">
        <v>487</v>
      </c>
      <c r="B518" s="94">
        <f t="shared" si="101"/>
        <v>4.6720566759551603E-5</v>
      </c>
      <c r="C518" s="179">
        <f t="shared" si="102"/>
        <v>4.6615173207309315E-5</v>
      </c>
      <c r="D518" s="166">
        <f t="shared" si="103"/>
        <v>2.2558277767625785E-3</v>
      </c>
      <c r="E518" s="167">
        <f t="shared" si="113"/>
        <v>24.288926665328979</v>
      </c>
      <c r="F518" s="168">
        <f t="shared" si="114"/>
        <v>1.1008439550601417</v>
      </c>
      <c r="G518" s="168">
        <f t="shared" si="104"/>
        <v>38256.554656149703</v>
      </c>
      <c r="H518" s="168">
        <f t="shared" si="105"/>
        <v>271282.98807658005</v>
      </c>
      <c r="I518" s="169">
        <f t="shared" si="106"/>
        <v>309539.54273272975</v>
      </c>
      <c r="J518" s="169">
        <f t="shared" si="108"/>
        <v>308583.20067212981</v>
      </c>
      <c r="K518" s="95"/>
      <c r="L518" s="265">
        <f t="shared" si="107"/>
        <v>118652.59162792095</v>
      </c>
      <c r="M518" s="265">
        <f>$G518*NonHospFrac+theModel!$H518*NonHospFrac</f>
        <v>190886.9511048088</v>
      </c>
      <c r="N518" s="266">
        <f t="shared" si="109"/>
        <v>309539.54273272975</v>
      </c>
      <c r="O518" s="159"/>
      <c r="P518" s="265">
        <f t="shared" si="110"/>
        <v>118286.0069164132</v>
      </c>
      <c r="Q518" s="265">
        <f t="shared" si="111"/>
        <v>190885.39646798593</v>
      </c>
      <c r="R518" s="266">
        <f t="shared" si="112"/>
        <v>309171.40338439913</v>
      </c>
    </row>
    <row r="519" spans="1:18" x14ac:dyDescent="0.3">
      <c r="A519" s="82">
        <v>488</v>
      </c>
      <c r="B519" s="94">
        <f t="shared" si="101"/>
        <v>4.5847805115391995E-5</v>
      </c>
      <c r="C519" s="179">
        <f t="shared" si="102"/>
        <v>4.5744380363109093E-5</v>
      </c>
      <c r="D519" s="166">
        <f t="shared" si="103"/>
        <v>2.2558277767625785E-3</v>
      </c>
      <c r="E519" s="167">
        <f t="shared" si="113"/>
        <v>24.288972409709341</v>
      </c>
      <c r="F519" s="168">
        <f t="shared" si="114"/>
        <v>1.1030997828369042</v>
      </c>
      <c r="G519" s="168">
        <f t="shared" si="104"/>
        <v>38334.949235363129</v>
      </c>
      <c r="H519" s="168">
        <f t="shared" si="105"/>
        <v>271283.49899550056</v>
      </c>
      <c r="I519" s="169">
        <f t="shared" si="106"/>
        <v>309618.44823086367</v>
      </c>
      <c r="J519" s="169">
        <f t="shared" si="108"/>
        <v>308660.55207118124</v>
      </c>
      <c r="K519" s="95"/>
      <c r="L519" s="265">
        <f t="shared" si="107"/>
        <v>118682.83765647236</v>
      </c>
      <c r="M519" s="265">
        <f>$G519*NonHospFrac+theModel!$H519*NonHospFrac</f>
        <v>190935.61057439132</v>
      </c>
      <c r="N519" s="266">
        <f t="shared" si="109"/>
        <v>309618.44823086367</v>
      </c>
      <c r="O519" s="159"/>
      <c r="P519" s="265">
        <f t="shared" si="110"/>
        <v>118315.65722823597</v>
      </c>
      <c r="Q519" s="265">
        <f t="shared" si="111"/>
        <v>190934.0559374775</v>
      </c>
      <c r="R519" s="266">
        <f t="shared" si="112"/>
        <v>309249.71316571347</v>
      </c>
    </row>
    <row r="520" spans="1:18" x14ac:dyDescent="0.3">
      <c r="A520" s="82">
        <v>489</v>
      </c>
      <c r="B520" s="94">
        <f t="shared" si="101"/>
        <v>4.4991347059573453E-5</v>
      </c>
      <c r="C520" s="179">
        <f t="shared" si="102"/>
        <v>4.4889854329162498E-5</v>
      </c>
      <c r="D520" s="166">
        <f t="shared" si="103"/>
        <v>2.2558277767625785E-3</v>
      </c>
      <c r="E520" s="167">
        <f t="shared" si="113"/>
        <v>24.289017299563671</v>
      </c>
      <c r="F520" s="168">
        <f t="shared" si="114"/>
        <v>1.1053556106136668</v>
      </c>
      <c r="G520" s="168">
        <f t="shared" si="104"/>
        <v>38413.343814576547</v>
      </c>
      <c r="H520" s="168">
        <f t="shared" si="105"/>
        <v>271284.00037022104</v>
      </c>
      <c r="I520" s="169">
        <f t="shared" si="106"/>
        <v>309697.34418479761</v>
      </c>
      <c r="J520" s="169">
        <f t="shared" si="108"/>
        <v>308737.89096139849</v>
      </c>
      <c r="K520" s="95"/>
      <c r="L520" s="265">
        <f t="shared" si="107"/>
        <v>118713.08002654427</v>
      </c>
      <c r="M520" s="265">
        <f>$G520*NonHospFrac+theModel!$H520*NonHospFrac</f>
        <v>190984.2641582533</v>
      </c>
      <c r="N520" s="266">
        <f t="shared" si="109"/>
        <v>309697.34418479755</v>
      </c>
      <c r="O520" s="159"/>
      <c r="P520" s="265">
        <f t="shared" si="110"/>
        <v>118345.30274517667</v>
      </c>
      <c r="Q520" s="265">
        <f t="shared" si="111"/>
        <v>190982.70952125025</v>
      </c>
      <c r="R520" s="266">
        <f t="shared" si="112"/>
        <v>309328.01226642693</v>
      </c>
    </row>
    <row r="521" spans="1:18" x14ac:dyDescent="0.3">
      <c r="A521" s="82">
        <v>490</v>
      </c>
      <c r="B521" s="94">
        <f t="shared" si="101"/>
        <v>4.4150888033578268E-5</v>
      </c>
      <c r="C521" s="179">
        <f t="shared" si="102"/>
        <v>4.405129123398339E-5</v>
      </c>
      <c r="D521" s="166">
        <f t="shared" si="103"/>
        <v>2.2558277767625785E-3</v>
      </c>
      <c r="E521" s="167">
        <f t="shared" si="113"/>
        <v>24.289061350854904</v>
      </c>
      <c r="F521" s="168">
        <f t="shared" si="114"/>
        <v>1.1076114383904294</v>
      </c>
      <c r="G521" s="168">
        <f t="shared" si="104"/>
        <v>38491.738393789965</v>
      </c>
      <c r="H521" s="168">
        <f t="shared" si="105"/>
        <v>271284.49237903149</v>
      </c>
      <c r="I521" s="169">
        <f t="shared" si="106"/>
        <v>309776.23077282147</v>
      </c>
      <c r="J521" s="169">
        <f t="shared" si="108"/>
        <v>308815.2175184369</v>
      </c>
      <c r="K521" s="95"/>
      <c r="L521" s="265">
        <f t="shared" si="107"/>
        <v>118743.31880647875</v>
      </c>
      <c r="M521" s="265">
        <f>$G521*NonHospFrac+theModel!$H521*NonHospFrac</f>
        <v>191032.91196634268</v>
      </c>
      <c r="N521" s="266">
        <f t="shared" si="109"/>
        <v>309776.23077282147</v>
      </c>
      <c r="O521" s="159"/>
      <c r="P521" s="265">
        <f t="shared" si="110"/>
        <v>118374.9435345675</v>
      </c>
      <c r="Q521" s="265">
        <f t="shared" si="111"/>
        <v>191031.35732925209</v>
      </c>
      <c r="R521" s="266">
        <f t="shared" si="112"/>
        <v>309406.3008638196</v>
      </c>
    </row>
    <row r="522" spans="1:18" x14ac:dyDescent="0.3">
      <c r="A522" s="82">
        <v>491</v>
      </c>
      <c r="B522" s="94">
        <f t="shared" si="101"/>
        <v>4.3326129168181622E-5</v>
      </c>
      <c r="C522" s="179">
        <f t="shared" si="102"/>
        <v>4.3228392882544437E-5</v>
      </c>
      <c r="D522" s="166">
        <f t="shared" si="103"/>
        <v>2.2558277767625785E-3</v>
      </c>
      <c r="E522" s="167">
        <f t="shared" si="113"/>
        <v>24.289104579247788</v>
      </c>
      <c r="F522" s="168">
        <f t="shared" si="114"/>
        <v>1.109867266167192</v>
      </c>
      <c r="G522" s="168">
        <f t="shared" si="104"/>
        <v>38570.13297300339</v>
      </c>
      <c r="H522" s="168">
        <f t="shared" si="105"/>
        <v>271284.97519689129</v>
      </c>
      <c r="I522" s="169">
        <f t="shared" si="106"/>
        <v>309855.10816989467</v>
      </c>
      <c r="J522" s="169">
        <f t="shared" si="108"/>
        <v>308892.53191466595</v>
      </c>
      <c r="K522" s="95"/>
      <c r="L522" s="265">
        <f t="shared" si="107"/>
        <v>118773.55406334119</v>
      </c>
      <c r="M522" s="265">
        <f>$G522*NonHospFrac+theModel!$H522*NonHospFrac</f>
        <v>191081.55410655349</v>
      </c>
      <c r="N522" s="266">
        <f t="shared" si="109"/>
        <v>309855.10816989467</v>
      </c>
      <c r="O522" s="159"/>
      <c r="P522" s="265">
        <f t="shared" si="110"/>
        <v>118404.57966248105</v>
      </c>
      <c r="Q522" s="265">
        <f t="shared" si="111"/>
        <v>191079.99946937698</v>
      </c>
      <c r="R522" s="266">
        <f t="shared" si="112"/>
        <v>309484.57913185802</v>
      </c>
    </row>
    <row r="523" spans="1:18" x14ac:dyDescent="0.3">
      <c r="A523" s="82">
        <v>492</v>
      </c>
      <c r="B523" s="94">
        <f t="shared" si="101"/>
        <v>4.2516777177172868E-5</v>
      </c>
      <c r="C523" s="179">
        <f t="shared" si="102"/>
        <v>4.2420866650238177E-5</v>
      </c>
      <c r="D523" s="166">
        <f t="shared" si="103"/>
        <v>2.2558277767625785E-3</v>
      </c>
      <c r="E523" s="167">
        <f t="shared" si="113"/>
        <v>24.289147000114436</v>
      </c>
      <c r="F523" s="168">
        <f t="shared" si="114"/>
        <v>1.1121230939439546</v>
      </c>
      <c r="G523" s="168">
        <f t="shared" si="104"/>
        <v>38648.527552216809</v>
      </c>
      <c r="H523" s="168">
        <f t="shared" si="105"/>
        <v>271285.44899549178</v>
      </c>
      <c r="I523" s="169">
        <f t="shared" si="106"/>
        <v>309933.97654770862</v>
      </c>
      <c r="J523" s="169">
        <f t="shared" si="108"/>
        <v>308969.83431923087</v>
      </c>
      <c r="K523" s="95"/>
      <c r="L523" s="265">
        <f t="shared" si="107"/>
        <v>118803.78586294422</v>
      </c>
      <c r="M523" s="265">
        <f>$G523*NonHospFrac+theModel!$H523*NonHospFrac</f>
        <v>191130.19068476435</v>
      </c>
      <c r="N523" s="266">
        <f t="shared" si="109"/>
        <v>309933.97654770856</v>
      </c>
      <c r="O523" s="159"/>
      <c r="P523" s="265">
        <f t="shared" si="110"/>
        <v>118434.21119375397</v>
      </c>
      <c r="Q523" s="265">
        <f t="shared" si="111"/>
        <v>191128.63604750356</v>
      </c>
      <c r="R523" s="266">
        <f t="shared" si="112"/>
        <v>309562.84724125755</v>
      </c>
    </row>
    <row r="524" spans="1:18" x14ac:dyDescent="0.3">
      <c r="A524" s="82">
        <v>493</v>
      </c>
      <c r="B524" s="94">
        <f t="shared" si="101"/>
        <v>4.1722544253062687E-5</v>
      </c>
      <c r="C524" s="179">
        <f t="shared" si="102"/>
        <v>4.1628425378819424E-5</v>
      </c>
      <c r="D524" s="166">
        <f t="shared" si="103"/>
        <v>2.2558277767625785E-3</v>
      </c>
      <c r="E524" s="167">
        <f t="shared" si="113"/>
        <v>24.289188628539815</v>
      </c>
      <c r="F524" s="168">
        <f t="shared" si="114"/>
        <v>1.1143789217207172</v>
      </c>
      <c r="G524" s="168">
        <f t="shared" si="104"/>
        <v>38726.922131430234</v>
      </c>
      <c r="H524" s="168">
        <f t="shared" si="105"/>
        <v>271285.91394331685</v>
      </c>
      <c r="I524" s="169">
        <f t="shared" si="106"/>
        <v>310012.83607474709</v>
      </c>
      <c r="J524" s="169">
        <f t="shared" si="108"/>
        <v>309047.12489811255</v>
      </c>
      <c r="K524" s="95"/>
      <c r="L524" s="265">
        <f t="shared" si="107"/>
        <v>118834.01426987106</v>
      </c>
      <c r="M524" s="265">
        <f>$G524*NonHospFrac+theModel!$H524*NonHospFrac</f>
        <v>191178.82180487603</v>
      </c>
      <c r="N524" s="266">
        <f t="shared" si="109"/>
        <v>310012.83607474709</v>
      </c>
      <c r="O524" s="159"/>
      <c r="P524" s="265">
        <f t="shared" si="110"/>
        <v>118463.83819201008</v>
      </c>
      <c r="Q524" s="265">
        <f t="shared" si="111"/>
        <v>191177.26716753253</v>
      </c>
      <c r="R524" s="266">
        <f t="shared" si="112"/>
        <v>309641.10535954259</v>
      </c>
    </row>
    <row r="525" spans="1:18" x14ac:dyDescent="0.3">
      <c r="A525" s="82">
        <v>494</v>
      </c>
      <c r="B525" s="94">
        <f t="shared" si="101"/>
        <v>4.0943147964737824E-5</v>
      </c>
      <c r="C525" s="179">
        <f t="shared" si="102"/>
        <v>4.0850787274290867E-5</v>
      </c>
      <c r="D525" s="166">
        <f t="shared" si="103"/>
        <v>2.2558277767625785E-3</v>
      </c>
      <c r="E525" s="167">
        <f t="shared" si="113"/>
        <v>24.289229479327091</v>
      </c>
      <c r="F525" s="168">
        <f t="shared" si="114"/>
        <v>1.1166347494974798</v>
      </c>
      <c r="G525" s="168">
        <f t="shared" si="104"/>
        <v>38805.316710643652</v>
      </c>
      <c r="H525" s="168">
        <f t="shared" si="105"/>
        <v>271286.37020570296</v>
      </c>
      <c r="I525" s="169">
        <f t="shared" si="106"/>
        <v>310091.6869163466</v>
      </c>
      <c r="J525" s="169">
        <f t="shared" si="108"/>
        <v>309124.4038141871</v>
      </c>
      <c r="K525" s="95"/>
      <c r="L525" s="265">
        <f t="shared" si="107"/>
        <v>118864.2393474984</v>
      </c>
      <c r="M525" s="265">
        <f>$G525*NonHospFrac+theModel!$H525*NonHospFrac</f>
        <v>191227.44756884821</v>
      </c>
      <c r="N525" s="266">
        <f t="shared" si="109"/>
        <v>310091.6869163466</v>
      </c>
      <c r="O525" s="159"/>
      <c r="P525" s="265">
        <f t="shared" si="110"/>
        <v>118493.46071968295</v>
      </c>
      <c r="Q525" s="265">
        <f t="shared" si="111"/>
        <v>191225.89293142356</v>
      </c>
      <c r="R525" s="266">
        <f t="shared" si="112"/>
        <v>309719.35365110647</v>
      </c>
    </row>
    <row r="526" spans="1:18" x14ac:dyDescent="0.3">
      <c r="A526" s="82">
        <v>495</v>
      </c>
      <c r="B526" s="94">
        <f t="shared" si="101"/>
        <v>4.0178311157027743E-5</v>
      </c>
      <c r="C526" s="179">
        <f t="shared" si="102"/>
        <v>4.0087675806696307E-5</v>
      </c>
      <c r="D526" s="166">
        <f t="shared" si="103"/>
        <v>2.2558277767625785E-3</v>
      </c>
      <c r="E526" s="167">
        <f t="shared" si="113"/>
        <v>24.289269567002897</v>
      </c>
      <c r="F526" s="168">
        <f t="shared" si="114"/>
        <v>1.1188905772742423</v>
      </c>
      <c r="G526" s="168">
        <f t="shared" si="104"/>
        <v>38883.711289857078</v>
      </c>
      <c r="H526" s="168">
        <f t="shared" si="105"/>
        <v>271286.81794489821</v>
      </c>
      <c r="I526" s="169">
        <f t="shared" si="106"/>
        <v>310170.52923475532</v>
      </c>
      <c r="J526" s="169">
        <f t="shared" si="108"/>
        <v>309201.67122728407</v>
      </c>
      <c r="K526" s="95"/>
      <c r="L526" s="265">
        <f t="shared" si="107"/>
        <v>118894.46115801911</v>
      </c>
      <c r="M526" s="265">
        <f>$G526*NonHospFrac+theModel!$H526*NonHospFrac</f>
        <v>191276.06807673615</v>
      </c>
      <c r="N526" s="266">
        <f t="shared" si="109"/>
        <v>310170.52923475526</v>
      </c>
      <c r="O526" s="159"/>
      <c r="P526" s="265">
        <f t="shared" si="110"/>
        <v>118523.07883803833</v>
      </c>
      <c r="Q526" s="265">
        <f t="shared" si="111"/>
        <v>191274.51343923187</v>
      </c>
      <c r="R526" s="266">
        <f t="shared" si="112"/>
        <v>309797.59227727022</v>
      </c>
    </row>
    <row r="527" spans="1:18" x14ac:dyDescent="0.3">
      <c r="A527" s="82">
        <v>496</v>
      </c>
      <c r="B527" s="94">
        <f t="shared" si="101"/>
        <v>3.9427761852147978E-5</v>
      </c>
      <c r="C527" s="179">
        <f t="shared" si="102"/>
        <v>3.933881961178632E-5</v>
      </c>
      <c r="D527" s="166">
        <f t="shared" si="103"/>
        <v>2.2558277767625785E-3</v>
      </c>
      <c r="E527" s="167">
        <f t="shared" si="113"/>
        <v>24.289308905822509</v>
      </c>
      <c r="F527" s="168">
        <f t="shared" si="114"/>
        <v>1.1211464050510049</v>
      </c>
      <c r="G527" s="168">
        <f t="shared" si="104"/>
        <v>38962.105869070503</v>
      </c>
      <c r="H527" s="168">
        <f t="shared" si="105"/>
        <v>271287.25732011959</v>
      </c>
      <c r="I527" s="169">
        <f t="shared" si="106"/>
        <v>310249.3631891901</v>
      </c>
      <c r="J527" s="169">
        <f t="shared" si="108"/>
        <v>309278.92729424295</v>
      </c>
      <c r="K527" s="95"/>
      <c r="L527" s="265">
        <f t="shared" si="107"/>
        <v>118924.67976246425</v>
      </c>
      <c r="M527" s="265">
        <f>$G527*NonHospFrac+theModel!$H527*NonHospFrac</f>
        <v>191324.68342672582</v>
      </c>
      <c r="N527" s="266">
        <f t="shared" si="109"/>
        <v>310249.36318919004</v>
      </c>
      <c r="O527" s="159"/>
      <c r="P527" s="265">
        <f t="shared" si="110"/>
        <v>118552.69260719599</v>
      </c>
      <c r="Q527" s="265">
        <f t="shared" si="111"/>
        <v>191323.1287891434</v>
      </c>
      <c r="R527" s="266">
        <f t="shared" si="112"/>
        <v>309875.82139633939</v>
      </c>
    </row>
    <row r="528" spans="1:18" x14ac:dyDescent="0.3">
      <c r="A528" s="82">
        <v>497</v>
      </c>
      <c r="B528" s="94">
        <f t="shared" si="101"/>
        <v>3.8691233152983986E-5</v>
      </c>
      <c r="C528" s="179">
        <f t="shared" si="102"/>
        <v>3.8603952394520287E-5</v>
      </c>
      <c r="D528" s="166">
        <f t="shared" si="103"/>
        <v>2.2558277767625785E-3</v>
      </c>
      <c r="E528" s="167">
        <f t="shared" si="113"/>
        <v>24.289347509774903</v>
      </c>
      <c r="F528" s="168">
        <f t="shared" si="114"/>
        <v>1.1234022328277675</v>
      </c>
      <c r="G528" s="168">
        <f t="shared" si="104"/>
        <v>39040.500448283914</v>
      </c>
      <c r="H528" s="168">
        <f t="shared" si="105"/>
        <v>271287.68848761008</v>
      </c>
      <c r="I528" s="169">
        <f t="shared" si="106"/>
        <v>310328.188935894</v>
      </c>
      <c r="J528" s="169">
        <f t="shared" si="108"/>
        <v>309356.17216896982</v>
      </c>
      <c r="K528" s="95"/>
      <c r="L528" s="265">
        <f t="shared" si="107"/>
        <v>118954.89522072478</v>
      </c>
      <c r="M528" s="265">
        <f>$G528*NonHospFrac+theModel!$H528*NonHospFrac</f>
        <v>191373.29371516919</v>
      </c>
      <c r="N528" s="266">
        <f t="shared" si="109"/>
        <v>310328.18893589394</v>
      </c>
      <c r="O528" s="159"/>
      <c r="P528" s="265">
        <f t="shared" si="110"/>
        <v>118582.3020861511</v>
      </c>
      <c r="Q528" s="265">
        <f t="shared" si="111"/>
        <v>191371.73907751011</v>
      </c>
      <c r="R528" s="266">
        <f t="shared" si="112"/>
        <v>309954.04116366123</v>
      </c>
    </row>
    <row r="529" spans="1:18" x14ac:dyDescent="0.3">
      <c r="A529" s="82">
        <v>498</v>
      </c>
      <c r="B529" s="94">
        <f t="shared" si="101"/>
        <v>3.7968463148181685E-5</v>
      </c>
      <c r="C529" s="179">
        <f t="shared" si="102"/>
        <v>3.7882812834371033E-5</v>
      </c>
      <c r="D529" s="166">
        <f t="shared" si="103"/>
        <v>2.2558277767625785E-3</v>
      </c>
      <c r="E529" s="167">
        <f t="shared" si="113"/>
        <v>24.289385392587736</v>
      </c>
      <c r="F529" s="168">
        <f t="shared" si="114"/>
        <v>1.1256580606045301</v>
      </c>
      <c r="G529" s="168">
        <f t="shared" si="104"/>
        <v>39118.895027497339</v>
      </c>
      <c r="H529" s="168">
        <f t="shared" si="105"/>
        <v>271288.11160069384</v>
      </c>
      <c r="I529" s="169">
        <f t="shared" si="106"/>
        <v>310407.00662819116</v>
      </c>
      <c r="J529" s="169">
        <f t="shared" si="108"/>
        <v>309433.40600249189</v>
      </c>
      <c r="K529" s="95"/>
      <c r="L529" s="265">
        <f t="shared" si="107"/>
        <v>118985.10759157287</v>
      </c>
      <c r="M529" s="265">
        <f>$G529*NonHospFrac+theModel!$H529*NonHospFrac</f>
        <v>191421.89903661827</v>
      </c>
      <c r="N529" s="266">
        <f t="shared" si="109"/>
        <v>310407.00662819116</v>
      </c>
      <c r="O529" s="159"/>
      <c r="P529" s="265">
        <f t="shared" si="110"/>
        <v>118611.90733279535</v>
      </c>
      <c r="Q529" s="265">
        <f t="shared" si="111"/>
        <v>191420.34439888396</v>
      </c>
      <c r="R529" s="266">
        <f t="shared" si="112"/>
        <v>310032.25173167931</v>
      </c>
    </row>
    <row r="530" spans="1:18" x14ac:dyDescent="0.3">
      <c r="A530" s="82">
        <v>499</v>
      </c>
      <c r="B530" s="94">
        <f t="shared" si="101"/>
        <v>3.7259194819011607E-5</v>
      </c>
      <c r="C530" s="179">
        <f t="shared" si="102"/>
        <v>3.7175144492399073E-5</v>
      </c>
      <c r="D530" s="166">
        <f t="shared" si="103"/>
        <v>2.2558277767625785E-3</v>
      </c>
      <c r="E530" s="167">
        <f t="shared" si="113"/>
        <v>24.289422567732228</v>
      </c>
      <c r="F530" s="168">
        <f t="shared" si="114"/>
        <v>1.1279138883812927</v>
      </c>
      <c r="G530" s="168">
        <f t="shared" si="104"/>
        <v>39197.289606710758</v>
      </c>
      <c r="H530" s="168">
        <f t="shared" si="105"/>
        <v>271288.52680983092</v>
      </c>
      <c r="I530" s="169">
        <f t="shared" si="106"/>
        <v>310485.8164165417</v>
      </c>
      <c r="J530" s="169">
        <f t="shared" si="108"/>
        <v>309510.62894301146</v>
      </c>
      <c r="K530" s="95"/>
      <c r="L530" s="265">
        <f t="shared" si="107"/>
        <v>119015.31693268285</v>
      </c>
      <c r="M530" s="265">
        <f>$G530*NonHospFrac+theModel!$H530*NonHospFrac</f>
        <v>191470.49948385882</v>
      </c>
      <c r="N530" s="266">
        <f t="shared" si="109"/>
        <v>310485.8164165417</v>
      </c>
      <c r="O530" s="159"/>
      <c r="P530" s="265">
        <f t="shared" si="110"/>
        <v>118641.50840393762</v>
      </c>
      <c r="Q530" s="265">
        <f t="shared" si="111"/>
        <v>191468.9448460507</v>
      </c>
      <c r="R530" s="266">
        <f t="shared" si="112"/>
        <v>310110.45324998832</v>
      </c>
    </row>
    <row r="531" spans="1:18" x14ac:dyDescent="0.3">
      <c r="A531" s="82">
        <v>500</v>
      </c>
      <c r="B531" s="94">
        <f t="shared" si="101"/>
        <v>3.656317594797215E-5</v>
      </c>
      <c r="C531" s="179">
        <f t="shared" si="102"/>
        <v>3.6480695720062055E-5</v>
      </c>
      <c r="D531" s="166">
        <f t="shared" si="103"/>
        <v>2.2558277767625785E-3</v>
      </c>
      <c r="E531" s="167">
        <f t="shared" si="113"/>
        <v>24.289459048427947</v>
      </c>
      <c r="F531" s="168">
        <f t="shared" si="114"/>
        <v>1.1301697161580553</v>
      </c>
      <c r="G531" s="168">
        <f t="shared" si="104"/>
        <v>39275.684185924183</v>
      </c>
      <c r="H531" s="168">
        <f t="shared" si="105"/>
        <v>271288.93426267052</v>
      </c>
      <c r="I531" s="169">
        <f t="shared" si="106"/>
        <v>310564.6184485947</v>
      </c>
      <c r="J531" s="169">
        <f t="shared" si="108"/>
        <v>309587.8411359585</v>
      </c>
      <c r="K531" s="95"/>
      <c r="L531" s="265">
        <f t="shared" si="107"/>
        <v>119045.5233006515</v>
      </c>
      <c r="M531" s="265">
        <f>$G531*NonHospFrac+theModel!$H531*NonHospFrac</f>
        <v>191519.09514794318</v>
      </c>
      <c r="N531" s="266">
        <f t="shared" si="109"/>
        <v>310564.6184485947</v>
      </c>
      <c r="O531" s="159"/>
      <c r="P531" s="265">
        <f t="shared" si="110"/>
        <v>118671.10535532406</v>
      </c>
      <c r="Q531" s="265">
        <f t="shared" si="111"/>
        <v>191517.54051006262</v>
      </c>
      <c r="R531" s="266">
        <f t="shared" si="112"/>
        <v>310188.6458653867</v>
      </c>
    </row>
    <row r="532" spans="1:18" x14ac:dyDescent="0.3">
      <c r="A532" s="82">
        <v>501</v>
      </c>
      <c r="B532" s="94">
        <f t="shared" si="101"/>
        <v>3.5880159029100315E-5</v>
      </c>
      <c r="C532" s="179">
        <f t="shared" si="102"/>
        <v>3.5799219569727811E-5</v>
      </c>
      <c r="D532" s="166">
        <f t="shared" si="103"/>
        <v>2.2558277767625785E-3</v>
      </c>
      <c r="E532" s="167">
        <f t="shared" si="113"/>
        <v>24.289494847647518</v>
      </c>
      <c r="F532" s="168">
        <f t="shared" si="114"/>
        <v>1.1324255439348179</v>
      </c>
      <c r="G532" s="168">
        <f t="shared" si="104"/>
        <v>39354.078765137609</v>
      </c>
      <c r="H532" s="168">
        <f t="shared" si="105"/>
        <v>271289.33410410403</v>
      </c>
      <c r="I532" s="169">
        <f t="shared" si="106"/>
        <v>310643.41286924161</v>
      </c>
      <c r="J532" s="169">
        <f t="shared" si="108"/>
        <v>309665.04272404336</v>
      </c>
      <c r="K532" s="95"/>
      <c r="L532" s="265">
        <f t="shared" si="107"/>
        <v>119075.72675101861</v>
      </c>
      <c r="M532" s="265">
        <f>$G532*NonHospFrac+theModel!$H532*NonHospFrac</f>
        <v>191567.68611822301</v>
      </c>
      <c r="N532" s="266">
        <f t="shared" si="109"/>
        <v>310643.41286924161</v>
      </c>
      <c r="O532" s="159"/>
      <c r="P532" s="265">
        <f t="shared" si="110"/>
        <v>118700.69824165839</v>
      </c>
      <c r="Q532" s="265">
        <f t="shared" si="111"/>
        <v>191566.13148027138</v>
      </c>
      <c r="R532" s="266">
        <f t="shared" si="112"/>
        <v>310266.82972192974</v>
      </c>
    </row>
    <row r="533" spans="1:18" x14ac:dyDescent="0.3">
      <c r="A533" s="82">
        <v>502</v>
      </c>
      <c r="B533" s="94">
        <f t="shared" si="101"/>
        <v>3.5209901179958329E-5</v>
      </c>
      <c r="C533" s="179">
        <f t="shared" si="102"/>
        <v>3.5130473706859516E-5</v>
      </c>
      <c r="D533" s="166">
        <f t="shared" si="103"/>
        <v>2.2558277767625785E-3</v>
      </c>
      <c r="E533" s="167">
        <f t="shared" si="113"/>
        <v>24.289529978121223</v>
      </c>
      <c r="F533" s="168">
        <f t="shared" si="114"/>
        <v>1.1346813717115805</v>
      </c>
      <c r="G533" s="168">
        <f t="shared" si="104"/>
        <v>39432.473344351027</v>
      </c>
      <c r="H533" s="168">
        <f t="shared" si="105"/>
        <v>271289.72647631587</v>
      </c>
      <c r="I533" s="169">
        <f t="shared" si="106"/>
        <v>310722.19982066692</v>
      </c>
      <c r="J533" s="169">
        <f t="shared" si="108"/>
        <v>309742.23384730687</v>
      </c>
      <c r="K533" s="95"/>
      <c r="L533" s="265">
        <f t="shared" si="107"/>
        <v>119105.92733828619</v>
      </c>
      <c r="M533" s="265">
        <f>$G533*NonHospFrac+theModel!$H533*NonHospFrac</f>
        <v>191616.27248238071</v>
      </c>
      <c r="N533" s="266">
        <f t="shared" si="109"/>
        <v>310722.19982066692</v>
      </c>
      <c r="O533" s="159"/>
      <c r="P533" s="265">
        <f t="shared" si="110"/>
        <v>118730.28711662092</v>
      </c>
      <c r="Q533" s="265">
        <f t="shared" si="111"/>
        <v>191614.71784435934</v>
      </c>
      <c r="R533" s="266">
        <f t="shared" si="112"/>
        <v>310345.00496098027</v>
      </c>
    </row>
    <row r="534" spans="1:18" x14ac:dyDescent="0.3">
      <c r="A534" s="82">
        <v>503</v>
      </c>
      <c r="B534" s="94">
        <f t="shared" si="101"/>
        <v>3.4552164055263925E-5</v>
      </c>
      <c r="C534" s="179">
        <f t="shared" si="102"/>
        <v>3.4474220323840805E-5</v>
      </c>
      <c r="D534" s="166">
        <f t="shared" si="103"/>
        <v>2.2558277767625785E-3</v>
      </c>
      <c r="E534" s="167">
        <f t="shared" si="113"/>
        <v>24.289564452341548</v>
      </c>
      <c r="F534" s="168">
        <f t="shared" si="114"/>
        <v>1.136937199488343</v>
      </c>
      <c r="G534" s="168">
        <f t="shared" si="104"/>
        <v>39510.867923564452</v>
      </c>
      <c r="H534" s="168">
        <f t="shared" si="105"/>
        <v>271290.11151883466</v>
      </c>
      <c r="I534" s="169">
        <f t="shared" si="106"/>
        <v>310800.97944239911</v>
      </c>
      <c r="J534" s="169">
        <f t="shared" si="108"/>
        <v>309819.4146431706</v>
      </c>
      <c r="K534" s="95"/>
      <c r="L534" s="265">
        <f t="shared" si="107"/>
        <v>119136.12511593834</v>
      </c>
      <c r="M534" s="265">
        <f>$G534*NonHospFrac+theModel!$H534*NonHospFrac</f>
        <v>191664.85432646074</v>
      </c>
      <c r="N534" s="266">
        <f t="shared" si="109"/>
        <v>310800.97944239911</v>
      </c>
      <c r="O534" s="159"/>
      <c r="P534" s="265">
        <f t="shared" si="110"/>
        <v>118759.87203288813</v>
      </c>
      <c r="Q534" s="265">
        <f t="shared" si="111"/>
        <v>191663.29968837096</v>
      </c>
      <c r="R534" s="266">
        <f t="shared" si="112"/>
        <v>310423.17172125907</v>
      </c>
    </row>
    <row r="535" spans="1:18" x14ac:dyDescent="0.3">
      <c r="A535" s="82">
        <v>504</v>
      </c>
      <c r="B535" s="94">
        <f t="shared" si="101"/>
        <v>3.3906713762133975E-5</v>
      </c>
      <c r="C535" s="179">
        <f t="shared" si="102"/>
        <v>3.3830226055410616E-5</v>
      </c>
      <c r="D535" s="166">
        <f t="shared" si="103"/>
        <v>2.2558277767625785E-3</v>
      </c>
      <c r="E535" s="167">
        <f t="shared" si="113"/>
        <v>24.289598282567603</v>
      </c>
      <c r="F535" s="168">
        <f t="shared" si="114"/>
        <v>1.1391930272651056</v>
      </c>
      <c r="G535" s="168">
        <f t="shared" si="104"/>
        <v>39589.262502777878</v>
      </c>
      <c r="H535" s="168">
        <f t="shared" si="105"/>
        <v>271290.48936858232</v>
      </c>
      <c r="I535" s="169">
        <f t="shared" si="106"/>
        <v>310879.75187136017</v>
      </c>
      <c r="J535" s="169">
        <f t="shared" si="108"/>
        <v>309896.58524648601</v>
      </c>
      <c r="K535" s="95"/>
      <c r="L535" s="265">
        <f t="shared" si="107"/>
        <v>119166.32013645995</v>
      </c>
      <c r="M535" s="265">
        <f>$G535*NonHospFrac+theModel!$H535*NonHospFrac</f>
        <v>191713.43173490022</v>
      </c>
      <c r="N535" s="266">
        <f t="shared" si="109"/>
        <v>310879.75187136017</v>
      </c>
      <c r="O535" s="159"/>
      <c r="P535" s="265">
        <f t="shared" si="110"/>
        <v>118789.45304215122</v>
      </c>
      <c r="Q535" s="265">
        <f t="shared" si="111"/>
        <v>191711.87709674329</v>
      </c>
      <c r="R535" s="266">
        <f t="shared" si="112"/>
        <v>310501.3301388945</v>
      </c>
    </row>
    <row r="536" spans="1:18" x14ac:dyDescent="0.3">
      <c r="A536" s="82">
        <v>505</v>
      </c>
      <c r="B536" s="94">
        <f t="shared" si="101"/>
        <v>3.3273320776912063E-5</v>
      </c>
      <c r="C536" s="179">
        <f t="shared" si="102"/>
        <v>3.3198261895678372E-5</v>
      </c>
      <c r="D536" s="166">
        <f t="shared" si="103"/>
        <v>2.2558277767625785E-3</v>
      </c>
      <c r="E536" s="167">
        <f t="shared" si="113"/>
        <v>24.289631480829499</v>
      </c>
      <c r="F536" s="168">
        <f t="shared" si="114"/>
        <v>1.1414488550418682</v>
      </c>
      <c r="G536" s="168">
        <f t="shared" si="104"/>
        <v>39667.657081991289</v>
      </c>
      <c r="H536" s="168">
        <f t="shared" si="105"/>
        <v>271290.86015992315</v>
      </c>
      <c r="I536" s="169">
        <f t="shared" si="106"/>
        <v>310958.51724191441</v>
      </c>
      <c r="J536" s="169">
        <f t="shared" si="108"/>
        <v>309973.74578958238</v>
      </c>
      <c r="K536" s="95"/>
      <c r="L536" s="265">
        <f t="shared" si="107"/>
        <v>119196.51245135543</v>
      </c>
      <c r="M536" s="265">
        <f>$G536*NonHospFrac+theModel!$H536*NonHospFrac</f>
        <v>191762.00479055897</v>
      </c>
      <c r="N536" s="266">
        <f t="shared" si="109"/>
        <v>310958.51724191441</v>
      </c>
      <c r="O536" s="159"/>
      <c r="P536" s="265">
        <f t="shared" si="110"/>
        <v>118819.03019513455</v>
      </c>
      <c r="Q536" s="265">
        <f t="shared" si="111"/>
        <v>191760.45015233615</v>
      </c>
      <c r="R536" s="266">
        <f t="shared" si="112"/>
        <v>310579.48034747073</v>
      </c>
    </row>
    <row r="537" spans="1:18" x14ac:dyDescent="0.3">
      <c r="A537" s="82">
        <v>506</v>
      </c>
      <c r="B537" s="94">
        <f t="shared" si="101"/>
        <v>3.2651759863548869E-5</v>
      </c>
      <c r="C537" s="179">
        <f t="shared" si="102"/>
        <v>3.2578103116688493E-5</v>
      </c>
      <c r="D537" s="166">
        <f t="shared" si="103"/>
        <v>2.2558277767625785E-3</v>
      </c>
      <c r="E537" s="167">
        <f t="shared" si="113"/>
        <v>24.289664058932615</v>
      </c>
      <c r="F537" s="168">
        <f t="shared" si="114"/>
        <v>1.1437046828186308</v>
      </c>
      <c r="G537" s="168">
        <f t="shared" si="104"/>
        <v>39746.051661204714</v>
      </c>
      <c r="H537" s="168">
        <f t="shared" si="105"/>
        <v>271291.22402471147</v>
      </c>
      <c r="I537" s="169">
        <f t="shared" si="106"/>
        <v>311037.27568591619</v>
      </c>
      <c r="J537" s="169">
        <f t="shared" si="108"/>
        <v>310050.89640231425</v>
      </c>
      <c r="K537" s="95"/>
      <c r="L537" s="265">
        <f t="shared" si="107"/>
        <v>119226.70211116719</v>
      </c>
      <c r="M537" s="265">
        <f>$G537*NonHospFrac+theModel!$H537*NonHospFrac</f>
        <v>191810.57357474897</v>
      </c>
      <c r="N537" s="266">
        <f t="shared" si="109"/>
        <v>311037.27568591619</v>
      </c>
      <c r="O537" s="159"/>
      <c r="P537" s="265">
        <f t="shared" si="110"/>
        <v>118848.60354161395</v>
      </c>
      <c r="Q537" s="265">
        <f t="shared" si="111"/>
        <v>191809.01893646151</v>
      </c>
      <c r="R537" s="266">
        <f t="shared" si="112"/>
        <v>310657.62247807544</v>
      </c>
    </row>
    <row r="538" spans="1:18" x14ac:dyDescent="0.3">
      <c r="A538" s="82">
        <v>507</v>
      </c>
      <c r="B538" s="94">
        <f t="shared" si="101"/>
        <v>3.2041809993508071E-5</v>
      </c>
      <c r="C538" s="179">
        <f t="shared" si="102"/>
        <v>3.1969529188506964E-5</v>
      </c>
      <c r="D538" s="166">
        <f t="shared" si="103"/>
        <v>2.2558277767625785E-3</v>
      </c>
      <c r="E538" s="167">
        <f t="shared" si="113"/>
        <v>24.289696028461805</v>
      </c>
      <c r="F538" s="168">
        <f t="shared" si="114"/>
        <v>1.1459605105953934</v>
      </c>
      <c r="G538" s="168">
        <f t="shared" si="104"/>
        <v>39824.446240418132</v>
      </c>
      <c r="H538" s="168">
        <f t="shared" si="105"/>
        <v>271291.58109233843</v>
      </c>
      <c r="I538" s="169">
        <f t="shared" si="106"/>
        <v>311116.02733275655</v>
      </c>
      <c r="J538" s="169">
        <f t="shared" si="108"/>
        <v>310128.03721210739</v>
      </c>
      <c r="K538" s="95"/>
      <c r="L538" s="265">
        <f t="shared" si="107"/>
        <v>119256.8891654934</v>
      </c>
      <c r="M538" s="265">
        <f>$G538*NonHospFrac+theModel!$H538*NonHospFrac</f>
        <v>191859.13816726315</v>
      </c>
      <c r="N538" s="266">
        <f t="shared" si="109"/>
        <v>311116.02733275655</v>
      </c>
      <c r="O538" s="159"/>
      <c r="P538" s="265">
        <f t="shared" si="110"/>
        <v>118878.17313043427</v>
      </c>
      <c r="Q538" s="265">
        <f t="shared" si="111"/>
        <v>191857.58352891228</v>
      </c>
      <c r="R538" s="266">
        <f t="shared" si="112"/>
        <v>310735.75665934652</v>
      </c>
    </row>
    <row r="539" spans="1:18" x14ac:dyDescent="0.3">
      <c r="A539" s="82">
        <v>508</v>
      </c>
      <c r="B539" s="94">
        <f t="shared" si="101"/>
        <v>3.1443254267167993E-5</v>
      </c>
      <c r="C539" s="179">
        <f t="shared" si="102"/>
        <v>3.1372323700800306E-5</v>
      </c>
      <c r="D539" s="166">
        <f t="shared" si="103"/>
        <v>2.2558277767625785E-3</v>
      </c>
      <c r="E539" s="167">
        <f t="shared" si="113"/>
        <v>24.289727400785505</v>
      </c>
      <c r="F539" s="168">
        <f t="shared" si="114"/>
        <v>1.148216338372156</v>
      </c>
      <c r="G539" s="168">
        <f t="shared" si="104"/>
        <v>39902.840819631558</v>
      </c>
      <c r="H539" s="168">
        <f t="shared" si="105"/>
        <v>271291.9314897781</v>
      </c>
      <c r="I539" s="169">
        <f t="shared" si="106"/>
        <v>311194.77230940969</v>
      </c>
      <c r="J539" s="169">
        <f t="shared" si="108"/>
        <v>310205.16834400466</v>
      </c>
      <c r="K539" s="95"/>
      <c r="L539" s="265">
        <f t="shared" si="107"/>
        <v>119287.07366300568</v>
      </c>
      <c r="M539" s="265">
        <f>$G539*NonHospFrac+theModel!$H539*NonHospFrac</f>
        <v>191907.69864640397</v>
      </c>
      <c r="N539" s="266">
        <f t="shared" si="109"/>
        <v>311194.77230940963</v>
      </c>
      <c r="O539" s="159"/>
      <c r="P539" s="265">
        <f t="shared" si="110"/>
        <v>118907.73900952682</v>
      </c>
      <c r="Q539" s="265">
        <f t="shared" si="111"/>
        <v>191906.14400799084</v>
      </c>
      <c r="R539" s="266">
        <f t="shared" si="112"/>
        <v>310813.88301751763</v>
      </c>
    </row>
    <row r="540" spans="1:18" x14ac:dyDescent="0.3">
      <c r="A540" s="82">
        <v>509</v>
      </c>
      <c r="B540" s="94">
        <f t="shared" si="101"/>
        <v>3.0855879836691149E-5</v>
      </c>
      <c r="C540" s="179">
        <f t="shared" si="102"/>
        <v>3.0786274285879091E-5</v>
      </c>
      <c r="D540" s="166">
        <f t="shared" si="103"/>
        <v>2.2558277767625785E-3</v>
      </c>
      <c r="E540" s="167">
        <f t="shared" si="113"/>
        <v>24.289758187059793</v>
      </c>
      <c r="F540" s="168">
        <f t="shared" si="114"/>
        <v>1.1504721661489186</v>
      </c>
      <c r="G540" s="168">
        <f t="shared" si="104"/>
        <v>39981.235398844983</v>
      </c>
      <c r="H540" s="168">
        <f t="shared" si="105"/>
        <v>271292.27534163272</v>
      </c>
      <c r="I540" s="169">
        <f t="shared" si="106"/>
        <v>311273.51074047771</v>
      </c>
      <c r="J540" s="169">
        <f t="shared" si="108"/>
        <v>310282.28992071038</v>
      </c>
      <c r="K540" s="95"/>
      <c r="L540" s="265">
        <f t="shared" si="107"/>
        <v>119317.25565146655</v>
      </c>
      <c r="M540" s="265">
        <f>$G540*NonHospFrac+theModel!$H540*NonHospFrac</f>
        <v>191956.25508901116</v>
      </c>
      <c r="N540" s="266">
        <f t="shared" si="109"/>
        <v>311273.51074047771</v>
      </c>
      <c r="O540" s="159"/>
      <c r="P540" s="265">
        <f t="shared" si="110"/>
        <v>118937.30122592664</v>
      </c>
      <c r="Q540" s="265">
        <f t="shared" si="111"/>
        <v>191954.70045053697</v>
      </c>
      <c r="R540" s="266">
        <f t="shared" si="112"/>
        <v>310892.00167646364</v>
      </c>
    </row>
    <row r="541" spans="1:18" x14ac:dyDescent="0.3">
      <c r="A541" s="82">
        <v>510</v>
      </c>
      <c r="B541" s="94">
        <f t="shared" si="101"/>
        <v>3.0279477830335753E-5</v>
      </c>
      <c r="C541" s="179">
        <f t="shared" si="102"/>
        <v>3.0211172543180216E-5</v>
      </c>
      <c r="D541" s="166">
        <f t="shared" si="103"/>
        <v>2.2558277767625785E-3</v>
      </c>
      <c r="E541" s="167">
        <f t="shared" si="113"/>
        <v>24.289788398232336</v>
      </c>
      <c r="F541" s="168">
        <f t="shared" si="114"/>
        <v>1.1527279939256811</v>
      </c>
      <c r="G541" s="168">
        <f t="shared" si="104"/>
        <v>40059.629978058401</v>
      </c>
      <c r="H541" s="168">
        <f t="shared" si="105"/>
        <v>271292.61277017678</v>
      </c>
      <c r="I541" s="169">
        <f t="shared" si="106"/>
        <v>311352.24274823518</v>
      </c>
      <c r="J541" s="169">
        <f t="shared" si="108"/>
        <v>310359.40206263412</v>
      </c>
      <c r="K541" s="95"/>
      <c r="L541" s="265">
        <f t="shared" si="107"/>
        <v>119347.4351777462</v>
      </c>
      <c r="M541" s="265">
        <f>$G541*NonHospFrac+theModel!$H541*NonHospFrac</f>
        <v>192004.80757048895</v>
      </c>
      <c r="N541" s="266">
        <f t="shared" si="109"/>
        <v>311352.24274823512</v>
      </c>
      <c r="O541" s="159"/>
      <c r="P541" s="265">
        <f t="shared" si="110"/>
        <v>118966.85982578907</v>
      </c>
      <c r="Q541" s="265">
        <f t="shared" si="111"/>
        <v>192003.25293195483</v>
      </c>
      <c r="R541" s="266">
        <f t="shared" si="112"/>
        <v>310970.11275774392</v>
      </c>
    </row>
    <row r="542" spans="1:18" x14ac:dyDescent="0.3">
      <c r="A542" s="82">
        <v>511</v>
      </c>
      <c r="B542" s="94">
        <f t="shared" si="101"/>
        <v>2.9713843278180031E-5</v>
      </c>
      <c r="C542" s="179">
        <f t="shared" si="102"/>
        <v>2.964681396515874E-5</v>
      </c>
      <c r="D542" s="166">
        <f t="shared" si="103"/>
        <v>2.2558277767625785E-3</v>
      </c>
      <c r="E542" s="167">
        <f t="shared" si="113"/>
        <v>24.289818045046299</v>
      </c>
      <c r="F542" s="168">
        <f t="shared" si="114"/>
        <v>1.1549838217024437</v>
      </c>
      <c r="G542" s="168">
        <f t="shared" si="104"/>
        <v>40138.02455727182</v>
      </c>
      <c r="H542" s="168">
        <f t="shared" si="105"/>
        <v>271292.94389540062</v>
      </c>
      <c r="I542" s="169">
        <f t="shared" si="106"/>
        <v>311430.96845267242</v>
      </c>
      <c r="J542" s="169">
        <f t="shared" si="108"/>
        <v>310436.50488793378</v>
      </c>
      <c r="K542" s="95"/>
      <c r="L542" s="265">
        <f t="shared" si="107"/>
        <v>119377.61228783929</v>
      </c>
      <c r="M542" s="265">
        <f>$G542*NonHospFrac+theModel!$H542*NonHospFrac</f>
        <v>192053.35616483312</v>
      </c>
      <c r="N542" s="266">
        <f t="shared" si="109"/>
        <v>311430.96845267242</v>
      </c>
      <c r="O542" s="159"/>
      <c r="P542" s="265">
        <f t="shared" si="110"/>
        <v>118996.41485440634</v>
      </c>
      <c r="Q542" s="265">
        <f t="shared" si="111"/>
        <v>192051.80152624022</v>
      </c>
      <c r="R542" s="266">
        <f t="shared" si="112"/>
        <v>311048.21638064657</v>
      </c>
    </row>
    <row r="543" spans="1:18" x14ac:dyDescent="0.3">
      <c r="A543" s="82">
        <v>512</v>
      </c>
      <c r="B543" s="94">
        <f t="shared" ref="B543:B606" si="115">Constant*EXP(PowerTerm*(A543)/7)</f>
        <v>2.9158775039234316E-5</v>
      </c>
      <c r="C543" s="179">
        <f t="shared" ref="C543:C606" si="116">(1-theFloor)*B543</f>
        <v>2.9092997864564441E-5</v>
      </c>
      <c r="D543" s="166">
        <f t="shared" ref="D543:D606" si="117">theFloor</f>
        <v>2.2558277767625785E-3</v>
      </c>
      <c r="E543" s="167">
        <f t="shared" si="113"/>
        <v>24.289847138044163</v>
      </c>
      <c r="F543" s="168">
        <f t="shared" si="114"/>
        <v>1.1572396494792063</v>
      </c>
      <c r="G543" s="168">
        <f t="shared" ref="G543:G606" si="118">$B$22*F543*totInfected/365.25</f>
        <v>40216.419136485245</v>
      </c>
      <c r="H543" s="168">
        <f t="shared" ref="H543:H606" si="119">lostQALYs_Injured*E543*totInfected/365.25</f>
        <v>271293.2688350532</v>
      </c>
      <c r="I543" s="169">
        <f t="shared" ref="I543:I606" si="120">H543+G543</f>
        <v>311509.68797153846</v>
      </c>
      <c r="J543" s="169">
        <f t="shared" si="108"/>
        <v>310513.5985125578</v>
      </c>
      <c r="K543" s="95"/>
      <c r="L543" s="265">
        <f t="shared" ref="L543:L606" si="121">$G543*HospFrac+$H543*HospFrac</f>
        <v>119407.78702688134</v>
      </c>
      <c r="M543" s="265">
        <f>$G543*NonHospFrac+theModel!$H543*NonHospFrac</f>
        <v>192101.9009446571</v>
      </c>
      <c r="N543" s="266">
        <f t="shared" si="109"/>
        <v>311509.68797153846</v>
      </c>
      <c r="O543" s="159"/>
      <c r="P543" s="265">
        <f t="shared" si="110"/>
        <v>119025.96635622374</v>
      </c>
      <c r="Q543" s="265">
        <f t="shared" si="111"/>
        <v>192100.34630600648</v>
      </c>
      <c r="R543" s="266">
        <f t="shared" si="112"/>
        <v>311126.31266223022</v>
      </c>
    </row>
    <row r="544" spans="1:18" x14ac:dyDescent="0.3">
      <c r="A544" s="82">
        <v>513</v>
      </c>
      <c r="B544" s="94">
        <f t="shared" si="115"/>
        <v>2.8614075729915168E-5</v>
      </c>
      <c r="C544" s="179">
        <f t="shared" si="116"/>
        <v>2.8549527303077237E-5</v>
      </c>
      <c r="D544" s="166">
        <f t="shared" si="117"/>
        <v>2.2558277767625785E-3</v>
      </c>
      <c r="E544" s="167">
        <f t="shared" si="113"/>
        <v>24.289875687571467</v>
      </c>
      <c r="F544" s="168">
        <f t="shared" si="114"/>
        <v>1.1594954772559689</v>
      </c>
      <c r="G544" s="168">
        <f t="shared" si="118"/>
        <v>40294.813715698663</v>
      </c>
      <c r="H544" s="168">
        <f t="shared" si="119"/>
        <v>271293.58770468383</v>
      </c>
      <c r="I544" s="169">
        <f t="shared" si="120"/>
        <v>311588.40142038249</v>
      </c>
      <c r="J544" s="169">
        <f t="shared" ref="J544:J607" si="122">J543+(I544-I543)/(1+discountDaily)^A544</f>
        <v>310590.68305028608</v>
      </c>
      <c r="K544" s="95"/>
      <c r="L544" s="265">
        <f t="shared" si="121"/>
        <v>119437.95943916465</v>
      </c>
      <c r="M544" s="265">
        <f>$G544*NonHospFrac+theModel!$H544*NonHospFrac</f>
        <v>192150.44198121782</v>
      </c>
      <c r="N544" s="266">
        <f t="shared" ref="N544:N607" si="123">L544+M544</f>
        <v>311588.40142038249</v>
      </c>
      <c r="O544" s="159"/>
      <c r="P544" s="265">
        <f t="shared" ref="P544:P607" si="124">P543+(L544-L543)/(1+discountDaily)^A544</f>
        <v>119055.5143748554</v>
      </c>
      <c r="Q544" s="265">
        <f t="shared" ref="Q544:Q607" si="125">Q543+(M544-M543)/(1+discountDaily)^B544</f>
        <v>192148.8873425106</v>
      </c>
      <c r="R544" s="266">
        <f t="shared" ref="R544:R607" si="126">P544+Q544</f>
        <v>311204.40171736601</v>
      </c>
    </row>
    <row r="545" spans="1:18" x14ac:dyDescent="0.3">
      <c r="A545" s="82">
        <v>514</v>
      </c>
      <c r="B545" s="94">
        <f t="shared" si="115"/>
        <v>2.8079551653855134E-5</v>
      </c>
      <c r="C545" s="179">
        <f t="shared" si="116"/>
        <v>2.8016209021275329E-5</v>
      </c>
      <c r="D545" s="166">
        <f t="shared" si="117"/>
        <v>2.2558277767625785E-3</v>
      </c>
      <c r="E545" s="167">
        <f t="shared" ref="E545:E608" si="127">C545+E544</f>
        <v>24.289903703780489</v>
      </c>
      <c r="F545" s="168">
        <f t="shared" ref="F545:F608" si="128">D545+F544</f>
        <v>1.1617513050327315</v>
      </c>
      <c r="G545" s="168">
        <f t="shared" si="118"/>
        <v>40373.208294912089</v>
      </c>
      <c r="H545" s="168">
        <f t="shared" si="119"/>
        <v>271293.90061768342</v>
      </c>
      <c r="I545" s="169">
        <f t="shared" si="120"/>
        <v>311667.10891259549</v>
      </c>
      <c r="J545" s="169">
        <f t="shared" si="122"/>
        <v>310667.75861277123</v>
      </c>
      <c r="K545" s="95"/>
      <c r="L545" s="265">
        <f t="shared" si="121"/>
        <v>119468.12956815418</v>
      </c>
      <c r="M545" s="265">
        <f>$G545*NonHospFrac+theModel!$H545*NonHospFrac</f>
        <v>192198.97934444129</v>
      </c>
      <c r="N545" s="266">
        <f t="shared" si="123"/>
        <v>311667.10891259549</v>
      </c>
      <c r="O545" s="159"/>
      <c r="P545" s="265">
        <f t="shared" si="124"/>
        <v>119085.05895309993</v>
      </c>
      <c r="Q545" s="265">
        <f t="shared" si="125"/>
        <v>192197.42470567851</v>
      </c>
      <c r="R545" s="266">
        <f t="shared" si="126"/>
        <v>311282.48365877842</v>
      </c>
    </row>
    <row r="546" spans="1:18" x14ac:dyDescent="0.3">
      <c r="A546" s="82">
        <v>515</v>
      </c>
      <c r="B546" s="94">
        <f t="shared" si="115"/>
        <v>2.7555012733023711E-5</v>
      </c>
      <c r="C546" s="179">
        <f t="shared" si="116"/>
        <v>2.7492853369911509E-5</v>
      </c>
      <c r="D546" s="166">
        <f t="shared" si="117"/>
        <v>2.2558277767625785E-3</v>
      </c>
      <c r="E546" s="167">
        <f t="shared" si="127"/>
        <v>24.289931196633859</v>
      </c>
      <c r="F546" s="168">
        <f t="shared" si="128"/>
        <v>1.1640071328094941</v>
      </c>
      <c r="G546" s="168">
        <f t="shared" si="118"/>
        <v>40451.602874125507</v>
      </c>
      <c r="H546" s="168">
        <f t="shared" si="119"/>
        <v>271294.20768532436</v>
      </c>
      <c r="I546" s="169">
        <f t="shared" si="120"/>
        <v>311745.81055944989</v>
      </c>
      <c r="J546" s="169">
        <f t="shared" si="122"/>
        <v>310744.82530957775</v>
      </c>
      <c r="K546" s="95"/>
      <c r="L546" s="265">
        <f t="shared" si="121"/>
        <v>119498.29745650284</v>
      </c>
      <c r="M546" s="265">
        <f>$G546*NonHospFrac+theModel!$H546*NonHospFrac</f>
        <v>192247.51310294701</v>
      </c>
      <c r="N546" s="266">
        <f t="shared" si="123"/>
        <v>311745.81055944983</v>
      </c>
      <c r="O546" s="159"/>
      <c r="P546" s="265">
        <f t="shared" si="124"/>
        <v>119114.60013295554</v>
      </c>
      <c r="Q546" s="265">
        <f t="shared" si="125"/>
        <v>192245.95846412971</v>
      </c>
      <c r="R546" s="266">
        <f t="shared" si="126"/>
        <v>311360.55859708524</v>
      </c>
    </row>
    <row r="547" spans="1:18" x14ac:dyDescent="0.3">
      <c r="A547" s="82">
        <v>516</v>
      </c>
      <c r="B547" s="94">
        <f t="shared" si="115"/>
        <v>2.7040272440135453E-5</v>
      </c>
      <c r="C547" s="179">
        <f t="shared" si="116"/>
        <v>2.6979274242473766E-5</v>
      </c>
      <c r="D547" s="166">
        <f t="shared" si="117"/>
        <v>2.2558277767625785E-3</v>
      </c>
      <c r="E547" s="167">
        <f t="shared" si="127"/>
        <v>24.289958175908101</v>
      </c>
      <c r="F547" s="168">
        <f t="shared" si="128"/>
        <v>1.1662629605862567</v>
      </c>
      <c r="G547" s="168">
        <f t="shared" si="118"/>
        <v>40529.997453338932</v>
      </c>
      <c r="H547" s="168">
        <f t="shared" si="119"/>
        <v>271294.50901680073</v>
      </c>
      <c r="I547" s="169">
        <f t="shared" si="120"/>
        <v>311824.50647013966</v>
      </c>
      <c r="J547" s="169">
        <f t="shared" si="122"/>
        <v>310821.88324822154</v>
      </c>
      <c r="K547" s="95"/>
      <c r="L547" s="265">
        <f t="shared" si="121"/>
        <v>119528.46314606686</v>
      </c>
      <c r="M547" s="265">
        <f>$G547*NonHospFrac+theModel!$H547*NonHospFrac</f>
        <v>192296.04332407279</v>
      </c>
      <c r="N547" s="266">
        <f t="shared" si="123"/>
        <v>311824.50647013966</v>
      </c>
      <c r="O547" s="159"/>
      <c r="P547" s="265">
        <f t="shared" si="124"/>
        <v>119144.13795563525</v>
      </c>
      <c r="Q547" s="265">
        <f t="shared" si="125"/>
        <v>192294.488685202</v>
      </c>
      <c r="R547" s="266">
        <f t="shared" si="126"/>
        <v>311438.62664083723</v>
      </c>
    </row>
    <row r="548" spans="1:18" x14ac:dyDescent="0.3">
      <c r="A548" s="82">
        <v>517</v>
      </c>
      <c r="B548" s="94">
        <f t="shared" si="115"/>
        <v>2.6535147732320266E-5</v>
      </c>
      <c r="C548" s="179">
        <f t="shared" si="116"/>
        <v>2.6475289009005201E-5</v>
      </c>
      <c r="D548" s="166">
        <f t="shared" si="117"/>
        <v>2.2558277767625785E-3</v>
      </c>
      <c r="E548" s="167">
        <f t="shared" si="127"/>
        <v>24.289984651197109</v>
      </c>
      <c r="F548" s="168">
        <f t="shared" si="128"/>
        <v>1.1685187883630193</v>
      </c>
      <c r="G548" s="168">
        <f t="shared" si="118"/>
        <v>40608.392032552358</v>
      </c>
      <c r="H548" s="168">
        <f t="shared" si="119"/>
        <v>271294.80471926677</v>
      </c>
      <c r="I548" s="169">
        <f t="shared" si="120"/>
        <v>311903.19675181911</v>
      </c>
      <c r="J548" s="169">
        <f t="shared" si="122"/>
        <v>310898.93253420829</v>
      </c>
      <c r="K548" s="95"/>
      <c r="L548" s="265">
        <f t="shared" si="121"/>
        <v>119558.62667792056</v>
      </c>
      <c r="M548" s="265">
        <f>$G548*NonHospFrac+theModel!$H548*NonHospFrac</f>
        <v>192344.57007389853</v>
      </c>
      <c r="N548" s="266">
        <f t="shared" si="123"/>
        <v>311903.19675181911</v>
      </c>
      <c r="O548" s="159"/>
      <c r="P548" s="265">
        <f t="shared" si="124"/>
        <v>119173.67246158142</v>
      </c>
      <c r="Q548" s="265">
        <f t="shared" si="125"/>
        <v>192343.01543497524</v>
      </c>
      <c r="R548" s="266">
        <f t="shared" si="126"/>
        <v>311516.68789655669</v>
      </c>
    </row>
    <row r="549" spans="1:18" x14ac:dyDescent="0.3">
      <c r="A549" s="82">
        <v>518</v>
      </c>
      <c r="B549" s="94">
        <f t="shared" si="115"/>
        <v>2.6039458986032798E-5</v>
      </c>
      <c r="C549" s="179">
        <f t="shared" si="116"/>
        <v>2.5980718451160233E-5</v>
      </c>
      <c r="D549" s="166">
        <f t="shared" si="117"/>
        <v>2.2558277767625785E-3</v>
      </c>
      <c r="E549" s="167">
        <f t="shared" si="127"/>
        <v>24.29001063191556</v>
      </c>
      <c r="F549" s="168">
        <f t="shared" si="128"/>
        <v>1.1707746161397818</v>
      </c>
      <c r="G549" s="168">
        <f t="shared" si="118"/>
        <v>40686.786611765769</v>
      </c>
      <c r="H549" s="168">
        <f t="shared" si="119"/>
        <v>271295.09489787498</v>
      </c>
      <c r="I549" s="169">
        <f t="shared" si="120"/>
        <v>311981.88150964072</v>
      </c>
      <c r="J549" s="169">
        <f t="shared" si="122"/>
        <v>310975.97327107086</v>
      </c>
      <c r="K549" s="95"/>
      <c r="L549" s="265">
        <f t="shared" si="121"/>
        <v>119588.78809237096</v>
      </c>
      <c r="M549" s="265">
        <f>$G549*NonHospFrac+theModel!$H549*NonHospFrac</f>
        <v>192393.09341726976</v>
      </c>
      <c r="N549" s="266">
        <f t="shared" si="123"/>
        <v>311981.88150964072</v>
      </c>
      <c r="O549" s="159"/>
      <c r="P549" s="265">
        <f t="shared" si="124"/>
        <v>119203.20369048021</v>
      </c>
      <c r="Q549" s="265">
        <f t="shared" si="125"/>
        <v>192391.53877829495</v>
      </c>
      <c r="R549" s="266">
        <f t="shared" si="126"/>
        <v>311594.74246877513</v>
      </c>
    </row>
    <row r="550" spans="1:18" x14ac:dyDescent="0.3">
      <c r="A550" s="82">
        <v>519</v>
      </c>
      <c r="B550" s="94">
        <f t="shared" si="115"/>
        <v>2.5553029933178153E-5</v>
      </c>
      <c r="C550" s="179">
        <f t="shared" si="116"/>
        <v>2.5495386698474442E-5</v>
      </c>
      <c r="D550" s="166">
        <f t="shared" si="117"/>
        <v>2.2558277767625785E-3</v>
      </c>
      <c r="E550" s="167">
        <f t="shared" si="127"/>
        <v>24.290036127302258</v>
      </c>
      <c r="F550" s="168">
        <f t="shared" si="128"/>
        <v>1.1730304439165444</v>
      </c>
      <c r="G550" s="168">
        <f t="shared" si="118"/>
        <v>40765.181190979194</v>
      </c>
      <c r="H550" s="168">
        <f t="shared" si="119"/>
        <v>271295.37965581351</v>
      </c>
      <c r="I550" s="169">
        <f t="shared" si="120"/>
        <v>312060.56084679271</v>
      </c>
      <c r="J550" s="169">
        <f t="shared" si="122"/>
        <v>311053.00556040625</v>
      </c>
      <c r="K550" s="95"/>
      <c r="L550" s="265">
        <f t="shared" si="121"/>
        <v>119618.94742897213</v>
      </c>
      <c r="M550" s="265">
        <f>$G550*NonHospFrac+theModel!$H550*NonHospFrac</f>
        <v>192441.61341782054</v>
      </c>
      <c r="N550" s="266">
        <f t="shared" si="123"/>
        <v>312060.56084679265</v>
      </c>
      <c r="O550" s="159"/>
      <c r="P550" s="265">
        <f t="shared" si="124"/>
        <v>119232.73168127576</v>
      </c>
      <c r="Q550" s="265">
        <f t="shared" si="125"/>
        <v>192440.05877879518</v>
      </c>
      <c r="R550" s="266">
        <f t="shared" si="126"/>
        <v>311672.79046007094</v>
      </c>
    </row>
    <row r="551" spans="1:18" x14ac:dyDescent="0.3">
      <c r="A551" s="82">
        <v>520</v>
      </c>
      <c r="B551" s="94">
        <f t="shared" si="115"/>
        <v>2.5075687598430409E-5</v>
      </c>
      <c r="C551" s="179">
        <f t="shared" si="116"/>
        <v>2.501912116582445E-5</v>
      </c>
      <c r="D551" s="166">
        <f t="shared" si="117"/>
        <v>2.2558277767625785E-3</v>
      </c>
      <c r="E551" s="167">
        <f t="shared" si="127"/>
        <v>24.290061146423422</v>
      </c>
      <c r="F551" s="168">
        <f t="shared" si="128"/>
        <v>1.175286271693307</v>
      </c>
      <c r="G551" s="168">
        <f t="shared" si="118"/>
        <v>40843.575770192612</v>
      </c>
      <c r="H551" s="168">
        <f t="shared" si="119"/>
        <v>271295.6590943429</v>
      </c>
      <c r="I551" s="169">
        <f t="shared" si="120"/>
        <v>312139.23486453551</v>
      </c>
      <c r="J551" s="169">
        <f t="shared" si="122"/>
        <v>311130.02950191178</v>
      </c>
      <c r="K551" s="95"/>
      <c r="L551" s="265">
        <f t="shared" si="121"/>
        <v>119649.1047265392</v>
      </c>
      <c r="M551" s="265">
        <f>$G551*NonHospFrac+theModel!$H551*NonHospFrac</f>
        <v>192490.13013799628</v>
      </c>
      <c r="N551" s="266">
        <f t="shared" si="123"/>
        <v>312139.23486453551</v>
      </c>
      <c r="O551" s="159"/>
      <c r="P551" s="265">
        <f t="shared" si="124"/>
        <v>119262.25647218405</v>
      </c>
      <c r="Q551" s="265">
        <f t="shared" si="125"/>
        <v>192488.57549892133</v>
      </c>
      <c r="R551" s="266">
        <f t="shared" si="126"/>
        <v>311750.83197110536</v>
      </c>
    </row>
    <row r="552" spans="1:18" x14ac:dyDescent="0.3">
      <c r="A552" s="82">
        <v>521</v>
      </c>
      <c r="B552" s="94">
        <f t="shared" si="115"/>
        <v>2.4607262237722033E-5</v>
      </c>
      <c r="C552" s="179">
        <f t="shared" si="116"/>
        <v>2.4551752492056099E-5</v>
      </c>
      <c r="D552" s="166">
        <f t="shared" si="117"/>
        <v>2.2558277767625785E-3</v>
      </c>
      <c r="E552" s="167">
        <f t="shared" si="127"/>
        <v>24.290085698175915</v>
      </c>
      <c r="F552" s="168">
        <f t="shared" si="128"/>
        <v>1.1775420994700696</v>
      </c>
      <c r="G552" s="168">
        <f t="shared" si="118"/>
        <v>40921.970349406038</v>
      </c>
      <c r="H552" s="168">
        <f t="shared" si="119"/>
        <v>271295.93331283226</v>
      </c>
      <c r="I552" s="169">
        <f t="shared" si="120"/>
        <v>312217.90366223827</v>
      </c>
      <c r="J552" s="169">
        <f t="shared" si="122"/>
        <v>311207.04519342101</v>
      </c>
      <c r="K552" s="95"/>
      <c r="L552" s="265">
        <f t="shared" si="121"/>
        <v>119679.26002316231</v>
      </c>
      <c r="M552" s="265">
        <f>$G552*NonHospFrac+theModel!$H552*NonHospFrac</f>
        <v>192538.64363907598</v>
      </c>
      <c r="N552" s="266">
        <f t="shared" si="123"/>
        <v>312217.90366223827</v>
      </c>
      <c r="O552" s="159"/>
      <c r="P552" s="265">
        <f t="shared" si="124"/>
        <v>119291.77810070658</v>
      </c>
      <c r="Q552" s="265">
        <f t="shared" si="125"/>
        <v>192537.08899995236</v>
      </c>
      <c r="R552" s="266">
        <f t="shared" si="126"/>
        <v>311828.86710065894</v>
      </c>
    </row>
    <row r="553" spans="1:18" x14ac:dyDescent="0.3">
      <c r="A553" s="82">
        <v>522</v>
      </c>
      <c r="B553" s="94">
        <f t="shared" si="115"/>
        <v>2.4147587277882809E-5</v>
      </c>
      <c r="C553" s="179">
        <f t="shared" si="116"/>
        <v>2.4093114479759563E-5</v>
      </c>
      <c r="D553" s="166">
        <f t="shared" si="117"/>
        <v>2.2558277767625785E-3</v>
      </c>
      <c r="E553" s="167">
        <f t="shared" si="127"/>
        <v>24.290109791290394</v>
      </c>
      <c r="F553" s="168">
        <f t="shared" si="128"/>
        <v>1.1797979272468322</v>
      </c>
      <c r="G553" s="168">
        <f t="shared" si="118"/>
        <v>41000.364928619463</v>
      </c>
      <c r="H553" s="168">
        <f t="shared" si="119"/>
        <v>271296.20240879431</v>
      </c>
      <c r="I553" s="169">
        <f t="shared" si="120"/>
        <v>312296.56733741378</v>
      </c>
      <c r="J553" s="169">
        <f t="shared" si="122"/>
        <v>311284.05273093842</v>
      </c>
      <c r="K553" s="95"/>
      <c r="L553" s="265">
        <f t="shared" si="121"/>
        <v>119709.41335622001</v>
      </c>
      <c r="M553" s="265">
        <f>$G553*NonHospFrac+theModel!$H553*NonHospFrac</f>
        <v>192587.15398119375</v>
      </c>
      <c r="N553" s="266">
        <f t="shared" si="123"/>
        <v>312296.56733741378</v>
      </c>
      <c r="O553" s="159"/>
      <c r="P553" s="265">
        <f t="shared" si="124"/>
        <v>119321.29660364374</v>
      </c>
      <c r="Q553" s="265">
        <f t="shared" si="125"/>
        <v>192585.59934202238</v>
      </c>
      <c r="R553" s="266">
        <f t="shared" si="126"/>
        <v>311906.89594566613</v>
      </c>
    </row>
    <row r="554" spans="1:18" x14ac:dyDescent="0.3">
      <c r="A554" s="82">
        <v>523</v>
      </c>
      <c r="B554" s="94">
        <f t="shared" si="115"/>
        <v>2.3696499257405665E-5</v>
      </c>
      <c r="C554" s="179">
        <f t="shared" si="116"/>
        <v>2.3643044036168775E-5</v>
      </c>
      <c r="D554" s="166">
        <f t="shared" si="117"/>
        <v>2.2558277767625785E-3</v>
      </c>
      <c r="E554" s="167">
        <f t="shared" si="127"/>
        <v>24.290133434334429</v>
      </c>
      <c r="F554" s="168">
        <f t="shared" si="128"/>
        <v>1.1820537550235948</v>
      </c>
      <c r="G554" s="168">
        <f t="shared" si="118"/>
        <v>41078.759507832881</v>
      </c>
      <c r="H554" s="168">
        <f t="shared" si="119"/>
        <v>271296.46647792018</v>
      </c>
      <c r="I554" s="169">
        <f t="shared" si="120"/>
        <v>312375.22598575306</v>
      </c>
      <c r="J554" s="169">
        <f t="shared" si="122"/>
        <v>311361.05220867333</v>
      </c>
      <c r="K554" s="95"/>
      <c r="L554" s="265">
        <f t="shared" si="121"/>
        <v>119739.56476239258</v>
      </c>
      <c r="M554" s="265">
        <f>$G554*NonHospFrac+theModel!$H554*NonHospFrac</f>
        <v>192635.66122336045</v>
      </c>
      <c r="N554" s="266">
        <f t="shared" si="123"/>
        <v>312375.225985753</v>
      </c>
      <c r="O554" s="159"/>
      <c r="P554" s="265">
        <f t="shared" si="124"/>
        <v>119350.81201710783</v>
      </c>
      <c r="Q554" s="265">
        <f t="shared" si="125"/>
        <v>192634.10658414222</v>
      </c>
      <c r="R554" s="266">
        <f t="shared" si="126"/>
        <v>311984.91860125004</v>
      </c>
    </row>
    <row r="555" spans="1:18" x14ac:dyDescent="0.3">
      <c r="A555" s="82">
        <v>524</v>
      </c>
      <c r="B555" s="94">
        <f t="shared" si="115"/>
        <v>2.3253837768319682E-5</v>
      </c>
      <c r="C555" s="179">
        <f t="shared" si="116"/>
        <v>2.3201381115165577E-5</v>
      </c>
      <c r="D555" s="166">
        <f t="shared" si="117"/>
        <v>2.2558277767625785E-3</v>
      </c>
      <c r="E555" s="167">
        <f t="shared" si="127"/>
        <v>24.290156635715544</v>
      </c>
      <c r="F555" s="168">
        <f t="shared" si="128"/>
        <v>1.1843095828003574</v>
      </c>
      <c r="G555" s="168">
        <f t="shared" si="118"/>
        <v>41157.1540870463</v>
      </c>
      <c r="H555" s="168">
        <f t="shared" si="119"/>
        <v>271296.7256141135</v>
      </c>
      <c r="I555" s="169">
        <f t="shared" si="120"/>
        <v>312453.87970115978</v>
      </c>
      <c r="J555" s="169">
        <f t="shared" si="122"/>
        <v>311438.04371907405</v>
      </c>
      <c r="K555" s="95"/>
      <c r="L555" s="265">
        <f t="shared" si="121"/>
        <v>119769.71427767513</v>
      </c>
      <c r="M555" s="265">
        <f>$G555*NonHospFrac+theModel!$H555*NonHospFrac</f>
        <v>192684.16542348466</v>
      </c>
      <c r="N555" s="266">
        <f t="shared" si="123"/>
        <v>312453.87970115978</v>
      </c>
      <c r="O555" s="159"/>
      <c r="P555" s="265">
        <f t="shared" si="124"/>
        <v>119380.32437653613</v>
      </c>
      <c r="Q555" s="265">
        <f t="shared" si="125"/>
        <v>192682.61078422045</v>
      </c>
      <c r="R555" s="266">
        <f t="shared" si="126"/>
        <v>312062.93516075658</v>
      </c>
    </row>
    <row r="556" spans="1:18" x14ac:dyDescent="0.3">
      <c r="A556" s="82">
        <v>525</v>
      </c>
      <c r="B556" s="94">
        <f t="shared" si="115"/>
        <v>2.2819445399148518E-5</v>
      </c>
      <c r="C556" s="179">
        <f t="shared" si="116"/>
        <v>2.2767968660366803E-5</v>
      </c>
      <c r="D556" s="166">
        <f t="shared" si="117"/>
        <v>2.2558277767625785E-3</v>
      </c>
      <c r="E556" s="167">
        <f t="shared" si="127"/>
        <v>24.290179403684203</v>
      </c>
      <c r="F556" s="168">
        <f t="shared" si="128"/>
        <v>1.18656541057712</v>
      </c>
      <c r="G556" s="168">
        <f t="shared" si="118"/>
        <v>41235.548666259725</v>
      </c>
      <c r="H556" s="168">
        <f t="shared" si="119"/>
        <v>271296.97990952374</v>
      </c>
      <c r="I556" s="169">
        <f t="shared" si="120"/>
        <v>312532.52857578348</v>
      </c>
      <c r="J556" s="169">
        <f t="shared" si="122"/>
        <v>311515.02735286066</v>
      </c>
      <c r="K556" s="95"/>
      <c r="L556" s="265">
        <f t="shared" si="121"/>
        <v>119799.86193739038</v>
      </c>
      <c r="M556" s="265">
        <f>$G556*NonHospFrac+theModel!$H556*NonHospFrac</f>
        <v>192732.6666383931</v>
      </c>
      <c r="N556" s="266">
        <f t="shared" si="123"/>
        <v>312532.52857578348</v>
      </c>
      <c r="O556" s="159"/>
      <c r="P556" s="265">
        <f t="shared" si="124"/>
        <v>119409.83371670336</v>
      </c>
      <c r="Q556" s="265">
        <f t="shared" si="125"/>
        <v>192731.11199908378</v>
      </c>
      <c r="R556" s="266">
        <f t="shared" si="126"/>
        <v>312140.94571578712</v>
      </c>
    </row>
    <row r="557" spans="1:18" x14ac:dyDescent="0.3">
      <c r="A557" s="82">
        <v>526</v>
      </c>
      <c r="B557" s="94">
        <f t="shared" si="115"/>
        <v>2.2393167678934364E-5</v>
      </c>
      <c r="C557" s="179">
        <f t="shared" si="116"/>
        <v>2.2342652549274521E-5</v>
      </c>
      <c r="D557" s="166">
        <f t="shared" si="117"/>
        <v>2.2558277767625785E-3</v>
      </c>
      <c r="E557" s="167">
        <f t="shared" si="127"/>
        <v>24.290201746336752</v>
      </c>
      <c r="F557" s="168">
        <f t="shared" si="128"/>
        <v>1.1888212383538825</v>
      </c>
      <c r="G557" s="168">
        <f t="shared" si="118"/>
        <v>41313.943245473143</v>
      </c>
      <c r="H557" s="168">
        <f t="shared" si="119"/>
        <v>271297.22945457895</v>
      </c>
      <c r="I557" s="169">
        <f t="shared" si="120"/>
        <v>312611.17270005209</v>
      </c>
      <c r="J557" s="169">
        <f t="shared" si="122"/>
        <v>311592.00319905701</v>
      </c>
      <c r="K557" s="95"/>
      <c r="L557" s="265">
        <f t="shared" si="121"/>
        <v>119830.00777620115</v>
      </c>
      <c r="M557" s="265">
        <f>$G557*NonHospFrac+theModel!$H557*NonHospFrac</f>
        <v>192781.16492385091</v>
      </c>
      <c r="N557" s="266">
        <f t="shared" si="123"/>
        <v>312611.17270005203</v>
      </c>
      <c r="O557" s="159"/>
      <c r="P557" s="265">
        <f t="shared" si="124"/>
        <v>119439.34007173417</v>
      </c>
      <c r="Q557" s="265">
        <f t="shared" si="125"/>
        <v>192779.61028449732</v>
      </c>
      <c r="R557" s="266">
        <f t="shared" si="126"/>
        <v>312218.95035623148</v>
      </c>
    </row>
    <row r="558" spans="1:18" x14ac:dyDescent="0.3">
      <c r="A558" s="82">
        <v>527</v>
      </c>
      <c r="B558" s="94">
        <f t="shared" si="115"/>
        <v>2.1974853022307975E-5</v>
      </c>
      <c r="C558" s="179">
        <f t="shared" si="116"/>
        <v>2.1925281538469978E-5</v>
      </c>
      <c r="D558" s="166">
        <f t="shared" si="117"/>
        <v>2.2558277767625785E-3</v>
      </c>
      <c r="E558" s="167">
        <f t="shared" si="127"/>
        <v>24.290223671618289</v>
      </c>
      <c r="F558" s="168">
        <f t="shared" si="128"/>
        <v>1.1910770661306451</v>
      </c>
      <c r="G558" s="168">
        <f t="shared" si="118"/>
        <v>41392.337824686569</v>
      </c>
      <c r="H558" s="168">
        <f t="shared" si="119"/>
        <v>271297.47433801787</v>
      </c>
      <c r="I558" s="169">
        <f t="shared" si="120"/>
        <v>312689.81216270442</v>
      </c>
      <c r="J558" s="169">
        <f t="shared" si="122"/>
        <v>311668.9713450229</v>
      </c>
      <c r="K558" s="95"/>
      <c r="L558" s="265">
        <f t="shared" si="121"/>
        <v>119860.15182812276</v>
      </c>
      <c r="M558" s="265">
        <f>$G558*NonHospFrac+theModel!$H558*NonHospFrac</f>
        <v>192829.66033458165</v>
      </c>
      <c r="N558" s="266">
        <f t="shared" si="123"/>
        <v>312689.81216270442</v>
      </c>
      <c r="O558" s="159"/>
      <c r="P558" s="265">
        <f t="shared" si="124"/>
        <v>119468.84347511528</v>
      </c>
      <c r="Q558" s="265">
        <f t="shared" si="125"/>
        <v>192828.10569518461</v>
      </c>
      <c r="R558" s="266">
        <f t="shared" si="126"/>
        <v>312296.94917029992</v>
      </c>
    </row>
    <row r="559" spans="1:18" x14ac:dyDescent="0.3">
      <c r="A559" s="82">
        <v>528</v>
      </c>
      <c r="B559" s="94">
        <f t="shared" si="115"/>
        <v>2.1564352675584461E-5</v>
      </c>
      <c r="C559" s="179">
        <f t="shared" si="116"/>
        <v>2.1515707209830973E-5</v>
      </c>
      <c r="D559" s="166">
        <f t="shared" si="117"/>
        <v>2.2558277767625785E-3</v>
      </c>
      <c r="E559" s="167">
        <f t="shared" si="127"/>
        <v>24.2902451873255</v>
      </c>
      <c r="F559" s="168">
        <f t="shared" si="128"/>
        <v>1.1933328939074077</v>
      </c>
      <c r="G559" s="168">
        <f t="shared" si="118"/>
        <v>41470.732403899987</v>
      </c>
      <c r="H559" s="168">
        <f t="shared" si="119"/>
        <v>271297.71464692173</v>
      </c>
      <c r="I559" s="169">
        <f t="shared" si="120"/>
        <v>312768.44705082173</v>
      </c>
      <c r="J559" s="169">
        <f t="shared" si="122"/>
        <v>311745.93187648529</v>
      </c>
      <c r="K559" s="95"/>
      <c r="L559" s="265">
        <f t="shared" si="121"/>
        <v>119890.29412653515</v>
      </c>
      <c r="M559" s="265">
        <f>$G559*NonHospFrac+theModel!$H559*NonHospFrac</f>
        <v>192878.15292428655</v>
      </c>
      <c r="N559" s="266">
        <f t="shared" si="123"/>
        <v>312768.44705082173</v>
      </c>
      <c r="O559" s="159"/>
      <c r="P559" s="265">
        <f t="shared" si="124"/>
        <v>119498.34395970749</v>
      </c>
      <c r="Q559" s="265">
        <f t="shared" si="125"/>
        <v>192876.59828484687</v>
      </c>
      <c r="R559" s="266">
        <f t="shared" si="126"/>
        <v>312374.94224455435</v>
      </c>
    </row>
    <row r="560" spans="1:18" x14ac:dyDescent="0.3">
      <c r="A560" s="82">
        <v>529</v>
      </c>
      <c r="B560" s="94">
        <f t="shared" si="115"/>
        <v>2.1161520663865842E-5</v>
      </c>
      <c r="C560" s="179">
        <f t="shared" si="116"/>
        <v>2.1113783917753759E-5</v>
      </c>
      <c r="D560" s="166">
        <f t="shared" si="117"/>
        <v>2.2558277767625785E-3</v>
      </c>
      <c r="E560" s="167">
        <f t="shared" si="127"/>
        <v>24.290266301109419</v>
      </c>
      <c r="F560" s="168">
        <f t="shared" si="128"/>
        <v>1.1955887216841703</v>
      </c>
      <c r="G560" s="168">
        <f t="shared" si="118"/>
        <v>41549.126983113412</v>
      </c>
      <c r="H560" s="168">
        <f t="shared" si="119"/>
        <v>271297.95046674489</v>
      </c>
      <c r="I560" s="169">
        <f t="shared" si="120"/>
        <v>312847.07744985831</v>
      </c>
      <c r="J560" s="169">
        <f t="shared" si="122"/>
        <v>311822.88487756829</v>
      </c>
      <c r="K560" s="95"/>
      <c r="L560" s="265">
        <f t="shared" si="121"/>
        <v>119920.43470419467</v>
      </c>
      <c r="M560" s="265">
        <f>$G560*NonHospFrac+theModel!$H560*NonHospFrac</f>
        <v>192926.64274566362</v>
      </c>
      <c r="N560" s="266">
        <f t="shared" si="123"/>
        <v>312847.07744985831</v>
      </c>
      <c r="O560" s="159"/>
      <c r="P560" s="265">
        <f t="shared" si="124"/>
        <v>119527.84155775729</v>
      </c>
      <c r="Q560" s="265">
        <f t="shared" si="125"/>
        <v>192925.08810618211</v>
      </c>
      <c r="R560" s="266">
        <f t="shared" si="126"/>
        <v>312452.9296639394</v>
      </c>
    </row>
    <row r="561" spans="1:18" x14ac:dyDescent="0.3">
      <c r="A561" s="82">
        <v>530</v>
      </c>
      <c r="B561" s="94">
        <f t="shared" si="115"/>
        <v>2.0766213739132517E-5</v>
      </c>
      <c r="C561" s="179">
        <f t="shared" si="116"/>
        <v>2.0719368737361594E-5</v>
      </c>
      <c r="D561" s="166">
        <f t="shared" si="117"/>
        <v>2.2558277767625785E-3</v>
      </c>
      <c r="E561" s="167">
        <f t="shared" si="127"/>
        <v>24.290287020478157</v>
      </c>
      <c r="F561" s="168">
        <f t="shared" si="128"/>
        <v>1.1978445494609329</v>
      </c>
      <c r="G561" s="168">
        <f t="shared" si="118"/>
        <v>41627.521562326838</v>
      </c>
      <c r="H561" s="168">
        <f t="shared" si="119"/>
        <v>271298.18188134546</v>
      </c>
      <c r="I561" s="169">
        <f t="shared" si="120"/>
        <v>312925.70344367228</v>
      </c>
      <c r="J561" s="169">
        <f t="shared" si="122"/>
        <v>311899.83043082384</v>
      </c>
      <c r="K561" s="95"/>
      <c r="L561" s="265">
        <f t="shared" si="121"/>
        <v>119950.57359324578</v>
      </c>
      <c r="M561" s="265">
        <f>$G561*NonHospFrac+theModel!$H561*NonHospFrac</f>
        <v>192975.12985042649</v>
      </c>
      <c r="N561" s="266">
        <f t="shared" si="123"/>
        <v>312925.70344367228</v>
      </c>
      <c r="O561" s="159"/>
      <c r="P561" s="265">
        <f t="shared" si="124"/>
        <v>119557.33630090843</v>
      </c>
      <c r="Q561" s="265">
        <f t="shared" si="125"/>
        <v>192973.57521090395</v>
      </c>
      <c r="R561" s="266">
        <f t="shared" si="126"/>
        <v>312530.91151181236</v>
      </c>
    </row>
    <row r="562" spans="1:18" x14ac:dyDescent="0.3">
      <c r="A562" s="82">
        <v>531</v>
      </c>
      <c r="B562" s="94">
        <f t="shared" si="115"/>
        <v>2.0378291329303628E-5</v>
      </c>
      <c r="C562" s="179">
        <f t="shared" si="116"/>
        <v>2.0332321413680025E-5</v>
      </c>
      <c r="D562" s="166">
        <f t="shared" si="117"/>
        <v>2.2558277767625785E-3</v>
      </c>
      <c r="E562" s="167">
        <f t="shared" si="127"/>
        <v>24.290307352799569</v>
      </c>
      <c r="F562" s="168">
        <f t="shared" si="128"/>
        <v>1.2001003772376955</v>
      </c>
      <c r="G562" s="168">
        <f t="shared" si="118"/>
        <v>41705.916141540256</v>
      </c>
      <c r="H562" s="168">
        <f t="shared" si="119"/>
        <v>271298.40897301497</v>
      </c>
      <c r="I562" s="169">
        <f t="shared" si="120"/>
        <v>313004.32511455525</v>
      </c>
      <c r="J562" s="169">
        <f t="shared" si="122"/>
        <v>311976.76861726085</v>
      </c>
      <c r="K562" s="95"/>
      <c r="L562" s="265">
        <f t="shared" si="121"/>
        <v>119980.71082523243</v>
      </c>
      <c r="M562" s="265">
        <f>$G562*NonHospFrac+theModel!$H562*NonHospFrac</f>
        <v>193023.61428932278</v>
      </c>
      <c r="N562" s="266">
        <f t="shared" si="123"/>
        <v>313004.32511455519</v>
      </c>
      <c r="O562" s="159"/>
      <c r="P562" s="265">
        <f t="shared" si="124"/>
        <v>119586.82822021317</v>
      </c>
      <c r="Q562" s="265">
        <f t="shared" si="125"/>
        <v>193022.05964975996</v>
      </c>
      <c r="R562" s="266">
        <f t="shared" si="126"/>
        <v>312608.88786997314</v>
      </c>
    </row>
    <row r="563" spans="1:18" x14ac:dyDescent="0.3">
      <c r="A563" s="82">
        <v>532</v>
      </c>
      <c r="B563" s="94">
        <f t="shared" si="115"/>
        <v>1.9997615488249246E-5</v>
      </c>
      <c r="C563" s="179">
        <f t="shared" si="116"/>
        <v>1.9952504311761837E-5</v>
      </c>
      <c r="D563" s="166">
        <f t="shared" si="117"/>
        <v>2.2558277767625785E-3</v>
      </c>
      <c r="E563" s="167">
        <f t="shared" si="127"/>
        <v>24.29032730530388</v>
      </c>
      <c r="F563" s="168">
        <f t="shared" si="128"/>
        <v>1.2023562050144581</v>
      </c>
      <c r="G563" s="168">
        <f t="shared" si="118"/>
        <v>41784.310720753674</v>
      </c>
      <c r="H563" s="168">
        <f t="shared" si="119"/>
        <v>271298.63182250783</v>
      </c>
      <c r="I563" s="169">
        <f t="shared" si="120"/>
        <v>313082.94254326151</v>
      </c>
      <c r="J563" s="169">
        <f t="shared" si="122"/>
        <v>312053.69951637392</v>
      </c>
      <c r="K563" s="95"/>
      <c r="L563" s="265">
        <f t="shared" si="121"/>
        <v>120010.84643110937</v>
      </c>
      <c r="M563" s="265">
        <f>$G563*NonHospFrac+theModel!$H563*NonHospFrac</f>
        <v>193072.0961121521</v>
      </c>
      <c r="N563" s="266">
        <f t="shared" si="123"/>
        <v>313082.94254326145</v>
      </c>
      <c r="O563" s="159"/>
      <c r="P563" s="265">
        <f t="shared" si="124"/>
        <v>119616.31734614341</v>
      </c>
      <c r="Q563" s="265">
        <f t="shared" si="125"/>
        <v>193070.54147254975</v>
      </c>
      <c r="R563" s="266">
        <f t="shared" si="126"/>
        <v>312686.85881869314</v>
      </c>
    </row>
    <row r="564" spans="1:18" x14ac:dyDescent="0.3">
      <c r="A564" s="82">
        <v>533</v>
      </c>
      <c r="B564" s="94">
        <f t="shared" si="115"/>
        <v>1.9624050846736605E-5</v>
      </c>
      <c r="C564" s="179">
        <f t="shared" si="116"/>
        <v>1.9579782367743934E-5</v>
      </c>
      <c r="D564" s="166">
        <f t="shared" si="117"/>
        <v>2.2558277767625785E-3</v>
      </c>
      <c r="E564" s="167">
        <f t="shared" si="127"/>
        <v>24.290346885086247</v>
      </c>
      <c r="F564" s="168">
        <f t="shared" si="128"/>
        <v>1.2046120327912206</v>
      </c>
      <c r="G564" s="168">
        <f t="shared" si="118"/>
        <v>41862.705299967092</v>
      </c>
      <c r="H564" s="168">
        <f t="shared" si="119"/>
        <v>271298.8505090698</v>
      </c>
      <c r="I564" s="169">
        <f t="shared" si="120"/>
        <v>313161.55580903689</v>
      </c>
      <c r="J564" s="169">
        <f t="shared" si="122"/>
        <v>312130.62320617196</v>
      </c>
      <c r="K564" s="95"/>
      <c r="L564" s="265">
        <f t="shared" si="121"/>
        <v>120040.98044125308</v>
      </c>
      <c r="M564" s="265">
        <f>$G564*NonHospFrac+theModel!$H564*NonHospFrac</f>
        <v>193120.57536778381</v>
      </c>
      <c r="N564" s="266">
        <f t="shared" si="123"/>
        <v>313161.55580903689</v>
      </c>
      <c r="O564" s="159"/>
      <c r="P564" s="265">
        <f t="shared" si="124"/>
        <v>119645.80370860148</v>
      </c>
      <c r="Q564" s="265">
        <f t="shared" si="125"/>
        <v>193119.0207281427</v>
      </c>
      <c r="R564" s="266">
        <f t="shared" si="126"/>
        <v>312764.82443674421</v>
      </c>
    </row>
    <row r="565" spans="1:18" x14ac:dyDescent="0.3">
      <c r="A565" s="82">
        <v>534</v>
      </c>
      <c r="B565" s="94">
        <f t="shared" si="115"/>
        <v>1.9257464564292389E-5</v>
      </c>
      <c r="C565" s="179">
        <f t="shared" si="116"/>
        <v>1.9214023040818235E-5</v>
      </c>
      <c r="D565" s="166">
        <f t="shared" si="117"/>
        <v>2.2558277767625785E-3</v>
      </c>
      <c r="E565" s="167">
        <f t="shared" si="127"/>
        <v>24.290366099109288</v>
      </c>
      <c r="F565" s="168">
        <f t="shared" si="128"/>
        <v>1.2068678605679832</v>
      </c>
      <c r="G565" s="168">
        <f t="shared" si="118"/>
        <v>41941.099879180518</v>
      </c>
      <c r="H565" s="168">
        <f t="shared" si="119"/>
        <v>271299.06511046638</v>
      </c>
      <c r="I565" s="169">
        <f t="shared" si="120"/>
        <v>313240.16498964687</v>
      </c>
      <c r="J565" s="169">
        <f t="shared" si="122"/>
        <v>312207.53976320592</v>
      </c>
      <c r="K565" s="95"/>
      <c r="L565" s="265">
        <f t="shared" si="121"/>
        <v>120071.11288547257</v>
      </c>
      <c r="M565" s="265">
        <f>$G565*NonHospFrac+theModel!$H565*NonHospFrac</f>
        <v>193169.05210417433</v>
      </c>
      <c r="N565" s="266">
        <f t="shared" si="123"/>
        <v>313240.16498964687</v>
      </c>
      <c r="O565" s="159"/>
      <c r="P565" s="265">
        <f t="shared" si="124"/>
        <v>119675.28733693084</v>
      </c>
      <c r="Q565" s="265">
        <f t="shared" si="125"/>
        <v>193167.49746449516</v>
      </c>
      <c r="R565" s="266">
        <f t="shared" si="126"/>
        <v>312842.78480142599</v>
      </c>
    </row>
    <row r="566" spans="1:18" x14ac:dyDescent="0.3">
      <c r="A566" s="82">
        <v>535</v>
      </c>
      <c r="B566" s="94">
        <f t="shared" si="115"/>
        <v>1.8897726281964202E-5</v>
      </c>
      <c r="C566" s="179">
        <f t="shared" si="116"/>
        <v>1.8855096266099691E-5</v>
      </c>
      <c r="D566" s="166">
        <f t="shared" si="117"/>
        <v>2.2558277767625785E-3</v>
      </c>
      <c r="E566" s="167">
        <f t="shared" si="127"/>
        <v>24.290384954205553</v>
      </c>
      <c r="F566" s="168">
        <f t="shared" si="128"/>
        <v>1.2091236883447458</v>
      </c>
      <c r="G566" s="168">
        <f t="shared" si="118"/>
        <v>42019.494458393943</v>
      </c>
      <c r="H566" s="168">
        <f t="shared" si="119"/>
        <v>271299.27570301027</v>
      </c>
      <c r="I566" s="169">
        <f t="shared" si="120"/>
        <v>313318.77016140422</v>
      </c>
      <c r="J566" s="169">
        <f t="shared" si="122"/>
        <v>312284.44926259597</v>
      </c>
      <c r="K566" s="95"/>
      <c r="L566" s="265">
        <f t="shared" si="121"/>
        <v>120101.24379302002</v>
      </c>
      <c r="M566" s="265">
        <f>$G566*NonHospFrac+theModel!$H566*NonHospFrac</f>
        <v>193217.52636838413</v>
      </c>
      <c r="N566" s="266">
        <f t="shared" si="123"/>
        <v>313318.77016140416</v>
      </c>
      <c r="O566" s="159"/>
      <c r="P566" s="265">
        <f t="shared" si="124"/>
        <v>119704.76825992655</v>
      </c>
      <c r="Q566" s="265">
        <f t="shared" si="125"/>
        <v>193215.97172866762</v>
      </c>
      <c r="R566" s="266">
        <f t="shared" si="126"/>
        <v>312920.7399885942</v>
      </c>
    </row>
    <row r="567" spans="1:18" x14ac:dyDescent="0.3">
      <c r="A567" s="82">
        <v>536</v>
      </c>
      <c r="B567" s="94">
        <f t="shared" si="115"/>
        <v>1.8544708075964887E-5</v>
      </c>
      <c r="C567" s="179">
        <f t="shared" si="116"/>
        <v>1.8502874408375171E-5</v>
      </c>
      <c r="D567" s="166">
        <f t="shared" si="117"/>
        <v>2.2558277767625785E-3</v>
      </c>
      <c r="E567" s="167">
        <f t="shared" si="127"/>
        <v>24.290403457079961</v>
      </c>
      <c r="F567" s="168">
        <f t="shared" si="128"/>
        <v>1.2113795161215084</v>
      </c>
      <c r="G567" s="168">
        <f t="shared" si="118"/>
        <v>42097.889037607361</v>
      </c>
      <c r="H567" s="168">
        <f t="shared" si="119"/>
        <v>271299.48236158874</v>
      </c>
      <c r="I567" s="169">
        <f t="shared" si="120"/>
        <v>313397.3713991961</v>
      </c>
      <c r="J567" s="169">
        <f t="shared" si="122"/>
        <v>312361.35177805845</v>
      </c>
      <c r="K567" s="95"/>
      <c r="L567" s="265">
        <f t="shared" si="121"/>
        <v>120131.37319260121</v>
      </c>
      <c r="M567" s="265">
        <f>$G567*NonHospFrac+theModel!$H567*NonHospFrac</f>
        <v>193265.99820659487</v>
      </c>
      <c r="N567" s="266">
        <f t="shared" si="123"/>
        <v>313397.3713991961</v>
      </c>
      <c r="O567" s="159"/>
      <c r="P567" s="265">
        <f t="shared" si="124"/>
        <v>119734.24650584556</v>
      </c>
      <c r="Q567" s="265">
        <f t="shared" si="125"/>
        <v>193264.44356684171</v>
      </c>
      <c r="R567" s="266">
        <f t="shared" si="126"/>
        <v>312998.69007268728</v>
      </c>
    </row>
    <row r="568" spans="1:18" x14ac:dyDescent="0.3">
      <c r="A568" s="82">
        <v>537</v>
      </c>
      <c r="B568" s="94">
        <f t="shared" si="115"/>
        <v>1.8198284412182347E-5</v>
      </c>
      <c r="C568" s="179">
        <f t="shared" si="116"/>
        <v>1.8157232216715921E-5</v>
      </c>
      <c r="D568" s="166">
        <f t="shared" si="117"/>
        <v>2.2558277767625785E-3</v>
      </c>
      <c r="E568" s="167">
        <f t="shared" si="127"/>
        <v>24.290421614312177</v>
      </c>
      <c r="F568" s="168">
        <f t="shared" si="128"/>
        <v>1.213635343898271</v>
      </c>
      <c r="G568" s="168">
        <f t="shared" si="118"/>
        <v>42176.28361682078</v>
      </c>
      <c r="H568" s="168">
        <f t="shared" si="119"/>
        <v>271299.6851596901</v>
      </c>
      <c r="I568" s="169">
        <f t="shared" si="120"/>
        <v>313475.96877651085</v>
      </c>
      <c r="J568" s="169">
        <f t="shared" si="122"/>
        <v>312438.2473819321</v>
      </c>
      <c r="K568" s="95"/>
      <c r="L568" s="265">
        <f t="shared" si="121"/>
        <v>120161.50111238562</v>
      </c>
      <c r="M568" s="265">
        <f>$G568*NonHospFrac+theModel!$H568*NonHospFrac</f>
        <v>193314.46766412523</v>
      </c>
      <c r="N568" s="266">
        <f t="shared" si="123"/>
        <v>313475.96877651085</v>
      </c>
      <c r="O568" s="159"/>
      <c r="P568" s="265">
        <f t="shared" si="124"/>
        <v>119763.72210241669</v>
      </c>
      <c r="Q568" s="265">
        <f t="shared" si="125"/>
        <v>193312.91302433613</v>
      </c>
      <c r="R568" s="266">
        <f t="shared" si="126"/>
        <v>313076.63512675284</v>
      </c>
    </row>
    <row r="569" spans="1:18" x14ac:dyDescent="0.3">
      <c r="A569" s="82">
        <v>538</v>
      </c>
      <c r="B569" s="94">
        <f t="shared" si="115"/>
        <v>1.785833210153928E-5</v>
      </c>
      <c r="C569" s="179">
        <f t="shared" si="116"/>
        <v>1.7818046779937977E-5</v>
      </c>
      <c r="D569" s="166">
        <f t="shared" si="117"/>
        <v>2.2558277767625785E-3</v>
      </c>
      <c r="E569" s="167">
        <f t="shared" si="127"/>
        <v>24.290439432358955</v>
      </c>
      <c r="F569" s="168">
        <f t="shared" si="128"/>
        <v>1.2158911716750336</v>
      </c>
      <c r="G569" s="168">
        <f t="shared" si="118"/>
        <v>42254.678196034212</v>
      </c>
      <c r="H569" s="168">
        <f t="shared" si="119"/>
        <v>271299.88416942966</v>
      </c>
      <c r="I569" s="169">
        <f t="shared" si="120"/>
        <v>313554.56236546388</v>
      </c>
      <c r="J569" s="169">
        <f t="shared" si="122"/>
        <v>312515.13614520372</v>
      </c>
      <c r="K569" s="95"/>
      <c r="L569" s="265">
        <f t="shared" si="121"/>
        <v>120191.62758001649</v>
      </c>
      <c r="M569" s="265">
        <f>$G569*NonHospFrac+theModel!$H569*NonHospFrac</f>
        <v>193362.93478544737</v>
      </c>
      <c r="N569" s="266">
        <f t="shared" si="123"/>
        <v>313554.56236546388</v>
      </c>
      <c r="O569" s="159"/>
      <c r="P569" s="265">
        <f t="shared" si="124"/>
        <v>119793.19507685056</v>
      </c>
      <c r="Q569" s="265">
        <f t="shared" si="125"/>
        <v>193361.380145623</v>
      </c>
      <c r="R569" s="266">
        <f t="shared" si="126"/>
        <v>313154.57522247359</v>
      </c>
    </row>
    <row r="570" spans="1:18" x14ac:dyDescent="0.3">
      <c r="A570" s="82">
        <v>539</v>
      </c>
      <c r="B570" s="94">
        <f t="shared" si="115"/>
        <v>1.7524730256187006E-5</v>
      </c>
      <c r="C570" s="179">
        <f t="shared" si="116"/>
        <v>1.7485197482894827E-5</v>
      </c>
      <c r="D570" s="166">
        <f t="shared" si="117"/>
        <v>2.2558277767625785E-3</v>
      </c>
      <c r="E570" s="167">
        <f t="shared" si="127"/>
        <v>24.290456917556437</v>
      </c>
      <c r="F570" s="168">
        <f t="shared" si="128"/>
        <v>1.2181469994517962</v>
      </c>
      <c r="G570" s="168">
        <f t="shared" si="118"/>
        <v>42333.072775247623</v>
      </c>
      <c r="H570" s="168">
        <f t="shared" si="119"/>
        <v>271300.07946157601</v>
      </c>
      <c r="I570" s="169">
        <f t="shared" si="120"/>
        <v>313633.15223682363</v>
      </c>
      <c r="J570" s="169">
        <f t="shared" si="122"/>
        <v>312592.01813753374</v>
      </c>
      <c r="K570" s="95"/>
      <c r="L570" s="265">
        <f t="shared" si="121"/>
        <v>120221.7526226208</v>
      </c>
      <c r="M570" s="265">
        <f>$G570*NonHospFrac+theModel!$H570*NonHospFrac</f>
        <v>193411.39961420282</v>
      </c>
      <c r="N570" s="266">
        <f t="shared" si="123"/>
        <v>313633.15223682363</v>
      </c>
      <c r="O570" s="159"/>
      <c r="P570" s="265">
        <f t="shared" si="124"/>
        <v>119822.66545584945</v>
      </c>
      <c r="Q570" s="265">
        <f t="shared" si="125"/>
        <v>193409.84497434381</v>
      </c>
      <c r="R570" s="266">
        <f t="shared" si="126"/>
        <v>313232.51043019327</v>
      </c>
    </row>
    <row r="571" spans="1:18" x14ac:dyDescent="0.3">
      <c r="A571" s="82">
        <v>540</v>
      </c>
      <c r="B571" s="94">
        <f t="shared" si="115"/>
        <v>1.7197360246517382E-5</v>
      </c>
      <c r="C571" s="179">
        <f t="shared" si="116"/>
        <v>1.7158565963586297E-5</v>
      </c>
      <c r="D571" s="166">
        <f t="shared" si="117"/>
        <v>2.2558277767625785E-3</v>
      </c>
      <c r="E571" s="167">
        <f t="shared" si="127"/>
        <v>24.290474076122401</v>
      </c>
      <c r="F571" s="168">
        <f t="shared" si="128"/>
        <v>1.2204028272285588</v>
      </c>
      <c r="G571" s="168">
        <f t="shared" si="118"/>
        <v>42411.467354461049</v>
      </c>
      <c r="H571" s="168">
        <f t="shared" si="119"/>
        <v>271300.27110557532</v>
      </c>
      <c r="I571" s="169">
        <f t="shared" si="120"/>
        <v>313711.73846003634</v>
      </c>
      <c r="J571" s="169">
        <f t="shared" si="122"/>
        <v>312668.89342728065</v>
      </c>
      <c r="K571" s="95"/>
      <c r="L571" s="265">
        <f t="shared" si="121"/>
        <v>120251.87626681864</v>
      </c>
      <c r="M571" s="265">
        <f>$G571*NonHospFrac+theModel!$H571*NonHospFrac</f>
        <v>193459.8621932177</v>
      </c>
      <c r="N571" s="266">
        <f t="shared" si="123"/>
        <v>313711.73846003634</v>
      </c>
      <c r="O571" s="159"/>
      <c r="P571" s="265">
        <f t="shared" si="124"/>
        <v>119852.13326561649</v>
      </c>
      <c r="Q571" s="265">
        <f t="shared" si="125"/>
        <v>193458.30755332473</v>
      </c>
      <c r="R571" s="266">
        <f t="shared" si="126"/>
        <v>313310.44081894122</v>
      </c>
    </row>
    <row r="572" spans="1:18" x14ac:dyDescent="0.3">
      <c r="A572" s="82">
        <v>541</v>
      </c>
      <c r="B572" s="94">
        <f t="shared" si="115"/>
        <v>1.6876105658977734E-5</v>
      </c>
      <c r="C572" s="179">
        <f t="shared" si="116"/>
        <v>1.6838036071068631E-5</v>
      </c>
      <c r="D572" s="166">
        <f t="shared" si="117"/>
        <v>2.2558277767625785E-3</v>
      </c>
      <c r="E572" s="167">
        <f t="shared" si="127"/>
        <v>24.290490914158472</v>
      </c>
      <c r="F572" s="168">
        <f t="shared" si="128"/>
        <v>1.2226586550053213</v>
      </c>
      <c r="G572" s="168">
        <f t="shared" si="118"/>
        <v>42489.861933674467</v>
      </c>
      <c r="H572" s="168">
        <f t="shared" si="119"/>
        <v>271300.45916957682</v>
      </c>
      <c r="I572" s="169">
        <f t="shared" si="120"/>
        <v>313790.32110325131</v>
      </c>
      <c r="J572" s="169">
        <f t="shared" si="122"/>
        <v>312745.76208152605</v>
      </c>
      <c r="K572" s="95"/>
      <c r="L572" s="265">
        <f t="shared" si="121"/>
        <v>120281.99853873294</v>
      </c>
      <c r="M572" s="265">
        <f>$G572*NonHospFrac+theModel!$H572*NonHospFrac</f>
        <v>193508.32256451831</v>
      </c>
      <c r="N572" s="266">
        <f t="shared" si="123"/>
        <v>313790.32110325125</v>
      </c>
      <c r="O572" s="159"/>
      <c r="P572" s="265">
        <f t="shared" si="124"/>
        <v>119881.59853186533</v>
      </c>
      <c r="Q572" s="265">
        <f t="shared" si="125"/>
        <v>193506.76792459202</v>
      </c>
      <c r="R572" s="266">
        <f t="shared" si="126"/>
        <v>313388.36645645736</v>
      </c>
    </row>
    <row r="573" spans="1:18" x14ac:dyDescent="0.3">
      <c r="A573" s="82">
        <v>542</v>
      </c>
      <c r="B573" s="94">
        <f t="shared" si="115"/>
        <v>1.6560852254674142E-5</v>
      </c>
      <c r="C573" s="179">
        <f t="shared" si="116"/>
        <v>1.6523493824151185E-5</v>
      </c>
      <c r="D573" s="166">
        <f t="shared" si="117"/>
        <v>2.2558277767625785E-3</v>
      </c>
      <c r="E573" s="167">
        <f t="shared" si="127"/>
        <v>24.290507437652295</v>
      </c>
      <c r="F573" s="168">
        <f t="shared" si="128"/>
        <v>1.2249144827820839</v>
      </c>
      <c r="G573" s="168">
        <f t="shared" si="118"/>
        <v>42568.256512887892</v>
      </c>
      <c r="H573" s="168">
        <f t="shared" si="119"/>
        <v>271300.64372045622</v>
      </c>
      <c r="I573" s="169">
        <f t="shared" si="120"/>
        <v>313868.90023334412</v>
      </c>
      <c r="J573" s="169">
        <f t="shared" si="122"/>
        <v>312822.62416609743</v>
      </c>
      <c r="K573" s="95"/>
      <c r="L573" s="265">
        <f t="shared" si="121"/>
        <v>120312.11946399848</v>
      </c>
      <c r="M573" s="265">
        <f>$G573*NonHospFrac+theModel!$H573*NonHospFrac</f>
        <v>193556.78076934561</v>
      </c>
      <c r="N573" s="266">
        <f t="shared" si="123"/>
        <v>313868.90023334406</v>
      </c>
      <c r="O573" s="159"/>
      <c r="P573" s="265">
        <f t="shared" si="124"/>
        <v>119911.06127982899</v>
      </c>
      <c r="Q573" s="265">
        <f t="shared" si="125"/>
        <v>193555.2261293866</v>
      </c>
      <c r="R573" s="266">
        <f t="shared" si="126"/>
        <v>313466.28740921558</v>
      </c>
    </row>
    <row r="574" spans="1:18" x14ac:dyDescent="0.3">
      <c r="A574" s="82">
        <v>543</v>
      </c>
      <c r="B574" s="94">
        <f t="shared" si="115"/>
        <v>1.6251487928747564E-5</v>
      </c>
      <c r="C574" s="179">
        <f t="shared" si="116"/>
        <v>1.6214827370864174E-5</v>
      </c>
      <c r="D574" s="166">
        <f t="shared" si="117"/>
        <v>2.2558277767625785E-3</v>
      </c>
      <c r="E574" s="167">
        <f t="shared" si="127"/>
        <v>24.290523652479667</v>
      </c>
      <c r="F574" s="168">
        <f t="shared" si="128"/>
        <v>1.2271703105588465</v>
      </c>
      <c r="G574" s="168">
        <f t="shared" si="118"/>
        <v>42646.651092101318</v>
      </c>
      <c r="H574" s="168">
        <f t="shared" si="119"/>
        <v>271300.82482384058</v>
      </c>
      <c r="I574" s="169">
        <f t="shared" si="120"/>
        <v>313947.47591594188</v>
      </c>
      <c r="J574" s="169">
        <f t="shared" si="122"/>
        <v>312899.47974559315</v>
      </c>
      <c r="K574" s="95"/>
      <c r="L574" s="265">
        <f t="shared" si="121"/>
        <v>120342.2390677714</v>
      </c>
      <c r="M574" s="265">
        <f>$G574*NonHospFrac+theModel!$H574*NonHospFrac</f>
        <v>193605.23684817049</v>
      </c>
      <c r="N574" s="266">
        <f t="shared" si="123"/>
        <v>313947.47591594188</v>
      </c>
      <c r="O574" s="159"/>
      <c r="P574" s="265">
        <f t="shared" si="124"/>
        <v>119940.52153426928</v>
      </c>
      <c r="Q574" s="265">
        <f t="shared" si="125"/>
        <v>193603.68220817938</v>
      </c>
      <c r="R574" s="266">
        <f t="shared" si="126"/>
        <v>313544.20374244865</v>
      </c>
    </row>
    <row r="575" spans="1:18" x14ac:dyDescent="0.3">
      <c r="A575" s="82">
        <v>544</v>
      </c>
      <c r="B575" s="94">
        <f t="shared" si="115"/>
        <v>1.5947902670509305E-5</v>
      </c>
      <c r="C575" s="179">
        <f t="shared" si="116"/>
        <v>1.5911926948684064E-5</v>
      </c>
      <c r="D575" s="166">
        <f t="shared" si="117"/>
        <v>2.2558277767625785E-3</v>
      </c>
      <c r="E575" s="167">
        <f t="shared" si="127"/>
        <v>24.290539564406615</v>
      </c>
      <c r="F575" s="168">
        <f t="shared" si="128"/>
        <v>1.2294261383356091</v>
      </c>
      <c r="G575" s="168">
        <f t="shared" si="118"/>
        <v>42725.045671314736</v>
      </c>
      <c r="H575" s="168">
        <f t="shared" si="119"/>
        <v>271301.00254413049</v>
      </c>
      <c r="I575" s="169">
        <f t="shared" si="120"/>
        <v>314026.04821544525</v>
      </c>
      <c r="J575" s="169">
        <f t="shared" si="122"/>
        <v>312976.32888340409</v>
      </c>
      <c r="K575" s="95"/>
      <c r="L575" s="265">
        <f t="shared" si="121"/>
        <v>120372.35737473769</v>
      </c>
      <c r="M575" s="265">
        <f>$G575*NonHospFrac+theModel!$H575*NonHospFrac</f>
        <v>193653.69084070751</v>
      </c>
      <c r="N575" s="266">
        <f t="shared" si="123"/>
        <v>314026.04821544519</v>
      </c>
      <c r="O575" s="159"/>
      <c r="P575" s="265">
        <f t="shared" si="124"/>
        <v>119969.97931948511</v>
      </c>
      <c r="Q575" s="265">
        <f t="shared" si="125"/>
        <v>193652.13620068491</v>
      </c>
      <c r="R575" s="266">
        <f t="shared" si="126"/>
        <v>313622.11552017002</v>
      </c>
    </row>
    <row r="576" spans="1:18" x14ac:dyDescent="0.3">
      <c r="A576" s="82">
        <v>545</v>
      </c>
      <c r="B576" s="94">
        <f t="shared" si="115"/>
        <v>1.5649988524320853E-5</v>
      </c>
      <c r="C576" s="179">
        <f t="shared" si="116"/>
        <v>1.5614684845501675E-5</v>
      </c>
      <c r="D576" s="166">
        <f t="shared" si="117"/>
        <v>2.2558277767625785E-3</v>
      </c>
      <c r="E576" s="167">
        <f t="shared" si="127"/>
        <v>24.290555179091459</v>
      </c>
      <c r="F576" s="168">
        <f t="shared" si="128"/>
        <v>1.2316819661123717</v>
      </c>
      <c r="G576" s="168">
        <f t="shared" si="118"/>
        <v>42803.440250528154</v>
      </c>
      <c r="H576" s="168">
        <f t="shared" si="119"/>
        <v>271301.17694452376</v>
      </c>
      <c r="I576" s="169">
        <f t="shared" si="120"/>
        <v>314104.61719505192</v>
      </c>
      <c r="J576" s="169">
        <f t="shared" si="122"/>
        <v>313053.17164173687</v>
      </c>
      <c r="K576" s="95"/>
      <c r="L576" s="265">
        <f t="shared" si="121"/>
        <v>120402.47440912235</v>
      </c>
      <c r="M576" s="265">
        <f>$G576*NonHospFrac+theModel!$H576*NonHospFrac</f>
        <v>193702.14278592952</v>
      </c>
      <c r="N576" s="266">
        <f t="shared" si="123"/>
        <v>314104.61719505186</v>
      </c>
      <c r="O576" s="159"/>
      <c r="P576" s="265">
        <f t="shared" si="124"/>
        <v>119999.43465932159</v>
      </c>
      <c r="Q576" s="265">
        <f t="shared" si="125"/>
        <v>193700.58814587601</v>
      </c>
      <c r="R576" s="266">
        <f t="shared" si="126"/>
        <v>313700.02280519763</v>
      </c>
    </row>
    <row r="577" spans="1:18" x14ac:dyDescent="0.3">
      <c r="A577" s="82">
        <v>546</v>
      </c>
      <c r="B577" s="94">
        <f t="shared" si="115"/>
        <v>1.5357639551204526E-5</v>
      </c>
      <c r="C577" s="179">
        <f t="shared" si="116"/>
        <v>1.5322995361319412E-5</v>
      </c>
      <c r="D577" s="166">
        <f t="shared" si="117"/>
        <v>2.2558277767625785E-3</v>
      </c>
      <c r="E577" s="167">
        <f t="shared" si="127"/>
        <v>24.290570502086819</v>
      </c>
      <c r="F577" s="168">
        <f t="shared" si="128"/>
        <v>1.2339377938891343</v>
      </c>
      <c r="G577" s="168">
        <f t="shared" si="118"/>
        <v>42881.834829741572</v>
      </c>
      <c r="H577" s="168">
        <f t="shared" si="119"/>
        <v>271301.34808703756</v>
      </c>
      <c r="I577" s="169">
        <f t="shared" si="120"/>
        <v>314183.18291677913</v>
      </c>
      <c r="J577" s="169">
        <f t="shared" si="122"/>
        <v>313130.0080816361</v>
      </c>
      <c r="K577" s="95"/>
      <c r="L577" s="265">
        <f t="shared" si="121"/>
        <v>120432.59019469778</v>
      </c>
      <c r="M577" s="265">
        <f>$G577*NonHospFrac+theModel!$H577*NonHospFrac</f>
        <v>193750.59272208135</v>
      </c>
      <c r="N577" s="266">
        <f t="shared" si="123"/>
        <v>314183.18291677913</v>
      </c>
      <c r="O577" s="159"/>
      <c r="P577" s="265">
        <f t="shared" si="124"/>
        <v>120028.88757717829</v>
      </c>
      <c r="Q577" s="265">
        <f t="shared" si="125"/>
        <v>193749.03808199751</v>
      </c>
      <c r="R577" s="266">
        <f t="shared" si="126"/>
        <v>313777.92565917579</v>
      </c>
    </row>
    <row r="578" spans="1:18" x14ac:dyDescent="0.3">
      <c r="A578" s="82">
        <v>547</v>
      </c>
      <c r="B578" s="94">
        <f t="shared" si="115"/>
        <v>1.5070751791171477E-5</v>
      </c>
      <c r="C578" s="179">
        <f t="shared" si="116"/>
        <v>1.5036754770664259E-5</v>
      </c>
      <c r="D578" s="166">
        <f t="shared" si="117"/>
        <v>2.2558277767625785E-3</v>
      </c>
      <c r="E578" s="167">
        <f t="shared" si="127"/>
        <v>24.29058553884159</v>
      </c>
      <c r="F578" s="168">
        <f t="shared" si="128"/>
        <v>1.2361936216658969</v>
      </c>
      <c r="G578" s="168">
        <f t="shared" si="118"/>
        <v>42960.229408954998</v>
      </c>
      <c r="H578" s="168">
        <f t="shared" si="119"/>
        <v>271301.51603253064</v>
      </c>
      <c r="I578" s="169">
        <f t="shared" si="120"/>
        <v>314261.74544148566</v>
      </c>
      <c r="J578" s="169">
        <f t="shared" si="122"/>
        <v>313206.83826300601</v>
      </c>
      <c r="K578" s="95"/>
      <c r="L578" s="265">
        <f t="shared" si="121"/>
        <v>120462.70475479231</v>
      </c>
      <c r="M578" s="265">
        <f>$G578*NonHospFrac+theModel!$H578*NonHospFrac</f>
        <v>193799.04068669328</v>
      </c>
      <c r="N578" s="266">
        <f t="shared" si="123"/>
        <v>314261.7454414856</v>
      </c>
      <c r="O578" s="159"/>
      <c r="P578" s="265">
        <f t="shared" si="124"/>
        <v>120058.33809601766</v>
      </c>
      <c r="Q578" s="265">
        <f t="shared" si="125"/>
        <v>193797.48604657967</v>
      </c>
      <c r="R578" s="266">
        <f t="shared" si="126"/>
        <v>313855.82414259732</v>
      </c>
    </row>
    <row r="579" spans="1:18" x14ac:dyDescent="0.3">
      <c r="A579" s="82">
        <v>548</v>
      </c>
      <c r="B579" s="94">
        <f t="shared" si="115"/>
        <v>1.4789223226253224E-5</v>
      </c>
      <c r="C579" s="179">
        <f t="shared" si="116"/>
        <v>1.4755861285702699E-5</v>
      </c>
      <c r="D579" s="166">
        <f t="shared" si="117"/>
        <v>2.2558277767625785E-3</v>
      </c>
      <c r="E579" s="167">
        <f t="shared" si="127"/>
        <v>24.290600294702877</v>
      </c>
      <c r="F579" s="168">
        <f t="shared" si="128"/>
        <v>1.2384494494426594</v>
      </c>
      <c r="G579" s="168">
        <f t="shared" si="118"/>
        <v>43038.623988168423</v>
      </c>
      <c r="H579" s="168">
        <f t="shared" si="119"/>
        <v>271301.68084072479</v>
      </c>
      <c r="I579" s="169">
        <f t="shared" si="120"/>
        <v>314340.30482889322</v>
      </c>
      <c r="J579" s="169">
        <f t="shared" si="122"/>
        <v>313283.66224463156</v>
      </c>
      <c r="K579" s="95"/>
      <c r="L579" s="265">
        <f t="shared" si="121"/>
        <v>120492.8181122985</v>
      </c>
      <c r="M579" s="265">
        <f>$G579*NonHospFrac+theModel!$H579*NonHospFrac</f>
        <v>193847.48671659469</v>
      </c>
      <c r="N579" s="266">
        <f t="shared" si="123"/>
        <v>314340.30482889316</v>
      </c>
      <c r="O579" s="159"/>
      <c r="P579" s="265">
        <f t="shared" si="124"/>
        <v>120087.78623837317</v>
      </c>
      <c r="Q579" s="265">
        <f t="shared" si="125"/>
        <v>193845.93207645189</v>
      </c>
      <c r="R579" s="266">
        <f t="shared" si="126"/>
        <v>313933.71831482509</v>
      </c>
    </row>
    <row r="580" spans="1:18" x14ac:dyDescent="0.3">
      <c r="A580" s="82">
        <v>549</v>
      </c>
      <c r="B580" s="94">
        <f t="shared" si="115"/>
        <v>1.4512953744223627E-5</v>
      </c>
      <c r="C580" s="179">
        <f t="shared" si="116"/>
        <v>1.4480215020044537E-5</v>
      </c>
      <c r="D580" s="166">
        <f t="shared" si="117"/>
        <v>2.2558277767625785E-3</v>
      </c>
      <c r="E580" s="167">
        <f t="shared" si="127"/>
        <v>24.290614774917898</v>
      </c>
      <c r="F580" s="168">
        <f t="shared" si="128"/>
        <v>1.240705277219422</v>
      </c>
      <c r="G580" s="168">
        <f t="shared" si="118"/>
        <v>43117.018567381841</v>
      </c>
      <c r="H580" s="168">
        <f t="shared" si="119"/>
        <v>271301.84257022617</v>
      </c>
      <c r="I580" s="169">
        <f t="shared" si="120"/>
        <v>314418.86113760801</v>
      </c>
      <c r="J580" s="169">
        <f t="shared" si="122"/>
        <v>313360.48008419981</v>
      </c>
      <c r="K580" s="95"/>
      <c r="L580" s="265">
        <f t="shared" si="121"/>
        <v>120522.93028968123</v>
      </c>
      <c r="M580" s="265">
        <f>$G580*NonHospFrac+theModel!$H580*NonHospFrac</f>
        <v>193895.93084792679</v>
      </c>
      <c r="N580" s="266">
        <f t="shared" si="123"/>
        <v>314418.86113760801</v>
      </c>
      <c r="O580" s="159"/>
      <c r="P580" s="265">
        <f t="shared" si="124"/>
        <v>120117.23202635738</v>
      </c>
      <c r="Q580" s="265">
        <f t="shared" si="125"/>
        <v>193894.37620775533</v>
      </c>
      <c r="R580" s="266">
        <f t="shared" si="126"/>
        <v>314011.60823411273</v>
      </c>
    </row>
    <row r="581" spans="1:18" x14ac:dyDescent="0.3">
      <c r="A581" s="82">
        <v>550</v>
      </c>
      <c r="B581" s="94">
        <f t="shared" si="115"/>
        <v>1.4241845102999067E-5</v>
      </c>
      <c r="C581" s="179">
        <f t="shared" si="116"/>
        <v>1.4209717953223371E-5</v>
      </c>
      <c r="D581" s="166">
        <f t="shared" si="117"/>
        <v>2.2558277767625785E-3</v>
      </c>
      <c r="E581" s="167">
        <f t="shared" si="127"/>
        <v>24.290628984635852</v>
      </c>
      <c r="F581" s="168">
        <f t="shared" si="128"/>
        <v>1.2429611049961846</v>
      </c>
      <c r="G581" s="168">
        <f t="shared" si="118"/>
        <v>43195.41314659526</v>
      </c>
      <c r="H581" s="168">
        <f t="shared" si="119"/>
        <v>271302.00127854623</v>
      </c>
      <c r="I581" s="169">
        <f t="shared" si="120"/>
        <v>314497.41442514147</v>
      </c>
      <c r="J581" s="169">
        <f t="shared" si="122"/>
        <v>313437.2918383202</v>
      </c>
      <c r="K581" s="95"/>
      <c r="L581" s="265">
        <f t="shared" si="121"/>
        <v>120553.04130898576</v>
      </c>
      <c r="M581" s="265">
        <f>$G581*NonHospFrac+theModel!$H581*NonHospFrac</f>
        <v>193944.37311615571</v>
      </c>
      <c r="N581" s="266">
        <f t="shared" si="123"/>
        <v>314497.41442514147</v>
      </c>
      <c r="O581" s="159"/>
      <c r="P581" s="265">
        <f t="shared" si="124"/>
        <v>120146.67548166979</v>
      </c>
      <c r="Q581" s="265">
        <f t="shared" si="125"/>
        <v>193942.81847595613</v>
      </c>
      <c r="R581" s="266">
        <f t="shared" si="126"/>
        <v>314089.49395762593</v>
      </c>
    </row>
    <row r="582" spans="1:18" x14ac:dyDescent="0.3">
      <c r="A582" s="82">
        <v>551</v>
      </c>
      <c r="B582" s="94">
        <f t="shared" si="115"/>
        <v>1.3975800895703148E-5</v>
      </c>
      <c r="C582" s="179">
        <f t="shared" si="116"/>
        <v>1.3944273895840118E-5</v>
      </c>
      <c r="D582" s="166">
        <f t="shared" si="117"/>
        <v>2.2558277767625785E-3</v>
      </c>
      <c r="E582" s="167">
        <f t="shared" si="127"/>
        <v>24.290642928909747</v>
      </c>
      <c r="F582" s="168">
        <f t="shared" si="128"/>
        <v>1.2452169327729472</v>
      </c>
      <c r="G582" s="168">
        <f t="shared" si="118"/>
        <v>43273.807725808685</v>
      </c>
      <c r="H582" s="168">
        <f t="shared" si="119"/>
        <v>271302.15702212189</v>
      </c>
      <c r="I582" s="169">
        <f t="shared" si="120"/>
        <v>314575.96474793059</v>
      </c>
      <c r="J582" s="169">
        <f t="shared" si="122"/>
        <v>313514.0975625448</v>
      </c>
      <c r="K582" s="95"/>
      <c r="L582" s="265">
        <f t="shared" si="121"/>
        <v>120583.15119184548</v>
      </c>
      <c r="M582" s="265">
        <f>$G582*NonHospFrac+theModel!$H582*NonHospFrac</f>
        <v>193992.81355608508</v>
      </c>
      <c r="N582" s="266">
        <f t="shared" si="123"/>
        <v>314575.96474793053</v>
      </c>
      <c r="O582" s="159"/>
      <c r="P582" s="265">
        <f t="shared" si="124"/>
        <v>120176.11662560457</v>
      </c>
      <c r="Q582" s="265">
        <f t="shared" si="125"/>
        <v>193991.25891585791</v>
      </c>
      <c r="R582" s="266">
        <f t="shared" si="126"/>
        <v>314167.37554146245</v>
      </c>
    </row>
    <row r="583" spans="1:18" x14ac:dyDescent="0.3">
      <c r="A583" s="82">
        <v>552</v>
      </c>
      <c r="B583" s="94">
        <f t="shared" si="115"/>
        <v>1.3714726516384116E-5</v>
      </c>
      <c r="C583" s="179">
        <f t="shared" si="116"/>
        <v>1.3683788455357755E-5</v>
      </c>
      <c r="D583" s="166">
        <f t="shared" si="117"/>
        <v>2.2558277767625785E-3</v>
      </c>
      <c r="E583" s="167">
        <f t="shared" si="127"/>
        <v>24.290656612698204</v>
      </c>
      <c r="F583" s="168">
        <f t="shared" si="128"/>
        <v>1.2474727605497098</v>
      </c>
      <c r="G583" s="168">
        <f t="shared" si="118"/>
        <v>43352.202305022103</v>
      </c>
      <c r="H583" s="168">
        <f t="shared" si="119"/>
        <v>271302.3098563361</v>
      </c>
      <c r="I583" s="169">
        <f t="shared" si="120"/>
        <v>314654.5121613582</v>
      </c>
      <c r="J583" s="169">
        <f t="shared" si="122"/>
        <v>313590.89731138805</v>
      </c>
      <c r="K583" s="95"/>
      <c r="L583" s="265">
        <f t="shared" si="121"/>
        <v>120613.25995948975</v>
      </c>
      <c r="M583" s="265">
        <f>$G583*NonHospFrac+theModel!$H583*NonHospFrac</f>
        <v>194041.25220186842</v>
      </c>
      <c r="N583" s="266">
        <f t="shared" si="123"/>
        <v>314654.51216135814</v>
      </c>
      <c r="O583" s="159"/>
      <c r="P583" s="265">
        <f t="shared" si="124"/>
        <v>120205.55547905824</v>
      </c>
      <c r="Q583" s="265">
        <f t="shared" si="125"/>
        <v>194039.69756161419</v>
      </c>
      <c r="R583" s="266">
        <f t="shared" si="126"/>
        <v>314245.2530406724</v>
      </c>
    </row>
    <row r="584" spans="1:18" x14ac:dyDescent="0.3">
      <c r="A584" s="82">
        <v>553</v>
      </c>
      <c r="B584" s="94">
        <f t="shared" si="115"/>
        <v>1.3458529126372919E-5</v>
      </c>
      <c r="C584" s="179">
        <f t="shared" si="116"/>
        <v>1.3428169002535278E-5</v>
      </c>
      <c r="D584" s="166">
        <f t="shared" si="117"/>
        <v>2.2558277767625785E-3</v>
      </c>
      <c r="E584" s="167">
        <f t="shared" si="127"/>
        <v>24.290670040867205</v>
      </c>
      <c r="F584" s="168">
        <f t="shared" si="128"/>
        <v>1.2497285883264724</v>
      </c>
      <c r="G584" s="168">
        <f t="shared" si="118"/>
        <v>43430.596884235529</v>
      </c>
      <c r="H584" s="168">
        <f t="shared" si="119"/>
        <v>271302.45983553695</v>
      </c>
      <c r="I584" s="169">
        <f t="shared" si="120"/>
        <v>314733.05671977246</v>
      </c>
      <c r="J584" s="169">
        <f t="shared" si="122"/>
        <v>313667.69113834627</v>
      </c>
      <c r="K584" s="95"/>
      <c r="L584" s="265">
        <f t="shared" si="121"/>
        <v>120643.36763275129</v>
      </c>
      <c r="M584" s="265">
        <f>$G584*NonHospFrac+theModel!$H584*NonHospFrac</f>
        <v>194089.68908702116</v>
      </c>
      <c r="N584" s="266">
        <f t="shared" si="123"/>
        <v>314733.05671977246</v>
      </c>
      <c r="O584" s="159"/>
      <c r="P584" s="265">
        <f t="shared" si="124"/>
        <v>120234.99206253699</v>
      </c>
      <c r="Q584" s="265">
        <f t="shared" si="125"/>
        <v>194088.13444674035</v>
      </c>
      <c r="R584" s="266">
        <f t="shared" si="126"/>
        <v>314323.12650927732</v>
      </c>
    </row>
    <row r="585" spans="1:18" x14ac:dyDescent="0.3">
      <c r="A585" s="82">
        <v>554</v>
      </c>
      <c r="B585" s="94">
        <f t="shared" si="115"/>
        <v>1.3207117621269487E-5</v>
      </c>
      <c r="C585" s="179">
        <f t="shared" si="116"/>
        <v>1.3177324638488457E-5</v>
      </c>
      <c r="D585" s="166">
        <f t="shared" si="117"/>
        <v>2.2558277767625785E-3</v>
      </c>
      <c r="E585" s="167">
        <f t="shared" si="127"/>
        <v>24.290683218191845</v>
      </c>
      <c r="F585" s="168">
        <f t="shared" si="128"/>
        <v>1.251984416103235</v>
      </c>
      <c r="G585" s="168">
        <f t="shared" si="118"/>
        <v>43508.991463448947</v>
      </c>
      <c r="H585" s="168">
        <f t="shared" si="119"/>
        <v>271302.60701305751</v>
      </c>
      <c r="I585" s="169">
        <f t="shared" si="120"/>
        <v>314811.59847650648</v>
      </c>
      <c r="J585" s="169">
        <f t="shared" si="122"/>
        <v>313744.47909591685</v>
      </c>
      <c r="K585" s="95"/>
      <c r="L585" s="265">
        <f t="shared" si="121"/>
        <v>120673.47423207371</v>
      </c>
      <c r="M585" s="265">
        <f>$G585*NonHospFrac+theModel!$H585*NonHospFrac</f>
        <v>194138.12424443272</v>
      </c>
      <c r="N585" s="266">
        <f t="shared" si="123"/>
        <v>314811.59847650642</v>
      </c>
      <c r="O585" s="159"/>
      <c r="P585" s="265">
        <f t="shared" si="124"/>
        <v>120264.42639616404</v>
      </c>
      <c r="Q585" s="265">
        <f t="shared" si="125"/>
        <v>194136.56960412583</v>
      </c>
      <c r="R585" s="266">
        <f t="shared" si="126"/>
        <v>314400.99600028986</v>
      </c>
    </row>
    <row r="586" spans="1:18" x14ac:dyDescent="0.3">
      <c r="A586" s="82">
        <v>555</v>
      </c>
      <c r="B586" s="94">
        <f t="shared" si="115"/>
        <v>1.2960402598545709E-5</v>
      </c>
      <c r="C586" s="179">
        <f t="shared" si="116"/>
        <v>1.2931166162365883E-5</v>
      </c>
      <c r="D586" s="166">
        <f t="shared" si="117"/>
        <v>2.2558277767625785E-3</v>
      </c>
      <c r="E586" s="167">
        <f t="shared" si="127"/>
        <v>24.290696149358006</v>
      </c>
      <c r="F586" s="168">
        <f t="shared" si="128"/>
        <v>1.2542402438799976</v>
      </c>
      <c r="G586" s="168">
        <f t="shared" si="118"/>
        <v>43587.386042662372</v>
      </c>
      <c r="H586" s="168">
        <f t="shared" si="119"/>
        <v>271302.75144123437</v>
      </c>
      <c r="I586" s="169">
        <f t="shared" si="120"/>
        <v>314890.13748389675</v>
      </c>
      <c r="J586" s="169">
        <f t="shared" si="122"/>
        <v>313821.26123561646</v>
      </c>
      <c r="K586" s="95"/>
      <c r="L586" s="265">
        <f t="shared" si="121"/>
        <v>120703.57977751864</v>
      </c>
      <c r="M586" s="265">
        <f>$G586*NonHospFrac+theModel!$H586*NonHospFrac</f>
        <v>194186.55770637808</v>
      </c>
      <c r="N586" s="266">
        <f t="shared" si="123"/>
        <v>314890.13748389669</v>
      </c>
      <c r="O586" s="159"/>
      <c r="P586" s="265">
        <f t="shared" si="124"/>
        <v>120293.85849968679</v>
      </c>
      <c r="Q586" s="265">
        <f t="shared" si="125"/>
        <v>194185.00306604561</v>
      </c>
      <c r="R586" s="266">
        <f t="shared" si="126"/>
        <v>314478.8615657324</v>
      </c>
    </row>
    <row r="587" spans="1:18" x14ac:dyDescent="0.3">
      <c r="A587" s="82">
        <v>556</v>
      </c>
      <c r="B587" s="94">
        <f t="shared" si="115"/>
        <v>1.2718296325753829E-5</v>
      </c>
      <c r="C587" s="179">
        <f t="shared" si="116"/>
        <v>1.2689606039629096E-5</v>
      </c>
      <c r="D587" s="166">
        <f t="shared" si="117"/>
        <v>2.2558277767625785E-3</v>
      </c>
      <c r="E587" s="167">
        <f t="shared" si="127"/>
        <v>24.290708838964044</v>
      </c>
      <c r="F587" s="168">
        <f t="shared" si="128"/>
        <v>1.2564960716567601</v>
      </c>
      <c r="G587" s="168">
        <f t="shared" si="118"/>
        <v>43665.780621875791</v>
      </c>
      <c r="H587" s="168">
        <f t="shared" si="119"/>
        <v>271302.89317142649</v>
      </c>
      <c r="I587" s="169">
        <f t="shared" si="120"/>
        <v>314968.67379330227</v>
      </c>
      <c r="J587" s="169">
        <f t="shared" si="122"/>
        <v>313898.03760799987</v>
      </c>
      <c r="K587" s="95"/>
      <c r="L587" s="265">
        <f t="shared" si="121"/>
        <v>120733.68428877297</v>
      </c>
      <c r="M587" s="265">
        <f>$G587*NonHospFrac+theModel!$H587*NonHospFrac</f>
        <v>194234.98950452928</v>
      </c>
      <c r="N587" s="266">
        <f t="shared" si="123"/>
        <v>314968.67379330227</v>
      </c>
      <c r="O587" s="159"/>
      <c r="P587" s="265">
        <f t="shared" si="124"/>
        <v>120323.28839248387</v>
      </c>
      <c r="Q587" s="265">
        <f t="shared" si="125"/>
        <v>194233.43486417169</v>
      </c>
      <c r="R587" s="266">
        <f t="shared" si="126"/>
        <v>314556.72325665556</v>
      </c>
    </row>
    <row r="588" spans="1:18" x14ac:dyDescent="0.3">
      <c r="A588" s="82">
        <v>557</v>
      </c>
      <c r="B588" s="94">
        <f t="shared" si="115"/>
        <v>1.2480712709328507E-5</v>
      </c>
      <c r="C588" s="179">
        <f t="shared" si="116"/>
        <v>1.245255837092501E-5</v>
      </c>
      <c r="D588" s="166">
        <f t="shared" si="117"/>
        <v>2.2558277767625785E-3</v>
      </c>
      <c r="E588" s="167">
        <f t="shared" si="127"/>
        <v>24.290721291522413</v>
      </c>
      <c r="F588" s="168">
        <f t="shared" si="128"/>
        <v>1.2587518994335227</v>
      </c>
      <c r="G588" s="168">
        <f t="shared" si="118"/>
        <v>43744.175201089216</v>
      </c>
      <c r="H588" s="168">
        <f t="shared" si="119"/>
        <v>271303.03225403355</v>
      </c>
      <c r="I588" s="169">
        <f t="shared" si="120"/>
        <v>315047.20745512279</v>
      </c>
      <c r="J588" s="169">
        <f t="shared" si="122"/>
        <v>313974.80826267798</v>
      </c>
      <c r="K588" s="95"/>
      <c r="L588" s="265">
        <f t="shared" si="121"/>
        <v>120763.78778515592</v>
      </c>
      <c r="M588" s="265">
        <f>$G588*NonHospFrac+theModel!$H588*NonHospFrac</f>
        <v>194283.41966996682</v>
      </c>
      <c r="N588" s="266">
        <f t="shared" si="123"/>
        <v>315047.20745512273</v>
      </c>
      <c r="O588" s="159"/>
      <c r="P588" s="265">
        <f t="shared" si="124"/>
        <v>120352.7160935721</v>
      </c>
      <c r="Q588" s="265">
        <f t="shared" si="125"/>
        <v>194281.86502958459</v>
      </c>
      <c r="R588" s="266">
        <f t="shared" si="126"/>
        <v>314634.58112315671</v>
      </c>
    </row>
    <row r="589" spans="1:18" x14ac:dyDescent="0.3">
      <c r="A589" s="82">
        <v>558</v>
      </c>
      <c r="B589" s="94">
        <f t="shared" si="115"/>
        <v>1.2247567263971674E-5</v>
      </c>
      <c r="C589" s="179">
        <f t="shared" si="116"/>
        <v>1.2219938861539839E-5</v>
      </c>
      <c r="D589" s="166">
        <f t="shared" si="117"/>
        <v>2.2558277767625785E-3</v>
      </c>
      <c r="E589" s="167">
        <f t="shared" si="127"/>
        <v>24.290733511461273</v>
      </c>
      <c r="F589" s="168">
        <f t="shared" si="128"/>
        <v>1.2610077272102853</v>
      </c>
      <c r="G589" s="168">
        <f t="shared" si="118"/>
        <v>43822.569780302634</v>
      </c>
      <c r="H589" s="168">
        <f t="shared" si="119"/>
        <v>271303.16873851366</v>
      </c>
      <c r="I589" s="169">
        <f t="shared" si="120"/>
        <v>315125.7385188163</v>
      </c>
      <c r="J589" s="169">
        <f t="shared" si="122"/>
        <v>314051.5732483351</v>
      </c>
      <c r="K589" s="95"/>
      <c r="L589" s="265">
        <f t="shared" si="121"/>
        <v>120793.8902856257</v>
      </c>
      <c r="M589" s="265">
        <f>$G589*NonHospFrac+theModel!$H589*NonHospFrac</f>
        <v>194331.84823319057</v>
      </c>
      <c r="N589" s="266">
        <f t="shared" si="123"/>
        <v>315125.7385188163</v>
      </c>
      <c r="O589" s="159"/>
      <c r="P589" s="265">
        <f t="shared" si="124"/>
        <v>120382.14162161315</v>
      </c>
      <c r="Q589" s="265">
        <f t="shared" si="125"/>
        <v>194330.29359278415</v>
      </c>
      <c r="R589" s="266">
        <f t="shared" si="126"/>
        <v>314712.43521439726</v>
      </c>
    </row>
    <row r="590" spans="1:18" x14ac:dyDescent="0.3">
      <c r="A590" s="82">
        <v>559</v>
      </c>
      <c r="B590" s="94">
        <f t="shared" si="115"/>
        <v>1.2018777082609525E-5</v>
      </c>
      <c r="C590" s="179">
        <f t="shared" si="116"/>
        <v>1.1991664791423858E-5</v>
      </c>
      <c r="D590" s="166">
        <f t="shared" si="117"/>
        <v>2.2558277767625785E-3</v>
      </c>
      <c r="E590" s="167">
        <f t="shared" si="127"/>
        <v>24.290745503126065</v>
      </c>
      <c r="F590" s="168">
        <f t="shared" si="128"/>
        <v>1.2632635549870479</v>
      </c>
      <c r="G590" s="168">
        <f t="shared" si="118"/>
        <v>43900.96435951606</v>
      </c>
      <c r="H590" s="168">
        <f t="shared" si="119"/>
        <v>271303.30267340102</v>
      </c>
      <c r="I590" s="169">
        <f t="shared" si="120"/>
        <v>315204.26703291707</v>
      </c>
      <c r="J590" s="169">
        <f t="shared" si="122"/>
        <v>314128.33261274669</v>
      </c>
      <c r="K590" s="95"/>
      <c r="L590" s="265">
        <f t="shared" si="121"/>
        <v>120823.99180878649</v>
      </c>
      <c r="M590" s="265">
        <f>$G590*NonHospFrac+theModel!$H590*NonHospFrac</f>
        <v>194380.27522413057</v>
      </c>
      <c r="N590" s="266">
        <f t="shared" si="123"/>
        <v>315204.26703291707</v>
      </c>
      <c r="O590" s="159"/>
      <c r="P590" s="265">
        <f t="shared" si="124"/>
        <v>120411.56499492031</v>
      </c>
      <c r="Q590" s="265">
        <f t="shared" si="125"/>
        <v>194378.72058370043</v>
      </c>
      <c r="R590" s="266">
        <f t="shared" si="126"/>
        <v>314790.28557862074</v>
      </c>
    </row>
    <row r="591" spans="1:18" x14ac:dyDescent="0.3">
      <c r="A591" s="82">
        <v>560</v>
      </c>
      <c r="B591" s="94">
        <f t="shared" si="115"/>
        <v>1.1794260806910376E-5</v>
      </c>
      <c r="C591" s="179">
        <f t="shared" si="116"/>
        <v>1.1767654985775765E-5</v>
      </c>
      <c r="D591" s="166">
        <f t="shared" si="117"/>
        <v>2.2558277767625785E-3</v>
      </c>
      <c r="E591" s="167">
        <f t="shared" si="127"/>
        <v>24.29075727078105</v>
      </c>
      <c r="F591" s="168">
        <f t="shared" si="128"/>
        <v>1.2655193827638105</v>
      </c>
      <c r="G591" s="168">
        <f t="shared" si="118"/>
        <v>43979.358938729478</v>
      </c>
      <c r="H591" s="168">
        <f t="shared" si="119"/>
        <v>271303.43410632317</v>
      </c>
      <c r="I591" s="169">
        <f t="shared" si="120"/>
        <v>315282.79304505268</v>
      </c>
      <c r="J591" s="169">
        <f t="shared" si="122"/>
        <v>314205.08640279615</v>
      </c>
      <c r="K591" s="95"/>
      <c r="L591" s="265">
        <f t="shared" si="121"/>
        <v>120854.09237289483</v>
      </c>
      <c r="M591" s="265">
        <f>$G591*NonHospFrac+theModel!$H591*NonHospFrac</f>
        <v>194428.70067215778</v>
      </c>
      <c r="N591" s="266">
        <f t="shared" si="123"/>
        <v>315282.79304505262</v>
      </c>
      <c r="O591" s="159"/>
      <c r="P591" s="265">
        <f t="shared" si="124"/>
        <v>120440.98623146485</v>
      </c>
      <c r="Q591" s="265">
        <f t="shared" si="125"/>
        <v>194427.14603170435</v>
      </c>
      <c r="R591" s="266">
        <f t="shared" si="126"/>
        <v>314868.13226316922</v>
      </c>
    </row>
    <row r="592" spans="1:18" x14ac:dyDescent="0.3">
      <c r="A592" s="82">
        <v>561</v>
      </c>
      <c r="B592" s="94">
        <f t="shared" si="115"/>
        <v>1.1573938598353612E-5</v>
      </c>
      <c r="C592" s="179">
        <f t="shared" si="116"/>
        <v>1.15478297861769E-5</v>
      </c>
      <c r="D592" s="166">
        <f t="shared" si="117"/>
        <v>2.2558277767625785E-3</v>
      </c>
      <c r="E592" s="167">
        <f t="shared" si="127"/>
        <v>24.290768818610836</v>
      </c>
      <c r="F592" s="168">
        <f t="shared" si="128"/>
        <v>1.2677752105405731</v>
      </c>
      <c r="G592" s="168">
        <f t="shared" si="118"/>
        <v>44057.753517942896</v>
      </c>
      <c r="H592" s="168">
        <f t="shared" si="119"/>
        <v>271303.56308401795</v>
      </c>
      <c r="I592" s="169">
        <f t="shared" si="120"/>
        <v>315361.31660196086</v>
      </c>
      <c r="J592" s="169">
        <f t="shared" si="122"/>
        <v>314281.83466449147</v>
      </c>
      <c r="K592" s="95"/>
      <c r="L592" s="265">
        <f t="shared" si="121"/>
        <v>120884.19199586625</v>
      </c>
      <c r="M592" s="265">
        <f>$G592*NonHospFrac+theModel!$H592*NonHospFrac</f>
        <v>194477.12460609459</v>
      </c>
      <c r="N592" s="266">
        <f t="shared" si="123"/>
        <v>315361.3166019608</v>
      </c>
      <c r="O592" s="159"/>
      <c r="P592" s="265">
        <f t="shared" si="124"/>
        <v>120470.4053488826</v>
      </c>
      <c r="Q592" s="265">
        <f t="shared" si="125"/>
        <v>194475.56996561831</v>
      </c>
      <c r="R592" s="266">
        <f t="shared" si="126"/>
        <v>314945.97531450092</v>
      </c>
    </row>
    <row r="593" spans="1:18" x14ac:dyDescent="0.3">
      <c r="A593" s="82">
        <v>562</v>
      </c>
      <c r="B593" s="94">
        <f t="shared" si="115"/>
        <v>1.1357732109838846E-5</v>
      </c>
      <c r="C593" s="179">
        <f t="shared" si="116"/>
        <v>1.1332111022264444E-5</v>
      </c>
      <c r="D593" s="166">
        <f t="shared" si="117"/>
        <v>2.2558277767625785E-3</v>
      </c>
      <c r="E593" s="167">
        <f t="shared" si="127"/>
        <v>24.290780150721858</v>
      </c>
      <c r="F593" s="168">
        <f t="shared" si="128"/>
        <v>1.2700310383173357</v>
      </c>
      <c r="G593" s="168">
        <f t="shared" si="118"/>
        <v>44136.148097156321</v>
      </c>
      <c r="H593" s="168">
        <f t="shared" si="119"/>
        <v>271303.68965235015</v>
      </c>
      <c r="I593" s="169">
        <f t="shared" si="120"/>
        <v>315439.83774950646</v>
      </c>
      <c r="J593" s="169">
        <f t="shared" si="122"/>
        <v>314358.57744298188</v>
      </c>
      <c r="K593" s="95"/>
      <c r="L593" s="265">
        <f t="shared" si="121"/>
        <v>120914.29069528163</v>
      </c>
      <c r="M593" s="265">
        <f>$G593*NonHospFrac+theModel!$H593*NonHospFrac</f>
        <v>194525.54705422482</v>
      </c>
      <c r="N593" s="266">
        <f t="shared" si="123"/>
        <v>315439.83774950646</v>
      </c>
      <c r="O593" s="159"/>
      <c r="P593" s="265">
        <f t="shared" si="124"/>
        <v>120499.82236448013</v>
      </c>
      <c r="Q593" s="265">
        <f t="shared" si="125"/>
        <v>194523.99241372614</v>
      </c>
      <c r="R593" s="266">
        <f t="shared" si="126"/>
        <v>315023.81477820629</v>
      </c>
    </row>
    <row r="594" spans="1:18" x14ac:dyDescent="0.3">
      <c r="A594" s="82">
        <v>563</v>
      </c>
      <c r="B594" s="94">
        <f t="shared" si="115"/>
        <v>1.1145564457825452E-5</v>
      </c>
      <c r="C594" s="179">
        <f t="shared" si="116"/>
        <v>1.1120421983933792E-5</v>
      </c>
      <c r="D594" s="166">
        <f t="shared" si="117"/>
        <v>2.2558277767625785E-3</v>
      </c>
      <c r="E594" s="167">
        <f t="shared" si="127"/>
        <v>24.290791271143842</v>
      </c>
      <c r="F594" s="168">
        <f t="shared" si="128"/>
        <v>1.2722868660940982</v>
      </c>
      <c r="G594" s="168">
        <f t="shared" si="118"/>
        <v>44214.54267636974</v>
      </c>
      <c r="H594" s="168">
        <f t="shared" si="119"/>
        <v>271303.81385632779</v>
      </c>
      <c r="I594" s="169">
        <f t="shared" si="120"/>
        <v>315518.35653269751</v>
      </c>
      <c r="J594" s="169">
        <f t="shared" si="122"/>
        <v>314435.31478257378</v>
      </c>
      <c r="K594" s="95"/>
      <c r="L594" s="265">
        <f t="shared" si="121"/>
        <v>120944.38848839342</v>
      </c>
      <c r="M594" s="265">
        <f>$G594*NonHospFrac+theModel!$H594*NonHospFrac</f>
        <v>194573.96804430409</v>
      </c>
      <c r="N594" s="266">
        <f t="shared" si="123"/>
        <v>315518.35653269751</v>
      </c>
      <c r="O594" s="159"/>
      <c r="P594" s="265">
        <f t="shared" si="124"/>
        <v>120529.23729524094</v>
      </c>
      <c r="Q594" s="265">
        <f t="shared" si="125"/>
        <v>194572.4134037834</v>
      </c>
      <c r="R594" s="266">
        <f t="shared" si="126"/>
        <v>315101.65069902432</v>
      </c>
    </row>
    <row r="595" spans="1:18" x14ac:dyDescent="0.3">
      <c r="A595" s="82">
        <v>564</v>
      </c>
      <c r="B595" s="94">
        <f t="shared" si="115"/>
        <v>1.0937360194992709E-5</v>
      </c>
      <c r="C595" s="179">
        <f t="shared" si="116"/>
        <v>1.0912687394060387E-5</v>
      </c>
      <c r="D595" s="166">
        <f t="shared" si="117"/>
        <v>2.2558277767625785E-3</v>
      </c>
      <c r="E595" s="167">
        <f t="shared" si="127"/>
        <v>24.290802183831236</v>
      </c>
      <c r="F595" s="168">
        <f t="shared" si="128"/>
        <v>1.2745426938708608</v>
      </c>
      <c r="G595" s="168">
        <f t="shared" si="118"/>
        <v>44292.937255583165</v>
      </c>
      <c r="H595" s="168">
        <f t="shared" si="119"/>
        <v>271303.93574011809</v>
      </c>
      <c r="I595" s="169">
        <f t="shared" si="120"/>
        <v>315596.87299570127</v>
      </c>
      <c r="J595" s="169">
        <f t="shared" si="122"/>
        <v>314512.04672674648</v>
      </c>
      <c r="K595" s="95"/>
      <c r="L595" s="265">
        <f t="shared" si="121"/>
        <v>120974.48539213181</v>
      </c>
      <c r="M595" s="265">
        <f>$G595*NonHospFrac+theModel!$H595*NonHospFrac</f>
        <v>194622.38760356943</v>
      </c>
      <c r="N595" s="266">
        <f t="shared" si="123"/>
        <v>315596.87299570127</v>
      </c>
      <c r="O595" s="159"/>
      <c r="P595" s="265">
        <f t="shared" si="124"/>
        <v>120558.65015783149</v>
      </c>
      <c r="Q595" s="265">
        <f t="shared" si="125"/>
        <v>194620.83296302715</v>
      </c>
      <c r="R595" s="266">
        <f t="shared" si="126"/>
        <v>315179.48312085867</v>
      </c>
    </row>
    <row r="596" spans="1:18" x14ac:dyDescent="0.3">
      <c r="A596" s="82">
        <v>565</v>
      </c>
      <c r="B596" s="94">
        <f t="shared" si="115"/>
        <v>1.0733045283410499E-5</v>
      </c>
      <c r="C596" s="179">
        <f t="shared" si="116"/>
        <v>1.0708833381730931E-5</v>
      </c>
      <c r="D596" s="166">
        <f t="shared" si="117"/>
        <v>2.2558277767625785E-3</v>
      </c>
      <c r="E596" s="167">
        <f t="shared" si="127"/>
        <v>24.290812892664619</v>
      </c>
      <c r="F596" s="168">
        <f t="shared" si="128"/>
        <v>1.2767985216476234</v>
      </c>
      <c r="G596" s="168">
        <f t="shared" si="118"/>
        <v>44371.331834796591</v>
      </c>
      <c r="H596" s="168">
        <f t="shared" si="119"/>
        <v>271304.05534706323</v>
      </c>
      <c r="I596" s="169">
        <f t="shared" si="120"/>
        <v>315675.38718185981</v>
      </c>
      <c r="J596" s="169">
        <f t="shared" si="122"/>
        <v>314588.7733181676</v>
      </c>
      <c r="K596" s="95"/>
      <c r="L596" s="265">
        <f t="shared" si="121"/>
        <v>121004.58142311069</v>
      </c>
      <c r="M596" s="265">
        <f>$G596*NonHospFrac+theModel!$H596*NonHospFrac</f>
        <v>194670.80575874913</v>
      </c>
      <c r="N596" s="266">
        <f t="shared" si="123"/>
        <v>315675.38718185981</v>
      </c>
      <c r="O596" s="159"/>
      <c r="P596" s="265">
        <f t="shared" si="124"/>
        <v>120588.06096860715</v>
      </c>
      <c r="Q596" s="265">
        <f t="shared" si="125"/>
        <v>194669.25111818567</v>
      </c>
      <c r="R596" s="266">
        <f t="shared" si="126"/>
        <v>315257.31208679284</v>
      </c>
    </row>
    <row r="597" spans="1:18" x14ac:dyDescent="0.3">
      <c r="A597" s="82">
        <v>566</v>
      </c>
      <c r="B597" s="94">
        <f t="shared" si="115"/>
        <v>1.0532547068211184E-5</v>
      </c>
      <c r="C597" s="179">
        <f t="shared" si="116"/>
        <v>1.0508787455974654E-5</v>
      </c>
      <c r="D597" s="166">
        <f t="shared" si="117"/>
        <v>2.2558277767625785E-3</v>
      </c>
      <c r="E597" s="167">
        <f t="shared" si="127"/>
        <v>24.290823401452073</v>
      </c>
      <c r="F597" s="168">
        <f t="shared" si="128"/>
        <v>1.279054349424386</v>
      </c>
      <c r="G597" s="168">
        <f t="shared" si="118"/>
        <v>44449.726414010009</v>
      </c>
      <c r="H597" s="168">
        <f t="shared" si="119"/>
        <v>271304.17271969566</v>
      </c>
      <c r="I597" s="169">
        <f t="shared" si="120"/>
        <v>315753.89913370565</v>
      </c>
      <c r="J597" s="169">
        <f t="shared" si="122"/>
        <v>314665.49459870846</v>
      </c>
      <c r="K597" s="95"/>
      <c r="L597" s="265">
        <f t="shared" si="121"/>
        <v>121034.67659763357</v>
      </c>
      <c r="M597" s="265">
        <f>$G597*NonHospFrac+theModel!$H597*NonHospFrac</f>
        <v>194719.22253607208</v>
      </c>
      <c r="N597" s="266">
        <f t="shared" si="123"/>
        <v>315753.89913370565</v>
      </c>
      <c r="O597" s="159"/>
      <c r="P597" s="265">
        <f t="shared" si="124"/>
        <v>120617.469743618</v>
      </c>
      <c r="Q597" s="265">
        <f t="shared" si="125"/>
        <v>194717.66789548783</v>
      </c>
      <c r="R597" s="266">
        <f t="shared" si="126"/>
        <v>315335.13763910584</v>
      </c>
    </row>
    <row r="598" spans="1:18" x14ac:dyDescent="0.3">
      <c r="A598" s="82">
        <v>567</v>
      </c>
      <c r="B598" s="94">
        <f t="shared" si="115"/>
        <v>1.0335794251753476E-5</v>
      </c>
      <c r="C598" s="179">
        <f t="shared" si="116"/>
        <v>1.0312478479985468E-5</v>
      </c>
      <c r="D598" s="166">
        <f t="shared" si="117"/>
        <v>2.2558277767625785E-3</v>
      </c>
      <c r="E598" s="167">
        <f t="shared" si="127"/>
        <v>24.290833713930553</v>
      </c>
      <c r="F598" s="168">
        <f t="shared" si="128"/>
        <v>1.2813101772011486</v>
      </c>
      <c r="G598" s="168">
        <f t="shared" si="118"/>
        <v>44528.120993223427</v>
      </c>
      <c r="H598" s="168">
        <f t="shared" si="119"/>
        <v>271304.28789975337</v>
      </c>
      <c r="I598" s="169">
        <f t="shared" si="120"/>
        <v>315832.40889297682</v>
      </c>
      <c r="J598" s="169">
        <f t="shared" si="122"/>
        <v>314742.21060945903</v>
      </c>
      <c r="K598" s="95"/>
      <c r="L598" s="265">
        <f t="shared" si="121"/>
        <v>121064.77093169946</v>
      </c>
      <c r="M598" s="265">
        <f>$G598*NonHospFrac+theModel!$H598*NonHospFrac</f>
        <v>194767.6379612773</v>
      </c>
      <c r="N598" s="266">
        <f t="shared" si="123"/>
        <v>315832.40889297676</v>
      </c>
      <c r="O598" s="159"/>
      <c r="P598" s="265">
        <f t="shared" si="124"/>
        <v>120646.8764986146</v>
      </c>
      <c r="Q598" s="265">
        <f t="shared" si="125"/>
        <v>194766.08332067265</v>
      </c>
      <c r="R598" s="266">
        <f t="shared" si="126"/>
        <v>315412.95981928724</v>
      </c>
    </row>
    <row r="599" spans="1:18" x14ac:dyDescent="0.3">
      <c r="A599" s="82">
        <v>568</v>
      </c>
      <c r="B599" s="94">
        <f t="shared" si="115"/>
        <v>1.0142716868268792E-5</v>
      </c>
      <c r="C599" s="179">
        <f t="shared" si="116"/>
        <v>1.0119836645825513E-5</v>
      </c>
      <c r="D599" s="166">
        <f t="shared" si="117"/>
        <v>2.2558277767625785E-3</v>
      </c>
      <c r="E599" s="167">
        <f t="shared" si="127"/>
        <v>24.290843833767198</v>
      </c>
      <c r="F599" s="168">
        <f t="shared" si="128"/>
        <v>1.2835660049779112</v>
      </c>
      <c r="G599" s="168">
        <f t="shared" si="118"/>
        <v>44606.515572436852</v>
      </c>
      <c r="H599" s="168">
        <f t="shared" si="119"/>
        <v>271304.40092819481</v>
      </c>
      <c r="I599" s="169">
        <f t="shared" si="120"/>
        <v>315910.91650063166</v>
      </c>
      <c r="J599" s="169">
        <f t="shared" si="122"/>
        <v>314818.9213907423</v>
      </c>
      <c r="K599" s="95"/>
      <c r="L599" s="265">
        <f t="shared" si="121"/>
        <v>121094.86444100855</v>
      </c>
      <c r="M599" s="265">
        <f>$G599*NonHospFrac+theModel!$H599*NonHospFrac</f>
        <v>194816.05205962309</v>
      </c>
      <c r="N599" s="266">
        <f t="shared" si="123"/>
        <v>315910.91650063166</v>
      </c>
      <c r="O599" s="159"/>
      <c r="P599" s="265">
        <f t="shared" si="124"/>
        <v>120676.28124905363</v>
      </c>
      <c r="Q599" s="265">
        <f t="shared" si="125"/>
        <v>194814.49741899842</v>
      </c>
      <c r="R599" s="266">
        <f t="shared" si="126"/>
        <v>315490.77866805205</v>
      </c>
    </row>
    <row r="600" spans="1:18" x14ac:dyDescent="0.3">
      <c r="A600" s="82">
        <v>569</v>
      </c>
      <c r="B600" s="94">
        <f t="shared" si="115"/>
        <v>9.9532462589811273E-6</v>
      </c>
      <c r="C600" s="179">
        <f t="shared" si="116"/>
        <v>9.9307934496011589E-6</v>
      </c>
      <c r="D600" s="166">
        <f t="shared" si="117"/>
        <v>2.2558277767625785E-3</v>
      </c>
      <c r="E600" s="167">
        <f t="shared" si="127"/>
        <v>24.290853764560648</v>
      </c>
      <c r="F600" s="168">
        <f t="shared" si="128"/>
        <v>1.2858218327546738</v>
      </c>
      <c r="G600" s="168">
        <f t="shared" si="118"/>
        <v>44684.910151650271</v>
      </c>
      <c r="H600" s="168">
        <f t="shared" si="119"/>
        <v>271304.51184521301</v>
      </c>
      <c r="I600" s="169">
        <f t="shared" si="120"/>
        <v>315989.42199686327</v>
      </c>
      <c r="J600" s="169">
        <f t="shared" si="122"/>
        <v>314895.62698212871</v>
      </c>
      <c r="K600" s="95"/>
      <c r="L600" s="265">
        <f t="shared" si="121"/>
        <v>121124.9571409676</v>
      </c>
      <c r="M600" s="265">
        <f>$G600*NonHospFrac+theModel!$H600*NonHospFrac</f>
        <v>194864.46485589564</v>
      </c>
      <c r="N600" s="266">
        <f t="shared" si="123"/>
        <v>315989.42199686321</v>
      </c>
      <c r="O600" s="159"/>
      <c r="P600" s="265">
        <f t="shared" si="124"/>
        <v>120705.68401010316</v>
      </c>
      <c r="Q600" s="265">
        <f t="shared" si="125"/>
        <v>194862.91021525132</v>
      </c>
      <c r="R600" s="266">
        <f t="shared" si="126"/>
        <v>315568.59422535449</v>
      </c>
    </row>
    <row r="601" spans="1:18" x14ac:dyDescent="0.3">
      <c r="A601" s="82">
        <v>570</v>
      </c>
      <c r="B601" s="94">
        <f t="shared" si="115"/>
        <v>9.7673150476920544E-6</v>
      </c>
      <c r="C601" s="179">
        <f t="shared" si="116"/>
        <v>9.745281667103079E-6</v>
      </c>
      <c r="D601" s="166">
        <f t="shared" si="117"/>
        <v>2.2558277767625785E-3</v>
      </c>
      <c r="E601" s="167">
        <f t="shared" si="127"/>
        <v>24.290863509842314</v>
      </c>
      <c r="F601" s="168">
        <f t="shared" si="128"/>
        <v>1.2880776605314364</v>
      </c>
      <c r="G601" s="168">
        <f t="shared" si="118"/>
        <v>44763.304730863696</v>
      </c>
      <c r="H601" s="168">
        <f t="shared" si="119"/>
        <v>271304.62069025036</v>
      </c>
      <c r="I601" s="169">
        <f t="shared" si="120"/>
        <v>316067.92542111408</v>
      </c>
      <c r="J601" s="169">
        <f t="shared" si="122"/>
        <v>314972.32742245047</v>
      </c>
      <c r="K601" s="95"/>
      <c r="L601" s="265">
        <f t="shared" si="121"/>
        <v>121155.04904669567</v>
      </c>
      <c r="M601" s="265">
        <f>$G601*NonHospFrac+theModel!$H601*NonHospFrac</f>
        <v>194912.87637441838</v>
      </c>
      <c r="N601" s="266">
        <f t="shared" si="123"/>
        <v>316067.92542111408</v>
      </c>
      <c r="O601" s="159"/>
      <c r="P601" s="265">
        <f t="shared" si="124"/>
        <v>120735.08479664834</v>
      </c>
      <c r="Q601" s="265">
        <f t="shared" si="125"/>
        <v>194911.3217337548</v>
      </c>
      <c r="R601" s="266">
        <f t="shared" si="126"/>
        <v>315646.40653040312</v>
      </c>
    </row>
    <row r="602" spans="1:18" x14ac:dyDescent="0.3">
      <c r="A602" s="82">
        <v>571</v>
      </c>
      <c r="B602" s="94">
        <f t="shared" si="115"/>
        <v>9.5848571168214587E-6</v>
      </c>
      <c r="C602" s="179">
        <f t="shared" si="116"/>
        <v>9.5632353299010329E-6</v>
      </c>
      <c r="D602" s="166">
        <f t="shared" si="117"/>
        <v>2.2558277767625785E-3</v>
      </c>
      <c r="E602" s="167">
        <f t="shared" si="127"/>
        <v>24.290873073077645</v>
      </c>
      <c r="F602" s="168">
        <f t="shared" si="128"/>
        <v>1.2903334883081989</v>
      </c>
      <c r="G602" s="168">
        <f t="shared" si="118"/>
        <v>44841.699310077114</v>
      </c>
      <c r="H602" s="168">
        <f t="shared" si="119"/>
        <v>271304.72750201245</v>
      </c>
      <c r="I602" s="169">
        <f t="shared" si="120"/>
        <v>316146.42681208957</v>
      </c>
      <c r="J602" s="169">
        <f t="shared" si="122"/>
        <v>315049.02274981508</v>
      </c>
      <c r="K602" s="95"/>
      <c r="L602" s="265">
        <f t="shared" si="121"/>
        <v>121185.14017302934</v>
      </c>
      <c r="M602" s="265">
        <f>$G602*NonHospFrac+theModel!$H602*NonHospFrac</f>
        <v>194961.28663906021</v>
      </c>
      <c r="N602" s="266">
        <f t="shared" si="123"/>
        <v>316146.42681208957</v>
      </c>
      <c r="O602" s="159"/>
      <c r="P602" s="265">
        <f t="shared" si="124"/>
        <v>120764.48362329655</v>
      </c>
      <c r="Q602" s="265">
        <f t="shared" si="125"/>
        <v>194959.73199837771</v>
      </c>
      <c r="R602" s="266">
        <f t="shared" si="126"/>
        <v>315724.21562167426</v>
      </c>
    </row>
    <row r="603" spans="1:18" x14ac:dyDescent="0.3">
      <c r="A603" s="82">
        <v>572</v>
      </c>
      <c r="B603" s="94">
        <f t="shared" si="115"/>
        <v>9.4058075838959329E-6</v>
      </c>
      <c r="C603" s="179">
        <f t="shared" si="116"/>
        <v>9.3845897018852965E-6</v>
      </c>
      <c r="D603" s="166">
        <f t="shared" si="117"/>
        <v>2.2558277767625785E-3</v>
      </c>
      <c r="E603" s="167">
        <f t="shared" si="127"/>
        <v>24.290882457667347</v>
      </c>
      <c r="F603" s="168">
        <f t="shared" si="128"/>
        <v>1.2925893160849615</v>
      </c>
      <c r="G603" s="168">
        <f t="shared" si="118"/>
        <v>44920.09388929054</v>
      </c>
      <c r="H603" s="168">
        <f t="shared" si="119"/>
        <v>271304.83231848176</v>
      </c>
      <c r="I603" s="169">
        <f t="shared" si="120"/>
        <v>316224.92620777228</v>
      </c>
      <c r="J603" s="169">
        <f t="shared" si="122"/>
        <v>315125.71300161909</v>
      </c>
      <c r="K603" s="95"/>
      <c r="L603" s="265">
        <f t="shared" si="121"/>
        <v>121215.23053452809</v>
      </c>
      <c r="M603" s="265">
        <f>$G603*NonHospFrac+theModel!$H603*NonHospFrac</f>
        <v>195009.69567324419</v>
      </c>
      <c r="N603" s="266">
        <f t="shared" si="123"/>
        <v>316224.92620777228</v>
      </c>
      <c r="O603" s="159"/>
      <c r="P603" s="265">
        <f t="shared" si="124"/>
        <v>120793.88050438261</v>
      </c>
      <c r="Q603" s="265">
        <f t="shared" si="125"/>
        <v>195008.14103254312</v>
      </c>
      <c r="R603" s="266">
        <f t="shared" si="126"/>
        <v>315802.02153692575</v>
      </c>
    </row>
    <row r="604" spans="1:18" x14ac:dyDescent="0.3">
      <c r="A604" s="82">
        <v>573</v>
      </c>
      <c r="B604" s="94">
        <f t="shared" si="115"/>
        <v>9.2301027784765285E-6</v>
      </c>
      <c r="C604" s="179">
        <f t="shared" si="116"/>
        <v>9.2092812562464669E-6</v>
      </c>
      <c r="D604" s="166">
        <f t="shared" si="117"/>
        <v>2.2558277767625785E-3</v>
      </c>
      <c r="E604" s="167">
        <f t="shared" si="127"/>
        <v>24.290891666948603</v>
      </c>
      <c r="F604" s="168">
        <f t="shared" si="128"/>
        <v>1.2948451438617241</v>
      </c>
      <c r="G604" s="168">
        <f t="shared" si="118"/>
        <v>44998.488468503958</v>
      </c>
      <c r="H604" s="168">
        <f t="shared" si="119"/>
        <v>271304.93517693126</v>
      </c>
      <c r="I604" s="169">
        <f t="shared" si="120"/>
        <v>316303.42364543525</v>
      </c>
      <c r="J604" s="169">
        <f t="shared" si="122"/>
        <v>315202.3982145614</v>
      </c>
      <c r="K604" s="95"/>
      <c r="L604" s="265">
        <f t="shared" si="121"/>
        <v>121245.32014547935</v>
      </c>
      <c r="M604" s="265">
        <f>$G604*NonHospFrac+theModel!$H604*NonHospFrac</f>
        <v>195058.10349995585</v>
      </c>
      <c r="N604" s="266">
        <f t="shared" si="123"/>
        <v>316303.42364543519</v>
      </c>
      <c r="O604" s="159"/>
      <c r="P604" s="265">
        <f t="shared" si="124"/>
        <v>120823.2754539739</v>
      </c>
      <c r="Q604" s="265">
        <f t="shared" si="125"/>
        <v>195056.54885923656</v>
      </c>
      <c r="R604" s="266">
        <f t="shared" si="126"/>
        <v>315879.82431321044</v>
      </c>
    </row>
    <row r="605" spans="1:18" x14ac:dyDescent="0.3">
      <c r="A605" s="82">
        <v>574</v>
      </c>
      <c r="B605" s="94">
        <f t="shared" si="115"/>
        <v>9.057680219517328E-6</v>
      </c>
      <c r="C605" s="179">
        <f t="shared" si="116"/>
        <v>9.0372476528851072E-6</v>
      </c>
      <c r="D605" s="166">
        <f t="shared" si="117"/>
        <v>2.2558277767625785E-3</v>
      </c>
      <c r="E605" s="167">
        <f t="shared" si="127"/>
        <v>24.290900704196257</v>
      </c>
      <c r="F605" s="168">
        <f t="shared" si="128"/>
        <v>1.2971009716384867</v>
      </c>
      <c r="G605" s="168">
        <f t="shared" si="118"/>
        <v>45076.883047717376</v>
      </c>
      <c r="H605" s="168">
        <f t="shared" si="119"/>
        <v>271305.03611393768</v>
      </c>
      <c r="I605" s="169">
        <f t="shared" si="120"/>
        <v>316381.91916165507</v>
      </c>
      <c r="J605" s="169">
        <f t="shared" si="122"/>
        <v>315279.07842465607</v>
      </c>
      <c r="K605" s="95"/>
      <c r="L605" s="265">
        <f t="shared" si="121"/>
        <v>121275.40901990369</v>
      </c>
      <c r="M605" s="265">
        <f>$G605*NonHospFrac+theModel!$H605*NonHospFrac</f>
        <v>195106.51014175135</v>
      </c>
      <c r="N605" s="266">
        <f t="shared" si="123"/>
        <v>316381.91916165501</v>
      </c>
      <c r="O605" s="159"/>
      <c r="P605" s="265">
        <f t="shared" si="124"/>
        <v>120852.66848587536</v>
      </c>
      <c r="Q605" s="265">
        <f t="shared" si="125"/>
        <v>195104.95550101419</v>
      </c>
      <c r="R605" s="266">
        <f t="shared" si="126"/>
        <v>315957.62398688955</v>
      </c>
    </row>
    <row r="606" spans="1:18" x14ac:dyDescent="0.3">
      <c r="A606" s="82">
        <v>575</v>
      </c>
      <c r="B606" s="94">
        <f t="shared" si="115"/>
        <v>8.8884785931470045E-6</v>
      </c>
      <c r="C606" s="179">
        <f t="shared" si="116"/>
        <v>8.8684277162434235E-6</v>
      </c>
      <c r="D606" s="166">
        <f t="shared" si="117"/>
        <v>2.2558277767625785E-3</v>
      </c>
      <c r="E606" s="167">
        <f t="shared" si="127"/>
        <v>24.290909572623974</v>
      </c>
      <c r="F606" s="168">
        <f t="shared" si="128"/>
        <v>1.2993567994152493</v>
      </c>
      <c r="G606" s="168">
        <f t="shared" si="118"/>
        <v>45155.277626930801</v>
      </c>
      <c r="H606" s="168">
        <f t="shared" si="119"/>
        <v>271305.13516539452</v>
      </c>
      <c r="I606" s="169">
        <f t="shared" si="120"/>
        <v>316460.41279232531</v>
      </c>
      <c r="J606" s="169">
        <f t="shared" si="122"/>
        <v>315355.75366724556</v>
      </c>
      <c r="K606" s="95"/>
      <c r="L606" s="265">
        <f t="shared" si="121"/>
        <v>121305.49717155981</v>
      </c>
      <c r="M606" s="265">
        <f>$G606*NonHospFrac+theModel!$H606*NonHospFrac</f>
        <v>195154.91562076547</v>
      </c>
      <c r="N606" s="266">
        <f t="shared" si="123"/>
        <v>316460.41279232525</v>
      </c>
      <c r="O606" s="159"/>
      <c r="P606" s="265">
        <f t="shared" si="124"/>
        <v>120882.05961363444</v>
      </c>
      <c r="Q606" s="265">
        <f t="shared" si="125"/>
        <v>195153.36098001077</v>
      </c>
      <c r="R606" s="266">
        <f t="shared" si="126"/>
        <v>316035.42059364519</v>
      </c>
    </row>
    <row r="607" spans="1:18" x14ac:dyDescent="0.3">
      <c r="A607" s="82">
        <v>576</v>
      </c>
      <c r="B607" s="94">
        <f t="shared" ref="B607:B670" si="129">Constant*EXP(PowerTerm*(A607)/7)</f>
        <v>8.7224377308655575E-6</v>
      </c>
      <c r="C607" s="179">
        <f t="shared" ref="C607:C670" si="130">(1-theFloor)*B607</f>
        <v>8.7027614135511894E-6</v>
      </c>
      <c r="D607" s="166">
        <f t="shared" ref="D607:D670" si="131">theFloor</f>
        <v>2.2558277767625785E-3</v>
      </c>
      <c r="E607" s="167">
        <f t="shared" si="127"/>
        <v>24.290918275385387</v>
      </c>
      <c r="F607" s="168">
        <f t="shared" si="128"/>
        <v>1.3016126271920119</v>
      </c>
      <c r="G607" s="168">
        <f t="shared" ref="G607:G670" si="132">$B$22*F607*totInfected/365.25</f>
        <v>45233.672206144227</v>
      </c>
      <c r="H607" s="168">
        <f t="shared" ref="H607:H670" si="133">lostQALYs_Injured*E607*totInfected/365.25</f>
        <v>271305.23236652464</v>
      </c>
      <c r="I607" s="169">
        <f t="shared" ref="I607:I670" si="134">H607+G607</f>
        <v>316538.90457266883</v>
      </c>
      <c r="J607" s="169">
        <f t="shared" si="122"/>
        <v>315432.42397701298</v>
      </c>
      <c r="K607" s="95"/>
      <c r="L607" s="265">
        <f t="shared" ref="L607:L670" si="135">$G607*HospFrac+$H607*HospFrac</f>
        <v>121335.58461394935</v>
      </c>
      <c r="M607" s="265">
        <f>$G607*NonHospFrac+theModel!$H607*NonHospFrac</f>
        <v>195203.31995871948</v>
      </c>
      <c r="N607" s="266">
        <f t="shared" si="123"/>
        <v>316538.90457266883</v>
      </c>
      <c r="O607" s="159"/>
      <c r="P607" s="265">
        <f t="shared" si="124"/>
        <v>120911.44885054587</v>
      </c>
      <c r="Q607" s="265">
        <f t="shared" si="125"/>
        <v>195201.76531794757</v>
      </c>
      <c r="R607" s="266">
        <f t="shared" si="126"/>
        <v>316113.21416849346</v>
      </c>
    </row>
    <row r="608" spans="1:18" x14ac:dyDescent="0.3">
      <c r="A608" s="82">
        <v>577</v>
      </c>
      <c r="B608" s="94">
        <f t="shared" si="129"/>
        <v>8.5594985881481955E-6</v>
      </c>
      <c r="C608" s="179">
        <f t="shared" si="130"/>
        <v>8.5401898334778908E-6</v>
      </c>
      <c r="D608" s="166">
        <f t="shared" si="131"/>
        <v>2.2558277767625785E-3</v>
      </c>
      <c r="E608" s="167">
        <f t="shared" si="127"/>
        <v>24.290926815575219</v>
      </c>
      <c r="F608" s="168">
        <f t="shared" si="128"/>
        <v>1.3038684549687745</v>
      </c>
      <c r="G608" s="168">
        <f t="shared" si="132"/>
        <v>45312.066785357645</v>
      </c>
      <c r="H608" s="168">
        <f t="shared" si="133"/>
        <v>271305.32775189297</v>
      </c>
      <c r="I608" s="169">
        <f t="shared" si="134"/>
        <v>316617.39453725063</v>
      </c>
      <c r="J608" s="169">
        <f t="shared" ref="J608:J671" si="136">J607+(I608-I607)/(1+discountDaily)^A608</f>
        <v>315509.08938799455</v>
      </c>
      <c r="K608" s="95"/>
      <c r="L608" s="265">
        <f t="shared" si="135"/>
        <v>121365.67136032168</v>
      </c>
      <c r="M608" s="265">
        <f>$G608*NonHospFrac+theModel!$H608*NonHospFrac</f>
        <v>195251.72317692894</v>
      </c>
      <c r="N608" s="266">
        <f t="shared" ref="N608:N671" si="137">L608+M608</f>
        <v>316617.39453725063</v>
      </c>
      <c r="O608" s="159"/>
      <c r="P608" s="265">
        <f t="shared" ref="P608:P671" si="138">P607+(L608-L607)/(1+discountDaily)^A608</f>
        <v>120940.83620965634</v>
      </c>
      <c r="Q608" s="265">
        <f t="shared" ref="Q608:Q671" si="139">Q607+(M608-M607)/(1+discountDaily)^B608</f>
        <v>195250.16853614015</v>
      </c>
      <c r="R608" s="266">
        <f t="shared" ref="R608:R671" si="140">P608+Q608</f>
        <v>316191.0047457965</v>
      </c>
    </row>
    <row r="609" spans="1:18" x14ac:dyDescent="0.3">
      <c r="A609" s="82">
        <v>578</v>
      </c>
      <c r="B609" s="94">
        <f t="shared" si="129"/>
        <v>8.3996032234489177E-6</v>
      </c>
      <c r="C609" s="179">
        <f t="shared" si="130"/>
        <v>8.3806551651836774E-6</v>
      </c>
      <c r="D609" s="166">
        <f t="shared" si="131"/>
        <v>2.2558277767625785E-3</v>
      </c>
      <c r="E609" s="167">
        <f t="shared" ref="E609:E672" si="141">C609+E608</f>
        <v>24.290935196230382</v>
      </c>
      <c r="F609" s="168">
        <f t="shared" ref="F609:F672" si="142">D609+F608</f>
        <v>1.306124282745537</v>
      </c>
      <c r="G609" s="168">
        <f t="shared" si="132"/>
        <v>45390.461364571071</v>
      </c>
      <c r="H609" s="168">
        <f t="shared" si="133"/>
        <v>271305.4213554188</v>
      </c>
      <c r="I609" s="169">
        <f t="shared" si="134"/>
        <v>316695.88271998987</v>
      </c>
      <c r="J609" s="169">
        <f t="shared" si="136"/>
        <v>315585.74993359158</v>
      </c>
      <c r="K609" s="95"/>
      <c r="L609" s="265">
        <f t="shared" si="135"/>
        <v>121395.75742367876</v>
      </c>
      <c r="M609" s="265">
        <f>$G609*NonHospFrac+theModel!$H609*NonHospFrac</f>
        <v>195300.1252963111</v>
      </c>
      <c r="N609" s="266">
        <f t="shared" si="137"/>
        <v>316695.88271998987</v>
      </c>
      <c r="O609" s="159"/>
      <c r="P609" s="265">
        <f t="shared" si="138"/>
        <v>120970.2217037693</v>
      </c>
      <c r="Q609" s="265">
        <f t="shared" si="139"/>
        <v>195298.57065550575</v>
      </c>
      <c r="R609" s="266">
        <f t="shared" si="140"/>
        <v>316268.79235927504</v>
      </c>
    </row>
    <row r="610" spans="1:18" x14ac:dyDescent="0.3">
      <c r="A610" s="82">
        <v>579</v>
      </c>
      <c r="B610" s="94">
        <f t="shared" si="129"/>
        <v>8.2426947775964813E-6</v>
      </c>
      <c r="C610" s="179">
        <f t="shared" si="130"/>
        <v>8.2241006777618032E-6</v>
      </c>
      <c r="D610" s="166">
        <f t="shared" si="131"/>
        <v>2.2558277767625785E-3</v>
      </c>
      <c r="E610" s="167">
        <f t="shared" si="141"/>
        <v>24.290943420331061</v>
      </c>
      <c r="F610" s="168">
        <f t="shared" si="142"/>
        <v>1.3083801105222996</v>
      </c>
      <c r="G610" s="168">
        <f t="shared" si="132"/>
        <v>45468.855943784481</v>
      </c>
      <c r="H610" s="168">
        <f t="shared" si="133"/>
        <v>271305.51321038778</v>
      </c>
      <c r="I610" s="169">
        <f t="shared" si="134"/>
        <v>316774.36915417225</v>
      </c>
      <c r="J610" s="169">
        <f t="shared" si="136"/>
        <v>315662.40564658266</v>
      </c>
      <c r="K610" s="95"/>
      <c r="L610" s="265">
        <f t="shared" si="135"/>
        <v>121425.84281677962</v>
      </c>
      <c r="M610" s="265">
        <f>$G610*NonHospFrac+theModel!$H610*NonHospFrac</f>
        <v>195348.52633739263</v>
      </c>
      <c r="N610" s="266">
        <f t="shared" si="137"/>
        <v>316774.36915417225</v>
      </c>
      <c r="O610" s="159"/>
      <c r="P610" s="265">
        <f t="shared" si="138"/>
        <v>120999.6053454494</v>
      </c>
      <c r="Q610" s="265">
        <f t="shared" si="139"/>
        <v>195346.97169657101</v>
      </c>
      <c r="R610" s="266">
        <f t="shared" si="140"/>
        <v>316346.57704202039</v>
      </c>
    </row>
    <row r="611" spans="1:18" x14ac:dyDescent="0.3">
      <c r="A611" s="82">
        <v>580</v>
      </c>
      <c r="B611" s="94">
        <f t="shared" si="129"/>
        <v>8.0887174535750107E-6</v>
      </c>
      <c r="C611" s="179">
        <f t="shared" si="130"/>
        <v>8.0704707000648515E-6</v>
      </c>
      <c r="D611" s="166">
        <f t="shared" si="131"/>
        <v>2.2558277767625785E-3</v>
      </c>
      <c r="E611" s="167">
        <f t="shared" si="141"/>
        <v>24.29095149080176</v>
      </c>
      <c r="F611" s="168">
        <f t="shared" si="142"/>
        <v>1.3106359382990622</v>
      </c>
      <c r="G611" s="168">
        <f t="shared" si="132"/>
        <v>45547.250522997907</v>
      </c>
      <c r="H611" s="168">
        <f t="shared" si="133"/>
        <v>271305.60334946384</v>
      </c>
      <c r="I611" s="169">
        <f t="shared" si="134"/>
        <v>316852.85387246177</v>
      </c>
      <c r="J611" s="169">
        <f t="shared" si="136"/>
        <v>315739.05655913515</v>
      </c>
      <c r="K611" s="95"/>
      <c r="L611" s="265">
        <f t="shared" si="135"/>
        <v>121455.927552145</v>
      </c>
      <c r="M611" s="265">
        <f>$G611*NonHospFrac+theModel!$H611*NonHospFrac</f>
        <v>195396.92632031674</v>
      </c>
      <c r="N611" s="266">
        <f t="shared" si="137"/>
        <v>316852.85387246171</v>
      </c>
      <c r="O611" s="159"/>
      <c r="P611" s="265">
        <f t="shared" si="138"/>
        <v>121028.987147027</v>
      </c>
      <c r="Q611" s="265">
        <f t="shared" si="139"/>
        <v>195395.37167947917</v>
      </c>
      <c r="R611" s="266">
        <f t="shared" si="140"/>
        <v>316424.35882650618</v>
      </c>
    </row>
    <row r="612" spans="1:18" x14ac:dyDescent="0.3">
      <c r="A612" s="82">
        <v>581</v>
      </c>
      <c r="B612" s="94">
        <f t="shared" si="129"/>
        <v>7.9376164966825601E-6</v>
      </c>
      <c r="C612" s="179">
        <f t="shared" si="130"/>
        <v>7.919710600908055E-6</v>
      </c>
      <c r="D612" s="166">
        <f t="shared" si="131"/>
        <v>2.2558277767625785E-3</v>
      </c>
      <c r="E612" s="167">
        <f t="shared" si="141"/>
        <v>24.290959410512361</v>
      </c>
      <c r="F612" s="168">
        <f t="shared" si="142"/>
        <v>1.3128917660758248</v>
      </c>
      <c r="G612" s="168">
        <f t="shared" si="132"/>
        <v>45625.645102211332</v>
      </c>
      <c r="H612" s="168">
        <f t="shared" si="133"/>
        <v>271305.69180470041</v>
      </c>
      <c r="I612" s="169">
        <f t="shared" si="134"/>
        <v>316931.33690691175</v>
      </c>
      <c r="J612" s="169">
        <f t="shared" si="136"/>
        <v>315815.70270281617</v>
      </c>
      <c r="K612" s="95"/>
      <c r="L612" s="265">
        <f t="shared" si="135"/>
        <v>121486.01164206161</v>
      </c>
      <c r="M612" s="265">
        <f>$G612*NonHospFrac+theModel!$H612*NonHospFrac</f>
        <v>195445.32526485014</v>
      </c>
      <c r="N612" s="266">
        <f t="shared" si="137"/>
        <v>316931.33690691175</v>
      </c>
      <c r="O612" s="159"/>
      <c r="P612" s="265">
        <f t="shared" si="138"/>
        <v>121058.36712060244</v>
      </c>
      <c r="Q612" s="265">
        <f t="shared" si="139"/>
        <v>195443.77062399691</v>
      </c>
      <c r="R612" s="266">
        <f t="shared" si="140"/>
        <v>316502.13774459937</v>
      </c>
    </row>
    <row r="613" spans="1:18" x14ac:dyDescent="0.3">
      <c r="A613" s="82">
        <v>582</v>
      </c>
      <c r="B613" s="94">
        <f t="shared" si="129"/>
        <v>7.7893381750601573E-6</v>
      </c>
      <c r="C613" s="179">
        <f t="shared" si="130"/>
        <v>7.7717667696422601E-6</v>
      </c>
      <c r="D613" s="166">
        <f t="shared" si="131"/>
        <v>2.2558277767625785E-3</v>
      </c>
      <c r="E613" s="167">
        <f t="shared" si="141"/>
        <v>24.290967182279129</v>
      </c>
      <c r="F613" s="168">
        <f t="shared" si="142"/>
        <v>1.3151475938525874</v>
      </c>
      <c r="G613" s="168">
        <f t="shared" si="132"/>
        <v>45704.039681424751</v>
      </c>
      <c r="H613" s="168">
        <f t="shared" si="133"/>
        <v>271305.7786075527</v>
      </c>
      <c r="I613" s="169">
        <f t="shared" si="134"/>
        <v>317009.81828897743</v>
      </c>
      <c r="J613" s="169">
        <f t="shared" si="136"/>
        <v>315892.34410860494</v>
      </c>
      <c r="K613" s="95"/>
      <c r="L613" s="265">
        <f t="shared" si="135"/>
        <v>121516.09509858681</v>
      </c>
      <c r="M613" s="265">
        <f>$G613*NonHospFrac+theModel!$H613*NonHospFrac</f>
        <v>195493.72319039059</v>
      </c>
      <c r="N613" s="266">
        <f t="shared" si="137"/>
        <v>317009.81828897737</v>
      </c>
      <c r="O613" s="159"/>
      <c r="P613" s="265">
        <f t="shared" si="138"/>
        <v>121087.74527805063</v>
      </c>
      <c r="Q613" s="265">
        <f t="shared" si="139"/>
        <v>195492.168549522</v>
      </c>
      <c r="R613" s="266">
        <f t="shared" si="140"/>
        <v>316579.9138275726</v>
      </c>
    </row>
    <row r="614" spans="1:18" x14ac:dyDescent="0.3">
      <c r="A614" s="82">
        <v>583</v>
      </c>
      <c r="B614" s="94">
        <f t="shared" si="129"/>
        <v>7.6438297605845975E-6</v>
      </c>
      <c r="C614" s="179">
        <f t="shared" si="130"/>
        <v>7.6265865970898265E-6</v>
      </c>
      <c r="D614" s="166">
        <f t="shared" si="131"/>
        <v>2.2558277767625785E-3</v>
      </c>
      <c r="E614" s="167">
        <f t="shared" si="141"/>
        <v>24.290974808865727</v>
      </c>
      <c r="F614" s="168">
        <f t="shared" si="142"/>
        <v>1.31740342162935</v>
      </c>
      <c r="G614" s="168">
        <f t="shared" si="132"/>
        <v>45782.434260638176</v>
      </c>
      <c r="H614" s="168">
        <f t="shared" si="133"/>
        <v>271305.8637888878</v>
      </c>
      <c r="I614" s="169">
        <f t="shared" si="134"/>
        <v>317088.298049526</v>
      </c>
      <c r="J614" s="169">
        <f t="shared" si="136"/>
        <v>315968.98080690263</v>
      </c>
      <c r="K614" s="95"/>
      <c r="L614" s="265">
        <f t="shared" si="135"/>
        <v>121546.17793355262</v>
      </c>
      <c r="M614" s="265">
        <f>$G614*NonHospFrac+theModel!$H614*NonHospFrac</f>
        <v>195542.12011597332</v>
      </c>
      <c r="N614" s="266">
        <f t="shared" si="137"/>
        <v>317088.29804952594</v>
      </c>
      <c r="O614" s="159"/>
      <c r="P614" s="265">
        <f t="shared" si="138"/>
        <v>121117.12163102493</v>
      </c>
      <c r="Q614" s="265">
        <f t="shared" si="139"/>
        <v>195540.56547508965</v>
      </c>
      <c r="R614" s="266">
        <f t="shared" si="140"/>
        <v>316657.68710611458</v>
      </c>
    </row>
    <row r="615" spans="1:18" x14ac:dyDescent="0.3">
      <c r="A615" s="82">
        <v>584</v>
      </c>
      <c r="B615" s="94">
        <f t="shared" si="129"/>
        <v>7.5010395101182689E-6</v>
      </c>
      <c r="C615" s="179">
        <f t="shared" si="130"/>
        <v>7.4841184568367509E-6</v>
      </c>
      <c r="D615" s="166">
        <f t="shared" si="131"/>
        <v>2.2558277767625785E-3</v>
      </c>
      <c r="E615" s="167">
        <f t="shared" si="141"/>
        <v>24.290982292984182</v>
      </c>
      <c r="F615" s="168">
        <f t="shared" si="142"/>
        <v>1.3196592494061126</v>
      </c>
      <c r="G615" s="168">
        <f t="shared" si="132"/>
        <v>45860.828839851594</v>
      </c>
      <c r="H615" s="168">
        <f t="shared" si="133"/>
        <v>271305.94737899635</v>
      </c>
      <c r="I615" s="169">
        <f t="shared" si="134"/>
        <v>317166.77621884795</v>
      </c>
      <c r="J615" s="169">
        <f t="shared" si="136"/>
        <v>316045.61282754358</v>
      </c>
      <c r="K615" s="95"/>
      <c r="L615" s="265">
        <f t="shared" si="135"/>
        <v>121576.26015857002</v>
      </c>
      <c r="M615" s="265">
        <f>$G615*NonHospFrac+theModel!$H615*NonHospFrac</f>
        <v>195590.51606027788</v>
      </c>
      <c r="N615" s="266">
        <f t="shared" si="137"/>
        <v>317166.7762188479</v>
      </c>
      <c r="O615" s="159"/>
      <c r="P615" s="265">
        <f t="shared" si="138"/>
        <v>121146.49619096149</v>
      </c>
      <c r="Q615" s="265">
        <f t="shared" si="139"/>
        <v>195588.96141937943</v>
      </c>
      <c r="R615" s="266">
        <f t="shared" si="140"/>
        <v>316735.45761034091</v>
      </c>
    </row>
    <row r="616" spans="1:18" x14ac:dyDescent="0.3">
      <c r="A616" s="82">
        <v>585</v>
      </c>
      <c r="B616" s="94">
        <f t="shared" si="129"/>
        <v>7.3609166471091394E-6</v>
      </c>
      <c r="C616" s="179">
        <f t="shared" si="130"/>
        <v>7.3443116868741562E-6</v>
      </c>
      <c r="D616" s="166">
        <f t="shared" si="131"/>
        <v>2.2558277767625785E-3</v>
      </c>
      <c r="E616" s="167">
        <f t="shared" si="141"/>
        <v>24.290989637295869</v>
      </c>
      <c r="F616" s="168">
        <f t="shared" si="142"/>
        <v>1.3219150771828752</v>
      </c>
      <c r="G616" s="168">
        <f t="shared" si="132"/>
        <v>45939.22341906502</v>
      </c>
      <c r="H616" s="168">
        <f t="shared" si="133"/>
        <v>271306.02940760332</v>
      </c>
      <c r="I616" s="169">
        <f t="shared" si="134"/>
        <v>317245.25282666832</v>
      </c>
      <c r="J616" s="169">
        <f t="shared" si="136"/>
        <v>316122.2401998064</v>
      </c>
      <c r="K616" s="95"/>
      <c r="L616" s="265">
        <f t="shared" si="135"/>
        <v>121606.34178503316</v>
      </c>
      <c r="M616" s="265">
        <f>$G616*NonHospFrac+theModel!$H616*NonHospFrac</f>
        <v>195638.91104163515</v>
      </c>
      <c r="N616" s="266">
        <f t="shared" si="137"/>
        <v>317245.25282666832</v>
      </c>
      <c r="O616" s="159"/>
      <c r="P616" s="265">
        <f t="shared" si="138"/>
        <v>121175.86896908334</v>
      </c>
      <c r="Q616" s="265">
        <f t="shared" si="139"/>
        <v>195637.35640072217</v>
      </c>
      <c r="R616" s="266">
        <f t="shared" si="140"/>
        <v>316813.22536980553</v>
      </c>
    </row>
    <row r="617" spans="1:18" x14ac:dyDescent="0.3">
      <c r="A617" s="82">
        <v>586</v>
      </c>
      <c r="B617" s="94">
        <f t="shared" si="129"/>
        <v>7.2234113435344434E-6</v>
      </c>
      <c r="C617" s="179">
        <f t="shared" si="130"/>
        <v>7.2071165715827164E-6</v>
      </c>
      <c r="D617" s="166">
        <f t="shared" si="131"/>
        <v>2.2558277767625785E-3</v>
      </c>
      <c r="E617" s="167">
        <f t="shared" si="141"/>
        <v>24.29099684441244</v>
      </c>
      <c r="F617" s="168">
        <f t="shared" si="142"/>
        <v>1.3241709049596377</v>
      </c>
      <c r="G617" s="168">
        <f t="shared" si="132"/>
        <v>46017.617998278445</v>
      </c>
      <c r="H617" s="168">
        <f t="shared" si="133"/>
        <v>271306.1099038783</v>
      </c>
      <c r="I617" s="169">
        <f t="shared" si="134"/>
        <v>317323.72790215677</v>
      </c>
      <c r="J617" s="169">
        <f t="shared" si="136"/>
        <v>316198.86295242386</v>
      </c>
      <c r="K617" s="95"/>
      <c r="L617" s="265">
        <f t="shared" si="135"/>
        <v>121636.42282412334</v>
      </c>
      <c r="M617" s="265">
        <f>$G617*NonHospFrac+theModel!$H617*NonHospFrac</f>
        <v>195687.30507803339</v>
      </c>
      <c r="N617" s="266">
        <f t="shared" si="137"/>
        <v>317323.72790215671</v>
      </c>
      <c r="O617" s="159"/>
      <c r="P617" s="265">
        <f t="shared" si="138"/>
        <v>121205.23997640429</v>
      </c>
      <c r="Q617" s="265">
        <f t="shared" si="139"/>
        <v>195685.75043710615</v>
      </c>
      <c r="R617" s="266">
        <f t="shared" si="140"/>
        <v>316890.99041351047</v>
      </c>
    </row>
    <row r="618" spans="1:18" x14ac:dyDescent="0.3">
      <c r="A618" s="82">
        <v>587</v>
      </c>
      <c r="B618" s="94">
        <f t="shared" si="129"/>
        <v>7.0884747021818087E-6</v>
      </c>
      <c r="C618" s="179">
        <f t="shared" si="130"/>
        <v>7.0724843240537484E-6</v>
      </c>
      <c r="D618" s="166">
        <f t="shared" si="131"/>
        <v>2.2558277767625785E-3</v>
      </c>
      <c r="E618" s="167">
        <f t="shared" si="141"/>
        <v>24.291003916896763</v>
      </c>
      <c r="F618" s="168">
        <f t="shared" si="142"/>
        <v>1.3264267327364003</v>
      </c>
      <c r="G618" s="168">
        <f t="shared" si="132"/>
        <v>46096.012577491863</v>
      </c>
      <c r="H618" s="168">
        <f t="shared" si="133"/>
        <v>271306.18889644579</v>
      </c>
      <c r="I618" s="169">
        <f t="shared" si="134"/>
        <v>317402.20147393766</v>
      </c>
      <c r="J618" s="169">
        <f t="shared" si="136"/>
        <v>316275.48111359286</v>
      </c>
      <c r="K618" s="95"/>
      <c r="L618" s="265">
        <f t="shared" si="135"/>
        <v>121666.50328681286</v>
      </c>
      <c r="M618" s="265">
        <f>$G618*NonHospFrac+theModel!$H618*NonHospFrac</f>
        <v>195735.6981871248</v>
      </c>
      <c r="N618" s="266">
        <f t="shared" si="137"/>
        <v>317402.20147393766</v>
      </c>
      <c r="O618" s="159"/>
      <c r="P618" s="265">
        <f t="shared" si="138"/>
        <v>121234.6092237328</v>
      </c>
      <c r="Q618" s="265">
        <f t="shared" si="139"/>
        <v>195734.14354618359</v>
      </c>
      <c r="R618" s="266">
        <f t="shared" si="140"/>
        <v>316968.75276991638</v>
      </c>
    </row>
    <row r="619" spans="1:18" x14ac:dyDescent="0.3">
      <c r="A619" s="82">
        <v>588</v>
      </c>
      <c r="B619" s="94">
        <f t="shared" si="129"/>
        <v>6.9560587392612569E-6</v>
      </c>
      <c r="C619" s="179">
        <f t="shared" si="130"/>
        <v>6.940367068740439E-6</v>
      </c>
      <c r="D619" s="166">
        <f t="shared" si="131"/>
        <v>2.2558277767625785E-3</v>
      </c>
      <c r="E619" s="167">
        <f t="shared" si="141"/>
        <v>24.291010857263831</v>
      </c>
      <c r="F619" s="168">
        <f t="shared" si="142"/>
        <v>1.3286825605131629</v>
      </c>
      <c r="G619" s="168">
        <f t="shared" si="132"/>
        <v>46174.407156705289</v>
      </c>
      <c r="H619" s="168">
        <f t="shared" si="133"/>
        <v>271306.26641339593</v>
      </c>
      <c r="I619" s="169">
        <f t="shared" si="134"/>
        <v>317480.67357010121</v>
      </c>
      <c r="J619" s="169">
        <f t="shared" si="136"/>
        <v>316352.09471098532</v>
      </c>
      <c r="K619" s="95"/>
      <c r="L619" s="265">
        <f t="shared" si="135"/>
        <v>121696.58318386925</v>
      </c>
      <c r="M619" s="265">
        <f>$G619*NonHospFrac+theModel!$H619*NonHospFrac</f>
        <v>195784.09038623195</v>
      </c>
      <c r="N619" s="266">
        <f t="shared" si="137"/>
        <v>317480.67357010121</v>
      </c>
      <c r="O619" s="159"/>
      <c r="P619" s="265">
        <f t="shared" si="138"/>
        <v>121263.97672167604</v>
      </c>
      <c r="Q619" s="265">
        <f t="shared" si="139"/>
        <v>195782.53574527704</v>
      </c>
      <c r="R619" s="266">
        <f t="shared" si="140"/>
        <v>317046.51246695308</v>
      </c>
    </row>
    <row r="620" spans="1:18" x14ac:dyDescent="0.3">
      <c r="A620" s="82">
        <v>589</v>
      </c>
      <c r="B620" s="94">
        <f t="shared" si="129"/>
        <v>6.8261163673419696E-6</v>
      </c>
      <c r="C620" s="179">
        <f t="shared" si="130"/>
        <v>6.8107178244331059E-6</v>
      </c>
      <c r="D620" s="166">
        <f t="shared" si="131"/>
        <v>2.2558277767625785E-3</v>
      </c>
      <c r="E620" s="167">
        <f t="shared" si="141"/>
        <v>24.291017667981656</v>
      </c>
      <c r="F620" s="168">
        <f t="shared" si="142"/>
        <v>1.3309383882899255</v>
      </c>
      <c r="G620" s="168">
        <f t="shared" si="132"/>
        <v>46252.801735918707</v>
      </c>
      <c r="H620" s="168">
        <f t="shared" si="133"/>
        <v>271306.34248229384</v>
      </c>
      <c r="I620" s="169">
        <f t="shared" si="134"/>
        <v>317559.14421821258</v>
      </c>
      <c r="J620" s="169">
        <f t="shared" si="136"/>
        <v>316428.70377175719</v>
      </c>
      <c r="K620" s="95"/>
      <c r="L620" s="265">
        <f t="shared" si="135"/>
        <v>121726.66252585876</v>
      </c>
      <c r="M620" s="265">
        <f>$G620*NonHospFrac+theModel!$H620*NonHospFrac</f>
        <v>195832.48169235379</v>
      </c>
      <c r="N620" s="266">
        <f t="shared" si="137"/>
        <v>317559.14421821258</v>
      </c>
      <c r="O620" s="159"/>
      <c r="P620" s="265">
        <f t="shared" si="138"/>
        <v>121293.3424806434</v>
      </c>
      <c r="Q620" s="265">
        <f t="shared" si="139"/>
        <v>195830.9270513854</v>
      </c>
      <c r="R620" s="266">
        <f t="shared" si="140"/>
        <v>317124.26953202882</v>
      </c>
    </row>
    <row r="621" spans="1:18" x14ac:dyDescent="0.3">
      <c r="A621" s="82">
        <v>590</v>
      </c>
      <c r="B621" s="94">
        <f t="shared" si="129"/>
        <v>6.6986013786080361E-6</v>
      </c>
      <c r="C621" s="179">
        <f t="shared" si="130"/>
        <v>6.6834904875527122E-6</v>
      </c>
      <c r="D621" s="166">
        <f t="shared" si="131"/>
        <v>2.2558277767625785E-3</v>
      </c>
      <c r="E621" s="167">
        <f t="shared" si="141"/>
        <v>24.291024351472142</v>
      </c>
      <c r="F621" s="168">
        <f t="shared" si="142"/>
        <v>1.3331942160666881</v>
      </c>
      <c r="G621" s="168">
        <f t="shared" si="132"/>
        <v>46331.196315132125</v>
      </c>
      <c r="H621" s="168">
        <f t="shared" si="133"/>
        <v>271306.41713018977</v>
      </c>
      <c r="I621" s="169">
        <f t="shared" si="134"/>
        <v>317637.61344532191</v>
      </c>
      <c r="J621" s="169">
        <f t="shared" si="136"/>
        <v>316505.30832255835</v>
      </c>
      <c r="K621" s="95"/>
      <c r="L621" s="265">
        <f t="shared" si="135"/>
        <v>121756.74132315026</v>
      </c>
      <c r="M621" s="265">
        <f>$G621*NonHospFrac+theModel!$H621*NonHospFrac</f>
        <v>195880.87212217163</v>
      </c>
      <c r="N621" s="266">
        <f t="shared" si="137"/>
        <v>317637.61344532191</v>
      </c>
      <c r="O621" s="159"/>
      <c r="P621" s="265">
        <f t="shared" si="138"/>
        <v>121322.70651085036</v>
      </c>
      <c r="Q621" s="265">
        <f t="shared" si="139"/>
        <v>195879.31748119002</v>
      </c>
      <c r="R621" s="266">
        <f t="shared" si="140"/>
        <v>317202.02399204037</v>
      </c>
    </row>
    <row r="622" spans="1:18" x14ac:dyDescent="0.3">
      <c r="A622" s="82">
        <v>591</v>
      </c>
      <c r="B622" s="94">
        <f t="shared" si="129"/>
        <v>6.5734684284267531E-6</v>
      </c>
      <c r="C622" s="179">
        <f t="shared" si="130"/>
        <v>6.5586398157562364E-6</v>
      </c>
      <c r="D622" s="166">
        <f t="shared" si="131"/>
        <v>2.2558277767625785E-3</v>
      </c>
      <c r="E622" s="167">
        <f t="shared" si="141"/>
        <v>24.291030910111957</v>
      </c>
      <c r="F622" s="168">
        <f t="shared" si="142"/>
        <v>1.3354500438434507</v>
      </c>
      <c r="G622" s="168">
        <f t="shared" si="132"/>
        <v>46409.590894345551</v>
      </c>
      <c r="H622" s="168">
        <f t="shared" si="133"/>
        <v>271306.49038362876</v>
      </c>
      <c r="I622" s="169">
        <f t="shared" si="134"/>
        <v>317716.0812779743</v>
      </c>
      <c r="J622" s="169">
        <f t="shared" si="136"/>
        <v>316581.90838954248</v>
      </c>
      <c r="K622" s="95"/>
      <c r="L622" s="265">
        <f t="shared" si="135"/>
        <v>121786.819585919</v>
      </c>
      <c r="M622" s="265">
        <f>$G622*NonHospFrac+theModel!$H622*NonHospFrac</f>
        <v>195929.26169205527</v>
      </c>
      <c r="N622" s="266">
        <f t="shared" si="137"/>
        <v>317716.0812779743</v>
      </c>
      <c r="O622" s="159"/>
      <c r="P622" s="265">
        <f t="shared" si="138"/>
        <v>121352.06882232209</v>
      </c>
      <c r="Q622" s="265">
        <f t="shared" si="139"/>
        <v>195927.70705106069</v>
      </c>
      <c r="R622" s="266">
        <f t="shared" si="140"/>
        <v>317279.77587338281</v>
      </c>
    </row>
    <row r="623" spans="1:18" x14ac:dyDescent="0.3">
      <c r="A623" s="82">
        <v>592</v>
      </c>
      <c r="B623" s="94">
        <f t="shared" si="129"/>
        <v>6.4506730192239491E-6</v>
      </c>
      <c r="C623" s="179">
        <f t="shared" si="130"/>
        <v>6.4361214118483712E-6</v>
      </c>
      <c r="D623" s="166">
        <f t="shared" si="131"/>
        <v>2.2558277767625785E-3</v>
      </c>
      <c r="E623" s="167">
        <f t="shared" si="141"/>
        <v>24.29103734623337</v>
      </c>
      <c r="F623" s="168">
        <f t="shared" si="142"/>
        <v>1.3377058716202133</v>
      </c>
      <c r="G623" s="168">
        <f t="shared" si="132"/>
        <v>46487.985473558969</v>
      </c>
      <c r="H623" s="168">
        <f t="shared" si="133"/>
        <v>271306.56226865982</v>
      </c>
      <c r="I623" s="169">
        <f t="shared" si="134"/>
        <v>317794.54774221877</v>
      </c>
      <c r="J623" s="169">
        <f t="shared" si="136"/>
        <v>316658.50399837573</v>
      </c>
      <c r="K623" s="95"/>
      <c r="L623" s="265">
        <f t="shared" si="135"/>
        <v>121816.89732415011</v>
      </c>
      <c r="M623" s="265">
        <f>$G623*NonHospFrac+theModel!$H623*NonHospFrac</f>
        <v>195977.65041806866</v>
      </c>
      <c r="N623" s="266">
        <f t="shared" si="137"/>
        <v>317794.54774221877</v>
      </c>
      <c r="O623" s="159"/>
      <c r="P623" s="265">
        <f t="shared" si="138"/>
        <v>121381.429424897</v>
      </c>
      <c r="Q623" s="265">
        <f t="shared" si="139"/>
        <v>195976.09577706136</v>
      </c>
      <c r="R623" s="266">
        <f t="shared" si="140"/>
        <v>317357.52520195837</v>
      </c>
    </row>
    <row r="624" spans="1:18" x14ac:dyDescent="0.3">
      <c r="A624" s="82">
        <v>593</v>
      </c>
      <c r="B624" s="94">
        <f t="shared" si="129"/>
        <v>6.3301714846606089E-6</v>
      </c>
      <c r="C624" s="179">
        <f t="shared" si="130"/>
        <v>6.3158917079938412E-6</v>
      </c>
      <c r="D624" s="166">
        <f t="shared" si="131"/>
        <v>2.2558277767625785E-3</v>
      </c>
      <c r="E624" s="167">
        <f t="shared" si="141"/>
        <v>24.291043662125077</v>
      </c>
      <c r="F624" s="168">
        <f t="shared" si="142"/>
        <v>1.3399616993969758</v>
      </c>
      <c r="G624" s="168">
        <f t="shared" si="132"/>
        <v>46566.380052772394</v>
      </c>
      <c r="H624" s="168">
        <f t="shared" si="133"/>
        <v>271306.63281084551</v>
      </c>
      <c r="I624" s="169">
        <f t="shared" si="134"/>
        <v>317873.01286361791</v>
      </c>
      <c r="J624" s="169">
        <f t="shared" si="136"/>
        <v>316735.09517424641</v>
      </c>
      <c r="K624" s="95"/>
      <c r="L624" s="265">
        <f t="shared" si="135"/>
        <v>121846.97454764217</v>
      </c>
      <c r="M624" s="265">
        <f>$G624*NonHospFrac+theModel!$H624*NonHospFrac</f>
        <v>196026.03831597572</v>
      </c>
      <c r="N624" s="266">
        <f t="shared" si="137"/>
        <v>317873.01286361786</v>
      </c>
      <c r="O624" s="159"/>
      <c r="P624" s="265">
        <f t="shared" si="138"/>
        <v>121410.78832823015</v>
      </c>
      <c r="Q624" s="265">
        <f t="shared" si="139"/>
        <v>196024.48367495593</v>
      </c>
      <c r="R624" s="266">
        <f t="shared" si="140"/>
        <v>317435.27200318605</v>
      </c>
    </row>
    <row r="625" spans="1:18" x14ac:dyDescent="0.3">
      <c r="A625" s="82">
        <v>594</v>
      </c>
      <c r="B625" s="94">
        <f t="shared" si="129"/>
        <v>6.2119209741049845E-6</v>
      </c>
      <c r="C625" s="179">
        <f t="shared" si="130"/>
        <v>6.197907950224544E-6</v>
      </c>
      <c r="D625" s="166">
        <f t="shared" si="131"/>
        <v>2.2558277767625785E-3</v>
      </c>
      <c r="E625" s="167">
        <f t="shared" si="141"/>
        <v>24.291049860033027</v>
      </c>
      <c r="F625" s="168">
        <f t="shared" si="142"/>
        <v>1.3422175271737384</v>
      </c>
      <c r="G625" s="168">
        <f t="shared" si="132"/>
        <v>46644.774631985812</v>
      </c>
      <c r="H625" s="168">
        <f t="shared" si="133"/>
        <v>271306.70203527069</v>
      </c>
      <c r="I625" s="169">
        <f t="shared" si="134"/>
        <v>317951.4766672565</v>
      </c>
      <c r="J625" s="169">
        <f t="shared" si="136"/>
        <v>316811.68194187334</v>
      </c>
      <c r="K625" s="95"/>
      <c r="L625" s="265">
        <f t="shared" si="135"/>
        <v>121877.05126601073</v>
      </c>
      <c r="M625" s="265">
        <f>$G625*NonHospFrac+theModel!$H625*NonHospFrac</f>
        <v>196074.42540124574</v>
      </c>
      <c r="N625" s="266">
        <f t="shared" si="137"/>
        <v>317951.47666725644</v>
      </c>
      <c r="O625" s="159"/>
      <c r="P625" s="265">
        <f t="shared" si="138"/>
        <v>121440.14554179684</v>
      </c>
      <c r="Q625" s="265">
        <f t="shared" si="139"/>
        <v>196072.8707602137</v>
      </c>
      <c r="R625" s="266">
        <f t="shared" si="140"/>
        <v>317513.01630201051</v>
      </c>
    </row>
    <row r="626" spans="1:18" x14ac:dyDescent="0.3">
      <c r="A626" s="82">
        <v>595</v>
      </c>
      <c r="B626" s="94">
        <f t="shared" si="129"/>
        <v>6.0958794373947726E-6</v>
      </c>
      <c r="C626" s="179">
        <f t="shared" si="130"/>
        <v>6.082128183236102E-6</v>
      </c>
      <c r="D626" s="166">
        <f t="shared" si="131"/>
        <v>2.2558277767625785E-3</v>
      </c>
      <c r="E626" s="167">
        <f t="shared" si="141"/>
        <v>24.291055942161211</v>
      </c>
      <c r="F626" s="168">
        <f t="shared" si="142"/>
        <v>1.344473354950501</v>
      </c>
      <c r="G626" s="168">
        <f t="shared" si="132"/>
        <v>46723.169211199231</v>
      </c>
      <c r="H626" s="168">
        <f t="shared" si="133"/>
        <v>271306.76996655192</v>
      </c>
      <c r="I626" s="169">
        <f t="shared" si="134"/>
        <v>318029.93917775113</v>
      </c>
      <c r="J626" s="169">
        <f t="shared" si="136"/>
        <v>316888.26432551531</v>
      </c>
      <c r="K626" s="95"/>
      <c r="L626" s="265">
        <f t="shared" si="135"/>
        <v>121907.1274886918</v>
      </c>
      <c r="M626" s="265">
        <f>$G626*NonHospFrac+theModel!$H626*NonHospFrac</f>
        <v>196122.81168905934</v>
      </c>
      <c r="N626" s="266">
        <f t="shared" si="137"/>
        <v>318029.93917775113</v>
      </c>
      <c r="O626" s="159"/>
      <c r="P626" s="265">
        <f t="shared" si="138"/>
        <v>121469.50107489593</v>
      </c>
      <c r="Q626" s="265">
        <f t="shared" si="139"/>
        <v>196121.25704801528</v>
      </c>
      <c r="R626" s="266">
        <f t="shared" si="140"/>
        <v>317590.75812291121</v>
      </c>
    </row>
    <row r="627" spans="1:18" x14ac:dyDescent="0.3">
      <c r="A627" s="82">
        <v>596</v>
      </c>
      <c r="B627" s="94">
        <f t="shared" si="129"/>
        <v>5.982005609884061E-6</v>
      </c>
      <c r="C627" s="179">
        <f t="shared" si="130"/>
        <v>5.9685112354685345E-6</v>
      </c>
      <c r="D627" s="166">
        <f t="shared" si="131"/>
        <v>2.2558277767625785E-3</v>
      </c>
      <c r="E627" s="167">
        <f t="shared" si="141"/>
        <v>24.291061910672447</v>
      </c>
      <c r="F627" s="168">
        <f t="shared" si="142"/>
        <v>1.3467291827272636</v>
      </c>
      <c r="G627" s="168">
        <f t="shared" si="132"/>
        <v>46801.563790412656</v>
      </c>
      <c r="H627" s="168">
        <f t="shared" si="133"/>
        <v>271306.8366288456</v>
      </c>
      <c r="I627" s="169">
        <f t="shared" si="134"/>
        <v>318108.40041925828</v>
      </c>
      <c r="J627" s="169">
        <f t="shared" si="136"/>
        <v>316964.84234897915</v>
      </c>
      <c r="K627" s="95"/>
      <c r="L627" s="265">
        <f t="shared" si="135"/>
        <v>121937.20322494498</v>
      </c>
      <c r="M627" s="265">
        <f>$G627*NonHospFrac+theModel!$H627*NonHospFrac</f>
        <v>196171.19719431328</v>
      </c>
      <c r="N627" s="266">
        <f t="shared" si="137"/>
        <v>318108.40041925828</v>
      </c>
      <c r="O627" s="159"/>
      <c r="P627" s="265">
        <f t="shared" si="138"/>
        <v>121498.85493665301</v>
      </c>
      <c r="Q627" s="265">
        <f t="shared" si="139"/>
        <v>196169.64255325744</v>
      </c>
      <c r="R627" s="266">
        <f t="shared" si="140"/>
        <v>317668.49748991046</v>
      </c>
    </row>
    <row r="628" spans="1:18" x14ac:dyDescent="0.3">
      <c r="A628" s="82">
        <v>597</v>
      </c>
      <c r="B628" s="94">
        <f t="shared" si="129"/>
        <v>5.8702589977694292E-6</v>
      </c>
      <c r="C628" s="179">
        <f t="shared" si="130"/>
        <v>5.8570167044654705E-6</v>
      </c>
      <c r="D628" s="166">
        <f t="shared" si="131"/>
        <v>2.2558277767625785E-3</v>
      </c>
      <c r="E628" s="167">
        <f t="shared" si="141"/>
        <v>24.29106776768915</v>
      </c>
      <c r="F628" s="168">
        <f t="shared" si="142"/>
        <v>1.3489850105040262</v>
      </c>
      <c r="G628" s="168">
        <f t="shared" si="132"/>
        <v>46879.958369626074</v>
      </c>
      <c r="H628" s="168">
        <f t="shared" si="133"/>
        <v>271306.90204585699</v>
      </c>
      <c r="I628" s="169">
        <f t="shared" si="134"/>
        <v>318186.86041548307</v>
      </c>
      <c r="J628" s="169">
        <f t="shared" si="136"/>
        <v>317041.41603562835</v>
      </c>
      <c r="K628" s="95"/>
      <c r="L628" s="265">
        <f t="shared" si="135"/>
        <v>121967.27848385699</v>
      </c>
      <c r="M628" s="265">
        <f>$G628*NonHospFrac+theModel!$H628*NonHospFrac</f>
        <v>196219.58193162605</v>
      </c>
      <c r="N628" s="266">
        <f t="shared" si="137"/>
        <v>318186.86041548301</v>
      </c>
      <c r="O628" s="159"/>
      <c r="P628" s="265">
        <f t="shared" si="138"/>
        <v>121528.20713602379</v>
      </c>
      <c r="Q628" s="265">
        <f t="shared" si="139"/>
        <v>196218.02729055862</v>
      </c>
      <c r="R628" s="266">
        <f t="shared" si="140"/>
        <v>317746.23442658241</v>
      </c>
    </row>
    <row r="629" spans="1:18" x14ac:dyDescent="0.3">
      <c r="A629" s="82">
        <v>598</v>
      </c>
      <c r="B629" s="94">
        <f t="shared" si="129"/>
        <v>5.7605998636903365E-6</v>
      </c>
      <c r="C629" s="179">
        <f t="shared" si="130"/>
        <v>5.7476049425070087E-6</v>
      </c>
      <c r="D629" s="166">
        <f t="shared" si="131"/>
        <v>2.2558277767625785E-3</v>
      </c>
      <c r="E629" s="167">
        <f t="shared" si="141"/>
        <v>24.291073515294091</v>
      </c>
      <c r="F629" s="168">
        <f t="shared" si="142"/>
        <v>1.3512408382807888</v>
      </c>
      <c r="G629" s="168">
        <f t="shared" si="132"/>
        <v>46958.3529488395</v>
      </c>
      <c r="H629" s="168">
        <f t="shared" si="133"/>
        <v>271306.96624084859</v>
      </c>
      <c r="I629" s="169">
        <f t="shared" si="134"/>
        <v>318265.31918968807</v>
      </c>
      <c r="J629" s="169">
        <f t="shared" si="136"/>
        <v>317117.98540839157</v>
      </c>
      <c r="K629" s="95"/>
      <c r="L629" s="265">
        <f t="shared" si="135"/>
        <v>121997.35327434479</v>
      </c>
      <c r="M629" s="265">
        <f>$G629*NonHospFrac+theModel!$H629*NonHospFrac</f>
        <v>196267.96591534329</v>
      </c>
      <c r="N629" s="266">
        <f t="shared" si="137"/>
        <v>318265.31918968807</v>
      </c>
      <c r="O629" s="159"/>
      <c r="P629" s="265">
        <f t="shared" si="138"/>
        <v>121557.55768179728</v>
      </c>
      <c r="Q629" s="265">
        <f t="shared" si="139"/>
        <v>196266.41127426451</v>
      </c>
      <c r="R629" s="266">
        <f t="shared" si="140"/>
        <v>317823.96895606176</v>
      </c>
    </row>
    <row r="630" spans="1:18" x14ac:dyDescent="0.3">
      <c r="A630" s="82">
        <v>599</v>
      </c>
      <c r="B630" s="94">
        <f t="shared" si="129"/>
        <v>5.6529892125983832E-6</v>
      </c>
      <c r="C630" s="179">
        <f t="shared" si="130"/>
        <v>5.6402370425108643E-6</v>
      </c>
      <c r="D630" s="166">
        <f t="shared" si="131"/>
        <v>2.2558277767625785E-3</v>
      </c>
      <c r="E630" s="167">
        <f t="shared" si="141"/>
        <v>24.291079155531133</v>
      </c>
      <c r="F630" s="168">
        <f t="shared" si="142"/>
        <v>1.3534966660575514</v>
      </c>
      <c r="G630" s="168">
        <f t="shared" si="132"/>
        <v>47036.747528052918</v>
      </c>
      <c r="H630" s="168">
        <f t="shared" si="133"/>
        <v>271307.02923664823</v>
      </c>
      <c r="I630" s="169">
        <f t="shared" si="134"/>
        <v>318343.77676470112</v>
      </c>
      <c r="J630" s="169">
        <f t="shared" si="136"/>
        <v>317194.55048977042</v>
      </c>
      <c r="K630" s="95"/>
      <c r="L630" s="265">
        <f t="shared" si="135"/>
        <v>122027.42760515874</v>
      </c>
      <c r="M630" s="265">
        <f>$G630*NonHospFrac+theModel!$H630*NonHospFrac</f>
        <v>196316.34915954241</v>
      </c>
      <c r="N630" s="266">
        <f t="shared" si="137"/>
        <v>318343.77676470112</v>
      </c>
      <c r="O630" s="159"/>
      <c r="P630" s="265">
        <f t="shared" si="138"/>
        <v>121586.90658259879</v>
      </c>
      <c r="Q630" s="265">
        <f t="shared" si="139"/>
        <v>196314.79451845249</v>
      </c>
      <c r="R630" s="266">
        <f t="shared" si="140"/>
        <v>317901.70110105129</v>
      </c>
    </row>
    <row r="631" spans="1:18" x14ac:dyDescent="0.3">
      <c r="A631" s="82">
        <v>600</v>
      </c>
      <c r="B631" s="94">
        <f t="shared" si="129"/>
        <v>5.5473887778905542E-6</v>
      </c>
      <c r="C631" s="179">
        <f t="shared" si="130"/>
        <v>5.534874824196888E-6</v>
      </c>
      <c r="D631" s="166">
        <f t="shared" si="131"/>
        <v>2.2558277767625785E-3</v>
      </c>
      <c r="E631" s="167">
        <f t="shared" si="141"/>
        <v>24.291084690405956</v>
      </c>
      <c r="F631" s="168">
        <f t="shared" si="142"/>
        <v>1.355752493834314</v>
      </c>
      <c r="G631" s="168">
        <f t="shared" si="132"/>
        <v>47115.142107266336</v>
      </c>
      <c r="H631" s="168">
        <f t="shared" si="133"/>
        <v>271307.09105565742</v>
      </c>
      <c r="I631" s="169">
        <f t="shared" si="134"/>
        <v>318422.23316292377</v>
      </c>
      <c r="J631" s="169">
        <f t="shared" si="136"/>
        <v>317271.11130184791</v>
      </c>
      <c r="K631" s="95"/>
      <c r="L631" s="265">
        <f t="shared" si="135"/>
        <v>122057.50148488575</v>
      </c>
      <c r="M631" s="265">
        <f>$G631*NonHospFrac+theModel!$H631*NonHospFrac</f>
        <v>196364.73167803796</v>
      </c>
      <c r="N631" s="266">
        <f t="shared" si="137"/>
        <v>318422.23316292372</v>
      </c>
      <c r="O631" s="159"/>
      <c r="P631" s="265">
        <f t="shared" si="138"/>
        <v>121616.25384689312</v>
      </c>
      <c r="Q631" s="265">
        <f t="shared" si="139"/>
        <v>196363.17703693709</v>
      </c>
      <c r="R631" s="266">
        <f t="shared" si="140"/>
        <v>317979.43088383018</v>
      </c>
    </row>
    <row r="632" spans="1:18" x14ac:dyDescent="0.3">
      <c r="A632" s="82">
        <v>601</v>
      </c>
      <c r="B632" s="94">
        <f t="shared" si="129"/>
        <v>5.4437610078015837E-6</v>
      </c>
      <c r="C632" s="179">
        <f t="shared" si="130"/>
        <v>5.431480820510128E-6</v>
      </c>
      <c r="D632" s="166">
        <f t="shared" si="131"/>
        <v>2.2558277767625785E-3</v>
      </c>
      <c r="E632" s="167">
        <f t="shared" si="141"/>
        <v>24.291090121886775</v>
      </c>
      <c r="F632" s="168">
        <f t="shared" si="142"/>
        <v>1.3580083216110765</v>
      </c>
      <c r="G632" s="168">
        <f t="shared" si="132"/>
        <v>47193.536686479762</v>
      </c>
      <c r="H632" s="168">
        <f t="shared" si="133"/>
        <v>271307.1517198591</v>
      </c>
      <c r="I632" s="169">
        <f t="shared" si="134"/>
        <v>318500.68840633886</v>
      </c>
      <c r="J632" s="169">
        <f t="shared" si="136"/>
        <v>317347.66786629567</v>
      </c>
      <c r="K632" s="95"/>
      <c r="L632" s="265">
        <f t="shared" si="135"/>
        <v>122087.57492195237</v>
      </c>
      <c r="M632" s="265">
        <f>$G632*NonHospFrac+theModel!$H632*NonHospFrac</f>
        <v>196413.11348438647</v>
      </c>
      <c r="N632" s="266">
        <f t="shared" si="137"/>
        <v>318500.68840633886</v>
      </c>
      <c r="O632" s="159"/>
      <c r="P632" s="265">
        <f t="shared" si="138"/>
        <v>121645.5994829875</v>
      </c>
      <c r="Q632" s="265">
        <f t="shared" si="139"/>
        <v>196411.55884327486</v>
      </c>
      <c r="R632" s="266">
        <f t="shared" si="140"/>
        <v>318057.15832626238</v>
      </c>
    </row>
    <row r="633" spans="1:18" x14ac:dyDescent="0.3">
      <c r="A633" s="82">
        <v>602</v>
      </c>
      <c r="B633" s="94">
        <f t="shared" si="129"/>
        <v>5.3420690520504273E-6</v>
      </c>
      <c r="C633" s="179">
        <f t="shared" si="130"/>
        <v>5.330018264297428E-6</v>
      </c>
      <c r="D633" s="166">
        <f t="shared" si="131"/>
        <v>2.2558277767625785E-3</v>
      </c>
      <c r="E633" s="167">
        <f t="shared" si="141"/>
        <v>24.29109545190504</v>
      </c>
      <c r="F633" s="168">
        <f t="shared" si="142"/>
        <v>1.3602641493878391</v>
      </c>
      <c r="G633" s="168">
        <f t="shared" si="132"/>
        <v>47271.931265693194</v>
      </c>
      <c r="H633" s="168">
        <f t="shared" si="133"/>
        <v>271307.21125082573</v>
      </c>
      <c r="I633" s="169">
        <f t="shared" si="134"/>
        <v>318579.14251651894</v>
      </c>
      <c r="J633" s="169">
        <f t="shared" si="136"/>
        <v>317424.22020438238</v>
      </c>
      <c r="K633" s="95"/>
      <c r="L633" s="265">
        <f t="shared" si="135"/>
        <v>122117.64792462772</v>
      </c>
      <c r="M633" s="265">
        <f>$G633*NonHospFrac+theModel!$H633*NonHospFrac</f>
        <v>196461.49459189118</v>
      </c>
      <c r="N633" s="266">
        <f t="shared" si="137"/>
        <v>318579.14251651888</v>
      </c>
      <c r="O633" s="159"/>
      <c r="P633" s="265">
        <f t="shared" si="138"/>
        <v>121674.94349903461</v>
      </c>
      <c r="Q633" s="265">
        <f t="shared" si="139"/>
        <v>196459.93995076904</v>
      </c>
      <c r="R633" s="266">
        <f t="shared" si="140"/>
        <v>318134.88344980363</v>
      </c>
    </row>
    <row r="634" spans="1:18" x14ac:dyDescent="0.3">
      <c r="A634" s="82">
        <v>603</v>
      </c>
      <c r="B634" s="94">
        <f t="shared" si="129"/>
        <v>5.242276748736184E-6</v>
      </c>
      <c r="C634" s="179">
        <f t="shared" si="130"/>
        <v>5.2304510752329085E-6</v>
      </c>
      <c r="D634" s="166">
        <f t="shared" si="131"/>
        <v>2.2558277767625785E-3</v>
      </c>
      <c r="E634" s="167">
        <f t="shared" si="141"/>
        <v>24.291100682356117</v>
      </c>
      <c r="F634" s="168">
        <f t="shared" si="142"/>
        <v>1.3625199771646017</v>
      </c>
      <c r="G634" s="168">
        <f t="shared" si="132"/>
        <v>47350.325844906605</v>
      </c>
      <c r="H634" s="168">
        <f t="shared" si="133"/>
        <v>271307.26966972649</v>
      </c>
      <c r="I634" s="169">
        <f t="shared" si="134"/>
        <v>318657.59551463311</v>
      </c>
      <c r="J634" s="169">
        <f t="shared" si="136"/>
        <v>317500.76833698055</v>
      </c>
      <c r="K634" s="95"/>
      <c r="L634" s="265">
        <f t="shared" si="135"/>
        <v>122147.72050102636</v>
      </c>
      <c r="M634" s="265">
        <f>$G634*NonHospFrac+theModel!$H634*NonHospFrac</f>
        <v>196509.87501360674</v>
      </c>
      <c r="N634" s="266">
        <f t="shared" si="137"/>
        <v>318657.59551463311</v>
      </c>
      <c r="O634" s="159"/>
      <c r="P634" s="265">
        <f t="shared" si="138"/>
        <v>121704.28590303528</v>
      </c>
      <c r="Q634" s="265">
        <f t="shared" si="139"/>
        <v>196508.32037247426</v>
      </c>
      <c r="R634" s="266">
        <f t="shared" si="140"/>
        <v>318212.60627550958</v>
      </c>
    </row>
    <row r="635" spans="1:18" x14ac:dyDescent="0.3">
      <c r="A635" s="82">
        <v>604</v>
      </c>
      <c r="B635" s="94">
        <f t="shared" si="129"/>
        <v>5.1443486114788992E-6</v>
      </c>
      <c r="C635" s="179">
        <f t="shared" si="130"/>
        <v>5.1327438469877751E-6</v>
      </c>
      <c r="D635" s="166">
        <f t="shared" si="131"/>
        <v>2.2558277767625785E-3</v>
      </c>
      <c r="E635" s="167">
        <f t="shared" si="141"/>
        <v>24.291105815099964</v>
      </c>
      <c r="F635" s="168">
        <f t="shared" si="142"/>
        <v>1.3647758049413643</v>
      </c>
      <c r="G635" s="168">
        <f t="shared" si="132"/>
        <v>47428.720424120023</v>
      </c>
      <c r="H635" s="168">
        <f t="shared" si="133"/>
        <v>271307.32699733542</v>
      </c>
      <c r="I635" s="169">
        <f t="shared" si="134"/>
        <v>318736.04742145544</v>
      </c>
      <c r="J635" s="169">
        <f t="shared" si="136"/>
        <v>317577.31228457461</v>
      </c>
      <c r="K635" s="95"/>
      <c r="L635" s="265">
        <f t="shared" si="135"/>
        <v>122177.79265911138</v>
      </c>
      <c r="M635" s="265">
        <f>$G635*NonHospFrac+theModel!$H635*NonHospFrac</f>
        <v>196558.25476234406</v>
      </c>
      <c r="N635" s="266">
        <f t="shared" si="137"/>
        <v>318736.04742145544</v>
      </c>
      <c r="O635" s="159"/>
      <c r="P635" s="265">
        <f t="shared" si="138"/>
        <v>121733.62670284163</v>
      </c>
      <c r="Q635" s="265">
        <f t="shared" si="139"/>
        <v>196556.70012120143</v>
      </c>
      <c r="R635" s="266">
        <f t="shared" si="140"/>
        <v>318290.32682404306</v>
      </c>
    </row>
    <row r="636" spans="1:18" x14ac:dyDescent="0.3">
      <c r="A636" s="82">
        <v>605</v>
      </c>
      <c r="B636" s="94">
        <f t="shared" si="129"/>
        <v>5.0482498168004932E-6</v>
      </c>
      <c r="C636" s="179">
        <f t="shared" si="130"/>
        <v>5.0368618346397177E-6</v>
      </c>
      <c r="D636" s="166">
        <f t="shared" si="131"/>
        <v>2.2558277767625785E-3</v>
      </c>
      <c r="E636" s="167">
        <f t="shared" si="141"/>
        <v>24.2911108519618</v>
      </c>
      <c r="F636" s="168">
        <f t="shared" si="142"/>
        <v>1.3670316327181269</v>
      </c>
      <c r="G636" s="168">
        <f t="shared" si="132"/>
        <v>47507.115003333442</v>
      </c>
      <c r="H636" s="168">
        <f t="shared" si="133"/>
        <v>271307.38325403823</v>
      </c>
      <c r="I636" s="169">
        <f t="shared" si="134"/>
        <v>318814.49825737166</v>
      </c>
      <c r="J636" s="169">
        <f t="shared" si="136"/>
        <v>317653.8520672677</v>
      </c>
      <c r="K636" s="95"/>
      <c r="L636" s="265">
        <f t="shared" si="135"/>
        <v>122207.86440669702</v>
      </c>
      <c r="M636" s="265">
        <f>$G636*NonHospFrac+theModel!$H636*NonHospFrac</f>
        <v>196606.63385067464</v>
      </c>
      <c r="N636" s="266">
        <f t="shared" si="137"/>
        <v>318814.49825737166</v>
      </c>
      <c r="O636" s="159"/>
      <c r="P636" s="265">
        <f t="shared" si="138"/>
        <v>121762.96590615954</v>
      </c>
      <c r="Q636" s="265">
        <f t="shared" si="139"/>
        <v>196605.07920952205</v>
      </c>
      <c r="R636" s="266">
        <f t="shared" si="140"/>
        <v>318368.0451156816</v>
      </c>
    </row>
    <row r="637" spans="1:18" x14ac:dyDescent="0.3">
      <c r="A637" s="82">
        <v>606</v>
      </c>
      <c r="B637" s="94">
        <f t="shared" si="129"/>
        <v>4.953946191741422E-6</v>
      </c>
      <c r="C637" s="179">
        <f t="shared" si="130"/>
        <v>4.9427709423175046E-6</v>
      </c>
      <c r="D637" s="166">
        <f t="shared" si="131"/>
        <v>2.2558277767625785E-3</v>
      </c>
      <c r="E637" s="167">
        <f t="shared" si="141"/>
        <v>24.291115794732743</v>
      </c>
      <c r="F637" s="168">
        <f t="shared" si="142"/>
        <v>1.3692874604948895</v>
      </c>
      <c r="G637" s="168">
        <f t="shared" si="132"/>
        <v>47585.509582546874</v>
      </c>
      <c r="H637" s="168">
        <f t="shared" si="133"/>
        <v>271307.43845983996</v>
      </c>
      <c r="I637" s="169">
        <f t="shared" si="134"/>
        <v>318892.94804238685</v>
      </c>
      <c r="J637" s="169">
        <f t="shared" si="136"/>
        <v>317730.38770478917</v>
      </c>
      <c r="K637" s="95"/>
      <c r="L637" s="265">
        <f t="shared" si="135"/>
        <v>122237.93575145165</v>
      </c>
      <c r="M637" s="265">
        <f>$G637*NonHospFrac+theModel!$H637*NonHospFrac</f>
        <v>196655.01229093518</v>
      </c>
      <c r="N637" s="266">
        <f t="shared" si="137"/>
        <v>318892.94804238679</v>
      </c>
      <c r="O637" s="159"/>
      <c r="P637" s="265">
        <f t="shared" si="138"/>
        <v>121792.30352055171</v>
      </c>
      <c r="Q637" s="265">
        <f t="shared" si="139"/>
        <v>196653.45764977281</v>
      </c>
      <c r="R637" s="266">
        <f t="shared" si="140"/>
        <v>318445.76117032452</v>
      </c>
    </row>
    <row r="638" spans="1:18" x14ac:dyDescent="0.3">
      <c r="A638" s="82">
        <v>607</v>
      </c>
      <c r="B638" s="94">
        <f t="shared" si="129"/>
        <v>4.8614042017087498E-6</v>
      </c>
      <c r="C638" s="179">
        <f t="shared" si="130"/>
        <v>4.8504377110764645E-6</v>
      </c>
      <c r="D638" s="166">
        <f t="shared" si="131"/>
        <v>2.2558277767625785E-3</v>
      </c>
      <c r="E638" s="167">
        <f t="shared" si="141"/>
        <v>24.291120645170455</v>
      </c>
      <c r="F638" s="168">
        <f t="shared" si="142"/>
        <v>1.3715432882716521</v>
      </c>
      <c r="G638" s="168">
        <f t="shared" si="132"/>
        <v>47663.9041617603</v>
      </c>
      <c r="H638" s="168">
        <f t="shared" si="133"/>
        <v>271307.49263437203</v>
      </c>
      <c r="I638" s="169">
        <f t="shared" si="134"/>
        <v>318971.39679613232</v>
      </c>
      <c r="J638" s="169">
        <f t="shared" si="136"/>
        <v>317806.91921650129</v>
      </c>
      <c r="K638" s="95"/>
      <c r="L638" s="265">
        <f t="shared" si="135"/>
        <v>122268.00670090033</v>
      </c>
      <c r="M638" s="265">
        <f>$G638*NonHospFrac+theModel!$H638*NonHospFrac</f>
        <v>196703.39009523197</v>
      </c>
      <c r="N638" s="266">
        <f t="shared" si="137"/>
        <v>318971.39679613232</v>
      </c>
      <c r="O638" s="159"/>
      <c r="P638" s="265">
        <f t="shared" si="138"/>
        <v>121821.63955344005</v>
      </c>
      <c r="Q638" s="265">
        <f t="shared" si="139"/>
        <v>196701.83545406003</v>
      </c>
      <c r="R638" s="266">
        <f t="shared" si="140"/>
        <v>318523.47500750009</v>
      </c>
    </row>
    <row r="639" spans="1:18" x14ac:dyDescent="0.3">
      <c r="A639" s="82">
        <v>608</v>
      </c>
      <c r="B639" s="94">
        <f t="shared" si="129"/>
        <v>4.770590938551142E-6</v>
      </c>
      <c r="C639" s="179">
        <f t="shared" si="130"/>
        <v>4.7598293070003865E-6</v>
      </c>
      <c r="D639" s="166">
        <f t="shared" si="131"/>
        <v>2.2558277767625785E-3</v>
      </c>
      <c r="E639" s="167">
        <f t="shared" si="141"/>
        <v>24.291125404999761</v>
      </c>
      <c r="F639" s="168">
        <f t="shared" si="142"/>
        <v>1.3737991160484146</v>
      </c>
      <c r="G639" s="168">
        <f t="shared" si="132"/>
        <v>47742.298740973718</v>
      </c>
      <c r="H639" s="168">
        <f t="shared" si="133"/>
        <v>271307.54579689895</v>
      </c>
      <c r="I639" s="169">
        <f t="shared" si="134"/>
        <v>319049.84453787265</v>
      </c>
      <c r="J639" s="169">
        <f t="shared" si="136"/>
        <v>317883.44662140624</v>
      </c>
      <c r="K639" s="95"/>
      <c r="L639" s="265">
        <f t="shared" si="135"/>
        <v>122298.07726242754</v>
      </c>
      <c r="M639" s="265">
        <f>$G639*NonHospFrac+theModel!$H639*NonHospFrac</f>
        <v>196751.76727544511</v>
      </c>
      <c r="N639" s="266">
        <f t="shared" si="137"/>
        <v>319049.84453787265</v>
      </c>
      <c r="O639" s="159"/>
      <c r="P639" s="265">
        <f t="shared" si="138"/>
        <v>121850.97401210848</v>
      </c>
      <c r="Q639" s="265">
        <f t="shared" si="139"/>
        <v>196750.21263426376</v>
      </c>
      <c r="R639" s="266">
        <f t="shared" si="140"/>
        <v>318601.18664637225</v>
      </c>
    </row>
    <row r="640" spans="1:18" x14ac:dyDescent="0.3">
      <c r="A640" s="82">
        <v>609</v>
      </c>
      <c r="B640" s="94">
        <f t="shared" si="129"/>
        <v>4.6814741088565973E-6</v>
      </c>
      <c r="C640" s="179">
        <f t="shared" si="130"/>
        <v>4.6709135095256435E-6</v>
      </c>
      <c r="D640" s="166">
        <f t="shared" si="131"/>
        <v>2.2558277767625785E-3</v>
      </c>
      <c r="E640" s="167">
        <f t="shared" si="141"/>
        <v>24.291130075913269</v>
      </c>
      <c r="F640" s="168">
        <f t="shared" si="142"/>
        <v>1.3760549438251772</v>
      </c>
      <c r="G640" s="168">
        <f t="shared" si="132"/>
        <v>47820.693320187136</v>
      </c>
      <c r="H640" s="168">
        <f t="shared" si="133"/>
        <v>271307.59796632541</v>
      </c>
      <c r="I640" s="169">
        <f t="shared" si="134"/>
        <v>319128.29128651257</v>
      </c>
      <c r="J640" s="169">
        <f t="shared" si="136"/>
        <v>317959.96993815294</v>
      </c>
      <c r="K640" s="95"/>
      <c r="L640" s="265">
        <f t="shared" si="135"/>
        <v>122328.14744327981</v>
      </c>
      <c r="M640" s="265">
        <f>$G640*NonHospFrac+theModel!$H640*NonHospFrac</f>
        <v>196800.14384323271</v>
      </c>
      <c r="N640" s="266">
        <f t="shared" si="137"/>
        <v>319128.29128651251</v>
      </c>
      <c r="O640" s="159"/>
      <c r="P640" s="265">
        <f t="shared" si="138"/>
        <v>121880.30690370542</v>
      </c>
      <c r="Q640" s="265">
        <f t="shared" si="139"/>
        <v>196798.58920204215</v>
      </c>
      <c r="R640" s="266">
        <f t="shared" si="140"/>
        <v>318678.89610574755</v>
      </c>
    </row>
    <row r="641" spans="1:18" x14ac:dyDescent="0.3">
      <c r="A641" s="82">
        <v>610</v>
      </c>
      <c r="B641" s="94">
        <f t="shared" si="129"/>
        <v>4.5940220224689302E-6</v>
      </c>
      <c r="C641" s="179">
        <f t="shared" si="130"/>
        <v>4.5836586999835857E-6</v>
      </c>
      <c r="D641" s="166">
        <f t="shared" si="131"/>
        <v>2.2558277767625785E-3</v>
      </c>
      <c r="E641" s="167">
        <f t="shared" si="141"/>
        <v>24.29113465957197</v>
      </c>
      <c r="F641" s="168">
        <f t="shared" si="142"/>
        <v>1.3783107716019398</v>
      </c>
      <c r="G641" s="168">
        <f t="shared" si="132"/>
        <v>47899.087899400547</v>
      </c>
      <c r="H641" s="168">
        <f t="shared" si="133"/>
        <v>271307.64916120301</v>
      </c>
      <c r="I641" s="169">
        <f t="shared" si="134"/>
        <v>319206.73706060357</v>
      </c>
      <c r="J641" s="169">
        <f t="shared" si="136"/>
        <v>318036.48918504332</v>
      </c>
      <c r="K641" s="95"/>
      <c r="L641" s="265">
        <f t="shared" si="135"/>
        <v>122358.21725056836</v>
      </c>
      <c r="M641" s="265">
        <f>$G641*NonHospFrac+theModel!$H641*NonHospFrac</f>
        <v>196848.51981003518</v>
      </c>
      <c r="N641" s="266">
        <f t="shared" si="137"/>
        <v>319206.73706060357</v>
      </c>
      <c r="O641" s="159"/>
      <c r="P641" s="265">
        <f t="shared" si="138"/>
        <v>121909.63823524649</v>
      </c>
      <c r="Q641" s="265">
        <f t="shared" si="139"/>
        <v>196846.96516883557</v>
      </c>
      <c r="R641" s="266">
        <f t="shared" si="140"/>
        <v>318756.60340408207</v>
      </c>
    </row>
    <row r="642" spans="1:18" x14ac:dyDescent="0.3">
      <c r="A642" s="82">
        <v>611</v>
      </c>
      <c r="B642" s="94">
        <f t="shared" si="129"/>
        <v>4.5082035812186205E-6</v>
      </c>
      <c r="C642" s="179">
        <f t="shared" si="130"/>
        <v>4.4980338503568073E-6</v>
      </c>
      <c r="D642" s="166">
        <f t="shared" si="131"/>
        <v>2.2558277767625785E-3</v>
      </c>
      <c r="E642" s="167">
        <f t="shared" si="141"/>
        <v>24.291139157605819</v>
      </c>
      <c r="F642" s="168">
        <f t="shared" si="142"/>
        <v>1.3805665993787024</v>
      </c>
      <c r="G642" s="168">
        <f t="shared" si="132"/>
        <v>47977.48247861398</v>
      </c>
      <c r="H642" s="168">
        <f t="shared" si="133"/>
        <v>271307.69939973683</v>
      </c>
      <c r="I642" s="169">
        <f t="shared" si="134"/>
        <v>319285.18187835079</v>
      </c>
      <c r="J642" s="169">
        <f t="shared" si="136"/>
        <v>318113.00438003935</v>
      </c>
      <c r="K642" s="95"/>
      <c r="L642" s="265">
        <f t="shared" si="135"/>
        <v>122388.28669127154</v>
      </c>
      <c r="M642" s="265">
        <f>$G642*NonHospFrac+theModel!$H642*NonHospFrac</f>
        <v>196896.89518707927</v>
      </c>
      <c r="N642" s="266">
        <f t="shared" si="137"/>
        <v>319285.18187835079</v>
      </c>
      <c r="O642" s="159"/>
      <c r="P642" s="265">
        <f t="shared" si="138"/>
        <v>121938.9680136168</v>
      </c>
      <c r="Q642" s="265">
        <f t="shared" si="139"/>
        <v>196895.34054587077</v>
      </c>
      <c r="R642" s="266">
        <f t="shared" si="140"/>
        <v>318834.30855948757</v>
      </c>
    </row>
    <row r="643" spans="1:18" x14ac:dyDescent="0.3">
      <c r="A643" s="82">
        <v>612</v>
      </c>
      <c r="B643" s="94">
        <f t="shared" si="129"/>
        <v>4.4239882678642093E-6</v>
      </c>
      <c r="C643" s="179">
        <f t="shared" si="130"/>
        <v>4.4140085122454896E-6</v>
      </c>
      <c r="D643" s="166">
        <f t="shared" si="131"/>
        <v>2.2558277767625785E-3</v>
      </c>
      <c r="E643" s="167">
        <f t="shared" si="141"/>
        <v>24.291143571614331</v>
      </c>
      <c r="F643" s="168">
        <f t="shared" si="142"/>
        <v>1.382822427155465</v>
      </c>
      <c r="G643" s="168">
        <f t="shared" si="132"/>
        <v>48055.877057827405</v>
      </c>
      <c r="H643" s="168">
        <f t="shared" si="133"/>
        <v>271307.74869979173</v>
      </c>
      <c r="I643" s="169">
        <f t="shared" si="134"/>
        <v>319363.62575761916</v>
      </c>
      <c r="J643" s="169">
        <f t="shared" si="136"/>
        <v>318189.51554076903</v>
      </c>
      <c r="K643" s="95"/>
      <c r="L643" s="265">
        <f t="shared" si="135"/>
        <v>122418.35577223729</v>
      </c>
      <c r="M643" s="265">
        <f>$G643*NonHospFrac+theModel!$H643*NonHospFrac</f>
        <v>196945.26998538183</v>
      </c>
      <c r="N643" s="266">
        <f t="shared" si="137"/>
        <v>319363.62575761916</v>
      </c>
      <c r="O643" s="159"/>
      <c r="P643" s="265">
        <f t="shared" si="138"/>
        <v>121968.29624557348</v>
      </c>
      <c r="Q643" s="265">
        <f t="shared" si="139"/>
        <v>196943.71534416461</v>
      </c>
      <c r="R643" s="266">
        <f t="shared" si="140"/>
        <v>318912.01158973807</v>
      </c>
    </row>
    <row r="644" spans="1:18" x14ac:dyDescent="0.3">
      <c r="A644" s="82">
        <v>613</v>
      </c>
      <c r="B644" s="94">
        <f t="shared" si="129"/>
        <v>4.3413461352403587E-6</v>
      </c>
      <c r="C644" s="179">
        <f t="shared" si="130"/>
        <v>4.331552806039943E-6</v>
      </c>
      <c r="D644" s="166">
        <f t="shared" si="131"/>
        <v>2.2558277767625785E-3</v>
      </c>
      <c r="E644" s="167">
        <f t="shared" si="141"/>
        <v>24.291147903167136</v>
      </c>
      <c r="F644" s="168">
        <f t="shared" si="142"/>
        <v>1.3850782549322276</v>
      </c>
      <c r="G644" s="168">
        <f t="shared" si="132"/>
        <v>48134.271637040823</v>
      </c>
      <c r="H644" s="168">
        <f t="shared" si="133"/>
        <v>271307.79707889899</v>
      </c>
      <c r="I644" s="169">
        <f t="shared" si="134"/>
        <v>319442.06871593982</v>
      </c>
      <c r="J644" s="169">
        <f t="shared" si="136"/>
        <v>318266.02268453263</v>
      </c>
      <c r="K644" s="95"/>
      <c r="L644" s="265">
        <f t="shared" si="135"/>
        <v>122448.42450018572</v>
      </c>
      <c r="M644" s="265">
        <f>$G644*NonHospFrac+theModel!$H644*NonHospFrac</f>
        <v>196993.64421575406</v>
      </c>
      <c r="N644" s="266">
        <f t="shared" si="137"/>
        <v>319442.06871593976</v>
      </c>
      <c r="O644" s="159"/>
      <c r="P644" s="265">
        <f t="shared" si="138"/>
        <v>121997.62293774812</v>
      </c>
      <c r="Q644" s="265">
        <f t="shared" si="139"/>
        <v>196992.08957452828</v>
      </c>
      <c r="R644" s="266">
        <f t="shared" si="140"/>
        <v>318989.71251227637</v>
      </c>
    </row>
    <row r="645" spans="1:18" x14ac:dyDescent="0.3">
      <c r="A645" s="82">
        <v>614</v>
      </c>
      <c r="B645" s="94">
        <f t="shared" si="129"/>
        <v>4.260247795608501E-6</v>
      </c>
      <c r="C645" s="179">
        <f t="shared" si="130"/>
        <v>4.2506374102952761E-6</v>
      </c>
      <c r="D645" s="166">
        <f t="shared" si="131"/>
        <v>2.2558277767625785E-3</v>
      </c>
      <c r="E645" s="167">
        <f t="shared" si="141"/>
        <v>24.291152153804546</v>
      </c>
      <c r="F645" s="168">
        <f t="shared" si="142"/>
        <v>1.3873340827089902</v>
      </c>
      <c r="G645" s="168">
        <f t="shared" si="132"/>
        <v>48212.666216254242</v>
      </c>
      <c r="H645" s="168">
        <f t="shared" si="133"/>
        <v>271307.84455426229</v>
      </c>
      <c r="I645" s="169">
        <f t="shared" si="134"/>
        <v>319520.51077051653</v>
      </c>
      <c r="J645" s="169">
        <f t="shared" si="136"/>
        <v>318342.52582830895</v>
      </c>
      <c r="K645" s="95"/>
      <c r="L645" s="265">
        <f t="shared" si="135"/>
        <v>122478.49288171131</v>
      </c>
      <c r="M645" s="265">
        <f>$G645*NonHospFrac+theModel!$H645*NonHospFrac</f>
        <v>197042.01788880522</v>
      </c>
      <c r="N645" s="266">
        <f t="shared" si="137"/>
        <v>319520.51077051653</v>
      </c>
      <c r="O645" s="159"/>
      <c r="P645" s="265">
        <f t="shared" si="138"/>
        <v>122026.94809664901</v>
      </c>
      <c r="Q645" s="265">
        <f t="shared" si="139"/>
        <v>197040.46324757102</v>
      </c>
      <c r="R645" s="266">
        <f t="shared" si="140"/>
        <v>319067.41134422005</v>
      </c>
    </row>
    <row r="646" spans="1:18" x14ac:dyDescent="0.3">
      <c r="A646" s="82">
        <v>615</v>
      </c>
      <c r="B646" s="94">
        <f t="shared" si="129"/>
        <v>4.1806644102065438E-6</v>
      </c>
      <c r="C646" s="179">
        <f t="shared" si="130"/>
        <v>4.1712335513046771E-6</v>
      </c>
      <c r="D646" s="166">
        <f t="shared" si="131"/>
        <v>2.2558277767625785E-3</v>
      </c>
      <c r="E646" s="167">
        <f t="shared" si="141"/>
        <v>24.291156325038099</v>
      </c>
      <c r="F646" s="168">
        <f t="shared" si="142"/>
        <v>1.3895899104857528</v>
      </c>
      <c r="G646" s="168">
        <f t="shared" si="132"/>
        <v>48291.060795467667</v>
      </c>
      <c r="H646" s="168">
        <f t="shared" si="133"/>
        <v>271307.89114276401</v>
      </c>
      <c r="I646" s="169">
        <f t="shared" si="134"/>
        <v>319598.95193823171</v>
      </c>
      <c r="J646" s="169">
        <f t="shared" si="136"/>
        <v>318419.02498876146</v>
      </c>
      <c r="K646" s="95"/>
      <c r="L646" s="265">
        <f t="shared" si="135"/>
        <v>122508.56092328543</v>
      </c>
      <c r="M646" s="265">
        <f>$G646*NonHospFrac+theModel!$H646*NonHospFrac</f>
        <v>197090.39101494625</v>
      </c>
      <c r="N646" s="266">
        <f t="shared" si="137"/>
        <v>319598.95193823171</v>
      </c>
      <c r="O646" s="159"/>
      <c r="P646" s="265">
        <f t="shared" si="138"/>
        <v>122056.27172866357</v>
      </c>
      <c r="Q646" s="265">
        <f t="shared" si="139"/>
        <v>197088.83637370382</v>
      </c>
      <c r="R646" s="266">
        <f t="shared" si="140"/>
        <v>319145.10810236738</v>
      </c>
    </row>
    <row r="647" spans="1:18" x14ac:dyDescent="0.3">
      <c r="A647" s="82">
        <v>616</v>
      </c>
      <c r="B647" s="94">
        <f t="shared" si="129"/>
        <v>4.1025676789937138E-6</v>
      </c>
      <c r="C647" s="179">
        <f t="shared" si="130"/>
        <v>4.0933129928673913E-6</v>
      </c>
      <c r="D647" s="166">
        <f t="shared" si="131"/>
        <v>2.2558277767625785E-3</v>
      </c>
      <c r="E647" s="167">
        <f t="shared" si="141"/>
        <v>24.29116041835109</v>
      </c>
      <c r="F647" s="168">
        <f t="shared" si="142"/>
        <v>1.3918457382625153</v>
      </c>
      <c r="G647" s="168">
        <f t="shared" si="132"/>
        <v>48369.455374681085</v>
      </c>
      <c r="H647" s="168">
        <f t="shared" si="133"/>
        <v>271307.93686097115</v>
      </c>
      <c r="I647" s="169">
        <f t="shared" si="134"/>
        <v>319677.39223565225</v>
      </c>
      <c r="J647" s="169">
        <f t="shared" si="136"/>
        <v>318495.5201822439</v>
      </c>
      <c r="K647" s="95"/>
      <c r="L647" s="265">
        <f t="shared" si="135"/>
        <v>122538.62863125853</v>
      </c>
      <c r="M647" s="265">
        <f>$G647*NonHospFrac+theModel!$H647*NonHospFrac</f>
        <v>197138.76360439367</v>
      </c>
      <c r="N647" s="266">
        <f t="shared" si="137"/>
        <v>319677.39223565219</v>
      </c>
      <c r="O647" s="159"/>
      <c r="P647" s="265">
        <f t="shared" si="138"/>
        <v>122085.59384006052</v>
      </c>
      <c r="Q647" s="265">
        <f t="shared" si="139"/>
        <v>197137.20896314314</v>
      </c>
      <c r="R647" s="266">
        <f t="shared" si="140"/>
        <v>319222.8028032037</v>
      </c>
    </row>
    <row r="648" spans="1:18" x14ac:dyDescent="0.3">
      <c r="A648" s="82">
        <v>617</v>
      </c>
      <c r="B648" s="94">
        <f t="shared" si="129"/>
        <v>4.0259298305869784E-6</v>
      </c>
      <c r="C648" s="179">
        <f t="shared" si="130"/>
        <v>4.0168480262478433E-6</v>
      </c>
      <c r="D648" s="166">
        <f t="shared" si="131"/>
        <v>2.2558277767625785E-3</v>
      </c>
      <c r="E648" s="167">
        <f t="shared" si="141"/>
        <v>24.291164435199118</v>
      </c>
      <c r="F648" s="168">
        <f t="shared" si="142"/>
        <v>1.3941015660392779</v>
      </c>
      <c r="G648" s="168">
        <f t="shared" si="132"/>
        <v>48447.849953894511</v>
      </c>
      <c r="H648" s="168">
        <f t="shared" si="133"/>
        <v>271307.98172514117</v>
      </c>
      <c r="I648" s="169">
        <f t="shared" si="134"/>
        <v>319755.83167903568</v>
      </c>
      <c r="J648" s="169">
        <f t="shared" si="136"/>
        <v>318572.01142480626</v>
      </c>
      <c r="K648" s="95"/>
      <c r="L648" s="265">
        <f t="shared" si="135"/>
        <v>122568.69601186241</v>
      </c>
      <c r="M648" s="265">
        <f>$G648*NonHospFrac+theModel!$H648*NonHospFrac</f>
        <v>197187.13566717325</v>
      </c>
      <c r="N648" s="266">
        <f t="shared" si="137"/>
        <v>319755.83167903568</v>
      </c>
      <c r="O648" s="159"/>
      <c r="P648" s="265">
        <f t="shared" si="138"/>
        <v>122114.91443699216</v>
      </c>
      <c r="Q648" s="265">
        <f t="shared" si="139"/>
        <v>197185.58102591478</v>
      </c>
      <c r="R648" s="266">
        <f t="shared" si="140"/>
        <v>319300.49546290695</v>
      </c>
    </row>
    <row r="649" spans="1:18" x14ac:dyDescent="0.3">
      <c r="A649" s="82">
        <v>618</v>
      </c>
      <c r="B649" s="94">
        <f t="shared" si="129"/>
        <v>3.9507236123855142E-6</v>
      </c>
      <c r="C649" s="179">
        <f t="shared" si="130"/>
        <v>3.941811460322383E-6</v>
      </c>
      <c r="D649" s="166">
        <f t="shared" si="131"/>
        <v>2.2558277767625785E-3</v>
      </c>
      <c r="E649" s="167">
        <f t="shared" si="141"/>
        <v>24.291168377010578</v>
      </c>
      <c r="F649" s="168">
        <f t="shared" si="142"/>
        <v>1.3963573938160405</v>
      </c>
      <c r="G649" s="168">
        <f t="shared" si="132"/>
        <v>48526.244533107929</v>
      </c>
      <c r="H649" s="168">
        <f t="shared" si="133"/>
        <v>271308.02575122786</v>
      </c>
      <c r="I649" s="169">
        <f t="shared" si="134"/>
        <v>319834.27028433577</v>
      </c>
      <c r="J649" s="169">
        <f t="shared" si="136"/>
        <v>318648.49873220047</v>
      </c>
      <c r="K649" s="95"/>
      <c r="L649" s="265">
        <f t="shared" si="135"/>
        <v>122598.76307121248</v>
      </c>
      <c r="M649" s="265">
        <f>$G649*NonHospFrac+theModel!$H649*NonHospFrac</f>
        <v>197235.50721312329</v>
      </c>
      <c r="N649" s="266">
        <f t="shared" si="137"/>
        <v>319834.27028433577</v>
      </c>
      <c r="O649" s="159"/>
      <c r="P649" s="265">
        <f t="shared" si="138"/>
        <v>122144.23352549647</v>
      </c>
      <c r="Q649" s="265">
        <f t="shared" si="139"/>
        <v>197233.95257185702</v>
      </c>
      <c r="R649" s="266">
        <f t="shared" si="140"/>
        <v>319378.18609735346</v>
      </c>
    </row>
    <row r="650" spans="1:18" x14ac:dyDescent="0.3">
      <c r="A650" s="82">
        <v>619</v>
      </c>
      <c r="B650" s="94">
        <f t="shared" si="129"/>
        <v>3.8769222808795959E-6</v>
      </c>
      <c r="C650" s="179">
        <f t="shared" si="130"/>
        <v>3.8681766119100383E-6</v>
      </c>
      <c r="D650" s="166">
        <f t="shared" si="131"/>
        <v>2.2558277767625785E-3</v>
      </c>
      <c r="E650" s="167">
        <f t="shared" si="141"/>
        <v>24.291172245187191</v>
      </c>
      <c r="F650" s="168">
        <f t="shared" si="142"/>
        <v>1.3986132215928031</v>
      </c>
      <c r="G650" s="168">
        <f t="shared" si="132"/>
        <v>48604.639112321347</v>
      </c>
      <c r="H650" s="168">
        <f t="shared" si="133"/>
        <v>271308.06895488699</v>
      </c>
      <c r="I650" s="169">
        <f t="shared" si="134"/>
        <v>319912.70806720835</v>
      </c>
      <c r="J650" s="169">
        <f t="shared" si="136"/>
        <v>318724.98211988597</v>
      </c>
      <c r="K650" s="95"/>
      <c r="L650" s="265">
        <f t="shared" si="135"/>
        <v>122628.8298153099</v>
      </c>
      <c r="M650" s="265">
        <f>$G650*NonHospFrac+theModel!$H650*NonHospFrac</f>
        <v>197283.87825189839</v>
      </c>
      <c r="N650" s="266">
        <f t="shared" si="137"/>
        <v>319912.7080672083</v>
      </c>
      <c r="O650" s="159"/>
      <c r="P650" s="265">
        <f t="shared" si="138"/>
        <v>122173.55111149936</v>
      </c>
      <c r="Q650" s="265">
        <f t="shared" si="139"/>
        <v>197282.32361062447</v>
      </c>
      <c r="R650" s="266">
        <f t="shared" si="140"/>
        <v>319455.87472212384</v>
      </c>
    </row>
    <row r="651" spans="1:18" x14ac:dyDescent="0.3">
      <c r="A651" s="82">
        <v>620</v>
      </c>
      <c r="B651" s="94">
        <f t="shared" si="129"/>
        <v>3.8044995921405223E-6</v>
      </c>
      <c r="C651" s="179">
        <f t="shared" si="130"/>
        <v>3.7959172962838899E-6</v>
      </c>
      <c r="D651" s="166">
        <f t="shared" si="131"/>
        <v>2.2558277767625785E-3</v>
      </c>
      <c r="E651" s="167">
        <f t="shared" si="141"/>
        <v>24.291176041104489</v>
      </c>
      <c r="F651" s="168">
        <f t="shared" si="142"/>
        <v>1.4008690493695657</v>
      </c>
      <c r="G651" s="168">
        <f t="shared" si="132"/>
        <v>48683.033691534773</v>
      </c>
      <c r="H651" s="168">
        <f t="shared" si="133"/>
        <v>271308.11135148205</v>
      </c>
      <c r="I651" s="169">
        <f t="shared" si="134"/>
        <v>319991.14504301682</v>
      </c>
      <c r="J651" s="169">
        <f t="shared" si="136"/>
        <v>318801.46160303516</v>
      </c>
      <c r="K651" s="95"/>
      <c r="L651" s="265">
        <f t="shared" si="135"/>
        <v>122658.89625004379</v>
      </c>
      <c r="M651" s="265">
        <f>$G651*NonHospFrac+theModel!$H651*NonHospFrac</f>
        <v>197332.248792973</v>
      </c>
      <c r="N651" s="266">
        <f t="shared" si="137"/>
        <v>319991.14504301676</v>
      </c>
      <c r="O651" s="159"/>
      <c r="P651" s="265">
        <f t="shared" si="138"/>
        <v>122202.86720081675</v>
      </c>
      <c r="Q651" s="265">
        <f t="shared" si="139"/>
        <v>197330.69415169157</v>
      </c>
      <c r="R651" s="266">
        <f t="shared" si="140"/>
        <v>319533.56135250832</v>
      </c>
    </row>
    <row r="652" spans="1:18" x14ac:dyDescent="0.3">
      <c r="A652" s="82">
        <v>621</v>
      </c>
      <c r="B652" s="94">
        <f t="shared" si="129"/>
        <v>3.733429792488255E-6</v>
      </c>
      <c r="C652" s="179">
        <f t="shared" si="130"/>
        <v>3.725007817859767E-6</v>
      </c>
      <c r="D652" s="166">
        <f t="shared" si="131"/>
        <v>2.2558277767625785E-3</v>
      </c>
      <c r="E652" s="167">
        <f t="shared" si="141"/>
        <v>24.291179766112307</v>
      </c>
      <c r="F652" s="168">
        <f t="shared" si="142"/>
        <v>1.4031248771463283</v>
      </c>
      <c r="G652" s="168">
        <f t="shared" si="132"/>
        <v>48761.428270748191</v>
      </c>
      <c r="H652" s="168">
        <f t="shared" si="133"/>
        <v>271308.15295608918</v>
      </c>
      <c r="I652" s="169">
        <f t="shared" si="134"/>
        <v>320069.58122683736</v>
      </c>
      <c r="J652" s="169">
        <f t="shared" si="136"/>
        <v>318877.93719653867</v>
      </c>
      <c r="K652" s="95"/>
      <c r="L652" s="265">
        <f t="shared" si="135"/>
        <v>122688.96238119315</v>
      </c>
      <c r="M652" s="265">
        <f>$G652*NonHospFrac+theModel!$H652*NonHospFrac</f>
        <v>197380.6188456442</v>
      </c>
      <c r="N652" s="266">
        <f t="shared" si="137"/>
        <v>320069.58122683736</v>
      </c>
      <c r="O652" s="159"/>
      <c r="P652" s="265">
        <f t="shared" si="138"/>
        <v>122232.18179915649</v>
      </c>
      <c r="Q652" s="265">
        <f t="shared" si="139"/>
        <v>197379.06420435541</v>
      </c>
      <c r="R652" s="266">
        <f t="shared" si="140"/>
        <v>319611.24600351189</v>
      </c>
    </row>
    <row r="653" spans="1:18" x14ac:dyDescent="0.3">
      <c r="A653" s="82">
        <v>622</v>
      </c>
      <c r="B653" s="94">
        <f t="shared" si="129"/>
        <v>3.663687609333324E-6</v>
      </c>
      <c r="C653" s="179">
        <f t="shared" si="130"/>
        <v>3.655422961058809E-6</v>
      </c>
      <c r="D653" s="166">
        <f t="shared" si="131"/>
        <v>2.2558277767625785E-3</v>
      </c>
      <c r="E653" s="167">
        <f t="shared" si="141"/>
        <v>24.291183421535269</v>
      </c>
      <c r="F653" s="168">
        <f t="shared" si="142"/>
        <v>1.4053807049230909</v>
      </c>
      <c r="G653" s="168">
        <f t="shared" si="132"/>
        <v>48839.822849961616</v>
      </c>
      <c r="H653" s="168">
        <f t="shared" si="133"/>
        <v>271308.19378350314</v>
      </c>
      <c r="I653" s="169">
        <f t="shared" si="134"/>
        <v>320148.01663346478</v>
      </c>
      <c r="J653" s="169">
        <f t="shared" si="136"/>
        <v>318954.40891501092</v>
      </c>
      <c r="K653" s="95"/>
      <c r="L653" s="265">
        <f t="shared" si="135"/>
        <v>122719.02821442907</v>
      </c>
      <c r="M653" s="265">
        <f>$G653*NonHospFrac+theModel!$H653*NonHospFrac</f>
        <v>197428.98841903565</v>
      </c>
      <c r="N653" s="266">
        <f t="shared" si="137"/>
        <v>320148.01663346472</v>
      </c>
      <c r="O653" s="159"/>
      <c r="P653" s="265">
        <f t="shared" si="138"/>
        <v>122261.49491212053</v>
      </c>
      <c r="Q653" s="265">
        <f t="shared" si="139"/>
        <v>197427.43377773964</v>
      </c>
      <c r="R653" s="266">
        <f t="shared" si="140"/>
        <v>319688.92868986016</v>
      </c>
    </row>
    <row r="654" spans="1:18" x14ac:dyDescent="0.3">
      <c r="A654" s="82">
        <v>623</v>
      </c>
      <c r="B654" s="94">
        <f t="shared" si="129"/>
        <v>3.5952482421898211E-6</v>
      </c>
      <c r="C654" s="179">
        <f t="shared" si="130"/>
        <v>3.5871379813407325E-6</v>
      </c>
      <c r="D654" s="166">
        <f t="shared" si="131"/>
        <v>2.2558277767625785E-3</v>
      </c>
      <c r="E654" s="167">
        <f t="shared" si="141"/>
        <v>24.291187008673251</v>
      </c>
      <c r="F654" s="168">
        <f t="shared" si="142"/>
        <v>1.4076365326998534</v>
      </c>
      <c r="G654" s="168">
        <f t="shared" si="132"/>
        <v>48918.217429175042</v>
      </c>
      <c r="H654" s="168">
        <f t="shared" si="133"/>
        <v>271308.23384824226</v>
      </c>
      <c r="I654" s="169">
        <f t="shared" si="134"/>
        <v>320226.45127741731</v>
      </c>
      <c r="J654" s="169">
        <f t="shared" si="136"/>
        <v>319030.87677279493</v>
      </c>
      <c r="K654" s="95"/>
      <c r="L654" s="265">
        <f t="shared" si="135"/>
        <v>122749.09375531675</v>
      </c>
      <c r="M654" s="265">
        <f>$G654*NonHospFrac+theModel!$H654*NonHospFrac</f>
        <v>197477.35752210053</v>
      </c>
      <c r="N654" s="266">
        <f t="shared" si="137"/>
        <v>320226.45127741725</v>
      </c>
      <c r="O654" s="159"/>
      <c r="P654" s="265">
        <f t="shared" si="138"/>
        <v>122290.80654520691</v>
      </c>
      <c r="Q654" s="265">
        <f t="shared" si="139"/>
        <v>197475.80288079742</v>
      </c>
      <c r="R654" s="266">
        <f t="shared" si="140"/>
        <v>319766.60942600435</v>
      </c>
    </row>
    <row r="655" spans="1:18" x14ac:dyDescent="0.3">
      <c r="A655" s="82">
        <v>624</v>
      </c>
      <c r="B655" s="94">
        <f t="shared" si="129"/>
        <v>3.5280873538563206E-6</v>
      </c>
      <c r="C655" s="179">
        <f t="shared" si="130"/>
        <v>3.5201285964046466E-6</v>
      </c>
      <c r="D655" s="166">
        <f t="shared" si="131"/>
        <v>2.2558277767625785E-3</v>
      </c>
      <c r="E655" s="167">
        <f t="shared" si="141"/>
        <v>24.291190528801849</v>
      </c>
      <c r="F655" s="168">
        <f t="shared" si="142"/>
        <v>1.409892360476616</v>
      </c>
      <c r="G655" s="168">
        <f t="shared" si="132"/>
        <v>48996.612008388453</v>
      </c>
      <c r="H655" s="168">
        <f t="shared" si="133"/>
        <v>271308.27316455363</v>
      </c>
      <c r="I655" s="169">
        <f t="shared" si="134"/>
        <v>320304.88517294207</v>
      </c>
      <c r="J655" s="169">
        <f t="shared" si="136"/>
        <v>319107.34078396769</v>
      </c>
      <c r="K655" s="95"/>
      <c r="L655" s="265">
        <f t="shared" si="135"/>
        <v>122779.15900931734</v>
      </c>
      <c r="M655" s="265">
        <f>$G655*NonHospFrac+theModel!$H655*NonHospFrac</f>
        <v>197525.72616362473</v>
      </c>
      <c r="N655" s="266">
        <f t="shared" si="137"/>
        <v>320304.88517294207</v>
      </c>
      <c r="O655" s="159"/>
      <c r="P655" s="265">
        <f t="shared" si="138"/>
        <v>122320.11670381158</v>
      </c>
      <c r="Q655" s="265">
        <f t="shared" si="139"/>
        <v>197524.17152231466</v>
      </c>
      <c r="R655" s="266">
        <f t="shared" si="140"/>
        <v>319844.28822612623</v>
      </c>
    </row>
    <row r="656" spans="1:18" x14ac:dyDescent="0.3">
      <c r="A656" s="82">
        <v>625</v>
      </c>
      <c r="B656" s="94">
        <f t="shared" si="129"/>
        <v>3.462181061761499E-6</v>
      </c>
      <c r="C656" s="179">
        <f t="shared" si="130"/>
        <v>3.4543709775541958E-6</v>
      </c>
      <c r="D656" s="166">
        <f t="shared" si="131"/>
        <v>2.2558277767625785E-3</v>
      </c>
      <c r="E656" s="167">
        <f t="shared" si="141"/>
        <v>24.291193983172825</v>
      </c>
      <c r="F656" s="168">
        <f t="shared" si="142"/>
        <v>1.4121481882533786</v>
      </c>
      <c r="G656" s="168">
        <f t="shared" si="132"/>
        <v>49075.006587601878</v>
      </c>
      <c r="H656" s="168">
        <f t="shared" si="133"/>
        <v>271308.3117464183</v>
      </c>
      <c r="I656" s="169">
        <f t="shared" si="134"/>
        <v>320383.31833402021</v>
      </c>
      <c r="J656" s="169">
        <f t="shared" si="136"/>
        <v>319183.80096234515</v>
      </c>
      <c r="K656" s="95"/>
      <c r="L656" s="265">
        <f t="shared" si="135"/>
        <v>122809.2239817901</v>
      </c>
      <c r="M656" s="265">
        <f>$G656*NonHospFrac+theModel!$H656*NonHospFrac</f>
        <v>197574.09435223005</v>
      </c>
      <c r="N656" s="266">
        <f t="shared" si="137"/>
        <v>320383.31833402015</v>
      </c>
      <c r="O656" s="159"/>
      <c r="P656" s="265">
        <f t="shared" si="138"/>
        <v>122349.42539323047</v>
      </c>
      <c r="Q656" s="265">
        <f t="shared" si="139"/>
        <v>197572.53971091314</v>
      </c>
      <c r="R656" s="266">
        <f t="shared" si="140"/>
        <v>319921.9651041436</v>
      </c>
    </row>
    <row r="657" spans="1:18" x14ac:dyDescent="0.3">
      <c r="A657" s="82">
        <v>626</v>
      </c>
      <c r="B657" s="94">
        <f t="shared" si="129"/>
        <v>3.3975059294714135E-6</v>
      </c>
      <c r="C657" s="179">
        <f t="shared" si="130"/>
        <v>3.3898417412239964E-6</v>
      </c>
      <c r="D657" s="166">
        <f t="shared" si="131"/>
        <v>2.2558277767625785E-3</v>
      </c>
      <c r="E657" s="167">
        <f t="shared" si="141"/>
        <v>24.291197373014565</v>
      </c>
      <c r="F657" s="168">
        <f t="shared" si="142"/>
        <v>1.4144040160301412</v>
      </c>
      <c r="G657" s="168">
        <f t="shared" si="132"/>
        <v>49153.401166815296</v>
      </c>
      <c r="H657" s="168">
        <f t="shared" si="133"/>
        <v>271308.34960755595</v>
      </c>
      <c r="I657" s="169">
        <f t="shared" si="134"/>
        <v>320461.75077437126</v>
      </c>
      <c r="J657" s="169">
        <f t="shared" si="136"/>
        <v>319260.25732148666</v>
      </c>
      <c r="K657" s="95"/>
      <c r="L657" s="265">
        <f t="shared" si="135"/>
        <v>122839.28867799402</v>
      </c>
      <c r="M657" s="265">
        <f>$G657*NonHospFrac+theModel!$H657*NonHospFrac</f>
        <v>197622.46209637722</v>
      </c>
      <c r="N657" s="266">
        <f t="shared" si="137"/>
        <v>320461.7507743712</v>
      </c>
      <c r="O657" s="159"/>
      <c r="P657" s="265">
        <f t="shared" si="138"/>
        <v>122378.73261866115</v>
      </c>
      <c r="Q657" s="265">
        <f t="shared" si="139"/>
        <v>197620.90745505362</v>
      </c>
      <c r="R657" s="266">
        <f t="shared" si="140"/>
        <v>319999.64007371478</v>
      </c>
    </row>
    <row r="658" spans="1:18" x14ac:dyDescent="0.3">
      <c r="A658" s="82">
        <v>627</v>
      </c>
      <c r="B658" s="94">
        <f t="shared" si="129"/>
        <v>3.3340389583554902E-6</v>
      </c>
      <c r="C658" s="179">
        <f t="shared" si="130"/>
        <v>3.3265179406644233E-6</v>
      </c>
      <c r="D658" s="166">
        <f t="shared" si="131"/>
        <v>2.2558277767625785E-3</v>
      </c>
      <c r="E658" s="167">
        <f t="shared" si="141"/>
        <v>24.291200699532506</v>
      </c>
      <c r="F658" s="168">
        <f t="shared" si="142"/>
        <v>1.4166598438069038</v>
      </c>
      <c r="G658" s="168">
        <f t="shared" si="132"/>
        <v>49231.795746028722</v>
      </c>
      <c r="H658" s="168">
        <f t="shared" si="133"/>
        <v>271308.38676143024</v>
      </c>
      <c r="I658" s="169">
        <f t="shared" si="134"/>
        <v>320540.18250745896</v>
      </c>
      <c r="J658" s="169">
        <f t="shared" si="136"/>
        <v>319336.70987470046</v>
      </c>
      <c r="K658" s="95"/>
      <c r="L658" s="265">
        <f t="shared" si="135"/>
        <v>122869.35310308998</v>
      </c>
      <c r="M658" s="265">
        <f>$G658*NonHospFrac+theModel!$H658*NonHospFrac</f>
        <v>197670.82940436897</v>
      </c>
      <c r="N658" s="266">
        <f t="shared" si="137"/>
        <v>320540.18250745896</v>
      </c>
      <c r="O658" s="159"/>
      <c r="P658" s="265">
        <f t="shared" si="138"/>
        <v>122408.03838520491</v>
      </c>
      <c r="Q658" s="265">
        <f t="shared" si="139"/>
        <v>197669.27476303879</v>
      </c>
      <c r="R658" s="266">
        <f t="shared" si="140"/>
        <v>320077.3131482437</v>
      </c>
    </row>
    <row r="659" spans="1:18" x14ac:dyDescent="0.3">
      <c r="A659" s="82">
        <v>628</v>
      </c>
      <c r="B659" s="94">
        <f t="shared" si="129"/>
        <v>3.2717575794081421E-6</v>
      </c>
      <c r="C659" s="179">
        <f t="shared" si="130"/>
        <v>3.2643770577816798E-6</v>
      </c>
      <c r="D659" s="166">
        <f t="shared" si="131"/>
        <v>2.2558277767625785E-3</v>
      </c>
      <c r="E659" s="167">
        <f t="shared" si="141"/>
        <v>24.291203963909563</v>
      </c>
      <c r="F659" s="168">
        <f t="shared" si="142"/>
        <v>1.4189156715836664</v>
      </c>
      <c r="G659" s="168">
        <f t="shared" si="132"/>
        <v>49310.190325242147</v>
      </c>
      <c r="H659" s="168">
        <f t="shared" si="133"/>
        <v>271308.42322125298</v>
      </c>
      <c r="I659" s="169">
        <f t="shared" si="134"/>
        <v>320618.61354649509</v>
      </c>
      <c r="J659" s="169">
        <f t="shared" si="136"/>
        <v>319413.15863504767</v>
      </c>
      <c r="K659" s="95"/>
      <c r="L659" s="265">
        <f t="shared" si="135"/>
        <v>122899.41726214233</v>
      </c>
      <c r="M659" s="265">
        <f>$G659*NonHospFrac+theModel!$H659*NonHospFrac</f>
        <v>197719.1962843528</v>
      </c>
      <c r="N659" s="266">
        <f t="shared" si="137"/>
        <v>320618.61354649515</v>
      </c>
      <c r="O659" s="159"/>
      <c r="P659" s="265">
        <f t="shared" si="138"/>
        <v>122437.34269786837</v>
      </c>
      <c r="Q659" s="265">
        <f t="shared" si="139"/>
        <v>197717.64164301616</v>
      </c>
      <c r="R659" s="266">
        <f t="shared" si="140"/>
        <v>320154.98434088455</v>
      </c>
    </row>
    <row r="660" spans="1:18" x14ac:dyDescent="0.3">
      <c r="A660" s="82">
        <v>629</v>
      </c>
      <c r="B660" s="94">
        <f t="shared" si="129"/>
        <v>3.2106396452231368E-6</v>
      </c>
      <c r="C660" s="179">
        <f t="shared" si="130"/>
        <v>3.2033969951302672E-6</v>
      </c>
      <c r="D660" s="166">
        <f t="shared" si="131"/>
        <v>2.2558277767625785E-3</v>
      </c>
      <c r="E660" s="167">
        <f t="shared" si="141"/>
        <v>24.29120716730656</v>
      </c>
      <c r="F660" s="168">
        <f t="shared" si="142"/>
        <v>1.421171499360429</v>
      </c>
      <c r="G660" s="168">
        <f t="shared" si="132"/>
        <v>49388.584904455573</v>
      </c>
      <c r="H660" s="168">
        <f t="shared" si="133"/>
        <v>271308.45899998961</v>
      </c>
      <c r="I660" s="169">
        <f t="shared" si="134"/>
        <v>320697.04390444519</v>
      </c>
      <c r="J660" s="169">
        <f t="shared" si="136"/>
        <v>319489.60361534782</v>
      </c>
      <c r="K660" s="95"/>
      <c r="L660" s="265">
        <f t="shared" si="135"/>
        <v>122929.48116012099</v>
      </c>
      <c r="M660" s="265">
        <f>$G660*NonHospFrac+theModel!$H660*NonHospFrac</f>
        <v>197767.56274432415</v>
      </c>
      <c r="N660" s="266">
        <f t="shared" si="137"/>
        <v>320697.04390444513</v>
      </c>
      <c r="O660" s="159"/>
      <c r="P660" s="265">
        <f t="shared" si="138"/>
        <v>122466.64556156544</v>
      </c>
      <c r="Q660" s="265">
        <f t="shared" si="139"/>
        <v>197766.0081029812</v>
      </c>
      <c r="R660" s="266">
        <f t="shared" si="140"/>
        <v>320232.65366454667</v>
      </c>
    </row>
    <row r="661" spans="1:18" x14ac:dyDescent="0.3">
      <c r="A661" s="82">
        <v>630</v>
      </c>
      <c r="B661" s="94">
        <f t="shared" si="129"/>
        <v>3.1506634221179962E-6</v>
      </c>
      <c r="C661" s="179">
        <f t="shared" si="130"/>
        <v>3.1435560680551526E-6</v>
      </c>
      <c r="D661" s="166">
        <f t="shared" si="131"/>
        <v>2.2558277767625785E-3</v>
      </c>
      <c r="E661" s="167">
        <f t="shared" si="141"/>
        <v>24.291210310862628</v>
      </c>
      <c r="F661" s="168">
        <f t="shared" si="142"/>
        <v>1.4234273271371916</v>
      </c>
      <c r="G661" s="168">
        <f t="shared" si="132"/>
        <v>49466.979483668983</v>
      </c>
      <c r="H661" s="168">
        <f t="shared" si="133"/>
        <v>271308.49411036295</v>
      </c>
      <c r="I661" s="169">
        <f t="shared" si="134"/>
        <v>320775.47359403194</v>
      </c>
      <c r="J661" s="169">
        <f t="shared" si="136"/>
        <v>319566.04482818214</v>
      </c>
      <c r="K661" s="95"/>
      <c r="L661" s="265">
        <f t="shared" si="135"/>
        <v>122959.54480190287</v>
      </c>
      <c r="M661" s="265">
        <f>$G661*NonHospFrac+theModel!$H661*NonHospFrac</f>
        <v>197815.92879212907</v>
      </c>
      <c r="N661" s="266">
        <f t="shared" si="137"/>
        <v>320775.47359403194</v>
      </c>
      <c r="O661" s="159"/>
      <c r="P661" s="265">
        <f t="shared" si="138"/>
        <v>122495.94698111883</v>
      </c>
      <c r="Q661" s="265">
        <f t="shared" si="139"/>
        <v>197814.37415077991</v>
      </c>
      <c r="R661" s="266">
        <f t="shared" si="140"/>
        <v>320310.32113189873</v>
      </c>
    </row>
    <row r="662" spans="1:18" x14ac:dyDescent="0.3">
      <c r="A662" s="82">
        <v>631</v>
      </c>
      <c r="B662" s="94">
        <f t="shared" si="129"/>
        <v>3.0918075824054077E-6</v>
      </c>
      <c r="C662" s="179">
        <f t="shared" si="130"/>
        <v>3.0848329969806125E-6</v>
      </c>
      <c r="D662" s="166">
        <f t="shared" si="131"/>
        <v>2.2558277767625785E-3</v>
      </c>
      <c r="E662" s="167">
        <f t="shared" si="141"/>
        <v>24.291213395695625</v>
      </c>
      <c r="F662" s="168">
        <f t="shared" si="142"/>
        <v>1.4256831549139541</v>
      </c>
      <c r="G662" s="168">
        <f t="shared" si="132"/>
        <v>49545.374062882402</v>
      </c>
      <c r="H662" s="168">
        <f t="shared" si="133"/>
        <v>271308.52856485842</v>
      </c>
      <c r="I662" s="169">
        <f t="shared" si="134"/>
        <v>320853.90262774081</v>
      </c>
      <c r="J662" s="169">
        <f t="shared" si="136"/>
        <v>319642.48228589923</v>
      </c>
      <c r="K662" s="95"/>
      <c r="L662" s="265">
        <f t="shared" si="135"/>
        <v>122989.60819227387</v>
      </c>
      <c r="M662" s="265">
        <f>$G662*NonHospFrac+theModel!$H662*NonHospFrac</f>
        <v>197864.29443546693</v>
      </c>
      <c r="N662" s="266">
        <f t="shared" si="137"/>
        <v>320853.90262774081</v>
      </c>
      <c r="O662" s="159"/>
      <c r="P662" s="265">
        <f t="shared" si="138"/>
        <v>122525.24696126198</v>
      </c>
      <c r="Q662" s="265">
        <f t="shared" si="139"/>
        <v>197862.73979411169</v>
      </c>
      <c r="R662" s="266">
        <f t="shared" si="140"/>
        <v>320387.98675537365</v>
      </c>
    </row>
    <row r="663" spans="1:18" x14ac:dyDescent="0.3">
      <c r="A663" s="82">
        <v>632</v>
      </c>
      <c r="B663" s="94">
        <f t="shared" si="129"/>
        <v>3.0340511968090341E-6</v>
      </c>
      <c r="C663" s="179">
        <f t="shared" si="130"/>
        <v>3.0272068998431524E-6</v>
      </c>
      <c r="D663" s="166">
        <f t="shared" si="131"/>
        <v>2.2558277767625785E-3</v>
      </c>
      <c r="E663" s="167">
        <f t="shared" si="141"/>
        <v>24.291216422902526</v>
      </c>
      <c r="F663" s="168">
        <f t="shared" si="142"/>
        <v>1.4279389826907167</v>
      </c>
      <c r="G663" s="168">
        <f t="shared" si="132"/>
        <v>49623.768642095834</v>
      </c>
      <c r="H663" s="168">
        <f t="shared" si="133"/>
        <v>271308.56237572804</v>
      </c>
      <c r="I663" s="169">
        <f t="shared" si="134"/>
        <v>320932.33101782389</v>
      </c>
      <c r="J663" s="169">
        <f t="shared" si="136"/>
        <v>319718.91600061866</v>
      </c>
      <c r="K663" s="95"/>
      <c r="L663" s="265">
        <f t="shared" si="135"/>
        <v>123019.67133593043</v>
      </c>
      <c r="M663" s="265">
        <f>$G663*NonHospFrac+theModel!$H663*NonHospFrac</f>
        <v>197912.65968189342</v>
      </c>
      <c r="N663" s="266">
        <f t="shared" si="137"/>
        <v>320932.33101782383</v>
      </c>
      <c r="O663" s="159"/>
      <c r="P663" s="265">
        <f t="shared" si="138"/>
        <v>122554.54550664051</v>
      </c>
      <c r="Q663" s="265">
        <f t="shared" si="139"/>
        <v>197911.10504053219</v>
      </c>
      <c r="R663" s="266">
        <f t="shared" si="140"/>
        <v>320465.6505471727</v>
      </c>
    </row>
    <row r="664" spans="1:18" x14ac:dyDescent="0.3">
      <c r="A664" s="82">
        <v>633</v>
      </c>
      <c r="B664" s="94">
        <f t="shared" si="129"/>
        <v>2.9773737270210561E-6</v>
      </c>
      <c r="C664" s="179">
        <f t="shared" si="130"/>
        <v>2.9706572846658389E-6</v>
      </c>
      <c r="D664" s="166">
        <f t="shared" si="131"/>
        <v>2.2558277767625785E-3</v>
      </c>
      <c r="E664" s="167">
        <f t="shared" si="141"/>
        <v>24.29121939355981</v>
      </c>
      <c r="F664" s="168">
        <f t="shared" si="142"/>
        <v>1.4301948104674793</v>
      </c>
      <c r="G664" s="168">
        <f t="shared" si="132"/>
        <v>49702.163221309253</v>
      </c>
      <c r="H664" s="168">
        <f t="shared" si="133"/>
        <v>271308.59555499512</v>
      </c>
      <c r="I664" s="169">
        <f t="shared" si="134"/>
        <v>321010.75877630437</v>
      </c>
      <c r="J664" s="169">
        <f t="shared" si="136"/>
        <v>319795.34598423546</v>
      </c>
      <c r="K664" s="95"/>
      <c r="L664" s="265">
        <f t="shared" si="135"/>
        <v>123049.7342374813</v>
      </c>
      <c r="M664" s="265">
        <f>$G664*NonHospFrac+theModel!$H664*NonHospFrac</f>
        <v>197961.02453882305</v>
      </c>
      <c r="N664" s="266">
        <f t="shared" si="137"/>
        <v>321010.75877630437</v>
      </c>
      <c r="O664" s="159"/>
      <c r="P664" s="265">
        <f t="shared" si="138"/>
        <v>122583.84262181408</v>
      </c>
      <c r="Q664" s="265">
        <f t="shared" si="139"/>
        <v>197959.46989745594</v>
      </c>
      <c r="R664" s="266">
        <f t="shared" si="140"/>
        <v>320543.31251927</v>
      </c>
    </row>
    <row r="665" spans="1:18" x14ac:dyDescent="0.3">
      <c r="A665" s="82">
        <v>634</v>
      </c>
      <c r="B665" s="94">
        <f t="shared" si="129"/>
        <v>2.9217550183986537E-6</v>
      </c>
      <c r="C665" s="179">
        <f t="shared" si="130"/>
        <v>2.9151640422712545E-6</v>
      </c>
      <c r="D665" s="166">
        <f t="shared" si="131"/>
        <v>2.2558277767625785E-3</v>
      </c>
      <c r="E665" s="167">
        <f t="shared" si="141"/>
        <v>24.291222308723853</v>
      </c>
      <c r="F665" s="168">
        <f t="shared" si="142"/>
        <v>1.4324506382442419</v>
      </c>
      <c r="G665" s="168">
        <f t="shared" si="132"/>
        <v>49780.557800522678</v>
      </c>
      <c r="H665" s="168">
        <f t="shared" si="133"/>
        <v>271308.62811445829</v>
      </c>
      <c r="I665" s="169">
        <f t="shared" si="134"/>
        <v>321089.18591498095</v>
      </c>
      <c r="J665" s="169">
        <f t="shared" si="136"/>
        <v>319871.77224842459</v>
      </c>
      <c r="K665" s="95"/>
      <c r="L665" s="265">
        <f t="shared" si="135"/>
        <v>123079.79690144917</v>
      </c>
      <c r="M665" s="265">
        <f>$G665*NonHospFrac+theModel!$H665*NonHospFrac</f>
        <v>198009.38901353179</v>
      </c>
      <c r="N665" s="266">
        <f t="shared" si="137"/>
        <v>321089.18591498095</v>
      </c>
      <c r="O665" s="159"/>
      <c r="P665" s="265">
        <f t="shared" si="138"/>
        <v>122613.13831125791</v>
      </c>
      <c r="Q665" s="265">
        <f t="shared" si="139"/>
        <v>198007.83437215892</v>
      </c>
      <c r="R665" s="266">
        <f t="shared" si="140"/>
        <v>320620.9726834168</v>
      </c>
    </row>
    <row r="666" spans="1:18" x14ac:dyDescent="0.3">
      <c r="A666" s="82">
        <v>635</v>
      </c>
      <c r="B666" s="94">
        <f t="shared" si="129"/>
        <v>2.8671752927970089E-6</v>
      </c>
      <c r="C666" s="179">
        <f t="shared" si="130"/>
        <v>2.8607074391306701E-6</v>
      </c>
      <c r="D666" s="166">
        <f t="shared" si="131"/>
        <v>2.2558277767625785E-3</v>
      </c>
      <c r="E666" s="167">
        <f t="shared" si="141"/>
        <v>24.291225169431293</v>
      </c>
      <c r="F666" s="168">
        <f t="shared" si="142"/>
        <v>1.4347064660210045</v>
      </c>
      <c r="G666" s="168">
        <f t="shared" si="132"/>
        <v>49858.952379736096</v>
      </c>
      <c r="H666" s="168">
        <f t="shared" si="133"/>
        <v>271308.66006569564</v>
      </c>
      <c r="I666" s="169">
        <f t="shared" si="134"/>
        <v>321167.61244543176</v>
      </c>
      <c r="J666" s="169">
        <f t="shared" si="136"/>
        <v>319948.1948046445</v>
      </c>
      <c r="K666" s="95"/>
      <c r="L666" s="265">
        <f t="shared" si="135"/>
        <v>123109.85933227213</v>
      </c>
      <c r="M666" s="265">
        <f>$G666*NonHospFrac+theModel!$H666*NonHospFrac</f>
        <v>198057.75311315959</v>
      </c>
      <c r="N666" s="266">
        <f t="shared" si="137"/>
        <v>321167.6124454317</v>
      </c>
      <c r="O666" s="159"/>
      <c r="P666" s="265">
        <f t="shared" si="138"/>
        <v>122642.43257936422</v>
      </c>
      <c r="Q666" s="265">
        <f t="shared" si="139"/>
        <v>198056.19847178107</v>
      </c>
      <c r="R666" s="266">
        <f t="shared" si="140"/>
        <v>320698.63105114526</v>
      </c>
    </row>
    <row r="667" spans="1:18" x14ac:dyDescent="0.3">
      <c r="A667" s="82">
        <v>636</v>
      </c>
      <c r="B667" s="94">
        <f t="shared" si="129"/>
        <v>2.813615141536131E-6</v>
      </c>
      <c r="C667" s="179">
        <f t="shared" si="130"/>
        <v>2.8072681103467341E-6</v>
      </c>
      <c r="D667" s="166">
        <f t="shared" si="131"/>
        <v>2.2558277767625785E-3</v>
      </c>
      <c r="E667" s="167">
        <f t="shared" si="141"/>
        <v>24.291227976699403</v>
      </c>
      <c r="F667" s="168">
        <f t="shared" si="142"/>
        <v>1.4369622937977671</v>
      </c>
      <c r="G667" s="168">
        <f t="shared" si="132"/>
        <v>49937.346958949522</v>
      </c>
      <c r="H667" s="168">
        <f t="shared" si="133"/>
        <v>271308.69142006926</v>
      </c>
      <c r="I667" s="169">
        <f t="shared" si="134"/>
        <v>321246.03837901878</v>
      </c>
      <c r="J667" s="169">
        <f t="shared" si="136"/>
        <v>320024.61366414168</v>
      </c>
      <c r="K667" s="95"/>
      <c r="L667" s="265">
        <f t="shared" si="135"/>
        <v>123139.92153430547</v>
      </c>
      <c r="M667" s="265">
        <f>$G667*NonHospFrac+theModel!$H667*NonHospFrac</f>
        <v>198106.11684471328</v>
      </c>
      <c r="N667" s="266">
        <f t="shared" si="137"/>
        <v>321246.03837901878</v>
      </c>
      <c r="O667" s="159"/>
      <c r="P667" s="265">
        <f t="shared" si="138"/>
        <v>122671.72543044406</v>
      </c>
      <c r="Q667" s="265">
        <f t="shared" si="139"/>
        <v>198104.5622033292</v>
      </c>
      <c r="R667" s="266">
        <f t="shared" si="140"/>
        <v>320776.28763377329</v>
      </c>
    </row>
    <row r="668" spans="1:18" x14ac:dyDescent="0.3">
      <c r="A668" s="82">
        <v>637</v>
      </c>
      <c r="B668" s="94">
        <f t="shared" si="129"/>
        <v>2.7610555184990696E-6</v>
      </c>
      <c r="C668" s="179">
        <f t="shared" si="130"/>
        <v>2.7548270527672557E-6</v>
      </c>
      <c r="D668" s="166">
        <f t="shared" si="131"/>
        <v>2.2558277767625785E-3</v>
      </c>
      <c r="E668" s="167">
        <f t="shared" si="141"/>
        <v>24.291230731526458</v>
      </c>
      <c r="F668" s="168">
        <f t="shared" si="142"/>
        <v>1.4392181215745297</v>
      </c>
      <c r="G668" s="168">
        <f t="shared" si="132"/>
        <v>50015.74153816294</v>
      </c>
      <c r="H668" s="168">
        <f t="shared" si="133"/>
        <v>271308.7221887288</v>
      </c>
      <c r="I668" s="169">
        <f t="shared" si="134"/>
        <v>321324.46372689173</v>
      </c>
      <c r="J668" s="169">
        <f t="shared" si="136"/>
        <v>320101.02883795445</v>
      </c>
      <c r="K668" s="95"/>
      <c r="L668" s="265">
        <f t="shared" si="135"/>
        <v>123169.9835118231</v>
      </c>
      <c r="M668" s="265">
        <f>$G668*NonHospFrac+theModel!$H668*NonHospFrac</f>
        <v>198154.48021506862</v>
      </c>
      <c r="N668" s="266">
        <f t="shared" si="137"/>
        <v>321324.46372689173</v>
      </c>
      <c r="O668" s="159"/>
      <c r="P668" s="265">
        <f t="shared" si="138"/>
        <v>122701.01686872862</v>
      </c>
      <c r="Q668" s="265">
        <f t="shared" si="139"/>
        <v>198152.92557367909</v>
      </c>
      <c r="R668" s="266">
        <f t="shared" si="140"/>
        <v>320853.94244240772</v>
      </c>
    </row>
    <row r="669" spans="1:18" x14ac:dyDescent="0.3">
      <c r="A669" s="82">
        <v>638</v>
      </c>
      <c r="B669" s="94">
        <f t="shared" si="129"/>
        <v>2.7094777333591027E-6</v>
      </c>
      <c r="C669" s="179">
        <f t="shared" si="130"/>
        <v>2.7033656182276713E-6</v>
      </c>
      <c r="D669" s="166">
        <f t="shared" si="131"/>
        <v>2.2558277767625785E-3</v>
      </c>
      <c r="E669" s="167">
        <f t="shared" si="141"/>
        <v>24.291233434892074</v>
      </c>
      <c r="F669" s="168">
        <f t="shared" si="142"/>
        <v>1.4414739493512922</v>
      </c>
      <c r="G669" s="168">
        <f t="shared" si="132"/>
        <v>50094.136117376358</v>
      </c>
      <c r="H669" s="168">
        <f t="shared" si="133"/>
        <v>271308.75238261564</v>
      </c>
      <c r="I669" s="169">
        <f t="shared" si="134"/>
        <v>321402.88849999197</v>
      </c>
      <c r="J669" s="169">
        <f t="shared" si="136"/>
        <v>320177.44033691683</v>
      </c>
      <c r="K669" s="95"/>
      <c r="L669" s="265">
        <f t="shared" si="135"/>
        <v>123200.04526901906</v>
      </c>
      <c r="M669" s="265">
        <f>$G669*NonHospFrac+theModel!$H669*NonHospFrac</f>
        <v>198202.84323097291</v>
      </c>
      <c r="N669" s="266">
        <f t="shared" si="137"/>
        <v>321402.88849999197</v>
      </c>
      <c r="O669" s="159"/>
      <c r="P669" s="265">
        <f t="shared" si="138"/>
        <v>122730.30689837079</v>
      </c>
      <c r="Q669" s="265">
        <f t="shared" si="139"/>
        <v>198201.28858957803</v>
      </c>
      <c r="R669" s="266">
        <f t="shared" si="140"/>
        <v>320931.59548794886</v>
      </c>
    </row>
    <row r="670" spans="1:18" x14ac:dyDescent="0.3">
      <c r="A670" s="82">
        <v>639</v>
      </c>
      <c r="B670" s="94">
        <f t="shared" si="129"/>
        <v>2.6588634449333935E-6</v>
      </c>
      <c r="C670" s="179">
        <f t="shared" si="130"/>
        <v>2.652865506919694E-6</v>
      </c>
      <c r="D670" s="166">
        <f t="shared" si="131"/>
        <v>2.2558277767625785E-3</v>
      </c>
      <c r="E670" s="167">
        <f t="shared" si="141"/>
        <v>24.291236087757582</v>
      </c>
      <c r="F670" s="168">
        <f t="shared" si="142"/>
        <v>1.4437297771280548</v>
      </c>
      <c r="G670" s="168">
        <f t="shared" si="132"/>
        <v>50172.530696589783</v>
      </c>
      <c r="H670" s="168">
        <f t="shared" si="133"/>
        <v>271308.78201246675</v>
      </c>
      <c r="I670" s="169">
        <f t="shared" si="134"/>
        <v>321481.31270905654</v>
      </c>
      <c r="J670" s="169">
        <f t="shared" si="136"/>
        <v>320253.84817166242</v>
      </c>
      <c r="K670" s="95"/>
      <c r="L670" s="265">
        <f t="shared" si="135"/>
        <v>123230.10681000902</v>
      </c>
      <c r="M670" s="265">
        <f>$G670*NonHospFrac+theModel!$H670*NonHospFrac</f>
        <v>198251.20589904749</v>
      </c>
      <c r="N670" s="266">
        <f t="shared" si="137"/>
        <v>321481.31270905654</v>
      </c>
      <c r="O670" s="159"/>
      <c r="P670" s="265">
        <f t="shared" si="138"/>
        <v>122759.59552344659</v>
      </c>
      <c r="Q670" s="265">
        <f t="shared" si="139"/>
        <v>198249.65125764738</v>
      </c>
      <c r="R670" s="266">
        <f t="shared" si="140"/>
        <v>321009.246781094</v>
      </c>
    </row>
    <row r="671" spans="1:18" x14ac:dyDescent="0.3">
      <c r="A671" s="82">
        <v>640</v>
      </c>
      <c r="B671" s="94">
        <f t="shared" ref="B671:B734" si="143">Constant*EXP(PowerTerm*(A671)/7)</f>
        <v>2.6091946546608105E-6</v>
      </c>
      <c r="C671" s="179">
        <f t="shared" ref="C671:C734" si="144">(1-theFloor)*B671</f>
        <v>2.603308760883846E-6</v>
      </c>
      <c r="D671" s="166">
        <f t="shared" ref="D671:D734" si="145">theFloor</f>
        <v>2.2558277767625785E-3</v>
      </c>
      <c r="E671" s="167">
        <f t="shared" si="141"/>
        <v>24.291238691066344</v>
      </c>
      <c r="F671" s="168">
        <f t="shared" si="142"/>
        <v>1.4459856049048174</v>
      </c>
      <c r="G671" s="168">
        <f t="shared" ref="G671:G734" si="146">$B$22*F671*totInfected/365.25</f>
        <v>50250.925275803202</v>
      </c>
      <c r="H671" s="168">
        <f t="shared" ref="H671:H734" si="147">lostQALYs_Injured*E671*totInfected/365.25</f>
        <v>271308.81108881865</v>
      </c>
      <c r="I671" s="169">
        <f t="shared" ref="I671:I734" si="148">H671+G671</f>
        <v>321559.73636462184</v>
      </c>
      <c r="J671" s="169">
        <f t="shared" si="136"/>
        <v>320330.25235262804</v>
      </c>
      <c r="K671" s="95"/>
      <c r="L671" s="265">
        <f t="shared" ref="L671:L734" si="149">$G671*HospFrac+$H671*HospFrac</f>
        <v>123260.16813883185</v>
      </c>
      <c r="M671" s="265">
        <f>$G671*NonHospFrac+theModel!$H671*NonHospFrac</f>
        <v>198299.56822578999</v>
      </c>
      <c r="N671" s="266">
        <f t="shared" si="137"/>
        <v>321559.73636462184</v>
      </c>
      <c r="O671" s="159"/>
      <c r="P671" s="265">
        <f t="shared" si="138"/>
        <v>122788.88274795673</v>
      </c>
      <c r="Q671" s="265">
        <f t="shared" si="139"/>
        <v>198298.01358438472</v>
      </c>
      <c r="R671" s="266">
        <f t="shared" si="140"/>
        <v>321086.89633234148</v>
      </c>
    </row>
    <row r="672" spans="1:18" x14ac:dyDescent="0.3">
      <c r="A672" s="82">
        <v>641</v>
      </c>
      <c r="B672" s="94">
        <f t="shared" si="143"/>
        <v>2.5604537002016252E-6</v>
      </c>
      <c r="C672" s="179">
        <f t="shared" si="144"/>
        <v>2.5546777576235958E-6</v>
      </c>
      <c r="D672" s="166">
        <f t="shared" si="145"/>
        <v>2.2558277767625785E-3</v>
      </c>
      <c r="E672" s="167">
        <f t="shared" si="141"/>
        <v>24.2912412457441</v>
      </c>
      <c r="F672" s="168">
        <f t="shared" si="142"/>
        <v>1.44824143268158</v>
      </c>
      <c r="G672" s="168">
        <f t="shared" si="146"/>
        <v>50329.319855016627</v>
      </c>
      <c r="H672" s="168">
        <f t="shared" si="147"/>
        <v>271308.839622011</v>
      </c>
      <c r="I672" s="169">
        <f t="shared" si="148"/>
        <v>321638.1594770276</v>
      </c>
      <c r="J672" s="169">
        <f t="shared" ref="J672:J735" si="150">J671+(I672-I671)/(1+discountDaily)^A672</f>
        <v>320406.65289005765</v>
      </c>
      <c r="K672" s="95"/>
      <c r="L672" s="265">
        <f t="shared" si="149"/>
        <v>123290.22925945096</v>
      </c>
      <c r="M672" s="265">
        <f>$G672*NonHospFrac+theModel!$H672*NonHospFrac</f>
        <v>198347.93021757662</v>
      </c>
      <c r="N672" s="266">
        <f t="shared" ref="N672:N735" si="151">L672+M672</f>
        <v>321638.1594770276</v>
      </c>
      <c r="O672" s="159"/>
      <c r="P672" s="265">
        <f t="shared" ref="P672:P735" si="152">P671+(L672-L671)/(1+discountDaily)^A672</f>
        <v>122818.16857582791</v>
      </c>
      <c r="Q672" s="265">
        <f t="shared" ref="Q672:Q735" si="153">Q671+(M672-M671)/(1+discountDaily)^B672</f>
        <v>198346.37557616632</v>
      </c>
      <c r="R672" s="266">
        <f t="shared" ref="R672:R735" si="154">P672+Q672</f>
        <v>321164.54415199423</v>
      </c>
    </row>
    <row r="673" spans="1:18" x14ac:dyDescent="0.3">
      <c r="A673" s="82">
        <v>642</v>
      </c>
      <c r="B673" s="94">
        <f t="shared" si="143"/>
        <v>2.5126232491567251E-6</v>
      </c>
      <c r="C673" s="179">
        <f t="shared" si="144"/>
        <v>2.5069552038387381E-6</v>
      </c>
      <c r="D673" s="166">
        <f t="shared" si="145"/>
        <v>2.2558277767625785E-3</v>
      </c>
      <c r="E673" s="167">
        <f t="shared" ref="E673:E736" si="155">C673+E672</f>
        <v>24.291243752699305</v>
      </c>
      <c r="F673" s="168">
        <f t="shared" ref="F673:F736" si="156">D673+F672</f>
        <v>1.4504972604583426</v>
      </c>
      <c r="G673" s="168">
        <f t="shared" si="146"/>
        <v>50407.714434230045</v>
      </c>
      <c r="H673" s="168">
        <f t="shared" si="147"/>
        <v>271308.86762219021</v>
      </c>
      <c r="I673" s="169">
        <f t="shared" si="148"/>
        <v>321716.58205642027</v>
      </c>
      <c r="J673" s="169">
        <f t="shared" si="150"/>
        <v>320483.04979400575</v>
      </c>
      <c r="K673" s="95"/>
      <c r="L673" s="265">
        <f t="shared" si="149"/>
        <v>123320.29017575567</v>
      </c>
      <c r="M673" s="265">
        <f>$G673*NonHospFrac+theModel!$H673*NonHospFrac</f>
        <v>198396.29188066456</v>
      </c>
      <c r="N673" s="266">
        <f t="shared" si="151"/>
        <v>321716.58205642021</v>
      </c>
      <c r="O673" s="159"/>
      <c r="P673" s="265">
        <f t="shared" si="152"/>
        <v>122847.45301091416</v>
      </c>
      <c r="Q673" s="265">
        <f t="shared" si="153"/>
        <v>198394.73723924931</v>
      </c>
      <c r="R673" s="266">
        <f t="shared" si="154"/>
        <v>321242.19025016349</v>
      </c>
    </row>
    <row r="674" spans="1:18" x14ac:dyDescent="0.3">
      <c r="A674" s="82">
        <v>643</v>
      </c>
      <c r="B674" s="94">
        <f t="shared" si="143"/>
        <v>2.4656862929041609E-6</v>
      </c>
      <c r="C674" s="179">
        <f t="shared" si="144"/>
        <v>2.4601241292758449E-6</v>
      </c>
      <c r="D674" s="166">
        <f t="shared" si="145"/>
        <v>2.2558277767625785E-3</v>
      </c>
      <c r="E674" s="167">
        <f t="shared" si="155"/>
        <v>24.291246212823435</v>
      </c>
      <c r="F674" s="168">
        <f t="shared" si="156"/>
        <v>1.4527530882351052</v>
      </c>
      <c r="G674" s="168">
        <f t="shared" si="146"/>
        <v>50486.109013443471</v>
      </c>
      <c r="H674" s="168">
        <f t="shared" si="147"/>
        <v>271308.89509931317</v>
      </c>
      <c r="I674" s="169">
        <f t="shared" si="148"/>
        <v>321795.00411275664</v>
      </c>
      <c r="J674" s="169">
        <f t="shared" si="150"/>
        <v>320559.44307434076</v>
      </c>
      <c r="K674" s="95"/>
      <c r="L674" s="265">
        <f t="shared" si="149"/>
        <v>123350.35089156262</v>
      </c>
      <c r="M674" s="265">
        <f>$G674*NonHospFrac+theModel!$H674*NonHospFrac</f>
        <v>198444.65322119402</v>
      </c>
      <c r="N674" s="266">
        <f t="shared" si="151"/>
        <v>321795.00411275664</v>
      </c>
      <c r="O674" s="159"/>
      <c r="P674" s="265">
        <f t="shared" si="152"/>
        <v>122876.73605699831</v>
      </c>
      <c r="Q674" s="265">
        <f t="shared" si="153"/>
        <v>198443.09857977391</v>
      </c>
      <c r="R674" s="266">
        <f t="shared" si="154"/>
        <v>321319.83463677223</v>
      </c>
    </row>
    <row r="675" spans="1:18" x14ac:dyDescent="0.3">
      <c r="A675" s="82">
        <v>644</v>
      </c>
      <c r="B675" s="94">
        <f t="shared" si="143"/>
        <v>2.4196261405508662E-6</v>
      </c>
      <c r="C675" s="179">
        <f t="shared" si="144"/>
        <v>2.4141678806936307E-6</v>
      </c>
      <c r="D675" s="166">
        <f t="shared" si="145"/>
        <v>2.2558277767625785E-3</v>
      </c>
      <c r="E675" s="167">
        <f t="shared" si="155"/>
        <v>24.291248626991315</v>
      </c>
      <c r="F675" s="168">
        <f t="shared" si="156"/>
        <v>1.4550089160118678</v>
      </c>
      <c r="G675" s="168">
        <f t="shared" si="146"/>
        <v>50564.503592656889</v>
      </c>
      <c r="H675" s="168">
        <f t="shared" si="147"/>
        <v>271308.92206315085</v>
      </c>
      <c r="I675" s="169">
        <f t="shared" si="148"/>
        <v>321873.42565580772</v>
      </c>
      <c r="J675" s="169">
        <f t="shared" si="150"/>
        <v>320635.83274074906</v>
      </c>
      <c r="K675" s="95"/>
      <c r="L675" s="265">
        <f t="shared" si="149"/>
        <v>123380.41141061723</v>
      </c>
      <c r="M675" s="265">
        <f>$G675*NonHospFrac+theModel!$H675*NonHospFrac</f>
        <v>198493.01424519048</v>
      </c>
      <c r="N675" s="266">
        <f t="shared" si="151"/>
        <v>321873.42565580772</v>
      </c>
      <c r="O675" s="159"/>
      <c r="P675" s="265">
        <f t="shared" si="152"/>
        <v>122906.01771779332</v>
      </c>
      <c r="Q675" s="265">
        <f t="shared" si="153"/>
        <v>198491.4596037656</v>
      </c>
      <c r="R675" s="266">
        <f t="shared" si="154"/>
        <v>321397.47732155892</v>
      </c>
    </row>
    <row r="676" spans="1:18" x14ac:dyDescent="0.3">
      <c r="A676" s="82">
        <v>645</v>
      </c>
      <c r="B676" s="94">
        <f t="shared" si="143"/>
        <v>2.3744264129973213E-6</v>
      </c>
      <c r="C676" s="179">
        <f t="shared" si="144"/>
        <v>2.3690701159410032E-6</v>
      </c>
      <c r="D676" s="166">
        <f t="shared" si="145"/>
        <v>2.2558277767625785E-3</v>
      </c>
      <c r="E676" s="167">
        <f t="shared" si="155"/>
        <v>24.291250996061432</v>
      </c>
      <c r="F676" s="168">
        <f t="shared" si="156"/>
        <v>1.4572647437886304</v>
      </c>
      <c r="G676" s="168">
        <f t="shared" si="146"/>
        <v>50642.898171870307</v>
      </c>
      <c r="H676" s="168">
        <f t="shared" si="147"/>
        <v>271308.94852329174</v>
      </c>
      <c r="I676" s="169">
        <f t="shared" si="148"/>
        <v>321951.84669516206</v>
      </c>
      <c r="J676" s="169">
        <f t="shared" si="150"/>
        <v>320712.21880273806</v>
      </c>
      <c r="K676" s="95"/>
      <c r="L676" s="265">
        <f t="shared" si="149"/>
        <v>123410.47173659498</v>
      </c>
      <c r="M676" s="265">
        <f>$G676*NonHospFrac+theModel!$H676*NonHospFrac</f>
        <v>198541.37495856706</v>
      </c>
      <c r="N676" s="266">
        <f t="shared" si="151"/>
        <v>321951.84669516201</v>
      </c>
      <c r="O676" s="159"/>
      <c r="P676" s="265">
        <f t="shared" si="152"/>
        <v>122935.29799694354</v>
      </c>
      <c r="Q676" s="265">
        <f t="shared" si="153"/>
        <v>198539.82031713749</v>
      </c>
      <c r="R676" s="266">
        <f t="shared" si="154"/>
        <v>321475.11831408105</v>
      </c>
    </row>
    <row r="677" spans="1:18" x14ac:dyDescent="0.3">
      <c r="A677" s="82">
        <v>646</v>
      </c>
      <c r="B677" s="94">
        <f t="shared" si="143"/>
        <v>2.3300710371130969E-6</v>
      </c>
      <c r="C677" s="179">
        <f t="shared" si="144"/>
        <v>2.3248147981457471E-6</v>
      </c>
      <c r="D677" s="166">
        <f t="shared" si="145"/>
        <v>2.2558277767625785E-3</v>
      </c>
      <c r="E677" s="167">
        <f t="shared" si="155"/>
        <v>24.29125332087623</v>
      </c>
      <c r="F677" s="168">
        <f t="shared" si="156"/>
        <v>1.4595205715653929</v>
      </c>
      <c r="G677" s="168">
        <f t="shared" si="146"/>
        <v>50721.292751083733</v>
      </c>
      <c r="H677" s="168">
        <f t="shared" si="147"/>
        <v>271308.97448914492</v>
      </c>
      <c r="I677" s="169">
        <f t="shared" si="148"/>
        <v>322030.26724022866</v>
      </c>
      <c r="J677" s="169">
        <f t="shared" si="150"/>
        <v>320788.60126963916</v>
      </c>
      <c r="K677" s="95"/>
      <c r="L677" s="265">
        <f t="shared" si="149"/>
        <v>123440.5318731025</v>
      </c>
      <c r="M677" s="265">
        <f>$G677*NonHospFrac+theModel!$H677*NonHospFrac</f>
        <v>198589.73536712615</v>
      </c>
      <c r="N677" s="266">
        <f t="shared" si="151"/>
        <v>322030.26724022866</v>
      </c>
      <c r="O677" s="159"/>
      <c r="P677" s="265">
        <f t="shared" si="152"/>
        <v>122964.57689802587</v>
      </c>
      <c r="Q677" s="265">
        <f t="shared" si="153"/>
        <v>198588.18072569199</v>
      </c>
      <c r="R677" s="266">
        <f t="shared" si="154"/>
        <v>321552.75762371789</v>
      </c>
    </row>
    <row r="678" spans="1:18" x14ac:dyDescent="0.3">
      <c r="A678" s="82">
        <v>647</v>
      </c>
      <c r="B678" s="94">
        <f t="shared" si="143"/>
        <v>2.2865442400212334E-6</v>
      </c>
      <c r="C678" s="179">
        <f t="shared" si="144"/>
        <v>2.281386190011797E-6</v>
      </c>
      <c r="D678" s="166">
        <f t="shared" si="145"/>
        <v>2.2558277767625785E-3</v>
      </c>
      <c r="E678" s="167">
        <f t="shared" si="155"/>
        <v>24.291255602262421</v>
      </c>
      <c r="F678" s="168">
        <f t="shared" si="156"/>
        <v>1.4617763993421555</v>
      </c>
      <c r="G678" s="168">
        <f t="shared" si="146"/>
        <v>50799.687330297151</v>
      </c>
      <c r="H678" s="168">
        <f t="shared" si="147"/>
        <v>271308.99996994413</v>
      </c>
      <c r="I678" s="169">
        <f t="shared" si="148"/>
        <v>322108.68730024126</v>
      </c>
      <c r="J678" s="169">
        <f t="shared" si="150"/>
        <v>320864.9801506119</v>
      </c>
      <c r="K678" s="95"/>
      <c r="L678" s="265">
        <f t="shared" si="149"/>
        <v>123470.59182367931</v>
      </c>
      <c r="M678" s="265">
        <f>$G678*NonHospFrac+theModel!$H678*NonHospFrac</f>
        <v>198638.09547656192</v>
      </c>
      <c r="N678" s="266">
        <f t="shared" si="151"/>
        <v>322108.6873002412</v>
      </c>
      <c r="O678" s="159"/>
      <c r="P678" s="265">
        <f t="shared" si="152"/>
        <v>122993.85442455139</v>
      </c>
      <c r="Q678" s="265">
        <f t="shared" si="153"/>
        <v>198636.54083512325</v>
      </c>
      <c r="R678" s="266">
        <f t="shared" si="154"/>
        <v>321630.39525967464</v>
      </c>
    </row>
    <row r="679" spans="1:18" x14ac:dyDescent="0.3">
      <c r="A679" s="82">
        <v>648</v>
      </c>
      <c r="B679" s="94">
        <f t="shared" si="143"/>
        <v>2.2438305434893605E-6</v>
      </c>
      <c r="C679" s="179">
        <f t="shared" si="144"/>
        <v>2.2387688482230091E-6</v>
      </c>
      <c r="D679" s="166">
        <f t="shared" si="145"/>
        <v>2.2558277767625785E-3</v>
      </c>
      <c r="E679" s="167">
        <f t="shared" si="155"/>
        <v>24.291257841031268</v>
      </c>
      <c r="F679" s="168">
        <f t="shared" si="156"/>
        <v>1.4640322271189181</v>
      </c>
      <c r="G679" s="168">
        <f t="shared" si="146"/>
        <v>50878.081909510576</v>
      </c>
      <c r="H679" s="168">
        <f t="shared" si="147"/>
        <v>271309.02497475024</v>
      </c>
      <c r="I679" s="169">
        <f t="shared" si="148"/>
        <v>322187.10688426084</v>
      </c>
      <c r="J679" s="169">
        <f t="shared" si="150"/>
        <v>320941.35545464646</v>
      </c>
      <c r="K679" s="95"/>
      <c r="L679" s="265">
        <f t="shared" si="149"/>
        <v>123500.65159179861</v>
      </c>
      <c r="M679" s="265">
        <f>$G679*NonHospFrac+theModel!$H679*NonHospFrac</f>
        <v>198686.45529246217</v>
      </c>
      <c r="N679" s="266">
        <f t="shared" si="151"/>
        <v>322187.10688426078</v>
      </c>
      <c r="O679" s="159"/>
      <c r="P679" s="265">
        <f t="shared" si="152"/>
        <v>123023.13057996618</v>
      </c>
      <c r="Q679" s="265">
        <f t="shared" si="153"/>
        <v>198684.90065101907</v>
      </c>
      <c r="R679" s="266">
        <f t="shared" si="154"/>
        <v>321708.03123098525</v>
      </c>
    </row>
    <row r="680" spans="1:18" x14ac:dyDescent="0.3">
      <c r="A680" s="82">
        <v>649</v>
      </c>
      <c r="B680" s="94">
        <f t="shared" si="143"/>
        <v>2.2019147584255735E-6</v>
      </c>
      <c r="C680" s="179">
        <f t="shared" si="144"/>
        <v>2.1969476179514534E-6</v>
      </c>
      <c r="D680" s="166">
        <f t="shared" si="145"/>
        <v>2.2558277767625785E-3</v>
      </c>
      <c r="E680" s="167">
        <f t="shared" si="155"/>
        <v>24.291260037978887</v>
      </c>
      <c r="F680" s="168">
        <f t="shared" si="156"/>
        <v>1.4662880548956807</v>
      </c>
      <c r="G680" s="168">
        <f t="shared" si="146"/>
        <v>50956.476488724002</v>
      </c>
      <c r="H680" s="168">
        <f t="shared" si="147"/>
        <v>271309.04951245512</v>
      </c>
      <c r="I680" s="169">
        <f t="shared" si="148"/>
        <v>322265.52600117913</v>
      </c>
      <c r="J680" s="169">
        <f t="shared" si="150"/>
        <v>321017.72719056718</v>
      </c>
      <c r="K680" s="95"/>
      <c r="L680" s="265">
        <f t="shared" si="149"/>
        <v>123530.71118086884</v>
      </c>
      <c r="M680" s="265">
        <f>$G680*NonHospFrac+theModel!$H680*NonHospFrac</f>
        <v>198734.81482031028</v>
      </c>
      <c r="N680" s="266">
        <f t="shared" si="151"/>
        <v>322265.52600117913</v>
      </c>
      <c r="O680" s="159"/>
      <c r="P680" s="265">
        <f t="shared" si="152"/>
        <v>123052.40536765281</v>
      </c>
      <c r="Q680" s="265">
        <f t="shared" si="153"/>
        <v>198733.26017886284</v>
      </c>
      <c r="R680" s="266">
        <f t="shared" si="154"/>
        <v>321785.66554651567</v>
      </c>
    </row>
    <row r="681" spans="1:18" x14ac:dyDescent="0.3">
      <c r="A681" s="82">
        <v>650</v>
      </c>
      <c r="B681" s="94">
        <f t="shared" si="143"/>
        <v>2.1607819794772083E-6</v>
      </c>
      <c r="C681" s="179">
        <f t="shared" si="144"/>
        <v>2.1559076274683756E-6</v>
      </c>
      <c r="D681" s="166">
        <f t="shared" si="145"/>
        <v>2.2558277767625785E-3</v>
      </c>
      <c r="E681" s="167">
        <f t="shared" si="155"/>
        <v>24.291262193886514</v>
      </c>
      <c r="F681" s="168">
        <f t="shared" si="156"/>
        <v>1.4685438826724433</v>
      </c>
      <c r="G681" s="168">
        <f t="shared" si="146"/>
        <v>51034.871067937427</v>
      </c>
      <c r="H681" s="168">
        <f t="shared" si="147"/>
        <v>271309.07359178446</v>
      </c>
      <c r="I681" s="169">
        <f t="shared" si="148"/>
        <v>322343.94465972186</v>
      </c>
      <c r="J681" s="169">
        <f t="shared" si="150"/>
        <v>321094.0953670356</v>
      </c>
      <c r="K681" s="95"/>
      <c r="L681" s="265">
        <f t="shared" si="149"/>
        <v>123560.77059423471</v>
      </c>
      <c r="M681" s="265">
        <f>$G681*NonHospFrac+theModel!$H681*NonHospFrac</f>
        <v>198783.17406548717</v>
      </c>
      <c r="N681" s="266">
        <f t="shared" si="151"/>
        <v>322343.94465972186</v>
      </c>
      <c r="O681" s="159"/>
      <c r="P681" s="265">
        <f t="shared" si="152"/>
        <v>123081.67879093142</v>
      </c>
      <c r="Q681" s="265">
        <f t="shared" si="153"/>
        <v>198781.61942403548</v>
      </c>
      <c r="R681" s="266">
        <f t="shared" si="154"/>
        <v>321863.2982149669</v>
      </c>
    </row>
    <row r="682" spans="1:18" x14ac:dyDescent="0.3">
      <c r="A682" s="82">
        <v>651</v>
      </c>
      <c r="B682" s="94">
        <f t="shared" si="143"/>
        <v>2.1204175797304139E-6</v>
      </c>
      <c r="C682" s="179">
        <f t="shared" si="144"/>
        <v>2.1156342828557224E-6</v>
      </c>
      <c r="D682" s="166">
        <f t="shared" si="145"/>
        <v>2.2558277767625785E-3</v>
      </c>
      <c r="E682" s="167">
        <f t="shared" si="155"/>
        <v>24.291264309520795</v>
      </c>
      <c r="F682" s="168">
        <f t="shared" si="156"/>
        <v>1.4707997104492059</v>
      </c>
      <c r="G682" s="168">
        <f t="shared" si="146"/>
        <v>51113.265647150838</v>
      </c>
      <c r="H682" s="168">
        <f t="shared" si="147"/>
        <v>271309.09722130076</v>
      </c>
      <c r="I682" s="169">
        <f t="shared" si="148"/>
        <v>322422.36286845163</v>
      </c>
      <c r="J682" s="169">
        <f t="shared" si="150"/>
        <v>321170.45999255334</v>
      </c>
      <c r="K682" s="95"/>
      <c r="L682" s="265">
        <f t="shared" si="149"/>
        <v>123590.82983517839</v>
      </c>
      <c r="M682" s="265">
        <f>$G682*NonHospFrac+theModel!$H682*NonHospFrac</f>
        <v>198831.53303327318</v>
      </c>
      <c r="N682" s="266">
        <f t="shared" si="151"/>
        <v>322422.36286845157</v>
      </c>
      <c r="O682" s="159"/>
      <c r="P682" s="265">
        <f t="shared" si="152"/>
        <v>123110.95085306077</v>
      </c>
      <c r="Q682" s="265">
        <f t="shared" si="153"/>
        <v>198829.97839181731</v>
      </c>
      <c r="R682" s="266">
        <f t="shared" si="154"/>
        <v>321940.92924487806</v>
      </c>
    </row>
    <row r="683" spans="1:18" x14ac:dyDescent="0.3">
      <c r="A683" s="82">
        <v>652</v>
      </c>
      <c r="B683" s="94">
        <f t="shared" si="143"/>
        <v>2.0808072055088206E-6</v>
      </c>
      <c r="C683" s="179">
        <f t="shared" si="144"/>
        <v>2.0761132628165461E-6</v>
      </c>
      <c r="D683" s="166">
        <f t="shared" si="145"/>
        <v>2.2558277767625785E-3</v>
      </c>
      <c r="E683" s="167">
        <f t="shared" si="155"/>
        <v>24.291266385634056</v>
      </c>
      <c r="F683" s="168">
        <f t="shared" si="156"/>
        <v>1.4730555382259685</v>
      </c>
      <c r="G683" s="168">
        <f t="shared" si="146"/>
        <v>51191.660226364256</v>
      </c>
      <c r="H683" s="168">
        <f t="shared" si="147"/>
        <v>271309.1204094069</v>
      </c>
      <c r="I683" s="169">
        <f t="shared" si="148"/>
        <v>322500.78063577117</v>
      </c>
      <c r="J683" s="169">
        <f t="shared" si="150"/>
        <v>321246.82107546536</v>
      </c>
      <c r="K683" s="95"/>
      <c r="L683" s="265">
        <f t="shared" si="149"/>
        <v>123620.88890692088</v>
      </c>
      <c r="M683" s="265">
        <f>$G683*NonHospFrac+theModel!$H683*NonHospFrac</f>
        <v>198879.89172885026</v>
      </c>
      <c r="N683" s="266">
        <f t="shared" si="151"/>
        <v>322500.78063577111</v>
      </c>
      <c r="O683" s="159"/>
      <c r="P683" s="265">
        <f t="shared" si="152"/>
        <v>123140.22155723975</v>
      </c>
      <c r="Q683" s="265">
        <f t="shared" si="153"/>
        <v>198878.33708739027</v>
      </c>
      <c r="R683" s="266">
        <f t="shared" si="154"/>
        <v>322018.55864463001</v>
      </c>
    </row>
    <row r="684" spans="1:18" x14ac:dyDescent="0.3">
      <c r="A684" s="82">
        <v>653</v>
      </c>
      <c r="B684" s="94">
        <f t="shared" si="143"/>
        <v>2.041936771269323E-6</v>
      </c>
      <c r="C684" s="179">
        <f t="shared" si="144"/>
        <v>2.0373305135823008E-6</v>
      </c>
      <c r="D684" s="166">
        <f t="shared" si="145"/>
        <v>2.2558277767625785E-3</v>
      </c>
      <c r="E684" s="167">
        <f t="shared" si="155"/>
        <v>24.291268422964571</v>
      </c>
      <c r="F684" s="168">
        <f t="shared" si="156"/>
        <v>1.4753113660027311</v>
      </c>
      <c r="G684" s="168">
        <f t="shared" si="146"/>
        <v>51270.054805577689</v>
      </c>
      <c r="H684" s="168">
        <f t="shared" si="147"/>
        <v>271309.14316434856</v>
      </c>
      <c r="I684" s="169">
        <f t="shared" si="148"/>
        <v>322579.19796992623</v>
      </c>
      <c r="J684" s="169">
        <f t="shared" si="150"/>
        <v>321323.17862396274</v>
      </c>
      <c r="K684" s="95"/>
      <c r="L684" s="265">
        <f t="shared" si="149"/>
        <v>123650.94781262292</v>
      </c>
      <c r="M684" s="265">
        <f>$G684*NonHospFrac+theModel!$H684*NonHospFrac</f>
        <v>198928.25015730329</v>
      </c>
      <c r="N684" s="266">
        <f t="shared" si="151"/>
        <v>322579.19796992623</v>
      </c>
      <c r="O684" s="159"/>
      <c r="P684" s="265">
        <f t="shared" si="152"/>
        <v>123169.49090660815</v>
      </c>
      <c r="Q684" s="265">
        <f t="shared" si="153"/>
        <v>198926.6955158393</v>
      </c>
      <c r="R684" s="266">
        <f t="shared" si="154"/>
        <v>322096.18642244744</v>
      </c>
    </row>
    <row r="685" spans="1:18" x14ac:dyDescent="0.3">
      <c r="A685" s="82">
        <v>654</v>
      </c>
      <c r="B685" s="94">
        <f t="shared" si="143"/>
        <v>2.0037924545932214E-6</v>
      </c>
      <c r="C685" s="179">
        <f t="shared" si="144"/>
        <v>1.9992722439152825E-6</v>
      </c>
      <c r="D685" s="166">
        <f t="shared" si="145"/>
        <v>2.2558277767625785E-3</v>
      </c>
      <c r="E685" s="167">
        <f t="shared" si="155"/>
        <v>24.291270422236813</v>
      </c>
      <c r="F685" s="168">
        <f t="shared" si="156"/>
        <v>1.4775671937794936</v>
      </c>
      <c r="G685" s="168">
        <f t="shared" si="146"/>
        <v>51348.449384791107</v>
      </c>
      <c r="H685" s="168">
        <f t="shared" si="147"/>
        <v>271309.16549421742</v>
      </c>
      <c r="I685" s="169">
        <f t="shared" si="148"/>
        <v>322657.6148790085</v>
      </c>
      <c r="J685" s="169">
        <f t="shared" si="150"/>
        <v>321399.5326460856</v>
      </c>
      <c r="K685" s="95"/>
      <c r="L685" s="265">
        <f t="shared" si="149"/>
        <v>123681.00655538618</v>
      </c>
      <c r="M685" s="265">
        <f>$G685*NonHospFrac+theModel!$H685*NonHospFrac</f>
        <v>198976.60832362232</v>
      </c>
      <c r="N685" s="266">
        <f t="shared" si="151"/>
        <v>322657.6148790085</v>
      </c>
      <c r="O685" s="159"/>
      <c r="P685" s="265">
        <f t="shared" si="152"/>
        <v>123198.75890424782</v>
      </c>
      <c r="Q685" s="265">
        <f t="shared" si="153"/>
        <v>198975.05368215436</v>
      </c>
      <c r="R685" s="266">
        <f t="shared" si="154"/>
        <v>322173.81258640217</v>
      </c>
    </row>
    <row r="686" spans="1:18" x14ac:dyDescent="0.3">
      <c r="A686" s="82">
        <v>655</v>
      </c>
      <c r="B686" s="94">
        <f t="shared" si="143"/>
        <v>1.9663606912709541E-6</v>
      </c>
      <c r="C686" s="179">
        <f t="shared" si="144"/>
        <v>1.9619249202044509E-6</v>
      </c>
      <c r="D686" s="166">
        <f t="shared" si="145"/>
        <v>2.2558277767625785E-3</v>
      </c>
      <c r="E686" s="167">
        <f t="shared" si="155"/>
        <v>24.291272384161733</v>
      </c>
      <c r="F686" s="168">
        <f t="shared" si="156"/>
        <v>1.4798230215562562</v>
      </c>
      <c r="G686" s="168">
        <f t="shared" si="146"/>
        <v>51426.843964004533</v>
      </c>
      <c r="H686" s="168">
        <f t="shared" si="147"/>
        <v>271309.18740695412</v>
      </c>
      <c r="I686" s="169">
        <f t="shared" si="148"/>
        <v>322736.03137095866</v>
      </c>
      <c r="J686" s="169">
        <f t="shared" si="150"/>
        <v>321475.88314972597</v>
      </c>
      <c r="K686" s="95"/>
      <c r="L686" s="265">
        <f t="shared" si="149"/>
        <v>123711.06513825449</v>
      </c>
      <c r="M686" s="265">
        <f>$G686*NonHospFrac+theModel!$H686*NonHospFrac</f>
        <v>199024.96623270414</v>
      </c>
      <c r="N686" s="266">
        <f t="shared" si="151"/>
        <v>322736.03137095866</v>
      </c>
      <c r="O686" s="159"/>
      <c r="P686" s="265">
        <f t="shared" si="152"/>
        <v>123228.02555318399</v>
      </c>
      <c r="Q686" s="265">
        <f t="shared" si="153"/>
        <v>199023.41159123232</v>
      </c>
      <c r="R686" s="266">
        <f t="shared" si="154"/>
        <v>322251.43714441633</v>
      </c>
    </row>
    <row r="687" spans="1:18" x14ac:dyDescent="0.3">
      <c r="A687" s="82">
        <v>656</v>
      </c>
      <c r="B687" s="94">
        <f t="shared" si="143"/>
        <v>1.9296281704786253E-6</v>
      </c>
      <c r="C687" s="179">
        <f t="shared" si="144"/>
        <v>1.9252752616528362E-6</v>
      </c>
      <c r="D687" s="166">
        <f t="shared" si="145"/>
        <v>2.2558277767625785E-3</v>
      </c>
      <c r="E687" s="167">
        <f t="shared" si="155"/>
        <v>24.291274309436993</v>
      </c>
      <c r="F687" s="168">
        <f t="shared" si="156"/>
        <v>1.4820788493330188</v>
      </c>
      <c r="G687" s="168">
        <f t="shared" si="146"/>
        <v>51505.238543217951</v>
      </c>
      <c r="H687" s="168">
        <f t="shared" si="147"/>
        <v>271309.20891035086</v>
      </c>
      <c r="I687" s="169">
        <f t="shared" si="148"/>
        <v>322814.44745356881</v>
      </c>
      <c r="J687" s="169">
        <f t="shared" si="150"/>
        <v>321552.23014263035</v>
      </c>
      <c r="K687" s="95"/>
      <c r="L687" s="265">
        <f t="shared" si="149"/>
        <v>123741.12356421475</v>
      </c>
      <c r="M687" s="265">
        <f>$G687*NonHospFrac+theModel!$H687*NonHospFrac</f>
        <v>199073.32388935401</v>
      </c>
      <c r="N687" s="266">
        <f t="shared" si="151"/>
        <v>322814.44745356875</v>
      </c>
      <c r="O687" s="159"/>
      <c r="P687" s="265">
        <f t="shared" si="152"/>
        <v>123257.29085638607</v>
      </c>
      <c r="Q687" s="265">
        <f t="shared" si="153"/>
        <v>199071.76924787837</v>
      </c>
      <c r="R687" s="266">
        <f t="shared" si="154"/>
        <v>322329.06010426441</v>
      </c>
    </row>
    <row r="688" spans="1:18" x14ac:dyDescent="0.3">
      <c r="A688" s="82">
        <v>657</v>
      </c>
      <c r="B688" s="94">
        <f t="shared" si="143"/>
        <v>1.8935818300446318E-6</v>
      </c>
      <c r="C688" s="179">
        <f t="shared" si="144"/>
        <v>1.8893102355548441E-6</v>
      </c>
      <c r="D688" s="166">
        <f t="shared" si="145"/>
        <v>2.2558277767625785E-3</v>
      </c>
      <c r="E688" s="167">
        <f t="shared" si="155"/>
        <v>24.29127619874723</v>
      </c>
      <c r="F688" s="168">
        <f t="shared" si="156"/>
        <v>1.4843346771097814</v>
      </c>
      <c r="G688" s="168">
        <f t="shared" si="146"/>
        <v>51583.633122431376</v>
      </c>
      <c r="H688" s="168">
        <f t="shared" si="147"/>
        <v>271309.23001205426</v>
      </c>
      <c r="I688" s="169">
        <f t="shared" si="148"/>
        <v>322892.86313448567</v>
      </c>
      <c r="J688" s="169">
        <f t="shared" si="150"/>
        <v>321628.57363240275</v>
      </c>
      <c r="K688" s="95"/>
      <c r="L688" s="265">
        <f t="shared" si="149"/>
        <v>123771.18183619807</v>
      </c>
      <c r="M688" s="265">
        <f>$G688*NonHospFrac+theModel!$H688*NonHospFrac</f>
        <v>199121.68129828756</v>
      </c>
      <c r="N688" s="266">
        <f t="shared" si="151"/>
        <v>322892.86313448561</v>
      </c>
      <c r="O688" s="159"/>
      <c r="P688" s="265">
        <f t="shared" si="152"/>
        <v>123286.55481676878</v>
      </c>
      <c r="Q688" s="265">
        <f t="shared" si="153"/>
        <v>199120.12665680819</v>
      </c>
      <c r="R688" s="266">
        <f t="shared" si="154"/>
        <v>322406.68147357699</v>
      </c>
    </row>
    <row r="689" spans="1:18" x14ac:dyDescent="0.3">
      <c r="A689" s="82">
        <v>658</v>
      </c>
      <c r="B689" s="94">
        <f t="shared" si="143"/>
        <v>1.8582088518047447E-6</v>
      </c>
      <c r="C689" s="179">
        <f t="shared" si="144"/>
        <v>1.8540170526618175E-6</v>
      </c>
      <c r="D689" s="166">
        <f t="shared" si="145"/>
        <v>2.2558277767625785E-3</v>
      </c>
      <c r="E689" s="167">
        <f t="shared" si="155"/>
        <v>24.291278052764284</v>
      </c>
      <c r="F689" s="168">
        <f t="shared" si="156"/>
        <v>1.486590504886544</v>
      </c>
      <c r="G689" s="168">
        <f t="shared" si="146"/>
        <v>51662.027701644794</v>
      </c>
      <c r="H689" s="168">
        <f t="shared" si="147"/>
        <v>271309.25071956811</v>
      </c>
      <c r="I689" s="169">
        <f t="shared" si="148"/>
        <v>322971.27842121292</v>
      </c>
      <c r="J689" s="169">
        <f t="shared" si="150"/>
        <v>321704.91362650698</v>
      </c>
      <c r="K689" s="95"/>
      <c r="L689" s="265">
        <f t="shared" si="149"/>
        <v>123801.23995708078</v>
      </c>
      <c r="M689" s="265">
        <f>$G689*NonHospFrac+theModel!$H689*NonHospFrac</f>
        <v>199170.03846413211</v>
      </c>
      <c r="N689" s="266">
        <f t="shared" si="151"/>
        <v>322971.27842121292</v>
      </c>
      <c r="O689" s="159"/>
      <c r="P689" s="265">
        <f t="shared" si="152"/>
        <v>123315.8174371932</v>
      </c>
      <c r="Q689" s="265">
        <f t="shared" si="153"/>
        <v>199168.48382264908</v>
      </c>
      <c r="R689" s="266">
        <f t="shared" si="154"/>
        <v>322484.30125984229</v>
      </c>
    </row>
    <row r="690" spans="1:18" x14ac:dyDescent="0.3">
      <c r="A690" s="82">
        <v>659</v>
      </c>
      <c r="B690" s="94">
        <f t="shared" si="143"/>
        <v>1.8234966570439303E-6</v>
      </c>
      <c r="C690" s="179">
        <f t="shared" si="144"/>
        <v>1.8193831626341369E-6</v>
      </c>
      <c r="D690" s="166">
        <f t="shared" si="145"/>
        <v>2.2558277767625785E-3</v>
      </c>
      <c r="E690" s="167">
        <f t="shared" si="155"/>
        <v>24.291279872147445</v>
      </c>
      <c r="F690" s="168">
        <f t="shared" si="156"/>
        <v>1.4888463326633066</v>
      </c>
      <c r="G690" s="168">
        <f t="shared" si="146"/>
        <v>51740.422280858213</v>
      </c>
      <c r="H690" s="168">
        <f t="shared" si="147"/>
        <v>271309.27104025614</v>
      </c>
      <c r="I690" s="169">
        <f t="shared" si="148"/>
        <v>323049.69332111435</v>
      </c>
      <c r="J690" s="169">
        <f t="shared" si="150"/>
        <v>321781.25013226981</v>
      </c>
      <c r="K690" s="95"/>
      <c r="L690" s="265">
        <f t="shared" si="149"/>
        <v>123831.29792968553</v>
      </c>
      <c r="M690" s="265">
        <f>$G690*NonHospFrac+theModel!$H690*NonHospFrac</f>
        <v>199218.39539142878</v>
      </c>
      <c r="N690" s="266">
        <f t="shared" si="151"/>
        <v>323049.69332111429</v>
      </c>
      <c r="O690" s="159"/>
      <c r="P690" s="265">
        <f t="shared" si="152"/>
        <v>123345.07872046776</v>
      </c>
      <c r="Q690" s="265">
        <f t="shared" si="153"/>
        <v>199216.84074994214</v>
      </c>
      <c r="R690" s="266">
        <f t="shared" si="154"/>
        <v>322561.91947040992</v>
      </c>
    </row>
    <row r="691" spans="1:18" x14ac:dyDescent="0.3">
      <c r="A691" s="82">
        <v>660</v>
      </c>
      <c r="B691" s="94">
        <f t="shared" si="143"/>
        <v>1.7894329020233185E-6</v>
      </c>
      <c r="C691" s="179">
        <f t="shared" si="144"/>
        <v>1.7853962495782814E-6</v>
      </c>
      <c r="D691" s="166">
        <f t="shared" si="145"/>
        <v>2.2558277767625785E-3</v>
      </c>
      <c r="E691" s="167">
        <f t="shared" si="155"/>
        <v>24.291281657543696</v>
      </c>
      <c r="F691" s="168">
        <f t="shared" si="156"/>
        <v>1.4911021604400692</v>
      </c>
      <c r="G691" s="168">
        <f t="shared" si="146"/>
        <v>51818.816860071638</v>
      </c>
      <c r="H691" s="168">
        <f t="shared" si="147"/>
        <v>271309.29098134435</v>
      </c>
      <c r="I691" s="169">
        <f t="shared" si="148"/>
        <v>323128.10784141597</v>
      </c>
      <c r="J691" s="169">
        <f t="shared" si="150"/>
        <v>321857.58315688296</v>
      </c>
      <c r="K691" s="95"/>
      <c r="L691" s="265">
        <f t="shared" si="149"/>
        <v>123861.35575678223</v>
      </c>
      <c r="M691" s="265">
        <f>$G691*NonHospFrac+theModel!$H691*NonHospFrac</f>
        <v>199266.75208463374</v>
      </c>
      <c r="N691" s="266">
        <f t="shared" si="151"/>
        <v>323128.10784141597</v>
      </c>
      <c r="O691" s="159"/>
      <c r="P691" s="265">
        <f t="shared" si="152"/>
        <v>123374.33866934924</v>
      </c>
      <c r="Q691" s="265">
        <f t="shared" si="153"/>
        <v>199265.19744314358</v>
      </c>
      <c r="R691" s="266">
        <f t="shared" si="154"/>
        <v>322639.53611249279</v>
      </c>
    </row>
    <row r="692" spans="1:18" x14ac:dyDescent="0.3">
      <c r="A692" s="82">
        <v>661</v>
      </c>
      <c r="B692" s="94">
        <f t="shared" si="143"/>
        <v>1.7560054735907609E-6</v>
      </c>
      <c r="C692" s="179">
        <f t="shared" si="144"/>
        <v>1.7520442276672876E-6</v>
      </c>
      <c r="D692" s="166">
        <f t="shared" si="145"/>
        <v>2.2558277767625785E-3</v>
      </c>
      <c r="E692" s="167">
        <f t="shared" si="155"/>
        <v>24.291283409587923</v>
      </c>
      <c r="F692" s="168">
        <f t="shared" si="156"/>
        <v>1.4933579882168317</v>
      </c>
      <c r="G692" s="168">
        <f t="shared" si="146"/>
        <v>51897.211439285056</v>
      </c>
      <c r="H692" s="168">
        <f t="shared" si="147"/>
        <v>271309.31054992392</v>
      </c>
      <c r="I692" s="169">
        <f t="shared" si="148"/>
        <v>323206.521989209</v>
      </c>
      <c r="J692" s="169">
        <f t="shared" si="150"/>
        <v>321933.9127074061</v>
      </c>
      <c r="K692" s="95"/>
      <c r="L692" s="265">
        <f t="shared" si="149"/>
        <v>123891.41344108903</v>
      </c>
      <c r="M692" s="265">
        <f>$G692*NonHospFrac+theModel!$H692*NonHospFrac</f>
        <v>199315.10854811993</v>
      </c>
      <c r="N692" s="266">
        <f t="shared" si="151"/>
        <v>323206.52198920894</v>
      </c>
      <c r="O692" s="159"/>
      <c r="P692" s="265">
        <f t="shared" si="152"/>
        <v>123403.59728654368</v>
      </c>
      <c r="Q692" s="265">
        <f t="shared" si="153"/>
        <v>199313.5539066263</v>
      </c>
      <c r="R692" s="266">
        <f t="shared" si="154"/>
        <v>322717.15119316999</v>
      </c>
    </row>
    <row r="693" spans="1:18" x14ac:dyDescent="0.3">
      <c r="A693" s="82">
        <v>662</v>
      </c>
      <c r="B693" s="94">
        <f t="shared" si="143"/>
        <v>1.7232024848733528E-6</v>
      </c>
      <c r="C693" s="179">
        <f t="shared" si="144"/>
        <v>1.7193152368429892E-6</v>
      </c>
      <c r="D693" s="166">
        <f t="shared" si="145"/>
        <v>2.2558277767625785E-3</v>
      </c>
      <c r="E693" s="167">
        <f t="shared" si="155"/>
        <v>24.291285128903159</v>
      </c>
      <c r="F693" s="168">
        <f t="shared" si="156"/>
        <v>1.4956138159935943</v>
      </c>
      <c r="G693" s="168">
        <f t="shared" si="146"/>
        <v>51975.606018498482</v>
      </c>
      <c r="H693" s="168">
        <f t="shared" si="147"/>
        <v>271309.32975295337</v>
      </c>
      <c r="I693" s="169">
        <f t="shared" si="148"/>
        <v>323284.93577145186</v>
      </c>
      <c r="J693" s="169">
        <f t="shared" si="150"/>
        <v>322010.23879076878</v>
      </c>
      <c r="K693" s="95"/>
      <c r="L693" s="265">
        <f t="shared" si="149"/>
        <v>123921.47098527329</v>
      </c>
      <c r="M693" s="265">
        <f>$G693*NonHospFrac+theModel!$H693*NonHospFrac</f>
        <v>199363.46478617855</v>
      </c>
      <c r="N693" s="266">
        <f t="shared" si="151"/>
        <v>323284.93577145186</v>
      </c>
      <c r="O693" s="159"/>
      <c r="P693" s="265">
        <f t="shared" si="152"/>
        <v>123432.85457470739</v>
      </c>
      <c r="Q693" s="265">
        <f t="shared" si="153"/>
        <v>199361.91014468152</v>
      </c>
      <c r="R693" s="266">
        <f t="shared" si="154"/>
        <v>322794.76471938891</v>
      </c>
    </row>
    <row r="694" spans="1:18" x14ac:dyDescent="0.3">
      <c r="A694" s="82">
        <v>663</v>
      </c>
      <c r="B694" s="94">
        <f t="shared" si="143"/>
        <v>1.6910122710504266E-6</v>
      </c>
      <c r="C694" s="179">
        <f t="shared" si="144"/>
        <v>1.6871976385985446E-6</v>
      </c>
      <c r="D694" s="166">
        <f t="shared" si="145"/>
        <v>2.2558277767625785E-3</v>
      </c>
      <c r="E694" s="167">
        <f t="shared" si="155"/>
        <v>24.291286816100797</v>
      </c>
      <c r="F694" s="168">
        <f t="shared" si="156"/>
        <v>1.4978696437703569</v>
      </c>
      <c r="G694" s="168">
        <f t="shared" si="146"/>
        <v>52054.0005977119</v>
      </c>
      <c r="H694" s="168">
        <f t="shared" si="147"/>
        <v>271309.34859726141</v>
      </c>
      <c r="I694" s="169">
        <f t="shared" si="148"/>
        <v>323363.3491949733</v>
      </c>
      <c r="J694" s="169">
        <f t="shared" si="150"/>
        <v>322086.56141377351</v>
      </c>
      <c r="K694" s="95"/>
      <c r="L694" s="265">
        <f t="shared" si="149"/>
        <v>123951.52839195257</v>
      </c>
      <c r="M694" s="265">
        <f>$G694*NonHospFrac+theModel!$H694*NonHospFrac</f>
        <v>199411.8208030207</v>
      </c>
      <c r="N694" s="266">
        <f t="shared" si="151"/>
        <v>323363.34919497324</v>
      </c>
      <c r="O694" s="159"/>
      <c r="P694" s="265">
        <f t="shared" si="152"/>
        <v>123462.11053644787</v>
      </c>
      <c r="Q694" s="265">
        <f t="shared" si="153"/>
        <v>199410.26616152033</v>
      </c>
      <c r="R694" s="266">
        <f t="shared" si="154"/>
        <v>322872.37669796823</v>
      </c>
    </row>
    <row r="695" spans="1:18" x14ac:dyDescent="0.3">
      <c r="A695" s="82">
        <v>664</v>
      </c>
      <c r="B695" s="94">
        <f t="shared" si="143"/>
        <v>1.659423385205531E-6</v>
      </c>
      <c r="C695" s="179">
        <f t="shared" si="144"/>
        <v>1.655680011839775E-6</v>
      </c>
      <c r="D695" s="166">
        <f t="shared" si="145"/>
        <v>2.2558277767625785E-3</v>
      </c>
      <c r="E695" s="167">
        <f t="shared" si="155"/>
        <v>24.29128847178081</v>
      </c>
      <c r="F695" s="168">
        <f t="shared" si="156"/>
        <v>1.5001254715471195</v>
      </c>
      <c r="G695" s="168">
        <f t="shared" si="146"/>
        <v>52132.395176925318</v>
      </c>
      <c r="H695" s="168">
        <f t="shared" si="147"/>
        <v>271309.3670895492</v>
      </c>
      <c r="I695" s="169">
        <f t="shared" si="148"/>
        <v>323441.76226647454</v>
      </c>
      <c r="J695" s="169">
        <f t="shared" si="150"/>
        <v>322162.88058309787</v>
      </c>
      <c r="K695" s="95"/>
      <c r="L695" s="265">
        <f t="shared" si="149"/>
        <v>123981.58566369559</v>
      </c>
      <c r="M695" s="265">
        <f>$G695*NonHospFrac+theModel!$H695*NonHospFrac</f>
        <v>199460.17660277893</v>
      </c>
      <c r="N695" s="266">
        <f t="shared" si="151"/>
        <v>323441.76226647454</v>
      </c>
      <c r="O695" s="159"/>
      <c r="P695" s="265">
        <f t="shared" si="152"/>
        <v>123491.36517432476</v>
      </c>
      <c r="Q695" s="265">
        <f t="shared" si="153"/>
        <v>199458.62196127529</v>
      </c>
      <c r="R695" s="266">
        <f t="shared" si="154"/>
        <v>322949.98713560007</v>
      </c>
    </row>
    <row r="696" spans="1:18" x14ac:dyDescent="0.3">
      <c r="A696" s="82">
        <v>665</v>
      </c>
      <c r="B696" s="94">
        <f t="shared" si="143"/>
        <v>1.6284245942558702E-6</v>
      </c>
      <c r="C696" s="179">
        <f t="shared" si="144"/>
        <v>1.6247511488237846E-6</v>
      </c>
      <c r="D696" s="166">
        <f t="shared" si="145"/>
        <v>2.2558277767625785E-3</v>
      </c>
      <c r="E696" s="167">
        <f t="shared" si="155"/>
        <v>24.291290096531959</v>
      </c>
      <c r="F696" s="168">
        <f t="shared" si="156"/>
        <v>1.5023812993238821</v>
      </c>
      <c r="G696" s="168">
        <f t="shared" si="146"/>
        <v>52210.789756138744</v>
      </c>
      <c r="H696" s="168">
        <f t="shared" si="147"/>
        <v>271309.38523639255</v>
      </c>
      <c r="I696" s="169">
        <f t="shared" si="148"/>
        <v>323520.17499253131</v>
      </c>
      <c r="J696" s="169">
        <f t="shared" si="150"/>
        <v>322239.19630529644</v>
      </c>
      <c r="K696" s="95"/>
      <c r="L696" s="265">
        <f t="shared" si="149"/>
        <v>124011.64280302294</v>
      </c>
      <c r="M696" s="265">
        <f>$G696*NonHospFrac+theModel!$H696*NonHospFrac</f>
        <v>199508.53218950832</v>
      </c>
      <c r="N696" s="266">
        <f t="shared" si="151"/>
        <v>323520.17499253125</v>
      </c>
      <c r="O696" s="159"/>
      <c r="P696" s="265">
        <f t="shared" si="152"/>
        <v>123520.61849085057</v>
      </c>
      <c r="Q696" s="265">
        <f t="shared" si="153"/>
        <v>199506.97754800148</v>
      </c>
      <c r="R696" s="266">
        <f t="shared" si="154"/>
        <v>323027.59603885206</v>
      </c>
    </row>
    <row r="697" spans="1:18" x14ac:dyDescent="0.3">
      <c r="A697" s="82">
        <v>666</v>
      </c>
      <c r="B697" s="94">
        <f t="shared" si="143"/>
        <v>1.5980048749577862E-6</v>
      </c>
      <c r="C697" s="179">
        <f t="shared" si="144"/>
        <v>1.5944000511734544E-6</v>
      </c>
      <c r="D697" s="166">
        <f t="shared" si="145"/>
        <v>2.2558277767625785E-3</v>
      </c>
      <c r="E697" s="167">
        <f t="shared" si="155"/>
        <v>24.29129169093201</v>
      </c>
      <c r="F697" s="168">
        <f t="shared" si="156"/>
        <v>1.5046371271006447</v>
      </c>
      <c r="G697" s="168">
        <f t="shared" si="146"/>
        <v>52289.184335352162</v>
      </c>
      <c r="H697" s="168">
        <f t="shared" si="147"/>
        <v>271309.40304424445</v>
      </c>
      <c r="I697" s="169">
        <f t="shared" si="148"/>
        <v>323598.5873795966</v>
      </c>
      <c r="J697" s="169">
        <f t="shared" si="150"/>
        <v>322315.50858680363</v>
      </c>
      <c r="K697" s="95"/>
      <c r="L697" s="265">
        <f t="shared" si="149"/>
        <v>124041.69981240823</v>
      </c>
      <c r="M697" s="265">
        <f>$G697*NonHospFrac+theModel!$H697*NonHospFrac</f>
        <v>199556.88756718836</v>
      </c>
      <c r="N697" s="266">
        <f t="shared" si="151"/>
        <v>323598.5873795966</v>
      </c>
      <c r="O697" s="159"/>
      <c r="P697" s="265">
        <f t="shared" si="152"/>
        <v>123549.87048849175</v>
      </c>
      <c r="Q697" s="265">
        <f t="shared" si="153"/>
        <v>199555.33292567838</v>
      </c>
      <c r="R697" s="266">
        <f t="shared" si="154"/>
        <v>323105.20341417013</v>
      </c>
    </row>
    <row r="698" spans="1:18" x14ac:dyDescent="0.3">
      <c r="A698" s="82">
        <v>667</v>
      </c>
      <c r="B698" s="94">
        <f t="shared" si="143"/>
        <v>1.5681534099868835E-6</v>
      </c>
      <c r="C698" s="179">
        <f t="shared" si="144"/>
        <v>1.5646159259664103E-6</v>
      </c>
      <c r="D698" s="166">
        <f t="shared" si="145"/>
        <v>2.2558277767625785E-3</v>
      </c>
      <c r="E698" s="167">
        <f t="shared" si="155"/>
        <v>24.291293255547934</v>
      </c>
      <c r="F698" s="168">
        <f t="shared" si="156"/>
        <v>1.5068929548774073</v>
      </c>
      <c r="G698" s="168">
        <f t="shared" si="146"/>
        <v>52367.578914565587</v>
      </c>
      <c r="H698" s="168">
        <f t="shared" si="147"/>
        <v>271309.42051943752</v>
      </c>
      <c r="I698" s="169">
        <f t="shared" si="148"/>
        <v>323676.99943400314</v>
      </c>
      <c r="J698" s="169">
        <f t="shared" si="150"/>
        <v>322391.81743393594</v>
      </c>
      <c r="K698" s="95"/>
      <c r="L698" s="265">
        <f t="shared" si="149"/>
        <v>124071.75669427884</v>
      </c>
      <c r="M698" s="265">
        <f>$G698*NonHospFrac+theModel!$H698*NonHospFrac</f>
        <v>199605.24273972426</v>
      </c>
      <c r="N698" s="266">
        <f t="shared" si="151"/>
        <v>323676.99943400308</v>
      </c>
      <c r="O698" s="159"/>
      <c r="P698" s="265">
        <f t="shared" si="152"/>
        <v>123579.12116966951</v>
      </c>
      <c r="Q698" s="265">
        <f t="shared" si="153"/>
        <v>199603.68809821119</v>
      </c>
      <c r="R698" s="266">
        <f t="shared" si="154"/>
        <v>323182.80926788069</v>
      </c>
    </row>
    <row r="699" spans="1:18" x14ac:dyDescent="0.3">
      <c r="A699" s="82">
        <v>668</v>
      </c>
      <c r="B699" s="94">
        <f t="shared" si="143"/>
        <v>1.5388595840913567E-6</v>
      </c>
      <c r="C699" s="179">
        <f t="shared" si="144"/>
        <v>1.5353881818970261E-6</v>
      </c>
      <c r="D699" s="166">
        <f t="shared" si="145"/>
        <v>2.2558277767625785E-3</v>
      </c>
      <c r="E699" s="167">
        <f t="shared" si="155"/>
        <v>24.291294790936117</v>
      </c>
      <c r="F699" s="168">
        <f t="shared" si="156"/>
        <v>1.5091487826541699</v>
      </c>
      <c r="G699" s="168">
        <f t="shared" si="146"/>
        <v>52445.973493779005</v>
      </c>
      <c r="H699" s="168">
        <f t="shared" si="147"/>
        <v>271309.43766818603</v>
      </c>
      <c r="I699" s="169">
        <f t="shared" si="148"/>
        <v>323755.41116196505</v>
      </c>
      <c r="J699" s="169">
        <f t="shared" si="150"/>
        <v>322468.12285289384</v>
      </c>
      <c r="K699" s="95"/>
      <c r="L699" s="265">
        <f t="shared" si="149"/>
        <v>124101.81345101683</v>
      </c>
      <c r="M699" s="265">
        <f>$G699*NonHospFrac+theModel!$H699*NonHospFrac</f>
        <v>199653.5977109482</v>
      </c>
      <c r="N699" s="266">
        <f t="shared" si="151"/>
        <v>323755.41116196505</v>
      </c>
      <c r="O699" s="159"/>
      <c r="P699" s="265">
        <f t="shared" si="152"/>
        <v>123608.37053676063</v>
      </c>
      <c r="Q699" s="265">
        <f t="shared" si="153"/>
        <v>199652.04306943211</v>
      </c>
      <c r="R699" s="266">
        <f t="shared" si="154"/>
        <v>323260.41360619274</v>
      </c>
    </row>
    <row r="700" spans="1:18" x14ac:dyDescent="0.3">
      <c r="A700" s="82">
        <v>669</v>
      </c>
      <c r="B700" s="94">
        <f t="shared" si="143"/>
        <v>1.5101129803171633E-6</v>
      </c>
      <c r="C700" s="179">
        <f t="shared" si="144"/>
        <v>1.506706425510114E-6</v>
      </c>
      <c r="D700" s="166">
        <f t="shared" si="145"/>
        <v>2.2558277767625785E-3</v>
      </c>
      <c r="E700" s="167">
        <f t="shared" si="155"/>
        <v>24.291296297642543</v>
      </c>
      <c r="F700" s="168">
        <f t="shared" si="156"/>
        <v>1.5114046104309324</v>
      </c>
      <c r="G700" s="168">
        <f t="shared" si="146"/>
        <v>52524.368072992424</v>
      </c>
      <c r="H700" s="168">
        <f t="shared" si="147"/>
        <v>271309.45449658798</v>
      </c>
      <c r="I700" s="169">
        <f t="shared" si="148"/>
        <v>323833.8225695804</v>
      </c>
      <c r="J700" s="169">
        <f t="shared" si="150"/>
        <v>322544.42484976398</v>
      </c>
      <c r="K700" s="95"/>
      <c r="L700" s="265">
        <f t="shared" si="149"/>
        <v>124131.87008495969</v>
      </c>
      <c r="M700" s="265">
        <f>$G700*NonHospFrac+theModel!$H700*NonHospFrac</f>
        <v>199701.95248462071</v>
      </c>
      <c r="N700" s="266">
        <f t="shared" si="151"/>
        <v>323833.8225695804</v>
      </c>
      <c r="O700" s="159"/>
      <c r="P700" s="265">
        <f t="shared" si="152"/>
        <v>123637.61859209825</v>
      </c>
      <c r="Q700" s="265">
        <f t="shared" si="153"/>
        <v>199700.39784310164</v>
      </c>
      <c r="R700" s="266">
        <f t="shared" si="154"/>
        <v>323338.01643519988</v>
      </c>
    </row>
    <row r="701" spans="1:18" x14ac:dyDescent="0.3">
      <c r="A701" s="82">
        <v>670</v>
      </c>
      <c r="B701" s="94">
        <f t="shared" si="143"/>
        <v>1.481903376303765E-6</v>
      </c>
      <c r="C701" s="179">
        <f t="shared" si="144"/>
        <v>1.4785604575050207E-6</v>
      </c>
      <c r="D701" s="166">
        <f t="shared" si="145"/>
        <v>2.2558277767625785E-3</v>
      </c>
      <c r="E701" s="167">
        <f t="shared" si="155"/>
        <v>24.291297776202999</v>
      </c>
      <c r="F701" s="168">
        <f t="shared" si="156"/>
        <v>1.513660438207695</v>
      </c>
      <c r="G701" s="168">
        <f t="shared" si="146"/>
        <v>52602.762652205856</v>
      </c>
      <c r="H701" s="168">
        <f t="shared" si="147"/>
        <v>271309.47101062763</v>
      </c>
      <c r="I701" s="169">
        <f t="shared" si="148"/>
        <v>323912.23366283346</v>
      </c>
      <c r="J701" s="169">
        <f t="shared" si="150"/>
        <v>322620.72343052161</v>
      </c>
      <c r="K701" s="95"/>
      <c r="L701" s="265">
        <f t="shared" si="149"/>
        <v>124161.9265984013</v>
      </c>
      <c r="M701" s="265">
        <f>$G701*NonHospFrac+theModel!$H701*NonHospFrac</f>
        <v>199750.30706443219</v>
      </c>
      <c r="N701" s="266">
        <f t="shared" si="151"/>
        <v>323912.23366283346</v>
      </c>
      <c r="O701" s="159"/>
      <c r="P701" s="265">
        <f t="shared" si="152"/>
        <v>123666.86533797279</v>
      </c>
      <c r="Q701" s="265">
        <f t="shared" si="153"/>
        <v>199748.75242291021</v>
      </c>
      <c r="R701" s="266">
        <f t="shared" si="154"/>
        <v>323415.617760883</v>
      </c>
    </row>
    <row r="702" spans="1:18" x14ac:dyDescent="0.3">
      <c r="A702" s="82">
        <v>671</v>
      </c>
      <c r="B702" s="94">
        <f t="shared" si="143"/>
        <v>1.4542207406490003E-6</v>
      </c>
      <c r="C702" s="179">
        <f t="shared" si="144"/>
        <v>1.4509402691087E-6</v>
      </c>
      <c r="D702" s="166">
        <f t="shared" si="145"/>
        <v>2.2558277767625785E-3</v>
      </c>
      <c r="E702" s="167">
        <f t="shared" si="155"/>
        <v>24.291299227143266</v>
      </c>
      <c r="F702" s="168">
        <f t="shared" si="156"/>
        <v>1.5159162659844576</v>
      </c>
      <c r="G702" s="168">
        <f t="shared" si="146"/>
        <v>52681.157231419282</v>
      </c>
      <c r="H702" s="168">
        <f t="shared" si="147"/>
        <v>271309.48721617751</v>
      </c>
      <c r="I702" s="169">
        <f t="shared" si="148"/>
        <v>323990.6444475968</v>
      </c>
      <c r="J702" s="169">
        <f t="shared" si="150"/>
        <v>322697.01860103256</v>
      </c>
      <c r="K702" s="95"/>
      <c r="L702" s="265">
        <f t="shared" si="149"/>
        <v>124191.98299359271</v>
      </c>
      <c r="M702" s="265">
        <f>$G702*NonHospFrac+theModel!$H702*NonHospFrac</f>
        <v>199798.66145400406</v>
      </c>
      <c r="N702" s="266">
        <f t="shared" si="151"/>
        <v>323990.64444759674</v>
      </c>
      <c r="O702" s="159"/>
      <c r="P702" s="265">
        <f t="shared" si="152"/>
        <v>123696.11077663272</v>
      </c>
      <c r="Q702" s="265">
        <f t="shared" si="153"/>
        <v>199797.10681247924</v>
      </c>
      <c r="R702" s="266">
        <f t="shared" si="154"/>
        <v>323493.21758911194</v>
      </c>
    </row>
    <row r="703" spans="1:18" x14ac:dyDescent="0.3">
      <c r="A703" s="82">
        <v>672</v>
      </c>
      <c r="B703" s="94">
        <f t="shared" si="143"/>
        <v>1.4270552293419144E-6</v>
      </c>
      <c r="C703" s="179">
        <f t="shared" si="144"/>
        <v>1.4238360385165905E-6</v>
      </c>
      <c r="D703" s="166">
        <f t="shared" si="145"/>
        <v>2.2558277767625785E-3</v>
      </c>
      <c r="E703" s="167">
        <f t="shared" si="155"/>
        <v>24.291300650979306</v>
      </c>
      <c r="F703" s="168">
        <f t="shared" si="156"/>
        <v>1.5181720937612202</v>
      </c>
      <c r="G703" s="168">
        <f t="shared" si="146"/>
        <v>52759.551810632693</v>
      </c>
      <c r="H703" s="168">
        <f t="shared" si="147"/>
        <v>271309.50311900023</v>
      </c>
      <c r="I703" s="169">
        <f t="shared" si="148"/>
        <v>324069.05492963293</v>
      </c>
      <c r="J703" s="169">
        <f t="shared" si="150"/>
        <v>322773.31036705489</v>
      </c>
      <c r="K703" s="95"/>
      <c r="L703" s="265">
        <f t="shared" si="149"/>
        <v>124222.03927274284</v>
      </c>
      <c r="M703" s="265">
        <f>$G703*NonHospFrac+theModel!$H703*NonHospFrac</f>
        <v>199847.01565689006</v>
      </c>
      <c r="N703" s="266">
        <f t="shared" si="151"/>
        <v>324069.05492963293</v>
      </c>
      <c r="O703" s="159"/>
      <c r="P703" s="265">
        <f t="shared" si="152"/>
        <v>123725.35491028524</v>
      </c>
      <c r="Q703" s="265">
        <f t="shared" si="153"/>
        <v>199845.46101536241</v>
      </c>
      <c r="R703" s="266">
        <f t="shared" si="154"/>
        <v>323570.81592564762</v>
      </c>
    </row>
    <row r="704" spans="1:18" x14ac:dyDescent="0.3">
      <c r="A704" s="82">
        <v>673</v>
      </c>
      <c r="B704" s="94">
        <f t="shared" si="143"/>
        <v>1.400397182262199E-6</v>
      </c>
      <c r="C704" s="179">
        <f t="shared" si="144"/>
        <v>1.3972381273999519E-6</v>
      </c>
      <c r="D704" s="166">
        <f t="shared" si="145"/>
        <v>2.2558277767625785E-3</v>
      </c>
      <c r="E704" s="167">
        <f t="shared" si="155"/>
        <v>24.291302048217432</v>
      </c>
      <c r="F704" s="168">
        <f t="shared" si="156"/>
        <v>1.5204279215379828</v>
      </c>
      <c r="G704" s="168">
        <f t="shared" si="146"/>
        <v>52837.946389846111</v>
      </c>
      <c r="H704" s="168">
        <f t="shared" si="147"/>
        <v>271309.5187247509</v>
      </c>
      <c r="I704" s="169">
        <f t="shared" si="148"/>
        <v>324147.465114597</v>
      </c>
      <c r="J704" s="169">
        <f t="shared" si="150"/>
        <v>322849.5987342415</v>
      </c>
      <c r="K704" s="95"/>
      <c r="L704" s="265">
        <f t="shared" si="149"/>
        <v>124252.09543801943</v>
      </c>
      <c r="M704" s="265">
        <f>$G704*NonHospFrac+theModel!$H704*NonHospFrac</f>
        <v>199895.36967657757</v>
      </c>
      <c r="N704" s="266">
        <f t="shared" si="151"/>
        <v>324147.465114597</v>
      </c>
      <c r="O704" s="159"/>
      <c r="P704" s="265">
        <f t="shared" si="152"/>
        <v>123754.59774109724</v>
      </c>
      <c r="Q704" s="265">
        <f t="shared" si="153"/>
        <v>199893.81503504716</v>
      </c>
      <c r="R704" s="266">
        <f t="shared" si="154"/>
        <v>323648.4127761444</v>
      </c>
    </row>
    <row r="705" spans="1:18" x14ac:dyDescent="0.3">
      <c r="A705" s="82">
        <v>674</v>
      </c>
      <c r="B705" s="94">
        <f t="shared" si="143"/>
        <v>1.3742371197450209E-6</v>
      </c>
      <c r="C705" s="179">
        <f t="shared" si="144"/>
        <v>1.3711370774784419E-6</v>
      </c>
      <c r="D705" s="166">
        <f t="shared" si="145"/>
        <v>2.2558277767625785E-3</v>
      </c>
      <c r="E705" s="167">
        <f t="shared" si="155"/>
        <v>24.291303419354509</v>
      </c>
      <c r="F705" s="168">
        <f t="shared" si="156"/>
        <v>1.5226837493147454</v>
      </c>
      <c r="G705" s="168">
        <f t="shared" si="146"/>
        <v>52916.340969059544</v>
      </c>
      <c r="H705" s="168">
        <f t="shared" si="147"/>
        <v>271309.53403897898</v>
      </c>
      <c r="I705" s="169">
        <f t="shared" si="148"/>
        <v>324225.87500803854</v>
      </c>
      <c r="J705" s="169">
        <f t="shared" si="150"/>
        <v>322925.88370814186</v>
      </c>
      <c r="K705" s="95"/>
      <c r="L705" s="265">
        <f t="shared" si="149"/>
        <v>124282.15149154968</v>
      </c>
      <c r="M705" s="265">
        <f>$G705*NonHospFrac+theModel!$H705*NonHospFrac</f>
        <v>199943.72351648883</v>
      </c>
      <c r="N705" s="266">
        <f t="shared" si="151"/>
        <v>324225.87500803848</v>
      </c>
      <c r="O705" s="159"/>
      <c r="P705" s="265">
        <f t="shared" si="152"/>
        <v>123783.8392711959</v>
      </c>
      <c r="Q705" s="265">
        <f t="shared" si="153"/>
        <v>199942.16887495571</v>
      </c>
      <c r="R705" s="266">
        <f t="shared" si="154"/>
        <v>323726.00814615161</v>
      </c>
    </row>
    <row r="706" spans="1:18" x14ac:dyDescent="0.3">
      <c r="A706" s="82">
        <v>675</v>
      </c>
      <c r="B706" s="94">
        <f t="shared" si="143"/>
        <v>1.3485657392100481E-6</v>
      </c>
      <c r="C706" s="179">
        <f t="shared" si="144"/>
        <v>1.3455236071567477E-6</v>
      </c>
      <c r="D706" s="166">
        <f t="shared" si="145"/>
        <v>2.2558277767625785E-3</v>
      </c>
      <c r="E706" s="167">
        <f t="shared" si="155"/>
        <v>24.291304764878117</v>
      </c>
      <c r="F706" s="168">
        <f t="shared" si="156"/>
        <v>1.524939577091508</v>
      </c>
      <c r="G706" s="168">
        <f t="shared" si="146"/>
        <v>52994.735548272962</v>
      </c>
      <c r="H706" s="168">
        <f t="shared" si="147"/>
        <v>271309.54906713031</v>
      </c>
      <c r="I706" s="169">
        <f t="shared" si="148"/>
        <v>324304.28461540327</v>
      </c>
      <c r="J706" s="169">
        <f t="shared" si="150"/>
        <v>323002.16529420379</v>
      </c>
      <c r="K706" s="95"/>
      <c r="L706" s="265">
        <f t="shared" si="149"/>
        <v>124312.20743542109</v>
      </c>
      <c r="M706" s="265">
        <f>$G706*NonHospFrac+theModel!$H706*NonHospFrac</f>
        <v>199992.07717998215</v>
      </c>
      <c r="N706" s="266">
        <f t="shared" si="151"/>
        <v>324304.28461540327</v>
      </c>
      <c r="O706" s="159"/>
      <c r="P706" s="265">
        <f t="shared" si="152"/>
        <v>123813.0795026695</v>
      </c>
      <c r="Q706" s="265">
        <f t="shared" si="153"/>
        <v>199990.52253844638</v>
      </c>
      <c r="R706" s="266">
        <f t="shared" si="154"/>
        <v>323803.60204111587</v>
      </c>
    </row>
    <row r="707" spans="1:18" x14ac:dyDescent="0.3">
      <c r="A707" s="82">
        <v>676</v>
      </c>
      <c r="B707" s="94">
        <f t="shared" si="143"/>
        <v>1.3233739118534215E-6</v>
      </c>
      <c r="C707" s="179">
        <f t="shared" si="144"/>
        <v>1.3203886082240195E-6</v>
      </c>
      <c r="D707" s="166">
        <f t="shared" si="145"/>
        <v>2.2558277767625785E-3</v>
      </c>
      <c r="E707" s="167">
        <f t="shared" si="155"/>
        <v>24.291306085266726</v>
      </c>
      <c r="F707" s="168">
        <f t="shared" si="156"/>
        <v>1.5271954048682705</v>
      </c>
      <c r="G707" s="168">
        <f t="shared" si="146"/>
        <v>53073.130127486387</v>
      </c>
      <c r="H707" s="168">
        <f t="shared" si="147"/>
        <v>271309.56381454889</v>
      </c>
      <c r="I707" s="169">
        <f t="shared" si="148"/>
        <v>324382.69394203526</v>
      </c>
      <c r="J707" s="169">
        <f t="shared" si="150"/>
        <v>323078.44349777547</v>
      </c>
      <c r="K707" s="95"/>
      <c r="L707" s="265">
        <f t="shared" si="149"/>
        <v>124342.26327168212</v>
      </c>
      <c r="M707" s="265">
        <f>$G707*NonHospFrac+theModel!$H707*NonHospFrac</f>
        <v>200040.43067035315</v>
      </c>
      <c r="N707" s="266">
        <f t="shared" si="151"/>
        <v>324382.69394203526</v>
      </c>
      <c r="O707" s="159"/>
      <c r="P707" s="265">
        <f t="shared" si="152"/>
        <v>123842.31843756812</v>
      </c>
      <c r="Q707" s="265">
        <f t="shared" si="153"/>
        <v>200038.87602881476</v>
      </c>
      <c r="R707" s="266">
        <f t="shared" si="154"/>
        <v>323881.19446638285</v>
      </c>
    </row>
    <row r="708" spans="1:18" x14ac:dyDescent="0.3">
      <c r="A708" s="82">
        <v>677</v>
      </c>
      <c r="B708" s="94">
        <f t="shared" si="143"/>
        <v>1.2986526794015226E-6</v>
      </c>
      <c r="C708" s="179">
        <f t="shared" si="144"/>
        <v>1.2957231426149614E-6</v>
      </c>
      <c r="D708" s="166">
        <f t="shared" si="145"/>
        <v>2.2558277767625785E-3</v>
      </c>
      <c r="E708" s="167">
        <f t="shared" si="155"/>
        <v>24.291307380989867</v>
      </c>
      <c r="F708" s="168">
        <f t="shared" si="156"/>
        <v>1.5294512326450331</v>
      </c>
      <c r="G708" s="168">
        <f t="shared" si="146"/>
        <v>53151.524706699805</v>
      </c>
      <c r="H708" s="168">
        <f t="shared" si="147"/>
        <v>271309.57828647882</v>
      </c>
      <c r="I708" s="169">
        <f t="shared" si="148"/>
        <v>324461.10299317865</v>
      </c>
      <c r="J708" s="169">
        <f t="shared" si="150"/>
        <v>323154.71832410741</v>
      </c>
      <c r="K708" s="95"/>
      <c r="L708" s="265">
        <f t="shared" si="149"/>
        <v>124372.31900234293</v>
      </c>
      <c r="M708" s="265">
        <f>$G708*NonHospFrac+theModel!$H708*NonHospFrac</f>
        <v>200088.78399083568</v>
      </c>
      <c r="N708" s="266">
        <f t="shared" si="151"/>
        <v>324461.10299317865</v>
      </c>
      <c r="O708" s="159"/>
      <c r="P708" s="265">
        <f t="shared" si="152"/>
        <v>123871.5560779043</v>
      </c>
      <c r="Q708" s="265">
        <f t="shared" si="153"/>
        <v>200087.22934929474</v>
      </c>
      <c r="R708" s="266">
        <f t="shared" si="154"/>
        <v>323958.78542719904</v>
      </c>
    </row>
    <row r="709" spans="1:18" x14ac:dyDescent="0.3">
      <c r="A709" s="82">
        <v>678</v>
      </c>
      <c r="B709" s="94">
        <f t="shared" si="143"/>
        <v>1.2743932509254063E-6</v>
      </c>
      <c r="C709" s="179">
        <f t="shared" si="144"/>
        <v>1.2715184392314499E-6</v>
      </c>
      <c r="D709" s="166">
        <f t="shared" si="145"/>
        <v>2.2558277767625785E-3</v>
      </c>
      <c r="E709" s="167">
        <f t="shared" si="155"/>
        <v>24.291308652508306</v>
      </c>
      <c r="F709" s="168">
        <f t="shared" si="156"/>
        <v>1.5317070604217957</v>
      </c>
      <c r="G709" s="168">
        <f t="shared" si="146"/>
        <v>53229.919285913216</v>
      </c>
      <c r="H709" s="168">
        <f t="shared" si="147"/>
        <v>271309.59248806647</v>
      </c>
      <c r="I709" s="169">
        <f t="shared" si="148"/>
        <v>324539.5117739797</v>
      </c>
      <c r="J709" s="169">
        <f t="shared" si="150"/>
        <v>323230.98977835412</v>
      </c>
      <c r="K709" s="95"/>
      <c r="L709" s="265">
        <f t="shared" si="149"/>
        <v>124402.37462937621</v>
      </c>
      <c r="M709" s="265">
        <f>$G709*NonHospFrac+theModel!$H709*NonHospFrac</f>
        <v>200137.13714460345</v>
      </c>
      <c r="N709" s="266">
        <f t="shared" si="151"/>
        <v>324539.51177397964</v>
      </c>
      <c r="O709" s="159"/>
      <c r="P709" s="265">
        <f t="shared" si="152"/>
        <v>123900.79242565394</v>
      </c>
      <c r="Q709" s="265">
        <f t="shared" si="153"/>
        <v>200135.58250306</v>
      </c>
      <c r="R709" s="266">
        <f t="shared" si="154"/>
        <v>324036.37492871395</v>
      </c>
    </row>
    <row r="710" spans="1:18" x14ac:dyDescent="0.3">
      <c r="A710" s="82">
        <v>679</v>
      </c>
      <c r="B710" s="94">
        <f t="shared" si="143"/>
        <v>1.250586999714717E-6</v>
      </c>
      <c r="C710" s="179">
        <f t="shared" si="144"/>
        <v>1.2477658908235022E-6</v>
      </c>
      <c r="D710" s="166">
        <f t="shared" si="145"/>
        <v>2.2558277767625785E-3</v>
      </c>
      <c r="E710" s="167">
        <f t="shared" si="155"/>
        <v>24.291309900274197</v>
      </c>
      <c r="F710" s="168">
        <f t="shared" si="156"/>
        <v>1.5339628881985583</v>
      </c>
      <c r="G710" s="168">
        <f t="shared" si="146"/>
        <v>53308.313865126649</v>
      </c>
      <c r="H710" s="168">
        <f t="shared" si="147"/>
        <v>271309.60642436199</v>
      </c>
      <c r="I710" s="169">
        <f t="shared" si="148"/>
        <v>324617.92028948863</v>
      </c>
      <c r="J710" s="169">
        <f t="shared" si="150"/>
        <v>323307.25786557613</v>
      </c>
      <c r="K710" s="95"/>
      <c r="L710" s="265">
        <f t="shared" si="149"/>
        <v>124432.43015471785</v>
      </c>
      <c r="M710" s="265">
        <f>$G710*NonHospFrac+theModel!$H710*NonHospFrac</f>
        <v>200185.49013477078</v>
      </c>
      <c r="N710" s="266">
        <f t="shared" si="151"/>
        <v>324617.92028948863</v>
      </c>
      <c r="O710" s="159"/>
      <c r="P710" s="265">
        <f t="shared" si="152"/>
        <v>123930.02748275686</v>
      </c>
      <c r="Q710" s="265">
        <f t="shared" si="153"/>
        <v>200183.93549322485</v>
      </c>
      <c r="R710" s="266">
        <f t="shared" si="154"/>
        <v>324113.9629759817</v>
      </c>
    </row>
    <row r="711" spans="1:18" x14ac:dyDescent="0.3">
      <c r="A711" s="82">
        <v>680</v>
      </c>
      <c r="B711" s="94">
        <f t="shared" si="143"/>
        <v>1.2272254602100039E-6</v>
      </c>
      <c r="C711" s="179">
        <f t="shared" si="144"/>
        <v>1.2244570509285119E-6</v>
      </c>
      <c r="D711" s="166">
        <f t="shared" si="145"/>
        <v>2.2558277767625785E-3</v>
      </c>
      <c r="E711" s="167">
        <f t="shared" si="155"/>
        <v>24.291311124731248</v>
      </c>
      <c r="F711" s="168">
        <f t="shared" si="156"/>
        <v>1.5362187159753209</v>
      </c>
      <c r="G711" s="168">
        <f t="shared" si="146"/>
        <v>53386.708444340067</v>
      </c>
      <c r="H711" s="168">
        <f t="shared" si="147"/>
        <v>271309.62010032107</v>
      </c>
      <c r="I711" s="169">
        <f t="shared" si="148"/>
        <v>324696.32854466117</v>
      </c>
      <c r="J711" s="169">
        <f t="shared" si="150"/>
        <v>323383.52259074146</v>
      </c>
      <c r="K711" s="95"/>
      <c r="L711" s="265">
        <f t="shared" si="149"/>
        <v>124462.48558026737</v>
      </c>
      <c r="M711" s="265">
        <f>$G711*NonHospFrac+theModel!$H711*NonHospFrac</f>
        <v>200233.84296439376</v>
      </c>
      <c r="N711" s="266">
        <f t="shared" si="151"/>
        <v>324696.32854466111</v>
      </c>
      <c r="O711" s="159"/>
      <c r="P711" s="265">
        <f t="shared" si="152"/>
        <v>123959.26125111732</v>
      </c>
      <c r="Q711" s="265">
        <f t="shared" si="153"/>
        <v>200232.28832284542</v>
      </c>
      <c r="R711" s="266">
        <f t="shared" si="154"/>
        <v>324191.54957396275</v>
      </c>
    </row>
    <row r="712" spans="1:18" x14ac:dyDescent="0.3">
      <c r="A712" s="82">
        <v>681</v>
      </c>
      <c r="B712" s="94">
        <f t="shared" si="143"/>
        <v>1.2043003249923617E-6</v>
      </c>
      <c r="C712" s="179">
        <f t="shared" si="144"/>
        <v>1.2015836308676798E-6</v>
      </c>
      <c r="D712" s="166">
        <f t="shared" si="145"/>
        <v>2.2558277767625785E-3</v>
      </c>
      <c r="E712" s="167">
        <f t="shared" si="155"/>
        <v>24.29131232631488</v>
      </c>
      <c r="F712" s="168">
        <f t="shared" si="156"/>
        <v>1.5384745437520835</v>
      </c>
      <c r="G712" s="168">
        <f t="shared" si="146"/>
        <v>53465.103023553493</v>
      </c>
      <c r="H712" s="168">
        <f t="shared" si="147"/>
        <v>271309.63352080702</v>
      </c>
      <c r="I712" s="169">
        <f t="shared" si="148"/>
        <v>324774.73654436052</v>
      </c>
      <c r="J712" s="169">
        <f t="shared" si="150"/>
        <v>323459.78395872755</v>
      </c>
      <c r="K712" s="95"/>
      <c r="L712" s="265">
        <f t="shared" si="149"/>
        <v>124492.54090788902</v>
      </c>
      <c r="M712" s="265">
        <f>$G712*NonHospFrac+theModel!$H712*NonHospFrac</f>
        <v>200282.19563647144</v>
      </c>
      <c r="N712" s="266">
        <f t="shared" si="151"/>
        <v>324774.73654436046</v>
      </c>
      <c r="O712" s="159"/>
      <c r="P712" s="265">
        <f t="shared" si="152"/>
        <v>123988.493732605</v>
      </c>
      <c r="Q712" s="265">
        <f t="shared" si="153"/>
        <v>200280.64099492072</v>
      </c>
      <c r="R712" s="266">
        <f t="shared" si="154"/>
        <v>324269.1347275257</v>
      </c>
    </row>
    <row r="713" spans="1:18" x14ac:dyDescent="0.3">
      <c r="A713" s="82">
        <v>682</v>
      </c>
      <c r="B713" s="94">
        <f t="shared" si="143"/>
        <v>1.1818034418292846E-6</v>
      </c>
      <c r="C713" s="179">
        <f t="shared" si="144"/>
        <v>1.1791374967985324E-6</v>
      </c>
      <c r="D713" s="166">
        <f t="shared" si="145"/>
        <v>2.2558277767625785E-3</v>
      </c>
      <c r="E713" s="167">
        <f t="shared" si="155"/>
        <v>24.291313505452376</v>
      </c>
      <c r="F713" s="168">
        <f t="shared" si="156"/>
        <v>1.5407303715288461</v>
      </c>
      <c r="G713" s="168">
        <f t="shared" si="146"/>
        <v>53543.497602766911</v>
      </c>
      <c r="H713" s="168">
        <f t="shared" si="147"/>
        <v>271309.646690592</v>
      </c>
      <c r="I713" s="169">
        <f t="shared" si="148"/>
        <v>324853.1442933589</v>
      </c>
      <c r="J713" s="169">
        <f t="shared" si="150"/>
        <v>323536.04197432275</v>
      </c>
      <c r="K713" s="95"/>
      <c r="L713" s="265">
        <f t="shared" si="149"/>
        <v>124522.59613941208</v>
      </c>
      <c r="M713" s="265">
        <f>$G713*NonHospFrac+theModel!$H713*NonHospFrac</f>
        <v>200330.54815394682</v>
      </c>
      <c r="N713" s="266">
        <f t="shared" si="151"/>
        <v>324853.1442933589</v>
      </c>
      <c r="O713" s="159"/>
      <c r="P713" s="265">
        <f t="shared" si="152"/>
        <v>124017.72492905536</v>
      </c>
      <c r="Q713" s="265">
        <f t="shared" si="153"/>
        <v>200328.99351239376</v>
      </c>
      <c r="R713" s="266">
        <f t="shared" si="154"/>
        <v>324346.71844144911</v>
      </c>
    </row>
    <row r="714" spans="1:18" x14ac:dyDescent="0.3">
      <c r="A714" s="82">
        <v>683</v>
      </c>
      <c r="B714" s="94">
        <f t="shared" si="143"/>
        <v>1.1597268107757085E-6</v>
      </c>
      <c r="C714" s="179">
        <f t="shared" si="144"/>
        <v>1.1571106668225044E-6</v>
      </c>
      <c r="D714" s="166">
        <f t="shared" si="145"/>
        <v>2.2558277767625785E-3</v>
      </c>
      <c r="E714" s="167">
        <f t="shared" si="155"/>
        <v>24.291314662563043</v>
      </c>
      <c r="F714" s="168">
        <f t="shared" si="156"/>
        <v>1.5429861993056087</v>
      </c>
      <c r="G714" s="168">
        <f t="shared" si="146"/>
        <v>53621.892181980329</v>
      </c>
      <c r="H714" s="168">
        <f t="shared" si="147"/>
        <v>271309.65961435944</v>
      </c>
      <c r="I714" s="169">
        <f t="shared" si="148"/>
        <v>324931.55179633974</v>
      </c>
      <c r="J714" s="169">
        <f t="shared" si="150"/>
        <v>323612.29664222844</v>
      </c>
      <c r="K714" s="95"/>
      <c r="L714" s="265">
        <f t="shared" si="149"/>
        <v>124552.65127663178</v>
      </c>
      <c r="M714" s="265">
        <f>$G714*NonHospFrac+theModel!$H714*NonHospFrac</f>
        <v>200378.900519708</v>
      </c>
      <c r="N714" s="266">
        <f t="shared" si="151"/>
        <v>324931.5517963398</v>
      </c>
      <c r="O714" s="159"/>
      <c r="P714" s="265">
        <f t="shared" si="152"/>
        <v>124046.95484227053</v>
      </c>
      <c r="Q714" s="265">
        <f t="shared" si="153"/>
        <v>200377.34587815264</v>
      </c>
      <c r="R714" s="266">
        <f t="shared" si="154"/>
        <v>324424.30072042317</v>
      </c>
    </row>
    <row r="715" spans="1:18" x14ac:dyDescent="0.3">
      <c r="A715" s="82">
        <v>684</v>
      </c>
      <c r="B715" s="94">
        <f t="shared" si="143"/>
        <v>1.1380625813292229E-6</v>
      </c>
      <c r="C715" s="179">
        <f t="shared" si="144"/>
        <v>1.1354953081465662E-6</v>
      </c>
      <c r="D715" s="166">
        <f t="shared" si="145"/>
        <v>2.2558277767625785E-3</v>
      </c>
      <c r="E715" s="167">
        <f t="shared" si="155"/>
        <v>24.291315798058349</v>
      </c>
      <c r="F715" s="168">
        <f t="shared" si="156"/>
        <v>1.5452420270823712</v>
      </c>
      <c r="G715" s="168">
        <f t="shared" si="146"/>
        <v>53700.286761193755</v>
      </c>
      <c r="H715" s="168">
        <f t="shared" si="147"/>
        <v>271309.67229670496</v>
      </c>
      <c r="I715" s="169">
        <f t="shared" si="148"/>
        <v>325009.95905789873</v>
      </c>
      <c r="J715" s="169">
        <f t="shared" si="150"/>
        <v>323688.54796706018</v>
      </c>
      <c r="K715" s="95"/>
      <c r="L715" s="265">
        <f t="shared" si="149"/>
        <v>124582.7063213097</v>
      </c>
      <c r="M715" s="265">
        <f>$G715*NonHospFrac+theModel!$H715*NonHospFrac</f>
        <v>200427.252736589</v>
      </c>
      <c r="N715" s="266">
        <f t="shared" si="151"/>
        <v>325009.95905789873</v>
      </c>
      <c r="O715" s="159"/>
      <c r="P715" s="265">
        <f t="shared" si="152"/>
        <v>124076.18347401971</v>
      </c>
      <c r="Q715" s="265">
        <f t="shared" si="153"/>
        <v>200425.6980950314</v>
      </c>
      <c r="R715" s="266">
        <f t="shared" si="154"/>
        <v>324501.88156905113</v>
      </c>
    </row>
    <row r="716" spans="1:18" x14ac:dyDescent="0.3">
      <c r="A716" s="82">
        <v>685</v>
      </c>
      <c r="B716" s="94">
        <f t="shared" si="143"/>
        <v>1.1168030496384083E-6</v>
      </c>
      <c r="C716" s="179">
        <f t="shared" si="144"/>
        <v>1.1142837342978608E-6</v>
      </c>
      <c r="D716" s="166">
        <f t="shared" si="145"/>
        <v>2.2558277767625785E-3</v>
      </c>
      <c r="E716" s="167">
        <f t="shared" si="155"/>
        <v>24.291316912342083</v>
      </c>
      <c r="F716" s="168">
        <f t="shared" si="156"/>
        <v>1.5474978548591338</v>
      </c>
      <c r="G716" s="168">
        <f t="shared" si="146"/>
        <v>53778.681340407173</v>
      </c>
      <c r="H716" s="168">
        <f t="shared" si="147"/>
        <v>271309.68474213843</v>
      </c>
      <c r="I716" s="169">
        <f t="shared" si="148"/>
        <v>325088.3660825456</v>
      </c>
      <c r="J716" s="169">
        <f t="shared" si="150"/>
        <v>323764.79595334938</v>
      </c>
      <c r="K716" s="95"/>
      <c r="L716" s="265">
        <f t="shared" si="149"/>
        <v>124612.76127517456</v>
      </c>
      <c r="M716" s="265">
        <f>$G716*NonHospFrac+theModel!$H716*NonHospFrac</f>
        <v>200475.60480737101</v>
      </c>
      <c r="N716" s="266">
        <f t="shared" si="151"/>
        <v>325088.3660825456</v>
      </c>
      <c r="O716" s="159"/>
      <c r="P716" s="265">
        <f t="shared" si="152"/>
        <v>124105.41082603991</v>
      </c>
      <c r="Q716" s="265">
        <f t="shared" si="153"/>
        <v>200474.0501658112</v>
      </c>
      <c r="R716" s="266">
        <f t="shared" si="154"/>
        <v>324579.46099185111</v>
      </c>
    </row>
    <row r="717" spans="1:18" x14ac:dyDescent="0.3">
      <c r="A717" s="82">
        <v>686</v>
      </c>
      <c r="B717" s="94">
        <f t="shared" si="143"/>
        <v>1.0959406557633215E-6</v>
      </c>
      <c r="C717" s="179">
        <f t="shared" si="144"/>
        <v>1.0934684023903671E-6</v>
      </c>
      <c r="D717" s="166">
        <f t="shared" si="145"/>
        <v>2.2558277767625785E-3</v>
      </c>
      <c r="E717" s="167">
        <f t="shared" si="155"/>
        <v>24.291318005810485</v>
      </c>
      <c r="F717" s="168">
        <f t="shared" si="156"/>
        <v>1.5497536826358964</v>
      </c>
      <c r="G717" s="168">
        <f t="shared" si="146"/>
        <v>53857.075919620598</v>
      </c>
      <c r="H717" s="168">
        <f t="shared" si="147"/>
        <v>271309.69695508544</v>
      </c>
      <c r="I717" s="169">
        <f t="shared" si="148"/>
        <v>325166.77287470602</v>
      </c>
      <c r="J717" s="169">
        <f t="shared" si="150"/>
        <v>323841.04060554516</v>
      </c>
      <c r="K717" s="95"/>
      <c r="L717" s="265">
        <f t="shared" si="149"/>
        <v>124642.81613992283</v>
      </c>
      <c r="M717" s="265">
        <f>$G717*NonHospFrac+theModel!$H717*NonHospFrac</f>
        <v>200523.95673478319</v>
      </c>
      <c r="N717" s="266">
        <f t="shared" si="151"/>
        <v>325166.77287470602</v>
      </c>
      <c r="O717" s="159"/>
      <c r="P717" s="265">
        <f t="shared" si="152"/>
        <v>124134.63690003658</v>
      </c>
      <c r="Q717" s="265">
        <f t="shared" si="153"/>
        <v>200522.40209322123</v>
      </c>
      <c r="R717" s="266">
        <f t="shared" si="154"/>
        <v>324657.0389932578</v>
      </c>
    </row>
    <row r="718" spans="1:18" x14ac:dyDescent="0.3">
      <c r="A718" s="82">
        <v>687</v>
      </c>
      <c r="B718" s="94">
        <f t="shared" si="143"/>
        <v>1.075467980987179E-6</v>
      </c>
      <c r="C718" s="179">
        <f t="shared" si="144"/>
        <v>1.0730419104426494E-6</v>
      </c>
      <c r="D718" s="166">
        <f t="shared" si="145"/>
        <v>2.2558277767625785E-3</v>
      </c>
      <c r="E718" s="167">
        <f t="shared" si="155"/>
        <v>24.291319078852396</v>
      </c>
      <c r="F718" s="168">
        <f t="shared" si="156"/>
        <v>1.552009510412659</v>
      </c>
      <c r="G718" s="168">
        <f t="shared" si="146"/>
        <v>53935.470498834016</v>
      </c>
      <c r="H718" s="168">
        <f t="shared" si="147"/>
        <v>271309.7089398891</v>
      </c>
      <c r="I718" s="169">
        <f t="shared" si="148"/>
        <v>325245.17943872313</v>
      </c>
      <c r="J718" s="169">
        <f t="shared" si="150"/>
        <v>323917.28192801581</v>
      </c>
      <c r="K718" s="95"/>
      <c r="L718" s="265">
        <f t="shared" si="149"/>
        <v>124672.87091721923</v>
      </c>
      <c r="M718" s="265">
        <f>$G718*NonHospFrac+theModel!$H718*NonHospFrac</f>
        <v>200572.30852150387</v>
      </c>
      <c r="N718" s="266">
        <f t="shared" si="151"/>
        <v>325245.17943872313</v>
      </c>
      <c r="O718" s="159"/>
      <c r="P718" s="265">
        <f t="shared" si="152"/>
        <v>124163.86169768411</v>
      </c>
      <c r="Q718" s="265">
        <f t="shared" si="153"/>
        <v>200570.75387993979</v>
      </c>
      <c r="R718" s="266">
        <f t="shared" si="154"/>
        <v>324734.61557762389</v>
      </c>
    </row>
    <row r="719" spans="1:18" x14ac:dyDescent="0.3">
      <c r="A719" s="82">
        <v>688</v>
      </c>
      <c r="B719" s="94">
        <f t="shared" si="143"/>
        <v>1.0553777451782212E-6</v>
      </c>
      <c r="C719" s="179">
        <f t="shared" si="144"/>
        <v>1.0529969947456711E-6</v>
      </c>
      <c r="D719" s="166">
        <f t="shared" si="145"/>
        <v>2.2558277767625785E-3</v>
      </c>
      <c r="E719" s="167">
        <f t="shared" si="155"/>
        <v>24.291320131849393</v>
      </c>
      <c r="F719" s="168">
        <f t="shared" si="156"/>
        <v>1.5542653381894216</v>
      </c>
      <c r="G719" s="168">
        <f t="shared" si="146"/>
        <v>54013.865078047435</v>
      </c>
      <c r="H719" s="168">
        <f t="shared" si="147"/>
        <v>271309.72070081107</v>
      </c>
      <c r="I719" s="169">
        <f t="shared" si="148"/>
        <v>325323.58577885851</v>
      </c>
      <c r="J719" s="169">
        <f t="shared" si="150"/>
        <v>323993.5199250498</v>
      </c>
      <c r="K719" s="95"/>
      <c r="L719" s="265">
        <f t="shared" si="149"/>
        <v>124702.92560869741</v>
      </c>
      <c r="M719" s="265">
        <f>$G719*NonHospFrac+theModel!$H719*NonHospFrac</f>
        <v>200620.66017016108</v>
      </c>
      <c r="N719" s="266">
        <f t="shared" si="151"/>
        <v>325323.58577885851</v>
      </c>
      <c r="O719" s="159"/>
      <c r="P719" s="265">
        <f t="shared" si="152"/>
        <v>124193.08522062645</v>
      </c>
      <c r="Q719" s="265">
        <f t="shared" si="153"/>
        <v>200619.10552859493</v>
      </c>
      <c r="R719" s="266">
        <f t="shared" si="154"/>
        <v>324812.19074922136</v>
      </c>
    </row>
    <row r="720" spans="1:18" x14ac:dyDescent="0.3">
      <c r="A720" s="82">
        <v>689</v>
      </c>
      <c r="B720" s="94">
        <f t="shared" si="143"/>
        <v>1.0356628042009038E-6</v>
      </c>
      <c r="C720" s="179">
        <f t="shared" si="144"/>
        <v>1.0333265272798276E-6</v>
      </c>
      <c r="D720" s="166">
        <f t="shared" si="145"/>
        <v>2.2558277767625785E-3</v>
      </c>
      <c r="E720" s="167">
        <f t="shared" si="155"/>
        <v>24.291321165175919</v>
      </c>
      <c r="F720" s="168">
        <f t="shared" si="156"/>
        <v>1.5565211659661842</v>
      </c>
      <c r="G720" s="168">
        <f t="shared" si="146"/>
        <v>54092.25965726086</v>
      </c>
      <c r="H720" s="168">
        <f t="shared" si="147"/>
        <v>271309.73224203358</v>
      </c>
      <c r="I720" s="169">
        <f t="shared" si="148"/>
        <v>325401.99189929443</v>
      </c>
      <c r="J720" s="169">
        <f t="shared" si="150"/>
        <v>324069.75460085802</v>
      </c>
      <c r="K720" s="95"/>
      <c r="L720" s="265">
        <f t="shared" si="149"/>
        <v>124732.98021596046</v>
      </c>
      <c r="M720" s="265">
        <f>$G720*NonHospFrac+theModel!$H720*NonHospFrac</f>
        <v>200669.01168333399</v>
      </c>
      <c r="N720" s="266">
        <f t="shared" si="151"/>
        <v>325401.99189929443</v>
      </c>
      <c r="O720" s="159"/>
      <c r="P720" s="265">
        <f t="shared" si="152"/>
        <v>124222.30747047767</v>
      </c>
      <c r="Q720" s="265">
        <f t="shared" si="153"/>
        <v>200667.4570417658</v>
      </c>
      <c r="R720" s="266">
        <f t="shared" si="154"/>
        <v>324889.76451224345</v>
      </c>
    </row>
    <row r="721" spans="1:18" x14ac:dyDescent="0.3">
      <c r="A721" s="82">
        <v>690</v>
      </c>
      <c r="B721" s="94">
        <f t="shared" si="143"/>
        <v>1.0163161473754145E-6</v>
      </c>
      <c r="C721" s="179">
        <f t="shared" si="144"/>
        <v>1.0140235131801927E-6</v>
      </c>
      <c r="D721" s="166">
        <f t="shared" si="145"/>
        <v>2.2558277767625785E-3</v>
      </c>
      <c r="E721" s="167">
        <f t="shared" si="155"/>
        <v>24.291322179199433</v>
      </c>
      <c r="F721" s="168">
        <f t="shared" si="156"/>
        <v>1.5587769937429468</v>
      </c>
      <c r="G721" s="168">
        <f t="shared" si="146"/>
        <v>54170.654236474278</v>
      </c>
      <c r="H721" s="168">
        <f t="shared" si="147"/>
        <v>271309.7435676608</v>
      </c>
      <c r="I721" s="169">
        <f t="shared" si="148"/>
        <v>325480.39780413511</v>
      </c>
      <c r="J721" s="169">
        <f t="shared" si="150"/>
        <v>324145.98595957499</v>
      </c>
      <c r="K721" s="95"/>
      <c r="L721" s="265">
        <f t="shared" si="149"/>
        <v>124763.03474058158</v>
      </c>
      <c r="M721" s="265">
        <f>$G721*NonHospFrac+theModel!$H721*NonHospFrac</f>
        <v>200717.36306355346</v>
      </c>
      <c r="N721" s="266">
        <f t="shared" si="151"/>
        <v>325480.39780413505</v>
      </c>
      <c r="O721" s="159"/>
      <c r="P721" s="265">
        <f t="shared" si="152"/>
        <v>124251.52844882256</v>
      </c>
      <c r="Q721" s="265">
        <f t="shared" si="153"/>
        <v>200715.80842198327</v>
      </c>
      <c r="R721" s="266">
        <f t="shared" si="154"/>
        <v>324967.33687080583</v>
      </c>
    </row>
    <row r="722" spans="1:18" x14ac:dyDescent="0.3">
      <c r="A722" s="82">
        <v>691</v>
      </c>
      <c r="B722" s="94">
        <f t="shared" si="143"/>
        <v>9.9733089498465358E-7</v>
      </c>
      <c r="C722" s="179">
        <f t="shared" si="144"/>
        <v>9.9508108824912363E-7</v>
      </c>
      <c r="D722" s="166">
        <f t="shared" si="145"/>
        <v>2.2558277767625785E-3</v>
      </c>
      <c r="E722" s="167">
        <f t="shared" si="155"/>
        <v>24.291323174280521</v>
      </c>
      <c r="F722" s="168">
        <f t="shared" si="156"/>
        <v>1.5610328215197093</v>
      </c>
      <c r="G722" s="168">
        <f t="shared" si="146"/>
        <v>54249.048815687704</v>
      </c>
      <c r="H722" s="168">
        <f t="shared" si="147"/>
        <v>271309.75468172011</v>
      </c>
      <c r="I722" s="169">
        <f t="shared" si="148"/>
        <v>325558.80349740782</v>
      </c>
      <c r="J722" s="169">
        <f t="shared" si="150"/>
        <v>324222.21400525986</v>
      </c>
      <c r="K722" s="95"/>
      <c r="L722" s="265">
        <f t="shared" si="149"/>
        <v>124793.08918410458</v>
      </c>
      <c r="M722" s="265">
        <f>$G722*NonHospFrac+theModel!$H722*NonHospFrac</f>
        <v>200765.71431330321</v>
      </c>
      <c r="N722" s="266">
        <f t="shared" si="151"/>
        <v>325558.80349740782</v>
      </c>
      <c r="O722" s="159"/>
      <c r="P722" s="265">
        <f t="shared" si="152"/>
        <v>124280.74815721714</v>
      </c>
      <c r="Q722" s="265">
        <f t="shared" si="153"/>
        <v>200764.15967173103</v>
      </c>
      <c r="R722" s="266">
        <f t="shared" si="154"/>
        <v>325044.90782894817</v>
      </c>
    </row>
    <row r="723" spans="1:18" x14ac:dyDescent="0.3">
      <c r="A723" s="82">
        <v>692</v>
      </c>
      <c r="B723" s="94">
        <f t="shared" si="143"/>
        <v>9.7870029582780187E-7</v>
      </c>
      <c r="C723" s="179">
        <f t="shared" si="144"/>
        <v>9.7649251651534781E-7</v>
      </c>
      <c r="D723" s="166">
        <f t="shared" si="145"/>
        <v>2.2558277767625785E-3</v>
      </c>
      <c r="E723" s="167">
        <f t="shared" si="155"/>
        <v>24.291324150773036</v>
      </c>
      <c r="F723" s="168">
        <f t="shared" si="156"/>
        <v>1.5632886492964719</v>
      </c>
      <c r="G723" s="168">
        <f t="shared" si="146"/>
        <v>54327.443394901136</v>
      </c>
      <c r="H723" s="168">
        <f t="shared" si="147"/>
        <v>271309.76558816363</v>
      </c>
      <c r="I723" s="169">
        <f t="shared" si="148"/>
        <v>325637.20898306475</v>
      </c>
      <c r="J723" s="169">
        <f t="shared" si="150"/>
        <v>324298.43874189828</v>
      </c>
      <c r="K723" s="95"/>
      <c r="L723" s="265">
        <f t="shared" si="149"/>
        <v>124823.14354804436</v>
      </c>
      <c r="M723" s="265">
        <f>$G723*NonHospFrac+theModel!$H723*NonHospFrac</f>
        <v>200814.0654350204</v>
      </c>
      <c r="N723" s="266">
        <f t="shared" si="151"/>
        <v>325637.20898306475</v>
      </c>
      <c r="O723" s="159"/>
      <c r="P723" s="265">
        <f t="shared" si="152"/>
        <v>124309.96659718917</v>
      </c>
      <c r="Q723" s="265">
        <f t="shared" si="153"/>
        <v>200812.5107934463</v>
      </c>
      <c r="R723" s="266">
        <f t="shared" si="154"/>
        <v>325122.47739063547</v>
      </c>
    </row>
    <row r="724" spans="1:18" x14ac:dyDescent="0.3">
      <c r="A724" s="82">
        <v>693</v>
      </c>
      <c r="B724" s="94">
        <f t="shared" si="143"/>
        <v>9.60417724819572E-7</v>
      </c>
      <c r="C724" s="179">
        <f t="shared" si="144"/>
        <v>9.5825118783862896E-7</v>
      </c>
      <c r="D724" s="166">
        <f t="shared" si="145"/>
        <v>2.2558277767625785E-3</v>
      </c>
      <c r="E724" s="167">
        <f t="shared" si="155"/>
        <v>24.291325109024225</v>
      </c>
      <c r="F724" s="168">
        <f t="shared" si="156"/>
        <v>1.5655444770732345</v>
      </c>
      <c r="G724" s="168">
        <f t="shared" si="146"/>
        <v>54405.837974114547</v>
      </c>
      <c r="H724" s="168">
        <f t="shared" si="147"/>
        <v>271309.77629086981</v>
      </c>
      <c r="I724" s="169">
        <f t="shared" si="148"/>
        <v>325715.61426498438</v>
      </c>
      <c r="J724" s="169">
        <f t="shared" si="150"/>
        <v>324374.66017340386</v>
      </c>
      <c r="K724" s="95"/>
      <c r="L724" s="265">
        <f t="shared" si="149"/>
        <v>124853.19783388761</v>
      </c>
      <c r="M724" s="265">
        <f>$G724*NonHospFrac+theModel!$H724*NonHospFrac</f>
        <v>200862.41643109673</v>
      </c>
      <c r="N724" s="266">
        <f t="shared" si="151"/>
        <v>325715.61426498432</v>
      </c>
      <c r="O724" s="159"/>
      <c r="P724" s="265">
        <f t="shared" si="152"/>
        <v>124339.18377023879</v>
      </c>
      <c r="Q724" s="265">
        <f t="shared" si="153"/>
        <v>200860.86178952074</v>
      </c>
      <c r="R724" s="266">
        <f t="shared" si="154"/>
        <v>325200.04555975954</v>
      </c>
    </row>
    <row r="725" spans="1:18" x14ac:dyDescent="0.3">
      <c r="A725" s="82">
        <v>694</v>
      </c>
      <c r="B725" s="94">
        <f t="shared" si="143"/>
        <v>9.4247668063430759E-7</v>
      </c>
      <c r="C725" s="179">
        <f t="shared" si="144"/>
        <v>9.4035061555918175E-7</v>
      </c>
      <c r="D725" s="166">
        <f t="shared" si="145"/>
        <v>2.2558277767625785E-3</v>
      </c>
      <c r="E725" s="167">
        <f t="shared" si="155"/>
        <v>24.291326049374842</v>
      </c>
      <c r="F725" s="168">
        <f t="shared" si="156"/>
        <v>1.5678003048499971</v>
      </c>
      <c r="G725" s="168">
        <f t="shared" si="146"/>
        <v>54484.232553327965</v>
      </c>
      <c r="H725" s="168">
        <f t="shared" si="147"/>
        <v>271309.78679364454</v>
      </c>
      <c r="I725" s="169">
        <f t="shared" si="148"/>
        <v>325794.01934697252</v>
      </c>
      <c r="J725" s="169">
        <f t="shared" si="150"/>
        <v>324450.87830361904</v>
      </c>
      <c r="K725" s="95"/>
      <c r="L725" s="265">
        <f t="shared" si="149"/>
        <v>124883.25204309321</v>
      </c>
      <c r="M725" s="265">
        <f>$G725*NonHospFrac+theModel!$H725*NonHospFrac</f>
        <v>200910.76730387929</v>
      </c>
      <c r="N725" s="266">
        <f t="shared" si="151"/>
        <v>325794.01934697246</v>
      </c>
      <c r="O725" s="159"/>
      <c r="P725" s="265">
        <f t="shared" si="152"/>
        <v>124368.39967783891</v>
      </c>
      <c r="Q725" s="265">
        <f t="shared" si="153"/>
        <v>200909.21266230143</v>
      </c>
      <c r="R725" s="266">
        <f t="shared" si="154"/>
        <v>325277.61234014033</v>
      </c>
    </row>
    <row r="726" spans="1:18" x14ac:dyDescent="0.3">
      <c r="A726" s="82">
        <v>695</v>
      </c>
      <c r="B726" s="94">
        <f t="shared" si="143"/>
        <v>9.2487078339410614E-7</v>
      </c>
      <c r="C726" s="179">
        <f t="shared" si="144"/>
        <v>9.2278443419100958E-7</v>
      </c>
      <c r="D726" s="166">
        <f t="shared" si="145"/>
        <v>2.2558277767625785E-3</v>
      </c>
      <c r="E726" s="167">
        <f t="shared" si="155"/>
        <v>24.291326972159275</v>
      </c>
      <c r="F726" s="168">
        <f t="shared" si="156"/>
        <v>1.5700561326267597</v>
      </c>
      <c r="G726" s="168">
        <f t="shared" si="146"/>
        <v>54562.627132541384</v>
      </c>
      <c r="H726" s="168">
        <f t="shared" si="147"/>
        <v>271309.79710022267</v>
      </c>
      <c r="I726" s="169">
        <f t="shared" si="148"/>
        <v>325872.42423276405</v>
      </c>
      <c r="J726" s="169">
        <f t="shared" si="150"/>
        <v>324527.09313631686</v>
      </c>
      <c r="K726" s="95"/>
      <c r="L726" s="265">
        <f t="shared" si="149"/>
        <v>124913.30617709277</v>
      </c>
      <c r="M726" s="265">
        <f>$G726*NonHospFrac+theModel!$H726*NonHospFrac</f>
        <v>200959.11805567125</v>
      </c>
      <c r="N726" s="266">
        <f t="shared" si="151"/>
        <v>325872.42423276405</v>
      </c>
      <c r="O726" s="159"/>
      <c r="P726" s="265">
        <f t="shared" si="152"/>
        <v>124397.6143214358</v>
      </c>
      <c r="Q726" s="265">
        <f t="shared" si="153"/>
        <v>200957.56341409156</v>
      </c>
      <c r="R726" s="266">
        <f t="shared" si="154"/>
        <v>325355.1777355274</v>
      </c>
    </row>
    <row r="727" spans="1:18" x14ac:dyDescent="0.3">
      <c r="A727" s="82">
        <v>696</v>
      </c>
      <c r="B727" s="94">
        <f t="shared" si="143"/>
        <v>9.075937724001145E-7</v>
      </c>
      <c r="C727" s="179">
        <f t="shared" si="144"/>
        <v>9.0554639715831756E-7</v>
      </c>
      <c r="D727" s="166">
        <f t="shared" si="145"/>
        <v>2.2558277767625785E-3</v>
      </c>
      <c r="E727" s="167">
        <f t="shared" si="155"/>
        <v>24.291327877705672</v>
      </c>
      <c r="F727" s="168">
        <f t="shared" si="156"/>
        <v>1.5723119604035223</v>
      </c>
      <c r="G727" s="168">
        <f t="shared" si="146"/>
        <v>54641.021711754816</v>
      </c>
      <c r="H727" s="168">
        <f t="shared" si="147"/>
        <v>271309.80721426907</v>
      </c>
      <c r="I727" s="169">
        <f t="shared" si="148"/>
        <v>325950.82892602391</v>
      </c>
      <c r="J727" s="169">
        <f t="shared" si="150"/>
        <v>324603.30467520189</v>
      </c>
      <c r="K727" s="95"/>
      <c r="L727" s="265">
        <f t="shared" si="149"/>
        <v>124943.36023729117</v>
      </c>
      <c r="M727" s="265">
        <f>$G727*NonHospFrac+theModel!$H727*NonHospFrac</f>
        <v>201007.46868873271</v>
      </c>
      <c r="N727" s="266">
        <f t="shared" si="151"/>
        <v>325950.82892602391</v>
      </c>
      <c r="O727" s="159"/>
      <c r="P727" s="265">
        <f t="shared" si="152"/>
        <v>124426.82770244952</v>
      </c>
      <c r="Q727" s="265">
        <f t="shared" si="153"/>
        <v>201005.91404715125</v>
      </c>
      <c r="R727" s="266">
        <f t="shared" si="154"/>
        <v>325432.74174960074</v>
      </c>
    </row>
    <row r="728" spans="1:18" x14ac:dyDescent="0.3">
      <c r="A728" s="82">
        <v>697</v>
      </c>
      <c r="B728" s="94">
        <f t="shared" si="143"/>
        <v>8.9063950390620438E-7</v>
      </c>
      <c r="C728" s="179">
        <f t="shared" si="144"/>
        <v>8.8863037457421075E-7</v>
      </c>
      <c r="D728" s="166">
        <f t="shared" si="145"/>
        <v>2.2558277767625785E-3</v>
      </c>
      <c r="E728" s="167">
        <f t="shared" si="155"/>
        <v>24.291328766336047</v>
      </c>
      <c r="F728" s="168">
        <f t="shared" si="156"/>
        <v>1.5745677881802849</v>
      </c>
      <c r="G728" s="168">
        <f t="shared" si="146"/>
        <v>54719.416290968242</v>
      </c>
      <c r="H728" s="168">
        <f t="shared" si="147"/>
        <v>271309.8171393805</v>
      </c>
      <c r="I728" s="169">
        <f t="shared" si="148"/>
        <v>326029.23343034874</v>
      </c>
      <c r="J728" s="169">
        <f t="shared" si="150"/>
        <v>324679.51292391197</v>
      </c>
      <c r="K728" s="95"/>
      <c r="L728" s="265">
        <f t="shared" si="149"/>
        <v>124973.41422506707</v>
      </c>
      <c r="M728" s="265">
        <f>$G728*NonHospFrac+theModel!$H728*NonHospFrac</f>
        <v>201055.81920528167</v>
      </c>
      <c r="N728" s="266">
        <f t="shared" si="151"/>
        <v>326029.23343034874</v>
      </c>
      <c r="O728" s="159"/>
      <c r="P728" s="265">
        <f t="shared" si="152"/>
        <v>124456.0398222745</v>
      </c>
      <c r="Q728" s="265">
        <f t="shared" si="153"/>
        <v>201054.26456369847</v>
      </c>
      <c r="R728" s="266">
        <f t="shared" si="154"/>
        <v>325510.30438597297</v>
      </c>
    </row>
    <row r="729" spans="1:18" x14ac:dyDescent="0.3">
      <c r="A729" s="82">
        <v>698</v>
      </c>
      <c r="B729" s="94">
        <f t="shared" si="143"/>
        <v>8.7400194893425203E-7</v>
      </c>
      <c r="C729" s="179">
        <f t="shared" si="144"/>
        <v>8.7203035106090152E-7</v>
      </c>
      <c r="D729" s="166">
        <f t="shared" si="145"/>
        <v>2.2558277767625785E-3</v>
      </c>
      <c r="E729" s="167">
        <f t="shared" si="155"/>
        <v>24.291329638366399</v>
      </c>
      <c r="F729" s="168">
        <f t="shared" si="156"/>
        <v>1.5768236159570475</v>
      </c>
      <c r="G729" s="168">
        <f t="shared" si="146"/>
        <v>54797.81087018166</v>
      </c>
      <c r="H729" s="168">
        <f t="shared" si="147"/>
        <v>271309.82687908626</v>
      </c>
      <c r="I729" s="169">
        <f t="shared" si="148"/>
        <v>326107.63774926792</v>
      </c>
      <c r="J729" s="169">
        <f t="shared" si="150"/>
        <v>324755.71788601903</v>
      </c>
      <c r="K729" s="95"/>
      <c r="L729" s="265">
        <f t="shared" si="149"/>
        <v>125003.46814177332</v>
      </c>
      <c r="M729" s="265">
        <f>$G729*NonHospFrac+theModel!$H729*NonHospFrac</f>
        <v>201104.16960749458</v>
      </c>
      <c r="N729" s="266">
        <f t="shared" si="151"/>
        <v>326107.63774926792</v>
      </c>
      <c r="O729" s="159"/>
      <c r="P729" s="265">
        <f t="shared" si="152"/>
        <v>124485.25068227993</v>
      </c>
      <c r="Q729" s="265">
        <f t="shared" si="153"/>
        <v>201102.61496590966</v>
      </c>
      <c r="R729" s="266">
        <f t="shared" si="154"/>
        <v>325587.86564818956</v>
      </c>
    </row>
    <row r="730" spans="1:18" x14ac:dyDescent="0.3">
      <c r="A730" s="82">
        <v>699</v>
      </c>
      <c r="B730" s="94">
        <f t="shared" si="143"/>
        <v>8.5767519113021306E-7</v>
      </c>
      <c r="C730" s="179">
        <f t="shared" si="144"/>
        <v>8.557404236106214E-7</v>
      </c>
      <c r="D730" s="166">
        <f t="shared" si="145"/>
        <v>2.2558277767625785E-3</v>
      </c>
      <c r="E730" s="167">
        <f t="shared" si="155"/>
        <v>24.291330494106823</v>
      </c>
      <c r="F730" s="168">
        <f t="shared" si="156"/>
        <v>1.57907944373381</v>
      </c>
      <c r="G730" s="168">
        <f t="shared" si="146"/>
        <v>54876.205449395071</v>
      </c>
      <c r="H730" s="168">
        <f t="shared" si="147"/>
        <v>271309.83643684984</v>
      </c>
      <c r="I730" s="169">
        <f t="shared" si="148"/>
        <v>326186.0418862449</v>
      </c>
      <c r="J730" s="169">
        <f t="shared" si="150"/>
        <v>324831.91956503061</v>
      </c>
      <c r="K730" s="95"/>
      <c r="L730" s="265">
        <f t="shared" si="149"/>
        <v>125033.52198873757</v>
      </c>
      <c r="M730" s="265">
        <f>$G730*NonHospFrac+theModel!$H730*NonHospFrac</f>
        <v>201152.51989750733</v>
      </c>
      <c r="N730" s="266">
        <f t="shared" si="151"/>
        <v>326186.0418862449</v>
      </c>
      <c r="O730" s="159"/>
      <c r="P730" s="265">
        <f t="shared" si="152"/>
        <v>124514.46028381033</v>
      </c>
      <c r="Q730" s="265">
        <f t="shared" si="153"/>
        <v>201150.96525592072</v>
      </c>
      <c r="R730" s="266">
        <f t="shared" si="154"/>
        <v>325665.42553973105</v>
      </c>
    </row>
    <row r="731" spans="1:18" x14ac:dyDescent="0.3">
      <c r="A731" s="82">
        <v>700</v>
      </c>
      <c r="B731" s="94">
        <f t="shared" si="143"/>
        <v>8.4165342466025027E-7</v>
      </c>
      <c r="C731" s="179">
        <f t="shared" si="144"/>
        <v>8.3975479948649436E-7</v>
      </c>
      <c r="D731" s="166">
        <f t="shared" si="145"/>
        <v>2.2558277767625785E-3</v>
      </c>
      <c r="E731" s="167">
        <f t="shared" si="155"/>
        <v>24.291331333861624</v>
      </c>
      <c r="F731" s="168">
        <f t="shared" si="156"/>
        <v>1.5813352715105726</v>
      </c>
      <c r="G731" s="168">
        <f t="shared" si="146"/>
        <v>54954.600028608489</v>
      </c>
      <c r="H731" s="168">
        <f t="shared" si="147"/>
        <v>271309.8458160701</v>
      </c>
      <c r="I731" s="169">
        <f t="shared" si="148"/>
        <v>326264.44584467856</v>
      </c>
      <c r="J731" s="169">
        <f t="shared" si="150"/>
        <v>324908.11796439096</v>
      </c>
      <c r="K731" s="95"/>
      <c r="L731" s="265">
        <f t="shared" si="149"/>
        <v>125063.57576726264</v>
      </c>
      <c r="M731" s="265">
        <f>$G731*NonHospFrac+theModel!$H731*NonHospFrac</f>
        <v>201200.87007741592</v>
      </c>
      <c r="N731" s="266">
        <f t="shared" si="151"/>
        <v>326264.44584467856</v>
      </c>
      <c r="O731" s="159"/>
      <c r="P731" s="265">
        <f t="shared" si="152"/>
        <v>124543.66862818593</v>
      </c>
      <c r="Q731" s="265">
        <f t="shared" si="153"/>
        <v>201199.31543582765</v>
      </c>
      <c r="R731" s="266">
        <f t="shared" si="154"/>
        <v>325742.98406401358</v>
      </c>
    </row>
    <row r="732" spans="1:18" x14ac:dyDescent="0.3">
      <c r="A732" s="82">
        <v>701</v>
      </c>
      <c r="B732" s="94">
        <f t="shared" si="143"/>
        <v>8.2593095214617263E-7</v>
      </c>
      <c r="C732" s="179">
        <f t="shared" si="144"/>
        <v>8.2406779416263333E-7</v>
      </c>
      <c r="D732" s="166">
        <f t="shared" si="145"/>
        <v>2.2558277767625785E-3</v>
      </c>
      <c r="E732" s="167">
        <f t="shared" si="155"/>
        <v>24.291332157929418</v>
      </c>
      <c r="F732" s="168">
        <f t="shared" si="156"/>
        <v>1.5835910992873352</v>
      </c>
      <c r="G732" s="168">
        <f t="shared" si="146"/>
        <v>55032.994607821915</v>
      </c>
      <c r="H732" s="168">
        <f t="shared" si="147"/>
        <v>271309.85502008209</v>
      </c>
      <c r="I732" s="169">
        <f t="shared" si="148"/>
        <v>326342.84962790401</v>
      </c>
      <c r="J732" s="169">
        <f t="shared" si="150"/>
        <v>324984.31308748201</v>
      </c>
      <c r="K732" s="95"/>
      <c r="L732" s="265">
        <f t="shared" si="149"/>
        <v>125093.62947862694</v>
      </c>
      <c r="M732" s="265">
        <f>$G732*NonHospFrac+theModel!$H732*NonHospFrac</f>
        <v>201249.22014927704</v>
      </c>
      <c r="N732" s="266">
        <f t="shared" si="151"/>
        <v>326342.84962790401</v>
      </c>
      <c r="O732" s="159"/>
      <c r="P732" s="265">
        <f t="shared" si="152"/>
        <v>124572.8757167031</v>
      </c>
      <c r="Q732" s="265">
        <f t="shared" si="153"/>
        <v>201247.66550768714</v>
      </c>
      <c r="R732" s="266">
        <f t="shared" si="154"/>
        <v>325820.54122439027</v>
      </c>
    </row>
    <row r="733" spans="1:18" x14ac:dyDescent="0.3">
      <c r="A733" s="82">
        <v>702</v>
      </c>
      <c r="B733" s="94">
        <f t="shared" si="143"/>
        <v>8.1050218263943077E-7</v>
      </c>
      <c r="C733" s="179">
        <f t="shared" si="144"/>
        <v>8.0867382930270609E-7</v>
      </c>
      <c r="D733" s="166">
        <f t="shared" si="145"/>
        <v>2.2558277767625785E-3</v>
      </c>
      <c r="E733" s="167">
        <f t="shared" si="155"/>
        <v>24.291332966603246</v>
      </c>
      <c r="F733" s="168">
        <f t="shared" si="156"/>
        <v>1.5858469270640978</v>
      </c>
      <c r="G733" s="168">
        <f t="shared" si="146"/>
        <v>55111.389187035347</v>
      </c>
      <c r="H733" s="168">
        <f t="shared" si="147"/>
        <v>271309.86405215896</v>
      </c>
      <c r="I733" s="169">
        <f t="shared" si="148"/>
        <v>326421.25323919428</v>
      </c>
      <c r="J733" s="169">
        <f t="shared" si="150"/>
        <v>325060.50493762491</v>
      </c>
      <c r="K733" s="95"/>
      <c r="L733" s="265">
        <f t="shared" si="149"/>
        <v>125123.68312408515</v>
      </c>
      <c r="M733" s="265">
        <f>$G733*NonHospFrac+theModel!$H733*NonHospFrac</f>
        <v>201297.57011510915</v>
      </c>
      <c r="N733" s="266">
        <f t="shared" si="151"/>
        <v>326421.25323919428</v>
      </c>
      <c r="O733" s="159"/>
      <c r="P733" s="265">
        <f t="shared" si="152"/>
        <v>124602.08155063495</v>
      </c>
      <c r="Q733" s="265">
        <f t="shared" si="153"/>
        <v>201296.01547351765</v>
      </c>
      <c r="R733" s="266">
        <f t="shared" si="154"/>
        <v>325898.09702415258</v>
      </c>
    </row>
    <row r="734" spans="1:18" x14ac:dyDescent="0.3">
      <c r="A734" s="82">
        <v>703</v>
      </c>
      <c r="B734" s="94">
        <f t="shared" si="143"/>
        <v>7.9536162963295742E-7</v>
      </c>
      <c r="C734" s="179">
        <f t="shared" si="144"/>
        <v>7.9356743077626019E-7</v>
      </c>
      <c r="D734" s="166">
        <f t="shared" si="145"/>
        <v>2.2558277767625785E-3</v>
      </c>
      <c r="E734" s="167">
        <f t="shared" si="155"/>
        <v>24.291333760170676</v>
      </c>
      <c r="F734" s="168">
        <f t="shared" si="156"/>
        <v>1.5881027548408604</v>
      </c>
      <c r="G734" s="168">
        <f t="shared" si="146"/>
        <v>55189.783766248765</v>
      </c>
      <c r="H734" s="168">
        <f t="shared" si="147"/>
        <v>271309.87291551253</v>
      </c>
      <c r="I734" s="169">
        <f t="shared" si="148"/>
        <v>326499.65668176132</v>
      </c>
      <c r="J734" s="169">
        <f t="shared" si="150"/>
        <v>325136.69351808116</v>
      </c>
      <c r="K734" s="95"/>
      <c r="L734" s="265">
        <f t="shared" si="149"/>
        <v>125153.73670486838</v>
      </c>
      <c r="M734" s="265">
        <f>$G734*NonHospFrac+theModel!$H734*NonHospFrac</f>
        <v>201345.91997689288</v>
      </c>
      <c r="N734" s="266">
        <f t="shared" si="151"/>
        <v>326499.65668176126</v>
      </c>
      <c r="O734" s="159"/>
      <c r="P734" s="265">
        <f t="shared" si="152"/>
        <v>124631.28613123157</v>
      </c>
      <c r="Q734" s="265">
        <f t="shared" si="153"/>
        <v>201344.36533529981</v>
      </c>
      <c r="R734" s="266">
        <f t="shared" si="154"/>
        <v>325975.65146653139</v>
      </c>
    </row>
    <row r="735" spans="1:18" x14ac:dyDescent="0.3">
      <c r="A735" s="82">
        <v>704</v>
      </c>
      <c r="B735" s="94">
        <f t="shared" ref="B735:B798" si="157">Constant*EXP(PowerTerm*(A735)/7)</f>
        <v>7.8050390911016285E-7</v>
      </c>
      <c r="C735" s="179">
        <f t="shared" ref="C735:C798" si="158">(1-theFloor)*B735</f>
        <v>7.7874322671212034E-7</v>
      </c>
      <c r="D735" s="166">
        <f t="shared" ref="D735:D798" si="159">theFloor</f>
        <v>2.2558277767625785E-3</v>
      </c>
      <c r="E735" s="167">
        <f t="shared" si="155"/>
        <v>24.291334538913905</v>
      </c>
      <c r="F735" s="168">
        <f t="shared" si="156"/>
        <v>1.590358582617623</v>
      </c>
      <c r="G735" s="168">
        <f t="shared" ref="G735:G798" si="160">$B$22*F735*totInfected/365.25</f>
        <v>55268.178345462184</v>
      </c>
      <c r="H735" s="168">
        <f t="shared" ref="H735:H798" si="161">lostQALYs_Injured*E735*totInfected/365.25</f>
        <v>271309.88161329454</v>
      </c>
      <c r="I735" s="169">
        <f t="shared" ref="I735:I798" si="162">H735+G735</f>
        <v>326578.05995875673</v>
      </c>
      <c r="J735" s="169">
        <f t="shared" si="150"/>
        <v>325212.8788320531</v>
      </c>
      <c r="K735" s="95"/>
      <c r="L735" s="265">
        <f t="shared" ref="L735:L798" si="163">$G735*HospFrac+$H735*HospFrac</f>
        <v>125183.79022218478</v>
      </c>
      <c r="M735" s="265">
        <f>$G735*NonHospFrac+theModel!$H735*NonHospFrac</f>
        <v>201394.26973657191</v>
      </c>
      <c r="N735" s="266">
        <f t="shared" si="151"/>
        <v>326578.05995875667</v>
      </c>
      <c r="O735" s="159"/>
      <c r="P735" s="265">
        <f t="shared" si="152"/>
        <v>124660.48945972057</v>
      </c>
      <c r="Q735" s="265">
        <f t="shared" si="153"/>
        <v>201392.71509497729</v>
      </c>
      <c r="R735" s="266">
        <f t="shared" si="154"/>
        <v>326053.20455469785</v>
      </c>
    </row>
    <row r="736" spans="1:18" x14ac:dyDescent="0.3">
      <c r="A736" s="82">
        <v>705</v>
      </c>
      <c r="B736" s="94">
        <f t="shared" si="157"/>
        <v>7.6592373763035416E-7</v>
      </c>
      <c r="C736" s="179">
        <f t="shared" si="158"/>
        <v>7.6419594558812582E-7</v>
      </c>
      <c r="D736" s="166">
        <f t="shared" si="159"/>
        <v>2.2558277767625785E-3</v>
      </c>
      <c r="E736" s="167">
        <f t="shared" si="155"/>
        <v>24.29133530310985</v>
      </c>
      <c r="F736" s="168">
        <f t="shared" si="156"/>
        <v>1.5926144103943856</v>
      </c>
      <c r="G736" s="168">
        <f t="shared" si="160"/>
        <v>55346.572924675609</v>
      </c>
      <c r="H736" s="168">
        <f t="shared" si="161"/>
        <v>271309.890148598</v>
      </c>
      <c r="I736" s="169">
        <f t="shared" si="162"/>
        <v>326656.4630732736</v>
      </c>
      <c r="J736" s="169">
        <f t="shared" ref="J736:J799" si="164">J735+(I736-I735)/(1+discountDaily)^A736</f>
        <v>325289.060882686</v>
      </c>
      <c r="K736" s="95"/>
      <c r="L736" s="265">
        <f t="shared" si="163"/>
        <v>125213.84367721996</v>
      </c>
      <c r="M736" s="265">
        <f>$G736*NonHospFrac+theModel!$H736*NonHospFrac</f>
        <v>201442.61939605363</v>
      </c>
      <c r="N736" s="266">
        <f t="shared" ref="N736:N799" si="165">L736+M736</f>
        <v>326656.4630732736</v>
      </c>
      <c r="O736" s="159"/>
      <c r="P736" s="265">
        <f t="shared" ref="P736:P799" si="166">P735+(L736-L735)/(1+discountDaily)^A736</f>
        <v>124689.69153730756</v>
      </c>
      <c r="Q736" s="265">
        <f t="shared" ref="Q736:Q799" si="167">Q735+(M736-M735)/(1+discountDaily)^B736</f>
        <v>201441.0647544575</v>
      </c>
      <c r="R736" s="266">
        <f t="shared" ref="R736:R799" si="168">P736+Q736</f>
        <v>326130.75629176508</v>
      </c>
    </row>
    <row r="737" spans="1:18" x14ac:dyDescent="0.3">
      <c r="A737" s="82">
        <v>706</v>
      </c>
      <c r="B737" s="94">
        <f t="shared" si="157"/>
        <v>7.5161593044994158E-7</v>
      </c>
      <c r="C737" s="179">
        <f t="shared" si="158"/>
        <v>7.499204143565753E-7</v>
      </c>
      <c r="D737" s="166">
        <f t="shared" si="159"/>
        <v>2.2558277767625785E-3</v>
      </c>
      <c r="E737" s="167">
        <f t="shared" ref="E737:E800" si="169">C737+E736</f>
        <v>24.291336053030264</v>
      </c>
      <c r="F737" s="168">
        <f t="shared" ref="F737:F800" si="170">D737+F736</f>
        <v>1.5948702381711481</v>
      </c>
      <c r="G737" s="168">
        <f t="shared" si="160"/>
        <v>55424.967503889027</v>
      </c>
      <c r="H737" s="168">
        <f t="shared" si="161"/>
        <v>271309.89852445805</v>
      </c>
      <c r="I737" s="169">
        <f t="shared" si="162"/>
        <v>326734.86602834705</v>
      </c>
      <c r="J737" s="169">
        <f t="shared" si="164"/>
        <v>325365.23967306822</v>
      </c>
      <c r="K737" s="95"/>
      <c r="L737" s="265">
        <f t="shared" si="163"/>
        <v>125243.89707113735</v>
      </c>
      <c r="M737" s="265">
        <f>$G737*NonHospFrac+theModel!$H737*NonHospFrac</f>
        <v>201490.9689572097</v>
      </c>
      <c r="N737" s="266">
        <f t="shared" si="165"/>
        <v>326734.86602834705</v>
      </c>
      <c r="O737" s="159"/>
      <c r="P737" s="265">
        <f t="shared" si="166"/>
        <v>124718.89236517641</v>
      </c>
      <c r="Q737" s="265">
        <f t="shared" si="167"/>
        <v>201489.41431561208</v>
      </c>
      <c r="R737" s="266">
        <f t="shared" si="168"/>
        <v>326208.30668078852</v>
      </c>
    </row>
    <row r="738" spans="1:18" x14ac:dyDescent="0.3">
      <c r="A738" s="82">
        <v>707</v>
      </c>
      <c r="B738" s="94">
        <f t="shared" si="157"/>
        <v>7.3757539967872756E-7</v>
      </c>
      <c r="C738" s="179">
        <f t="shared" si="158"/>
        <v>7.3591155660467555E-7</v>
      </c>
      <c r="D738" s="166">
        <f t="shared" si="159"/>
        <v>2.2558277767625785E-3</v>
      </c>
      <c r="E738" s="167">
        <f t="shared" si="169"/>
        <v>24.29133678894182</v>
      </c>
      <c r="F738" s="168">
        <f t="shared" si="170"/>
        <v>1.5971260659479107</v>
      </c>
      <c r="G738" s="168">
        <f t="shared" si="160"/>
        <v>55503.362083102453</v>
      </c>
      <c r="H738" s="168">
        <f t="shared" si="161"/>
        <v>271309.90674385318</v>
      </c>
      <c r="I738" s="169">
        <f t="shared" si="162"/>
        <v>326813.26882695564</v>
      </c>
      <c r="J738" s="169">
        <f t="shared" si="164"/>
        <v>325441.41520623298</v>
      </c>
      <c r="K738" s="95"/>
      <c r="L738" s="265">
        <f t="shared" si="163"/>
        <v>125273.95040507866</v>
      </c>
      <c r="M738" s="265">
        <f>$G738*NonHospFrac+theModel!$H738*NonHospFrac</f>
        <v>201539.31842187693</v>
      </c>
      <c r="N738" s="266">
        <f t="shared" si="165"/>
        <v>326813.26882695558</v>
      </c>
      <c r="O738" s="159"/>
      <c r="P738" s="265">
        <f t="shared" si="166"/>
        <v>124748.09194448973</v>
      </c>
      <c r="Q738" s="265">
        <f t="shared" si="167"/>
        <v>201537.76378027786</v>
      </c>
      <c r="R738" s="266">
        <f t="shared" si="168"/>
        <v>326285.85572476761</v>
      </c>
    </row>
    <row r="739" spans="1:18" x14ac:dyDescent="0.3">
      <c r="A739" s="82">
        <v>708</v>
      </c>
      <c r="B739" s="94">
        <f t="shared" si="157"/>
        <v>7.2379715247063279E-7</v>
      </c>
      <c r="C739" s="179">
        <f t="shared" si="158"/>
        <v>7.2216439074934786E-7</v>
      </c>
      <c r="D739" s="166">
        <f t="shared" si="159"/>
        <v>2.2558277767625785E-3</v>
      </c>
      <c r="E739" s="167">
        <f t="shared" si="169"/>
        <v>24.29133751110621</v>
      </c>
      <c r="F739" s="168">
        <f t="shared" si="170"/>
        <v>1.5993818937246733</v>
      </c>
      <c r="G739" s="168">
        <f t="shared" si="160"/>
        <v>55581.756662315871</v>
      </c>
      <c r="H739" s="168">
        <f t="shared" si="161"/>
        <v>271309.91480970627</v>
      </c>
      <c r="I739" s="169">
        <f t="shared" si="162"/>
        <v>326891.67147202214</v>
      </c>
      <c r="J739" s="169">
        <f t="shared" si="164"/>
        <v>325517.58748515887</v>
      </c>
      <c r="K739" s="95"/>
      <c r="L739" s="265">
        <f t="shared" si="163"/>
        <v>125304.0036801643</v>
      </c>
      <c r="M739" s="265">
        <f>$G739*NonHospFrac+theModel!$H739*NonHospFrac</f>
        <v>201587.66779185785</v>
      </c>
      <c r="N739" s="266">
        <f t="shared" si="165"/>
        <v>326891.67147202214</v>
      </c>
      <c r="O739" s="159"/>
      <c r="P739" s="265">
        <f t="shared" si="166"/>
        <v>124777.29027638935</v>
      </c>
      <c r="Q739" s="265">
        <f t="shared" si="167"/>
        <v>201586.11315025736</v>
      </c>
      <c r="R739" s="266">
        <f t="shared" si="168"/>
        <v>326363.40342664672</v>
      </c>
    </row>
    <row r="740" spans="1:18" x14ac:dyDescent="0.3">
      <c r="A740" s="82">
        <v>709</v>
      </c>
      <c r="B740" s="94">
        <f t="shared" si="157"/>
        <v>7.1027628924824298E-7</v>
      </c>
      <c r="C740" s="179">
        <f t="shared" si="158"/>
        <v>7.0867402826578095E-7</v>
      </c>
      <c r="D740" s="166">
        <f t="shared" si="159"/>
        <v>2.2558277767625785E-3</v>
      </c>
      <c r="E740" s="167">
        <f t="shared" si="169"/>
        <v>24.29133821978024</v>
      </c>
      <c r="F740" s="168">
        <f t="shared" si="170"/>
        <v>1.6016377215014359</v>
      </c>
      <c r="G740" s="168">
        <f t="shared" si="160"/>
        <v>55660.151241529289</v>
      </c>
      <c r="H740" s="168">
        <f t="shared" si="161"/>
        <v>271309.92272488552</v>
      </c>
      <c r="I740" s="169">
        <f t="shared" si="162"/>
        <v>326970.07396641478</v>
      </c>
      <c r="J740" s="169">
        <f t="shared" si="164"/>
        <v>325593.75651277113</v>
      </c>
      <c r="K740" s="95"/>
      <c r="L740" s="265">
        <f t="shared" si="163"/>
        <v>125334.05689749366</v>
      </c>
      <c r="M740" s="265">
        <f>$G740*NonHospFrac+theModel!$H740*NonHospFrac</f>
        <v>201636.01706892109</v>
      </c>
      <c r="N740" s="266">
        <f t="shared" si="165"/>
        <v>326970.07396641478</v>
      </c>
      <c r="O740" s="159"/>
      <c r="P740" s="265">
        <f t="shared" si="166"/>
        <v>124806.48736199652</v>
      </c>
      <c r="Q740" s="265">
        <f t="shared" si="167"/>
        <v>201634.4624273192</v>
      </c>
      <c r="R740" s="266">
        <f t="shared" si="168"/>
        <v>326440.94978931569</v>
      </c>
    </row>
    <row r="741" spans="1:18" x14ac:dyDescent="0.3">
      <c r="A741" s="82">
        <v>710</v>
      </c>
      <c r="B741" s="94">
        <f t="shared" si="157"/>
        <v>6.9700800196049933E-7</v>
      </c>
      <c r="C741" s="179">
        <f t="shared" si="158"/>
        <v>6.9543567194905103E-7</v>
      </c>
      <c r="D741" s="166">
        <f t="shared" si="159"/>
        <v>2.2558277767625785E-3</v>
      </c>
      <c r="E741" s="167">
        <f t="shared" si="169"/>
        <v>24.291338915215913</v>
      </c>
      <c r="F741" s="168">
        <f t="shared" si="170"/>
        <v>1.6038935492781985</v>
      </c>
      <c r="G741" s="168">
        <f t="shared" si="160"/>
        <v>55738.545820742715</v>
      </c>
      <c r="H741" s="168">
        <f t="shared" si="161"/>
        <v>271309.9304922056</v>
      </c>
      <c r="I741" s="169">
        <f t="shared" si="162"/>
        <v>327048.47631294833</v>
      </c>
      <c r="J741" s="169">
        <f t="shared" si="164"/>
        <v>325669.92229194276</v>
      </c>
      <c r="K741" s="95"/>
      <c r="L741" s="265">
        <f t="shared" si="163"/>
        <v>125364.11005814571</v>
      </c>
      <c r="M741" s="265">
        <f>$G741*NonHospFrac+theModel!$H741*NonHospFrac</f>
        <v>201684.36625480256</v>
      </c>
      <c r="N741" s="266">
        <f t="shared" si="165"/>
        <v>327048.47631294827</v>
      </c>
      <c r="O741" s="159"/>
      <c r="P741" s="265">
        <f t="shared" si="166"/>
        <v>124835.68320241252</v>
      </c>
      <c r="Q741" s="265">
        <f t="shared" si="167"/>
        <v>201682.8116131993</v>
      </c>
      <c r="R741" s="266">
        <f t="shared" si="168"/>
        <v>326518.4948156118</v>
      </c>
    </row>
    <row r="742" spans="1:18" x14ac:dyDescent="0.3">
      <c r="A742" s="82">
        <v>711</v>
      </c>
      <c r="B742" s="94">
        <f t="shared" si="157"/>
        <v>6.8398757237294104E-7</v>
      </c>
      <c r="C742" s="179">
        <f t="shared" si="158"/>
        <v>6.8244461420822174E-7</v>
      </c>
      <c r="D742" s="166">
        <f t="shared" si="159"/>
        <v>2.2558277767625785E-3</v>
      </c>
      <c r="E742" s="167">
        <f t="shared" si="169"/>
        <v>24.291339597660528</v>
      </c>
      <c r="F742" s="168">
        <f t="shared" si="170"/>
        <v>1.6061493770549611</v>
      </c>
      <c r="G742" s="168">
        <f t="shared" si="160"/>
        <v>55816.940399956147</v>
      </c>
      <c r="H742" s="168">
        <f t="shared" si="161"/>
        <v>271309.93811442849</v>
      </c>
      <c r="I742" s="169">
        <f t="shared" si="162"/>
        <v>327126.87851438462</v>
      </c>
      <c r="J742" s="169">
        <f t="shared" si="164"/>
        <v>325746.08482549491</v>
      </c>
      <c r="K742" s="95"/>
      <c r="L742" s="265">
        <f t="shared" si="163"/>
        <v>125394.16316317918</v>
      </c>
      <c r="M742" s="265">
        <f>$G742*NonHospFrac+theModel!$H742*NonHospFrac</f>
        <v>201732.71535120544</v>
      </c>
      <c r="N742" s="266">
        <f t="shared" si="165"/>
        <v>327126.87851438462</v>
      </c>
      <c r="O742" s="159"/>
      <c r="P742" s="265">
        <f t="shared" si="166"/>
        <v>124864.87779871882</v>
      </c>
      <c r="Q742" s="265">
        <f t="shared" si="167"/>
        <v>201731.16070960084</v>
      </c>
      <c r="R742" s="266">
        <f t="shared" si="168"/>
        <v>326596.03850831965</v>
      </c>
    </row>
    <row r="743" spans="1:18" x14ac:dyDescent="0.3">
      <c r="A743" s="82">
        <v>712</v>
      </c>
      <c r="B743" s="94">
        <f t="shared" si="157"/>
        <v>6.7121037038989769E-7</v>
      </c>
      <c r="C743" s="179">
        <f t="shared" si="158"/>
        <v>6.6969623539232101E-7</v>
      </c>
      <c r="D743" s="166">
        <f t="shared" si="159"/>
        <v>2.2558277767625785E-3</v>
      </c>
      <c r="E743" s="167">
        <f t="shared" si="169"/>
        <v>24.291340267356762</v>
      </c>
      <c r="F743" s="168">
        <f t="shared" si="170"/>
        <v>1.6084052048317237</v>
      </c>
      <c r="G743" s="168">
        <f t="shared" si="160"/>
        <v>55895.334979169565</v>
      </c>
      <c r="H743" s="168">
        <f t="shared" si="161"/>
        <v>271309.94559426483</v>
      </c>
      <c r="I743" s="169">
        <f t="shared" si="162"/>
        <v>327205.28057343443</v>
      </c>
      <c r="J743" s="169">
        <f t="shared" si="164"/>
        <v>325822.24411619885</v>
      </c>
      <c r="K743" s="95"/>
      <c r="L743" s="265">
        <f t="shared" si="163"/>
        <v>125424.21621363307</v>
      </c>
      <c r="M743" s="265">
        <f>$G743*NonHospFrac+theModel!$H743*NonHospFrac</f>
        <v>201781.06435980133</v>
      </c>
      <c r="N743" s="266">
        <f t="shared" si="165"/>
        <v>327205.28057343443</v>
      </c>
      <c r="O743" s="159"/>
      <c r="P743" s="265">
        <f t="shared" si="166"/>
        <v>124894.07115197762</v>
      </c>
      <c r="Q743" s="265">
        <f t="shared" si="167"/>
        <v>201779.50971819542</v>
      </c>
      <c r="R743" s="266">
        <f t="shared" si="168"/>
        <v>326673.58087017306</v>
      </c>
    </row>
    <row r="744" spans="1:18" x14ac:dyDescent="0.3">
      <c r="A744" s="82">
        <v>713</v>
      </c>
      <c r="B744" s="94">
        <f t="shared" si="157"/>
        <v>6.5867185240801217E-7</v>
      </c>
      <c r="C744" s="179">
        <f t="shared" si="158"/>
        <v>6.5718600214757852E-7</v>
      </c>
      <c r="D744" s="166">
        <f t="shared" si="159"/>
        <v>2.2558277767625785E-3</v>
      </c>
      <c r="E744" s="167">
        <f t="shared" si="169"/>
        <v>24.291340924542766</v>
      </c>
      <c r="F744" s="168">
        <f t="shared" si="170"/>
        <v>1.6106610326084863</v>
      </c>
      <c r="G744" s="168">
        <f t="shared" si="160"/>
        <v>55973.729558382976</v>
      </c>
      <c r="H744" s="168">
        <f t="shared" si="161"/>
        <v>271309.95293437439</v>
      </c>
      <c r="I744" s="169">
        <f t="shared" si="162"/>
        <v>327283.68249275739</v>
      </c>
      <c r="J744" s="169">
        <f t="shared" si="164"/>
        <v>325898.40016677591</v>
      </c>
      <c r="K744" s="95"/>
      <c r="L744" s="265">
        <f t="shared" si="163"/>
        <v>125454.26921052692</v>
      </c>
      <c r="M744" s="265">
        <f>$G744*NonHospFrac+theModel!$H744*NonHospFrac</f>
        <v>201829.41328223041</v>
      </c>
      <c r="N744" s="266">
        <f t="shared" si="165"/>
        <v>327283.68249275733</v>
      </c>
      <c r="O744" s="159"/>
      <c r="P744" s="265">
        <f t="shared" si="166"/>
        <v>124923.26326323209</v>
      </c>
      <c r="Q744" s="265">
        <f t="shared" si="167"/>
        <v>201827.85864062319</v>
      </c>
      <c r="R744" s="266">
        <f t="shared" si="168"/>
        <v>326751.1219038553</v>
      </c>
    </row>
    <row r="745" spans="1:18" x14ac:dyDescent="0.3">
      <c r="A745" s="82">
        <v>714</v>
      </c>
      <c r="B745" s="94">
        <f t="shared" si="157"/>
        <v>6.4636755970052168E-7</v>
      </c>
      <c r="C745" s="179">
        <f t="shared" si="158"/>
        <v>6.4490946580535097E-7</v>
      </c>
      <c r="D745" s="166">
        <f t="shared" si="159"/>
        <v>2.2558277767625785E-3</v>
      </c>
      <c r="E745" s="167">
        <f t="shared" si="169"/>
        <v>24.291341569452232</v>
      </c>
      <c r="F745" s="168">
        <f t="shared" si="170"/>
        <v>1.6129168603852488</v>
      </c>
      <c r="G745" s="168">
        <f t="shared" si="160"/>
        <v>56052.124137596395</v>
      </c>
      <c r="H745" s="168">
        <f t="shared" si="161"/>
        <v>271309.96013736731</v>
      </c>
      <c r="I745" s="169">
        <f t="shared" si="162"/>
        <v>327362.08427496371</v>
      </c>
      <c r="J745" s="169">
        <f t="shared" si="164"/>
        <v>325974.55297989899</v>
      </c>
      <c r="K745" s="95"/>
      <c r="L745" s="265">
        <f t="shared" si="163"/>
        <v>125484.32215486129</v>
      </c>
      <c r="M745" s="265">
        <f>$G745*NonHospFrac+theModel!$H745*NonHospFrac</f>
        <v>201877.76212010242</v>
      </c>
      <c r="N745" s="266">
        <f t="shared" si="165"/>
        <v>327362.08427496371</v>
      </c>
      <c r="O745" s="159"/>
      <c r="P745" s="265">
        <f t="shared" si="166"/>
        <v>124952.45413350684</v>
      </c>
      <c r="Q745" s="265">
        <f t="shared" si="167"/>
        <v>201876.20747849392</v>
      </c>
      <c r="R745" s="266">
        <f t="shared" si="168"/>
        <v>326828.66161200078</v>
      </c>
    </row>
    <row r="746" spans="1:18" x14ac:dyDescent="0.3">
      <c r="A746" s="82">
        <v>715</v>
      </c>
      <c r="B746" s="94">
        <f t="shared" si="157"/>
        <v>6.3429311683173026E-7</v>
      </c>
      <c r="C746" s="179">
        <f t="shared" si="158"/>
        <v>6.3286226080017192E-7</v>
      </c>
      <c r="D746" s="166">
        <f t="shared" si="159"/>
        <v>2.2558277767625785E-3</v>
      </c>
      <c r="E746" s="167">
        <f t="shared" si="169"/>
        <v>24.291342202314492</v>
      </c>
      <c r="F746" s="168">
        <f t="shared" si="170"/>
        <v>1.6151726881620114</v>
      </c>
      <c r="G746" s="168">
        <f t="shared" si="160"/>
        <v>56130.51871680982</v>
      </c>
      <c r="H746" s="168">
        <f t="shared" si="161"/>
        <v>271309.96720580506</v>
      </c>
      <c r="I746" s="169">
        <f t="shared" si="162"/>
        <v>327440.48592261487</v>
      </c>
      <c r="J746" s="169">
        <f t="shared" si="164"/>
        <v>326050.70255819341</v>
      </c>
      <c r="K746" s="95"/>
      <c r="L746" s="265">
        <f t="shared" si="163"/>
        <v>125514.37504761801</v>
      </c>
      <c r="M746" s="265">
        <f>$G746*NonHospFrac+theModel!$H746*NonHospFrac</f>
        <v>201926.11087499687</v>
      </c>
      <c r="N746" s="266">
        <f t="shared" si="165"/>
        <v>327440.48592261487</v>
      </c>
      <c r="O746" s="159"/>
      <c r="P746" s="265">
        <f t="shared" si="166"/>
        <v>124981.64376380816</v>
      </c>
      <c r="Q746" s="265">
        <f t="shared" si="167"/>
        <v>201924.55623338712</v>
      </c>
      <c r="R746" s="266">
        <f t="shared" si="168"/>
        <v>326906.19999719528</v>
      </c>
    </row>
    <row r="747" spans="1:18" x14ac:dyDescent="0.3">
      <c r="A747" s="82">
        <v>716</v>
      </c>
      <c r="B747" s="94">
        <f t="shared" si="157"/>
        <v>6.224442301010902E-7</v>
      </c>
      <c r="C747" s="179">
        <f t="shared" si="158"/>
        <v>6.2104010311734261E-7</v>
      </c>
      <c r="D747" s="166">
        <f t="shared" si="159"/>
        <v>2.2558277767625785E-3</v>
      </c>
      <c r="E747" s="167">
        <f t="shared" si="169"/>
        <v>24.291342823354597</v>
      </c>
      <c r="F747" s="168">
        <f t="shared" si="170"/>
        <v>1.617428515938774</v>
      </c>
      <c r="G747" s="168">
        <f t="shared" si="160"/>
        <v>56208.913296023238</v>
      </c>
      <c r="H747" s="168">
        <f t="shared" si="161"/>
        <v>271309.97414220107</v>
      </c>
      <c r="I747" s="169">
        <f t="shared" si="162"/>
        <v>327518.88743822428</v>
      </c>
      <c r="J747" s="169">
        <f t="shared" si="164"/>
        <v>326126.84890423744</v>
      </c>
      <c r="K747" s="95"/>
      <c r="L747" s="265">
        <f t="shared" si="163"/>
        <v>125544.42788976054</v>
      </c>
      <c r="M747" s="265">
        <f>$G747*NonHospFrac+theModel!$H747*NonHospFrac</f>
        <v>201974.45954846375</v>
      </c>
      <c r="N747" s="266">
        <f t="shared" si="165"/>
        <v>327518.88743822428</v>
      </c>
      <c r="O747" s="159"/>
      <c r="P747" s="265">
        <f t="shared" si="166"/>
        <v>125010.83215512437</v>
      </c>
      <c r="Q747" s="265">
        <f t="shared" si="167"/>
        <v>201972.90490685278</v>
      </c>
      <c r="R747" s="266">
        <f t="shared" si="168"/>
        <v>326983.73706197715</v>
      </c>
    </row>
    <row r="748" spans="1:18" x14ac:dyDescent="0.3">
      <c r="A748" s="82">
        <v>717</v>
      </c>
      <c r="B748" s="94">
        <f t="shared" si="157"/>
        <v>6.1081668601634891E-7</v>
      </c>
      <c r="C748" s="179">
        <f t="shared" si="158"/>
        <v>6.0943878876952311E-7</v>
      </c>
      <c r="D748" s="166">
        <f t="shared" si="159"/>
        <v>2.2558277767625785E-3</v>
      </c>
      <c r="E748" s="167">
        <f t="shared" si="169"/>
        <v>24.291343432793386</v>
      </c>
      <c r="F748" s="168">
        <f t="shared" si="170"/>
        <v>1.6196843437155366</v>
      </c>
      <c r="G748" s="168">
        <f t="shared" si="160"/>
        <v>56287.307875236664</v>
      </c>
      <c r="H748" s="168">
        <f t="shared" si="161"/>
        <v>271309.98094902205</v>
      </c>
      <c r="I748" s="169">
        <f t="shared" si="162"/>
        <v>327597.28882425872</v>
      </c>
      <c r="J748" s="169">
        <f t="shared" si="164"/>
        <v>326202.9920205638</v>
      </c>
      <c r="K748" s="95"/>
      <c r="L748" s="265">
        <f t="shared" si="163"/>
        <v>125574.48068223441</v>
      </c>
      <c r="M748" s="265">
        <f>$G748*NonHospFrac+theModel!$H748*NonHospFrac</f>
        <v>202022.8081420243</v>
      </c>
      <c r="N748" s="266">
        <f t="shared" si="165"/>
        <v>327597.28882425872</v>
      </c>
      <c r="O748" s="159"/>
      <c r="P748" s="265">
        <f t="shared" si="166"/>
        <v>125040.01930842629</v>
      </c>
      <c r="Q748" s="265">
        <f t="shared" si="167"/>
        <v>202021.25350041213</v>
      </c>
      <c r="R748" s="266">
        <f t="shared" si="168"/>
        <v>327061.2728088384</v>
      </c>
    </row>
    <row r="749" spans="1:18" x14ac:dyDescent="0.3">
      <c r="A749" s="82">
        <v>718</v>
      </c>
      <c r="B749" s="94">
        <f t="shared" si="157"/>
        <v>5.9940634979522712E-7</v>
      </c>
      <c r="C749" s="179">
        <f t="shared" si="158"/>
        <v>5.9805419230179117E-7</v>
      </c>
      <c r="D749" s="166">
        <f t="shared" si="159"/>
        <v>2.2558277767625785E-3</v>
      </c>
      <c r="E749" s="167">
        <f t="shared" si="169"/>
        <v>24.291344030847579</v>
      </c>
      <c r="F749" s="168">
        <f t="shared" si="170"/>
        <v>1.6219401714922992</v>
      </c>
      <c r="G749" s="168">
        <f t="shared" si="160"/>
        <v>56365.702454450082</v>
      </c>
      <c r="H749" s="168">
        <f t="shared" si="161"/>
        <v>271309.98762868857</v>
      </c>
      <c r="I749" s="169">
        <f t="shared" si="162"/>
        <v>327675.69008313864</v>
      </c>
      <c r="J749" s="169">
        <f t="shared" si="164"/>
        <v>326279.13190965989</v>
      </c>
      <c r="K749" s="95"/>
      <c r="L749" s="265">
        <f t="shared" si="163"/>
        <v>125604.53342596747</v>
      </c>
      <c r="M749" s="265">
        <f>$G749*NonHospFrac+theModel!$H749*NonHospFrac</f>
        <v>202071.15665717114</v>
      </c>
      <c r="N749" s="266">
        <f t="shared" si="165"/>
        <v>327675.69008313864</v>
      </c>
      <c r="O749" s="159"/>
      <c r="P749" s="265">
        <f t="shared" si="166"/>
        <v>125069.20522466743</v>
      </c>
      <c r="Q749" s="265">
        <f t="shared" si="167"/>
        <v>202069.60201555779</v>
      </c>
      <c r="R749" s="266">
        <f t="shared" si="168"/>
        <v>327138.8072402252</v>
      </c>
    </row>
    <row r="750" spans="1:18" x14ac:dyDescent="0.3">
      <c r="A750" s="82">
        <v>719</v>
      </c>
      <c r="B750" s="94">
        <f t="shared" si="157"/>
        <v>5.8820916389507775E-7</v>
      </c>
      <c r="C750" s="179">
        <f t="shared" si="158"/>
        <v>5.8688226532461689E-7</v>
      </c>
      <c r="D750" s="166">
        <f t="shared" si="159"/>
        <v>2.2558277767625785E-3</v>
      </c>
      <c r="E750" s="167">
        <f t="shared" si="169"/>
        <v>24.291344617729845</v>
      </c>
      <c r="F750" s="168">
        <f t="shared" si="170"/>
        <v>1.6241959992690618</v>
      </c>
      <c r="G750" s="168">
        <f t="shared" si="160"/>
        <v>56444.097033663515</v>
      </c>
      <c r="H750" s="168">
        <f t="shared" si="161"/>
        <v>271309.99418357573</v>
      </c>
      <c r="I750" s="169">
        <f t="shared" si="162"/>
        <v>327754.09121723927</v>
      </c>
      <c r="J750" s="169">
        <f t="shared" si="164"/>
        <v>326355.26857396896</v>
      </c>
      <c r="K750" s="95"/>
      <c r="L750" s="265">
        <f t="shared" si="163"/>
        <v>125634.58612187015</v>
      </c>
      <c r="M750" s="265">
        <f>$G750*NonHospFrac+theModel!$H750*NonHospFrac</f>
        <v>202119.50509536907</v>
      </c>
      <c r="N750" s="266">
        <f t="shared" si="165"/>
        <v>327754.09121723921</v>
      </c>
      <c r="O750" s="159"/>
      <c r="P750" s="265">
        <f t="shared" si="166"/>
        <v>125098.38990478427</v>
      </c>
      <c r="Q750" s="265">
        <f t="shared" si="167"/>
        <v>202117.95045375454</v>
      </c>
      <c r="R750" s="266">
        <f t="shared" si="168"/>
        <v>327216.34035853879</v>
      </c>
    </row>
    <row r="751" spans="1:18" x14ac:dyDescent="0.3">
      <c r="A751" s="82">
        <v>720</v>
      </c>
      <c r="B751" s="94">
        <f t="shared" si="157"/>
        <v>5.7722114657001072E-7</v>
      </c>
      <c r="C751" s="179">
        <f t="shared" si="158"/>
        <v>5.7591903507424337E-7</v>
      </c>
      <c r="D751" s="166">
        <f t="shared" si="159"/>
        <v>2.2558277767625785E-3</v>
      </c>
      <c r="E751" s="167">
        <f t="shared" si="169"/>
        <v>24.29134519364888</v>
      </c>
      <c r="F751" s="168">
        <f t="shared" si="170"/>
        <v>1.6264518270458244</v>
      </c>
      <c r="G751" s="168">
        <f t="shared" si="160"/>
        <v>56522.491612876933</v>
      </c>
      <c r="H751" s="168">
        <f t="shared" si="161"/>
        <v>271310.00061601464</v>
      </c>
      <c r="I751" s="169">
        <f t="shared" si="162"/>
        <v>327832.49222889158</v>
      </c>
      <c r="J751" s="169">
        <f t="shared" si="164"/>
        <v>326431.40201589093</v>
      </c>
      <c r="K751" s="95"/>
      <c r="L751" s="265">
        <f t="shared" si="163"/>
        <v>125664.63877083603</v>
      </c>
      <c r="M751" s="265">
        <f>$G751*NonHospFrac+theModel!$H751*NonHospFrac</f>
        <v>202167.85345805556</v>
      </c>
      <c r="N751" s="266">
        <f t="shared" si="165"/>
        <v>327832.49222889158</v>
      </c>
      <c r="O751" s="159"/>
      <c r="P751" s="265">
        <f t="shared" si="166"/>
        <v>125127.57334969685</v>
      </c>
      <c r="Q751" s="265">
        <f t="shared" si="167"/>
        <v>202166.2988164399</v>
      </c>
      <c r="R751" s="266">
        <f t="shared" si="168"/>
        <v>327293.87216613675</v>
      </c>
    </row>
    <row r="752" spans="1:18" x14ac:dyDescent="0.3">
      <c r="A752" s="82">
        <v>721</v>
      </c>
      <c r="B752" s="94">
        <f t="shared" si="157"/>
        <v>5.6643839045498059E-7</v>
      </c>
      <c r="C752" s="179">
        <f t="shared" si="158"/>
        <v>5.6516060299996752E-7</v>
      </c>
      <c r="D752" s="166">
        <f t="shared" si="159"/>
        <v>2.2558277767625785E-3</v>
      </c>
      <c r="E752" s="167">
        <f t="shared" si="169"/>
        <v>24.291345758809484</v>
      </c>
      <c r="F752" s="168">
        <f t="shared" si="170"/>
        <v>1.6287076548225869</v>
      </c>
      <c r="G752" s="168">
        <f t="shared" si="160"/>
        <v>56600.886192090358</v>
      </c>
      <c r="H752" s="168">
        <f t="shared" si="161"/>
        <v>271310.00692829263</v>
      </c>
      <c r="I752" s="169">
        <f t="shared" si="162"/>
        <v>327910.89312038297</v>
      </c>
      <c r="J752" s="169">
        <f t="shared" si="164"/>
        <v>326507.53223778313</v>
      </c>
      <c r="K752" s="95"/>
      <c r="L752" s="265">
        <f t="shared" si="163"/>
        <v>125694.69137374182</v>
      </c>
      <c r="M752" s="265">
        <f>$G752*NonHospFrac+theModel!$H752*NonHospFrac</f>
        <v>202216.20174664113</v>
      </c>
      <c r="N752" s="266">
        <f t="shared" si="165"/>
        <v>327910.89312038297</v>
      </c>
      <c r="O752" s="159"/>
      <c r="P752" s="265">
        <f t="shared" si="166"/>
        <v>125156.75556030867</v>
      </c>
      <c r="Q752" s="265">
        <f t="shared" si="167"/>
        <v>202214.64710502437</v>
      </c>
      <c r="R752" s="266">
        <f t="shared" si="168"/>
        <v>327371.40266533301</v>
      </c>
    </row>
    <row r="753" spans="1:18" x14ac:dyDescent="0.3">
      <c r="A753" s="82">
        <v>722</v>
      </c>
      <c r="B753" s="94">
        <f t="shared" si="157"/>
        <v>5.5585706117631587E-7</v>
      </c>
      <c r="C753" s="179">
        <f t="shared" si="158"/>
        <v>5.5460314337780467E-7</v>
      </c>
      <c r="D753" s="166">
        <f t="shared" si="159"/>
        <v>2.2558277767625785E-3</v>
      </c>
      <c r="E753" s="167">
        <f t="shared" si="169"/>
        <v>24.291346313412628</v>
      </c>
      <c r="F753" s="168">
        <f t="shared" si="170"/>
        <v>1.6309634825993495</v>
      </c>
      <c r="G753" s="168">
        <f t="shared" si="160"/>
        <v>56679.280771303776</v>
      </c>
      <c r="H753" s="168">
        <f t="shared" si="161"/>
        <v>271310.0131226544</v>
      </c>
      <c r="I753" s="169">
        <f t="shared" si="162"/>
        <v>327989.29389395821</v>
      </c>
      <c r="J753" s="169">
        <f t="shared" si="164"/>
        <v>326583.65924196126</v>
      </c>
      <c r="K753" s="95"/>
      <c r="L753" s="265">
        <f t="shared" si="163"/>
        <v>125724.74393144804</v>
      </c>
      <c r="M753" s="265">
        <f>$G753*NonHospFrac+theModel!$H753*NonHospFrac</f>
        <v>202264.54996251012</v>
      </c>
      <c r="N753" s="266">
        <f t="shared" si="165"/>
        <v>327989.29389395815</v>
      </c>
      <c r="O753" s="159"/>
      <c r="P753" s="265">
        <f t="shared" si="166"/>
        <v>125185.93653750743</v>
      </c>
      <c r="Q753" s="265">
        <f t="shared" si="167"/>
        <v>202262.99532089225</v>
      </c>
      <c r="R753" s="266">
        <f t="shared" si="168"/>
        <v>327448.93185839965</v>
      </c>
    </row>
    <row r="754" spans="1:18" x14ac:dyDescent="0.3">
      <c r="A754" s="82">
        <v>723</v>
      </c>
      <c r="B754" s="94">
        <f t="shared" si="157"/>
        <v>5.4547339598820301E-7</v>
      </c>
      <c r="C754" s="179">
        <f t="shared" si="158"/>
        <v>5.4424290195004782E-7</v>
      </c>
      <c r="D754" s="166">
        <f t="shared" si="159"/>
        <v>2.2558277767625785E-3</v>
      </c>
      <c r="E754" s="167">
        <f t="shared" si="169"/>
        <v>24.29134685765553</v>
      </c>
      <c r="F754" s="168">
        <f t="shared" si="170"/>
        <v>1.6332193103761121</v>
      </c>
      <c r="G754" s="168">
        <f t="shared" si="160"/>
        <v>56757.675350517195</v>
      </c>
      <c r="H754" s="168">
        <f t="shared" si="161"/>
        <v>271310.01920130255</v>
      </c>
      <c r="I754" s="169">
        <f t="shared" si="162"/>
        <v>328067.69455181976</v>
      </c>
      <c r="J754" s="169">
        <f t="shared" si="164"/>
        <v>326659.78303069965</v>
      </c>
      <c r="K754" s="95"/>
      <c r="L754" s="265">
        <f t="shared" si="163"/>
        <v>125754.79644479895</v>
      </c>
      <c r="M754" s="265">
        <f>$G754*NonHospFrac+theModel!$H754*NonHospFrac</f>
        <v>202312.89810702077</v>
      </c>
      <c r="N754" s="266">
        <f t="shared" si="165"/>
        <v>328067.6945518197</v>
      </c>
      <c r="O754" s="159"/>
      <c r="P754" s="265">
        <f t="shared" si="166"/>
        <v>125215.11628216495</v>
      </c>
      <c r="Q754" s="265">
        <f t="shared" si="167"/>
        <v>202311.34346540182</v>
      </c>
      <c r="R754" s="266">
        <f t="shared" si="168"/>
        <v>327526.45974756678</v>
      </c>
    </row>
    <row r="755" spans="1:18" x14ac:dyDescent="0.3">
      <c r="A755" s="82">
        <v>724</v>
      </c>
      <c r="B755" s="94">
        <f t="shared" si="157"/>
        <v>5.3528370243465257E-7</v>
      </c>
      <c r="C755" s="179">
        <f t="shared" si="158"/>
        <v>5.340761945902522E-7</v>
      </c>
      <c r="D755" s="166">
        <f t="shared" si="159"/>
        <v>2.2558277767625785E-3</v>
      </c>
      <c r="E755" s="167">
        <f t="shared" si="169"/>
        <v>24.291347391731723</v>
      </c>
      <c r="F755" s="168">
        <f t="shared" si="170"/>
        <v>1.6354751381528747</v>
      </c>
      <c r="G755" s="168">
        <f t="shared" si="160"/>
        <v>56836.06992973062</v>
      </c>
      <c r="H755" s="168">
        <f t="shared" si="161"/>
        <v>271310.02516639879</v>
      </c>
      <c r="I755" s="169">
        <f t="shared" si="162"/>
        <v>328146.0950961294</v>
      </c>
      <c r="J755" s="169">
        <f t="shared" si="164"/>
        <v>326735.90360623284</v>
      </c>
      <c r="K755" s="95"/>
      <c r="L755" s="265">
        <f t="shared" si="163"/>
        <v>125784.84891462317</v>
      </c>
      <c r="M755" s="265">
        <f>$G755*NonHospFrac+theModel!$H755*NonHospFrac</f>
        <v>202361.24618150623</v>
      </c>
      <c r="N755" s="266">
        <f t="shared" si="165"/>
        <v>328146.0950961294</v>
      </c>
      <c r="O755" s="159"/>
      <c r="P755" s="265">
        <f t="shared" si="166"/>
        <v>125244.29479513774</v>
      </c>
      <c r="Q755" s="265">
        <f t="shared" si="167"/>
        <v>202359.69153988623</v>
      </c>
      <c r="R755" s="266">
        <f t="shared" si="168"/>
        <v>327603.986335024</v>
      </c>
    </row>
    <row r="756" spans="1:18" x14ac:dyDescent="0.3">
      <c r="A756" s="82">
        <v>725</v>
      </c>
      <c r="B756" s="94">
        <f t="shared" si="157"/>
        <v>5.2528435703644442E-7</v>
      </c>
      <c r="C756" s="179">
        <f t="shared" si="158"/>
        <v>5.2409940599314269E-7</v>
      </c>
      <c r="D756" s="166">
        <f t="shared" si="159"/>
        <v>2.2558277767625785E-3</v>
      </c>
      <c r="E756" s="167">
        <f t="shared" si="169"/>
        <v>24.291347915831128</v>
      </c>
      <c r="F756" s="168">
        <f t="shared" si="170"/>
        <v>1.6377309659296373</v>
      </c>
      <c r="G756" s="168">
        <f t="shared" si="160"/>
        <v>56914.464508944038</v>
      </c>
      <c r="H756" s="168">
        <f t="shared" si="161"/>
        <v>271310.03102006431</v>
      </c>
      <c r="I756" s="169">
        <f t="shared" si="162"/>
        <v>328224.49552900833</v>
      </c>
      <c r="J756" s="169">
        <f t="shared" si="164"/>
        <v>326812.02097075572</v>
      </c>
      <c r="K756" s="95"/>
      <c r="L756" s="265">
        <f t="shared" si="163"/>
        <v>125814.90134173383</v>
      </c>
      <c r="M756" s="265">
        <f>$G756*NonHospFrac+theModel!$H756*NonHospFrac</f>
        <v>202409.59418727449</v>
      </c>
      <c r="N756" s="266">
        <f t="shared" si="165"/>
        <v>328224.49552900833</v>
      </c>
      <c r="O756" s="159"/>
      <c r="P756" s="265">
        <f t="shared" si="166"/>
        <v>125273.47207726719</v>
      </c>
      <c r="Q756" s="265">
        <f t="shared" si="167"/>
        <v>202408.03954565345</v>
      </c>
      <c r="R756" s="266">
        <f t="shared" si="168"/>
        <v>327681.51162292063</v>
      </c>
    </row>
    <row r="757" spans="1:18" x14ac:dyDescent="0.3">
      <c r="A757" s="82">
        <v>726</v>
      </c>
      <c r="B757" s="94">
        <f t="shared" si="157"/>
        <v>5.1547180400261794E-7</v>
      </c>
      <c r="C757" s="179">
        <f t="shared" si="158"/>
        <v>5.1430898838901088E-7</v>
      </c>
      <c r="D757" s="166">
        <f t="shared" si="159"/>
        <v>2.2558277767625785E-3</v>
      </c>
      <c r="E757" s="167">
        <f t="shared" si="169"/>
        <v>24.291348430140118</v>
      </c>
      <c r="F757" s="168">
        <f t="shared" si="170"/>
        <v>1.6399867937063999</v>
      </c>
      <c r="G757" s="168">
        <f t="shared" si="160"/>
        <v>56992.859088157449</v>
      </c>
      <c r="H757" s="168">
        <f t="shared" si="161"/>
        <v>271310.03676438075</v>
      </c>
      <c r="I757" s="169">
        <f t="shared" si="162"/>
        <v>328302.89585253817</v>
      </c>
      <c r="J757" s="169">
        <f t="shared" si="164"/>
        <v>326888.13512642455</v>
      </c>
      <c r="K757" s="95"/>
      <c r="L757" s="265">
        <f t="shared" si="163"/>
        <v>125844.95372692881</v>
      </c>
      <c r="M757" s="265">
        <f>$G757*NonHospFrac+theModel!$H757*NonHospFrac</f>
        <v>202457.94212560938</v>
      </c>
      <c r="N757" s="266">
        <f t="shared" si="165"/>
        <v>328302.89585253817</v>
      </c>
      <c r="O757" s="159"/>
      <c r="P757" s="265">
        <f t="shared" si="166"/>
        <v>125302.64812937977</v>
      </c>
      <c r="Q757" s="265">
        <f t="shared" si="167"/>
        <v>202456.38748398732</v>
      </c>
      <c r="R757" s="266">
        <f t="shared" si="168"/>
        <v>327759.0356133671</v>
      </c>
    </row>
    <row r="758" spans="1:18" x14ac:dyDescent="0.3">
      <c r="A758" s="82">
        <v>727</v>
      </c>
      <c r="B758" s="94">
        <f t="shared" si="157"/>
        <v>5.0584255396602104E-7</v>
      </c>
      <c r="C758" s="179">
        <f t="shared" si="158"/>
        <v>5.0470146028211598E-7</v>
      </c>
      <c r="D758" s="166">
        <f t="shared" si="159"/>
        <v>2.2558277767625785E-3</v>
      </c>
      <c r="E758" s="167">
        <f t="shared" si="169"/>
        <v>24.291348934841579</v>
      </c>
      <c r="F758" s="168">
        <f t="shared" si="170"/>
        <v>1.6422426214831625</v>
      </c>
      <c r="G758" s="168">
        <f t="shared" si="160"/>
        <v>57071.253667370875</v>
      </c>
      <c r="H758" s="168">
        <f t="shared" si="161"/>
        <v>271310.04240139067</v>
      </c>
      <c r="I758" s="169">
        <f t="shared" si="162"/>
        <v>328381.29606876156</v>
      </c>
      <c r="J758" s="169">
        <f t="shared" si="164"/>
        <v>326964.24607535737</v>
      </c>
      <c r="K758" s="95"/>
      <c r="L758" s="265">
        <f t="shared" si="163"/>
        <v>125875.0060709911</v>
      </c>
      <c r="M758" s="265">
        <f>$G758*NonHospFrac+theModel!$H758*NonHospFrac</f>
        <v>202506.28999777045</v>
      </c>
      <c r="N758" s="266">
        <f t="shared" si="165"/>
        <v>328381.29606876156</v>
      </c>
      <c r="O758" s="159"/>
      <c r="P758" s="265">
        <f t="shared" si="166"/>
        <v>125331.8229522874</v>
      </c>
      <c r="Q758" s="265">
        <f t="shared" si="167"/>
        <v>202504.7353561474</v>
      </c>
      <c r="R758" s="266">
        <f t="shared" si="168"/>
        <v>327836.55830843479</v>
      </c>
    </row>
    <row r="759" spans="1:18" x14ac:dyDescent="0.3">
      <c r="A759" s="82">
        <v>728</v>
      </c>
      <c r="B759" s="94">
        <f t="shared" si="157"/>
        <v>4.9639318274247739E-7</v>
      </c>
      <c r="C759" s="179">
        <f t="shared" si="158"/>
        <v>4.9527340521265136E-7</v>
      </c>
      <c r="D759" s="166">
        <f t="shared" si="159"/>
        <v>2.2558277767625785E-3</v>
      </c>
      <c r="E759" s="167">
        <f t="shared" si="169"/>
        <v>24.291349430114984</v>
      </c>
      <c r="F759" s="168">
        <f t="shared" si="170"/>
        <v>1.6444984492599251</v>
      </c>
      <c r="G759" s="168">
        <f t="shared" si="160"/>
        <v>57149.6482465843</v>
      </c>
      <c r="H759" s="168">
        <f t="shared" si="161"/>
        <v>271310.04793309869</v>
      </c>
      <c r="I759" s="169">
        <f t="shared" si="162"/>
        <v>328459.69617968297</v>
      </c>
      <c r="J759" s="169">
        <f t="shared" si="164"/>
        <v>327040.35381963511</v>
      </c>
      <c r="K759" s="95"/>
      <c r="L759" s="265">
        <f t="shared" si="163"/>
        <v>125905.05837468911</v>
      </c>
      <c r="M759" s="265">
        <f>$G759*NonHospFrac+theModel!$H759*NonHospFrac</f>
        <v>202554.63780499386</v>
      </c>
      <c r="N759" s="266">
        <f t="shared" si="165"/>
        <v>328459.69617968297</v>
      </c>
      <c r="O759" s="159"/>
      <c r="P759" s="265">
        <f t="shared" si="166"/>
        <v>125360.99654678775</v>
      </c>
      <c r="Q759" s="265">
        <f t="shared" si="167"/>
        <v>202553.08316336983</v>
      </c>
      <c r="R759" s="266">
        <f t="shared" si="168"/>
        <v>327914.07971015759</v>
      </c>
    </row>
    <row r="760" spans="1:18" x14ac:dyDescent="0.3">
      <c r="A760" s="82">
        <v>729</v>
      </c>
      <c r="B760" s="94">
        <f t="shared" si="157"/>
        <v>4.871203301131489E-7</v>
      </c>
      <c r="C760" s="179">
        <f t="shared" si="158"/>
        <v>4.860214705418539E-7</v>
      </c>
      <c r="D760" s="166">
        <f t="shared" si="159"/>
        <v>2.2558277767625785E-3</v>
      </c>
      <c r="E760" s="167">
        <f t="shared" si="169"/>
        <v>24.291349916136454</v>
      </c>
      <c r="F760" s="168">
        <f t="shared" si="170"/>
        <v>1.6467542770366876</v>
      </c>
      <c r="G760" s="168">
        <f t="shared" si="160"/>
        <v>57228.042825797726</v>
      </c>
      <c r="H760" s="168">
        <f t="shared" si="161"/>
        <v>271310.05336147174</v>
      </c>
      <c r="I760" s="169">
        <f t="shared" si="162"/>
        <v>328538.09618726949</v>
      </c>
      <c r="J760" s="169">
        <f t="shared" si="164"/>
        <v>327116.45836130198</v>
      </c>
      <c r="K760" s="95"/>
      <c r="L760" s="265">
        <f t="shared" si="163"/>
        <v>125935.11063877679</v>
      </c>
      <c r="M760" s="265">
        <f>$G760*NonHospFrac+theModel!$H760*NonHospFrac</f>
        <v>202602.98554849267</v>
      </c>
      <c r="N760" s="266">
        <f t="shared" si="165"/>
        <v>328538.09618726943</v>
      </c>
      <c r="O760" s="159"/>
      <c r="P760" s="265">
        <f t="shared" si="166"/>
        <v>125390.16891366438</v>
      </c>
      <c r="Q760" s="265">
        <f t="shared" si="167"/>
        <v>202601.43090686767</v>
      </c>
      <c r="R760" s="266">
        <f t="shared" si="168"/>
        <v>327991.59982053202</v>
      </c>
    </row>
    <row r="761" spans="1:18" x14ac:dyDescent="0.3">
      <c r="A761" s="82">
        <v>730</v>
      </c>
      <c r="B761" s="94">
        <f t="shared" si="157"/>
        <v>4.7802069862962789E-7</v>
      </c>
      <c r="C761" s="179">
        <f t="shared" si="158"/>
        <v>4.7694236625979177E-7</v>
      </c>
      <c r="D761" s="166">
        <f t="shared" si="159"/>
        <v>2.2558277767625785E-3</v>
      </c>
      <c r="E761" s="167">
        <f t="shared" si="169"/>
        <v>24.291350393078819</v>
      </c>
      <c r="F761" s="168">
        <f t="shared" si="170"/>
        <v>1.6490101048134502</v>
      </c>
      <c r="G761" s="168">
        <f t="shared" si="160"/>
        <v>57306.437405011144</v>
      </c>
      <c r="H761" s="168">
        <f t="shared" si="161"/>
        <v>271310.05868844042</v>
      </c>
      <c r="I761" s="169">
        <f t="shared" si="162"/>
        <v>328616.49609345157</v>
      </c>
      <c r="J761" s="169">
        <f t="shared" si="164"/>
        <v>327192.55970236647</v>
      </c>
      <c r="K761" s="95"/>
      <c r="L761" s="265">
        <f t="shared" si="163"/>
        <v>125965.16286399418</v>
      </c>
      <c r="M761" s="265">
        <f>$G761*NonHospFrac+theModel!$H761*NonHospFrac</f>
        <v>202651.33322945738</v>
      </c>
      <c r="N761" s="266">
        <f t="shared" si="165"/>
        <v>328616.49609345157</v>
      </c>
      <c r="O761" s="159"/>
      <c r="P761" s="265">
        <f t="shared" si="166"/>
        <v>125419.34005368724</v>
      </c>
      <c r="Q761" s="265">
        <f t="shared" si="167"/>
        <v>202649.77858783145</v>
      </c>
      <c r="R761" s="266">
        <f t="shared" si="168"/>
        <v>328069.1186415187</v>
      </c>
    </row>
    <row r="762" spans="1:18" x14ac:dyDescent="0.3">
      <c r="A762" s="82">
        <v>731</v>
      </c>
      <c r="B762" s="94">
        <f t="shared" si="157"/>
        <v>4.690910524413547E-7</v>
      </c>
      <c r="C762" s="179">
        <f t="shared" si="158"/>
        <v>4.6803286381542671E-7</v>
      </c>
      <c r="D762" s="166">
        <f t="shared" si="159"/>
        <v>2.2558277767625785E-3</v>
      </c>
      <c r="E762" s="167">
        <f t="shared" si="169"/>
        <v>24.291350861111681</v>
      </c>
      <c r="F762" s="168">
        <f t="shared" si="170"/>
        <v>1.6512659325902128</v>
      </c>
      <c r="G762" s="168">
        <f t="shared" si="160"/>
        <v>57384.831984224569</v>
      </c>
      <c r="H762" s="168">
        <f t="shared" si="161"/>
        <v>271310.06391589873</v>
      </c>
      <c r="I762" s="169">
        <f t="shared" si="162"/>
        <v>328694.89590012329</v>
      </c>
      <c r="J762" s="169">
        <f t="shared" si="164"/>
        <v>327268.65784480155</v>
      </c>
      <c r="K762" s="95"/>
      <c r="L762" s="265">
        <f t="shared" si="163"/>
        <v>125995.21505106729</v>
      </c>
      <c r="M762" s="265">
        <f>$G762*NonHospFrac+theModel!$H762*NonHospFrac</f>
        <v>202699.68084905599</v>
      </c>
      <c r="N762" s="266">
        <f t="shared" si="165"/>
        <v>328694.89590012329</v>
      </c>
      <c r="O762" s="159"/>
      <c r="P762" s="265">
        <f t="shared" si="166"/>
        <v>125448.50996761257</v>
      </c>
      <c r="Q762" s="265">
        <f t="shared" si="167"/>
        <v>202698.12620742913</v>
      </c>
      <c r="R762" s="266">
        <f t="shared" si="168"/>
        <v>328146.63617504167</v>
      </c>
    </row>
    <row r="763" spans="1:18" x14ac:dyDescent="0.3">
      <c r="A763" s="82">
        <v>732</v>
      </c>
      <c r="B763" s="94">
        <f t="shared" si="157"/>
        <v>4.6032821614494669E-7</v>
      </c>
      <c r="C763" s="179">
        <f t="shared" si="158"/>
        <v>4.5928979496853937E-7</v>
      </c>
      <c r="D763" s="166">
        <f t="shared" si="159"/>
        <v>2.2558277767625785E-3</v>
      </c>
      <c r="E763" s="167">
        <f t="shared" si="169"/>
        <v>24.291351320401475</v>
      </c>
      <c r="F763" s="168">
        <f t="shared" si="170"/>
        <v>1.6535217603669754</v>
      </c>
      <c r="G763" s="168">
        <f t="shared" si="160"/>
        <v>57463.226563437987</v>
      </c>
      <c r="H763" s="168">
        <f t="shared" si="161"/>
        <v>271310.06904570584</v>
      </c>
      <c r="I763" s="169">
        <f t="shared" si="162"/>
        <v>328773.2956091438</v>
      </c>
      <c r="J763" s="169">
        <f t="shared" si="164"/>
        <v>327344.75279054604</v>
      </c>
      <c r="K763" s="95"/>
      <c r="L763" s="265">
        <f t="shared" si="163"/>
        <v>126025.26720070878</v>
      </c>
      <c r="M763" s="265">
        <f>$G763*NonHospFrac+theModel!$H763*NonHospFrac</f>
        <v>202748.02840843503</v>
      </c>
      <c r="N763" s="266">
        <f t="shared" si="165"/>
        <v>328773.2956091438</v>
      </c>
      <c r="O763" s="159"/>
      <c r="P763" s="265">
        <f t="shared" si="166"/>
        <v>125477.67865618355</v>
      </c>
      <c r="Q763" s="265">
        <f t="shared" si="167"/>
        <v>202746.47376680726</v>
      </c>
      <c r="R763" s="266">
        <f t="shared" si="168"/>
        <v>328224.15242299082</v>
      </c>
    </row>
    <row r="764" spans="1:18" x14ac:dyDescent="0.3">
      <c r="A764" s="82">
        <v>733</v>
      </c>
      <c r="B764" s="94">
        <f t="shared" si="157"/>
        <v>4.5172907365501487E-7</v>
      </c>
      <c r="C764" s="179">
        <f t="shared" si="158"/>
        <v>4.5071005066309266E-7</v>
      </c>
      <c r="D764" s="166">
        <f t="shared" si="159"/>
        <v>2.2558277767625785E-3</v>
      </c>
      <c r="E764" s="167">
        <f t="shared" si="169"/>
        <v>24.291351771111525</v>
      </c>
      <c r="F764" s="168">
        <f t="shared" si="170"/>
        <v>1.655777588143738</v>
      </c>
      <c r="G764" s="168">
        <f t="shared" si="160"/>
        <v>57541.621142651406</v>
      </c>
      <c r="H764" s="168">
        <f t="shared" si="161"/>
        <v>271310.07407968573</v>
      </c>
      <c r="I764" s="169">
        <f t="shared" si="162"/>
        <v>328851.69522233715</v>
      </c>
      <c r="J764" s="169">
        <f t="shared" si="164"/>
        <v>327420.84454150451</v>
      </c>
      <c r="K764" s="95"/>
      <c r="L764" s="265">
        <f t="shared" si="163"/>
        <v>126055.3193136178</v>
      </c>
      <c r="M764" s="265">
        <f>$G764*NonHospFrac+theModel!$H764*NonHospFrac</f>
        <v>202796.37590871932</v>
      </c>
      <c r="N764" s="266">
        <f t="shared" si="165"/>
        <v>328851.69522233715</v>
      </c>
      <c r="O764" s="159"/>
      <c r="P764" s="265">
        <f t="shared" si="166"/>
        <v>125506.8461201302</v>
      </c>
      <c r="Q764" s="265">
        <f t="shared" si="167"/>
        <v>202794.82126709065</v>
      </c>
      <c r="R764" s="266">
        <f t="shared" si="168"/>
        <v>328301.66738722083</v>
      </c>
    </row>
    <row r="765" spans="1:18" x14ac:dyDescent="0.3">
      <c r="A765" s="82">
        <v>734</v>
      </c>
      <c r="B765" s="94">
        <f t="shared" si="157"/>
        <v>4.432905670960738E-7</v>
      </c>
      <c r="C765" s="179">
        <f t="shared" si="158"/>
        <v>4.4229057992164163E-7</v>
      </c>
      <c r="D765" s="166">
        <f t="shared" si="159"/>
        <v>2.2558277767625785E-3</v>
      </c>
      <c r="E765" s="167">
        <f t="shared" si="169"/>
        <v>24.291352213402106</v>
      </c>
      <c r="F765" s="168">
        <f t="shared" si="170"/>
        <v>1.6580334159205006</v>
      </c>
      <c r="G765" s="168">
        <f t="shared" si="160"/>
        <v>57620.015721864831</v>
      </c>
      <c r="H765" s="168">
        <f t="shared" si="161"/>
        <v>271310.07901962864</v>
      </c>
      <c r="I765" s="169">
        <f t="shared" si="162"/>
        <v>328930.09474149346</v>
      </c>
      <c r="J765" s="169">
        <f t="shared" si="164"/>
        <v>327496.93309954827</v>
      </c>
      <c r="K765" s="95"/>
      <c r="L765" s="265">
        <f t="shared" si="163"/>
        <v>126085.37139048061</v>
      </c>
      <c r="M765" s="265">
        <f>$G765*NonHospFrac+theModel!$H765*NonHospFrac</f>
        <v>202844.72335101283</v>
      </c>
      <c r="N765" s="266">
        <f t="shared" si="165"/>
        <v>328930.09474149346</v>
      </c>
      <c r="O765" s="159"/>
      <c r="P765" s="265">
        <f t="shared" si="166"/>
        <v>125536.0123601699</v>
      </c>
      <c r="Q765" s="265">
        <f t="shared" si="167"/>
        <v>202843.16870938329</v>
      </c>
      <c r="R765" s="266">
        <f t="shared" si="168"/>
        <v>328379.18106955319</v>
      </c>
    </row>
    <row r="766" spans="1:18" x14ac:dyDescent="0.3">
      <c r="A766" s="82">
        <v>735</v>
      </c>
      <c r="B766" s="94">
        <f t="shared" si="157"/>
        <v>4.3500969571515916E-7</v>
      </c>
      <c r="C766" s="179">
        <f t="shared" si="158"/>
        <v>4.3402838876040388E-7</v>
      </c>
      <c r="D766" s="166">
        <f t="shared" si="159"/>
        <v>2.2558277767625785E-3</v>
      </c>
      <c r="E766" s="167">
        <f t="shared" si="169"/>
        <v>24.291352647430497</v>
      </c>
      <c r="F766" s="168">
        <f t="shared" si="170"/>
        <v>1.6602892436972632</v>
      </c>
      <c r="G766" s="168">
        <f t="shared" si="160"/>
        <v>57698.410301078249</v>
      </c>
      <c r="H766" s="168">
        <f t="shared" si="161"/>
        <v>271310.0838672911</v>
      </c>
      <c r="I766" s="169">
        <f t="shared" si="162"/>
        <v>329008.49416836933</v>
      </c>
      <c r="J766" s="169">
        <f t="shared" si="164"/>
        <v>327573.01846651593</v>
      </c>
      <c r="K766" s="95"/>
      <c r="L766" s="265">
        <f t="shared" si="163"/>
        <v>126115.4234319705</v>
      </c>
      <c r="M766" s="265">
        <f>$G766*NonHospFrac+theModel!$H766*NonHospFrac</f>
        <v>202893.07073639883</v>
      </c>
      <c r="N766" s="266">
        <f t="shared" si="165"/>
        <v>329008.49416836933</v>
      </c>
      <c r="O766" s="159"/>
      <c r="P766" s="265">
        <f t="shared" si="166"/>
        <v>125565.17737700741</v>
      </c>
      <c r="Q766" s="265">
        <f t="shared" si="167"/>
        <v>202891.51609476845</v>
      </c>
      <c r="R766" s="266">
        <f t="shared" si="168"/>
        <v>328456.69347177586</v>
      </c>
    </row>
    <row r="767" spans="1:18" x14ac:dyDescent="0.3">
      <c r="A767" s="82">
        <v>736</v>
      </c>
      <c r="B767" s="94">
        <f t="shared" si="157"/>
        <v>4.2688351481474983E-7</v>
      </c>
      <c r="C767" s="179">
        <f t="shared" si="158"/>
        <v>4.2592053912458869E-7</v>
      </c>
      <c r="D767" s="166">
        <f t="shared" si="159"/>
        <v>2.2558277767625785E-3</v>
      </c>
      <c r="E767" s="167">
        <f t="shared" si="169"/>
        <v>24.291353073351036</v>
      </c>
      <c r="F767" s="168">
        <f t="shared" si="170"/>
        <v>1.6625450714740257</v>
      </c>
      <c r="G767" s="168">
        <f t="shared" si="160"/>
        <v>57776.804880291682</v>
      </c>
      <c r="H767" s="168">
        <f t="shared" si="161"/>
        <v>271310.08862439706</v>
      </c>
      <c r="I767" s="169">
        <f t="shared" si="162"/>
        <v>329086.89350468875</v>
      </c>
      <c r="J767" s="169">
        <f t="shared" si="164"/>
        <v>327649.10064421425</v>
      </c>
      <c r="K767" s="95"/>
      <c r="L767" s="265">
        <f t="shared" si="163"/>
        <v>126145.47543874831</v>
      </c>
      <c r="M767" s="265">
        <f>$G767*NonHospFrac+theModel!$H767*NonHospFrac</f>
        <v>202941.41806594041</v>
      </c>
      <c r="N767" s="266">
        <f t="shared" si="165"/>
        <v>329086.89350468875</v>
      </c>
      <c r="O767" s="159"/>
      <c r="P767" s="265">
        <f t="shared" si="166"/>
        <v>125594.34117133528</v>
      </c>
      <c r="Q767" s="265">
        <f t="shared" si="167"/>
        <v>202939.86342430918</v>
      </c>
      <c r="R767" s="266">
        <f t="shared" si="168"/>
        <v>328534.20459564449</v>
      </c>
    </row>
    <row r="768" spans="1:18" x14ac:dyDescent="0.3">
      <c r="A768" s="82">
        <v>737</v>
      </c>
      <c r="B768" s="94">
        <f t="shared" si="157"/>
        <v>4.1890913470562468E-7</v>
      </c>
      <c r="C768" s="179">
        <f t="shared" si="158"/>
        <v>4.1796414784361615E-7</v>
      </c>
      <c r="D768" s="166">
        <f t="shared" si="159"/>
        <v>2.2558277767625785E-3</v>
      </c>
      <c r="E768" s="167">
        <f t="shared" si="169"/>
        <v>24.291353491315185</v>
      </c>
      <c r="F768" s="168">
        <f t="shared" si="170"/>
        <v>1.6648008992507883</v>
      </c>
      <c r="G768" s="168">
        <f t="shared" si="160"/>
        <v>57855.1994595051</v>
      </c>
      <c r="H768" s="168">
        <f t="shared" si="161"/>
        <v>271310.09329263808</v>
      </c>
      <c r="I768" s="169">
        <f t="shared" si="162"/>
        <v>329165.29275214317</v>
      </c>
      <c r="J768" s="169">
        <f t="shared" si="164"/>
        <v>327725.17963441822</v>
      </c>
      <c r="K768" s="95"/>
      <c r="L768" s="265">
        <f t="shared" si="163"/>
        <v>126175.52741146243</v>
      </c>
      <c r="M768" s="265">
        <f>$G768*NonHospFrac+theModel!$H768*NonHospFrac</f>
        <v>202989.76534068072</v>
      </c>
      <c r="N768" s="266">
        <f t="shared" si="165"/>
        <v>329165.29275214317</v>
      </c>
      <c r="O768" s="159"/>
      <c r="P768" s="265">
        <f t="shared" si="166"/>
        <v>125623.50374383392</v>
      </c>
      <c r="Q768" s="265">
        <f t="shared" si="167"/>
        <v>202988.21069904868</v>
      </c>
      <c r="R768" s="266">
        <f t="shared" si="168"/>
        <v>328611.71444288257</v>
      </c>
    </row>
    <row r="769" spans="1:18" x14ac:dyDescent="0.3">
      <c r="A769" s="82">
        <v>738</v>
      </c>
      <c r="B769" s="94">
        <f t="shared" si="157"/>
        <v>4.1108371967928664E-7</v>
      </c>
      <c r="C769" s="179">
        <f t="shared" si="158"/>
        <v>4.1015638560585925E-7</v>
      </c>
      <c r="D769" s="166">
        <f t="shared" si="159"/>
        <v>2.2558277767625785E-3</v>
      </c>
      <c r="E769" s="167">
        <f t="shared" si="169"/>
        <v>24.29135390147157</v>
      </c>
      <c r="F769" s="168">
        <f t="shared" si="170"/>
        <v>1.6670567270275509</v>
      </c>
      <c r="G769" s="168">
        <f t="shared" si="160"/>
        <v>57933.594038718526</v>
      </c>
      <c r="H769" s="168">
        <f t="shared" si="161"/>
        <v>271310.09787367412</v>
      </c>
      <c r="I769" s="169">
        <f t="shared" si="162"/>
        <v>329243.69191239262</v>
      </c>
      <c r="J769" s="169">
        <f t="shared" si="164"/>
        <v>327801.25543887215</v>
      </c>
      <c r="K769" s="95"/>
      <c r="L769" s="265">
        <f t="shared" si="163"/>
        <v>126205.57935074919</v>
      </c>
      <c r="M769" s="265">
        <f>$G769*NonHospFrac+theModel!$H769*NonHospFrac</f>
        <v>203038.11256164344</v>
      </c>
      <c r="N769" s="266">
        <f t="shared" si="165"/>
        <v>329243.69191239262</v>
      </c>
      <c r="O769" s="159"/>
      <c r="P769" s="265">
        <f t="shared" si="166"/>
        <v>125652.66509517195</v>
      </c>
      <c r="Q769" s="265">
        <f t="shared" si="167"/>
        <v>203036.55792001059</v>
      </c>
      <c r="R769" s="266">
        <f t="shared" si="168"/>
        <v>328689.22301518254</v>
      </c>
    </row>
    <row r="770" spans="1:18" x14ac:dyDescent="0.3">
      <c r="A770" s="82">
        <v>739</v>
      </c>
      <c r="B770" s="94">
        <f t="shared" si="157"/>
        <v>4.0340448699957553E-7</v>
      </c>
      <c r="C770" s="179">
        <f t="shared" si="158"/>
        <v>4.024944759525312E-7</v>
      </c>
      <c r="D770" s="166">
        <f t="shared" si="159"/>
        <v>2.2558277767625785E-3</v>
      </c>
      <c r="E770" s="167">
        <f t="shared" si="169"/>
        <v>24.291354303966045</v>
      </c>
      <c r="F770" s="168">
        <f t="shared" si="170"/>
        <v>1.6693125548043135</v>
      </c>
      <c r="G770" s="168">
        <f t="shared" si="160"/>
        <v>58011.988617931944</v>
      </c>
      <c r="H770" s="168">
        <f t="shared" si="161"/>
        <v>271310.10236913437</v>
      </c>
      <c r="I770" s="169">
        <f t="shared" si="162"/>
        <v>329322.09098706633</v>
      </c>
      <c r="J770" s="169">
        <f t="shared" si="164"/>
        <v>327877.32805929019</v>
      </c>
      <c r="K770" s="95"/>
      <c r="L770" s="265">
        <f t="shared" si="163"/>
        <v>126235.63125723305</v>
      </c>
      <c r="M770" s="265">
        <f>$G770*NonHospFrac+theModel!$H770*NonHospFrac</f>
        <v>203086.45972983324</v>
      </c>
      <c r="N770" s="266">
        <f t="shared" si="165"/>
        <v>329322.09098706627</v>
      </c>
      <c r="O770" s="159"/>
      <c r="P770" s="265">
        <f t="shared" si="166"/>
        <v>125681.8252260064</v>
      </c>
      <c r="Q770" s="265">
        <f t="shared" si="167"/>
        <v>203084.90508819959</v>
      </c>
      <c r="R770" s="266">
        <f t="shared" si="168"/>
        <v>328766.73031420598</v>
      </c>
    </row>
    <row r="771" spans="1:18" x14ac:dyDescent="0.3">
      <c r="A771" s="82">
        <v>740</v>
      </c>
      <c r="B771" s="94">
        <f t="shared" si="157"/>
        <v>3.9586870591311864E-7</v>
      </c>
      <c r="C771" s="179">
        <f t="shared" si="158"/>
        <v>3.9497569429036877E-7</v>
      </c>
      <c r="D771" s="166">
        <f t="shared" si="159"/>
        <v>2.2558277767625785E-3</v>
      </c>
      <c r="E771" s="167">
        <f t="shared" si="169"/>
        <v>24.291354698941738</v>
      </c>
      <c r="F771" s="168">
        <f t="shared" si="170"/>
        <v>1.6715683825810761</v>
      </c>
      <c r="G771" s="168">
        <f t="shared" si="160"/>
        <v>58090.383197145355</v>
      </c>
      <c r="H771" s="168">
        <f t="shared" si="161"/>
        <v>271310.10678061732</v>
      </c>
      <c r="I771" s="169">
        <f t="shared" si="162"/>
        <v>329400.48997776269</v>
      </c>
      <c r="J771" s="169">
        <f t="shared" si="164"/>
        <v>327953.3974973564</v>
      </c>
      <c r="K771" s="95"/>
      <c r="L771" s="265">
        <f t="shared" si="163"/>
        <v>126265.68313152678</v>
      </c>
      <c r="M771" s="265">
        <f>$G771*NonHospFrac+theModel!$H771*NonHospFrac</f>
        <v>203134.80684623588</v>
      </c>
      <c r="N771" s="266">
        <f t="shared" si="165"/>
        <v>329400.48997776269</v>
      </c>
      <c r="O771" s="159"/>
      <c r="P771" s="265">
        <f t="shared" si="166"/>
        <v>125710.98413698288</v>
      </c>
      <c r="Q771" s="265">
        <f t="shared" si="167"/>
        <v>203133.25220460145</v>
      </c>
      <c r="R771" s="266">
        <f t="shared" si="168"/>
        <v>328844.23634158436</v>
      </c>
    </row>
    <row r="772" spans="1:18" x14ac:dyDescent="0.3">
      <c r="A772" s="82">
        <v>741</v>
      </c>
      <c r="B772" s="94">
        <f t="shared" si="157"/>
        <v>3.8847369667827317E-7</v>
      </c>
      <c r="C772" s="179">
        <f t="shared" si="158"/>
        <v>3.8759736692276466E-7</v>
      </c>
      <c r="D772" s="166">
        <f t="shared" si="159"/>
        <v>2.2558277767625785E-3</v>
      </c>
      <c r="E772" s="167">
        <f t="shared" si="169"/>
        <v>24.291355086539106</v>
      </c>
      <c r="F772" s="168">
        <f t="shared" si="170"/>
        <v>1.6738242103578387</v>
      </c>
      <c r="G772" s="168">
        <f t="shared" si="160"/>
        <v>58168.77777635878</v>
      </c>
      <c r="H772" s="168">
        <f t="shared" si="161"/>
        <v>271310.11110969179</v>
      </c>
      <c r="I772" s="169">
        <f t="shared" si="162"/>
        <v>329478.88888605055</v>
      </c>
      <c r="J772" s="169">
        <f t="shared" si="164"/>
        <v>328029.46375472605</v>
      </c>
      <c r="K772" s="95"/>
      <c r="L772" s="265">
        <f t="shared" si="163"/>
        <v>126295.73497423169</v>
      </c>
      <c r="M772" s="265">
        <f>$G772*NonHospFrac+theModel!$H772*NonHospFrac</f>
        <v>203183.15391181887</v>
      </c>
      <c r="N772" s="266">
        <f t="shared" si="165"/>
        <v>329478.88888605055</v>
      </c>
      <c r="O772" s="159"/>
      <c r="P772" s="265">
        <f t="shared" si="166"/>
        <v>125740.14182873581</v>
      </c>
      <c r="Q772" s="265">
        <f t="shared" si="167"/>
        <v>203181.59927018368</v>
      </c>
      <c r="R772" s="266">
        <f t="shared" si="168"/>
        <v>328921.74109891948</v>
      </c>
    </row>
    <row r="773" spans="1:18" x14ac:dyDescent="0.3">
      <c r="A773" s="82">
        <v>742</v>
      </c>
      <c r="B773" s="94">
        <f t="shared" si="157"/>
        <v>3.8121682961219805E-7</v>
      </c>
      <c r="C773" s="179">
        <f t="shared" si="158"/>
        <v>3.8035687009898949E-7</v>
      </c>
      <c r="D773" s="166">
        <f t="shared" si="159"/>
        <v>2.2558277767625785E-3</v>
      </c>
      <c r="E773" s="167">
        <f t="shared" si="169"/>
        <v>24.291355466895975</v>
      </c>
      <c r="F773" s="168">
        <f t="shared" si="170"/>
        <v>1.6760800381346013</v>
      </c>
      <c r="G773" s="168">
        <f t="shared" si="160"/>
        <v>58247.172355572198</v>
      </c>
      <c r="H773" s="168">
        <f t="shared" si="161"/>
        <v>271310.11535789713</v>
      </c>
      <c r="I773" s="169">
        <f t="shared" si="162"/>
        <v>329557.28771346936</v>
      </c>
      <c r="J773" s="169">
        <f t="shared" si="164"/>
        <v>328105.52683302556</v>
      </c>
      <c r="K773" s="95"/>
      <c r="L773" s="265">
        <f t="shared" si="163"/>
        <v>126325.78678593787</v>
      </c>
      <c r="M773" s="265">
        <f>$G773*NonHospFrac+theModel!$H773*NonHospFrac</f>
        <v>203231.50092753142</v>
      </c>
      <c r="N773" s="266">
        <f t="shared" si="165"/>
        <v>329557.2877134693</v>
      </c>
      <c r="O773" s="159"/>
      <c r="P773" s="265">
        <f t="shared" si="166"/>
        <v>125769.29830188864</v>
      </c>
      <c r="Q773" s="265">
        <f t="shared" si="167"/>
        <v>203229.94628589548</v>
      </c>
      <c r="R773" s="266">
        <f t="shared" si="168"/>
        <v>328999.24458778411</v>
      </c>
    </row>
    <row r="774" spans="1:18" x14ac:dyDescent="0.3">
      <c r="A774" s="82">
        <v>743</v>
      </c>
      <c r="B774" s="94">
        <f t="shared" si="157"/>
        <v>3.7409552415573771E-7</v>
      </c>
      <c r="C774" s="179">
        <f t="shared" si="158"/>
        <v>3.7325162908118463E-7</v>
      </c>
      <c r="D774" s="166">
        <f t="shared" si="159"/>
        <v>2.2558277767625785E-3</v>
      </c>
      <c r="E774" s="167">
        <f t="shared" si="169"/>
        <v>24.291355840147606</v>
      </c>
      <c r="F774" s="168">
        <f t="shared" si="170"/>
        <v>1.6783358659113639</v>
      </c>
      <c r="G774" s="168">
        <f t="shared" si="160"/>
        <v>58325.566934785624</v>
      </c>
      <c r="H774" s="168">
        <f t="shared" si="161"/>
        <v>271310.11952674406</v>
      </c>
      <c r="I774" s="169">
        <f t="shared" si="162"/>
        <v>329635.68646152969</v>
      </c>
      <c r="J774" s="169">
        <f t="shared" si="164"/>
        <v>328181.58673385327</v>
      </c>
      <c r="K774" s="95"/>
      <c r="L774" s="265">
        <f t="shared" si="163"/>
        <v>126355.83856722445</v>
      </c>
      <c r="M774" s="265">
        <f>$G774*NonHospFrac+theModel!$H774*NonHospFrac</f>
        <v>203279.84789430525</v>
      </c>
      <c r="N774" s="266">
        <f t="shared" si="165"/>
        <v>329635.68646152969</v>
      </c>
      <c r="O774" s="159"/>
      <c r="P774" s="265">
        <f t="shared" si="166"/>
        <v>125798.45355705412</v>
      </c>
      <c r="Q774" s="265">
        <f t="shared" si="167"/>
        <v>203278.29325266858</v>
      </c>
      <c r="R774" s="266">
        <f t="shared" si="168"/>
        <v>329076.74680972268</v>
      </c>
    </row>
    <row r="775" spans="1:18" x14ac:dyDescent="0.3">
      <c r="A775" s="82">
        <v>744</v>
      </c>
      <c r="B775" s="94">
        <f t="shared" si="157"/>
        <v>3.6710724795576649E-7</v>
      </c>
      <c r="C775" s="179">
        <f t="shared" si="158"/>
        <v>3.6627911722877698E-7</v>
      </c>
      <c r="D775" s="166">
        <f t="shared" si="159"/>
        <v>2.2558277767625785E-3</v>
      </c>
      <c r="E775" s="167">
        <f t="shared" si="169"/>
        <v>24.291356206426723</v>
      </c>
      <c r="F775" s="168">
        <f t="shared" si="170"/>
        <v>1.6805916936881264</v>
      </c>
      <c r="G775" s="168">
        <f t="shared" si="160"/>
        <v>58403.961513999042</v>
      </c>
      <c r="H775" s="168">
        <f t="shared" si="161"/>
        <v>271310.12361771503</v>
      </c>
      <c r="I775" s="169">
        <f t="shared" si="162"/>
        <v>329714.08513171406</v>
      </c>
      <c r="J775" s="169">
        <f t="shared" si="164"/>
        <v>328257.64345878008</v>
      </c>
      <c r="K775" s="95"/>
      <c r="L775" s="265">
        <f t="shared" si="163"/>
        <v>126385.89031865961</v>
      </c>
      <c r="M775" s="265">
        <f>$G775*NonHospFrac+theModel!$H775*NonHospFrac</f>
        <v>203328.19481305443</v>
      </c>
      <c r="N775" s="266">
        <f t="shared" si="165"/>
        <v>329714.08513171406</v>
      </c>
      <c r="O775" s="159"/>
      <c r="P775" s="265">
        <f t="shared" si="166"/>
        <v>125827.60759483432</v>
      </c>
      <c r="Q775" s="265">
        <f t="shared" si="167"/>
        <v>203326.64017141704</v>
      </c>
      <c r="R775" s="266">
        <f t="shared" si="168"/>
        <v>329154.24776625133</v>
      </c>
    </row>
    <row r="776" spans="1:18" x14ac:dyDescent="0.3">
      <c r="A776" s="82">
        <v>745</v>
      </c>
      <c r="B776" s="94">
        <f t="shared" si="157"/>
        <v>3.602495159646763E-7</v>
      </c>
      <c r="C776" s="179">
        <f t="shared" si="158"/>
        <v>3.5943685509999793E-7</v>
      </c>
      <c r="D776" s="166">
        <f t="shared" si="159"/>
        <v>2.2558277767625785E-3</v>
      </c>
      <c r="E776" s="167">
        <f t="shared" si="169"/>
        <v>24.291356565863577</v>
      </c>
      <c r="F776" s="168">
        <f t="shared" si="170"/>
        <v>1.682847521464889</v>
      </c>
      <c r="G776" s="168">
        <f t="shared" si="160"/>
        <v>58482.356093212475</v>
      </c>
      <c r="H776" s="168">
        <f t="shared" si="161"/>
        <v>271310.12763226475</v>
      </c>
      <c r="I776" s="169">
        <f t="shared" si="162"/>
        <v>329792.48372547724</v>
      </c>
      <c r="J776" s="169">
        <f t="shared" si="164"/>
        <v>328333.69700934977</v>
      </c>
      <c r="K776" s="95"/>
      <c r="L776" s="265">
        <f t="shared" si="163"/>
        <v>126415.94204080102</v>
      </c>
      <c r="M776" s="265">
        <f>$G776*NonHospFrac+theModel!$H776*NonHospFrac</f>
        <v>203376.54168467619</v>
      </c>
      <c r="N776" s="266">
        <f t="shared" si="165"/>
        <v>329792.48372547724</v>
      </c>
      <c r="O776" s="159"/>
      <c r="P776" s="265">
        <f t="shared" si="166"/>
        <v>125856.76041582102</v>
      </c>
      <c r="Q776" s="265">
        <f t="shared" si="167"/>
        <v>203374.9870430381</v>
      </c>
      <c r="R776" s="266">
        <f t="shared" si="168"/>
        <v>329231.74745885911</v>
      </c>
    </row>
    <row r="777" spans="1:18" x14ac:dyDescent="0.3">
      <c r="A777" s="82">
        <v>746</v>
      </c>
      <c r="B777" s="94">
        <f t="shared" si="157"/>
        <v>3.5351988955669163E-7</v>
      </c>
      <c r="C777" s="179">
        <f t="shared" si="158"/>
        <v>3.5272240957019161E-7</v>
      </c>
      <c r="D777" s="166">
        <f t="shared" si="159"/>
        <v>2.2558277767625785E-3</v>
      </c>
      <c r="E777" s="167">
        <f t="shared" si="169"/>
        <v>24.291356918585986</v>
      </c>
      <c r="F777" s="168">
        <f t="shared" si="170"/>
        <v>1.6851033492416516</v>
      </c>
      <c r="G777" s="168">
        <f t="shared" si="160"/>
        <v>58560.750672425893</v>
      </c>
      <c r="H777" s="168">
        <f t="shared" si="161"/>
        <v>271310.13157182082</v>
      </c>
      <c r="I777" s="169">
        <f t="shared" si="162"/>
        <v>329870.88224424672</v>
      </c>
      <c r="J777" s="169">
        <f t="shared" si="164"/>
        <v>328409.74738707946</v>
      </c>
      <c r="K777" s="95"/>
      <c r="L777" s="265">
        <f t="shared" si="163"/>
        <v>126445.99373419589</v>
      </c>
      <c r="M777" s="265">
        <f>$G777*NonHospFrac+theModel!$H777*NonHospFrac</f>
        <v>203424.88851005083</v>
      </c>
      <c r="N777" s="266">
        <f t="shared" si="165"/>
        <v>329870.88224424672</v>
      </c>
      <c r="O777" s="159"/>
      <c r="P777" s="265">
        <f t="shared" si="166"/>
        <v>125885.9120205958</v>
      </c>
      <c r="Q777" s="265">
        <f t="shared" si="167"/>
        <v>203423.33386841204</v>
      </c>
      <c r="R777" s="266">
        <f t="shared" si="168"/>
        <v>329309.24588900781</v>
      </c>
    </row>
    <row r="778" spans="1:18" x14ac:dyDescent="0.3">
      <c r="A778" s="82">
        <v>747</v>
      </c>
      <c r="B778" s="94">
        <f t="shared" si="157"/>
        <v>3.4691597566068691E-7</v>
      </c>
      <c r="C778" s="179">
        <f t="shared" si="158"/>
        <v>3.4613339296658885E-7</v>
      </c>
      <c r="D778" s="166">
        <f t="shared" si="159"/>
        <v>2.2558277767625785E-3</v>
      </c>
      <c r="E778" s="167">
        <f t="shared" si="169"/>
        <v>24.29135726471938</v>
      </c>
      <c r="F778" s="168">
        <f t="shared" si="170"/>
        <v>1.6873591770184142</v>
      </c>
      <c r="G778" s="168">
        <f t="shared" si="160"/>
        <v>58639.145251639318</v>
      </c>
      <c r="H778" s="168">
        <f t="shared" si="161"/>
        <v>271310.13543778419</v>
      </c>
      <c r="I778" s="169">
        <f t="shared" si="162"/>
        <v>329949.2806894235</v>
      </c>
      <c r="J778" s="169">
        <f t="shared" si="164"/>
        <v>328485.79459346045</v>
      </c>
      <c r="K778" s="95"/>
      <c r="L778" s="265">
        <f t="shared" si="163"/>
        <v>126476.04539938123</v>
      </c>
      <c r="M778" s="265">
        <f>$G778*NonHospFrac+theModel!$H778*NonHospFrac</f>
        <v>203473.23529004227</v>
      </c>
      <c r="N778" s="266">
        <f t="shared" si="165"/>
        <v>329949.2806894235</v>
      </c>
      <c r="O778" s="159"/>
      <c r="P778" s="265">
        <f t="shared" si="166"/>
        <v>125915.06240973029</v>
      </c>
      <c r="Q778" s="265">
        <f t="shared" si="167"/>
        <v>203471.68064840281</v>
      </c>
      <c r="R778" s="266">
        <f t="shared" si="168"/>
        <v>329386.74305813311</v>
      </c>
    </row>
    <row r="779" spans="1:18" x14ac:dyDescent="0.3">
      <c r="A779" s="82">
        <v>748</v>
      </c>
      <c r="B779" s="94">
        <f t="shared" si="157"/>
        <v>3.4043542590920058E-7</v>
      </c>
      <c r="C779" s="179">
        <f t="shared" si="158"/>
        <v>3.3966746221924058E-7</v>
      </c>
      <c r="D779" s="166">
        <f t="shared" si="159"/>
        <v>2.2558277767625785E-3</v>
      </c>
      <c r="E779" s="167">
        <f t="shared" si="169"/>
        <v>24.291357604386842</v>
      </c>
      <c r="F779" s="168">
        <f t="shared" si="170"/>
        <v>1.6896150047951768</v>
      </c>
      <c r="G779" s="168">
        <f t="shared" si="160"/>
        <v>58717.539830852736</v>
      </c>
      <c r="H779" s="168">
        <f t="shared" si="161"/>
        <v>271310.13923152967</v>
      </c>
      <c r="I779" s="169">
        <f t="shared" si="162"/>
        <v>330027.67906238243</v>
      </c>
      <c r="J779" s="169">
        <f t="shared" si="164"/>
        <v>328561.83862995845</v>
      </c>
      <c r="K779" s="95"/>
      <c r="L779" s="265">
        <f t="shared" si="163"/>
        <v>126506.09703688402</v>
      </c>
      <c r="M779" s="265">
        <f>$G779*NonHospFrac+theModel!$H779*NonHospFrac</f>
        <v>203521.58202549836</v>
      </c>
      <c r="N779" s="266">
        <f t="shared" si="165"/>
        <v>330027.67906238238</v>
      </c>
      <c r="O779" s="159"/>
      <c r="P779" s="265">
        <f t="shared" si="166"/>
        <v>125944.21158378631</v>
      </c>
      <c r="Q779" s="265">
        <f t="shared" si="167"/>
        <v>203520.02738385822</v>
      </c>
      <c r="R779" s="266">
        <f t="shared" si="168"/>
        <v>329464.23896764452</v>
      </c>
    </row>
    <row r="780" spans="1:18" x14ac:dyDescent="0.3">
      <c r="A780" s="82">
        <v>749</v>
      </c>
      <c r="B780" s="94">
        <f t="shared" si="157"/>
        <v>3.3407593580335766E-7</v>
      </c>
      <c r="C780" s="179">
        <f t="shared" si="158"/>
        <v>3.3332231802782452E-7</v>
      </c>
      <c r="D780" s="166">
        <f t="shared" si="159"/>
        <v>2.2558277767625785E-3</v>
      </c>
      <c r="E780" s="167">
        <f t="shared" si="169"/>
        <v>24.291357937709162</v>
      </c>
      <c r="F780" s="168">
        <f t="shared" si="170"/>
        <v>1.6918708325719394</v>
      </c>
      <c r="G780" s="168">
        <f t="shared" si="160"/>
        <v>58795.934410066155</v>
      </c>
      <c r="H780" s="168">
        <f t="shared" si="161"/>
        <v>271310.14295440621</v>
      </c>
      <c r="I780" s="169">
        <f t="shared" si="162"/>
        <v>330106.07736447238</v>
      </c>
      <c r="J780" s="169">
        <f t="shared" si="164"/>
        <v>328637.87949801388</v>
      </c>
      <c r="K780" s="95"/>
      <c r="L780" s="265">
        <f t="shared" si="163"/>
        <v>126536.14864722137</v>
      </c>
      <c r="M780" s="265">
        <f>$G780*NonHospFrac+theModel!$H780*NonHospFrac</f>
        <v>203569.92871725099</v>
      </c>
      <c r="N780" s="266">
        <f t="shared" si="165"/>
        <v>330106.07736447238</v>
      </c>
      <c r="O780" s="159"/>
      <c r="P780" s="265">
        <f t="shared" si="166"/>
        <v>125973.35954331602</v>
      </c>
      <c r="Q780" s="265">
        <f t="shared" si="167"/>
        <v>203568.37407561019</v>
      </c>
      <c r="R780" s="266">
        <f t="shared" si="168"/>
        <v>329541.7336189262</v>
      </c>
    </row>
    <row r="781" spans="1:18" x14ac:dyDescent="0.3">
      <c r="A781" s="82">
        <v>750</v>
      </c>
      <c r="B781" s="94">
        <f t="shared" si="157"/>
        <v>3.2783524389337958E-7</v>
      </c>
      <c r="C781" s="179">
        <f t="shared" si="158"/>
        <v>3.2709570404400314E-7</v>
      </c>
      <c r="D781" s="166">
        <f t="shared" si="159"/>
        <v>2.2558277767625785E-3</v>
      </c>
      <c r="E781" s="167">
        <f t="shared" si="169"/>
        <v>24.291358264804867</v>
      </c>
      <c r="F781" s="168">
        <f t="shared" si="170"/>
        <v>1.694126660348702</v>
      </c>
      <c r="G781" s="168">
        <f t="shared" si="160"/>
        <v>58874.32898927958</v>
      </c>
      <c r="H781" s="168">
        <f t="shared" si="161"/>
        <v>271310.14660773758</v>
      </c>
      <c r="I781" s="169">
        <f t="shared" si="162"/>
        <v>330184.47559701715</v>
      </c>
      <c r="J781" s="169">
        <f t="shared" si="164"/>
        <v>328713.91719904263</v>
      </c>
      <c r="K781" s="95"/>
      <c r="L781" s="265">
        <f t="shared" si="163"/>
        <v>126566.20023090068</v>
      </c>
      <c r="M781" s="265">
        <f>$G781*NonHospFrac+theModel!$H781*NonHospFrac</f>
        <v>203618.27536611646</v>
      </c>
      <c r="N781" s="266">
        <f t="shared" si="165"/>
        <v>330184.47559701715</v>
      </c>
      <c r="O781" s="159"/>
      <c r="P781" s="265">
        <f t="shared" si="166"/>
        <v>126002.50628886213</v>
      </c>
      <c r="Q781" s="265">
        <f t="shared" si="167"/>
        <v>203616.72072447502</v>
      </c>
      <c r="R781" s="266">
        <f t="shared" si="168"/>
        <v>329619.22701333713</v>
      </c>
    </row>
    <row r="782" spans="1:18" x14ac:dyDescent="0.3">
      <c r="A782" s="82">
        <v>751</v>
      </c>
      <c r="B782" s="94">
        <f t="shared" si="157"/>
        <v>3.2171113097440675E-7</v>
      </c>
      <c r="C782" s="179">
        <f t="shared" si="158"/>
        <v>3.2098540606906095E-7</v>
      </c>
      <c r="D782" s="166">
        <f t="shared" si="159"/>
        <v>2.2558277767625785E-3</v>
      </c>
      <c r="E782" s="167">
        <f t="shared" si="169"/>
        <v>24.291358585790274</v>
      </c>
      <c r="F782" s="168">
        <f t="shared" si="170"/>
        <v>1.6963824881254645</v>
      </c>
      <c r="G782" s="168">
        <f t="shared" si="160"/>
        <v>58952.723568492998</v>
      </c>
      <c r="H782" s="168">
        <f t="shared" si="161"/>
        <v>271310.15019282314</v>
      </c>
      <c r="I782" s="169">
        <f t="shared" si="162"/>
        <v>330262.87376131612</v>
      </c>
      <c r="J782" s="169">
        <f t="shared" si="164"/>
        <v>328789.95173443673</v>
      </c>
      <c r="K782" s="95"/>
      <c r="L782" s="265">
        <f t="shared" si="163"/>
        <v>126596.25178842002</v>
      </c>
      <c r="M782" s="265">
        <f>$G782*NonHospFrac+theModel!$H782*NonHospFrac</f>
        <v>203666.6219728961</v>
      </c>
      <c r="N782" s="266">
        <f t="shared" si="165"/>
        <v>330262.87376131612</v>
      </c>
      <c r="O782" s="159"/>
      <c r="P782" s="265">
        <f t="shared" si="166"/>
        <v>126031.65182095826</v>
      </c>
      <c r="Q782" s="265">
        <f t="shared" si="167"/>
        <v>203665.06733125402</v>
      </c>
      <c r="R782" s="266">
        <f t="shared" si="168"/>
        <v>329696.71915221226</v>
      </c>
    </row>
    <row r="783" spans="1:18" x14ac:dyDescent="0.3">
      <c r="A783" s="82">
        <v>752</v>
      </c>
      <c r="B783" s="94">
        <f t="shared" si="157"/>
        <v>3.1570141929734712E-7</v>
      </c>
      <c r="C783" s="179">
        <f t="shared" si="158"/>
        <v>3.1498925126653281E-7</v>
      </c>
      <c r="D783" s="166">
        <f t="shared" si="159"/>
        <v>2.2558277767625785E-3</v>
      </c>
      <c r="E783" s="167">
        <f t="shared" si="169"/>
        <v>24.291358900779525</v>
      </c>
      <c r="F783" s="168">
        <f t="shared" si="170"/>
        <v>1.6986383159022271</v>
      </c>
      <c r="G783" s="168">
        <f t="shared" si="160"/>
        <v>59031.118147706424</v>
      </c>
      <c r="H783" s="168">
        <f t="shared" si="161"/>
        <v>271310.15371093765</v>
      </c>
      <c r="I783" s="169">
        <f t="shared" si="162"/>
        <v>330341.27185864409</v>
      </c>
      <c r="J783" s="169">
        <f t="shared" si="164"/>
        <v>328865.98310556426</v>
      </c>
      <c r="K783" s="95"/>
      <c r="L783" s="265">
        <f t="shared" si="163"/>
        <v>126626.30332026805</v>
      </c>
      <c r="M783" s="265">
        <f>$G783*NonHospFrac+theModel!$H783*NonHospFrac</f>
        <v>203714.96853837601</v>
      </c>
      <c r="N783" s="266">
        <f t="shared" si="165"/>
        <v>330341.27185864409</v>
      </c>
      <c r="O783" s="159"/>
      <c r="P783" s="265">
        <f t="shared" si="166"/>
        <v>126060.79614012878</v>
      </c>
      <c r="Q783" s="265">
        <f t="shared" si="167"/>
        <v>203713.41389673331</v>
      </c>
      <c r="R783" s="266">
        <f t="shared" si="168"/>
        <v>329774.21003686206</v>
      </c>
    </row>
    <row r="784" spans="1:18" x14ac:dyDescent="0.3">
      <c r="A784" s="82">
        <v>753</v>
      </c>
      <c r="B784" s="94">
        <f t="shared" si="157"/>
        <v>3.0980397179446194E-7</v>
      </c>
      <c r="C784" s="179">
        <f t="shared" si="158"/>
        <v>3.0910510738953661E-7</v>
      </c>
      <c r="D784" s="166">
        <f t="shared" si="159"/>
        <v>2.2558277767625785E-3</v>
      </c>
      <c r="E784" s="167">
        <f t="shared" si="169"/>
        <v>24.291359209884632</v>
      </c>
      <c r="F784" s="168">
        <f t="shared" si="170"/>
        <v>1.7008941436789897</v>
      </c>
      <c r="G784" s="168">
        <f t="shared" si="160"/>
        <v>59109.512726919849</v>
      </c>
      <c r="H784" s="168">
        <f t="shared" si="161"/>
        <v>271310.15716333222</v>
      </c>
      <c r="I784" s="169">
        <f t="shared" si="162"/>
        <v>330419.66989025206</v>
      </c>
      <c r="J784" s="169">
        <f t="shared" si="164"/>
        <v>328942.01131377002</v>
      </c>
      <c r="K784" s="95"/>
      <c r="L784" s="265">
        <f t="shared" si="163"/>
        <v>126656.35482692433</v>
      </c>
      <c r="M784" s="265">
        <f>$G784*NonHospFrac+theModel!$H784*NonHospFrac</f>
        <v>203763.31506332773</v>
      </c>
      <c r="N784" s="266">
        <f t="shared" si="165"/>
        <v>330419.66989025206</v>
      </c>
      <c r="O784" s="159"/>
      <c r="P784" s="265">
        <f t="shared" si="166"/>
        <v>126089.93924688922</v>
      </c>
      <c r="Q784" s="265">
        <f t="shared" si="167"/>
        <v>203761.76042168442</v>
      </c>
      <c r="R784" s="266">
        <f t="shared" si="168"/>
        <v>329851.69966857362</v>
      </c>
    </row>
    <row r="785" spans="1:18" x14ac:dyDescent="0.3">
      <c r="A785" s="82">
        <v>754</v>
      </c>
      <c r="B785" s="94">
        <f t="shared" si="157"/>
        <v>3.0401669131941756E-7</v>
      </c>
      <c r="C785" s="179">
        <f t="shared" si="158"/>
        <v>3.0333088202253979E-7</v>
      </c>
      <c r="D785" s="166">
        <f t="shared" si="159"/>
        <v>2.2558277767625785E-3</v>
      </c>
      <c r="E785" s="167">
        <f t="shared" si="169"/>
        <v>24.291359513215514</v>
      </c>
      <c r="F785" s="168">
        <f t="shared" si="170"/>
        <v>1.7031499714557523</v>
      </c>
      <c r="G785" s="168">
        <f t="shared" si="160"/>
        <v>59187.907306133275</v>
      </c>
      <c r="H785" s="168">
        <f t="shared" si="161"/>
        <v>271310.16055123438</v>
      </c>
      <c r="I785" s="169">
        <f t="shared" si="162"/>
        <v>330498.06785736769</v>
      </c>
      <c r="J785" s="169">
        <f t="shared" si="164"/>
        <v>329018.03636037599</v>
      </c>
      <c r="K785" s="95"/>
      <c r="L785" s="265">
        <f t="shared" si="163"/>
        <v>126686.40630885941</v>
      </c>
      <c r="M785" s="265">
        <f>$G785*NonHospFrac+theModel!$H785*NonHospFrac</f>
        <v>203811.66154850821</v>
      </c>
      <c r="N785" s="266">
        <f t="shared" si="165"/>
        <v>330498.06785736763</v>
      </c>
      <c r="O785" s="159"/>
      <c r="P785" s="265">
        <f t="shared" si="166"/>
        <v>126119.08114174631</v>
      </c>
      <c r="Q785" s="265">
        <f t="shared" si="167"/>
        <v>203810.1069068643</v>
      </c>
      <c r="R785" s="266">
        <f t="shared" si="168"/>
        <v>329929.18804861058</v>
      </c>
    </row>
    <row r="786" spans="1:18" x14ac:dyDescent="0.3">
      <c r="A786" s="82">
        <v>755</v>
      </c>
      <c r="B786" s="94">
        <f t="shared" si="157"/>
        <v>2.9833751990153868E-7</v>
      </c>
      <c r="C786" s="179">
        <f t="shared" si="158"/>
        <v>2.9766452183729431E-7</v>
      </c>
      <c r="D786" s="166">
        <f t="shared" si="159"/>
        <v>2.2558277767625785E-3</v>
      </c>
      <c r="E786" s="167">
        <f t="shared" si="169"/>
        <v>24.291359810880035</v>
      </c>
      <c r="F786" s="168">
        <f t="shared" si="170"/>
        <v>1.7054057992325149</v>
      </c>
      <c r="G786" s="168">
        <f t="shared" si="160"/>
        <v>59266.301885346686</v>
      </c>
      <c r="H786" s="168">
        <f t="shared" si="161"/>
        <v>271310.16387584899</v>
      </c>
      <c r="I786" s="169">
        <f t="shared" si="162"/>
        <v>330576.46576119569</v>
      </c>
      <c r="J786" s="169">
        <f t="shared" si="164"/>
        <v>329094.05824668187</v>
      </c>
      <c r="K786" s="95"/>
      <c r="L786" s="265">
        <f t="shared" si="163"/>
        <v>126716.45776653512</v>
      </c>
      <c r="M786" s="265">
        <f>$G786*NonHospFrac+theModel!$H786*NonHospFrac</f>
        <v>203860.00799466055</v>
      </c>
      <c r="N786" s="266">
        <f t="shared" si="165"/>
        <v>330576.46576119569</v>
      </c>
      <c r="O786" s="159"/>
      <c r="P786" s="265">
        <f t="shared" si="166"/>
        <v>126148.22182519827</v>
      </c>
      <c r="Q786" s="265">
        <f t="shared" si="167"/>
        <v>203858.45335301606</v>
      </c>
      <c r="R786" s="266">
        <f t="shared" si="168"/>
        <v>330006.67517821433</v>
      </c>
    </row>
    <row r="787" spans="1:18" x14ac:dyDescent="0.3">
      <c r="A787" s="82">
        <v>756</v>
      </c>
      <c r="B787" s="94">
        <f t="shared" si="157"/>
        <v>2.9276443801398741E-7</v>
      </c>
      <c r="C787" s="179">
        <f t="shared" si="158"/>
        <v>2.9210401186266718E-7</v>
      </c>
      <c r="D787" s="166">
        <f t="shared" si="159"/>
        <v>2.2558277767625785E-3</v>
      </c>
      <c r="E787" s="167">
        <f t="shared" si="169"/>
        <v>24.291360102984047</v>
      </c>
      <c r="F787" s="168">
        <f t="shared" si="170"/>
        <v>1.7076616270092775</v>
      </c>
      <c r="G787" s="168">
        <f t="shared" si="160"/>
        <v>59344.696464560104</v>
      </c>
      <c r="H787" s="168">
        <f t="shared" si="161"/>
        <v>271310.16713835835</v>
      </c>
      <c r="I787" s="169">
        <f t="shared" si="162"/>
        <v>330654.86360291846</v>
      </c>
      <c r="J787" s="169">
        <f t="shared" si="164"/>
        <v>329170.07697396545</v>
      </c>
      <c r="K787" s="95"/>
      <c r="L787" s="265">
        <f t="shared" si="163"/>
        <v>126746.50920040467</v>
      </c>
      <c r="M787" s="265">
        <f>$G787*NonHospFrac+theModel!$H787*NonHospFrac</f>
        <v>203908.35440251374</v>
      </c>
      <c r="N787" s="266">
        <f t="shared" si="165"/>
        <v>330654.8636029184</v>
      </c>
      <c r="O787" s="159"/>
      <c r="P787" s="265">
        <f t="shared" si="166"/>
        <v>126177.36129773488</v>
      </c>
      <c r="Q787" s="265">
        <f t="shared" si="167"/>
        <v>203906.79976086866</v>
      </c>
      <c r="R787" s="266">
        <f t="shared" si="168"/>
        <v>330084.16105860355</v>
      </c>
    </row>
    <row r="788" spans="1:18" x14ac:dyDescent="0.3">
      <c r="A788" s="82">
        <v>757</v>
      </c>
      <c r="B788" s="94">
        <f t="shared" si="157"/>
        <v>2.8729546385561291E-7</v>
      </c>
      <c r="C788" s="179">
        <f t="shared" si="158"/>
        <v>2.8664737476810953E-7</v>
      </c>
      <c r="D788" s="166">
        <f t="shared" si="159"/>
        <v>2.2558277767625785E-3</v>
      </c>
      <c r="E788" s="167">
        <f t="shared" si="169"/>
        <v>24.291360389631421</v>
      </c>
      <c r="F788" s="168">
        <f t="shared" si="170"/>
        <v>1.7099174547860401</v>
      </c>
      <c r="G788" s="168">
        <f t="shared" si="160"/>
        <v>59423.091043773529</v>
      </c>
      <c r="H788" s="168">
        <f t="shared" si="161"/>
        <v>271310.17033992242</v>
      </c>
      <c r="I788" s="169">
        <f t="shared" si="162"/>
        <v>330733.26138369594</v>
      </c>
      <c r="J788" s="169">
        <f t="shared" si="164"/>
        <v>329246.09254348266</v>
      </c>
      <c r="K788" s="95"/>
      <c r="L788" s="265">
        <f t="shared" si="163"/>
        <v>126776.5606109127</v>
      </c>
      <c r="M788" s="265">
        <f>$G788*NonHospFrac+theModel!$H788*NonHospFrac</f>
        <v>203956.70077278322</v>
      </c>
      <c r="N788" s="266">
        <f t="shared" si="165"/>
        <v>330733.26138369594</v>
      </c>
      <c r="O788" s="159"/>
      <c r="P788" s="265">
        <f t="shared" si="166"/>
        <v>126206.49955983757</v>
      </c>
      <c r="Q788" s="265">
        <f t="shared" si="167"/>
        <v>203955.14613113759</v>
      </c>
      <c r="R788" s="266">
        <f t="shared" si="168"/>
        <v>330161.64569097513</v>
      </c>
    </row>
    <row r="789" spans="1:18" x14ac:dyDescent="0.3">
      <c r="A789" s="82">
        <v>758</v>
      </c>
      <c r="B789" s="94">
        <f t="shared" si="157"/>
        <v>2.8192865264622178E-7</v>
      </c>
      <c r="C789" s="179">
        <f t="shared" si="158"/>
        <v>2.8129267016051719E-7</v>
      </c>
      <c r="D789" s="166">
        <f t="shared" si="159"/>
        <v>2.2558277767625785E-3</v>
      </c>
      <c r="E789" s="167">
        <f t="shared" si="169"/>
        <v>24.291360670924092</v>
      </c>
      <c r="F789" s="168">
        <f t="shared" si="170"/>
        <v>1.7121732825628027</v>
      </c>
      <c r="G789" s="168">
        <f t="shared" si="160"/>
        <v>59501.485622986947</v>
      </c>
      <c r="H789" s="168">
        <f t="shared" si="161"/>
        <v>271310.17348167993</v>
      </c>
      <c r="I789" s="169">
        <f t="shared" si="162"/>
        <v>330811.65910466691</v>
      </c>
      <c r="J789" s="169">
        <f t="shared" si="164"/>
        <v>329322.10495646874</v>
      </c>
      <c r="K789" s="95"/>
      <c r="L789" s="265">
        <f t="shared" si="163"/>
        <v>126806.61199849567</v>
      </c>
      <c r="M789" s="265">
        <f>$G789*NonHospFrac+theModel!$H789*NonHospFrac</f>
        <v>204005.04710617117</v>
      </c>
      <c r="N789" s="266">
        <f t="shared" si="165"/>
        <v>330811.65910466685</v>
      </c>
      <c r="O789" s="159"/>
      <c r="P789" s="265">
        <f t="shared" si="166"/>
        <v>126235.63661197979</v>
      </c>
      <c r="Q789" s="265">
        <f t="shared" si="167"/>
        <v>204003.49246452498</v>
      </c>
      <c r="R789" s="266">
        <f t="shared" si="168"/>
        <v>330239.12907650479</v>
      </c>
    </row>
    <row r="790" spans="1:18" x14ac:dyDescent="0.3">
      <c r="A790" s="82">
        <v>759</v>
      </c>
      <c r="B790" s="94">
        <f t="shared" si="157"/>
        <v>2.7666209593500771E-7</v>
      </c>
      <c r="C790" s="179">
        <f t="shared" si="158"/>
        <v>2.7603799389422015E-7</v>
      </c>
      <c r="D790" s="166">
        <f t="shared" si="159"/>
        <v>2.2558277767625785E-3</v>
      </c>
      <c r="E790" s="167">
        <f t="shared" si="169"/>
        <v>24.291360946962087</v>
      </c>
      <c r="F790" s="168">
        <f t="shared" si="170"/>
        <v>1.7144291103395652</v>
      </c>
      <c r="G790" s="168">
        <f t="shared" si="160"/>
        <v>59579.880202200366</v>
      </c>
      <c r="H790" s="168">
        <f t="shared" si="161"/>
        <v>271310.17656474793</v>
      </c>
      <c r="I790" s="169">
        <f t="shared" si="162"/>
        <v>330890.05676694831</v>
      </c>
      <c r="J790" s="169">
        <f t="shared" si="164"/>
        <v>329398.11421413766</v>
      </c>
      <c r="K790" s="95"/>
      <c r="L790" s="265">
        <f t="shared" si="163"/>
        <v>126836.66336358183</v>
      </c>
      <c r="M790" s="265">
        <f>$G790*NonHospFrac+theModel!$H790*NonHospFrac</f>
        <v>204053.39340336644</v>
      </c>
      <c r="N790" s="266">
        <f t="shared" si="165"/>
        <v>330890.05676694826</v>
      </c>
      <c r="O790" s="159"/>
      <c r="P790" s="265">
        <f t="shared" si="166"/>
        <v>126264.77245462696</v>
      </c>
      <c r="Q790" s="265">
        <f t="shared" si="167"/>
        <v>204051.8387617197</v>
      </c>
      <c r="R790" s="266">
        <f t="shared" si="168"/>
        <v>330316.61121634668</v>
      </c>
    </row>
    <row r="791" spans="1:18" x14ac:dyDescent="0.3">
      <c r="A791" s="82">
        <v>760</v>
      </c>
      <c r="B791" s="94">
        <f t="shared" si="157"/>
        <v>2.7149392092190048E-7</v>
      </c>
      <c r="C791" s="179">
        <f t="shared" si="158"/>
        <v>2.7088147739386266E-7</v>
      </c>
      <c r="D791" s="166">
        <f t="shared" si="159"/>
        <v>2.2558277767625785E-3</v>
      </c>
      <c r="E791" s="167">
        <f t="shared" si="169"/>
        <v>24.291361217843566</v>
      </c>
      <c r="F791" s="168">
        <f t="shared" si="170"/>
        <v>1.7166849381163278</v>
      </c>
      <c r="G791" s="168">
        <f t="shared" si="160"/>
        <v>59658.274781413791</v>
      </c>
      <c r="H791" s="168">
        <f t="shared" si="161"/>
        <v>271310.17959022272</v>
      </c>
      <c r="I791" s="169">
        <f t="shared" si="162"/>
        <v>330968.4543716365</v>
      </c>
      <c r="J791" s="169">
        <f t="shared" si="164"/>
        <v>329474.12031768326</v>
      </c>
      <c r="K791" s="95"/>
      <c r="L791" s="265">
        <f t="shared" si="163"/>
        <v>126866.71470659137</v>
      </c>
      <c r="M791" s="265">
        <f>$G791*NonHospFrac+theModel!$H791*NonHospFrac</f>
        <v>204101.73966504511</v>
      </c>
      <c r="N791" s="266">
        <f t="shared" si="165"/>
        <v>330968.4543716365</v>
      </c>
      <c r="O791" s="159"/>
      <c r="P791" s="265">
        <f t="shared" si="166"/>
        <v>126293.90708823665</v>
      </c>
      <c r="Q791" s="265">
        <f t="shared" si="167"/>
        <v>204100.18502339785</v>
      </c>
      <c r="R791" s="266">
        <f t="shared" si="168"/>
        <v>330394.0921116345</v>
      </c>
    </row>
    <row r="792" spans="1:18" x14ac:dyDescent="0.3">
      <c r="A792" s="82">
        <v>761</v>
      </c>
      <c r="B792" s="94">
        <f t="shared" si="157"/>
        <v>2.6642228979159715E-7</v>
      </c>
      <c r="C792" s="179">
        <f t="shared" si="158"/>
        <v>2.6582128698993655E-7</v>
      </c>
      <c r="D792" s="166">
        <f t="shared" si="159"/>
        <v>2.2558277767625785E-3</v>
      </c>
      <c r="E792" s="167">
        <f t="shared" si="169"/>
        <v>24.291361483664854</v>
      </c>
      <c r="F792" s="168">
        <f t="shared" si="170"/>
        <v>1.7189407658930904</v>
      </c>
      <c r="G792" s="168">
        <f t="shared" si="160"/>
        <v>59736.669360627209</v>
      </c>
      <c r="H792" s="168">
        <f t="shared" si="161"/>
        <v>271310.18255918036</v>
      </c>
      <c r="I792" s="169">
        <f t="shared" si="162"/>
        <v>331046.85191980755</v>
      </c>
      <c r="J792" s="169">
        <f t="shared" si="164"/>
        <v>329550.1232682796</v>
      </c>
      <c r="K792" s="95"/>
      <c r="L792" s="265">
        <f t="shared" si="163"/>
        <v>126896.76602793678</v>
      </c>
      <c r="M792" s="265">
        <f>$G792*NonHospFrac+theModel!$H792*NonHospFrac</f>
        <v>204150.08589187078</v>
      </c>
      <c r="N792" s="266">
        <f t="shared" si="165"/>
        <v>331046.85191980755</v>
      </c>
      <c r="O792" s="159"/>
      <c r="P792" s="265">
        <f t="shared" si="166"/>
        <v>126323.04051325891</v>
      </c>
      <c r="Q792" s="265">
        <f t="shared" si="167"/>
        <v>204148.53125022299</v>
      </c>
      <c r="R792" s="266">
        <f t="shared" si="168"/>
        <v>330471.57176348189</v>
      </c>
    </row>
    <row r="793" spans="1:18" x14ac:dyDescent="0.3">
      <c r="A793" s="82">
        <v>762</v>
      </c>
      <c r="B793" s="94">
        <f t="shared" si="157"/>
        <v>2.6144539906002683E-7</v>
      </c>
      <c r="C793" s="179">
        <f t="shared" si="158"/>
        <v>2.6085562326672043E-7</v>
      </c>
      <c r="D793" s="166">
        <f t="shared" si="159"/>
        <v>2.2558277767625785E-3</v>
      </c>
      <c r="E793" s="167">
        <f t="shared" si="169"/>
        <v>24.291361744520476</v>
      </c>
      <c r="F793" s="168">
        <f t="shared" si="170"/>
        <v>1.721196593669853</v>
      </c>
      <c r="G793" s="168">
        <f t="shared" si="160"/>
        <v>59815.063939840642</v>
      </c>
      <c r="H793" s="168">
        <f t="shared" si="161"/>
        <v>271310.18547267641</v>
      </c>
      <c r="I793" s="169">
        <f t="shared" si="162"/>
        <v>331125.24941251706</v>
      </c>
      <c r="J793" s="169">
        <f t="shared" si="164"/>
        <v>329626.12306708074</v>
      </c>
      <c r="K793" s="95"/>
      <c r="L793" s="265">
        <f t="shared" si="163"/>
        <v>126926.81732802268</v>
      </c>
      <c r="M793" s="265">
        <f>$G793*NonHospFrac+theModel!$H793*NonHospFrac</f>
        <v>204198.43208449439</v>
      </c>
      <c r="N793" s="266">
        <f t="shared" si="165"/>
        <v>331125.24941251706</v>
      </c>
      <c r="O793" s="159"/>
      <c r="P793" s="265">
        <f t="shared" si="166"/>
        <v>126352.17273013608</v>
      </c>
      <c r="Q793" s="265">
        <f t="shared" si="167"/>
        <v>204196.87744284607</v>
      </c>
      <c r="R793" s="266">
        <f t="shared" si="168"/>
        <v>330549.05017298216</v>
      </c>
    </row>
    <row r="794" spans="1:18" x14ac:dyDescent="0.3">
      <c r="A794" s="82">
        <v>763</v>
      </c>
      <c r="B794" s="94">
        <f t="shared" si="157"/>
        <v>2.565614789330308E-7</v>
      </c>
      <c r="C794" s="179">
        <f t="shared" si="158"/>
        <v>2.559827204224064E-7</v>
      </c>
      <c r="D794" s="166">
        <f t="shared" si="159"/>
        <v>2.2558277767625785E-3</v>
      </c>
      <c r="E794" s="167">
        <f t="shared" si="169"/>
        <v>24.291362000503195</v>
      </c>
      <c r="F794" s="168">
        <f t="shared" si="170"/>
        <v>1.7234524214466156</v>
      </c>
      <c r="G794" s="168">
        <f t="shared" si="160"/>
        <v>59893.45851905406</v>
      </c>
      <c r="H794" s="168">
        <f t="shared" si="161"/>
        <v>271310.18833174702</v>
      </c>
      <c r="I794" s="169">
        <f t="shared" si="162"/>
        <v>331203.64685080107</v>
      </c>
      <c r="J794" s="169">
        <f t="shared" si="164"/>
        <v>329702.11971522163</v>
      </c>
      <c r="K794" s="95"/>
      <c r="L794" s="265">
        <f t="shared" si="163"/>
        <v>126956.86860724622</v>
      </c>
      <c r="M794" s="265">
        <f>$G794*NonHospFrac+theModel!$H794*NonHospFrac</f>
        <v>204246.77824355484</v>
      </c>
      <c r="N794" s="266">
        <f t="shared" si="165"/>
        <v>331203.64685080107</v>
      </c>
      <c r="O794" s="159"/>
      <c r="P794" s="265">
        <f t="shared" si="166"/>
        <v>126381.30373930326</v>
      </c>
      <c r="Q794" s="265">
        <f t="shared" si="167"/>
        <v>204245.22360190604</v>
      </c>
      <c r="R794" s="266">
        <f t="shared" si="168"/>
        <v>330626.52734120929</v>
      </c>
    </row>
    <row r="795" spans="1:18" x14ac:dyDescent="0.3">
      <c r="A795" s="82">
        <v>764</v>
      </c>
      <c r="B795" s="94">
        <f t="shared" si="157"/>
        <v>2.5176879267701803E-7</v>
      </c>
      <c r="C795" s="179">
        <f t="shared" si="158"/>
        <v>2.5120084564117522E-7</v>
      </c>
      <c r="D795" s="166">
        <f t="shared" si="159"/>
        <v>2.2558277767625785E-3</v>
      </c>
      <c r="E795" s="167">
        <f t="shared" si="169"/>
        <v>24.29136225170404</v>
      </c>
      <c r="F795" s="168">
        <f t="shared" si="170"/>
        <v>1.7257082492233782</v>
      </c>
      <c r="G795" s="168">
        <f t="shared" si="160"/>
        <v>59971.853098267486</v>
      </c>
      <c r="H795" s="168">
        <f t="shared" si="161"/>
        <v>271310.19113740895</v>
      </c>
      <c r="I795" s="169">
        <f t="shared" si="162"/>
        <v>331282.04423567641</v>
      </c>
      <c r="J795" s="169">
        <f t="shared" si="164"/>
        <v>329778.11321381852</v>
      </c>
      <c r="K795" s="95"/>
      <c r="L795" s="265">
        <f t="shared" si="163"/>
        <v>126986.91986599717</v>
      </c>
      <c r="M795" s="265">
        <f>$G795*NonHospFrac+theModel!$H795*NonHospFrac</f>
        <v>204295.12436967925</v>
      </c>
      <c r="N795" s="266">
        <f t="shared" si="165"/>
        <v>331282.04423567641</v>
      </c>
      <c r="O795" s="159"/>
      <c r="P795" s="265">
        <f t="shared" si="166"/>
        <v>126410.43354118832</v>
      </c>
      <c r="Q795" s="265">
        <f t="shared" si="167"/>
        <v>204293.56972802995</v>
      </c>
      <c r="R795" s="266">
        <f t="shared" si="168"/>
        <v>330704.00326921826</v>
      </c>
    </row>
    <row r="796" spans="1:18" x14ac:dyDescent="0.3">
      <c r="A796" s="82">
        <v>765</v>
      </c>
      <c r="B796" s="94">
        <f t="shared" si="157"/>
        <v>2.4706563600137706E-7</v>
      </c>
      <c r="C796" s="179">
        <f t="shared" si="158"/>
        <v>2.4650829847700165E-7</v>
      </c>
      <c r="D796" s="166">
        <f t="shared" si="159"/>
        <v>2.2558277767625785E-3</v>
      </c>
      <c r="E796" s="167">
        <f t="shared" si="169"/>
        <v>24.29136249821234</v>
      </c>
      <c r="F796" s="168">
        <f t="shared" si="170"/>
        <v>1.7279640770001408</v>
      </c>
      <c r="G796" s="168">
        <f t="shared" si="160"/>
        <v>60050.247677480904</v>
      </c>
      <c r="H796" s="168">
        <f t="shared" si="161"/>
        <v>271310.19389065984</v>
      </c>
      <c r="I796" s="169">
        <f t="shared" si="162"/>
        <v>331360.44156814076</v>
      </c>
      <c r="J796" s="169">
        <f t="shared" si="164"/>
        <v>329854.10356396897</v>
      </c>
      <c r="K796" s="95"/>
      <c r="L796" s="265">
        <f t="shared" si="163"/>
        <v>127016.97110465795</v>
      </c>
      <c r="M796" s="265">
        <f>$G796*NonHospFrac+theModel!$H796*NonHospFrac</f>
        <v>204343.47046348278</v>
      </c>
      <c r="N796" s="266">
        <f t="shared" si="165"/>
        <v>331360.44156814076</v>
      </c>
      <c r="O796" s="159"/>
      <c r="P796" s="265">
        <f t="shared" si="166"/>
        <v>126439.56213621196</v>
      </c>
      <c r="Q796" s="265">
        <f t="shared" si="167"/>
        <v>204341.91582183298</v>
      </c>
      <c r="R796" s="266">
        <f t="shared" si="168"/>
        <v>330781.47795804497</v>
      </c>
    </row>
    <row r="797" spans="1:18" x14ac:dyDescent="0.3">
      <c r="A797" s="82">
        <v>766</v>
      </c>
      <c r="B797" s="94">
        <f t="shared" si="157"/>
        <v>2.4245033645242937E-7</v>
      </c>
      <c r="C797" s="179">
        <f t="shared" si="158"/>
        <v>2.4190341024897453E-7</v>
      </c>
      <c r="D797" s="166">
        <f t="shared" si="159"/>
        <v>2.2558277767625785E-3</v>
      </c>
      <c r="E797" s="167">
        <f t="shared" si="169"/>
        <v>24.291362740115751</v>
      </c>
      <c r="F797" s="168">
        <f t="shared" si="170"/>
        <v>1.7302199047769034</v>
      </c>
      <c r="G797" s="168">
        <f t="shared" si="160"/>
        <v>60128.642256694329</v>
      </c>
      <c r="H797" s="168">
        <f t="shared" si="161"/>
        <v>271310.19659247866</v>
      </c>
      <c r="I797" s="169">
        <f t="shared" si="162"/>
        <v>331438.83884917299</v>
      </c>
      <c r="J797" s="169">
        <f t="shared" si="164"/>
        <v>329930.09076675214</v>
      </c>
      <c r="K797" s="95"/>
      <c r="L797" s="265">
        <f t="shared" si="163"/>
        <v>127047.02232360379</v>
      </c>
      <c r="M797" s="265">
        <f>$G797*NonHospFrac+theModel!$H797*NonHospFrac</f>
        <v>204391.81652556919</v>
      </c>
      <c r="N797" s="266">
        <f t="shared" si="165"/>
        <v>331438.83884917299</v>
      </c>
      <c r="O797" s="159"/>
      <c r="P797" s="265">
        <f t="shared" si="166"/>
        <v>126468.68952478784</v>
      </c>
      <c r="Q797" s="265">
        <f t="shared" si="167"/>
        <v>204390.26188391892</v>
      </c>
      <c r="R797" s="266">
        <f t="shared" si="168"/>
        <v>330858.95140870678</v>
      </c>
    </row>
    <row r="798" spans="1:18" x14ac:dyDescent="0.3">
      <c r="A798" s="82">
        <v>767</v>
      </c>
      <c r="B798" s="94">
        <f t="shared" si="157"/>
        <v>2.3792125281869945E-7</v>
      </c>
      <c r="C798" s="179">
        <f t="shared" si="158"/>
        <v>2.3738454344790887E-7</v>
      </c>
      <c r="D798" s="166">
        <f t="shared" si="159"/>
        <v>2.2558277767625785E-3</v>
      </c>
      <c r="E798" s="167">
        <f t="shared" si="169"/>
        <v>24.291362977500295</v>
      </c>
      <c r="F798" s="168">
        <f t="shared" si="170"/>
        <v>1.7324757325536659</v>
      </c>
      <c r="G798" s="168">
        <f t="shared" si="160"/>
        <v>60207.03683590774</v>
      </c>
      <c r="H798" s="168">
        <f t="shared" si="161"/>
        <v>271310.19924382633</v>
      </c>
      <c r="I798" s="169">
        <f t="shared" si="162"/>
        <v>331517.23607973405</v>
      </c>
      <c r="J798" s="169">
        <f t="shared" si="164"/>
        <v>330006.07482322975</v>
      </c>
      <c r="K798" s="95"/>
      <c r="L798" s="265">
        <f t="shared" si="163"/>
        <v>127077.07352320304</v>
      </c>
      <c r="M798" s="265">
        <f>$G798*NonHospFrac+theModel!$H798*NonHospFrac</f>
        <v>204440.16255653102</v>
      </c>
      <c r="N798" s="266">
        <f t="shared" si="165"/>
        <v>331517.23607973405</v>
      </c>
      <c r="O798" s="159"/>
      <c r="P798" s="265">
        <f t="shared" si="166"/>
        <v>126497.81570732297</v>
      </c>
      <c r="Q798" s="265">
        <f t="shared" si="167"/>
        <v>204438.6079148803</v>
      </c>
      <c r="R798" s="266">
        <f t="shared" si="168"/>
        <v>330936.42362220329</v>
      </c>
    </row>
    <row r="799" spans="1:18" x14ac:dyDescent="0.3">
      <c r="A799" s="82">
        <v>768</v>
      </c>
      <c r="B799" s="94">
        <f t="shared" ref="B799:B862" si="171">Constant*EXP(PowerTerm*(A799)/7)</f>
        <v>2.334767745472935E-7</v>
      </c>
      <c r="C799" s="179">
        <f t="shared" ref="C799:C862" si="172">(1-theFloor)*B799</f>
        <v>2.3295009115404077E-7</v>
      </c>
      <c r="D799" s="166">
        <f t="shared" ref="D799:D862" si="173">theFloor</f>
        <v>2.2558277767625785E-3</v>
      </c>
      <c r="E799" s="167">
        <f t="shared" si="169"/>
        <v>24.291363210450385</v>
      </c>
      <c r="F799" s="168">
        <f t="shared" si="170"/>
        <v>1.7347315603304285</v>
      </c>
      <c r="G799" s="168">
        <f t="shared" ref="G799:G862" si="174">$B$22*F799*totInfected/365.25</f>
        <v>60285.431415121158</v>
      </c>
      <c r="H799" s="168">
        <f t="shared" ref="H799:H862" si="175">lostQALYs_Injured*E799*totInfected/365.25</f>
        <v>271310.20184564556</v>
      </c>
      <c r="I799" s="169">
        <f t="shared" ref="I799:I862" si="176">H799+G799</f>
        <v>331595.63326076674</v>
      </c>
      <c r="J799" s="169">
        <f t="shared" si="164"/>
        <v>330082.05573444575</v>
      </c>
      <c r="K799" s="95"/>
      <c r="L799" s="265">
        <f t="shared" ref="L799:L862" si="177">$G799*HospFrac+$H799*HospFrac</f>
        <v>127107.12470381707</v>
      </c>
      <c r="M799" s="265">
        <f>$G799*NonHospFrac+theModel!$H799*NonHospFrac</f>
        <v>204488.50855694962</v>
      </c>
      <c r="N799" s="266">
        <f t="shared" si="165"/>
        <v>331595.63326076668</v>
      </c>
      <c r="O799" s="159"/>
      <c r="P799" s="265">
        <f t="shared" si="166"/>
        <v>126526.94068421746</v>
      </c>
      <c r="Q799" s="265">
        <f t="shared" si="167"/>
        <v>204486.95391529842</v>
      </c>
      <c r="R799" s="266">
        <f t="shared" si="168"/>
        <v>331013.89459951589</v>
      </c>
    </row>
    <row r="800" spans="1:18" x14ac:dyDescent="0.3">
      <c r="A800" s="82">
        <v>769</v>
      </c>
      <c r="B800" s="94">
        <f t="shared" si="171"/>
        <v>2.2911532117118784E-7</v>
      </c>
      <c r="C800" s="179">
        <f t="shared" si="172"/>
        <v>2.28598476465608E-7</v>
      </c>
      <c r="D800" s="166">
        <f t="shared" si="173"/>
        <v>2.2558277767625785E-3</v>
      </c>
      <c r="E800" s="167">
        <f t="shared" si="169"/>
        <v>24.291363439048862</v>
      </c>
      <c r="F800" s="168">
        <f t="shared" si="170"/>
        <v>1.7369873881071911</v>
      </c>
      <c r="G800" s="168">
        <f t="shared" si="174"/>
        <v>60363.825994334577</v>
      </c>
      <c r="H800" s="168">
        <f t="shared" si="175"/>
        <v>271310.20439886156</v>
      </c>
      <c r="I800" s="169">
        <f t="shared" si="176"/>
        <v>331674.03039319615</v>
      </c>
      <c r="J800" s="169">
        <f t="shared" ref="J800:J863" si="178">J799+(I800-I799)/(1+discountDaily)^A800</f>
        <v>330158.03350142686</v>
      </c>
      <c r="K800" s="95"/>
      <c r="L800" s="265">
        <f t="shared" si="177"/>
        <v>127137.17586580054</v>
      </c>
      <c r="M800" s="265">
        <f>$G800*NonHospFrac+theModel!$H800*NonHospFrac</f>
        <v>204536.8545273956</v>
      </c>
      <c r="N800" s="266">
        <f t="shared" ref="N800:N863" si="179">L800+M800</f>
        <v>331674.03039319615</v>
      </c>
      <c r="O800" s="159"/>
      <c r="P800" s="265">
        <f t="shared" ref="P800:P863" si="180">P799+(L800-L799)/(1+discountDaily)^A800</f>
        <v>126556.06445586495</v>
      </c>
      <c r="Q800" s="265">
        <f t="shared" ref="Q800:Q863" si="181">Q799+(M800-M799)/(1+discountDaily)^B800</f>
        <v>204535.29988574394</v>
      </c>
      <c r="R800" s="266">
        <f t="shared" ref="R800:R863" si="182">P800+Q800</f>
        <v>331091.36434160889</v>
      </c>
    </row>
    <row r="801" spans="1:18" x14ac:dyDescent="0.3">
      <c r="A801" s="82">
        <v>770</v>
      </c>
      <c r="B801" s="94">
        <f t="shared" si="171"/>
        <v>2.2483534174720837E-7</v>
      </c>
      <c r="C801" s="179">
        <f t="shared" si="172"/>
        <v>2.243281519380971E-7</v>
      </c>
      <c r="D801" s="166">
        <f t="shared" si="173"/>
        <v>2.2558277767625785E-3</v>
      </c>
      <c r="E801" s="167">
        <f t="shared" ref="E801:E864" si="183">C801+E800</f>
        <v>24.291363663377012</v>
      </c>
      <c r="F801" s="168">
        <f t="shared" ref="F801:F864" si="184">D801+F800</f>
        <v>1.7392432158839537</v>
      </c>
      <c r="G801" s="168">
        <f t="shared" si="174"/>
        <v>60442.220573548009</v>
      </c>
      <c r="H801" s="168">
        <f t="shared" si="175"/>
        <v>271310.20690438244</v>
      </c>
      <c r="I801" s="169">
        <f t="shared" si="176"/>
        <v>331752.42747793044</v>
      </c>
      <c r="J801" s="169">
        <f t="shared" si="178"/>
        <v>330234.00812518329</v>
      </c>
      <c r="K801" s="95"/>
      <c r="L801" s="265">
        <f t="shared" si="177"/>
        <v>127167.22700950153</v>
      </c>
      <c r="M801" s="265">
        <f>$G801*NonHospFrac+theModel!$H801*NonHospFrac</f>
        <v>204585.2004684289</v>
      </c>
      <c r="N801" s="266">
        <f t="shared" si="179"/>
        <v>331752.42747793044</v>
      </c>
      <c r="O801" s="159"/>
      <c r="P801" s="265">
        <f t="shared" si="180"/>
        <v>126585.18702265262</v>
      </c>
      <c r="Q801" s="265">
        <f t="shared" si="181"/>
        <v>204583.6458267768</v>
      </c>
      <c r="R801" s="266">
        <f t="shared" si="182"/>
        <v>331168.83284942945</v>
      </c>
    </row>
    <row r="802" spans="1:18" x14ac:dyDescent="0.3">
      <c r="A802" s="82">
        <v>771</v>
      </c>
      <c r="B802" s="94">
        <f t="shared" si="171"/>
        <v>2.2063531430451048E-7</v>
      </c>
      <c r="C802" s="179">
        <f t="shared" si="172"/>
        <v>2.2013759903396762E-7</v>
      </c>
      <c r="D802" s="166">
        <f t="shared" si="173"/>
        <v>2.2558277767625785E-3</v>
      </c>
      <c r="E802" s="167">
        <f t="shared" si="183"/>
        <v>24.291363883514613</v>
      </c>
      <c r="F802" s="168">
        <f t="shared" si="184"/>
        <v>1.7414990436607163</v>
      </c>
      <c r="G802" s="168">
        <f t="shared" si="174"/>
        <v>60520.615152761435</v>
      </c>
      <c r="H802" s="168">
        <f t="shared" si="175"/>
        <v>271310.20936309901</v>
      </c>
      <c r="I802" s="169">
        <f t="shared" si="176"/>
        <v>331830.82451586047</v>
      </c>
      <c r="J802" s="169">
        <f t="shared" si="178"/>
        <v>330309.97960670834</v>
      </c>
      <c r="K802" s="95"/>
      <c r="L802" s="265">
        <f t="shared" si="177"/>
        <v>127197.2781352615</v>
      </c>
      <c r="M802" s="265">
        <f>$G802*NonHospFrac+theModel!$H802*NonHospFrac</f>
        <v>204633.54638059891</v>
      </c>
      <c r="N802" s="266">
        <f t="shared" si="179"/>
        <v>331830.82451586041</v>
      </c>
      <c r="O802" s="159"/>
      <c r="P802" s="265">
        <f t="shared" si="180"/>
        <v>126614.3083849612</v>
      </c>
      <c r="Q802" s="265">
        <f t="shared" si="181"/>
        <v>204631.99173894638</v>
      </c>
      <c r="R802" s="266">
        <f t="shared" si="182"/>
        <v>331246.30012390757</v>
      </c>
    </row>
    <row r="803" spans="1:18" x14ac:dyDescent="0.3">
      <c r="A803" s="82">
        <v>772</v>
      </c>
      <c r="B803" s="94">
        <f t="shared" si="171"/>
        <v>2.1651374530336509E-7</v>
      </c>
      <c r="C803" s="179">
        <f t="shared" si="172"/>
        <v>2.1602532758265885E-7</v>
      </c>
      <c r="D803" s="166">
        <f t="shared" si="173"/>
        <v>2.2558277767625785E-3</v>
      </c>
      <c r="E803" s="167">
        <f t="shared" si="183"/>
        <v>24.29136409953994</v>
      </c>
      <c r="F803" s="168">
        <f t="shared" si="184"/>
        <v>1.7437548714374789</v>
      </c>
      <c r="G803" s="168">
        <f t="shared" si="174"/>
        <v>60599.009731974853</v>
      </c>
      <c r="H803" s="168">
        <f t="shared" si="175"/>
        <v>271310.21177588555</v>
      </c>
      <c r="I803" s="169">
        <f t="shared" si="176"/>
        <v>331909.22150786041</v>
      </c>
      <c r="J803" s="169">
        <f t="shared" si="178"/>
        <v>330385.94794697897</v>
      </c>
      <c r="K803" s="95"/>
      <c r="L803" s="265">
        <f t="shared" si="177"/>
        <v>127227.32924341559</v>
      </c>
      <c r="M803" s="265">
        <f>$G803*NonHospFrac+theModel!$H803*NonHospFrac</f>
        <v>204681.89226444479</v>
      </c>
      <c r="N803" s="266">
        <f t="shared" si="179"/>
        <v>331909.22150786035</v>
      </c>
      <c r="O803" s="159"/>
      <c r="P803" s="265">
        <f t="shared" si="180"/>
        <v>126643.42854316525</v>
      </c>
      <c r="Q803" s="265">
        <f t="shared" si="181"/>
        <v>204680.33762279182</v>
      </c>
      <c r="R803" s="266">
        <f t="shared" si="182"/>
        <v>331323.76616595709</v>
      </c>
    </row>
    <row r="804" spans="1:18" x14ac:dyDescent="0.3">
      <c r="A804" s="82">
        <v>773</v>
      </c>
      <c r="B804" s="94">
        <f t="shared" si="171"/>
        <v>2.1246916910405125E-7</v>
      </c>
      <c r="C804" s="179">
        <f t="shared" si="172"/>
        <v>2.1198987525068065E-7</v>
      </c>
      <c r="D804" s="166">
        <f t="shared" si="173"/>
        <v>2.2558277767625785E-3</v>
      </c>
      <c r="E804" s="167">
        <f t="shared" si="183"/>
        <v>24.291364311529815</v>
      </c>
      <c r="F804" s="168">
        <f t="shared" si="184"/>
        <v>1.7460106992142415</v>
      </c>
      <c r="G804" s="168">
        <f t="shared" si="174"/>
        <v>60677.404311188271</v>
      </c>
      <c r="H804" s="168">
        <f t="shared" si="175"/>
        <v>271310.21414360014</v>
      </c>
      <c r="I804" s="169">
        <f t="shared" si="176"/>
        <v>331987.6184547884</v>
      </c>
      <c r="J804" s="169">
        <f t="shared" si="178"/>
        <v>330461.91314695665</v>
      </c>
      <c r="K804" s="95"/>
      <c r="L804" s="265">
        <f t="shared" si="177"/>
        <v>127257.38033429273</v>
      </c>
      <c r="M804" s="265">
        <f>$G804*NonHospFrac+theModel!$H804*NonHospFrac</f>
        <v>204730.23812049569</v>
      </c>
      <c r="N804" s="266">
        <f t="shared" si="179"/>
        <v>331987.6184547884</v>
      </c>
      <c r="O804" s="159"/>
      <c r="P804" s="265">
        <f t="shared" si="180"/>
        <v>126672.54749763328</v>
      </c>
      <c r="Q804" s="265">
        <f t="shared" si="181"/>
        <v>204728.68347884231</v>
      </c>
      <c r="R804" s="266">
        <f t="shared" si="182"/>
        <v>331401.23097647558</v>
      </c>
    </row>
    <row r="805" spans="1:18" x14ac:dyDescent="0.3">
      <c r="A805" s="82">
        <v>774</v>
      </c>
      <c r="B805" s="94">
        <f t="shared" si="171"/>
        <v>2.0850014744566993E-7</v>
      </c>
      <c r="C805" s="179">
        <f t="shared" si="172"/>
        <v>2.0802980702160289E-7</v>
      </c>
      <c r="D805" s="166">
        <f t="shared" si="173"/>
        <v>2.2558277767625785E-3</v>
      </c>
      <c r="E805" s="167">
        <f t="shared" si="183"/>
        <v>24.291364519559622</v>
      </c>
      <c r="F805" s="168">
        <f t="shared" si="184"/>
        <v>1.748266526991004</v>
      </c>
      <c r="G805" s="168">
        <f t="shared" si="174"/>
        <v>60755.798890401697</v>
      </c>
      <c r="H805" s="168">
        <f t="shared" si="175"/>
        <v>271310.21646708477</v>
      </c>
      <c r="I805" s="169">
        <f t="shared" si="176"/>
        <v>332066.01535748644</v>
      </c>
      <c r="J805" s="169">
        <f t="shared" si="178"/>
        <v>330537.87520758697</v>
      </c>
      <c r="K805" s="95"/>
      <c r="L805" s="265">
        <f t="shared" si="177"/>
        <v>127287.43140821563</v>
      </c>
      <c r="M805" s="265">
        <f>$G805*NonHospFrac+theModel!$H805*NonHospFrac</f>
        <v>204778.58394927083</v>
      </c>
      <c r="N805" s="266">
        <f t="shared" si="179"/>
        <v>332066.01535748644</v>
      </c>
      <c r="O805" s="159"/>
      <c r="P805" s="265">
        <f t="shared" si="180"/>
        <v>126701.66524872773</v>
      </c>
      <c r="Q805" s="265">
        <f t="shared" si="181"/>
        <v>204777.02930761705</v>
      </c>
      <c r="R805" s="266">
        <f t="shared" si="182"/>
        <v>331478.69455634477</v>
      </c>
    </row>
    <row r="806" spans="1:18" x14ac:dyDescent="0.3">
      <c r="A806" s="82">
        <v>775</v>
      </c>
      <c r="B806" s="94">
        <f t="shared" si="171"/>
        <v>2.0460526893469738E-7</v>
      </c>
      <c r="C806" s="179">
        <f t="shared" si="172"/>
        <v>2.0414371468576251E-7</v>
      </c>
      <c r="D806" s="166">
        <f t="shared" si="173"/>
        <v>2.2558277767625785E-3</v>
      </c>
      <c r="E806" s="167">
        <f t="shared" si="183"/>
        <v>24.291364723703335</v>
      </c>
      <c r="F806" s="168">
        <f t="shared" si="184"/>
        <v>1.7505223547677666</v>
      </c>
      <c r="G806" s="168">
        <f t="shared" si="174"/>
        <v>60834.193469615115</v>
      </c>
      <c r="H806" s="168">
        <f t="shared" si="175"/>
        <v>271310.21874716564</v>
      </c>
      <c r="I806" s="169">
        <f t="shared" si="176"/>
        <v>332144.41221678077</v>
      </c>
      <c r="J806" s="169">
        <f t="shared" si="178"/>
        <v>330613.83412980015</v>
      </c>
      <c r="K806" s="95"/>
      <c r="L806" s="265">
        <f t="shared" si="177"/>
        <v>127317.48246550103</v>
      </c>
      <c r="M806" s="265">
        <f>$G806*NonHospFrac+theModel!$H806*NonHospFrac</f>
        <v>204826.92975127971</v>
      </c>
      <c r="N806" s="266">
        <f t="shared" si="179"/>
        <v>332144.41221678071</v>
      </c>
      <c r="O806" s="159"/>
      <c r="P806" s="265">
        <f t="shared" si="180"/>
        <v>126730.7817968052</v>
      </c>
      <c r="Q806" s="265">
        <f t="shared" si="181"/>
        <v>204825.37510962551</v>
      </c>
      <c r="R806" s="266">
        <f t="shared" si="182"/>
        <v>331556.15690643073</v>
      </c>
    </row>
    <row r="807" spans="1:18" x14ac:dyDescent="0.3">
      <c r="A807" s="82">
        <v>776</v>
      </c>
      <c r="B807" s="94">
        <f t="shared" si="171"/>
        <v>2.0078314854308903E-7</v>
      </c>
      <c r="C807" s="179">
        <f t="shared" si="172"/>
        <v>2.0033021633949968E-7</v>
      </c>
      <c r="D807" s="166">
        <f t="shared" si="173"/>
        <v>2.2558277767625785E-3</v>
      </c>
      <c r="E807" s="167">
        <f t="shared" si="183"/>
        <v>24.291364924033552</v>
      </c>
      <c r="F807" s="168">
        <f t="shared" si="184"/>
        <v>1.7527781825445292</v>
      </c>
      <c r="G807" s="168">
        <f t="shared" si="174"/>
        <v>60912.58804882854</v>
      </c>
      <c r="H807" s="168">
        <f t="shared" si="175"/>
        <v>271310.22098465351</v>
      </c>
      <c r="I807" s="169">
        <f t="shared" si="176"/>
        <v>332222.80903348204</v>
      </c>
      <c r="J807" s="169">
        <f t="shared" si="178"/>
        <v>330689.78991451132</v>
      </c>
      <c r="K807" s="95"/>
      <c r="L807" s="265">
        <f t="shared" si="177"/>
        <v>127347.53350645969</v>
      </c>
      <c r="M807" s="265">
        <f>$G807*NonHospFrac+theModel!$H807*NonHospFrac</f>
        <v>204875.27552702234</v>
      </c>
      <c r="N807" s="266">
        <f t="shared" si="179"/>
        <v>332222.80903348204</v>
      </c>
      <c r="O807" s="159"/>
      <c r="P807" s="265">
        <f t="shared" si="180"/>
        <v>126759.89714221646</v>
      </c>
      <c r="Q807" s="265">
        <f t="shared" si="181"/>
        <v>204873.72088536774</v>
      </c>
      <c r="R807" s="266">
        <f t="shared" si="182"/>
        <v>331633.61802758422</v>
      </c>
    </row>
    <row r="808" spans="1:18" x14ac:dyDescent="0.3">
      <c r="A808" s="82">
        <v>777</v>
      </c>
      <c r="B808" s="94">
        <f t="shared" si="171"/>
        <v>1.9703242711575928E-7</v>
      </c>
      <c r="C808" s="179">
        <f t="shared" si="172"/>
        <v>1.965879558937486E-7</v>
      </c>
      <c r="D808" s="166">
        <f t="shared" si="173"/>
        <v>2.2558277767625785E-3</v>
      </c>
      <c r="E808" s="167">
        <f t="shared" si="183"/>
        <v>24.291365120621506</v>
      </c>
      <c r="F808" s="168">
        <f t="shared" si="184"/>
        <v>1.7550340103212918</v>
      </c>
      <c r="G808" s="168">
        <f t="shared" si="174"/>
        <v>60990.982628041958</v>
      </c>
      <c r="H808" s="168">
        <f t="shared" si="175"/>
        <v>271310.22318034415</v>
      </c>
      <c r="I808" s="169">
        <f t="shared" si="176"/>
        <v>332301.20580838609</v>
      </c>
      <c r="J808" s="169">
        <f t="shared" si="178"/>
        <v>330765.74256262102</v>
      </c>
      <c r="K808" s="95"/>
      <c r="L808" s="265">
        <f t="shared" si="177"/>
        <v>127377.58453139666</v>
      </c>
      <c r="M808" s="265">
        <f>$G808*NonHospFrac+theModel!$H808*NonHospFrac</f>
        <v>204923.62127698946</v>
      </c>
      <c r="N808" s="266">
        <f t="shared" si="179"/>
        <v>332301.20580838609</v>
      </c>
      <c r="O808" s="159"/>
      <c r="P808" s="265">
        <f t="shared" si="180"/>
        <v>126789.01128530674</v>
      </c>
      <c r="Q808" s="265">
        <f t="shared" si="181"/>
        <v>204922.06663533449</v>
      </c>
      <c r="R808" s="266">
        <f t="shared" si="182"/>
        <v>331711.07792064123</v>
      </c>
    </row>
    <row r="809" spans="1:18" x14ac:dyDescent="0.3">
      <c r="A809" s="82">
        <v>778</v>
      </c>
      <c r="B809" s="94">
        <f t="shared" si="171"/>
        <v>1.9335177088726506E-7</v>
      </c>
      <c r="C809" s="179">
        <f t="shared" si="172"/>
        <v>1.9291560259181132E-7</v>
      </c>
      <c r="D809" s="166">
        <f t="shared" si="173"/>
        <v>2.2558277767625785E-3</v>
      </c>
      <c r="E809" s="167">
        <f t="shared" si="183"/>
        <v>24.29136531353711</v>
      </c>
      <c r="F809" s="168">
        <f t="shared" si="184"/>
        <v>1.7572898380980544</v>
      </c>
      <c r="G809" s="168">
        <f t="shared" si="174"/>
        <v>61069.377207255377</v>
      </c>
      <c r="H809" s="168">
        <f t="shared" si="175"/>
        <v>271310.22533501824</v>
      </c>
      <c r="I809" s="169">
        <f t="shared" si="176"/>
        <v>332379.60254227364</v>
      </c>
      <c r="J809" s="169">
        <f t="shared" si="178"/>
        <v>330841.6920750151</v>
      </c>
      <c r="K809" s="95"/>
      <c r="L809" s="265">
        <f t="shared" si="177"/>
        <v>127407.63554061117</v>
      </c>
      <c r="M809" s="265">
        <f>$G809*NonHospFrac+theModel!$H809*NonHospFrac</f>
        <v>204971.96700166241</v>
      </c>
      <c r="N809" s="266">
        <f t="shared" si="179"/>
        <v>332379.60254227358</v>
      </c>
      <c r="O809" s="159"/>
      <c r="P809" s="265">
        <f t="shared" si="180"/>
        <v>126818.12422641557</v>
      </c>
      <c r="Q809" s="265">
        <f t="shared" si="181"/>
        <v>204970.41236000706</v>
      </c>
      <c r="R809" s="266">
        <f t="shared" si="182"/>
        <v>331788.53658642265</v>
      </c>
    </row>
    <row r="810" spans="1:18" x14ac:dyDescent="0.3">
      <c r="A810" s="82">
        <v>779</v>
      </c>
      <c r="B810" s="94">
        <f t="shared" si="171"/>
        <v>1.8973987100751304E-7</v>
      </c>
      <c r="C810" s="179">
        <f t="shared" si="172"/>
        <v>1.8931185053613494E-7</v>
      </c>
      <c r="D810" s="166">
        <f t="shared" si="173"/>
        <v>2.2558277767625785E-3</v>
      </c>
      <c r="E810" s="167">
        <f t="shared" si="183"/>
        <v>24.291365502848961</v>
      </c>
      <c r="F810" s="168">
        <f t="shared" si="184"/>
        <v>1.759545665874817</v>
      </c>
      <c r="G810" s="168">
        <f t="shared" si="174"/>
        <v>61147.771786468809</v>
      </c>
      <c r="H810" s="168">
        <f t="shared" si="175"/>
        <v>271310.22744944203</v>
      </c>
      <c r="I810" s="169">
        <f t="shared" si="176"/>
        <v>332457.99923591083</v>
      </c>
      <c r="J810" s="169">
        <f t="shared" si="178"/>
        <v>330917.63845256524</v>
      </c>
      <c r="K810" s="95"/>
      <c r="L810" s="265">
        <f t="shared" si="177"/>
        <v>127437.68653439695</v>
      </c>
      <c r="M810" s="265">
        <f>$G810*NonHospFrac+theModel!$H810*NonHospFrac</f>
        <v>205020.31270151387</v>
      </c>
      <c r="N810" s="266">
        <f t="shared" si="179"/>
        <v>332457.99923591083</v>
      </c>
      <c r="O810" s="159"/>
      <c r="P810" s="265">
        <f t="shared" si="180"/>
        <v>126847.23596587712</v>
      </c>
      <c r="Q810" s="265">
        <f t="shared" si="181"/>
        <v>205018.75805985814</v>
      </c>
      <c r="R810" s="266">
        <f t="shared" si="182"/>
        <v>331865.99402573524</v>
      </c>
    </row>
    <row r="811" spans="1:18" x14ac:dyDescent="0.3">
      <c r="A811" s="82">
        <v>780</v>
      </c>
      <c r="B811" s="94">
        <f t="shared" si="171"/>
        <v>1.8619544307633164E-7</v>
      </c>
      <c r="C811" s="179">
        <f t="shared" si="172"/>
        <v>1.8577541822393345E-7</v>
      </c>
      <c r="D811" s="166">
        <f t="shared" si="173"/>
        <v>2.2558277767625785E-3</v>
      </c>
      <c r="E811" s="167">
        <f t="shared" si="183"/>
        <v>24.291365688624381</v>
      </c>
      <c r="F811" s="168">
        <f t="shared" si="184"/>
        <v>1.7618014936515796</v>
      </c>
      <c r="G811" s="168">
        <f t="shared" si="174"/>
        <v>61226.166365682235</v>
      </c>
      <c r="H811" s="168">
        <f t="shared" si="175"/>
        <v>271310.22952436743</v>
      </c>
      <c r="I811" s="169">
        <f t="shared" si="176"/>
        <v>332536.39589004964</v>
      </c>
      <c r="J811" s="169">
        <f t="shared" si="178"/>
        <v>330993.58169612923</v>
      </c>
      <c r="K811" s="95"/>
      <c r="L811" s="265">
        <f t="shared" si="177"/>
        <v>127467.73751304223</v>
      </c>
      <c r="M811" s="265">
        <f>$G811*NonHospFrac+theModel!$H811*NonHospFrac</f>
        <v>205068.65837700744</v>
      </c>
      <c r="N811" s="266">
        <f t="shared" si="179"/>
        <v>332536.39589004964</v>
      </c>
      <c r="O811" s="159"/>
      <c r="P811" s="265">
        <f t="shared" si="180"/>
        <v>126876.34650402016</v>
      </c>
      <c r="Q811" s="265">
        <f t="shared" si="181"/>
        <v>205067.10373535132</v>
      </c>
      <c r="R811" s="266">
        <f t="shared" si="182"/>
        <v>331943.45023937151</v>
      </c>
    </row>
    <row r="812" spans="1:18" x14ac:dyDescent="0.3">
      <c r="A812" s="82">
        <v>781</v>
      </c>
      <c r="B812" s="94">
        <f t="shared" si="171"/>
        <v>1.8271722668673448E-7</v>
      </c>
      <c r="C812" s="179">
        <f t="shared" si="172"/>
        <v>1.8230504809148152E-7</v>
      </c>
      <c r="D812" s="166">
        <f t="shared" si="173"/>
        <v>2.2558277767625785E-3</v>
      </c>
      <c r="E812" s="167">
        <f t="shared" si="183"/>
        <v>24.291365870929429</v>
      </c>
      <c r="F812" s="168">
        <f t="shared" si="184"/>
        <v>1.7640573214283422</v>
      </c>
      <c r="G812" s="168">
        <f t="shared" si="174"/>
        <v>61304.560944895653</v>
      </c>
      <c r="H812" s="168">
        <f t="shared" si="175"/>
        <v>271310.23156053224</v>
      </c>
      <c r="I812" s="169">
        <f t="shared" si="176"/>
        <v>332614.7925054279</v>
      </c>
      <c r="J812" s="169">
        <f t="shared" si="178"/>
        <v>331069.52180655109</v>
      </c>
      <c r="K812" s="95"/>
      <c r="L812" s="265">
        <f t="shared" si="177"/>
        <v>127497.78847682981</v>
      </c>
      <c r="M812" s="265">
        <f>$G812*NonHospFrac+theModel!$H812*NonHospFrac</f>
        <v>205117.00402859808</v>
      </c>
      <c r="N812" s="266">
        <f t="shared" si="179"/>
        <v>332614.7925054279</v>
      </c>
      <c r="O812" s="159"/>
      <c r="P812" s="265">
        <f t="shared" si="180"/>
        <v>126905.45584116821</v>
      </c>
      <c r="Q812" s="265">
        <f t="shared" si="181"/>
        <v>205115.44938694162</v>
      </c>
      <c r="R812" s="266">
        <f t="shared" si="182"/>
        <v>332020.9052281098</v>
      </c>
    </row>
    <row r="813" spans="1:18" x14ac:dyDescent="0.3">
      <c r="A813" s="82">
        <v>782</v>
      </c>
      <c r="B813" s="94">
        <f t="shared" si="171"/>
        <v>1.7930398497671554E-7</v>
      </c>
      <c r="C813" s="179">
        <f t="shared" si="172"/>
        <v>1.7889950606692085E-7</v>
      </c>
      <c r="D813" s="166">
        <f t="shared" si="173"/>
        <v>2.2558277767625785E-3</v>
      </c>
      <c r="E813" s="167">
        <f t="shared" si="183"/>
        <v>24.291366049828934</v>
      </c>
      <c r="F813" s="168">
        <f t="shared" si="184"/>
        <v>1.7663131492051047</v>
      </c>
      <c r="G813" s="168">
        <f t="shared" si="174"/>
        <v>61382.955524109064</v>
      </c>
      <c r="H813" s="168">
        <f t="shared" si="175"/>
        <v>271310.23355866061</v>
      </c>
      <c r="I813" s="169">
        <f t="shared" si="176"/>
        <v>332693.18908276968</v>
      </c>
      <c r="J813" s="169">
        <f t="shared" si="178"/>
        <v>331145.45878466143</v>
      </c>
      <c r="K813" s="95"/>
      <c r="L813" s="265">
        <f t="shared" si="177"/>
        <v>127527.83942603727</v>
      </c>
      <c r="M813" s="265">
        <f>$G813*NonHospFrac+theModel!$H813*NonHospFrac</f>
        <v>205165.3496567324</v>
      </c>
      <c r="N813" s="266">
        <f t="shared" si="179"/>
        <v>332693.18908276968</v>
      </c>
      <c r="O813" s="159"/>
      <c r="P813" s="265">
        <f t="shared" si="180"/>
        <v>126934.5639776397</v>
      </c>
      <c r="Q813" s="265">
        <f t="shared" si="181"/>
        <v>205163.79501507559</v>
      </c>
      <c r="R813" s="266">
        <f t="shared" si="182"/>
        <v>332098.35899271531</v>
      </c>
    </row>
    <row r="814" spans="1:18" x14ac:dyDescent="0.3">
      <c r="A814" s="82">
        <v>783</v>
      </c>
      <c r="B814" s="94">
        <f t="shared" si="171"/>
        <v>1.7595450418942001E-7</v>
      </c>
      <c r="C814" s="179">
        <f t="shared" si="172"/>
        <v>1.7555758113142302E-7</v>
      </c>
      <c r="D814" s="166">
        <f t="shared" si="173"/>
        <v>2.2558277767625785E-3</v>
      </c>
      <c r="E814" s="167">
        <f t="shared" si="183"/>
        <v>24.291366225386515</v>
      </c>
      <c r="F814" s="168">
        <f t="shared" si="184"/>
        <v>1.7685689769818673</v>
      </c>
      <c r="G814" s="168">
        <f t="shared" si="174"/>
        <v>61461.350103322482</v>
      </c>
      <c r="H814" s="168">
        <f t="shared" si="175"/>
        <v>271310.23551946296</v>
      </c>
      <c r="I814" s="169">
        <f t="shared" si="176"/>
        <v>332771.58562278544</v>
      </c>
      <c r="J814" s="169">
        <f t="shared" si="178"/>
        <v>331221.39263127756</v>
      </c>
      <c r="K814" s="95"/>
      <c r="L814" s="265">
        <f t="shared" si="177"/>
        <v>127557.89036093693</v>
      </c>
      <c r="M814" s="265">
        <f>$G814*NonHospFrac+theModel!$H814*NonHospFrac</f>
        <v>205213.69526184851</v>
      </c>
      <c r="N814" s="266">
        <f t="shared" si="179"/>
        <v>332771.58562278544</v>
      </c>
      <c r="O814" s="159"/>
      <c r="P814" s="265">
        <f t="shared" si="180"/>
        <v>126963.67091374789</v>
      </c>
      <c r="Q814" s="265">
        <f t="shared" si="181"/>
        <v>205212.14062019135</v>
      </c>
      <c r="R814" s="266">
        <f t="shared" si="182"/>
        <v>332175.81153393921</v>
      </c>
    </row>
    <row r="815" spans="1:18" x14ac:dyDescent="0.3">
      <c r="A815" s="82">
        <v>784</v>
      </c>
      <c r="B815" s="94">
        <f t="shared" si="171"/>
        <v>1.7266759324152864E-7</v>
      </c>
      <c r="C815" s="179">
        <f t="shared" si="172"/>
        <v>1.7227808488854766E-7</v>
      </c>
      <c r="D815" s="166">
        <f t="shared" si="173"/>
        <v>2.2558277767625785E-3</v>
      </c>
      <c r="E815" s="167">
        <f t="shared" si="183"/>
        <v>24.2913663976646</v>
      </c>
      <c r="F815" s="168">
        <f t="shared" si="184"/>
        <v>1.7708248047586299</v>
      </c>
      <c r="G815" s="168">
        <f t="shared" si="174"/>
        <v>61539.744682535907</v>
      </c>
      <c r="H815" s="168">
        <f t="shared" si="175"/>
        <v>271310.23744363664</v>
      </c>
      <c r="I815" s="169">
        <f t="shared" si="176"/>
        <v>332849.98212617252</v>
      </c>
      <c r="J815" s="169">
        <f t="shared" si="178"/>
        <v>331297.32334720402</v>
      </c>
      <c r="K815" s="95"/>
      <c r="L815" s="265">
        <f t="shared" si="177"/>
        <v>127587.9412817961</v>
      </c>
      <c r="M815" s="265">
        <f>$G815*NonHospFrac+theModel!$H815*NonHospFrac</f>
        <v>205262.0408443764</v>
      </c>
      <c r="N815" s="266">
        <f t="shared" si="179"/>
        <v>332849.98212617252</v>
      </c>
      <c r="O815" s="159"/>
      <c r="P815" s="265">
        <f t="shared" si="180"/>
        <v>126992.77664980119</v>
      </c>
      <c r="Q815" s="265">
        <f t="shared" si="181"/>
        <v>205260.48620271889</v>
      </c>
      <c r="R815" s="266">
        <f t="shared" si="182"/>
        <v>332253.2628525201</v>
      </c>
    </row>
    <row r="816" spans="1:18" x14ac:dyDescent="0.3">
      <c r="A816" s="82">
        <v>785</v>
      </c>
      <c r="B816" s="94">
        <f t="shared" si="171"/>
        <v>1.6944208329970463E-7</v>
      </c>
      <c r="C816" s="179">
        <f t="shared" si="172"/>
        <v>1.6905985114164463E-7</v>
      </c>
      <c r="D816" s="166">
        <f t="shared" si="173"/>
        <v>2.2558277767625785E-3</v>
      </c>
      <c r="E816" s="167">
        <f t="shared" si="183"/>
        <v>24.291366566724452</v>
      </c>
      <c r="F816" s="168">
        <f t="shared" si="184"/>
        <v>1.7730806325353925</v>
      </c>
      <c r="G816" s="168">
        <f t="shared" si="174"/>
        <v>61618.139261749326</v>
      </c>
      <c r="H816" s="168">
        <f t="shared" si="175"/>
        <v>271310.23933186592</v>
      </c>
      <c r="I816" s="169">
        <f t="shared" si="176"/>
        <v>332928.37859361526</v>
      </c>
      <c r="J816" s="169">
        <f t="shared" si="178"/>
        <v>331373.2509332326</v>
      </c>
      <c r="K816" s="95"/>
      <c r="L816" s="265">
        <f t="shared" si="177"/>
        <v>127617.99218887708</v>
      </c>
      <c r="M816" s="265">
        <f>$G816*NonHospFrac+theModel!$H816*NonHospFrac</f>
        <v>205310.38640473815</v>
      </c>
      <c r="N816" s="266">
        <f t="shared" si="179"/>
        <v>332928.37859361526</v>
      </c>
      <c r="O816" s="159"/>
      <c r="P816" s="265">
        <f t="shared" si="180"/>
        <v>127021.8811861031</v>
      </c>
      <c r="Q816" s="265">
        <f t="shared" si="181"/>
        <v>205308.83176308032</v>
      </c>
      <c r="R816" s="266">
        <f t="shared" si="182"/>
        <v>332330.71294918342</v>
      </c>
    </row>
    <row r="817" spans="1:18" x14ac:dyDescent="0.3">
      <c r="A817" s="82">
        <v>786</v>
      </c>
      <c r="B817" s="94">
        <f t="shared" si="171"/>
        <v>1.6627682736495564E-7</v>
      </c>
      <c r="C817" s="179">
        <f t="shared" si="172"/>
        <v>1.6590173547915382E-7</v>
      </c>
      <c r="D817" s="166">
        <f t="shared" si="173"/>
        <v>2.2558277767625785E-3</v>
      </c>
      <c r="E817" s="167">
        <f t="shared" si="183"/>
        <v>24.291366732626187</v>
      </c>
      <c r="F817" s="168">
        <f t="shared" si="184"/>
        <v>1.7753364603121551</v>
      </c>
      <c r="G817" s="168">
        <f t="shared" si="174"/>
        <v>61696.533840962751</v>
      </c>
      <c r="H817" s="168">
        <f t="shared" si="175"/>
        <v>271310.24118482217</v>
      </c>
      <c r="I817" s="169">
        <f t="shared" si="176"/>
        <v>333006.77502578491</v>
      </c>
      <c r="J817" s="169">
        <f t="shared" si="178"/>
        <v>331449.17539014248</v>
      </c>
      <c r="K817" s="95"/>
      <c r="L817" s="265">
        <f t="shared" si="177"/>
        <v>127648.04308243722</v>
      </c>
      <c r="M817" s="265">
        <f>$G817*NonHospFrac+theModel!$H817*NonHospFrac</f>
        <v>205358.7319433477</v>
      </c>
      <c r="N817" s="266">
        <f t="shared" si="179"/>
        <v>333006.77502578491</v>
      </c>
      <c r="O817" s="159"/>
      <c r="P817" s="265">
        <f t="shared" si="180"/>
        <v>127050.98452295231</v>
      </c>
      <c r="Q817" s="265">
        <f t="shared" si="181"/>
        <v>205357.17730168955</v>
      </c>
      <c r="R817" s="266">
        <f t="shared" si="182"/>
        <v>332408.16182464187</v>
      </c>
    </row>
    <row r="818" spans="1:18" x14ac:dyDescent="0.3">
      <c r="A818" s="82">
        <v>787</v>
      </c>
      <c r="B818" s="94">
        <f t="shared" si="171"/>
        <v>1.6317069986475763E-7</v>
      </c>
      <c r="C818" s="179">
        <f t="shared" si="172"/>
        <v>1.6280261486764892E-7</v>
      </c>
      <c r="D818" s="166">
        <f t="shared" si="173"/>
        <v>2.2558277767625785E-3</v>
      </c>
      <c r="E818" s="167">
        <f t="shared" si="183"/>
        <v>24.291366895428801</v>
      </c>
      <c r="F818" s="168">
        <f t="shared" si="184"/>
        <v>1.7775922880889177</v>
      </c>
      <c r="G818" s="168">
        <f t="shared" si="174"/>
        <v>61774.928420176177</v>
      </c>
      <c r="H818" s="168">
        <f t="shared" si="175"/>
        <v>271310.2430031643</v>
      </c>
      <c r="I818" s="169">
        <f t="shared" si="176"/>
        <v>333085.17142334045</v>
      </c>
      <c r="J818" s="169">
        <f t="shared" si="178"/>
        <v>331525.09671870072</v>
      </c>
      <c r="K818" s="95"/>
      <c r="L818" s="265">
        <f t="shared" si="177"/>
        <v>127678.09396272908</v>
      </c>
      <c r="M818" s="265">
        <f>$G818*NonHospFrac+theModel!$H818*NonHospFrac</f>
        <v>205407.07746061136</v>
      </c>
      <c r="N818" s="266">
        <f t="shared" si="179"/>
        <v>333085.17142334045</v>
      </c>
      <c r="O818" s="159"/>
      <c r="P818" s="265">
        <f t="shared" si="180"/>
        <v>127080.08666064283</v>
      </c>
      <c r="Q818" s="265">
        <f t="shared" si="181"/>
        <v>205405.52281895289</v>
      </c>
      <c r="R818" s="266">
        <f t="shared" si="182"/>
        <v>332485.60947959573</v>
      </c>
    </row>
    <row r="819" spans="1:18" x14ac:dyDescent="0.3">
      <c r="A819" s="82">
        <v>788</v>
      </c>
      <c r="B819" s="94">
        <f t="shared" si="171"/>
        <v>1.6012259625279638E-7</v>
      </c>
      <c r="C819" s="179">
        <f t="shared" si="172"/>
        <v>1.5976138725248196E-7</v>
      </c>
      <c r="D819" s="166">
        <f t="shared" si="173"/>
        <v>2.2558277767625785E-3</v>
      </c>
      <c r="E819" s="167">
        <f t="shared" si="183"/>
        <v>24.291367055190189</v>
      </c>
      <c r="F819" s="168">
        <f t="shared" si="184"/>
        <v>1.7798481158656803</v>
      </c>
      <c r="G819" s="168">
        <f t="shared" si="174"/>
        <v>61853.322999389602</v>
      </c>
      <c r="H819" s="168">
        <f t="shared" si="175"/>
        <v>271310.24478753906</v>
      </c>
      <c r="I819" s="169">
        <f t="shared" si="176"/>
        <v>333163.56778692867</v>
      </c>
      <c r="J819" s="169">
        <f t="shared" si="178"/>
        <v>331601.01491966256</v>
      </c>
      <c r="K819" s="95"/>
      <c r="L819" s="265">
        <f t="shared" si="177"/>
        <v>127708.14483000059</v>
      </c>
      <c r="M819" s="265">
        <f>$G819*NonHospFrac+theModel!$H819*NonHospFrac</f>
        <v>205455.42295692806</v>
      </c>
      <c r="N819" s="266">
        <f t="shared" si="179"/>
        <v>333163.56778692862</v>
      </c>
      <c r="O819" s="159"/>
      <c r="P819" s="265">
        <f t="shared" si="180"/>
        <v>127109.18759946416</v>
      </c>
      <c r="Q819" s="265">
        <f t="shared" si="181"/>
        <v>205453.86831526927</v>
      </c>
      <c r="R819" s="266">
        <f t="shared" si="182"/>
        <v>332563.05591473344</v>
      </c>
    </row>
    <row r="820" spans="1:18" x14ac:dyDescent="0.3">
      <c r="A820" s="82">
        <v>789</v>
      </c>
      <c r="B820" s="94">
        <f t="shared" si="171"/>
        <v>1.5713143261619194E-7</v>
      </c>
      <c r="C820" s="179">
        <f t="shared" si="172"/>
        <v>1.5677697116589384E-7</v>
      </c>
      <c r="D820" s="166">
        <f t="shared" si="173"/>
        <v>2.2558277767625785E-3</v>
      </c>
      <c r="E820" s="167">
        <f t="shared" si="183"/>
        <v>24.29136721196716</v>
      </c>
      <c r="F820" s="168">
        <f t="shared" si="184"/>
        <v>1.7821039436424428</v>
      </c>
      <c r="G820" s="168">
        <f t="shared" si="174"/>
        <v>61931.71757860302</v>
      </c>
      <c r="H820" s="168">
        <f t="shared" si="175"/>
        <v>271310.2465385808</v>
      </c>
      <c r="I820" s="169">
        <f t="shared" si="176"/>
        <v>333241.96411718382</v>
      </c>
      <c r="J820" s="169">
        <f t="shared" si="178"/>
        <v>331676.92999377096</v>
      </c>
      <c r="K820" s="95"/>
      <c r="L820" s="265">
        <f t="shared" si="177"/>
        <v>127738.19568449489</v>
      </c>
      <c r="M820" s="265">
        <f>$G820*NonHospFrac+theModel!$H820*NonHospFrac</f>
        <v>205503.76843268893</v>
      </c>
      <c r="N820" s="266">
        <f t="shared" si="179"/>
        <v>333241.96411718382</v>
      </c>
      <c r="O820" s="159"/>
      <c r="P820" s="265">
        <f t="shared" si="180"/>
        <v>127138.28733970113</v>
      </c>
      <c r="Q820" s="265">
        <f t="shared" si="181"/>
        <v>205502.21379102982</v>
      </c>
      <c r="R820" s="266">
        <f t="shared" si="182"/>
        <v>332640.50113073096</v>
      </c>
    </row>
    <row r="821" spans="1:18" x14ac:dyDescent="0.3">
      <c r="A821" s="82">
        <v>790</v>
      </c>
      <c r="B821" s="94">
        <f t="shared" si="171"/>
        <v>1.541961452900544E-7</v>
      </c>
      <c r="C821" s="179">
        <f t="shared" si="172"/>
        <v>1.5384830534243936E-7</v>
      </c>
      <c r="D821" s="166">
        <f t="shared" si="173"/>
        <v>2.2558277767625785E-3</v>
      </c>
      <c r="E821" s="167">
        <f t="shared" si="183"/>
        <v>24.291367365815464</v>
      </c>
      <c r="F821" s="168">
        <f t="shared" si="184"/>
        <v>1.7843597714192054</v>
      </c>
      <c r="G821" s="168">
        <f t="shared" si="174"/>
        <v>62010.112157816446</v>
      </c>
      <c r="H821" s="168">
        <f t="shared" si="175"/>
        <v>271310.24825691228</v>
      </c>
      <c r="I821" s="169">
        <f t="shared" si="176"/>
        <v>333320.36041472876</v>
      </c>
      <c r="J821" s="169">
        <f t="shared" si="178"/>
        <v>331752.84194175788</v>
      </c>
      <c r="K821" s="95"/>
      <c r="L821" s="265">
        <f t="shared" si="177"/>
        <v>127768.2465264507</v>
      </c>
      <c r="M821" s="265">
        <f>$G821*NonHospFrac+theModel!$H821*NonHospFrac</f>
        <v>205552.11388827802</v>
      </c>
      <c r="N821" s="266">
        <f t="shared" si="179"/>
        <v>333320.36041472876</v>
      </c>
      <c r="O821" s="159"/>
      <c r="P821" s="265">
        <f t="shared" si="180"/>
        <v>127167.38588163425</v>
      </c>
      <c r="Q821" s="265">
        <f t="shared" si="181"/>
        <v>205550.55924661862</v>
      </c>
      <c r="R821" s="266">
        <f t="shared" si="182"/>
        <v>332717.94512825285</v>
      </c>
    </row>
    <row r="822" spans="1:18" x14ac:dyDescent="0.3">
      <c r="A822" s="82">
        <v>791</v>
      </c>
      <c r="B822" s="94">
        <f t="shared" si="171"/>
        <v>1.513156904792417E-7</v>
      </c>
      <c r="C822" s="179">
        <f t="shared" si="172"/>
        <v>1.5097434834159862E-7</v>
      </c>
      <c r="D822" s="166">
        <f t="shared" si="173"/>
        <v>2.2558277767625785E-3</v>
      </c>
      <c r="E822" s="167">
        <f t="shared" si="183"/>
        <v>24.291367516789812</v>
      </c>
      <c r="F822" s="168">
        <f t="shared" si="184"/>
        <v>1.786615599195968</v>
      </c>
      <c r="G822" s="168">
        <f t="shared" si="174"/>
        <v>62088.506737029864</v>
      </c>
      <c r="H822" s="168">
        <f t="shared" si="175"/>
        <v>271310.24994314462</v>
      </c>
      <c r="I822" s="169">
        <f t="shared" si="176"/>
        <v>333398.7566801745</v>
      </c>
      <c r="J822" s="169">
        <f t="shared" si="178"/>
        <v>331828.75076434365</v>
      </c>
      <c r="K822" s="95"/>
      <c r="L822" s="265">
        <f t="shared" si="177"/>
        <v>127798.2973561023</v>
      </c>
      <c r="M822" s="265">
        <f>$G822*NonHospFrac+theModel!$H822*NonHospFrac</f>
        <v>205600.45932407217</v>
      </c>
      <c r="N822" s="266">
        <f t="shared" si="179"/>
        <v>333398.7566801745</v>
      </c>
      <c r="O822" s="159"/>
      <c r="P822" s="265">
        <f t="shared" si="180"/>
        <v>127196.48322553971</v>
      </c>
      <c r="Q822" s="265">
        <f t="shared" si="181"/>
        <v>205598.90468241248</v>
      </c>
      <c r="R822" s="266">
        <f t="shared" si="182"/>
        <v>332795.38790795219</v>
      </c>
    </row>
    <row r="823" spans="1:18" x14ac:dyDescent="0.3">
      <c r="A823" s="82">
        <v>792</v>
      </c>
      <c r="B823" s="94">
        <f t="shared" si="171"/>
        <v>1.4848904388718524E-7</v>
      </c>
      <c r="C823" s="179">
        <f t="shared" si="172"/>
        <v>1.4815407817743962E-7</v>
      </c>
      <c r="D823" s="166">
        <f t="shared" si="173"/>
        <v>2.2558277767625785E-3</v>
      </c>
      <c r="E823" s="167">
        <f t="shared" si="183"/>
        <v>24.291367664943891</v>
      </c>
      <c r="F823" s="168">
        <f t="shared" si="184"/>
        <v>1.7888714269727306</v>
      </c>
      <c r="G823" s="168">
        <f t="shared" si="174"/>
        <v>62166.901316243282</v>
      </c>
      <c r="H823" s="168">
        <f t="shared" si="175"/>
        <v>271310.2515978773</v>
      </c>
      <c r="I823" s="169">
        <f t="shared" si="176"/>
        <v>333477.15291412058</v>
      </c>
      <c r="J823" s="169">
        <f t="shared" si="178"/>
        <v>331904.65646223741</v>
      </c>
      <c r="K823" s="95"/>
      <c r="L823" s="265">
        <f t="shared" si="177"/>
        <v>127828.34817367942</v>
      </c>
      <c r="M823" s="265">
        <f>$G823*NonHospFrac+theModel!$H823*NonHospFrac</f>
        <v>205648.80474044115</v>
      </c>
      <c r="N823" s="266">
        <f t="shared" si="179"/>
        <v>333477.15291412058</v>
      </c>
      <c r="O823" s="159"/>
      <c r="P823" s="265">
        <f t="shared" si="180"/>
        <v>127225.57937168925</v>
      </c>
      <c r="Q823" s="265">
        <f t="shared" si="181"/>
        <v>205647.25009878117</v>
      </c>
      <c r="R823" s="266">
        <f t="shared" si="182"/>
        <v>332872.82947047043</v>
      </c>
    </row>
    <row r="824" spans="1:18" x14ac:dyDescent="0.3">
      <c r="A824" s="82">
        <v>793</v>
      </c>
      <c r="B824" s="94">
        <f t="shared" si="171"/>
        <v>1.4571520035164672E-7</v>
      </c>
      <c r="C824" s="179">
        <f t="shared" si="172"/>
        <v>1.4538649195519695E-7</v>
      </c>
      <c r="D824" s="166">
        <f t="shared" si="173"/>
        <v>2.2558277767625785E-3</v>
      </c>
      <c r="E824" s="167">
        <f t="shared" si="183"/>
        <v>24.291367810330382</v>
      </c>
      <c r="F824" s="168">
        <f t="shared" si="184"/>
        <v>1.7911272547494932</v>
      </c>
      <c r="G824" s="168">
        <f t="shared" si="174"/>
        <v>62245.295895456708</v>
      </c>
      <c r="H824" s="168">
        <f t="shared" si="175"/>
        <v>271310.2532216988</v>
      </c>
      <c r="I824" s="169">
        <f t="shared" si="176"/>
        <v>333555.54911715549</v>
      </c>
      <c r="J824" s="169">
        <f t="shared" si="178"/>
        <v>331980.55903613754</v>
      </c>
      <c r="K824" s="95"/>
      <c r="L824" s="265">
        <f t="shared" si="177"/>
        <v>127858.39897940771</v>
      </c>
      <c r="M824" s="265">
        <f>$G824*NonHospFrac+theModel!$H824*NonHospFrac</f>
        <v>205697.15013774781</v>
      </c>
      <c r="N824" s="266">
        <f t="shared" si="179"/>
        <v>333555.54911715549</v>
      </c>
      <c r="O824" s="159"/>
      <c r="P824" s="265">
        <f t="shared" si="180"/>
        <v>127254.67432035065</v>
      </c>
      <c r="Q824" s="265">
        <f t="shared" si="181"/>
        <v>205695.59549608754</v>
      </c>
      <c r="R824" s="266">
        <f t="shared" si="182"/>
        <v>332950.2698164382</v>
      </c>
    </row>
    <row r="825" spans="1:18" x14ac:dyDescent="0.3">
      <c r="A825" s="82">
        <v>794</v>
      </c>
      <c r="B825" s="94">
        <f t="shared" si="171"/>
        <v>1.4299317348727924E-7</v>
      </c>
      <c r="C825" s="179">
        <f t="shared" si="172"/>
        <v>1.4267060551463921E-7</v>
      </c>
      <c r="D825" s="166">
        <f t="shared" si="173"/>
        <v>2.2558277767625785E-3</v>
      </c>
      <c r="E825" s="167">
        <f t="shared" si="183"/>
        <v>24.291367953000986</v>
      </c>
      <c r="F825" s="168">
        <f t="shared" si="184"/>
        <v>1.7933830825262558</v>
      </c>
      <c r="G825" s="168">
        <f t="shared" si="174"/>
        <v>62323.690474670118</v>
      </c>
      <c r="H825" s="168">
        <f t="shared" si="175"/>
        <v>271310.25481518655</v>
      </c>
      <c r="I825" s="169">
        <f t="shared" si="176"/>
        <v>333633.94528985664</v>
      </c>
      <c r="J825" s="169">
        <f t="shared" si="178"/>
        <v>332056.45848673163</v>
      </c>
      <c r="K825" s="95"/>
      <c r="L825" s="265">
        <f t="shared" si="177"/>
        <v>127888.44977350846</v>
      </c>
      <c r="M825" s="265">
        <f>$G825*NonHospFrac+theModel!$H825*NonHospFrac</f>
        <v>205745.49551634819</v>
      </c>
      <c r="N825" s="266">
        <f t="shared" si="179"/>
        <v>333633.94528985664</v>
      </c>
      <c r="O825" s="159"/>
      <c r="P825" s="265">
        <f t="shared" si="180"/>
        <v>127283.76807178745</v>
      </c>
      <c r="Q825" s="265">
        <f t="shared" si="181"/>
        <v>205743.94087468763</v>
      </c>
      <c r="R825" s="266">
        <f t="shared" si="182"/>
        <v>333027.70894647506</v>
      </c>
    </row>
    <row r="826" spans="1:18" x14ac:dyDescent="0.3">
      <c r="A826" s="82">
        <v>795</v>
      </c>
      <c r="B826" s="94">
        <f t="shared" si="171"/>
        <v>1.4032199533486811E-7</v>
      </c>
      <c r="C826" s="179">
        <f t="shared" si="172"/>
        <v>1.4000545308010096E-7</v>
      </c>
      <c r="D826" s="166">
        <f t="shared" si="173"/>
        <v>2.2558277767625785E-3</v>
      </c>
      <c r="E826" s="167">
        <f t="shared" si="183"/>
        <v>24.29136809300644</v>
      </c>
      <c r="F826" s="168">
        <f t="shared" si="184"/>
        <v>1.7956389103030184</v>
      </c>
      <c r="G826" s="168">
        <f t="shared" si="174"/>
        <v>62402.085053883537</v>
      </c>
      <c r="H826" s="168">
        <f t="shared" si="175"/>
        <v>271310.2563789073</v>
      </c>
      <c r="I826" s="169">
        <f t="shared" si="176"/>
        <v>333712.34143279085</v>
      </c>
      <c r="J826" s="169">
        <f t="shared" si="178"/>
        <v>332132.35481469694</v>
      </c>
      <c r="K826" s="95"/>
      <c r="L826" s="265">
        <f t="shared" si="177"/>
        <v>127918.50055619895</v>
      </c>
      <c r="M826" s="265">
        <f>$G826*NonHospFrac+theModel!$H826*NonHospFrac</f>
        <v>205793.84087659186</v>
      </c>
      <c r="N826" s="266">
        <f t="shared" si="179"/>
        <v>333712.3414327908</v>
      </c>
      <c r="O826" s="159"/>
      <c r="P826" s="265">
        <f t="shared" si="180"/>
        <v>127312.86062625924</v>
      </c>
      <c r="Q826" s="265">
        <f t="shared" si="181"/>
        <v>205792.286234931</v>
      </c>
      <c r="R826" s="266">
        <f t="shared" si="182"/>
        <v>333105.14686119021</v>
      </c>
    </row>
    <row r="827" spans="1:18" x14ac:dyDescent="0.3">
      <c r="A827" s="82">
        <v>796</v>
      </c>
      <c r="B827" s="94">
        <f t="shared" si="171"/>
        <v>1.3770071601712118E-7</v>
      </c>
      <c r="C827" s="179">
        <f t="shared" si="172"/>
        <v>1.3739008691704965E-7</v>
      </c>
      <c r="D827" s="166">
        <f t="shared" si="173"/>
        <v>2.2558277767625785E-3</v>
      </c>
      <c r="E827" s="167">
        <f t="shared" si="183"/>
        <v>24.291368230396529</v>
      </c>
      <c r="F827" s="168">
        <f t="shared" si="184"/>
        <v>1.797894738079781</v>
      </c>
      <c r="G827" s="168">
        <f t="shared" si="174"/>
        <v>62480.479633096969</v>
      </c>
      <c r="H827" s="168">
        <f t="shared" si="175"/>
        <v>271310.25791341701</v>
      </c>
      <c r="I827" s="169">
        <f t="shared" si="176"/>
        <v>333790.73754651396</v>
      </c>
      <c r="J827" s="169">
        <f t="shared" si="178"/>
        <v>332208.2480207</v>
      </c>
      <c r="K827" s="95"/>
      <c r="L827" s="265">
        <f t="shared" si="177"/>
        <v>127948.55132769226</v>
      </c>
      <c r="M827" s="265">
        <f>$G827*NonHospFrac+theModel!$H827*NonHospFrac</f>
        <v>205842.18621882168</v>
      </c>
      <c r="N827" s="266">
        <f t="shared" si="179"/>
        <v>333790.7375465139</v>
      </c>
      <c r="O827" s="159"/>
      <c r="P827" s="265">
        <f t="shared" si="180"/>
        <v>127341.95198402152</v>
      </c>
      <c r="Q827" s="265">
        <f t="shared" si="181"/>
        <v>205840.63157716056</v>
      </c>
      <c r="R827" s="266">
        <f t="shared" si="182"/>
        <v>333182.58356118208</v>
      </c>
    </row>
    <row r="828" spans="1:18" x14ac:dyDescent="0.3">
      <c r="A828" s="82">
        <v>797</v>
      </c>
      <c r="B828" s="94">
        <f t="shared" si="171"/>
        <v>1.3512840340088971E-7</v>
      </c>
      <c r="C828" s="179">
        <f t="shared" si="172"/>
        <v>1.3482357699506841E-7</v>
      </c>
      <c r="D828" s="166">
        <f t="shared" si="173"/>
        <v>2.2558277767625785E-3</v>
      </c>
      <c r="E828" s="167">
        <f t="shared" si="183"/>
        <v>24.291368365220105</v>
      </c>
      <c r="F828" s="168">
        <f t="shared" si="184"/>
        <v>1.8001505658565435</v>
      </c>
      <c r="G828" s="168">
        <f t="shared" si="174"/>
        <v>62558.874212310395</v>
      </c>
      <c r="H828" s="168">
        <f t="shared" si="175"/>
        <v>271310.25941926136</v>
      </c>
      <c r="I828" s="169">
        <f t="shared" si="176"/>
        <v>333869.13363157178</v>
      </c>
      <c r="J828" s="169">
        <f t="shared" si="178"/>
        <v>332284.13810539758</v>
      </c>
      <c r="K828" s="95"/>
      <c r="L828" s="265">
        <f t="shared" si="177"/>
        <v>127978.60208819759</v>
      </c>
      <c r="M828" s="265">
        <f>$G828*NonHospFrac+theModel!$H828*NonHospFrac</f>
        <v>205890.53154337415</v>
      </c>
      <c r="N828" s="266">
        <f t="shared" si="179"/>
        <v>333869.13363157172</v>
      </c>
      <c r="O828" s="159"/>
      <c r="P828" s="265">
        <f t="shared" si="180"/>
        <v>127371.04214532606</v>
      </c>
      <c r="Q828" s="265">
        <f t="shared" si="181"/>
        <v>205888.97690171277</v>
      </c>
      <c r="R828" s="266">
        <f t="shared" si="182"/>
        <v>333260.01904703886</v>
      </c>
    </row>
    <row r="829" spans="1:18" x14ac:dyDescent="0.3">
      <c r="A829" s="82">
        <v>798</v>
      </c>
      <c r="B829" s="94">
        <f t="shared" si="171"/>
        <v>1.3260414276570119E-7</v>
      </c>
      <c r="C829" s="179">
        <f t="shared" si="172"/>
        <v>1.3230501065713653E-7</v>
      </c>
      <c r="D829" s="166">
        <f t="shared" si="173"/>
        <v>2.2558277767625785E-3</v>
      </c>
      <c r="E829" s="167">
        <f t="shared" si="183"/>
        <v>24.291368497525117</v>
      </c>
      <c r="F829" s="168">
        <f t="shared" si="184"/>
        <v>1.8024063936333061</v>
      </c>
      <c r="G829" s="168">
        <f t="shared" si="174"/>
        <v>62637.268791523813</v>
      </c>
      <c r="H829" s="168">
        <f t="shared" si="175"/>
        <v>271310.26089697587</v>
      </c>
      <c r="I829" s="169">
        <f t="shared" si="176"/>
        <v>333947.52968849969</v>
      </c>
      <c r="J829" s="169">
        <f t="shared" si="178"/>
        <v>332360.02506943635</v>
      </c>
      <c r="K829" s="95"/>
      <c r="L829" s="265">
        <f t="shared" si="177"/>
        <v>128008.65283792018</v>
      </c>
      <c r="M829" s="265">
        <f>$G829*NonHospFrac+theModel!$H829*NonHospFrac</f>
        <v>205938.87685057949</v>
      </c>
      <c r="N829" s="266">
        <f t="shared" si="179"/>
        <v>333947.52968849964</v>
      </c>
      <c r="O829" s="159"/>
      <c r="P829" s="265">
        <f t="shared" si="180"/>
        <v>127400.13111042073</v>
      </c>
      <c r="Q829" s="265">
        <f t="shared" si="181"/>
        <v>205937.32220891785</v>
      </c>
      <c r="R829" s="266">
        <f t="shared" si="182"/>
        <v>333337.45331933856</v>
      </c>
    </row>
    <row r="830" spans="1:18" x14ac:dyDescent="0.3">
      <c r="A830" s="82">
        <v>799</v>
      </c>
      <c r="B830" s="94">
        <f t="shared" si="171"/>
        <v>1.3012703647848072E-7</v>
      </c>
      <c r="C830" s="179">
        <f t="shared" si="172"/>
        <v>1.2983349229508477E-7</v>
      </c>
      <c r="D830" s="166">
        <f t="shared" si="173"/>
        <v>2.2558277767625785E-3</v>
      </c>
      <c r="E830" s="167">
        <f t="shared" si="183"/>
        <v>24.291368627358608</v>
      </c>
      <c r="F830" s="168">
        <f t="shared" si="184"/>
        <v>1.8046622214100687</v>
      </c>
      <c r="G830" s="168">
        <f t="shared" si="174"/>
        <v>62715.663370737231</v>
      </c>
      <c r="H830" s="168">
        <f t="shared" si="175"/>
        <v>271310.26234708593</v>
      </c>
      <c r="I830" s="169">
        <f t="shared" si="176"/>
        <v>334025.92571782315</v>
      </c>
      <c r="J830" s="169">
        <f t="shared" si="178"/>
        <v>332435.90891345317</v>
      </c>
      <c r="K830" s="95"/>
      <c r="L830" s="265">
        <f t="shared" si="177"/>
        <v>128038.70357706145</v>
      </c>
      <c r="M830" s="265">
        <f>$G830*NonHospFrac+theModel!$H830*NonHospFrac</f>
        <v>205987.22214076167</v>
      </c>
      <c r="N830" s="266">
        <f t="shared" si="179"/>
        <v>334025.92571782309</v>
      </c>
      <c r="O830" s="159"/>
      <c r="P830" s="265">
        <f t="shared" si="180"/>
        <v>127429.21887954966</v>
      </c>
      <c r="Q830" s="265">
        <f t="shared" si="181"/>
        <v>205985.66749909977</v>
      </c>
      <c r="R830" s="266">
        <f t="shared" si="182"/>
        <v>333414.88637864945</v>
      </c>
    </row>
    <row r="831" spans="1:18" x14ac:dyDescent="0.3">
      <c r="A831" s="82">
        <v>800</v>
      </c>
      <c r="B831" s="94">
        <f t="shared" si="171"/>
        <v>1.2769620367435215E-7</v>
      </c>
      <c r="C831" s="179">
        <f t="shared" si="172"/>
        <v>1.2740814303111643E-7</v>
      </c>
      <c r="D831" s="166">
        <f t="shared" si="173"/>
        <v>2.2558277767625785E-3</v>
      </c>
      <c r="E831" s="167">
        <f t="shared" si="183"/>
        <v>24.291368754766751</v>
      </c>
      <c r="F831" s="168">
        <f t="shared" si="184"/>
        <v>1.8069180491868313</v>
      </c>
      <c r="G831" s="168">
        <f t="shared" si="174"/>
        <v>62794.057949950657</v>
      </c>
      <c r="H831" s="168">
        <f t="shared" si="175"/>
        <v>271310.26377010735</v>
      </c>
      <c r="I831" s="169">
        <f t="shared" si="176"/>
        <v>334104.32172005798</v>
      </c>
      <c r="J831" s="169">
        <f t="shared" si="178"/>
        <v>332511.78963807563</v>
      </c>
      <c r="K831" s="95"/>
      <c r="L831" s="265">
        <f t="shared" si="177"/>
        <v>128068.75430581911</v>
      </c>
      <c r="M831" s="265">
        <f>$G831*NonHospFrac+theModel!$H831*NonHospFrac</f>
        <v>206035.56741423887</v>
      </c>
      <c r="N831" s="266">
        <f t="shared" si="179"/>
        <v>334104.32172005798</v>
      </c>
      <c r="O831" s="159"/>
      <c r="P831" s="265">
        <f t="shared" si="180"/>
        <v>127458.30545295341</v>
      </c>
      <c r="Q831" s="265">
        <f t="shared" si="181"/>
        <v>206034.01277257671</v>
      </c>
      <c r="R831" s="266">
        <f t="shared" si="182"/>
        <v>333492.31822553009</v>
      </c>
    </row>
    <row r="832" spans="1:18" x14ac:dyDescent="0.3">
      <c r="A832" s="82">
        <v>801</v>
      </c>
      <c r="B832" s="94">
        <f t="shared" si="171"/>
        <v>1.253107799433998E-7</v>
      </c>
      <c r="C832" s="179">
        <f t="shared" si="172"/>
        <v>1.2502810040527569E-7</v>
      </c>
      <c r="D832" s="166">
        <f t="shared" si="173"/>
        <v>2.2558277767625785E-3</v>
      </c>
      <c r="E832" s="167">
        <f t="shared" si="183"/>
        <v>24.291368879794852</v>
      </c>
      <c r="F832" s="168">
        <f t="shared" si="184"/>
        <v>1.8091738769635939</v>
      </c>
      <c r="G832" s="168">
        <f t="shared" si="174"/>
        <v>62872.452529164075</v>
      </c>
      <c r="H832" s="168">
        <f t="shared" si="175"/>
        <v>271310.26516654599</v>
      </c>
      <c r="I832" s="169">
        <f t="shared" si="176"/>
        <v>334182.71769571007</v>
      </c>
      <c r="J832" s="169">
        <f t="shared" si="178"/>
        <v>332587.66724392155</v>
      </c>
      <c r="K832" s="95"/>
      <c r="L832" s="265">
        <f t="shared" si="177"/>
        <v>128098.80502438707</v>
      </c>
      <c r="M832" s="265">
        <f>$G832*NonHospFrac+theModel!$H832*NonHospFrac</f>
        <v>206083.91267132296</v>
      </c>
      <c r="N832" s="266">
        <f t="shared" si="179"/>
        <v>334182.71769571002</v>
      </c>
      <c r="O832" s="159"/>
      <c r="P832" s="265">
        <f t="shared" si="180"/>
        <v>127487.3908308688</v>
      </c>
      <c r="Q832" s="265">
        <f t="shared" si="181"/>
        <v>206082.35802966057</v>
      </c>
      <c r="R832" s="266">
        <f t="shared" si="182"/>
        <v>333569.74886052939</v>
      </c>
    </row>
    <row r="833" spans="1:18" x14ac:dyDescent="0.3">
      <c r="A833" s="82">
        <v>802</v>
      </c>
      <c r="B833" s="94">
        <f t="shared" si="171"/>
        <v>1.2296991702328153E-7</v>
      </c>
      <c r="C833" s="179">
        <f t="shared" si="172"/>
        <v>1.2269251806875422E-7</v>
      </c>
      <c r="D833" s="166">
        <f t="shared" si="173"/>
        <v>2.2558277767625785E-3</v>
      </c>
      <c r="E833" s="167">
        <f t="shared" si="183"/>
        <v>24.291369002487372</v>
      </c>
      <c r="F833" s="168">
        <f t="shared" si="184"/>
        <v>1.8114297047403565</v>
      </c>
      <c r="G833" s="168">
        <f t="shared" si="174"/>
        <v>62950.8471083775</v>
      </c>
      <c r="H833" s="168">
        <f t="shared" si="175"/>
        <v>271310.26653689856</v>
      </c>
      <c r="I833" s="169">
        <f t="shared" si="176"/>
        <v>334261.11364527605</v>
      </c>
      <c r="J833" s="169">
        <f t="shared" si="178"/>
        <v>332663.54173159978</v>
      </c>
      <c r="K833" s="95"/>
      <c r="L833" s="265">
        <f t="shared" si="177"/>
        <v>128128.85573295574</v>
      </c>
      <c r="M833" s="265">
        <f>$G833*NonHospFrac+theModel!$H833*NonHospFrac</f>
        <v>206132.25791232032</v>
      </c>
      <c r="N833" s="266">
        <f t="shared" si="179"/>
        <v>334261.11364527605</v>
      </c>
      <c r="O833" s="159"/>
      <c r="P833" s="265">
        <f t="shared" si="180"/>
        <v>127516.47501352924</v>
      </c>
      <c r="Q833" s="265">
        <f t="shared" si="181"/>
        <v>206130.70327065769</v>
      </c>
      <c r="R833" s="266">
        <f t="shared" si="182"/>
        <v>333647.17828418693</v>
      </c>
    </row>
    <row r="834" spans="1:18" x14ac:dyDescent="0.3">
      <c r="A834" s="82">
        <v>803</v>
      </c>
      <c r="B834" s="94">
        <f t="shared" si="171"/>
        <v>1.20672782497586E-7</v>
      </c>
      <c r="C834" s="179">
        <f t="shared" si="172"/>
        <v>1.2040056548292872E-7</v>
      </c>
      <c r="D834" s="166">
        <f t="shared" si="173"/>
        <v>2.2558277767625785E-3</v>
      </c>
      <c r="E834" s="167">
        <f t="shared" si="183"/>
        <v>24.291369122887936</v>
      </c>
      <c r="F834" s="168">
        <f t="shared" si="184"/>
        <v>1.8136855325171191</v>
      </c>
      <c r="G834" s="168">
        <f t="shared" si="174"/>
        <v>63029.241687590918</v>
      </c>
      <c r="H834" s="168">
        <f t="shared" si="175"/>
        <v>271310.26788165228</v>
      </c>
      <c r="I834" s="169">
        <f t="shared" si="176"/>
        <v>334339.50956924318</v>
      </c>
      <c r="J834" s="169">
        <f t="shared" si="178"/>
        <v>332739.41310171003</v>
      </c>
      <c r="K834" s="95"/>
      <c r="L834" s="265">
        <f t="shared" si="177"/>
        <v>128158.90643171185</v>
      </c>
      <c r="M834" s="265">
        <f>$G834*NonHospFrac+theModel!$H834*NonHospFrac</f>
        <v>206180.60313753132</v>
      </c>
      <c r="N834" s="266">
        <f t="shared" si="179"/>
        <v>334339.50956924318</v>
      </c>
      <c r="O834" s="159"/>
      <c r="P834" s="265">
        <f t="shared" si="180"/>
        <v>127545.55800116457</v>
      </c>
      <c r="Q834" s="265">
        <f t="shared" si="181"/>
        <v>206179.04849586845</v>
      </c>
      <c r="R834" s="266">
        <f t="shared" si="182"/>
        <v>333724.60649703303</v>
      </c>
    </row>
    <row r="835" spans="1:18" x14ac:dyDescent="0.3">
      <c r="A835" s="82">
        <v>804</v>
      </c>
      <c r="B835" s="94">
        <f t="shared" si="171"/>
        <v>1.1841855949982269E-7</v>
      </c>
      <c r="C835" s="179">
        <f t="shared" si="172"/>
        <v>1.1815142762401878E-7</v>
      </c>
      <c r="D835" s="166">
        <f t="shared" si="173"/>
        <v>2.2558277767625785E-3</v>
      </c>
      <c r="E835" s="167">
        <f t="shared" si="183"/>
        <v>24.291369241039362</v>
      </c>
      <c r="F835" s="168">
        <f t="shared" si="184"/>
        <v>1.8159413602938816</v>
      </c>
      <c r="G835" s="168">
        <f t="shared" si="174"/>
        <v>63107.636266804351</v>
      </c>
      <c r="H835" s="168">
        <f t="shared" si="175"/>
        <v>271310.26920128544</v>
      </c>
      <c r="I835" s="169">
        <f t="shared" si="176"/>
        <v>334417.9054680898</v>
      </c>
      <c r="J835" s="169">
        <f t="shared" si="178"/>
        <v>332815.28135484329</v>
      </c>
      <c r="K835" s="95"/>
      <c r="L835" s="265">
        <f t="shared" si="177"/>
        <v>128188.95712083876</v>
      </c>
      <c r="M835" s="265">
        <f>$G835*NonHospFrac+theModel!$H835*NonHospFrac</f>
        <v>206228.94834725102</v>
      </c>
      <c r="N835" s="266">
        <f t="shared" si="179"/>
        <v>334417.9054680898</v>
      </c>
      <c r="O835" s="159"/>
      <c r="P835" s="265">
        <f t="shared" si="180"/>
        <v>127574.63979400134</v>
      </c>
      <c r="Q835" s="265">
        <f t="shared" si="181"/>
        <v>206227.39370558792</v>
      </c>
      <c r="R835" s="266">
        <f t="shared" si="182"/>
        <v>333802.03349958925</v>
      </c>
    </row>
    <row r="836" spans="1:18" x14ac:dyDescent="0.3">
      <c r="A836" s="82">
        <v>805</v>
      </c>
      <c r="B836" s="94">
        <f t="shared" si="171"/>
        <v>1.162064464229417E-7</v>
      </c>
      <c r="C836" s="179">
        <f t="shared" si="172"/>
        <v>1.1594430469326195E-7</v>
      </c>
      <c r="D836" s="166">
        <f t="shared" si="173"/>
        <v>2.2558277767625785E-3</v>
      </c>
      <c r="E836" s="167">
        <f t="shared" si="183"/>
        <v>24.291369356983665</v>
      </c>
      <c r="F836" s="168">
        <f t="shared" si="184"/>
        <v>1.8181971880706442</v>
      </c>
      <c r="G836" s="168">
        <f t="shared" si="174"/>
        <v>63186.030846017769</v>
      </c>
      <c r="H836" s="168">
        <f t="shared" si="175"/>
        <v>271310.27049626719</v>
      </c>
      <c r="I836" s="169">
        <f t="shared" si="176"/>
        <v>334496.30134228495</v>
      </c>
      <c r="J836" s="169">
        <f t="shared" si="178"/>
        <v>332891.14649158152</v>
      </c>
      <c r="K836" s="95"/>
      <c r="L836" s="265">
        <f t="shared" si="177"/>
        <v>128219.00780051629</v>
      </c>
      <c r="M836" s="265">
        <f>$G836*NonHospFrac+theModel!$H836*NonHospFrac</f>
        <v>206277.29354176865</v>
      </c>
      <c r="N836" s="266">
        <f t="shared" si="179"/>
        <v>334496.30134228495</v>
      </c>
      <c r="O836" s="159"/>
      <c r="P836" s="265">
        <f t="shared" si="180"/>
        <v>127603.72039226264</v>
      </c>
      <c r="Q836" s="265">
        <f t="shared" si="181"/>
        <v>206275.73890010532</v>
      </c>
      <c r="R836" s="266">
        <f t="shared" si="182"/>
        <v>333879.45929236797</v>
      </c>
    </row>
    <row r="837" spans="1:18" x14ac:dyDescent="0.3">
      <c r="A837" s="82">
        <v>806</v>
      </c>
      <c r="B837" s="94">
        <f t="shared" si="171"/>
        <v>1.1403565663428151E-7</v>
      </c>
      <c r="C837" s="179">
        <f t="shared" si="172"/>
        <v>1.1377841183250454E-7</v>
      </c>
      <c r="D837" s="166">
        <f t="shared" si="173"/>
        <v>2.2558277767625785E-3</v>
      </c>
      <c r="E837" s="167">
        <f t="shared" si="183"/>
        <v>24.291369470762078</v>
      </c>
      <c r="F837" s="168">
        <f t="shared" si="184"/>
        <v>1.8204530158474068</v>
      </c>
      <c r="G837" s="168">
        <f t="shared" si="174"/>
        <v>63264.425425231195</v>
      </c>
      <c r="H837" s="168">
        <f t="shared" si="175"/>
        <v>271310.27176705806</v>
      </c>
      <c r="I837" s="169">
        <f t="shared" si="176"/>
        <v>334574.69719228928</v>
      </c>
      <c r="J837" s="169">
        <f t="shared" si="178"/>
        <v>332967.00851249846</v>
      </c>
      <c r="K837" s="95"/>
      <c r="L837" s="265">
        <f t="shared" si="177"/>
        <v>128249.05847092101</v>
      </c>
      <c r="M837" s="265">
        <f>$G837*NonHospFrac+theModel!$H837*NonHospFrac</f>
        <v>206325.63872136822</v>
      </c>
      <c r="N837" s="266">
        <f t="shared" si="179"/>
        <v>334574.69719228923</v>
      </c>
      <c r="O837" s="159"/>
      <c r="P837" s="265">
        <f t="shared" si="180"/>
        <v>127632.79979616839</v>
      </c>
      <c r="Q837" s="265">
        <f t="shared" si="181"/>
        <v>206324.08407970465</v>
      </c>
      <c r="R837" s="266">
        <f t="shared" si="182"/>
        <v>333956.88387587306</v>
      </c>
    </row>
    <row r="838" spans="1:18" x14ac:dyDescent="0.3">
      <c r="A838" s="82">
        <v>807</v>
      </c>
      <c r="B838" s="94">
        <f t="shared" si="171"/>
        <v>1.1190541819584031E-7</v>
      </c>
      <c r="C838" s="179">
        <f t="shared" si="172"/>
        <v>1.116529788451039E-7</v>
      </c>
      <c r="D838" s="166">
        <f t="shared" si="173"/>
        <v>2.2558277767625785E-3</v>
      </c>
      <c r="E838" s="167">
        <f t="shared" si="183"/>
        <v>24.291369582415058</v>
      </c>
      <c r="F838" s="168">
        <f t="shared" si="184"/>
        <v>1.8227088436241694</v>
      </c>
      <c r="G838" s="168">
        <f t="shared" si="174"/>
        <v>63342.820004444613</v>
      </c>
      <c r="H838" s="168">
        <f t="shared" si="175"/>
        <v>271310.27301411011</v>
      </c>
      <c r="I838" s="169">
        <f t="shared" si="176"/>
        <v>334653.09301855473</v>
      </c>
      <c r="J838" s="169">
        <f t="shared" si="178"/>
        <v>333042.86741815944</v>
      </c>
      <c r="K838" s="95"/>
      <c r="L838" s="265">
        <f t="shared" si="177"/>
        <v>128279.10913222615</v>
      </c>
      <c r="M838" s="265">
        <f>$G838*NonHospFrac+theModel!$H838*NonHospFrac</f>
        <v>206373.98388632855</v>
      </c>
      <c r="N838" s="266">
        <f t="shared" si="179"/>
        <v>334653.09301855473</v>
      </c>
      <c r="O838" s="159"/>
      <c r="P838" s="265">
        <f t="shared" si="180"/>
        <v>127661.87800593529</v>
      </c>
      <c r="Q838" s="265">
        <f t="shared" si="181"/>
        <v>206372.42924466476</v>
      </c>
      <c r="R838" s="266">
        <f t="shared" si="182"/>
        <v>334034.30725060008</v>
      </c>
    </row>
    <row r="839" spans="1:18" x14ac:dyDescent="0.3">
      <c r="A839" s="82">
        <v>808</v>
      </c>
      <c r="B839" s="94">
        <f t="shared" si="171"/>
        <v>1.0981497358977137E-7</v>
      </c>
      <c r="C839" s="179">
        <f t="shared" si="172"/>
        <v>1.0956724992204312E-7</v>
      </c>
      <c r="D839" s="166">
        <f t="shared" si="173"/>
        <v>2.2558277767625785E-3</v>
      </c>
      <c r="E839" s="167">
        <f t="shared" si="183"/>
        <v>24.291369691982307</v>
      </c>
      <c r="F839" s="168">
        <f t="shared" si="184"/>
        <v>1.824964671400932</v>
      </c>
      <c r="G839" s="168">
        <f t="shared" si="174"/>
        <v>63421.214583658031</v>
      </c>
      <c r="H839" s="168">
        <f t="shared" si="175"/>
        <v>271310.27423786651</v>
      </c>
      <c r="I839" s="169">
        <f t="shared" si="176"/>
        <v>334731.48882152454</v>
      </c>
      <c r="J839" s="169">
        <f t="shared" si="178"/>
        <v>333118.72320912121</v>
      </c>
      <c r="K839" s="95"/>
      <c r="L839" s="265">
        <f t="shared" si="177"/>
        <v>128309.15978460162</v>
      </c>
      <c r="M839" s="265">
        <f>$G839*NonHospFrac+theModel!$H839*NonHospFrac</f>
        <v>206422.32903692292</v>
      </c>
      <c r="N839" s="266">
        <f t="shared" si="179"/>
        <v>334731.48882152454</v>
      </c>
      <c r="O839" s="159"/>
      <c r="P839" s="265">
        <f t="shared" si="180"/>
        <v>127690.95502177675</v>
      </c>
      <c r="Q839" s="265">
        <f t="shared" si="181"/>
        <v>206420.77439525892</v>
      </c>
      <c r="R839" s="266">
        <f t="shared" si="182"/>
        <v>334111.72941703571</v>
      </c>
    </row>
    <row r="840" spans="1:18" x14ac:dyDescent="0.3">
      <c r="A840" s="82">
        <v>809</v>
      </c>
      <c r="B840" s="94">
        <f t="shared" si="171"/>
        <v>1.0776357944901054E-7</v>
      </c>
      <c r="C840" s="179">
        <f t="shared" si="172"/>
        <v>1.075204833731661E-7</v>
      </c>
      <c r="D840" s="166">
        <f t="shared" si="173"/>
        <v>2.2558277767625785E-3</v>
      </c>
      <c r="E840" s="167">
        <f t="shared" si="183"/>
        <v>24.291369799502792</v>
      </c>
      <c r="F840" s="168">
        <f t="shared" si="184"/>
        <v>1.8272204991776946</v>
      </c>
      <c r="G840" s="168">
        <f t="shared" si="174"/>
        <v>63499.609162871442</v>
      </c>
      <c r="H840" s="168">
        <f t="shared" si="175"/>
        <v>271310.27543876268</v>
      </c>
      <c r="I840" s="169">
        <f t="shared" si="176"/>
        <v>334809.88460163411</v>
      </c>
      <c r="J840" s="169">
        <f t="shared" si="178"/>
        <v>333194.57588593289</v>
      </c>
      <c r="K840" s="95"/>
      <c r="L840" s="265">
        <f t="shared" si="177"/>
        <v>128339.21042821428</v>
      </c>
      <c r="M840" s="265">
        <f>$G840*NonHospFrac+theModel!$H840*NonHospFrac</f>
        <v>206470.6741734198</v>
      </c>
      <c r="N840" s="266">
        <f t="shared" si="179"/>
        <v>334809.88460163411</v>
      </c>
      <c r="O840" s="159"/>
      <c r="P840" s="265">
        <f t="shared" si="180"/>
        <v>127720.03084390327</v>
      </c>
      <c r="Q840" s="265">
        <f t="shared" si="181"/>
        <v>206469.1195317556</v>
      </c>
      <c r="R840" s="266">
        <f t="shared" si="182"/>
        <v>334189.15037565888</v>
      </c>
    </row>
    <row r="841" spans="1:18" x14ac:dyDescent="0.3">
      <c r="A841" s="82">
        <v>810</v>
      </c>
      <c r="B841" s="94">
        <f t="shared" si="171"/>
        <v>1.0575050629293152E-7</v>
      </c>
      <c r="C841" s="179">
        <f t="shared" si="172"/>
        <v>1.0551195136342922E-7</v>
      </c>
      <c r="D841" s="166">
        <f t="shared" si="173"/>
        <v>2.2558277767625785E-3</v>
      </c>
      <c r="E841" s="167">
        <f t="shared" si="183"/>
        <v>24.291369905014744</v>
      </c>
      <c r="F841" s="168">
        <f t="shared" si="184"/>
        <v>1.8294763269544572</v>
      </c>
      <c r="G841" s="168">
        <f t="shared" si="174"/>
        <v>63578.003742084868</v>
      </c>
      <c r="H841" s="168">
        <f t="shared" si="175"/>
        <v>271310.27661722555</v>
      </c>
      <c r="I841" s="169">
        <f t="shared" si="176"/>
        <v>334888.28035931045</v>
      </c>
      <c r="J841" s="169">
        <f t="shared" si="178"/>
        <v>333270.42544913554</v>
      </c>
      <c r="K841" s="95"/>
      <c r="L841" s="265">
        <f t="shared" si="177"/>
        <v>128369.26106322785</v>
      </c>
      <c r="M841" s="265">
        <f>$G841*NonHospFrac+theModel!$H841*NonHospFrac</f>
        <v>206519.01929608255</v>
      </c>
      <c r="N841" s="266">
        <f t="shared" si="179"/>
        <v>334888.28035931039</v>
      </c>
      <c r="O841" s="159"/>
      <c r="P841" s="265">
        <f t="shared" si="180"/>
        <v>127749.10547252222</v>
      </c>
      <c r="Q841" s="265">
        <f t="shared" si="181"/>
        <v>206517.46465441815</v>
      </c>
      <c r="R841" s="266">
        <f t="shared" si="182"/>
        <v>334266.57012694038</v>
      </c>
    </row>
    <row r="842" spans="1:18" x14ac:dyDescent="0.3">
      <c r="A842" s="82">
        <v>811</v>
      </c>
      <c r="B842" s="94">
        <f t="shared" si="171"/>
        <v>1.0377503826794063E-7</v>
      </c>
      <c r="C842" s="179">
        <f t="shared" si="172"/>
        <v>1.035409396540812E-7</v>
      </c>
      <c r="D842" s="166">
        <f t="shared" si="173"/>
        <v>2.2558277767625785E-3</v>
      </c>
      <c r="E842" s="167">
        <f t="shared" si="183"/>
        <v>24.291370008555685</v>
      </c>
      <c r="F842" s="168">
        <f t="shared" si="184"/>
        <v>1.8317321547312198</v>
      </c>
      <c r="G842" s="168">
        <f t="shared" si="174"/>
        <v>63656.398321298286</v>
      </c>
      <c r="H842" s="168">
        <f t="shared" si="175"/>
        <v>271310.27777367417</v>
      </c>
      <c r="I842" s="169">
        <f t="shared" si="176"/>
        <v>334966.67609497247</v>
      </c>
      <c r="J842" s="169">
        <f t="shared" si="178"/>
        <v>333346.27189926221</v>
      </c>
      <c r="K842" s="95"/>
      <c r="L842" s="265">
        <f t="shared" si="177"/>
        <v>128399.31168980293</v>
      </c>
      <c r="M842" s="265">
        <f>$G842*NonHospFrac+theModel!$H842*NonHospFrac</f>
        <v>206567.3644051695</v>
      </c>
      <c r="N842" s="266">
        <f t="shared" si="179"/>
        <v>334966.67609497241</v>
      </c>
      <c r="O842" s="159"/>
      <c r="P842" s="265">
        <f t="shared" si="180"/>
        <v>127778.17890783798</v>
      </c>
      <c r="Q842" s="265">
        <f t="shared" si="181"/>
        <v>206565.80976350489</v>
      </c>
      <c r="R842" s="266">
        <f t="shared" si="182"/>
        <v>334343.98867134284</v>
      </c>
    </row>
    <row r="843" spans="1:18" x14ac:dyDescent="0.3">
      <c r="A843" s="82">
        <v>812</v>
      </c>
      <c r="B843" s="94">
        <f t="shared" si="171"/>
        <v>1.0183647289291863E-7</v>
      </c>
      <c r="C843" s="179">
        <f t="shared" si="172"/>
        <v>1.0160674734867926E-7</v>
      </c>
      <c r="D843" s="166">
        <f t="shared" si="173"/>
        <v>2.2558277767625785E-3</v>
      </c>
      <c r="E843" s="167">
        <f t="shared" si="183"/>
        <v>24.291370110162433</v>
      </c>
      <c r="F843" s="168">
        <f t="shared" si="184"/>
        <v>1.8339879825079823</v>
      </c>
      <c r="G843" s="168">
        <f t="shared" si="174"/>
        <v>63734.792900511711</v>
      </c>
      <c r="H843" s="168">
        <f t="shared" si="175"/>
        <v>271310.27890851977</v>
      </c>
      <c r="I843" s="169">
        <f t="shared" si="176"/>
        <v>335045.07180903148</v>
      </c>
      <c r="J843" s="169">
        <f t="shared" si="178"/>
        <v>333422.11523683858</v>
      </c>
      <c r="K843" s="95"/>
      <c r="L843" s="265">
        <f t="shared" si="177"/>
        <v>128429.36230809713</v>
      </c>
      <c r="M843" s="265">
        <f>$G843*NonHospFrac+theModel!$H843*NonHospFrac</f>
        <v>206615.70950093432</v>
      </c>
      <c r="N843" s="266">
        <f t="shared" si="179"/>
        <v>335045.07180903142</v>
      </c>
      <c r="O843" s="159"/>
      <c r="P843" s="265">
        <f t="shared" si="180"/>
        <v>127807.25115005202</v>
      </c>
      <c r="Q843" s="265">
        <f t="shared" si="181"/>
        <v>206614.1548592695</v>
      </c>
      <c r="R843" s="266">
        <f t="shared" si="182"/>
        <v>334421.40600932151</v>
      </c>
    </row>
    <row r="844" spans="1:18" x14ac:dyDescent="0.3">
      <c r="A844" s="82">
        <v>813</v>
      </c>
      <c r="B844" s="94">
        <f t="shared" si="171"/>
        <v>9.9934120809416213E-8</v>
      </c>
      <c r="C844" s="179">
        <f t="shared" si="172"/>
        <v>9.970868664384799E-8</v>
      </c>
      <c r="D844" s="166">
        <f t="shared" si="173"/>
        <v>2.2558277767625785E-3</v>
      </c>
      <c r="E844" s="167">
        <f t="shared" si="183"/>
        <v>24.291370209871118</v>
      </c>
      <c r="F844" s="168">
        <f t="shared" si="184"/>
        <v>1.8362438102847449</v>
      </c>
      <c r="G844" s="168">
        <f t="shared" si="174"/>
        <v>63813.187479725137</v>
      </c>
      <c r="H844" s="168">
        <f t="shared" si="175"/>
        <v>271310.28002216591</v>
      </c>
      <c r="I844" s="169">
        <f t="shared" si="176"/>
        <v>335123.46750189108</v>
      </c>
      <c r="J844" s="169">
        <f t="shared" si="178"/>
        <v>333497.95546238287</v>
      </c>
      <c r="K844" s="95"/>
      <c r="L844" s="265">
        <f t="shared" si="177"/>
        <v>128459.41291826517</v>
      </c>
      <c r="M844" s="265">
        <f>$G844*NonHospFrac+theModel!$H844*NonHospFrac</f>
        <v>206664.05458362587</v>
      </c>
      <c r="N844" s="266">
        <f t="shared" si="179"/>
        <v>335123.46750189102</v>
      </c>
      <c r="O844" s="159"/>
      <c r="P844" s="265">
        <f t="shared" si="180"/>
        <v>127836.32219936296</v>
      </c>
      <c r="Q844" s="265">
        <f t="shared" si="181"/>
        <v>206662.49994196085</v>
      </c>
      <c r="R844" s="266">
        <f t="shared" si="182"/>
        <v>334498.82214132382</v>
      </c>
    </row>
    <row r="845" spans="1:18" x14ac:dyDescent="0.3">
      <c r="A845" s="82">
        <v>814</v>
      </c>
      <c r="B845" s="94">
        <f t="shared" si="171"/>
        <v>9.8067305536515958E-8</v>
      </c>
      <c r="C845" s="179">
        <f t="shared" si="172"/>
        <v>9.7846082584694424E-8</v>
      </c>
      <c r="D845" s="166">
        <f t="shared" si="173"/>
        <v>2.2558277767625785E-3</v>
      </c>
      <c r="E845" s="167">
        <f t="shared" si="183"/>
        <v>24.291370307717202</v>
      </c>
      <c r="F845" s="168">
        <f t="shared" si="184"/>
        <v>1.8384996380615075</v>
      </c>
      <c r="G845" s="168">
        <f t="shared" si="174"/>
        <v>63891.582058938562</v>
      </c>
      <c r="H845" s="168">
        <f t="shared" si="175"/>
        <v>271310.28111500875</v>
      </c>
      <c r="I845" s="169">
        <f t="shared" si="176"/>
        <v>335201.86317394732</v>
      </c>
      <c r="J845" s="169">
        <f t="shared" si="178"/>
        <v>333573.79257640586</v>
      </c>
      <c r="K845" s="95"/>
      <c r="L845" s="265">
        <f t="shared" si="177"/>
        <v>128489.4635204589</v>
      </c>
      <c r="M845" s="265">
        <f>$G845*NonHospFrac+theModel!$H845*NonHospFrac</f>
        <v>206712.39965348842</v>
      </c>
      <c r="N845" s="266">
        <f t="shared" si="179"/>
        <v>335201.86317394732</v>
      </c>
      <c r="O845" s="159"/>
      <c r="P845" s="265">
        <f t="shared" si="180"/>
        <v>127865.39205596664</v>
      </c>
      <c r="Q845" s="265">
        <f t="shared" si="181"/>
        <v>206710.8450118232</v>
      </c>
      <c r="R845" s="266">
        <f t="shared" si="182"/>
        <v>334576.23706778983</v>
      </c>
    </row>
    <row r="846" spans="1:18" x14ac:dyDescent="0.3">
      <c r="A846" s="82">
        <v>815</v>
      </c>
      <c r="B846" s="94">
        <f t="shared" si="171"/>
        <v>9.6235363230275391E-8</v>
      </c>
      <c r="C846" s="179">
        <f t="shared" si="172"/>
        <v>9.6018272824793701E-8</v>
      </c>
      <c r="D846" s="166">
        <f t="shared" si="173"/>
        <v>2.2558277767625785E-3</v>
      </c>
      <c r="E846" s="167">
        <f t="shared" si="183"/>
        <v>24.291370403735474</v>
      </c>
      <c r="F846" s="168">
        <f t="shared" si="184"/>
        <v>1.8407554658382701</v>
      </c>
      <c r="G846" s="168">
        <f t="shared" si="174"/>
        <v>63969.97663815198</v>
      </c>
      <c r="H846" s="168">
        <f t="shared" si="175"/>
        <v>271310.28218743671</v>
      </c>
      <c r="I846" s="169">
        <f t="shared" si="176"/>
        <v>335280.25882558868</v>
      </c>
      <c r="J846" s="169">
        <f t="shared" si="178"/>
        <v>333649.62657941098</v>
      </c>
      <c r="K846" s="95"/>
      <c r="L846" s="265">
        <f t="shared" si="177"/>
        <v>128519.51411482718</v>
      </c>
      <c r="M846" s="265">
        <f>$G846*NonHospFrac+theModel!$H846*NonHospFrac</f>
        <v>206760.74471076147</v>
      </c>
      <c r="N846" s="266">
        <f t="shared" si="179"/>
        <v>335280.25882558862</v>
      </c>
      <c r="O846" s="159"/>
      <c r="P846" s="265">
        <f t="shared" si="180"/>
        <v>127894.460720056</v>
      </c>
      <c r="Q846" s="265">
        <f t="shared" si="181"/>
        <v>206759.19006909605</v>
      </c>
      <c r="R846" s="266">
        <f t="shared" si="182"/>
        <v>334653.65078915202</v>
      </c>
    </row>
    <row r="847" spans="1:18" x14ac:dyDescent="0.3">
      <c r="A847" s="82">
        <v>816</v>
      </c>
      <c r="B847" s="94">
        <f t="shared" si="171"/>
        <v>9.4437642447661029E-8</v>
      </c>
      <c r="C847" s="179">
        <f t="shared" si="172"/>
        <v>9.4224607390655621E-8</v>
      </c>
      <c r="D847" s="166">
        <f t="shared" si="173"/>
        <v>2.2558277767625785E-3</v>
      </c>
      <c r="E847" s="167">
        <f t="shared" si="183"/>
        <v>24.291370497960081</v>
      </c>
      <c r="F847" s="168">
        <f t="shared" si="184"/>
        <v>1.8430112936150327</v>
      </c>
      <c r="G847" s="168">
        <f t="shared" si="174"/>
        <v>64048.371217365406</v>
      </c>
      <c r="H847" s="168">
        <f t="shared" si="175"/>
        <v>271310.28323983116</v>
      </c>
      <c r="I847" s="169">
        <f t="shared" si="176"/>
        <v>335358.65445719659</v>
      </c>
      <c r="J847" s="169">
        <f t="shared" si="178"/>
        <v>333725.4574718948</v>
      </c>
      <c r="K847" s="95"/>
      <c r="L847" s="265">
        <f t="shared" si="177"/>
        <v>128549.56470151624</v>
      </c>
      <c r="M847" s="265">
        <f>$G847*NonHospFrac+theModel!$H847*NonHospFrac</f>
        <v>206809.0897556803</v>
      </c>
      <c r="N847" s="266">
        <f t="shared" si="179"/>
        <v>335358.65445719654</v>
      </c>
      <c r="O847" s="159"/>
      <c r="P847" s="265">
        <f t="shared" si="180"/>
        <v>127923.52819182139</v>
      </c>
      <c r="Q847" s="265">
        <f t="shared" si="181"/>
        <v>206807.5351140147</v>
      </c>
      <c r="R847" s="266">
        <f t="shared" si="182"/>
        <v>334731.06330583605</v>
      </c>
    </row>
    <row r="848" spans="1:18" x14ac:dyDescent="0.3">
      <c r="A848" s="82">
        <v>817</v>
      </c>
      <c r="B848" s="94">
        <f t="shared" si="171"/>
        <v>9.2673503914895E-8</v>
      </c>
      <c r="C848" s="179">
        <f t="shared" si="172"/>
        <v>9.2464448450593864E-8</v>
      </c>
      <c r="D848" s="166">
        <f t="shared" si="173"/>
        <v>2.2558277767625785E-3</v>
      </c>
      <c r="E848" s="167">
        <f t="shared" si="183"/>
        <v>24.291370590424528</v>
      </c>
      <c r="F848" s="168">
        <f t="shared" si="184"/>
        <v>1.8452671213917953</v>
      </c>
      <c r="G848" s="168">
        <f t="shared" si="174"/>
        <v>64126.765796578824</v>
      </c>
      <c r="H848" s="168">
        <f t="shared" si="175"/>
        <v>271310.28427256644</v>
      </c>
      <c r="I848" s="169">
        <f t="shared" si="176"/>
        <v>335437.05006914528</v>
      </c>
      <c r="J848" s="169">
        <f t="shared" si="178"/>
        <v>333801.28525434685</v>
      </c>
      <c r="K848" s="95"/>
      <c r="L848" s="265">
        <f t="shared" si="177"/>
        <v>128579.61528066956</v>
      </c>
      <c r="M848" s="265">
        <f>$G848*NonHospFrac+theModel!$H848*NonHospFrac</f>
        <v>206857.43478847569</v>
      </c>
      <c r="N848" s="266">
        <f t="shared" si="179"/>
        <v>335437.05006914528</v>
      </c>
      <c r="O848" s="159"/>
      <c r="P848" s="265">
        <f t="shared" si="180"/>
        <v>127952.5944714505</v>
      </c>
      <c r="Q848" s="265">
        <f t="shared" si="181"/>
        <v>206855.88014680991</v>
      </c>
      <c r="R848" s="266">
        <f t="shared" si="182"/>
        <v>334808.4746182604</v>
      </c>
    </row>
    <row r="849" spans="1:18" x14ac:dyDescent="0.3">
      <c r="A849" s="82">
        <v>818</v>
      </c>
      <c r="B849" s="94">
        <f t="shared" si="171"/>
        <v>9.0942320300127163E-8</v>
      </c>
      <c r="C849" s="179">
        <f t="shared" si="172"/>
        <v>9.0737170087910898E-8</v>
      </c>
      <c r="D849" s="166">
        <f t="shared" si="173"/>
        <v>2.2558277767625785E-3</v>
      </c>
      <c r="E849" s="167">
        <f t="shared" si="183"/>
        <v>24.291370681161698</v>
      </c>
      <c r="F849" s="168">
        <f t="shared" si="184"/>
        <v>1.8475229491685579</v>
      </c>
      <c r="G849" s="168">
        <f t="shared" si="174"/>
        <v>64205.160375792242</v>
      </c>
      <c r="H849" s="168">
        <f t="shared" si="175"/>
        <v>271310.28528600978</v>
      </c>
      <c r="I849" s="169">
        <f t="shared" si="176"/>
        <v>335515.44566180202</v>
      </c>
      <c r="J849" s="169">
        <f t="shared" si="178"/>
        <v>333877.1099272499</v>
      </c>
      <c r="K849" s="95"/>
      <c r="L849" s="265">
        <f t="shared" si="177"/>
        <v>128609.66585242789</v>
      </c>
      <c r="M849" s="265">
        <f>$G849*NonHospFrac+theModel!$H849*NonHospFrac</f>
        <v>206905.7798093741</v>
      </c>
      <c r="N849" s="266">
        <f t="shared" si="179"/>
        <v>335515.44566180196</v>
      </c>
      <c r="O849" s="159"/>
      <c r="P849" s="265">
        <f t="shared" si="180"/>
        <v>127981.65955912835</v>
      </c>
      <c r="Q849" s="265">
        <f t="shared" si="181"/>
        <v>206904.22516770815</v>
      </c>
      <c r="R849" s="266">
        <f t="shared" si="182"/>
        <v>334885.88472683652</v>
      </c>
    </row>
    <row r="850" spans="1:18" x14ac:dyDescent="0.3">
      <c r="A850" s="82">
        <v>819</v>
      </c>
      <c r="B850" s="94">
        <f t="shared" si="171"/>
        <v>8.9243475990353969E-8</v>
      </c>
      <c r="C850" s="179">
        <f t="shared" si="172"/>
        <v>8.9042158078320082E-8</v>
      </c>
      <c r="D850" s="166">
        <f t="shared" si="173"/>
        <v>2.2558277767625785E-3</v>
      </c>
      <c r="E850" s="167">
        <f t="shared" si="183"/>
        <v>24.291370770203855</v>
      </c>
      <c r="F850" s="168">
        <f t="shared" si="184"/>
        <v>1.8497787769453204</v>
      </c>
      <c r="G850" s="168">
        <f t="shared" si="174"/>
        <v>64283.554955005668</v>
      </c>
      <c r="H850" s="168">
        <f t="shared" si="175"/>
        <v>271310.28628052148</v>
      </c>
      <c r="I850" s="169">
        <f t="shared" si="176"/>
        <v>335593.84123552713</v>
      </c>
      <c r="J850" s="169">
        <f t="shared" si="178"/>
        <v>333952.93149107997</v>
      </c>
      <c r="K850" s="95"/>
      <c r="L850" s="265">
        <f t="shared" si="177"/>
        <v>128639.71641692935</v>
      </c>
      <c r="M850" s="265">
        <f>$G850*NonHospFrac+theModel!$H850*NonHospFrac</f>
        <v>206954.12481859777</v>
      </c>
      <c r="N850" s="266">
        <f t="shared" si="179"/>
        <v>335593.84123552713</v>
      </c>
      <c r="O850" s="159"/>
      <c r="P850" s="265">
        <f t="shared" si="180"/>
        <v>128010.72345503741</v>
      </c>
      <c r="Q850" s="265">
        <f t="shared" si="181"/>
        <v>206952.57017693165</v>
      </c>
      <c r="R850" s="266">
        <f t="shared" si="182"/>
        <v>334963.29363196908</v>
      </c>
    </row>
    <row r="851" spans="1:18" x14ac:dyDescent="0.3">
      <c r="A851" s="82">
        <v>820</v>
      </c>
      <c r="B851" s="94">
        <f t="shared" si="171"/>
        <v>8.7576366872505988E-8</v>
      </c>
      <c r="C851" s="179">
        <f t="shared" si="172"/>
        <v>8.7378809671527032E-8</v>
      </c>
      <c r="D851" s="166">
        <f t="shared" si="173"/>
        <v>2.2558277767625785E-3</v>
      </c>
      <c r="E851" s="167">
        <f t="shared" si="183"/>
        <v>24.291370857582663</v>
      </c>
      <c r="F851" s="168">
        <f t="shared" si="184"/>
        <v>1.852034604722083</v>
      </c>
      <c r="G851" s="168">
        <f t="shared" si="174"/>
        <v>64361.949534219086</v>
      </c>
      <c r="H851" s="168">
        <f t="shared" si="175"/>
        <v>271310.28725645528</v>
      </c>
      <c r="I851" s="169">
        <f t="shared" si="176"/>
        <v>335672.23679067439</v>
      </c>
      <c r="J851" s="169">
        <f t="shared" si="178"/>
        <v>334028.74994630669</v>
      </c>
      <c r="K851" s="95"/>
      <c r="L851" s="265">
        <f t="shared" si="177"/>
        <v>128669.76697430955</v>
      </c>
      <c r="M851" s="265">
        <f>$G851*NonHospFrac+theModel!$H851*NonHospFrac</f>
        <v>207002.46981636481</v>
      </c>
      <c r="N851" s="266">
        <f t="shared" si="179"/>
        <v>335672.23679067439</v>
      </c>
      <c r="O851" s="159"/>
      <c r="P851" s="265">
        <f t="shared" si="180"/>
        <v>128039.7861593577</v>
      </c>
      <c r="Q851" s="265">
        <f t="shared" si="181"/>
        <v>207000.91517469852</v>
      </c>
      <c r="R851" s="266">
        <f t="shared" si="182"/>
        <v>335040.70133405621</v>
      </c>
    </row>
    <row r="852" spans="1:18" x14ac:dyDescent="0.3">
      <c r="A852" s="82">
        <v>821</v>
      </c>
      <c r="B852" s="94">
        <f t="shared" si="171"/>
        <v>8.594040011862336E-8</v>
      </c>
      <c r="C852" s="179">
        <f t="shared" si="172"/>
        <v>8.5746533376889672E-8</v>
      </c>
      <c r="D852" s="166">
        <f t="shared" si="173"/>
        <v>2.2558277767625785E-3</v>
      </c>
      <c r="E852" s="167">
        <f t="shared" si="183"/>
        <v>24.291370943329195</v>
      </c>
      <c r="F852" s="168">
        <f t="shared" si="184"/>
        <v>1.8542904324988456</v>
      </c>
      <c r="G852" s="168">
        <f t="shared" si="174"/>
        <v>64440.344113432497</v>
      </c>
      <c r="H852" s="168">
        <f t="shared" si="175"/>
        <v>271310.28821415815</v>
      </c>
      <c r="I852" s="169">
        <f t="shared" si="176"/>
        <v>335750.63232759066</v>
      </c>
      <c r="J852" s="169">
        <f t="shared" si="178"/>
        <v>334104.56529339298</v>
      </c>
      <c r="K852" s="95"/>
      <c r="L852" s="265">
        <f t="shared" si="177"/>
        <v>128699.81752470146</v>
      </c>
      <c r="M852" s="265">
        <f>$G852*NonHospFrac+theModel!$H852*NonHospFrac</f>
        <v>207050.81480288916</v>
      </c>
      <c r="N852" s="266">
        <f t="shared" si="179"/>
        <v>335750.6323275906</v>
      </c>
      <c r="O852" s="159"/>
      <c r="P852" s="265">
        <f t="shared" si="180"/>
        <v>128068.84767226665</v>
      </c>
      <c r="Q852" s="265">
        <f t="shared" si="181"/>
        <v>207049.26016122269</v>
      </c>
      <c r="R852" s="266">
        <f t="shared" si="182"/>
        <v>335118.10783348931</v>
      </c>
    </row>
    <row r="853" spans="1:18" x14ac:dyDescent="0.3">
      <c r="A853" s="82">
        <v>822</v>
      </c>
      <c r="B853" s="94">
        <f t="shared" si="171"/>
        <v>8.4334993975044343E-8</v>
      </c>
      <c r="C853" s="179">
        <f t="shared" si="172"/>
        <v>8.4144748753082332E-8</v>
      </c>
      <c r="D853" s="166">
        <f t="shared" si="173"/>
        <v>2.2558277767625785E-3</v>
      </c>
      <c r="E853" s="167">
        <f t="shared" si="183"/>
        <v>24.291371027473943</v>
      </c>
      <c r="F853" s="168">
        <f t="shared" si="184"/>
        <v>1.8565462602756082</v>
      </c>
      <c r="G853" s="168">
        <f t="shared" si="174"/>
        <v>64518.738692645937</v>
      </c>
      <c r="H853" s="168">
        <f t="shared" si="175"/>
        <v>271310.28915397072</v>
      </c>
      <c r="I853" s="169">
        <f t="shared" si="176"/>
        <v>335829.02784661663</v>
      </c>
      <c r="J853" s="169">
        <f t="shared" si="178"/>
        <v>334180.37753279571</v>
      </c>
      <c r="K853" s="95"/>
      <c r="L853" s="265">
        <f t="shared" si="177"/>
        <v>128729.86806823568</v>
      </c>
      <c r="M853" s="265">
        <f>$G853*NonHospFrac+theModel!$H853*NonHospFrac</f>
        <v>207099.15977838094</v>
      </c>
      <c r="N853" s="266">
        <f t="shared" si="179"/>
        <v>335829.02784661663</v>
      </c>
      <c r="O853" s="159"/>
      <c r="P853" s="265">
        <f t="shared" si="180"/>
        <v>128097.90799393941</v>
      </c>
      <c r="Q853" s="265">
        <f t="shared" si="181"/>
        <v>207097.60513671429</v>
      </c>
      <c r="R853" s="266">
        <f t="shared" si="182"/>
        <v>335195.51313065371</v>
      </c>
    </row>
    <row r="854" spans="1:18" x14ac:dyDescent="0.3">
      <c r="A854" s="82">
        <v>823</v>
      </c>
      <c r="B854" s="94">
        <f t="shared" si="171"/>
        <v>8.2759577555533211E-8</v>
      </c>
      <c r="C854" s="179">
        <f t="shared" si="172"/>
        <v>8.2572886201690302E-8</v>
      </c>
      <c r="D854" s="166">
        <f t="shared" si="173"/>
        <v>2.2558277767625785E-3</v>
      </c>
      <c r="E854" s="167">
        <f t="shared" si="183"/>
        <v>24.291371110046828</v>
      </c>
      <c r="F854" s="168">
        <f t="shared" si="184"/>
        <v>1.8588020880523708</v>
      </c>
      <c r="G854" s="168">
        <f t="shared" si="174"/>
        <v>64597.133271859348</v>
      </c>
      <c r="H854" s="168">
        <f t="shared" si="175"/>
        <v>271310.29007622722</v>
      </c>
      <c r="I854" s="169">
        <f t="shared" si="176"/>
        <v>335907.42334808654</v>
      </c>
      <c r="J854" s="169">
        <f t="shared" si="178"/>
        <v>334256.18666496541</v>
      </c>
      <c r="K854" s="95"/>
      <c r="L854" s="265">
        <f t="shared" si="177"/>
        <v>128759.91860504029</v>
      </c>
      <c r="M854" s="265">
        <f>$G854*NonHospFrac+theModel!$H854*NonHospFrac</f>
        <v>207147.50474304627</v>
      </c>
      <c r="N854" s="266">
        <f t="shared" si="179"/>
        <v>335907.42334808654</v>
      </c>
      <c r="O854" s="159"/>
      <c r="P854" s="265">
        <f t="shared" si="180"/>
        <v>128126.96712454867</v>
      </c>
      <c r="Q854" s="265">
        <f t="shared" si="181"/>
        <v>207145.95010137945</v>
      </c>
      <c r="R854" s="266">
        <f t="shared" si="182"/>
        <v>335272.9172259281</v>
      </c>
    </row>
    <row r="855" spans="1:18" x14ac:dyDescent="0.3">
      <c r="A855" s="82">
        <v>824</v>
      </c>
      <c r="B855" s="94">
        <f t="shared" si="171"/>
        <v>8.1213590638271311E-8</v>
      </c>
      <c r="C855" s="179">
        <f t="shared" si="172"/>
        <v>8.1030386764658876E-8</v>
      </c>
      <c r="D855" s="166">
        <f t="shared" si="173"/>
        <v>2.2558277767625785E-3</v>
      </c>
      <c r="E855" s="167">
        <f t="shared" si="183"/>
        <v>24.291371191077214</v>
      </c>
      <c r="F855" s="168">
        <f t="shared" si="184"/>
        <v>1.8610579158291334</v>
      </c>
      <c r="G855" s="168">
        <f t="shared" si="174"/>
        <v>64675.527851072773</v>
      </c>
      <c r="H855" s="168">
        <f t="shared" si="175"/>
        <v>271310.29098125547</v>
      </c>
      <c r="I855" s="169">
        <f t="shared" si="176"/>
        <v>335985.81883232825</v>
      </c>
      <c r="J855" s="169">
        <f t="shared" si="178"/>
        <v>334331.99269034649</v>
      </c>
      <c r="K855" s="95"/>
      <c r="L855" s="265">
        <f t="shared" si="177"/>
        <v>128789.96913524099</v>
      </c>
      <c r="M855" s="265">
        <f>$G855*NonHospFrac+theModel!$H855*NonHospFrac</f>
        <v>207195.84969708725</v>
      </c>
      <c r="N855" s="266">
        <f t="shared" si="179"/>
        <v>335985.81883232825</v>
      </c>
      <c r="O855" s="159"/>
      <c r="P855" s="265">
        <f t="shared" si="180"/>
        <v>128156.02506426476</v>
      </c>
      <c r="Q855" s="265">
        <f t="shared" si="181"/>
        <v>207194.29505542028</v>
      </c>
      <c r="R855" s="266">
        <f t="shared" si="182"/>
        <v>335350.32011968503</v>
      </c>
    </row>
    <row r="856" spans="1:18" x14ac:dyDescent="0.3">
      <c r="A856" s="82">
        <v>825</v>
      </c>
      <c r="B856" s="94">
        <f t="shared" si="171"/>
        <v>7.9696483466640409E-8</v>
      </c>
      <c r="C856" s="179">
        <f t="shared" si="172"/>
        <v>7.9516701925526058E-8</v>
      </c>
      <c r="D856" s="166">
        <f t="shared" si="173"/>
        <v>2.2558277767625785E-3</v>
      </c>
      <c r="E856" s="167">
        <f t="shared" si="183"/>
        <v>24.291371270593917</v>
      </c>
      <c r="F856" s="168">
        <f t="shared" si="184"/>
        <v>1.863313743605896</v>
      </c>
      <c r="G856" s="168">
        <f t="shared" si="174"/>
        <v>64753.922430286191</v>
      </c>
      <c r="H856" s="168">
        <f t="shared" si="175"/>
        <v>271310.29186937737</v>
      </c>
      <c r="I856" s="169">
        <f t="shared" si="176"/>
        <v>336064.21429966355</v>
      </c>
      <c r="J856" s="169">
        <f t="shared" si="178"/>
        <v>334407.79560937744</v>
      </c>
      <c r="K856" s="95"/>
      <c r="L856" s="265">
        <f t="shared" si="177"/>
        <v>128820.01965896116</v>
      </c>
      <c r="M856" s="265">
        <f>$G856*NonHospFrac+theModel!$H856*NonHospFrac</f>
        <v>207244.19464070239</v>
      </c>
      <c r="N856" s="266">
        <f t="shared" si="179"/>
        <v>336064.21429966355</v>
      </c>
      <c r="O856" s="159"/>
      <c r="P856" s="265">
        <f t="shared" si="180"/>
        <v>128185.08181325582</v>
      </c>
      <c r="Q856" s="265">
        <f t="shared" si="181"/>
        <v>207242.63999903528</v>
      </c>
      <c r="R856" s="266">
        <f t="shared" si="182"/>
        <v>335427.72181229107</v>
      </c>
    </row>
    <row r="857" spans="1:18" x14ac:dyDescent="0.3">
      <c r="A857" s="82">
        <v>826</v>
      </c>
      <c r="B857" s="94">
        <f t="shared" si="171"/>
        <v>7.8207716553728834E-8</v>
      </c>
      <c r="C857" s="179">
        <f t="shared" si="172"/>
        <v>7.8031293414369758E-8</v>
      </c>
      <c r="D857" s="166">
        <f t="shared" si="173"/>
        <v>2.2558277767625785E-3</v>
      </c>
      <c r="E857" s="167">
        <f t="shared" si="183"/>
        <v>24.291371348625209</v>
      </c>
      <c r="F857" s="168">
        <f t="shared" si="184"/>
        <v>1.8655695713826586</v>
      </c>
      <c r="G857" s="168">
        <f t="shared" si="174"/>
        <v>64832.317009499617</v>
      </c>
      <c r="H857" s="168">
        <f t="shared" si="175"/>
        <v>271310.2927409088</v>
      </c>
      <c r="I857" s="169">
        <f t="shared" si="176"/>
        <v>336142.60975040845</v>
      </c>
      <c r="J857" s="169">
        <f t="shared" si="178"/>
        <v>334483.59542249108</v>
      </c>
      <c r="K857" s="95"/>
      <c r="L857" s="265">
        <f t="shared" si="177"/>
        <v>128850.07017632187</v>
      </c>
      <c r="M857" s="265">
        <f>$G857*NonHospFrac+theModel!$H857*NonHospFrac</f>
        <v>207292.53957408655</v>
      </c>
      <c r="N857" s="266">
        <f t="shared" si="179"/>
        <v>336142.60975040845</v>
      </c>
      <c r="O857" s="159"/>
      <c r="P857" s="265">
        <f t="shared" si="180"/>
        <v>128214.13737168768</v>
      </c>
      <c r="Q857" s="265">
        <f t="shared" si="181"/>
        <v>207290.98493241929</v>
      </c>
      <c r="R857" s="266">
        <f t="shared" si="182"/>
        <v>335505.12230410695</v>
      </c>
    </row>
    <row r="858" spans="1:18" x14ac:dyDescent="0.3">
      <c r="A858" s="82">
        <v>827</v>
      </c>
      <c r="B858" s="94">
        <f t="shared" si="171"/>
        <v>7.674676049048832E-8</v>
      </c>
      <c r="C858" s="179">
        <f t="shared" si="172"/>
        <v>7.6573633016397327E-8</v>
      </c>
      <c r="D858" s="166">
        <f t="shared" si="173"/>
        <v>2.2558277767625785E-3</v>
      </c>
      <c r="E858" s="167">
        <f t="shared" si="183"/>
        <v>24.291371425198843</v>
      </c>
      <c r="F858" s="168">
        <f t="shared" si="184"/>
        <v>1.8678253991594211</v>
      </c>
      <c r="G858" s="168">
        <f t="shared" si="174"/>
        <v>64910.711588713035</v>
      </c>
      <c r="H858" s="168">
        <f t="shared" si="175"/>
        <v>271310.29359615961</v>
      </c>
      <c r="I858" s="169">
        <f t="shared" si="176"/>
        <v>336221.00518487266</v>
      </c>
      <c r="J858" s="169">
        <f t="shared" si="178"/>
        <v>334559.39213011414</v>
      </c>
      <c r="K858" s="95"/>
      <c r="L858" s="265">
        <f t="shared" si="177"/>
        <v>128880.1206874419</v>
      </c>
      <c r="M858" s="265">
        <f>$G858*NonHospFrac+theModel!$H858*NonHospFrac</f>
        <v>207340.88449743076</v>
      </c>
      <c r="N858" s="266">
        <f t="shared" si="179"/>
        <v>336221.00518487266</v>
      </c>
      <c r="O858" s="159"/>
      <c r="P858" s="265">
        <f t="shared" si="180"/>
        <v>128243.19173972397</v>
      </c>
      <c r="Q858" s="265">
        <f t="shared" si="181"/>
        <v>207339.32985576335</v>
      </c>
      <c r="R858" s="266">
        <f t="shared" si="182"/>
        <v>335582.52159548731</v>
      </c>
    </row>
    <row r="859" spans="1:18" x14ac:dyDescent="0.3">
      <c r="A859" s="82">
        <v>828</v>
      </c>
      <c r="B859" s="94">
        <f t="shared" si="171"/>
        <v>7.5313095757473912E-8</v>
      </c>
      <c r="C859" s="179">
        <f t="shared" si="172"/>
        <v>7.5143202384110216E-8</v>
      </c>
      <c r="D859" s="166">
        <f t="shared" si="173"/>
        <v>2.2558277767625785E-3</v>
      </c>
      <c r="E859" s="167">
        <f t="shared" si="183"/>
        <v>24.291371500342045</v>
      </c>
      <c r="F859" s="168">
        <f t="shared" si="184"/>
        <v>1.8700812269361837</v>
      </c>
      <c r="G859" s="168">
        <f t="shared" si="174"/>
        <v>64989.106167926453</v>
      </c>
      <c r="H859" s="168">
        <f t="shared" si="175"/>
        <v>271310.29443543393</v>
      </c>
      <c r="I859" s="169">
        <f t="shared" si="176"/>
        <v>336299.40060336038</v>
      </c>
      <c r="J859" s="169">
        <f t="shared" si="178"/>
        <v>334635.18573266792</v>
      </c>
      <c r="K859" s="95"/>
      <c r="L859" s="265">
        <f t="shared" si="177"/>
        <v>128910.17119243782</v>
      </c>
      <c r="M859" s="265">
        <f>$G859*NonHospFrac+theModel!$H859*NonHospFrac</f>
        <v>207389.22941092253</v>
      </c>
      <c r="N859" s="266">
        <f t="shared" si="179"/>
        <v>336299.40060336038</v>
      </c>
      <c r="O859" s="159"/>
      <c r="P859" s="265">
        <f t="shared" si="180"/>
        <v>128272.24491752616</v>
      </c>
      <c r="Q859" s="265">
        <f t="shared" si="181"/>
        <v>207387.67476925498</v>
      </c>
      <c r="R859" s="266">
        <f t="shared" si="182"/>
        <v>335659.91968678113</v>
      </c>
    </row>
    <row r="860" spans="1:18" x14ac:dyDescent="0.3">
      <c r="A860" s="82">
        <v>829</v>
      </c>
      <c r="B860" s="94">
        <f t="shared" si="171"/>
        <v>7.3906212540103334E-8</v>
      </c>
      <c r="C860" s="179">
        <f t="shared" si="172"/>
        <v>7.3739492852980052E-8</v>
      </c>
      <c r="D860" s="166">
        <f t="shared" si="173"/>
        <v>2.2558277767625785E-3</v>
      </c>
      <c r="E860" s="167">
        <f t="shared" si="183"/>
        <v>24.291371574081538</v>
      </c>
      <c r="F860" s="168">
        <f t="shared" si="184"/>
        <v>1.8723370547129463</v>
      </c>
      <c r="G860" s="168">
        <f t="shared" si="174"/>
        <v>65067.500747139879</v>
      </c>
      <c r="H860" s="168">
        <f t="shared" si="175"/>
        <v>271310.29525903019</v>
      </c>
      <c r="I860" s="169">
        <f t="shared" si="176"/>
        <v>336377.79600617004</v>
      </c>
      <c r="J860" s="169">
        <f t="shared" si="178"/>
        <v>334710.97623056814</v>
      </c>
      <c r="K860" s="95"/>
      <c r="L860" s="265">
        <f t="shared" si="177"/>
        <v>128940.22169142403</v>
      </c>
      <c r="M860" s="265">
        <f>$G860*NonHospFrac+theModel!$H860*NonHospFrac</f>
        <v>207437.57431474602</v>
      </c>
      <c r="N860" s="266">
        <f t="shared" si="179"/>
        <v>336377.79600617004</v>
      </c>
      <c r="O860" s="159"/>
      <c r="P860" s="265">
        <f t="shared" si="180"/>
        <v>128301.29690525361</v>
      </c>
      <c r="Q860" s="265">
        <f t="shared" si="181"/>
        <v>207436.01967307832</v>
      </c>
      <c r="R860" s="266">
        <f t="shared" si="182"/>
        <v>335737.31657833193</v>
      </c>
    </row>
    <row r="861" spans="1:18" x14ac:dyDescent="0.3">
      <c r="A861" s="82">
        <v>830</v>
      </c>
      <c r="B861" s="94">
        <f t="shared" si="171"/>
        <v>7.2525610547364693E-8</v>
      </c>
      <c r="C861" s="179">
        <f t="shared" si="172"/>
        <v>7.2362005260565282E-8</v>
      </c>
      <c r="D861" s="166">
        <f t="shared" si="173"/>
        <v>2.2558277767625785E-3</v>
      </c>
      <c r="E861" s="167">
        <f t="shared" si="183"/>
        <v>24.291371646443544</v>
      </c>
      <c r="F861" s="168">
        <f t="shared" si="184"/>
        <v>1.8745928824897089</v>
      </c>
      <c r="G861" s="168">
        <f t="shared" si="174"/>
        <v>65145.895326353311</v>
      </c>
      <c r="H861" s="168">
        <f t="shared" si="175"/>
        <v>271310.29606724135</v>
      </c>
      <c r="I861" s="169">
        <f t="shared" si="176"/>
        <v>336456.19139359466</v>
      </c>
      <c r="J861" s="169">
        <f t="shared" si="178"/>
        <v>334786.76362422522</v>
      </c>
      <c r="K861" s="95"/>
      <c r="L861" s="265">
        <f t="shared" si="177"/>
        <v>128970.27218451284</v>
      </c>
      <c r="M861" s="265">
        <f>$G861*NonHospFrac+theModel!$H861*NonHospFrac</f>
        <v>207485.9192090818</v>
      </c>
      <c r="N861" s="266">
        <f t="shared" si="179"/>
        <v>336456.19139359461</v>
      </c>
      <c r="O861" s="159"/>
      <c r="P861" s="265">
        <f t="shared" si="180"/>
        <v>128330.34770306363</v>
      </c>
      <c r="Q861" s="265">
        <f t="shared" si="181"/>
        <v>207484.36456741396</v>
      </c>
      <c r="R861" s="266">
        <f t="shared" si="182"/>
        <v>335814.71227047755</v>
      </c>
    </row>
    <row r="862" spans="1:18" x14ac:dyDescent="0.3">
      <c r="A862" s="82">
        <v>831</v>
      </c>
      <c r="B862" s="94">
        <f t="shared" si="171"/>
        <v>7.1170798833911577E-8</v>
      </c>
      <c r="C862" s="179">
        <f t="shared" si="172"/>
        <v>7.1010249769007662E-8</v>
      </c>
      <c r="D862" s="166">
        <f t="shared" si="173"/>
        <v>2.2558277767625785E-3</v>
      </c>
      <c r="E862" s="167">
        <f t="shared" si="183"/>
        <v>24.291371717453792</v>
      </c>
      <c r="F862" s="168">
        <f t="shared" si="184"/>
        <v>1.8768487102664715</v>
      </c>
      <c r="G862" s="168">
        <f t="shared" si="174"/>
        <v>65224.289905566729</v>
      </c>
      <c r="H862" s="168">
        <f t="shared" si="175"/>
        <v>271310.29686035478</v>
      </c>
      <c r="I862" s="169">
        <f t="shared" si="176"/>
        <v>336534.5867659215</v>
      </c>
      <c r="J862" s="169">
        <f t="shared" si="178"/>
        <v>334862.547914044</v>
      </c>
      <c r="K862" s="95"/>
      <c r="L862" s="265">
        <f t="shared" si="177"/>
        <v>129000.32267181439</v>
      </c>
      <c r="M862" s="265">
        <f>$G862*NonHospFrac+theModel!$H862*NonHospFrac</f>
        <v>207534.26409410709</v>
      </c>
      <c r="N862" s="266">
        <f t="shared" si="179"/>
        <v>336534.58676592144</v>
      </c>
      <c r="O862" s="159"/>
      <c r="P862" s="265">
        <f t="shared" si="180"/>
        <v>128359.39731111143</v>
      </c>
      <c r="Q862" s="265">
        <f t="shared" si="181"/>
        <v>207532.7094524391</v>
      </c>
      <c r="R862" s="266">
        <f t="shared" si="182"/>
        <v>335892.10676355055</v>
      </c>
    </row>
    <row r="863" spans="1:18" x14ac:dyDescent="0.3">
      <c r="A863" s="82">
        <v>832</v>
      </c>
      <c r="B863" s="94">
        <f t="shared" ref="B863:B926" si="185">Constant*EXP(PowerTerm*(A863)/7)</f>
        <v>6.9841295625482501E-8</v>
      </c>
      <c r="C863" s="179">
        <f t="shared" ref="C863:C926" si="186">(1-theFloor)*B863</f>
        <v>6.968374569084545E-8</v>
      </c>
      <c r="D863" s="166">
        <f t="shared" ref="D863:D926" si="187">theFloor</f>
        <v>2.2558277767625785E-3</v>
      </c>
      <c r="E863" s="167">
        <f t="shared" si="183"/>
        <v>24.291371787137539</v>
      </c>
      <c r="F863" s="168">
        <f t="shared" si="184"/>
        <v>1.8791045380432341</v>
      </c>
      <c r="G863" s="168">
        <f t="shared" ref="G863:G926" si="188">$B$22*F863*totInfected/365.25</f>
        <v>65302.684484780148</v>
      </c>
      <c r="H863" s="168">
        <f t="shared" ref="H863:H926" si="189">lostQALYs_Injured*E863*totInfected/365.25</f>
        <v>271310.29763865244</v>
      </c>
      <c r="I863" s="169">
        <f t="shared" ref="I863:I926" si="190">H863+G863</f>
        <v>336612.98212343256</v>
      </c>
      <c r="J863" s="169">
        <f t="shared" si="178"/>
        <v>334938.32910042425</v>
      </c>
      <c r="K863" s="95"/>
      <c r="L863" s="265">
        <f t="shared" ref="L863:L926" si="191">$G863*HospFrac+$H863*HospFrac</f>
        <v>129030.37315343675</v>
      </c>
      <c r="M863" s="265">
        <f>$G863*NonHospFrac+theModel!$H863*NonHospFrac</f>
        <v>207582.60896999581</v>
      </c>
      <c r="N863" s="266">
        <f t="shared" si="179"/>
        <v>336612.98212343256</v>
      </c>
      <c r="O863" s="159"/>
      <c r="P863" s="265">
        <f t="shared" si="180"/>
        <v>128388.44572955022</v>
      </c>
      <c r="Q863" s="265">
        <f t="shared" si="181"/>
        <v>207581.05432832768</v>
      </c>
      <c r="R863" s="266">
        <f t="shared" si="182"/>
        <v>335969.50005787791</v>
      </c>
    </row>
    <row r="864" spans="1:18" x14ac:dyDescent="0.3">
      <c r="A864" s="82">
        <v>833</v>
      </c>
      <c r="B864" s="94">
        <f t="shared" si="185"/>
        <v>6.8536628147580457E-8</v>
      </c>
      <c r="C864" s="179">
        <f t="shared" si="186"/>
        <v>6.83820213180795E-8</v>
      </c>
      <c r="D864" s="166">
        <f t="shared" si="187"/>
        <v>2.2558277767625785E-3</v>
      </c>
      <c r="E864" s="167">
        <f t="shared" si="183"/>
        <v>24.291371855519561</v>
      </c>
      <c r="F864" s="168">
        <f t="shared" si="184"/>
        <v>1.8813603658199967</v>
      </c>
      <c r="G864" s="168">
        <f t="shared" si="188"/>
        <v>65381.079063993573</v>
      </c>
      <c r="H864" s="168">
        <f t="shared" si="189"/>
        <v>271310.29840241111</v>
      </c>
      <c r="I864" s="169">
        <f t="shared" si="190"/>
        <v>336691.37746640469</v>
      </c>
      <c r="J864" s="169">
        <f t="shared" ref="J864:J927" si="192">J863+(I864-I863)/(1+discountDaily)^A864</f>
        <v>335014.10718376056</v>
      </c>
      <c r="K864" s="95"/>
      <c r="L864" s="265">
        <f t="shared" si="191"/>
        <v>129060.42362948605</v>
      </c>
      <c r="M864" s="265">
        <f>$G864*NonHospFrac+theModel!$H864*NonHospFrac</f>
        <v>207630.95383691863</v>
      </c>
      <c r="N864" s="266">
        <f t="shared" ref="N864:N927" si="193">L864+M864</f>
        <v>336691.37746640469</v>
      </c>
      <c r="O864" s="159"/>
      <c r="P864" s="265">
        <f t="shared" ref="P864:P927" si="194">P863+(L864-L863)/(1+discountDaily)^A864</f>
        <v>128417.49295853128</v>
      </c>
      <c r="Q864" s="265">
        <f t="shared" ref="Q864:Q927" si="195">Q863+(M864-M863)/(1+discountDaily)^B864</f>
        <v>207629.39919525036</v>
      </c>
      <c r="R864" s="266">
        <f t="shared" ref="R864:R927" si="196">P864+Q864</f>
        <v>336046.89215378161</v>
      </c>
    </row>
    <row r="865" spans="1:18" x14ac:dyDescent="0.3">
      <c r="A865" s="82">
        <v>834</v>
      </c>
      <c r="B865" s="94">
        <f t="shared" si="185"/>
        <v>6.7256332457352757E-8</v>
      </c>
      <c r="C865" s="179">
        <f t="shared" si="186"/>
        <v>6.7104613754432278E-8</v>
      </c>
      <c r="D865" s="166">
        <f t="shared" si="187"/>
        <v>2.2558277767625785E-3</v>
      </c>
      <c r="E865" s="167">
        <f t="shared" ref="E865:E928" si="197">C865+E864</f>
        <v>24.291371922624176</v>
      </c>
      <c r="F865" s="168">
        <f t="shared" ref="F865:F928" si="198">D865+F864</f>
        <v>1.8836161935967592</v>
      </c>
      <c r="G865" s="168">
        <f t="shared" si="188"/>
        <v>65459.473643206991</v>
      </c>
      <c r="H865" s="168">
        <f t="shared" si="189"/>
        <v>271310.29915190249</v>
      </c>
      <c r="I865" s="169">
        <f t="shared" si="190"/>
        <v>336769.77279510949</v>
      </c>
      <c r="J865" s="169">
        <f t="shared" si="192"/>
        <v>335089.88216444256</v>
      </c>
      <c r="K865" s="95"/>
      <c r="L865" s="265">
        <f t="shared" si="191"/>
        <v>129090.47410006641</v>
      </c>
      <c r="M865" s="265">
        <f>$G865*NonHospFrac+theModel!$H865*NonHospFrac</f>
        <v>207679.29869504305</v>
      </c>
      <c r="N865" s="266">
        <f t="shared" si="193"/>
        <v>336769.77279510943</v>
      </c>
      <c r="O865" s="159"/>
      <c r="P865" s="265">
        <f t="shared" si="194"/>
        <v>128446.53899820396</v>
      </c>
      <c r="Q865" s="265">
        <f t="shared" si="195"/>
        <v>207677.74405337463</v>
      </c>
      <c r="R865" s="266">
        <f t="shared" si="196"/>
        <v>336124.28305157856</v>
      </c>
    </row>
    <row r="866" spans="1:18" x14ac:dyDescent="0.3">
      <c r="A866" s="82">
        <v>835</v>
      </c>
      <c r="B866" s="94">
        <f t="shared" si="185"/>
        <v>6.5999953278612837E-8</v>
      </c>
      <c r="C866" s="179">
        <f t="shared" si="186"/>
        <v>6.5851068750741905E-8</v>
      </c>
      <c r="D866" s="166">
        <f t="shared" si="187"/>
        <v>2.2558277767625785E-3</v>
      </c>
      <c r="E866" s="167">
        <f t="shared" si="197"/>
        <v>24.291371988475245</v>
      </c>
      <c r="F866" s="168">
        <f t="shared" si="198"/>
        <v>1.8858720213735218</v>
      </c>
      <c r="G866" s="168">
        <f t="shared" si="188"/>
        <v>65537.868222420409</v>
      </c>
      <c r="H866" s="168">
        <f t="shared" si="189"/>
        <v>271310.2998873929</v>
      </c>
      <c r="I866" s="169">
        <f t="shared" si="190"/>
        <v>336848.1681098133</v>
      </c>
      <c r="J866" s="169">
        <f t="shared" si="192"/>
        <v>335165.65404285473</v>
      </c>
      <c r="K866" s="95"/>
      <c r="L866" s="265">
        <f t="shared" si="191"/>
        <v>129120.52456527992</v>
      </c>
      <c r="M866" s="265">
        <f>$G866*NonHospFrac+theModel!$H866*NonHospFrac</f>
        <v>207727.64354453338</v>
      </c>
      <c r="N866" s="266">
        <f t="shared" si="193"/>
        <v>336848.1681098133</v>
      </c>
      <c r="O866" s="159"/>
      <c r="P866" s="265">
        <f t="shared" si="194"/>
        <v>128475.58384871564</v>
      </c>
      <c r="Q866" s="265">
        <f t="shared" si="195"/>
        <v>207726.08890286484</v>
      </c>
      <c r="R866" s="266">
        <f t="shared" si="196"/>
        <v>336201.67275158048</v>
      </c>
    </row>
    <row r="867" spans="1:18" x14ac:dyDescent="0.3">
      <c r="A867" s="82">
        <v>836</v>
      </c>
      <c r="B867" s="94">
        <f t="shared" si="185"/>
        <v>6.4767043839941836E-8</v>
      </c>
      <c r="C867" s="179">
        <f t="shared" si="186"/>
        <v>6.4620940543428891E-8</v>
      </c>
      <c r="D867" s="166">
        <f t="shared" si="187"/>
        <v>2.2558277767625785E-3</v>
      </c>
      <c r="E867" s="167">
        <f t="shared" si="197"/>
        <v>24.291372053096186</v>
      </c>
      <c r="F867" s="168">
        <f t="shared" si="198"/>
        <v>1.8881278491502844</v>
      </c>
      <c r="G867" s="168">
        <f t="shared" si="188"/>
        <v>65616.262801633828</v>
      </c>
      <c r="H867" s="168">
        <f t="shared" si="189"/>
        <v>271310.30060914415</v>
      </c>
      <c r="I867" s="169">
        <f t="shared" si="190"/>
        <v>336926.56341077795</v>
      </c>
      <c r="J867" s="169">
        <f t="shared" si="192"/>
        <v>335241.42281937716</v>
      </c>
      <c r="K867" s="95"/>
      <c r="L867" s="265">
        <f t="shared" si="191"/>
        <v>129150.57502522694</v>
      </c>
      <c r="M867" s="265">
        <f>$G867*NonHospFrac+theModel!$H867*NonHospFrac</f>
        <v>207775.98838555103</v>
      </c>
      <c r="N867" s="266">
        <f t="shared" si="193"/>
        <v>336926.56341077795</v>
      </c>
      <c r="O867" s="159"/>
      <c r="P867" s="265">
        <f t="shared" si="194"/>
        <v>128504.62751021198</v>
      </c>
      <c r="Q867" s="265">
        <f t="shared" si="195"/>
        <v>207774.43374388237</v>
      </c>
      <c r="R867" s="266">
        <f t="shared" si="196"/>
        <v>336279.06125409435</v>
      </c>
    </row>
    <row r="868" spans="1:18" x14ac:dyDescent="0.3">
      <c r="A868" s="82">
        <v>837</v>
      </c>
      <c r="B868" s="94">
        <f t="shared" si="185"/>
        <v>6.355716571581658E-8</v>
      </c>
      <c r="C868" s="179">
        <f t="shared" si="186"/>
        <v>6.3413791695982539E-8</v>
      </c>
      <c r="D868" s="166">
        <f t="shared" si="187"/>
        <v>2.2558277767625785E-3</v>
      </c>
      <c r="E868" s="167">
        <f t="shared" si="197"/>
        <v>24.291372116509979</v>
      </c>
      <c r="F868" s="168">
        <f t="shared" si="198"/>
        <v>1.890383676927047</v>
      </c>
      <c r="G868" s="168">
        <f t="shared" si="188"/>
        <v>65694.657380847246</v>
      </c>
      <c r="H868" s="168">
        <f t="shared" si="189"/>
        <v>271310.3013174127</v>
      </c>
      <c r="I868" s="169">
        <f t="shared" si="190"/>
        <v>337004.95869825996</v>
      </c>
      <c r="J868" s="169">
        <f t="shared" si="192"/>
        <v>335317.1884943847</v>
      </c>
      <c r="K868" s="95"/>
      <c r="L868" s="265">
        <f t="shared" si="191"/>
        <v>129180.62548000578</v>
      </c>
      <c r="M868" s="265">
        <f>$G868*NonHospFrac+theModel!$H868*NonHospFrac</f>
        <v>207824.33321825415</v>
      </c>
      <c r="N868" s="266">
        <f t="shared" si="193"/>
        <v>337004.9586982599</v>
      </c>
      <c r="O868" s="159"/>
      <c r="P868" s="265">
        <f t="shared" si="194"/>
        <v>128533.66998283668</v>
      </c>
      <c r="Q868" s="265">
        <f t="shared" si="195"/>
        <v>207822.77857658538</v>
      </c>
      <c r="R868" s="266">
        <f t="shared" si="196"/>
        <v>336356.44855942205</v>
      </c>
    </row>
    <row r="869" spans="1:18" x14ac:dyDescent="0.3">
      <c r="A869" s="82">
        <v>838</v>
      </c>
      <c r="B869" s="94">
        <f t="shared" si="185"/>
        <v>6.2369888670703994E-8</v>
      </c>
      <c r="C869" s="179">
        <f t="shared" si="186"/>
        <v>6.2229192943407035E-8</v>
      </c>
      <c r="D869" s="166">
        <f t="shared" si="187"/>
        <v>2.2558277767625785E-3</v>
      </c>
      <c r="E869" s="167">
        <f t="shared" si="197"/>
        <v>24.291372178739174</v>
      </c>
      <c r="F869" s="168">
        <f t="shared" si="198"/>
        <v>1.8926395047038096</v>
      </c>
      <c r="G869" s="168">
        <f t="shared" si="188"/>
        <v>65773.051960060664</v>
      </c>
      <c r="H869" s="168">
        <f t="shared" si="189"/>
        <v>271310.30201245053</v>
      </c>
      <c r="I869" s="169">
        <f t="shared" si="190"/>
        <v>337083.35397251119</v>
      </c>
      <c r="J869" s="169">
        <f t="shared" si="192"/>
        <v>335392.95106824767</v>
      </c>
      <c r="K869" s="95"/>
      <c r="L869" s="265">
        <f t="shared" si="191"/>
        <v>129210.675929713</v>
      </c>
      <c r="M869" s="265">
        <f>$G869*NonHospFrac+theModel!$H869*NonHospFrac</f>
        <v>207872.67804279816</v>
      </c>
      <c r="N869" s="266">
        <f t="shared" si="193"/>
        <v>337083.35397251113</v>
      </c>
      <c r="O869" s="159"/>
      <c r="P869" s="265">
        <f t="shared" si="194"/>
        <v>128562.71126673173</v>
      </c>
      <c r="Q869" s="265">
        <f t="shared" si="195"/>
        <v>207871.12340112927</v>
      </c>
      <c r="R869" s="266">
        <f t="shared" si="196"/>
        <v>336433.834667861</v>
      </c>
    </row>
    <row r="870" spans="1:18" x14ac:dyDescent="0.3">
      <c r="A870" s="82">
        <v>839</v>
      </c>
      <c r="B870" s="94">
        <f t="shared" si="185"/>
        <v>6.120479050606803E-8</v>
      </c>
      <c r="C870" s="179">
        <f t="shared" si="186"/>
        <v>6.1066723039573513E-8</v>
      </c>
      <c r="D870" s="166">
        <f t="shared" si="187"/>
        <v>2.2558277767625785E-3</v>
      </c>
      <c r="E870" s="167">
        <f t="shared" si="197"/>
        <v>24.291372239805895</v>
      </c>
      <c r="F870" s="168">
        <f t="shared" si="198"/>
        <v>1.8948953324805722</v>
      </c>
      <c r="G870" s="168">
        <f t="shared" si="188"/>
        <v>65851.446539274097</v>
      </c>
      <c r="H870" s="168">
        <f t="shared" si="189"/>
        <v>271310.30269450467</v>
      </c>
      <c r="I870" s="169">
        <f t="shared" si="190"/>
        <v>337161.7492337788</v>
      </c>
      <c r="J870" s="169">
        <f t="shared" si="192"/>
        <v>335468.71054133191</v>
      </c>
      <c r="K870" s="95"/>
      <c r="L870" s="265">
        <f t="shared" si="191"/>
        <v>129240.72637444336</v>
      </c>
      <c r="M870" s="265">
        <f>$G870*NonHospFrac+theModel!$H870*NonHospFrac</f>
        <v>207921.02285933541</v>
      </c>
      <c r="N870" s="266">
        <f t="shared" si="193"/>
        <v>337161.7492337788</v>
      </c>
      <c r="O870" s="159"/>
      <c r="P870" s="265">
        <f t="shared" si="194"/>
        <v>128591.75136203732</v>
      </c>
      <c r="Q870" s="265">
        <f t="shared" si="195"/>
        <v>207919.46821766641</v>
      </c>
      <c r="R870" s="266">
        <f t="shared" si="196"/>
        <v>336511.21957970376</v>
      </c>
    </row>
    <row r="871" spans="1:18" x14ac:dyDescent="0.3">
      <c r="A871" s="82">
        <v>840</v>
      </c>
      <c r="B871" s="94">
        <f t="shared" si="185"/>
        <v>6.0061456910235552E-8</v>
      </c>
      <c r="C871" s="179">
        <f t="shared" si="186"/>
        <v>5.9925968607424618E-8</v>
      </c>
      <c r="D871" s="166">
        <f t="shared" si="187"/>
        <v>2.2558277767625785E-3</v>
      </c>
      <c r="E871" s="167">
        <f t="shared" si="197"/>
        <v>24.291372299731865</v>
      </c>
      <c r="F871" s="168">
        <f t="shared" si="198"/>
        <v>1.8971511602573348</v>
      </c>
      <c r="G871" s="168">
        <f t="shared" si="188"/>
        <v>65929.841118487515</v>
      </c>
      <c r="H871" s="168">
        <f t="shared" si="189"/>
        <v>271310.30336381769</v>
      </c>
      <c r="I871" s="169">
        <f t="shared" si="190"/>
        <v>337240.14448230522</v>
      </c>
      <c r="J871" s="169">
        <f t="shared" si="192"/>
        <v>335544.46691399859</v>
      </c>
      <c r="K871" s="95"/>
      <c r="L871" s="265">
        <f t="shared" si="191"/>
        <v>129270.77681428977</v>
      </c>
      <c r="M871" s="265">
        <f>$G871*NonHospFrac+theModel!$H871*NonHospFrac</f>
        <v>207969.36766801542</v>
      </c>
      <c r="N871" s="266">
        <f t="shared" si="193"/>
        <v>337240.14448230516</v>
      </c>
      <c r="O871" s="159"/>
      <c r="P871" s="265">
        <f t="shared" si="194"/>
        <v>128620.79026889193</v>
      </c>
      <c r="Q871" s="265">
        <f t="shared" si="195"/>
        <v>207967.8130263463</v>
      </c>
      <c r="R871" s="266">
        <f t="shared" si="196"/>
        <v>336588.60329523822</v>
      </c>
    </row>
    <row r="872" spans="1:18" x14ac:dyDescent="0.3">
      <c r="A872" s="82">
        <v>841</v>
      </c>
      <c r="B872" s="94">
        <f t="shared" si="185"/>
        <v>5.8939481311065697E-8</v>
      </c>
      <c r="C872" s="179">
        <f t="shared" si="186"/>
        <v>5.8806523991976215E-8</v>
      </c>
      <c r="D872" s="166">
        <f t="shared" si="187"/>
        <v>2.2558277767625785E-3</v>
      </c>
      <c r="E872" s="167">
        <f t="shared" si="197"/>
        <v>24.291372358538389</v>
      </c>
      <c r="F872" s="168">
        <f t="shared" si="198"/>
        <v>1.8994069880340974</v>
      </c>
      <c r="G872" s="168">
        <f t="shared" si="188"/>
        <v>66008.235697700948</v>
      </c>
      <c r="H872" s="168">
        <f t="shared" si="189"/>
        <v>271310.30402062769</v>
      </c>
      <c r="I872" s="169">
        <f t="shared" si="190"/>
        <v>337318.53971832863</v>
      </c>
      <c r="J872" s="169">
        <f t="shared" si="192"/>
        <v>335620.22018660471</v>
      </c>
      <c r="K872" s="95"/>
      <c r="L872" s="265">
        <f t="shared" si="191"/>
        <v>129300.82724934354</v>
      </c>
      <c r="M872" s="265">
        <f>$G872*NonHospFrac+theModel!$H872*NonHospFrac</f>
        <v>208017.71246898509</v>
      </c>
      <c r="N872" s="266">
        <f t="shared" si="193"/>
        <v>337318.53971832863</v>
      </c>
      <c r="O872" s="159"/>
      <c r="P872" s="265">
        <f t="shared" si="194"/>
        <v>128649.82798743239</v>
      </c>
      <c r="Q872" s="265">
        <f t="shared" si="195"/>
        <v>208016.15782731585</v>
      </c>
      <c r="R872" s="266">
        <f t="shared" si="196"/>
        <v>336665.98581474822</v>
      </c>
    </row>
    <row r="873" spans="1:18" x14ac:dyDescent="0.3">
      <c r="A873" s="82">
        <v>842</v>
      </c>
      <c r="B873" s="94">
        <f t="shared" si="185"/>
        <v>5.7838464731371638E-8</v>
      </c>
      <c r="C873" s="179">
        <f t="shared" si="186"/>
        <v>5.7707991116065308E-8</v>
      </c>
      <c r="D873" s="166">
        <f t="shared" si="187"/>
        <v>2.2558277767625785E-3</v>
      </c>
      <c r="E873" s="167">
        <f t="shared" si="197"/>
        <v>24.291372416246379</v>
      </c>
      <c r="F873" s="168">
        <f t="shared" si="198"/>
        <v>1.9016628158108599</v>
      </c>
      <c r="G873" s="168">
        <f t="shared" si="188"/>
        <v>66086.630276914366</v>
      </c>
      <c r="H873" s="168">
        <f t="shared" si="189"/>
        <v>271310.30466516811</v>
      </c>
      <c r="I873" s="169">
        <f t="shared" si="190"/>
        <v>337396.9349420825</v>
      </c>
      <c r="J873" s="169">
        <f t="shared" si="192"/>
        <v>335695.97035950277</v>
      </c>
      <c r="K873" s="95"/>
      <c r="L873" s="265">
        <f t="shared" si="191"/>
        <v>129330.87767969412</v>
      </c>
      <c r="M873" s="265">
        <f>$G873*NonHospFrac+theModel!$H873*NonHospFrac</f>
        <v>208066.05726238832</v>
      </c>
      <c r="N873" s="266">
        <f t="shared" si="193"/>
        <v>337396.93494208244</v>
      </c>
      <c r="O873" s="159"/>
      <c r="P873" s="265">
        <f t="shared" si="194"/>
        <v>128678.86451779379</v>
      </c>
      <c r="Q873" s="265">
        <f t="shared" si="195"/>
        <v>208064.50262071897</v>
      </c>
      <c r="R873" s="266">
        <f t="shared" si="196"/>
        <v>336743.36713851278</v>
      </c>
    </row>
    <row r="874" spans="1:18" x14ac:dyDescent="0.3">
      <c r="A874" s="82">
        <v>843</v>
      </c>
      <c r="B874" s="94">
        <f t="shared" si="185"/>
        <v>5.6758015647043941E-8</v>
      </c>
      <c r="C874" s="179">
        <f t="shared" si="186"/>
        <v>5.6629979338793414E-8</v>
      </c>
      <c r="D874" s="166">
        <f t="shared" si="187"/>
        <v>2.2558277767625785E-3</v>
      </c>
      <c r="E874" s="167">
        <f t="shared" si="197"/>
        <v>24.291372472876358</v>
      </c>
      <c r="F874" s="168">
        <f t="shared" si="198"/>
        <v>1.9039186435876225</v>
      </c>
      <c r="G874" s="168">
        <f t="shared" si="188"/>
        <v>66165.024856127784</v>
      </c>
      <c r="H874" s="168">
        <f t="shared" si="189"/>
        <v>271310.30529766832</v>
      </c>
      <c r="I874" s="169">
        <f t="shared" si="190"/>
        <v>337475.33015379612</v>
      </c>
      <c r="J874" s="169">
        <f t="shared" si="192"/>
        <v>335771.71743304108</v>
      </c>
      <c r="K874" s="95"/>
      <c r="L874" s="265">
        <f t="shared" si="191"/>
        <v>129360.92810542947</v>
      </c>
      <c r="M874" s="265">
        <f>$G874*NonHospFrac+theModel!$H874*NonHospFrac</f>
        <v>208114.40204836661</v>
      </c>
      <c r="N874" s="266">
        <f t="shared" si="193"/>
        <v>337475.33015379607</v>
      </c>
      <c r="O874" s="159"/>
      <c r="P874" s="265">
        <f t="shared" si="194"/>
        <v>128707.8998601097</v>
      </c>
      <c r="Q874" s="265">
        <f t="shared" si="195"/>
        <v>208112.84740669714</v>
      </c>
      <c r="R874" s="266">
        <f t="shared" si="196"/>
        <v>336820.74726680684</v>
      </c>
    </row>
    <row r="875" spans="1:18" x14ac:dyDescent="0.3">
      <c r="A875" s="82">
        <v>844</v>
      </c>
      <c r="B875" s="94">
        <f t="shared" si="185"/>
        <v>5.5697749847823351E-8</v>
      </c>
      <c r="C875" s="179">
        <f t="shared" si="186"/>
        <v>5.5572105316613458E-8</v>
      </c>
      <c r="D875" s="166">
        <f t="shared" si="187"/>
        <v>2.2558277767625785E-3</v>
      </c>
      <c r="E875" s="167">
        <f t="shared" si="197"/>
        <v>24.291372528448463</v>
      </c>
      <c r="F875" s="168">
        <f t="shared" si="198"/>
        <v>1.9061744713643851</v>
      </c>
      <c r="G875" s="168">
        <f t="shared" si="188"/>
        <v>66243.419435341202</v>
      </c>
      <c r="H875" s="168">
        <f t="shared" si="189"/>
        <v>271310.30591835309</v>
      </c>
      <c r="I875" s="169">
        <f t="shared" si="190"/>
        <v>337553.72535369429</v>
      </c>
      <c r="J875" s="169">
        <f t="shared" si="192"/>
        <v>335847.46140756371</v>
      </c>
      <c r="K875" s="95"/>
      <c r="L875" s="265">
        <f t="shared" si="191"/>
        <v>129390.97852663572</v>
      </c>
      <c r="M875" s="265">
        <f>$G875*NonHospFrac+theModel!$H875*NonHospFrac</f>
        <v>208162.74682705855</v>
      </c>
      <c r="N875" s="266">
        <f t="shared" si="193"/>
        <v>337553.72535369429</v>
      </c>
      <c r="O875" s="159"/>
      <c r="P875" s="265">
        <f t="shared" si="194"/>
        <v>128736.93401451198</v>
      </c>
      <c r="Q875" s="265">
        <f t="shared" si="195"/>
        <v>208161.19218538897</v>
      </c>
      <c r="R875" s="266">
        <f t="shared" si="196"/>
        <v>336898.12619990093</v>
      </c>
    </row>
    <row r="876" spans="1:18" x14ac:dyDescent="0.3">
      <c r="A876" s="82">
        <v>845</v>
      </c>
      <c r="B876" s="94">
        <f t="shared" si="185"/>
        <v>5.4657290300674393E-8</v>
      </c>
      <c r="C876" s="179">
        <f t="shared" si="186"/>
        <v>5.4533992867011557E-8</v>
      </c>
      <c r="D876" s="166">
        <f t="shared" si="187"/>
        <v>2.2558277767625785E-3</v>
      </c>
      <c r="E876" s="167">
        <f t="shared" si="197"/>
        <v>24.291372582982454</v>
      </c>
      <c r="F876" s="168">
        <f t="shared" si="198"/>
        <v>1.9084302991411477</v>
      </c>
      <c r="G876" s="168">
        <f t="shared" si="188"/>
        <v>66321.81401455462</v>
      </c>
      <c r="H876" s="168">
        <f t="shared" si="189"/>
        <v>271310.30652744317</v>
      </c>
      <c r="I876" s="169">
        <f t="shared" si="190"/>
        <v>337632.12054199778</v>
      </c>
      <c r="J876" s="169">
        <f t="shared" si="192"/>
        <v>335923.2022834107</v>
      </c>
      <c r="K876" s="95"/>
      <c r="L876" s="265">
        <f t="shared" si="191"/>
        <v>129421.02894339751</v>
      </c>
      <c r="M876" s="265">
        <f>$G876*NonHospFrac+theModel!$H876*NonHospFrac</f>
        <v>208211.09159860027</v>
      </c>
      <c r="N876" s="266">
        <f t="shared" si="193"/>
        <v>337632.12054199778</v>
      </c>
      <c r="O876" s="159"/>
      <c r="P876" s="265">
        <f t="shared" si="194"/>
        <v>128765.96698113099</v>
      </c>
      <c r="Q876" s="265">
        <f t="shared" si="195"/>
        <v>208209.53695693056</v>
      </c>
      <c r="R876" s="266">
        <f t="shared" si="196"/>
        <v>336975.50393806153</v>
      </c>
    </row>
    <row r="877" spans="1:18" x14ac:dyDescent="0.3">
      <c r="A877" s="82">
        <v>846</v>
      </c>
      <c r="B877" s="94">
        <f t="shared" si="185"/>
        <v>5.363626701571217E-8</v>
      </c>
      <c r="C877" s="179">
        <f t="shared" si="186"/>
        <v>5.3515272834736273E-8</v>
      </c>
      <c r="D877" s="166">
        <f t="shared" si="187"/>
        <v>2.2558277767625785E-3</v>
      </c>
      <c r="E877" s="167">
        <f t="shared" si="197"/>
        <v>24.291372636497726</v>
      </c>
      <c r="F877" s="168">
        <f t="shared" si="198"/>
        <v>1.9106861269179103</v>
      </c>
      <c r="G877" s="168">
        <f t="shared" si="188"/>
        <v>66400.208593768053</v>
      </c>
      <c r="H877" s="168">
        <f t="shared" si="189"/>
        <v>271310.30712515517</v>
      </c>
      <c r="I877" s="169">
        <f t="shared" si="190"/>
        <v>337710.51571892324</v>
      </c>
      <c r="J877" s="169">
        <f t="shared" si="192"/>
        <v>335998.94006091816</v>
      </c>
      <c r="K877" s="95"/>
      <c r="L877" s="265">
        <f t="shared" si="191"/>
        <v>129451.07935579785</v>
      </c>
      <c r="M877" s="265">
        <f>$G877*NonHospFrac+theModel!$H877*NonHospFrac</f>
        <v>208259.43636312534</v>
      </c>
      <c r="N877" s="266">
        <f t="shared" si="193"/>
        <v>337710.51571892318</v>
      </c>
      <c r="O877" s="159"/>
      <c r="P877" s="265">
        <f t="shared" si="194"/>
        <v>128794.99876009551</v>
      </c>
      <c r="Q877" s="265">
        <f t="shared" si="195"/>
        <v>208257.88172145552</v>
      </c>
      <c r="R877" s="266">
        <f t="shared" si="196"/>
        <v>337052.88048155105</v>
      </c>
    </row>
    <row r="878" spans="1:18" x14ac:dyDescent="0.3">
      <c r="A878" s="82">
        <v>847</v>
      </c>
      <c r="B878" s="94">
        <f t="shared" si="185"/>
        <v>5.2634316914632835E-8</v>
      </c>
      <c r="C878" s="179">
        <f t="shared" si="186"/>
        <v>5.2515582960525884E-8</v>
      </c>
      <c r="D878" s="166">
        <f t="shared" si="187"/>
        <v>2.2558277767625785E-3</v>
      </c>
      <c r="E878" s="167">
        <f t="shared" si="197"/>
        <v>24.291372689013308</v>
      </c>
      <c r="F878" s="168">
        <f t="shared" si="198"/>
        <v>1.9129419546946729</v>
      </c>
      <c r="G878" s="168">
        <f t="shared" si="188"/>
        <v>66478.603172981471</v>
      </c>
      <c r="H878" s="168">
        <f t="shared" si="189"/>
        <v>271310.30771170155</v>
      </c>
      <c r="I878" s="169">
        <f t="shared" si="190"/>
        <v>337788.91088468302</v>
      </c>
      <c r="J878" s="169">
        <f t="shared" si="192"/>
        <v>336074.67474041798</v>
      </c>
      <c r="K878" s="95"/>
      <c r="L878" s="265">
        <f t="shared" si="191"/>
        <v>129481.12976391817</v>
      </c>
      <c r="M878" s="265">
        <f>$G878*NonHospFrac+theModel!$H878*NonHospFrac</f>
        <v>208307.78112076482</v>
      </c>
      <c r="N878" s="266">
        <f t="shared" si="193"/>
        <v>337788.91088468302</v>
      </c>
      <c r="O878" s="159"/>
      <c r="P878" s="265">
        <f t="shared" si="194"/>
        <v>128824.02935153279</v>
      </c>
      <c r="Q878" s="265">
        <f t="shared" si="195"/>
        <v>208306.22647909488</v>
      </c>
      <c r="R878" s="266">
        <f t="shared" si="196"/>
        <v>337130.25583062769</v>
      </c>
    </row>
    <row r="879" spans="1:18" x14ac:dyDescent="0.3">
      <c r="A879" s="82">
        <v>848</v>
      </c>
      <c r="B879" s="94">
        <f t="shared" si="185"/>
        <v>5.1651083701601454E-8</v>
      </c>
      <c r="C879" s="179">
        <f t="shared" si="186"/>
        <v>5.153456775228749E-8</v>
      </c>
      <c r="D879" s="166">
        <f t="shared" si="187"/>
        <v>2.2558277767625785E-3</v>
      </c>
      <c r="E879" s="167">
        <f t="shared" si="197"/>
        <v>24.291372740547875</v>
      </c>
      <c r="F879" s="168">
        <f t="shared" si="198"/>
        <v>1.9151977824714355</v>
      </c>
      <c r="G879" s="168">
        <f t="shared" si="188"/>
        <v>66556.997752194904</v>
      </c>
      <c r="H879" s="168">
        <f t="shared" si="189"/>
        <v>271310.30828729109</v>
      </c>
      <c r="I879" s="169">
        <f t="shared" si="190"/>
        <v>337867.30603948596</v>
      </c>
      <c r="J879" s="169">
        <f t="shared" si="192"/>
        <v>336150.40632223856</v>
      </c>
      <c r="K879" s="95"/>
      <c r="L879" s="265">
        <f t="shared" si="191"/>
        <v>129511.18016783855</v>
      </c>
      <c r="M879" s="265">
        <f>$G879*NonHospFrac+theModel!$H879*NonHospFrac</f>
        <v>208356.12587164741</v>
      </c>
      <c r="N879" s="266">
        <f t="shared" si="193"/>
        <v>337867.30603948596</v>
      </c>
      <c r="O879" s="159"/>
      <c r="P879" s="265">
        <f t="shared" si="194"/>
        <v>128853.05875556878</v>
      </c>
      <c r="Q879" s="265">
        <f t="shared" si="195"/>
        <v>208354.57122997739</v>
      </c>
      <c r="R879" s="266">
        <f t="shared" si="196"/>
        <v>337207.62998554617</v>
      </c>
    </row>
    <row r="880" spans="1:18" x14ac:dyDescent="0.3">
      <c r="A880" s="82">
        <v>849</v>
      </c>
      <c r="B880" s="94">
        <f t="shared" si="185"/>
        <v>5.0686217736553382E-8</v>
      </c>
      <c r="C880" s="179">
        <f t="shared" si="186"/>
        <v>5.0571878358684226E-8</v>
      </c>
      <c r="D880" s="166">
        <f t="shared" si="187"/>
        <v>2.2558277767625785E-3</v>
      </c>
      <c r="E880" s="167">
        <f t="shared" si="197"/>
        <v>24.291372791119752</v>
      </c>
      <c r="F880" s="168">
        <f t="shared" si="198"/>
        <v>1.917453610248198</v>
      </c>
      <c r="G880" s="168">
        <f t="shared" si="188"/>
        <v>66635.392331408322</v>
      </c>
      <c r="H880" s="168">
        <f t="shared" si="189"/>
        <v>271310.30885212834</v>
      </c>
      <c r="I880" s="169">
        <f t="shared" si="190"/>
        <v>337945.70118353667</v>
      </c>
      <c r="J880" s="169">
        <f t="shared" si="192"/>
        <v>336226.1348067043</v>
      </c>
      <c r="K880" s="95"/>
      <c r="L880" s="265">
        <f t="shared" si="191"/>
        <v>129541.23056763734</v>
      </c>
      <c r="M880" s="265">
        <f>$G880*NonHospFrac+theModel!$H880*NonHospFrac</f>
        <v>208404.47061589931</v>
      </c>
      <c r="N880" s="266">
        <f t="shared" si="193"/>
        <v>337945.70118353667</v>
      </c>
      <c r="O880" s="159"/>
      <c r="P880" s="265">
        <f t="shared" si="194"/>
        <v>128882.08697232771</v>
      </c>
      <c r="Q880" s="265">
        <f t="shared" si="195"/>
        <v>208402.9159742292</v>
      </c>
      <c r="R880" s="266">
        <f t="shared" si="196"/>
        <v>337285.0029465569</v>
      </c>
    </row>
    <row r="881" spans="1:18" x14ac:dyDescent="0.3">
      <c r="A881" s="82">
        <v>850</v>
      </c>
      <c r="B881" s="94">
        <f t="shared" si="185"/>
        <v>4.9739375910861231E-8</v>
      </c>
      <c r="C881" s="179">
        <f t="shared" si="186"/>
        <v>4.9627172445082674E-8</v>
      </c>
      <c r="D881" s="166">
        <f t="shared" si="187"/>
        <v>2.2558277767625785E-3</v>
      </c>
      <c r="E881" s="167">
        <f t="shared" si="197"/>
        <v>24.291372840746924</v>
      </c>
      <c r="F881" s="168">
        <f t="shared" si="198"/>
        <v>1.9197094380249606</v>
      </c>
      <c r="G881" s="168">
        <f t="shared" si="188"/>
        <v>66713.786910621726</v>
      </c>
      <c r="H881" s="168">
        <f t="shared" si="189"/>
        <v>271310.30940641416</v>
      </c>
      <c r="I881" s="169">
        <f t="shared" si="190"/>
        <v>338024.0963170359</v>
      </c>
      <c r="J881" s="169">
        <f t="shared" si="192"/>
        <v>336301.86019413581</v>
      </c>
      <c r="K881" s="95"/>
      <c r="L881" s="265">
        <f t="shared" si="191"/>
        <v>129571.28096339157</v>
      </c>
      <c r="M881" s="265">
        <f>$G881*NonHospFrac+theModel!$H881*NonHospFrac</f>
        <v>208452.81535364431</v>
      </c>
      <c r="N881" s="266">
        <f t="shared" si="193"/>
        <v>338024.0963170359</v>
      </c>
      <c r="O881" s="159"/>
      <c r="P881" s="265">
        <f t="shared" si="194"/>
        <v>128911.11400193258</v>
      </c>
      <c r="Q881" s="265">
        <f t="shared" si="195"/>
        <v>208451.26071197412</v>
      </c>
      <c r="R881" s="266">
        <f t="shared" si="196"/>
        <v>337362.37471390667</v>
      </c>
    </row>
    <row r="882" spans="1:18" x14ac:dyDescent="0.3">
      <c r="A882" s="82">
        <v>851</v>
      </c>
      <c r="B882" s="94">
        <f t="shared" si="185"/>
        <v>4.881022152532354E-8</v>
      </c>
      <c r="C882" s="179">
        <f t="shared" si="186"/>
        <v>4.8700114071816783E-8</v>
      </c>
      <c r="D882" s="166">
        <f t="shared" si="187"/>
        <v>2.2558277767625785E-3</v>
      </c>
      <c r="E882" s="167">
        <f t="shared" si="197"/>
        <v>24.291372889447036</v>
      </c>
      <c r="F882" s="168">
        <f t="shared" si="198"/>
        <v>1.9219652658017232</v>
      </c>
      <c r="G882" s="168">
        <f t="shared" si="188"/>
        <v>66792.181489835159</v>
      </c>
      <c r="H882" s="168">
        <f t="shared" si="189"/>
        <v>271310.30995034566</v>
      </c>
      <c r="I882" s="169">
        <f t="shared" si="190"/>
        <v>338102.49144018081</v>
      </c>
      <c r="J882" s="169">
        <f t="shared" si="192"/>
        <v>336377.58248485014</v>
      </c>
      <c r="K882" s="95"/>
      <c r="L882" s="265">
        <f t="shared" si="191"/>
        <v>129601.33135517679</v>
      </c>
      <c r="M882" s="265">
        <f>$G882*NonHospFrac+theModel!$H882*NonHospFrac</f>
        <v>208501.16008500403</v>
      </c>
      <c r="N882" s="266">
        <f t="shared" si="193"/>
        <v>338102.49144018081</v>
      </c>
      <c r="O882" s="159"/>
      <c r="P882" s="265">
        <f t="shared" si="194"/>
        <v>128940.13984450487</v>
      </c>
      <c r="Q882" s="265">
        <f t="shared" si="195"/>
        <v>208499.60544333374</v>
      </c>
      <c r="R882" s="266">
        <f t="shared" si="196"/>
        <v>337439.74528783862</v>
      </c>
    </row>
    <row r="883" spans="1:18" x14ac:dyDescent="0.3">
      <c r="A883" s="82">
        <v>852</v>
      </c>
      <c r="B883" s="94">
        <f t="shared" si="185"/>
        <v>4.7898424170435191E-8</v>
      </c>
      <c r="C883" s="179">
        <f t="shared" si="186"/>
        <v>4.7790373574728368E-8</v>
      </c>
      <c r="D883" s="166">
        <f t="shared" si="187"/>
        <v>2.2558277767625785E-3</v>
      </c>
      <c r="E883" s="167">
        <f t="shared" si="197"/>
        <v>24.291372937237409</v>
      </c>
      <c r="F883" s="168">
        <f t="shared" si="198"/>
        <v>1.9242210935784858</v>
      </c>
      <c r="G883" s="168">
        <f t="shared" si="188"/>
        <v>66870.576069048577</v>
      </c>
      <c r="H883" s="168">
        <f t="shared" si="189"/>
        <v>271310.3104841162</v>
      </c>
      <c r="I883" s="169">
        <f t="shared" si="190"/>
        <v>338180.8865531648</v>
      </c>
      <c r="J883" s="169">
        <f t="shared" si="192"/>
        <v>336453.30167916074</v>
      </c>
      <c r="K883" s="95"/>
      <c r="L883" s="265">
        <f t="shared" si="191"/>
        <v>129631.3817430671</v>
      </c>
      <c r="M883" s="265">
        <f>$G883*NonHospFrac+theModel!$H883*NonHospFrac</f>
        <v>208549.50481009763</v>
      </c>
      <c r="N883" s="266">
        <f t="shared" si="193"/>
        <v>338180.88655316475</v>
      </c>
      <c r="O883" s="159"/>
      <c r="P883" s="265">
        <f t="shared" si="194"/>
        <v>128969.16450016471</v>
      </c>
      <c r="Q883" s="265">
        <f t="shared" si="195"/>
        <v>208547.95016842725</v>
      </c>
      <c r="R883" s="266">
        <f t="shared" si="196"/>
        <v>337517.114668592</v>
      </c>
    </row>
    <row r="884" spans="1:18" x14ac:dyDescent="0.3">
      <c r="A884" s="82">
        <v>853</v>
      </c>
      <c r="B884" s="94">
        <f t="shared" si="185"/>
        <v>4.7003659608892184E-8</v>
      </c>
      <c r="C884" s="179">
        <f t="shared" si="186"/>
        <v>4.6897627447936954E-8</v>
      </c>
      <c r="D884" s="166">
        <f t="shared" si="187"/>
        <v>2.2558277767625785E-3</v>
      </c>
      <c r="E884" s="167">
        <f t="shared" si="197"/>
        <v>24.291372984135037</v>
      </c>
      <c r="F884" s="168">
        <f t="shared" si="198"/>
        <v>1.9264769213552484</v>
      </c>
      <c r="G884" s="168">
        <f t="shared" si="188"/>
        <v>66948.970648261995</v>
      </c>
      <c r="H884" s="168">
        <f t="shared" si="189"/>
        <v>271310.31100791576</v>
      </c>
      <c r="I884" s="169">
        <f t="shared" si="190"/>
        <v>338259.28165617777</v>
      </c>
      <c r="J884" s="169">
        <f t="shared" si="192"/>
        <v>336529.01777737762</v>
      </c>
      <c r="K884" s="95"/>
      <c r="L884" s="265">
        <f t="shared" si="191"/>
        <v>129661.43212713534</v>
      </c>
      <c r="M884" s="265">
        <f>$G884*NonHospFrac+theModel!$H884*NonHospFrac</f>
        <v>208597.84952904237</v>
      </c>
      <c r="N884" s="266">
        <f t="shared" si="193"/>
        <v>338259.28165617771</v>
      </c>
      <c r="O884" s="159"/>
      <c r="P884" s="265">
        <f t="shared" si="194"/>
        <v>128998.18796903099</v>
      </c>
      <c r="Q884" s="265">
        <f t="shared" si="195"/>
        <v>208596.29488737191</v>
      </c>
      <c r="R884" s="266">
        <f t="shared" si="196"/>
        <v>337594.48285640287</v>
      </c>
    </row>
    <row r="885" spans="1:18" x14ac:dyDescent="0.3">
      <c r="A885" s="82">
        <v>854</v>
      </c>
      <c r="B885" s="94">
        <f t="shared" si="185"/>
        <v>4.6125609660292282E-8</v>
      </c>
      <c r="C885" s="179">
        <f t="shared" si="186"/>
        <v>4.6021558228800485E-8</v>
      </c>
      <c r="D885" s="166">
        <f t="shared" si="187"/>
        <v>2.2558277767625785E-3</v>
      </c>
      <c r="E885" s="167">
        <f t="shared" si="197"/>
        <v>24.291373030156596</v>
      </c>
      <c r="F885" s="168">
        <f t="shared" si="198"/>
        <v>1.928732749132011</v>
      </c>
      <c r="G885" s="168">
        <f t="shared" si="188"/>
        <v>67027.365227475413</v>
      </c>
      <c r="H885" s="168">
        <f t="shared" si="189"/>
        <v>271310.31152193056</v>
      </c>
      <c r="I885" s="169">
        <f t="shared" si="190"/>
        <v>338337.67674940597</v>
      </c>
      <c r="J885" s="169">
        <f t="shared" si="192"/>
        <v>336604.73077980732</v>
      </c>
      <c r="K885" s="95"/>
      <c r="L885" s="265">
        <f t="shared" si="191"/>
        <v>129691.48250745291</v>
      </c>
      <c r="M885" s="265">
        <f>$G885*NonHospFrac+theModel!$H885*NonHospFrac</f>
        <v>208646.19424195305</v>
      </c>
      <c r="N885" s="266">
        <f t="shared" si="193"/>
        <v>338337.67674940597</v>
      </c>
      <c r="O885" s="159"/>
      <c r="P885" s="265">
        <f t="shared" si="194"/>
        <v>129027.21025122119</v>
      </c>
      <c r="Q885" s="265">
        <f t="shared" si="195"/>
        <v>208644.63960028251</v>
      </c>
      <c r="R885" s="266">
        <f t="shared" si="196"/>
        <v>337671.84985150368</v>
      </c>
    </row>
    <row r="886" spans="1:18" x14ac:dyDescent="0.3">
      <c r="A886" s="82">
        <v>855</v>
      </c>
      <c r="B886" s="94">
        <f t="shared" si="185"/>
        <v>4.5263962087989434E-8</v>
      </c>
      <c r="C886" s="179">
        <f t="shared" si="186"/>
        <v>4.5161854385025018E-8</v>
      </c>
      <c r="D886" s="166">
        <f t="shared" si="187"/>
        <v>2.2558277767625785E-3</v>
      </c>
      <c r="E886" s="167">
        <f t="shared" si="197"/>
        <v>24.29137307531845</v>
      </c>
      <c r="F886" s="168">
        <f t="shared" si="198"/>
        <v>1.9309885769087736</v>
      </c>
      <c r="G886" s="168">
        <f t="shared" si="188"/>
        <v>67105.759806688831</v>
      </c>
      <c r="H886" s="168">
        <f t="shared" si="189"/>
        <v>271310.31202634325</v>
      </c>
      <c r="I886" s="169">
        <f t="shared" si="190"/>
        <v>338416.07183303207</v>
      </c>
      <c r="J886" s="169">
        <f t="shared" si="192"/>
        <v>336680.44068675273</v>
      </c>
      <c r="K886" s="95"/>
      <c r="L886" s="265">
        <f t="shared" si="191"/>
        <v>129721.53288408979</v>
      </c>
      <c r="M886" s="265">
        <f>$G886*NonHospFrac+theModel!$H886*NonHospFrac</f>
        <v>208694.53894894227</v>
      </c>
      <c r="N886" s="266">
        <f t="shared" si="193"/>
        <v>338416.07183303207</v>
      </c>
      <c r="O886" s="159"/>
      <c r="P886" s="265">
        <f t="shared" si="194"/>
        <v>129056.23134685142</v>
      </c>
      <c r="Q886" s="265">
        <f t="shared" si="195"/>
        <v>208692.98430727163</v>
      </c>
      <c r="R886" s="266">
        <f t="shared" si="196"/>
        <v>337749.21565412305</v>
      </c>
    </row>
    <row r="887" spans="1:18" x14ac:dyDescent="0.3">
      <c r="A887" s="82">
        <v>856</v>
      </c>
      <c r="B887" s="94">
        <f t="shared" si="185"/>
        <v>4.4418410488061065E-8</v>
      </c>
      <c r="C887" s="179">
        <f t="shared" si="186"/>
        <v>4.4318210203882453E-8</v>
      </c>
      <c r="D887" s="166">
        <f t="shared" si="187"/>
        <v>2.2558277767625785E-3</v>
      </c>
      <c r="E887" s="167">
        <f t="shared" si="197"/>
        <v>24.29137311963666</v>
      </c>
      <c r="F887" s="168">
        <f t="shared" si="198"/>
        <v>1.9332444046855362</v>
      </c>
      <c r="G887" s="168">
        <f t="shared" si="188"/>
        <v>67184.154385902264</v>
      </c>
      <c r="H887" s="168">
        <f t="shared" si="189"/>
        <v>271310.31252133322</v>
      </c>
      <c r="I887" s="169">
        <f t="shared" si="190"/>
        <v>338494.4669072355</v>
      </c>
      <c r="J887" s="169">
        <f t="shared" si="192"/>
        <v>336756.14749851375</v>
      </c>
      <c r="K887" s="95"/>
      <c r="L887" s="265">
        <f t="shared" si="191"/>
        <v>129751.58325711475</v>
      </c>
      <c r="M887" s="265">
        <f>$G887*NonHospFrac+theModel!$H887*NonHospFrac</f>
        <v>208742.8836501207</v>
      </c>
      <c r="N887" s="266">
        <f t="shared" si="193"/>
        <v>338494.46690723544</v>
      </c>
      <c r="O887" s="159"/>
      <c r="P887" s="265">
        <f t="shared" si="194"/>
        <v>129085.2512560366</v>
      </c>
      <c r="Q887" s="265">
        <f t="shared" si="195"/>
        <v>208741.32900844997</v>
      </c>
      <c r="R887" s="266">
        <f t="shared" si="196"/>
        <v>337826.58026448661</v>
      </c>
    </row>
    <row r="888" spans="1:18" x14ac:dyDescent="0.3">
      <c r="A888" s="82">
        <v>857</v>
      </c>
      <c r="B888" s="94">
        <f t="shared" si="185"/>
        <v>4.3588654180351079E-8</v>
      </c>
      <c r="C888" s="179">
        <f t="shared" si="186"/>
        <v>4.3490325683499342E-8</v>
      </c>
      <c r="D888" s="166">
        <f t="shared" si="187"/>
        <v>2.2558277767625785E-3</v>
      </c>
      <c r="E888" s="167">
        <f t="shared" si="197"/>
        <v>24.291373163126984</v>
      </c>
      <c r="F888" s="168">
        <f t="shared" si="198"/>
        <v>1.9355002324622987</v>
      </c>
      <c r="G888" s="168">
        <f t="shared" si="188"/>
        <v>67262.548965115682</v>
      </c>
      <c r="H888" s="168">
        <f t="shared" si="189"/>
        <v>271310.31300707656</v>
      </c>
      <c r="I888" s="169">
        <f t="shared" si="190"/>
        <v>338572.86197219224</v>
      </c>
      <c r="J888" s="169">
        <f t="shared" si="192"/>
        <v>336831.85121538682</v>
      </c>
      <c r="K888" s="95"/>
      <c r="L888" s="265">
        <f t="shared" si="191"/>
        <v>129781.6336265953</v>
      </c>
      <c r="M888" s="265">
        <f>$G888*NonHospFrac+theModel!$H888*NonHospFrac</f>
        <v>208791.22834559693</v>
      </c>
      <c r="N888" s="266">
        <f t="shared" si="193"/>
        <v>338572.86197219224</v>
      </c>
      <c r="O888" s="159"/>
      <c r="P888" s="265">
        <f t="shared" si="194"/>
        <v>129114.26997889043</v>
      </c>
      <c r="Q888" s="265">
        <f t="shared" si="195"/>
        <v>208789.67370392612</v>
      </c>
      <c r="R888" s="266">
        <f t="shared" si="196"/>
        <v>337903.94368281658</v>
      </c>
    </row>
    <row r="889" spans="1:18" x14ac:dyDescent="0.3">
      <c r="A889" s="82">
        <v>858</v>
      </c>
      <c r="B889" s="94">
        <f t="shared" si="185"/>
        <v>4.2774398101546767E-8</v>
      </c>
      <c r="C889" s="179">
        <f t="shared" si="186"/>
        <v>4.2677906426174996E-8</v>
      </c>
      <c r="D889" s="166">
        <f t="shared" si="187"/>
        <v>2.2558277767625785E-3</v>
      </c>
      <c r="E889" s="167">
        <f t="shared" si="197"/>
        <v>24.291373205804891</v>
      </c>
      <c r="F889" s="168">
        <f t="shared" si="198"/>
        <v>1.9377560602390613</v>
      </c>
      <c r="G889" s="168">
        <f t="shared" si="188"/>
        <v>67340.943544329115</v>
      </c>
      <c r="H889" s="168">
        <f t="shared" si="189"/>
        <v>271310.31348374608</v>
      </c>
      <c r="I889" s="169">
        <f t="shared" si="190"/>
        <v>338651.25702807517</v>
      </c>
      <c r="J889" s="169">
        <f t="shared" si="192"/>
        <v>336907.55183766544</v>
      </c>
      <c r="K889" s="95"/>
      <c r="L889" s="265">
        <f t="shared" si="191"/>
        <v>129811.68399259768</v>
      </c>
      <c r="M889" s="265">
        <f>$G889*NonHospFrac+theModel!$H889*NonHospFrac</f>
        <v>208839.57303547752</v>
      </c>
      <c r="N889" s="266">
        <f t="shared" si="193"/>
        <v>338651.25702807517</v>
      </c>
      <c r="O889" s="159"/>
      <c r="P889" s="265">
        <f t="shared" si="194"/>
        <v>129143.28751552536</v>
      </c>
      <c r="Q889" s="265">
        <f t="shared" si="195"/>
        <v>208838.01839380662</v>
      </c>
      <c r="R889" s="266">
        <f t="shared" si="196"/>
        <v>337981.305909332</v>
      </c>
    </row>
    <row r="890" spans="1:18" x14ac:dyDescent="0.3">
      <c r="A890" s="82">
        <v>859</v>
      </c>
      <c r="B890" s="94">
        <f t="shared" si="185"/>
        <v>4.1975352700253166E-8</v>
      </c>
      <c r="C890" s="179">
        <f t="shared" si="186"/>
        <v>4.1880663533692529E-8</v>
      </c>
      <c r="D890" s="166">
        <f t="shared" si="187"/>
        <v>2.2558277767625785E-3</v>
      </c>
      <c r="E890" s="167">
        <f t="shared" si="197"/>
        <v>24.291373247685556</v>
      </c>
      <c r="F890" s="168">
        <f t="shared" si="198"/>
        <v>1.9400118880158239</v>
      </c>
      <c r="G890" s="168">
        <f t="shared" si="188"/>
        <v>67419.338123542533</v>
      </c>
      <c r="H890" s="168">
        <f t="shared" si="189"/>
        <v>271310.31395151117</v>
      </c>
      <c r="I890" s="169">
        <f t="shared" si="190"/>
        <v>338729.65207505372</v>
      </c>
      <c r="J890" s="169">
        <f t="shared" si="192"/>
        <v>336983.24936563964</v>
      </c>
      <c r="K890" s="95"/>
      <c r="L890" s="265">
        <f t="shared" si="191"/>
        <v>129841.73435518681</v>
      </c>
      <c r="M890" s="265">
        <f>$G890*NonHospFrac+theModel!$H890*NonHospFrac</f>
        <v>208887.91771986685</v>
      </c>
      <c r="N890" s="266">
        <f t="shared" si="193"/>
        <v>338729.65207505366</v>
      </c>
      <c r="O890" s="159"/>
      <c r="P890" s="265">
        <f t="shared" si="194"/>
        <v>129172.30386605256</v>
      </c>
      <c r="Q890" s="265">
        <f t="shared" si="195"/>
        <v>208886.36307819586</v>
      </c>
      <c r="R890" s="266">
        <f t="shared" si="196"/>
        <v>338058.66694424843</v>
      </c>
    </row>
    <row r="891" spans="1:18" x14ac:dyDescent="0.3">
      <c r="A891" s="82">
        <v>860</v>
      </c>
      <c r="B891" s="94">
        <f t="shared" si="185"/>
        <v>4.1191233834028814E-8</v>
      </c>
      <c r="C891" s="179">
        <f t="shared" si="186"/>
        <v>4.1098313504586889E-8</v>
      </c>
      <c r="D891" s="166">
        <f t="shared" si="187"/>
        <v>2.2558277767625785E-3</v>
      </c>
      <c r="E891" s="167">
        <f t="shared" si="197"/>
        <v>24.29137328878387</v>
      </c>
      <c r="F891" s="168">
        <f t="shared" si="198"/>
        <v>1.9422677157925865</v>
      </c>
      <c r="G891" s="168">
        <f t="shared" si="188"/>
        <v>67497.732702755951</v>
      </c>
      <c r="H891" s="168">
        <f t="shared" si="189"/>
        <v>271310.31441053818</v>
      </c>
      <c r="I891" s="169">
        <f t="shared" si="190"/>
        <v>338808.04711329413</v>
      </c>
      <c r="J891" s="169">
        <f t="shared" si="192"/>
        <v>337058.94379959651</v>
      </c>
      <c r="K891" s="95"/>
      <c r="L891" s="265">
        <f t="shared" si="191"/>
        <v>129871.78471442647</v>
      </c>
      <c r="M891" s="265">
        <f>$G891*NonHospFrac+theModel!$H891*NonHospFrac</f>
        <v>208936.26239886764</v>
      </c>
      <c r="N891" s="266">
        <f t="shared" si="193"/>
        <v>338808.04711329413</v>
      </c>
      <c r="O891" s="159"/>
      <c r="P891" s="265">
        <f t="shared" si="194"/>
        <v>129201.3190305821</v>
      </c>
      <c r="Q891" s="265">
        <f t="shared" si="195"/>
        <v>208934.70775719656</v>
      </c>
      <c r="R891" s="266">
        <f t="shared" si="196"/>
        <v>338136.02678777865</v>
      </c>
    </row>
    <row r="892" spans="1:18" x14ac:dyDescent="0.3">
      <c r="A892" s="82">
        <v>861</v>
      </c>
      <c r="B892" s="94">
        <f t="shared" si="185"/>
        <v>4.0421762668343373E-8</v>
      </c>
      <c r="C892" s="179">
        <f t="shared" si="186"/>
        <v>4.0330578133330421E-8</v>
      </c>
      <c r="D892" s="166">
        <f t="shared" si="187"/>
        <v>2.2558277767625785E-3</v>
      </c>
      <c r="E892" s="167">
        <f t="shared" si="197"/>
        <v>24.29137332911445</v>
      </c>
      <c r="F892" s="168">
        <f t="shared" si="198"/>
        <v>1.9445235435693491</v>
      </c>
      <c r="G892" s="168">
        <f t="shared" si="188"/>
        <v>67576.12728196937</v>
      </c>
      <c r="H892" s="168">
        <f t="shared" si="189"/>
        <v>271310.31486099039</v>
      </c>
      <c r="I892" s="169">
        <f t="shared" si="190"/>
        <v>338886.44214295974</v>
      </c>
      <c r="J892" s="169">
        <f t="shared" si="192"/>
        <v>337134.63513982017</v>
      </c>
      <c r="K892" s="95"/>
      <c r="L892" s="265">
        <f t="shared" si="191"/>
        <v>129901.83507037924</v>
      </c>
      <c r="M892" s="265">
        <f>$G892*NonHospFrac+theModel!$H892*NonHospFrac</f>
        <v>208984.60707258049</v>
      </c>
      <c r="N892" s="266">
        <f t="shared" si="193"/>
        <v>338886.44214295974</v>
      </c>
      <c r="O892" s="159"/>
      <c r="P892" s="265">
        <f t="shared" si="194"/>
        <v>129230.3330092229</v>
      </c>
      <c r="Q892" s="265">
        <f t="shared" si="195"/>
        <v>208983.05243090933</v>
      </c>
      <c r="R892" s="266">
        <f t="shared" si="196"/>
        <v>338213.38544013223</v>
      </c>
    </row>
    <row r="893" spans="1:18" x14ac:dyDescent="0.3">
      <c r="A893" s="82">
        <v>862</v>
      </c>
      <c r="B893" s="94">
        <f t="shared" si="185"/>
        <v>3.9666665577423627E-8</v>
      </c>
      <c r="C893" s="179">
        <f t="shared" si="186"/>
        <v>3.9577184411402523E-8</v>
      </c>
      <c r="D893" s="166">
        <f t="shared" si="187"/>
        <v>2.2558277767625785E-3</v>
      </c>
      <c r="E893" s="167">
        <f t="shared" si="197"/>
        <v>24.291373368691634</v>
      </c>
      <c r="F893" s="168">
        <f t="shared" si="198"/>
        <v>1.9467793713461117</v>
      </c>
      <c r="G893" s="168">
        <f t="shared" si="188"/>
        <v>67654.521861182788</v>
      </c>
      <c r="H893" s="168">
        <f t="shared" si="189"/>
        <v>271310.31530302786</v>
      </c>
      <c r="I893" s="169">
        <f t="shared" si="190"/>
        <v>338964.83716421062</v>
      </c>
      <c r="J893" s="169">
        <f t="shared" si="192"/>
        <v>337210.32338659157</v>
      </c>
      <c r="K893" s="95"/>
      <c r="L893" s="265">
        <f t="shared" si="191"/>
        <v>129931.88542310646</v>
      </c>
      <c r="M893" s="265">
        <f>$G893*NonHospFrac+theModel!$H893*NonHospFrac</f>
        <v>209032.95174110416</v>
      </c>
      <c r="N893" s="266">
        <f t="shared" si="193"/>
        <v>338964.83716421062</v>
      </c>
      <c r="O893" s="159"/>
      <c r="P893" s="265">
        <f t="shared" si="194"/>
        <v>129259.34580208262</v>
      </c>
      <c r="Q893" s="265">
        <f t="shared" si="195"/>
        <v>209031.39709943291</v>
      </c>
      <c r="R893" s="266">
        <f t="shared" si="196"/>
        <v>338290.74290151556</v>
      </c>
    </row>
    <row r="894" spans="1:18" x14ac:dyDescent="0.3">
      <c r="A894" s="82">
        <v>863</v>
      </c>
      <c r="B894" s="94">
        <f t="shared" si="185"/>
        <v>3.8925674046951449E-8</v>
      </c>
      <c r="C894" s="179">
        <f t="shared" si="186"/>
        <v>3.883786443020713E-8</v>
      </c>
      <c r="D894" s="166">
        <f t="shared" si="187"/>
        <v>2.2558277767625785E-3</v>
      </c>
      <c r="E894" s="167">
        <f t="shared" si="197"/>
        <v>24.291373407529498</v>
      </c>
      <c r="F894" s="168">
        <f t="shared" si="198"/>
        <v>1.9490351991228743</v>
      </c>
      <c r="G894" s="168">
        <f t="shared" si="188"/>
        <v>67732.916440396206</v>
      </c>
      <c r="H894" s="168">
        <f t="shared" si="189"/>
        <v>271310.31573680794</v>
      </c>
      <c r="I894" s="169">
        <f t="shared" si="190"/>
        <v>339043.23217720416</v>
      </c>
      <c r="J894" s="169">
        <f t="shared" si="192"/>
        <v>337286.00854018913</v>
      </c>
      <c r="K894" s="95"/>
      <c r="L894" s="265">
        <f t="shared" si="191"/>
        <v>129961.93577266847</v>
      </c>
      <c r="M894" s="265">
        <f>$G894*NonHospFrac+theModel!$H894*NonHospFrac</f>
        <v>209081.29640453565</v>
      </c>
      <c r="N894" s="266">
        <f t="shared" si="193"/>
        <v>339043.2321772041</v>
      </c>
      <c r="O894" s="159"/>
      <c r="P894" s="265">
        <f t="shared" si="194"/>
        <v>129288.35740926799</v>
      </c>
      <c r="Q894" s="265">
        <f t="shared" si="195"/>
        <v>209079.74176286432</v>
      </c>
      <c r="R894" s="266">
        <f t="shared" si="196"/>
        <v>338368.09917213232</v>
      </c>
    </row>
    <row r="895" spans="1:18" x14ac:dyDescent="0.3">
      <c r="A895" s="82">
        <v>864</v>
      </c>
      <c r="B895" s="94">
        <f t="shared" si="185"/>
        <v>3.8198524578579623E-8</v>
      </c>
      <c r="C895" s="179">
        <f t="shared" si="186"/>
        <v>3.8112355285803913E-8</v>
      </c>
      <c r="D895" s="166">
        <f t="shared" si="187"/>
        <v>2.2558277767625785E-3</v>
      </c>
      <c r="E895" s="167">
        <f t="shared" si="197"/>
        <v>24.291373445641852</v>
      </c>
      <c r="F895" s="168">
        <f t="shared" si="198"/>
        <v>1.9512910268996368</v>
      </c>
      <c r="G895" s="168">
        <f t="shared" si="188"/>
        <v>67811.311019609639</v>
      </c>
      <c r="H895" s="168">
        <f t="shared" si="189"/>
        <v>271310.31616248481</v>
      </c>
      <c r="I895" s="169">
        <f t="shared" si="190"/>
        <v>339121.62718209444</v>
      </c>
      <c r="J895" s="169">
        <f t="shared" si="192"/>
        <v>337361.69060088799</v>
      </c>
      <c r="K895" s="95"/>
      <c r="L895" s="265">
        <f t="shared" si="191"/>
        <v>129991.98611912437</v>
      </c>
      <c r="M895" s="265">
        <f>$G895*NonHospFrac+theModel!$H895*NonHospFrac</f>
        <v>209129.64106297007</v>
      </c>
      <c r="N895" s="266">
        <f t="shared" si="193"/>
        <v>339121.62718209444</v>
      </c>
      <c r="O895" s="159"/>
      <c r="P895" s="265">
        <f t="shared" si="194"/>
        <v>129317.36783088453</v>
      </c>
      <c r="Q895" s="265">
        <f t="shared" si="195"/>
        <v>209128.08642129865</v>
      </c>
      <c r="R895" s="266">
        <f t="shared" si="196"/>
        <v>338445.4542521832</v>
      </c>
    </row>
    <row r="896" spans="1:18" x14ac:dyDescent="0.3">
      <c r="A896" s="82">
        <v>865</v>
      </c>
      <c r="B896" s="94">
        <f t="shared" si="185"/>
        <v>3.7484958596230695E-8</v>
      </c>
      <c r="C896" s="179">
        <f t="shared" si="186"/>
        <v>3.7400398985418522E-8</v>
      </c>
      <c r="D896" s="166">
        <f t="shared" si="187"/>
        <v>2.2558277767625785E-3</v>
      </c>
      <c r="E896" s="167">
        <f t="shared" si="197"/>
        <v>24.29137348304225</v>
      </c>
      <c r="F896" s="168">
        <f t="shared" si="198"/>
        <v>1.9535468546763994</v>
      </c>
      <c r="G896" s="168">
        <f t="shared" si="188"/>
        <v>67889.705598823057</v>
      </c>
      <c r="H896" s="168">
        <f t="shared" si="189"/>
        <v>271310.31658020976</v>
      </c>
      <c r="I896" s="169">
        <f t="shared" si="190"/>
        <v>339200.02217903279</v>
      </c>
      <c r="J896" s="169">
        <f t="shared" si="192"/>
        <v>337437.36956896062</v>
      </c>
      <c r="K896" s="95"/>
      <c r="L896" s="265">
        <f t="shared" si="191"/>
        <v>130022.03646253214</v>
      </c>
      <c r="M896" s="265">
        <f>$G896*NonHospFrac+theModel!$H896*NonHospFrac</f>
        <v>209177.98571650067</v>
      </c>
      <c r="N896" s="266">
        <f t="shared" si="193"/>
        <v>339200.02217903279</v>
      </c>
      <c r="O896" s="159"/>
      <c r="P896" s="265">
        <f t="shared" si="194"/>
        <v>129346.37706703664</v>
      </c>
      <c r="Q896" s="265">
        <f t="shared" si="195"/>
        <v>209176.43107482916</v>
      </c>
      <c r="R896" s="266">
        <f t="shared" si="196"/>
        <v>338522.80814186577</v>
      </c>
    </row>
    <row r="897" spans="1:18" x14ac:dyDescent="0.3">
      <c r="A897" s="82">
        <v>866</v>
      </c>
      <c r="B897" s="94">
        <f t="shared" si="185"/>
        <v>3.6784722354147465E-8</v>
      </c>
      <c r="C897" s="179">
        <f t="shared" si="186"/>
        <v>3.6701742355700479E-8</v>
      </c>
      <c r="D897" s="166">
        <f t="shared" si="187"/>
        <v>2.2558277767625785E-3</v>
      </c>
      <c r="E897" s="167">
        <f t="shared" si="197"/>
        <v>24.291373519743992</v>
      </c>
      <c r="F897" s="168">
        <f t="shared" si="198"/>
        <v>1.955802682453162</v>
      </c>
      <c r="G897" s="168">
        <f t="shared" si="188"/>
        <v>67968.100178036475</v>
      </c>
      <c r="H897" s="168">
        <f t="shared" si="189"/>
        <v>271310.31699013145</v>
      </c>
      <c r="I897" s="169">
        <f t="shared" si="190"/>
        <v>339278.41716816794</v>
      </c>
      <c r="J897" s="169">
        <f t="shared" si="192"/>
        <v>337513.045444677</v>
      </c>
      <c r="K897" s="95"/>
      <c r="L897" s="265">
        <f t="shared" si="191"/>
        <v>130052.08680294876</v>
      </c>
      <c r="M897" s="265">
        <f>$G897*NonHospFrac+theModel!$H897*NonHospFrac</f>
        <v>209226.33036521915</v>
      </c>
      <c r="N897" s="266">
        <f t="shared" si="193"/>
        <v>339278.41716816789</v>
      </c>
      <c r="O897" s="159"/>
      <c r="P897" s="265">
        <f t="shared" si="194"/>
        <v>129375.38511782777</v>
      </c>
      <c r="Q897" s="265">
        <f t="shared" si="195"/>
        <v>209224.77572354759</v>
      </c>
      <c r="R897" s="266">
        <f t="shared" si="196"/>
        <v>338600.16084137536</v>
      </c>
    </row>
    <row r="898" spans="1:18" x14ac:dyDescent="0.3">
      <c r="A898" s="82">
        <v>867</v>
      </c>
      <c r="B898" s="94">
        <f t="shared" si="185"/>
        <v>3.6097566846659906E-8</v>
      </c>
      <c r="C898" s="179">
        <f t="shared" si="186"/>
        <v>3.6016136952693664E-8</v>
      </c>
      <c r="D898" s="166">
        <f t="shared" si="187"/>
        <v>2.2558277767625785E-3</v>
      </c>
      <c r="E898" s="167">
        <f t="shared" si="197"/>
        <v>24.291373555760128</v>
      </c>
      <c r="F898" s="168">
        <f t="shared" si="198"/>
        <v>1.9580585102299246</v>
      </c>
      <c r="G898" s="168">
        <f t="shared" si="188"/>
        <v>68046.494757249893</v>
      </c>
      <c r="H898" s="168">
        <f t="shared" si="189"/>
        <v>271310.31739239563</v>
      </c>
      <c r="I898" s="169">
        <f t="shared" si="190"/>
        <v>339356.81214964553</v>
      </c>
      <c r="J898" s="169">
        <f t="shared" si="192"/>
        <v>337588.718228304</v>
      </c>
      <c r="K898" s="95"/>
      <c r="L898" s="265">
        <f t="shared" si="191"/>
        <v>130082.1371404301</v>
      </c>
      <c r="M898" s="265">
        <f>$G898*NonHospFrac+theModel!$H898*NonHospFrac</f>
        <v>209274.67500921543</v>
      </c>
      <c r="N898" s="266">
        <f t="shared" si="193"/>
        <v>339356.81214964553</v>
      </c>
      <c r="O898" s="159"/>
      <c r="P898" s="265">
        <f t="shared" si="194"/>
        <v>129404.39198336028</v>
      </c>
      <c r="Q898" s="265">
        <f t="shared" si="195"/>
        <v>209273.1203675438</v>
      </c>
      <c r="R898" s="266">
        <f t="shared" si="196"/>
        <v>338677.51235090406</v>
      </c>
    </row>
    <row r="899" spans="1:18" x14ac:dyDescent="0.3">
      <c r="A899" s="82">
        <v>868</v>
      </c>
      <c r="B899" s="94">
        <f t="shared" si="185"/>
        <v>3.5423247719638247E-8</v>
      </c>
      <c r="C899" s="179">
        <f t="shared" si="186"/>
        <v>3.5343338973489146E-8</v>
      </c>
      <c r="D899" s="166">
        <f t="shared" si="187"/>
        <v>2.2558277767625785E-3</v>
      </c>
      <c r="E899" s="167">
        <f t="shared" si="197"/>
        <v>24.291373591103468</v>
      </c>
      <c r="F899" s="168">
        <f t="shared" si="198"/>
        <v>1.9603143380066872</v>
      </c>
      <c r="G899" s="168">
        <f t="shared" si="188"/>
        <v>68124.889336463326</v>
      </c>
      <c r="H899" s="168">
        <f t="shared" si="189"/>
        <v>271310.31778714538</v>
      </c>
      <c r="I899" s="169">
        <f t="shared" si="190"/>
        <v>339435.20712360868</v>
      </c>
      <c r="J899" s="169">
        <f t="shared" si="192"/>
        <v>337664.38792010618</v>
      </c>
      <c r="K899" s="95"/>
      <c r="L899" s="265">
        <f t="shared" si="191"/>
        <v>130112.18747503102</v>
      </c>
      <c r="M899" s="265">
        <f>$G899*NonHospFrac+theModel!$H899*NonHospFrac</f>
        <v>209323.01964857767</v>
      </c>
      <c r="N899" s="266">
        <f t="shared" si="193"/>
        <v>339435.20712360868</v>
      </c>
      <c r="O899" s="159"/>
      <c r="P899" s="265">
        <f t="shared" si="194"/>
        <v>129433.39766373557</v>
      </c>
      <c r="Q899" s="265">
        <f t="shared" si="195"/>
        <v>209321.46500690599</v>
      </c>
      <c r="R899" s="266">
        <f t="shared" si="196"/>
        <v>338754.86267064157</v>
      </c>
    </row>
    <row r="900" spans="1:18" x14ac:dyDescent="0.3">
      <c r="A900" s="82">
        <v>869</v>
      </c>
      <c r="B900" s="94">
        <f t="shared" si="185"/>
        <v>3.4761525183600223E-8</v>
      </c>
      <c r="C900" s="179">
        <f t="shared" si="186"/>
        <v>3.4683109169528422E-8</v>
      </c>
      <c r="D900" s="166">
        <f t="shared" si="187"/>
        <v>2.2558277767625785E-3</v>
      </c>
      <c r="E900" s="167">
        <f t="shared" si="197"/>
        <v>24.291373625786576</v>
      </c>
      <c r="F900" s="168">
        <f t="shared" si="198"/>
        <v>1.9625701657834498</v>
      </c>
      <c r="G900" s="168">
        <f t="shared" si="188"/>
        <v>68203.283915676744</v>
      </c>
      <c r="H900" s="168">
        <f t="shared" si="189"/>
        <v>271310.31817452091</v>
      </c>
      <c r="I900" s="169">
        <f t="shared" si="190"/>
        <v>339513.60209019767</v>
      </c>
      <c r="J900" s="169">
        <f t="shared" si="192"/>
        <v>337740.05452034523</v>
      </c>
      <c r="K900" s="95"/>
      <c r="L900" s="265">
        <f t="shared" si="191"/>
        <v>130142.23780680526</v>
      </c>
      <c r="M900" s="265">
        <f>$G900*NonHospFrac+theModel!$H900*NonHospFrac</f>
        <v>209371.36428339238</v>
      </c>
      <c r="N900" s="266">
        <f t="shared" si="193"/>
        <v>339513.60209019762</v>
      </c>
      <c r="O900" s="159"/>
      <c r="P900" s="265">
        <f t="shared" si="194"/>
        <v>129462.40215905392</v>
      </c>
      <c r="Q900" s="265">
        <f t="shared" si="195"/>
        <v>209369.80964172064</v>
      </c>
      <c r="R900" s="266">
        <f t="shared" si="196"/>
        <v>338832.21180077456</v>
      </c>
    </row>
    <row r="901" spans="1:18" x14ac:dyDescent="0.3">
      <c r="A901" s="82">
        <v>870</v>
      </c>
      <c r="B901" s="94">
        <f t="shared" si="185"/>
        <v>3.4112163928440844E-8</v>
      </c>
      <c r="C901" s="179">
        <f t="shared" si="186"/>
        <v>3.4035212761525588E-8</v>
      </c>
      <c r="D901" s="166">
        <f t="shared" si="187"/>
        <v>2.2558277767625785E-3</v>
      </c>
      <c r="E901" s="167">
        <f t="shared" si="197"/>
        <v>24.29137365982179</v>
      </c>
      <c r="F901" s="168">
        <f t="shared" si="198"/>
        <v>1.9648259935602124</v>
      </c>
      <c r="G901" s="168">
        <f t="shared" si="188"/>
        <v>68281.678494890162</v>
      </c>
      <c r="H901" s="168">
        <f t="shared" si="189"/>
        <v>271310.31855466019</v>
      </c>
      <c r="I901" s="169">
        <f t="shared" si="190"/>
        <v>339591.99704955035</v>
      </c>
      <c r="J901" s="169">
        <f t="shared" si="192"/>
        <v>337815.71802928054</v>
      </c>
      <c r="K901" s="95"/>
      <c r="L901" s="265">
        <f t="shared" si="191"/>
        <v>130172.28813580569</v>
      </c>
      <c r="M901" s="265">
        <f>$G901*NonHospFrac+theModel!$H901*NonHospFrac</f>
        <v>209419.70891374466</v>
      </c>
      <c r="N901" s="266">
        <f t="shared" si="193"/>
        <v>339591.99704955035</v>
      </c>
      <c r="O901" s="159"/>
      <c r="P901" s="265">
        <f t="shared" si="194"/>
        <v>129491.40546941478</v>
      </c>
      <c r="Q901" s="265">
        <f t="shared" si="195"/>
        <v>209418.15427207286</v>
      </c>
      <c r="R901" s="266">
        <f t="shared" si="196"/>
        <v>338909.55974148761</v>
      </c>
    </row>
    <row r="902" spans="1:18" x14ac:dyDescent="0.3">
      <c r="A902" s="82">
        <v>871</v>
      </c>
      <c r="B902" s="94">
        <f t="shared" si="185"/>
        <v>3.3474933039756321E-8</v>
      </c>
      <c r="C902" s="179">
        <f t="shared" si="186"/>
        <v>3.3399419355979974E-8</v>
      </c>
      <c r="D902" s="166">
        <f t="shared" si="187"/>
        <v>2.2558277767625785E-3</v>
      </c>
      <c r="E902" s="167">
        <f t="shared" si="197"/>
        <v>24.29137369322121</v>
      </c>
      <c r="F902" s="168">
        <f t="shared" si="198"/>
        <v>1.967081821336975</v>
      </c>
      <c r="G902" s="168">
        <f t="shared" si="188"/>
        <v>68360.07307410358</v>
      </c>
      <c r="H902" s="168">
        <f t="shared" si="189"/>
        <v>271310.31892769824</v>
      </c>
      <c r="I902" s="169">
        <f t="shared" si="190"/>
        <v>339670.39200180181</v>
      </c>
      <c r="J902" s="169">
        <f t="shared" si="192"/>
        <v>337891.37844716874</v>
      </c>
      <c r="K902" s="95"/>
      <c r="L902" s="265">
        <f t="shared" si="191"/>
        <v>130202.33846208408</v>
      </c>
      <c r="M902" s="265">
        <f>$G902*NonHospFrac+theModel!$H902*NonHospFrac</f>
        <v>209468.05353971772</v>
      </c>
      <c r="N902" s="266">
        <f t="shared" si="193"/>
        <v>339670.39200180181</v>
      </c>
      <c r="O902" s="159"/>
      <c r="P902" s="265">
        <f t="shared" si="194"/>
        <v>129520.40759491651</v>
      </c>
      <c r="Q902" s="265">
        <f t="shared" si="195"/>
        <v>209466.49889804586</v>
      </c>
      <c r="R902" s="266">
        <f t="shared" si="196"/>
        <v>338986.90649296239</v>
      </c>
    </row>
    <row r="903" spans="1:18" x14ac:dyDescent="0.3">
      <c r="A903" s="82">
        <v>872</v>
      </c>
      <c r="B903" s="94">
        <f t="shared" si="185"/>
        <v>3.2849605916729865E-8</v>
      </c>
      <c r="C903" s="179">
        <f t="shared" si="186"/>
        <v>3.2775502863247198E-8</v>
      </c>
      <c r="D903" s="166">
        <f t="shared" si="187"/>
        <v>2.2558277767625785E-3</v>
      </c>
      <c r="E903" s="167">
        <f t="shared" si="197"/>
        <v>24.291373725996714</v>
      </c>
      <c r="F903" s="168">
        <f t="shared" si="198"/>
        <v>1.9693376491137375</v>
      </c>
      <c r="G903" s="168">
        <f t="shared" si="188"/>
        <v>68438.467653317013</v>
      </c>
      <c r="H903" s="168">
        <f t="shared" si="189"/>
        <v>271310.3192937678</v>
      </c>
      <c r="I903" s="169">
        <f t="shared" si="190"/>
        <v>339748.78694708482</v>
      </c>
      <c r="J903" s="169">
        <f t="shared" si="192"/>
        <v>337967.03577426425</v>
      </c>
      <c r="K903" s="95"/>
      <c r="L903" s="265">
        <f t="shared" si="191"/>
        <v>130232.38878569132</v>
      </c>
      <c r="M903" s="265">
        <f>$G903*NonHospFrac+theModel!$H903*NonHospFrac</f>
        <v>209516.39816139347</v>
      </c>
      <c r="N903" s="266">
        <f t="shared" si="193"/>
        <v>339748.78694708482</v>
      </c>
      <c r="O903" s="159"/>
      <c r="P903" s="265">
        <f t="shared" si="194"/>
        <v>129549.40853565665</v>
      </c>
      <c r="Q903" s="265">
        <f t="shared" si="195"/>
        <v>209514.84351972156</v>
      </c>
      <c r="R903" s="266">
        <f t="shared" si="196"/>
        <v>339064.25205537822</v>
      </c>
    </row>
    <row r="904" spans="1:18" x14ac:dyDescent="0.3">
      <c r="A904" s="82">
        <v>873</v>
      </c>
      <c r="B904" s="94">
        <f t="shared" si="185"/>
        <v>3.2235960191552013E-8</v>
      </c>
      <c r="C904" s="179">
        <f t="shared" si="186"/>
        <v>3.2163241417141296E-8</v>
      </c>
      <c r="D904" s="166">
        <f t="shared" si="187"/>
        <v>2.2558277767625785E-3</v>
      </c>
      <c r="E904" s="167">
        <f t="shared" si="197"/>
        <v>24.291373758159956</v>
      </c>
      <c r="F904" s="168">
        <f t="shared" si="198"/>
        <v>1.9715934768905001</v>
      </c>
      <c r="G904" s="168">
        <f t="shared" si="188"/>
        <v>68516.862232530431</v>
      </c>
      <c r="H904" s="168">
        <f t="shared" si="189"/>
        <v>271310.31965299905</v>
      </c>
      <c r="I904" s="169">
        <f t="shared" si="190"/>
        <v>339827.18188552948</v>
      </c>
      <c r="J904" s="169">
        <f t="shared" si="192"/>
        <v>338042.69001081889</v>
      </c>
      <c r="K904" s="95"/>
      <c r="L904" s="265">
        <f t="shared" si="191"/>
        <v>130262.4391066773</v>
      </c>
      <c r="M904" s="265">
        <f>$G904*NonHospFrac+theModel!$H904*NonHospFrac</f>
        <v>209564.74277885217</v>
      </c>
      <c r="N904" s="266">
        <f t="shared" si="193"/>
        <v>339827.18188552948</v>
      </c>
      <c r="O904" s="159"/>
      <c r="P904" s="265">
        <f t="shared" si="194"/>
        <v>129578.40829173173</v>
      </c>
      <c r="Q904" s="265">
        <f t="shared" si="195"/>
        <v>209563.1881371802</v>
      </c>
      <c r="R904" s="266">
        <f t="shared" si="196"/>
        <v>339141.5964289119</v>
      </c>
    </row>
    <row r="905" spans="1:18" x14ac:dyDescent="0.3">
      <c r="A905" s="82">
        <v>874</v>
      </c>
      <c r="B905" s="94">
        <f t="shared" si="185"/>
        <v>3.1633777650346089E-8</v>
      </c>
      <c r="C905" s="179">
        <f t="shared" si="186"/>
        <v>3.1562417296038504E-8</v>
      </c>
      <c r="D905" s="166">
        <f t="shared" si="187"/>
        <v>2.2558277767625785E-3</v>
      </c>
      <c r="E905" s="167">
        <f t="shared" si="197"/>
        <v>24.291373789722375</v>
      </c>
      <c r="F905" s="168">
        <f t="shared" si="198"/>
        <v>1.9738493046672627</v>
      </c>
      <c r="G905" s="168">
        <f t="shared" si="188"/>
        <v>68595.256811743864</v>
      </c>
      <c r="H905" s="168">
        <f t="shared" si="189"/>
        <v>271310.32000551966</v>
      </c>
      <c r="I905" s="169">
        <f t="shared" si="190"/>
        <v>339905.5768172635</v>
      </c>
      <c r="J905" s="169">
        <f t="shared" si="192"/>
        <v>338118.34115708212</v>
      </c>
      <c r="K905" s="95"/>
      <c r="L905" s="265">
        <f t="shared" si="191"/>
        <v>130292.48942509096</v>
      </c>
      <c r="M905" s="265">
        <f>$G905*NonHospFrac+theModel!$H905*NonHospFrac</f>
        <v>209613.08739217254</v>
      </c>
      <c r="N905" s="266">
        <f t="shared" si="193"/>
        <v>339905.5768172635</v>
      </c>
      <c r="O905" s="159"/>
      <c r="P905" s="265">
        <f t="shared" si="194"/>
        <v>129607.40686323737</v>
      </c>
      <c r="Q905" s="265">
        <f t="shared" si="195"/>
        <v>209611.53275050051</v>
      </c>
      <c r="R905" s="266">
        <f t="shared" si="196"/>
        <v>339218.93961373786</v>
      </c>
    </row>
    <row r="906" spans="1:18" x14ac:dyDescent="0.3">
      <c r="A906" s="82">
        <v>875</v>
      </c>
      <c r="B906" s="94">
        <f t="shared" si="185"/>
        <v>3.1042844155570987E-8</v>
      </c>
      <c r="C906" s="179">
        <f t="shared" si="186"/>
        <v>3.097281684545514E-8</v>
      </c>
      <c r="D906" s="166">
        <f t="shared" si="187"/>
        <v>2.2558277767625785E-3</v>
      </c>
      <c r="E906" s="167">
        <f t="shared" si="197"/>
        <v>24.291373820695192</v>
      </c>
      <c r="F906" s="168">
        <f t="shared" si="198"/>
        <v>1.9761051324440253</v>
      </c>
      <c r="G906" s="168">
        <f t="shared" si="188"/>
        <v>68673.651390957282</v>
      </c>
      <c r="H906" s="168">
        <f t="shared" si="189"/>
        <v>271310.32035145501</v>
      </c>
      <c r="I906" s="169">
        <f t="shared" si="190"/>
        <v>339983.97174241231</v>
      </c>
      <c r="J906" s="169">
        <f t="shared" si="192"/>
        <v>338193.98921330122</v>
      </c>
      <c r="K906" s="95"/>
      <c r="L906" s="265">
        <f t="shared" si="191"/>
        <v>130322.53974098036</v>
      </c>
      <c r="M906" s="265">
        <f>$G906*NonHospFrac+theModel!$H906*NonHospFrac</f>
        <v>209661.43200143191</v>
      </c>
      <c r="N906" s="266">
        <f t="shared" si="193"/>
        <v>339983.97174241225</v>
      </c>
      <c r="O906" s="159"/>
      <c r="P906" s="265">
        <f t="shared" si="194"/>
        <v>129636.40425026833</v>
      </c>
      <c r="Q906" s="265">
        <f t="shared" si="195"/>
        <v>209659.87735975982</v>
      </c>
      <c r="R906" s="266">
        <f t="shared" si="196"/>
        <v>339296.28161002812</v>
      </c>
    </row>
    <row r="907" spans="1:18" x14ac:dyDescent="0.3">
      <c r="A907" s="82">
        <v>876</v>
      </c>
      <c r="B907" s="94">
        <f t="shared" si="185"/>
        <v>3.0462949569872868E-8</v>
      </c>
      <c r="C907" s="179">
        <f t="shared" si="186"/>
        <v>3.039423040207103E-8</v>
      </c>
      <c r="D907" s="166">
        <f t="shared" si="187"/>
        <v>2.2558277767625785E-3</v>
      </c>
      <c r="E907" s="167">
        <f t="shared" si="197"/>
        <v>24.291373851089421</v>
      </c>
      <c r="F907" s="168">
        <f t="shared" si="198"/>
        <v>1.9783609602207879</v>
      </c>
      <c r="G907" s="168">
        <f t="shared" si="188"/>
        <v>68752.0459701707</v>
      </c>
      <c r="H907" s="168">
        <f t="shared" si="189"/>
        <v>271310.32069092809</v>
      </c>
      <c r="I907" s="169">
        <f t="shared" si="190"/>
        <v>340062.36666109879</v>
      </c>
      <c r="J907" s="169">
        <f t="shared" si="192"/>
        <v>338269.634179721</v>
      </c>
      <c r="K907" s="95"/>
      <c r="L907" s="265">
        <f t="shared" si="191"/>
        <v>130352.59005439264</v>
      </c>
      <c r="M907" s="265">
        <f>$G907*NonHospFrac+theModel!$H907*NonHospFrac</f>
        <v>209709.77660670612</v>
      </c>
      <c r="N907" s="266">
        <f t="shared" si="193"/>
        <v>340062.36666109879</v>
      </c>
      <c r="O907" s="159"/>
      <c r="P907" s="265">
        <f t="shared" si="194"/>
        <v>129665.40045291849</v>
      </c>
      <c r="Q907" s="265">
        <f t="shared" si="195"/>
        <v>209708.22196503397</v>
      </c>
      <c r="R907" s="266">
        <f t="shared" si="196"/>
        <v>339373.62241795246</v>
      </c>
    </row>
    <row r="908" spans="1:18" x14ac:dyDescent="0.3">
      <c r="A908" s="82">
        <v>877</v>
      </c>
      <c r="B908" s="94">
        <f t="shared" si="185"/>
        <v>2.9893887681360506E-8</v>
      </c>
      <c r="C908" s="179">
        <f t="shared" si="186"/>
        <v>2.9826452219173471E-8</v>
      </c>
      <c r="D908" s="166">
        <f t="shared" si="187"/>
        <v>2.2558277767625785E-3</v>
      </c>
      <c r="E908" s="167">
        <f t="shared" si="197"/>
        <v>24.291373880915874</v>
      </c>
      <c r="F908" s="168">
        <f t="shared" si="198"/>
        <v>1.9806167879975505</v>
      </c>
      <c r="G908" s="168">
        <f t="shared" si="188"/>
        <v>68830.440549384119</v>
      </c>
      <c r="H908" s="168">
        <f t="shared" si="189"/>
        <v>271310.32102405967</v>
      </c>
      <c r="I908" s="169">
        <f t="shared" si="190"/>
        <v>340140.76157344377</v>
      </c>
      <c r="J908" s="169">
        <f t="shared" si="192"/>
        <v>338345.27605658426</v>
      </c>
      <c r="K908" s="95"/>
      <c r="L908" s="265">
        <f t="shared" si="191"/>
        <v>130382.64036537411</v>
      </c>
      <c r="M908" s="265">
        <f>$G908*NonHospFrac+theModel!$H908*NonHospFrac</f>
        <v>209758.12120806967</v>
      </c>
      <c r="N908" s="266">
        <f t="shared" si="193"/>
        <v>340140.76157344377</v>
      </c>
      <c r="O908" s="159"/>
      <c r="P908" s="265">
        <f t="shared" si="194"/>
        <v>129694.39547128091</v>
      </c>
      <c r="Q908" s="265">
        <f t="shared" si="195"/>
        <v>209756.56656639747</v>
      </c>
      <c r="R908" s="266">
        <f t="shared" si="196"/>
        <v>339450.96203767834</v>
      </c>
    </row>
    <row r="909" spans="1:18" x14ac:dyDescent="0.3">
      <c r="A909" s="82">
        <v>878</v>
      </c>
      <c r="B909" s="94">
        <f t="shared" si="185"/>
        <v>2.9335456130275508E-8</v>
      </c>
      <c r="C909" s="179">
        <f t="shared" si="186"/>
        <v>2.926928039349283E-8</v>
      </c>
      <c r="D909" s="166">
        <f t="shared" si="187"/>
        <v>2.2558277767625785E-3</v>
      </c>
      <c r="E909" s="167">
        <f t="shared" si="197"/>
        <v>24.291373910185154</v>
      </c>
      <c r="F909" s="168">
        <f t="shared" si="198"/>
        <v>1.9828726157743131</v>
      </c>
      <c r="G909" s="168">
        <f t="shared" si="188"/>
        <v>68908.835128597537</v>
      </c>
      <c r="H909" s="168">
        <f t="shared" si="189"/>
        <v>271310.32135096827</v>
      </c>
      <c r="I909" s="169">
        <f t="shared" si="190"/>
        <v>340219.15647956578</v>
      </c>
      <c r="J909" s="169">
        <f t="shared" si="192"/>
        <v>338420.9148441315</v>
      </c>
      <c r="K909" s="95"/>
      <c r="L909" s="265">
        <f t="shared" si="191"/>
        <v>130412.69067397018</v>
      </c>
      <c r="M909" s="265">
        <f>$G909*NonHospFrac+theModel!$H909*NonHospFrac</f>
        <v>209806.4658055956</v>
      </c>
      <c r="N909" s="266">
        <f t="shared" si="193"/>
        <v>340219.15647956578</v>
      </c>
      <c r="O909" s="159"/>
      <c r="P909" s="265">
        <f t="shared" si="194"/>
        <v>129723.38930544775</v>
      </c>
      <c r="Q909" s="265">
        <f t="shared" si="195"/>
        <v>209804.91116392333</v>
      </c>
      <c r="R909" s="266">
        <f t="shared" si="196"/>
        <v>339528.30046937108</v>
      </c>
    </row>
    <row r="910" spans="1:18" x14ac:dyDescent="0.3">
      <c r="A910" s="82">
        <v>879</v>
      </c>
      <c r="B910" s="94">
        <f t="shared" si="185"/>
        <v>2.8787456337032383E-8</v>
      </c>
      <c r="C910" s="179">
        <f t="shared" si="186"/>
        <v>2.8722516793404965E-8</v>
      </c>
      <c r="D910" s="166">
        <f t="shared" si="187"/>
        <v>2.2558277767625785E-3</v>
      </c>
      <c r="E910" s="167">
        <f t="shared" si="197"/>
        <v>24.291373938907672</v>
      </c>
      <c r="F910" s="168">
        <f t="shared" si="198"/>
        <v>1.9851284435510756</v>
      </c>
      <c r="G910" s="168">
        <f t="shared" si="188"/>
        <v>68987.229707810955</v>
      </c>
      <c r="H910" s="168">
        <f t="shared" si="189"/>
        <v>271310.32167177001</v>
      </c>
      <c r="I910" s="169">
        <f t="shared" si="190"/>
        <v>340297.55137958098</v>
      </c>
      <c r="J910" s="169">
        <f t="shared" si="192"/>
        <v>338496.55054260098</v>
      </c>
      <c r="K910" s="95"/>
      <c r="L910" s="265">
        <f t="shared" si="191"/>
        <v>130442.74098022537</v>
      </c>
      <c r="M910" s="265">
        <f>$G910*NonHospFrac+theModel!$H910*NonHospFrac</f>
        <v>209854.8103993556</v>
      </c>
      <c r="N910" s="266">
        <f t="shared" si="193"/>
        <v>340297.55137958098</v>
      </c>
      <c r="O910" s="159"/>
      <c r="P910" s="265">
        <f t="shared" si="194"/>
        <v>129752.38195551034</v>
      </c>
      <c r="Q910" s="265">
        <f t="shared" si="195"/>
        <v>209853.25575768328</v>
      </c>
      <c r="R910" s="266">
        <f t="shared" si="196"/>
        <v>339605.6377131936</v>
      </c>
    </row>
    <row r="911" spans="1:18" x14ac:dyDescent="0.3">
      <c r="A911" s="82">
        <v>880</v>
      </c>
      <c r="B911" s="94">
        <f t="shared" si="185"/>
        <v>2.8249693431603815E-8</v>
      </c>
      <c r="C911" s="179">
        <f t="shared" si="186"/>
        <v>2.8185966988475774E-8</v>
      </c>
      <c r="D911" s="166">
        <f t="shared" si="187"/>
        <v>2.2558277767625785E-3</v>
      </c>
      <c r="E911" s="167">
        <f t="shared" si="197"/>
        <v>24.291373967093637</v>
      </c>
      <c r="F911" s="168">
        <f t="shared" si="198"/>
        <v>1.9873842713278382</v>
      </c>
      <c r="G911" s="168">
        <f t="shared" si="188"/>
        <v>69065.624287024373</v>
      </c>
      <c r="H911" s="168">
        <f t="shared" si="189"/>
        <v>271310.32198657905</v>
      </c>
      <c r="I911" s="169">
        <f t="shared" si="190"/>
        <v>340375.94627360342</v>
      </c>
      <c r="J911" s="169">
        <f t="shared" si="192"/>
        <v>338572.18315222888</v>
      </c>
      <c r="K911" s="95"/>
      <c r="L911" s="265">
        <f t="shared" si="191"/>
        <v>130472.79128418343</v>
      </c>
      <c r="M911" s="265">
        <f>$G911*NonHospFrac+theModel!$H911*NonHospFrac</f>
        <v>209903.15498941994</v>
      </c>
      <c r="N911" s="266">
        <f t="shared" si="193"/>
        <v>340375.94627360336</v>
      </c>
      <c r="O911" s="159"/>
      <c r="P911" s="265">
        <f t="shared" si="194"/>
        <v>129781.37342155926</v>
      </c>
      <c r="Q911" s="265">
        <f t="shared" si="195"/>
        <v>209901.60034774756</v>
      </c>
      <c r="R911" s="266">
        <f t="shared" si="196"/>
        <v>339682.97376930679</v>
      </c>
    </row>
    <row r="912" spans="1:18" x14ac:dyDescent="0.3">
      <c r="A912" s="82">
        <v>881</v>
      </c>
      <c r="B912" s="94">
        <f t="shared" si="185"/>
        <v>2.7721976184223992E-8</v>
      </c>
      <c r="C912" s="179">
        <f t="shared" si="186"/>
        <v>2.7659440180320868E-8</v>
      </c>
      <c r="D912" s="166">
        <f t="shared" si="187"/>
        <v>2.2558277767625785E-3</v>
      </c>
      <c r="E912" s="167">
        <f t="shared" si="197"/>
        <v>24.291373994753076</v>
      </c>
      <c r="F912" s="168">
        <f t="shared" si="198"/>
        <v>1.9896400991046008</v>
      </c>
      <c r="G912" s="168">
        <f t="shared" si="188"/>
        <v>69144.018866237806</v>
      </c>
      <c r="H912" s="168">
        <f t="shared" si="189"/>
        <v>271310.3222955073</v>
      </c>
      <c r="I912" s="169">
        <f t="shared" si="190"/>
        <v>340454.34116174513</v>
      </c>
      <c r="J912" s="169">
        <f t="shared" si="192"/>
        <v>338647.81267324946</v>
      </c>
      <c r="K912" s="95"/>
      <c r="L912" s="265">
        <f t="shared" si="191"/>
        <v>130502.84158588729</v>
      </c>
      <c r="M912" s="265">
        <f>$G912*NonHospFrac+theModel!$H912*NonHospFrac</f>
        <v>209951.4995758578</v>
      </c>
      <c r="N912" s="266">
        <f t="shared" si="193"/>
        <v>340454.34116174508</v>
      </c>
      <c r="O912" s="159"/>
      <c r="P912" s="265">
        <f t="shared" si="194"/>
        <v>129810.36370368426</v>
      </c>
      <c r="Q912" s="265">
        <f t="shared" si="195"/>
        <v>209949.94493418536</v>
      </c>
      <c r="R912" s="266">
        <f t="shared" si="196"/>
        <v>339760.3086378696</v>
      </c>
    </row>
    <row r="913" spans="1:18" x14ac:dyDescent="0.3">
      <c r="A913" s="82">
        <v>882</v>
      </c>
      <c r="B913" s="94">
        <f t="shared" si="185"/>
        <v>2.7204116937386945E-8</v>
      </c>
      <c r="C913" s="179">
        <f t="shared" si="186"/>
        <v>2.714274913475729E-8</v>
      </c>
      <c r="D913" s="166">
        <f t="shared" si="187"/>
        <v>2.2558277767625785E-3</v>
      </c>
      <c r="E913" s="167">
        <f t="shared" si="197"/>
        <v>24.291374021895827</v>
      </c>
      <c r="F913" s="168">
        <f t="shared" si="198"/>
        <v>1.9918959268813634</v>
      </c>
      <c r="G913" s="168">
        <f t="shared" si="188"/>
        <v>69222.413445451224</v>
      </c>
      <c r="H913" s="168">
        <f t="shared" si="189"/>
        <v>271310.32259866461</v>
      </c>
      <c r="I913" s="169">
        <f t="shared" si="190"/>
        <v>340532.73604411585</v>
      </c>
      <c r="J913" s="169">
        <f t="shared" si="192"/>
        <v>338723.43910589465</v>
      </c>
      <c r="K913" s="95"/>
      <c r="L913" s="265">
        <f t="shared" si="191"/>
        <v>130532.89188537902</v>
      </c>
      <c r="M913" s="265">
        <f>$G913*NonHospFrac+theModel!$H913*NonHospFrac</f>
        <v>209999.84415873679</v>
      </c>
      <c r="N913" s="266">
        <f t="shared" si="193"/>
        <v>340532.73604411579</v>
      </c>
      <c r="O913" s="159"/>
      <c r="P913" s="265">
        <f t="shared" si="194"/>
        <v>129839.35280197428</v>
      </c>
      <c r="Q913" s="265">
        <f t="shared" si="195"/>
        <v>209998.28951706429</v>
      </c>
      <c r="R913" s="266">
        <f t="shared" si="196"/>
        <v>339837.64231903857</v>
      </c>
    </row>
    <row r="914" spans="1:18" x14ac:dyDescent="0.3">
      <c r="A914" s="82">
        <v>883</v>
      </c>
      <c r="B914" s="94">
        <f t="shared" si="185"/>
        <v>2.6695931539115117E-8</v>
      </c>
      <c r="C914" s="179">
        <f t="shared" si="186"/>
        <v>2.6635710115222628E-8</v>
      </c>
      <c r="D914" s="166">
        <f t="shared" si="187"/>
        <v>2.2558277767625785E-3</v>
      </c>
      <c r="E914" s="167">
        <f t="shared" si="197"/>
        <v>24.291374048531537</v>
      </c>
      <c r="F914" s="168">
        <f t="shared" si="198"/>
        <v>1.994151754658126</v>
      </c>
      <c r="G914" s="168">
        <f t="shared" si="188"/>
        <v>69300.808024664642</v>
      </c>
      <c r="H914" s="168">
        <f t="shared" si="189"/>
        <v>271310.32289615885</v>
      </c>
      <c r="I914" s="169">
        <f t="shared" si="190"/>
        <v>340611.13092082349</v>
      </c>
      <c r="J914" s="169">
        <f t="shared" si="192"/>
        <v>338799.06245039467</v>
      </c>
      <c r="K914" s="95"/>
      <c r="L914" s="265">
        <f t="shared" si="191"/>
        <v>130562.94218269999</v>
      </c>
      <c r="M914" s="265">
        <f>$G914*NonHospFrac+theModel!$H914*NonHospFrac</f>
        <v>210048.18873812346</v>
      </c>
      <c r="N914" s="266">
        <f t="shared" si="193"/>
        <v>340611.13092082343</v>
      </c>
      <c r="O914" s="159"/>
      <c r="P914" s="265">
        <f t="shared" si="194"/>
        <v>129868.34071651756</v>
      </c>
      <c r="Q914" s="265">
        <f t="shared" si="195"/>
        <v>210046.6340964509</v>
      </c>
      <c r="R914" s="266">
        <f t="shared" si="196"/>
        <v>339914.97481296846</v>
      </c>
    </row>
    <row r="915" spans="1:18" x14ac:dyDescent="0.3">
      <c r="A915" s="82">
        <v>884</v>
      </c>
      <c r="B915" s="94">
        <f t="shared" si="185"/>
        <v>2.619723927747454E-8</v>
      </c>
      <c r="C915" s="179">
        <f t="shared" si="186"/>
        <v>2.6138142817437918E-8</v>
      </c>
      <c r="D915" s="166">
        <f t="shared" si="187"/>
        <v>2.2558277767625785E-3</v>
      </c>
      <c r="E915" s="167">
        <f t="shared" si="197"/>
        <v>24.29137407466968</v>
      </c>
      <c r="F915" s="168">
        <f t="shared" si="198"/>
        <v>1.9964075824348886</v>
      </c>
      <c r="G915" s="168">
        <f t="shared" si="188"/>
        <v>69379.202603878075</v>
      </c>
      <c r="H915" s="168">
        <f t="shared" si="189"/>
        <v>271310.3231880957</v>
      </c>
      <c r="I915" s="169">
        <f t="shared" si="190"/>
        <v>340689.52579197381</v>
      </c>
      <c r="J915" s="169">
        <f t="shared" si="192"/>
        <v>338874.68270697771</v>
      </c>
      <c r="K915" s="95"/>
      <c r="L915" s="265">
        <f t="shared" si="191"/>
        <v>130592.99247789072</v>
      </c>
      <c r="M915" s="265">
        <f>$G915*NonHospFrac+theModel!$H915*NonHospFrac</f>
        <v>210096.53331408303</v>
      </c>
      <c r="N915" s="266">
        <f t="shared" si="193"/>
        <v>340689.52579197375</v>
      </c>
      <c r="O915" s="159"/>
      <c r="P915" s="265">
        <f t="shared" si="194"/>
        <v>129897.32744740153</v>
      </c>
      <c r="Q915" s="265">
        <f t="shared" si="195"/>
        <v>210094.97867241042</v>
      </c>
      <c r="R915" s="266">
        <f t="shared" si="196"/>
        <v>339992.30611981195</v>
      </c>
    </row>
    <row r="916" spans="1:18" x14ac:dyDescent="0.3">
      <c r="A916" s="82">
        <v>885</v>
      </c>
      <c r="B916" s="94">
        <f t="shared" si="185"/>
        <v>2.5707862816312902E-8</v>
      </c>
      <c r="C916" s="179">
        <f t="shared" si="186"/>
        <v>2.5649870305290662E-8</v>
      </c>
      <c r="D916" s="166">
        <f t="shared" si="187"/>
        <v>2.2558277767625785E-3</v>
      </c>
      <c r="E916" s="167">
        <f t="shared" si="197"/>
        <v>24.291374100319551</v>
      </c>
      <c r="F916" s="168">
        <f t="shared" si="198"/>
        <v>1.9986634102116512</v>
      </c>
      <c r="G916" s="168">
        <f t="shared" si="188"/>
        <v>69457.597183091493</v>
      </c>
      <c r="H916" s="168">
        <f t="shared" si="189"/>
        <v>271310.32347457908</v>
      </c>
      <c r="I916" s="169">
        <f t="shared" si="190"/>
        <v>340767.92065767059</v>
      </c>
      <c r="J916" s="169">
        <f t="shared" si="192"/>
        <v>338950.29987586988</v>
      </c>
      <c r="K916" s="95"/>
      <c r="L916" s="265">
        <f t="shared" si="191"/>
        <v>130623.042770991</v>
      </c>
      <c r="M916" s="265">
        <f>$G916*NonHospFrac+theModel!$H916*NonHospFrac</f>
        <v>210144.87788667955</v>
      </c>
      <c r="N916" s="266">
        <f t="shared" si="193"/>
        <v>340767.92065767053</v>
      </c>
      <c r="O916" s="159"/>
      <c r="P916" s="265">
        <f t="shared" si="194"/>
        <v>129926.31299471292</v>
      </c>
      <c r="Q916" s="265">
        <f t="shared" si="195"/>
        <v>210143.32324500688</v>
      </c>
      <c r="R916" s="266">
        <f t="shared" si="196"/>
        <v>340069.63623971981</v>
      </c>
    </row>
    <row r="917" spans="1:18" x14ac:dyDescent="0.3">
      <c r="A917" s="82">
        <v>886</v>
      </c>
      <c r="B917" s="94">
        <f t="shared" si="185"/>
        <v>2.5227628132198933E-8</v>
      </c>
      <c r="C917" s="179">
        <f t="shared" si="186"/>
        <v>2.5170718947916481E-8</v>
      </c>
      <c r="D917" s="166">
        <f t="shared" si="187"/>
        <v>2.2558277767625785E-3</v>
      </c>
      <c r="E917" s="167">
        <f t="shared" si="197"/>
        <v>24.291374125490272</v>
      </c>
      <c r="F917" s="168">
        <f t="shared" si="198"/>
        <v>2.0009192379884135</v>
      </c>
      <c r="G917" s="168">
        <f t="shared" si="188"/>
        <v>69535.991762304897</v>
      </c>
      <c r="H917" s="168">
        <f t="shared" si="189"/>
        <v>271310.32375571079</v>
      </c>
      <c r="I917" s="169">
        <f t="shared" si="190"/>
        <v>340846.3155180157</v>
      </c>
      <c r="J917" s="169">
        <f t="shared" si="192"/>
        <v>339025.91395729553</v>
      </c>
      <c r="K917" s="95"/>
      <c r="L917" s="265">
        <f t="shared" si="191"/>
        <v>130653.09306203989</v>
      </c>
      <c r="M917" s="265">
        <f>$G917*NonHospFrac+theModel!$H917*NonHospFrac</f>
        <v>210193.22245597577</v>
      </c>
      <c r="N917" s="266">
        <f t="shared" si="193"/>
        <v>340846.31551801565</v>
      </c>
      <c r="O917" s="159"/>
      <c r="P917" s="265">
        <f t="shared" si="194"/>
        <v>129955.2973585377</v>
      </c>
      <c r="Q917" s="265">
        <f t="shared" si="195"/>
        <v>210191.66781430304</v>
      </c>
      <c r="R917" s="266">
        <f t="shared" si="196"/>
        <v>340146.96517284075</v>
      </c>
    </row>
    <row r="918" spans="1:18" x14ac:dyDescent="0.3">
      <c r="A918" s="82">
        <v>887</v>
      </c>
      <c r="B918" s="94">
        <f t="shared" si="185"/>
        <v>2.4756364452538883E-8</v>
      </c>
      <c r="C918" s="179">
        <f t="shared" si="186"/>
        <v>2.470051835795519E-8</v>
      </c>
      <c r="D918" s="166">
        <f t="shared" si="187"/>
        <v>2.2558277767625785E-3</v>
      </c>
      <c r="E918" s="167">
        <f t="shared" si="197"/>
        <v>24.291374150190791</v>
      </c>
      <c r="F918" s="168">
        <f t="shared" si="198"/>
        <v>2.0031750657651761</v>
      </c>
      <c r="G918" s="168">
        <f t="shared" si="188"/>
        <v>69614.38634151833</v>
      </c>
      <c r="H918" s="168">
        <f t="shared" si="189"/>
        <v>271310.32403159089</v>
      </c>
      <c r="I918" s="169">
        <f t="shared" si="190"/>
        <v>340924.71037310921</v>
      </c>
      <c r="J918" s="169">
        <f t="shared" si="192"/>
        <v>339101.52495147724</v>
      </c>
      <c r="K918" s="95"/>
      <c r="L918" s="265">
        <f t="shared" si="191"/>
        <v>130683.14335107573</v>
      </c>
      <c r="M918" s="265">
        <f>$G918*NonHospFrac+theModel!$H918*NonHospFrac</f>
        <v>210241.56702203347</v>
      </c>
      <c r="N918" s="266">
        <f t="shared" si="193"/>
        <v>340924.71037310921</v>
      </c>
      <c r="O918" s="159"/>
      <c r="P918" s="265">
        <f t="shared" si="194"/>
        <v>129984.2805389612</v>
      </c>
      <c r="Q918" s="265">
        <f t="shared" si="195"/>
        <v>210240.01238036068</v>
      </c>
      <c r="R918" s="266">
        <f t="shared" si="196"/>
        <v>340224.29291932192</v>
      </c>
    </row>
    <row r="919" spans="1:18" x14ac:dyDescent="0.3">
      <c r="A919" s="82">
        <v>888</v>
      </c>
      <c r="B919" s="94">
        <f t="shared" si="185"/>
        <v>2.4293904194849505E-8</v>
      </c>
      <c r="C919" s="179">
        <f t="shared" si="186"/>
        <v>2.4239101330960755E-8</v>
      </c>
      <c r="D919" s="166">
        <f t="shared" si="187"/>
        <v>2.2558277767625785E-3</v>
      </c>
      <c r="E919" s="167">
        <f t="shared" si="197"/>
        <v>24.29137417442989</v>
      </c>
      <c r="F919" s="168">
        <f t="shared" si="198"/>
        <v>2.0054308935419387</v>
      </c>
      <c r="G919" s="168">
        <f t="shared" si="188"/>
        <v>69692.780920731748</v>
      </c>
      <c r="H919" s="168">
        <f t="shared" si="189"/>
        <v>271310.32430231734</v>
      </c>
      <c r="I919" s="169">
        <f t="shared" si="190"/>
        <v>341003.10522304906</v>
      </c>
      <c r="J919" s="169">
        <f t="shared" si="192"/>
        <v>339177.13285863557</v>
      </c>
      <c r="K919" s="95"/>
      <c r="L919" s="265">
        <f t="shared" si="191"/>
        <v>130713.19363813607</v>
      </c>
      <c r="M919" s="265">
        <f>$G919*NonHospFrac+theModel!$H919*NonHospFrac</f>
        <v>210289.911584913</v>
      </c>
      <c r="N919" s="266">
        <f t="shared" si="193"/>
        <v>341003.10522304906</v>
      </c>
      <c r="O919" s="159"/>
      <c r="P919" s="265">
        <f t="shared" si="194"/>
        <v>130013.26253606794</v>
      </c>
      <c r="Q919" s="265">
        <f t="shared" si="195"/>
        <v>210288.35694324016</v>
      </c>
      <c r="R919" s="266">
        <f t="shared" si="196"/>
        <v>340301.61947930808</v>
      </c>
    </row>
    <row r="920" spans="1:18" x14ac:dyDescent="0.3">
      <c r="A920" s="82">
        <v>889</v>
      </c>
      <c r="B920" s="94">
        <f t="shared" si="185"/>
        <v>2.3840082907165358E-8</v>
      </c>
      <c r="C920" s="179">
        <f t="shared" si="186"/>
        <v>2.3786303785943051E-8</v>
      </c>
      <c r="D920" s="166">
        <f t="shared" si="187"/>
        <v>2.2558277767625785E-3</v>
      </c>
      <c r="E920" s="167">
        <f t="shared" si="197"/>
        <v>24.291374198216193</v>
      </c>
      <c r="F920" s="168">
        <f t="shared" si="198"/>
        <v>2.0076867213187013</v>
      </c>
      <c r="G920" s="168">
        <f t="shared" si="188"/>
        <v>69771.175499945166</v>
      </c>
      <c r="H920" s="168">
        <f t="shared" si="189"/>
        <v>271310.32456798654</v>
      </c>
      <c r="I920" s="169">
        <f t="shared" si="190"/>
        <v>341081.50006793172</v>
      </c>
      <c r="J920" s="169">
        <f t="shared" si="192"/>
        <v>339252.73767898954</v>
      </c>
      <c r="K920" s="95"/>
      <c r="L920" s="265">
        <f t="shared" si="191"/>
        <v>130743.24392325789</v>
      </c>
      <c r="M920" s="265">
        <f>$G920*NonHospFrac+theModel!$H920*NonHospFrac</f>
        <v>210338.2561446738</v>
      </c>
      <c r="N920" s="266">
        <f t="shared" si="193"/>
        <v>341081.50006793172</v>
      </c>
      <c r="O920" s="159"/>
      <c r="P920" s="265">
        <f t="shared" si="194"/>
        <v>130042.24334994188</v>
      </c>
      <c r="Q920" s="265">
        <f t="shared" si="195"/>
        <v>210336.70150300089</v>
      </c>
      <c r="R920" s="266">
        <f t="shared" si="196"/>
        <v>340378.94485294278</v>
      </c>
    </row>
    <row r="921" spans="1:18" x14ac:dyDescent="0.3">
      <c r="A921" s="82">
        <v>890</v>
      </c>
      <c r="B921" s="94">
        <f t="shared" si="185"/>
        <v>2.3394739209559017E-8</v>
      </c>
      <c r="C921" s="179">
        <f t="shared" si="186"/>
        <v>2.3341964707019976E-8</v>
      </c>
      <c r="D921" s="166">
        <f t="shared" si="187"/>
        <v>2.2558277767625785E-3</v>
      </c>
      <c r="E921" s="167">
        <f t="shared" si="197"/>
        <v>24.291374221558158</v>
      </c>
      <c r="F921" s="168">
        <f t="shared" si="198"/>
        <v>2.0099425490954639</v>
      </c>
      <c r="G921" s="168">
        <f t="shared" si="188"/>
        <v>69849.570079158584</v>
      </c>
      <c r="H921" s="168">
        <f t="shared" si="189"/>
        <v>271310.32482869289</v>
      </c>
      <c r="I921" s="169">
        <f t="shared" si="190"/>
        <v>341159.89490785147</v>
      </c>
      <c r="J921" s="169">
        <f t="shared" si="192"/>
        <v>339328.33941275609</v>
      </c>
      <c r="K921" s="95"/>
      <c r="L921" s="265">
        <f t="shared" si="191"/>
        <v>130773.29420647734</v>
      </c>
      <c r="M921" s="265">
        <f>$G921*NonHospFrac+theModel!$H921*NonHospFrac</f>
        <v>210386.60070137412</v>
      </c>
      <c r="N921" s="266">
        <f t="shared" si="193"/>
        <v>341159.89490785147</v>
      </c>
      <c r="O921" s="159"/>
      <c r="P921" s="265">
        <f t="shared" si="194"/>
        <v>130071.22298066621</v>
      </c>
      <c r="Q921" s="265">
        <f t="shared" si="195"/>
        <v>210385.04605970116</v>
      </c>
      <c r="R921" s="266">
        <f t="shared" si="196"/>
        <v>340456.26904036733</v>
      </c>
    </row>
    <row r="922" spans="1:18" x14ac:dyDescent="0.3">
      <c r="A922" s="82">
        <v>891</v>
      </c>
      <c r="B922" s="94">
        <f t="shared" si="185"/>
        <v>2.295771473675445E-8</v>
      </c>
      <c r="C922" s="179">
        <f t="shared" si="186"/>
        <v>2.2905926086160287E-8</v>
      </c>
      <c r="D922" s="166">
        <f t="shared" si="187"/>
        <v>2.2558277767625785E-3</v>
      </c>
      <c r="E922" s="167">
        <f t="shared" si="197"/>
        <v>24.291374244464084</v>
      </c>
      <c r="F922" s="168">
        <f t="shared" si="198"/>
        <v>2.0121983768722265</v>
      </c>
      <c r="G922" s="168">
        <f t="shared" si="188"/>
        <v>69927.964658372002</v>
      </c>
      <c r="H922" s="168">
        <f t="shared" si="189"/>
        <v>271310.32508452918</v>
      </c>
      <c r="I922" s="169">
        <f t="shared" si="190"/>
        <v>341238.28974290116</v>
      </c>
      <c r="J922" s="169">
        <f t="shared" si="192"/>
        <v>339403.93806015083</v>
      </c>
      <c r="K922" s="95"/>
      <c r="L922" s="265">
        <f t="shared" si="191"/>
        <v>130803.34448782998</v>
      </c>
      <c r="M922" s="265">
        <f>$G922*NonHospFrac+theModel!$H922*NonHospFrac</f>
        <v>210434.94525507116</v>
      </c>
      <c r="N922" s="266">
        <f t="shared" si="193"/>
        <v>341238.28974290111</v>
      </c>
      <c r="O922" s="159"/>
      <c r="P922" s="265">
        <f t="shared" si="194"/>
        <v>130100.2014283235</v>
      </c>
      <c r="Q922" s="265">
        <f t="shared" si="195"/>
        <v>210433.39061339814</v>
      </c>
      <c r="R922" s="266">
        <f t="shared" si="196"/>
        <v>340533.59204172163</v>
      </c>
    </row>
    <row r="923" spans="1:18" x14ac:dyDescent="0.3">
      <c r="A923" s="82">
        <v>892</v>
      </c>
      <c r="B923" s="94">
        <f t="shared" si="185"/>
        <v>2.2528854081811636E-8</v>
      </c>
      <c r="C923" s="179">
        <f t="shared" si="186"/>
        <v>2.2478032866995255E-8</v>
      </c>
      <c r="D923" s="166">
        <f t="shared" si="187"/>
        <v>2.2558277767625785E-3</v>
      </c>
      <c r="E923" s="167">
        <f t="shared" si="197"/>
        <v>24.291374266942118</v>
      </c>
      <c r="F923" s="168">
        <f t="shared" si="198"/>
        <v>2.0144542046489891</v>
      </c>
      <c r="G923" s="168">
        <f t="shared" si="188"/>
        <v>70006.359237585435</v>
      </c>
      <c r="H923" s="168">
        <f t="shared" si="189"/>
        <v>271310.32533558633</v>
      </c>
      <c r="I923" s="169">
        <f t="shared" si="190"/>
        <v>341316.68457317178</v>
      </c>
      <c r="J923" s="169">
        <f t="shared" si="192"/>
        <v>339479.53362138744</v>
      </c>
      <c r="K923" s="95"/>
      <c r="L923" s="265">
        <f t="shared" si="191"/>
        <v>130833.39476735072</v>
      </c>
      <c r="M923" s="265">
        <f>$G923*NonHospFrac+theModel!$H923*NonHospFrac</f>
        <v>210483.28980582103</v>
      </c>
      <c r="N923" s="266">
        <f t="shared" si="193"/>
        <v>341316.68457317178</v>
      </c>
      <c r="O923" s="159"/>
      <c r="P923" s="265">
        <f t="shared" si="194"/>
        <v>130129.17869299575</v>
      </c>
      <c r="Q923" s="265">
        <f t="shared" si="195"/>
        <v>210481.73516414795</v>
      </c>
      <c r="R923" s="266">
        <f t="shared" si="196"/>
        <v>340610.91385714372</v>
      </c>
    </row>
    <row r="924" spans="1:18" x14ac:dyDescent="0.3">
      <c r="A924" s="82">
        <v>893</v>
      </c>
      <c r="B924" s="94">
        <f t="shared" si="185"/>
        <v>2.2108004740863571E-8</v>
      </c>
      <c r="C924" s="179">
        <f t="shared" si="186"/>
        <v>2.2058132889680332E-8</v>
      </c>
      <c r="D924" s="166">
        <f t="shared" si="187"/>
        <v>2.2558277767625785E-3</v>
      </c>
      <c r="E924" s="167">
        <f t="shared" si="197"/>
        <v>24.291374289000249</v>
      </c>
      <c r="F924" s="168">
        <f t="shared" si="198"/>
        <v>2.0167100324257516</v>
      </c>
      <c r="G924" s="168">
        <f t="shared" si="188"/>
        <v>70084.753816798853</v>
      </c>
      <c r="H924" s="168">
        <f t="shared" si="189"/>
        <v>271310.32558195351</v>
      </c>
      <c r="I924" s="169">
        <f t="shared" si="190"/>
        <v>341395.07939875236</v>
      </c>
      <c r="J924" s="169">
        <f t="shared" si="192"/>
        <v>339555.12609667773</v>
      </c>
      <c r="K924" s="95"/>
      <c r="L924" s="265">
        <f t="shared" si="191"/>
        <v>130863.44504507366</v>
      </c>
      <c r="M924" s="265">
        <f>$G924*NonHospFrac+theModel!$H924*NonHospFrac</f>
        <v>210531.63435367867</v>
      </c>
      <c r="N924" s="266">
        <f t="shared" si="193"/>
        <v>341395.07939875231</v>
      </c>
      <c r="O924" s="159"/>
      <c r="P924" s="265">
        <f t="shared" si="194"/>
        <v>130158.1547747641</v>
      </c>
      <c r="Q924" s="265">
        <f t="shared" si="195"/>
        <v>210530.07971200556</v>
      </c>
      <c r="R924" s="266">
        <f t="shared" si="196"/>
        <v>340688.23448676965</v>
      </c>
    </row>
    <row r="925" spans="1:18" x14ac:dyDescent="0.3">
      <c r="A925" s="82">
        <v>894</v>
      </c>
      <c r="B925" s="94">
        <f t="shared" si="185"/>
        <v>2.1695017058885521E-8</v>
      </c>
      <c r="C925" s="179">
        <f t="shared" si="186"/>
        <v>2.1646076836786749E-8</v>
      </c>
      <c r="D925" s="166">
        <f t="shared" si="187"/>
        <v>2.2558277767625785E-3</v>
      </c>
      <c r="E925" s="167">
        <f t="shared" si="197"/>
        <v>24.291374310646326</v>
      </c>
      <c r="F925" s="168">
        <f t="shared" si="198"/>
        <v>2.0189658602025142</v>
      </c>
      <c r="G925" s="168">
        <f t="shared" si="188"/>
        <v>70163.148396012271</v>
      </c>
      <c r="H925" s="168">
        <f t="shared" si="189"/>
        <v>271310.32582371851</v>
      </c>
      <c r="I925" s="169">
        <f t="shared" si="190"/>
        <v>341473.47421973076</v>
      </c>
      <c r="J925" s="169">
        <f t="shared" si="192"/>
        <v>339630.71548623242</v>
      </c>
      <c r="K925" s="95"/>
      <c r="L925" s="265">
        <f t="shared" si="191"/>
        <v>130893.49532103252</v>
      </c>
      <c r="M925" s="265">
        <f>$G925*NonHospFrac+theModel!$H925*NonHospFrac</f>
        <v>210579.97889869823</v>
      </c>
      <c r="N925" s="266">
        <f t="shared" si="193"/>
        <v>341473.47421973076</v>
      </c>
      <c r="O925" s="159"/>
      <c r="P925" s="265">
        <f t="shared" si="194"/>
        <v>130187.12967370937</v>
      </c>
      <c r="Q925" s="265">
        <f t="shared" si="195"/>
        <v>210578.42425702509</v>
      </c>
      <c r="R925" s="266">
        <f t="shared" si="196"/>
        <v>340765.55393073446</v>
      </c>
    </row>
    <row r="926" spans="1:18" x14ac:dyDescent="0.3">
      <c r="A926" s="82">
        <v>895</v>
      </c>
      <c r="B926" s="94">
        <f t="shared" si="185"/>
        <v>2.128974417647742E-8</v>
      </c>
      <c r="C926" s="179">
        <f t="shared" si="186"/>
        <v>2.1241718180203952E-8</v>
      </c>
      <c r="D926" s="166">
        <f t="shared" si="187"/>
        <v>2.2558277767625785E-3</v>
      </c>
      <c r="E926" s="167">
        <f t="shared" si="197"/>
        <v>24.291374331888044</v>
      </c>
      <c r="F926" s="168">
        <f t="shared" si="198"/>
        <v>2.0212216879792768</v>
      </c>
      <c r="G926" s="168">
        <f t="shared" si="188"/>
        <v>70241.542975225704</v>
      </c>
      <c r="H926" s="168">
        <f t="shared" si="189"/>
        <v>271310.32606096723</v>
      </c>
      <c r="I926" s="169">
        <f t="shared" si="190"/>
        <v>341551.86903619295</v>
      </c>
      <c r="J926" s="169">
        <f t="shared" si="192"/>
        <v>339706.30179026042</v>
      </c>
      <c r="K926" s="95"/>
      <c r="L926" s="265">
        <f t="shared" si="191"/>
        <v>130923.54559526022</v>
      </c>
      <c r="M926" s="265">
        <f>$G926*NonHospFrac+theModel!$H926*NonHospFrac</f>
        <v>210628.32344093273</v>
      </c>
      <c r="N926" s="266">
        <f t="shared" si="193"/>
        <v>341551.86903619295</v>
      </c>
      <c r="O926" s="159"/>
      <c r="P926" s="265">
        <f t="shared" si="194"/>
        <v>130216.10338991157</v>
      </c>
      <c r="Q926" s="265">
        <f t="shared" si="195"/>
        <v>210626.76879925956</v>
      </c>
      <c r="R926" s="266">
        <f t="shared" si="196"/>
        <v>340842.87218917115</v>
      </c>
    </row>
    <row r="927" spans="1:18" x14ac:dyDescent="0.3">
      <c r="A927" s="82">
        <v>896</v>
      </c>
      <c r="B927" s="94">
        <f t="shared" ref="B927:B990" si="199">Constant*EXP(PowerTerm*(A927)/7)</f>
        <v>2.0892041977640021E-8</v>
      </c>
      <c r="C927" s="179">
        <f t="shared" ref="C927:C990" si="200">(1-theFloor)*B927</f>
        <v>2.0844913129033569E-8</v>
      </c>
      <c r="D927" s="166">
        <f t="shared" ref="D927:D990" si="201">theFloor</f>
        <v>2.2558277767625785E-3</v>
      </c>
      <c r="E927" s="167">
        <f t="shared" si="197"/>
        <v>24.291374352732955</v>
      </c>
      <c r="F927" s="168">
        <f t="shared" si="198"/>
        <v>2.0234775157560394</v>
      </c>
      <c r="G927" s="168">
        <f t="shared" ref="G927:G990" si="202">$B$22*F927*totInfected/365.25</f>
        <v>70319.937554439122</v>
      </c>
      <c r="H927" s="168">
        <f t="shared" ref="H927:H990" si="203">lostQALYs_Injured*E927*totInfected/365.25</f>
        <v>271310.32629378402</v>
      </c>
      <c r="I927" s="169">
        <f t="shared" ref="I927:I990" si="204">H927+G927</f>
        <v>341630.26384822314</v>
      </c>
      <c r="J927" s="169">
        <f t="shared" si="192"/>
        <v>339781.88500896882</v>
      </c>
      <c r="K927" s="95"/>
      <c r="L927" s="265">
        <f t="shared" ref="L927:L990" si="205">$G927*HospFrac+$H927*HospFrac</f>
        <v>130953.59586778903</v>
      </c>
      <c r="M927" s="265">
        <f>$G927*NonHospFrac+theModel!$H927*NonHospFrac</f>
        <v>210676.66798043408</v>
      </c>
      <c r="N927" s="266">
        <f t="shared" si="193"/>
        <v>341630.26384822314</v>
      </c>
      <c r="O927" s="159"/>
      <c r="P927" s="265">
        <f t="shared" si="194"/>
        <v>130245.0759234501</v>
      </c>
      <c r="Q927" s="265">
        <f t="shared" si="195"/>
        <v>210675.11333876089</v>
      </c>
      <c r="R927" s="266">
        <f t="shared" si="196"/>
        <v>340920.18926221097</v>
      </c>
    </row>
    <row r="928" spans="1:18" x14ac:dyDescent="0.3">
      <c r="A928" s="82">
        <v>897</v>
      </c>
      <c r="B928" s="94">
        <f t="shared" si="199"/>
        <v>2.050176903852735E-8</v>
      </c>
      <c r="C928" s="179">
        <f t="shared" si="200"/>
        <v>2.0455520578457468E-8</v>
      </c>
      <c r="D928" s="166">
        <f t="shared" si="201"/>
        <v>2.2558277767625785E-3</v>
      </c>
      <c r="E928" s="167">
        <f t="shared" si="197"/>
        <v>24.291374373188475</v>
      </c>
      <c r="F928" s="168">
        <f t="shared" si="198"/>
        <v>2.025733343532802</v>
      </c>
      <c r="G928" s="168">
        <f t="shared" si="202"/>
        <v>70398.332133652541</v>
      </c>
      <c r="H928" s="168">
        <f t="shared" si="203"/>
        <v>271310.32652225171</v>
      </c>
      <c r="I928" s="169">
        <f t="shared" si="204"/>
        <v>341708.65865590423</v>
      </c>
      <c r="J928" s="169">
        <f t="shared" ref="J928:J991" si="206">J927+(I928-I927)/(1+discountDaily)^A928</f>
        <v>339857.46514256345</v>
      </c>
      <c r="K928" s="95"/>
      <c r="L928" s="265">
        <f t="shared" si="205"/>
        <v>130983.64613865077</v>
      </c>
      <c r="M928" s="265">
        <f>$G928*NonHospFrac+theModel!$H928*NonHospFrac</f>
        <v>210725.01251725346</v>
      </c>
      <c r="N928" s="266">
        <f t="shared" ref="N928:N991" si="207">L928+M928</f>
        <v>341708.65865590423</v>
      </c>
      <c r="O928" s="159"/>
      <c r="P928" s="265">
        <f t="shared" ref="P928:P991" si="208">P927+(L928-L927)/(1+discountDaily)^A928</f>
        <v>130274.04727440391</v>
      </c>
      <c r="Q928" s="265">
        <f t="shared" ref="Q928:Q991" si="209">Q927+(M928-M927)/(1+discountDaily)^B928</f>
        <v>210723.45787558024</v>
      </c>
      <c r="R928" s="266">
        <f t="shared" ref="R928:R991" si="210">P928+Q928</f>
        <v>340997.50514998415</v>
      </c>
    </row>
    <row r="929" spans="1:18" x14ac:dyDescent="0.3">
      <c r="A929" s="82">
        <v>898</v>
      </c>
      <c r="B929" s="94">
        <f t="shared" si="199"/>
        <v>2.0118786577155827E-8</v>
      </c>
      <c r="C929" s="179">
        <f t="shared" si="200"/>
        <v>2.0073402059560319E-8</v>
      </c>
      <c r="D929" s="166">
        <f t="shared" si="201"/>
        <v>2.2558277767625785E-3</v>
      </c>
      <c r="E929" s="167">
        <f t="shared" ref="E929:E992" si="211">C929+E928</f>
        <v>24.291374393261876</v>
      </c>
      <c r="F929" s="168">
        <f t="shared" ref="F929:F992" si="212">D929+F928</f>
        <v>2.0279891713095646</v>
      </c>
      <c r="G929" s="168">
        <f t="shared" si="202"/>
        <v>70476.726712865959</v>
      </c>
      <c r="H929" s="168">
        <f t="shared" si="203"/>
        <v>271310.32674645149</v>
      </c>
      <c r="I929" s="169">
        <f t="shared" si="204"/>
        <v>341787.05345931742</v>
      </c>
      <c r="J929" s="169">
        <f t="shared" si="206"/>
        <v>339933.04219124856</v>
      </c>
      <c r="K929" s="95"/>
      <c r="L929" s="265">
        <f t="shared" si="205"/>
        <v>131013.69640787654</v>
      </c>
      <c r="M929" s="265">
        <f>$G929*NonHospFrac+theModel!$H929*NonHospFrac</f>
        <v>210773.35705144092</v>
      </c>
      <c r="N929" s="266">
        <f t="shared" si="207"/>
        <v>341787.05345931748</v>
      </c>
      <c r="O929" s="159"/>
      <c r="P929" s="265">
        <f t="shared" si="208"/>
        <v>130303.01744285125</v>
      </c>
      <c r="Q929" s="265">
        <f t="shared" si="209"/>
        <v>210771.80240976767</v>
      </c>
      <c r="R929" s="266">
        <f t="shared" si="210"/>
        <v>341074.81985261891</v>
      </c>
    </row>
    <row r="930" spans="1:18" x14ac:dyDescent="0.3">
      <c r="A930" s="82">
        <v>899</v>
      </c>
      <c r="B930" s="94">
        <f t="shared" si="199"/>
        <v>1.9742958404052851E-8</v>
      </c>
      <c r="C930" s="179">
        <f t="shared" si="200"/>
        <v>1.9698421690089522E-8</v>
      </c>
      <c r="D930" s="166">
        <f t="shared" si="201"/>
        <v>2.2558277767625785E-3</v>
      </c>
      <c r="E930" s="167">
        <f t="shared" si="211"/>
        <v>24.291374412960298</v>
      </c>
      <c r="F930" s="168">
        <f t="shared" si="212"/>
        <v>2.0302449990863272</v>
      </c>
      <c r="G930" s="168">
        <f t="shared" si="202"/>
        <v>70555.121292079391</v>
      </c>
      <c r="H930" s="168">
        <f t="shared" si="203"/>
        <v>271310.32696646312</v>
      </c>
      <c r="I930" s="169">
        <f t="shared" si="204"/>
        <v>341865.44825854251</v>
      </c>
      <c r="J930" s="169">
        <f t="shared" si="206"/>
        <v>340008.61615522695</v>
      </c>
      <c r="K930" s="95"/>
      <c r="L930" s="265">
        <f t="shared" si="205"/>
        <v>131043.74667549691</v>
      </c>
      <c r="M930" s="265">
        <f>$G930*NonHospFrac+theModel!$H930*NonHospFrac</f>
        <v>210821.70158304559</v>
      </c>
      <c r="N930" s="266">
        <f t="shared" si="207"/>
        <v>341865.44825854251</v>
      </c>
      <c r="O930" s="159"/>
      <c r="P930" s="265">
        <f t="shared" si="208"/>
        <v>130331.98642886986</v>
      </c>
      <c r="Q930" s="265">
        <f t="shared" si="209"/>
        <v>210820.14694137231</v>
      </c>
      <c r="R930" s="266">
        <f t="shared" si="210"/>
        <v>341152.1333702422</v>
      </c>
    </row>
    <row r="931" spans="1:18" x14ac:dyDescent="0.3">
      <c r="A931" s="82">
        <v>900</v>
      </c>
      <c r="B931" s="94">
        <f t="shared" si="199"/>
        <v>1.9374150873827925E-8</v>
      </c>
      <c r="C931" s="179">
        <f t="shared" si="200"/>
        <v>1.9330446126135556E-8</v>
      </c>
      <c r="D931" s="166">
        <f t="shared" si="201"/>
        <v>2.2558277767625785E-3</v>
      </c>
      <c r="E931" s="167">
        <f t="shared" si="211"/>
        <v>24.291374432290745</v>
      </c>
      <c r="F931" s="168">
        <f t="shared" si="212"/>
        <v>2.0325008268630897</v>
      </c>
      <c r="G931" s="168">
        <f t="shared" si="202"/>
        <v>70633.51587129281</v>
      </c>
      <c r="H931" s="168">
        <f t="shared" si="203"/>
        <v>271310.32718236488</v>
      </c>
      <c r="I931" s="169">
        <f t="shared" si="204"/>
        <v>341943.84305365768</v>
      </c>
      <c r="J931" s="169">
        <f t="shared" si="206"/>
        <v>340084.18703469995</v>
      </c>
      <c r="K931" s="95"/>
      <c r="L931" s="265">
        <f t="shared" si="205"/>
        <v>131073.79694154186</v>
      </c>
      <c r="M931" s="265">
        <f>$G931*NonHospFrac+theModel!$H931*NonHospFrac</f>
        <v>210870.04611211582</v>
      </c>
      <c r="N931" s="266">
        <f t="shared" si="207"/>
        <v>341943.84305365768</v>
      </c>
      <c r="O931" s="159"/>
      <c r="P931" s="265">
        <f t="shared" si="208"/>
        <v>130360.95423253691</v>
      </c>
      <c r="Q931" s="265">
        <f t="shared" si="209"/>
        <v>210868.4914704425</v>
      </c>
      <c r="R931" s="266">
        <f t="shared" si="210"/>
        <v>341229.4457029794</v>
      </c>
    </row>
    <row r="932" spans="1:18" x14ac:dyDescent="0.3">
      <c r="A932" s="82">
        <v>901</v>
      </c>
      <c r="B932" s="94">
        <f t="shared" si="199"/>
        <v>1.9012232837647756E-8</v>
      </c>
      <c r="C932" s="179">
        <f t="shared" si="200"/>
        <v>1.8969344514714311E-8</v>
      </c>
      <c r="D932" s="166">
        <f t="shared" si="201"/>
        <v>2.2558277767625785E-3</v>
      </c>
      <c r="E932" s="167">
        <f t="shared" si="211"/>
        <v>24.29137445126009</v>
      </c>
      <c r="F932" s="168">
        <f t="shared" si="212"/>
        <v>2.0347566546398523</v>
      </c>
      <c r="G932" s="168">
        <f t="shared" si="202"/>
        <v>70711.910450506228</v>
      </c>
      <c r="H932" s="168">
        <f t="shared" si="203"/>
        <v>271310.32739423349</v>
      </c>
      <c r="I932" s="169">
        <f t="shared" si="204"/>
        <v>342022.23784473969</v>
      </c>
      <c r="J932" s="169">
        <f t="shared" si="206"/>
        <v>340159.75482986739</v>
      </c>
      <c r="K932" s="95"/>
      <c r="L932" s="265">
        <f t="shared" si="205"/>
        <v>131103.84720604084</v>
      </c>
      <c r="M932" s="265">
        <f>$G932*NonHospFrac+theModel!$H932*NonHospFrac</f>
        <v>210918.39063869882</v>
      </c>
      <c r="N932" s="266">
        <f t="shared" si="207"/>
        <v>342022.23784473969</v>
      </c>
      <c r="O932" s="159"/>
      <c r="P932" s="265">
        <f t="shared" si="208"/>
        <v>130389.92085392903</v>
      </c>
      <c r="Q932" s="265">
        <f t="shared" si="209"/>
        <v>210916.83599702548</v>
      </c>
      <c r="R932" s="266">
        <f t="shared" si="210"/>
        <v>341306.75685095449</v>
      </c>
    </row>
    <row r="933" spans="1:18" x14ac:dyDescent="0.3">
      <c r="A933" s="82">
        <v>902</v>
      </c>
      <c r="B933" s="94">
        <f t="shared" si="199"/>
        <v>1.8657075596599491E-8</v>
      </c>
      <c r="C933" s="179">
        <f t="shared" si="200"/>
        <v>1.8614988447235521E-8</v>
      </c>
      <c r="D933" s="166">
        <f t="shared" si="201"/>
        <v>2.2558277767625785E-3</v>
      </c>
      <c r="E933" s="167">
        <f t="shared" si="211"/>
        <v>24.291374469875077</v>
      </c>
      <c r="F933" s="168">
        <f t="shared" si="212"/>
        <v>2.0370124824166149</v>
      </c>
      <c r="G933" s="168">
        <f t="shared" si="202"/>
        <v>70790.305029719646</v>
      </c>
      <c r="H933" s="168">
        <f t="shared" si="203"/>
        <v>271310.32760214427</v>
      </c>
      <c r="I933" s="169">
        <f t="shared" si="204"/>
        <v>342100.63263186393</v>
      </c>
      <c r="J933" s="169">
        <f t="shared" si="206"/>
        <v>340235.31954092783</v>
      </c>
      <c r="K933" s="95"/>
      <c r="L933" s="265">
        <f t="shared" si="205"/>
        <v>131133.89746902272</v>
      </c>
      <c r="M933" s="265">
        <f>$G933*NonHospFrac+theModel!$H933*NonHospFrac</f>
        <v>210966.73516284119</v>
      </c>
      <c r="N933" s="266">
        <f t="shared" si="207"/>
        <v>342100.63263186393</v>
      </c>
      <c r="O933" s="159"/>
      <c r="P933" s="265">
        <f t="shared" si="208"/>
        <v>130418.8862931223</v>
      </c>
      <c r="Q933" s="265">
        <f t="shared" si="209"/>
        <v>210965.18052116781</v>
      </c>
      <c r="R933" s="266">
        <f t="shared" si="210"/>
        <v>341384.06681429013</v>
      </c>
    </row>
    <row r="934" spans="1:18" x14ac:dyDescent="0.3">
      <c r="A934" s="82">
        <v>903</v>
      </c>
      <c r="B934" s="94">
        <f t="shared" si="199"/>
        <v>1.8308552855925068E-8</v>
      </c>
      <c r="C934" s="179">
        <f t="shared" si="200"/>
        <v>1.8267251913840346E-8</v>
      </c>
      <c r="D934" s="166">
        <f t="shared" si="201"/>
        <v>2.2558277767625785E-3</v>
      </c>
      <c r="E934" s="167">
        <f t="shared" si="211"/>
        <v>24.291374488142328</v>
      </c>
      <c r="F934" s="168">
        <f t="shared" si="212"/>
        <v>2.0392683101933775</v>
      </c>
      <c r="G934" s="168">
        <f t="shared" si="202"/>
        <v>70868.699608933064</v>
      </c>
      <c r="H934" s="168">
        <f t="shared" si="203"/>
        <v>271310.32780617109</v>
      </c>
      <c r="I934" s="169">
        <f t="shared" si="204"/>
        <v>342179.02741510415</v>
      </c>
      <c r="J934" s="169">
        <f t="shared" si="206"/>
        <v>340310.88116807822</v>
      </c>
      <c r="K934" s="95"/>
      <c r="L934" s="265">
        <f t="shared" si="205"/>
        <v>131163.94773051579</v>
      </c>
      <c r="M934" s="265">
        <f>$G934*NonHospFrac+theModel!$H934*NonHospFrac</f>
        <v>211015.07968458836</v>
      </c>
      <c r="N934" s="266">
        <f t="shared" si="207"/>
        <v>342179.02741510415</v>
      </c>
      <c r="O934" s="159"/>
      <c r="P934" s="265">
        <f t="shared" si="208"/>
        <v>130447.85055019225</v>
      </c>
      <c r="Q934" s="265">
        <f t="shared" si="209"/>
        <v>211013.52504291496</v>
      </c>
      <c r="R934" s="266">
        <f t="shared" si="210"/>
        <v>341461.37559310719</v>
      </c>
    </row>
    <row r="935" spans="1:18" x14ac:dyDescent="0.3">
      <c r="A935" s="82">
        <v>904</v>
      </c>
      <c r="B935" s="94">
        <f t="shared" si="199"/>
        <v>1.796654068011058E-8</v>
      </c>
      <c r="C935" s="179">
        <f t="shared" si="200"/>
        <v>1.7926011258592053E-8</v>
      </c>
      <c r="D935" s="166">
        <f t="shared" si="201"/>
        <v>2.2558277767625785E-3</v>
      </c>
      <c r="E935" s="167">
        <f t="shared" si="211"/>
        <v>24.29137450606834</v>
      </c>
      <c r="F935" s="168">
        <f t="shared" si="212"/>
        <v>2.0415241379701401</v>
      </c>
      <c r="G935" s="168">
        <f t="shared" si="202"/>
        <v>70947.094188146497</v>
      </c>
      <c r="H935" s="168">
        <f t="shared" si="203"/>
        <v>271310.3280063867</v>
      </c>
      <c r="I935" s="169">
        <f t="shared" si="204"/>
        <v>342257.42219453317</v>
      </c>
      <c r="J935" s="169">
        <f t="shared" si="206"/>
        <v>340386.43971151463</v>
      </c>
      <c r="K935" s="95"/>
      <c r="L935" s="265">
        <f t="shared" si="205"/>
        <v>131193.99799054794</v>
      </c>
      <c r="M935" s="265">
        <f>$G935*NonHospFrac+theModel!$H935*NonHospFrac</f>
        <v>211063.42420398525</v>
      </c>
      <c r="N935" s="266">
        <f t="shared" si="207"/>
        <v>342257.42219453317</v>
      </c>
      <c r="O935" s="159"/>
      <c r="P935" s="265">
        <f t="shared" si="208"/>
        <v>130476.81362521398</v>
      </c>
      <c r="Q935" s="265">
        <f t="shared" si="209"/>
        <v>211061.86956231183</v>
      </c>
      <c r="R935" s="266">
        <f t="shared" si="210"/>
        <v>341538.68318752584</v>
      </c>
    </row>
    <row r="936" spans="1:18" x14ac:dyDescent="0.3">
      <c r="A936" s="82">
        <v>905</v>
      </c>
      <c r="B936" s="94">
        <f t="shared" si="199"/>
        <v>1.7630917448814252E-8</v>
      </c>
      <c r="C936" s="179">
        <f t="shared" si="200"/>
        <v>1.7591145135503409E-8</v>
      </c>
      <c r="D936" s="166">
        <f t="shared" si="201"/>
        <v>2.2558277767625785E-3</v>
      </c>
      <c r="E936" s="167">
        <f t="shared" si="211"/>
        <v>24.291374523659485</v>
      </c>
      <c r="F936" s="168">
        <f t="shared" si="212"/>
        <v>2.0437799657469027</v>
      </c>
      <c r="G936" s="168">
        <f t="shared" si="202"/>
        <v>71025.488767359915</v>
      </c>
      <c r="H936" s="168">
        <f t="shared" si="203"/>
        <v>271310.32820286218</v>
      </c>
      <c r="I936" s="169">
        <f t="shared" si="204"/>
        <v>342335.81697022211</v>
      </c>
      <c r="J936" s="169">
        <f t="shared" si="206"/>
        <v>340461.99517143145</v>
      </c>
      <c r="K936" s="95"/>
      <c r="L936" s="265">
        <f t="shared" si="205"/>
        <v>131224.04824914644</v>
      </c>
      <c r="M936" s="265">
        <f>$G936*NonHospFrac+theModel!$H936*NonHospFrac</f>
        <v>211111.76872107564</v>
      </c>
      <c r="N936" s="266">
        <f t="shared" si="207"/>
        <v>342335.81697022205</v>
      </c>
      <c r="O936" s="159"/>
      <c r="P936" s="265">
        <f t="shared" si="208"/>
        <v>130505.77551826203</v>
      </c>
      <c r="Q936" s="265">
        <f t="shared" si="209"/>
        <v>211110.21407940218</v>
      </c>
      <c r="R936" s="266">
        <f t="shared" si="210"/>
        <v>341615.98959766421</v>
      </c>
    </row>
    <row r="937" spans="1:18" x14ac:dyDescent="0.3">
      <c r="A937" s="82">
        <v>906</v>
      </c>
      <c r="B937" s="94">
        <f t="shared" si="199"/>
        <v>1.7301563813618326E-8</v>
      </c>
      <c r="C937" s="179">
        <f t="shared" si="200"/>
        <v>1.7262534465386137E-8</v>
      </c>
      <c r="D937" s="166">
        <f t="shared" si="201"/>
        <v>2.2558277767625785E-3</v>
      </c>
      <c r="E937" s="167">
        <f t="shared" si="211"/>
        <v>24.291374540922018</v>
      </c>
      <c r="F937" s="168">
        <f t="shared" si="212"/>
        <v>2.0460357935236653</v>
      </c>
      <c r="G937" s="168">
        <f t="shared" si="202"/>
        <v>71103.883346573333</v>
      </c>
      <c r="H937" s="168">
        <f t="shared" si="203"/>
        <v>271310.32839566737</v>
      </c>
      <c r="I937" s="169">
        <f t="shared" si="204"/>
        <v>342414.2117422407</v>
      </c>
      <c r="J937" s="169">
        <f t="shared" si="206"/>
        <v>340537.54754802171</v>
      </c>
      <c r="K937" s="95"/>
      <c r="L937" s="265">
        <f t="shared" si="205"/>
        <v>131254.09850633802</v>
      </c>
      <c r="M937" s="265">
        <f>$G937*NonHospFrac+theModel!$H937*NonHospFrac</f>
        <v>211160.11323590265</v>
      </c>
      <c r="N937" s="266">
        <f t="shared" si="207"/>
        <v>342414.2117422407</v>
      </c>
      <c r="O937" s="159"/>
      <c r="P937" s="265">
        <f t="shared" si="208"/>
        <v>130534.73622941041</v>
      </c>
      <c r="Q937" s="265">
        <f t="shared" si="209"/>
        <v>211158.55859422917</v>
      </c>
      <c r="R937" s="266">
        <f t="shared" si="210"/>
        <v>341693.29482363956</v>
      </c>
    </row>
    <row r="938" spans="1:18" x14ac:dyDescent="0.3">
      <c r="A938" s="82">
        <v>907</v>
      </c>
      <c r="B938" s="94">
        <f t="shared" si="199"/>
        <v>1.6978362655588249E-8</v>
      </c>
      <c r="C938" s="179">
        <f t="shared" si="200"/>
        <v>1.6940062393505823E-8</v>
      </c>
      <c r="D938" s="166">
        <f t="shared" si="201"/>
        <v>2.2558277767625785E-3</v>
      </c>
      <c r="E938" s="167">
        <f t="shared" si="211"/>
        <v>24.291374557862081</v>
      </c>
      <c r="F938" s="168">
        <f t="shared" si="212"/>
        <v>2.0482916213004279</v>
      </c>
      <c r="G938" s="168">
        <f t="shared" si="202"/>
        <v>71182.277925786751</v>
      </c>
      <c r="H938" s="168">
        <f t="shared" si="203"/>
        <v>271310.32858487096</v>
      </c>
      <c r="I938" s="169">
        <f t="shared" si="204"/>
        <v>342492.6065106577</v>
      </c>
      <c r="J938" s="169">
        <f t="shared" si="206"/>
        <v>340613.0968414775</v>
      </c>
      <c r="K938" s="95"/>
      <c r="L938" s="265">
        <f t="shared" si="205"/>
        <v>131284.14876214907</v>
      </c>
      <c r="M938" s="265">
        <f>$G938*NonHospFrac+theModel!$H938*NonHospFrac</f>
        <v>211208.4577485086</v>
      </c>
      <c r="N938" s="266">
        <f t="shared" si="207"/>
        <v>342492.6065106577</v>
      </c>
      <c r="O938" s="159"/>
      <c r="P938" s="265">
        <f t="shared" si="208"/>
        <v>130563.69575873275</v>
      </c>
      <c r="Q938" s="265">
        <f t="shared" si="209"/>
        <v>211206.90310683509</v>
      </c>
      <c r="R938" s="266">
        <f t="shared" si="210"/>
        <v>341770.59886556782</v>
      </c>
    </row>
    <row r="939" spans="1:18" x14ac:dyDescent="0.3">
      <c r="A939" s="82">
        <v>908</v>
      </c>
      <c r="B939" s="94">
        <f t="shared" si="199"/>
        <v>1.6661199043624946E-8</v>
      </c>
      <c r="C939" s="179">
        <f t="shared" si="200"/>
        <v>1.6623614248028168E-8</v>
      </c>
      <c r="D939" s="166">
        <f t="shared" si="201"/>
        <v>2.2558277767625785E-3</v>
      </c>
      <c r="E939" s="167">
        <f t="shared" si="211"/>
        <v>24.291374574485694</v>
      </c>
      <c r="F939" s="168">
        <f t="shared" si="212"/>
        <v>2.0505474490771904</v>
      </c>
      <c r="G939" s="168">
        <f t="shared" si="202"/>
        <v>71260.67250500017</v>
      </c>
      <c r="H939" s="168">
        <f t="shared" si="203"/>
        <v>271310.32877054007</v>
      </c>
      <c r="I939" s="169">
        <f t="shared" si="204"/>
        <v>342571.00127554021</v>
      </c>
      <c r="J939" s="169">
        <f t="shared" si="206"/>
        <v>340688.64305198932</v>
      </c>
      <c r="K939" s="95"/>
      <c r="L939" s="265">
        <f t="shared" si="205"/>
        <v>131314.19901660527</v>
      </c>
      <c r="M939" s="265">
        <f>$G939*NonHospFrac+theModel!$H939*NonHospFrac</f>
        <v>211256.80225893494</v>
      </c>
      <c r="N939" s="266">
        <f t="shared" si="207"/>
        <v>342571.00127554021</v>
      </c>
      <c r="O939" s="159"/>
      <c r="P939" s="265">
        <f t="shared" si="208"/>
        <v>130592.65410630206</v>
      </c>
      <c r="Q939" s="265">
        <f t="shared" si="209"/>
        <v>211255.2476172614</v>
      </c>
      <c r="R939" s="266">
        <f t="shared" si="210"/>
        <v>341847.90172356344</v>
      </c>
    </row>
    <row r="940" spans="1:18" x14ac:dyDescent="0.3">
      <c r="A940" s="82">
        <v>909</v>
      </c>
      <c r="B940" s="94">
        <f t="shared" si="199"/>
        <v>1.6349960193595122E-8</v>
      </c>
      <c r="C940" s="179">
        <f t="shared" si="200"/>
        <v>1.6313077499241447E-8</v>
      </c>
      <c r="D940" s="166">
        <f t="shared" si="201"/>
        <v>2.2558277767625785E-3</v>
      </c>
      <c r="E940" s="167">
        <f t="shared" si="211"/>
        <v>24.291374590798771</v>
      </c>
      <c r="F940" s="168">
        <f t="shared" si="212"/>
        <v>2.052803276853953</v>
      </c>
      <c r="G940" s="168">
        <f t="shared" si="202"/>
        <v>71339.067084213602</v>
      </c>
      <c r="H940" s="168">
        <f t="shared" si="203"/>
        <v>271310.32895274082</v>
      </c>
      <c r="I940" s="169">
        <f t="shared" si="204"/>
        <v>342649.39603695442</v>
      </c>
      <c r="J940" s="169">
        <f t="shared" si="206"/>
        <v>340764.1861797467</v>
      </c>
      <c r="K940" s="95"/>
      <c r="L940" s="265">
        <f t="shared" si="205"/>
        <v>131344.24926973198</v>
      </c>
      <c r="M940" s="265">
        <f>$G940*NonHospFrac+theModel!$H940*NonHospFrac</f>
        <v>211305.14676722244</v>
      </c>
      <c r="N940" s="266">
        <f t="shared" si="207"/>
        <v>342649.39603695442</v>
      </c>
      <c r="O940" s="159"/>
      <c r="P940" s="265">
        <f t="shared" si="208"/>
        <v>130621.61127219097</v>
      </c>
      <c r="Q940" s="265">
        <f t="shared" si="209"/>
        <v>211303.59212554886</v>
      </c>
      <c r="R940" s="266">
        <f t="shared" si="210"/>
        <v>341925.20339773985</v>
      </c>
    </row>
    <row r="941" spans="1:18" x14ac:dyDescent="0.3">
      <c r="A941" s="82">
        <v>910</v>
      </c>
      <c r="B941" s="94">
        <f t="shared" si="199"/>
        <v>1.6044535428224706E-8</v>
      </c>
      <c r="C941" s="179">
        <f t="shared" si="200"/>
        <v>1.6008341719540466E-8</v>
      </c>
      <c r="D941" s="166">
        <f t="shared" si="201"/>
        <v>2.2558277767625785E-3</v>
      </c>
      <c r="E941" s="167">
        <f t="shared" si="211"/>
        <v>24.291374606807114</v>
      </c>
      <c r="F941" s="168">
        <f t="shared" si="212"/>
        <v>2.0550591046307156</v>
      </c>
      <c r="G941" s="168">
        <f t="shared" si="202"/>
        <v>71417.461663427021</v>
      </c>
      <c r="H941" s="168">
        <f t="shared" si="203"/>
        <v>271310.32913153799</v>
      </c>
      <c r="I941" s="169">
        <f t="shared" si="204"/>
        <v>342727.790794965</v>
      </c>
      <c r="J941" s="169">
        <f t="shared" si="206"/>
        <v>340839.72622493783</v>
      </c>
      <c r="K941" s="95"/>
      <c r="L941" s="265">
        <f t="shared" si="205"/>
        <v>131374.29952155403</v>
      </c>
      <c r="M941" s="265">
        <f>$G941*NonHospFrac+theModel!$H941*NonHospFrac</f>
        <v>211353.49127341097</v>
      </c>
      <c r="N941" s="266">
        <f t="shared" si="207"/>
        <v>342727.790794965</v>
      </c>
      <c r="O941" s="159"/>
      <c r="P941" s="265">
        <f t="shared" si="208"/>
        <v>130650.56725647165</v>
      </c>
      <c r="Q941" s="265">
        <f t="shared" si="209"/>
        <v>211351.93663173736</v>
      </c>
      <c r="R941" s="266">
        <f t="shared" si="210"/>
        <v>342002.503888209</v>
      </c>
    </row>
    <row r="942" spans="1:18" x14ac:dyDescent="0.3">
      <c r="A942" s="82">
        <v>911</v>
      </c>
      <c r="B942" s="94">
        <f t="shared" si="199"/>
        <v>1.5744816137742126E-8</v>
      </c>
      <c r="C942" s="179">
        <f t="shared" si="200"/>
        <v>1.5709298544158586E-8</v>
      </c>
      <c r="D942" s="166">
        <f t="shared" si="201"/>
        <v>2.2558277767625785E-3</v>
      </c>
      <c r="E942" s="167">
        <f t="shared" si="211"/>
        <v>24.291374622516411</v>
      </c>
      <c r="F942" s="168">
        <f t="shared" si="212"/>
        <v>2.0573149324074782</v>
      </c>
      <c r="G942" s="168">
        <f t="shared" si="202"/>
        <v>71495.856242640439</v>
      </c>
      <c r="H942" s="168">
        <f t="shared" si="203"/>
        <v>271310.32930699509</v>
      </c>
      <c r="I942" s="169">
        <f t="shared" si="204"/>
        <v>342806.18554963556</v>
      </c>
      <c r="J942" s="169">
        <f t="shared" si="206"/>
        <v>340915.26318774972</v>
      </c>
      <c r="K942" s="95"/>
      <c r="L942" s="265">
        <f t="shared" si="205"/>
        <v>131404.34977209577</v>
      </c>
      <c r="M942" s="265">
        <f>$G942*NonHospFrac+theModel!$H942*NonHospFrac</f>
        <v>211401.83577753973</v>
      </c>
      <c r="N942" s="266">
        <f t="shared" si="207"/>
        <v>342806.1855496355</v>
      </c>
      <c r="O942" s="159"/>
      <c r="P942" s="265">
        <f t="shared" si="208"/>
        <v>130679.52205921577</v>
      </c>
      <c r="Q942" s="265">
        <f t="shared" si="209"/>
        <v>211400.2811358661</v>
      </c>
      <c r="R942" s="266">
        <f t="shared" si="210"/>
        <v>342079.80319508188</v>
      </c>
    </row>
    <row r="943" spans="1:18" x14ac:dyDescent="0.3">
      <c r="A943" s="82">
        <v>912</v>
      </c>
      <c r="B943" s="94">
        <f t="shared" si="199"/>
        <v>1.5450695741256144E-8</v>
      </c>
      <c r="C943" s="179">
        <f t="shared" si="200"/>
        <v>1.5415841632632712E-8</v>
      </c>
      <c r="D943" s="166">
        <f t="shared" si="201"/>
        <v>2.2558277767625785E-3</v>
      </c>
      <c r="E943" s="167">
        <f t="shared" si="211"/>
        <v>24.291374637932254</v>
      </c>
      <c r="F943" s="168">
        <f t="shared" si="212"/>
        <v>2.0595707601842408</v>
      </c>
      <c r="G943" s="168">
        <f t="shared" si="202"/>
        <v>71574.250821853871</v>
      </c>
      <c r="H943" s="168">
        <f t="shared" si="203"/>
        <v>271310.32947917463</v>
      </c>
      <c r="I943" s="169">
        <f t="shared" si="204"/>
        <v>342884.5803010285</v>
      </c>
      <c r="J943" s="169">
        <f t="shared" si="206"/>
        <v>340990.79706836829</v>
      </c>
      <c r="K943" s="95"/>
      <c r="L943" s="265">
        <f t="shared" si="205"/>
        <v>131434.40002138115</v>
      </c>
      <c r="M943" s="265">
        <f>$G943*NonHospFrac+theModel!$H943*NonHospFrac</f>
        <v>211450.18027964735</v>
      </c>
      <c r="N943" s="266">
        <f t="shared" si="207"/>
        <v>342884.5803010285</v>
      </c>
      <c r="O943" s="159"/>
      <c r="P943" s="265">
        <f t="shared" si="208"/>
        <v>130708.47568049462</v>
      </c>
      <c r="Q943" s="265">
        <f t="shared" si="209"/>
        <v>211448.62563797369</v>
      </c>
      <c r="R943" s="266">
        <f t="shared" si="210"/>
        <v>342157.10131846834</v>
      </c>
    </row>
    <row r="944" spans="1:18" x14ac:dyDescent="0.3">
      <c r="A944" s="82">
        <v>913</v>
      </c>
      <c r="B944" s="94">
        <f t="shared" si="199"/>
        <v>1.516206964885554E-8</v>
      </c>
      <c r="C944" s="179">
        <f t="shared" si="200"/>
        <v>1.5127866630988441E-8</v>
      </c>
      <c r="D944" s="166">
        <f t="shared" si="201"/>
        <v>2.2558277767625785E-3</v>
      </c>
      <c r="E944" s="167">
        <f t="shared" si="211"/>
        <v>24.291374653060121</v>
      </c>
      <c r="F944" s="168">
        <f t="shared" si="212"/>
        <v>2.0618265879610034</v>
      </c>
      <c r="G944" s="168">
        <f t="shared" si="202"/>
        <v>71652.64540106729</v>
      </c>
      <c r="H944" s="168">
        <f t="shared" si="203"/>
        <v>271310.32964813773</v>
      </c>
      <c r="I944" s="169">
        <f t="shared" si="204"/>
        <v>342962.97504920501</v>
      </c>
      <c r="J944" s="169">
        <f t="shared" si="206"/>
        <v>341066.32786697824</v>
      </c>
      <c r="K944" s="95"/>
      <c r="L944" s="265">
        <f t="shared" si="205"/>
        <v>131464.45026943361</v>
      </c>
      <c r="M944" s="265">
        <f>$G944*NonHospFrac+theModel!$H944*NonHospFrac</f>
        <v>211498.5247797714</v>
      </c>
      <c r="N944" s="266">
        <f t="shared" si="207"/>
        <v>342962.97504920501</v>
      </c>
      <c r="O944" s="159"/>
      <c r="P944" s="265">
        <f t="shared" si="208"/>
        <v>130737.42812037899</v>
      </c>
      <c r="Q944" s="265">
        <f t="shared" si="209"/>
        <v>211496.97013809771</v>
      </c>
      <c r="R944" s="266">
        <f t="shared" si="210"/>
        <v>342234.39825847669</v>
      </c>
    </row>
    <row r="945" spans="1:18" x14ac:dyDescent="0.3">
      <c r="A945" s="82">
        <v>914</v>
      </c>
      <c r="B945" s="94">
        <f t="shared" si="199"/>
        <v>1.4878835224416654E-8</v>
      </c>
      <c r="C945" s="179">
        <f t="shared" si="200"/>
        <v>1.4845271134631541E-8</v>
      </c>
      <c r="D945" s="166">
        <f t="shared" si="201"/>
        <v>2.2558277767625785E-3</v>
      </c>
      <c r="E945" s="167">
        <f t="shared" si="211"/>
        <v>24.291374667905391</v>
      </c>
      <c r="F945" s="168">
        <f t="shared" si="212"/>
        <v>2.064082415737766</v>
      </c>
      <c r="G945" s="168">
        <f t="shared" si="202"/>
        <v>71731.039980280708</v>
      </c>
      <c r="H945" s="168">
        <f t="shared" si="203"/>
        <v>271310.32981394453</v>
      </c>
      <c r="I945" s="169">
        <f t="shared" si="204"/>
        <v>343041.3697942252</v>
      </c>
      <c r="J945" s="169">
        <f t="shared" si="206"/>
        <v>341141.85558376327</v>
      </c>
      <c r="K945" s="95"/>
      <c r="L945" s="265">
        <f t="shared" si="205"/>
        <v>131494.50051627617</v>
      </c>
      <c r="M945" s="265">
        <f>$G945*NonHospFrac+theModel!$H945*NonHospFrac</f>
        <v>211546.86927794904</v>
      </c>
      <c r="N945" s="266">
        <f t="shared" si="207"/>
        <v>343041.3697942252</v>
      </c>
      <c r="O945" s="159"/>
      <c r="P945" s="265">
        <f t="shared" si="208"/>
        <v>130766.37937893925</v>
      </c>
      <c r="Q945" s="265">
        <f t="shared" si="209"/>
        <v>211545.31463627532</v>
      </c>
      <c r="R945" s="266">
        <f t="shared" si="210"/>
        <v>342311.69401521457</v>
      </c>
    </row>
    <row r="946" spans="1:18" x14ac:dyDescent="0.3">
      <c r="A946" s="82">
        <v>915</v>
      </c>
      <c r="B946" s="94">
        <f t="shared" si="199"/>
        <v>1.4600891749105818E-8</v>
      </c>
      <c r="C946" s="179">
        <f t="shared" si="200"/>
        <v>1.4567954651932682E-8</v>
      </c>
      <c r="D946" s="166">
        <f t="shared" si="201"/>
        <v>2.2558277767625785E-3</v>
      </c>
      <c r="E946" s="167">
        <f t="shared" si="211"/>
        <v>24.291374682473347</v>
      </c>
      <c r="F946" s="168">
        <f t="shared" si="212"/>
        <v>2.0663382435145285</v>
      </c>
      <c r="G946" s="168">
        <f t="shared" si="202"/>
        <v>71809.434559494141</v>
      </c>
      <c r="H946" s="168">
        <f t="shared" si="203"/>
        <v>271310.32997665397</v>
      </c>
      <c r="I946" s="169">
        <f t="shared" si="204"/>
        <v>343119.76453614811</v>
      </c>
      <c r="J946" s="169">
        <f t="shared" si="206"/>
        <v>341217.38021890598</v>
      </c>
      <c r="K946" s="95"/>
      <c r="L946" s="265">
        <f t="shared" si="205"/>
        <v>131524.55076193149</v>
      </c>
      <c r="M946" s="265">
        <f>$G946*NonHospFrac+theModel!$H946*NonHospFrac</f>
        <v>211595.21377421659</v>
      </c>
      <c r="N946" s="266">
        <f t="shared" si="207"/>
        <v>343119.76453614805</v>
      </c>
      <c r="O946" s="159"/>
      <c r="P946" s="265">
        <f t="shared" si="208"/>
        <v>130795.32945624545</v>
      </c>
      <c r="Q946" s="265">
        <f t="shared" si="209"/>
        <v>211593.65913254285</v>
      </c>
      <c r="R946" s="266">
        <f t="shared" si="210"/>
        <v>342388.98858878831</v>
      </c>
    </row>
    <row r="947" spans="1:18" x14ac:dyDescent="0.3">
      <c r="A947" s="82">
        <v>916</v>
      </c>
      <c r="B947" s="94">
        <f t="shared" si="199"/>
        <v>1.4328140385563271E-8</v>
      </c>
      <c r="C947" s="179">
        <f t="shared" si="200"/>
        <v>1.4295818568492164E-8</v>
      </c>
      <c r="D947" s="166">
        <f t="shared" si="201"/>
        <v>2.2558277767625785E-3</v>
      </c>
      <c r="E947" s="167">
        <f t="shared" si="211"/>
        <v>24.291374696769164</v>
      </c>
      <c r="F947" s="168">
        <f t="shared" si="212"/>
        <v>2.0685940712912911</v>
      </c>
      <c r="G947" s="168">
        <f t="shared" si="202"/>
        <v>71887.829138707544</v>
      </c>
      <c r="H947" s="168">
        <f t="shared" si="203"/>
        <v>271310.33013632399</v>
      </c>
      <c r="I947" s="169">
        <f t="shared" si="204"/>
        <v>343198.15927503153</v>
      </c>
      <c r="J947" s="169">
        <f t="shared" si="206"/>
        <v>341292.90177258779</v>
      </c>
      <c r="K947" s="95"/>
      <c r="L947" s="265">
        <f t="shared" si="205"/>
        <v>131554.60100642173</v>
      </c>
      <c r="M947" s="265">
        <f>$G947*NonHospFrac+theModel!$H947*NonHospFrac</f>
        <v>211643.55826860981</v>
      </c>
      <c r="N947" s="266">
        <f t="shared" si="207"/>
        <v>343198.15927503153</v>
      </c>
      <c r="O947" s="159"/>
      <c r="P947" s="265">
        <f t="shared" si="208"/>
        <v>130824.27835236712</v>
      </c>
      <c r="Q947" s="265">
        <f t="shared" si="209"/>
        <v>211642.00362693603</v>
      </c>
      <c r="R947" s="266">
        <f t="shared" si="210"/>
        <v>342466.28197930317</v>
      </c>
    </row>
    <row r="948" spans="1:18" x14ac:dyDescent="0.3">
      <c r="A948" s="82">
        <v>917</v>
      </c>
      <c r="B948" s="94">
        <f t="shared" si="199"/>
        <v>1.406048414275668E-8</v>
      </c>
      <c r="C948" s="179">
        <f t="shared" si="200"/>
        <v>1.402876611207272E-8</v>
      </c>
      <c r="D948" s="166">
        <f t="shared" si="201"/>
        <v>2.2558277767625785E-3</v>
      </c>
      <c r="E948" s="167">
        <f t="shared" si="211"/>
        <v>24.291374710797932</v>
      </c>
      <c r="F948" s="168">
        <f t="shared" si="212"/>
        <v>2.0708498990680537</v>
      </c>
      <c r="G948" s="168">
        <f t="shared" si="202"/>
        <v>71966.223717920962</v>
      </c>
      <c r="H948" s="168">
        <f t="shared" si="203"/>
        <v>271310.33029301127</v>
      </c>
      <c r="I948" s="169">
        <f t="shared" si="204"/>
        <v>343276.55401093222</v>
      </c>
      <c r="J948" s="169">
        <f t="shared" si="206"/>
        <v>341368.4202449891</v>
      </c>
      <c r="K948" s="95"/>
      <c r="L948" s="265">
        <f t="shared" si="205"/>
        <v>131584.65124976862</v>
      </c>
      <c r="M948" s="265">
        <f>$G948*NonHospFrac+theModel!$H948*NonHospFrac</f>
        <v>211691.9027611636</v>
      </c>
      <c r="N948" s="266">
        <f t="shared" si="207"/>
        <v>343276.55401093222</v>
      </c>
      <c r="O948" s="159"/>
      <c r="P948" s="265">
        <f t="shared" si="208"/>
        <v>130853.2260673734</v>
      </c>
      <c r="Q948" s="265">
        <f t="shared" si="209"/>
        <v>211690.34811948979</v>
      </c>
      <c r="R948" s="266">
        <f t="shared" si="210"/>
        <v>342543.5741868632</v>
      </c>
    </row>
    <row r="949" spans="1:18" x14ac:dyDescent="0.3">
      <c r="A949" s="82">
        <v>918</v>
      </c>
      <c r="B949" s="94">
        <f t="shared" si="199"/>
        <v>1.3797827841490738E-8</v>
      </c>
      <c r="C949" s="179">
        <f t="shared" si="200"/>
        <v>1.3766702318186915E-8</v>
      </c>
      <c r="D949" s="166">
        <f t="shared" si="201"/>
        <v>2.2558277767625785E-3</v>
      </c>
      <c r="E949" s="167">
        <f t="shared" si="211"/>
        <v>24.291374724564633</v>
      </c>
      <c r="F949" s="168">
        <f t="shared" si="212"/>
        <v>2.0731057268448163</v>
      </c>
      <c r="G949" s="168">
        <f t="shared" si="202"/>
        <v>72044.618297134381</v>
      </c>
      <c r="H949" s="168">
        <f t="shared" si="203"/>
        <v>271310.33044677152</v>
      </c>
      <c r="I949" s="169">
        <f t="shared" si="204"/>
        <v>343354.94874390587</v>
      </c>
      <c r="J949" s="169">
        <f t="shared" si="206"/>
        <v>341443.9356362893</v>
      </c>
      <c r="K949" s="95"/>
      <c r="L949" s="265">
        <f t="shared" si="205"/>
        <v>131614.7014919935</v>
      </c>
      <c r="M949" s="265">
        <f>$G949*NonHospFrac+theModel!$H949*NonHospFrac</f>
        <v>211740.24725191237</v>
      </c>
      <c r="N949" s="266">
        <f t="shared" si="207"/>
        <v>343354.94874390587</v>
      </c>
      <c r="O949" s="159"/>
      <c r="P949" s="265">
        <f t="shared" si="208"/>
        <v>130882.17260133302</v>
      </c>
      <c r="Q949" s="265">
        <f t="shared" si="209"/>
        <v>211738.69261023853</v>
      </c>
      <c r="R949" s="266">
        <f t="shared" si="210"/>
        <v>342620.86521157157</v>
      </c>
    </row>
    <row r="950" spans="1:18" x14ac:dyDescent="0.3">
      <c r="A950" s="82">
        <v>919</v>
      </c>
      <c r="B950" s="94">
        <f t="shared" si="199"/>
        <v>1.3540078080561073E-8</v>
      </c>
      <c r="C950" s="179">
        <f t="shared" si="200"/>
        <v>1.3509533996327409E-8</v>
      </c>
      <c r="D950" s="166">
        <f t="shared" si="201"/>
        <v>2.2558277767625785E-3</v>
      </c>
      <c r="E950" s="167">
        <f t="shared" si="211"/>
        <v>24.291374738074168</v>
      </c>
      <c r="F950" s="168">
        <f t="shared" si="212"/>
        <v>2.0753615546215789</v>
      </c>
      <c r="G950" s="168">
        <f t="shared" si="202"/>
        <v>72123.012876347813</v>
      </c>
      <c r="H950" s="168">
        <f t="shared" si="203"/>
        <v>271310.33059765951</v>
      </c>
      <c r="I950" s="169">
        <f t="shared" si="204"/>
        <v>343433.34347400733</v>
      </c>
      <c r="J950" s="169">
        <f t="shared" si="206"/>
        <v>341519.44794666691</v>
      </c>
      <c r="K950" s="95"/>
      <c r="L950" s="265">
        <f t="shared" si="205"/>
        <v>131644.75173311745</v>
      </c>
      <c r="M950" s="265">
        <f>$G950*NonHospFrac+theModel!$H950*NonHospFrac</f>
        <v>211788.59174088988</v>
      </c>
      <c r="N950" s="266">
        <f t="shared" si="207"/>
        <v>343433.34347400733</v>
      </c>
      <c r="O950" s="159"/>
      <c r="P950" s="265">
        <f t="shared" si="208"/>
        <v>130911.11795431448</v>
      </c>
      <c r="Q950" s="265">
        <f t="shared" si="209"/>
        <v>211787.03709921602</v>
      </c>
      <c r="R950" s="266">
        <f t="shared" si="210"/>
        <v>342698.15505353047</v>
      </c>
    </row>
    <row r="951" spans="1:18" x14ac:dyDescent="0.3">
      <c r="A951" s="82">
        <v>920</v>
      </c>
      <c r="B951" s="94">
        <f t="shared" si="199"/>
        <v>1.3287143203540855E-8</v>
      </c>
      <c r="C951" s="179">
        <f t="shared" si="200"/>
        <v>1.3257169696828486E-8</v>
      </c>
      <c r="D951" s="166">
        <f t="shared" si="201"/>
        <v>2.2558277767625785E-3</v>
      </c>
      <c r="E951" s="167">
        <f t="shared" si="211"/>
        <v>24.29137475133134</v>
      </c>
      <c r="F951" s="168">
        <f t="shared" si="212"/>
        <v>2.0776173823983415</v>
      </c>
      <c r="G951" s="168">
        <f t="shared" si="202"/>
        <v>72201.407455561231</v>
      </c>
      <c r="H951" s="168">
        <f t="shared" si="203"/>
        <v>271310.3307457288</v>
      </c>
      <c r="I951" s="169">
        <f t="shared" si="204"/>
        <v>343511.73820129002</v>
      </c>
      <c r="J951" s="169">
        <f t="shared" si="206"/>
        <v>341594.95717629907</v>
      </c>
      <c r="K951" s="95"/>
      <c r="L951" s="265">
        <f t="shared" si="205"/>
        <v>131674.80197316088</v>
      </c>
      <c r="M951" s="265">
        <f>$G951*NonHospFrac+theModel!$H951*NonHospFrac</f>
        <v>211836.93622812911</v>
      </c>
      <c r="N951" s="266">
        <f t="shared" si="207"/>
        <v>343511.73820129002</v>
      </c>
      <c r="O951" s="159"/>
      <c r="P951" s="265">
        <f t="shared" si="208"/>
        <v>130940.06212638563</v>
      </c>
      <c r="Q951" s="265">
        <f t="shared" si="209"/>
        <v>211835.38158645522</v>
      </c>
      <c r="R951" s="266">
        <f t="shared" si="210"/>
        <v>342775.44371284085</v>
      </c>
    </row>
    <row r="952" spans="1:18" x14ac:dyDescent="0.3">
      <c r="A952" s="82">
        <v>921</v>
      </c>
      <c r="B952" s="94">
        <f t="shared" si="199"/>
        <v>1.3038933266187348E-8</v>
      </c>
      <c r="C952" s="179">
        <f t="shared" si="200"/>
        <v>1.300951967834613E-8</v>
      </c>
      <c r="D952" s="166">
        <f t="shared" si="201"/>
        <v>2.2558277767625785E-3</v>
      </c>
      <c r="E952" s="167">
        <f t="shared" si="211"/>
        <v>24.291374764340858</v>
      </c>
      <c r="F952" s="168">
        <f t="shared" si="212"/>
        <v>2.0798732101751041</v>
      </c>
      <c r="G952" s="168">
        <f t="shared" si="202"/>
        <v>72279.802034774664</v>
      </c>
      <c r="H952" s="168">
        <f t="shared" si="203"/>
        <v>271310.33089103218</v>
      </c>
      <c r="I952" s="169">
        <f t="shared" si="204"/>
        <v>343590.13292580686</v>
      </c>
      <c r="J952" s="169">
        <f t="shared" si="206"/>
        <v>341670.46332536242</v>
      </c>
      <c r="K952" s="95"/>
      <c r="L952" s="265">
        <f t="shared" si="205"/>
        <v>131704.85221214412</v>
      </c>
      <c r="M952" s="265">
        <f>$G952*NonHospFrac+theModel!$H952*NonHospFrac</f>
        <v>211885.28071366271</v>
      </c>
      <c r="N952" s="266">
        <f t="shared" si="207"/>
        <v>343590.1329258068</v>
      </c>
      <c r="O952" s="159"/>
      <c r="P952" s="265">
        <f t="shared" si="208"/>
        <v>130969.00511761422</v>
      </c>
      <c r="Q952" s="265">
        <f t="shared" si="209"/>
        <v>211883.72607198879</v>
      </c>
      <c r="R952" s="266">
        <f t="shared" si="210"/>
        <v>342852.73118960299</v>
      </c>
    </row>
    <row r="953" spans="1:18" x14ac:dyDescent="0.3">
      <c r="A953" s="82">
        <v>922</v>
      </c>
      <c r="B953" s="94">
        <f t="shared" si="199"/>
        <v>1.2795360004457587E-8</v>
      </c>
      <c r="C953" s="179">
        <f t="shared" si="200"/>
        <v>1.2766495875945855E-8</v>
      </c>
      <c r="D953" s="166">
        <f t="shared" si="201"/>
        <v>2.2558277767625785E-3</v>
      </c>
      <c r="E953" s="167">
        <f t="shared" si="211"/>
        <v>24.291374777107354</v>
      </c>
      <c r="F953" s="168">
        <f t="shared" si="212"/>
        <v>2.0821290379518667</v>
      </c>
      <c r="G953" s="168">
        <f t="shared" si="202"/>
        <v>72358.196613988082</v>
      </c>
      <c r="H953" s="168">
        <f t="shared" si="203"/>
        <v>271310.3310336211</v>
      </c>
      <c r="I953" s="169">
        <f t="shared" si="204"/>
        <v>343668.52764760918</v>
      </c>
      <c r="J953" s="169">
        <f t="shared" si="206"/>
        <v>341745.96639403212</v>
      </c>
      <c r="K953" s="95"/>
      <c r="L953" s="265">
        <f t="shared" si="205"/>
        <v>131734.90245008684</v>
      </c>
      <c r="M953" s="265">
        <f>$G953*NonHospFrac+theModel!$H953*NonHospFrac</f>
        <v>211933.62519752234</v>
      </c>
      <c r="N953" s="266">
        <f t="shared" si="207"/>
        <v>343668.52764760918</v>
      </c>
      <c r="O953" s="159"/>
      <c r="P953" s="265">
        <f t="shared" si="208"/>
        <v>130997.94692806737</v>
      </c>
      <c r="Q953" s="265">
        <f t="shared" si="209"/>
        <v>211932.07055584839</v>
      </c>
      <c r="R953" s="266">
        <f t="shared" si="210"/>
        <v>342930.01748391578</v>
      </c>
    </row>
    <row r="954" spans="1:18" x14ac:dyDescent="0.3">
      <c r="A954" s="82">
        <v>923</v>
      </c>
      <c r="B954" s="94">
        <f t="shared" si="199"/>
        <v>1.2556336803121455E-8</v>
      </c>
      <c r="C954" s="179">
        <f t="shared" si="200"/>
        <v>1.2528011869786588E-8</v>
      </c>
      <c r="D954" s="166">
        <f t="shared" si="201"/>
        <v>2.2558277767625785E-3</v>
      </c>
      <c r="E954" s="167">
        <f t="shared" si="211"/>
        <v>24.291374789635366</v>
      </c>
      <c r="F954" s="168">
        <f t="shared" si="212"/>
        <v>2.0843848657286292</v>
      </c>
      <c r="G954" s="168">
        <f t="shared" si="202"/>
        <v>72436.591193201501</v>
      </c>
      <c r="H954" s="168">
        <f t="shared" si="203"/>
        <v>271310.33117354644</v>
      </c>
      <c r="I954" s="169">
        <f t="shared" si="204"/>
        <v>343746.92236674792</v>
      </c>
      <c r="J954" s="169">
        <f t="shared" si="206"/>
        <v>341821.46638248285</v>
      </c>
      <c r="K954" s="95"/>
      <c r="L954" s="265">
        <f t="shared" si="205"/>
        <v>131764.95268700854</v>
      </c>
      <c r="M954" s="265">
        <f>$G954*NonHospFrac+theModel!$H954*NonHospFrac</f>
        <v>211981.96967973938</v>
      </c>
      <c r="N954" s="266">
        <f t="shared" si="207"/>
        <v>343746.92236674792</v>
      </c>
      <c r="O954" s="159"/>
      <c r="P954" s="265">
        <f t="shared" si="208"/>
        <v>131026.88755781202</v>
      </c>
      <c r="Q954" s="265">
        <f t="shared" si="209"/>
        <v>211980.4150380654</v>
      </c>
      <c r="R954" s="266">
        <f t="shared" si="210"/>
        <v>343007.30259587744</v>
      </c>
    </row>
    <row r="955" spans="1:18" x14ac:dyDescent="0.3">
      <c r="A955" s="82">
        <v>924</v>
      </c>
      <c r="B955" s="94">
        <f t="shared" si="199"/>
        <v>1.2321778664961164E-8</v>
      </c>
      <c r="C955" s="179">
        <f t="shared" si="200"/>
        <v>1.2293982854389624E-8</v>
      </c>
      <c r="D955" s="166">
        <f t="shared" si="201"/>
        <v>2.2558277767625785E-3</v>
      </c>
      <c r="E955" s="167">
        <f t="shared" si="211"/>
        <v>24.291374801929351</v>
      </c>
      <c r="F955" s="168">
        <f t="shared" si="212"/>
        <v>2.0866406935053918</v>
      </c>
      <c r="G955" s="168">
        <f t="shared" si="202"/>
        <v>72514.985772414919</v>
      </c>
      <c r="H955" s="168">
        <f t="shared" si="203"/>
        <v>271310.33131085796</v>
      </c>
      <c r="I955" s="169">
        <f t="shared" si="204"/>
        <v>343825.31708327285</v>
      </c>
      <c r="J955" s="169">
        <f t="shared" si="206"/>
        <v>341896.96329088823</v>
      </c>
      <c r="K955" s="95"/>
      <c r="L955" s="265">
        <f t="shared" si="205"/>
        <v>131795.00292292831</v>
      </c>
      <c r="M955" s="265">
        <f>$G955*NonHospFrac+theModel!$H955*NonHospFrac</f>
        <v>212030.31416034454</v>
      </c>
      <c r="N955" s="266">
        <f t="shared" si="207"/>
        <v>343825.31708327285</v>
      </c>
      <c r="O955" s="159"/>
      <c r="P955" s="265">
        <f t="shared" si="208"/>
        <v>131055.82700691474</v>
      </c>
      <c r="Q955" s="265">
        <f t="shared" si="209"/>
        <v>212028.75951867053</v>
      </c>
      <c r="R955" s="266">
        <f t="shared" si="210"/>
        <v>343084.58652558527</v>
      </c>
    </row>
    <row r="956" spans="1:18" x14ac:dyDescent="0.3">
      <c r="A956" s="82">
        <v>925</v>
      </c>
      <c r="B956" s="94">
        <f t="shared" si="199"/>
        <v>1.2091602180545857E-8</v>
      </c>
      <c r="C956" s="179">
        <f t="shared" si="200"/>
        <v>1.206432560848142E-8</v>
      </c>
      <c r="D956" s="166">
        <f t="shared" si="201"/>
        <v>2.2558277767625785E-3</v>
      </c>
      <c r="E956" s="167">
        <f t="shared" si="211"/>
        <v>24.291374813993677</v>
      </c>
      <c r="F956" s="168">
        <f t="shared" si="212"/>
        <v>2.0888965212821544</v>
      </c>
      <c r="G956" s="168">
        <f t="shared" si="202"/>
        <v>72593.380351628351</v>
      </c>
      <c r="H956" s="168">
        <f t="shared" si="203"/>
        <v>271310.33144560445</v>
      </c>
      <c r="I956" s="169">
        <f t="shared" si="204"/>
        <v>343903.7117972328</v>
      </c>
      <c r="J956" s="169">
        <f t="shared" si="206"/>
        <v>341972.45711942093</v>
      </c>
      <c r="K956" s="95"/>
      <c r="L956" s="265">
        <f t="shared" si="205"/>
        <v>131825.05315786487</v>
      </c>
      <c r="M956" s="265">
        <f>$G956*NonHospFrac+theModel!$H956*NonHospFrac</f>
        <v>212078.6586393679</v>
      </c>
      <c r="N956" s="266">
        <f t="shared" si="207"/>
        <v>343903.71179723274</v>
      </c>
      <c r="O956" s="159"/>
      <c r="P956" s="265">
        <f t="shared" si="208"/>
        <v>131084.76527544172</v>
      </c>
      <c r="Q956" s="265">
        <f t="shared" si="209"/>
        <v>212077.10399769386</v>
      </c>
      <c r="R956" s="266">
        <f t="shared" si="210"/>
        <v>343161.86927313555</v>
      </c>
    </row>
    <row r="957" spans="1:18" x14ac:dyDescent="0.3">
      <c r="A957" s="82">
        <v>926</v>
      </c>
      <c r="B957" s="94">
        <f t="shared" si="199"/>
        <v>1.1865725498571284E-8</v>
      </c>
      <c r="C957" s="179">
        <f t="shared" si="200"/>
        <v>1.1838958465400168E-8</v>
      </c>
      <c r="D957" s="166">
        <f t="shared" si="201"/>
        <v>2.2558277767625785E-3</v>
      </c>
      <c r="E957" s="167">
        <f t="shared" si="211"/>
        <v>24.291374825832637</v>
      </c>
      <c r="F957" s="168">
        <f t="shared" si="212"/>
        <v>2.091152349058917</v>
      </c>
      <c r="G957" s="168">
        <f t="shared" si="202"/>
        <v>72671.77493084177</v>
      </c>
      <c r="H957" s="168">
        <f t="shared" si="203"/>
        <v>271310.33157783374</v>
      </c>
      <c r="I957" s="169">
        <f t="shared" si="204"/>
        <v>343982.1065086755</v>
      </c>
      <c r="J957" s="169">
        <f t="shared" si="206"/>
        <v>342047.94786825258</v>
      </c>
      <c r="K957" s="95"/>
      <c r="L957" s="265">
        <f t="shared" si="205"/>
        <v>131855.10339183654</v>
      </c>
      <c r="M957" s="265">
        <f>$G957*NonHospFrac+theModel!$H957*NonHospFrac</f>
        <v>212127.00311683895</v>
      </c>
      <c r="N957" s="266">
        <f t="shared" si="207"/>
        <v>343982.1065086755</v>
      </c>
      <c r="O957" s="159"/>
      <c r="P957" s="265">
        <f t="shared" si="208"/>
        <v>131113.70236345875</v>
      </c>
      <c r="Q957" s="265">
        <f t="shared" si="209"/>
        <v>212125.44847516489</v>
      </c>
      <c r="R957" s="266">
        <f t="shared" si="210"/>
        <v>343239.15083862364</v>
      </c>
    </row>
    <row r="958" spans="1:18" x14ac:dyDescent="0.3">
      <c r="A958" s="82">
        <v>927</v>
      </c>
      <c r="B958" s="94">
        <f t="shared" si="199"/>
        <v>1.1644068296753108E-8</v>
      </c>
      <c r="C958" s="179">
        <f t="shared" si="200"/>
        <v>1.1617801284054772E-8</v>
      </c>
      <c r="D958" s="166">
        <f t="shared" si="201"/>
        <v>2.2558277767625785E-3</v>
      </c>
      <c r="E958" s="167">
        <f t="shared" si="211"/>
        <v>24.291374837450437</v>
      </c>
      <c r="F958" s="168">
        <f t="shared" si="212"/>
        <v>2.0934081768356796</v>
      </c>
      <c r="G958" s="168">
        <f t="shared" si="202"/>
        <v>72750.169510055188</v>
      </c>
      <c r="H958" s="168">
        <f t="shared" si="203"/>
        <v>271310.33170759288</v>
      </c>
      <c r="I958" s="169">
        <f t="shared" si="204"/>
        <v>344060.50121764804</v>
      </c>
      <c r="J958" s="169">
        <f t="shared" si="206"/>
        <v>342123.43553755409</v>
      </c>
      <c r="K958" s="95"/>
      <c r="L958" s="265">
        <f t="shared" si="205"/>
        <v>131885.15362486136</v>
      </c>
      <c r="M958" s="265">
        <f>$G958*NonHospFrac+theModel!$H958*NonHospFrac</f>
        <v>212175.34759278671</v>
      </c>
      <c r="N958" s="266">
        <f t="shared" si="207"/>
        <v>344060.50121764804</v>
      </c>
      <c r="O958" s="159"/>
      <c r="P958" s="265">
        <f t="shared" si="208"/>
        <v>131142.63827103138</v>
      </c>
      <c r="Q958" s="265">
        <f t="shared" si="209"/>
        <v>212173.79295111261</v>
      </c>
      <c r="R958" s="266">
        <f t="shared" si="210"/>
        <v>343316.43122214399</v>
      </c>
    </row>
    <row r="959" spans="1:18" x14ac:dyDescent="0.3">
      <c r="A959" s="82">
        <v>928</v>
      </c>
      <c r="B959" s="94">
        <f t="shared" si="199"/>
        <v>1.1426551753264148E-8</v>
      </c>
      <c r="C959" s="179">
        <f t="shared" si="200"/>
        <v>1.1400775420426519E-8</v>
      </c>
      <c r="D959" s="166">
        <f t="shared" si="201"/>
        <v>2.2558277767625785E-3</v>
      </c>
      <c r="E959" s="167">
        <f t="shared" si="211"/>
        <v>24.291374848851213</v>
      </c>
      <c r="F959" s="168">
        <f t="shared" si="212"/>
        <v>2.0956640046124422</v>
      </c>
      <c r="G959" s="168">
        <f t="shared" si="202"/>
        <v>72828.564089268606</v>
      </c>
      <c r="H959" s="168">
        <f t="shared" si="203"/>
        <v>271310.33183492819</v>
      </c>
      <c r="I959" s="169">
        <f t="shared" si="204"/>
        <v>344138.89592419681</v>
      </c>
      <c r="J959" s="169">
        <f t="shared" si="206"/>
        <v>342198.92012749583</v>
      </c>
      <c r="K959" s="95"/>
      <c r="L959" s="265">
        <f t="shared" si="205"/>
        <v>131915.20385695703</v>
      </c>
      <c r="M959" s="265">
        <f>$G959*NonHospFrac+theModel!$H959*NonHospFrac</f>
        <v>212223.69206723972</v>
      </c>
      <c r="N959" s="266">
        <f t="shared" si="207"/>
        <v>344138.89592419675</v>
      </c>
      <c r="O959" s="159"/>
      <c r="P959" s="265">
        <f t="shared" si="208"/>
        <v>131171.57299822479</v>
      </c>
      <c r="Q959" s="265">
        <f t="shared" si="209"/>
        <v>212222.1374255656</v>
      </c>
      <c r="R959" s="266">
        <f t="shared" si="210"/>
        <v>343393.71042379038</v>
      </c>
    </row>
    <row r="960" spans="1:18" x14ac:dyDescent="0.3">
      <c r="A960" s="82">
        <v>929</v>
      </c>
      <c r="B960" s="94">
        <f t="shared" si="199"/>
        <v>1.12130985187052E-8</v>
      </c>
      <c r="C960" s="179">
        <f t="shared" si="200"/>
        <v>1.118780369960313E-8</v>
      </c>
      <c r="D960" s="166">
        <f t="shared" si="201"/>
        <v>2.2558277767625785E-3</v>
      </c>
      <c r="E960" s="167">
        <f t="shared" si="211"/>
        <v>24.291374860039017</v>
      </c>
      <c r="F960" s="168">
        <f t="shared" si="212"/>
        <v>2.0979198323892048</v>
      </c>
      <c r="G960" s="168">
        <f t="shared" si="202"/>
        <v>72906.958668482039</v>
      </c>
      <c r="H960" s="168">
        <f t="shared" si="203"/>
        <v>271310.33195988473</v>
      </c>
      <c r="I960" s="169">
        <f t="shared" si="204"/>
        <v>344217.29062836675</v>
      </c>
      <c r="J960" s="169">
        <f t="shared" si="206"/>
        <v>342274.40163824667</v>
      </c>
      <c r="K960" s="95"/>
      <c r="L960" s="265">
        <f t="shared" si="205"/>
        <v>131945.25408814094</v>
      </c>
      <c r="M960" s="265">
        <f>$G960*NonHospFrac+theModel!$H960*NonHospFrac</f>
        <v>212272.03654022582</v>
      </c>
      <c r="N960" s="266">
        <f t="shared" si="207"/>
        <v>344217.29062836675</v>
      </c>
      <c r="O960" s="159"/>
      <c r="P960" s="265">
        <f t="shared" si="208"/>
        <v>131200.50654510385</v>
      </c>
      <c r="Q960" s="265">
        <f t="shared" si="209"/>
        <v>212270.48189855166</v>
      </c>
      <c r="R960" s="266">
        <f t="shared" si="210"/>
        <v>343470.98844365554</v>
      </c>
    </row>
    <row r="961" spans="1:18" x14ac:dyDescent="0.3">
      <c r="A961" s="82">
        <v>930</v>
      </c>
      <c r="B961" s="94">
        <f t="shared" si="199"/>
        <v>1.1003632688599235E-8</v>
      </c>
      <c r="C961" s="179">
        <f t="shared" si="200"/>
        <v>1.0978810388335001E-8</v>
      </c>
      <c r="D961" s="166">
        <f t="shared" si="201"/>
        <v>2.2558277767625785E-3</v>
      </c>
      <c r="E961" s="167">
        <f t="shared" si="211"/>
        <v>24.291374871017826</v>
      </c>
      <c r="F961" s="168">
        <f t="shared" si="212"/>
        <v>2.1001756601659674</v>
      </c>
      <c r="G961" s="168">
        <f t="shared" si="202"/>
        <v>72985.353247695457</v>
      </c>
      <c r="H961" s="168">
        <f t="shared" si="203"/>
        <v>271310.33208250708</v>
      </c>
      <c r="I961" s="169">
        <f t="shared" si="204"/>
        <v>344295.68533020257</v>
      </c>
      <c r="J961" s="169">
        <f t="shared" si="206"/>
        <v>342349.88006997522</v>
      </c>
      <c r="K961" s="95"/>
      <c r="L961" s="265">
        <f t="shared" si="205"/>
        <v>131975.30431843008</v>
      </c>
      <c r="M961" s="265">
        <f>$G961*NonHospFrac+theModel!$H961*NonHospFrac</f>
        <v>212320.38101177244</v>
      </c>
      <c r="N961" s="266">
        <f t="shared" si="207"/>
        <v>344295.68533020251</v>
      </c>
      <c r="O961" s="159"/>
      <c r="P961" s="265">
        <f t="shared" si="208"/>
        <v>131229.43891173313</v>
      </c>
      <c r="Q961" s="265">
        <f t="shared" si="209"/>
        <v>212318.82637009825</v>
      </c>
      <c r="R961" s="266">
        <f t="shared" si="210"/>
        <v>343548.26528183138</v>
      </c>
    </row>
    <row r="962" spans="1:18" x14ac:dyDescent="0.3">
      <c r="A962" s="82">
        <v>931</v>
      </c>
      <c r="B962" s="94">
        <f t="shared" si="199"/>
        <v>1.0798079776399843E-8</v>
      </c>
      <c r="C962" s="179">
        <f t="shared" si="200"/>
        <v>1.0773721168104542E-8</v>
      </c>
      <c r="D962" s="166">
        <f t="shared" si="201"/>
        <v>2.2558277767625785E-3</v>
      </c>
      <c r="E962" s="167">
        <f t="shared" si="211"/>
        <v>24.291374881791548</v>
      </c>
      <c r="F962" s="168">
        <f t="shared" si="212"/>
        <v>2.1024314879427299</v>
      </c>
      <c r="G962" s="168">
        <f t="shared" si="202"/>
        <v>73063.747826908875</v>
      </c>
      <c r="H962" s="168">
        <f t="shared" si="203"/>
        <v>271310.33220283873</v>
      </c>
      <c r="I962" s="169">
        <f t="shared" si="204"/>
        <v>344374.08002974762</v>
      </c>
      <c r="J962" s="169">
        <f t="shared" si="206"/>
        <v>342425.35542284884</v>
      </c>
      <c r="K962" s="95"/>
      <c r="L962" s="265">
        <f t="shared" si="205"/>
        <v>132005.35454784113</v>
      </c>
      <c r="M962" s="265">
        <f>$G962*NonHospFrac+theModel!$H962*NonHospFrac</f>
        <v>212368.72548190647</v>
      </c>
      <c r="N962" s="266">
        <f t="shared" si="207"/>
        <v>344374.08002974757</v>
      </c>
      <c r="O962" s="159"/>
      <c r="P962" s="265">
        <f t="shared" si="208"/>
        <v>131258.37009817679</v>
      </c>
      <c r="Q962" s="265">
        <f t="shared" si="209"/>
        <v>212367.17084023225</v>
      </c>
      <c r="R962" s="266">
        <f t="shared" si="210"/>
        <v>343625.54093840905</v>
      </c>
    </row>
    <row r="963" spans="1:18" x14ac:dyDescent="0.3">
      <c r="A963" s="82">
        <v>932</v>
      </c>
      <c r="B963" s="94">
        <f t="shared" si="199"/>
        <v>1.0596366687003461E-8</v>
      </c>
      <c r="C963" s="179">
        <f t="shared" si="200"/>
        <v>1.0572463108698157E-8</v>
      </c>
      <c r="D963" s="166">
        <f t="shared" si="201"/>
        <v>2.2558277767625785E-3</v>
      </c>
      <c r="E963" s="167">
        <f t="shared" si="211"/>
        <v>24.291374892364011</v>
      </c>
      <c r="F963" s="168">
        <f t="shared" si="212"/>
        <v>2.1046873157194925</v>
      </c>
      <c r="G963" s="168">
        <f t="shared" si="202"/>
        <v>73142.142406122293</v>
      </c>
      <c r="H963" s="168">
        <f t="shared" si="203"/>
        <v>271310.33232092252</v>
      </c>
      <c r="I963" s="169">
        <f t="shared" si="204"/>
        <v>344452.47472704481</v>
      </c>
      <c r="J963" s="169">
        <f t="shared" si="206"/>
        <v>342500.8276970344</v>
      </c>
      <c r="K963" s="95"/>
      <c r="L963" s="265">
        <f t="shared" si="205"/>
        <v>132035.40477639055</v>
      </c>
      <c r="M963" s="265">
        <f>$G963*NonHospFrac+theModel!$H963*NonHospFrac</f>
        <v>212417.06995065423</v>
      </c>
      <c r="N963" s="266">
        <f t="shared" si="207"/>
        <v>344452.47472704481</v>
      </c>
      <c r="O963" s="159"/>
      <c r="P963" s="265">
        <f t="shared" si="208"/>
        <v>131287.30010449883</v>
      </c>
      <c r="Q963" s="265">
        <f t="shared" si="209"/>
        <v>212415.51530897999</v>
      </c>
      <c r="R963" s="266">
        <f t="shared" si="210"/>
        <v>343702.81541347882</v>
      </c>
    </row>
    <row r="964" spans="1:18" x14ac:dyDescent="0.3">
      <c r="A964" s="82">
        <v>933</v>
      </c>
      <c r="B964" s="94">
        <f t="shared" si="199"/>
        <v>1.0398421690756637E-8</v>
      </c>
      <c r="C964" s="179">
        <f t="shared" si="200"/>
        <v>1.0374964642272138E-8</v>
      </c>
      <c r="D964" s="166">
        <f t="shared" si="201"/>
        <v>2.2558277767625785E-3</v>
      </c>
      <c r="E964" s="167">
        <f t="shared" si="211"/>
        <v>24.291374902738976</v>
      </c>
      <c r="F964" s="168">
        <f t="shared" si="212"/>
        <v>2.1069431434962551</v>
      </c>
      <c r="G964" s="168">
        <f t="shared" si="202"/>
        <v>73220.536985335712</v>
      </c>
      <c r="H964" s="168">
        <f t="shared" si="203"/>
        <v>271310.33243680053</v>
      </c>
      <c r="I964" s="169">
        <f t="shared" si="204"/>
        <v>344530.86942213622</v>
      </c>
      <c r="J964" s="169">
        <f t="shared" si="206"/>
        <v>342576.29689269804</v>
      </c>
      <c r="K964" s="95"/>
      <c r="L964" s="265">
        <f t="shared" si="205"/>
        <v>132065.45500409443</v>
      </c>
      <c r="M964" s="265">
        <f>$G964*NonHospFrac+theModel!$H964*NonHospFrac</f>
        <v>212465.41441804176</v>
      </c>
      <c r="N964" s="266">
        <f t="shared" si="207"/>
        <v>344530.86942213622</v>
      </c>
      <c r="O964" s="159"/>
      <c r="P964" s="265">
        <f t="shared" si="208"/>
        <v>131316.22893076285</v>
      </c>
      <c r="Q964" s="265">
        <f t="shared" si="209"/>
        <v>212463.85977636749</v>
      </c>
      <c r="R964" s="266">
        <f t="shared" si="210"/>
        <v>343780.08870713034</v>
      </c>
    </row>
    <row r="965" spans="1:18" x14ac:dyDescent="0.3">
      <c r="A965" s="82">
        <v>934</v>
      </c>
      <c r="B965" s="94">
        <f t="shared" si="199"/>
        <v>1.0204174397948787E-8</v>
      </c>
      <c r="C965" s="179">
        <f t="shared" si="200"/>
        <v>1.0181155537902964E-8</v>
      </c>
      <c r="D965" s="166">
        <f t="shared" si="201"/>
        <v>2.2558277767625785E-3</v>
      </c>
      <c r="E965" s="167">
        <f t="shared" si="211"/>
        <v>24.291374912920134</v>
      </c>
      <c r="F965" s="168">
        <f t="shared" si="212"/>
        <v>2.1091989712730177</v>
      </c>
      <c r="G965" s="168">
        <f t="shared" si="202"/>
        <v>73298.93156454913</v>
      </c>
      <c r="H965" s="168">
        <f t="shared" si="203"/>
        <v>271310.33255051385</v>
      </c>
      <c r="I965" s="169">
        <f t="shared" si="204"/>
        <v>344609.26411506301</v>
      </c>
      <c r="J965" s="169">
        <f t="shared" si="206"/>
        <v>342651.76301000494</v>
      </c>
      <c r="K965" s="95"/>
      <c r="L965" s="265">
        <f t="shared" si="205"/>
        <v>132095.50523096859</v>
      </c>
      <c r="M965" s="265">
        <f>$G965*NonHospFrac+theModel!$H965*NonHospFrac</f>
        <v>212513.75888409439</v>
      </c>
      <c r="N965" s="266">
        <f t="shared" si="207"/>
        <v>344609.26411506301</v>
      </c>
      <c r="O965" s="159"/>
      <c r="P965" s="265">
        <f t="shared" si="208"/>
        <v>131345.15657703223</v>
      </c>
      <c r="Q965" s="265">
        <f t="shared" si="209"/>
        <v>212512.20424242009</v>
      </c>
      <c r="R965" s="266">
        <f t="shared" si="210"/>
        <v>343857.36081945233</v>
      </c>
    </row>
    <row r="966" spans="1:18" x14ac:dyDescent="0.3">
      <c r="A966" s="82">
        <v>935</v>
      </c>
      <c r="B966" s="94">
        <f t="shared" si="199"/>
        <v>1.0013555733781482E-8</v>
      </c>
      <c r="C966" s="179">
        <f t="shared" si="200"/>
        <v>9.9909668766130573E-9</v>
      </c>
      <c r="D966" s="166">
        <f t="shared" si="201"/>
        <v>2.2558277767625785E-3</v>
      </c>
      <c r="E966" s="167">
        <f t="shared" si="211"/>
        <v>24.2913749229111</v>
      </c>
      <c r="F966" s="168">
        <f t="shared" si="212"/>
        <v>2.1114547990497803</v>
      </c>
      <c r="G966" s="168">
        <f t="shared" si="202"/>
        <v>73377.326143762562</v>
      </c>
      <c r="H966" s="168">
        <f t="shared" si="203"/>
        <v>271310.33266210288</v>
      </c>
      <c r="I966" s="169">
        <f t="shared" si="204"/>
        <v>344687.65880586545</v>
      </c>
      <c r="J966" s="169">
        <f t="shared" si="206"/>
        <v>342727.22604911943</v>
      </c>
      <c r="K966" s="95"/>
      <c r="L966" s="265">
        <f t="shared" si="205"/>
        <v>132125.55545702841</v>
      </c>
      <c r="M966" s="265">
        <f>$G966*NonHospFrac+theModel!$H966*NonHospFrac</f>
        <v>212562.103348837</v>
      </c>
      <c r="N966" s="266">
        <f t="shared" si="207"/>
        <v>344687.65880586545</v>
      </c>
      <c r="O966" s="159"/>
      <c r="P966" s="265">
        <f t="shared" si="208"/>
        <v>131374.08304336996</v>
      </c>
      <c r="Q966" s="265">
        <f t="shared" si="209"/>
        <v>212560.54870716267</v>
      </c>
      <c r="R966" s="266">
        <f t="shared" si="210"/>
        <v>343934.63175053266</v>
      </c>
    </row>
    <row r="967" spans="1:18" x14ac:dyDescent="0.3">
      <c r="A967" s="82">
        <v>936</v>
      </c>
      <c r="B967" s="94">
        <f t="shared" si="199"/>
        <v>9.8264979138051461E-9</v>
      </c>
      <c r="C967" s="179">
        <f t="shared" si="200"/>
        <v>9.8043310268628849E-9</v>
      </c>
      <c r="D967" s="166">
        <f t="shared" si="201"/>
        <v>2.2558277767625785E-3</v>
      </c>
      <c r="E967" s="167">
        <f t="shared" si="211"/>
        <v>24.291374932715431</v>
      </c>
      <c r="F967" s="168">
        <f t="shared" si="212"/>
        <v>2.1137106268265429</v>
      </c>
      <c r="G967" s="168">
        <f t="shared" si="202"/>
        <v>73455.720722975981</v>
      </c>
      <c r="H967" s="168">
        <f t="shared" si="203"/>
        <v>271310.3327716075</v>
      </c>
      <c r="I967" s="169">
        <f t="shared" si="204"/>
        <v>344766.05349458347</v>
      </c>
      <c r="J967" s="169">
        <f t="shared" si="206"/>
        <v>342802.68601020548</v>
      </c>
      <c r="K967" s="95"/>
      <c r="L967" s="265">
        <f t="shared" si="205"/>
        <v>132155.60568228929</v>
      </c>
      <c r="M967" s="265">
        <f>$G967*NonHospFrac+theModel!$H967*NonHospFrac</f>
        <v>212610.44781229418</v>
      </c>
      <c r="N967" s="266">
        <f t="shared" si="207"/>
        <v>344766.05349458347</v>
      </c>
      <c r="O967" s="159"/>
      <c r="P967" s="265">
        <f t="shared" si="208"/>
        <v>131403.00832983892</v>
      </c>
      <c r="Q967" s="265">
        <f t="shared" si="209"/>
        <v>212608.89317061982</v>
      </c>
      <c r="R967" s="266">
        <f t="shared" si="210"/>
        <v>344011.90150045871</v>
      </c>
    </row>
    <row r="968" spans="1:18" x14ac:dyDescent="0.3">
      <c r="A968" s="82">
        <v>937</v>
      </c>
      <c r="B968" s="94">
        <f t="shared" si="199"/>
        <v>9.642934419814959E-9</v>
      </c>
      <c r="C968" s="179">
        <f t="shared" si="200"/>
        <v>9.6211816205012403E-9</v>
      </c>
      <c r="D968" s="166">
        <f t="shared" si="201"/>
        <v>2.2558277767625785E-3</v>
      </c>
      <c r="E968" s="167">
        <f t="shared" si="211"/>
        <v>24.291374942336613</v>
      </c>
      <c r="F968" s="168">
        <f t="shared" si="212"/>
        <v>2.1159664546033055</v>
      </c>
      <c r="G968" s="168">
        <f t="shared" si="202"/>
        <v>73534.115302189399</v>
      </c>
      <c r="H968" s="168">
        <f t="shared" si="203"/>
        <v>271310.33287906647</v>
      </c>
      <c r="I968" s="169">
        <f t="shared" si="204"/>
        <v>344844.44818125584</v>
      </c>
      <c r="J968" s="169">
        <f t="shared" si="206"/>
        <v>342878.142893426</v>
      </c>
      <c r="K968" s="95"/>
      <c r="L968" s="265">
        <f t="shared" si="205"/>
        <v>132185.65590676598</v>
      </c>
      <c r="M968" s="265">
        <f>$G968*NonHospFrac+theModel!$H968*NonHospFrac</f>
        <v>212658.79227448985</v>
      </c>
      <c r="N968" s="266">
        <f t="shared" si="207"/>
        <v>344844.44818125584</v>
      </c>
      <c r="O968" s="159"/>
      <c r="P968" s="265">
        <f t="shared" si="208"/>
        <v>131431.93243650146</v>
      </c>
      <c r="Q968" s="265">
        <f t="shared" si="209"/>
        <v>212657.23763281546</v>
      </c>
      <c r="R968" s="266">
        <f t="shared" si="210"/>
        <v>344089.17006931693</v>
      </c>
    </row>
    <row r="969" spans="1:18" x14ac:dyDescent="0.3">
      <c r="A969" s="82">
        <v>938</v>
      </c>
      <c r="B969" s="94">
        <f t="shared" si="199"/>
        <v>9.4627999761967141E-9</v>
      </c>
      <c r="C969" s="179">
        <f t="shared" si="200"/>
        <v>9.4414535291644617E-9</v>
      </c>
      <c r="D969" s="166">
        <f t="shared" si="201"/>
        <v>2.2558277767625785E-3</v>
      </c>
      <c r="E969" s="167">
        <f t="shared" si="211"/>
        <v>24.291374951778067</v>
      </c>
      <c r="F969" s="168">
        <f t="shared" si="212"/>
        <v>2.118222282380068</v>
      </c>
      <c r="G969" s="168">
        <f t="shared" si="202"/>
        <v>73612.509881402832</v>
      </c>
      <c r="H969" s="168">
        <f t="shared" si="203"/>
        <v>271310.33298451809</v>
      </c>
      <c r="I969" s="169">
        <f t="shared" si="204"/>
        <v>344922.84286592092</v>
      </c>
      <c r="J969" s="169">
        <f t="shared" si="206"/>
        <v>342953.59669894341</v>
      </c>
      <c r="K969" s="95"/>
      <c r="L969" s="265">
        <f t="shared" si="205"/>
        <v>132215.70613047323</v>
      </c>
      <c r="M969" s="265">
        <f>$G969*NonHospFrac+theModel!$H969*NonHospFrac</f>
        <v>212707.13673544765</v>
      </c>
      <c r="N969" s="266">
        <f t="shared" si="207"/>
        <v>344922.84286592086</v>
      </c>
      <c r="O969" s="159"/>
      <c r="P969" s="265">
        <f t="shared" si="208"/>
        <v>131460.85536341989</v>
      </c>
      <c r="Q969" s="265">
        <f t="shared" si="209"/>
        <v>212705.58209377324</v>
      </c>
      <c r="R969" s="266">
        <f t="shared" si="210"/>
        <v>344166.43745719315</v>
      </c>
    </row>
    <row r="970" spans="1:18" x14ac:dyDescent="0.3">
      <c r="A970" s="82">
        <v>939</v>
      </c>
      <c r="B970" s="94">
        <f t="shared" si="199"/>
        <v>9.2860305267145549E-9</v>
      </c>
      <c r="C970" s="179">
        <f t="shared" si="200"/>
        <v>9.2650828411165266E-9</v>
      </c>
      <c r="D970" s="166">
        <f t="shared" si="201"/>
        <v>2.2558277767625785E-3</v>
      </c>
      <c r="E970" s="167">
        <f t="shared" si="211"/>
        <v>24.29137496104315</v>
      </c>
      <c r="F970" s="168">
        <f t="shared" si="212"/>
        <v>2.1204781101568306</v>
      </c>
      <c r="G970" s="168">
        <f t="shared" si="202"/>
        <v>73690.90446061625</v>
      </c>
      <c r="H970" s="168">
        <f t="shared" si="203"/>
        <v>271310.33308799978</v>
      </c>
      <c r="I970" s="169">
        <f t="shared" si="204"/>
        <v>345001.23754861602</v>
      </c>
      <c r="J970" s="169">
        <f t="shared" si="206"/>
        <v>343029.04742691916</v>
      </c>
      <c r="K970" s="95"/>
      <c r="L970" s="265">
        <f t="shared" si="205"/>
        <v>132245.75635342539</v>
      </c>
      <c r="M970" s="265">
        <f>$G970*NonHospFrac+theModel!$H970*NonHospFrac</f>
        <v>212755.48119519063</v>
      </c>
      <c r="N970" s="266">
        <f t="shared" si="207"/>
        <v>345001.23754861602</v>
      </c>
      <c r="O970" s="159"/>
      <c r="P970" s="265">
        <f t="shared" si="208"/>
        <v>131489.77711065614</v>
      </c>
      <c r="Q970" s="265">
        <f t="shared" si="209"/>
        <v>212753.92655351618</v>
      </c>
      <c r="R970" s="266">
        <f t="shared" si="210"/>
        <v>344243.70366417232</v>
      </c>
    </row>
    <row r="971" spans="1:18" x14ac:dyDescent="0.3">
      <c r="A971" s="82">
        <v>940</v>
      </c>
      <c r="B971" s="94">
        <f t="shared" si="199"/>
        <v>9.1125632117326305E-9</v>
      </c>
      <c r="C971" s="179">
        <f t="shared" si="200"/>
        <v>9.092006838522099E-9</v>
      </c>
      <c r="D971" s="166">
        <f t="shared" si="201"/>
        <v>2.2558277767625785E-3</v>
      </c>
      <c r="E971" s="167">
        <f t="shared" si="211"/>
        <v>24.291374970135156</v>
      </c>
      <c r="F971" s="168">
        <f t="shared" si="212"/>
        <v>2.1227339379335932</v>
      </c>
      <c r="G971" s="168">
        <f t="shared" si="202"/>
        <v>73769.299039829668</v>
      </c>
      <c r="H971" s="168">
        <f t="shared" si="203"/>
        <v>271310.33318954834</v>
      </c>
      <c r="I971" s="169">
        <f t="shared" si="204"/>
        <v>345079.63222937798</v>
      </c>
      <c r="J971" s="169">
        <f t="shared" si="206"/>
        <v>343104.49507751426</v>
      </c>
      <c r="K971" s="95"/>
      <c r="L971" s="265">
        <f t="shared" si="205"/>
        <v>132275.80657563652</v>
      </c>
      <c r="M971" s="265">
        <f>$G971*NonHospFrac+theModel!$H971*NonHospFrac</f>
        <v>212803.82565374146</v>
      </c>
      <c r="N971" s="266">
        <f t="shared" si="207"/>
        <v>345079.63222937798</v>
      </c>
      <c r="O971" s="159"/>
      <c r="P971" s="265">
        <f t="shared" si="208"/>
        <v>131518.69767827188</v>
      </c>
      <c r="Q971" s="265">
        <f t="shared" si="209"/>
        <v>212802.27101206698</v>
      </c>
      <c r="R971" s="266">
        <f t="shared" si="210"/>
        <v>344320.96869033889</v>
      </c>
    </row>
    <row r="972" spans="1:18" x14ac:dyDescent="0.3">
      <c r="A972" s="82">
        <v>941</v>
      </c>
      <c r="B972" s="94">
        <f t="shared" si="199"/>
        <v>8.9423363458619236E-9</v>
      </c>
      <c r="C972" s="179">
        <f t="shared" si="200"/>
        <v>8.9221639751437749E-9</v>
      </c>
      <c r="D972" s="166">
        <f t="shared" si="201"/>
        <v>2.2558277767625785E-3</v>
      </c>
      <c r="E972" s="167">
        <f t="shared" si="211"/>
        <v>24.29137497905732</v>
      </c>
      <c r="F972" s="168">
        <f t="shared" si="212"/>
        <v>2.1249897657103558</v>
      </c>
      <c r="G972" s="168">
        <f t="shared" si="202"/>
        <v>73847.693619043101</v>
      </c>
      <c r="H972" s="168">
        <f t="shared" si="203"/>
        <v>271310.33328919997</v>
      </c>
      <c r="I972" s="169">
        <f t="shared" si="204"/>
        <v>345158.02690824308</v>
      </c>
      <c r="J972" s="169">
        <f t="shared" si="206"/>
        <v>343179.93965088908</v>
      </c>
      <c r="K972" s="95"/>
      <c r="L972" s="265">
        <f t="shared" si="205"/>
        <v>132305.85679712053</v>
      </c>
      <c r="M972" s="265">
        <f>$G972*NonHospFrac+theModel!$H972*NonHospFrac</f>
        <v>212852.17011112251</v>
      </c>
      <c r="N972" s="266">
        <f t="shared" si="207"/>
        <v>345158.02690824308</v>
      </c>
      <c r="O972" s="159"/>
      <c r="P972" s="265">
        <f t="shared" si="208"/>
        <v>131547.61706632859</v>
      </c>
      <c r="Q972" s="265">
        <f t="shared" si="209"/>
        <v>212850.61546944801</v>
      </c>
      <c r="R972" s="266">
        <f t="shared" si="210"/>
        <v>344398.23253577657</v>
      </c>
    </row>
    <row r="973" spans="1:18" x14ac:dyDescent="0.3">
      <c r="A973" s="82">
        <v>942</v>
      </c>
      <c r="B973" s="94">
        <f t="shared" si="199"/>
        <v>8.7752893960248153E-9</v>
      </c>
      <c r="C973" s="179">
        <f t="shared" si="200"/>
        <v>8.7554938544561319E-9</v>
      </c>
      <c r="D973" s="166">
        <f t="shared" si="201"/>
        <v>2.2558277767625785E-3</v>
      </c>
      <c r="E973" s="167">
        <f t="shared" si="211"/>
        <v>24.291374987812812</v>
      </c>
      <c r="F973" s="168">
        <f t="shared" si="212"/>
        <v>2.1272455934871184</v>
      </c>
      <c r="G973" s="168">
        <f t="shared" si="202"/>
        <v>73926.088198256519</v>
      </c>
      <c r="H973" s="168">
        <f t="shared" si="203"/>
        <v>271310.33338699007</v>
      </c>
      <c r="I973" s="169">
        <f t="shared" si="204"/>
        <v>345236.42158524657</v>
      </c>
      <c r="J973" s="169">
        <f t="shared" si="206"/>
        <v>343255.38114720309</v>
      </c>
      <c r="K973" s="95"/>
      <c r="L973" s="265">
        <f t="shared" si="205"/>
        <v>132335.90701789098</v>
      </c>
      <c r="M973" s="265">
        <f>$G973*NonHospFrac+theModel!$H973*NonHospFrac</f>
        <v>212900.51456735557</v>
      </c>
      <c r="N973" s="266">
        <f t="shared" si="207"/>
        <v>345236.42158524657</v>
      </c>
      <c r="O973" s="159"/>
      <c r="P973" s="265">
        <f t="shared" si="208"/>
        <v>131576.5352748874</v>
      </c>
      <c r="Q973" s="265">
        <f t="shared" si="209"/>
        <v>212898.95992568103</v>
      </c>
      <c r="R973" s="266">
        <f t="shared" si="210"/>
        <v>344475.49520056846</v>
      </c>
    </row>
    <row r="974" spans="1:18" x14ac:dyDescent="0.3">
      <c r="A974" s="82">
        <v>943</v>
      </c>
      <c r="B974" s="94">
        <f t="shared" si="199"/>
        <v>8.6113629599294058E-9</v>
      </c>
      <c r="C974" s="179">
        <f t="shared" si="200"/>
        <v>8.591937208168612E-9</v>
      </c>
      <c r="D974" s="166">
        <f t="shared" si="201"/>
        <v>2.2558277767625785E-3</v>
      </c>
      <c r="E974" s="167">
        <f t="shared" si="211"/>
        <v>24.291374996404748</v>
      </c>
      <c r="F974" s="168">
        <f t="shared" si="212"/>
        <v>2.129501421263881</v>
      </c>
      <c r="G974" s="168">
        <f t="shared" si="202"/>
        <v>74004.482777469922</v>
      </c>
      <c r="H974" s="168">
        <f t="shared" si="203"/>
        <v>271310.33348295337</v>
      </c>
      <c r="I974" s="169">
        <f t="shared" si="204"/>
        <v>345314.81626042328</v>
      </c>
      <c r="J974" s="169">
        <f t="shared" si="206"/>
        <v>343330.81956661533</v>
      </c>
      <c r="K974" s="95"/>
      <c r="L974" s="265">
        <f t="shared" si="205"/>
        <v>132365.95723796118</v>
      </c>
      <c r="M974" s="265">
        <f>$G974*NonHospFrac+theModel!$H974*NonHospFrac</f>
        <v>212948.8590224621</v>
      </c>
      <c r="N974" s="266">
        <f t="shared" si="207"/>
        <v>345314.81626042328</v>
      </c>
      <c r="O974" s="159"/>
      <c r="P974" s="265">
        <f t="shared" si="208"/>
        <v>131605.45230400929</v>
      </c>
      <c r="Q974" s="265">
        <f t="shared" si="209"/>
        <v>212947.30438078754</v>
      </c>
      <c r="R974" s="266">
        <f t="shared" si="210"/>
        <v>344552.75668479683</v>
      </c>
    </row>
    <row r="975" spans="1:18" x14ac:dyDescent="0.3">
      <c r="A975" s="82">
        <v>944</v>
      </c>
      <c r="B975" s="94">
        <f t="shared" si="199"/>
        <v>8.4504987449457996E-9</v>
      </c>
      <c r="C975" s="179">
        <f t="shared" si="200"/>
        <v>8.4314358751494541E-9</v>
      </c>
      <c r="D975" s="166">
        <f t="shared" si="201"/>
        <v>2.2558277767625785E-3</v>
      </c>
      <c r="E975" s="167">
        <f t="shared" si="211"/>
        <v>24.291375004836183</v>
      </c>
      <c r="F975" s="168">
        <f t="shared" si="212"/>
        <v>2.1317572490406436</v>
      </c>
      <c r="G975" s="168">
        <f t="shared" si="202"/>
        <v>74082.877356683341</v>
      </c>
      <c r="H975" s="168">
        <f t="shared" si="203"/>
        <v>271310.33357712411</v>
      </c>
      <c r="I975" s="169">
        <f t="shared" si="204"/>
        <v>345393.21093380742</v>
      </c>
      <c r="J975" s="169">
        <f t="shared" si="206"/>
        <v>343406.25490928418</v>
      </c>
      <c r="K975" s="95"/>
      <c r="L975" s="265">
        <f t="shared" si="205"/>
        <v>132396.00745734424</v>
      </c>
      <c r="M975" s="265">
        <f>$G975*NonHospFrac+theModel!$H975*NonHospFrac</f>
        <v>212997.20347646315</v>
      </c>
      <c r="N975" s="266">
        <f t="shared" si="207"/>
        <v>345393.21093380742</v>
      </c>
      <c r="O975" s="159"/>
      <c r="P975" s="265">
        <f t="shared" si="208"/>
        <v>131634.36815375494</v>
      </c>
      <c r="Q975" s="265">
        <f t="shared" si="209"/>
        <v>212995.64883478856</v>
      </c>
      <c r="R975" s="266">
        <f t="shared" si="210"/>
        <v>344630.0169885435</v>
      </c>
    </row>
    <row r="976" spans="1:18" x14ac:dyDescent="0.3">
      <c r="A976" s="82">
        <v>945</v>
      </c>
      <c r="B976" s="94">
        <f t="shared" si="199"/>
        <v>8.2926395473772868E-9</v>
      </c>
      <c r="C976" s="179">
        <f t="shared" si="200"/>
        <v>8.2739327807436326E-9</v>
      </c>
      <c r="D976" s="166">
        <f t="shared" si="201"/>
        <v>2.2558277767625785E-3</v>
      </c>
      <c r="E976" s="167">
        <f t="shared" si="211"/>
        <v>24.291375013110116</v>
      </c>
      <c r="F976" s="168">
        <f t="shared" si="212"/>
        <v>2.1340130768174062</v>
      </c>
      <c r="G976" s="168">
        <f t="shared" si="202"/>
        <v>74161.271935896773</v>
      </c>
      <c r="H976" s="168">
        <f t="shared" si="203"/>
        <v>271310.33366953564</v>
      </c>
      <c r="I976" s="169">
        <f t="shared" si="204"/>
        <v>345471.60560543241</v>
      </c>
      <c r="J976" s="169">
        <f t="shared" si="206"/>
        <v>343481.68717536726</v>
      </c>
      <c r="K976" s="95"/>
      <c r="L976" s="265">
        <f t="shared" si="205"/>
        <v>132426.05767605299</v>
      </c>
      <c r="M976" s="265">
        <f>$G976*NonHospFrac+theModel!$H976*NonHospFrac</f>
        <v>213045.54792937939</v>
      </c>
      <c r="N976" s="266">
        <f t="shared" si="207"/>
        <v>345471.60560543241</v>
      </c>
      <c r="O976" s="159"/>
      <c r="P976" s="265">
        <f t="shared" si="208"/>
        <v>131663.2828241848</v>
      </c>
      <c r="Q976" s="265">
        <f t="shared" si="209"/>
        <v>213043.99328770477</v>
      </c>
      <c r="R976" s="266">
        <f t="shared" si="210"/>
        <v>344707.27611188957</v>
      </c>
    </row>
    <row r="977" spans="1:18" x14ac:dyDescent="0.3">
      <c r="A977" s="82">
        <v>946</v>
      </c>
      <c r="B977" s="94">
        <f t="shared" si="199"/>
        <v>8.1377292321184566E-9</v>
      </c>
      <c r="C977" s="179">
        <f t="shared" si="200"/>
        <v>8.1193719164768712E-9</v>
      </c>
      <c r="D977" s="166">
        <f t="shared" si="201"/>
        <v>2.2558277767625785E-3</v>
      </c>
      <c r="E977" s="167">
        <f t="shared" si="211"/>
        <v>24.291375021229488</v>
      </c>
      <c r="F977" s="168">
        <f t="shared" si="212"/>
        <v>2.1362689045941687</v>
      </c>
      <c r="G977" s="168">
        <f t="shared" si="202"/>
        <v>74239.666515110206</v>
      </c>
      <c r="H977" s="168">
        <f t="shared" si="203"/>
        <v>271310.33376022091</v>
      </c>
      <c r="I977" s="169">
        <f t="shared" si="204"/>
        <v>345550.00027533108</v>
      </c>
      <c r="J977" s="169">
        <f t="shared" si="206"/>
        <v>343557.11636502168</v>
      </c>
      <c r="K977" s="95"/>
      <c r="L977" s="265">
        <f t="shared" si="205"/>
        <v>132456.10789410002</v>
      </c>
      <c r="M977" s="265">
        <f>$G977*NonHospFrac+theModel!$H977*NonHospFrac</f>
        <v>213093.89238123107</v>
      </c>
      <c r="N977" s="266">
        <f t="shared" si="207"/>
        <v>345550.00027533108</v>
      </c>
      <c r="O977" s="159"/>
      <c r="P977" s="265">
        <f t="shared" si="208"/>
        <v>131692.19631535906</v>
      </c>
      <c r="Q977" s="265">
        <f t="shared" si="209"/>
        <v>213092.33773955642</v>
      </c>
      <c r="R977" s="266">
        <f t="shared" si="210"/>
        <v>344784.53405491548</v>
      </c>
    </row>
    <row r="978" spans="1:18" x14ac:dyDescent="0.3">
      <c r="A978" s="82">
        <v>947</v>
      </c>
      <c r="B978" s="94">
        <f t="shared" si="199"/>
        <v>7.985712712693451E-9</v>
      </c>
      <c r="C978" s="179">
        <f t="shared" si="200"/>
        <v>7.9676983201389118E-9</v>
      </c>
      <c r="D978" s="166">
        <f t="shared" si="201"/>
        <v>2.2558277767625785E-3</v>
      </c>
      <c r="E978" s="167">
        <f t="shared" si="211"/>
        <v>24.291375029197187</v>
      </c>
      <c r="F978" s="168">
        <f t="shared" si="212"/>
        <v>2.1385247323709313</v>
      </c>
      <c r="G978" s="168">
        <f t="shared" si="202"/>
        <v>74318.061094323624</v>
      </c>
      <c r="H978" s="168">
        <f t="shared" si="203"/>
        <v>271310.3338492121</v>
      </c>
      <c r="I978" s="169">
        <f t="shared" si="204"/>
        <v>345628.39494353574</v>
      </c>
      <c r="J978" s="169">
        <f t="shared" si="206"/>
        <v>343632.54247840395</v>
      </c>
      <c r="K978" s="95"/>
      <c r="L978" s="265">
        <f t="shared" si="205"/>
        <v>132486.15811149767</v>
      </c>
      <c r="M978" s="265">
        <f>$G978*NonHospFrac+theModel!$H978*NonHospFrac</f>
        <v>213142.23683203803</v>
      </c>
      <c r="N978" s="266">
        <f t="shared" si="207"/>
        <v>345628.39494353568</v>
      </c>
      <c r="O978" s="159"/>
      <c r="P978" s="265">
        <f t="shared" si="208"/>
        <v>131721.10862733773</v>
      </c>
      <c r="Q978" s="265">
        <f t="shared" si="209"/>
        <v>213140.68219036335</v>
      </c>
      <c r="R978" s="266">
        <f t="shared" si="210"/>
        <v>344861.79081770108</v>
      </c>
    </row>
    <row r="979" spans="1:18" x14ac:dyDescent="0.3">
      <c r="A979" s="82">
        <v>948</v>
      </c>
      <c r="B979" s="94">
        <f t="shared" si="199"/>
        <v>7.8365359316670731E-9</v>
      </c>
      <c r="C979" s="179">
        <f t="shared" si="200"/>
        <v>7.8188580562388202E-9</v>
      </c>
      <c r="D979" s="166">
        <f t="shared" si="201"/>
        <v>2.2558277767625785E-3</v>
      </c>
      <c r="E979" s="167">
        <f t="shared" si="211"/>
        <v>24.291375037016046</v>
      </c>
      <c r="F979" s="168">
        <f t="shared" si="212"/>
        <v>2.1407805601476939</v>
      </c>
      <c r="G979" s="168">
        <f t="shared" si="202"/>
        <v>74396.455673537042</v>
      </c>
      <c r="H979" s="168">
        <f t="shared" si="203"/>
        <v>271310.33393654093</v>
      </c>
      <c r="I979" s="169">
        <f t="shared" si="204"/>
        <v>345706.78961007798</v>
      </c>
      <c r="J979" s="169">
        <f t="shared" si="206"/>
        <v>343707.96551566996</v>
      </c>
      <c r="K979" s="95"/>
      <c r="L979" s="265">
        <f t="shared" si="205"/>
        <v>132516.2083282581</v>
      </c>
      <c r="M979" s="265">
        <f>$G979*NonHospFrac+theModel!$H979*NonHospFrac</f>
        <v>213190.58128181985</v>
      </c>
      <c r="N979" s="266">
        <f t="shared" si="207"/>
        <v>345706.78961007798</v>
      </c>
      <c r="O979" s="159"/>
      <c r="P979" s="265">
        <f t="shared" si="208"/>
        <v>131750.01976018058</v>
      </c>
      <c r="Q979" s="265">
        <f t="shared" si="209"/>
        <v>213189.02664014514</v>
      </c>
      <c r="R979" s="266">
        <f t="shared" si="210"/>
        <v>344939.04640032572</v>
      </c>
    </row>
    <row r="980" spans="1:18" x14ac:dyDescent="0.3">
      <c r="A980" s="82">
        <v>949</v>
      </c>
      <c r="B980" s="94">
        <f t="shared" si="199"/>
        <v>7.6901458414218764E-9</v>
      </c>
      <c r="C980" s="179">
        <f t="shared" si="200"/>
        <v>7.6727981968254418E-9</v>
      </c>
      <c r="D980" s="166">
        <f t="shared" si="201"/>
        <v>2.2558277767625785E-3</v>
      </c>
      <c r="E980" s="167">
        <f t="shared" si="211"/>
        <v>24.291375044688845</v>
      </c>
      <c r="F980" s="168">
        <f t="shared" si="212"/>
        <v>2.1430363879244565</v>
      </c>
      <c r="G980" s="168">
        <f t="shared" si="202"/>
        <v>74474.850252750461</v>
      </c>
      <c r="H980" s="168">
        <f t="shared" si="203"/>
        <v>271310.33402223844</v>
      </c>
      <c r="I980" s="169">
        <f t="shared" si="204"/>
        <v>345785.18427498889</v>
      </c>
      <c r="J980" s="169">
        <f t="shared" si="206"/>
        <v>343783.38547697506</v>
      </c>
      <c r="K980" s="95"/>
      <c r="L980" s="265">
        <f t="shared" si="205"/>
        <v>132546.25854439323</v>
      </c>
      <c r="M980" s="265">
        <f>$G980*NonHospFrac+theModel!$H980*NonHospFrac</f>
        <v>213238.92573059566</v>
      </c>
      <c r="N980" s="266">
        <f t="shared" si="207"/>
        <v>345785.18427498889</v>
      </c>
      <c r="O980" s="159"/>
      <c r="P980" s="265">
        <f t="shared" si="208"/>
        <v>131778.92971394717</v>
      </c>
      <c r="Q980" s="265">
        <f t="shared" si="209"/>
        <v>213237.37108892092</v>
      </c>
      <c r="R980" s="266">
        <f t="shared" si="210"/>
        <v>345016.30080286809</v>
      </c>
    </row>
    <row r="981" spans="1:18" x14ac:dyDescent="0.3">
      <c r="A981" s="82">
        <v>950</v>
      </c>
      <c r="B981" s="94">
        <f t="shared" si="199"/>
        <v>7.5464903852941823E-9</v>
      </c>
      <c r="C981" s="179">
        <f t="shared" si="200"/>
        <v>7.5294668026659641E-9</v>
      </c>
      <c r="D981" s="166">
        <f t="shared" si="201"/>
        <v>2.2558277767625785E-3</v>
      </c>
      <c r="E981" s="167">
        <f t="shared" si="211"/>
        <v>24.29137505221831</v>
      </c>
      <c r="F981" s="168">
        <f t="shared" si="212"/>
        <v>2.1452922157012191</v>
      </c>
      <c r="G981" s="168">
        <f t="shared" si="202"/>
        <v>74553.244831963879</v>
      </c>
      <c r="H981" s="168">
        <f t="shared" si="203"/>
        <v>271310.33410633495</v>
      </c>
      <c r="I981" s="169">
        <f t="shared" si="204"/>
        <v>345863.57893829886</v>
      </c>
      <c r="J981" s="169">
        <f t="shared" si="206"/>
        <v>343858.80236247391</v>
      </c>
      <c r="K981" s="95"/>
      <c r="L981" s="265">
        <f t="shared" si="205"/>
        <v>132576.30875991465</v>
      </c>
      <c r="M981" s="265">
        <f>$G981*NonHospFrac+theModel!$H981*NonHospFrac</f>
        <v>213287.27017838418</v>
      </c>
      <c r="N981" s="266">
        <f t="shared" si="207"/>
        <v>345863.57893829886</v>
      </c>
      <c r="O981" s="159"/>
      <c r="P981" s="265">
        <f t="shared" si="208"/>
        <v>131807.83848869673</v>
      </c>
      <c r="Q981" s="265">
        <f t="shared" si="209"/>
        <v>213285.71553670941</v>
      </c>
      <c r="R981" s="266">
        <f t="shared" si="210"/>
        <v>345093.55402540613</v>
      </c>
    </row>
    <row r="982" spans="1:18" x14ac:dyDescent="0.3">
      <c r="A982" s="82">
        <v>951</v>
      </c>
      <c r="B982" s="94">
        <f t="shared" si="199"/>
        <v>7.4055184790627855E-9</v>
      </c>
      <c r="C982" s="179">
        <f t="shared" si="200"/>
        <v>7.3888129047763873E-9</v>
      </c>
      <c r="D982" s="166">
        <f t="shared" si="201"/>
        <v>2.2558277767625785E-3</v>
      </c>
      <c r="E982" s="167">
        <f t="shared" si="211"/>
        <v>24.291375059607123</v>
      </c>
      <c r="F982" s="168">
        <f t="shared" si="212"/>
        <v>2.1475480434779817</v>
      </c>
      <c r="G982" s="168">
        <f t="shared" si="202"/>
        <v>74631.639411177312</v>
      </c>
      <c r="H982" s="168">
        <f t="shared" si="203"/>
        <v>271310.33418886061</v>
      </c>
      <c r="I982" s="169">
        <f t="shared" si="204"/>
        <v>345941.97360003792</v>
      </c>
      <c r="J982" s="169">
        <f t="shared" si="206"/>
        <v>343934.21617232088</v>
      </c>
      <c r="K982" s="95"/>
      <c r="L982" s="265">
        <f t="shared" si="205"/>
        <v>132606.35897483394</v>
      </c>
      <c r="M982" s="265">
        <f>$G982*NonHospFrac+theModel!$H982*NonHospFrac</f>
        <v>213335.61462520398</v>
      </c>
      <c r="N982" s="266">
        <f t="shared" si="207"/>
        <v>345941.97360003792</v>
      </c>
      <c r="O982" s="159"/>
      <c r="P982" s="265">
        <f t="shared" si="208"/>
        <v>131836.74608448846</v>
      </c>
      <c r="Q982" s="265">
        <f t="shared" si="209"/>
        <v>213334.05998352918</v>
      </c>
      <c r="R982" s="266">
        <f t="shared" si="210"/>
        <v>345170.80606801761</v>
      </c>
    </row>
    <row r="983" spans="1:18" x14ac:dyDescent="0.3">
      <c r="A983" s="82">
        <v>952</v>
      </c>
      <c r="B983" s="94">
        <f t="shared" si="199"/>
        <v>7.2671799927831644E-9</v>
      </c>
      <c r="C983" s="179">
        <f t="shared" si="200"/>
        <v>7.2507864862967106E-9</v>
      </c>
      <c r="D983" s="166">
        <f t="shared" si="201"/>
        <v>2.2558277767625785E-3</v>
      </c>
      <c r="E983" s="167">
        <f t="shared" si="211"/>
        <v>24.29137506685791</v>
      </c>
      <c r="F983" s="168">
        <f t="shared" si="212"/>
        <v>2.1498038712547443</v>
      </c>
      <c r="G983" s="168">
        <f t="shared" si="202"/>
        <v>74710.03399039073</v>
      </c>
      <c r="H983" s="168">
        <f t="shared" si="203"/>
        <v>271310.33426984464</v>
      </c>
      <c r="I983" s="169">
        <f t="shared" si="204"/>
        <v>346020.36826023535</v>
      </c>
      <c r="J983" s="169">
        <f t="shared" si="206"/>
        <v>344009.62690666952</v>
      </c>
      <c r="K983" s="95"/>
      <c r="L983" s="265">
        <f t="shared" si="205"/>
        <v>132636.40918916228</v>
      </c>
      <c r="M983" s="265">
        <f>$G983*NonHospFrac+theModel!$H983*NonHospFrac</f>
        <v>213383.95907107304</v>
      </c>
      <c r="N983" s="266">
        <f t="shared" si="207"/>
        <v>346020.36826023529</v>
      </c>
      <c r="O983" s="159"/>
      <c r="P983" s="265">
        <f t="shared" si="208"/>
        <v>131865.65250138124</v>
      </c>
      <c r="Q983" s="265">
        <f t="shared" si="209"/>
        <v>213382.40442939824</v>
      </c>
      <c r="R983" s="266">
        <f t="shared" si="210"/>
        <v>345248.05693077948</v>
      </c>
    </row>
    <row r="984" spans="1:18" x14ac:dyDescent="0.3">
      <c r="A984" s="82">
        <v>953</v>
      </c>
      <c r="B984" s="94">
        <f t="shared" si="199"/>
        <v>7.1314257329611832E-9</v>
      </c>
      <c r="C984" s="179">
        <f t="shared" si="200"/>
        <v>7.11533846470485E-9</v>
      </c>
      <c r="D984" s="166">
        <f t="shared" si="201"/>
        <v>2.2558277767625785E-3</v>
      </c>
      <c r="E984" s="167">
        <f t="shared" si="211"/>
        <v>24.291375073973249</v>
      </c>
      <c r="F984" s="168">
        <f t="shared" si="212"/>
        <v>2.1520596990315068</v>
      </c>
      <c r="G984" s="168">
        <f t="shared" si="202"/>
        <v>74788.428569604148</v>
      </c>
      <c r="H984" s="168">
        <f t="shared" si="203"/>
        <v>271310.3343493159</v>
      </c>
      <c r="I984" s="169">
        <f t="shared" si="204"/>
        <v>346098.76291892002</v>
      </c>
      <c r="J984" s="169">
        <f t="shared" si="206"/>
        <v>344085.03456567309</v>
      </c>
      <c r="K984" s="95"/>
      <c r="L984" s="265">
        <f t="shared" si="205"/>
        <v>132666.45940291075</v>
      </c>
      <c r="M984" s="265">
        <f>$G984*NonHospFrac+theModel!$H984*NonHospFrac</f>
        <v>213432.30351600927</v>
      </c>
      <c r="N984" s="266">
        <f t="shared" si="207"/>
        <v>346098.76291892002</v>
      </c>
      <c r="O984" s="159"/>
      <c r="P984" s="265">
        <f t="shared" si="208"/>
        <v>131894.55773943377</v>
      </c>
      <c r="Q984" s="265">
        <f t="shared" si="209"/>
        <v>213430.74887433447</v>
      </c>
      <c r="R984" s="266">
        <f t="shared" si="210"/>
        <v>345325.30661376822</v>
      </c>
    </row>
    <row r="985" spans="1:18" x14ac:dyDescent="0.3">
      <c r="A985" s="82">
        <v>954</v>
      </c>
      <c r="B985" s="94">
        <f t="shared" si="199"/>
        <v>6.9982074250597708E-9</v>
      </c>
      <c r="C985" s="179">
        <f t="shared" si="200"/>
        <v>6.9824206743627746E-9</v>
      </c>
      <c r="D985" s="166">
        <f t="shared" si="201"/>
        <v>2.2558277767625785E-3</v>
      </c>
      <c r="E985" s="167">
        <f t="shared" si="211"/>
        <v>24.291375080955671</v>
      </c>
      <c r="F985" s="168">
        <f t="shared" si="212"/>
        <v>2.1543155268082694</v>
      </c>
      <c r="G985" s="168">
        <f t="shared" si="202"/>
        <v>74866.823148817566</v>
      </c>
      <c r="H985" s="168">
        <f t="shared" si="203"/>
        <v>271310.33442730253</v>
      </c>
      <c r="I985" s="169">
        <f t="shared" si="204"/>
        <v>346177.15757612011</v>
      </c>
      <c r="J985" s="169">
        <f t="shared" si="206"/>
        <v>344160.43914948404</v>
      </c>
      <c r="K985" s="95"/>
      <c r="L985" s="265">
        <f t="shared" si="205"/>
        <v>132696.50961609013</v>
      </c>
      <c r="M985" s="265">
        <f>$G985*NonHospFrac+theModel!$H985*NonHospFrac</f>
        <v>213480.64796002995</v>
      </c>
      <c r="N985" s="266">
        <f t="shared" si="207"/>
        <v>346177.15757612011</v>
      </c>
      <c r="O985" s="159"/>
      <c r="P985" s="265">
        <f t="shared" si="208"/>
        <v>131923.46179870452</v>
      </c>
      <c r="Q985" s="265">
        <f t="shared" si="209"/>
        <v>213479.09331835515</v>
      </c>
      <c r="R985" s="266">
        <f t="shared" si="210"/>
        <v>345402.55511705967</v>
      </c>
    </row>
    <row r="986" spans="1:18" x14ac:dyDescent="0.3">
      <c r="A986" s="82">
        <v>955</v>
      </c>
      <c r="B986" s="94">
        <f t="shared" si="199"/>
        <v>6.8674776963324016E-9</v>
      </c>
      <c r="C986" s="179">
        <f t="shared" si="200"/>
        <v>6.8519858493887172E-9</v>
      </c>
      <c r="D986" s="166">
        <f t="shared" si="201"/>
        <v>2.2558277767625785E-3</v>
      </c>
      <c r="E986" s="167">
        <f t="shared" si="211"/>
        <v>24.291375087807658</v>
      </c>
      <c r="F986" s="168">
        <f t="shared" si="212"/>
        <v>2.156571354585032</v>
      </c>
      <c r="G986" s="168">
        <f t="shared" si="202"/>
        <v>74945.217728030999</v>
      </c>
      <c r="H986" s="168">
        <f t="shared" si="203"/>
        <v>271310.33450383233</v>
      </c>
      <c r="I986" s="169">
        <f t="shared" si="204"/>
        <v>346255.55223186332</v>
      </c>
      <c r="J986" s="169">
        <f t="shared" si="206"/>
        <v>344235.84065825446</v>
      </c>
      <c r="K986" s="95"/>
      <c r="L986" s="265">
        <f t="shared" si="205"/>
        <v>132726.55982871109</v>
      </c>
      <c r="M986" s="265">
        <f>$G986*NonHospFrac+theModel!$H986*NonHospFrac</f>
        <v>213528.99240315222</v>
      </c>
      <c r="N986" s="266">
        <f t="shared" si="207"/>
        <v>346255.55223186332</v>
      </c>
      <c r="O986" s="159"/>
      <c r="P986" s="265">
        <f t="shared" si="208"/>
        <v>131952.36467925183</v>
      </c>
      <c r="Q986" s="265">
        <f t="shared" si="209"/>
        <v>213527.43776147743</v>
      </c>
      <c r="R986" s="266">
        <f t="shared" si="210"/>
        <v>345479.80244072923</v>
      </c>
    </row>
    <row r="987" spans="1:18" x14ac:dyDescent="0.3">
      <c r="A987" s="82">
        <v>956</v>
      </c>
      <c r="B987" s="94">
        <f t="shared" si="199"/>
        <v>6.7391900589771416E-9</v>
      </c>
      <c r="C987" s="179">
        <f t="shared" si="200"/>
        <v>6.723987606849219E-9</v>
      </c>
      <c r="D987" s="166">
        <f t="shared" si="201"/>
        <v>2.2558277767625785E-3</v>
      </c>
      <c r="E987" s="167">
        <f t="shared" si="211"/>
        <v>24.291375094531645</v>
      </c>
      <c r="F987" s="168">
        <f t="shared" si="212"/>
        <v>2.1588271823617946</v>
      </c>
      <c r="G987" s="168">
        <f t="shared" si="202"/>
        <v>75023.612307244417</v>
      </c>
      <c r="H987" s="168">
        <f t="shared" si="203"/>
        <v>271310.33457893255</v>
      </c>
      <c r="I987" s="169">
        <f t="shared" si="204"/>
        <v>346333.94688617694</v>
      </c>
      <c r="J987" s="169">
        <f t="shared" si="206"/>
        <v>344311.23909213598</v>
      </c>
      <c r="K987" s="95"/>
      <c r="L987" s="265">
        <f t="shared" si="205"/>
        <v>132756.61004078409</v>
      </c>
      <c r="M987" s="265">
        <f>$G987*NonHospFrac+theModel!$H987*NonHospFrac</f>
        <v>213577.33684539289</v>
      </c>
      <c r="N987" s="266">
        <f t="shared" si="207"/>
        <v>346333.94688617694</v>
      </c>
      <c r="O987" s="159"/>
      <c r="P987" s="265">
        <f t="shared" si="208"/>
        <v>131981.26638113378</v>
      </c>
      <c r="Q987" s="265">
        <f t="shared" si="209"/>
        <v>213575.78220371809</v>
      </c>
      <c r="R987" s="266">
        <f t="shared" si="210"/>
        <v>345557.0485848519</v>
      </c>
    </row>
    <row r="988" spans="1:18" x14ac:dyDescent="0.3">
      <c r="A988" s="82">
        <v>957</v>
      </c>
      <c r="B988" s="94">
        <f t="shared" si="199"/>
        <v>6.6132988936056171E-9</v>
      </c>
      <c r="C988" s="179">
        <f t="shared" si="200"/>
        <v>6.5983804302653883E-9</v>
      </c>
      <c r="D988" s="166">
        <f t="shared" si="201"/>
        <v>2.2558277767625785E-3</v>
      </c>
      <c r="E988" s="167">
        <f t="shared" si="211"/>
        <v>24.291375101130026</v>
      </c>
      <c r="F988" s="168">
        <f t="shared" si="212"/>
        <v>2.1610830101385572</v>
      </c>
      <c r="G988" s="168">
        <f t="shared" si="202"/>
        <v>75102.006886457835</v>
      </c>
      <c r="H988" s="168">
        <f t="shared" si="203"/>
        <v>271310.33465262986</v>
      </c>
      <c r="I988" s="169">
        <f t="shared" si="204"/>
        <v>346412.34153908771</v>
      </c>
      <c r="J988" s="169">
        <f t="shared" si="206"/>
        <v>344386.63445127971</v>
      </c>
      <c r="K988" s="95"/>
      <c r="L988" s="265">
        <f t="shared" si="205"/>
        <v>132786.66025231927</v>
      </c>
      <c r="M988" s="265">
        <f>$G988*NonHospFrac+theModel!$H988*NonHospFrac</f>
        <v>213625.68128676841</v>
      </c>
      <c r="N988" s="266">
        <f t="shared" si="207"/>
        <v>346412.34153908771</v>
      </c>
      <c r="O988" s="159"/>
      <c r="P988" s="265">
        <f t="shared" si="208"/>
        <v>132010.16690440825</v>
      </c>
      <c r="Q988" s="265">
        <f t="shared" si="209"/>
        <v>213624.12664509361</v>
      </c>
      <c r="R988" s="266">
        <f t="shared" si="210"/>
        <v>345634.29354950186</v>
      </c>
    </row>
    <row r="989" spans="1:18" x14ac:dyDescent="0.3">
      <c r="A989" s="82">
        <v>958</v>
      </c>
      <c r="B989" s="94">
        <f t="shared" si="199"/>
        <v>6.4897594330205826E-9</v>
      </c>
      <c r="C989" s="179">
        <f t="shared" si="200"/>
        <v>6.4751196534270682E-9</v>
      </c>
      <c r="D989" s="166">
        <f t="shared" si="201"/>
        <v>2.2558277767625785E-3</v>
      </c>
      <c r="E989" s="167">
        <f t="shared" si="211"/>
        <v>24.291375107605145</v>
      </c>
      <c r="F989" s="168">
        <f t="shared" si="212"/>
        <v>2.1633388379153198</v>
      </c>
      <c r="G989" s="168">
        <f t="shared" si="202"/>
        <v>75180.401465671253</v>
      </c>
      <c r="H989" s="168">
        <f t="shared" si="203"/>
        <v>271310.33472495049</v>
      </c>
      <c r="I989" s="169">
        <f t="shared" si="204"/>
        <v>346490.73619062174</v>
      </c>
      <c r="J989" s="169">
        <f t="shared" si="206"/>
        <v>344462.02673583617</v>
      </c>
      <c r="K989" s="95"/>
      <c r="L989" s="265">
        <f t="shared" si="205"/>
        <v>132816.71046332677</v>
      </c>
      <c r="M989" s="265">
        <f>$G989*NonHospFrac+theModel!$H989*NonHospFrac</f>
        <v>213674.02572729494</v>
      </c>
      <c r="N989" s="266">
        <f t="shared" si="207"/>
        <v>346490.73619062174</v>
      </c>
      <c r="O989" s="159"/>
      <c r="P989" s="265">
        <f t="shared" si="208"/>
        <v>132039.06624913303</v>
      </c>
      <c r="Q989" s="265">
        <f t="shared" si="209"/>
        <v>213672.47108562014</v>
      </c>
      <c r="R989" s="266">
        <f t="shared" si="210"/>
        <v>345711.5373347532</v>
      </c>
    </row>
    <row r="990" spans="1:18" x14ac:dyDescent="0.3">
      <c r="A990" s="82">
        <v>959</v>
      </c>
      <c r="B990" s="94">
        <f t="shared" si="199"/>
        <v>6.3685277462965245E-9</v>
      </c>
      <c r="C990" s="179">
        <f t="shared" si="200"/>
        <v>6.3541614445093459E-9</v>
      </c>
      <c r="D990" s="166">
        <f t="shared" si="201"/>
        <v>2.2558277767625785E-3</v>
      </c>
      <c r="E990" s="167">
        <f t="shared" si="211"/>
        <v>24.291375113959305</v>
      </c>
      <c r="F990" s="168">
        <f t="shared" si="212"/>
        <v>2.1655946656920824</v>
      </c>
      <c r="G990" s="168">
        <f t="shared" si="202"/>
        <v>75258.796044884672</v>
      </c>
      <c r="H990" s="168">
        <f t="shared" si="203"/>
        <v>271310.33479592006</v>
      </c>
      <c r="I990" s="169">
        <f t="shared" si="204"/>
        <v>346569.13084080472</v>
      </c>
      <c r="J990" s="169">
        <f t="shared" si="206"/>
        <v>344537.41594595544</v>
      </c>
      <c r="K990" s="95"/>
      <c r="L990" s="265">
        <f t="shared" si="205"/>
        <v>132846.76067381637</v>
      </c>
      <c r="M990" s="265">
        <f>$G990*NonHospFrac+theModel!$H990*NonHospFrac</f>
        <v>213722.37016698834</v>
      </c>
      <c r="N990" s="266">
        <f t="shared" si="207"/>
        <v>346569.13084080472</v>
      </c>
      <c r="O990" s="159"/>
      <c r="P990" s="265">
        <f t="shared" si="208"/>
        <v>132067.96441536557</v>
      </c>
      <c r="Q990" s="265">
        <f t="shared" si="209"/>
        <v>213720.81552531355</v>
      </c>
      <c r="R990" s="266">
        <f t="shared" si="210"/>
        <v>345788.77994067909</v>
      </c>
    </row>
    <row r="991" spans="1:18" x14ac:dyDescent="0.3">
      <c r="A991" s="82">
        <v>960</v>
      </c>
      <c r="B991" s="94">
        <f t="shared" ref="B991:B1054" si="213">Constant*EXP(PowerTerm*(A991)/7)</f>
        <v>6.2495607231578654E-9</v>
      </c>
      <c r="C991" s="179">
        <f t="shared" ref="C991:C1054" si="214">(1-theFloor)*B991</f>
        <v>6.2354627904860014E-9</v>
      </c>
      <c r="D991" s="166">
        <f t="shared" ref="D991:D1054" si="215">theFloor</f>
        <v>2.2558277767625785E-3</v>
      </c>
      <c r="E991" s="167">
        <f t="shared" si="211"/>
        <v>24.291375120194768</v>
      </c>
      <c r="F991" s="168">
        <f t="shared" si="212"/>
        <v>2.167850493468845</v>
      </c>
      <c r="G991" s="168">
        <f t="shared" ref="G991:G1054" si="216">$B$22*F991*totInfected/365.25</f>
        <v>75337.19062409809</v>
      </c>
      <c r="H991" s="168">
        <f t="shared" ref="H991:H1054" si="217">lostQALYs_Injured*E991*totInfected/365.25</f>
        <v>271310.33486556396</v>
      </c>
      <c r="I991" s="169">
        <f t="shared" ref="I991:I1054" si="218">H991+G991</f>
        <v>346647.52548966208</v>
      </c>
      <c r="J991" s="169">
        <f t="shared" si="206"/>
        <v>344612.80208178738</v>
      </c>
      <c r="K991" s="95"/>
      <c r="L991" s="265">
        <f t="shared" ref="L991:L1054" si="219">$G991*HospFrac+$H991*HospFrac</f>
        <v>132876.81088379782</v>
      </c>
      <c r="M991" s="265">
        <f>$G991*NonHospFrac+theModel!$H991*NonHospFrac</f>
        <v>213770.7146058642</v>
      </c>
      <c r="N991" s="266">
        <f t="shared" si="207"/>
        <v>346647.52548966202</v>
      </c>
      <c r="O991" s="159"/>
      <c r="P991" s="265">
        <f t="shared" si="208"/>
        <v>132096.86140316332</v>
      </c>
      <c r="Q991" s="265">
        <f t="shared" si="209"/>
        <v>213769.1599641894</v>
      </c>
      <c r="R991" s="266">
        <f t="shared" si="210"/>
        <v>345866.02136735269</v>
      </c>
    </row>
    <row r="992" spans="1:18" x14ac:dyDescent="0.3">
      <c r="A992" s="82">
        <v>961</v>
      </c>
      <c r="B992" s="94">
        <f t="shared" si="213"/>
        <v>6.132816058648751E-9</v>
      </c>
      <c r="C992" s="179">
        <f t="shared" si="214"/>
        <v>6.1189814818338754E-9</v>
      </c>
      <c r="D992" s="166">
        <f t="shared" si="215"/>
        <v>2.2558277767625785E-3</v>
      </c>
      <c r="E992" s="167">
        <f t="shared" si="211"/>
        <v>24.291375126313749</v>
      </c>
      <c r="F992" s="168">
        <f t="shared" si="212"/>
        <v>2.1701063212456075</v>
      </c>
      <c r="G992" s="168">
        <f t="shared" si="216"/>
        <v>75415.585203311522</v>
      </c>
      <c r="H992" s="168">
        <f t="shared" si="217"/>
        <v>271310.33493390685</v>
      </c>
      <c r="I992" s="169">
        <f t="shared" si="218"/>
        <v>346725.92013721837</v>
      </c>
      <c r="J992" s="169">
        <f t="shared" ref="J992:J1055" si="220">J991+(I992-I991)/(1+discountDaily)^A992</f>
        <v>344688.18514348089</v>
      </c>
      <c r="K992" s="95"/>
      <c r="L992" s="265">
        <f t="shared" si="219"/>
        <v>132906.8610932806</v>
      </c>
      <c r="M992" s="265">
        <f>$G992*NonHospFrac+theModel!$H992*NonHospFrac</f>
        <v>213819.05904393774</v>
      </c>
      <c r="N992" s="266">
        <f t="shared" ref="N992:N1055" si="221">L992+M992</f>
        <v>346725.92013721832</v>
      </c>
      <c r="O992" s="159"/>
      <c r="P992" s="265">
        <f t="shared" ref="P992:P1055" si="222">P991+(L992-L991)/(1+discountDaily)^A992</f>
        <v>132125.75721258344</v>
      </c>
      <c r="Q992" s="265">
        <f t="shared" ref="Q992:Q1055" si="223">Q991+(M992-M991)/(1+discountDaily)^B992</f>
        <v>213817.50440226294</v>
      </c>
      <c r="R992" s="266">
        <f t="shared" ref="R992:R1055" si="224">P992+Q992</f>
        <v>345943.26161484641</v>
      </c>
    </row>
    <row r="993" spans="1:18" x14ac:dyDescent="0.3">
      <c r="A993" s="82">
        <v>962</v>
      </c>
      <c r="B993" s="94">
        <f t="shared" si="213"/>
        <v>6.0182522380893303E-9</v>
      </c>
      <c r="C993" s="179">
        <f t="shared" si="214"/>
        <v>6.0046760975230846E-9</v>
      </c>
      <c r="D993" s="166">
        <f t="shared" si="215"/>
        <v>2.2558277767625785E-3</v>
      </c>
      <c r="E993" s="167">
        <f t="shared" ref="E993:E1056" si="225">C993+E992</f>
        <v>24.291375132318425</v>
      </c>
      <c r="F993" s="168">
        <f t="shared" ref="F993:F1056" si="226">D993+F992</f>
        <v>2.1723621490223701</v>
      </c>
      <c r="G993" s="168">
        <f t="shared" si="216"/>
        <v>75493.979782524941</v>
      </c>
      <c r="H993" s="168">
        <f t="shared" si="217"/>
        <v>271310.33500097308</v>
      </c>
      <c r="I993" s="169">
        <f t="shared" si="218"/>
        <v>346804.314783498</v>
      </c>
      <c r="J993" s="169">
        <f t="shared" si="220"/>
        <v>344763.56513118488</v>
      </c>
      <c r="K993" s="95"/>
      <c r="L993" s="265">
        <f t="shared" si="219"/>
        <v>132936.91130227398</v>
      </c>
      <c r="M993" s="265">
        <f>$G993*NonHospFrac+theModel!$H993*NonHospFrac</f>
        <v>213867.40348122403</v>
      </c>
      <c r="N993" s="266">
        <f t="shared" si="221"/>
        <v>346804.314783498</v>
      </c>
      <c r="O993" s="159"/>
      <c r="P993" s="265">
        <f t="shared" si="222"/>
        <v>132154.65184368289</v>
      </c>
      <c r="Q993" s="265">
        <f t="shared" si="223"/>
        <v>213865.84883954923</v>
      </c>
      <c r="R993" s="266">
        <f t="shared" si="224"/>
        <v>346020.50068323209</v>
      </c>
    </row>
    <row r="994" spans="1:18" x14ac:dyDescent="0.3">
      <c r="A994" s="82">
        <v>963</v>
      </c>
      <c r="B994" s="94">
        <f t="shared" si="213"/>
        <v>5.9058285223130605E-9</v>
      </c>
      <c r="C994" s="179">
        <f t="shared" si="214"/>
        <v>5.8925059902876298E-9</v>
      </c>
      <c r="D994" s="166">
        <f t="shared" si="215"/>
        <v>2.2558277767625785E-3</v>
      </c>
      <c r="E994" s="167">
        <f t="shared" si="225"/>
        <v>24.291375138210931</v>
      </c>
      <c r="F994" s="168">
        <f t="shared" si="226"/>
        <v>2.1746179767991327</v>
      </c>
      <c r="G994" s="168">
        <f t="shared" si="216"/>
        <v>75572.374361738373</v>
      </c>
      <c r="H994" s="168">
        <f t="shared" si="217"/>
        <v>271310.33506678644</v>
      </c>
      <c r="I994" s="169">
        <f t="shared" si="218"/>
        <v>346882.70942852483</v>
      </c>
      <c r="J994" s="169">
        <f t="shared" si="220"/>
        <v>344838.94204504759</v>
      </c>
      <c r="K994" s="95"/>
      <c r="L994" s="265">
        <f t="shared" si="219"/>
        <v>132966.96151078714</v>
      </c>
      <c r="M994" s="265">
        <f>$G994*NonHospFrac+theModel!$H994*NonHospFrac</f>
        <v>213915.7479177377</v>
      </c>
      <c r="N994" s="266">
        <f t="shared" si="221"/>
        <v>346882.70942852483</v>
      </c>
      <c r="O994" s="159"/>
      <c r="P994" s="265">
        <f t="shared" si="222"/>
        <v>132183.54529651857</v>
      </c>
      <c r="Q994" s="265">
        <f t="shared" si="223"/>
        <v>213914.1932760629</v>
      </c>
      <c r="R994" s="266">
        <f t="shared" si="224"/>
        <v>346097.73857258144</v>
      </c>
    </row>
    <row r="995" spans="1:18" x14ac:dyDescent="0.3">
      <c r="A995" s="82">
        <v>964</v>
      </c>
      <c r="B995" s="94">
        <f t="shared" si="213"/>
        <v>5.7955049331796772E-9</v>
      </c>
      <c r="C995" s="179">
        <f t="shared" si="214"/>
        <v>5.7824312721710463E-9</v>
      </c>
      <c r="D995" s="166">
        <f t="shared" si="215"/>
        <v>2.2558277767625785E-3</v>
      </c>
      <c r="E995" s="167">
        <f t="shared" si="225"/>
        <v>24.291375143993363</v>
      </c>
      <c r="F995" s="168">
        <f t="shared" si="226"/>
        <v>2.1768738045758953</v>
      </c>
      <c r="G995" s="168">
        <f t="shared" si="216"/>
        <v>75650.768940951792</v>
      </c>
      <c r="H995" s="168">
        <f t="shared" si="217"/>
        <v>271310.3351313704</v>
      </c>
      <c r="I995" s="169">
        <f t="shared" si="218"/>
        <v>346961.1040723222</v>
      </c>
      <c r="J995" s="169">
        <f t="shared" si="220"/>
        <v>344914.31588521681</v>
      </c>
      <c r="K995" s="95"/>
      <c r="L995" s="265">
        <f t="shared" si="219"/>
        <v>132997.01171882899</v>
      </c>
      <c r="M995" s="265">
        <f>$G995*NonHospFrac+theModel!$H995*NonHospFrac</f>
        <v>213964.09235349321</v>
      </c>
      <c r="N995" s="266">
        <f t="shared" si="221"/>
        <v>346961.1040723222</v>
      </c>
      <c r="O995" s="159"/>
      <c r="P995" s="265">
        <f t="shared" si="222"/>
        <v>132212.43757114708</v>
      </c>
      <c r="Q995" s="265">
        <f t="shared" si="223"/>
        <v>213962.53771181841</v>
      </c>
      <c r="R995" s="266">
        <f t="shared" si="224"/>
        <v>346174.97528296546</v>
      </c>
    </row>
    <row r="996" spans="1:18" x14ac:dyDescent="0.3">
      <c r="A996" s="82">
        <v>965</v>
      </c>
      <c r="B996" s="94">
        <f t="shared" si="213"/>
        <v>5.6872422393589983E-9</v>
      </c>
      <c r="C996" s="179">
        <f t="shared" si="214"/>
        <v>5.674412800342275E-9</v>
      </c>
      <c r="D996" s="166">
        <f t="shared" si="215"/>
        <v>2.2558277767625785E-3</v>
      </c>
      <c r="E996" s="167">
        <f t="shared" si="225"/>
        <v>24.291375149667775</v>
      </c>
      <c r="F996" s="168">
        <f t="shared" si="226"/>
        <v>2.1791296323526579</v>
      </c>
      <c r="G996" s="168">
        <f t="shared" si="216"/>
        <v>75729.16352016521</v>
      </c>
      <c r="H996" s="168">
        <f t="shared" si="217"/>
        <v>271310.3351947479</v>
      </c>
      <c r="I996" s="169">
        <f t="shared" si="218"/>
        <v>347039.49871491309</v>
      </c>
      <c r="J996" s="169">
        <f t="shared" si="220"/>
        <v>344989.68665183999</v>
      </c>
      <c r="K996" s="95"/>
      <c r="L996" s="265">
        <f t="shared" si="219"/>
        <v>133027.06192640841</v>
      </c>
      <c r="M996" s="265">
        <f>$G996*NonHospFrac+theModel!$H996*NonHospFrac</f>
        <v>214012.43678850468</v>
      </c>
      <c r="N996" s="266">
        <f t="shared" si="221"/>
        <v>347039.49871491309</v>
      </c>
      <c r="O996" s="159"/>
      <c r="P996" s="265">
        <f t="shared" si="222"/>
        <v>132241.328667625</v>
      </c>
      <c r="Q996" s="265">
        <f t="shared" si="223"/>
        <v>214010.88214682988</v>
      </c>
      <c r="R996" s="266">
        <f t="shared" si="224"/>
        <v>346252.21081445488</v>
      </c>
    </row>
    <row r="997" spans="1:18" x14ac:dyDescent="0.3">
      <c r="A997" s="82">
        <v>966</v>
      </c>
      <c r="B997" s="94">
        <f t="shared" si="213"/>
        <v>5.5810019423800869E-9</v>
      </c>
      <c r="C997" s="179">
        <f t="shared" si="214"/>
        <v>5.5684121631763003E-9</v>
      </c>
      <c r="D997" s="166">
        <f t="shared" si="215"/>
        <v>2.2558277767625785E-3</v>
      </c>
      <c r="E997" s="167">
        <f t="shared" si="225"/>
        <v>24.291375155236189</v>
      </c>
      <c r="F997" s="168">
        <f t="shared" si="226"/>
        <v>2.1813854601294205</v>
      </c>
      <c r="G997" s="168">
        <f t="shared" si="216"/>
        <v>75807.558099378628</v>
      </c>
      <c r="H997" s="168">
        <f t="shared" si="217"/>
        <v>271310.3352569415</v>
      </c>
      <c r="I997" s="169">
        <f t="shared" si="218"/>
        <v>347117.8933563201</v>
      </c>
      <c r="J997" s="169">
        <f t="shared" si="220"/>
        <v>345065.05434506416</v>
      </c>
      <c r="K997" s="95"/>
      <c r="L997" s="265">
        <f t="shared" si="219"/>
        <v>133057.11213353401</v>
      </c>
      <c r="M997" s="265">
        <f>$G997*NonHospFrac+theModel!$H997*NonHospFrac</f>
        <v>214060.78122278608</v>
      </c>
      <c r="N997" s="266">
        <f t="shared" si="221"/>
        <v>347117.8933563201</v>
      </c>
      <c r="O997" s="159"/>
      <c r="P997" s="265">
        <f t="shared" si="222"/>
        <v>132270.21858600868</v>
      </c>
      <c r="Q997" s="265">
        <f t="shared" si="223"/>
        <v>214059.22658111129</v>
      </c>
      <c r="R997" s="266">
        <f t="shared" si="224"/>
        <v>346329.44516711996</v>
      </c>
    </row>
    <row r="998" spans="1:18" x14ac:dyDescent="0.3">
      <c r="A998" s="82">
        <v>967</v>
      </c>
      <c r="B998" s="94">
        <f t="shared" si="213"/>
        <v>5.4767462629411234E-9</v>
      </c>
      <c r="C998" s="179">
        <f t="shared" si="214"/>
        <v>5.4643916665949E-9</v>
      </c>
      <c r="D998" s="166">
        <f t="shared" si="215"/>
        <v>2.2558277767625785E-3</v>
      </c>
      <c r="E998" s="167">
        <f t="shared" si="225"/>
        <v>24.291375160700582</v>
      </c>
      <c r="F998" s="168">
        <f t="shared" si="226"/>
        <v>2.1836412879061831</v>
      </c>
      <c r="G998" s="168">
        <f t="shared" si="216"/>
        <v>75885.952678592046</v>
      </c>
      <c r="H998" s="168">
        <f t="shared" si="217"/>
        <v>271310.33531797334</v>
      </c>
      <c r="I998" s="169">
        <f t="shared" si="218"/>
        <v>347196.2879965654</v>
      </c>
      <c r="J998" s="169">
        <f t="shared" si="220"/>
        <v>345140.41896503599</v>
      </c>
      <c r="K998" s="95"/>
      <c r="L998" s="265">
        <f t="shared" si="219"/>
        <v>133087.1623402143</v>
      </c>
      <c r="M998" s="265">
        <f>$G998*NonHospFrac+theModel!$H998*NonHospFrac</f>
        <v>214109.12565635107</v>
      </c>
      <c r="N998" s="266">
        <f t="shared" si="221"/>
        <v>347196.28799656534</v>
      </c>
      <c r="O998" s="159"/>
      <c r="P998" s="265">
        <f t="shared" si="222"/>
        <v>132299.10732635428</v>
      </c>
      <c r="Q998" s="265">
        <f t="shared" si="223"/>
        <v>214107.57101467627</v>
      </c>
      <c r="R998" s="266">
        <f t="shared" si="224"/>
        <v>346406.67834103055</v>
      </c>
    </row>
    <row r="999" spans="1:18" x14ac:dyDescent="0.3">
      <c r="A999" s="82">
        <v>968</v>
      </c>
      <c r="B999" s="94">
        <f t="shared" si="213"/>
        <v>5.374438127474999E-9</v>
      </c>
      <c r="C999" s="179">
        <f t="shared" si="214"/>
        <v>5.3623143206625486E-9</v>
      </c>
      <c r="D999" s="166">
        <f t="shared" si="215"/>
        <v>2.2558277767625785E-3</v>
      </c>
      <c r="E999" s="167">
        <f t="shared" si="225"/>
        <v>24.291375166062895</v>
      </c>
      <c r="F999" s="168">
        <f t="shared" si="226"/>
        <v>2.1858971156829456</v>
      </c>
      <c r="G999" s="168">
        <f t="shared" si="216"/>
        <v>75964.347257805479</v>
      </c>
      <c r="H999" s="168">
        <f t="shared" si="217"/>
        <v>271310.33537786501</v>
      </c>
      <c r="I999" s="169">
        <f t="shared" si="218"/>
        <v>347274.68263567047</v>
      </c>
      <c r="J999" s="169">
        <f t="shared" si="220"/>
        <v>345215.78051190142</v>
      </c>
      <c r="K999" s="95"/>
      <c r="L999" s="265">
        <f t="shared" si="219"/>
        <v>133117.21254645754</v>
      </c>
      <c r="M999" s="265">
        <f>$G999*NonHospFrac+theModel!$H999*NonHospFrac</f>
        <v>214157.47008921293</v>
      </c>
      <c r="N999" s="266">
        <f t="shared" si="221"/>
        <v>347274.68263567047</v>
      </c>
      <c r="O999" s="159"/>
      <c r="P999" s="265">
        <f t="shared" si="222"/>
        <v>132327.99488871783</v>
      </c>
      <c r="Q999" s="265">
        <f t="shared" si="223"/>
        <v>214155.91544753814</v>
      </c>
      <c r="R999" s="266">
        <f t="shared" si="224"/>
        <v>346483.91033625597</v>
      </c>
    </row>
    <row r="1000" spans="1:18" x14ac:dyDescent="0.3">
      <c r="A1000" s="82">
        <v>969</v>
      </c>
      <c r="B1000" s="94">
        <f t="shared" si="213"/>
        <v>5.2740411549658809E-9</v>
      </c>
      <c r="C1000" s="179">
        <f t="shared" si="214"/>
        <v>5.26214382643272E-9</v>
      </c>
      <c r="D1000" s="166">
        <f t="shared" si="215"/>
        <v>2.2558277767625785E-3</v>
      </c>
      <c r="E1000" s="167">
        <f t="shared" si="225"/>
        <v>24.29137517132504</v>
      </c>
      <c r="F1000" s="168">
        <f t="shared" si="226"/>
        <v>2.1881529434597082</v>
      </c>
      <c r="G1000" s="168">
        <f t="shared" si="216"/>
        <v>76042.741837018897</v>
      </c>
      <c r="H1000" s="168">
        <f t="shared" si="217"/>
        <v>271310.33543663786</v>
      </c>
      <c r="I1000" s="169">
        <f t="shared" si="218"/>
        <v>347353.07727365673</v>
      </c>
      <c r="J1000" s="169">
        <f t="shared" si="220"/>
        <v>345291.13898580638</v>
      </c>
      <c r="K1000" s="95"/>
      <c r="L1000" s="265">
        <f t="shared" si="219"/>
        <v>133147.2627522719</v>
      </c>
      <c r="M1000" s="265">
        <f>$G1000*NonHospFrac+theModel!$H1000*NonHospFrac</f>
        <v>214205.81452138483</v>
      </c>
      <c r="N1000" s="266">
        <f t="shared" si="221"/>
        <v>347353.07727365673</v>
      </c>
      <c r="O1000" s="159"/>
      <c r="P1000" s="265">
        <f t="shared" si="222"/>
        <v>132356.88127315519</v>
      </c>
      <c r="Q1000" s="265">
        <f t="shared" si="223"/>
        <v>214204.25987971004</v>
      </c>
      <c r="R1000" s="266">
        <f t="shared" si="224"/>
        <v>346561.14115286525</v>
      </c>
    </row>
    <row r="1001" spans="1:18" x14ac:dyDescent="0.3">
      <c r="A1001" s="82">
        <v>970</v>
      </c>
      <c r="B1001" s="94">
        <f t="shared" si="213"/>
        <v>5.1755196440119653E-9</v>
      </c>
      <c r="C1001" s="179">
        <f t="shared" si="214"/>
        <v>5.1638445630398224E-9</v>
      </c>
      <c r="D1001" s="166">
        <f t="shared" si="215"/>
        <v>2.2558277767625785E-3</v>
      </c>
      <c r="E1001" s="167">
        <f t="shared" si="225"/>
        <v>24.291375176488884</v>
      </c>
      <c r="F1001" s="168">
        <f t="shared" si="226"/>
        <v>2.1904087712364708</v>
      </c>
      <c r="G1001" s="168">
        <f t="shared" si="216"/>
        <v>76121.136416232301</v>
      </c>
      <c r="H1001" s="168">
        <f t="shared" si="217"/>
        <v>271310.33549431287</v>
      </c>
      <c r="I1001" s="169">
        <f t="shared" si="218"/>
        <v>347431.47191054514</v>
      </c>
      <c r="J1001" s="169">
        <f t="shared" si="220"/>
        <v>345366.49438689626</v>
      </c>
      <c r="K1001" s="95"/>
      <c r="L1001" s="265">
        <f t="shared" si="219"/>
        <v>133177.31295766545</v>
      </c>
      <c r="M1001" s="265">
        <f>$G1001*NonHospFrac+theModel!$H1001*NonHospFrac</f>
        <v>214254.15895287969</v>
      </c>
      <c r="N1001" s="266">
        <f t="shared" si="221"/>
        <v>347431.47191054514</v>
      </c>
      <c r="O1001" s="159"/>
      <c r="P1001" s="265">
        <f t="shared" si="222"/>
        <v>132385.76647972217</v>
      </c>
      <c r="Q1001" s="265">
        <f t="shared" si="223"/>
        <v>214252.60431120489</v>
      </c>
      <c r="R1001" s="266">
        <f t="shared" si="224"/>
        <v>346638.37079092709</v>
      </c>
    </row>
    <row r="1002" spans="1:18" x14ac:dyDescent="0.3">
      <c r="A1002" s="82">
        <v>971</v>
      </c>
      <c r="B1002" s="94">
        <f t="shared" si="213"/>
        <v>5.0788385601300882E-9</v>
      </c>
      <c r="C1002" s="179">
        <f t="shared" si="214"/>
        <v>5.067381575032454E-9</v>
      </c>
      <c r="D1002" s="166">
        <f t="shared" si="215"/>
        <v>2.2558277767625785E-3</v>
      </c>
      <c r="E1002" s="167">
        <f t="shared" si="225"/>
        <v>24.291375181556266</v>
      </c>
      <c r="F1002" s="168">
        <f t="shared" si="226"/>
        <v>2.1926645990132334</v>
      </c>
      <c r="G1002" s="168">
        <f t="shared" si="216"/>
        <v>76199.530995445733</v>
      </c>
      <c r="H1002" s="168">
        <f t="shared" si="217"/>
        <v>271310.33555091044</v>
      </c>
      <c r="I1002" s="169">
        <f t="shared" si="218"/>
        <v>347509.86654635618</v>
      </c>
      <c r="J1002" s="169">
        <f t="shared" si="220"/>
        <v>345441.84671531612</v>
      </c>
      <c r="K1002" s="95"/>
      <c r="L1002" s="265">
        <f t="shared" si="219"/>
        <v>133207.36316264598</v>
      </c>
      <c r="M1002" s="265">
        <f>$G1002*NonHospFrac+theModel!$H1002*NonHospFrac</f>
        <v>214302.50338371017</v>
      </c>
      <c r="N1002" s="266">
        <f t="shared" si="221"/>
        <v>347509.86654635612</v>
      </c>
      <c r="O1002" s="159"/>
      <c r="P1002" s="265">
        <f t="shared" si="222"/>
        <v>132414.65050847427</v>
      </c>
      <c r="Q1002" s="265">
        <f t="shared" si="223"/>
        <v>214300.94874203537</v>
      </c>
      <c r="R1002" s="266">
        <f t="shared" si="224"/>
        <v>346715.59925050964</v>
      </c>
    </row>
    <row r="1003" spans="1:18" x14ac:dyDescent="0.3">
      <c r="A1003" s="82">
        <v>972</v>
      </c>
      <c r="B1003" s="94">
        <f t="shared" si="213"/>
        <v>4.9839635232973005E-9</v>
      </c>
      <c r="C1003" s="179">
        <f t="shared" si="214"/>
        <v>4.9727205599430753E-9</v>
      </c>
      <c r="D1003" s="166">
        <f t="shared" si="215"/>
        <v>2.2558277767625785E-3</v>
      </c>
      <c r="E1003" s="167">
        <f t="shared" si="225"/>
        <v>24.291375186528985</v>
      </c>
      <c r="F1003" s="168">
        <f t="shared" si="226"/>
        <v>2.194920426789996</v>
      </c>
      <c r="G1003" s="168">
        <f t="shared" si="216"/>
        <v>76277.925574659166</v>
      </c>
      <c r="H1003" s="168">
        <f t="shared" si="217"/>
        <v>271310.33560645068</v>
      </c>
      <c r="I1003" s="169">
        <f t="shared" si="218"/>
        <v>347588.26118110982</v>
      </c>
      <c r="J1003" s="169">
        <f t="shared" si="220"/>
        <v>345517.19597121037</v>
      </c>
      <c r="K1003" s="95"/>
      <c r="L1003" s="265">
        <f t="shared" si="219"/>
        <v>133237.41336722122</v>
      </c>
      <c r="M1003" s="265">
        <f>$G1003*NonHospFrac+theModel!$H1003*NonHospFrac</f>
        <v>214350.8478138886</v>
      </c>
      <c r="N1003" s="266">
        <f t="shared" si="221"/>
        <v>347588.26118110982</v>
      </c>
      <c r="O1003" s="159"/>
      <c r="P1003" s="265">
        <f t="shared" si="222"/>
        <v>132443.53335946694</v>
      </c>
      <c r="Q1003" s="265">
        <f t="shared" si="223"/>
        <v>214349.2931722138</v>
      </c>
      <c r="R1003" s="266">
        <f t="shared" si="224"/>
        <v>346792.82653168077</v>
      </c>
    </row>
    <row r="1004" spans="1:18" x14ac:dyDescent="0.3">
      <c r="A1004" s="82">
        <v>973</v>
      </c>
      <c r="B1004" s="94">
        <f t="shared" si="213"/>
        <v>4.8908607957252737E-9</v>
      </c>
      <c r="C1004" s="179">
        <f t="shared" si="214"/>
        <v>4.8798278560899976E-9</v>
      </c>
      <c r="D1004" s="166">
        <f t="shared" si="215"/>
        <v>2.2558277767625785E-3</v>
      </c>
      <c r="E1004" s="167">
        <f t="shared" si="225"/>
        <v>24.291375191408811</v>
      </c>
      <c r="F1004" s="168">
        <f t="shared" si="226"/>
        <v>2.1971762545667586</v>
      </c>
      <c r="G1004" s="168">
        <f t="shared" si="216"/>
        <v>76356.320153872584</v>
      </c>
      <c r="H1004" s="168">
        <f t="shared" si="217"/>
        <v>271310.33566095348</v>
      </c>
      <c r="I1004" s="169">
        <f t="shared" si="218"/>
        <v>347666.65581482608</v>
      </c>
      <c r="J1004" s="169">
        <f t="shared" si="220"/>
        <v>345592.5421547236</v>
      </c>
      <c r="K1004" s="95"/>
      <c r="L1004" s="265">
        <f t="shared" si="219"/>
        <v>133267.46357139881</v>
      </c>
      <c r="M1004" s="265">
        <f>$G1004*NonHospFrac+theModel!$H1004*NonHospFrac</f>
        <v>214399.19224342721</v>
      </c>
      <c r="N1004" s="266">
        <f t="shared" si="221"/>
        <v>347666.65581482602</v>
      </c>
      <c r="O1004" s="159"/>
      <c r="P1004" s="265">
        <f t="shared" si="222"/>
        <v>132472.41503275555</v>
      </c>
      <c r="Q1004" s="265">
        <f t="shared" si="223"/>
        <v>214397.63760175242</v>
      </c>
      <c r="R1004" s="266">
        <f t="shared" si="224"/>
        <v>346870.052634508</v>
      </c>
    </row>
    <row r="1005" spans="1:18" x14ac:dyDescent="0.3">
      <c r="A1005" s="82">
        <v>974</v>
      </c>
      <c r="B1005" s="94">
        <f t="shared" si="213"/>
        <v>4.7994972698630568E-9</v>
      </c>
      <c r="C1005" s="179">
        <f t="shared" si="214"/>
        <v>4.7886704306072037E-9</v>
      </c>
      <c r="D1005" s="166">
        <f t="shared" si="215"/>
        <v>2.2558277767625785E-3</v>
      </c>
      <c r="E1005" s="167">
        <f t="shared" si="225"/>
        <v>24.291375196197482</v>
      </c>
      <c r="F1005" s="168">
        <f t="shared" si="226"/>
        <v>2.1994320823435212</v>
      </c>
      <c r="G1005" s="168">
        <f t="shared" si="216"/>
        <v>76434.714733086003</v>
      </c>
      <c r="H1005" s="168">
        <f t="shared" si="217"/>
        <v>271310.33571443812</v>
      </c>
      <c r="I1005" s="169">
        <f t="shared" si="218"/>
        <v>347745.05044752412</v>
      </c>
      <c r="J1005" s="169">
        <f t="shared" si="220"/>
        <v>345667.88526599947</v>
      </c>
      <c r="K1005" s="95"/>
      <c r="L1005" s="265">
        <f t="shared" si="219"/>
        <v>133297.51377518609</v>
      </c>
      <c r="M1005" s="265">
        <f>$G1005*NonHospFrac+theModel!$H1005*NonHospFrac</f>
        <v>214447.536672338</v>
      </c>
      <c r="N1005" s="266">
        <f t="shared" si="221"/>
        <v>347745.05044752406</v>
      </c>
      <c r="O1005" s="159"/>
      <c r="P1005" s="265">
        <f t="shared" si="222"/>
        <v>132501.29552839519</v>
      </c>
      <c r="Q1005" s="265">
        <f t="shared" si="223"/>
        <v>214445.9820306632</v>
      </c>
      <c r="R1005" s="266">
        <f t="shared" si="224"/>
        <v>346947.27755905839</v>
      </c>
    </row>
    <row r="1006" spans="1:18" x14ac:dyDescent="0.3">
      <c r="A1006" s="82">
        <v>975</v>
      </c>
      <c r="B1006" s="94">
        <f t="shared" si="213"/>
        <v>4.7098404566239574E-9</v>
      </c>
      <c r="C1006" s="179">
        <f t="shared" si="214"/>
        <v>4.6992158676977845E-9</v>
      </c>
      <c r="D1006" s="166">
        <f t="shared" si="215"/>
        <v>2.2558277767625785E-3</v>
      </c>
      <c r="E1006" s="167">
        <f t="shared" si="225"/>
        <v>24.291375200896699</v>
      </c>
      <c r="F1006" s="168">
        <f t="shared" si="226"/>
        <v>2.2016879101202838</v>
      </c>
      <c r="G1006" s="168">
        <f t="shared" si="216"/>
        <v>76513.109312299421</v>
      </c>
      <c r="H1006" s="168">
        <f t="shared" si="217"/>
        <v>271310.33576692373</v>
      </c>
      <c r="I1006" s="169">
        <f t="shared" si="218"/>
        <v>347823.44507922314</v>
      </c>
      <c r="J1006" s="169">
        <f t="shared" si="220"/>
        <v>345743.2253051817</v>
      </c>
      <c r="K1006" s="95"/>
      <c r="L1006" s="265">
        <f t="shared" si="219"/>
        <v>133327.56397859045</v>
      </c>
      <c r="M1006" s="265">
        <f>$G1006*NonHospFrac+theModel!$H1006*NonHospFrac</f>
        <v>214495.88110063269</v>
      </c>
      <c r="N1006" s="266">
        <f t="shared" si="221"/>
        <v>347823.44507922314</v>
      </c>
      <c r="O1006" s="159"/>
      <c r="P1006" s="265">
        <f t="shared" si="222"/>
        <v>132530.17484644099</v>
      </c>
      <c r="Q1006" s="265">
        <f t="shared" si="223"/>
        <v>214494.32645895789</v>
      </c>
      <c r="R1006" s="266">
        <f t="shared" si="224"/>
        <v>347024.50130539888</v>
      </c>
    </row>
    <row r="1007" spans="1:18" x14ac:dyDescent="0.3">
      <c r="A1007" s="82">
        <v>976</v>
      </c>
      <c r="B1007" s="94">
        <f t="shared" si="213"/>
        <v>4.6218584738323766E-9</v>
      </c>
      <c r="C1007" s="179">
        <f t="shared" si="214"/>
        <v>4.6114323571068401E-9</v>
      </c>
      <c r="D1007" s="166">
        <f t="shared" si="215"/>
        <v>2.2558277767625785E-3</v>
      </c>
      <c r="E1007" s="167">
        <f t="shared" si="225"/>
        <v>24.291375205508132</v>
      </c>
      <c r="F1007" s="168">
        <f t="shared" si="226"/>
        <v>2.2039437378970463</v>
      </c>
      <c r="G1007" s="168">
        <f t="shared" si="216"/>
        <v>76591.503891512839</v>
      </c>
      <c r="H1007" s="168">
        <f t="shared" si="217"/>
        <v>271310.33581842884</v>
      </c>
      <c r="I1007" s="169">
        <f t="shared" si="218"/>
        <v>347901.83970994165</v>
      </c>
      <c r="J1007" s="169">
        <f t="shared" si="220"/>
        <v>345818.56227241334</v>
      </c>
      <c r="K1007" s="95"/>
      <c r="L1007" s="265">
        <f t="shared" si="219"/>
        <v>133357.61418161893</v>
      </c>
      <c r="M1007" s="265">
        <f>$G1007*NonHospFrac+theModel!$H1007*NonHospFrac</f>
        <v>214544.22552832271</v>
      </c>
      <c r="N1007" s="266">
        <f t="shared" si="221"/>
        <v>347901.83970994165</v>
      </c>
      <c r="O1007" s="159"/>
      <c r="P1007" s="265">
        <f t="shared" si="222"/>
        <v>132559.0529869477</v>
      </c>
      <c r="Q1007" s="265">
        <f t="shared" si="223"/>
        <v>214542.67088664792</v>
      </c>
      <c r="R1007" s="266">
        <f t="shared" si="224"/>
        <v>347101.72387359559</v>
      </c>
    </row>
    <row r="1008" spans="1:18" x14ac:dyDescent="0.3">
      <c r="A1008" s="82">
        <v>977</v>
      </c>
      <c r="B1008" s="94">
        <f t="shared" si="213"/>
        <v>4.5355200348862994E-9</v>
      </c>
      <c r="C1008" s="179">
        <f t="shared" si="214"/>
        <v>4.5252886828095393E-9</v>
      </c>
      <c r="D1008" s="166">
        <f t="shared" si="215"/>
        <v>2.2558277767625785E-3</v>
      </c>
      <c r="E1008" s="167">
        <f t="shared" si="225"/>
        <v>24.291375210033422</v>
      </c>
      <c r="F1008" s="168">
        <f t="shared" si="226"/>
        <v>2.2061995656738089</v>
      </c>
      <c r="G1008" s="168">
        <f t="shared" si="216"/>
        <v>76669.898470726272</v>
      </c>
      <c r="H1008" s="168">
        <f t="shared" si="217"/>
        <v>271310.33586897177</v>
      </c>
      <c r="I1008" s="169">
        <f t="shared" si="218"/>
        <v>347980.23433969804</v>
      </c>
      <c r="J1008" s="169">
        <f t="shared" si="220"/>
        <v>345893.89616783732</v>
      </c>
      <c r="K1008" s="95"/>
      <c r="L1008" s="265">
        <f t="shared" si="219"/>
        <v>133387.66438427861</v>
      </c>
      <c r="M1008" s="265">
        <f>$G1008*NonHospFrac+theModel!$H1008*NonHospFrac</f>
        <v>214592.5699554194</v>
      </c>
      <c r="N1008" s="266">
        <f t="shared" si="221"/>
        <v>347980.23433969798</v>
      </c>
      <c r="O1008" s="159"/>
      <c r="P1008" s="265">
        <f t="shared" si="222"/>
        <v>132587.92994997016</v>
      </c>
      <c r="Q1008" s="265">
        <f t="shared" si="223"/>
        <v>214591.0153137446</v>
      </c>
      <c r="R1008" s="266">
        <f t="shared" si="224"/>
        <v>347178.94526371476</v>
      </c>
    </row>
    <row r="1009" spans="1:18" x14ac:dyDescent="0.3">
      <c r="A1009" s="82">
        <v>978</v>
      </c>
      <c r="B1009" s="94">
        <f t="shared" si="213"/>
        <v>4.4507944376319015E-9</v>
      </c>
      <c r="C1009" s="179">
        <f t="shared" si="214"/>
        <v>4.440754211910831E-9</v>
      </c>
      <c r="D1009" s="166">
        <f t="shared" si="215"/>
        <v>2.2558277767625785E-3</v>
      </c>
      <c r="E1009" s="167">
        <f t="shared" si="225"/>
        <v>24.291375214474176</v>
      </c>
      <c r="F1009" s="168">
        <f t="shared" si="226"/>
        <v>2.2084553934505715</v>
      </c>
      <c r="G1009" s="168">
        <f t="shared" si="216"/>
        <v>76748.29304993969</v>
      </c>
      <c r="H1009" s="168">
        <f t="shared" si="217"/>
        <v>271310.33591857052</v>
      </c>
      <c r="I1009" s="169">
        <f t="shared" si="218"/>
        <v>348058.62896851019</v>
      </c>
      <c r="J1009" s="169">
        <f t="shared" si="220"/>
        <v>345969.22699159611</v>
      </c>
      <c r="K1009" s="95"/>
      <c r="L1009" s="265">
        <f t="shared" si="219"/>
        <v>133417.71458657639</v>
      </c>
      <c r="M1009" s="265">
        <f>$G1009*NonHospFrac+theModel!$H1009*NonHospFrac</f>
        <v>214640.91438193381</v>
      </c>
      <c r="N1009" s="266">
        <f t="shared" si="221"/>
        <v>348058.62896851019</v>
      </c>
      <c r="O1009" s="159"/>
      <c r="P1009" s="265">
        <f t="shared" si="222"/>
        <v>132616.80573556299</v>
      </c>
      <c r="Q1009" s="265">
        <f t="shared" si="223"/>
        <v>214639.35974025901</v>
      </c>
      <c r="R1009" s="266">
        <f t="shared" si="224"/>
        <v>347256.165475822</v>
      </c>
    </row>
    <row r="1010" spans="1:18" x14ac:dyDescent="0.3">
      <c r="A1010" s="82">
        <v>979</v>
      </c>
      <c r="B1010" s="94">
        <f t="shared" si="213"/>
        <v>4.3676515534456651E-9</v>
      </c>
      <c r="C1010" s="179">
        <f t="shared" si="214"/>
        <v>4.3577988837521822E-9</v>
      </c>
      <c r="D1010" s="166">
        <f t="shared" si="215"/>
        <v>2.2558277767625785E-3</v>
      </c>
      <c r="E1010" s="167">
        <f t="shared" si="225"/>
        <v>24.291375218831973</v>
      </c>
      <c r="F1010" s="168">
        <f t="shared" si="226"/>
        <v>2.2107112212273341</v>
      </c>
      <c r="G1010" s="168">
        <f t="shared" si="216"/>
        <v>76826.687629153108</v>
      </c>
      <c r="H1010" s="168">
        <f t="shared" si="217"/>
        <v>271310.33596724278</v>
      </c>
      <c r="I1010" s="169">
        <f t="shared" si="218"/>
        <v>348137.02359639585</v>
      </c>
      <c r="J1010" s="169">
        <f t="shared" si="220"/>
        <v>346044.55474383198</v>
      </c>
      <c r="K1010" s="95"/>
      <c r="L1010" s="265">
        <f t="shared" si="219"/>
        <v>133447.76478851898</v>
      </c>
      <c r="M1010" s="265">
        <f>$G1010*NonHospFrac+theModel!$H1010*NonHospFrac</f>
        <v>214689.2588078769</v>
      </c>
      <c r="N1010" s="266">
        <f t="shared" si="221"/>
        <v>348137.02359639585</v>
      </c>
      <c r="O1010" s="159"/>
      <c r="P1010" s="265">
        <f t="shared" si="222"/>
        <v>132645.68034378067</v>
      </c>
      <c r="Q1010" s="265">
        <f t="shared" si="223"/>
        <v>214687.70416620211</v>
      </c>
      <c r="R1010" s="266">
        <f t="shared" si="224"/>
        <v>347333.38450998277</v>
      </c>
    </row>
    <row r="1011" spans="1:18" x14ac:dyDescent="0.3">
      <c r="A1011" s="82">
        <v>980</v>
      </c>
      <c r="B1011" s="94">
        <f t="shared" si="213"/>
        <v>4.2860618165205903E-9</v>
      </c>
      <c r="C1011" s="179">
        <f t="shared" si="214"/>
        <v>4.2763931992219615E-9</v>
      </c>
      <c r="D1011" s="166">
        <f t="shared" si="215"/>
        <v>2.2558277767625785E-3</v>
      </c>
      <c r="E1011" s="167">
        <f t="shared" si="225"/>
        <v>24.291375223108368</v>
      </c>
      <c r="F1011" s="168">
        <f t="shared" si="226"/>
        <v>2.2129670490040967</v>
      </c>
      <c r="G1011" s="168">
        <f t="shared" si="216"/>
        <v>76905.082208366541</v>
      </c>
      <c r="H1011" s="168">
        <f t="shared" si="217"/>
        <v>271310.33601500583</v>
      </c>
      <c r="I1011" s="169">
        <f t="shared" si="218"/>
        <v>348215.41822337237</v>
      </c>
      <c r="J1011" s="169">
        <f t="shared" si="220"/>
        <v>346119.87942468683</v>
      </c>
      <c r="K1011" s="95"/>
      <c r="L1011" s="265">
        <f t="shared" si="219"/>
        <v>133477.81499011308</v>
      </c>
      <c r="M1011" s="265">
        <f>$G1011*NonHospFrac+theModel!$H1011*NonHospFrac</f>
        <v>214737.60323325929</v>
      </c>
      <c r="N1011" s="266">
        <f t="shared" si="221"/>
        <v>348215.41822337237</v>
      </c>
      <c r="O1011" s="159"/>
      <c r="P1011" s="265">
        <f t="shared" si="222"/>
        <v>132674.55377467762</v>
      </c>
      <c r="Q1011" s="265">
        <f t="shared" si="223"/>
        <v>214736.04859158449</v>
      </c>
      <c r="R1011" s="266">
        <f t="shared" si="224"/>
        <v>347410.60236626212</v>
      </c>
    </row>
    <row r="1012" spans="1:18" x14ac:dyDescent="0.3">
      <c r="A1012" s="82">
        <v>981</v>
      </c>
      <c r="B1012" s="94">
        <f t="shared" si="213"/>
        <v>4.2059962133525349E-9</v>
      </c>
      <c r="C1012" s="179">
        <f t="shared" si="214"/>
        <v>4.1965082102654957E-9</v>
      </c>
      <c r="D1012" s="166">
        <f t="shared" si="215"/>
        <v>2.2558277767625785E-3</v>
      </c>
      <c r="E1012" s="167">
        <f t="shared" si="225"/>
        <v>24.291375227304876</v>
      </c>
      <c r="F1012" s="168">
        <f t="shared" si="226"/>
        <v>2.2152228767808593</v>
      </c>
      <c r="G1012" s="168">
        <f t="shared" si="216"/>
        <v>76983.476787579959</v>
      </c>
      <c r="H1012" s="168">
        <f t="shared" si="217"/>
        <v>271310.33606187662</v>
      </c>
      <c r="I1012" s="169">
        <f t="shared" si="218"/>
        <v>348293.81284945656</v>
      </c>
      <c r="J1012" s="169">
        <f t="shared" si="220"/>
        <v>346195.20103430207</v>
      </c>
      <c r="K1012" s="95"/>
      <c r="L1012" s="265">
        <f t="shared" si="219"/>
        <v>133507.86519136516</v>
      </c>
      <c r="M1012" s="265">
        <f>$G1012*NonHospFrac+theModel!$H1012*NonHospFrac</f>
        <v>214785.94765809141</v>
      </c>
      <c r="N1012" s="266">
        <f t="shared" si="221"/>
        <v>348293.81284945656</v>
      </c>
      <c r="O1012" s="159"/>
      <c r="P1012" s="265">
        <f t="shared" si="222"/>
        <v>132703.42602830808</v>
      </c>
      <c r="Q1012" s="265">
        <f t="shared" si="223"/>
        <v>214784.39301641661</v>
      </c>
      <c r="R1012" s="266">
        <f t="shared" si="224"/>
        <v>347487.81904472469</v>
      </c>
    </row>
    <row r="1013" spans="1:18" x14ac:dyDescent="0.3">
      <c r="A1013" s="82">
        <v>982</v>
      </c>
      <c r="B1013" s="94">
        <f t="shared" si="213"/>
        <v>4.127426272422952E-9</v>
      </c>
      <c r="C1013" s="179">
        <f t="shared" si="214"/>
        <v>4.1181155095910803E-9</v>
      </c>
      <c r="D1013" s="166">
        <f t="shared" si="215"/>
        <v>2.2558277767625785E-3</v>
      </c>
      <c r="E1013" s="167">
        <f t="shared" si="225"/>
        <v>24.29137523142299</v>
      </c>
      <c r="F1013" s="168">
        <f t="shared" si="226"/>
        <v>2.2174787045576219</v>
      </c>
      <c r="G1013" s="168">
        <f t="shared" si="216"/>
        <v>77061.871366793377</v>
      </c>
      <c r="H1013" s="168">
        <f t="shared" si="217"/>
        <v>271310.33610787179</v>
      </c>
      <c r="I1013" s="169">
        <f t="shared" si="218"/>
        <v>348372.20747466513</v>
      </c>
      <c r="J1013" s="169">
        <f t="shared" si="220"/>
        <v>346270.51957281894</v>
      </c>
      <c r="K1013" s="95"/>
      <c r="L1013" s="265">
        <f t="shared" si="219"/>
        <v>133537.9153922816</v>
      </c>
      <c r="M1013" s="265">
        <f>$G1013*NonHospFrac+theModel!$H1013*NonHospFrac</f>
        <v>214834.29208238356</v>
      </c>
      <c r="N1013" s="266">
        <f t="shared" si="221"/>
        <v>348372.20747466513</v>
      </c>
      <c r="O1013" s="159"/>
      <c r="P1013" s="265">
        <f t="shared" si="222"/>
        <v>132732.29710472617</v>
      </c>
      <c r="Q1013" s="265">
        <f t="shared" si="223"/>
        <v>214832.73744070876</v>
      </c>
      <c r="R1013" s="266">
        <f t="shared" si="224"/>
        <v>347565.03454543493</v>
      </c>
    </row>
    <row r="1014" spans="1:18" x14ac:dyDescent="0.3">
      <c r="A1014" s="82">
        <v>983</v>
      </c>
      <c r="B1014" s="94">
        <f t="shared" si="213"/>
        <v>4.0503240540742928E-9</v>
      </c>
      <c r="C1014" s="179">
        <f t="shared" si="214"/>
        <v>4.041187220568222E-9</v>
      </c>
      <c r="D1014" s="166">
        <f t="shared" si="215"/>
        <v>2.2558277767625785E-3</v>
      </c>
      <c r="E1014" s="167">
        <f t="shared" si="225"/>
        <v>24.291375235464177</v>
      </c>
      <c r="F1014" s="168">
        <f t="shared" si="226"/>
        <v>2.2197345323343844</v>
      </c>
      <c r="G1014" s="168">
        <f t="shared" si="216"/>
        <v>77140.265946006795</v>
      </c>
      <c r="H1014" s="168">
        <f t="shared" si="217"/>
        <v>271310.33615300781</v>
      </c>
      <c r="I1014" s="169">
        <f t="shared" si="218"/>
        <v>348450.60209901462</v>
      </c>
      <c r="J1014" s="169">
        <f t="shared" si="220"/>
        <v>346345.83504037856</v>
      </c>
      <c r="K1014" s="95"/>
      <c r="L1014" s="265">
        <f t="shared" si="219"/>
        <v>133567.96559286868</v>
      </c>
      <c r="M1014" s="265">
        <f>$G1014*NonHospFrac+theModel!$H1014*NonHospFrac</f>
        <v>214882.63650614588</v>
      </c>
      <c r="N1014" s="266">
        <f t="shared" si="221"/>
        <v>348450.60209901456</v>
      </c>
      <c r="O1014" s="159"/>
      <c r="P1014" s="265">
        <f t="shared" si="222"/>
        <v>132761.16700398593</v>
      </c>
      <c r="Q1014" s="265">
        <f t="shared" si="223"/>
        <v>214881.08186447108</v>
      </c>
      <c r="R1014" s="266">
        <f t="shared" si="224"/>
        <v>347642.24886845704</v>
      </c>
    </row>
    <row r="1015" spans="1:18" x14ac:dyDescent="0.3">
      <c r="A1015" s="82">
        <v>984</v>
      </c>
      <c r="B1015" s="94">
        <f t="shared" si="213"/>
        <v>3.9746621405746871E-9</v>
      </c>
      <c r="C1015" s="179">
        <f t="shared" si="214"/>
        <v>3.9656959873147316E-9</v>
      </c>
      <c r="D1015" s="166">
        <f t="shared" si="215"/>
        <v>2.2558277767625785E-3</v>
      </c>
      <c r="E1015" s="167">
        <f t="shared" si="225"/>
        <v>24.291375239429872</v>
      </c>
      <c r="F1015" s="168">
        <f t="shared" si="226"/>
        <v>2.221990360111147</v>
      </c>
      <c r="G1015" s="168">
        <f t="shared" si="216"/>
        <v>77218.660525220228</v>
      </c>
      <c r="H1015" s="168">
        <f t="shared" si="217"/>
        <v>271310.33619730064</v>
      </c>
      <c r="I1015" s="169">
        <f t="shared" si="218"/>
        <v>348528.99672252085</v>
      </c>
      <c r="J1015" s="169">
        <f t="shared" si="220"/>
        <v>346421.14743712137</v>
      </c>
      <c r="K1015" s="95"/>
      <c r="L1015" s="265">
        <f t="shared" si="219"/>
        <v>133598.0157931326</v>
      </c>
      <c r="M1015" s="265">
        <f>$G1015*NonHospFrac+theModel!$H1015*NonHospFrac</f>
        <v>214930.98092938826</v>
      </c>
      <c r="N1015" s="266">
        <f t="shared" si="221"/>
        <v>348528.99672252085</v>
      </c>
      <c r="O1015" s="159"/>
      <c r="P1015" s="265">
        <f t="shared" si="222"/>
        <v>132790.0357261413</v>
      </c>
      <c r="Q1015" s="265">
        <f t="shared" si="223"/>
        <v>214929.42628771346</v>
      </c>
      <c r="R1015" s="266">
        <f t="shared" si="224"/>
        <v>347719.46201385476</v>
      </c>
    </row>
    <row r="1016" spans="1:18" x14ac:dyDescent="0.3">
      <c r="A1016" s="82">
        <v>985</v>
      </c>
      <c r="B1016" s="94">
        <f t="shared" si="213"/>
        <v>3.9004136263680749E-9</v>
      </c>
      <c r="C1016" s="179">
        <f t="shared" si="214"/>
        <v>3.8916149649688505E-9</v>
      </c>
      <c r="D1016" s="166">
        <f t="shared" si="215"/>
        <v>2.2558277767625785E-3</v>
      </c>
      <c r="E1016" s="167">
        <f t="shared" si="225"/>
        <v>24.291375243321486</v>
      </c>
      <c r="F1016" s="168">
        <f t="shared" si="226"/>
        <v>2.2242461878879096</v>
      </c>
      <c r="G1016" s="168">
        <f t="shared" si="216"/>
        <v>77297.055104433632</v>
      </c>
      <c r="H1016" s="168">
        <f t="shared" si="217"/>
        <v>271310.33624076605</v>
      </c>
      <c r="I1016" s="169">
        <f t="shared" si="218"/>
        <v>348607.39134519966</v>
      </c>
      <c r="J1016" s="169">
        <f t="shared" si="220"/>
        <v>346496.45676318771</v>
      </c>
      <c r="K1016" s="95"/>
      <c r="L1016" s="265">
        <f t="shared" si="219"/>
        <v>133628.0659930793</v>
      </c>
      <c r="M1016" s="265">
        <f>$G1016*NonHospFrac+theModel!$H1016*NonHospFrac</f>
        <v>214979.32535212033</v>
      </c>
      <c r="N1016" s="266">
        <f t="shared" si="221"/>
        <v>348607.39134519966</v>
      </c>
      <c r="O1016" s="159"/>
      <c r="P1016" s="265">
        <f t="shared" si="222"/>
        <v>132818.903271246</v>
      </c>
      <c r="Q1016" s="265">
        <f t="shared" si="223"/>
        <v>214977.77071044553</v>
      </c>
      <c r="R1016" s="266">
        <f t="shared" si="224"/>
        <v>347796.67398169154</v>
      </c>
    </row>
    <row r="1017" spans="1:18" x14ac:dyDescent="0.3">
      <c r="A1017" s="82">
        <v>986</v>
      </c>
      <c r="B1017" s="94">
        <f t="shared" si="213"/>
        <v>3.8275521085065392E-9</v>
      </c>
      <c r="C1017" s="179">
        <f t="shared" si="214"/>
        <v>3.8189178101431637E-9</v>
      </c>
      <c r="D1017" s="166">
        <f t="shared" si="215"/>
        <v>2.2558277767625785E-3</v>
      </c>
      <c r="E1017" s="167">
        <f t="shared" si="225"/>
        <v>24.291375247140405</v>
      </c>
      <c r="F1017" s="168">
        <f t="shared" si="226"/>
        <v>2.2265020156646722</v>
      </c>
      <c r="G1017" s="168">
        <f t="shared" si="216"/>
        <v>77375.44968364705</v>
      </c>
      <c r="H1017" s="168">
        <f t="shared" si="217"/>
        <v>271310.33628341963</v>
      </c>
      <c r="I1017" s="169">
        <f t="shared" si="218"/>
        <v>348685.78596706665</v>
      </c>
      <c r="J1017" s="169">
        <f t="shared" si="220"/>
        <v>346571.76301871787</v>
      </c>
      <c r="K1017" s="95"/>
      <c r="L1017" s="265">
        <f t="shared" si="219"/>
        <v>133658.11619271484</v>
      </c>
      <c r="M1017" s="265">
        <f>$G1017*NonHospFrac+theModel!$H1017*NonHospFrac</f>
        <v>215027.66977435182</v>
      </c>
      <c r="N1017" s="266">
        <f t="shared" si="221"/>
        <v>348685.78596706665</v>
      </c>
      <c r="O1017" s="159"/>
      <c r="P1017" s="265">
        <f t="shared" si="222"/>
        <v>132847.76963935382</v>
      </c>
      <c r="Q1017" s="265">
        <f t="shared" si="223"/>
        <v>215026.11513267702</v>
      </c>
      <c r="R1017" s="266">
        <f t="shared" si="224"/>
        <v>347873.88477203087</v>
      </c>
    </row>
    <row r="1018" spans="1:18" x14ac:dyDescent="0.3">
      <c r="A1018" s="82">
        <v>987</v>
      </c>
      <c r="B1018" s="94">
        <f t="shared" si="213"/>
        <v>3.7560516772613548E-9</v>
      </c>
      <c r="C1018" s="179">
        <f t="shared" si="214"/>
        <v>3.7475786715568326E-9</v>
      </c>
      <c r="D1018" s="166">
        <f t="shared" si="215"/>
        <v>2.2558277767625785E-3</v>
      </c>
      <c r="E1018" s="167">
        <f t="shared" si="225"/>
        <v>24.291375250887985</v>
      </c>
      <c r="F1018" s="168">
        <f t="shared" si="226"/>
        <v>2.2287578434414348</v>
      </c>
      <c r="G1018" s="168">
        <f t="shared" si="216"/>
        <v>77453.844262860483</v>
      </c>
      <c r="H1018" s="168">
        <f t="shared" si="217"/>
        <v>271310.33632527629</v>
      </c>
      <c r="I1018" s="169">
        <f t="shared" si="218"/>
        <v>348764.18058813678</v>
      </c>
      <c r="J1018" s="169">
        <f t="shared" si="220"/>
        <v>346647.06620385137</v>
      </c>
      <c r="K1018" s="95"/>
      <c r="L1018" s="265">
        <f t="shared" si="219"/>
        <v>133688.16639204489</v>
      </c>
      <c r="M1018" s="265">
        <f>$G1018*NonHospFrac+theModel!$H1018*NonHospFrac</f>
        <v>215076.01419609186</v>
      </c>
      <c r="N1018" s="266">
        <f t="shared" si="221"/>
        <v>348764.18058813678</v>
      </c>
      <c r="O1018" s="159"/>
      <c r="P1018" s="265">
        <f t="shared" si="222"/>
        <v>132876.63483051822</v>
      </c>
      <c r="Q1018" s="265">
        <f t="shared" si="223"/>
        <v>215074.45955441706</v>
      </c>
      <c r="R1018" s="266">
        <f t="shared" si="224"/>
        <v>347951.09438493528</v>
      </c>
    </row>
    <row r="1019" spans="1:18" x14ac:dyDescent="0.3">
      <c r="A1019" s="82">
        <v>988</v>
      </c>
      <c r="B1019" s="94">
        <f t="shared" si="213"/>
        <v>3.685886906909444E-9</v>
      </c>
      <c r="C1019" s="179">
        <f t="shared" si="214"/>
        <v>3.677572180842832E-9</v>
      </c>
      <c r="D1019" s="166">
        <f t="shared" si="215"/>
        <v>2.2558277767625785E-3</v>
      </c>
      <c r="E1019" s="167">
        <f t="shared" si="225"/>
        <v>24.291375254565558</v>
      </c>
      <c r="F1019" s="168">
        <f t="shared" si="226"/>
        <v>2.2310136712181974</v>
      </c>
      <c r="G1019" s="168">
        <f t="shared" si="216"/>
        <v>77532.238842073901</v>
      </c>
      <c r="H1019" s="168">
        <f t="shared" si="217"/>
        <v>271310.33636635111</v>
      </c>
      <c r="I1019" s="169">
        <f t="shared" si="218"/>
        <v>348842.575208425</v>
      </c>
      <c r="J1019" s="169">
        <f t="shared" si="220"/>
        <v>346722.36631872773</v>
      </c>
      <c r="K1019" s="95"/>
      <c r="L1019" s="265">
        <f t="shared" si="219"/>
        <v>133718.21659107527</v>
      </c>
      <c r="M1019" s="265">
        <f>$G1019*NonHospFrac+theModel!$H1019*NonHospFrac</f>
        <v>215124.3586173497</v>
      </c>
      <c r="N1019" s="266">
        <f t="shared" si="221"/>
        <v>348842.57520842494</v>
      </c>
      <c r="O1019" s="159"/>
      <c r="P1019" s="265">
        <f t="shared" si="222"/>
        <v>132905.49884479275</v>
      </c>
      <c r="Q1019" s="265">
        <f t="shared" si="223"/>
        <v>215122.80397567491</v>
      </c>
      <c r="R1019" s="266">
        <f t="shared" si="224"/>
        <v>348028.30282046762</v>
      </c>
    </row>
    <row r="1020" spans="1:18" x14ac:dyDescent="0.3">
      <c r="A1020" s="82">
        <v>989</v>
      </c>
      <c r="B1020" s="94">
        <f t="shared" si="213"/>
        <v>3.6170328466918731E-9</v>
      </c>
      <c r="C1020" s="179">
        <f t="shared" si="214"/>
        <v>3.6088734435268427E-9</v>
      </c>
      <c r="D1020" s="166">
        <f t="shared" si="215"/>
        <v>2.2558277767625785E-3</v>
      </c>
      <c r="E1020" s="167">
        <f t="shared" si="225"/>
        <v>24.291375258174433</v>
      </c>
      <c r="F1020" s="168">
        <f t="shared" si="226"/>
        <v>2.23326949899496</v>
      </c>
      <c r="G1020" s="168">
        <f t="shared" si="216"/>
        <v>77610.633421287333</v>
      </c>
      <c r="H1020" s="168">
        <f t="shared" si="217"/>
        <v>271310.33640665858</v>
      </c>
      <c r="I1020" s="169">
        <f t="shared" si="218"/>
        <v>348920.96982794593</v>
      </c>
      <c r="J1020" s="169">
        <f t="shared" si="220"/>
        <v>346797.66336348618</v>
      </c>
      <c r="K1020" s="95"/>
      <c r="L1020" s="265">
        <f t="shared" si="219"/>
        <v>133748.26678981149</v>
      </c>
      <c r="M1020" s="265">
        <f>$G1020*NonHospFrac+theModel!$H1020*NonHospFrac</f>
        <v>215172.70303813438</v>
      </c>
      <c r="N1020" s="266">
        <f t="shared" si="221"/>
        <v>348920.96982794587</v>
      </c>
      <c r="O1020" s="159"/>
      <c r="P1020" s="265">
        <f t="shared" si="222"/>
        <v>132934.36168223069</v>
      </c>
      <c r="Q1020" s="265">
        <f t="shared" si="223"/>
        <v>215171.14839645958</v>
      </c>
      <c r="R1020" s="266">
        <f t="shared" si="224"/>
        <v>348105.51007869025</v>
      </c>
    </row>
    <row r="1021" spans="1:18" x14ac:dyDescent="0.3">
      <c r="A1021" s="82">
        <v>990</v>
      </c>
      <c r="B1021" s="94">
        <f t="shared" si="213"/>
        <v>3.5494650119413818E-9</v>
      </c>
      <c r="C1021" s="179">
        <f t="shared" si="214"/>
        <v>3.5414580301747973E-9</v>
      </c>
      <c r="D1021" s="166">
        <f t="shared" si="215"/>
        <v>2.2558277767625785E-3</v>
      </c>
      <c r="E1021" s="167">
        <f t="shared" si="225"/>
        <v>24.291375261715892</v>
      </c>
      <c r="F1021" s="168">
        <f t="shared" si="226"/>
        <v>2.2355253267717226</v>
      </c>
      <c r="G1021" s="168">
        <f t="shared" si="216"/>
        <v>77689.028000500752</v>
      </c>
      <c r="H1021" s="168">
        <f t="shared" si="217"/>
        <v>271310.33644621319</v>
      </c>
      <c r="I1021" s="169">
        <f t="shared" si="218"/>
        <v>348999.36444671394</v>
      </c>
      <c r="J1021" s="169">
        <f t="shared" si="220"/>
        <v>346872.95733826573</v>
      </c>
      <c r="K1021" s="95"/>
      <c r="L1021" s="265">
        <f t="shared" si="219"/>
        <v>133778.31698825912</v>
      </c>
      <c r="M1021" s="265">
        <f>$G1021*NonHospFrac+theModel!$H1021*NonHospFrac</f>
        <v>215221.04745845479</v>
      </c>
      <c r="N1021" s="266">
        <f t="shared" si="221"/>
        <v>348999.36444671394</v>
      </c>
      <c r="O1021" s="159"/>
      <c r="P1021" s="265">
        <f t="shared" si="222"/>
        <v>132963.22334288538</v>
      </c>
      <c r="Q1021" s="265">
        <f t="shared" si="223"/>
        <v>215219.49281678</v>
      </c>
      <c r="R1021" s="266">
        <f t="shared" si="224"/>
        <v>348182.71615966538</v>
      </c>
    </row>
    <row r="1022" spans="1:18" x14ac:dyDescent="0.3">
      <c r="A1022" s="82">
        <v>991</v>
      </c>
      <c r="B1022" s="94">
        <f t="shared" si="213"/>
        <v>3.4831593753755284E-9</v>
      </c>
      <c r="C1022" s="179">
        <f t="shared" si="214"/>
        <v>3.4753019677056653E-9</v>
      </c>
      <c r="D1022" s="166">
        <f t="shared" si="215"/>
        <v>2.2558277767625785E-3</v>
      </c>
      <c r="E1022" s="167">
        <f t="shared" si="225"/>
        <v>24.291375265191196</v>
      </c>
      <c r="F1022" s="168">
        <f t="shared" si="226"/>
        <v>2.2377811545484851</v>
      </c>
      <c r="G1022" s="168">
        <f t="shared" si="216"/>
        <v>77767.42257971417</v>
      </c>
      <c r="H1022" s="168">
        <f t="shared" si="217"/>
        <v>271310.33648502885</v>
      </c>
      <c r="I1022" s="169">
        <f t="shared" si="218"/>
        <v>349077.759064743</v>
      </c>
      <c r="J1022" s="169">
        <f t="shared" si="220"/>
        <v>346948.24824320496</v>
      </c>
      <c r="K1022" s="95"/>
      <c r="L1022" s="265">
        <f t="shared" si="219"/>
        <v>133808.36718642351</v>
      </c>
      <c r="M1022" s="265">
        <f>$G1022*NonHospFrac+theModel!$H1022*NonHospFrac</f>
        <v>215269.3918783195</v>
      </c>
      <c r="N1022" s="266">
        <f t="shared" si="221"/>
        <v>349077.759064743</v>
      </c>
      <c r="O1022" s="159"/>
      <c r="P1022" s="265">
        <f t="shared" si="222"/>
        <v>132992.08382680995</v>
      </c>
      <c r="Q1022" s="265">
        <f t="shared" si="223"/>
        <v>215267.8372366447</v>
      </c>
      <c r="R1022" s="266">
        <f t="shared" si="224"/>
        <v>348259.92106345465</v>
      </c>
    </row>
    <row r="1023" spans="1:18" x14ac:dyDescent="0.3">
      <c r="A1023" s="82">
        <v>992</v>
      </c>
      <c r="B1023" s="94">
        <f t="shared" si="213"/>
        <v>3.4180923585525409E-9</v>
      </c>
      <c r="C1023" s="179">
        <f t="shared" si="214"/>
        <v>3.410381730866578E-9</v>
      </c>
      <c r="D1023" s="166">
        <f t="shared" si="215"/>
        <v>2.2558277767625785E-3</v>
      </c>
      <c r="E1023" s="167">
        <f t="shared" si="225"/>
        <v>24.291375268601577</v>
      </c>
      <c r="F1023" s="168">
        <f t="shared" si="226"/>
        <v>2.2400369823252477</v>
      </c>
      <c r="G1023" s="168">
        <f t="shared" si="216"/>
        <v>77845.817158927588</v>
      </c>
      <c r="H1023" s="168">
        <f t="shared" si="217"/>
        <v>271310.33652311936</v>
      </c>
      <c r="I1023" s="169">
        <f t="shared" si="218"/>
        <v>349156.15368204692</v>
      </c>
      <c r="J1023" s="169">
        <f t="shared" si="220"/>
        <v>347023.53607844224</v>
      </c>
      <c r="K1023" s="95"/>
      <c r="L1023" s="265">
        <f t="shared" si="219"/>
        <v>133838.41738430993</v>
      </c>
      <c r="M1023" s="265">
        <f>$G1023*NonHospFrac+theModel!$H1023*NonHospFrac</f>
        <v>215317.73629773699</v>
      </c>
      <c r="N1023" s="266">
        <f t="shared" si="221"/>
        <v>349156.15368204692</v>
      </c>
      <c r="O1023" s="159"/>
      <c r="P1023" s="265">
        <f t="shared" si="222"/>
        <v>133020.94313405742</v>
      </c>
      <c r="Q1023" s="265">
        <f t="shared" si="223"/>
        <v>215316.1816560622</v>
      </c>
      <c r="R1023" s="266">
        <f t="shared" si="224"/>
        <v>348337.12479011959</v>
      </c>
    </row>
    <row r="1024" spans="1:18" x14ac:dyDescent="0.3">
      <c r="A1024" s="82">
        <v>993</v>
      </c>
      <c r="B1024" s="94">
        <f t="shared" si="213"/>
        <v>3.3542408234867811E-9</v>
      </c>
      <c r="C1024" s="179">
        <f t="shared" si="214"/>
        <v>3.3466742338672088E-9</v>
      </c>
      <c r="D1024" s="166">
        <f t="shared" si="215"/>
        <v>2.2558277767625785E-3</v>
      </c>
      <c r="E1024" s="167">
        <f t="shared" si="225"/>
        <v>24.291375271948251</v>
      </c>
      <c r="F1024" s="168">
        <f t="shared" si="226"/>
        <v>2.2422928101020103</v>
      </c>
      <c r="G1024" s="168">
        <f t="shared" si="216"/>
        <v>77924.211738141006</v>
      </c>
      <c r="H1024" s="168">
        <f t="shared" si="217"/>
        <v>271310.3365604984</v>
      </c>
      <c r="I1024" s="169">
        <f t="shared" si="218"/>
        <v>349234.54829863942</v>
      </c>
      <c r="J1024" s="169">
        <f t="shared" si="220"/>
        <v>347098.82084411598</v>
      </c>
      <c r="K1024" s="95"/>
      <c r="L1024" s="265">
        <f t="shared" si="219"/>
        <v>133868.46758192361</v>
      </c>
      <c r="M1024" s="265">
        <f>$G1024*NonHospFrac+theModel!$H1024*NonHospFrac</f>
        <v>215366.08071671575</v>
      </c>
      <c r="N1024" s="266">
        <f t="shared" si="221"/>
        <v>349234.54829863936</v>
      </c>
      <c r="O1024" s="159"/>
      <c r="P1024" s="265">
        <f t="shared" si="222"/>
        <v>133049.80126468081</v>
      </c>
      <c r="Q1024" s="265">
        <f t="shared" si="223"/>
        <v>215364.52607504095</v>
      </c>
      <c r="R1024" s="266">
        <f t="shared" si="224"/>
        <v>348414.32733972173</v>
      </c>
    </row>
    <row r="1025" spans="1:18" x14ac:dyDescent="0.3">
      <c r="A1025" s="82">
        <v>994</v>
      </c>
      <c r="B1025" s="94">
        <f t="shared" si="213"/>
        <v>3.2915820644207721E-9</v>
      </c>
      <c r="C1025" s="179">
        <f t="shared" si="214"/>
        <v>3.284156822170358E-9</v>
      </c>
      <c r="D1025" s="166">
        <f t="shared" si="215"/>
        <v>2.2558277767625785E-3</v>
      </c>
      <c r="E1025" s="167">
        <f t="shared" si="225"/>
        <v>24.291375275232408</v>
      </c>
      <c r="F1025" s="168">
        <f t="shared" si="226"/>
        <v>2.2445486378787729</v>
      </c>
      <c r="G1025" s="168">
        <f t="shared" si="216"/>
        <v>78002.606317354439</v>
      </c>
      <c r="H1025" s="168">
        <f t="shared" si="217"/>
        <v>271310.33659717912</v>
      </c>
      <c r="I1025" s="169">
        <f t="shared" si="218"/>
        <v>349312.94291453355</v>
      </c>
      <c r="J1025" s="169">
        <f t="shared" si="220"/>
        <v>347174.10254036379</v>
      </c>
      <c r="K1025" s="95"/>
      <c r="L1025" s="265">
        <f t="shared" si="219"/>
        <v>133898.51777926966</v>
      </c>
      <c r="M1025" s="265">
        <f>$G1025*NonHospFrac+theModel!$H1025*NonHospFrac</f>
        <v>215414.42513526388</v>
      </c>
      <c r="N1025" s="266">
        <f t="shared" si="221"/>
        <v>349312.94291453355</v>
      </c>
      <c r="O1025" s="159"/>
      <c r="P1025" s="265">
        <f t="shared" si="222"/>
        <v>133078.65821873295</v>
      </c>
      <c r="Q1025" s="265">
        <f t="shared" si="223"/>
        <v>215412.87049358909</v>
      </c>
      <c r="R1025" s="266">
        <f t="shared" si="224"/>
        <v>348491.528712322</v>
      </c>
    </row>
    <row r="1026" spans="1:18" x14ac:dyDescent="0.3">
      <c r="A1026" s="82">
        <v>995</v>
      </c>
      <c r="B1026" s="94">
        <f t="shared" si="213"/>
        <v>3.2300937997510512E-9</v>
      </c>
      <c r="C1026" s="179">
        <f t="shared" si="214"/>
        <v>3.2228072644360242E-9</v>
      </c>
      <c r="D1026" s="166">
        <f t="shared" si="215"/>
        <v>2.2558277767625785E-3</v>
      </c>
      <c r="E1026" s="167">
        <f t="shared" si="225"/>
        <v>24.291375278455217</v>
      </c>
      <c r="F1026" s="168">
        <f t="shared" si="226"/>
        <v>2.2468044656555355</v>
      </c>
      <c r="G1026" s="168">
        <f t="shared" si="216"/>
        <v>78081.000896567857</v>
      </c>
      <c r="H1026" s="168">
        <f t="shared" si="217"/>
        <v>271310.33663317468</v>
      </c>
      <c r="I1026" s="169">
        <f t="shared" si="218"/>
        <v>349391.33752974251</v>
      </c>
      <c r="J1026" s="169">
        <f t="shared" si="220"/>
        <v>347249.38116732356</v>
      </c>
      <c r="K1026" s="95"/>
      <c r="L1026" s="265">
        <f t="shared" si="219"/>
        <v>133928.56797635305</v>
      </c>
      <c r="M1026" s="265">
        <f>$G1026*NonHospFrac+theModel!$H1026*NonHospFrac</f>
        <v>215462.76955338946</v>
      </c>
      <c r="N1026" s="266">
        <f t="shared" si="221"/>
        <v>349391.33752974251</v>
      </c>
      <c r="O1026" s="159"/>
      <c r="P1026" s="265">
        <f t="shared" si="222"/>
        <v>133107.51399626661</v>
      </c>
      <c r="Q1026" s="265">
        <f t="shared" si="223"/>
        <v>215461.21491171466</v>
      </c>
      <c r="R1026" s="266">
        <f t="shared" si="224"/>
        <v>348568.72890798131</v>
      </c>
    </row>
    <row r="1027" spans="1:18" x14ac:dyDescent="0.3">
      <c r="A1027" s="82">
        <v>996</v>
      </c>
      <c r="B1027" s="94">
        <f t="shared" si="213"/>
        <v>3.1697541641047296E-9</v>
      </c>
      <c r="C1027" s="179">
        <f t="shared" si="214"/>
        <v>3.1626037446158332E-9</v>
      </c>
      <c r="D1027" s="166">
        <f t="shared" si="215"/>
        <v>2.2558277767625785E-3</v>
      </c>
      <c r="E1027" s="167">
        <f t="shared" si="225"/>
        <v>24.291375281617821</v>
      </c>
      <c r="F1027" s="168">
        <f t="shared" si="226"/>
        <v>2.2490602934322981</v>
      </c>
      <c r="G1027" s="168">
        <f t="shared" si="216"/>
        <v>78159.395475781275</v>
      </c>
      <c r="H1027" s="168">
        <f t="shared" si="217"/>
        <v>271310.33666849782</v>
      </c>
      <c r="I1027" s="169">
        <f t="shared" si="218"/>
        <v>349469.73214427911</v>
      </c>
      <c r="J1027" s="169">
        <f t="shared" si="220"/>
        <v>347324.65672513266</v>
      </c>
      <c r="K1027" s="95"/>
      <c r="L1027" s="265">
        <f t="shared" si="219"/>
        <v>133958.61817317866</v>
      </c>
      <c r="M1027" s="265">
        <f>$G1027*NonHospFrac+theModel!$H1027*NonHospFrac</f>
        <v>215511.11397110039</v>
      </c>
      <c r="N1027" s="266">
        <f t="shared" si="221"/>
        <v>349469.73214427906</v>
      </c>
      <c r="O1027" s="159"/>
      <c r="P1027" s="265">
        <f t="shared" si="222"/>
        <v>133136.36859733448</v>
      </c>
      <c r="Q1027" s="265">
        <f t="shared" si="223"/>
        <v>215509.5593294256</v>
      </c>
      <c r="R1027" s="266">
        <f t="shared" si="224"/>
        <v>348645.92792676005</v>
      </c>
    </row>
    <row r="1028" spans="1:18" x14ac:dyDescent="0.3">
      <c r="A1028" s="82">
        <v>997</v>
      </c>
      <c r="B1028" s="94">
        <f t="shared" si="213"/>
        <v>3.1105417005641256E-9</v>
      </c>
      <c r="C1028" s="179">
        <f t="shared" si="214"/>
        <v>3.1035248541952148E-9</v>
      </c>
      <c r="D1028" s="166">
        <f t="shared" si="215"/>
        <v>2.2558277767625785E-3</v>
      </c>
      <c r="E1028" s="167">
        <f t="shared" si="225"/>
        <v>24.291375284721347</v>
      </c>
      <c r="F1028" s="168">
        <f t="shared" si="226"/>
        <v>2.2513161212090607</v>
      </c>
      <c r="G1028" s="168">
        <f t="shared" si="216"/>
        <v>78237.790054994693</v>
      </c>
      <c r="H1028" s="168">
        <f t="shared" si="217"/>
        <v>271310.33670316107</v>
      </c>
      <c r="I1028" s="169">
        <f t="shared" si="218"/>
        <v>349548.12675815576</v>
      </c>
      <c r="J1028" s="169">
        <f t="shared" si="220"/>
        <v>347399.92921392818</v>
      </c>
      <c r="K1028" s="95"/>
      <c r="L1028" s="265">
        <f t="shared" si="219"/>
        <v>133988.66836975137</v>
      </c>
      <c r="M1028" s="265">
        <f>$G1028*NonHospFrac+theModel!$H1028*NonHospFrac</f>
        <v>215559.4583884044</v>
      </c>
      <c r="N1028" s="266">
        <f t="shared" si="221"/>
        <v>349548.12675815576</v>
      </c>
      <c r="O1028" s="159"/>
      <c r="P1028" s="265">
        <f t="shared" si="222"/>
        <v>133165.22202198915</v>
      </c>
      <c r="Q1028" s="265">
        <f t="shared" si="223"/>
        <v>215557.9037467296</v>
      </c>
      <c r="R1028" s="266">
        <f t="shared" si="224"/>
        <v>348723.12576871878</v>
      </c>
    </row>
    <row r="1029" spans="1:18" x14ac:dyDescent="0.3">
      <c r="A1029" s="82">
        <v>998</v>
      </c>
      <c r="B1029" s="94">
        <f t="shared" si="213"/>
        <v>3.0524353530366346E-9</v>
      </c>
      <c r="C1029" s="179">
        <f t="shared" si="214"/>
        <v>3.0455495845804823E-9</v>
      </c>
      <c r="D1029" s="166">
        <f t="shared" si="215"/>
        <v>2.2558277767625785E-3</v>
      </c>
      <c r="E1029" s="167">
        <f t="shared" si="225"/>
        <v>24.291375287766897</v>
      </c>
      <c r="F1029" s="168">
        <f t="shared" si="226"/>
        <v>2.2535719489858232</v>
      </c>
      <c r="G1029" s="168">
        <f t="shared" si="216"/>
        <v>78316.184634208126</v>
      </c>
      <c r="H1029" s="168">
        <f t="shared" si="217"/>
        <v>271310.33673717681</v>
      </c>
      <c r="I1029" s="169">
        <f t="shared" si="218"/>
        <v>349626.52137138497</v>
      </c>
      <c r="J1029" s="169">
        <f t="shared" si="220"/>
        <v>347475.19863384723</v>
      </c>
      <c r="K1029" s="95"/>
      <c r="L1029" s="265">
        <f t="shared" si="219"/>
        <v>134018.71856607584</v>
      </c>
      <c r="M1029" s="265">
        <f>$G1029*NonHospFrac+theModel!$H1029*NonHospFrac</f>
        <v>215607.80280530907</v>
      </c>
      <c r="N1029" s="266">
        <f t="shared" si="221"/>
        <v>349626.52137138491</v>
      </c>
      <c r="O1029" s="159"/>
      <c r="P1029" s="265">
        <f t="shared" si="222"/>
        <v>133194.0742702831</v>
      </c>
      <c r="Q1029" s="265">
        <f t="shared" si="223"/>
        <v>215606.24816363427</v>
      </c>
      <c r="R1029" s="266">
        <f t="shared" si="224"/>
        <v>348800.32243391738</v>
      </c>
    </row>
    <row r="1030" spans="1:18" x14ac:dyDescent="0.3">
      <c r="A1030" s="82">
        <v>999</v>
      </c>
      <c r="B1030" s="94">
        <f t="shared" si="213"/>
        <v>2.995414458767142E-9</v>
      </c>
      <c r="C1030" s="179">
        <f t="shared" si="214"/>
        <v>2.9886573196281388E-9</v>
      </c>
      <c r="D1030" s="166">
        <f t="shared" si="215"/>
        <v>2.2558277767625785E-3</v>
      </c>
      <c r="E1030" s="167">
        <f t="shared" si="225"/>
        <v>24.291375290755553</v>
      </c>
      <c r="F1030" s="168">
        <f t="shared" si="226"/>
        <v>2.2558277767625858</v>
      </c>
      <c r="G1030" s="168">
        <f t="shared" si="216"/>
        <v>78394.579213421544</v>
      </c>
      <c r="H1030" s="168">
        <f t="shared" si="217"/>
        <v>271310.3367705571</v>
      </c>
      <c r="I1030" s="169">
        <f t="shared" si="218"/>
        <v>349704.91598397866</v>
      </c>
      <c r="J1030" s="169">
        <f t="shared" si="220"/>
        <v>347550.4649850264</v>
      </c>
      <c r="K1030" s="95"/>
      <c r="L1030" s="265">
        <f t="shared" si="219"/>
        <v>134048.76876215675</v>
      </c>
      <c r="M1030" s="265">
        <f>$G1030*NonHospFrac+theModel!$H1030*NonHospFrac</f>
        <v>215656.14722182188</v>
      </c>
      <c r="N1030" s="266">
        <f t="shared" si="221"/>
        <v>349704.91598397866</v>
      </c>
      <c r="O1030" s="159"/>
      <c r="P1030" s="265">
        <f t="shared" si="222"/>
        <v>133222.92534226878</v>
      </c>
      <c r="Q1030" s="265">
        <f t="shared" si="223"/>
        <v>215654.59258014709</v>
      </c>
      <c r="R1030" s="266">
        <f t="shared" si="224"/>
        <v>348877.51792241586</v>
      </c>
    </row>
    <row r="1031" spans="1:18" x14ac:dyDescent="0.3">
      <c r="A1031" s="82">
        <v>1000</v>
      </c>
      <c r="B1031" s="94">
        <f t="shared" si="213"/>
        <v>2.9394587409902579E-9</v>
      </c>
      <c r="C1031" s="179">
        <f t="shared" si="214"/>
        <v>2.9328278283136845E-9</v>
      </c>
      <c r="D1031" s="166">
        <f t="shared" si="215"/>
        <v>2.2558277767625785E-3</v>
      </c>
      <c r="E1031" s="167">
        <f t="shared" si="225"/>
        <v>24.291375293688382</v>
      </c>
      <c r="F1031" s="168">
        <f t="shared" si="226"/>
        <v>2.2580836045393484</v>
      </c>
      <c r="G1031" s="168">
        <f t="shared" si="216"/>
        <v>78472.973792634963</v>
      </c>
      <c r="H1031" s="168">
        <f t="shared" si="217"/>
        <v>271310.33680331387</v>
      </c>
      <c r="I1031" s="169">
        <f t="shared" si="218"/>
        <v>349783.31059594883</v>
      </c>
      <c r="J1031" s="169">
        <f t="shared" si="220"/>
        <v>347625.72826760233</v>
      </c>
      <c r="K1031" s="95"/>
      <c r="L1031" s="265">
        <f t="shared" si="219"/>
        <v>134078.81895799862</v>
      </c>
      <c r="M1031" s="265">
        <f>$G1031*NonHospFrac+theModel!$H1031*NonHospFrac</f>
        <v>215704.49163795018</v>
      </c>
      <c r="N1031" s="266">
        <f t="shared" si="221"/>
        <v>349783.31059594883</v>
      </c>
      <c r="O1031" s="159"/>
      <c r="P1031" s="265">
        <f t="shared" si="222"/>
        <v>133251.77523799846</v>
      </c>
      <c r="Q1031" s="265">
        <f t="shared" si="223"/>
        <v>215702.93699627538</v>
      </c>
      <c r="R1031" s="266">
        <f t="shared" si="224"/>
        <v>348954.71223427384</v>
      </c>
    </row>
    <row r="1032" spans="1:18" x14ac:dyDescent="0.3">
      <c r="A1032" s="82">
        <v>1001</v>
      </c>
      <c r="B1032" s="94">
        <f t="shared" si="213"/>
        <v>2.884548301719913E-9</v>
      </c>
      <c r="C1032" s="179">
        <f t="shared" si="214"/>
        <v>2.87804125753748E-9</v>
      </c>
      <c r="D1032" s="166">
        <f t="shared" si="215"/>
        <v>2.2558277767625785E-3</v>
      </c>
      <c r="E1032" s="167">
        <f t="shared" si="225"/>
        <v>24.291375296566425</v>
      </c>
      <c r="F1032" s="168">
        <f t="shared" si="226"/>
        <v>2.260339432316111</v>
      </c>
      <c r="G1032" s="168">
        <f t="shared" si="216"/>
        <v>78551.368371848381</v>
      </c>
      <c r="H1032" s="168">
        <f t="shared" si="217"/>
        <v>271310.33683545876</v>
      </c>
      <c r="I1032" s="169">
        <f t="shared" si="218"/>
        <v>349861.70520730712</v>
      </c>
      <c r="J1032" s="169">
        <f t="shared" si="220"/>
        <v>347700.98848171125</v>
      </c>
      <c r="K1032" s="95"/>
      <c r="L1032" s="265">
        <f t="shared" si="219"/>
        <v>134108.86915360598</v>
      </c>
      <c r="M1032" s="265">
        <f>$G1032*NonHospFrac+theModel!$H1032*NonHospFrac</f>
        <v>215752.83605370118</v>
      </c>
      <c r="N1032" s="266">
        <f t="shared" si="221"/>
        <v>349861.70520730712</v>
      </c>
      <c r="O1032" s="159"/>
      <c r="P1032" s="265">
        <f t="shared" si="222"/>
        <v>133280.62395752445</v>
      </c>
      <c r="Q1032" s="265">
        <f t="shared" si="223"/>
        <v>215751.28141202638</v>
      </c>
      <c r="R1032" s="266">
        <f t="shared" si="224"/>
        <v>349031.9053695508</v>
      </c>
    </row>
    <row r="1033" spans="1:18" x14ac:dyDescent="0.3">
      <c r="A1033" s="82">
        <v>1002</v>
      </c>
      <c r="B1033" s="94">
        <f t="shared" si="213"/>
        <v>2.830663614673546E-9</v>
      </c>
      <c r="C1033" s="179">
        <f t="shared" si="214"/>
        <v>2.8242781250648943E-9</v>
      </c>
      <c r="D1033" s="166">
        <f t="shared" si="215"/>
        <v>2.2558277767625785E-3</v>
      </c>
      <c r="E1033" s="167">
        <f t="shared" si="225"/>
        <v>24.291375299390705</v>
      </c>
      <c r="F1033" s="168">
        <f t="shared" si="226"/>
        <v>2.2625952600928736</v>
      </c>
      <c r="G1033" s="168">
        <f t="shared" si="216"/>
        <v>78629.762951061799</v>
      </c>
      <c r="H1033" s="168">
        <f t="shared" si="217"/>
        <v>271310.33686700312</v>
      </c>
      <c r="I1033" s="169">
        <f t="shared" si="218"/>
        <v>349940.09981806495</v>
      </c>
      <c r="J1033" s="169">
        <f t="shared" si="220"/>
        <v>347776.24562748923</v>
      </c>
      <c r="K1033" s="95"/>
      <c r="L1033" s="265">
        <f t="shared" si="219"/>
        <v>134138.91934898312</v>
      </c>
      <c r="M1033" s="265">
        <f>$G1033*NonHospFrac+theModel!$H1033*NonHospFrac</f>
        <v>215801.18046908177</v>
      </c>
      <c r="N1033" s="266">
        <f t="shared" si="221"/>
        <v>349940.09981806489</v>
      </c>
      <c r="O1033" s="159"/>
      <c r="P1033" s="265">
        <f t="shared" si="222"/>
        <v>133309.47150089886</v>
      </c>
      <c r="Q1033" s="265">
        <f t="shared" si="223"/>
        <v>215799.62582740697</v>
      </c>
      <c r="R1033" s="266">
        <f t="shared" si="224"/>
        <v>349109.09732830583</v>
      </c>
    </row>
    <row r="1034" spans="1:18" x14ac:dyDescent="0.3">
      <c r="A1034" s="82">
        <v>1003</v>
      </c>
      <c r="B1034" s="94">
        <f t="shared" si="213"/>
        <v>2.777785518328522E-9</v>
      </c>
      <c r="C1034" s="179">
        <f t="shared" si="214"/>
        <v>2.7715193125983877E-9</v>
      </c>
      <c r="D1034" s="166">
        <f t="shared" si="215"/>
        <v>2.2558277767625785E-3</v>
      </c>
      <c r="E1034" s="167">
        <f t="shared" si="225"/>
        <v>24.291375302162223</v>
      </c>
      <c r="F1034" s="168">
        <f t="shared" si="226"/>
        <v>2.2648510878696362</v>
      </c>
      <c r="G1034" s="168">
        <f t="shared" si="216"/>
        <v>78708.157530275217</v>
      </c>
      <c r="H1034" s="168">
        <f t="shared" si="217"/>
        <v>271310.33689795824</v>
      </c>
      <c r="I1034" s="169">
        <f t="shared" si="218"/>
        <v>350018.49442823348</v>
      </c>
      <c r="J1034" s="169">
        <f t="shared" si="220"/>
        <v>347851.49970507214</v>
      </c>
      <c r="K1034" s="95"/>
      <c r="L1034" s="265">
        <f t="shared" si="219"/>
        <v>134168.96954413442</v>
      </c>
      <c r="M1034" s="265">
        <f>$G1034*NonHospFrac+theModel!$H1034*NonHospFrac</f>
        <v>215849.52488409902</v>
      </c>
      <c r="N1034" s="266">
        <f t="shared" si="221"/>
        <v>350018.49442823348</v>
      </c>
      <c r="O1034" s="159"/>
      <c r="P1034" s="265">
        <f t="shared" si="222"/>
        <v>133338.31786817379</v>
      </c>
      <c r="Q1034" s="265">
        <f t="shared" si="223"/>
        <v>215847.97024242423</v>
      </c>
      <c r="R1034" s="266">
        <f t="shared" si="224"/>
        <v>349186.28811059799</v>
      </c>
    </row>
    <row r="1035" spans="1:18" x14ac:dyDescent="0.3">
      <c r="A1035" s="82">
        <v>1004</v>
      </c>
      <c r="B1035" s="94">
        <f t="shared" si="213"/>
        <v>2.7258952091082478E-9</v>
      </c>
      <c r="C1035" s="179">
        <f t="shared" si="214"/>
        <v>2.7197460589789974E-9</v>
      </c>
      <c r="D1035" s="166">
        <f t="shared" si="215"/>
        <v>2.2558277767625785E-3</v>
      </c>
      <c r="E1035" s="167">
        <f t="shared" si="225"/>
        <v>24.291375304881967</v>
      </c>
      <c r="F1035" s="168">
        <f t="shared" si="226"/>
        <v>2.2671069156463988</v>
      </c>
      <c r="G1035" s="168">
        <f t="shared" si="216"/>
        <v>78786.55210948865</v>
      </c>
      <c r="H1035" s="168">
        <f t="shared" si="217"/>
        <v>271310.33692833502</v>
      </c>
      <c r="I1035" s="169">
        <f t="shared" si="218"/>
        <v>350096.88903782365</v>
      </c>
      <c r="J1035" s="169">
        <f t="shared" si="220"/>
        <v>347926.75071459555</v>
      </c>
      <c r="K1035" s="95"/>
      <c r="L1035" s="265">
        <f t="shared" si="219"/>
        <v>134199.01973906401</v>
      </c>
      <c r="M1035" s="265">
        <f>$G1035*NonHospFrac+theModel!$H1035*NonHospFrac</f>
        <v>215897.86929875962</v>
      </c>
      <c r="N1035" s="266">
        <f t="shared" si="221"/>
        <v>350096.88903782365</v>
      </c>
      <c r="O1035" s="159"/>
      <c r="P1035" s="265">
        <f t="shared" si="222"/>
        <v>133367.16305940118</v>
      </c>
      <c r="Q1035" s="265">
        <f t="shared" si="223"/>
        <v>215896.31465708482</v>
      </c>
      <c r="R1035" s="266">
        <f t="shared" si="224"/>
        <v>349263.47771648597</v>
      </c>
    </row>
    <row r="1036" spans="1:18" x14ac:dyDescent="0.3">
      <c r="A1036" s="82">
        <v>1005</v>
      </c>
      <c r="B1036" s="94">
        <f t="shared" si="213"/>
        <v>2.6749742346955879E-9</v>
      </c>
      <c r="C1036" s="179">
        <f t="shared" si="214"/>
        <v>2.6689399535148373E-9</v>
      </c>
      <c r="D1036" s="166">
        <f t="shared" si="215"/>
        <v>2.2558277767625785E-3</v>
      </c>
      <c r="E1036" s="167">
        <f t="shared" si="225"/>
        <v>24.291375307550908</v>
      </c>
      <c r="F1036" s="168">
        <f t="shared" si="226"/>
        <v>2.2693627434231614</v>
      </c>
      <c r="G1036" s="168">
        <f t="shared" si="216"/>
        <v>78864.946688702068</v>
      </c>
      <c r="H1036" s="168">
        <f t="shared" si="217"/>
        <v>271310.33695814438</v>
      </c>
      <c r="I1036" s="169">
        <f t="shared" si="218"/>
        <v>350175.28364684642</v>
      </c>
      <c r="J1036" s="169">
        <f t="shared" si="220"/>
        <v>348001.99865619501</v>
      </c>
      <c r="K1036" s="95"/>
      <c r="L1036" s="265">
        <f t="shared" si="219"/>
        <v>134229.0699337761</v>
      </c>
      <c r="M1036" s="265">
        <f>$G1036*NonHospFrac+theModel!$H1036*NonHospFrac</f>
        <v>215946.21371307032</v>
      </c>
      <c r="N1036" s="266">
        <f t="shared" si="221"/>
        <v>350175.28364684642</v>
      </c>
      <c r="O1036" s="159"/>
      <c r="P1036" s="265">
        <f t="shared" si="222"/>
        <v>133396.00707463303</v>
      </c>
      <c r="Q1036" s="265">
        <f t="shared" si="223"/>
        <v>215944.65907139552</v>
      </c>
      <c r="R1036" s="266">
        <f t="shared" si="224"/>
        <v>349340.66614602855</v>
      </c>
    </row>
    <row r="1037" spans="1:18" x14ac:dyDescent="0.3">
      <c r="A1037" s="82">
        <v>1006</v>
      </c>
      <c r="B1037" s="94">
        <f t="shared" si="213"/>
        <v>2.6250044874711359E-9</v>
      </c>
      <c r="C1037" s="179">
        <f t="shared" si="214"/>
        <v>2.6190829294341721E-9</v>
      </c>
      <c r="D1037" s="166">
        <f t="shared" si="215"/>
        <v>2.2558277767625785E-3</v>
      </c>
      <c r="E1037" s="167">
        <f t="shared" si="225"/>
        <v>24.29137531016999</v>
      </c>
      <c r="F1037" s="168">
        <f t="shared" si="226"/>
        <v>2.2716185711999239</v>
      </c>
      <c r="G1037" s="168">
        <f t="shared" si="216"/>
        <v>78943.341267915501</v>
      </c>
      <c r="H1037" s="168">
        <f t="shared" si="217"/>
        <v>271310.33698739694</v>
      </c>
      <c r="I1037" s="169">
        <f t="shared" si="218"/>
        <v>350253.67825531244</v>
      </c>
      <c r="J1037" s="169">
        <f t="shared" si="220"/>
        <v>348077.24353000586</v>
      </c>
      <c r="K1037" s="95"/>
      <c r="L1037" s="265">
        <f t="shared" si="219"/>
        <v>134259.12012827475</v>
      </c>
      <c r="M1037" s="265">
        <f>$G1037*NonHospFrac+theModel!$H1037*NonHospFrac</f>
        <v>215994.55812703766</v>
      </c>
      <c r="N1037" s="266">
        <f t="shared" si="221"/>
        <v>350253.67825531238</v>
      </c>
      <c r="O1037" s="159"/>
      <c r="P1037" s="265">
        <f t="shared" si="222"/>
        <v>133424.84991392118</v>
      </c>
      <c r="Q1037" s="265">
        <f t="shared" si="223"/>
        <v>215993.00348536286</v>
      </c>
      <c r="R1037" s="266">
        <f t="shared" si="224"/>
        <v>349417.85339928407</v>
      </c>
    </row>
    <row r="1038" spans="1:18" x14ac:dyDescent="0.3">
      <c r="A1038" s="82">
        <v>1007</v>
      </c>
      <c r="B1038" s="94">
        <f t="shared" si="213"/>
        <v>2.5759681980741606E-9</v>
      </c>
      <c r="C1038" s="179">
        <f t="shared" si="214"/>
        <v>2.570157257460888E-9</v>
      </c>
      <c r="D1038" s="166">
        <f t="shared" si="215"/>
        <v>2.2558277767625785E-3</v>
      </c>
      <c r="E1038" s="167">
        <f t="shared" si="225"/>
        <v>24.291375312740147</v>
      </c>
      <c r="F1038" s="168">
        <f t="shared" si="226"/>
        <v>2.2738743989766865</v>
      </c>
      <c r="G1038" s="168">
        <f t="shared" si="216"/>
        <v>79021.735847128919</v>
      </c>
      <c r="H1038" s="168">
        <f t="shared" si="217"/>
        <v>271310.33701610297</v>
      </c>
      <c r="I1038" s="169">
        <f t="shared" si="218"/>
        <v>350332.07286323188</v>
      </c>
      <c r="J1038" s="169">
        <f t="shared" si="220"/>
        <v>348152.48533616291</v>
      </c>
      <c r="K1038" s="95"/>
      <c r="L1038" s="265">
        <f t="shared" si="219"/>
        <v>134289.17032256394</v>
      </c>
      <c r="M1038" s="265">
        <f>$G1038*NonHospFrac+theModel!$H1038*NonHospFrac</f>
        <v>216042.90254066794</v>
      </c>
      <c r="N1038" s="266">
        <f t="shared" si="221"/>
        <v>350332.07286323188</v>
      </c>
      <c r="O1038" s="159"/>
      <c r="P1038" s="265">
        <f t="shared" si="222"/>
        <v>133453.69157731737</v>
      </c>
      <c r="Q1038" s="265">
        <f t="shared" si="223"/>
        <v>216041.34789899315</v>
      </c>
      <c r="R1038" s="266">
        <f t="shared" si="224"/>
        <v>349495.03947631049</v>
      </c>
    </row>
    <row r="1039" spans="1:18" x14ac:dyDescent="0.3">
      <c r="A1039" s="82">
        <v>1008</v>
      </c>
      <c r="B1039" s="94">
        <f t="shared" si="213"/>
        <v>2.5278479290837409E-9</v>
      </c>
      <c r="C1039" s="179">
        <f t="shared" si="214"/>
        <v>2.5221455395098818E-9</v>
      </c>
      <c r="D1039" s="166">
        <f t="shared" si="215"/>
        <v>2.2558277767625785E-3</v>
      </c>
      <c r="E1039" s="167">
        <f t="shared" si="225"/>
        <v>24.291375315262293</v>
      </c>
      <c r="F1039" s="168">
        <f t="shared" si="226"/>
        <v>2.2761302267534491</v>
      </c>
      <c r="G1039" s="168">
        <f t="shared" si="216"/>
        <v>79100.130426342337</v>
      </c>
      <c r="H1039" s="168">
        <f t="shared" si="217"/>
        <v>271310.33704427286</v>
      </c>
      <c r="I1039" s="169">
        <f t="shared" si="218"/>
        <v>350410.46747061517</v>
      </c>
      <c r="J1039" s="169">
        <f t="shared" si="220"/>
        <v>348227.72407480126</v>
      </c>
      <c r="K1039" s="95"/>
      <c r="L1039" s="265">
        <f t="shared" si="219"/>
        <v>134319.22051664759</v>
      </c>
      <c r="M1039" s="265">
        <f>$G1039*NonHospFrac+theModel!$H1039*NonHospFrac</f>
        <v>216091.24695396758</v>
      </c>
      <c r="N1039" s="266">
        <f t="shared" si="221"/>
        <v>350410.46747061517</v>
      </c>
      <c r="O1039" s="159"/>
      <c r="P1039" s="265">
        <f t="shared" si="222"/>
        <v>133482.53206487332</v>
      </c>
      <c r="Q1039" s="265">
        <f t="shared" si="223"/>
        <v>216089.69231229278</v>
      </c>
      <c r="R1039" s="266">
        <f t="shared" si="224"/>
        <v>349572.22437716613</v>
      </c>
    </row>
    <row r="1040" spans="1:18" x14ac:dyDescent="0.3">
      <c r="A1040" s="82">
        <v>1009</v>
      </c>
      <c r="B1040" s="94">
        <f t="shared" si="213"/>
        <v>2.4806265688179872E-9</v>
      </c>
      <c r="C1040" s="179">
        <f t="shared" si="214"/>
        <v>2.4750307025002722E-9</v>
      </c>
      <c r="D1040" s="166">
        <f t="shared" si="215"/>
        <v>2.2558277767625785E-3</v>
      </c>
      <c r="E1040" s="167">
        <f t="shared" si="225"/>
        <v>24.291375317737323</v>
      </c>
      <c r="F1040" s="168">
        <f t="shared" si="226"/>
        <v>2.2783860545302117</v>
      </c>
      <c r="G1040" s="168">
        <f t="shared" si="216"/>
        <v>79178.525005555755</v>
      </c>
      <c r="H1040" s="168">
        <f t="shared" si="217"/>
        <v>271310.33707191644</v>
      </c>
      <c r="I1040" s="169">
        <f t="shared" si="218"/>
        <v>350488.86207747221</v>
      </c>
      <c r="J1040" s="169">
        <f t="shared" si="220"/>
        <v>348302.95974605548</v>
      </c>
      <c r="K1040" s="95"/>
      <c r="L1040" s="265">
        <f t="shared" si="219"/>
        <v>134349.27071052947</v>
      </c>
      <c r="M1040" s="265">
        <f>$G1040*NonHospFrac+theModel!$H1040*NonHospFrac</f>
        <v>216139.59136694268</v>
      </c>
      <c r="N1040" s="266">
        <f t="shared" si="221"/>
        <v>350488.86207747215</v>
      </c>
      <c r="O1040" s="159"/>
      <c r="P1040" s="265">
        <f t="shared" si="222"/>
        <v>133511.37137664057</v>
      </c>
      <c r="Q1040" s="265">
        <f t="shared" si="223"/>
        <v>216138.03672526788</v>
      </c>
      <c r="R1040" s="266">
        <f t="shared" si="224"/>
        <v>349649.40810190846</v>
      </c>
    </row>
    <row r="1041" spans="1:18" x14ac:dyDescent="0.3">
      <c r="A1041" s="82">
        <v>1010</v>
      </c>
      <c r="B1041" s="94">
        <f t="shared" si="213"/>
        <v>2.4342873252490945E-9</v>
      </c>
      <c r="C1041" s="179">
        <f t="shared" si="214"/>
        <v>2.4287959922841764E-9</v>
      </c>
      <c r="D1041" s="166">
        <f t="shared" si="215"/>
        <v>2.2558277767625785E-3</v>
      </c>
      <c r="E1041" s="167">
        <f t="shared" si="225"/>
        <v>24.291375320166118</v>
      </c>
      <c r="F1041" s="168">
        <f t="shared" si="226"/>
        <v>2.2806418823069743</v>
      </c>
      <c r="G1041" s="168">
        <f t="shared" si="216"/>
        <v>79256.919584769188</v>
      </c>
      <c r="H1041" s="168">
        <f t="shared" si="217"/>
        <v>271310.33709904365</v>
      </c>
      <c r="I1041" s="169">
        <f t="shared" si="218"/>
        <v>350567.25668381283</v>
      </c>
      <c r="J1041" s="169">
        <f t="shared" si="220"/>
        <v>348378.19235006004</v>
      </c>
      <c r="K1041" s="95"/>
      <c r="L1041" s="265">
        <f t="shared" si="219"/>
        <v>134379.32090421347</v>
      </c>
      <c r="M1041" s="265">
        <f>$G1041*NonHospFrac+theModel!$H1041*NonHospFrac</f>
        <v>216187.93577959936</v>
      </c>
      <c r="N1041" s="266">
        <f t="shared" si="221"/>
        <v>350567.25668381283</v>
      </c>
      <c r="O1041" s="159"/>
      <c r="P1041" s="265">
        <f t="shared" si="222"/>
        <v>133540.20951267082</v>
      </c>
      <c r="Q1041" s="265">
        <f t="shared" si="223"/>
        <v>216186.38113792456</v>
      </c>
      <c r="R1041" s="266">
        <f t="shared" si="224"/>
        <v>349726.59065059538</v>
      </c>
    </row>
    <row r="1042" spans="1:18" x14ac:dyDescent="0.3">
      <c r="A1042" s="82">
        <v>1011</v>
      </c>
      <c r="B1042" s="94">
        <f t="shared" si="213"/>
        <v>2.3888137200320232E-9</v>
      </c>
      <c r="C1042" s="179">
        <f t="shared" si="214"/>
        <v>2.3834249676888636E-9</v>
      </c>
      <c r="D1042" s="166">
        <f t="shared" si="215"/>
        <v>2.2558277767625785E-3</v>
      </c>
      <c r="E1042" s="167">
        <f t="shared" si="225"/>
        <v>24.291375322549541</v>
      </c>
      <c r="F1042" s="168">
        <f t="shared" si="226"/>
        <v>2.2828977100837369</v>
      </c>
      <c r="G1042" s="168">
        <f t="shared" si="216"/>
        <v>79335.314163982606</v>
      </c>
      <c r="H1042" s="168">
        <f t="shared" si="217"/>
        <v>271310.33712566411</v>
      </c>
      <c r="I1042" s="169">
        <f t="shared" si="218"/>
        <v>350645.65128964675</v>
      </c>
      <c r="J1042" s="169">
        <f t="shared" si="220"/>
        <v>348453.42188694928</v>
      </c>
      <c r="K1042" s="95"/>
      <c r="L1042" s="265">
        <f t="shared" si="219"/>
        <v>134409.37109770317</v>
      </c>
      <c r="M1042" s="265">
        <f>$G1042*NonHospFrac+theModel!$H1042*NonHospFrac</f>
        <v>216236.28019194352</v>
      </c>
      <c r="N1042" s="266">
        <f t="shared" si="221"/>
        <v>350645.65128964669</v>
      </c>
      <c r="O1042" s="159"/>
      <c r="P1042" s="265">
        <f t="shared" si="222"/>
        <v>133569.04647301542</v>
      </c>
      <c r="Q1042" s="265">
        <f t="shared" si="223"/>
        <v>216234.72555026872</v>
      </c>
      <c r="R1042" s="266">
        <f t="shared" si="224"/>
        <v>349803.77202328411</v>
      </c>
    </row>
    <row r="1043" spans="1:18" x14ac:dyDescent="0.3">
      <c r="A1043" s="82">
        <v>1012</v>
      </c>
      <c r="B1043" s="94">
        <f t="shared" si="213"/>
        <v>2.344189582644813E-9</v>
      </c>
      <c r="C1043" s="179">
        <f t="shared" si="214"/>
        <v>2.3389014946702854E-9</v>
      </c>
      <c r="D1043" s="166">
        <f t="shared" si="215"/>
        <v>2.2558277767625785E-3</v>
      </c>
      <c r="E1043" s="167">
        <f t="shared" si="225"/>
        <v>24.291375324888442</v>
      </c>
      <c r="F1043" s="168">
        <f t="shared" si="226"/>
        <v>2.2851535378604995</v>
      </c>
      <c r="G1043" s="168">
        <f t="shared" si="216"/>
        <v>79413.70874319601</v>
      </c>
      <c r="H1043" s="168">
        <f t="shared" si="217"/>
        <v>271310.3371517873</v>
      </c>
      <c r="I1043" s="169">
        <f t="shared" si="218"/>
        <v>350724.04589498334</v>
      </c>
      <c r="J1043" s="169">
        <f t="shared" si="220"/>
        <v>348528.6483568573</v>
      </c>
      <c r="K1043" s="95"/>
      <c r="L1043" s="265">
        <f t="shared" si="219"/>
        <v>134439.42129100231</v>
      </c>
      <c r="M1043" s="265">
        <f>$G1043*NonHospFrac+theModel!$H1043*NonHospFrac</f>
        <v>216284.62460398101</v>
      </c>
      <c r="N1043" s="266">
        <f t="shared" si="221"/>
        <v>350724.04589498334</v>
      </c>
      <c r="O1043" s="159"/>
      <c r="P1043" s="265">
        <f t="shared" si="222"/>
        <v>133597.88225772587</v>
      </c>
      <c r="Q1043" s="265">
        <f t="shared" si="223"/>
        <v>216283.06996230621</v>
      </c>
      <c r="R1043" s="266">
        <f t="shared" si="224"/>
        <v>349880.95222003211</v>
      </c>
    </row>
    <row r="1044" spans="1:18" x14ac:dyDescent="0.3">
      <c r="A1044" s="82">
        <v>1013</v>
      </c>
      <c r="B1044" s="94">
        <f t="shared" si="213"/>
        <v>2.3003990446382721E-9</v>
      </c>
      <c r="C1044" s="179">
        <f t="shared" si="214"/>
        <v>2.2952097405757389E-9</v>
      </c>
      <c r="D1044" s="166">
        <f t="shared" si="215"/>
        <v>2.2558277767625785E-3</v>
      </c>
      <c r="E1044" s="167">
        <f t="shared" si="225"/>
        <v>24.291375327183651</v>
      </c>
      <c r="F1044" s="168">
        <f t="shared" si="226"/>
        <v>2.287409365637262</v>
      </c>
      <c r="G1044" s="168">
        <f t="shared" si="216"/>
        <v>79492.103322409428</v>
      </c>
      <c r="H1044" s="168">
        <f t="shared" si="217"/>
        <v>271310.33717742248</v>
      </c>
      <c r="I1044" s="169">
        <f t="shared" si="218"/>
        <v>350802.44049983192</v>
      </c>
      <c r="J1044" s="169">
        <f t="shared" si="220"/>
        <v>348603.87175991805</v>
      </c>
      <c r="K1044" s="95"/>
      <c r="L1044" s="265">
        <f t="shared" si="219"/>
        <v>134469.47148411433</v>
      </c>
      <c r="M1044" s="265">
        <f>$G1044*NonHospFrac+theModel!$H1044*NonHospFrac</f>
        <v>216332.96901571754</v>
      </c>
      <c r="N1044" s="266">
        <f t="shared" si="221"/>
        <v>350802.44049983186</v>
      </c>
      <c r="O1044" s="159"/>
      <c r="P1044" s="265">
        <f t="shared" si="222"/>
        <v>133626.71686685344</v>
      </c>
      <c r="Q1044" s="265">
        <f t="shared" si="223"/>
        <v>216331.41437404274</v>
      </c>
      <c r="R1044" s="266">
        <f t="shared" si="224"/>
        <v>349958.13124089618</v>
      </c>
    </row>
    <row r="1045" spans="1:18" x14ac:dyDescent="0.3">
      <c r="A1045" s="82">
        <v>1014</v>
      </c>
      <c r="B1045" s="94">
        <f t="shared" si="213"/>
        <v>2.2574265339931269E-9</v>
      </c>
      <c r="C1045" s="179">
        <f t="shared" si="214"/>
        <v>2.2523341685137442E-9</v>
      </c>
      <c r="D1045" s="166">
        <f t="shared" si="215"/>
        <v>2.2558277767625785E-3</v>
      </c>
      <c r="E1045" s="167">
        <f t="shared" si="225"/>
        <v>24.291375329435986</v>
      </c>
      <c r="F1045" s="168">
        <f t="shared" si="226"/>
        <v>2.2896651934140246</v>
      </c>
      <c r="G1045" s="168">
        <f t="shared" si="216"/>
        <v>79570.497901622861</v>
      </c>
      <c r="H1045" s="168">
        <f t="shared" si="217"/>
        <v>271310.33720257884</v>
      </c>
      <c r="I1045" s="169">
        <f t="shared" si="218"/>
        <v>350880.83510420169</v>
      </c>
      <c r="J1045" s="169">
        <f t="shared" si="220"/>
        <v>348679.09209626535</v>
      </c>
      <c r="K1045" s="95"/>
      <c r="L1045" s="265">
        <f t="shared" si="219"/>
        <v>134499.52167704285</v>
      </c>
      <c r="M1045" s="265">
        <f>$G1045*NonHospFrac+theModel!$H1045*NonHospFrac</f>
        <v>216381.31342715884</v>
      </c>
      <c r="N1045" s="266">
        <f t="shared" si="221"/>
        <v>350880.83510420169</v>
      </c>
      <c r="O1045" s="159"/>
      <c r="P1045" s="265">
        <f t="shared" si="222"/>
        <v>133655.55030044951</v>
      </c>
      <c r="Q1045" s="265">
        <f t="shared" si="223"/>
        <v>216379.75878548404</v>
      </c>
      <c r="R1045" s="266">
        <f t="shared" si="224"/>
        <v>350035.30908593355</v>
      </c>
    </row>
    <row r="1046" spans="1:18" x14ac:dyDescent="0.3">
      <c r="A1046" s="82">
        <v>1015</v>
      </c>
      <c r="B1046" s="94">
        <f t="shared" si="213"/>
        <v>2.2152567695825757E-9</v>
      </c>
      <c r="C1046" s="179">
        <f t="shared" si="214"/>
        <v>2.2102595318290898E-9</v>
      </c>
      <c r="D1046" s="166">
        <f t="shared" si="215"/>
        <v>2.2558277767625785E-3</v>
      </c>
      <c r="E1046" s="167">
        <f t="shared" si="225"/>
        <v>24.291375331646247</v>
      </c>
      <c r="F1046" s="168">
        <f t="shared" si="226"/>
        <v>2.2919210211907872</v>
      </c>
      <c r="G1046" s="168">
        <f t="shared" si="216"/>
        <v>79648.892480836294</v>
      </c>
      <c r="H1046" s="168">
        <f t="shared" si="217"/>
        <v>271310.33722726518</v>
      </c>
      <c r="I1046" s="169">
        <f t="shared" si="218"/>
        <v>350959.22970810148</v>
      </c>
      <c r="J1046" s="169">
        <f t="shared" si="220"/>
        <v>348754.30936603271</v>
      </c>
      <c r="K1046" s="95"/>
      <c r="L1046" s="265">
        <f t="shared" si="219"/>
        <v>134529.57186979119</v>
      </c>
      <c r="M1046" s="265">
        <f>$G1046*NonHospFrac+theModel!$H1046*NonHospFrac</f>
        <v>216429.65783831026</v>
      </c>
      <c r="N1046" s="266">
        <f t="shared" si="221"/>
        <v>350959.22970810148</v>
      </c>
      <c r="O1046" s="159"/>
      <c r="P1046" s="265">
        <f t="shared" si="222"/>
        <v>133684.38255856518</v>
      </c>
      <c r="Q1046" s="265">
        <f t="shared" si="223"/>
        <v>216428.10319663546</v>
      </c>
      <c r="R1046" s="266">
        <f t="shared" si="224"/>
        <v>350112.48575520061</v>
      </c>
    </row>
    <row r="1047" spans="1:18" x14ac:dyDescent="0.3">
      <c r="A1047" s="82">
        <v>1016</v>
      </c>
      <c r="B1047" s="94">
        <f t="shared" si="213"/>
        <v>2.1738747557382987E-9</v>
      </c>
      <c r="C1047" s="179">
        <f t="shared" si="214"/>
        <v>2.1689708686811012E-9</v>
      </c>
      <c r="D1047" s="166">
        <f t="shared" si="215"/>
        <v>2.2558277767625785E-3</v>
      </c>
      <c r="E1047" s="167">
        <f t="shared" si="225"/>
        <v>24.291375333815218</v>
      </c>
      <c r="F1047" s="168">
        <f t="shared" si="226"/>
        <v>2.2941768489675498</v>
      </c>
      <c r="G1047" s="168">
        <f t="shared" si="216"/>
        <v>79727.287060049712</v>
      </c>
      <c r="H1047" s="168">
        <f t="shared" si="217"/>
        <v>271310.33725149045</v>
      </c>
      <c r="I1047" s="169">
        <f t="shared" si="218"/>
        <v>351037.62431154016</v>
      </c>
      <c r="J1047" s="169">
        <f t="shared" si="220"/>
        <v>348829.52356935368</v>
      </c>
      <c r="K1047" s="95"/>
      <c r="L1047" s="265">
        <f t="shared" si="219"/>
        <v>134559.62206236279</v>
      </c>
      <c r="M1047" s="265">
        <f>$G1047*NonHospFrac+theModel!$H1047*NonHospFrac</f>
        <v>216478.00224917737</v>
      </c>
      <c r="N1047" s="266">
        <f t="shared" si="221"/>
        <v>351037.62431154016</v>
      </c>
      <c r="O1047" s="159"/>
      <c r="P1047" s="265">
        <f t="shared" si="222"/>
        <v>133713.21364125167</v>
      </c>
      <c r="Q1047" s="265">
        <f t="shared" si="223"/>
        <v>216476.44760750257</v>
      </c>
      <c r="R1047" s="266">
        <f t="shared" si="224"/>
        <v>350189.66124875424</v>
      </c>
    </row>
    <row r="1048" spans="1:18" x14ac:dyDescent="0.3">
      <c r="A1048" s="82">
        <v>1017</v>
      </c>
      <c r="B1048" s="94">
        <f t="shared" si="213"/>
        <v>2.1332657769179021E-9</v>
      </c>
      <c r="C1048" s="179">
        <f t="shared" si="214"/>
        <v>2.1284534967231136E-9</v>
      </c>
      <c r="D1048" s="166">
        <f t="shared" si="215"/>
        <v>2.2558277767625785E-3</v>
      </c>
      <c r="E1048" s="167">
        <f t="shared" si="225"/>
        <v>24.29137533594367</v>
      </c>
      <c r="F1048" s="168">
        <f t="shared" si="226"/>
        <v>2.2964326767443124</v>
      </c>
      <c r="G1048" s="168">
        <f t="shared" si="216"/>
        <v>79805.68163926313</v>
      </c>
      <c r="H1048" s="168">
        <f t="shared" si="217"/>
        <v>271310.33727526315</v>
      </c>
      <c r="I1048" s="169">
        <f t="shared" si="218"/>
        <v>351116.01891452627</v>
      </c>
      <c r="J1048" s="169">
        <f t="shared" si="220"/>
        <v>348904.73470636149</v>
      </c>
      <c r="K1048" s="95"/>
      <c r="L1048" s="265">
        <f t="shared" si="219"/>
        <v>134589.67225476092</v>
      </c>
      <c r="M1048" s="265">
        <f>$G1048*NonHospFrac+theModel!$H1048*NonHospFrac</f>
        <v>216526.34665976535</v>
      </c>
      <c r="N1048" s="266">
        <f t="shared" si="221"/>
        <v>351116.01891452627</v>
      </c>
      <c r="O1048" s="159"/>
      <c r="P1048" s="265">
        <f t="shared" si="222"/>
        <v>133742.04354856006</v>
      </c>
      <c r="Q1048" s="265">
        <f t="shared" si="223"/>
        <v>216524.79201809055</v>
      </c>
      <c r="R1048" s="266">
        <f t="shared" si="224"/>
        <v>350266.83556665061</v>
      </c>
    </row>
    <row r="1049" spans="1:18" x14ac:dyDescent="0.3">
      <c r="A1049" s="82">
        <v>1018</v>
      </c>
      <c r="B1049" s="94">
        <f t="shared" si="213"/>
        <v>2.0934153924721272E-9</v>
      </c>
      <c r="C1049" s="179">
        <f t="shared" si="214"/>
        <v>2.0886930078814863E-9</v>
      </c>
      <c r="D1049" s="166">
        <f t="shared" si="215"/>
        <v>2.2558277767625785E-3</v>
      </c>
      <c r="E1049" s="167">
        <f t="shared" si="225"/>
        <v>24.291375338032363</v>
      </c>
      <c r="F1049" s="168">
        <f t="shared" si="226"/>
        <v>2.298688504521075</v>
      </c>
      <c r="G1049" s="168">
        <f t="shared" si="216"/>
        <v>79884.076218476548</v>
      </c>
      <c r="H1049" s="168">
        <f t="shared" si="217"/>
        <v>271310.33729859174</v>
      </c>
      <c r="I1049" s="169">
        <f t="shared" si="218"/>
        <v>351194.41351706826</v>
      </c>
      <c r="J1049" s="169">
        <f t="shared" si="220"/>
        <v>348979.94277718919</v>
      </c>
      <c r="K1049" s="95"/>
      <c r="L1049" s="265">
        <f t="shared" si="219"/>
        <v>134619.72244698877</v>
      </c>
      <c r="M1049" s="265">
        <f>$G1049*NonHospFrac+theModel!$H1049*NonHospFrac</f>
        <v>216574.69107007948</v>
      </c>
      <c r="N1049" s="266">
        <f t="shared" si="221"/>
        <v>351194.41351706826</v>
      </c>
      <c r="O1049" s="159"/>
      <c r="P1049" s="265">
        <f t="shared" si="222"/>
        <v>133770.87228054131</v>
      </c>
      <c r="Q1049" s="265">
        <f t="shared" si="223"/>
        <v>216573.13642840469</v>
      </c>
      <c r="R1049" s="266">
        <f t="shared" si="224"/>
        <v>350344.008708946</v>
      </c>
    </row>
    <row r="1050" spans="1:18" x14ac:dyDescent="0.3">
      <c r="A1050" s="82">
        <v>1019</v>
      </c>
      <c r="B1050" s="94">
        <f t="shared" si="213"/>
        <v>2.0543094315096607E-9</v>
      </c>
      <c r="C1050" s="179">
        <f t="shared" si="214"/>
        <v>2.0496752632319959E-9</v>
      </c>
      <c r="D1050" s="166">
        <f t="shared" si="215"/>
        <v>2.2558277767625785E-3</v>
      </c>
      <c r="E1050" s="167">
        <f t="shared" si="225"/>
        <v>24.291375340082038</v>
      </c>
      <c r="F1050" s="168">
        <f t="shared" si="226"/>
        <v>2.3009443322978376</v>
      </c>
      <c r="G1050" s="168">
        <f t="shared" si="216"/>
        <v>79962.470797689966</v>
      </c>
      <c r="H1050" s="168">
        <f t="shared" si="217"/>
        <v>271310.33732148458</v>
      </c>
      <c r="I1050" s="169">
        <f t="shared" si="218"/>
        <v>351272.80811917456</v>
      </c>
      <c r="J1050" s="169">
        <f t="shared" si="220"/>
        <v>349055.14778196992</v>
      </c>
      <c r="K1050" s="95"/>
      <c r="L1050" s="265">
        <f t="shared" si="219"/>
        <v>134649.77263904965</v>
      </c>
      <c r="M1050" s="265">
        <f>$G1050*NonHospFrac+theModel!$H1050*NonHospFrac</f>
        <v>216623.03548012488</v>
      </c>
      <c r="N1050" s="266">
        <f t="shared" si="221"/>
        <v>351272.80811917456</v>
      </c>
      <c r="O1050" s="159"/>
      <c r="P1050" s="265">
        <f t="shared" si="222"/>
        <v>133799.6998372465</v>
      </c>
      <c r="Q1050" s="265">
        <f t="shared" si="223"/>
        <v>216621.48083845008</v>
      </c>
      <c r="R1050" s="266">
        <f t="shared" si="224"/>
        <v>350421.18067569658</v>
      </c>
    </row>
    <row r="1051" spans="1:18" x14ac:dyDescent="0.3">
      <c r="A1051" s="82">
        <v>1020</v>
      </c>
      <c r="B1051" s="94">
        <f t="shared" si="213"/>
        <v>2.0159339878579474E-9</v>
      </c>
      <c r="C1051" s="179">
        <f t="shared" si="214"/>
        <v>2.0113863879720177E-9</v>
      </c>
      <c r="D1051" s="166">
        <f t="shared" si="215"/>
        <v>2.2558277767625785E-3</v>
      </c>
      <c r="E1051" s="167">
        <f t="shared" si="225"/>
        <v>24.291375342093424</v>
      </c>
      <c r="F1051" s="168">
        <f t="shared" si="226"/>
        <v>2.3032001600746002</v>
      </c>
      <c r="G1051" s="168">
        <f t="shared" si="216"/>
        <v>80040.865376903399</v>
      </c>
      <c r="H1051" s="168">
        <f t="shared" si="217"/>
        <v>271310.33734394971</v>
      </c>
      <c r="I1051" s="169">
        <f t="shared" si="218"/>
        <v>351351.20272085309</v>
      </c>
      <c r="J1051" s="169">
        <f t="shared" si="220"/>
        <v>349130.34972083627</v>
      </c>
      <c r="K1051" s="95"/>
      <c r="L1051" s="265">
        <f t="shared" si="219"/>
        <v>134679.82283094656</v>
      </c>
      <c r="M1051" s="265">
        <f>$G1051*NonHospFrac+theModel!$H1051*NonHospFrac</f>
        <v>216671.37988990656</v>
      </c>
      <c r="N1051" s="266">
        <f t="shared" si="221"/>
        <v>351351.20272085315</v>
      </c>
      <c r="O1051" s="159"/>
      <c r="P1051" s="265">
        <f t="shared" si="222"/>
        <v>133828.52621872645</v>
      </c>
      <c r="Q1051" s="265">
        <f t="shared" si="223"/>
        <v>216669.82524823176</v>
      </c>
      <c r="R1051" s="266">
        <f t="shared" si="224"/>
        <v>350498.35146695818</v>
      </c>
    </row>
    <row r="1052" spans="1:18" x14ac:dyDescent="0.3">
      <c r="A1052" s="82">
        <v>1021</v>
      </c>
      <c r="B1052" s="94">
        <f t="shared" si="213"/>
        <v>1.9782754151181217E-9</v>
      </c>
      <c r="C1052" s="179">
        <f t="shared" si="214"/>
        <v>1.9738127664866115E-9</v>
      </c>
      <c r="D1052" s="166">
        <f t="shared" si="215"/>
        <v>2.2558277767625785E-3</v>
      </c>
      <c r="E1052" s="167">
        <f t="shared" si="225"/>
        <v>24.291375344067237</v>
      </c>
      <c r="F1052" s="168">
        <f t="shared" si="226"/>
        <v>2.3054559878513627</v>
      </c>
      <c r="G1052" s="168">
        <f t="shared" si="216"/>
        <v>80119.259956116817</v>
      </c>
      <c r="H1052" s="168">
        <f t="shared" si="217"/>
        <v>271310.33736599522</v>
      </c>
      <c r="I1052" s="169">
        <f t="shared" si="218"/>
        <v>351429.59732211207</v>
      </c>
      <c r="J1052" s="169">
        <f t="shared" si="220"/>
        <v>349205.54859392106</v>
      </c>
      <c r="K1052" s="95"/>
      <c r="L1052" s="265">
        <f t="shared" si="219"/>
        <v>134709.87302268262</v>
      </c>
      <c r="M1052" s="265">
        <f>$G1052*NonHospFrac+theModel!$H1052*NonHospFrac</f>
        <v>216719.72429942939</v>
      </c>
      <c r="N1052" s="266">
        <f t="shared" si="221"/>
        <v>351429.59732211201</v>
      </c>
      <c r="O1052" s="159"/>
      <c r="P1052" s="265">
        <f t="shared" si="222"/>
        <v>133857.35142503201</v>
      </c>
      <c r="Q1052" s="265">
        <f t="shared" si="223"/>
        <v>216718.1696577546</v>
      </c>
      <c r="R1052" s="266">
        <f t="shared" si="224"/>
        <v>350575.52108278661</v>
      </c>
    </row>
    <row r="1053" spans="1:18" x14ac:dyDescent="0.3">
      <c r="A1053" s="82">
        <v>1022</v>
      </c>
      <c r="B1053" s="94">
        <f t="shared" si="213"/>
        <v>1.9413203218123236E-9</v>
      </c>
      <c r="C1053" s="179">
        <f t="shared" si="214"/>
        <v>1.9369410375067856E-9</v>
      </c>
      <c r="D1053" s="166">
        <f t="shared" si="215"/>
        <v>2.2558277767625785E-3</v>
      </c>
      <c r="E1053" s="167">
        <f t="shared" si="225"/>
        <v>24.291375346004177</v>
      </c>
      <c r="F1053" s="168">
        <f t="shared" si="226"/>
        <v>2.3077118156281253</v>
      </c>
      <c r="G1053" s="168">
        <f t="shared" si="216"/>
        <v>80197.654535330235</v>
      </c>
      <c r="H1053" s="168">
        <f t="shared" si="217"/>
        <v>271310.33738762897</v>
      </c>
      <c r="I1053" s="169">
        <f t="shared" si="218"/>
        <v>351507.99192295922</v>
      </c>
      <c r="J1053" s="169">
        <f t="shared" si="220"/>
        <v>349280.74440135673</v>
      </c>
      <c r="K1053" s="95"/>
      <c r="L1053" s="265">
        <f t="shared" si="219"/>
        <v>134739.92321426084</v>
      </c>
      <c r="M1053" s="265">
        <f>$G1053*NonHospFrac+theModel!$H1053*NonHospFrac</f>
        <v>216768.06870869835</v>
      </c>
      <c r="N1053" s="266">
        <f t="shared" si="221"/>
        <v>351507.99192295922</v>
      </c>
      <c r="O1053" s="159"/>
      <c r="P1053" s="265">
        <f t="shared" si="222"/>
        <v>133886.17545621406</v>
      </c>
      <c r="Q1053" s="265">
        <f t="shared" si="223"/>
        <v>216766.51406702356</v>
      </c>
      <c r="R1053" s="266">
        <f t="shared" si="224"/>
        <v>350652.68952323764</v>
      </c>
    </row>
    <row r="1054" spans="1:18" x14ac:dyDescent="0.3">
      <c r="A1054" s="82">
        <v>1023</v>
      </c>
      <c r="B1054" s="94">
        <f t="shared" si="213"/>
        <v>1.9050555666216276E-9</v>
      </c>
      <c r="C1054" s="179">
        <f t="shared" si="214"/>
        <v>1.9007580893581665E-9</v>
      </c>
      <c r="D1054" s="166">
        <f t="shared" si="215"/>
        <v>2.2558277767625785E-3</v>
      </c>
      <c r="E1054" s="167">
        <f t="shared" si="225"/>
        <v>24.291375347904935</v>
      </c>
      <c r="F1054" s="168">
        <f t="shared" si="226"/>
        <v>2.3099676434048879</v>
      </c>
      <c r="G1054" s="168">
        <f t="shared" si="216"/>
        <v>80276.049114543668</v>
      </c>
      <c r="H1054" s="168">
        <f t="shared" si="217"/>
        <v>271310.33740885847</v>
      </c>
      <c r="I1054" s="169">
        <f t="shared" si="218"/>
        <v>351586.38652340212</v>
      </c>
      <c r="J1054" s="169">
        <f t="shared" si="220"/>
        <v>349355.93714327551</v>
      </c>
      <c r="K1054" s="95"/>
      <c r="L1054" s="265">
        <f t="shared" si="219"/>
        <v>134769.97340568408</v>
      </c>
      <c r="M1054" s="265">
        <f>$G1054*NonHospFrac+theModel!$H1054*NonHospFrac</f>
        <v>216816.41311771801</v>
      </c>
      <c r="N1054" s="266">
        <f t="shared" si="221"/>
        <v>351586.38652340206</v>
      </c>
      <c r="O1054" s="159"/>
      <c r="P1054" s="265">
        <f t="shared" si="222"/>
        <v>133914.99831232318</v>
      </c>
      <c r="Q1054" s="265">
        <f t="shared" si="223"/>
        <v>216814.85847604321</v>
      </c>
      <c r="R1054" s="266">
        <f t="shared" si="224"/>
        <v>350729.85678836639</v>
      </c>
    </row>
    <row r="1055" spans="1:18" x14ac:dyDescent="0.3">
      <c r="A1055" s="82">
        <v>1024</v>
      </c>
      <c r="B1055" s="94">
        <f t="shared" ref="B1055:B1118" si="227">Constant*EXP(PowerTerm*(A1055)/7)</f>
        <v>1.8694682537130041E-9</v>
      </c>
      <c r="C1055" s="179">
        <f t="shared" ref="C1055:C1118" si="228">(1-theFloor)*B1055</f>
        <v>1.8652510552985024E-9</v>
      </c>
      <c r="D1055" s="166">
        <f t="shared" ref="D1055:D1118" si="229">theFloor</f>
        <v>2.2558277767625785E-3</v>
      </c>
      <c r="E1055" s="167">
        <f t="shared" si="225"/>
        <v>24.291375349770185</v>
      </c>
      <c r="F1055" s="168">
        <f t="shared" si="226"/>
        <v>2.3122234711816505</v>
      </c>
      <c r="G1055" s="168">
        <f t="shared" ref="G1055:G1118" si="230">$B$22*F1055*totInfected/365.25</f>
        <v>80354.443693757086</v>
      </c>
      <c r="H1055" s="168">
        <f t="shared" ref="H1055:H1118" si="231">lostQALYs_Injured*E1055*totInfected/365.25</f>
        <v>271310.33742969146</v>
      </c>
      <c r="I1055" s="169">
        <f t="shared" ref="I1055:I1118" si="232">H1055+G1055</f>
        <v>351664.78112344851</v>
      </c>
      <c r="J1055" s="169">
        <f t="shared" si="220"/>
        <v>349431.12681980984</v>
      </c>
      <c r="K1055" s="95"/>
      <c r="L1055" s="265">
        <f t="shared" ref="L1055:L1118" si="233">$G1055*HospFrac+$H1055*HospFrac</f>
        <v>134800.02359695538</v>
      </c>
      <c r="M1055" s="265">
        <f>$G1055*NonHospFrac+theModel!$H1055*NonHospFrac</f>
        <v>216864.75752649314</v>
      </c>
      <c r="N1055" s="266">
        <f t="shared" si="221"/>
        <v>351664.78112344851</v>
      </c>
      <c r="O1055" s="159"/>
      <c r="P1055" s="265">
        <f t="shared" si="222"/>
        <v>133943.8199934102</v>
      </c>
      <c r="Q1055" s="265">
        <f t="shared" si="223"/>
        <v>216863.20288481834</v>
      </c>
      <c r="R1055" s="266">
        <f t="shared" si="224"/>
        <v>350807.02287822857</v>
      </c>
    </row>
    <row r="1056" spans="1:18" x14ac:dyDescent="0.3">
      <c r="A1056" s="82">
        <v>1025</v>
      </c>
      <c r="B1056" s="94">
        <f t="shared" si="227"/>
        <v>1.834545728153498E-9</v>
      </c>
      <c r="C1056" s="179">
        <f t="shared" si="228"/>
        <v>1.8304073089421881E-9</v>
      </c>
      <c r="D1056" s="166">
        <f t="shared" si="229"/>
        <v>2.2558277767625785E-3</v>
      </c>
      <c r="E1056" s="167">
        <f t="shared" si="225"/>
        <v>24.291375351600593</v>
      </c>
      <c r="F1056" s="168">
        <f t="shared" si="226"/>
        <v>2.3144792989584131</v>
      </c>
      <c r="G1056" s="168">
        <f t="shared" si="230"/>
        <v>80432.838272970504</v>
      </c>
      <c r="H1056" s="168">
        <f t="shared" si="231"/>
        <v>271310.33745013527</v>
      </c>
      <c r="I1056" s="169">
        <f t="shared" si="232"/>
        <v>351743.17572310579</v>
      </c>
      <c r="J1056" s="169">
        <f t="shared" ref="J1056:J1119" si="234">J1055+(I1056-I1055)/(1+discountDaily)^A1056</f>
        <v>349506.31343109172</v>
      </c>
      <c r="K1056" s="95"/>
      <c r="L1056" s="265">
        <f t="shared" si="233"/>
        <v>134830.07378807745</v>
      </c>
      <c r="M1056" s="265">
        <f>$G1056*NonHospFrac+theModel!$H1056*NonHospFrac</f>
        <v>216913.1019350283</v>
      </c>
      <c r="N1056" s="266">
        <f t="shared" ref="N1056:N1119" si="235">L1056+M1056</f>
        <v>351743.17572310579</v>
      </c>
      <c r="O1056" s="159"/>
      <c r="P1056" s="265">
        <f t="shared" ref="P1056:P1119" si="236">P1055+(L1056-L1055)/(1+discountDaily)^A1056</f>
        <v>133972.64049952567</v>
      </c>
      <c r="Q1056" s="265">
        <f t="shared" ref="Q1056:Q1119" si="237">Q1055+(M1056-M1055)/(1+discountDaily)^B1056</f>
        <v>216911.54729335351</v>
      </c>
      <c r="R1056" s="266">
        <f t="shared" ref="R1056:R1119" si="238">P1056+Q1056</f>
        <v>350884.18779287918</v>
      </c>
    </row>
    <row r="1057" spans="1:18" x14ac:dyDescent="0.3">
      <c r="A1057" s="82">
        <v>1026</v>
      </c>
      <c r="B1057" s="94">
        <f t="shared" si="227"/>
        <v>1.8002755714101153E-9</v>
      </c>
      <c r="C1057" s="179">
        <f t="shared" si="228"/>
        <v>1.7962144597703012E-9</v>
      </c>
      <c r="D1057" s="166">
        <f t="shared" si="229"/>
        <v>2.2558277767625785E-3</v>
      </c>
      <c r="E1057" s="167">
        <f t="shared" ref="E1057:E1120" si="239">C1057+E1056</f>
        <v>24.291375353396806</v>
      </c>
      <c r="F1057" s="168">
        <f t="shared" ref="F1057:F1120" si="240">D1057+F1056</f>
        <v>2.3167351267351757</v>
      </c>
      <c r="G1057" s="168">
        <f t="shared" si="230"/>
        <v>80511.232852183923</v>
      </c>
      <c r="H1057" s="168">
        <f t="shared" si="231"/>
        <v>271310.33747019718</v>
      </c>
      <c r="I1057" s="169">
        <f t="shared" si="232"/>
        <v>351821.5703223811</v>
      </c>
      <c r="J1057" s="169">
        <f t="shared" si="234"/>
        <v>349581.496977253</v>
      </c>
      <c r="K1057" s="95"/>
      <c r="L1057" s="265">
        <f t="shared" si="233"/>
        <v>134860.12397905317</v>
      </c>
      <c r="M1057" s="265">
        <f>$G1057*NonHospFrac+theModel!$H1057*NonHospFrac</f>
        <v>216961.44634332793</v>
      </c>
      <c r="N1057" s="266">
        <f t="shared" si="235"/>
        <v>351821.5703223811</v>
      </c>
      <c r="O1057" s="159"/>
      <c r="P1057" s="265">
        <f t="shared" si="236"/>
        <v>134001.45983072021</v>
      </c>
      <c r="Q1057" s="265">
        <f t="shared" si="237"/>
        <v>216959.89170165313</v>
      </c>
      <c r="R1057" s="266">
        <f t="shared" si="238"/>
        <v>350961.35153237334</v>
      </c>
    </row>
    <row r="1058" spans="1:18" x14ac:dyDescent="0.3">
      <c r="A1058" s="82">
        <v>1027</v>
      </c>
      <c r="B1058" s="94">
        <f t="shared" si="227"/>
        <v>1.7666455969337667E-9</v>
      </c>
      <c r="C1058" s="179">
        <f t="shared" si="228"/>
        <v>1.7626603487245083E-9</v>
      </c>
      <c r="D1058" s="166">
        <f t="shared" si="229"/>
        <v>2.2558277767625785E-3</v>
      </c>
      <c r="E1058" s="167">
        <f t="shared" si="239"/>
        <v>24.291375355159467</v>
      </c>
      <c r="F1058" s="168">
        <f t="shared" si="240"/>
        <v>2.3189909545119383</v>
      </c>
      <c r="G1058" s="168">
        <f t="shared" si="230"/>
        <v>80589.627431397341</v>
      </c>
      <c r="H1058" s="168">
        <f t="shared" si="231"/>
        <v>271310.33748988435</v>
      </c>
      <c r="I1058" s="169">
        <f t="shared" si="232"/>
        <v>351899.96492128167</v>
      </c>
      <c r="J1058" s="169">
        <f t="shared" si="234"/>
        <v>349656.67745842558</v>
      </c>
      <c r="K1058" s="95"/>
      <c r="L1058" s="265">
        <f t="shared" si="233"/>
        <v>134890.17416988523</v>
      </c>
      <c r="M1058" s="265">
        <f>$G1058*NonHospFrac+theModel!$H1058*NonHospFrac</f>
        <v>217009.79075139645</v>
      </c>
      <c r="N1058" s="266">
        <f t="shared" si="235"/>
        <v>351899.96492128167</v>
      </c>
      <c r="O1058" s="159"/>
      <c r="P1058" s="265">
        <f t="shared" si="236"/>
        <v>134030.2779870443</v>
      </c>
      <c r="Q1058" s="265">
        <f t="shared" si="237"/>
        <v>217008.23610972165</v>
      </c>
      <c r="R1058" s="266">
        <f t="shared" si="238"/>
        <v>351038.51409676595</v>
      </c>
    </row>
    <row r="1059" spans="1:18" x14ac:dyDescent="0.3">
      <c r="A1059" s="82">
        <v>1028</v>
      </c>
      <c r="B1059" s="94">
        <f t="shared" si="227"/>
        <v>1.7336438458256785E-9</v>
      </c>
      <c r="C1059" s="179">
        <f t="shared" si="228"/>
        <v>1.7297330438832514E-9</v>
      </c>
      <c r="D1059" s="166">
        <f t="shared" si="229"/>
        <v>2.2558277767625785E-3</v>
      </c>
      <c r="E1059" s="167">
        <f t="shared" si="239"/>
        <v>24.291375356889201</v>
      </c>
      <c r="F1059" s="168">
        <f t="shared" si="240"/>
        <v>2.3212467822887008</v>
      </c>
      <c r="G1059" s="168">
        <f t="shared" si="230"/>
        <v>80668.022010610759</v>
      </c>
      <c r="H1059" s="168">
        <f t="shared" si="231"/>
        <v>271310.33750920376</v>
      </c>
      <c r="I1059" s="169">
        <f t="shared" si="232"/>
        <v>351978.35951981449</v>
      </c>
      <c r="J1059" s="169">
        <f t="shared" si="234"/>
        <v>349731.85487474105</v>
      </c>
      <c r="K1059" s="95"/>
      <c r="L1059" s="265">
        <f t="shared" si="233"/>
        <v>134920.22436057631</v>
      </c>
      <c r="M1059" s="265">
        <f>$G1059*NonHospFrac+theModel!$H1059*NonHospFrac</f>
        <v>217058.13515923821</v>
      </c>
      <c r="N1059" s="266">
        <f t="shared" si="235"/>
        <v>351978.35951981449</v>
      </c>
      <c r="O1059" s="159"/>
      <c r="P1059" s="265">
        <f t="shared" si="236"/>
        <v>134059.09496854842</v>
      </c>
      <c r="Q1059" s="265">
        <f t="shared" si="237"/>
        <v>217056.58051756342</v>
      </c>
      <c r="R1059" s="266">
        <f t="shared" si="238"/>
        <v>351115.67548611184</v>
      </c>
    </row>
    <row r="1060" spans="1:18" x14ac:dyDescent="0.3">
      <c r="A1060" s="82">
        <v>1029</v>
      </c>
      <c r="B1060" s="94">
        <f t="shared" si="227"/>
        <v>1.7012585825848179E-9</v>
      </c>
      <c r="C1060" s="179">
        <f t="shared" si="228"/>
        <v>1.6974208362187673E-9</v>
      </c>
      <c r="D1060" s="166">
        <f t="shared" si="229"/>
        <v>2.2558277767625785E-3</v>
      </c>
      <c r="E1060" s="167">
        <f t="shared" si="239"/>
        <v>24.29137535858662</v>
      </c>
      <c r="F1060" s="168">
        <f t="shared" si="240"/>
        <v>2.3235026100654634</v>
      </c>
      <c r="G1060" s="168">
        <f t="shared" si="230"/>
        <v>80746.416589824177</v>
      </c>
      <c r="H1060" s="168">
        <f t="shared" si="231"/>
        <v>271310.33752816217</v>
      </c>
      <c r="I1060" s="169">
        <f t="shared" si="232"/>
        <v>352056.75411798636</v>
      </c>
      <c r="J1060" s="169">
        <f t="shared" si="234"/>
        <v>349807.02922633092</v>
      </c>
      <c r="K1060" s="95"/>
      <c r="L1060" s="265">
        <f t="shared" si="233"/>
        <v>134950.27455112903</v>
      </c>
      <c r="M1060" s="265">
        <f>$G1060*NonHospFrac+theModel!$H1060*NonHospFrac</f>
        <v>217106.47956685731</v>
      </c>
      <c r="N1060" s="266">
        <f t="shared" si="235"/>
        <v>352056.7541179863</v>
      </c>
      <c r="O1060" s="159"/>
      <c r="P1060" s="265">
        <f t="shared" si="236"/>
        <v>134087.91077528297</v>
      </c>
      <c r="Q1060" s="265">
        <f t="shared" si="237"/>
        <v>217104.92492518251</v>
      </c>
      <c r="R1060" s="266">
        <f t="shared" si="238"/>
        <v>351192.83570046548</v>
      </c>
    </row>
    <row r="1061" spans="1:18" x14ac:dyDescent="0.3">
      <c r="A1061" s="82">
        <v>1030</v>
      </c>
      <c r="B1061" s="94">
        <f t="shared" si="227"/>
        <v>1.6694782909346942E-9</v>
      </c>
      <c r="C1061" s="179">
        <f t="shared" si="228"/>
        <v>1.6657122354333016E-9</v>
      </c>
      <c r="D1061" s="166">
        <f t="shared" si="229"/>
        <v>2.2558277767625785E-3</v>
      </c>
      <c r="E1061" s="167">
        <f t="shared" si="239"/>
        <v>24.291375360252331</v>
      </c>
      <c r="F1061" s="168">
        <f t="shared" si="240"/>
        <v>2.325758437842226</v>
      </c>
      <c r="G1061" s="168">
        <f t="shared" si="230"/>
        <v>80824.81116903761</v>
      </c>
      <c r="H1061" s="168">
        <f t="shared" si="231"/>
        <v>271310.33754676656</v>
      </c>
      <c r="I1061" s="169">
        <f t="shared" si="232"/>
        <v>352135.14871580416</v>
      </c>
      <c r="J1061" s="169">
        <f t="shared" si="234"/>
        <v>349882.20051332668</v>
      </c>
      <c r="K1061" s="95"/>
      <c r="L1061" s="265">
        <f t="shared" si="233"/>
        <v>134980.32474154604</v>
      </c>
      <c r="M1061" s="265">
        <f>$G1061*NonHospFrac+theModel!$H1061*NonHospFrac</f>
        <v>217154.82397425812</v>
      </c>
      <c r="N1061" s="266">
        <f t="shared" si="235"/>
        <v>352135.14871580416</v>
      </c>
      <c r="O1061" s="159"/>
      <c r="P1061" s="265">
        <f t="shared" si="236"/>
        <v>134116.72540729836</v>
      </c>
      <c r="Q1061" s="265">
        <f t="shared" si="237"/>
        <v>217153.26933258332</v>
      </c>
      <c r="R1061" s="266">
        <f t="shared" si="238"/>
        <v>351269.99473988172</v>
      </c>
    </row>
    <row r="1062" spans="1:18" x14ac:dyDescent="0.3">
      <c r="A1062" s="82">
        <v>1031</v>
      </c>
      <c r="B1062" s="94">
        <f t="shared" si="227"/>
        <v>1.6382916697281499E-9</v>
      </c>
      <c r="C1062" s="179">
        <f t="shared" si="228"/>
        <v>1.6345959658731384E-9</v>
      </c>
      <c r="D1062" s="166">
        <f t="shared" si="229"/>
        <v>2.2558277767625785E-3</v>
      </c>
      <c r="E1062" s="167">
        <f t="shared" si="239"/>
        <v>24.291375361886928</v>
      </c>
      <c r="F1062" s="168">
        <f t="shared" si="240"/>
        <v>2.3280142656189886</v>
      </c>
      <c r="G1062" s="168">
        <f t="shared" si="230"/>
        <v>80903.205748251028</v>
      </c>
      <c r="H1062" s="168">
        <f t="shared" si="231"/>
        <v>271310.33756502334</v>
      </c>
      <c r="I1062" s="169">
        <f t="shared" si="232"/>
        <v>352213.54331327439</v>
      </c>
      <c r="J1062" s="169">
        <f t="shared" si="234"/>
        <v>349957.36873585958</v>
      </c>
      <c r="K1062" s="95"/>
      <c r="L1062" s="265">
        <f t="shared" si="233"/>
        <v>135010.37493182978</v>
      </c>
      <c r="M1062" s="265">
        <f>$G1062*NonHospFrac+theModel!$H1062*NonHospFrac</f>
        <v>217203.16838144456</v>
      </c>
      <c r="N1062" s="266">
        <f t="shared" si="235"/>
        <v>352213.54331327433</v>
      </c>
      <c r="O1062" s="159"/>
      <c r="P1062" s="265">
        <f t="shared" si="236"/>
        <v>134145.53886464486</v>
      </c>
      <c r="Q1062" s="265">
        <f t="shared" si="237"/>
        <v>217201.61373976976</v>
      </c>
      <c r="R1062" s="266">
        <f t="shared" si="238"/>
        <v>351347.15260441462</v>
      </c>
    </row>
    <row r="1063" spans="1:18" x14ac:dyDescent="0.3">
      <c r="A1063" s="82">
        <v>1032</v>
      </c>
      <c r="B1063" s="94">
        <f t="shared" si="227"/>
        <v>1.6076876289286477E-9</v>
      </c>
      <c r="C1063" s="179">
        <f t="shared" si="228"/>
        <v>1.6040609625189528E-9</v>
      </c>
      <c r="D1063" s="166">
        <f t="shared" si="229"/>
        <v>2.2558277767625785E-3</v>
      </c>
      <c r="E1063" s="167">
        <f t="shared" si="239"/>
        <v>24.291375363490989</v>
      </c>
      <c r="F1063" s="168">
        <f t="shared" si="240"/>
        <v>2.3302700933957512</v>
      </c>
      <c r="G1063" s="168">
        <f t="shared" si="230"/>
        <v>80981.600327464461</v>
      </c>
      <c r="H1063" s="168">
        <f t="shared" si="231"/>
        <v>271310.33758293907</v>
      </c>
      <c r="I1063" s="169">
        <f t="shared" si="232"/>
        <v>352291.93791040353</v>
      </c>
      <c r="J1063" s="169">
        <f t="shared" si="234"/>
        <v>350032.5338940607</v>
      </c>
      <c r="K1063" s="95"/>
      <c r="L1063" s="265">
        <f t="shared" si="233"/>
        <v>135040.42512198281</v>
      </c>
      <c r="M1063" s="265">
        <f>$G1063*NonHospFrac+theModel!$H1063*NonHospFrac</f>
        <v>217251.51278842069</v>
      </c>
      <c r="N1063" s="266">
        <f t="shared" si="235"/>
        <v>352291.93791040347</v>
      </c>
      <c r="O1063" s="159"/>
      <c r="P1063" s="265">
        <f t="shared" si="236"/>
        <v>134174.35114737277</v>
      </c>
      <c r="Q1063" s="265">
        <f t="shared" si="237"/>
        <v>217249.95814674589</v>
      </c>
      <c r="R1063" s="266">
        <f t="shared" si="238"/>
        <v>351424.30929411866</v>
      </c>
    </row>
    <row r="1064" spans="1:18" x14ac:dyDescent="0.3">
      <c r="A1064" s="82">
        <v>1033</v>
      </c>
      <c r="B1064" s="94">
        <f t="shared" si="227"/>
        <v>1.577655285666631E-9</v>
      </c>
      <c r="C1064" s="179">
        <f t="shared" si="228"/>
        <v>1.5740963670510678E-9</v>
      </c>
      <c r="D1064" s="166">
        <f t="shared" si="229"/>
        <v>2.2558277767625785E-3</v>
      </c>
      <c r="E1064" s="167">
        <f t="shared" si="239"/>
        <v>24.291375365065086</v>
      </c>
      <c r="F1064" s="168">
        <f t="shared" si="240"/>
        <v>2.3325259211725138</v>
      </c>
      <c r="G1064" s="168">
        <f t="shared" si="230"/>
        <v>81059.994906677879</v>
      </c>
      <c r="H1064" s="168">
        <f t="shared" si="231"/>
        <v>271310.33760052017</v>
      </c>
      <c r="I1064" s="169">
        <f t="shared" si="232"/>
        <v>352370.33250719804</v>
      </c>
      <c r="J1064" s="169">
        <f t="shared" si="234"/>
        <v>350107.69598806114</v>
      </c>
      <c r="K1064" s="95"/>
      <c r="L1064" s="265">
        <f t="shared" si="233"/>
        <v>135070.47531200759</v>
      </c>
      <c r="M1064" s="265">
        <f>$G1064*NonHospFrac+theModel!$H1064*NonHospFrac</f>
        <v>217299.85719519045</v>
      </c>
      <c r="N1064" s="266">
        <f t="shared" si="235"/>
        <v>352370.33250719804</v>
      </c>
      <c r="O1064" s="159"/>
      <c r="P1064" s="265">
        <f t="shared" si="236"/>
        <v>134203.16225553237</v>
      </c>
      <c r="Q1064" s="265">
        <f t="shared" si="237"/>
        <v>217298.30255351565</v>
      </c>
      <c r="R1064" s="266">
        <f t="shared" si="238"/>
        <v>351501.46480904799</v>
      </c>
    </row>
    <row r="1065" spans="1:18" x14ac:dyDescent="0.3">
      <c r="A1065" s="82">
        <v>1034</v>
      </c>
      <c r="B1065" s="94">
        <f t="shared" si="227"/>
        <v>1.548183960369528E-9</v>
      </c>
      <c r="C1065" s="179">
        <f t="shared" si="228"/>
        <v>1.5446915239881882E-9</v>
      </c>
      <c r="D1065" s="166">
        <f t="shared" si="229"/>
        <v>2.2558277767625785E-3</v>
      </c>
      <c r="E1065" s="167">
        <f t="shared" si="239"/>
        <v>24.291375366609778</v>
      </c>
      <c r="F1065" s="168">
        <f t="shared" si="240"/>
        <v>2.3347817489492764</v>
      </c>
      <c r="G1065" s="168">
        <f t="shared" si="230"/>
        <v>81138.389485891297</v>
      </c>
      <c r="H1065" s="168">
        <f t="shared" si="231"/>
        <v>271310.33761777286</v>
      </c>
      <c r="I1065" s="169">
        <f t="shared" si="232"/>
        <v>352448.72710366419</v>
      </c>
      <c r="J1065" s="169">
        <f t="shared" si="234"/>
        <v>350182.85501799185</v>
      </c>
      <c r="K1065" s="95"/>
      <c r="L1065" s="265">
        <f t="shared" si="233"/>
        <v>135100.52550190646</v>
      </c>
      <c r="M1065" s="265">
        <f>$G1065*NonHospFrac+theModel!$H1065*NonHospFrac</f>
        <v>217348.2016017577</v>
      </c>
      <c r="N1065" s="266">
        <f t="shared" si="235"/>
        <v>352448.72710366419</v>
      </c>
      <c r="O1065" s="159"/>
      <c r="P1065" s="265">
        <f t="shared" si="236"/>
        <v>134231.97218917377</v>
      </c>
      <c r="Q1065" s="265">
        <f t="shared" si="237"/>
        <v>217346.6469600829</v>
      </c>
      <c r="R1065" s="266">
        <f t="shared" si="238"/>
        <v>351578.61914925667</v>
      </c>
    </row>
    <row r="1066" spans="1:18" x14ac:dyDescent="0.3">
      <c r="A1066" s="82">
        <v>1035</v>
      </c>
      <c r="B1066" s="94">
        <f t="shared" si="227"/>
        <v>1.5192631729641048E-9</v>
      </c>
      <c r="C1066" s="179">
        <f t="shared" si="228"/>
        <v>1.5158359768983199E-9</v>
      </c>
      <c r="D1066" s="166">
        <f t="shared" si="229"/>
        <v>2.2558277767625785E-3</v>
      </c>
      <c r="E1066" s="167">
        <f t="shared" si="239"/>
        <v>24.291375368125614</v>
      </c>
      <c r="F1066" s="168">
        <f t="shared" si="240"/>
        <v>2.337037576726039</v>
      </c>
      <c r="G1066" s="168">
        <f t="shared" si="230"/>
        <v>81216.784065104715</v>
      </c>
      <c r="H1066" s="168">
        <f t="shared" si="231"/>
        <v>271310.3376347032</v>
      </c>
      <c r="I1066" s="169">
        <f t="shared" si="232"/>
        <v>352527.12169980793</v>
      </c>
      <c r="J1066" s="169">
        <f t="shared" si="234"/>
        <v>350258.01098398346</v>
      </c>
      <c r="K1066" s="95"/>
      <c r="L1066" s="265">
        <f t="shared" si="233"/>
        <v>135130.57569168176</v>
      </c>
      <c r="M1066" s="265">
        <f>$G1066*NonHospFrac+theModel!$H1066*NonHospFrac</f>
        <v>217396.54600812611</v>
      </c>
      <c r="N1066" s="266">
        <f t="shared" si="235"/>
        <v>352527.12169980787</v>
      </c>
      <c r="O1066" s="159"/>
      <c r="P1066" s="265">
        <f t="shared" si="236"/>
        <v>134260.78094834709</v>
      </c>
      <c r="Q1066" s="265">
        <f t="shared" si="237"/>
        <v>217394.99136645132</v>
      </c>
      <c r="R1066" s="266">
        <f t="shared" si="238"/>
        <v>351655.77231479844</v>
      </c>
    </row>
    <row r="1067" spans="1:18" x14ac:dyDescent="0.3">
      <c r="A1067" s="82">
        <v>1036</v>
      </c>
      <c r="B1067" s="94">
        <f t="shared" si="227"/>
        <v>1.4908826391497014E-9</v>
      </c>
      <c r="C1067" s="179">
        <f t="shared" si="228"/>
        <v>1.4875194646804145E-9</v>
      </c>
      <c r="D1067" s="166">
        <f t="shared" si="229"/>
        <v>2.2558277767625785E-3</v>
      </c>
      <c r="E1067" s="167">
        <f t="shared" si="239"/>
        <v>24.291375369613135</v>
      </c>
      <c r="F1067" s="168">
        <f t="shared" si="240"/>
        <v>2.3392934045028015</v>
      </c>
      <c r="G1067" s="168">
        <f t="shared" si="230"/>
        <v>81295.178644318148</v>
      </c>
      <c r="H1067" s="168">
        <f t="shared" si="231"/>
        <v>271310.33765131736</v>
      </c>
      <c r="I1067" s="169">
        <f t="shared" si="232"/>
        <v>352605.51629563549</v>
      </c>
      <c r="J1067" s="169">
        <f t="shared" si="234"/>
        <v>350333.16388616682</v>
      </c>
      <c r="K1067" s="95"/>
      <c r="L1067" s="265">
        <f t="shared" si="233"/>
        <v>135160.62588133587</v>
      </c>
      <c r="M1067" s="265">
        <f>$G1067*NonHospFrac+theModel!$H1067*NonHospFrac</f>
        <v>217444.89041429962</v>
      </c>
      <c r="N1067" s="266">
        <f t="shared" si="235"/>
        <v>352605.51629563549</v>
      </c>
      <c r="O1067" s="159"/>
      <c r="P1067" s="265">
        <f t="shared" si="236"/>
        <v>134289.58853310248</v>
      </c>
      <c r="Q1067" s="265">
        <f t="shared" si="237"/>
        <v>217443.33577262482</v>
      </c>
      <c r="R1067" s="266">
        <f t="shared" si="238"/>
        <v>351732.9243057273</v>
      </c>
    </row>
    <row r="1068" spans="1:18" x14ac:dyDescent="0.3">
      <c r="A1068" s="82">
        <v>1037</v>
      </c>
      <c r="B1068" s="94">
        <f t="shared" si="227"/>
        <v>1.4630322667411192E-9</v>
      </c>
      <c r="C1068" s="179">
        <f t="shared" si="228"/>
        <v>1.4597319179155046E-9</v>
      </c>
      <c r="D1068" s="166">
        <f t="shared" si="229"/>
        <v>2.2558277767625785E-3</v>
      </c>
      <c r="E1068" s="167">
        <f t="shared" si="239"/>
        <v>24.291375371072867</v>
      </c>
      <c r="F1068" s="168">
        <f t="shared" si="240"/>
        <v>2.3415492322795641</v>
      </c>
      <c r="G1068" s="168">
        <f t="shared" si="230"/>
        <v>81373.573223531566</v>
      </c>
      <c r="H1068" s="168">
        <f t="shared" si="231"/>
        <v>271310.33766762109</v>
      </c>
      <c r="I1068" s="169">
        <f t="shared" si="232"/>
        <v>352683.91089115269</v>
      </c>
      <c r="J1068" s="169">
        <f t="shared" si="234"/>
        <v>350408.31372467242</v>
      </c>
      <c r="K1068" s="95"/>
      <c r="L1068" s="265">
        <f t="shared" si="233"/>
        <v>135190.67607087101</v>
      </c>
      <c r="M1068" s="265">
        <f>$G1068*NonHospFrac+theModel!$H1068*NonHospFrac</f>
        <v>217493.23482028165</v>
      </c>
      <c r="N1068" s="266">
        <f t="shared" si="235"/>
        <v>352683.91089115269</v>
      </c>
      <c r="O1068" s="159"/>
      <c r="P1068" s="265">
        <f t="shared" si="236"/>
        <v>134318.39494348996</v>
      </c>
      <c r="Q1068" s="265">
        <f t="shared" si="237"/>
        <v>217491.68017860685</v>
      </c>
      <c r="R1068" s="266">
        <f t="shared" si="238"/>
        <v>351810.07512209681</v>
      </c>
    </row>
    <row r="1069" spans="1:18" x14ac:dyDescent="0.3">
      <c r="A1069" s="82">
        <v>1038</v>
      </c>
      <c r="B1069" s="94">
        <f t="shared" si="227"/>
        <v>1.4357021520798127E-9</v>
      </c>
      <c r="C1069" s="179">
        <f t="shared" si="228"/>
        <v>1.4324634552859932E-9</v>
      </c>
      <c r="D1069" s="166">
        <f t="shared" si="229"/>
        <v>2.2558277767625785E-3</v>
      </c>
      <c r="E1069" s="167">
        <f t="shared" si="239"/>
        <v>24.291375372505332</v>
      </c>
      <c r="F1069" s="168">
        <f t="shared" si="240"/>
        <v>2.3438050600563267</v>
      </c>
      <c r="G1069" s="168">
        <f t="shared" si="230"/>
        <v>81451.967802744985</v>
      </c>
      <c r="H1069" s="168">
        <f t="shared" si="231"/>
        <v>271310.33768362028</v>
      </c>
      <c r="I1069" s="169">
        <f t="shared" si="232"/>
        <v>352762.30548636528</v>
      </c>
      <c r="J1069" s="169">
        <f t="shared" si="234"/>
        <v>350483.46049963072</v>
      </c>
      <c r="K1069" s="95"/>
      <c r="L1069" s="265">
        <f t="shared" si="233"/>
        <v>135220.72626028938</v>
      </c>
      <c r="M1069" s="265">
        <f>$G1069*NonHospFrac+theModel!$H1069*NonHospFrac</f>
        <v>217541.57922607585</v>
      </c>
      <c r="N1069" s="266">
        <f t="shared" si="235"/>
        <v>352762.30548636522</v>
      </c>
      <c r="O1069" s="159"/>
      <c r="P1069" s="265">
        <f t="shared" si="236"/>
        <v>134347.2001795595</v>
      </c>
      <c r="Q1069" s="265">
        <f t="shared" si="237"/>
        <v>217540.02458440105</v>
      </c>
      <c r="R1069" s="266">
        <f t="shared" si="238"/>
        <v>351887.22476396058</v>
      </c>
    </row>
    <row r="1070" spans="1:18" x14ac:dyDescent="0.3">
      <c r="A1070" s="82">
        <v>1039</v>
      </c>
      <c r="B1070" s="94">
        <f t="shared" si="227"/>
        <v>1.4088825765121323E-9</v>
      </c>
      <c r="C1070" s="179">
        <f t="shared" si="228"/>
        <v>1.4057043800618393E-9</v>
      </c>
      <c r="D1070" s="166">
        <f t="shared" si="229"/>
        <v>2.2558277767625785E-3</v>
      </c>
      <c r="E1070" s="167">
        <f t="shared" si="239"/>
        <v>24.291375373911038</v>
      </c>
      <c r="F1070" s="168">
        <f t="shared" si="240"/>
        <v>2.3460608878330893</v>
      </c>
      <c r="G1070" s="168">
        <f t="shared" si="230"/>
        <v>81530.362381958388</v>
      </c>
      <c r="H1070" s="168">
        <f t="shared" si="231"/>
        <v>271310.33769932063</v>
      </c>
      <c r="I1070" s="169">
        <f t="shared" si="232"/>
        <v>352840.70008127904</v>
      </c>
      <c r="J1070" s="169">
        <f t="shared" si="234"/>
        <v>350558.60421117209</v>
      </c>
      <c r="K1070" s="95"/>
      <c r="L1070" s="265">
        <f t="shared" si="233"/>
        <v>135250.77644959319</v>
      </c>
      <c r="M1070" s="265">
        <f>$G1070*NonHospFrac+theModel!$H1070*NonHospFrac</f>
        <v>217589.92363168579</v>
      </c>
      <c r="N1070" s="266">
        <f t="shared" si="235"/>
        <v>352840.70008127898</v>
      </c>
      <c r="O1070" s="159"/>
      <c r="P1070" s="265">
        <f t="shared" si="236"/>
        <v>134376.00424136111</v>
      </c>
      <c r="Q1070" s="265">
        <f t="shared" si="237"/>
        <v>217588.36899001099</v>
      </c>
      <c r="R1070" s="266">
        <f t="shared" si="238"/>
        <v>351964.3732313721</v>
      </c>
    </row>
    <row r="1071" spans="1:18" x14ac:dyDescent="0.3">
      <c r="A1071" s="82">
        <v>1040</v>
      </c>
      <c r="B1071" s="94">
        <f t="shared" si="227"/>
        <v>1.3825640029333262E-9</v>
      </c>
      <c r="C1071" s="179">
        <f t="shared" si="228"/>
        <v>1.3794451766523571E-9</v>
      </c>
      <c r="D1071" s="166">
        <f t="shared" si="229"/>
        <v>2.2558277767625785E-3</v>
      </c>
      <c r="E1071" s="167">
        <f t="shared" si="239"/>
        <v>24.291375375290482</v>
      </c>
      <c r="F1071" s="168">
        <f t="shared" si="240"/>
        <v>2.3483167156098519</v>
      </c>
      <c r="G1071" s="168">
        <f t="shared" si="230"/>
        <v>81608.756961171835</v>
      </c>
      <c r="H1071" s="168">
        <f t="shared" si="231"/>
        <v>271310.33771472762</v>
      </c>
      <c r="I1071" s="169">
        <f t="shared" si="232"/>
        <v>352919.09467589948</v>
      </c>
      <c r="J1071" s="169">
        <f t="shared" si="234"/>
        <v>350633.74485942669</v>
      </c>
      <c r="K1071" s="95"/>
      <c r="L1071" s="265">
        <f t="shared" si="233"/>
        <v>135280.82663878461</v>
      </c>
      <c r="M1071" s="265">
        <f>$G1071*NonHospFrac+theModel!$H1071*NonHospFrac</f>
        <v>217638.26803711485</v>
      </c>
      <c r="N1071" s="266">
        <f t="shared" si="235"/>
        <v>352919.09467589948</v>
      </c>
      <c r="O1071" s="159"/>
      <c r="P1071" s="265">
        <f t="shared" si="236"/>
        <v>134404.80712894473</v>
      </c>
      <c r="Q1071" s="265">
        <f t="shared" si="237"/>
        <v>217636.71339544005</v>
      </c>
      <c r="R1071" s="266">
        <f t="shared" si="238"/>
        <v>352041.5205243848</v>
      </c>
    </row>
    <row r="1072" spans="1:18" x14ac:dyDescent="0.3">
      <c r="A1072" s="82">
        <v>1041</v>
      </c>
      <c r="B1072" s="94">
        <f t="shared" si="227"/>
        <v>1.3567370723961555E-9</v>
      </c>
      <c r="C1072" s="179">
        <f t="shared" si="228"/>
        <v>1.3536765072224807E-9</v>
      </c>
      <c r="D1072" s="166">
        <f t="shared" si="229"/>
        <v>2.2558277767625785E-3</v>
      </c>
      <c r="E1072" s="167">
        <f t="shared" si="239"/>
        <v>24.291375376644158</v>
      </c>
      <c r="F1072" s="168">
        <f t="shared" si="240"/>
        <v>2.3505725433866145</v>
      </c>
      <c r="G1072" s="168">
        <f t="shared" si="230"/>
        <v>81687.151540385254</v>
      </c>
      <c r="H1072" s="168">
        <f t="shared" si="231"/>
        <v>271310.33772984677</v>
      </c>
      <c r="I1072" s="169">
        <f t="shared" si="232"/>
        <v>352997.48927023204</v>
      </c>
      <c r="J1072" s="169">
        <f t="shared" si="234"/>
        <v>350708.88244452461</v>
      </c>
      <c r="K1072" s="95"/>
      <c r="L1072" s="265">
        <f t="shared" si="233"/>
        <v>135310.87682786564</v>
      </c>
      <c r="M1072" s="265">
        <f>$G1072*NonHospFrac+theModel!$H1072*NonHospFrac</f>
        <v>217686.61244236637</v>
      </c>
      <c r="N1072" s="266">
        <f t="shared" si="235"/>
        <v>352997.48927023204</v>
      </c>
      <c r="O1072" s="159"/>
      <c r="P1072" s="265">
        <f t="shared" si="236"/>
        <v>134433.60884236015</v>
      </c>
      <c r="Q1072" s="265">
        <f t="shared" si="237"/>
        <v>217685.05780069157</v>
      </c>
      <c r="R1072" s="266">
        <f t="shared" si="238"/>
        <v>352118.66664305172</v>
      </c>
    </row>
    <row r="1073" spans="1:18" x14ac:dyDescent="0.3">
      <c r="A1073" s="82">
        <v>1042</v>
      </c>
      <c r="B1073" s="94">
        <f t="shared" si="227"/>
        <v>1.3313926007828076E-9</v>
      </c>
      <c r="C1073" s="179">
        <f t="shared" si="228"/>
        <v>1.3283892083721857E-9</v>
      </c>
      <c r="D1073" s="166">
        <f t="shared" si="229"/>
        <v>2.2558277767625785E-3</v>
      </c>
      <c r="E1073" s="167">
        <f t="shared" si="239"/>
        <v>24.291375377972546</v>
      </c>
      <c r="F1073" s="168">
        <f t="shared" si="240"/>
        <v>2.3528283711633771</v>
      </c>
      <c r="G1073" s="168">
        <f t="shared" si="230"/>
        <v>81765.546119598672</v>
      </c>
      <c r="H1073" s="168">
        <f t="shared" si="231"/>
        <v>271310.33774468361</v>
      </c>
      <c r="I1073" s="169">
        <f t="shared" si="232"/>
        <v>353075.88386428228</v>
      </c>
      <c r="J1073" s="169">
        <f t="shared" si="234"/>
        <v>350784.01696659607</v>
      </c>
      <c r="K1073" s="95"/>
      <c r="L1073" s="265">
        <f t="shared" si="233"/>
        <v>135340.92701683845</v>
      </c>
      <c r="M1073" s="265">
        <f>$G1073*NonHospFrac+theModel!$H1073*NonHospFrac</f>
        <v>217734.95684744377</v>
      </c>
      <c r="N1073" s="266">
        <f t="shared" si="235"/>
        <v>353075.88386428222</v>
      </c>
      <c r="O1073" s="159"/>
      <c r="P1073" s="265">
        <f t="shared" si="236"/>
        <v>134462.40938165731</v>
      </c>
      <c r="Q1073" s="265">
        <f t="shared" si="237"/>
        <v>217733.40220576897</v>
      </c>
      <c r="R1073" s="266">
        <f t="shared" si="238"/>
        <v>352195.81158742629</v>
      </c>
    </row>
    <row r="1074" spans="1:18" x14ac:dyDescent="0.3">
      <c r="A1074" s="82">
        <v>1043</v>
      </c>
      <c r="B1074" s="94">
        <f t="shared" si="227"/>
        <v>1.30652157553901E-9</v>
      </c>
      <c r="C1074" s="179">
        <f t="shared" si="228"/>
        <v>1.3035742878779694E-9</v>
      </c>
      <c r="D1074" s="166">
        <f t="shared" si="229"/>
        <v>2.2558277767625785E-3</v>
      </c>
      <c r="E1074" s="167">
        <f t="shared" si="239"/>
        <v>24.291375379276122</v>
      </c>
      <c r="F1074" s="168">
        <f t="shared" si="240"/>
        <v>2.3550841989401397</v>
      </c>
      <c r="G1074" s="168">
        <f t="shared" si="230"/>
        <v>81843.94069881209</v>
      </c>
      <c r="H1074" s="168">
        <f t="shared" si="231"/>
        <v>271310.33775924321</v>
      </c>
      <c r="I1074" s="169">
        <f t="shared" si="232"/>
        <v>353154.27845805528</v>
      </c>
      <c r="J1074" s="169">
        <f t="shared" si="234"/>
        <v>350859.14842577081</v>
      </c>
      <c r="K1074" s="95"/>
      <c r="L1074" s="265">
        <f t="shared" si="233"/>
        <v>135370.97720570501</v>
      </c>
      <c r="M1074" s="265">
        <f>$G1074*NonHospFrac+theModel!$H1074*NonHospFrac</f>
        <v>217783.30125235024</v>
      </c>
      <c r="N1074" s="266">
        <f t="shared" si="235"/>
        <v>353154.27845805523</v>
      </c>
      <c r="O1074" s="159"/>
      <c r="P1074" s="265">
        <f t="shared" si="236"/>
        <v>134491.20874688597</v>
      </c>
      <c r="Q1074" s="265">
        <f t="shared" si="237"/>
        <v>217781.74661067544</v>
      </c>
      <c r="R1074" s="266">
        <f t="shared" si="238"/>
        <v>352272.95535756141</v>
      </c>
    </row>
    <row r="1075" spans="1:18" x14ac:dyDescent="0.3">
      <c r="A1075" s="82">
        <v>1044</v>
      </c>
      <c r="B1075" s="94">
        <f t="shared" si="227"/>
        <v>1.2821151524691461E-9</v>
      </c>
      <c r="C1075" s="179">
        <f t="shared" si="228"/>
        <v>1.2792229214951981E-9</v>
      </c>
      <c r="D1075" s="166">
        <f t="shared" si="229"/>
        <v>2.2558277767625785E-3</v>
      </c>
      <c r="E1075" s="167">
        <f t="shared" si="239"/>
        <v>24.291375380555344</v>
      </c>
      <c r="F1075" s="168">
        <f t="shared" si="240"/>
        <v>2.3573400267169022</v>
      </c>
      <c r="G1075" s="168">
        <f t="shared" si="230"/>
        <v>81922.335278025508</v>
      </c>
      <c r="H1075" s="168">
        <f t="shared" si="231"/>
        <v>271310.33777353086</v>
      </c>
      <c r="I1075" s="169">
        <f t="shared" si="232"/>
        <v>353232.67305155634</v>
      </c>
      <c r="J1075" s="169">
        <f t="shared" si="234"/>
        <v>350934.27682217874</v>
      </c>
      <c r="K1075" s="95"/>
      <c r="L1075" s="265">
        <f t="shared" si="233"/>
        <v>135401.02739446735</v>
      </c>
      <c r="M1075" s="265">
        <f>$G1075*NonHospFrac+theModel!$H1075*NonHospFrac</f>
        <v>217831.64565708902</v>
      </c>
      <c r="N1075" s="266">
        <f t="shared" si="235"/>
        <v>353232.67305155634</v>
      </c>
      <c r="O1075" s="159"/>
      <c r="P1075" s="265">
        <f t="shared" si="236"/>
        <v>134520.00693809593</v>
      </c>
      <c r="Q1075" s="265">
        <f t="shared" si="237"/>
        <v>217830.09101541422</v>
      </c>
      <c r="R1075" s="266">
        <f t="shared" si="238"/>
        <v>352350.09795351012</v>
      </c>
    </row>
    <row r="1076" spans="1:18" x14ac:dyDescent="0.3">
      <c r="A1076" s="82">
        <v>1045</v>
      </c>
      <c r="B1076" s="94">
        <f t="shared" si="227"/>
        <v>1.2581646525912235E-9</v>
      </c>
      <c r="C1076" s="179">
        <f t="shared" si="228"/>
        <v>1.2553264498201674E-9</v>
      </c>
      <c r="D1076" s="166">
        <f t="shared" si="229"/>
        <v>2.2558277767625785E-3</v>
      </c>
      <c r="E1076" s="167">
        <f t="shared" si="239"/>
        <v>24.291375381810671</v>
      </c>
      <c r="F1076" s="168">
        <f t="shared" si="240"/>
        <v>2.3595958544936648</v>
      </c>
      <c r="G1076" s="168">
        <f t="shared" si="230"/>
        <v>82000.729857238926</v>
      </c>
      <c r="H1076" s="168">
        <f t="shared" si="231"/>
        <v>271310.33778755157</v>
      </c>
      <c r="I1076" s="169">
        <f t="shared" si="232"/>
        <v>353311.06764479051</v>
      </c>
      <c r="J1076" s="169">
        <f t="shared" si="234"/>
        <v>351009.40215594956</v>
      </c>
      <c r="K1076" s="95"/>
      <c r="L1076" s="265">
        <f t="shared" si="233"/>
        <v>135431.07758312733</v>
      </c>
      <c r="M1076" s="265">
        <f>$G1076*NonHospFrac+theModel!$H1076*NonHospFrac</f>
        <v>217879.99006166315</v>
      </c>
      <c r="N1076" s="266">
        <f t="shared" si="235"/>
        <v>353311.06764479051</v>
      </c>
      <c r="O1076" s="159"/>
      <c r="P1076" s="265">
        <f t="shared" si="236"/>
        <v>134548.80395533683</v>
      </c>
      <c r="Q1076" s="265">
        <f t="shared" si="237"/>
        <v>217878.43541998835</v>
      </c>
      <c r="R1076" s="266">
        <f t="shared" si="238"/>
        <v>352427.23937532515</v>
      </c>
    </row>
    <row r="1077" spans="1:18" x14ac:dyDescent="0.3">
      <c r="A1077" s="82">
        <v>1046</v>
      </c>
      <c r="B1077" s="94">
        <f t="shared" si="227"/>
        <v>1.2346615590506314E-9</v>
      </c>
      <c r="C1077" s="179">
        <f t="shared" si="228"/>
        <v>1.2318763752108241E-9</v>
      </c>
      <c r="D1077" s="166">
        <f t="shared" si="229"/>
        <v>2.2558277767625785E-3</v>
      </c>
      <c r="E1077" s="167">
        <f t="shared" si="239"/>
        <v>24.291375383042546</v>
      </c>
      <c r="F1077" s="168">
        <f t="shared" si="240"/>
        <v>2.3618516822704274</v>
      </c>
      <c r="G1077" s="168">
        <f t="shared" si="230"/>
        <v>82079.124436452359</v>
      </c>
      <c r="H1077" s="168">
        <f t="shared" si="231"/>
        <v>271310.33780131041</v>
      </c>
      <c r="I1077" s="169">
        <f t="shared" si="232"/>
        <v>353389.46223776275</v>
      </c>
      <c r="J1077" s="169">
        <f t="shared" si="234"/>
        <v>351084.52442721289</v>
      </c>
      <c r="K1077" s="95"/>
      <c r="L1077" s="265">
        <f t="shared" si="233"/>
        <v>135461.12777168697</v>
      </c>
      <c r="M1077" s="265">
        <f>$G1077*NonHospFrac+theModel!$H1077*NonHospFrac</f>
        <v>217928.33446607579</v>
      </c>
      <c r="N1077" s="266">
        <f t="shared" si="235"/>
        <v>353389.46223776275</v>
      </c>
      <c r="O1077" s="159"/>
      <c r="P1077" s="265">
        <f t="shared" si="236"/>
        <v>134577.59979865846</v>
      </c>
      <c r="Q1077" s="265">
        <f t="shared" si="237"/>
        <v>217926.77982440099</v>
      </c>
      <c r="R1077" s="266">
        <f t="shared" si="238"/>
        <v>352504.37962305942</v>
      </c>
    </row>
    <row r="1078" spans="1:18" x14ac:dyDescent="0.3">
      <c r="A1078" s="82">
        <v>1047</v>
      </c>
      <c r="B1078" s="94">
        <f t="shared" si="227"/>
        <v>1.2115975140915111E-9</v>
      </c>
      <c r="C1078" s="179">
        <f t="shared" si="228"/>
        <v>1.2088643587649669E-9</v>
      </c>
      <c r="D1078" s="166">
        <f t="shared" si="229"/>
        <v>2.2558277767625785E-3</v>
      </c>
      <c r="E1078" s="167">
        <f t="shared" si="239"/>
        <v>24.29137538425141</v>
      </c>
      <c r="F1078" s="168">
        <f t="shared" si="240"/>
        <v>2.36410751004719</v>
      </c>
      <c r="G1078" s="168">
        <f t="shared" si="230"/>
        <v>82157.519015665777</v>
      </c>
      <c r="H1078" s="168">
        <f t="shared" si="231"/>
        <v>271310.3378148122</v>
      </c>
      <c r="I1078" s="169">
        <f t="shared" si="232"/>
        <v>353467.85683047795</v>
      </c>
      <c r="J1078" s="169">
        <f t="shared" si="234"/>
        <v>351159.64363609825</v>
      </c>
      <c r="K1078" s="95"/>
      <c r="L1078" s="265">
        <f t="shared" si="233"/>
        <v>135491.17796014802</v>
      </c>
      <c r="M1078" s="265">
        <f>$G1078*NonHospFrac+theModel!$H1078*NonHospFrac</f>
        <v>217976.67887032992</v>
      </c>
      <c r="N1078" s="266">
        <f t="shared" si="235"/>
        <v>353467.85683047795</v>
      </c>
      <c r="O1078" s="159"/>
      <c r="P1078" s="265">
        <f t="shared" si="236"/>
        <v>134606.39446811035</v>
      </c>
      <c r="Q1078" s="265">
        <f t="shared" si="237"/>
        <v>217975.12422865513</v>
      </c>
      <c r="R1078" s="266">
        <f t="shared" si="238"/>
        <v>352581.51869676547</v>
      </c>
    </row>
    <row r="1079" spans="1:18" x14ac:dyDescent="0.3">
      <c r="A1079" s="82">
        <v>1048</v>
      </c>
      <c r="B1079" s="94">
        <f t="shared" si="227"/>
        <v>1.1889643160847207E-9</v>
      </c>
      <c r="C1079" s="179">
        <f t="shared" si="228"/>
        <v>1.1862822173549172E-9</v>
      </c>
      <c r="D1079" s="166">
        <f t="shared" si="229"/>
        <v>2.2558277767625785E-3</v>
      </c>
      <c r="E1079" s="167">
        <f t="shared" si="239"/>
        <v>24.291375385437693</v>
      </c>
      <c r="F1079" s="168">
        <f t="shared" si="240"/>
        <v>2.3663633378239526</v>
      </c>
      <c r="G1079" s="168">
        <f t="shared" si="230"/>
        <v>82235.913594879195</v>
      </c>
      <c r="H1079" s="168">
        <f t="shared" si="231"/>
        <v>271310.33782806178</v>
      </c>
      <c r="I1079" s="169">
        <f t="shared" si="232"/>
        <v>353546.25142294099</v>
      </c>
      <c r="J1079" s="169">
        <f t="shared" si="234"/>
        <v>351234.75978273514</v>
      </c>
      <c r="K1079" s="95"/>
      <c r="L1079" s="265">
        <f t="shared" si="233"/>
        <v>135521.22814851243</v>
      </c>
      <c r="M1079" s="265">
        <f>$G1079*NonHospFrac+theModel!$H1079*NonHospFrac</f>
        <v>218025.0232744285</v>
      </c>
      <c r="N1079" s="266">
        <f t="shared" si="235"/>
        <v>353546.25142294093</v>
      </c>
      <c r="O1079" s="159"/>
      <c r="P1079" s="265">
        <f t="shared" si="236"/>
        <v>134635.18796374224</v>
      </c>
      <c r="Q1079" s="265">
        <f t="shared" si="237"/>
        <v>218023.46863275371</v>
      </c>
      <c r="R1079" s="266">
        <f t="shared" si="238"/>
        <v>352658.65659649594</v>
      </c>
    </row>
    <row r="1080" spans="1:18" x14ac:dyDescent="0.3">
      <c r="A1080" s="82">
        <v>1049</v>
      </c>
      <c r="B1080" s="94">
        <f t="shared" si="227"/>
        <v>1.1667539166113188E-9</v>
      </c>
      <c r="C1080" s="179">
        <f t="shared" si="228"/>
        <v>1.1641219207175804E-9</v>
      </c>
      <c r="D1080" s="166">
        <f t="shared" si="229"/>
        <v>2.2558277767625785E-3</v>
      </c>
      <c r="E1080" s="167">
        <f t="shared" si="239"/>
        <v>24.291375386601814</v>
      </c>
      <c r="F1080" s="168">
        <f t="shared" si="240"/>
        <v>2.3686191656007152</v>
      </c>
      <c r="G1080" s="168">
        <f t="shared" si="230"/>
        <v>82314.308174092628</v>
      </c>
      <c r="H1080" s="168">
        <f t="shared" si="231"/>
        <v>271310.33784106385</v>
      </c>
      <c r="I1080" s="169">
        <f t="shared" si="232"/>
        <v>353624.64601515647</v>
      </c>
      <c r="J1080" s="169">
        <f t="shared" si="234"/>
        <v>351309.87286725285</v>
      </c>
      <c r="K1080" s="95"/>
      <c r="L1080" s="265">
        <f t="shared" si="233"/>
        <v>135551.27833678198</v>
      </c>
      <c r="M1080" s="265">
        <f>$G1080*NonHospFrac+theModel!$H1080*NonHospFrac</f>
        <v>218073.36767837449</v>
      </c>
      <c r="N1080" s="266">
        <f t="shared" si="235"/>
        <v>353624.64601515647</v>
      </c>
      <c r="O1080" s="159"/>
      <c r="P1080" s="265">
        <f t="shared" si="236"/>
        <v>134663.98028560367</v>
      </c>
      <c r="Q1080" s="265">
        <f t="shared" si="237"/>
        <v>218071.81303669969</v>
      </c>
      <c r="R1080" s="266">
        <f t="shared" si="238"/>
        <v>352735.79332230333</v>
      </c>
    </row>
    <row r="1081" spans="1:18" x14ac:dyDescent="0.3">
      <c r="A1081" s="82">
        <v>1050</v>
      </c>
      <c r="B1081" s="94">
        <f t="shared" si="227"/>
        <v>1.1449584176005287E-9</v>
      </c>
      <c r="C1081" s="179">
        <f t="shared" si="228"/>
        <v>1.1423755885988672E-9</v>
      </c>
      <c r="D1081" s="166">
        <f t="shared" si="229"/>
        <v>2.2558277767625785E-3</v>
      </c>
      <c r="E1081" s="167">
        <f t="shared" si="239"/>
        <v>24.291375387744189</v>
      </c>
      <c r="F1081" s="168">
        <f t="shared" si="240"/>
        <v>2.3708749933774778</v>
      </c>
      <c r="G1081" s="168">
        <f t="shared" si="230"/>
        <v>82392.702753306046</v>
      </c>
      <c r="H1081" s="168">
        <f t="shared" si="231"/>
        <v>271310.33785382309</v>
      </c>
      <c r="I1081" s="169">
        <f t="shared" si="232"/>
        <v>353703.04060712911</v>
      </c>
      <c r="J1081" s="169">
        <f t="shared" si="234"/>
        <v>351384.98288978072</v>
      </c>
      <c r="K1081" s="95"/>
      <c r="L1081" s="265">
        <f t="shared" si="233"/>
        <v>135581.3285249584</v>
      </c>
      <c r="M1081" s="265">
        <f>$G1081*NonHospFrac+theModel!$H1081*NonHospFrac</f>
        <v>218121.71208217071</v>
      </c>
      <c r="N1081" s="266">
        <f t="shared" si="235"/>
        <v>353703.04060712911</v>
      </c>
      <c r="O1081" s="159"/>
      <c r="P1081" s="265">
        <f t="shared" si="236"/>
        <v>134692.77143374414</v>
      </c>
      <c r="Q1081" s="265">
        <f t="shared" si="237"/>
        <v>218120.15744049591</v>
      </c>
      <c r="R1081" s="266">
        <f t="shared" si="238"/>
        <v>352812.92887424002</v>
      </c>
    </row>
    <row r="1082" spans="1:18" x14ac:dyDescent="0.3">
      <c r="A1082" s="82">
        <v>1051</v>
      </c>
      <c r="B1082" s="94">
        <f t="shared" si="227"/>
        <v>1.1235700685211524E-9</v>
      </c>
      <c r="C1082" s="179">
        <f t="shared" si="228"/>
        <v>1.1210354879514434E-9</v>
      </c>
      <c r="D1082" s="166">
        <f t="shared" si="229"/>
        <v>2.2558277767625785E-3</v>
      </c>
      <c r="E1082" s="167">
        <f t="shared" si="239"/>
        <v>24.291375388865223</v>
      </c>
      <c r="F1082" s="168">
        <f t="shared" si="240"/>
        <v>2.3731308211542403</v>
      </c>
      <c r="G1082" s="168">
        <f t="shared" si="230"/>
        <v>82471.097332519465</v>
      </c>
      <c r="H1082" s="168">
        <f t="shared" si="231"/>
        <v>271310.33786634391</v>
      </c>
      <c r="I1082" s="169">
        <f t="shared" si="232"/>
        <v>353781.43519886339</v>
      </c>
      <c r="J1082" s="169">
        <f t="shared" si="234"/>
        <v>351460.08985044784</v>
      </c>
      <c r="K1082" s="95"/>
      <c r="L1082" s="265">
        <f t="shared" si="233"/>
        <v>135611.37871304346</v>
      </c>
      <c r="M1082" s="265">
        <f>$G1082*NonHospFrac+theModel!$H1082*NonHospFrac</f>
        <v>218170.05648581986</v>
      </c>
      <c r="N1082" s="266">
        <f t="shared" si="235"/>
        <v>353781.43519886333</v>
      </c>
      <c r="O1082" s="159"/>
      <c r="P1082" s="265">
        <f t="shared" si="236"/>
        <v>134721.56140821322</v>
      </c>
      <c r="Q1082" s="265">
        <f t="shared" si="237"/>
        <v>218168.50184414507</v>
      </c>
      <c r="R1082" s="266">
        <f t="shared" si="238"/>
        <v>352890.06325235829</v>
      </c>
    </row>
    <row r="1083" spans="1:18" x14ac:dyDescent="0.3">
      <c r="A1083" s="82">
        <v>1052</v>
      </c>
      <c r="B1083" s="94">
        <f t="shared" si="227"/>
        <v>1.1025812636254852E-9</v>
      </c>
      <c r="C1083" s="179">
        <f t="shared" si="228"/>
        <v>1.1000940301848608E-9</v>
      </c>
      <c r="D1083" s="166">
        <f t="shared" si="229"/>
        <v>2.2558277767625785E-3</v>
      </c>
      <c r="E1083" s="167">
        <f t="shared" si="239"/>
        <v>24.291375389965317</v>
      </c>
      <c r="F1083" s="168">
        <f t="shared" si="240"/>
        <v>2.3753866489310029</v>
      </c>
      <c r="G1083" s="168">
        <f t="shared" si="230"/>
        <v>82549.491911732883</v>
      </c>
      <c r="H1083" s="168">
        <f t="shared" si="231"/>
        <v>271310.33787863085</v>
      </c>
      <c r="I1083" s="169">
        <f t="shared" si="232"/>
        <v>353859.82979036373</v>
      </c>
      <c r="J1083" s="169">
        <f t="shared" si="234"/>
        <v>351535.19374938327</v>
      </c>
      <c r="K1083" s="95"/>
      <c r="L1083" s="265">
        <f t="shared" si="233"/>
        <v>135641.42890103886</v>
      </c>
      <c r="M1083" s="265">
        <f>$G1083*NonHospFrac+theModel!$H1083*NonHospFrac</f>
        <v>218218.40088932484</v>
      </c>
      <c r="N1083" s="266">
        <f t="shared" si="235"/>
        <v>353859.82979036367</v>
      </c>
      <c r="O1083" s="159"/>
      <c r="P1083" s="265">
        <f t="shared" si="236"/>
        <v>134750.35020906036</v>
      </c>
      <c r="Q1083" s="265">
        <f t="shared" si="237"/>
        <v>218216.84624765004</v>
      </c>
      <c r="R1083" s="266">
        <f t="shared" si="238"/>
        <v>352967.1964567104</v>
      </c>
    </row>
    <row r="1084" spans="1:18" x14ac:dyDescent="0.3">
      <c r="A1084" s="82">
        <v>1053</v>
      </c>
      <c r="B1084" s="94">
        <f t="shared" si="227"/>
        <v>1.0819845392446792E-9</v>
      </c>
      <c r="C1084" s="179">
        <f t="shared" si="228"/>
        <v>1.0795437684670234E-9</v>
      </c>
      <c r="D1084" s="166">
        <f t="shared" si="229"/>
        <v>2.2558277767625785E-3</v>
      </c>
      <c r="E1084" s="167">
        <f t="shared" si="239"/>
        <v>24.291375391044863</v>
      </c>
      <c r="F1084" s="168">
        <f t="shared" si="240"/>
        <v>2.3776424767077655</v>
      </c>
      <c r="G1084" s="168">
        <f t="shared" si="230"/>
        <v>82627.886490946301</v>
      </c>
      <c r="H1084" s="168">
        <f t="shared" si="231"/>
        <v>271310.33789068827</v>
      </c>
      <c r="I1084" s="169">
        <f t="shared" si="232"/>
        <v>353938.22438163456</v>
      </c>
      <c r="J1084" s="169">
        <f t="shared" si="234"/>
        <v>351610.29458671605</v>
      </c>
      <c r="K1084" s="95"/>
      <c r="L1084" s="265">
        <f t="shared" si="233"/>
        <v>135671.4790889463</v>
      </c>
      <c r="M1084" s="265">
        <f>$G1084*NonHospFrac+theModel!$H1084*NonHospFrac</f>
        <v>218266.74529268828</v>
      </c>
      <c r="N1084" s="266">
        <f t="shared" si="235"/>
        <v>353938.22438163462</v>
      </c>
      <c r="O1084" s="159"/>
      <c r="P1084" s="265">
        <f t="shared" si="236"/>
        <v>134779.13783633505</v>
      </c>
      <c r="Q1084" s="265">
        <f t="shared" si="237"/>
        <v>218265.19065101349</v>
      </c>
      <c r="R1084" s="266">
        <f t="shared" si="238"/>
        <v>353044.32848734851</v>
      </c>
    </row>
    <row r="1085" spans="1:18" x14ac:dyDescent="0.3">
      <c r="A1085" s="82">
        <v>1054</v>
      </c>
      <c r="B1085" s="94">
        <f t="shared" si="227"/>
        <v>1.0617725711346482E-9</v>
      </c>
      <c r="C1085" s="179">
        <f t="shared" si="228"/>
        <v>1.0593773950760781E-9</v>
      </c>
      <c r="D1085" s="166">
        <f t="shared" si="229"/>
        <v>2.2558277767625785E-3</v>
      </c>
      <c r="E1085" s="167">
        <f t="shared" si="239"/>
        <v>24.291375392104239</v>
      </c>
      <c r="F1085" s="168">
        <f t="shared" si="240"/>
        <v>2.3798983044845281</v>
      </c>
      <c r="G1085" s="168">
        <f t="shared" si="230"/>
        <v>82706.281070159719</v>
      </c>
      <c r="H1085" s="168">
        <f t="shared" si="231"/>
        <v>271310.33790252049</v>
      </c>
      <c r="I1085" s="169">
        <f t="shared" si="232"/>
        <v>354016.61897268018</v>
      </c>
      <c r="J1085" s="169">
        <f t="shared" si="234"/>
        <v>351685.3923625751</v>
      </c>
      <c r="K1085" s="95"/>
      <c r="L1085" s="265">
        <f t="shared" si="233"/>
        <v>135701.5292767674</v>
      </c>
      <c r="M1085" s="265">
        <f>$G1085*NonHospFrac+theModel!$H1085*NonHospFrac</f>
        <v>218315.08969591279</v>
      </c>
      <c r="N1085" s="266">
        <f t="shared" si="235"/>
        <v>354016.61897268018</v>
      </c>
      <c r="O1085" s="159"/>
      <c r="P1085" s="265">
        <f t="shared" si="236"/>
        <v>134807.92429008667</v>
      </c>
      <c r="Q1085" s="265">
        <f t="shared" si="237"/>
        <v>218313.53505423799</v>
      </c>
      <c r="R1085" s="266">
        <f t="shared" si="238"/>
        <v>353121.45934432466</v>
      </c>
    </row>
    <row r="1086" spans="1:18" x14ac:dyDescent="0.3">
      <c r="A1086" s="82">
        <v>1055</v>
      </c>
      <c r="B1086" s="94">
        <f t="shared" si="227"/>
        <v>1.0419381718715492E-9</v>
      </c>
      <c r="C1086" s="179">
        <f t="shared" si="228"/>
        <v>1.0395877388017722E-9</v>
      </c>
      <c r="D1086" s="166">
        <f t="shared" si="229"/>
        <v>2.2558277767625785E-3</v>
      </c>
      <c r="E1086" s="167">
        <f t="shared" si="239"/>
        <v>24.291375393143827</v>
      </c>
      <c r="F1086" s="168">
        <f t="shared" si="240"/>
        <v>2.3821541322612907</v>
      </c>
      <c r="G1086" s="168">
        <f t="shared" si="230"/>
        <v>82784.675649373137</v>
      </c>
      <c r="H1086" s="168">
        <f t="shared" si="231"/>
        <v>271310.33791413164</v>
      </c>
      <c r="I1086" s="169">
        <f t="shared" si="232"/>
        <v>354095.01356350479</v>
      </c>
      <c r="J1086" s="169">
        <f t="shared" si="234"/>
        <v>351760.48707708926</v>
      </c>
      <c r="K1086" s="95"/>
      <c r="L1086" s="265">
        <f t="shared" si="233"/>
        <v>135731.57946450374</v>
      </c>
      <c r="M1086" s="265">
        <f>$G1086*NonHospFrac+theModel!$H1086*NonHospFrac</f>
        <v>218363.434099001</v>
      </c>
      <c r="N1086" s="266">
        <f t="shared" si="235"/>
        <v>354095.01356350473</v>
      </c>
      <c r="O1086" s="159"/>
      <c r="P1086" s="265">
        <f t="shared" si="236"/>
        <v>134836.70957036456</v>
      </c>
      <c r="Q1086" s="265">
        <f t="shared" si="237"/>
        <v>218361.8794573262</v>
      </c>
      <c r="R1086" s="266">
        <f t="shared" si="238"/>
        <v>353198.58902769076</v>
      </c>
    </row>
    <row r="1087" spans="1:18" x14ac:dyDescent="0.3">
      <c r="A1087" s="82">
        <v>1056</v>
      </c>
      <c r="B1087" s="94">
        <f t="shared" si="227"/>
        <v>1.022474288295925E-9</v>
      </c>
      <c r="C1087" s="179">
        <f t="shared" si="228"/>
        <v>1.0201677623953616E-9</v>
      </c>
      <c r="D1087" s="166">
        <f t="shared" si="229"/>
        <v>2.2558277767625785E-3</v>
      </c>
      <c r="E1087" s="167">
        <f t="shared" si="239"/>
        <v>24.291375394163996</v>
      </c>
      <c r="F1087" s="168">
        <f t="shared" si="240"/>
        <v>2.3844099600380533</v>
      </c>
      <c r="G1087" s="168">
        <f t="shared" si="230"/>
        <v>82863.07022858657</v>
      </c>
      <c r="H1087" s="168">
        <f t="shared" si="231"/>
        <v>271310.33792552585</v>
      </c>
      <c r="I1087" s="169">
        <f t="shared" si="232"/>
        <v>354173.4081541124</v>
      </c>
      <c r="J1087" s="169">
        <f t="shared" si="234"/>
        <v>351835.57873038715</v>
      </c>
      <c r="K1087" s="95"/>
      <c r="L1087" s="265">
        <f t="shared" si="233"/>
        <v>135761.62965215696</v>
      </c>
      <c r="M1087" s="265">
        <f>$G1087*NonHospFrac+theModel!$H1087*NonHospFrac</f>
        <v>218411.77850195544</v>
      </c>
      <c r="N1087" s="266">
        <f t="shared" si="235"/>
        <v>354173.4081541124</v>
      </c>
      <c r="O1087" s="159"/>
      <c r="P1087" s="265">
        <f t="shared" si="236"/>
        <v>134865.49367721815</v>
      </c>
      <c r="Q1087" s="265">
        <f t="shared" si="237"/>
        <v>218410.22386028065</v>
      </c>
      <c r="R1087" s="266">
        <f t="shared" si="238"/>
        <v>353275.7175374988</v>
      </c>
    </row>
    <row r="1088" spans="1:18" x14ac:dyDescent="0.3">
      <c r="A1088" s="82">
        <v>1057</v>
      </c>
      <c r="B1088" s="94">
        <f t="shared" si="227"/>
        <v>1.0033739990045542E-9</v>
      </c>
      <c r="C1088" s="179">
        <f t="shared" si="228"/>
        <v>1.0011105600671183E-9</v>
      </c>
      <c r="D1088" s="166">
        <f t="shared" si="229"/>
        <v>2.2558277767625785E-3</v>
      </c>
      <c r="E1088" s="167">
        <f t="shared" si="239"/>
        <v>24.291375395165108</v>
      </c>
      <c r="F1088" s="168">
        <f t="shared" si="240"/>
        <v>2.3866657878148159</v>
      </c>
      <c r="G1088" s="168">
        <f t="shared" si="230"/>
        <v>82941.464807799988</v>
      </c>
      <c r="H1088" s="168">
        <f t="shared" si="231"/>
        <v>271310.33793670731</v>
      </c>
      <c r="I1088" s="169">
        <f t="shared" si="232"/>
        <v>354251.80274450732</v>
      </c>
      <c r="J1088" s="169">
        <f t="shared" si="234"/>
        <v>351910.6673225977</v>
      </c>
      <c r="K1088" s="95"/>
      <c r="L1088" s="265">
        <f t="shared" si="233"/>
        <v>135791.67983972863</v>
      </c>
      <c r="M1088" s="265">
        <f>$G1088*NonHospFrac+theModel!$H1088*NonHospFrac</f>
        <v>218460.12290477869</v>
      </c>
      <c r="N1088" s="266">
        <f t="shared" si="235"/>
        <v>354251.80274450732</v>
      </c>
      <c r="O1088" s="159"/>
      <c r="P1088" s="265">
        <f t="shared" si="236"/>
        <v>134894.27661069678</v>
      </c>
      <c r="Q1088" s="265">
        <f t="shared" si="237"/>
        <v>218458.56826310389</v>
      </c>
      <c r="R1088" s="266">
        <f t="shared" si="238"/>
        <v>353352.84487380064</v>
      </c>
    </row>
    <row r="1089" spans="1:18" x14ac:dyDescent="0.3">
      <c r="A1089" s="82">
        <v>1058</v>
      </c>
      <c r="B1089" s="94">
        <f t="shared" si="227"/>
        <v>9.8463051188922834E-10</v>
      </c>
      <c r="C1089" s="179">
        <f t="shared" si="228"/>
        <v>9.8240935503066073E-10</v>
      </c>
      <c r="D1089" s="166">
        <f t="shared" si="229"/>
        <v>2.2558277767625785E-3</v>
      </c>
      <c r="E1089" s="167">
        <f t="shared" si="239"/>
        <v>24.291375396147519</v>
      </c>
      <c r="F1089" s="168">
        <f t="shared" si="240"/>
        <v>2.3889216155915785</v>
      </c>
      <c r="G1089" s="168">
        <f t="shared" si="230"/>
        <v>83019.859387013421</v>
      </c>
      <c r="H1089" s="168">
        <f t="shared" si="231"/>
        <v>271310.3379476798</v>
      </c>
      <c r="I1089" s="169">
        <f t="shared" si="232"/>
        <v>354330.19733469322</v>
      </c>
      <c r="J1089" s="169">
        <f t="shared" si="234"/>
        <v>351985.7528538492</v>
      </c>
      <c r="K1089" s="95"/>
      <c r="L1089" s="265">
        <f t="shared" si="233"/>
        <v>135821.73002722015</v>
      </c>
      <c r="M1089" s="265">
        <f>$G1089*NonHospFrac+theModel!$H1089*NonHospFrac</f>
        <v>218508.46730747304</v>
      </c>
      <c r="N1089" s="266">
        <f t="shared" si="235"/>
        <v>354330.19733469316</v>
      </c>
      <c r="O1089" s="159"/>
      <c r="P1089" s="265">
        <f t="shared" si="236"/>
        <v>134923.05837084958</v>
      </c>
      <c r="Q1089" s="265">
        <f t="shared" si="237"/>
        <v>218506.91266579824</v>
      </c>
      <c r="R1089" s="266">
        <f t="shared" si="238"/>
        <v>353429.9710366478</v>
      </c>
    </row>
    <row r="1090" spans="1:18" x14ac:dyDescent="0.3">
      <c r="A1090" s="82">
        <v>1059</v>
      </c>
      <c r="B1090" s="94">
        <f t="shared" si="227"/>
        <v>9.6623716172143247E-10</v>
      </c>
      <c r="C1090" s="179">
        <f t="shared" si="228"/>
        <v>9.6405749709308106E-10</v>
      </c>
      <c r="D1090" s="166">
        <f t="shared" si="229"/>
        <v>2.2558277767625785E-3</v>
      </c>
      <c r="E1090" s="167">
        <f t="shared" si="239"/>
        <v>24.291375397111576</v>
      </c>
      <c r="F1090" s="168">
        <f t="shared" si="240"/>
        <v>2.391177443368341</v>
      </c>
      <c r="G1090" s="168">
        <f t="shared" si="230"/>
        <v>83098.253966226839</v>
      </c>
      <c r="H1090" s="168">
        <f t="shared" si="231"/>
        <v>271310.3379584474</v>
      </c>
      <c r="I1090" s="169">
        <f t="shared" si="232"/>
        <v>354408.59192467423</v>
      </c>
      <c r="J1090" s="169">
        <f t="shared" si="234"/>
        <v>352060.83532427042</v>
      </c>
      <c r="K1090" s="95"/>
      <c r="L1090" s="265">
        <f t="shared" si="233"/>
        <v>135851.78021463318</v>
      </c>
      <c r="M1090" s="265">
        <f>$G1090*NonHospFrac+theModel!$H1090*NonHospFrac</f>
        <v>218556.81171004105</v>
      </c>
      <c r="N1090" s="266">
        <f t="shared" si="235"/>
        <v>354408.59192467423</v>
      </c>
      <c r="O1090" s="159"/>
      <c r="P1090" s="265">
        <f t="shared" si="236"/>
        <v>134951.83895772602</v>
      </c>
      <c r="Q1090" s="265">
        <f t="shared" si="237"/>
        <v>218555.25706836625</v>
      </c>
      <c r="R1090" s="266">
        <f t="shared" si="238"/>
        <v>353507.0960260923</v>
      </c>
    </row>
    <row r="1091" spans="1:18" x14ac:dyDescent="0.3">
      <c r="A1091" s="82">
        <v>1060</v>
      </c>
      <c r="B1091" s="94">
        <f t="shared" si="227"/>
        <v>9.4818740778218139E-10</v>
      </c>
      <c r="C1091" s="179">
        <f t="shared" si="228"/>
        <v>9.460484602901299E-10</v>
      </c>
      <c r="D1091" s="166">
        <f t="shared" si="229"/>
        <v>2.2558277767625785E-3</v>
      </c>
      <c r="E1091" s="167">
        <f t="shared" si="239"/>
        <v>24.291375398057625</v>
      </c>
      <c r="F1091" s="168">
        <f t="shared" si="240"/>
        <v>2.3934332711451036</v>
      </c>
      <c r="G1091" s="168">
        <f t="shared" si="230"/>
        <v>83176.648545440257</v>
      </c>
      <c r="H1091" s="168">
        <f t="shared" si="231"/>
        <v>271310.33796901378</v>
      </c>
      <c r="I1091" s="169">
        <f t="shared" si="232"/>
        <v>354486.98651445401</v>
      </c>
      <c r="J1091" s="169">
        <f t="shared" si="234"/>
        <v>352135.91473398963</v>
      </c>
      <c r="K1091" s="95"/>
      <c r="L1091" s="265">
        <f t="shared" si="233"/>
        <v>135881.83040196905</v>
      </c>
      <c r="M1091" s="265">
        <f>$G1091*NonHospFrac+theModel!$H1091*NonHospFrac</f>
        <v>218605.15611248498</v>
      </c>
      <c r="N1091" s="266">
        <f t="shared" si="235"/>
        <v>354486.98651445401</v>
      </c>
      <c r="O1091" s="159"/>
      <c r="P1091" s="265">
        <f t="shared" si="236"/>
        <v>134980.6183713752</v>
      </c>
      <c r="Q1091" s="265">
        <f t="shared" si="237"/>
        <v>218603.60147081019</v>
      </c>
      <c r="R1091" s="266">
        <f t="shared" si="238"/>
        <v>353584.21984218538</v>
      </c>
    </row>
    <row r="1092" spans="1:18" x14ac:dyDescent="0.3">
      <c r="A1092" s="82">
        <v>1061</v>
      </c>
      <c r="B1092" s="94">
        <f t="shared" si="227"/>
        <v>9.3047483153612755E-10</v>
      </c>
      <c r="C1092" s="179">
        <f t="shared" si="228"/>
        <v>9.2837584056556989E-10</v>
      </c>
      <c r="D1092" s="166">
        <f t="shared" si="229"/>
        <v>2.2558277767625785E-3</v>
      </c>
      <c r="E1092" s="167">
        <f t="shared" si="239"/>
        <v>24.291375398986002</v>
      </c>
      <c r="F1092" s="168">
        <f t="shared" si="240"/>
        <v>2.3956890989218662</v>
      </c>
      <c r="G1092" s="168">
        <f t="shared" si="230"/>
        <v>83255.043124653675</v>
      </c>
      <c r="H1092" s="168">
        <f t="shared" si="231"/>
        <v>271310.33797938284</v>
      </c>
      <c r="I1092" s="169">
        <f t="shared" si="232"/>
        <v>354565.38110403653</v>
      </c>
      <c r="J1092" s="169">
        <f t="shared" si="234"/>
        <v>352210.99108313536</v>
      </c>
      <c r="K1092" s="95"/>
      <c r="L1092" s="265">
        <f t="shared" si="233"/>
        <v>135911.88058922929</v>
      </c>
      <c r="M1092" s="265">
        <f>$G1092*NonHospFrac+theModel!$H1092*NonHospFrac</f>
        <v>218653.50051480718</v>
      </c>
      <c r="N1092" s="266">
        <f t="shared" si="235"/>
        <v>354565.38110403647</v>
      </c>
      <c r="O1092" s="159"/>
      <c r="P1092" s="265">
        <f t="shared" si="236"/>
        <v>135009.39661184637</v>
      </c>
      <c r="Q1092" s="265">
        <f t="shared" si="237"/>
        <v>218651.94587313238</v>
      </c>
      <c r="R1092" s="266">
        <f t="shared" si="238"/>
        <v>353661.34248497873</v>
      </c>
    </row>
    <row r="1093" spans="1:18" x14ac:dyDescent="0.3">
      <c r="A1093" s="82">
        <v>1062</v>
      </c>
      <c r="B1093" s="94">
        <f t="shared" si="227"/>
        <v>9.1309313434910161E-10</v>
      </c>
      <c r="C1093" s="179">
        <f t="shared" si="228"/>
        <v>9.1103335349386567E-10</v>
      </c>
      <c r="D1093" s="166">
        <f t="shared" si="229"/>
        <v>2.2558277767625785E-3</v>
      </c>
      <c r="E1093" s="167">
        <f t="shared" si="239"/>
        <v>24.291375399897035</v>
      </c>
      <c r="F1093" s="168">
        <f t="shared" si="240"/>
        <v>2.3979449266986288</v>
      </c>
      <c r="G1093" s="168">
        <f t="shared" si="230"/>
        <v>83333.437703867094</v>
      </c>
      <c r="H1093" s="168">
        <f t="shared" si="231"/>
        <v>271310.33798955817</v>
      </c>
      <c r="I1093" s="169">
        <f t="shared" si="232"/>
        <v>354643.77569342527</v>
      </c>
      <c r="J1093" s="169">
        <f t="shared" si="234"/>
        <v>352286.06437183573</v>
      </c>
      <c r="K1093" s="95"/>
      <c r="L1093" s="265">
        <f t="shared" si="233"/>
        <v>135941.93077641528</v>
      </c>
      <c r="M1093" s="265">
        <f>$G1093*NonHospFrac+theModel!$H1093*NonHospFrac</f>
        <v>218701.84491700996</v>
      </c>
      <c r="N1093" s="266">
        <f t="shared" si="235"/>
        <v>354643.77569342521</v>
      </c>
      <c r="O1093" s="159"/>
      <c r="P1093" s="265">
        <f t="shared" si="236"/>
        <v>135038.17367918871</v>
      </c>
      <c r="Q1093" s="265">
        <f t="shared" si="237"/>
        <v>218700.29027533517</v>
      </c>
      <c r="R1093" s="266">
        <f t="shared" si="238"/>
        <v>353738.4639545239</v>
      </c>
    </row>
    <row r="1094" spans="1:18" x14ac:dyDescent="0.3">
      <c r="A1094" s="82">
        <v>1063</v>
      </c>
      <c r="B1094" s="94">
        <f t="shared" si="227"/>
        <v>8.9603613524832364E-10</v>
      </c>
      <c r="C1094" s="179">
        <f t="shared" si="228"/>
        <v>8.9401483204544747E-10</v>
      </c>
      <c r="D1094" s="166">
        <f t="shared" si="229"/>
        <v>2.2558277767625785E-3</v>
      </c>
      <c r="E1094" s="167">
        <f t="shared" si="239"/>
        <v>24.291375400791051</v>
      </c>
      <c r="F1094" s="168">
        <f t="shared" si="240"/>
        <v>2.4002007544753914</v>
      </c>
      <c r="G1094" s="168">
        <f t="shared" si="230"/>
        <v>83411.832283080526</v>
      </c>
      <c r="H1094" s="168">
        <f t="shared" si="231"/>
        <v>271310.33799954347</v>
      </c>
      <c r="I1094" s="169">
        <f t="shared" si="232"/>
        <v>354722.17028262396</v>
      </c>
      <c r="J1094" s="169">
        <f t="shared" si="234"/>
        <v>352361.13460021908</v>
      </c>
      <c r="K1094" s="95"/>
      <c r="L1094" s="265">
        <f t="shared" si="233"/>
        <v>135971.98096352842</v>
      </c>
      <c r="M1094" s="265">
        <f>$G1094*NonHospFrac+theModel!$H1094*NonHospFrac</f>
        <v>218750.18931909557</v>
      </c>
      <c r="N1094" s="266">
        <f t="shared" si="235"/>
        <v>354722.17028262396</v>
      </c>
      <c r="O1094" s="159"/>
      <c r="P1094" s="265">
        <f t="shared" si="236"/>
        <v>135066.94957345136</v>
      </c>
      <c r="Q1094" s="265">
        <f t="shared" si="237"/>
        <v>218748.63467742078</v>
      </c>
      <c r="R1094" s="266">
        <f t="shared" si="238"/>
        <v>353815.58425087214</v>
      </c>
    </row>
    <row r="1095" spans="1:18" x14ac:dyDescent="0.3">
      <c r="A1095" s="82">
        <v>1064</v>
      </c>
      <c r="B1095" s="94">
        <f t="shared" si="227"/>
        <v>8.7929776872441992E-10</v>
      </c>
      <c r="C1095" s="179">
        <f t="shared" si="228"/>
        <v>8.7731422439368596E-10</v>
      </c>
      <c r="D1095" s="166">
        <f t="shared" si="229"/>
        <v>2.2558277767625785E-3</v>
      </c>
      <c r="E1095" s="167">
        <f t="shared" si="239"/>
        <v>24.291375401668365</v>
      </c>
      <c r="F1095" s="168">
        <f t="shared" si="240"/>
        <v>2.402456582252154</v>
      </c>
      <c r="G1095" s="168">
        <f t="shared" si="230"/>
        <v>83490.226862293945</v>
      </c>
      <c r="H1095" s="168">
        <f t="shared" si="231"/>
        <v>271310.33800934214</v>
      </c>
      <c r="I1095" s="169">
        <f t="shared" si="232"/>
        <v>354800.5648716361</v>
      </c>
      <c r="J1095" s="169">
        <f t="shared" si="234"/>
        <v>352436.20176841348</v>
      </c>
      <c r="K1095" s="95"/>
      <c r="L1095" s="265">
        <f t="shared" si="233"/>
        <v>136002.03115057002</v>
      </c>
      <c r="M1095" s="265">
        <f>$G1095*NonHospFrac+theModel!$H1095*NonHospFrac</f>
        <v>218798.53372106602</v>
      </c>
      <c r="N1095" s="266">
        <f t="shared" si="235"/>
        <v>354800.56487163604</v>
      </c>
      <c r="O1095" s="159"/>
      <c r="P1095" s="265">
        <f t="shared" si="236"/>
        <v>135095.72429468343</v>
      </c>
      <c r="Q1095" s="265">
        <f t="shared" si="237"/>
        <v>218796.97907939123</v>
      </c>
      <c r="R1095" s="266">
        <f t="shared" si="238"/>
        <v>353892.70337407466</v>
      </c>
    </row>
    <row r="1096" spans="1:18" x14ac:dyDescent="0.3">
      <c r="A1096" s="82">
        <v>1065</v>
      </c>
      <c r="B1096" s="94">
        <f t="shared" si="227"/>
        <v>8.6287208257451787E-10</v>
      </c>
      <c r="C1096" s="179">
        <f t="shared" si="228"/>
        <v>8.6092559176285325E-10</v>
      </c>
      <c r="D1096" s="166">
        <f t="shared" si="229"/>
        <v>2.2558277767625785E-3</v>
      </c>
      <c r="E1096" s="167">
        <f t="shared" si="239"/>
        <v>24.29137540252929</v>
      </c>
      <c r="F1096" s="168">
        <f t="shared" si="240"/>
        <v>2.4047124100289166</v>
      </c>
      <c r="G1096" s="168">
        <f t="shared" si="230"/>
        <v>83568.621441507363</v>
      </c>
      <c r="H1096" s="168">
        <f t="shared" si="231"/>
        <v>271310.33801895782</v>
      </c>
      <c r="I1096" s="169">
        <f t="shared" si="232"/>
        <v>354878.95946046518</v>
      </c>
      <c r="J1096" s="169">
        <f t="shared" si="234"/>
        <v>352511.26587654708</v>
      </c>
      <c r="K1096" s="95"/>
      <c r="L1096" s="265">
        <f t="shared" si="233"/>
        <v>136032.08133754146</v>
      </c>
      <c r="M1096" s="265">
        <f>$G1096*NonHospFrac+theModel!$H1096*NonHospFrac</f>
        <v>218846.87812292369</v>
      </c>
      <c r="N1096" s="266">
        <f t="shared" si="235"/>
        <v>354878.95946046512</v>
      </c>
      <c r="O1096" s="159"/>
      <c r="P1096" s="265">
        <f t="shared" si="236"/>
        <v>135124.49784293401</v>
      </c>
      <c r="Q1096" s="265">
        <f t="shared" si="237"/>
        <v>218845.3234812489</v>
      </c>
      <c r="R1096" s="266">
        <f t="shared" si="238"/>
        <v>353969.82132418291</v>
      </c>
    </row>
    <row r="1097" spans="1:18" x14ac:dyDescent="0.3">
      <c r="A1097" s="82">
        <v>1066</v>
      </c>
      <c r="B1097" s="94">
        <f t="shared" si="227"/>
        <v>8.4675323578562837E-10</v>
      </c>
      <c r="C1097" s="179">
        <f t="shared" si="228"/>
        <v>8.4484310631627951E-10</v>
      </c>
      <c r="D1097" s="166">
        <f t="shared" si="229"/>
        <v>2.2558277767625785E-3</v>
      </c>
      <c r="E1097" s="167">
        <f t="shared" si="239"/>
        <v>24.291375403374133</v>
      </c>
      <c r="F1097" s="168">
        <f t="shared" si="240"/>
        <v>2.4069682378056791</v>
      </c>
      <c r="G1097" s="168">
        <f t="shared" si="230"/>
        <v>83647.016020720795</v>
      </c>
      <c r="H1097" s="168">
        <f t="shared" si="231"/>
        <v>271310.33802839386</v>
      </c>
      <c r="I1097" s="169">
        <f t="shared" si="232"/>
        <v>354957.35404911463</v>
      </c>
      <c r="J1097" s="169">
        <f t="shared" si="234"/>
        <v>352586.32692474785</v>
      </c>
      <c r="K1097" s="95"/>
      <c r="L1097" s="265">
        <f t="shared" si="233"/>
        <v>136062.13152444409</v>
      </c>
      <c r="M1097" s="265">
        <f>$G1097*NonHospFrac+theModel!$H1097*NonHospFrac</f>
        <v>218895.22252467056</v>
      </c>
      <c r="N1097" s="266">
        <f t="shared" si="235"/>
        <v>354957.35404911463</v>
      </c>
      <c r="O1097" s="159"/>
      <c r="P1097" s="265">
        <f t="shared" si="236"/>
        <v>135153.27021825223</v>
      </c>
      <c r="Q1097" s="265">
        <f t="shared" si="237"/>
        <v>218893.66788299577</v>
      </c>
      <c r="R1097" s="266">
        <f t="shared" si="238"/>
        <v>354046.938101248</v>
      </c>
    </row>
    <row r="1098" spans="1:18" x14ac:dyDescent="0.3">
      <c r="A1098" s="82">
        <v>1067</v>
      </c>
      <c r="B1098" s="94">
        <f t="shared" si="227"/>
        <v>8.3093549645757012E-10</v>
      </c>
      <c r="C1098" s="179">
        <f t="shared" si="228"/>
        <v>8.2906104908396308E-10</v>
      </c>
      <c r="D1098" s="166">
        <f t="shared" si="229"/>
        <v>2.2558277767625785E-3</v>
      </c>
      <c r="E1098" s="167">
        <f t="shared" si="239"/>
        <v>24.291375404203194</v>
      </c>
      <c r="F1098" s="168">
        <f t="shared" si="240"/>
        <v>2.4092240655824417</v>
      </c>
      <c r="G1098" s="168">
        <f t="shared" si="230"/>
        <v>83725.410599934214</v>
      </c>
      <c r="H1098" s="168">
        <f t="shared" si="231"/>
        <v>271310.33803765365</v>
      </c>
      <c r="I1098" s="169">
        <f t="shared" si="232"/>
        <v>355035.74863758788</v>
      </c>
      <c r="J1098" s="169">
        <f t="shared" si="234"/>
        <v>352661.38491314382</v>
      </c>
      <c r="K1098" s="95"/>
      <c r="L1098" s="265">
        <f t="shared" si="233"/>
        <v>136092.18171127912</v>
      </c>
      <c r="M1098" s="265">
        <f>$G1098*NonHospFrac+theModel!$H1098*NonHospFrac</f>
        <v>218943.56692630873</v>
      </c>
      <c r="N1098" s="266">
        <f t="shared" si="235"/>
        <v>355035.74863758788</v>
      </c>
      <c r="O1098" s="159"/>
      <c r="P1098" s="265">
        <f t="shared" si="236"/>
        <v>135182.04142068708</v>
      </c>
      <c r="Q1098" s="265">
        <f t="shared" si="237"/>
        <v>218942.01228463394</v>
      </c>
      <c r="R1098" s="266">
        <f t="shared" si="238"/>
        <v>354124.05370532104</v>
      </c>
    </row>
    <row r="1099" spans="1:18" x14ac:dyDescent="0.3">
      <c r="A1099" s="82">
        <v>1068</v>
      </c>
      <c r="B1099" s="94">
        <f t="shared" si="227"/>
        <v>8.1541323976468111E-10</v>
      </c>
      <c r="C1099" s="179">
        <f t="shared" si="228"/>
        <v>8.1357380792887998E-10</v>
      </c>
      <c r="D1099" s="166">
        <f t="shared" si="229"/>
        <v>2.2558277767625785E-3</v>
      </c>
      <c r="E1099" s="167">
        <f t="shared" si="239"/>
        <v>24.291375405016769</v>
      </c>
      <c r="F1099" s="168">
        <f t="shared" si="240"/>
        <v>2.4114798933592043</v>
      </c>
      <c r="G1099" s="168">
        <f t="shared" si="230"/>
        <v>83803.805179147632</v>
      </c>
      <c r="H1099" s="168">
        <f t="shared" si="231"/>
        <v>271310.33804674051</v>
      </c>
      <c r="I1099" s="169">
        <f t="shared" si="232"/>
        <v>355114.14322588814</v>
      </c>
      <c r="J1099" s="169">
        <f t="shared" si="234"/>
        <v>352736.43984186283</v>
      </c>
      <c r="K1099" s="95"/>
      <c r="L1099" s="265">
        <f t="shared" si="233"/>
        <v>136122.23189804787</v>
      </c>
      <c r="M1099" s="265">
        <f>$G1099*NonHospFrac+theModel!$H1099*NonHospFrac</f>
        <v>218991.91132784024</v>
      </c>
      <c r="N1099" s="266">
        <f t="shared" si="235"/>
        <v>355114.14322588814</v>
      </c>
      <c r="O1099" s="159"/>
      <c r="P1099" s="265">
        <f t="shared" si="236"/>
        <v>135210.81145028761</v>
      </c>
      <c r="Q1099" s="265">
        <f t="shared" si="237"/>
        <v>218990.35668616544</v>
      </c>
      <c r="R1099" s="266">
        <f t="shared" si="238"/>
        <v>354201.16813645302</v>
      </c>
    </row>
    <row r="1100" spans="1:18" x14ac:dyDescent="0.3">
      <c r="A1100" s="82">
        <v>1069</v>
      </c>
      <c r="B1100" s="94">
        <f t="shared" si="227"/>
        <v>8.0018094595563452E-10</v>
      </c>
      <c r="C1100" s="179">
        <f t="shared" si="228"/>
        <v>7.9837587555131166E-10</v>
      </c>
      <c r="D1100" s="166">
        <f t="shared" si="229"/>
        <v>2.2558277767625785E-3</v>
      </c>
      <c r="E1100" s="167">
        <f t="shared" si="239"/>
        <v>24.291375405815145</v>
      </c>
      <c r="F1100" s="168">
        <f t="shared" si="240"/>
        <v>2.4137357211359669</v>
      </c>
      <c r="G1100" s="168">
        <f t="shared" si="230"/>
        <v>83882.19975836105</v>
      </c>
      <c r="H1100" s="168">
        <f t="shared" si="231"/>
        <v>271310.33805565751</v>
      </c>
      <c r="I1100" s="169">
        <f t="shared" si="232"/>
        <v>355192.53781401855</v>
      </c>
      <c r="J1100" s="169">
        <f t="shared" si="234"/>
        <v>352811.49171103258</v>
      </c>
      <c r="K1100" s="95"/>
      <c r="L1100" s="265">
        <f t="shared" si="233"/>
        <v>136152.28208475152</v>
      </c>
      <c r="M1100" s="265">
        <f>$G1100*NonHospFrac+theModel!$H1100*NonHospFrac</f>
        <v>219040.25572926702</v>
      </c>
      <c r="N1100" s="266">
        <f t="shared" si="235"/>
        <v>355192.53781401855</v>
      </c>
      <c r="O1100" s="159"/>
      <c r="P1100" s="265">
        <f t="shared" si="236"/>
        <v>135239.58030710279</v>
      </c>
      <c r="Q1100" s="265">
        <f t="shared" si="237"/>
        <v>219038.70108759223</v>
      </c>
      <c r="R1100" s="266">
        <f t="shared" si="238"/>
        <v>354278.28139469505</v>
      </c>
    </row>
    <row r="1101" spans="1:18" x14ac:dyDescent="0.3">
      <c r="A1101" s="82">
        <v>1070</v>
      </c>
      <c r="B1101" s="94">
        <f t="shared" si="227"/>
        <v>7.8523319839059074E-10</v>
      </c>
      <c r="C1101" s="179">
        <f t="shared" si="228"/>
        <v>7.8346184753042516E-10</v>
      </c>
      <c r="D1101" s="166">
        <f t="shared" si="229"/>
        <v>2.2558277767625785E-3</v>
      </c>
      <c r="E1101" s="167">
        <f t="shared" si="239"/>
        <v>24.291375406598608</v>
      </c>
      <c r="F1101" s="168">
        <f t="shared" si="240"/>
        <v>2.4159915489127295</v>
      </c>
      <c r="G1101" s="168">
        <f t="shared" si="230"/>
        <v>83960.594337574468</v>
      </c>
      <c r="H1101" s="168">
        <f t="shared" si="231"/>
        <v>271310.33806440805</v>
      </c>
      <c r="I1101" s="169">
        <f t="shared" si="232"/>
        <v>355270.93240198249</v>
      </c>
      <c r="J1101" s="169">
        <f t="shared" si="234"/>
        <v>352886.54052078101</v>
      </c>
      <c r="K1101" s="95"/>
      <c r="L1101" s="265">
        <f t="shared" si="233"/>
        <v>136182.33227139135</v>
      </c>
      <c r="M1101" s="265">
        <f>$G1101*NonHospFrac+theModel!$H1101*NonHospFrac</f>
        <v>219088.60013059116</v>
      </c>
      <c r="N1101" s="266">
        <f t="shared" si="235"/>
        <v>355270.93240198249</v>
      </c>
      <c r="O1101" s="159"/>
      <c r="P1101" s="265">
        <f t="shared" si="236"/>
        <v>135268.34799118162</v>
      </c>
      <c r="Q1101" s="265">
        <f t="shared" si="237"/>
        <v>219087.04548891637</v>
      </c>
      <c r="R1101" s="266">
        <f t="shared" si="238"/>
        <v>354355.39348009799</v>
      </c>
    </row>
    <row r="1102" spans="1:18" x14ac:dyDescent="0.3">
      <c r="A1102" s="82">
        <v>1071</v>
      </c>
      <c r="B1102" s="94">
        <f t="shared" si="227"/>
        <v>7.7056468161502955E-10</v>
      </c>
      <c r="C1102" s="179">
        <f t="shared" si="228"/>
        <v>7.6882642040245015E-10</v>
      </c>
      <c r="D1102" s="166">
        <f t="shared" si="229"/>
        <v>2.2558277767625785E-3</v>
      </c>
      <c r="E1102" s="167">
        <f t="shared" si="239"/>
        <v>24.291375407367433</v>
      </c>
      <c r="F1102" s="168">
        <f t="shared" si="240"/>
        <v>2.4182473766894921</v>
      </c>
      <c r="G1102" s="168">
        <f t="shared" si="230"/>
        <v>84038.988916787886</v>
      </c>
      <c r="H1102" s="168">
        <f t="shared" si="231"/>
        <v>271310.33807299507</v>
      </c>
      <c r="I1102" s="169">
        <f t="shared" si="232"/>
        <v>355349.32698978297</v>
      </c>
      <c r="J1102" s="169">
        <f t="shared" si="234"/>
        <v>352961.58627123572</v>
      </c>
      <c r="K1102" s="95"/>
      <c r="L1102" s="265">
        <f t="shared" si="233"/>
        <v>136212.38245796849</v>
      </c>
      <c r="M1102" s="265">
        <f>$G1102*NonHospFrac+theModel!$H1102*NonHospFrac</f>
        <v>219136.94453181446</v>
      </c>
      <c r="N1102" s="266">
        <f t="shared" si="235"/>
        <v>355349.32698978297</v>
      </c>
      <c r="O1102" s="159"/>
      <c r="P1102" s="265">
        <f t="shared" si="236"/>
        <v>135297.11450257301</v>
      </c>
      <c r="Q1102" s="265">
        <f t="shared" si="237"/>
        <v>219135.38989013966</v>
      </c>
      <c r="R1102" s="266">
        <f t="shared" si="238"/>
        <v>354432.50439271267</v>
      </c>
    </row>
    <row r="1103" spans="1:18" x14ac:dyDescent="0.3">
      <c r="A1103" s="82">
        <v>1072</v>
      </c>
      <c r="B1103" s="94">
        <f t="shared" si="227"/>
        <v>7.5617017946956305E-10</v>
      </c>
      <c r="C1103" s="179">
        <f t="shared" si="228"/>
        <v>7.5446438977475604E-10</v>
      </c>
      <c r="D1103" s="166">
        <f t="shared" si="229"/>
        <v>2.2558277767625785E-3</v>
      </c>
      <c r="E1103" s="167">
        <f t="shared" si="239"/>
        <v>24.291375408121898</v>
      </c>
      <c r="F1103" s="168">
        <f t="shared" si="240"/>
        <v>2.4205032044662547</v>
      </c>
      <c r="G1103" s="168">
        <f t="shared" si="230"/>
        <v>84117.383496001305</v>
      </c>
      <c r="H1103" s="168">
        <f t="shared" si="231"/>
        <v>271310.33808142162</v>
      </c>
      <c r="I1103" s="169">
        <f t="shared" si="232"/>
        <v>355427.72157742293</v>
      </c>
      <c r="J1103" s="169">
        <f t="shared" si="234"/>
        <v>353036.62896252424</v>
      </c>
      <c r="K1103" s="95"/>
      <c r="L1103" s="265">
        <f t="shared" si="233"/>
        <v>136242.43264448413</v>
      </c>
      <c r="M1103" s="265">
        <f>$G1103*NonHospFrac+theModel!$H1103*NonHospFrac</f>
        <v>219185.28893293877</v>
      </c>
      <c r="N1103" s="266">
        <f t="shared" si="235"/>
        <v>355427.72157742293</v>
      </c>
      <c r="O1103" s="159"/>
      <c r="P1103" s="265">
        <f t="shared" si="236"/>
        <v>135325.87984132589</v>
      </c>
      <c r="Q1103" s="265">
        <f t="shared" si="237"/>
        <v>219183.73429126397</v>
      </c>
      <c r="R1103" s="266">
        <f t="shared" si="238"/>
        <v>354509.61413258989</v>
      </c>
    </row>
    <row r="1104" spans="1:18" x14ac:dyDescent="0.3">
      <c r="A1104" s="82">
        <v>1073</v>
      </c>
      <c r="B1104" s="94">
        <f t="shared" si="227"/>
        <v>7.4204457323505834E-10</v>
      </c>
      <c r="C1104" s="179">
        <f t="shared" si="228"/>
        <v>7.4037064847515871E-10</v>
      </c>
      <c r="D1104" s="166">
        <f t="shared" si="229"/>
        <v>2.2558277767625785E-3</v>
      </c>
      <c r="E1104" s="167">
        <f t="shared" si="239"/>
        <v>24.291375408862269</v>
      </c>
      <c r="F1104" s="168">
        <f t="shared" si="240"/>
        <v>2.4227590322430173</v>
      </c>
      <c r="G1104" s="168">
        <f t="shared" si="230"/>
        <v>84195.778075214737</v>
      </c>
      <c r="H1104" s="168">
        <f t="shared" si="231"/>
        <v>271310.33808969083</v>
      </c>
      <c r="I1104" s="169">
        <f t="shared" si="232"/>
        <v>355506.1161649056</v>
      </c>
      <c r="J1104" s="169">
        <f t="shared" si="234"/>
        <v>353111.66859477438</v>
      </c>
      <c r="K1104" s="95"/>
      <c r="L1104" s="265">
        <f t="shared" si="233"/>
        <v>136272.48283093947</v>
      </c>
      <c r="M1104" s="265">
        <f>$G1104*NonHospFrac+theModel!$H1104*NonHospFrac</f>
        <v>219233.63333396608</v>
      </c>
      <c r="N1104" s="266">
        <f t="shared" si="235"/>
        <v>355506.11616490554</v>
      </c>
      <c r="O1104" s="159"/>
      <c r="P1104" s="265">
        <f t="shared" si="236"/>
        <v>135354.6440074892</v>
      </c>
      <c r="Q1104" s="265">
        <f t="shared" si="237"/>
        <v>219232.07869229128</v>
      </c>
      <c r="R1104" s="266">
        <f t="shared" si="238"/>
        <v>354586.72269978048</v>
      </c>
    </row>
    <row r="1105" spans="1:18" x14ac:dyDescent="0.3">
      <c r="A1105" s="82">
        <v>1074</v>
      </c>
      <c r="B1105" s="94">
        <f t="shared" si="227"/>
        <v>7.2818283981239895E-10</v>
      </c>
      <c r="C1105" s="179">
        <f t="shared" si="228"/>
        <v>7.2654018473578833E-10</v>
      </c>
      <c r="D1105" s="166">
        <f t="shared" si="229"/>
        <v>2.2558277767625785E-3</v>
      </c>
      <c r="E1105" s="167">
        <f t="shared" si="239"/>
        <v>24.291375409588809</v>
      </c>
      <c r="F1105" s="168">
        <f t="shared" si="240"/>
        <v>2.4250148600197798</v>
      </c>
      <c r="G1105" s="168">
        <f t="shared" si="230"/>
        <v>84274.17265442817</v>
      </c>
      <c r="H1105" s="168">
        <f t="shared" si="231"/>
        <v>271310.33809780562</v>
      </c>
      <c r="I1105" s="169">
        <f t="shared" si="232"/>
        <v>355584.51075223379</v>
      </c>
      <c r="J1105" s="169">
        <f t="shared" si="234"/>
        <v>353186.70516811352</v>
      </c>
      <c r="K1105" s="95"/>
      <c r="L1105" s="265">
        <f t="shared" si="233"/>
        <v>136302.53301733561</v>
      </c>
      <c r="M1105" s="265">
        <f>$G1105*NonHospFrac+theModel!$H1105*NonHospFrac</f>
        <v>219281.97773489816</v>
      </c>
      <c r="N1105" s="266">
        <f t="shared" si="235"/>
        <v>355584.51075223379</v>
      </c>
      <c r="O1105" s="159"/>
      <c r="P1105" s="265">
        <f t="shared" si="236"/>
        <v>135383.40700111183</v>
      </c>
      <c r="Q1105" s="265">
        <f t="shared" si="237"/>
        <v>219280.42309322336</v>
      </c>
      <c r="R1105" s="266">
        <f t="shared" si="238"/>
        <v>354663.83009433519</v>
      </c>
    </row>
    <row r="1106" spans="1:18" x14ac:dyDescent="0.3">
      <c r="A1106" s="82">
        <v>1075</v>
      </c>
      <c r="B1106" s="94">
        <f t="shared" si="227"/>
        <v>7.1458004993627519E-10</v>
      </c>
      <c r="C1106" s="179">
        <f t="shared" si="228"/>
        <v>7.1296808041090858E-10</v>
      </c>
      <c r="D1106" s="166">
        <f t="shared" si="229"/>
        <v>2.2558277767625785E-3</v>
      </c>
      <c r="E1106" s="167">
        <f t="shared" si="239"/>
        <v>24.291375410301779</v>
      </c>
      <c r="F1106" s="168">
        <f t="shared" si="240"/>
        <v>2.4272706877965424</v>
      </c>
      <c r="G1106" s="168">
        <f t="shared" si="230"/>
        <v>84352.567233641588</v>
      </c>
      <c r="H1106" s="168">
        <f t="shared" si="231"/>
        <v>271310.33810576872</v>
      </c>
      <c r="I1106" s="169">
        <f t="shared" si="232"/>
        <v>355662.9053394103</v>
      </c>
      <c r="J1106" s="169">
        <f t="shared" si="234"/>
        <v>353261.73868266901</v>
      </c>
      <c r="K1106" s="95"/>
      <c r="L1106" s="265">
        <f t="shared" si="233"/>
        <v>136332.5832036736</v>
      </c>
      <c r="M1106" s="265">
        <f>$G1106*NonHospFrac+theModel!$H1106*NonHospFrac</f>
        <v>219330.3221357367</v>
      </c>
      <c r="N1106" s="266">
        <f t="shared" si="235"/>
        <v>355662.9053394103</v>
      </c>
      <c r="O1106" s="159"/>
      <c r="P1106" s="265">
        <f t="shared" si="236"/>
        <v>135412.16882224256</v>
      </c>
      <c r="Q1106" s="265">
        <f t="shared" si="237"/>
        <v>219328.7674940619</v>
      </c>
      <c r="R1106" s="266">
        <f t="shared" si="238"/>
        <v>354740.93631630449</v>
      </c>
    </row>
    <row r="1107" spans="1:18" x14ac:dyDescent="0.3">
      <c r="A1107" s="82">
        <v>1076</v>
      </c>
      <c r="B1107" s="94">
        <f t="shared" si="227"/>
        <v>7.0123136642231395E-10</v>
      </c>
      <c r="C1107" s="179">
        <f t="shared" si="228"/>
        <v>6.9964950922800128E-10</v>
      </c>
      <c r="D1107" s="166">
        <f t="shared" si="229"/>
        <v>2.2558277767625785E-3</v>
      </c>
      <c r="E1107" s="167">
        <f t="shared" si="239"/>
        <v>24.291375411001429</v>
      </c>
      <c r="F1107" s="168">
        <f t="shared" si="240"/>
        <v>2.429526515573305</v>
      </c>
      <c r="G1107" s="168">
        <f t="shared" si="230"/>
        <v>84430.961812855006</v>
      </c>
      <c r="H1107" s="168">
        <f t="shared" si="231"/>
        <v>271310.33811358316</v>
      </c>
      <c r="I1107" s="169">
        <f t="shared" si="232"/>
        <v>355741.29992643814</v>
      </c>
      <c r="J1107" s="169">
        <f t="shared" si="234"/>
        <v>353336.76913856849</v>
      </c>
      <c r="K1107" s="95"/>
      <c r="L1107" s="265">
        <f t="shared" si="233"/>
        <v>136362.6333899546</v>
      </c>
      <c r="M1107" s="265">
        <f>$G1107*NonHospFrac+theModel!$H1107*NonHospFrac</f>
        <v>219378.66653648356</v>
      </c>
      <c r="N1107" s="266">
        <f t="shared" si="235"/>
        <v>355741.29992643814</v>
      </c>
      <c r="O1107" s="159"/>
      <c r="P1107" s="265">
        <f t="shared" si="236"/>
        <v>135440.92947093028</v>
      </c>
      <c r="Q1107" s="265">
        <f t="shared" si="237"/>
        <v>219377.11189480877</v>
      </c>
      <c r="R1107" s="266">
        <f t="shared" si="238"/>
        <v>354818.04136573907</v>
      </c>
    </row>
    <row r="1108" spans="1:18" x14ac:dyDescent="0.3">
      <c r="A1108" s="82">
        <v>1077</v>
      </c>
      <c r="B1108" s="94">
        <f t="shared" si="227"/>
        <v>6.8813204244696814E-10</v>
      </c>
      <c r="C1108" s="179">
        <f t="shared" si="228"/>
        <v>6.865797350715359E-10</v>
      </c>
      <c r="D1108" s="166">
        <f t="shared" si="229"/>
        <v>2.2558277767625785E-3</v>
      </c>
      <c r="E1108" s="167">
        <f t="shared" si="239"/>
        <v>24.291375411688009</v>
      </c>
      <c r="F1108" s="168">
        <f t="shared" si="240"/>
        <v>2.4317823433500676</v>
      </c>
      <c r="G1108" s="168">
        <f t="shared" si="230"/>
        <v>84509.356392068425</v>
      </c>
      <c r="H1108" s="168">
        <f t="shared" si="231"/>
        <v>271310.33812125155</v>
      </c>
      <c r="I1108" s="169">
        <f t="shared" si="232"/>
        <v>355819.69451331999</v>
      </c>
      <c r="J1108" s="169">
        <f t="shared" si="234"/>
        <v>353411.79653593915</v>
      </c>
      <c r="K1108" s="95"/>
      <c r="L1108" s="265">
        <f t="shared" si="233"/>
        <v>136392.68357617964</v>
      </c>
      <c r="M1108" s="265">
        <f>$G1108*NonHospFrac+theModel!$H1108*NonHospFrac</f>
        <v>219427.01093714032</v>
      </c>
      <c r="N1108" s="266">
        <f t="shared" si="235"/>
        <v>355819.69451331999</v>
      </c>
      <c r="O1108" s="159"/>
      <c r="P1108" s="265">
        <f t="shared" si="236"/>
        <v>135469.6889472238</v>
      </c>
      <c r="Q1108" s="265">
        <f t="shared" si="237"/>
        <v>219425.45629546553</v>
      </c>
      <c r="R1108" s="266">
        <f t="shared" si="238"/>
        <v>354895.14524268929</v>
      </c>
    </row>
    <row r="1109" spans="1:18" x14ac:dyDescent="0.3">
      <c r="A1109" s="82">
        <v>1078</v>
      </c>
      <c r="B1109" s="94">
        <f t="shared" si="227"/>
        <v>6.7527741985953455E-10</v>
      </c>
      <c r="C1109" s="179">
        <f t="shared" si="228"/>
        <v>6.7375411029879489E-10</v>
      </c>
      <c r="D1109" s="166">
        <f t="shared" si="229"/>
        <v>2.2558277767625785E-3</v>
      </c>
      <c r="E1109" s="167">
        <f t="shared" si="239"/>
        <v>24.291375412361763</v>
      </c>
      <c r="F1109" s="168">
        <f t="shared" si="240"/>
        <v>2.4340381711268302</v>
      </c>
      <c r="G1109" s="168">
        <f t="shared" si="230"/>
        <v>84587.750971281843</v>
      </c>
      <c r="H1109" s="168">
        <f t="shared" si="231"/>
        <v>271310.3381287767</v>
      </c>
      <c r="I1109" s="169">
        <f t="shared" si="232"/>
        <v>355898.08910005854</v>
      </c>
      <c r="J1109" s="169">
        <f t="shared" si="234"/>
        <v>353486.82087490824</v>
      </c>
      <c r="K1109" s="95"/>
      <c r="L1109" s="265">
        <f t="shared" si="233"/>
        <v>136422.73376234973</v>
      </c>
      <c r="M1109" s="265">
        <f>$G1109*NonHospFrac+theModel!$H1109*NonHospFrac</f>
        <v>219475.35533770878</v>
      </c>
      <c r="N1109" s="266">
        <f t="shared" si="235"/>
        <v>355898.08910005854</v>
      </c>
      <c r="O1109" s="159"/>
      <c r="P1109" s="265">
        <f t="shared" si="236"/>
        <v>135498.44725117186</v>
      </c>
      <c r="Q1109" s="265">
        <f t="shared" si="237"/>
        <v>219473.80069603398</v>
      </c>
      <c r="R1109" s="266">
        <f t="shared" si="238"/>
        <v>354972.24794720585</v>
      </c>
    </row>
    <row r="1110" spans="1:18" x14ac:dyDescent="0.3">
      <c r="A1110" s="82">
        <v>1079</v>
      </c>
      <c r="B1110" s="94">
        <f t="shared" si="227"/>
        <v>6.6266292752570663E-10</v>
      </c>
      <c r="C1110" s="179">
        <f t="shared" si="228"/>
        <v>6.6116807408716329E-10</v>
      </c>
      <c r="D1110" s="166">
        <f t="shared" si="229"/>
        <v>2.2558277767625785E-3</v>
      </c>
      <c r="E1110" s="167">
        <f t="shared" si="239"/>
        <v>24.29137541302293</v>
      </c>
      <c r="F1110" s="168">
        <f t="shared" si="240"/>
        <v>2.4362939989035928</v>
      </c>
      <c r="G1110" s="168">
        <f t="shared" si="230"/>
        <v>84666.145550495276</v>
      </c>
      <c r="H1110" s="168">
        <f t="shared" si="231"/>
        <v>271310.33813616127</v>
      </c>
      <c r="I1110" s="169">
        <f t="shared" si="232"/>
        <v>355976.48368665657</v>
      </c>
      <c r="J1110" s="169">
        <f t="shared" si="234"/>
        <v>353561.84215560311</v>
      </c>
      <c r="K1110" s="95"/>
      <c r="L1110" s="265">
        <f t="shared" si="233"/>
        <v>136452.78394846598</v>
      </c>
      <c r="M1110" s="265">
        <f>$G1110*NonHospFrac+theModel!$H1110*NonHospFrac</f>
        <v>219523.69973819057</v>
      </c>
      <c r="N1110" s="266">
        <f t="shared" si="235"/>
        <v>355976.48368665657</v>
      </c>
      <c r="O1110" s="159"/>
      <c r="P1110" s="265">
        <f t="shared" si="236"/>
        <v>135527.20438282331</v>
      </c>
      <c r="Q1110" s="265">
        <f t="shared" si="237"/>
        <v>219522.14509651577</v>
      </c>
      <c r="R1110" s="266">
        <f t="shared" si="238"/>
        <v>355049.34947933909</v>
      </c>
    </row>
    <row r="1111" spans="1:18" x14ac:dyDescent="0.3">
      <c r="A1111" s="82">
        <v>1080</v>
      </c>
      <c r="B1111" s="94">
        <f t="shared" si="227"/>
        <v>6.5028407970205898E-10</v>
      </c>
      <c r="C1111" s="179">
        <f t="shared" si="228"/>
        <v>6.4881715081228057E-10</v>
      </c>
      <c r="D1111" s="166">
        <f t="shared" si="229"/>
        <v>2.2558277767625785E-3</v>
      </c>
      <c r="E1111" s="167">
        <f t="shared" si="239"/>
        <v>24.291375413671748</v>
      </c>
      <c r="F1111" s="168">
        <f t="shared" si="240"/>
        <v>2.4385498266803554</v>
      </c>
      <c r="G1111" s="168">
        <f t="shared" si="230"/>
        <v>84744.540129708679</v>
      </c>
      <c r="H1111" s="168">
        <f t="shared" si="231"/>
        <v>271310.33814340795</v>
      </c>
      <c r="I1111" s="169">
        <f t="shared" si="232"/>
        <v>356054.87827311666</v>
      </c>
      <c r="J1111" s="169">
        <f t="shared" si="234"/>
        <v>353636.86037815089</v>
      </c>
      <c r="K1111" s="95"/>
      <c r="L1111" s="265">
        <f t="shared" si="233"/>
        <v>136482.83413452934</v>
      </c>
      <c r="M1111" s="265">
        <f>$G1111*NonHospFrac+theModel!$H1111*NonHospFrac</f>
        <v>219572.04413858728</v>
      </c>
      <c r="N1111" s="266">
        <f t="shared" si="235"/>
        <v>356054.87827311666</v>
      </c>
      <c r="O1111" s="159"/>
      <c r="P1111" s="265">
        <f t="shared" si="236"/>
        <v>135555.96034222684</v>
      </c>
      <c r="Q1111" s="265">
        <f t="shared" si="237"/>
        <v>219570.48949691249</v>
      </c>
      <c r="R1111" s="266">
        <f t="shared" si="238"/>
        <v>355126.44983913936</v>
      </c>
    </row>
    <row r="1112" spans="1:18" x14ac:dyDescent="0.3">
      <c r="A1112" s="82">
        <v>1081</v>
      </c>
      <c r="B1112" s="94">
        <f t="shared" si="227"/>
        <v>6.3813647444092066E-10</v>
      </c>
      <c r="C1112" s="179">
        <f t="shared" si="228"/>
        <v>6.3669694845651152E-10</v>
      </c>
      <c r="D1112" s="166">
        <f t="shared" si="229"/>
        <v>2.2558277767625785E-3</v>
      </c>
      <c r="E1112" s="167">
        <f t="shared" si="239"/>
        <v>24.291375414308444</v>
      </c>
      <c r="F1112" s="168">
        <f t="shared" si="240"/>
        <v>2.4408056544571179</v>
      </c>
      <c r="G1112" s="168">
        <f t="shared" si="230"/>
        <v>84822.934708922097</v>
      </c>
      <c r="H1112" s="168">
        <f t="shared" si="231"/>
        <v>271310.33815051918</v>
      </c>
      <c r="I1112" s="169">
        <f t="shared" si="232"/>
        <v>356133.27285944129</v>
      </c>
      <c r="J1112" s="169">
        <f t="shared" si="234"/>
        <v>353711.87554267864</v>
      </c>
      <c r="K1112" s="95"/>
      <c r="L1112" s="265">
        <f t="shared" si="233"/>
        <v>136512.88432054079</v>
      </c>
      <c r="M1112" s="265">
        <f>$G1112*NonHospFrac+theModel!$H1112*NonHospFrac</f>
        <v>219620.38853890047</v>
      </c>
      <c r="N1112" s="266">
        <f t="shared" si="235"/>
        <v>356133.27285944123</v>
      </c>
      <c r="O1112" s="159"/>
      <c r="P1112" s="265">
        <f t="shared" si="236"/>
        <v>135584.71512943119</v>
      </c>
      <c r="Q1112" s="265">
        <f t="shared" si="237"/>
        <v>219618.83389722568</v>
      </c>
      <c r="R1112" s="266">
        <f t="shared" si="238"/>
        <v>355203.5490266569</v>
      </c>
    </row>
    <row r="1113" spans="1:18" x14ac:dyDescent="0.3">
      <c r="A1113" s="82">
        <v>1082</v>
      </c>
      <c r="B1113" s="94">
        <f t="shared" si="227"/>
        <v>6.2621579202502282E-10</v>
      </c>
      <c r="C1113" s="179">
        <f t="shared" si="228"/>
        <v>6.2480315704712534E-10</v>
      </c>
      <c r="D1113" s="166">
        <f t="shared" si="229"/>
        <v>2.2558277767625785E-3</v>
      </c>
      <c r="E1113" s="167">
        <f t="shared" si="239"/>
        <v>24.291375414933245</v>
      </c>
      <c r="F1113" s="168">
        <f t="shared" si="240"/>
        <v>2.4430614822338805</v>
      </c>
      <c r="G1113" s="168">
        <f t="shared" si="230"/>
        <v>84901.32928813553</v>
      </c>
      <c r="H1113" s="168">
        <f t="shared" si="231"/>
        <v>271310.33815749758</v>
      </c>
      <c r="I1113" s="169">
        <f t="shared" si="232"/>
        <v>356211.66744563309</v>
      </c>
      <c r="J1113" s="169">
        <f t="shared" si="234"/>
        <v>353786.88764931349</v>
      </c>
      <c r="K1113" s="95"/>
      <c r="L1113" s="265">
        <f t="shared" si="233"/>
        <v>136542.93450650133</v>
      </c>
      <c r="M1113" s="265">
        <f>$G1113*NonHospFrac+theModel!$H1113*NonHospFrac</f>
        <v>219668.73293913173</v>
      </c>
      <c r="N1113" s="266">
        <f t="shared" si="235"/>
        <v>356211.66744563309</v>
      </c>
      <c r="O1113" s="159"/>
      <c r="P1113" s="265">
        <f t="shared" si="236"/>
        <v>135613.46874448509</v>
      </c>
      <c r="Q1113" s="265">
        <f t="shared" si="237"/>
        <v>219667.17829745694</v>
      </c>
      <c r="R1113" s="266">
        <f t="shared" si="238"/>
        <v>355280.64704194199</v>
      </c>
    </row>
    <row r="1114" spans="1:18" x14ac:dyDescent="0.3">
      <c r="A1114" s="82">
        <v>1083</v>
      </c>
      <c r="B1114" s="94">
        <f t="shared" si="227"/>
        <v>6.1451779343139834E-10</v>
      </c>
      <c r="C1114" s="179">
        <f t="shared" si="228"/>
        <v>6.1313154712366089E-10</v>
      </c>
      <c r="D1114" s="166">
        <f t="shared" si="229"/>
        <v>2.2558277767625785E-3</v>
      </c>
      <c r="E1114" s="167">
        <f t="shared" si="239"/>
        <v>24.291375415546376</v>
      </c>
      <c r="F1114" s="168">
        <f t="shared" si="240"/>
        <v>2.4453173100106431</v>
      </c>
      <c r="G1114" s="168">
        <f t="shared" si="230"/>
        <v>84979.723867348948</v>
      </c>
      <c r="H1114" s="168">
        <f t="shared" si="231"/>
        <v>271310.33816434565</v>
      </c>
      <c r="I1114" s="169">
        <f t="shared" si="232"/>
        <v>356290.06203169457</v>
      </c>
      <c r="J1114" s="169">
        <f t="shared" si="234"/>
        <v>353861.89669818251</v>
      </c>
      <c r="K1114" s="95"/>
      <c r="L1114" s="265">
        <f t="shared" si="233"/>
        <v>136572.9846924119</v>
      </c>
      <c r="M1114" s="265">
        <f>$G1114*NonHospFrac+theModel!$H1114*NonHospFrac</f>
        <v>219717.07733928267</v>
      </c>
      <c r="N1114" s="266">
        <f t="shared" si="235"/>
        <v>356290.06203169457</v>
      </c>
      <c r="O1114" s="159"/>
      <c r="P1114" s="265">
        <f t="shared" si="236"/>
        <v>135642.22118743722</v>
      </c>
      <c r="Q1114" s="265">
        <f t="shared" si="237"/>
        <v>219715.52269760787</v>
      </c>
      <c r="R1114" s="266">
        <f t="shared" si="238"/>
        <v>355357.74388504506</v>
      </c>
    </row>
    <row r="1115" spans="1:18" x14ac:dyDescent="0.3">
      <c r="A1115" s="82">
        <v>1084</v>
      </c>
      <c r="B1115" s="94">
        <f t="shared" si="227"/>
        <v>6.030383188239789E-10</v>
      </c>
      <c r="C1115" s="179">
        <f t="shared" si="228"/>
        <v>6.0167796823392358E-10</v>
      </c>
      <c r="D1115" s="166">
        <f t="shared" si="229"/>
        <v>2.2558277767625785E-3</v>
      </c>
      <c r="E1115" s="167">
        <f t="shared" si="239"/>
        <v>24.291375416148053</v>
      </c>
      <c r="F1115" s="168">
        <f t="shared" si="240"/>
        <v>2.4475731377874057</v>
      </c>
      <c r="G1115" s="168">
        <f t="shared" si="230"/>
        <v>85058.118446562381</v>
      </c>
      <c r="H1115" s="168">
        <f t="shared" si="231"/>
        <v>271310.33817106573</v>
      </c>
      <c r="I1115" s="169">
        <f t="shared" si="232"/>
        <v>356368.45661762811</v>
      </c>
      <c r="J1115" s="169">
        <f t="shared" si="234"/>
        <v>353936.90268941259</v>
      </c>
      <c r="K1115" s="95"/>
      <c r="L1115" s="265">
        <f t="shared" si="233"/>
        <v>136603.03487827344</v>
      </c>
      <c r="M1115" s="265">
        <f>$G1115*NonHospFrac+theModel!$H1115*NonHospFrac</f>
        <v>219765.42173935464</v>
      </c>
      <c r="N1115" s="266">
        <f t="shared" si="235"/>
        <v>356368.45661762811</v>
      </c>
      <c r="O1115" s="159"/>
      <c r="P1115" s="265">
        <f t="shared" si="236"/>
        <v>135670.97245833624</v>
      </c>
      <c r="Q1115" s="265">
        <f t="shared" si="237"/>
        <v>219763.86709767985</v>
      </c>
      <c r="R1115" s="266">
        <f t="shared" si="238"/>
        <v>355434.83955601609</v>
      </c>
    </row>
    <row r="1116" spans="1:18" x14ac:dyDescent="0.3">
      <c r="A1116" s="82">
        <v>1085</v>
      </c>
      <c r="B1116" s="94">
        <f t="shared" si="227"/>
        <v>5.9177328607433749E-10</v>
      </c>
      <c r="C1116" s="179">
        <f t="shared" si="228"/>
        <v>5.9043834745806495E-10</v>
      </c>
      <c r="D1116" s="166">
        <f t="shared" si="229"/>
        <v>2.2558277767625785E-3</v>
      </c>
      <c r="E1116" s="167">
        <f t="shared" si="239"/>
        <v>24.291375416738493</v>
      </c>
      <c r="F1116" s="168">
        <f t="shared" si="240"/>
        <v>2.4498289655641683</v>
      </c>
      <c r="G1116" s="168">
        <f t="shared" si="230"/>
        <v>85136.513025775799</v>
      </c>
      <c r="H1116" s="168">
        <f t="shared" si="231"/>
        <v>271310.33817766042</v>
      </c>
      <c r="I1116" s="169">
        <f t="shared" si="232"/>
        <v>356446.85120343621</v>
      </c>
      <c r="J1116" s="169">
        <f t="shared" si="234"/>
        <v>354011.90562313079</v>
      </c>
      <c r="K1116" s="95"/>
      <c r="L1116" s="265">
        <f t="shared" si="233"/>
        <v>136633.08506408689</v>
      </c>
      <c r="M1116" s="265">
        <f>$G1116*NonHospFrac+theModel!$H1116*NonHospFrac</f>
        <v>219813.76613934932</v>
      </c>
      <c r="N1116" s="266">
        <f t="shared" si="235"/>
        <v>356446.85120343621</v>
      </c>
      <c r="O1116" s="159"/>
      <c r="P1116" s="265">
        <f t="shared" si="236"/>
        <v>135699.72255723088</v>
      </c>
      <c r="Q1116" s="265">
        <f t="shared" si="237"/>
        <v>219812.21149767452</v>
      </c>
      <c r="R1116" s="266">
        <f t="shared" si="238"/>
        <v>355511.93405490543</v>
      </c>
    </row>
    <row r="1117" spans="1:18" x14ac:dyDescent="0.3">
      <c r="A1117" s="82">
        <v>1086</v>
      </c>
      <c r="B1117" s="94">
        <f t="shared" si="227"/>
        <v>5.8071868931008752E-10</v>
      </c>
      <c r="C1117" s="179">
        <f t="shared" si="228"/>
        <v>5.794086879602567E-10</v>
      </c>
      <c r="D1117" s="166">
        <f t="shared" si="229"/>
        <v>2.2558277767625785E-3</v>
      </c>
      <c r="E1117" s="167">
        <f t="shared" si="239"/>
        <v>24.291375417317902</v>
      </c>
      <c r="F1117" s="168">
        <f t="shared" si="240"/>
        <v>2.4520847933409309</v>
      </c>
      <c r="G1117" s="168">
        <f t="shared" si="230"/>
        <v>85214.907604989217</v>
      </c>
      <c r="H1117" s="168">
        <f t="shared" si="231"/>
        <v>271310.33818413183</v>
      </c>
      <c r="I1117" s="169">
        <f t="shared" si="232"/>
        <v>356525.24578912102</v>
      </c>
      <c r="J1117" s="169">
        <f t="shared" si="234"/>
        <v>354086.90549946384</v>
      </c>
      <c r="K1117" s="95"/>
      <c r="L1117" s="265">
        <f t="shared" si="233"/>
        <v>136663.13524985308</v>
      </c>
      <c r="M1117" s="265">
        <f>$G1117*NonHospFrac+theModel!$H1117*NonHospFrac</f>
        <v>219862.11053926795</v>
      </c>
      <c r="N1117" s="266">
        <f t="shared" si="235"/>
        <v>356525.24578912102</v>
      </c>
      <c r="O1117" s="159"/>
      <c r="P1117" s="265">
        <f t="shared" si="236"/>
        <v>135728.47148416966</v>
      </c>
      <c r="Q1117" s="265">
        <f t="shared" si="237"/>
        <v>219860.55589759315</v>
      </c>
      <c r="R1117" s="266">
        <f t="shared" si="238"/>
        <v>355589.0273817628</v>
      </c>
    </row>
    <row r="1118" spans="1:18" x14ac:dyDescent="0.3">
      <c r="A1118" s="82">
        <v>1087</v>
      </c>
      <c r="B1118" s="94">
        <f t="shared" si="227"/>
        <v>5.69870597490376E-10</v>
      </c>
      <c r="C1118" s="179">
        <f t="shared" si="228"/>
        <v>5.6858506756739692E-10</v>
      </c>
      <c r="D1118" s="166">
        <f t="shared" si="229"/>
        <v>2.2558277767625785E-3</v>
      </c>
      <c r="E1118" s="167">
        <f t="shared" si="239"/>
        <v>24.291375417886485</v>
      </c>
      <c r="F1118" s="168">
        <f t="shared" si="240"/>
        <v>2.4543406211176935</v>
      </c>
      <c r="G1118" s="168">
        <f t="shared" si="230"/>
        <v>85293.302184202636</v>
      </c>
      <c r="H1118" s="168">
        <f t="shared" si="231"/>
        <v>271310.33819048235</v>
      </c>
      <c r="I1118" s="169">
        <f t="shared" si="232"/>
        <v>356603.640374685</v>
      </c>
      <c r="J1118" s="169">
        <f t="shared" si="234"/>
        <v>354161.90231853869</v>
      </c>
      <c r="K1118" s="95"/>
      <c r="L1118" s="265">
        <f t="shared" si="233"/>
        <v>136693.18543557293</v>
      </c>
      <c r="M1118" s="265">
        <f>$G1118*NonHospFrac+theModel!$H1118*NonHospFrac</f>
        <v>219910.45493911204</v>
      </c>
      <c r="N1118" s="266">
        <f t="shared" si="235"/>
        <v>356603.64037468494</v>
      </c>
      <c r="O1118" s="159"/>
      <c r="P1118" s="265">
        <f t="shared" si="236"/>
        <v>135757.21923920125</v>
      </c>
      <c r="Q1118" s="265">
        <f t="shared" si="237"/>
        <v>219908.90029743724</v>
      </c>
      <c r="R1118" s="266">
        <f t="shared" si="238"/>
        <v>355666.11953663849</v>
      </c>
    </row>
    <row r="1119" spans="1:18" x14ac:dyDescent="0.3">
      <c r="A1119" s="82">
        <v>1088</v>
      </c>
      <c r="B1119" s="94">
        <f t="shared" ref="B1119:B1182" si="241">Constant*EXP(PowerTerm*(A1119)/7)</f>
        <v>5.5922515300799871E-10</v>
      </c>
      <c r="C1119" s="179">
        <f t="shared" ref="C1119:C1182" si="242">(1-theFloor)*B1119</f>
        <v>5.57963637374379E-10</v>
      </c>
      <c r="D1119" s="166">
        <f t="shared" ref="D1119:D1182" si="243">theFloor</f>
        <v>2.2558277767625785E-3</v>
      </c>
      <c r="E1119" s="167">
        <f t="shared" si="239"/>
        <v>24.291375418444449</v>
      </c>
      <c r="F1119" s="168">
        <f t="shared" si="240"/>
        <v>2.4565964488944561</v>
      </c>
      <c r="G1119" s="168">
        <f t="shared" ref="G1119:G1182" si="244">$B$22*F1119*totInfected/365.25</f>
        <v>85371.696763416054</v>
      </c>
      <c r="H1119" s="168">
        <f t="shared" ref="H1119:H1182" si="245">lostQALYs_Injured*E1119*totInfected/365.25</f>
        <v>271310.33819671423</v>
      </c>
      <c r="I1119" s="169">
        <f t="shared" ref="I1119:I1182" si="246">H1119+G1119</f>
        <v>356682.03496013029</v>
      </c>
      <c r="J1119" s="169">
        <f t="shared" si="234"/>
        <v>354236.89608048199</v>
      </c>
      <c r="K1119" s="95"/>
      <c r="L1119" s="265">
        <f t="shared" ref="L1119:L1182" si="247">$G1119*HospFrac+$H1119*HospFrac</f>
        <v>136723.23562124732</v>
      </c>
      <c r="M1119" s="265">
        <f>$G1119*NonHospFrac+theModel!$H1119*NonHospFrac</f>
        <v>219958.79933888293</v>
      </c>
      <c r="N1119" s="266">
        <f t="shared" si="235"/>
        <v>356682.03496013023</v>
      </c>
      <c r="O1119" s="159"/>
      <c r="P1119" s="265">
        <f t="shared" si="236"/>
        <v>135785.96582237427</v>
      </c>
      <c r="Q1119" s="265">
        <f t="shared" si="237"/>
        <v>219957.24469720814</v>
      </c>
      <c r="R1119" s="266">
        <f t="shared" si="238"/>
        <v>355743.21051958238</v>
      </c>
    </row>
    <row r="1120" spans="1:18" x14ac:dyDescent="0.3">
      <c r="A1120" s="82">
        <v>1089</v>
      </c>
      <c r="B1120" s="94">
        <f t="shared" si="241"/>
        <v>5.4877857031762555E-10</v>
      </c>
      <c r="C1120" s="179">
        <f t="shared" si="242"/>
        <v>5.4754062037541098E-10</v>
      </c>
      <c r="D1120" s="166">
        <f t="shared" si="243"/>
        <v>2.2558277767625785E-3</v>
      </c>
      <c r="E1120" s="167">
        <f t="shared" si="239"/>
        <v>24.29137541899199</v>
      </c>
      <c r="F1120" s="168">
        <f t="shared" si="240"/>
        <v>2.4588522766712186</v>
      </c>
      <c r="G1120" s="168">
        <f t="shared" si="244"/>
        <v>85450.091342629486</v>
      </c>
      <c r="H1120" s="168">
        <f t="shared" si="245"/>
        <v>271310.33820282971</v>
      </c>
      <c r="I1120" s="169">
        <f t="shared" si="246"/>
        <v>356760.42954545922</v>
      </c>
      <c r="J1120" s="169">
        <f t="shared" ref="J1120:J1183" si="248">J1119+(I1120-I1119)/(1+discountDaily)^A1120</f>
        <v>354311.88678542065</v>
      </c>
      <c r="K1120" s="95"/>
      <c r="L1120" s="265">
        <f t="shared" si="247"/>
        <v>136753.28580687707</v>
      </c>
      <c r="M1120" s="265">
        <f>$G1120*NonHospFrac+theModel!$H1120*NonHospFrac</f>
        <v>220007.14373858209</v>
      </c>
      <c r="N1120" s="266">
        <f t="shared" ref="N1120:N1183" si="249">L1120+M1120</f>
        <v>356760.42954545916</v>
      </c>
      <c r="O1120" s="159"/>
      <c r="P1120" s="265">
        <f t="shared" ref="P1120:P1183" si="250">P1119+(L1120-L1119)/(1+discountDaily)^A1120</f>
        <v>135814.71123373727</v>
      </c>
      <c r="Q1120" s="265">
        <f t="shared" ref="Q1120:Q1183" si="251">Q1119+(M1120-M1119)/(1+discountDaily)^B1120</f>
        <v>220005.58909690729</v>
      </c>
      <c r="R1120" s="266">
        <f t="shared" ref="R1120:R1183" si="252">P1120+Q1120</f>
        <v>355820.30033064459</v>
      </c>
    </row>
    <row r="1121" spans="1:18" x14ac:dyDescent="0.3">
      <c r="A1121" s="82">
        <v>1090</v>
      </c>
      <c r="B1121" s="94">
        <f t="shared" si="241"/>
        <v>5.3852713458965354E-10</v>
      </c>
      <c r="C1121" s="179">
        <f t="shared" si="242"/>
        <v>5.3731231012090582E-10</v>
      </c>
      <c r="D1121" s="166">
        <f t="shared" si="243"/>
        <v>2.2558277767625785E-3</v>
      </c>
      <c r="E1121" s="167">
        <f t="shared" ref="E1121:E1184" si="253">C1121+E1120</f>
        <v>24.291375419529302</v>
      </c>
      <c r="F1121" s="168">
        <f t="shared" ref="F1121:F1184" si="254">D1121+F1120</f>
        <v>2.4611081044479812</v>
      </c>
      <c r="G1121" s="168">
        <f t="shared" si="244"/>
        <v>85528.485921842905</v>
      </c>
      <c r="H1121" s="168">
        <f t="shared" si="245"/>
        <v>271310.33820883092</v>
      </c>
      <c r="I1121" s="169">
        <f t="shared" si="246"/>
        <v>356838.82413067383</v>
      </c>
      <c r="J1121" s="169">
        <f t="shared" si="248"/>
        <v>354386.87443348119</v>
      </c>
      <c r="K1121" s="95"/>
      <c r="L1121" s="265">
        <f t="shared" si="247"/>
        <v>136783.33599246305</v>
      </c>
      <c r="M1121" s="265">
        <f>$G1121*NonHospFrac+theModel!$H1121*NonHospFrac</f>
        <v>220055.48813821076</v>
      </c>
      <c r="N1121" s="266">
        <f t="shared" si="249"/>
        <v>356838.82413067378</v>
      </c>
      <c r="O1121" s="159"/>
      <c r="P1121" s="265">
        <f t="shared" si="250"/>
        <v>135843.45547333884</v>
      </c>
      <c r="Q1121" s="265">
        <f t="shared" si="251"/>
        <v>220053.93349653596</v>
      </c>
      <c r="R1121" s="266">
        <f t="shared" si="252"/>
        <v>355897.38896987482</v>
      </c>
    </row>
    <row r="1122" spans="1:18" x14ac:dyDescent="0.3">
      <c r="A1122" s="82">
        <v>1091</v>
      </c>
      <c r="B1122" s="94">
        <f t="shared" si="241"/>
        <v>5.2846720038919724E-10</v>
      </c>
      <c r="C1122" s="179">
        <f t="shared" si="242"/>
        <v>5.2727506939945129E-10</v>
      </c>
      <c r="D1122" s="166">
        <f t="shared" si="243"/>
        <v>2.2558277767625785E-3</v>
      </c>
      <c r="E1122" s="167">
        <f t="shared" si="253"/>
        <v>24.291375420056578</v>
      </c>
      <c r="F1122" s="168">
        <f t="shared" si="254"/>
        <v>2.4633639322247438</v>
      </c>
      <c r="G1122" s="168">
        <f t="shared" si="244"/>
        <v>85606.880501056337</v>
      </c>
      <c r="H1122" s="168">
        <f t="shared" si="245"/>
        <v>271310.33821472008</v>
      </c>
      <c r="I1122" s="169">
        <f t="shared" si="246"/>
        <v>356917.2187157764</v>
      </c>
      <c r="J1122" s="169">
        <f t="shared" si="248"/>
        <v>354461.85902479035</v>
      </c>
      <c r="K1122" s="95"/>
      <c r="L1122" s="265">
        <f t="shared" si="247"/>
        <v>136813.38617800607</v>
      </c>
      <c r="M1122" s="265">
        <f>$G1122*NonHospFrac+theModel!$H1122*NonHospFrac</f>
        <v>220103.83253777033</v>
      </c>
      <c r="N1122" s="266">
        <f t="shared" si="249"/>
        <v>356917.2187157764</v>
      </c>
      <c r="O1122" s="159"/>
      <c r="P1122" s="265">
        <f t="shared" si="250"/>
        <v>135872.19854122752</v>
      </c>
      <c r="Q1122" s="265">
        <f t="shared" si="251"/>
        <v>220102.27789609553</v>
      </c>
      <c r="R1122" s="266">
        <f t="shared" si="252"/>
        <v>355974.47643732303</v>
      </c>
    </row>
    <row r="1123" spans="1:18" x14ac:dyDescent="0.3">
      <c r="A1123" s="82">
        <v>1092</v>
      </c>
      <c r="B1123" s="94">
        <f t="shared" si="241"/>
        <v>5.1859519037977478E-10</v>
      </c>
      <c r="C1123" s="179">
        <f t="shared" si="242"/>
        <v>5.1742532894442057E-10</v>
      </c>
      <c r="D1123" s="166">
        <f t="shared" si="243"/>
        <v>2.2558277767625785E-3</v>
      </c>
      <c r="E1123" s="167">
        <f t="shared" si="253"/>
        <v>24.291375420574003</v>
      </c>
      <c r="F1123" s="168">
        <f t="shared" si="254"/>
        <v>2.4656197600015064</v>
      </c>
      <c r="G1123" s="168">
        <f t="shared" si="244"/>
        <v>85685.275080269756</v>
      </c>
      <c r="H1123" s="168">
        <f t="shared" si="245"/>
        <v>271310.33822049916</v>
      </c>
      <c r="I1123" s="169">
        <f t="shared" si="246"/>
        <v>356995.61330076889</v>
      </c>
      <c r="J1123" s="169">
        <f t="shared" si="248"/>
        <v>354536.84055947472</v>
      </c>
      <c r="K1123" s="95"/>
      <c r="L1123" s="265">
        <f t="shared" si="247"/>
        <v>136843.43636350689</v>
      </c>
      <c r="M1123" s="265">
        <f>$G1123*NonHospFrac+theModel!$H1123*NonHospFrac</f>
        <v>220152.176937262</v>
      </c>
      <c r="N1123" s="266">
        <f t="shared" si="249"/>
        <v>356995.61330076889</v>
      </c>
      <c r="O1123" s="159"/>
      <c r="P1123" s="265">
        <f t="shared" si="250"/>
        <v>135900.94043745182</v>
      </c>
      <c r="Q1123" s="265">
        <f t="shared" si="251"/>
        <v>220150.62229558721</v>
      </c>
      <c r="R1123" s="266">
        <f t="shared" si="252"/>
        <v>356051.56273303903</v>
      </c>
    </row>
    <row r="1124" spans="1:18" x14ac:dyDescent="0.3">
      <c r="A1124" s="82">
        <v>1093</v>
      </c>
      <c r="B1124" s="94">
        <f t="shared" si="241"/>
        <v>5.0890759405119074E-10</v>
      </c>
      <c r="C1124" s="179">
        <f t="shared" si="242"/>
        <v>5.0775958616472461E-10</v>
      </c>
      <c r="D1124" s="166">
        <f t="shared" si="243"/>
        <v>2.2558277767625785E-3</v>
      </c>
      <c r="E1124" s="167">
        <f t="shared" si="253"/>
        <v>24.291375421081764</v>
      </c>
      <c r="F1124" s="168">
        <f t="shared" si="254"/>
        <v>2.467875587778269</v>
      </c>
      <c r="G1124" s="168">
        <f t="shared" si="244"/>
        <v>85763.669659483174</v>
      </c>
      <c r="H1124" s="168">
        <f t="shared" si="245"/>
        <v>271310.33822617034</v>
      </c>
      <c r="I1124" s="169">
        <f t="shared" si="246"/>
        <v>357074.00788565353</v>
      </c>
      <c r="J1124" s="169">
        <f t="shared" si="248"/>
        <v>354611.81903766096</v>
      </c>
      <c r="K1124" s="95"/>
      <c r="L1124" s="265">
        <f t="shared" si="247"/>
        <v>136873.48654896632</v>
      </c>
      <c r="M1124" s="265">
        <f>$G1124*NonHospFrac+theModel!$H1124*NonHospFrac</f>
        <v>220200.52133668718</v>
      </c>
      <c r="N1124" s="266">
        <f t="shared" si="249"/>
        <v>357074.00788565353</v>
      </c>
      <c r="O1124" s="159"/>
      <c r="P1124" s="265">
        <f t="shared" si="250"/>
        <v>135929.68116206027</v>
      </c>
      <c r="Q1124" s="265">
        <f t="shared" si="251"/>
        <v>220198.96669501238</v>
      </c>
      <c r="R1124" s="266">
        <f t="shared" si="252"/>
        <v>356128.64785707265</v>
      </c>
    </row>
    <row r="1125" spans="1:18" x14ac:dyDescent="0.3">
      <c r="A1125" s="82">
        <v>1094</v>
      </c>
      <c r="B1125" s="94">
        <f t="shared" si="241"/>
        <v>4.9940096647119243E-10</v>
      </c>
      <c r="C1125" s="179">
        <f t="shared" si="242"/>
        <v>4.9827440389928467E-10</v>
      </c>
      <c r="D1125" s="166">
        <f t="shared" si="243"/>
        <v>2.2558277767625785E-3</v>
      </c>
      <c r="E1125" s="167">
        <f t="shared" si="253"/>
        <v>24.291375421580039</v>
      </c>
      <c r="F1125" s="168">
        <f t="shared" si="254"/>
        <v>2.4701314155550316</v>
      </c>
      <c r="G1125" s="168">
        <f t="shared" si="244"/>
        <v>85842.064238696592</v>
      </c>
      <c r="H1125" s="168">
        <f t="shared" si="245"/>
        <v>271310.33823173563</v>
      </c>
      <c r="I1125" s="169">
        <f t="shared" si="246"/>
        <v>357152.40247043222</v>
      </c>
      <c r="J1125" s="169">
        <f t="shared" si="248"/>
        <v>354686.7944594755</v>
      </c>
      <c r="K1125" s="95"/>
      <c r="L1125" s="265">
        <f t="shared" si="247"/>
        <v>136903.53673438518</v>
      </c>
      <c r="M1125" s="265">
        <f>$G1125*NonHospFrac+theModel!$H1125*NonHospFrac</f>
        <v>220248.86573604704</v>
      </c>
      <c r="N1125" s="266">
        <f t="shared" si="249"/>
        <v>357152.40247043222</v>
      </c>
      <c r="O1125" s="159"/>
      <c r="P1125" s="265">
        <f t="shared" si="250"/>
        <v>135958.42071510138</v>
      </c>
      <c r="Q1125" s="265">
        <f t="shared" si="251"/>
        <v>220247.31109437224</v>
      </c>
      <c r="R1125" s="266">
        <f t="shared" si="252"/>
        <v>356205.7318094736</v>
      </c>
    </row>
    <row r="1126" spans="1:18" x14ac:dyDescent="0.3">
      <c r="A1126" s="82">
        <v>1095</v>
      </c>
      <c r="B1126" s="94">
        <f t="shared" si="241"/>
        <v>4.9007192706044367E-10</v>
      </c>
      <c r="C1126" s="179">
        <f t="shared" si="242"/>
        <v>4.8896640919476919E-10</v>
      </c>
      <c r="D1126" s="166">
        <f t="shared" si="243"/>
        <v>2.2558277767625785E-3</v>
      </c>
      <c r="E1126" s="167">
        <f t="shared" si="253"/>
        <v>24.291375422069006</v>
      </c>
      <c r="F1126" s="168">
        <f t="shared" si="254"/>
        <v>2.4723872433317942</v>
      </c>
      <c r="G1126" s="168">
        <f t="shared" si="244"/>
        <v>85920.45881791001</v>
      </c>
      <c r="H1126" s="168">
        <f t="shared" si="245"/>
        <v>271310.33823719691</v>
      </c>
      <c r="I1126" s="169">
        <f t="shared" si="246"/>
        <v>357230.7970551069</v>
      </c>
      <c r="J1126" s="169">
        <f t="shared" si="248"/>
        <v>354761.76682504476</v>
      </c>
      <c r="K1126" s="95"/>
      <c r="L1126" s="265">
        <f t="shared" si="247"/>
        <v>136933.58691976417</v>
      </c>
      <c r="M1126" s="265">
        <f>$G1126*NonHospFrac+theModel!$H1126*NonHospFrac</f>
        <v>220297.2101353427</v>
      </c>
      <c r="N1126" s="266">
        <f t="shared" si="249"/>
        <v>357230.79705510684</v>
      </c>
      <c r="O1126" s="159"/>
      <c r="P1126" s="265">
        <f t="shared" si="250"/>
        <v>135987.15909662363</v>
      </c>
      <c r="Q1126" s="265">
        <f t="shared" si="251"/>
        <v>220295.6554936679</v>
      </c>
      <c r="R1126" s="266">
        <f t="shared" si="252"/>
        <v>356282.81459029153</v>
      </c>
    </row>
    <row r="1127" spans="1:18" x14ac:dyDescent="0.3">
      <c r="A1127" s="82">
        <v>1096</v>
      </c>
      <c r="B1127" s="94">
        <f t="shared" si="241"/>
        <v>4.8091715839038645E-10</v>
      </c>
      <c r="C1127" s="179">
        <f t="shared" si="242"/>
        <v>4.7983229210616764E-10</v>
      </c>
      <c r="D1127" s="166">
        <f t="shared" si="243"/>
        <v>2.2558277767625785E-3</v>
      </c>
      <c r="E1127" s="167">
        <f t="shared" si="253"/>
        <v>24.291375422548839</v>
      </c>
      <c r="F1127" s="168">
        <f t="shared" si="254"/>
        <v>2.4746430711085567</v>
      </c>
      <c r="G1127" s="168">
        <f t="shared" si="244"/>
        <v>85998.853397123428</v>
      </c>
      <c r="H1127" s="168">
        <f t="shared" si="245"/>
        <v>271310.33824255614</v>
      </c>
      <c r="I1127" s="169">
        <f t="shared" si="246"/>
        <v>357309.1916396796</v>
      </c>
      <c r="J1127" s="169">
        <f t="shared" si="248"/>
        <v>354836.7361344953</v>
      </c>
      <c r="K1127" s="95"/>
      <c r="L1127" s="265">
        <f t="shared" si="247"/>
        <v>136963.63710510405</v>
      </c>
      <c r="M1127" s="265">
        <f>$G1127*NonHospFrac+theModel!$H1127*NonHospFrac</f>
        <v>220345.55453457549</v>
      </c>
      <c r="N1127" s="266">
        <f t="shared" si="249"/>
        <v>357309.19163967954</v>
      </c>
      <c r="O1127" s="159"/>
      <c r="P1127" s="265">
        <f t="shared" si="250"/>
        <v>136015.89630667545</v>
      </c>
      <c r="Q1127" s="265">
        <f t="shared" si="251"/>
        <v>220343.9998929007</v>
      </c>
      <c r="R1127" s="266">
        <f t="shared" si="252"/>
        <v>356359.89619957615</v>
      </c>
    </row>
    <row r="1128" spans="1:18" x14ac:dyDescent="0.3">
      <c r="A1128" s="82">
        <v>1097</v>
      </c>
      <c r="B1128" s="94">
        <f t="shared" si="241"/>
        <v>4.7193340500354159E-10</v>
      </c>
      <c r="C1128" s="179">
        <f t="shared" si="242"/>
        <v>4.7086880451975248E-10</v>
      </c>
      <c r="D1128" s="166">
        <f t="shared" si="243"/>
        <v>2.2558277767625785E-3</v>
      </c>
      <c r="E1128" s="167">
        <f t="shared" si="253"/>
        <v>24.291375423019709</v>
      </c>
      <c r="F1128" s="168">
        <f t="shared" si="254"/>
        <v>2.4768988988853193</v>
      </c>
      <c r="G1128" s="168">
        <f t="shared" si="244"/>
        <v>86077.247976336846</v>
      </c>
      <c r="H1128" s="168">
        <f t="shared" si="245"/>
        <v>271310.33824781526</v>
      </c>
      <c r="I1128" s="169">
        <f t="shared" si="246"/>
        <v>357387.58622415212</v>
      </c>
      <c r="J1128" s="169">
        <f t="shared" si="248"/>
        <v>354911.70238795335</v>
      </c>
      <c r="K1128" s="95"/>
      <c r="L1128" s="265">
        <f t="shared" si="247"/>
        <v>136993.68729040556</v>
      </c>
      <c r="M1128" s="265">
        <f>$G1128*NonHospFrac+theModel!$H1128*NonHospFrac</f>
        <v>220393.89893374656</v>
      </c>
      <c r="N1128" s="266">
        <f t="shared" si="249"/>
        <v>357387.58622415212</v>
      </c>
      <c r="O1128" s="159"/>
      <c r="P1128" s="265">
        <f t="shared" si="250"/>
        <v>136044.63234530532</v>
      </c>
      <c r="Q1128" s="265">
        <f t="shared" si="251"/>
        <v>220392.34429207176</v>
      </c>
      <c r="R1128" s="266">
        <f t="shared" si="252"/>
        <v>356436.97663737705</v>
      </c>
    </row>
    <row r="1129" spans="1:18" x14ac:dyDescent="0.3">
      <c r="A1129" s="82">
        <v>1098</v>
      </c>
      <c r="B1129" s="94">
        <f t="shared" si="241"/>
        <v>4.6311747225588071E-10</v>
      </c>
      <c r="C1129" s="179">
        <f t="shared" si="242"/>
        <v>4.620727589980618E-10</v>
      </c>
      <c r="D1129" s="166">
        <f t="shared" si="243"/>
        <v>2.2558277767625785E-3</v>
      </c>
      <c r="E1129" s="167">
        <f t="shared" si="253"/>
        <v>24.291375423481782</v>
      </c>
      <c r="F1129" s="168">
        <f t="shared" si="254"/>
        <v>2.4791547266620819</v>
      </c>
      <c r="G1129" s="168">
        <f t="shared" si="244"/>
        <v>86155.642555550265</v>
      </c>
      <c r="H1129" s="168">
        <f t="shared" si="245"/>
        <v>271310.33825297619</v>
      </c>
      <c r="I1129" s="169">
        <f t="shared" si="246"/>
        <v>357465.98080852645</v>
      </c>
      <c r="J1129" s="169">
        <f t="shared" si="248"/>
        <v>354986.66558554547</v>
      </c>
      <c r="K1129" s="95"/>
      <c r="L1129" s="265">
        <f t="shared" si="247"/>
        <v>137023.73747566942</v>
      </c>
      <c r="M1129" s="265">
        <f>$G1129*NonHospFrac+theModel!$H1129*NonHospFrac</f>
        <v>220442.243332857</v>
      </c>
      <c r="N1129" s="266">
        <f t="shared" si="249"/>
        <v>357465.98080852639</v>
      </c>
      <c r="O1129" s="159"/>
      <c r="P1129" s="265">
        <f t="shared" si="250"/>
        <v>136073.36721256169</v>
      </c>
      <c r="Q1129" s="265">
        <f t="shared" si="251"/>
        <v>220440.68869118221</v>
      </c>
      <c r="R1129" s="266">
        <f t="shared" si="252"/>
        <v>356514.05590374389</v>
      </c>
    </row>
    <row r="1130" spans="1:18" x14ac:dyDescent="0.3">
      <c r="A1130" s="82">
        <v>1099</v>
      </c>
      <c r="B1130" s="94">
        <f t="shared" si="241"/>
        <v>4.5446622518078986E-10</v>
      </c>
      <c r="C1130" s="179">
        <f t="shared" si="242"/>
        <v>4.534410276464266E-10</v>
      </c>
      <c r="D1130" s="166">
        <f t="shared" si="243"/>
        <v>2.2558277767625785E-3</v>
      </c>
      <c r="E1130" s="167">
        <f t="shared" si="253"/>
        <v>24.291375423935222</v>
      </c>
      <c r="F1130" s="168">
        <f t="shared" si="254"/>
        <v>2.4814105544388445</v>
      </c>
      <c r="G1130" s="168">
        <f t="shared" si="244"/>
        <v>86234.037134763697</v>
      </c>
      <c r="H1130" s="168">
        <f t="shared" si="245"/>
        <v>271310.33825804066</v>
      </c>
      <c r="I1130" s="169">
        <f t="shared" si="246"/>
        <v>357544.37539280439</v>
      </c>
      <c r="J1130" s="169">
        <f t="shared" si="248"/>
        <v>355061.62572739791</v>
      </c>
      <c r="K1130" s="95"/>
      <c r="L1130" s="265">
        <f t="shared" si="247"/>
        <v>137053.78766089631</v>
      </c>
      <c r="M1130" s="265">
        <f>$G1130*NonHospFrac+theModel!$H1130*NonHospFrac</f>
        <v>220490.58773190802</v>
      </c>
      <c r="N1130" s="266">
        <f t="shared" si="249"/>
        <v>357544.37539280433</v>
      </c>
      <c r="O1130" s="159"/>
      <c r="P1130" s="265">
        <f t="shared" si="250"/>
        <v>136102.10090849295</v>
      </c>
      <c r="Q1130" s="265">
        <f t="shared" si="251"/>
        <v>220489.03309023322</v>
      </c>
      <c r="R1130" s="266">
        <f t="shared" si="252"/>
        <v>356591.13399872615</v>
      </c>
    </row>
    <row r="1131" spans="1:18" x14ac:dyDescent="0.3">
      <c r="A1131" s="82">
        <v>1100</v>
      </c>
      <c r="B1131" s="94">
        <f t="shared" si="241"/>
        <v>4.4597658737427112E-10</v>
      </c>
      <c r="C1131" s="179">
        <f t="shared" si="242"/>
        <v>4.4497054100068644E-10</v>
      </c>
      <c r="D1131" s="166">
        <f t="shared" si="243"/>
        <v>2.2558277767625785E-3</v>
      </c>
      <c r="E1131" s="167">
        <f t="shared" si="253"/>
        <v>24.291375424380192</v>
      </c>
      <c r="F1131" s="168">
        <f t="shared" si="254"/>
        <v>2.4836663822156071</v>
      </c>
      <c r="G1131" s="168">
        <f t="shared" si="244"/>
        <v>86312.43171397713</v>
      </c>
      <c r="H1131" s="168">
        <f t="shared" si="245"/>
        <v>271310.33826301049</v>
      </c>
      <c r="I1131" s="169">
        <f t="shared" si="246"/>
        <v>357622.76997698762</v>
      </c>
      <c r="J1131" s="169">
        <f t="shared" si="248"/>
        <v>355136.58281363687</v>
      </c>
      <c r="K1131" s="95"/>
      <c r="L1131" s="265">
        <f t="shared" si="247"/>
        <v>137083.83784608694</v>
      </c>
      <c r="M1131" s="265">
        <f>$G1131*NonHospFrac+theModel!$H1131*NonHospFrac</f>
        <v>220538.93213090068</v>
      </c>
      <c r="N1131" s="266">
        <f t="shared" si="249"/>
        <v>357622.76997698762</v>
      </c>
      <c r="O1131" s="159"/>
      <c r="P1131" s="265">
        <f t="shared" si="250"/>
        <v>136130.83343314752</v>
      </c>
      <c r="Q1131" s="265">
        <f t="shared" si="251"/>
        <v>220537.37748922588</v>
      </c>
      <c r="R1131" s="266">
        <f t="shared" si="252"/>
        <v>356668.2109223734</v>
      </c>
    </row>
    <row r="1132" spans="1:18" x14ac:dyDescent="0.3">
      <c r="A1132" s="82">
        <v>1101</v>
      </c>
      <c r="B1132" s="94">
        <f t="shared" si="241"/>
        <v>4.3764553990096799E-10</v>
      </c>
      <c r="C1132" s="179">
        <f t="shared" si="242"/>
        <v>4.3665828693568311E-10</v>
      </c>
      <c r="D1132" s="166">
        <f t="shared" si="243"/>
        <v>2.2558277767625785E-3</v>
      </c>
      <c r="E1132" s="167">
        <f t="shared" si="253"/>
        <v>24.291375424816849</v>
      </c>
      <c r="F1132" s="168">
        <f t="shared" si="254"/>
        <v>2.4859222099923697</v>
      </c>
      <c r="G1132" s="168">
        <f t="shared" si="244"/>
        <v>86390.826293190548</v>
      </c>
      <c r="H1132" s="168">
        <f t="shared" si="245"/>
        <v>271310.33826788754</v>
      </c>
      <c r="I1132" s="169">
        <f t="shared" si="246"/>
        <v>357701.16456107807</v>
      </c>
      <c r="J1132" s="169">
        <f t="shared" si="248"/>
        <v>355211.5368443887</v>
      </c>
      <c r="K1132" s="95"/>
      <c r="L1132" s="265">
        <f t="shared" si="247"/>
        <v>137113.88803124198</v>
      </c>
      <c r="M1132" s="265">
        <f>$G1132*NonHospFrac+theModel!$H1132*NonHospFrac</f>
        <v>220587.27652983606</v>
      </c>
      <c r="N1132" s="266">
        <f t="shared" si="249"/>
        <v>357701.16456107807</v>
      </c>
      <c r="O1132" s="159"/>
      <c r="P1132" s="265">
        <f t="shared" si="250"/>
        <v>136159.56478657378</v>
      </c>
      <c r="Q1132" s="265">
        <f t="shared" si="251"/>
        <v>220585.72188816126</v>
      </c>
      <c r="R1132" s="266">
        <f t="shared" si="252"/>
        <v>356745.28667473502</v>
      </c>
    </row>
    <row r="1133" spans="1:18" x14ac:dyDescent="0.3">
      <c r="A1133" s="82">
        <v>1102</v>
      </c>
      <c r="B1133" s="94">
        <f t="shared" si="241"/>
        <v>4.2947012022061774E-10</v>
      </c>
      <c r="C1133" s="179">
        <f t="shared" si="242"/>
        <v>4.2850130959413449E-10</v>
      </c>
      <c r="D1133" s="166">
        <f t="shared" si="243"/>
        <v>2.2558277767625785E-3</v>
      </c>
      <c r="E1133" s="167">
        <f t="shared" si="253"/>
        <v>24.291375425245349</v>
      </c>
      <c r="F1133" s="168">
        <f t="shared" si="254"/>
        <v>2.4881780377691323</v>
      </c>
      <c r="G1133" s="168">
        <f t="shared" si="244"/>
        <v>86469.220872403966</v>
      </c>
      <c r="H1133" s="168">
        <f t="shared" si="245"/>
        <v>271310.33827267349</v>
      </c>
      <c r="I1133" s="169">
        <f t="shared" si="246"/>
        <v>357779.55914507748</v>
      </c>
      <c r="J1133" s="169">
        <f t="shared" si="248"/>
        <v>355286.48781977961</v>
      </c>
      <c r="K1133" s="95"/>
      <c r="L1133" s="265">
        <f t="shared" si="247"/>
        <v>137143.93821636209</v>
      </c>
      <c r="M1133" s="265">
        <f>$G1133*NonHospFrac+theModel!$H1133*NonHospFrac</f>
        <v>220635.62092871533</v>
      </c>
      <c r="N1133" s="266">
        <f t="shared" si="249"/>
        <v>357779.55914507742</v>
      </c>
      <c r="O1133" s="159"/>
      <c r="P1133" s="265">
        <f t="shared" si="250"/>
        <v>136188.29496882015</v>
      </c>
      <c r="Q1133" s="265">
        <f t="shared" si="251"/>
        <v>220634.06628704054</v>
      </c>
      <c r="R1133" s="266">
        <f t="shared" si="252"/>
        <v>356822.36125586065</v>
      </c>
    </row>
    <row r="1134" spans="1:18" x14ac:dyDescent="0.3">
      <c r="A1134" s="82">
        <v>1103</v>
      </c>
      <c r="B1134" s="94">
        <f t="shared" si="241"/>
        <v>4.2144742113457526E-10</v>
      </c>
      <c r="C1134" s="179">
        <f t="shared" si="242"/>
        <v>4.2049670833553494E-10</v>
      </c>
      <c r="D1134" s="166">
        <f t="shared" si="243"/>
        <v>2.2558277767625785E-3</v>
      </c>
      <c r="E1134" s="167">
        <f t="shared" si="253"/>
        <v>24.291375425665844</v>
      </c>
      <c r="F1134" s="168">
        <f t="shared" si="254"/>
        <v>2.4904338655458949</v>
      </c>
      <c r="G1134" s="168">
        <f t="shared" si="244"/>
        <v>86547.615451617385</v>
      </c>
      <c r="H1134" s="168">
        <f t="shared" si="245"/>
        <v>271310.33827736997</v>
      </c>
      <c r="I1134" s="169">
        <f t="shared" si="246"/>
        <v>357857.95372898737</v>
      </c>
      <c r="J1134" s="169">
        <f t="shared" si="248"/>
        <v>355361.43573993567</v>
      </c>
      <c r="K1134" s="95"/>
      <c r="L1134" s="265">
        <f t="shared" si="247"/>
        <v>137173.98840144795</v>
      </c>
      <c r="M1134" s="265">
        <f>$G1134*NonHospFrac+theModel!$H1134*NonHospFrac</f>
        <v>220683.96532753939</v>
      </c>
      <c r="N1134" s="266">
        <f t="shared" si="249"/>
        <v>357857.95372898737</v>
      </c>
      <c r="O1134" s="159"/>
      <c r="P1134" s="265">
        <f t="shared" si="250"/>
        <v>136217.02397993498</v>
      </c>
      <c r="Q1134" s="265">
        <f t="shared" si="251"/>
        <v>220682.4106858646</v>
      </c>
      <c r="R1134" s="266">
        <f t="shared" si="252"/>
        <v>356899.43466579961</v>
      </c>
    </row>
    <row r="1135" spans="1:18" x14ac:dyDescent="0.3">
      <c r="A1135" s="82">
        <v>1104</v>
      </c>
      <c r="B1135" s="94">
        <f t="shared" si="241"/>
        <v>4.135745897519999E-10</v>
      </c>
      <c r="C1135" s="179">
        <f t="shared" si="242"/>
        <v>4.1264163670467415E-10</v>
      </c>
      <c r="D1135" s="166">
        <f t="shared" si="243"/>
        <v>2.2558277767625785E-3</v>
      </c>
      <c r="E1135" s="167">
        <f t="shared" si="253"/>
        <v>24.291375426078485</v>
      </c>
      <c r="F1135" s="168">
        <f t="shared" si="254"/>
        <v>2.4926896933226574</v>
      </c>
      <c r="G1135" s="168">
        <f t="shared" si="244"/>
        <v>86626.010030830803</v>
      </c>
      <c r="H1135" s="168">
        <f t="shared" si="245"/>
        <v>271310.33828197879</v>
      </c>
      <c r="I1135" s="169">
        <f t="shared" si="246"/>
        <v>357936.3483128096</v>
      </c>
      <c r="J1135" s="169">
        <f t="shared" si="248"/>
        <v>355436.38060498313</v>
      </c>
      <c r="K1135" s="95"/>
      <c r="L1135" s="265">
        <f t="shared" si="247"/>
        <v>137204.03858650016</v>
      </c>
      <c r="M1135" s="265">
        <f>$G1135*NonHospFrac+theModel!$H1135*NonHospFrac</f>
        <v>220732.30972630941</v>
      </c>
      <c r="N1135" s="266">
        <f t="shared" si="249"/>
        <v>357936.3483128096</v>
      </c>
      <c r="O1135" s="159"/>
      <c r="P1135" s="265">
        <f t="shared" si="250"/>
        <v>136245.75181996659</v>
      </c>
      <c r="Q1135" s="265">
        <f t="shared" si="251"/>
        <v>220730.75508463461</v>
      </c>
      <c r="R1135" s="266">
        <f t="shared" si="252"/>
        <v>356976.50690460124</v>
      </c>
    </row>
    <row r="1136" spans="1:18" x14ac:dyDescent="0.3">
      <c r="A1136" s="82">
        <v>1105</v>
      </c>
      <c r="B1136" s="94">
        <f t="shared" si="241"/>
        <v>4.0584882647536191E-10</v>
      </c>
      <c r="C1136" s="179">
        <f t="shared" si="242"/>
        <v>4.049333014194323E-10</v>
      </c>
      <c r="D1136" s="166">
        <f t="shared" si="243"/>
        <v>2.2558277767625785E-3</v>
      </c>
      <c r="E1136" s="167">
        <f t="shared" si="253"/>
        <v>24.29137542648342</v>
      </c>
      <c r="F1136" s="168">
        <f t="shared" si="254"/>
        <v>2.49494552109942</v>
      </c>
      <c r="G1136" s="168">
        <f t="shared" si="244"/>
        <v>86704.404610044236</v>
      </c>
      <c r="H1136" s="168">
        <f t="shared" si="245"/>
        <v>271310.33828650147</v>
      </c>
      <c r="I1136" s="169">
        <f t="shared" si="246"/>
        <v>358014.74289654568</v>
      </c>
      <c r="J1136" s="169">
        <f t="shared" si="248"/>
        <v>355511.32241504802</v>
      </c>
      <c r="K1136" s="95"/>
      <c r="L1136" s="265">
        <f t="shared" si="247"/>
        <v>137234.08877151937</v>
      </c>
      <c r="M1136" s="265">
        <f>$G1136*NonHospFrac+theModel!$H1136*NonHospFrac</f>
        <v>220780.65412502631</v>
      </c>
      <c r="N1136" s="266">
        <f t="shared" si="249"/>
        <v>358014.74289654568</v>
      </c>
      <c r="O1136" s="159"/>
      <c r="P1136" s="265">
        <f t="shared" si="250"/>
        <v>136274.47848896333</v>
      </c>
      <c r="Q1136" s="265">
        <f t="shared" si="251"/>
        <v>220779.09948335151</v>
      </c>
      <c r="R1136" s="266">
        <f t="shared" si="252"/>
        <v>357053.57797231484</v>
      </c>
    </row>
    <row r="1137" spans="1:18" x14ac:dyDescent="0.3">
      <c r="A1137" s="82">
        <v>1106</v>
      </c>
      <c r="B1137" s="94">
        <f t="shared" si="241"/>
        <v>3.9826738400489934E-10</v>
      </c>
      <c r="C1137" s="179">
        <f t="shared" si="242"/>
        <v>3.9736896137748254E-10</v>
      </c>
      <c r="D1137" s="166">
        <f t="shared" si="243"/>
        <v>2.2558277767625785E-3</v>
      </c>
      <c r="E1137" s="167">
        <f t="shared" si="253"/>
        <v>24.291375426880787</v>
      </c>
      <c r="F1137" s="168">
        <f t="shared" si="254"/>
        <v>2.4972013488761826</v>
      </c>
      <c r="G1137" s="168">
        <f t="shared" si="244"/>
        <v>86782.799189257654</v>
      </c>
      <c r="H1137" s="168">
        <f t="shared" si="245"/>
        <v>271310.33829093969</v>
      </c>
      <c r="I1137" s="169">
        <f t="shared" si="246"/>
        <v>358093.13748019736</v>
      </c>
      <c r="J1137" s="169">
        <f t="shared" si="248"/>
        <v>355586.26117025648</v>
      </c>
      <c r="K1137" s="95"/>
      <c r="L1137" s="265">
        <f t="shared" si="247"/>
        <v>137264.13895650621</v>
      </c>
      <c r="M1137" s="265">
        <f>$G1137*NonHospFrac+theModel!$H1137*NonHospFrac</f>
        <v>220828.99852369112</v>
      </c>
      <c r="N1137" s="266">
        <f t="shared" si="249"/>
        <v>358093.13748019736</v>
      </c>
      <c r="O1137" s="159"/>
      <c r="P1137" s="265">
        <f t="shared" si="250"/>
        <v>136303.20398697356</v>
      </c>
      <c r="Q1137" s="265">
        <f t="shared" si="251"/>
        <v>220827.44388201632</v>
      </c>
      <c r="R1137" s="266">
        <f t="shared" si="252"/>
        <v>357130.64786898985</v>
      </c>
    </row>
    <row r="1138" spans="1:18" x14ac:dyDescent="0.3">
      <c r="A1138" s="82">
        <v>1107</v>
      </c>
      <c r="B1138" s="94">
        <f t="shared" si="241"/>
        <v>3.9082756636167272E-10</v>
      </c>
      <c r="C1138" s="179">
        <f t="shared" si="242"/>
        <v>3.8994592668154954E-10</v>
      </c>
      <c r="D1138" s="166">
        <f t="shared" si="243"/>
        <v>2.2558277767625785E-3</v>
      </c>
      <c r="E1138" s="167">
        <f t="shared" si="253"/>
        <v>24.291375427270733</v>
      </c>
      <c r="F1138" s="168">
        <f t="shared" si="254"/>
        <v>2.4994571766529452</v>
      </c>
      <c r="G1138" s="168">
        <f t="shared" si="244"/>
        <v>86861.193768471057</v>
      </c>
      <c r="H1138" s="168">
        <f t="shared" si="245"/>
        <v>271310.33829529496</v>
      </c>
      <c r="I1138" s="169">
        <f t="shared" si="246"/>
        <v>358171.53206376603</v>
      </c>
      <c r="J1138" s="169">
        <f t="shared" si="248"/>
        <v>355661.19687073439</v>
      </c>
      <c r="K1138" s="95"/>
      <c r="L1138" s="265">
        <f t="shared" si="247"/>
        <v>137294.18914146125</v>
      </c>
      <c r="M1138" s="265">
        <f>$G1138*NonHospFrac+theModel!$H1138*NonHospFrac</f>
        <v>220877.34292230476</v>
      </c>
      <c r="N1138" s="266">
        <f t="shared" si="249"/>
        <v>358171.53206376603</v>
      </c>
      <c r="O1138" s="159"/>
      <c r="P1138" s="265">
        <f t="shared" si="250"/>
        <v>136331.92831404554</v>
      </c>
      <c r="Q1138" s="265">
        <f t="shared" si="251"/>
        <v>220875.78828062996</v>
      </c>
      <c r="R1138" s="266">
        <f t="shared" si="252"/>
        <v>357207.7165946755</v>
      </c>
    </row>
    <row r="1139" spans="1:18" x14ac:dyDescent="0.3">
      <c r="A1139" s="82">
        <v>1108</v>
      </c>
      <c r="B1139" s="94">
        <f t="shared" si="241"/>
        <v>3.8352672792886329E-10</v>
      </c>
      <c r="C1139" s="179">
        <f t="shared" si="242"/>
        <v>3.8266155768287046E-10</v>
      </c>
      <c r="D1139" s="166">
        <f t="shared" si="243"/>
        <v>2.2558277767625785E-3</v>
      </c>
      <c r="E1139" s="167">
        <f t="shared" si="253"/>
        <v>24.291375427653396</v>
      </c>
      <c r="F1139" s="168">
        <f t="shared" si="254"/>
        <v>2.5017130044297078</v>
      </c>
      <c r="G1139" s="168">
        <f t="shared" si="244"/>
        <v>86939.588347684505</v>
      </c>
      <c r="H1139" s="168">
        <f t="shared" si="245"/>
        <v>271310.33829956892</v>
      </c>
      <c r="I1139" s="169">
        <f t="shared" si="246"/>
        <v>358249.92664725345</v>
      </c>
      <c r="J1139" s="169">
        <f t="shared" si="248"/>
        <v>355736.12951660797</v>
      </c>
      <c r="K1139" s="95"/>
      <c r="L1139" s="265">
        <f t="shared" si="247"/>
        <v>137324.23932638514</v>
      </c>
      <c r="M1139" s="265">
        <f>$G1139*NonHospFrac+theModel!$H1139*NonHospFrac</f>
        <v>220925.68732086825</v>
      </c>
      <c r="N1139" s="266">
        <f t="shared" si="249"/>
        <v>358249.92664725339</v>
      </c>
      <c r="O1139" s="159"/>
      <c r="P1139" s="265">
        <f t="shared" si="250"/>
        <v>136360.65147022763</v>
      </c>
      <c r="Q1139" s="265">
        <f t="shared" si="251"/>
        <v>220924.13267919346</v>
      </c>
      <c r="R1139" s="266">
        <f t="shared" si="252"/>
        <v>357284.78414942109</v>
      </c>
    </row>
    <row r="1140" spans="1:18" x14ac:dyDescent="0.3">
      <c r="A1140" s="82">
        <v>1109</v>
      </c>
      <c r="B1140" s="94">
        <f t="shared" si="241"/>
        <v>3.7636227251099361E-10</v>
      </c>
      <c r="C1140" s="179">
        <f t="shared" si="242"/>
        <v>3.7551326404253782E-10</v>
      </c>
      <c r="D1140" s="166">
        <f t="shared" si="243"/>
        <v>2.2558277767625785E-3</v>
      </c>
      <c r="E1140" s="167">
        <f t="shared" si="253"/>
        <v>24.29137542802891</v>
      </c>
      <c r="F1140" s="168">
        <f t="shared" si="254"/>
        <v>2.5039688322064704</v>
      </c>
      <c r="G1140" s="168">
        <f t="shared" si="244"/>
        <v>87017.982926897908</v>
      </c>
      <c r="H1140" s="168">
        <f t="shared" si="245"/>
        <v>271310.33830376301</v>
      </c>
      <c r="I1140" s="169">
        <f t="shared" si="246"/>
        <v>358328.32123066089</v>
      </c>
      <c r="J1140" s="169">
        <f t="shared" si="248"/>
        <v>355811.05910800298</v>
      </c>
      <c r="K1140" s="95"/>
      <c r="L1140" s="265">
        <f t="shared" si="247"/>
        <v>137354.28951127839</v>
      </c>
      <c r="M1140" s="265">
        <f>$G1140*NonHospFrac+theModel!$H1140*NonHospFrac</f>
        <v>220974.03171938253</v>
      </c>
      <c r="N1140" s="266">
        <f t="shared" si="249"/>
        <v>358328.32123066089</v>
      </c>
      <c r="O1140" s="159"/>
      <c r="P1140" s="265">
        <f t="shared" si="250"/>
        <v>136389.37345556804</v>
      </c>
      <c r="Q1140" s="265">
        <f t="shared" si="251"/>
        <v>220972.47707770774</v>
      </c>
      <c r="R1140" s="266">
        <f t="shared" si="252"/>
        <v>357361.85053327575</v>
      </c>
    </row>
    <row r="1141" spans="1:18" x14ac:dyDescent="0.3">
      <c r="A1141" s="82">
        <v>1110</v>
      </c>
      <c r="B1141" s="94">
        <f t="shared" si="241"/>
        <v>3.6933165241070888E-10</v>
      </c>
      <c r="C1141" s="179">
        <f t="shared" si="242"/>
        <v>3.6849850381036319E-10</v>
      </c>
      <c r="D1141" s="166">
        <f t="shared" si="243"/>
        <v>2.2558277767625785E-3</v>
      </c>
      <c r="E1141" s="167">
        <f t="shared" si="253"/>
        <v>24.291375428397409</v>
      </c>
      <c r="F1141" s="168">
        <f t="shared" si="254"/>
        <v>2.506224659983233</v>
      </c>
      <c r="G1141" s="168">
        <f t="shared" si="244"/>
        <v>87096.377506111341</v>
      </c>
      <c r="H1141" s="168">
        <f t="shared" si="245"/>
        <v>271310.33830787882</v>
      </c>
      <c r="I1141" s="169">
        <f t="shared" si="246"/>
        <v>358406.71581399016</v>
      </c>
      <c r="J1141" s="169">
        <f t="shared" si="248"/>
        <v>355885.98564504558</v>
      </c>
      <c r="K1141" s="95"/>
      <c r="L1141" s="265">
        <f t="shared" si="247"/>
        <v>137384.33969614163</v>
      </c>
      <c r="M1141" s="265">
        <f>$G1141*NonHospFrac+theModel!$H1141*NonHospFrac</f>
        <v>221022.3761178485</v>
      </c>
      <c r="N1141" s="266">
        <f t="shared" si="249"/>
        <v>358406.7158139901</v>
      </c>
      <c r="O1141" s="159"/>
      <c r="P1141" s="265">
        <f t="shared" si="250"/>
        <v>136418.09427011511</v>
      </c>
      <c r="Q1141" s="265">
        <f t="shared" si="251"/>
        <v>221020.8214761737</v>
      </c>
      <c r="R1141" s="266">
        <f t="shared" si="252"/>
        <v>357438.91574628884</v>
      </c>
    </row>
    <row r="1142" spans="1:18" x14ac:dyDescent="0.3">
      <c r="A1142" s="82">
        <v>1111</v>
      </c>
      <c r="B1142" s="94">
        <f t="shared" si="241"/>
        <v>3.6243236752281065E-10</v>
      </c>
      <c r="C1142" s="179">
        <f t="shared" si="242"/>
        <v>3.6161478252095487E-10</v>
      </c>
      <c r="D1142" s="166">
        <f t="shared" si="243"/>
        <v>2.2558277767625785E-3</v>
      </c>
      <c r="E1142" s="167">
        <f t="shared" si="253"/>
        <v>24.291375428759025</v>
      </c>
      <c r="F1142" s="168">
        <f t="shared" si="254"/>
        <v>2.5084804877599955</v>
      </c>
      <c r="G1142" s="168">
        <f t="shared" si="244"/>
        <v>87174.772085324759</v>
      </c>
      <c r="H1142" s="168">
        <f t="shared" si="245"/>
        <v>271310.33831191767</v>
      </c>
      <c r="I1142" s="169">
        <f t="shared" si="246"/>
        <v>358485.11039724242</v>
      </c>
      <c r="J1142" s="169">
        <f t="shared" si="248"/>
        <v>355960.90912786144</v>
      </c>
      <c r="K1142" s="95"/>
      <c r="L1142" s="265">
        <f t="shared" si="247"/>
        <v>137414.38988097539</v>
      </c>
      <c r="M1142" s="265">
        <f>$G1142*NonHospFrac+theModel!$H1142*NonHospFrac</f>
        <v>221070.72051626703</v>
      </c>
      <c r="N1142" s="266">
        <f t="shared" si="249"/>
        <v>358485.11039724242</v>
      </c>
      <c r="O1142" s="159"/>
      <c r="P1142" s="265">
        <f t="shared" si="250"/>
        <v>136446.81391391705</v>
      </c>
      <c r="Q1142" s="265">
        <f t="shared" si="251"/>
        <v>221069.16587459223</v>
      </c>
      <c r="R1142" s="266">
        <f t="shared" si="252"/>
        <v>357515.97978850931</v>
      </c>
    </row>
    <row r="1143" spans="1:18" x14ac:dyDescent="0.3">
      <c r="A1143" s="82">
        <v>1112</v>
      </c>
      <c r="B1143" s="94">
        <f t="shared" si="241"/>
        <v>3.5566196444521411E-10</v>
      </c>
      <c r="C1143" s="179">
        <f t="shared" si="242"/>
        <v>3.5485965230668066E-10</v>
      </c>
      <c r="D1143" s="166">
        <f t="shared" si="243"/>
        <v>2.2558277767625785E-3</v>
      </c>
      <c r="E1143" s="167">
        <f t="shared" si="253"/>
        <v>24.291375429113884</v>
      </c>
      <c r="F1143" s="168">
        <f t="shared" si="254"/>
        <v>2.5107363155367581</v>
      </c>
      <c r="G1143" s="168">
        <f t="shared" si="244"/>
        <v>87253.166664538177</v>
      </c>
      <c r="H1143" s="168">
        <f t="shared" si="245"/>
        <v>271310.33831588109</v>
      </c>
      <c r="I1143" s="169">
        <f t="shared" si="246"/>
        <v>358563.5049804193</v>
      </c>
      <c r="J1143" s="169">
        <f t="shared" si="248"/>
        <v>356035.82955657662</v>
      </c>
      <c r="K1143" s="95"/>
      <c r="L1143" s="265">
        <f t="shared" si="247"/>
        <v>137444.44006578022</v>
      </c>
      <c r="M1143" s="265">
        <f>$G1143*NonHospFrac+theModel!$H1143*NonHospFrac</f>
        <v>221119.06491463905</v>
      </c>
      <c r="N1143" s="266">
        <f t="shared" si="249"/>
        <v>358563.5049804193</v>
      </c>
      <c r="O1143" s="159"/>
      <c r="P1143" s="265">
        <f t="shared" si="250"/>
        <v>136475.53238702213</v>
      </c>
      <c r="Q1143" s="265">
        <f t="shared" si="251"/>
        <v>221117.51027296425</v>
      </c>
      <c r="R1143" s="266">
        <f t="shared" si="252"/>
        <v>357593.04265998641</v>
      </c>
    </row>
    <row r="1144" spans="1:18" x14ac:dyDescent="0.3">
      <c r="A1144" s="82">
        <v>1113</v>
      </c>
      <c r="B1144" s="94">
        <f t="shared" si="241"/>
        <v>3.4901803560651311E-10</v>
      </c>
      <c r="C1144" s="179">
        <f t="shared" si="242"/>
        <v>3.482307110272008E-10</v>
      </c>
      <c r="D1144" s="166">
        <f t="shared" si="243"/>
        <v>2.2558277767625785E-3</v>
      </c>
      <c r="E1144" s="167">
        <f t="shared" si="253"/>
        <v>24.291375429462114</v>
      </c>
      <c r="F1144" s="168">
        <f t="shared" si="254"/>
        <v>2.5129921433135207</v>
      </c>
      <c r="G1144" s="168">
        <f t="shared" si="244"/>
        <v>87331.561243751596</v>
      </c>
      <c r="H1144" s="168">
        <f t="shared" si="245"/>
        <v>271310.33831977053</v>
      </c>
      <c r="I1144" s="169">
        <f t="shared" si="246"/>
        <v>358641.89956352214</v>
      </c>
      <c r="J1144" s="169">
        <f t="shared" si="248"/>
        <v>356110.74693131685</v>
      </c>
      <c r="K1144" s="95"/>
      <c r="L1144" s="265">
        <f t="shared" si="247"/>
        <v>137474.49025055667</v>
      </c>
      <c r="M1144" s="265">
        <f>$G1144*NonHospFrac+theModel!$H1144*NonHospFrac</f>
        <v>221167.40931296541</v>
      </c>
      <c r="N1144" s="266">
        <f t="shared" si="249"/>
        <v>358641.89956352208</v>
      </c>
      <c r="O1144" s="159"/>
      <c r="P1144" s="265">
        <f t="shared" si="250"/>
        <v>136504.24968947857</v>
      </c>
      <c r="Q1144" s="265">
        <f t="shared" si="251"/>
        <v>221165.85467129061</v>
      </c>
      <c r="R1144" s="266">
        <f t="shared" si="252"/>
        <v>357670.10436076915</v>
      </c>
    </row>
    <row r="1145" spans="1:18" x14ac:dyDescent="0.3">
      <c r="A1145" s="82">
        <v>1114</v>
      </c>
      <c r="B1145" s="94">
        <f t="shared" si="241"/>
        <v>3.4249821840983754E-10</v>
      </c>
      <c r="C1145" s="179">
        <f t="shared" si="242"/>
        <v>3.4172560141525693E-10</v>
      </c>
      <c r="D1145" s="166">
        <f t="shared" si="243"/>
        <v>2.2558277767625785E-3</v>
      </c>
      <c r="E1145" s="167">
        <f t="shared" si="253"/>
        <v>24.291375429803839</v>
      </c>
      <c r="F1145" s="168">
        <f t="shared" si="254"/>
        <v>2.5152479710902833</v>
      </c>
      <c r="G1145" s="168">
        <f t="shared" si="244"/>
        <v>87409.955822965014</v>
      </c>
      <c r="H1145" s="168">
        <f t="shared" si="245"/>
        <v>271310.3383235872</v>
      </c>
      <c r="I1145" s="169">
        <f t="shared" si="246"/>
        <v>358720.29414655222</v>
      </c>
      <c r="J1145" s="169">
        <f t="shared" si="248"/>
        <v>356185.66125220788</v>
      </c>
      <c r="K1145" s="95"/>
      <c r="L1145" s="265">
        <f t="shared" si="247"/>
        <v>137504.54043530527</v>
      </c>
      <c r="M1145" s="265">
        <f>$G1145*NonHospFrac+theModel!$H1145*NonHospFrac</f>
        <v>221215.75371124691</v>
      </c>
      <c r="N1145" s="266">
        <f t="shared" si="249"/>
        <v>358720.29414655222</v>
      </c>
      <c r="O1145" s="159"/>
      <c r="P1145" s="265">
        <f t="shared" si="250"/>
        <v>136532.96582133463</v>
      </c>
      <c r="Q1145" s="265">
        <f t="shared" si="251"/>
        <v>221214.19906957212</v>
      </c>
      <c r="R1145" s="266">
        <f t="shared" si="252"/>
        <v>357747.16489090677</v>
      </c>
    </row>
    <row r="1146" spans="1:18" x14ac:dyDescent="0.3">
      <c r="A1146" s="82">
        <v>1115</v>
      </c>
      <c r="B1146" s="94">
        <f t="shared" si="241"/>
        <v>3.3610019439271558E-10</v>
      </c>
      <c r="C1146" s="179">
        <f t="shared" si="242"/>
        <v>3.3534201023842919E-10</v>
      </c>
      <c r="D1146" s="166">
        <f t="shared" si="243"/>
        <v>2.2558277767625785E-3</v>
      </c>
      <c r="E1146" s="167">
        <f t="shared" si="253"/>
        <v>24.29137543013918</v>
      </c>
      <c r="F1146" s="168">
        <f t="shared" si="254"/>
        <v>2.5175037988670459</v>
      </c>
      <c r="G1146" s="168">
        <f t="shared" si="244"/>
        <v>87488.350402178447</v>
      </c>
      <c r="H1146" s="168">
        <f t="shared" si="245"/>
        <v>271310.33832733263</v>
      </c>
      <c r="I1146" s="169">
        <f t="shared" si="246"/>
        <v>358798.68872951111</v>
      </c>
      <c r="J1146" s="169">
        <f t="shared" si="248"/>
        <v>356260.57251937571</v>
      </c>
      <c r="K1146" s="95"/>
      <c r="L1146" s="265">
        <f t="shared" si="247"/>
        <v>137534.59062002657</v>
      </c>
      <c r="M1146" s="265">
        <f>$G1146*NonHospFrac+theModel!$H1146*NonHospFrac</f>
        <v>221264.0981094845</v>
      </c>
      <c r="N1146" s="266">
        <f t="shared" si="249"/>
        <v>358798.68872951111</v>
      </c>
      <c r="O1146" s="159"/>
      <c r="P1146" s="265">
        <f t="shared" si="250"/>
        <v>136561.68078263852</v>
      </c>
      <c r="Q1146" s="265">
        <f t="shared" si="251"/>
        <v>221262.54346780971</v>
      </c>
      <c r="R1146" s="266">
        <f t="shared" si="252"/>
        <v>357824.22425044823</v>
      </c>
    </row>
    <row r="1147" spans="1:18" x14ac:dyDescent="0.3">
      <c r="A1147" s="82">
        <v>1116</v>
      </c>
      <c r="B1147" s="94">
        <f t="shared" si="241"/>
        <v>3.2982168840261796E-10</v>
      </c>
      <c r="C1147" s="179">
        <f t="shared" si="242"/>
        <v>3.2907766747654061E-10</v>
      </c>
      <c r="D1147" s="166">
        <f t="shared" si="243"/>
        <v>2.2558277767625785E-3</v>
      </c>
      <c r="E1147" s="167">
        <f t="shared" si="253"/>
        <v>24.291375430468257</v>
      </c>
      <c r="F1147" s="168">
        <f t="shared" si="254"/>
        <v>2.5197596266438085</v>
      </c>
      <c r="G1147" s="168">
        <f t="shared" si="244"/>
        <v>87566.744981391865</v>
      </c>
      <c r="H1147" s="168">
        <f t="shared" si="245"/>
        <v>271310.3383310081</v>
      </c>
      <c r="I1147" s="169">
        <f t="shared" si="246"/>
        <v>358877.08331239998</v>
      </c>
      <c r="J1147" s="169">
        <f t="shared" si="248"/>
        <v>356335.4807329459</v>
      </c>
      <c r="K1147" s="95"/>
      <c r="L1147" s="265">
        <f t="shared" si="247"/>
        <v>137564.64080472101</v>
      </c>
      <c r="M1147" s="265">
        <f>$G1147*NonHospFrac+theModel!$H1147*NonHospFrac</f>
        <v>221312.44250767893</v>
      </c>
      <c r="N1147" s="266">
        <f t="shared" si="249"/>
        <v>358877.08331239992</v>
      </c>
      <c r="O1147" s="159"/>
      <c r="P1147" s="265">
        <f t="shared" si="250"/>
        <v>136590.39457343839</v>
      </c>
      <c r="Q1147" s="265">
        <f t="shared" si="251"/>
        <v>221310.88786600414</v>
      </c>
      <c r="R1147" s="266">
        <f t="shared" si="252"/>
        <v>357901.28243944253</v>
      </c>
    </row>
    <row r="1148" spans="1:18" x14ac:dyDescent="0.3">
      <c r="A1148" s="82">
        <v>1117</v>
      </c>
      <c r="B1148" s="94">
        <f t="shared" si="241"/>
        <v>3.2366046778790932E-10</v>
      </c>
      <c r="C1148" s="179">
        <f t="shared" si="242"/>
        <v>3.2293034551443337E-10</v>
      </c>
      <c r="D1148" s="166">
        <f t="shared" si="243"/>
        <v>2.2558277767625785E-3</v>
      </c>
      <c r="E1148" s="167">
        <f t="shared" si="253"/>
        <v>24.291375430791188</v>
      </c>
      <c r="F1148" s="168">
        <f t="shared" si="254"/>
        <v>2.5220154544205711</v>
      </c>
      <c r="G1148" s="168">
        <f t="shared" si="244"/>
        <v>87645.139560605297</v>
      </c>
      <c r="H1148" s="168">
        <f t="shared" si="245"/>
        <v>271310.33833461493</v>
      </c>
      <c r="I1148" s="169">
        <f t="shared" si="246"/>
        <v>358955.47789522022</v>
      </c>
      <c r="J1148" s="169">
        <f t="shared" si="248"/>
        <v>356410.38589304429</v>
      </c>
      <c r="K1148" s="95"/>
      <c r="L1148" s="265">
        <f t="shared" si="247"/>
        <v>137594.69098938917</v>
      </c>
      <c r="M1148" s="265">
        <f>$G1148*NonHospFrac+theModel!$H1148*NonHospFrac</f>
        <v>221360.78690583108</v>
      </c>
      <c r="N1148" s="266">
        <f t="shared" si="249"/>
        <v>358955.47789522028</v>
      </c>
      <c r="O1148" s="159"/>
      <c r="P1148" s="265">
        <f t="shared" si="250"/>
        <v>136619.10719378252</v>
      </c>
      <c r="Q1148" s="265">
        <f t="shared" si="251"/>
        <v>221359.23226415628</v>
      </c>
      <c r="R1148" s="266">
        <f t="shared" si="252"/>
        <v>357978.3394579388</v>
      </c>
    </row>
    <row r="1149" spans="1:18" x14ac:dyDescent="0.3">
      <c r="A1149" s="82">
        <v>1118</v>
      </c>
      <c r="B1149" s="94">
        <f t="shared" si="241"/>
        <v>3.176143416039137E-10</v>
      </c>
      <c r="C1149" s="179">
        <f t="shared" si="242"/>
        <v>3.1689785834982544E-10</v>
      </c>
      <c r="D1149" s="166">
        <f t="shared" si="243"/>
        <v>2.2558277767625785E-3</v>
      </c>
      <c r="E1149" s="167">
        <f t="shared" si="253"/>
        <v>24.291375431108087</v>
      </c>
      <c r="F1149" s="168">
        <f t="shared" si="254"/>
        <v>2.5242712821973337</v>
      </c>
      <c r="G1149" s="168">
        <f t="shared" si="244"/>
        <v>87723.534139818716</v>
      </c>
      <c r="H1149" s="168">
        <f t="shared" si="245"/>
        <v>271310.33833815437</v>
      </c>
      <c r="I1149" s="169">
        <f t="shared" si="246"/>
        <v>359033.87247797311</v>
      </c>
      <c r="J1149" s="169">
        <f t="shared" si="248"/>
        <v>356485.28799979651</v>
      </c>
      <c r="K1149" s="95"/>
      <c r="L1149" s="265">
        <f t="shared" si="247"/>
        <v>137624.74117403149</v>
      </c>
      <c r="M1149" s="265">
        <f>$G1149*NonHospFrac+theModel!$H1149*NonHospFrac</f>
        <v>221409.1313039416</v>
      </c>
      <c r="N1149" s="266">
        <f t="shared" si="249"/>
        <v>359033.87247797311</v>
      </c>
      <c r="O1149" s="159"/>
      <c r="P1149" s="265">
        <f t="shared" si="250"/>
        <v>136647.81864371902</v>
      </c>
      <c r="Q1149" s="265">
        <f t="shared" si="251"/>
        <v>221407.5766622668</v>
      </c>
      <c r="R1149" s="266">
        <f t="shared" si="252"/>
        <v>358055.39530598582</v>
      </c>
    </row>
    <row r="1150" spans="1:18" x14ac:dyDescent="0.3">
      <c r="A1150" s="82">
        <v>1119</v>
      </c>
      <c r="B1150" s="94">
        <f t="shared" si="241"/>
        <v>3.1168115983380422E-10</v>
      </c>
      <c r="C1150" s="179">
        <f t="shared" si="242"/>
        <v>3.1097806081595752E-10</v>
      </c>
      <c r="D1150" s="166">
        <f t="shared" si="243"/>
        <v>2.2558277767625785E-3</v>
      </c>
      <c r="E1150" s="167">
        <f t="shared" si="253"/>
        <v>24.291375431419066</v>
      </c>
      <c r="F1150" s="168">
        <f t="shared" si="254"/>
        <v>2.5265271099740962</v>
      </c>
      <c r="G1150" s="168">
        <f t="shared" si="244"/>
        <v>87801.928719032134</v>
      </c>
      <c r="H1150" s="168">
        <f t="shared" si="245"/>
        <v>271310.33834162768</v>
      </c>
      <c r="I1150" s="169">
        <f t="shared" si="246"/>
        <v>359112.26706065983</v>
      </c>
      <c r="J1150" s="169">
        <f t="shared" si="248"/>
        <v>356560.18705332821</v>
      </c>
      <c r="K1150" s="95"/>
      <c r="L1150" s="265">
        <f t="shared" si="247"/>
        <v>137654.79135864845</v>
      </c>
      <c r="M1150" s="265">
        <f>$G1150*NonHospFrac+theModel!$H1150*NonHospFrac</f>
        <v>221457.47570201135</v>
      </c>
      <c r="N1150" s="266">
        <f t="shared" si="249"/>
        <v>359112.26706065983</v>
      </c>
      <c r="O1150" s="159"/>
      <c r="P1150" s="265">
        <f t="shared" si="250"/>
        <v>136676.52892329608</v>
      </c>
      <c r="Q1150" s="265">
        <f t="shared" si="251"/>
        <v>221455.92106033655</v>
      </c>
      <c r="R1150" s="266">
        <f t="shared" si="252"/>
        <v>358132.44998363266</v>
      </c>
    </row>
    <row r="1151" spans="1:18" x14ac:dyDescent="0.3">
      <c r="A1151" s="82">
        <v>1120</v>
      </c>
      <c r="B1151" s="94">
        <f t="shared" si="241"/>
        <v>3.0585881262405941E-10</v>
      </c>
      <c r="C1151" s="179">
        <f t="shared" si="242"/>
        <v>3.0516884781877445E-10</v>
      </c>
      <c r="D1151" s="166">
        <f t="shared" si="243"/>
        <v>2.2558277767625785E-3</v>
      </c>
      <c r="E1151" s="167">
        <f t="shared" si="253"/>
        <v>24.291375431724234</v>
      </c>
      <c r="F1151" s="168">
        <f t="shared" si="254"/>
        <v>2.5287829377508588</v>
      </c>
      <c r="G1151" s="168">
        <f t="shared" si="244"/>
        <v>87880.323298245552</v>
      </c>
      <c r="H1151" s="168">
        <f t="shared" si="245"/>
        <v>271310.33834503614</v>
      </c>
      <c r="I1151" s="169">
        <f t="shared" si="246"/>
        <v>359190.6616432817</v>
      </c>
      <c r="J1151" s="169">
        <f t="shared" si="248"/>
        <v>356635.08305376506</v>
      </c>
      <c r="K1151" s="95"/>
      <c r="L1151" s="265">
        <f t="shared" si="247"/>
        <v>137684.84154324053</v>
      </c>
      <c r="M1151" s="265">
        <f>$G1151*NonHospFrac+theModel!$H1151*NonHospFrac</f>
        <v>221505.82010004111</v>
      </c>
      <c r="N1151" s="266">
        <f t="shared" si="249"/>
        <v>359190.66164328164</v>
      </c>
      <c r="O1151" s="159"/>
      <c r="P1151" s="265">
        <f t="shared" si="250"/>
        <v>136705.23803256184</v>
      </c>
      <c r="Q1151" s="265">
        <f t="shared" si="251"/>
        <v>221504.26545836631</v>
      </c>
      <c r="R1151" s="266">
        <f t="shared" si="252"/>
        <v>358209.50349092815</v>
      </c>
    </row>
    <row r="1152" spans="1:18" x14ac:dyDescent="0.3">
      <c r="A1152" s="82">
        <v>1121</v>
      </c>
      <c r="B1152" s="94">
        <f t="shared" si="241"/>
        <v>3.0014522953418915E-10</v>
      </c>
      <c r="C1152" s="179">
        <f t="shared" si="242"/>
        <v>2.9946815358834313E-10</v>
      </c>
      <c r="D1152" s="166">
        <f t="shared" si="243"/>
        <v>2.2558277767625785E-3</v>
      </c>
      <c r="E1152" s="167">
        <f t="shared" si="253"/>
        <v>24.291375432023703</v>
      </c>
      <c r="F1152" s="168">
        <f t="shared" si="254"/>
        <v>2.5310387655276214</v>
      </c>
      <c r="G1152" s="168">
        <f t="shared" si="244"/>
        <v>87958.71787745897</v>
      </c>
      <c r="H1152" s="168">
        <f t="shared" si="245"/>
        <v>271310.33834838087</v>
      </c>
      <c r="I1152" s="169">
        <f t="shared" si="246"/>
        <v>359269.05622583983</v>
      </c>
      <c r="J1152" s="169">
        <f t="shared" si="248"/>
        <v>356709.97600123263</v>
      </c>
      <c r="K1152" s="95"/>
      <c r="L1152" s="265">
        <f t="shared" si="247"/>
        <v>137714.89172780822</v>
      </c>
      <c r="M1152" s="265">
        <f>$G1152*NonHospFrac+theModel!$H1152*NonHospFrac</f>
        <v>221554.16449803161</v>
      </c>
      <c r="N1152" s="266">
        <f t="shared" si="249"/>
        <v>359269.05622583983</v>
      </c>
      <c r="O1152" s="159"/>
      <c r="P1152" s="265">
        <f t="shared" si="250"/>
        <v>136733.94597156451</v>
      </c>
      <c r="Q1152" s="265">
        <f t="shared" si="251"/>
        <v>221552.60985635681</v>
      </c>
      <c r="R1152" s="266">
        <f t="shared" si="252"/>
        <v>358286.55582792131</v>
      </c>
    </row>
    <row r="1153" spans="1:18" x14ac:dyDescent="0.3">
      <c r="A1153" s="82">
        <v>1122</v>
      </c>
      <c r="B1153" s="94">
        <f t="shared" si="241"/>
        <v>2.9453837880048277E-10</v>
      </c>
      <c r="C1153" s="179">
        <f t="shared" si="242"/>
        <v>2.9387395094426204E-10</v>
      </c>
      <c r="D1153" s="166">
        <f t="shared" si="243"/>
        <v>2.2558277767625785E-3</v>
      </c>
      <c r="E1153" s="167">
        <f t="shared" si="253"/>
        <v>24.291375432317576</v>
      </c>
      <c r="F1153" s="168">
        <f t="shared" si="254"/>
        <v>2.533294593304384</v>
      </c>
      <c r="G1153" s="168">
        <f t="shared" si="244"/>
        <v>88037.112456672388</v>
      </c>
      <c r="H1153" s="168">
        <f t="shared" si="245"/>
        <v>271310.3383516632</v>
      </c>
      <c r="I1153" s="169">
        <f t="shared" si="246"/>
        <v>359347.45080833556</v>
      </c>
      <c r="J1153" s="169">
        <f t="shared" si="248"/>
        <v>356784.86589585658</v>
      </c>
      <c r="K1153" s="95"/>
      <c r="L1153" s="265">
        <f t="shared" si="247"/>
        <v>137744.94191235199</v>
      </c>
      <c r="M1153" s="265">
        <f>$G1153*NonHospFrac+theModel!$H1153*NonHospFrac</f>
        <v>221602.50889598357</v>
      </c>
      <c r="N1153" s="266">
        <f t="shared" si="249"/>
        <v>359347.45080833556</v>
      </c>
      <c r="O1153" s="159"/>
      <c r="P1153" s="265">
        <f t="shared" si="250"/>
        <v>136762.65274035221</v>
      </c>
      <c r="Q1153" s="265">
        <f t="shared" si="251"/>
        <v>221600.95425430877</v>
      </c>
      <c r="R1153" s="266">
        <f t="shared" si="252"/>
        <v>358363.60699466098</v>
      </c>
    </row>
    <row r="1154" spans="1:18" x14ac:dyDescent="0.3">
      <c r="A1154" s="82">
        <v>1123</v>
      </c>
      <c r="B1154" s="94">
        <f t="shared" si="241"/>
        <v>2.8903626661350877E-10</v>
      </c>
      <c r="C1154" s="179">
        <f t="shared" si="242"/>
        <v>2.8838425057479023E-10</v>
      </c>
      <c r="D1154" s="166">
        <f t="shared" si="243"/>
        <v>2.2558277767625785E-3</v>
      </c>
      <c r="E1154" s="167">
        <f t="shared" si="253"/>
        <v>24.29137543260596</v>
      </c>
      <c r="F1154" s="168">
        <f t="shared" si="254"/>
        <v>2.5355504210811466</v>
      </c>
      <c r="G1154" s="168">
        <f t="shared" si="244"/>
        <v>88115.507035885807</v>
      </c>
      <c r="H1154" s="168">
        <f t="shared" si="245"/>
        <v>271310.33835488412</v>
      </c>
      <c r="I1154" s="169">
        <f t="shared" si="246"/>
        <v>359425.84539076994</v>
      </c>
      <c r="J1154" s="169">
        <f t="shared" si="248"/>
        <v>356859.75273776241</v>
      </c>
      <c r="K1154" s="95"/>
      <c r="L1154" s="265">
        <f t="shared" si="247"/>
        <v>137774.99209687221</v>
      </c>
      <c r="M1154" s="265">
        <f>$G1154*NonHospFrac+theModel!$H1154*NonHospFrac</f>
        <v>221650.8532938977</v>
      </c>
      <c r="N1154" s="266">
        <f t="shared" si="249"/>
        <v>359425.84539076989</v>
      </c>
      <c r="O1154" s="159"/>
      <c r="P1154" s="265">
        <f t="shared" si="250"/>
        <v>136791.35833897299</v>
      </c>
      <c r="Q1154" s="265">
        <f t="shared" si="251"/>
        <v>221649.2986522229</v>
      </c>
      <c r="R1154" s="266">
        <f t="shared" si="252"/>
        <v>358440.65699119586</v>
      </c>
    </row>
    <row r="1155" spans="1:18" x14ac:dyDescent="0.3">
      <c r="A1155" s="82">
        <v>1124</v>
      </c>
      <c r="B1155" s="94">
        <f t="shared" si="241"/>
        <v>2.8363693640911252E-10</v>
      </c>
      <c r="C1155" s="179">
        <f t="shared" si="242"/>
        <v>2.8299710032944501E-10</v>
      </c>
      <c r="D1155" s="166">
        <f t="shared" si="243"/>
        <v>2.2558277767625785E-3</v>
      </c>
      <c r="E1155" s="167">
        <f t="shared" si="253"/>
        <v>24.291375432888959</v>
      </c>
      <c r="F1155" s="168">
        <f t="shared" si="254"/>
        <v>2.5378062488579092</v>
      </c>
      <c r="G1155" s="168">
        <f t="shared" si="244"/>
        <v>88193.901615099225</v>
      </c>
      <c r="H1155" s="168">
        <f t="shared" si="245"/>
        <v>271310.33835804497</v>
      </c>
      <c r="I1155" s="169">
        <f t="shared" si="246"/>
        <v>359504.2399731442</v>
      </c>
      <c r="J1155" s="169">
        <f t="shared" si="248"/>
        <v>356934.63652707567</v>
      </c>
      <c r="K1155" s="95"/>
      <c r="L1155" s="265">
        <f t="shared" si="247"/>
        <v>137805.04228136942</v>
      </c>
      <c r="M1155" s="265">
        <f>$G1155*NonHospFrac+theModel!$H1155*NonHospFrac</f>
        <v>221699.19769177478</v>
      </c>
      <c r="N1155" s="266">
        <f t="shared" si="249"/>
        <v>359504.2399731442</v>
      </c>
      <c r="O1155" s="159"/>
      <c r="P1155" s="265">
        <f t="shared" si="250"/>
        <v>136820.06276747509</v>
      </c>
      <c r="Q1155" s="265">
        <f t="shared" si="251"/>
        <v>221697.64305009998</v>
      </c>
      <c r="R1155" s="266">
        <f t="shared" si="252"/>
        <v>358517.7058175751</v>
      </c>
    </row>
    <row r="1156" spans="1:18" x14ac:dyDescent="0.3">
      <c r="A1156" s="82">
        <v>1125</v>
      </c>
      <c r="B1156" s="94">
        <f t="shared" si="241"/>
        <v>2.7833846817265334E-10</v>
      </c>
      <c r="C1156" s="179">
        <f t="shared" si="242"/>
        <v>2.7771058452480794E-10</v>
      </c>
      <c r="D1156" s="166">
        <f t="shared" si="243"/>
        <v>2.2558277767625785E-3</v>
      </c>
      <c r="E1156" s="167">
        <f t="shared" si="253"/>
        <v>24.291375433166671</v>
      </c>
      <c r="F1156" s="168">
        <f t="shared" si="254"/>
        <v>2.5400620766346718</v>
      </c>
      <c r="G1156" s="168">
        <f t="shared" si="244"/>
        <v>88272.296194312657</v>
      </c>
      <c r="H1156" s="168">
        <f t="shared" si="245"/>
        <v>271310.33836114669</v>
      </c>
      <c r="I1156" s="169">
        <f t="shared" si="246"/>
        <v>359582.63455545937</v>
      </c>
      <c r="J1156" s="169">
        <f t="shared" si="248"/>
        <v>357009.51726392185</v>
      </c>
      <c r="K1156" s="95"/>
      <c r="L1156" s="265">
        <f t="shared" si="247"/>
        <v>137835.09246584395</v>
      </c>
      <c r="M1156" s="265">
        <f>$G1156*NonHospFrac+theModel!$H1156*NonHospFrac</f>
        <v>221747.54208961537</v>
      </c>
      <c r="N1156" s="266">
        <f t="shared" si="249"/>
        <v>359582.63455545931</v>
      </c>
      <c r="O1156" s="159"/>
      <c r="P1156" s="265">
        <f t="shared" si="250"/>
        <v>136848.76602590652</v>
      </c>
      <c r="Q1156" s="265">
        <f t="shared" si="251"/>
        <v>221745.98744794057</v>
      </c>
      <c r="R1156" s="266">
        <f t="shared" si="252"/>
        <v>358594.75347384706</v>
      </c>
    </row>
    <row r="1157" spans="1:18" x14ac:dyDescent="0.3">
      <c r="A1157" s="82">
        <v>1126</v>
      </c>
      <c r="B1157" s="94">
        <f t="shared" si="241"/>
        <v>2.7313897775624881E-10</v>
      </c>
      <c r="C1157" s="179">
        <f t="shared" si="242"/>
        <v>2.7252282326330972E-10</v>
      </c>
      <c r="D1157" s="166">
        <f t="shared" si="243"/>
        <v>2.2558277767625785E-3</v>
      </c>
      <c r="E1157" s="167">
        <f t="shared" si="253"/>
        <v>24.291375433439192</v>
      </c>
      <c r="F1157" s="168">
        <f t="shared" si="254"/>
        <v>2.5423179044114343</v>
      </c>
      <c r="G1157" s="168">
        <f t="shared" si="244"/>
        <v>88350.69077352609</v>
      </c>
      <c r="H1157" s="168">
        <f t="shared" si="245"/>
        <v>271310.33836419054</v>
      </c>
      <c r="I1157" s="169">
        <f t="shared" si="246"/>
        <v>359661.02913771663</v>
      </c>
      <c r="J1157" s="169">
        <f t="shared" si="248"/>
        <v>357084.39494842646</v>
      </c>
      <c r="K1157" s="95"/>
      <c r="L1157" s="265">
        <f t="shared" si="247"/>
        <v>137865.14265029627</v>
      </c>
      <c r="M1157" s="265">
        <f>$G1157*NonHospFrac+theModel!$H1157*NonHospFrac</f>
        <v>221795.8864874203</v>
      </c>
      <c r="N1157" s="266">
        <f t="shared" si="249"/>
        <v>359661.02913771657</v>
      </c>
      <c r="O1157" s="159"/>
      <c r="P1157" s="265">
        <f t="shared" si="250"/>
        <v>136877.46811431542</v>
      </c>
      <c r="Q1157" s="265">
        <f t="shared" si="251"/>
        <v>221794.3318457455</v>
      </c>
      <c r="R1157" s="266">
        <f t="shared" si="252"/>
        <v>358671.79996006092</v>
      </c>
    </row>
    <row r="1158" spans="1:18" x14ac:dyDescent="0.3">
      <c r="A1158" s="82">
        <v>1127</v>
      </c>
      <c r="B1158" s="94">
        <f t="shared" si="241"/>
        <v>2.6803661620876343E-10</v>
      </c>
      <c r="C1158" s="179">
        <f t="shared" si="242"/>
        <v>2.6743197176473024E-10</v>
      </c>
      <c r="D1158" s="166">
        <f t="shared" si="243"/>
        <v>2.2558277767625785E-3</v>
      </c>
      <c r="E1158" s="167">
        <f t="shared" si="253"/>
        <v>24.291375433706623</v>
      </c>
      <c r="F1158" s="168">
        <f t="shared" si="254"/>
        <v>2.5445737321881969</v>
      </c>
      <c r="G1158" s="168">
        <f t="shared" si="244"/>
        <v>88429.085352739508</v>
      </c>
      <c r="H1158" s="168">
        <f t="shared" si="245"/>
        <v>271310.33836717741</v>
      </c>
      <c r="I1158" s="169">
        <f t="shared" si="246"/>
        <v>359739.4237199169</v>
      </c>
      <c r="J1158" s="169">
        <f t="shared" si="248"/>
        <v>357159.26958071481</v>
      </c>
      <c r="K1158" s="95"/>
      <c r="L1158" s="265">
        <f t="shared" si="247"/>
        <v>137895.1928347268</v>
      </c>
      <c r="M1158" s="265">
        <f>$G1158*NonHospFrac+theModel!$H1158*NonHospFrac</f>
        <v>221844.2308851901</v>
      </c>
      <c r="N1158" s="266">
        <f t="shared" si="249"/>
        <v>359739.4237199169</v>
      </c>
      <c r="O1158" s="159"/>
      <c r="P1158" s="265">
        <f t="shared" si="250"/>
        <v>136906.16903274987</v>
      </c>
      <c r="Q1158" s="265">
        <f t="shared" si="251"/>
        <v>221842.67624351531</v>
      </c>
      <c r="R1158" s="266">
        <f t="shared" si="252"/>
        <v>358748.84527626517</v>
      </c>
    </row>
    <row r="1159" spans="1:18" x14ac:dyDescent="0.3">
      <c r="A1159" s="82">
        <v>1128</v>
      </c>
      <c r="B1159" s="94">
        <f t="shared" si="241"/>
        <v>2.6302956911831787E-10</v>
      </c>
      <c r="C1159" s="179">
        <f t="shared" si="242"/>
        <v>2.6243621971019085E-10</v>
      </c>
      <c r="D1159" s="166">
        <f t="shared" si="243"/>
        <v>2.2558277767625785E-3</v>
      </c>
      <c r="E1159" s="167">
        <f t="shared" si="253"/>
        <v>24.291375433969058</v>
      </c>
      <c r="F1159" s="168">
        <f t="shared" si="254"/>
        <v>2.5468295599649595</v>
      </c>
      <c r="G1159" s="168">
        <f t="shared" si="244"/>
        <v>88507.479931952927</v>
      </c>
      <c r="H1159" s="168">
        <f t="shared" si="245"/>
        <v>271310.33837010857</v>
      </c>
      <c r="I1159" s="169">
        <f t="shared" si="246"/>
        <v>359817.81830206153</v>
      </c>
      <c r="J1159" s="169">
        <f t="shared" si="248"/>
        <v>357234.14116091258</v>
      </c>
      <c r="K1159" s="95"/>
      <c r="L1159" s="265">
        <f t="shared" si="247"/>
        <v>137925.24301913593</v>
      </c>
      <c r="M1159" s="265">
        <f>$G1159*NonHospFrac+theModel!$H1159*NonHospFrac</f>
        <v>221892.57528292554</v>
      </c>
      <c r="N1159" s="266">
        <f t="shared" si="249"/>
        <v>359817.81830206147</v>
      </c>
      <c r="O1159" s="159"/>
      <c r="P1159" s="265">
        <f t="shared" si="250"/>
        <v>136934.86878125794</v>
      </c>
      <c r="Q1159" s="265">
        <f t="shared" si="251"/>
        <v>221891.02064125074</v>
      </c>
      <c r="R1159" s="266">
        <f t="shared" si="252"/>
        <v>358825.88942250866</v>
      </c>
    </row>
    <row r="1160" spans="1:18" x14ac:dyDescent="0.3">
      <c r="A1160" s="82">
        <v>1129</v>
      </c>
      <c r="B1160" s="94">
        <f t="shared" si="241"/>
        <v>2.5811605596708011E-10</v>
      </c>
      <c r="C1160" s="179">
        <f t="shared" si="242"/>
        <v>2.5753379059840114E-10</v>
      </c>
      <c r="D1160" s="166">
        <f t="shared" si="243"/>
        <v>2.2558277767625785E-3</v>
      </c>
      <c r="E1160" s="167">
        <f t="shared" si="253"/>
        <v>24.291375434226591</v>
      </c>
      <c r="F1160" s="168">
        <f t="shared" si="254"/>
        <v>2.5490853877417221</v>
      </c>
      <c r="G1160" s="168">
        <f t="shared" si="244"/>
        <v>88585.874511166345</v>
      </c>
      <c r="H1160" s="168">
        <f t="shared" si="245"/>
        <v>271310.33837298496</v>
      </c>
      <c r="I1160" s="169">
        <f t="shared" si="246"/>
        <v>359896.21288415132</v>
      </c>
      <c r="J1160" s="169">
        <f t="shared" si="248"/>
        <v>357309.00968914502</v>
      </c>
      <c r="K1160" s="95"/>
      <c r="L1160" s="265">
        <f t="shared" si="247"/>
        <v>137955.29320352408</v>
      </c>
      <c r="M1160" s="265">
        <f>$G1160*NonHospFrac+theModel!$H1160*NonHospFrac</f>
        <v>221940.91968062718</v>
      </c>
      <c r="N1160" s="266">
        <f t="shared" si="249"/>
        <v>359896.21288415126</v>
      </c>
      <c r="O1160" s="159"/>
      <c r="P1160" s="265">
        <f t="shared" si="250"/>
        <v>136963.56735988773</v>
      </c>
      <c r="Q1160" s="265">
        <f t="shared" si="251"/>
        <v>221939.36503895238</v>
      </c>
      <c r="R1160" s="266">
        <f t="shared" si="252"/>
        <v>358902.93239884009</v>
      </c>
    </row>
    <row r="1161" spans="1:18" x14ac:dyDescent="0.3">
      <c r="A1161" s="82">
        <v>1130</v>
      </c>
      <c r="B1161" s="94">
        <f t="shared" si="241"/>
        <v>2.5329432949810983E-10</v>
      </c>
      <c r="C1161" s="179">
        <f t="shared" si="242"/>
        <v>2.5272294111393156E-10</v>
      </c>
      <c r="D1161" s="166">
        <f t="shared" si="243"/>
        <v>2.2558277767625785E-3</v>
      </c>
      <c r="E1161" s="167">
        <f t="shared" si="253"/>
        <v>24.291375434479313</v>
      </c>
      <c r="F1161" s="168">
        <f t="shared" si="254"/>
        <v>2.5513412155184847</v>
      </c>
      <c r="G1161" s="168">
        <f t="shared" si="244"/>
        <v>88664.269090379763</v>
      </c>
      <c r="H1161" s="168">
        <f t="shared" si="245"/>
        <v>271310.33837580762</v>
      </c>
      <c r="I1161" s="169">
        <f t="shared" si="246"/>
        <v>359974.60746618739</v>
      </c>
      <c r="J1161" s="169">
        <f t="shared" si="248"/>
        <v>357383.87516553752</v>
      </c>
      <c r="K1161" s="95"/>
      <c r="L1161" s="265">
        <f t="shared" si="247"/>
        <v>137985.34338789165</v>
      </c>
      <c r="M1161" s="265">
        <f>$G1161*NonHospFrac+theModel!$H1161*NonHospFrac</f>
        <v>221989.2640782957</v>
      </c>
      <c r="N1161" s="266">
        <f t="shared" si="249"/>
        <v>359974.60746618733</v>
      </c>
      <c r="O1161" s="159"/>
      <c r="P1161" s="265">
        <f t="shared" si="250"/>
        <v>136992.26476868731</v>
      </c>
      <c r="Q1161" s="265">
        <f t="shared" si="251"/>
        <v>221987.70943662091</v>
      </c>
      <c r="R1161" s="266">
        <f t="shared" si="252"/>
        <v>358979.97420530824</v>
      </c>
    </row>
    <row r="1162" spans="1:18" x14ac:dyDescent="0.3">
      <c r="A1162" s="82">
        <v>1131</v>
      </c>
      <c r="B1162" s="94">
        <f t="shared" si="241"/>
        <v>2.4856267509402623E-10</v>
      </c>
      <c r="C1162" s="179">
        <f t="shared" si="242"/>
        <v>2.4800196050728269E-10</v>
      </c>
      <c r="D1162" s="166">
        <f t="shared" si="243"/>
        <v>2.2558277767625785E-3</v>
      </c>
      <c r="E1162" s="167">
        <f t="shared" si="253"/>
        <v>24.291375434727314</v>
      </c>
      <c r="F1162" s="168">
        <f t="shared" si="254"/>
        <v>2.5535970432952473</v>
      </c>
      <c r="G1162" s="168">
        <f t="shared" si="244"/>
        <v>88742.663669593196</v>
      </c>
      <c r="H1162" s="168">
        <f t="shared" si="245"/>
        <v>271310.33837857749</v>
      </c>
      <c r="I1162" s="169">
        <f t="shared" si="246"/>
        <v>360053.00204817066</v>
      </c>
      <c r="J1162" s="169">
        <f t="shared" si="248"/>
        <v>357458.7375902154</v>
      </c>
      <c r="K1162" s="95"/>
      <c r="L1162" s="265">
        <f t="shared" si="247"/>
        <v>138015.39357223897</v>
      </c>
      <c r="M1162" s="265">
        <f>$G1162*NonHospFrac+theModel!$H1162*NonHospFrac</f>
        <v>222037.60847593169</v>
      </c>
      <c r="N1162" s="266">
        <f t="shared" si="249"/>
        <v>360053.00204817066</v>
      </c>
      <c r="O1162" s="159"/>
      <c r="P1162" s="265">
        <f t="shared" si="250"/>
        <v>137020.96100770467</v>
      </c>
      <c r="Q1162" s="265">
        <f t="shared" si="251"/>
        <v>222036.05383425689</v>
      </c>
      <c r="R1162" s="266">
        <f t="shared" si="252"/>
        <v>359057.01484196156</v>
      </c>
    </row>
    <row r="1163" spans="1:18" x14ac:dyDescent="0.3">
      <c r="A1163" s="82">
        <v>1132</v>
      </c>
      <c r="B1163" s="94">
        <f t="shared" si="241"/>
        <v>2.4391941016729116E-10</v>
      </c>
      <c r="C1163" s="179">
        <f t="shared" si="242"/>
        <v>2.4336916998654423E-10</v>
      </c>
      <c r="D1163" s="166">
        <f t="shared" si="243"/>
        <v>2.2558277767625785E-3</v>
      </c>
      <c r="E1163" s="167">
        <f t="shared" si="253"/>
        <v>24.291375434970682</v>
      </c>
      <c r="F1163" s="168">
        <f t="shared" si="254"/>
        <v>2.5558528710720099</v>
      </c>
      <c r="G1163" s="168">
        <f t="shared" si="244"/>
        <v>88821.058248806614</v>
      </c>
      <c r="H1163" s="168">
        <f t="shared" si="245"/>
        <v>271310.33838129567</v>
      </c>
      <c r="I1163" s="169">
        <f t="shared" si="246"/>
        <v>360131.3966301023</v>
      </c>
      <c r="J1163" s="169">
        <f t="shared" si="248"/>
        <v>357533.59696330421</v>
      </c>
      <c r="K1163" s="95"/>
      <c r="L1163" s="265">
        <f t="shared" si="247"/>
        <v>138045.4437565665</v>
      </c>
      <c r="M1163" s="265">
        <f>$G1163*NonHospFrac+theModel!$H1163*NonHospFrac</f>
        <v>222085.9528735358</v>
      </c>
      <c r="N1163" s="266">
        <f t="shared" si="249"/>
        <v>360131.3966301023</v>
      </c>
      <c r="O1163" s="159"/>
      <c r="P1163" s="265">
        <f t="shared" si="250"/>
        <v>137049.65607698794</v>
      </c>
      <c r="Q1163" s="265">
        <f t="shared" si="251"/>
        <v>222084.39823186101</v>
      </c>
      <c r="R1163" s="266">
        <f t="shared" si="252"/>
        <v>359134.05430884892</v>
      </c>
    </row>
    <row r="1164" spans="1:18" x14ac:dyDescent="0.3">
      <c r="A1164" s="82">
        <v>1133</v>
      </c>
      <c r="B1164" s="94">
        <f t="shared" si="241"/>
        <v>2.3936288356187358E-10</v>
      </c>
      <c r="C1164" s="179">
        <f t="shared" si="242"/>
        <v>2.3882292212040873E-10</v>
      </c>
      <c r="D1164" s="166">
        <f t="shared" si="243"/>
        <v>2.2558277767625785E-3</v>
      </c>
      <c r="E1164" s="167">
        <f t="shared" si="253"/>
        <v>24.291375435209506</v>
      </c>
      <c r="F1164" s="168">
        <f t="shared" si="254"/>
        <v>2.5581086988487725</v>
      </c>
      <c r="G1164" s="168">
        <f t="shared" si="244"/>
        <v>88899.452828020032</v>
      </c>
      <c r="H1164" s="168">
        <f t="shared" si="245"/>
        <v>271310.3383839631</v>
      </c>
      <c r="I1164" s="169">
        <f t="shared" si="246"/>
        <v>360209.79121198313</v>
      </c>
      <c r="J1164" s="169">
        <f t="shared" si="248"/>
        <v>357608.45328492904</v>
      </c>
      <c r="K1164" s="95"/>
      <c r="L1164" s="265">
        <f t="shared" si="247"/>
        <v>138075.49394087456</v>
      </c>
      <c r="M1164" s="265">
        <f>$G1164*NonHospFrac+theModel!$H1164*NonHospFrac</f>
        <v>222134.29727110857</v>
      </c>
      <c r="N1164" s="266">
        <f t="shared" si="249"/>
        <v>360209.79121198313</v>
      </c>
      <c r="O1164" s="159"/>
      <c r="P1164" s="265">
        <f t="shared" si="250"/>
        <v>137078.3499765851</v>
      </c>
      <c r="Q1164" s="265">
        <f t="shared" si="251"/>
        <v>222132.74262943378</v>
      </c>
      <c r="R1164" s="266">
        <f t="shared" si="252"/>
        <v>359211.09260601888</v>
      </c>
    </row>
    <row r="1165" spans="1:18" x14ac:dyDescent="0.3">
      <c r="A1165" s="82">
        <v>1134</v>
      </c>
      <c r="B1165" s="94">
        <f t="shared" si="241"/>
        <v>2.3489147496609543E-10</v>
      </c>
      <c r="C1165" s="179">
        <f t="shared" si="242"/>
        <v>2.343616002523422E-10</v>
      </c>
      <c r="D1165" s="166">
        <f t="shared" si="243"/>
        <v>2.2558277767625785E-3</v>
      </c>
      <c r="E1165" s="167">
        <f t="shared" si="253"/>
        <v>24.291375435443868</v>
      </c>
      <c r="F1165" s="168">
        <f t="shared" si="254"/>
        <v>2.560364526625535</v>
      </c>
      <c r="G1165" s="168">
        <f t="shared" si="244"/>
        <v>88977.847407233465</v>
      </c>
      <c r="H1165" s="168">
        <f t="shared" si="245"/>
        <v>271310.3383865807</v>
      </c>
      <c r="I1165" s="169">
        <f t="shared" si="246"/>
        <v>360288.18579381413</v>
      </c>
      <c r="J1165" s="169">
        <f t="shared" si="248"/>
        <v>357683.30655521527</v>
      </c>
      <c r="K1165" s="95"/>
      <c r="L1165" s="265">
        <f t="shared" si="247"/>
        <v>138105.54412516349</v>
      </c>
      <c r="M1165" s="265">
        <f>$G1165*NonHospFrac+theModel!$H1165*NonHospFrac</f>
        <v>222182.64166865064</v>
      </c>
      <c r="N1165" s="266">
        <f t="shared" si="249"/>
        <v>360288.18579381413</v>
      </c>
      <c r="O1165" s="159"/>
      <c r="P1165" s="265">
        <f t="shared" si="250"/>
        <v>137107.04270654416</v>
      </c>
      <c r="Q1165" s="265">
        <f t="shared" si="251"/>
        <v>222181.08702697585</v>
      </c>
      <c r="R1165" s="266">
        <f t="shared" si="252"/>
        <v>359288.12973351998</v>
      </c>
    </row>
    <row r="1166" spans="1:18" x14ac:dyDescent="0.3">
      <c r="A1166" s="82">
        <v>1135</v>
      </c>
      <c r="B1166" s="94">
        <f t="shared" si="241"/>
        <v>2.3050359433644674E-10</v>
      </c>
      <c r="C1166" s="179">
        <f t="shared" si="242"/>
        <v>2.2998361792569897E-10</v>
      </c>
      <c r="D1166" s="166">
        <f t="shared" si="243"/>
        <v>2.2558277767625785E-3</v>
      </c>
      <c r="E1166" s="167">
        <f t="shared" si="253"/>
        <v>24.291375435673853</v>
      </c>
      <c r="F1166" s="168">
        <f t="shared" si="254"/>
        <v>2.5626203544022976</v>
      </c>
      <c r="G1166" s="168">
        <f t="shared" si="244"/>
        <v>89056.241986446883</v>
      </c>
      <c r="H1166" s="168">
        <f t="shared" si="245"/>
        <v>271310.3383891494</v>
      </c>
      <c r="I1166" s="169">
        <f t="shared" si="246"/>
        <v>360366.5803755963</v>
      </c>
      <c r="J1166" s="169">
        <f t="shared" si="248"/>
        <v>357758.15677428822</v>
      </c>
      <c r="K1166" s="95"/>
      <c r="L1166" s="265">
        <f t="shared" si="247"/>
        <v>138135.59430943371</v>
      </c>
      <c r="M1166" s="265">
        <f>$G1166*NonHospFrac+theModel!$H1166*NonHospFrac</f>
        <v>222230.98606616253</v>
      </c>
      <c r="N1166" s="266">
        <f t="shared" si="249"/>
        <v>360366.58037559624</v>
      </c>
      <c r="O1166" s="159"/>
      <c r="P1166" s="265">
        <f t="shared" si="250"/>
        <v>137135.7342669132</v>
      </c>
      <c r="Q1166" s="265">
        <f t="shared" si="251"/>
        <v>222229.43142448773</v>
      </c>
      <c r="R1166" s="266">
        <f t="shared" si="252"/>
        <v>359365.16569140094</v>
      </c>
    </row>
    <row r="1167" spans="1:18" x14ac:dyDescent="0.3">
      <c r="A1167" s="82">
        <v>1136</v>
      </c>
      <c r="B1167" s="94">
        <f t="shared" si="241"/>
        <v>2.2619768133215549E-10</v>
      </c>
      <c r="C1167" s="179">
        <f t="shared" si="242"/>
        <v>2.2568741831956711E-10</v>
      </c>
      <c r="D1167" s="166">
        <f t="shared" si="243"/>
        <v>2.2558277767625785E-3</v>
      </c>
      <c r="E1167" s="167">
        <f t="shared" si="253"/>
        <v>24.291375435899539</v>
      </c>
      <c r="F1167" s="168">
        <f t="shared" si="254"/>
        <v>2.5648761821790602</v>
      </c>
      <c r="G1167" s="168">
        <f t="shared" si="244"/>
        <v>89134.636565660301</v>
      </c>
      <c r="H1167" s="168">
        <f t="shared" si="245"/>
        <v>271310.33839167008</v>
      </c>
      <c r="I1167" s="169">
        <f t="shared" si="246"/>
        <v>360444.97495733039</v>
      </c>
      <c r="J1167" s="169">
        <f t="shared" si="248"/>
        <v>357833.00394227298</v>
      </c>
      <c r="K1167" s="95"/>
      <c r="L1167" s="265">
        <f t="shared" si="247"/>
        <v>138165.64449368551</v>
      </c>
      <c r="M1167" s="265">
        <f>$G1167*NonHospFrac+theModel!$H1167*NonHospFrac</f>
        <v>222279.33046364484</v>
      </c>
      <c r="N1167" s="266">
        <f t="shared" si="249"/>
        <v>360444.97495733039</v>
      </c>
      <c r="O1167" s="159"/>
      <c r="P1167" s="265">
        <f t="shared" si="250"/>
        <v>137164.42465774016</v>
      </c>
      <c r="Q1167" s="265">
        <f t="shared" si="251"/>
        <v>222277.77582197005</v>
      </c>
      <c r="R1167" s="266">
        <f t="shared" si="252"/>
        <v>359442.20047971024</v>
      </c>
    </row>
    <row r="1168" spans="1:18" x14ac:dyDescent="0.3">
      <c r="A1168" s="82">
        <v>1137</v>
      </c>
      <c r="B1168" s="94">
        <f t="shared" si="241"/>
        <v>2.2197220476033673E-10</v>
      </c>
      <c r="C1168" s="179">
        <f t="shared" si="242"/>
        <v>2.2147147369516913E-10</v>
      </c>
      <c r="D1168" s="166">
        <f t="shared" si="243"/>
        <v>2.2558277767625785E-3</v>
      </c>
      <c r="E1168" s="167">
        <f t="shared" si="253"/>
        <v>24.291375436121012</v>
      </c>
      <c r="F1168" s="168">
        <f t="shared" si="254"/>
        <v>2.5671320099558228</v>
      </c>
      <c r="G1168" s="168">
        <f t="shared" si="244"/>
        <v>89213.031144873719</v>
      </c>
      <c r="H1168" s="168">
        <f t="shared" si="245"/>
        <v>271310.33839414374</v>
      </c>
      <c r="I1168" s="169">
        <f t="shared" si="246"/>
        <v>360523.36953901744</v>
      </c>
      <c r="J1168" s="169">
        <f t="shared" si="248"/>
        <v>357907.84805929492</v>
      </c>
      <c r="K1168" s="95"/>
      <c r="L1168" s="265">
        <f t="shared" si="247"/>
        <v>138195.69467791929</v>
      </c>
      <c r="M1168" s="265">
        <f>$G1168*NonHospFrac+theModel!$H1168*NonHospFrac</f>
        <v>222327.67486109814</v>
      </c>
      <c r="N1168" s="266">
        <f t="shared" si="249"/>
        <v>360523.36953901744</v>
      </c>
      <c r="O1168" s="159"/>
      <c r="P1168" s="265">
        <f t="shared" si="250"/>
        <v>137193.11387907312</v>
      </c>
      <c r="Q1168" s="265">
        <f t="shared" si="251"/>
        <v>222326.12021942335</v>
      </c>
      <c r="R1168" s="266">
        <f t="shared" si="252"/>
        <v>359519.2340984965</v>
      </c>
    </row>
    <row r="1169" spans="1:18" x14ac:dyDescent="0.3">
      <c r="A1169" s="82">
        <v>1138</v>
      </c>
      <c r="B1169" s="94">
        <f t="shared" si="241"/>
        <v>2.1782566203149038E-10</v>
      </c>
      <c r="C1169" s="179">
        <f t="shared" si="242"/>
        <v>2.1733428485258804E-10</v>
      </c>
      <c r="D1169" s="166">
        <f t="shared" si="243"/>
        <v>2.2558277767625785E-3</v>
      </c>
      <c r="E1169" s="167">
        <f t="shared" si="253"/>
        <v>24.291375436338345</v>
      </c>
      <c r="F1169" s="168">
        <f t="shared" si="254"/>
        <v>2.5693878377325854</v>
      </c>
      <c r="G1169" s="168">
        <f t="shared" si="244"/>
        <v>89291.425724087137</v>
      </c>
      <c r="H1169" s="168">
        <f t="shared" si="245"/>
        <v>271310.33839657111</v>
      </c>
      <c r="I1169" s="169">
        <f t="shared" si="246"/>
        <v>360601.76412065828</v>
      </c>
      <c r="J1169" s="169">
        <f t="shared" si="248"/>
        <v>357982.6891254792</v>
      </c>
      <c r="K1169" s="95"/>
      <c r="L1169" s="265">
        <f t="shared" si="247"/>
        <v>138225.74486213533</v>
      </c>
      <c r="M1169" s="265">
        <f>$G1169*NonHospFrac+theModel!$H1169*NonHospFrac</f>
        <v>222376.01925852289</v>
      </c>
      <c r="N1169" s="266">
        <f t="shared" si="249"/>
        <v>360601.76412065822</v>
      </c>
      <c r="O1169" s="159"/>
      <c r="P1169" s="265">
        <f t="shared" si="250"/>
        <v>137221.80193095998</v>
      </c>
      <c r="Q1169" s="265">
        <f t="shared" si="251"/>
        <v>222374.4646168481</v>
      </c>
      <c r="R1169" s="266">
        <f t="shared" si="252"/>
        <v>359596.26654780807</v>
      </c>
    </row>
    <row r="1170" spans="1:18" x14ac:dyDescent="0.3">
      <c r="A1170" s="82">
        <v>1139</v>
      </c>
      <c r="B1170" s="94">
        <f t="shared" si="241"/>
        <v>2.1375657862517817E-10</v>
      </c>
      <c r="C1170" s="179">
        <f t="shared" si="242"/>
        <v>2.1327438059764975E-10</v>
      </c>
      <c r="D1170" s="166">
        <f t="shared" si="243"/>
        <v>2.2558277767625785E-3</v>
      </c>
      <c r="E1170" s="167">
        <f t="shared" si="253"/>
        <v>24.291375436551618</v>
      </c>
      <c r="F1170" s="168">
        <f t="shared" si="254"/>
        <v>2.571643665509348</v>
      </c>
      <c r="G1170" s="168">
        <f t="shared" si="244"/>
        <v>89369.820303300556</v>
      </c>
      <c r="H1170" s="168">
        <f t="shared" si="245"/>
        <v>271310.3383989532</v>
      </c>
      <c r="I1170" s="169">
        <f t="shared" si="246"/>
        <v>360680.15870225377</v>
      </c>
      <c r="J1170" s="169">
        <f t="shared" si="248"/>
        <v>358057.52714095102</v>
      </c>
      <c r="K1170" s="95"/>
      <c r="L1170" s="265">
        <f t="shared" si="247"/>
        <v>138255.79504633401</v>
      </c>
      <c r="M1170" s="265">
        <f>$G1170*NonHospFrac+theModel!$H1170*NonHospFrac</f>
        <v>222424.36365591973</v>
      </c>
      <c r="N1170" s="266">
        <f t="shared" si="249"/>
        <v>360680.15870225371</v>
      </c>
      <c r="O1170" s="159"/>
      <c r="P1170" s="265">
        <f t="shared" si="250"/>
        <v>137250.48881344881</v>
      </c>
      <c r="Q1170" s="265">
        <f t="shared" si="251"/>
        <v>222422.80901424494</v>
      </c>
      <c r="R1170" s="266">
        <f t="shared" si="252"/>
        <v>359673.29782769375</v>
      </c>
    </row>
    <row r="1171" spans="1:18" x14ac:dyDescent="0.3">
      <c r="A1171" s="82">
        <v>1140</v>
      </c>
      <c r="B1171" s="94">
        <f t="shared" si="241"/>
        <v>2.0976350756568087E-10</v>
      </c>
      <c r="C1171" s="179">
        <f t="shared" si="242"/>
        <v>2.0929031721876306E-10</v>
      </c>
      <c r="D1171" s="166">
        <f t="shared" si="243"/>
        <v>2.2558277767625785E-3</v>
      </c>
      <c r="E1171" s="167">
        <f t="shared" si="253"/>
        <v>24.291375436760909</v>
      </c>
      <c r="F1171" s="168">
        <f t="shared" si="254"/>
        <v>2.5738994932861106</v>
      </c>
      <c r="G1171" s="168">
        <f t="shared" si="244"/>
        <v>89448.214882513974</v>
      </c>
      <c r="H1171" s="168">
        <f t="shared" si="245"/>
        <v>271310.3384012907</v>
      </c>
      <c r="I1171" s="169">
        <f t="shared" si="246"/>
        <v>360758.55328380468</v>
      </c>
      <c r="J1171" s="169">
        <f t="shared" si="248"/>
        <v>358132.3621058354</v>
      </c>
      <c r="K1171" s="95"/>
      <c r="L1171" s="265">
        <f t="shared" si="247"/>
        <v>138285.84523051561</v>
      </c>
      <c r="M1171" s="265">
        <f>$G1171*NonHospFrac+theModel!$H1171*NonHospFrac</f>
        <v>222472.70805328907</v>
      </c>
      <c r="N1171" s="266">
        <f t="shared" si="249"/>
        <v>360758.55328380468</v>
      </c>
      <c r="O1171" s="159"/>
      <c r="P1171" s="265">
        <f t="shared" si="250"/>
        <v>137279.17452658754</v>
      </c>
      <c r="Q1171" s="265">
        <f t="shared" si="251"/>
        <v>222471.15341161427</v>
      </c>
      <c r="R1171" s="266">
        <f t="shared" si="252"/>
        <v>359750.32793820184</v>
      </c>
    </row>
    <row r="1172" spans="1:18" x14ac:dyDescent="0.3">
      <c r="A1172" s="82">
        <v>1141</v>
      </c>
      <c r="B1172" s="94">
        <f t="shared" si="241"/>
        <v>2.0584502890745096E-10</v>
      </c>
      <c r="C1172" s="179">
        <f t="shared" si="242"/>
        <v>2.0538067797353305E-10</v>
      </c>
      <c r="D1172" s="166">
        <f t="shared" si="243"/>
        <v>2.2558277767625785E-3</v>
      </c>
      <c r="E1172" s="167">
        <f t="shared" si="253"/>
        <v>24.291375436966291</v>
      </c>
      <c r="F1172" s="168">
        <f t="shared" si="254"/>
        <v>2.5761553210628731</v>
      </c>
      <c r="G1172" s="168">
        <f t="shared" si="244"/>
        <v>89526.609461727407</v>
      </c>
      <c r="H1172" s="168">
        <f t="shared" si="245"/>
        <v>271310.33840358467</v>
      </c>
      <c r="I1172" s="169">
        <f t="shared" si="246"/>
        <v>360836.9478653121</v>
      </c>
      <c r="J1172" s="169">
        <f t="shared" si="248"/>
        <v>358207.1940202578</v>
      </c>
      <c r="K1172" s="95"/>
      <c r="L1172" s="265">
        <f t="shared" si="247"/>
        <v>138315.8954146805</v>
      </c>
      <c r="M1172" s="265">
        <f>$G1172*NonHospFrac+theModel!$H1172*NonHospFrac</f>
        <v>222521.05245063157</v>
      </c>
      <c r="N1172" s="266">
        <f t="shared" si="249"/>
        <v>360836.9478653121</v>
      </c>
      <c r="O1172" s="159"/>
      <c r="P1172" s="265">
        <f t="shared" si="250"/>
        <v>137307.85907042417</v>
      </c>
      <c r="Q1172" s="265">
        <f t="shared" si="251"/>
        <v>222519.49780895677</v>
      </c>
      <c r="R1172" s="266">
        <f t="shared" si="252"/>
        <v>359827.35687938094</v>
      </c>
    </row>
    <row r="1173" spans="1:18" x14ac:dyDescent="0.3">
      <c r="A1173" s="82">
        <v>1142</v>
      </c>
      <c r="B1173" s="94">
        <f t="shared" si="241"/>
        <v>2.0199974923017366E-10</v>
      </c>
      <c r="C1173" s="179">
        <f t="shared" si="242"/>
        <v>2.0154407258496115E-10</v>
      </c>
      <c r="D1173" s="166">
        <f t="shared" si="243"/>
        <v>2.2558277767625785E-3</v>
      </c>
      <c r="E1173" s="167">
        <f t="shared" si="253"/>
        <v>24.291375437167837</v>
      </c>
      <c r="F1173" s="168">
        <f t="shared" si="254"/>
        <v>2.5784111488396357</v>
      </c>
      <c r="G1173" s="168">
        <f t="shared" si="244"/>
        <v>89605.004040940825</v>
      </c>
      <c r="H1173" s="168">
        <f t="shared" si="245"/>
        <v>271310.33840583568</v>
      </c>
      <c r="I1173" s="169">
        <f t="shared" si="246"/>
        <v>360915.34244677651</v>
      </c>
      <c r="J1173" s="169">
        <f t="shared" si="248"/>
        <v>358282.02288434299</v>
      </c>
      <c r="K1173" s="95"/>
      <c r="L1173" s="265">
        <f t="shared" si="247"/>
        <v>138345.94559882896</v>
      </c>
      <c r="M1173" s="265">
        <f>$G1173*NonHospFrac+theModel!$H1173*NonHospFrac</f>
        <v>222569.39684794753</v>
      </c>
      <c r="N1173" s="266">
        <f t="shared" si="249"/>
        <v>360915.34244677646</v>
      </c>
      <c r="O1173" s="159"/>
      <c r="P1173" s="265">
        <f t="shared" si="250"/>
        <v>137336.54244500663</v>
      </c>
      <c r="Q1173" s="265">
        <f t="shared" si="251"/>
        <v>222567.84220627273</v>
      </c>
      <c r="R1173" s="266">
        <f t="shared" si="252"/>
        <v>359904.38465127937</v>
      </c>
    </row>
    <row r="1174" spans="1:18" x14ac:dyDescent="0.3">
      <c r="A1174" s="82">
        <v>1143</v>
      </c>
      <c r="B1174" s="94">
        <f t="shared" si="241"/>
        <v>1.9822630114326781E-10</v>
      </c>
      <c r="C1174" s="179">
        <f t="shared" si="242"/>
        <v>1.9777913674706391E-10</v>
      </c>
      <c r="D1174" s="166">
        <f t="shared" si="243"/>
        <v>2.2558277767625785E-3</v>
      </c>
      <c r="E1174" s="167">
        <f t="shared" si="253"/>
        <v>24.291375437365616</v>
      </c>
      <c r="F1174" s="168">
        <f t="shared" si="254"/>
        <v>2.5806669766163983</v>
      </c>
      <c r="G1174" s="168">
        <f t="shared" si="244"/>
        <v>89683.398620154258</v>
      </c>
      <c r="H1174" s="168">
        <f t="shared" si="245"/>
        <v>271310.33840804471</v>
      </c>
      <c r="I1174" s="169">
        <f t="shared" si="246"/>
        <v>360993.73702819896</v>
      </c>
      <c r="J1174" s="169">
        <f t="shared" si="248"/>
        <v>358356.84869821632</v>
      </c>
      <c r="K1174" s="95"/>
      <c r="L1174" s="265">
        <f t="shared" si="247"/>
        <v>138375.99578296128</v>
      </c>
      <c r="M1174" s="265">
        <f>$G1174*NonHospFrac+theModel!$H1174*NonHospFrac</f>
        <v>222617.74124523764</v>
      </c>
      <c r="N1174" s="266">
        <f t="shared" si="249"/>
        <v>360993.7370281989</v>
      </c>
      <c r="O1174" s="159"/>
      <c r="P1174" s="265">
        <f t="shared" si="250"/>
        <v>137365.22465038291</v>
      </c>
      <c r="Q1174" s="265">
        <f t="shared" si="251"/>
        <v>222616.18660356285</v>
      </c>
      <c r="R1174" s="266">
        <f t="shared" si="252"/>
        <v>359981.41125394579</v>
      </c>
    </row>
    <row r="1175" spans="1:18" x14ac:dyDescent="0.3">
      <c r="A1175" s="82">
        <v>1144</v>
      </c>
      <c r="B1175" s="94">
        <f t="shared" si="241"/>
        <v>1.945233427996356E-10</v>
      </c>
      <c r="C1175" s="179">
        <f t="shared" si="242"/>
        <v>1.9408453163971946E-10</v>
      </c>
      <c r="D1175" s="166">
        <f t="shared" si="243"/>
        <v>2.2558277767625785E-3</v>
      </c>
      <c r="E1175" s="167">
        <f t="shared" si="253"/>
        <v>24.291375437559701</v>
      </c>
      <c r="F1175" s="168">
        <f t="shared" si="254"/>
        <v>2.5829228043931609</v>
      </c>
      <c r="G1175" s="168">
        <f t="shared" si="244"/>
        <v>89761.793199367676</v>
      </c>
      <c r="H1175" s="168">
        <f t="shared" si="245"/>
        <v>271310.33841021248</v>
      </c>
      <c r="I1175" s="169">
        <f t="shared" si="246"/>
        <v>361072.13160958013</v>
      </c>
      <c r="J1175" s="169">
        <f t="shared" si="248"/>
        <v>358431.67146200279</v>
      </c>
      <c r="K1175" s="95"/>
      <c r="L1175" s="265">
        <f t="shared" si="247"/>
        <v>138406.04596707784</v>
      </c>
      <c r="M1175" s="265">
        <f>$G1175*NonHospFrac+theModel!$H1175*NonHospFrac</f>
        <v>222666.08564250232</v>
      </c>
      <c r="N1175" s="266">
        <f t="shared" si="249"/>
        <v>361072.13160958013</v>
      </c>
      <c r="O1175" s="159"/>
      <c r="P1175" s="265">
        <f t="shared" si="250"/>
        <v>137393.90568660095</v>
      </c>
      <c r="Q1175" s="265">
        <f t="shared" si="251"/>
        <v>222664.53100082753</v>
      </c>
      <c r="R1175" s="266">
        <f t="shared" si="252"/>
        <v>360058.4366874285</v>
      </c>
    </row>
    <row r="1176" spans="1:18" x14ac:dyDescent="0.3">
      <c r="A1176" s="82">
        <v>1145</v>
      </c>
      <c r="B1176" s="94">
        <f t="shared" si="241"/>
        <v>1.9088955741849923E-10</v>
      </c>
      <c r="C1176" s="179">
        <f t="shared" si="242"/>
        <v>1.9045894345258065E-10</v>
      </c>
      <c r="D1176" s="166">
        <f t="shared" si="243"/>
        <v>2.2558277767625785E-3</v>
      </c>
      <c r="E1176" s="167">
        <f t="shared" si="253"/>
        <v>24.291375437750158</v>
      </c>
      <c r="F1176" s="168">
        <f t="shared" si="254"/>
        <v>2.5851786321699235</v>
      </c>
      <c r="G1176" s="168">
        <f t="shared" si="244"/>
        <v>89840.187778581094</v>
      </c>
      <c r="H1176" s="168">
        <f t="shared" si="245"/>
        <v>271310.33841233968</v>
      </c>
      <c r="I1176" s="169">
        <f t="shared" si="246"/>
        <v>361150.52619092079</v>
      </c>
      <c r="J1176" s="169">
        <f t="shared" si="248"/>
        <v>358506.49117582745</v>
      </c>
      <c r="K1176" s="95"/>
      <c r="L1176" s="265">
        <f t="shared" si="247"/>
        <v>138436.09615117879</v>
      </c>
      <c r="M1176" s="265">
        <f>$G1176*NonHospFrac+theModel!$H1176*NonHospFrac</f>
        <v>222714.43003974194</v>
      </c>
      <c r="N1176" s="266">
        <f t="shared" si="249"/>
        <v>361150.52619092073</v>
      </c>
      <c r="O1176" s="159"/>
      <c r="P1176" s="265">
        <f t="shared" si="250"/>
        <v>137422.5855537086</v>
      </c>
      <c r="Q1176" s="265">
        <f t="shared" si="251"/>
        <v>222712.87539806715</v>
      </c>
      <c r="R1176" s="266">
        <f t="shared" si="252"/>
        <v>360135.46095177578</v>
      </c>
    </row>
    <row r="1177" spans="1:18" x14ac:dyDescent="0.3">
      <c r="A1177" s="82">
        <v>1146</v>
      </c>
      <c r="B1177" s="94">
        <f t="shared" si="241"/>
        <v>1.8732365281715065E-10</v>
      </c>
      <c r="C1177" s="179">
        <f t="shared" si="242"/>
        <v>1.8690108291788108E-10</v>
      </c>
      <c r="D1177" s="166">
        <f t="shared" si="243"/>
        <v>2.2558277767625785E-3</v>
      </c>
      <c r="E1177" s="167">
        <f t="shared" si="253"/>
        <v>24.291375437937059</v>
      </c>
      <c r="F1177" s="168">
        <f t="shared" si="254"/>
        <v>2.5874344599466861</v>
      </c>
      <c r="G1177" s="168">
        <f t="shared" si="244"/>
        <v>89918.582357794512</v>
      </c>
      <c r="H1177" s="168">
        <f t="shared" si="245"/>
        <v>271310.33841442713</v>
      </c>
      <c r="I1177" s="169">
        <f t="shared" si="246"/>
        <v>361228.92077222164</v>
      </c>
      <c r="J1177" s="169">
        <f t="shared" si="248"/>
        <v>358581.30783981527</v>
      </c>
      <c r="K1177" s="95"/>
      <c r="L1177" s="265">
        <f t="shared" si="247"/>
        <v>138466.14633526455</v>
      </c>
      <c r="M1177" s="265">
        <f>$G1177*NonHospFrac+theModel!$H1177*NonHospFrac</f>
        <v>222762.77443695709</v>
      </c>
      <c r="N1177" s="266">
        <f t="shared" si="249"/>
        <v>361228.92077222164</v>
      </c>
      <c r="O1177" s="159"/>
      <c r="P1177" s="265">
        <f t="shared" si="250"/>
        <v>137451.26425175392</v>
      </c>
      <c r="Q1177" s="265">
        <f t="shared" si="251"/>
        <v>222761.21979528229</v>
      </c>
      <c r="R1177" s="266">
        <f t="shared" si="252"/>
        <v>360212.48404703621</v>
      </c>
    </row>
    <row r="1178" spans="1:18" x14ac:dyDescent="0.3">
      <c r="A1178" s="82">
        <v>1147</v>
      </c>
      <c r="B1178" s="94">
        <f t="shared" si="241"/>
        <v>1.8382436095144881E-10</v>
      </c>
      <c r="C1178" s="179">
        <f t="shared" si="242"/>
        <v>1.834096848519689E-10</v>
      </c>
      <c r="D1178" s="166">
        <f t="shared" si="243"/>
        <v>2.2558277767625785E-3</v>
      </c>
      <c r="E1178" s="167">
        <f t="shared" si="253"/>
        <v>24.291375438120468</v>
      </c>
      <c r="F1178" s="168">
        <f t="shared" si="254"/>
        <v>2.5896902877234487</v>
      </c>
      <c r="G1178" s="168">
        <f t="shared" si="244"/>
        <v>89996.97693700793</v>
      </c>
      <c r="H1178" s="168">
        <f t="shared" si="245"/>
        <v>271310.33841647569</v>
      </c>
      <c r="I1178" s="169">
        <f t="shared" si="246"/>
        <v>361307.3153534836</v>
      </c>
      <c r="J1178" s="169">
        <f t="shared" si="248"/>
        <v>358656.12145409145</v>
      </c>
      <c r="K1178" s="95"/>
      <c r="L1178" s="265">
        <f t="shared" si="247"/>
        <v>138496.19651933535</v>
      </c>
      <c r="M1178" s="265">
        <f>$G1178*NonHospFrac+theModel!$H1178*NonHospFrac</f>
        <v>222811.11883414822</v>
      </c>
      <c r="N1178" s="266">
        <f t="shared" si="249"/>
        <v>361307.31535348354</v>
      </c>
      <c r="O1178" s="159"/>
      <c r="P1178" s="265">
        <f t="shared" si="250"/>
        <v>137479.94178078478</v>
      </c>
      <c r="Q1178" s="265">
        <f t="shared" si="251"/>
        <v>222809.56419247342</v>
      </c>
      <c r="R1178" s="266">
        <f t="shared" si="252"/>
        <v>360289.50597325817</v>
      </c>
    </row>
    <row r="1179" spans="1:18" x14ac:dyDescent="0.3">
      <c r="A1179" s="82">
        <v>1148</v>
      </c>
      <c r="B1179" s="94">
        <f t="shared" si="241"/>
        <v>1.8039043746489768E-10</v>
      </c>
      <c r="C1179" s="179">
        <f t="shared" si="242"/>
        <v>1.7998350770540202E-10</v>
      </c>
      <c r="D1179" s="166">
        <f t="shared" si="243"/>
        <v>2.2558277767625785E-3</v>
      </c>
      <c r="E1179" s="167">
        <f t="shared" si="253"/>
        <v>24.291375438300452</v>
      </c>
      <c r="F1179" s="168">
        <f t="shared" si="254"/>
        <v>2.5919461155002113</v>
      </c>
      <c r="G1179" s="168">
        <f t="shared" si="244"/>
        <v>90075.371516221348</v>
      </c>
      <c r="H1179" s="168">
        <f t="shared" si="245"/>
        <v>271310.33841848589</v>
      </c>
      <c r="I1179" s="169">
        <f t="shared" si="246"/>
        <v>361385.70993470727</v>
      </c>
      <c r="J1179" s="169">
        <f t="shared" si="248"/>
        <v>358730.93201878091</v>
      </c>
      <c r="K1179" s="95"/>
      <c r="L1179" s="265">
        <f t="shared" si="247"/>
        <v>138526.24670339149</v>
      </c>
      <c r="M1179" s="265">
        <f>$G1179*NonHospFrac+theModel!$H1179*NonHospFrac</f>
        <v>222859.46323131572</v>
      </c>
      <c r="N1179" s="266">
        <f t="shared" si="249"/>
        <v>361385.70993470721</v>
      </c>
      <c r="O1179" s="159"/>
      <c r="P1179" s="265">
        <f t="shared" si="250"/>
        <v>137508.61814084911</v>
      </c>
      <c r="Q1179" s="265">
        <f t="shared" si="251"/>
        <v>222857.90858964092</v>
      </c>
      <c r="R1179" s="266">
        <f t="shared" si="252"/>
        <v>360366.52673049003</v>
      </c>
    </row>
    <row r="1180" spans="1:18" x14ac:dyDescent="0.3">
      <c r="A1180" s="82">
        <v>1149</v>
      </c>
      <c r="B1180" s="94">
        <f t="shared" si="241"/>
        <v>1.77020661246154E-10</v>
      </c>
      <c r="C1180" s="179">
        <f t="shared" si="242"/>
        <v>1.7662133312145404E-10</v>
      </c>
      <c r="D1180" s="166">
        <f t="shared" si="243"/>
        <v>2.2558277767625785E-3</v>
      </c>
      <c r="E1180" s="167">
        <f t="shared" si="253"/>
        <v>24.291375438477072</v>
      </c>
      <c r="F1180" s="168">
        <f t="shared" si="254"/>
        <v>2.5942019432769738</v>
      </c>
      <c r="G1180" s="168">
        <f t="shared" si="244"/>
        <v>90153.766095434767</v>
      </c>
      <c r="H1180" s="168">
        <f t="shared" si="245"/>
        <v>271310.33842045855</v>
      </c>
      <c r="I1180" s="169">
        <f t="shared" si="246"/>
        <v>361464.10451589333</v>
      </c>
      <c r="J1180" s="169">
        <f t="shared" si="248"/>
        <v>358805.73953400861</v>
      </c>
      <c r="K1180" s="95"/>
      <c r="L1180" s="265">
        <f t="shared" si="247"/>
        <v>138556.29688743321</v>
      </c>
      <c r="M1180" s="265">
        <f>$G1180*NonHospFrac+theModel!$H1180*NonHospFrac</f>
        <v>222907.80762846008</v>
      </c>
      <c r="N1180" s="266">
        <f t="shared" si="249"/>
        <v>361464.10451589327</v>
      </c>
      <c r="O1180" s="159"/>
      <c r="P1180" s="265">
        <f t="shared" si="250"/>
        <v>137537.29333199479</v>
      </c>
      <c r="Q1180" s="265">
        <f t="shared" si="251"/>
        <v>222906.25298678529</v>
      </c>
      <c r="R1180" s="266">
        <f t="shared" si="252"/>
        <v>360443.54631878005</v>
      </c>
    </row>
    <row r="1181" spans="1:18" x14ac:dyDescent="0.3">
      <c r="A1181" s="82">
        <v>1150</v>
      </c>
      <c r="B1181" s="94">
        <f t="shared" si="241"/>
        <v>1.7371383399479457E-10</v>
      </c>
      <c r="C1181" s="179">
        <f t="shared" si="242"/>
        <v>1.7332196550286118E-10</v>
      </c>
      <c r="D1181" s="166">
        <f t="shared" si="243"/>
        <v>2.2558277767625785E-3</v>
      </c>
      <c r="E1181" s="167">
        <f t="shared" si="253"/>
        <v>24.291375438650395</v>
      </c>
      <c r="F1181" s="168">
        <f t="shared" si="254"/>
        <v>2.5964577710537364</v>
      </c>
      <c r="G1181" s="168">
        <f t="shared" si="244"/>
        <v>90232.160674648185</v>
      </c>
      <c r="H1181" s="168">
        <f t="shared" si="245"/>
        <v>271310.33842239442</v>
      </c>
      <c r="I1181" s="169">
        <f t="shared" si="246"/>
        <v>361542.4990970426</v>
      </c>
      <c r="J1181" s="169">
        <f t="shared" si="248"/>
        <v>358880.54399989959</v>
      </c>
      <c r="K1181" s="95"/>
      <c r="L1181" s="265">
        <f t="shared" si="247"/>
        <v>138586.34707146086</v>
      </c>
      <c r="M1181" s="265">
        <f>$G1181*NonHospFrac+theModel!$H1181*NonHospFrac</f>
        <v>222956.15202558172</v>
      </c>
      <c r="N1181" s="266">
        <f t="shared" si="249"/>
        <v>361542.4990970426</v>
      </c>
      <c r="O1181" s="159"/>
      <c r="P1181" s="265">
        <f t="shared" si="250"/>
        <v>137565.96735426979</v>
      </c>
      <c r="Q1181" s="265">
        <f t="shared" si="251"/>
        <v>222954.59738390692</v>
      </c>
      <c r="R1181" s="266">
        <f t="shared" si="252"/>
        <v>360520.5647381767</v>
      </c>
    </row>
    <row r="1182" spans="1:18" x14ac:dyDescent="0.3">
      <c r="A1182" s="82">
        <v>1151</v>
      </c>
      <c r="B1182" s="94">
        <f t="shared" si="241"/>
        <v>1.7046877979519846E-10</v>
      </c>
      <c r="C1182" s="179">
        <f t="shared" si="242"/>
        <v>1.7008423158666561E-10</v>
      </c>
      <c r="D1182" s="166">
        <f t="shared" si="243"/>
        <v>2.2558277767625785E-3</v>
      </c>
      <c r="E1182" s="167">
        <f t="shared" si="253"/>
        <v>24.291375438820477</v>
      </c>
      <c r="F1182" s="168">
        <f t="shared" si="254"/>
        <v>2.598713598830499</v>
      </c>
      <c r="G1182" s="168">
        <f t="shared" si="244"/>
        <v>90310.555253861618</v>
      </c>
      <c r="H1182" s="168">
        <f t="shared" si="245"/>
        <v>271310.33842429408</v>
      </c>
      <c r="I1182" s="169">
        <f t="shared" si="246"/>
        <v>361620.89367815573</v>
      </c>
      <c r="J1182" s="169">
        <f t="shared" si="248"/>
        <v>358955.34541657876</v>
      </c>
      <c r="K1182" s="95"/>
      <c r="L1182" s="265">
        <f t="shared" si="247"/>
        <v>138616.39725547461</v>
      </c>
      <c r="M1182" s="265">
        <f>$G1182*NonHospFrac+theModel!$H1182*NonHospFrac</f>
        <v>223004.49642268106</v>
      </c>
      <c r="N1182" s="266">
        <f t="shared" si="249"/>
        <v>361620.89367815567</v>
      </c>
      <c r="O1182" s="159"/>
      <c r="P1182" s="265">
        <f t="shared" si="250"/>
        <v>137594.64020772194</v>
      </c>
      <c r="Q1182" s="265">
        <f t="shared" si="251"/>
        <v>223002.94178100626</v>
      </c>
      <c r="R1182" s="266">
        <f t="shared" si="252"/>
        <v>360597.5819887282</v>
      </c>
    </row>
    <row r="1183" spans="1:18" x14ac:dyDescent="0.3">
      <c r="A1183" s="82">
        <v>1152</v>
      </c>
      <c r="B1183" s="94">
        <f t="shared" ref="B1183:B1246" si="255">Constant*EXP(PowerTerm*(A1183)/7)</f>
        <v>1.6728434469838856E-10</v>
      </c>
      <c r="C1183" s="179">
        <f t="shared" ref="C1183:C1246" si="256">(1-theFloor)*B1183</f>
        <v>1.669069800270004E-10</v>
      </c>
      <c r="D1183" s="166">
        <f t="shared" ref="D1183:D1246" si="257">theFloor</f>
        <v>2.2558277767625785E-3</v>
      </c>
      <c r="E1183" s="167">
        <f t="shared" si="253"/>
        <v>24.291375438987384</v>
      </c>
      <c r="F1183" s="168">
        <f t="shared" si="254"/>
        <v>2.6009694266072616</v>
      </c>
      <c r="G1183" s="168">
        <f t="shared" ref="G1183:G1246" si="258">$B$22*F1183*totInfected/365.25</f>
        <v>90388.949833075036</v>
      </c>
      <c r="H1183" s="168">
        <f t="shared" ref="H1183:H1246" si="259">lostQALYs_Injured*E1183*totInfected/365.25</f>
        <v>271310.33842615818</v>
      </c>
      <c r="I1183" s="169">
        <f t="shared" ref="I1183:I1246" si="260">H1183+G1183</f>
        <v>361699.28825923323</v>
      </c>
      <c r="J1183" s="169">
        <f t="shared" si="248"/>
        <v>359030.14378417097</v>
      </c>
      <c r="K1183" s="95"/>
      <c r="L1183" s="265">
        <f t="shared" ref="L1183:L1246" si="261">$G1183*HospFrac+$H1183*HospFrac</f>
        <v>138646.44743947475</v>
      </c>
      <c r="M1183" s="265">
        <f>$G1183*NonHospFrac+theModel!$H1183*NonHospFrac</f>
        <v>223052.84081975845</v>
      </c>
      <c r="N1183" s="266">
        <f t="shared" si="249"/>
        <v>361699.28825923323</v>
      </c>
      <c r="O1183" s="159"/>
      <c r="P1183" s="265">
        <f t="shared" si="250"/>
        <v>137623.31189239916</v>
      </c>
      <c r="Q1183" s="265">
        <f t="shared" si="251"/>
        <v>223051.28617808365</v>
      </c>
      <c r="R1183" s="266">
        <f t="shared" si="252"/>
        <v>360674.59807048284</v>
      </c>
    </row>
    <row r="1184" spans="1:18" x14ac:dyDescent="0.3">
      <c r="A1184" s="82">
        <v>1153</v>
      </c>
      <c r="B1184" s="94">
        <f t="shared" si="255"/>
        <v>1.6415939631168521E-10</v>
      </c>
      <c r="C1184" s="179">
        <f t="shared" si="256"/>
        <v>1.6378908098566872E-10</v>
      </c>
      <c r="D1184" s="166">
        <f t="shared" si="257"/>
        <v>2.2558277767625785E-3</v>
      </c>
      <c r="E1184" s="167">
        <f t="shared" si="253"/>
        <v>24.291375439151174</v>
      </c>
      <c r="F1184" s="168">
        <f t="shared" si="254"/>
        <v>2.6032252543840242</v>
      </c>
      <c r="G1184" s="168">
        <f t="shared" si="258"/>
        <v>90467.344412288468</v>
      </c>
      <c r="H1184" s="168">
        <f t="shared" si="259"/>
        <v>271310.33842798759</v>
      </c>
      <c r="I1184" s="169">
        <f t="shared" si="260"/>
        <v>361777.68284027604</v>
      </c>
      <c r="J1184" s="169">
        <f t="shared" ref="J1184:J1247" si="262">J1183+(I1184-I1183)/(1+discountDaily)^A1184</f>
        <v>359104.93910280138</v>
      </c>
      <c r="K1184" s="95"/>
      <c r="L1184" s="265">
        <f t="shared" si="261"/>
        <v>138676.49762346159</v>
      </c>
      <c r="M1184" s="265">
        <f>$G1184*NonHospFrac+theModel!$H1184*NonHospFrac</f>
        <v>223101.18521681445</v>
      </c>
      <c r="N1184" s="266">
        <f t="shared" ref="N1184:N1247" si="263">L1184+M1184</f>
        <v>361777.68284027604</v>
      </c>
      <c r="O1184" s="159"/>
      <c r="P1184" s="265">
        <f t="shared" ref="P1184:P1247" si="264">P1183+(L1184-L1183)/(1+discountDaily)^A1184</f>
        <v>137651.98240834937</v>
      </c>
      <c r="Q1184" s="265">
        <f t="shared" ref="Q1184:Q1247" si="265">Q1183+(M1184-M1183)/(1+discountDaily)^B1184</f>
        <v>223099.63057513966</v>
      </c>
      <c r="R1184" s="266">
        <f t="shared" ref="R1184:R1247" si="266">P1184+Q1184</f>
        <v>360751.61298348906</v>
      </c>
    </row>
    <row r="1185" spans="1:18" x14ac:dyDescent="0.3">
      <c r="A1185" s="82">
        <v>1154</v>
      </c>
      <c r="B1185" s="94">
        <f t="shared" si="255"/>
        <v>1.6109282339602233E-10</v>
      </c>
      <c r="C1185" s="179">
        <f t="shared" si="256"/>
        <v>1.6072942573036847E-10</v>
      </c>
      <c r="D1185" s="166">
        <f t="shared" si="257"/>
        <v>2.2558277767625785E-3</v>
      </c>
      <c r="E1185" s="167">
        <f t="shared" ref="E1185:E1248" si="267">C1185+E1184</f>
        <v>24.291375439311903</v>
      </c>
      <c r="F1185" s="168">
        <f t="shared" ref="F1185:F1248" si="268">D1185+F1184</f>
        <v>2.6054810821607868</v>
      </c>
      <c r="G1185" s="168">
        <f t="shared" si="258"/>
        <v>90545.738991501887</v>
      </c>
      <c r="H1185" s="168">
        <f t="shared" si="259"/>
        <v>271310.33842978277</v>
      </c>
      <c r="I1185" s="169">
        <f t="shared" si="260"/>
        <v>361856.07742128463</v>
      </c>
      <c r="J1185" s="169">
        <f t="shared" si="262"/>
        <v>359179.73137259466</v>
      </c>
      <c r="K1185" s="95"/>
      <c r="L1185" s="265">
        <f t="shared" si="261"/>
        <v>138706.54780743527</v>
      </c>
      <c r="M1185" s="265">
        <f>$G1185*NonHospFrac+theModel!$H1185*NonHospFrac</f>
        <v>223149.52961384936</v>
      </c>
      <c r="N1185" s="266">
        <f t="shared" si="263"/>
        <v>361856.07742128463</v>
      </c>
      <c r="O1185" s="159"/>
      <c r="P1185" s="265">
        <f t="shared" si="264"/>
        <v>137680.65175562035</v>
      </c>
      <c r="Q1185" s="265">
        <f t="shared" si="265"/>
        <v>223147.97497217456</v>
      </c>
      <c r="R1185" s="266">
        <f t="shared" si="266"/>
        <v>360828.62672779488</v>
      </c>
    </row>
    <row r="1186" spans="1:18" x14ac:dyDescent="0.3">
      <c r="A1186" s="82">
        <v>1155</v>
      </c>
      <c r="B1186" s="94">
        <f t="shared" si="255"/>
        <v>1.5808353547079165E-10</v>
      </c>
      <c r="C1186" s="179">
        <f t="shared" si="256"/>
        <v>1.577269262404278E-10</v>
      </c>
      <c r="D1186" s="166">
        <f t="shared" si="257"/>
        <v>2.2558277767625785E-3</v>
      </c>
      <c r="E1186" s="167">
        <f t="shared" si="267"/>
        <v>24.291375439469629</v>
      </c>
      <c r="F1186" s="168">
        <f t="shared" si="268"/>
        <v>2.6077369099375494</v>
      </c>
      <c r="G1186" s="168">
        <f t="shared" si="258"/>
        <v>90624.133570715305</v>
      </c>
      <c r="H1186" s="168">
        <f t="shared" si="259"/>
        <v>271310.33843154443</v>
      </c>
      <c r="I1186" s="169">
        <f t="shared" si="260"/>
        <v>361934.47200225975</v>
      </c>
      <c r="J1186" s="169">
        <f t="shared" si="262"/>
        <v>359254.5205936759</v>
      </c>
      <c r="K1186" s="95"/>
      <c r="L1186" s="265">
        <f t="shared" si="261"/>
        <v>138736.59799139615</v>
      </c>
      <c r="M1186" s="265">
        <f>$G1186*NonHospFrac+theModel!$H1186*NonHospFrac</f>
        <v>223197.87401086357</v>
      </c>
      <c r="N1186" s="266">
        <f t="shared" si="263"/>
        <v>361934.47200225969</v>
      </c>
      <c r="O1186" s="159"/>
      <c r="P1186" s="265">
        <f t="shared" si="264"/>
        <v>137709.31993426007</v>
      </c>
      <c r="Q1186" s="265">
        <f t="shared" si="265"/>
        <v>223196.31936918877</v>
      </c>
      <c r="R1186" s="266">
        <f t="shared" si="266"/>
        <v>360905.63930344884</v>
      </c>
    </row>
    <row r="1187" spans="1:18" x14ac:dyDescent="0.3">
      <c r="A1187" s="82">
        <v>1156</v>
      </c>
      <c r="B1187" s="94">
        <f t="shared" si="255"/>
        <v>1.5513046242606301E-10</v>
      </c>
      <c r="C1187" s="179">
        <f t="shared" si="256"/>
        <v>1.5478051481990027E-10</v>
      </c>
      <c r="D1187" s="166">
        <f t="shared" si="257"/>
        <v>2.2558277767625785E-3</v>
      </c>
      <c r="E1187" s="167">
        <f t="shared" si="267"/>
        <v>24.29137543962441</v>
      </c>
      <c r="F1187" s="168">
        <f t="shared" si="268"/>
        <v>2.609992737714312</v>
      </c>
      <c r="G1187" s="168">
        <f t="shared" si="258"/>
        <v>90702.528149928723</v>
      </c>
      <c r="H1187" s="168">
        <f t="shared" si="259"/>
        <v>271310.33843327314</v>
      </c>
      <c r="I1187" s="169">
        <f t="shared" si="260"/>
        <v>362012.86658320186</v>
      </c>
      <c r="J1187" s="169">
        <f t="shared" si="262"/>
        <v>359329.30676616973</v>
      </c>
      <c r="K1187" s="95"/>
      <c r="L1187" s="265">
        <f t="shared" si="261"/>
        <v>138766.64817534437</v>
      </c>
      <c r="M1187" s="265">
        <f>$G1187*NonHospFrac+theModel!$H1187*NonHospFrac</f>
        <v>223246.21840785746</v>
      </c>
      <c r="N1187" s="266">
        <f t="shared" si="263"/>
        <v>362012.8665832018</v>
      </c>
      <c r="O1187" s="159"/>
      <c r="P1187" s="265">
        <f t="shared" si="264"/>
        <v>137737.98694431633</v>
      </c>
      <c r="Q1187" s="265">
        <f t="shared" si="265"/>
        <v>223244.66376618267</v>
      </c>
      <c r="R1187" s="266">
        <f t="shared" si="266"/>
        <v>360982.65071049903</v>
      </c>
    </row>
    <row r="1188" spans="1:18" x14ac:dyDescent="0.3">
      <c r="A1188" s="82">
        <v>1157</v>
      </c>
      <c r="B1188" s="94">
        <f t="shared" si="255"/>
        <v>1.5223255414205112E-10</v>
      </c>
      <c r="C1188" s="179">
        <f t="shared" si="256"/>
        <v>1.5188914371788998E-10</v>
      </c>
      <c r="D1188" s="166">
        <f t="shared" si="257"/>
        <v>2.2558277767625785E-3</v>
      </c>
      <c r="E1188" s="167">
        <f t="shared" si="267"/>
        <v>24.291375439776299</v>
      </c>
      <c r="F1188" s="168">
        <f t="shared" si="268"/>
        <v>2.6122485654910745</v>
      </c>
      <c r="G1188" s="168">
        <f t="shared" si="258"/>
        <v>90780.922729142141</v>
      </c>
      <c r="H1188" s="168">
        <f t="shared" si="259"/>
        <v>271310.3384349696</v>
      </c>
      <c r="I1188" s="169">
        <f t="shared" si="260"/>
        <v>362091.26116411173</v>
      </c>
      <c r="J1188" s="169">
        <f t="shared" si="262"/>
        <v>359404.08989020123</v>
      </c>
      <c r="K1188" s="95"/>
      <c r="L1188" s="265">
        <f t="shared" si="261"/>
        <v>138796.69835928024</v>
      </c>
      <c r="M1188" s="265">
        <f>$G1188*NonHospFrac+theModel!$H1188*NonHospFrac</f>
        <v>223294.56280483148</v>
      </c>
      <c r="N1188" s="266">
        <f t="shared" si="263"/>
        <v>362091.26116411173</v>
      </c>
      <c r="O1188" s="159"/>
      <c r="P1188" s="265">
        <f t="shared" si="264"/>
        <v>137766.65278583704</v>
      </c>
      <c r="Q1188" s="265">
        <f t="shared" si="265"/>
        <v>223293.00816315669</v>
      </c>
      <c r="R1188" s="266">
        <f t="shared" si="266"/>
        <v>361059.66094899375</v>
      </c>
    </row>
    <row r="1189" spans="1:18" x14ac:dyDescent="0.3">
      <c r="A1189" s="82">
        <v>1158</v>
      </c>
      <c r="B1189" s="94">
        <f t="shared" si="255"/>
        <v>1.4938878011569109E-10</v>
      </c>
      <c r="C1189" s="179">
        <f t="shared" si="256"/>
        <v>1.4905178475596945E-10</v>
      </c>
      <c r="D1189" s="166">
        <f t="shared" si="257"/>
        <v>2.2558277767625785E-3</v>
      </c>
      <c r="E1189" s="167">
        <f t="shared" si="267"/>
        <v>24.29137543992535</v>
      </c>
      <c r="F1189" s="168">
        <f t="shared" si="268"/>
        <v>2.6145043932678371</v>
      </c>
      <c r="G1189" s="168">
        <f t="shared" si="258"/>
        <v>90859.317308355574</v>
      </c>
      <c r="H1189" s="168">
        <f t="shared" si="259"/>
        <v>271310.33843663434</v>
      </c>
      <c r="I1189" s="169">
        <f t="shared" si="260"/>
        <v>362169.65574498993</v>
      </c>
      <c r="J1189" s="169">
        <f t="shared" si="262"/>
        <v>359478.86996589514</v>
      </c>
      <c r="K1189" s="95"/>
      <c r="L1189" s="265">
        <f t="shared" si="261"/>
        <v>138826.74854320395</v>
      </c>
      <c r="M1189" s="265">
        <f>$G1189*NonHospFrac+theModel!$H1189*NonHospFrac</f>
        <v>223342.90720178594</v>
      </c>
      <c r="N1189" s="266">
        <f t="shared" si="263"/>
        <v>362169.65574498987</v>
      </c>
      <c r="O1189" s="159"/>
      <c r="P1189" s="265">
        <f t="shared" si="264"/>
        <v>137795.31745887001</v>
      </c>
      <c r="Q1189" s="265">
        <f t="shared" si="265"/>
        <v>223341.35256011115</v>
      </c>
      <c r="R1189" s="266">
        <f t="shared" si="266"/>
        <v>361136.67001898115</v>
      </c>
    </row>
    <row r="1190" spans="1:18" x14ac:dyDescent="0.3">
      <c r="A1190" s="82">
        <v>1159</v>
      </c>
      <c r="B1190" s="94">
        <f t="shared" si="255"/>
        <v>1.4659812909418701E-10</v>
      </c>
      <c r="C1190" s="179">
        <f t="shared" si="256"/>
        <v>1.4626742896255491E-10</v>
      </c>
      <c r="D1190" s="166">
        <f t="shared" si="257"/>
        <v>2.2558277767625785E-3</v>
      </c>
      <c r="E1190" s="167">
        <f t="shared" si="267"/>
        <v>24.291375440071619</v>
      </c>
      <c r="F1190" s="168">
        <f t="shared" si="268"/>
        <v>2.6167602210445997</v>
      </c>
      <c r="G1190" s="168">
        <f t="shared" si="258"/>
        <v>90937.711887568992</v>
      </c>
      <c r="H1190" s="168">
        <f t="shared" si="259"/>
        <v>271310.33843826805</v>
      </c>
      <c r="I1190" s="169">
        <f t="shared" si="260"/>
        <v>362248.05032583704</v>
      </c>
      <c r="J1190" s="169">
        <f t="shared" si="262"/>
        <v>359553.64699337631</v>
      </c>
      <c r="K1190" s="95"/>
      <c r="L1190" s="265">
        <f t="shared" si="261"/>
        <v>138856.79872711576</v>
      </c>
      <c r="M1190" s="265">
        <f>$G1190*NonHospFrac+theModel!$H1190*NonHospFrac</f>
        <v>223391.25159872128</v>
      </c>
      <c r="N1190" s="266">
        <f t="shared" si="263"/>
        <v>362248.05032583704</v>
      </c>
      <c r="O1190" s="159"/>
      <c r="P1190" s="265">
        <f t="shared" si="264"/>
        <v>137823.98096346314</v>
      </c>
      <c r="Q1190" s="265">
        <f t="shared" si="265"/>
        <v>223389.69695704649</v>
      </c>
      <c r="R1190" s="266">
        <f t="shared" si="266"/>
        <v>361213.6779205096</v>
      </c>
    </row>
    <row r="1191" spans="1:18" x14ac:dyDescent="0.3">
      <c r="A1191" s="82">
        <v>1160</v>
      </c>
      <c r="B1191" s="94">
        <f t="shared" si="255"/>
        <v>1.4385960871541121E-10</v>
      </c>
      <c r="C1191" s="179">
        <f t="shared" si="256"/>
        <v>1.4353508621411678E-10</v>
      </c>
      <c r="D1191" s="166">
        <f t="shared" si="257"/>
        <v>2.2558277767625785E-3</v>
      </c>
      <c r="E1191" s="167">
        <f t="shared" si="267"/>
        <v>24.291375440215155</v>
      </c>
      <c r="F1191" s="168">
        <f t="shared" si="268"/>
        <v>2.6190160488213623</v>
      </c>
      <c r="G1191" s="168">
        <f t="shared" si="258"/>
        <v>91016.106466782425</v>
      </c>
      <c r="H1191" s="168">
        <f t="shared" si="259"/>
        <v>271310.33843987121</v>
      </c>
      <c r="I1191" s="169">
        <f t="shared" si="260"/>
        <v>362326.4449066536</v>
      </c>
      <c r="J1191" s="169">
        <f t="shared" si="262"/>
        <v>359628.4209727695</v>
      </c>
      <c r="K1191" s="95"/>
      <c r="L1191" s="265">
        <f t="shared" si="261"/>
        <v>138886.84891101587</v>
      </c>
      <c r="M1191" s="265">
        <f>$G1191*NonHospFrac+theModel!$H1191*NonHospFrac</f>
        <v>223439.59599563776</v>
      </c>
      <c r="N1191" s="266">
        <f t="shared" si="263"/>
        <v>362326.4449066536</v>
      </c>
      <c r="O1191" s="159"/>
      <c r="P1191" s="265">
        <f t="shared" si="264"/>
        <v>137852.64329966423</v>
      </c>
      <c r="Q1191" s="265">
        <f t="shared" si="265"/>
        <v>223438.04135396297</v>
      </c>
      <c r="R1191" s="266">
        <f t="shared" si="266"/>
        <v>361290.68465362722</v>
      </c>
    </row>
    <row r="1192" spans="1:18" x14ac:dyDescent="0.3">
      <c r="A1192" s="82">
        <v>1161</v>
      </c>
      <c r="B1192" s="94">
        <f t="shared" si="255"/>
        <v>1.4117224515501573E-10</v>
      </c>
      <c r="C1192" s="179">
        <f t="shared" si="256"/>
        <v>1.4085378488308711E-10</v>
      </c>
      <c r="D1192" s="166">
        <f t="shared" si="257"/>
        <v>2.2558277767625785E-3</v>
      </c>
      <c r="E1192" s="167">
        <f t="shared" si="267"/>
        <v>24.29137544035601</v>
      </c>
      <c r="F1192" s="168">
        <f t="shared" si="268"/>
        <v>2.6212718765981249</v>
      </c>
      <c r="G1192" s="168">
        <f t="shared" si="258"/>
        <v>91094.501045995843</v>
      </c>
      <c r="H1192" s="168">
        <f t="shared" si="259"/>
        <v>271310.33844144439</v>
      </c>
      <c r="I1192" s="169">
        <f t="shared" si="260"/>
        <v>362404.83948744024</v>
      </c>
      <c r="J1192" s="169">
        <f t="shared" si="262"/>
        <v>359703.19190419954</v>
      </c>
      <c r="K1192" s="95"/>
      <c r="L1192" s="265">
        <f t="shared" si="261"/>
        <v>138916.89909490448</v>
      </c>
      <c r="M1192" s="265">
        <f>$G1192*NonHospFrac+theModel!$H1192*NonHospFrac</f>
        <v>223487.94039253573</v>
      </c>
      <c r="N1192" s="266">
        <f t="shared" si="263"/>
        <v>362404.83948744019</v>
      </c>
      <c r="O1192" s="159"/>
      <c r="P1192" s="265">
        <f t="shared" si="264"/>
        <v>137881.30446752108</v>
      </c>
      <c r="Q1192" s="265">
        <f t="shared" si="265"/>
        <v>223486.38575086094</v>
      </c>
      <c r="R1192" s="266">
        <f t="shared" si="266"/>
        <v>361367.69021838205</v>
      </c>
    </row>
    <row r="1193" spans="1:18" x14ac:dyDescent="0.3">
      <c r="A1193" s="82">
        <v>1162</v>
      </c>
      <c r="B1193" s="94">
        <f t="shared" si="255"/>
        <v>1.3853508278013876E-10</v>
      </c>
      <c r="C1193" s="179">
        <f t="shared" si="256"/>
        <v>1.3822257149234721E-10</v>
      </c>
      <c r="D1193" s="166">
        <f t="shared" si="257"/>
        <v>2.2558277767625785E-3</v>
      </c>
      <c r="E1193" s="167">
        <f t="shared" si="267"/>
        <v>24.291375440494232</v>
      </c>
      <c r="F1193" s="168">
        <f t="shared" si="268"/>
        <v>2.6235277043748875</v>
      </c>
      <c r="G1193" s="168">
        <f t="shared" si="258"/>
        <v>91172.895625209261</v>
      </c>
      <c r="H1193" s="168">
        <f t="shared" si="259"/>
        <v>271310.33844298817</v>
      </c>
      <c r="I1193" s="169">
        <f t="shared" si="260"/>
        <v>362483.23406819743</v>
      </c>
      <c r="J1193" s="169">
        <f t="shared" si="262"/>
        <v>359777.95978779113</v>
      </c>
      <c r="K1193" s="95"/>
      <c r="L1193" s="265">
        <f t="shared" si="261"/>
        <v>138946.9492787818</v>
      </c>
      <c r="M1193" s="265">
        <f>$G1193*NonHospFrac+theModel!$H1193*NonHospFrac</f>
        <v>223536.2847894156</v>
      </c>
      <c r="N1193" s="266">
        <f t="shared" si="263"/>
        <v>362483.23406819743</v>
      </c>
      <c r="O1193" s="159"/>
      <c r="P1193" s="265">
        <f t="shared" si="264"/>
        <v>137909.96446708156</v>
      </c>
      <c r="Q1193" s="265">
        <f t="shared" si="265"/>
        <v>223534.7301477408</v>
      </c>
      <c r="R1193" s="266">
        <f t="shared" si="266"/>
        <v>361444.69461482239</v>
      </c>
    </row>
    <row r="1194" spans="1:18" x14ac:dyDescent="0.3">
      <c r="A1194" s="82">
        <v>1163</v>
      </c>
      <c r="B1194" s="94">
        <f t="shared" si="255"/>
        <v>1.3594718380957921E-10</v>
      </c>
      <c r="C1194" s="179">
        <f t="shared" si="256"/>
        <v>1.3564051037616892E-10</v>
      </c>
      <c r="D1194" s="166">
        <f t="shared" si="257"/>
        <v>2.2558277767625785E-3</v>
      </c>
      <c r="E1194" s="167">
        <f t="shared" si="267"/>
        <v>24.291375440629871</v>
      </c>
      <c r="F1194" s="168">
        <f t="shared" si="268"/>
        <v>2.6257835321516501</v>
      </c>
      <c r="G1194" s="168">
        <f t="shared" si="258"/>
        <v>91251.290204422679</v>
      </c>
      <c r="H1194" s="168">
        <f t="shared" si="259"/>
        <v>271310.3384445032</v>
      </c>
      <c r="I1194" s="169">
        <f t="shared" si="260"/>
        <v>362561.62864892586</v>
      </c>
      <c r="J1194" s="169">
        <f t="shared" si="262"/>
        <v>359852.72462366917</v>
      </c>
      <c r="K1194" s="95"/>
      <c r="L1194" s="265">
        <f t="shared" si="261"/>
        <v>138976.99946264812</v>
      </c>
      <c r="M1194" s="265">
        <f>$G1194*NonHospFrac+theModel!$H1194*NonHospFrac</f>
        <v>223584.62918627774</v>
      </c>
      <c r="N1194" s="266">
        <f t="shared" si="263"/>
        <v>362561.62864892586</v>
      </c>
      <c r="O1194" s="159"/>
      <c r="P1194" s="265">
        <f t="shared" si="264"/>
        <v>137938.62329839353</v>
      </c>
      <c r="Q1194" s="265">
        <f t="shared" si="265"/>
        <v>223583.07454460295</v>
      </c>
      <c r="R1194" s="266">
        <f t="shared" si="266"/>
        <v>361521.69784299645</v>
      </c>
    </row>
    <row r="1195" spans="1:18" x14ac:dyDescent="0.3">
      <c r="A1195" s="82">
        <v>1164</v>
      </c>
      <c r="B1195" s="94">
        <f t="shared" si="255"/>
        <v>1.3340762798031993E-10</v>
      </c>
      <c r="C1195" s="179">
        <f t="shared" si="256"/>
        <v>1.3310668334748991E-10</v>
      </c>
      <c r="D1195" s="166">
        <f t="shared" si="257"/>
        <v>2.2558277767625785E-3</v>
      </c>
      <c r="E1195" s="167">
        <f t="shared" si="267"/>
        <v>24.291375440762977</v>
      </c>
      <c r="F1195" s="168">
        <f t="shared" si="268"/>
        <v>2.6280393599284126</v>
      </c>
      <c r="G1195" s="168">
        <f t="shared" si="258"/>
        <v>91329.684783636098</v>
      </c>
      <c r="H1195" s="168">
        <f t="shared" si="259"/>
        <v>271310.33844598976</v>
      </c>
      <c r="I1195" s="169">
        <f t="shared" si="260"/>
        <v>362640.02322962589</v>
      </c>
      <c r="J1195" s="169">
        <f t="shared" si="262"/>
        <v>359927.48641195823</v>
      </c>
      <c r="K1195" s="95"/>
      <c r="L1195" s="265">
        <f t="shared" si="261"/>
        <v>139007.04964650352</v>
      </c>
      <c r="M1195" s="265">
        <f>$G1195*NonHospFrac+theModel!$H1195*NonHospFrac</f>
        <v>223632.97358312231</v>
      </c>
      <c r="N1195" s="266">
        <f t="shared" si="263"/>
        <v>362640.02322962583</v>
      </c>
      <c r="O1195" s="159"/>
      <c r="P1195" s="265">
        <f t="shared" si="264"/>
        <v>137967.28096150473</v>
      </c>
      <c r="Q1195" s="265">
        <f t="shared" si="265"/>
        <v>223631.41894144751</v>
      </c>
      <c r="R1195" s="266">
        <f t="shared" si="266"/>
        <v>361598.69990295224</v>
      </c>
    </row>
    <row r="1196" spans="1:18" x14ac:dyDescent="0.3">
      <c r="A1196" s="82">
        <v>1165</v>
      </c>
      <c r="B1196" s="94">
        <f t="shared" si="255"/>
        <v>1.3091551222027824E-10</v>
      </c>
      <c r="C1196" s="179">
        <f t="shared" si="256"/>
        <v>1.3062018937140263E-10</v>
      </c>
      <c r="D1196" s="166">
        <f t="shared" si="257"/>
        <v>2.2558277767625785E-3</v>
      </c>
      <c r="E1196" s="167">
        <f t="shared" si="267"/>
        <v>24.291375440893596</v>
      </c>
      <c r="F1196" s="168">
        <f t="shared" si="268"/>
        <v>2.6302951877051752</v>
      </c>
      <c r="G1196" s="168">
        <f t="shared" si="258"/>
        <v>91408.079362849516</v>
      </c>
      <c r="H1196" s="168">
        <f t="shared" si="259"/>
        <v>271310.33844744874</v>
      </c>
      <c r="I1196" s="169">
        <f t="shared" si="260"/>
        <v>362718.41781029827</v>
      </c>
      <c r="J1196" s="169">
        <f t="shared" si="262"/>
        <v>360002.24515278323</v>
      </c>
      <c r="K1196" s="95"/>
      <c r="L1196" s="265">
        <f t="shared" si="261"/>
        <v>139037.09983034836</v>
      </c>
      <c r="M1196" s="265">
        <f>$G1196*NonHospFrac+theModel!$H1196*NonHospFrac</f>
        <v>223681.31797994988</v>
      </c>
      <c r="N1196" s="266">
        <f t="shared" si="263"/>
        <v>362718.41781029827</v>
      </c>
      <c r="O1196" s="159"/>
      <c r="P1196" s="265">
        <f t="shared" si="264"/>
        <v>137995.93745646309</v>
      </c>
      <c r="Q1196" s="265">
        <f t="shared" si="265"/>
        <v>223679.76333827508</v>
      </c>
      <c r="R1196" s="266">
        <f t="shared" si="266"/>
        <v>361675.70079473814</v>
      </c>
    </row>
    <row r="1197" spans="1:18" x14ac:dyDescent="0.3">
      <c r="A1197" s="82">
        <v>1166</v>
      </c>
      <c r="B1197" s="94">
        <f t="shared" si="255"/>
        <v>1.2846995032717411E-10</v>
      </c>
      <c r="C1197" s="179">
        <f t="shared" si="256"/>
        <v>1.2818014424474676E-10</v>
      </c>
      <c r="D1197" s="166">
        <f t="shared" si="257"/>
        <v>2.2558277767625785E-3</v>
      </c>
      <c r="E1197" s="167">
        <f t="shared" si="267"/>
        <v>24.291375441021778</v>
      </c>
      <c r="F1197" s="168">
        <f t="shared" si="268"/>
        <v>2.6325510154819378</v>
      </c>
      <c r="G1197" s="168">
        <f t="shared" si="258"/>
        <v>91486.473942062934</v>
      </c>
      <c r="H1197" s="168">
        <f t="shared" si="259"/>
        <v>271310.33844888041</v>
      </c>
      <c r="I1197" s="169">
        <f t="shared" si="260"/>
        <v>362796.81239094335</v>
      </c>
      <c r="J1197" s="169">
        <f t="shared" si="262"/>
        <v>360077.00084626873</v>
      </c>
      <c r="K1197" s="95"/>
      <c r="L1197" s="265">
        <f t="shared" si="261"/>
        <v>139067.15001418273</v>
      </c>
      <c r="M1197" s="265">
        <f>$G1197*NonHospFrac+theModel!$H1197*NonHospFrac</f>
        <v>223729.66237676059</v>
      </c>
      <c r="N1197" s="266">
        <f t="shared" si="263"/>
        <v>362796.81239094329</v>
      </c>
      <c r="O1197" s="159"/>
      <c r="P1197" s="265">
        <f t="shared" si="264"/>
        <v>138024.5927833163</v>
      </c>
      <c r="Q1197" s="265">
        <f t="shared" si="265"/>
        <v>223728.1077350858</v>
      </c>
      <c r="R1197" s="266">
        <f t="shared" si="266"/>
        <v>361752.7005184021</v>
      </c>
    </row>
    <row r="1198" spans="1:18" x14ac:dyDescent="0.3">
      <c r="A1198" s="82">
        <v>1167</v>
      </c>
      <c r="B1198" s="94">
        <f t="shared" si="255"/>
        <v>1.2607007265339255E-10</v>
      </c>
      <c r="C1198" s="179">
        <f t="shared" si="256"/>
        <v>1.2578568028168255E-10</v>
      </c>
      <c r="D1198" s="166">
        <f t="shared" si="257"/>
        <v>2.2558277767625785E-3</v>
      </c>
      <c r="E1198" s="167">
        <f t="shared" si="267"/>
        <v>24.291375441147565</v>
      </c>
      <c r="F1198" s="168">
        <f t="shared" si="268"/>
        <v>2.6348068432587004</v>
      </c>
      <c r="G1198" s="168">
        <f t="shared" si="258"/>
        <v>91564.868521276352</v>
      </c>
      <c r="H1198" s="168">
        <f t="shared" si="259"/>
        <v>271310.33845028526</v>
      </c>
      <c r="I1198" s="169">
        <f t="shared" si="260"/>
        <v>362875.20697156159</v>
      </c>
      <c r="J1198" s="169">
        <f t="shared" si="262"/>
        <v>360151.7534925394</v>
      </c>
      <c r="K1198" s="95"/>
      <c r="L1198" s="265">
        <f t="shared" si="261"/>
        <v>139097.20019800682</v>
      </c>
      <c r="M1198" s="265">
        <f>$G1198*NonHospFrac+theModel!$H1198*NonHospFrac</f>
        <v>223778.00677355478</v>
      </c>
      <c r="N1198" s="266">
        <f t="shared" si="263"/>
        <v>362875.20697156159</v>
      </c>
      <c r="O1198" s="159"/>
      <c r="P1198" s="265">
        <f t="shared" si="264"/>
        <v>138053.24694211219</v>
      </c>
      <c r="Q1198" s="265">
        <f t="shared" si="265"/>
        <v>223776.45213187998</v>
      </c>
      <c r="R1198" s="266">
        <f t="shared" si="266"/>
        <v>361829.6990739922</v>
      </c>
    </row>
    <row r="1199" spans="1:18" x14ac:dyDescent="0.3">
      <c r="A1199" s="82">
        <v>1168</v>
      </c>
      <c r="B1199" s="94">
        <f t="shared" si="255"/>
        <v>1.2371502579673554E-10</v>
      </c>
      <c r="C1199" s="179">
        <f t="shared" si="256"/>
        <v>1.2343594600514037E-10</v>
      </c>
      <c r="D1199" s="166">
        <f t="shared" si="257"/>
        <v>2.2558277767625785E-3</v>
      </c>
      <c r="E1199" s="167">
        <f t="shared" si="267"/>
        <v>24.291375441271001</v>
      </c>
      <c r="F1199" s="168">
        <f t="shared" si="268"/>
        <v>2.637062671035463</v>
      </c>
      <c r="G1199" s="168">
        <f t="shared" si="258"/>
        <v>91643.263100489785</v>
      </c>
      <c r="H1199" s="168">
        <f t="shared" si="259"/>
        <v>271310.33845166396</v>
      </c>
      <c r="I1199" s="169">
        <f t="shared" si="260"/>
        <v>362953.60155215376</v>
      </c>
      <c r="J1199" s="169">
        <f t="shared" si="262"/>
        <v>360226.50309172022</v>
      </c>
      <c r="K1199" s="95"/>
      <c r="L1199" s="265">
        <f t="shared" si="261"/>
        <v>139127.25038182089</v>
      </c>
      <c r="M1199" s="265">
        <f>$G1199*NonHospFrac+theModel!$H1199*NonHospFrac</f>
        <v>223826.35117033287</v>
      </c>
      <c r="N1199" s="266">
        <f t="shared" si="263"/>
        <v>362953.60155215376</v>
      </c>
      <c r="O1199" s="159"/>
      <c r="P1199" s="265">
        <f t="shared" si="264"/>
        <v>138081.89993289861</v>
      </c>
      <c r="Q1199" s="265">
        <f t="shared" si="265"/>
        <v>223824.79652865807</v>
      </c>
      <c r="R1199" s="266">
        <f t="shared" si="266"/>
        <v>361906.69646155671</v>
      </c>
    </row>
    <row r="1200" spans="1:18" x14ac:dyDescent="0.3">
      <c r="A1200" s="82">
        <v>1169</v>
      </c>
      <c r="B1200" s="94">
        <f t="shared" si="255"/>
        <v>1.2140397229694999E-10</v>
      </c>
      <c r="C1200" s="179">
        <f t="shared" si="256"/>
        <v>1.211301058440332E-10</v>
      </c>
      <c r="D1200" s="166">
        <f t="shared" si="257"/>
        <v>2.2558277767625785E-3</v>
      </c>
      <c r="E1200" s="167">
        <f t="shared" si="267"/>
        <v>24.29137544139213</v>
      </c>
      <c r="F1200" s="168">
        <f t="shared" si="268"/>
        <v>2.6393184988122256</v>
      </c>
      <c r="G1200" s="168">
        <f t="shared" si="258"/>
        <v>91721.657679703218</v>
      </c>
      <c r="H1200" s="168">
        <f t="shared" si="259"/>
        <v>271310.33845301683</v>
      </c>
      <c r="I1200" s="169">
        <f t="shared" si="260"/>
        <v>363031.99613272003</v>
      </c>
      <c r="J1200" s="169">
        <f t="shared" si="262"/>
        <v>360301.24964393553</v>
      </c>
      <c r="K1200" s="95"/>
      <c r="L1200" s="265">
        <f t="shared" si="261"/>
        <v>139157.30056562505</v>
      </c>
      <c r="M1200" s="265">
        <f>$G1200*NonHospFrac+theModel!$H1200*NonHospFrac</f>
        <v>223874.69556709498</v>
      </c>
      <c r="N1200" s="266">
        <f t="shared" si="263"/>
        <v>363031.99613272003</v>
      </c>
      <c r="O1200" s="159"/>
      <c r="P1200" s="265">
        <f t="shared" si="264"/>
        <v>138110.55175572325</v>
      </c>
      <c r="Q1200" s="265">
        <f t="shared" si="265"/>
        <v>223873.14092542019</v>
      </c>
      <c r="R1200" s="266">
        <f t="shared" si="266"/>
        <v>361983.69268114341</v>
      </c>
    </row>
    <row r="1201" spans="1:18" x14ac:dyDescent="0.3">
      <c r="A1201" s="82">
        <v>1170</v>
      </c>
      <c r="B1201" s="94">
        <f t="shared" si="255"/>
        <v>1.1913609033792535E-10</v>
      </c>
      <c r="C1201" s="179">
        <f t="shared" si="256"/>
        <v>1.1886733983612615E-10</v>
      </c>
      <c r="D1201" s="166">
        <f t="shared" si="257"/>
        <v>2.2558277767625785E-3</v>
      </c>
      <c r="E1201" s="167">
        <f t="shared" si="267"/>
        <v>24.291375441510997</v>
      </c>
      <c r="F1201" s="168">
        <f t="shared" si="268"/>
        <v>2.6415743265889882</v>
      </c>
      <c r="G1201" s="168">
        <f t="shared" si="258"/>
        <v>91800.052258916636</v>
      </c>
      <c r="H1201" s="168">
        <f t="shared" si="259"/>
        <v>271310.33845434443</v>
      </c>
      <c r="I1201" s="169">
        <f t="shared" si="260"/>
        <v>363110.39071326109</v>
      </c>
      <c r="J1201" s="169">
        <f t="shared" si="262"/>
        <v>360375.99314931018</v>
      </c>
      <c r="K1201" s="95"/>
      <c r="L1201" s="265">
        <f t="shared" si="261"/>
        <v>139187.35074941951</v>
      </c>
      <c r="M1201" s="265">
        <f>$G1201*NonHospFrac+theModel!$H1201*NonHospFrac</f>
        <v>223923.03996384153</v>
      </c>
      <c r="N1201" s="266">
        <f t="shared" si="263"/>
        <v>363110.39071326103</v>
      </c>
      <c r="O1201" s="159"/>
      <c r="P1201" s="265">
        <f t="shared" si="264"/>
        <v>138139.20241063394</v>
      </c>
      <c r="Q1201" s="265">
        <f t="shared" si="265"/>
        <v>223921.48532216673</v>
      </c>
      <c r="R1201" s="266">
        <f t="shared" si="266"/>
        <v>362060.68773280067</v>
      </c>
    </row>
    <row r="1202" spans="1:18" x14ac:dyDescent="0.3">
      <c r="A1202" s="82">
        <v>1171</v>
      </c>
      <c r="B1202" s="94">
        <f t="shared" si="255"/>
        <v>1.1691057345545224E-10</v>
      </c>
      <c r="C1202" s="179">
        <f t="shared" si="256"/>
        <v>1.1664684333645419E-10</v>
      </c>
      <c r="D1202" s="166">
        <f t="shared" si="257"/>
        <v>2.2558277767625785E-3</v>
      </c>
      <c r="E1202" s="167">
        <f t="shared" si="267"/>
        <v>24.291375441627643</v>
      </c>
      <c r="F1202" s="168">
        <f t="shared" si="268"/>
        <v>2.6438301543657508</v>
      </c>
      <c r="G1202" s="168">
        <f t="shared" si="258"/>
        <v>91878.446838130039</v>
      </c>
      <c r="H1202" s="168">
        <f t="shared" si="259"/>
        <v>271310.33845564723</v>
      </c>
      <c r="I1202" s="169">
        <f t="shared" si="260"/>
        <v>363188.78529377724</v>
      </c>
      <c r="J1202" s="169">
        <f t="shared" si="262"/>
        <v>360450.73360796866</v>
      </c>
      <c r="K1202" s="95"/>
      <c r="L1202" s="265">
        <f t="shared" si="261"/>
        <v>139217.40093320448</v>
      </c>
      <c r="M1202" s="265">
        <f>$G1202*NonHospFrac+theModel!$H1202*NonHospFrac</f>
        <v>223971.38436057279</v>
      </c>
      <c r="N1202" s="266">
        <f t="shared" si="263"/>
        <v>363188.78529377724</v>
      </c>
      <c r="O1202" s="159"/>
      <c r="P1202" s="265">
        <f t="shared" si="264"/>
        <v>138167.85189767848</v>
      </c>
      <c r="Q1202" s="265">
        <f t="shared" si="265"/>
        <v>223969.82971889799</v>
      </c>
      <c r="R1202" s="266">
        <f t="shared" si="266"/>
        <v>362137.6816165765</v>
      </c>
    </row>
    <row r="1203" spans="1:18" x14ac:dyDescent="0.3">
      <c r="A1203" s="82">
        <v>1172</v>
      </c>
      <c r="B1203" s="94">
        <f t="shared" si="255"/>
        <v>1.1472663025044432E-10</v>
      </c>
      <c r="C1203" s="179">
        <f t="shared" si="256"/>
        <v>1.14467826731191E-10</v>
      </c>
      <c r="D1203" s="166">
        <f t="shared" si="257"/>
        <v>2.2558277767625785E-3</v>
      </c>
      <c r="E1203" s="167">
        <f t="shared" si="267"/>
        <v>24.291375441742112</v>
      </c>
      <c r="F1203" s="168">
        <f t="shared" si="268"/>
        <v>2.6460859821425133</v>
      </c>
      <c r="G1203" s="168">
        <f t="shared" si="258"/>
        <v>91956.841417343458</v>
      </c>
      <c r="H1203" s="168">
        <f t="shared" si="259"/>
        <v>271310.33845692582</v>
      </c>
      <c r="I1203" s="169">
        <f t="shared" si="260"/>
        <v>363267.17987426929</v>
      </c>
      <c r="J1203" s="169">
        <f t="shared" si="262"/>
        <v>360525.47102003591</v>
      </c>
      <c r="K1203" s="95"/>
      <c r="L1203" s="265">
        <f t="shared" si="261"/>
        <v>139247.45111698017</v>
      </c>
      <c r="M1203" s="265">
        <f>$G1203*NonHospFrac+theModel!$H1203*NonHospFrac</f>
        <v>224019.72875728909</v>
      </c>
      <c r="N1203" s="266">
        <f t="shared" si="263"/>
        <v>363267.17987426929</v>
      </c>
      <c r="O1203" s="159"/>
      <c r="P1203" s="265">
        <f t="shared" si="264"/>
        <v>138196.50021690468</v>
      </c>
      <c r="Q1203" s="265">
        <f t="shared" si="265"/>
        <v>224018.1741156143</v>
      </c>
      <c r="R1203" s="266">
        <f t="shared" si="266"/>
        <v>362214.67433251895</v>
      </c>
    </row>
    <row r="1204" spans="1:18" x14ac:dyDescent="0.3">
      <c r="A1204" s="82">
        <v>1173</v>
      </c>
      <c r="B1204" s="94">
        <f t="shared" si="255"/>
        <v>1.1258348410751325E-10</v>
      </c>
      <c r="C1204" s="179">
        <f t="shared" si="256"/>
        <v>1.1232951515685881E-10</v>
      </c>
      <c r="D1204" s="166">
        <f t="shared" si="257"/>
        <v>2.2558277767625785E-3</v>
      </c>
      <c r="E1204" s="167">
        <f t="shared" si="267"/>
        <v>24.291375441854441</v>
      </c>
      <c r="F1204" s="168">
        <f t="shared" si="268"/>
        <v>2.6483418099192759</v>
      </c>
      <c r="G1204" s="168">
        <f t="shared" si="258"/>
        <v>92035.23599655689</v>
      </c>
      <c r="H1204" s="168">
        <f t="shared" si="259"/>
        <v>271310.33845818037</v>
      </c>
      <c r="I1204" s="169">
        <f t="shared" si="260"/>
        <v>363345.57445473725</v>
      </c>
      <c r="J1204" s="169">
        <f t="shared" si="262"/>
        <v>360600.20538563613</v>
      </c>
      <c r="K1204" s="95"/>
      <c r="L1204" s="265">
        <f t="shared" si="261"/>
        <v>139277.50130074663</v>
      </c>
      <c r="M1204" s="265">
        <f>$G1204*NonHospFrac+theModel!$H1204*NonHospFrac</f>
        <v>224068.07315399061</v>
      </c>
      <c r="N1204" s="266">
        <f t="shared" si="263"/>
        <v>363345.57445473725</v>
      </c>
      <c r="O1204" s="159"/>
      <c r="P1204" s="265">
        <f t="shared" si="264"/>
        <v>138225.14736836019</v>
      </c>
      <c r="Q1204" s="265">
        <f t="shared" si="265"/>
        <v>224066.51851231582</v>
      </c>
      <c r="R1204" s="266">
        <f t="shared" si="266"/>
        <v>362291.66588067601</v>
      </c>
    </row>
    <row r="1205" spans="1:18" x14ac:dyDescent="0.3">
      <c r="A1205" s="82">
        <v>1174</v>
      </c>
      <c r="B1205" s="94">
        <f t="shared" si="255"/>
        <v>1.1048037291880274E-10</v>
      </c>
      <c r="C1205" s="179">
        <f t="shared" si="256"/>
        <v>1.1023114822478542E-10</v>
      </c>
      <c r="D1205" s="166">
        <f t="shared" si="257"/>
        <v>2.2558277767625785E-3</v>
      </c>
      <c r="E1205" s="167">
        <f t="shared" si="267"/>
        <v>24.291375441964671</v>
      </c>
      <c r="F1205" s="168">
        <f t="shared" si="268"/>
        <v>2.6505976376960385</v>
      </c>
      <c r="G1205" s="168">
        <f t="shared" si="258"/>
        <v>92113.630575770308</v>
      </c>
      <c r="H1205" s="168">
        <f t="shared" si="259"/>
        <v>271310.33845941158</v>
      </c>
      <c r="I1205" s="169">
        <f t="shared" si="260"/>
        <v>363423.96903518192</v>
      </c>
      <c r="J1205" s="169">
        <f t="shared" si="262"/>
        <v>360674.93670489429</v>
      </c>
      <c r="K1205" s="95"/>
      <c r="L1205" s="265">
        <f t="shared" si="261"/>
        <v>139307.55148450416</v>
      </c>
      <c r="M1205" s="265">
        <f>$G1205*NonHospFrac+theModel!$H1205*NonHospFrac</f>
        <v>224116.41755067772</v>
      </c>
      <c r="N1205" s="266">
        <f t="shared" si="263"/>
        <v>363423.96903518192</v>
      </c>
      <c r="O1205" s="159"/>
      <c r="P1205" s="265">
        <f t="shared" si="264"/>
        <v>138253.79335209291</v>
      </c>
      <c r="Q1205" s="265">
        <f t="shared" si="265"/>
        <v>224114.86290900293</v>
      </c>
      <c r="R1205" s="266">
        <f t="shared" si="266"/>
        <v>362368.65626109584</v>
      </c>
    </row>
    <row r="1206" spans="1:18" x14ac:dyDescent="0.3">
      <c r="A1206" s="82">
        <v>1175</v>
      </c>
      <c r="B1206" s="94">
        <f t="shared" si="255"/>
        <v>1.0841654881298217E-10</v>
      </c>
      <c r="C1206" s="179">
        <f t="shared" si="256"/>
        <v>1.0817197975070911E-10</v>
      </c>
      <c r="D1206" s="166">
        <f t="shared" si="257"/>
        <v>2.2558277767625785E-3</v>
      </c>
      <c r="E1206" s="167">
        <f t="shared" si="267"/>
        <v>24.291375442072844</v>
      </c>
      <c r="F1206" s="168">
        <f t="shared" si="268"/>
        <v>2.6528534654728011</v>
      </c>
      <c r="G1206" s="168">
        <f t="shared" si="258"/>
        <v>92192.025154983727</v>
      </c>
      <c r="H1206" s="168">
        <f t="shared" si="259"/>
        <v>271310.33846061974</v>
      </c>
      <c r="I1206" s="169">
        <f t="shared" si="260"/>
        <v>363502.36361560348</v>
      </c>
      <c r="J1206" s="169">
        <f t="shared" si="262"/>
        <v>360749.66497793474</v>
      </c>
      <c r="K1206" s="95"/>
      <c r="L1206" s="265">
        <f t="shared" si="261"/>
        <v>139337.60166825284</v>
      </c>
      <c r="M1206" s="265">
        <f>$G1206*NonHospFrac+theModel!$H1206*NonHospFrac</f>
        <v>224164.76194735058</v>
      </c>
      <c r="N1206" s="266">
        <f t="shared" si="263"/>
        <v>363502.36361560342</v>
      </c>
      <c r="O1206" s="159"/>
      <c r="P1206" s="265">
        <f t="shared" si="264"/>
        <v>138282.43816815049</v>
      </c>
      <c r="Q1206" s="265">
        <f t="shared" si="265"/>
        <v>224163.20730567578</v>
      </c>
      <c r="R1206" s="266">
        <f t="shared" si="266"/>
        <v>362445.64547382627</v>
      </c>
    </row>
    <row r="1207" spans="1:18" x14ac:dyDescent="0.3">
      <c r="A1207" s="82">
        <v>1176</v>
      </c>
      <c r="B1207" s="94">
        <f t="shared" si="255"/>
        <v>1.0639127788929843E-10</v>
      </c>
      <c r="C1207" s="179">
        <f t="shared" si="256"/>
        <v>1.0615127748943047E-10</v>
      </c>
      <c r="D1207" s="166">
        <f t="shared" si="257"/>
        <v>2.2558277767625785E-3</v>
      </c>
      <c r="E1207" s="167">
        <f t="shared" si="267"/>
        <v>24.291375442178996</v>
      </c>
      <c r="F1207" s="168">
        <f t="shared" si="268"/>
        <v>2.6551092932495637</v>
      </c>
      <c r="G1207" s="168">
        <f t="shared" si="258"/>
        <v>92270.419734197145</v>
      </c>
      <c r="H1207" s="168">
        <f t="shared" si="259"/>
        <v>271310.33846180531</v>
      </c>
      <c r="I1207" s="169">
        <f t="shared" si="260"/>
        <v>363580.75819600245</v>
      </c>
      <c r="J1207" s="169">
        <f t="shared" si="262"/>
        <v>360824.39020488213</v>
      </c>
      <c r="K1207" s="95"/>
      <c r="L1207" s="265">
        <f t="shared" si="261"/>
        <v>139367.65185199288</v>
      </c>
      <c r="M1207" s="265">
        <f>$G1207*NonHospFrac+theModel!$H1207*NonHospFrac</f>
        <v>224213.10634400955</v>
      </c>
      <c r="N1207" s="266">
        <f t="shared" si="263"/>
        <v>363580.75819600245</v>
      </c>
      <c r="O1207" s="159"/>
      <c r="P1207" s="265">
        <f t="shared" si="264"/>
        <v>138311.08181658076</v>
      </c>
      <c r="Q1207" s="265">
        <f t="shared" si="265"/>
        <v>224211.55170233475</v>
      </c>
      <c r="R1207" s="266">
        <f t="shared" si="266"/>
        <v>362522.63351891551</v>
      </c>
    </row>
    <row r="1208" spans="1:18" x14ac:dyDescent="0.3">
      <c r="A1208" s="82">
        <v>1177</v>
      </c>
      <c r="B1208" s="94">
        <f t="shared" si="255"/>
        <v>1.0440383995660383E-10</v>
      </c>
      <c r="C1208" s="179">
        <f t="shared" si="256"/>
        <v>1.0416832287442905E-10</v>
      </c>
      <c r="D1208" s="166">
        <f t="shared" si="257"/>
        <v>2.2558277767625785E-3</v>
      </c>
      <c r="E1208" s="167">
        <f t="shared" si="267"/>
        <v>24.291375442283165</v>
      </c>
      <c r="F1208" s="168">
        <f t="shared" si="268"/>
        <v>2.6573651210263263</v>
      </c>
      <c r="G1208" s="168">
        <f t="shared" si="258"/>
        <v>92348.814313410592</v>
      </c>
      <c r="H1208" s="168">
        <f t="shared" si="259"/>
        <v>271310.33846296876</v>
      </c>
      <c r="I1208" s="169">
        <f t="shared" si="260"/>
        <v>363659.15277637937</v>
      </c>
      <c r="J1208" s="169">
        <f t="shared" si="262"/>
        <v>360899.11238586117</v>
      </c>
      <c r="K1208" s="95"/>
      <c r="L1208" s="265">
        <f t="shared" si="261"/>
        <v>139397.70203572445</v>
      </c>
      <c r="M1208" s="265">
        <f>$G1208*NonHospFrac+theModel!$H1208*NonHospFrac</f>
        <v>224261.45074065489</v>
      </c>
      <c r="N1208" s="266">
        <f t="shared" si="263"/>
        <v>363659.15277637937</v>
      </c>
      <c r="O1208" s="159"/>
      <c r="P1208" s="265">
        <f t="shared" si="264"/>
        <v>138339.72429743144</v>
      </c>
      <c r="Q1208" s="265">
        <f t="shared" si="265"/>
        <v>224259.8960989801</v>
      </c>
      <c r="R1208" s="266">
        <f t="shared" si="266"/>
        <v>362599.62039641151</v>
      </c>
    </row>
    <row r="1209" spans="1:18" x14ac:dyDescent="0.3">
      <c r="A1209" s="82">
        <v>1178</v>
      </c>
      <c r="B1209" s="94">
        <f t="shared" si="255"/>
        <v>1.024535282772514E-10</v>
      </c>
      <c r="C1209" s="179">
        <f t="shared" si="256"/>
        <v>1.0222241076233625E-10</v>
      </c>
      <c r="D1209" s="166">
        <f t="shared" si="257"/>
        <v>2.2558277767625785E-3</v>
      </c>
      <c r="E1209" s="167">
        <f t="shared" si="267"/>
        <v>24.291375442385387</v>
      </c>
      <c r="F1209" s="168">
        <f t="shared" si="268"/>
        <v>2.6596209488030889</v>
      </c>
      <c r="G1209" s="168">
        <f t="shared" si="258"/>
        <v>92427.20889262401</v>
      </c>
      <c r="H1209" s="168">
        <f t="shared" si="259"/>
        <v>271310.33846411057</v>
      </c>
      <c r="I1209" s="169">
        <f t="shared" si="260"/>
        <v>363737.54735673458</v>
      </c>
      <c r="J1209" s="169">
        <f t="shared" si="262"/>
        <v>360973.83152099629</v>
      </c>
      <c r="K1209" s="95"/>
      <c r="L1209" s="265">
        <f t="shared" si="261"/>
        <v>139427.75221944769</v>
      </c>
      <c r="M1209" s="265">
        <f>$G1209*NonHospFrac+theModel!$H1209*NonHospFrac</f>
        <v>224309.79513728686</v>
      </c>
      <c r="N1209" s="266">
        <f t="shared" si="263"/>
        <v>363737.54735673452</v>
      </c>
      <c r="O1209" s="159"/>
      <c r="P1209" s="265">
        <f t="shared" si="264"/>
        <v>138368.36561075028</v>
      </c>
      <c r="Q1209" s="265">
        <f t="shared" si="265"/>
        <v>224308.24049561206</v>
      </c>
      <c r="R1209" s="266">
        <f t="shared" si="266"/>
        <v>362676.60610636231</v>
      </c>
    </row>
    <row r="1210" spans="1:18" x14ac:dyDescent="0.3">
      <c r="A1210" s="82">
        <v>1179</v>
      </c>
      <c r="B1210" s="94">
        <f t="shared" si="255"/>
        <v>1.0053964931577792E-10</v>
      </c>
      <c r="C1210" s="179">
        <f t="shared" si="256"/>
        <v>1.0031284918218543E-10</v>
      </c>
      <c r="D1210" s="166">
        <f t="shared" si="257"/>
        <v>2.2558277767625785E-3</v>
      </c>
      <c r="E1210" s="167">
        <f t="shared" si="267"/>
        <v>24.291375442485702</v>
      </c>
      <c r="F1210" s="168">
        <f t="shared" si="268"/>
        <v>2.6618767765798514</v>
      </c>
      <c r="G1210" s="168">
        <f t="shared" si="258"/>
        <v>92505.603471837429</v>
      </c>
      <c r="H1210" s="168">
        <f t="shared" si="259"/>
        <v>271310.33846523089</v>
      </c>
      <c r="I1210" s="169">
        <f t="shared" si="260"/>
        <v>363815.9419370683</v>
      </c>
      <c r="J1210" s="169">
        <f t="shared" si="262"/>
        <v>361048.54761041189</v>
      </c>
      <c r="K1210" s="95"/>
      <c r="L1210" s="265">
        <f t="shared" si="261"/>
        <v>139457.8024031627</v>
      </c>
      <c r="M1210" s="265">
        <f>$G1210*NonHospFrac+theModel!$H1210*NonHospFrac</f>
        <v>224358.1395339056</v>
      </c>
      <c r="N1210" s="266">
        <f t="shared" si="263"/>
        <v>363815.9419370683</v>
      </c>
      <c r="O1210" s="159"/>
      <c r="P1210" s="265">
        <f t="shared" si="264"/>
        <v>138397.00575658496</v>
      </c>
      <c r="Q1210" s="265">
        <f t="shared" si="265"/>
        <v>224356.58489223081</v>
      </c>
      <c r="R1210" s="266">
        <f t="shared" si="266"/>
        <v>362753.59064881573</v>
      </c>
    </row>
    <row r="1211" spans="1:18" x14ac:dyDescent="0.3">
      <c r="A1211" s="82">
        <v>1180</v>
      </c>
      <c r="B1211" s="94">
        <f t="shared" si="255"/>
        <v>9.8661522492281172E-11</v>
      </c>
      <c r="C1211" s="179">
        <f t="shared" si="256"/>
        <v>9.8438959089345392E-11</v>
      </c>
      <c r="D1211" s="166">
        <f t="shared" si="257"/>
        <v>2.2558277767625785E-3</v>
      </c>
      <c r="E1211" s="167">
        <f t="shared" si="267"/>
        <v>24.29137544258414</v>
      </c>
      <c r="F1211" s="168">
        <f t="shared" si="268"/>
        <v>2.664132604356614</v>
      </c>
      <c r="G1211" s="168">
        <f t="shared" si="258"/>
        <v>92583.998051050861</v>
      </c>
      <c r="H1211" s="168">
        <f t="shared" si="259"/>
        <v>271310.33846633037</v>
      </c>
      <c r="I1211" s="169">
        <f t="shared" si="260"/>
        <v>363894.33651738125</v>
      </c>
      <c r="J1211" s="169">
        <f t="shared" si="262"/>
        <v>361123.26065423281</v>
      </c>
      <c r="K1211" s="95"/>
      <c r="L1211" s="265">
        <f t="shared" si="261"/>
        <v>139487.85258686973</v>
      </c>
      <c r="M1211" s="265">
        <f>$G1211*NonHospFrac+theModel!$H1211*NonHospFrac</f>
        <v>224406.48393051146</v>
      </c>
      <c r="N1211" s="266">
        <f t="shared" si="263"/>
        <v>363894.33651738119</v>
      </c>
      <c r="O1211" s="159"/>
      <c r="P1211" s="265">
        <f t="shared" si="264"/>
        <v>138425.6447349833</v>
      </c>
      <c r="Q1211" s="265">
        <f t="shared" si="265"/>
        <v>224404.92928883666</v>
      </c>
      <c r="R1211" s="266">
        <f t="shared" si="266"/>
        <v>362830.57402381999</v>
      </c>
    </row>
    <row r="1212" spans="1:18" x14ac:dyDescent="0.3">
      <c r="A1212" s="82">
        <v>1181</v>
      </c>
      <c r="B1212" s="94">
        <f t="shared" si="255"/>
        <v>9.6818479940404412E-11</v>
      </c>
      <c r="C1212" s="179">
        <f t="shared" si="256"/>
        <v>9.6600074124050918E-11</v>
      </c>
      <c r="D1212" s="166">
        <f t="shared" si="257"/>
        <v>2.2558277767625785E-3</v>
      </c>
      <c r="E1212" s="167">
        <f t="shared" si="267"/>
        <v>24.291375442680742</v>
      </c>
      <c r="F1212" s="168">
        <f t="shared" si="268"/>
        <v>2.6663884321333766</v>
      </c>
      <c r="G1212" s="168">
        <f t="shared" si="258"/>
        <v>92662.392630264279</v>
      </c>
      <c r="H1212" s="168">
        <f t="shared" si="259"/>
        <v>271310.33846740937</v>
      </c>
      <c r="I1212" s="169">
        <f t="shared" si="260"/>
        <v>363972.73109767365</v>
      </c>
      <c r="J1212" s="169">
        <f t="shared" si="262"/>
        <v>361197.9706525834</v>
      </c>
      <c r="K1212" s="95"/>
      <c r="L1212" s="265">
        <f t="shared" si="261"/>
        <v>139517.90277056894</v>
      </c>
      <c r="M1212" s="265">
        <f>$G1212*NonHospFrac+theModel!$H1212*NonHospFrac</f>
        <v>224454.82832710471</v>
      </c>
      <c r="N1212" s="266">
        <f t="shared" si="263"/>
        <v>363972.73109767365</v>
      </c>
      <c r="O1212" s="159"/>
      <c r="P1212" s="265">
        <f t="shared" si="264"/>
        <v>138454.28254599305</v>
      </c>
      <c r="Q1212" s="265">
        <f t="shared" si="265"/>
        <v>224453.27368542991</v>
      </c>
      <c r="R1212" s="266">
        <f t="shared" si="266"/>
        <v>362907.55623142293</v>
      </c>
    </row>
    <row r="1213" spans="1:18" x14ac:dyDescent="0.3">
      <c r="A1213" s="82">
        <v>1182</v>
      </c>
      <c r="B1213" s="94">
        <f t="shared" si="255"/>
        <v>9.500986626984011E-11</v>
      </c>
      <c r="C1213" s="179">
        <f t="shared" si="256"/>
        <v>9.4795540374442105E-11</v>
      </c>
      <c r="D1213" s="166">
        <f t="shared" si="257"/>
        <v>2.2558277767625785E-3</v>
      </c>
      <c r="E1213" s="167">
        <f t="shared" si="267"/>
        <v>24.291375442775539</v>
      </c>
      <c r="F1213" s="168">
        <f t="shared" si="268"/>
        <v>2.6686442599101392</v>
      </c>
      <c r="G1213" s="168">
        <f t="shared" si="258"/>
        <v>92740.787209477698</v>
      </c>
      <c r="H1213" s="168">
        <f t="shared" si="259"/>
        <v>271310.33846846811</v>
      </c>
      <c r="I1213" s="169">
        <f t="shared" si="260"/>
        <v>364051.12567794579</v>
      </c>
      <c r="J1213" s="169">
        <f t="shared" si="262"/>
        <v>361272.67760558811</v>
      </c>
      <c r="K1213" s="95"/>
      <c r="L1213" s="265">
        <f t="shared" si="261"/>
        <v>139547.95295426034</v>
      </c>
      <c r="M1213" s="265">
        <f>$G1213*NonHospFrac+theModel!$H1213*NonHospFrac</f>
        <v>224503.17272368545</v>
      </c>
      <c r="N1213" s="266">
        <f t="shared" si="263"/>
        <v>364051.12567794579</v>
      </c>
      <c r="O1213" s="159"/>
      <c r="P1213" s="265">
        <f t="shared" si="264"/>
        <v>138482.9191896618</v>
      </c>
      <c r="Q1213" s="265">
        <f t="shared" si="265"/>
        <v>224501.61808201065</v>
      </c>
      <c r="R1213" s="266">
        <f t="shared" si="266"/>
        <v>362984.53727167245</v>
      </c>
    </row>
    <row r="1214" spans="1:18" x14ac:dyDescent="0.3">
      <c r="A1214" s="82">
        <v>1183</v>
      </c>
      <c r="B1214" s="94">
        <f t="shared" si="255"/>
        <v>9.3235038333273768E-11</v>
      </c>
      <c r="C1214" s="179">
        <f t="shared" si="256"/>
        <v>9.302471614403404E-11</v>
      </c>
      <c r="D1214" s="166">
        <f t="shared" si="257"/>
        <v>2.2558277767625785E-3</v>
      </c>
      <c r="E1214" s="167">
        <f t="shared" si="267"/>
        <v>24.291375442868564</v>
      </c>
      <c r="F1214" s="168">
        <f t="shared" si="268"/>
        <v>2.6709000876869018</v>
      </c>
      <c r="G1214" s="168">
        <f t="shared" si="258"/>
        <v>92819.181788691101</v>
      </c>
      <c r="H1214" s="168">
        <f t="shared" si="259"/>
        <v>271310.33846950711</v>
      </c>
      <c r="I1214" s="169">
        <f t="shared" si="260"/>
        <v>364129.5202581982</v>
      </c>
      <c r="J1214" s="169">
        <f t="shared" si="262"/>
        <v>361347.38151337148</v>
      </c>
      <c r="K1214" s="95"/>
      <c r="L1214" s="265">
        <f t="shared" si="261"/>
        <v>139578.00313794421</v>
      </c>
      <c r="M1214" s="265">
        <f>$G1214*NonHospFrac+theModel!$H1214*NonHospFrac</f>
        <v>224551.51712025402</v>
      </c>
      <c r="N1214" s="266">
        <f t="shared" si="263"/>
        <v>364129.52025819826</v>
      </c>
      <c r="O1214" s="159"/>
      <c r="P1214" s="265">
        <f t="shared" si="264"/>
        <v>138511.55466603741</v>
      </c>
      <c r="Q1214" s="265">
        <f t="shared" si="265"/>
        <v>224549.96247857923</v>
      </c>
      <c r="R1214" s="266">
        <f t="shared" si="266"/>
        <v>363061.51714461664</v>
      </c>
    </row>
    <row r="1215" spans="1:18" x14ac:dyDescent="0.3">
      <c r="A1215" s="82">
        <v>1184</v>
      </c>
      <c r="B1215" s="94">
        <f t="shared" si="255"/>
        <v>9.14933649976777E-11</v>
      </c>
      <c r="C1215" s="179">
        <f t="shared" si="256"/>
        <v>9.128697172352646E-11</v>
      </c>
      <c r="D1215" s="166">
        <f t="shared" si="257"/>
        <v>2.2558277767625785E-3</v>
      </c>
      <c r="E1215" s="167">
        <f t="shared" si="267"/>
        <v>24.291375442959851</v>
      </c>
      <c r="F1215" s="168">
        <f t="shared" si="268"/>
        <v>2.6731559154636644</v>
      </c>
      <c r="G1215" s="168">
        <f t="shared" si="258"/>
        <v>92897.576367904519</v>
      </c>
      <c r="H1215" s="168">
        <f t="shared" si="259"/>
        <v>271310.33847052668</v>
      </c>
      <c r="I1215" s="169">
        <f t="shared" si="260"/>
        <v>364207.91483843117</v>
      </c>
      <c r="J1215" s="169">
        <f t="shared" si="262"/>
        <v>361422.08237605804</v>
      </c>
      <c r="K1215" s="95"/>
      <c r="L1215" s="265">
        <f t="shared" si="261"/>
        <v>139608.05332162059</v>
      </c>
      <c r="M1215" s="265">
        <f>$G1215*NonHospFrac+theModel!$H1215*NonHospFrac</f>
        <v>224599.8615168106</v>
      </c>
      <c r="N1215" s="266">
        <f t="shared" si="263"/>
        <v>364207.91483843117</v>
      </c>
      <c r="O1215" s="159"/>
      <c r="P1215" s="265">
        <f t="shared" si="264"/>
        <v>138540.18897516749</v>
      </c>
      <c r="Q1215" s="265">
        <f t="shared" si="265"/>
        <v>224598.30687513581</v>
      </c>
      <c r="R1215" s="266">
        <f t="shared" si="266"/>
        <v>363138.49585030333</v>
      </c>
    </row>
    <row r="1216" spans="1:18" x14ac:dyDescent="0.3">
      <c r="A1216" s="82">
        <v>1185</v>
      </c>
      <c r="B1216" s="94">
        <f t="shared" si="255"/>
        <v>8.9784226919879069E-11</v>
      </c>
      <c r="C1216" s="179">
        <f t="shared" si="256"/>
        <v>8.9581689166878055E-11</v>
      </c>
      <c r="D1216" s="166">
        <f t="shared" si="257"/>
        <v>2.2558277767625785E-3</v>
      </c>
      <c r="E1216" s="167">
        <f t="shared" si="267"/>
        <v>24.291375443049432</v>
      </c>
      <c r="F1216" s="168">
        <f t="shared" si="268"/>
        <v>2.675411743240427</v>
      </c>
      <c r="G1216" s="168">
        <f t="shared" si="258"/>
        <v>92975.970947117967</v>
      </c>
      <c r="H1216" s="168">
        <f t="shared" si="259"/>
        <v>271310.33847152727</v>
      </c>
      <c r="I1216" s="169">
        <f t="shared" si="260"/>
        <v>364286.30941864522</v>
      </c>
      <c r="J1216" s="169">
        <f t="shared" si="262"/>
        <v>361496.78019377234</v>
      </c>
      <c r="K1216" s="95"/>
      <c r="L1216" s="265">
        <f t="shared" si="261"/>
        <v>139638.10350528974</v>
      </c>
      <c r="M1216" s="265">
        <f>$G1216*NonHospFrac+theModel!$H1216*NonHospFrac</f>
        <v>224648.20591335552</v>
      </c>
      <c r="N1216" s="266">
        <f t="shared" si="263"/>
        <v>364286.30941864522</v>
      </c>
      <c r="O1216" s="159"/>
      <c r="P1216" s="265">
        <f t="shared" si="264"/>
        <v>138568.82211709986</v>
      </c>
      <c r="Q1216" s="265">
        <f t="shared" si="265"/>
        <v>224646.65127168072</v>
      </c>
      <c r="R1216" s="266">
        <f t="shared" si="266"/>
        <v>363215.47338878061</v>
      </c>
    </row>
    <row r="1217" spans="1:18" x14ac:dyDescent="0.3">
      <c r="A1217" s="82">
        <v>1186</v>
      </c>
      <c r="B1217" s="94">
        <f t="shared" si="255"/>
        <v>8.8107016326319937E-11</v>
      </c>
      <c r="C1217" s="179">
        <f t="shared" si="256"/>
        <v>8.7908262071563351E-11</v>
      </c>
      <c r="D1217" s="166">
        <f t="shared" si="257"/>
        <v>2.2558277767625785E-3</v>
      </c>
      <c r="E1217" s="167">
        <f t="shared" si="267"/>
        <v>24.291375443137341</v>
      </c>
      <c r="F1217" s="168">
        <f t="shared" si="268"/>
        <v>2.6776675710171896</v>
      </c>
      <c r="G1217" s="168">
        <f t="shared" si="258"/>
        <v>93054.365526331385</v>
      </c>
      <c r="H1217" s="168">
        <f t="shared" si="259"/>
        <v>271310.33847250906</v>
      </c>
      <c r="I1217" s="169">
        <f t="shared" si="260"/>
        <v>364364.70399884041</v>
      </c>
      <c r="J1217" s="169">
        <f t="shared" si="262"/>
        <v>361571.47496663855</v>
      </c>
      <c r="K1217" s="95"/>
      <c r="L1217" s="265">
        <f t="shared" si="261"/>
        <v>139668.15368895163</v>
      </c>
      <c r="M1217" s="265">
        <f>$G1217*NonHospFrac+theModel!$H1217*NonHospFrac</f>
        <v>224696.55030988879</v>
      </c>
      <c r="N1217" s="266">
        <f t="shared" si="263"/>
        <v>364364.70399884041</v>
      </c>
      <c r="O1217" s="159"/>
      <c r="P1217" s="265">
        <f t="shared" si="264"/>
        <v>138597.4540918821</v>
      </c>
      <c r="Q1217" s="265">
        <f t="shared" si="265"/>
        <v>224694.99566821399</v>
      </c>
      <c r="R1217" s="266">
        <f t="shared" si="266"/>
        <v>363292.44976009609</v>
      </c>
    </row>
    <row r="1218" spans="1:18" x14ac:dyDescent="0.3">
      <c r="A1218" s="82">
        <v>1187</v>
      </c>
      <c r="B1218" s="94">
        <f t="shared" si="255"/>
        <v>8.6461136796931833E-11</v>
      </c>
      <c r="C1218" s="179">
        <f t="shared" si="256"/>
        <v>8.6266095362934842E-11</v>
      </c>
      <c r="D1218" s="166">
        <f t="shared" si="257"/>
        <v>2.2558277767625785E-3</v>
      </c>
      <c r="E1218" s="167">
        <f t="shared" si="267"/>
        <v>24.291375443223608</v>
      </c>
      <c r="F1218" s="168">
        <f t="shared" si="268"/>
        <v>2.6799233987939521</v>
      </c>
      <c r="G1218" s="168">
        <f t="shared" si="258"/>
        <v>93132.760105544803</v>
      </c>
      <c r="H1218" s="168">
        <f t="shared" si="259"/>
        <v>271310.33847347257</v>
      </c>
      <c r="I1218" s="169">
        <f t="shared" si="260"/>
        <v>364443.09857901739</v>
      </c>
      <c r="J1218" s="169">
        <f t="shared" si="262"/>
        <v>361646.16669478139</v>
      </c>
      <c r="K1218" s="95"/>
      <c r="L1218" s="265">
        <f t="shared" si="261"/>
        <v>139698.20387260657</v>
      </c>
      <c r="M1218" s="265">
        <f>$G1218*NonHospFrac+theModel!$H1218*NonHospFrac</f>
        <v>224744.89470641082</v>
      </c>
      <c r="N1218" s="266">
        <f t="shared" si="263"/>
        <v>364443.09857901739</v>
      </c>
      <c r="O1218" s="159"/>
      <c r="P1218" s="265">
        <f t="shared" si="264"/>
        <v>138626.08489956206</v>
      </c>
      <c r="Q1218" s="265">
        <f t="shared" si="265"/>
        <v>224743.34006473602</v>
      </c>
      <c r="R1218" s="266">
        <f t="shared" si="266"/>
        <v>363369.42496429809</v>
      </c>
    </row>
    <row r="1219" spans="1:18" x14ac:dyDescent="0.3">
      <c r="A1219" s="82">
        <v>1188</v>
      </c>
      <c r="B1219" s="94">
        <f t="shared" si="255"/>
        <v>8.484600305304621E-11</v>
      </c>
      <c r="C1219" s="179">
        <f t="shared" si="256"/>
        <v>8.4654605082611861E-11</v>
      </c>
      <c r="D1219" s="166">
        <f t="shared" si="257"/>
        <v>2.2558277767625785E-3</v>
      </c>
      <c r="E1219" s="167">
        <f t="shared" si="267"/>
        <v>24.291375443308262</v>
      </c>
      <c r="F1219" s="168">
        <f t="shared" si="268"/>
        <v>2.6821792265707147</v>
      </c>
      <c r="G1219" s="168">
        <f t="shared" si="258"/>
        <v>93211.154684758221</v>
      </c>
      <c r="H1219" s="168">
        <f t="shared" si="259"/>
        <v>271310.33847441809</v>
      </c>
      <c r="I1219" s="169">
        <f t="shared" si="260"/>
        <v>364521.49315917632</v>
      </c>
      <c r="J1219" s="169">
        <f t="shared" si="262"/>
        <v>361720.85537832516</v>
      </c>
      <c r="K1219" s="95"/>
      <c r="L1219" s="265">
        <f t="shared" si="261"/>
        <v>139728.25405625455</v>
      </c>
      <c r="M1219" s="265">
        <f>$G1219*NonHospFrac+theModel!$H1219*NonHospFrac</f>
        <v>224793.23910292174</v>
      </c>
      <c r="N1219" s="266">
        <f t="shared" si="263"/>
        <v>364521.49315917632</v>
      </c>
      <c r="O1219" s="159"/>
      <c r="P1219" s="265">
        <f t="shared" si="264"/>
        <v>138654.7145401873</v>
      </c>
      <c r="Q1219" s="265">
        <f t="shared" si="265"/>
        <v>224791.68446124694</v>
      </c>
      <c r="R1219" s="266">
        <f t="shared" si="266"/>
        <v>363446.39900143421</v>
      </c>
    </row>
    <row r="1220" spans="1:18" x14ac:dyDescent="0.3">
      <c r="A1220" s="82">
        <v>1189</v>
      </c>
      <c r="B1220" s="94">
        <f t="shared" si="255"/>
        <v>8.3261040749269748E-11</v>
      </c>
      <c r="C1220" s="179">
        <f t="shared" si="256"/>
        <v>8.3073218180825379E-11</v>
      </c>
      <c r="D1220" s="166">
        <f t="shared" si="257"/>
        <v>2.2558277767625785E-3</v>
      </c>
      <c r="E1220" s="167">
        <f t="shared" si="267"/>
        <v>24.291375443391335</v>
      </c>
      <c r="F1220" s="168">
        <f t="shared" si="268"/>
        <v>2.6844350543474773</v>
      </c>
      <c r="G1220" s="168">
        <f t="shared" si="258"/>
        <v>93289.549263971639</v>
      </c>
      <c r="H1220" s="168">
        <f t="shared" si="259"/>
        <v>271310.33847534592</v>
      </c>
      <c r="I1220" s="169">
        <f t="shared" si="260"/>
        <v>364599.88773931755</v>
      </c>
      <c r="J1220" s="169">
        <f t="shared" si="262"/>
        <v>361795.54101739434</v>
      </c>
      <c r="K1220" s="95"/>
      <c r="L1220" s="265">
        <f t="shared" si="261"/>
        <v>139758.30423989581</v>
      </c>
      <c r="M1220" s="265">
        <f>$G1220*NonHospFrac+theModel!$H1220*NonHospFrac</f>
        <v>224841.58349942174</v>
      </c>
      <c r="N1220" s="266">
        <f t="shared" si="263"/>
        <v>364599.88773931755</v>
      </c>
      <c r="O1220" s="159"/>
      <c r="P1220" s="265">
        <f t="shared" si="264"/>
        <v>138683.34301380563</v>
      </c>
      <c r="Q1220" s="265">
        <f t="shared" si="265"/>
        <v>224840.02885774695</v>
      </c>
      <c r="R1220" s="266">
        <f t="shared" si="266"/>
        <v>363523.37187155255</v>
      </c>
    </row>
    <row r="1221" spans="1:18" x14ac:dyDescent="0.3">
      <c r="A1221" s="82">
        <v>1190</v>
      </c>
      <c r="B1221" s="94">
        <f t="shared" si="255"/>
        <v>8.1705686269244523E-11</v>
      </c>
      <c r="C1221" s="179">
        <f t="shared" si="256"/>
        <v>8.1521372312638907E-11</v>
      </c>
      <c r="D1221" s="166">
        <f t="shared" si="257"/>
        <v>2.2558277767625785E-3</v>
      </c>
      <c r="E1221" s="167">
        <f t="shared" si="267"/>
        <v>24.291375443472855</v>
      </c>
      <c r="F1221" s="168">
        <f t="shared" si="268"/>
        <v>2.6866908821242399</v>
      </c>
      <c r="G1221" s="168">
        <f t="shared" si="258"/>
        <v>93367.943843185072</v>
      </c>
      <c r="H1221" s="168">
        <f t="shared" si="259"/>
        <v>271310.33847625641</v>
      </c>
      <c r="I1221" s="169">
        <f t="shared" si="260"/>
        <v>364678.2823194415</v>
      </c>
      <c r="J1221" s="169">
        <f t="shared" si="262"/>
        <v>361870.22361211333</v>
      </c>
      <c r="K1221" s="95"/>
      <c r="L1221" s="265">
        <f t="shared" si="261"/>
        <v>139788.35442353037</v>
      </c>
      <c r="M1221" s="265">
        <f>$G1221*NonHospFrac+theModel!$H1221*NonHospFrac</f>
        <v>224889.92789591107</v>
      </c>
      <c r="N1221" s="266">
        <f t="shared" si="263"/>
        <v>364678.28231944144</v>
      </c>
      <c r="O1221" s="159"/>
      <c r="P1221" s="265">
        <f t="shared" si="264"/>
        <v>138711.97032046464</v>
      </c>
      <c r="Q1221" s="265">
        <f t="shared" si="265"/>
        <v>224888.37325423627</v>
      </c>
      <c r="R1221" s="266">
        <f t="shared" si="266"/>
        <v>363600.34357470088</v>
      </c>
    </row>
    <row r="1222" spans="1:18" x14ac:dyDescent="0.3">
      <c r="A1222" s="82">
        <v>1191</v>
      </c>
      <c r="B1222" s="94">
        <f t="shared" si="255"/>
        <v>8.0179386525225059E-11</v>
      </c>
      <c r="C1222" s="179">
        <f t="shared" si="256"/>
        <v>7.9998515637977676E-11</v>
      </c>
      <c r="D1222" s="166">
        <f t="shared" si="257"/>
        <v>2.2558277767625785E-3</v>
      </c>
      <c r="E1222" s="167">
        <f t="shared" si="267"/>
        <v>24.291375443552855</v>
      </c>
      <c r="F1222" s="168">
        <f t="shared" si="268"/>
        <v>2.6889467099010025</v>
      </c>
      <c r="G1222" s="168">
        <f t="shared" si="258"/>
        <v>93446.33842239849</v>
      </c>
      <c r="H1222" s="168">
        <f t="shared" si="259"/>
        <v>271310.33847714995</v>
      </c>
      <c r="I1222" s="169">
        <f t="shared" si="260"/>
        <v>364756.67689954845</v>
      </c>
      <c r="J1222" s="169">
        <f t="shared" si="262"/>
        <v>361944.90316260658</v>
      </c>
      <c r="K1222" s="95"/>
      <c r="L1222" s="265">
        <f t="shared" si="261"/>
        <v>139818.40460715847</v>
      </c>
      <c r="M1222" s="265">
        <f>$G1222*NonHospFrac+theModel!$H1222*NonHospFrac</f>
        <v>224938.27229238994</v>
      </c>
      <c r="N1222" s="266">
        <f t="shared" si="263"/>
        <v>364756.67689954839</v>
      </c>
      <c r="O1222" s="159"/>
      <c r="P1222" s="265">
        <f t="shared" si="264"/>
        <v>138740.59646021211</v>
      </c>
      <c r="Q1222" s="265">
        <f t="shared" si="265"/>
        <v>224936.71765071515</v>
      </c>
      <c r="R1222" s="266">
        <f t="shared" si="266"/>
        <v>363677.31411092728</v>
      </c>
    </row>
    <row r="1223" spans="1:18" x14ac:dyDescent="0.3">
      <c r="A1223" s="82">
        <v>1192</v>
      </c>
      <c r="B1223" s="94">
        <f t="shared" si="255"/>
        <v>7.8681598761399241E-11</v>
      </c>
      <c r="C1223" s="179">
        <f t="shared" si="256"/>
        <v>7.850410662539319E-11</v>
      </c>
      <c r="D1223" s="166">
        <f t="shared" si="257"/>
        <v>2.2558277767625785E-3</v>
      </c>
      <c r="E1223" s="167">
        <f t="shared" si="267"/>
        <v>24.29137544363136</v>
      </c>
      <c r="F1223" s="168">
        <f t="shared" si="268"/>
        <v>2.6912025376777651</v>
      </c>
      <c r="G1223" s="168">
        <f t="shared" si="258"/>
        <v>93524.733001611909</v>
      </c>
      <c r="H1223" s="168">
        <f t="shared" si="259"/>
        <v>271310.3384780268</v>
      </c>
      <c r="I1223" s="169">
        <f t="shared" si="260"/>
        <v>364835.07147963869</v>
      </c>
      <c r="J1223" s="169">
        <f t="shared" si="262"/>
        <v>362019.57966899843</v>
      </c>
      <c r="K1223" s="95"/>
      <c r="L1223" s="265">
        <f t="shared" si="261"/>
        <v>139848.45479078018</v>
      </c>
      <c r="M1223" s="265">
        <f>$G1223*NonHospFrac+theModel!$H1223*NonHospFrac</f>
        <v>224986.61668885851</v>
      </c>
      <c r="N1223" s="266">
        <f t="shared" si="263"/>
        <v>364835.07147963869</v>
      </c>
      <c r="O1223" s="159"/>
      <c r="P1223" s="265">
        <f t="shared" si="264"/>
        <v>138769.22143309566</v>
      </c>
      <c r="Q1223" s="265">
        <f t="shared" si="265"/>
        <v>224985.06204718372</v>
      </c>
      <c r="R1223" s="266">
        <f t="shared" si="266"/>
        <v>363754.28348027938</v>
      </c>
    </row>
    <row r="1224" spans="1:18" x14ac:dyDescent="0.3">
      <c r="A1224" s="82">
        <v>1193</v>
      </c>
      <c r="B1224" s="94">
        <f t="shared" si="255"/>
        <v>7.7211790360881967E-11</v>
      </c>
      <c r="C1224" s="179">
        <f t="shared" si="256"/>
        <v>7.7037613859492315E-11</v>
      </c>
      <c r="D1224" s="166">
        <f t="shared" si="257"/>
        <v>2.2558277767625785E-3</v>
      </c>
      <c r="E1224" s="167">
        <f t="shared" si="267"/>
        <v>24.291375443708397</v>
      </c>
      <c r="F1224" s="168">
        <f t="shared" si="268"/>
        <v>2.6934583654545277</v>
      </c>
      <c r="G1224" s="168">
        <f t="shared" si="258"/>
        <v>93603.127580825327</v>
      </c>
      <c r="H1224" s="168">
        <f t="shared" si="259"/>
        <v>271310.33847888716</v>
      </c>
      <c r="I1224" s="169">
        <f t="shared" si="260"/>
        <v>364913.46605971246</v>
      </c>
      <c r="J1224" s="169">
        <f t="shared" si="262"/>
        <v>362094.25313141313</v>
      </c>
      <c r="K1224" s="95"/>
      <c r="L1224" s="265">
        <f t="shared" si="261"/>
        <v>139878.50497439553</v>
      </c>
      <c r="M1224" s="265">
        <f>$G1224*NonHospFrac+theModel!$H1224*NonHospFrac</f>
        <v>225034.96108531693</v>
      </c>
      <c r="N1224" s="266">
        <f t="shared" si="263"/>
        <v>364913.46605971246</v>
      </c>
      <c r="O1224" s="159"/>
      <c r="P1224" s="265">
        <f t="shared" si="264"/>
        <v>138797.84523916294</v>
      </c>
      <c r="Q1224" s="265">
        <f t="shared" si="265"/>
        <v>225033.40644364213</v>
      </c>
      <c r="R1224" s="266">
        <f t="shared" si="266"/>
        <v>363831.25168280507</v>
      </c>
    </row>
    <row r="1225" spans="1:18" x14ac:dyDescent="0.3">
      <c r="A1225" s="82">
        <v>1194</v>
      </c>
      <c r="B1225" s="94">
        <f t="shared" si="255"/>
        <v>7.5769438656316957E-11</v>
      </c>
      <c r="C1225" s="179">
        <f t="shared" si="256"/>
        <v>7.5598515851966322E-11</v>
      </c>
      <c r="D1225" s="166">
        <f t="shared" si="257"/>
        <v>2.2558277767625785E-3</v>
      </c>
      <c r="E1225" s="167">
        <f t="shared" si="267"/>
        <v>24.291375443783995</v>
      </c>
      <c r="F1225" s="168">
        <f t="shared" si="268"/>
        <v>2.6957141932312902</v>
      </c>
      <c r="G1225" s="168">
        <f t="shared" si="258"/>
        <v>93681.522160038745</v>
      </c>
      <c r="H1225" s="168">
        <f t="shared" si="259"/>
        <v>271310.33847973158</v>
      </c>
      <c r="I1225" s="169">
        <f t="shared" si="260"/>
        <v>364991.86063977034</v>
      </c>
      <c r="J1225" s="169">
        <f t="shared" si="262"/>
        <v>362168.92354997538</v>
      </c>
      <c r="K1225" s="95"/>
      <c r="L1225" s="265">
        <f t="shared" si="261"/>
        <v>139908.5551580048</v>
      </c>
      <c r="M1225" s="265">
        <f>$G1225*NonHospFrac+theModel!$H1225*NonHospFrac</f>
        <v>225083.30548176554</v>
      </c>
      <c r="N1225" s="266">
        <f t="shared" si="263"/>
        <v>364991.86063977034</v>
      </c>
      <c r="O1225" s="159"/>
      <c r="P1225" s="265">
        <f t="shared" si="264"/>
        <v>138826.46787846173</v>
      </c>
      <c r="Q1225" s="265">
        <f t="shared" si="265"/>
        <v>225081.75084009074</v>
      </c>
      <c r="R1225" s="266">
        <f t="shared" si="266"/>
        <v>363908.2187185525</v>
      </c>
    </row>
    <row r="1226" spans="1:18" x14ac:dyDescent="0.3">
      <c r="A1226" s="82">
        <v>1195</v>
      </c>
      <c r="B1226" s="94">
        <f t="shared" si="255"/>
        <v>7.4354030744013955E-11</v>
      </c>
      <c r="C1226" s="179">
        <f t="shared" si="256"/>
        <v>7.4186300856147354E-11</v>
      </c>
      <c r="D1226" s="166">
        <f t="shared" si="257"/>
        <v>2.2558277767625785E-3</v>
      </c>
      <c r="E1226" s="167">
        <f t="shared" si="267"/>
        <v>24.291375443858183</v>
      </c>
      <c r="F1226" s="168">
        <f t="shared" si="268"/>
        <v>2.6979700210080528</v>
      </c>
      <c r="G1226" s="168">
        <f t="shared" si="258"/>
        <v>93759.916739252178</v>
      </c>
      <c r="H1226" s="168">
        <f t="shared" si="259"/>
        <v>271310.33848056023</v>
      </c>
      <c r="I1226" s="169">
        <f t="shared" si="260"/>
        <v>365070.25521981239</v>
      </c>
      <c r="J1226" s="169">
        <f t="shared" si="262"/>
        <v>362243.59092480928</v>
      </c>
      <c r="K1226" s="95"/>
      <c r="L1226" s="265">
        <f t="shared" si="261"/>
        <v>139938.605341608</v>
      </c>
      <c r="M1226" s="265">
        <f>$G1226*NonHospFrac+theModel!$H1226*NonHospFrac</f>
        <v>225131.64987820436</v>
      </c>
      <c r="N1226" s="266">
        <f t="shared" si="263"/>
        <v>365070.25521981239</v>
      </c>
      <c r="O1226" s="159"/>
      <c r="P1226" s="265">
        <f t="shared" si="264"/>
        <v>138855.08935103961</v>
      </c>
      <c r="Q1226" s="265">
        <f t="shared" si="265"/>
        <v>225130.09523652957</v>
      </c>
      <c r="R1226" s="266">
        <f t="shared" si="266"/>
        <v>363985.18458756921</v>
      </c>
    </row>
    <row r="1227" spans="1:18" x14ac:dyDescent="0.3">
      <c r="A1227" s="82">
        <v>1196</v>
      </c>
      <c r="B1227" s="94">
        <f t="shared" si="255"/>
        <v>7.2965063301559195E-11</v>
      </c>
      <c r="C1227" s="179">
        <f t="shared" si="256"/>
        <v>7.2800466685030291E-11</v>
      </c>
      <c r="D1227" s="166">
        <f t="shared" si="257"/>
        <v>2.2558277767625785E-3</v>
      </c>
      <c r="E1227" s="167">
        <f t="shared" si="267"/>
        <v>24.291375443930985</v>
      </c>
      <c r="F1227" s="168">
        <f t="shared" si="268"/>
        <v>2.7002258487848154</v>
      </c>
      <c r="G1227" s="168">
        <f t="shared" si="258"/>
        <v>93838.311318465596</v>
      </c>
      <c r="H1227" s="168">
        <f t="shared" si="259"/>
        <v>271310.33848137333</v>
      </c>
      <c r="I1227" s="169">
        <f t="shared" si="260"/>
        <v>365148.64979983889</v>
      </c>
      <c r="J1227" s="169">
        <f t="shared" si="262"/>
        <v>362318.25525603921</v>
      </c>
      <c r="K1227" s="95"/>
      <c r="L1227" s="265">
        <f t="shared" si="261"/>
        <v>139968.65552520528</v>
      </c>
      <c r="M1227" s="265">
        <f>$G1227*NonHospFrac+theModel!$H1227*NonHospFrac</f>
        <v>225179.99427463365</v>
      </c>
      <c r="N1227" s="266">
        <f t="shared" si="263"/>
        <v>365148.64979983889</v>
      </c>
      <c r="O1227" s="159"/>
      <c r="P1227" s="265">
        <f t="shared" si="264"/>
        <v>138883.70965694429</v>
      </c>
      <c r="Q1227" s="265">
        <f t="shared" si="265"/>
        <v>225178.43963295885</v>
      </c>
      <c r="R1227" s="266">
        <f t="shared" si="266"/>
        <v>364062.14928990311</v>
      </c>
    </row>
    <row r="1228" spans="1:18" x14ac:dyDescent="0.3">
      <c r="A1228" s="82">
        <v>1197</v>
      </c>
      <c r="B1228" s="94">
        <f t="shared" si="255"/>
        <v>7.1602042408832744E-11</v>
      </c>
      <c r="C1228" s="179">
        <f t="shared" si="256"/>
        <v>7.1440520532693966E-11</v>
      </c>
      <c r="D1228" s="166">
        <f t="shared" si="257"/>
        <v>2.2558277767625785E-3</v>
      </c>
      <c r="E1228" s="167">
        <f t="shared" si="267"/>
        <v>24.291375444002426</v>
      </c>
      <c r="F1228" s="168">
        <f t="shared" si="268"/>
        <v>2.702481676561578</v>
      </c>
      <c r="G1228" s="168">
        <f t="shared" si="258"/>
        <v>93916.705897679014</v>
      </c>
      <c r="H1228" s="168">
        <f t="shared" si="259"/>
        <v>271310.33848217124</v>
      </c>
      <c r="I1228" s="169">
        <f t="shared" si="260"/>
        <v>365227.04437985027</v>
      </c>
      <c r="J1228" s="169">
        <f t="shared" si="262"/>
        <v>362392.91654378956</v>
      </c>
      <c r="K1228" s="95"/>
      <c r="L1228" s="265">
        <f t="shared" si="261"/>
        <v>139998.70570879671</v>
      </c>
      <c r="M1228" s="265">
        <f>$G1228*NonHospFrac+theModel!$H1228*NonHospFrac</f>
        <v>225228.33867105353</v>
      </c>
      <c r="N1228" s="266">
        <f t="shared" si="263"/>
        <v>365227.04437985027</v>
      </c>
      <c r="O1228" s="159"/>
      <c r="P1228" s="265">
        <f t="shared" si="264"/>
        <v>138912.32879622339</v>
      </c>
      <c r="Q1228" s="265">
        <f t="shared" si="265"/>
        <v>225226.78402937873</v>
      </c>
      <c r="R1228" s="266">
        <f t="shared" si="266"/>
        <v>364139.11282560212</v>
      </c>
    </row>
    <row r="1229" spans="1:18" x14ac:dyDescent="0.3">
      <c r="A1229" s="82">
        <v>1198</v>
      </c>
      <c r="B1229" s="94">
        <f t="shared" si="255"/>
        <v>7.0264483372369578E-11</v>
      </c>
      <c r="C1229" s="179">
        <f t="shared" si="256"/>
        <v>7.0105978799058316E-11</v>
      </c>
      <c r="D1229" s="166">
        <f t="shared" si="257"/>
        <v>2.2558277767625785E-3</v>
      </c>
      <c r="E1229" s="167">
        <f t="shared" si="267"/>
        <v>24.291375444072532</v>
      </c>
      <c r="F1229" s="168">
        <f t="shared" si="268"/>
        <v>2.7047375043383406</v>
      </c>
      <c r="G1229" s="168">
        <f t="shared" si="258"/>
        <v>93995.100476892432</v>
      </c>
      <c r="H1229" s="168">
        <f t="shared" si="259"/>
        <v>271310.33848295419</v>
      </c>
      <c r="I1229" s="169">
        <f t="shared" si="260"/>
        <v>365305.43895984662</v>
      </c>
      <c r="J1229" s="169">
        <f t="shared" si="262"/>
        <v>362467.57478818455</v>
      </c>
      <c r="K1229" s="95"/>
      <c r="L1229" s="265">
        <f t="shared" si="261"/>
        <v>140028.75589238241</v>
      </c>
      <c r="M1229" s="265">
        <f>$G1229*NonHospFrac+theModel!$H1229*NonHospFrac</f>
        <v>225276.68306746418</v>
      </c>
      <c r="N1229" s="266">
        <f t="shared" si="263"/>
        <v>365305.43895984662</v>
      </c>
      <c r="O1229" s="159"/>
      <c r="P1229" s="265">
        <f t="shared" si="264"/>
        <v>138940.94676892456</v>
      </c>
      <c r="Q1229" s="265">
        <f t="shared" si="265"/>
        <v>225275.12842578939</v>
      </c>
      <c r="R1229" s="266">
        <f t="shared" si="266"/>
        <v>364216.07519471395</v>
      </c>
    </row>
    <row r="1230" spans="1:18" x14ac:dyDescent="0.3">
      <c r="A1230" s="82">
        <v>1199</v>
      </c>
      <c r="B1230" s="94">
        <f t="shared" si="255"/>
        <v>6.8951910553000505E-11</v>
      </c>
      <c r="C1230" s="179">
        <f t="shared" si="256"/>
        <v>6.8796366917914203E-11</v>
      </c>
      <c r="D1230" s="166">
        <f t="shared" si="257"/>
        <v>2.2558277767625785E-3</v>
      </c>
      <c r="E1230" s="167">
        <f t="shared" si="267"/>
        <v>24.291375444141327</v>
      </c>
      <c r="F1230" s="168">
        <f t="shared" si="268"/>
        <v>2.7069933321151032</v>
      </c>
      <c r="G1230" s="168">
        <f t="shared" si="258"/>
        <v>94073.49505610585</v>
      </c>
      <c r="H1230" s="168">
        <f t="shared" si="259"/>
        <v>271310.33848372259</v>
      </c>
      <c r="I1230" s="169">
        <f t="shared" si="260"/>
        <v>365383.83353982843</v>
      </c>
      <c r="J1230" s="169">
        <f t="shared" si="262"/>
        <v>362542.22998934868</v>
      </c>
      <c r="K1230" s="95"/>
      <c r="L1230" s="265">
        <f t="shared" si="261"/>
        <v>140058.80607596252</v>
      </c>
      <c r="M1230" s="265">
        <f>$G1230*NonHospFrac+theModel!$H1230*NonHospFrac</f>
        <v>225325.0274638659</v>
      </c>
      <c r="N1230" s="266">
        <f t="shared" si="263"/>
        <v>365383.83353982843</v>
      </c>
      <c r="O1230" s="159"/>
      <c r="P1230" s="265">
        <f t="shared" si="264"/>
        <v>138969.56357509553</v>
      </c>
      <c r="Q1230" s="265">
        <f t="shared" si="265"/>
        <v>225323.47282219111</v>
      </c>
      <c r="R1230" s="266">
        <f t="shared" si="266"/>
        <v>364293.03639728663</v>
      </c>
    </row>
    <row r="1231" spans="1:18" x14ac:dyDescent="0.3">
      <c r="A1231" s="82">
        <v>1200</v>
      </c>
      <c r="B1231" s="94">
        <f t="shared" si="255"/>
        <v>6.7663857196715155E-11</v>
      </c>
      <c r="C1231" s="179">
        <f t="shared" si="256"/>
        <v>6.7511219188167906E-11</v>
      </c>
      <c r="D1231" s="166">
        <f t="shared" si="257"/>
        <v>2.2558277767625785E-3</v>
      </c>
      <c r="E1231" s="167">
        <f t="shared" si="267"/>
        <v>24.291375444208839</v>
      </c>
      <c r="F1231" s="168">
        <f t="shared" si="268"/>
        <v>2.7092491598918658</v>
      </c>
      <c r="G1231" s="168">
        <f t="shared" si="258"/>
        <v>94151.889635319283</v>
      </c>
      <c r="H1231" s="168">
        <f t="shared" si="259"/>
        <v>271310.33848447667</v>
      </c>
      <c r="I1231" s="169">
        <f t="shared" si="260"/>
        <v>365462.22811979597</v>
      </c>
      <c r="J1231" s="169">
        <f t="shared" si="262"/>
        <v>362616.88214740629</v>
      </c>
      <c r="K1231" s="95"/>
      <c r="L1231" s="265">
        <f t="shared" si="261"/>
        <v>140088.85625953716</v>
      </c>
      <c r="M1231" s="265">
        <f>$G1231*NonHospFrac+theModel!$H1231*NonHospFrac</f>
        <v>225373.37186025878</v>
      </c>
      <c r="N1231" s="266">
        <f t="shared" si="263"/>
        <v>365462.22811979591</v>
      </c>
      <c r="O1231" s="159"/>
      <c r="P1231" s="265">
        <f t="shared" si="264"/>
        <v>138998.17921478392</v>
      </c>
      <c r="Q1231" s="265">
        <f t="shared" si="265"/>
        <v>225371.81721858398</v>
      </c>
      <c r="R1231" s="266">
        <f t="shared" si="266"/>
        <v>364369.99643336789</v>
      </c>
    </row>
    <row r="1232" spans="1:18" x14ac:dyDescent="0.3">
      <c r="A1232" s="82">
        <v>1201</v>
      </c>
      <c r="B1232" s="94">
        <f t="shared" si="255"/>
        <v>6.6399865268682226E-11</v>
      </c>
      <c r="C1232" s="179">
        <f t="shared" si="256"/>
        <v>6.6250078608235841E-11</v>
      </c>
      <c r="D1232" s="166">
        <f t="shared" si="257"/>
        <v>2.2558277767625785E-3</v>
      </c>
      <c r="E1232" s="167">
        <f t="shared" si="267"/>
        <v>24.29137544427509</v>
      </c>
      <c r="F1232" s="168">
        <f t="shared" si="268"/>
        <v>2.7115049876686284</v>
      </c>
      <c r="G1232" s="168">
        <f t="shared" si="258"/>
        <v>94230.284214532701</v>
      </c>
      <c r="H1232" s="168">
        <f t="shared" si="259"/>
        <v>271310.33848521661</v>
      </c>
      <c r="I1232" s="169">
        <f t="shared" si="260"/>
        <v>365540.62269974931</v>
      </c>
      <c r="J1232" s="169">
        <f t="shared" si="262"/>
        <v>362691.53126248141</v>
      </c>
      <c r="K1232" s="95"/>
      <c r="L1232" s="265">
        <f t="shared" si="261"/>
        <v>140118.90644310636</v>
      </c>
      <c r="M1232" s="265">
        <f>$G1232*NonHospFrac+theModel!$H1232*NonHospFrac</f>
        <v>225421.71625664292</v>
      </c>
      <c r="N1232" s="266">
        <f t="shared" si="263"/>
        <v>365540.62269974931</v>
      </c>
      <c r="O1232" s="159"/>
      <c r="P1232" s="265">
        <f t="shared" si="264"/>
        <v>139026.79368803732</v>
      </c>
      <c r="Q1232" s="265">
        <f t="shared" si="265"/>
        <v>225420.16161496812</v>
      </c>
      <c r="R1232" s="266">
        <f t="shared" si="266"/>
        <v>364446.95530300541</v>
      </c>
    </row>
    <row r="1233" spans="1:18" x14ac:dyDescent="0.3">
      <c r="A1233" s="82">
        <v>1202</v>
      </c>
      <c r="B1233" s="94">
        <f t="shared" si="255"/>
        <v>6.5159485290371419E-11</v>
      </c>
      <c r="C1233" s="179">
        <f t="shared" si="256"/>
        <v>6.5012496713533851E-11</v>
      </c>
      <c r="D1233" s="166">
        <f t="shared" si="257"/>
        <v>2.2558277767625785E-3</v>
      </c>
      <c r="E1233" s="167">
        <f t="shared" si="267"/>
        <v>24.291375444340101</v>
      </c>
      <c r="F1233" s="168">
        <f t="shared" si="268"/>
        <v>2.7137608154453909</v>
      </c>
      <c r="G1233" s="168">
        <f t="shared" si="258"/>
        <v>94308.678793746119</v>
      </c>
      <c r="H1233" s="168">
        <f t="shared" si="259"/>
        <v>271310.33848594275</v>
      </c>
      <c r="I1233" s="169">
        <f t="shared" si="260"/>
        <v>365619.01727968885</v>
      </c>
      <c r="J1233" s="169">
        <f t="shared" si="262"/>
        <v>362766.1773346985</v>
      </c>
      <c r="K1233" s="95"/>
      <c r="L1233" s="265">
        <f t="shared" si="261"/>
        <v>140148.95662667029</v>
      </c>
      <c r="M1233" s="265">
        <f>$G1233*NonHospFrac+theModel!$H1233*NonHospFrac</f>
        <v>225470.06065301856</v>
      </c>
      <c r="N1233" s="266">
        <f t="shared" si="263"/>
        <v>365619.01727968885</v>
      </c>
      <c r="O1233" s="159"/>
      <c r="P1233" s="265">
        <f t="shared" si="264"/>
        <v>139055.40699490343</v>
      </c>
      <c r="Q1233" s="265">
        <f t="shared" si="265"/>
        <v>225468.50601134376</v>
      </c>
      <c r="R1233" s="266">
        <f t="shared" si="266"/>
        <v>364523.9130062472</v>
      </c>
    </row>
    <row r="1234" spans="1:18" x14ac:dyDescent="0.3">
      <c r="A1234" s="82">
        <v>1203</v>
      </c>
      <c r="B1234" s="94">
        <f t="shared" si="255"/>
        <v>6.3942276179717754E-11</v>
      </c>
      <c r="C1234" s="179">
        <f t="shared" si="256"/>
        <v>6.3798033417002126E-11</v>
      </c>
      <c r="D1234" s="166">
        <f t="shared" si="257"/>
        <v>2.2558277767625785E-3</v>
      </c>
      <c r="E1234" s="167">
        <f t="shared" si="267"/>
        <v>24.291375444403901</v>
      </c>
      <c r="F1234" s="168">
        <f t="shared" si="268"/>
        <v>2.7160166432221535</v>
      </c>
      <c r="G1234" s="168">
        <f t="shared" si="258"/>
        <v>94387.073372959538</v>
      </c>
      <c r="H1234" s="168">
        <f t="shared" si="259"/>
        <v>271310.33848665532</v>
      </c>
      <c r="I1234" s="169">
        <f t="shared" si="260"/>
        <v>365697.41185961489</v>
      </c>
      <c r="J1234" s="169">
        <f t="shared" si="262"/>
        <v>362840.82036418188</v>
      </c>
      <c r="K1234" s="95"/>
      <c r="L1234" s="265">
        <f t="shared" si="261"/>
        <v>140179.00681022901</v>
      </c>
      <c r="M1234" s="265">
        <f>$G1234*NonHospFrac+theModel!$H1234*NonHospFrac</f>
        <v>225518.40504938585</v>
      </c>
      <c r="N1234" s="266">
        <f t="shared" si="263"/>
        <v>365697.41185961489</v>
      </c>
      <c r="O1234" s="159"/>
      <c r="P1234" s="265">
        <f t="shared" si="264"/>
        <v>139084.01913542987</v>
      </c>
      <c r="Q1234" s="265">
        <f t="shared" si="265"/>
        <v>225516.85040771106</v>
      </c>
      <c r="R1234" s="266">
        <f t="shared" si="266"/>
        <v>364600.86954314093</v>
      </c>
    </row>
    <row r="1235" spans="1:18" x14ac:dyDescent="0.3">
      <c r="A1235" s="82">
        <v>1204</v>
      </c>
      <c r="B1235" s="94">
        <f t="shared" si="255"/>
        <v>6.274780509427209E-11</v>
      </c>
      <c r="C1235" s="179">
        <f t="shared" si="256"/>
        <v>6.2606256852609542E-11</v>
      </c>
      <c r="D1235" s="166">
        <f t="shared" si="257"/>
        <v>2.2558277767625785E-3</v>
      </c>
      <c r="E1235" s="167">
        <f t="shared" si="267"/>
        <v>24.291375444466507</v>
      </c>
      <c r="F1235" s="168">
        <f t="shared" si="268"/>
        <v>2.7182724709989161</v>
      </c>
      <c r="G1235" s="168">
        <f t="shared" si="258"/>
        <v>94465.467952172956</v>
      </c>
      <c r="H1235" s="168">
        <f t="shared" si="259"/>
        <v>271310.33848735457</v>
      </c>
      <c r="I1235" s="169">
        <f t="shared" si="260"/>
        <v>365775.80643952754</v>
      </c>
      <c r="J1235" s="169">
        <f t="shared" si="262"/>
        <v>362915.46035105572</v>
      </c>
      <c r="K1235" s="95"/>
      <c r="L1235" s="265">
        <f t="shared" si="261"/>
        <v>140209.05699378264</v>
      </c>
      <c r="M1235" s="265">
        <f>$G1235*NonHospFrac+theModel!$H1235*NonHospFrac</f>
        <v>225566.74944574488</v>
      </c>
      <c r="N1235" s="266">
        <f t="shared" si="263"/>
        <v>365775.80643952754</v>
      </c>
      <c r="O1235" s="159"/>
      <c r="P1235" s="265">
        <f t="shared" si="264"/>
        <v>139112.63010966429</v>
      </c>
      <c r="Q1235" s="265">
        <f t="shared" si="265"/>
        <v>225565.19480407008</v>
      </c>
      <c r="R1235" s="266">
        <f t="shared" si="266"/>
        <v>364677.82491373434</v>
      </c>
    </row>
    <row r="1236" spans="1:18" x14ac:dyDescent="0.3">
      <c r="A1236" s="82">
        <v>1205</v>
      </c>
      <c r="B1236" s="94">
        <f t="shared" si="255"/>
        <v>6.1575647277280334E-11</v>
      </c>
      <c r="C1236" s="179">
        <f t="shared" si="256"/>
        <v>6.1436743221780109E-11</v>
      </c>
      <c r="D1236" s="166">
        <f t="shared" si="257"/>
        <v>2.2558277767625785E-3</v>
      </c>
      <c r="E1236" s="167">
        <f t="shared" si="267"/>
        <v>24.291375444527944</v>
      </c>
      <c r="F1236" s="168">
        <f t="shared" si="268"/>
        <v>2.7205282987756787</v>
      </c>
      <c r="G1236" s="168">
        <f t="shared" si="258"/>
        <v>94543.862531386389</v>
      </c>
      <c r="H1236" s="168">
        <f t="shared" si="259"/>
        <v>271310.33848804072</v>
      </c>
      <c r="I1236" s="169">
        <f t="shared" si="260"/>
        <v>365854.2010194271</v>
      </c>
      <c r="J1236" s="169">
        <f t="shared" si="262"/>
        <v>362990.09729544428</v>
      </c>
      <c r="K1236" s="95"/>
      <c r="L1236" s="265">
        <f t="shared" si="261"/>
        <v>140239.10717733123</v>
      </c>
      <c r="M1236" s="265">
        <f>$G1236*NonHospFrac+theModel!$H1236*NonHospFrac</f>
        <v>225615.09384209587</v>
      </c>
      <c r="N1236" s="266">
        <f t="shared" si="263"/>
        <v>365854.2010194271</v>
      </c>
      <c r="O1236" s="159"/>
      <c r="P1236" s="265">
        <f t="shared" si="264"/>
        <v>139141.23991765428</v>
      </c>
      <c r="Q1236" s="265">
        <f t="shared" si="265"/>
        <v>225613.53920042107</v>
      </c>
      <c r="R1236" s="266">
        <f t="shared" si="266"/>
        <v>364754.77911807538</v>
      </c>
    </row>
    <row r="1237" spans="1:18" x14ac:dyDescent="0.3">
      <c r="A1237" s="82">
        <v>1206</v>
      </c>
      <c r="B1237" s="94">
        <f t="shared" si="255"/>
        <v>6.0425385906640303E-11</v>
      </c>
      <c r="C1237" s="179">
        <f t="shared" si="256"/>
        <v>6.0289076642690503E-11</v>
      </c>
      <c r="D1237" s="166">
        <f t="shared" si="257"/>
        <v>2.2558277767625785E-3</v>
      </c>
      <c r="E1237" s="167">
        <f t="shared" si="267"/>
        <v>24.291375444588233</v>
      </c>
      <c r="F1237" s="168">
        <f t="shared" si="268"/>
        <v>2.7227841265524413</v>
      </c>
      <c r="G1237" s="168">
        <f t="shared" si="258"/>
        <v>94622.257110599807</v>
      </c>
      <c r="H1237" s="168">
        <f t="shared" si="259"/>
        <v>271310.33848871413</v>
      </c>
      <c r="I1237" s="169">
        <f t="shared" si="260"/>
        <v>365932.59559931397</v>
      </c>
      <c r="J1237" s="169">
        <f t="shared" si="262"/>
        <v>363064.73119747196</v>
      </c>
      <c r="K1237" s="95"/>
      <c r="L1237" s="265">
        <f t="shared" si="261"/>
        <v>140269.15736087493</v>
      </c>
      <c r="M1237" s="265">
        <f>$G1237*NonHospFrac+theModel!$H1237*NonHospFrac</f>
        <v>225663.43823843898</v>
      </c>
      <c r="N1237" s="266">
        <f t="shared" si="263"/>
        <v>365932.59559931391</v>
      </c>
      <c r="O1237" s="159"/>
      <c r="P1237" s="265">
        <f t="shared" si="264"/>
        <v>139169.84855944751</v>
      </c>
      <c r="Q1237" s="265">
        <f t="shared" si="265"/>
        <v>225661.88359676418</v>
      </c>
      <c r="R1237" s="266">
        <f t="shared" si="266"/>
        <v>364831.73215621168</v>
      </c>
    </row>
    <row r="1238" spans="1:18" x14ac:dyDescent="0.3">
      <c r="A1238" s="82">
        <v>1207</v>
      </c>
      <c r="B1238" s="94">
        <f t="shared" si="255"/>
        <v>5.9296611946677896E-11</v>
      </c>
      <c r="C1238" s="179">
        <f t="shared" si="256"/>
        <v>5.9162849002380667E-11</v>
      </c>
      <c r="D1238" s="166">
        <f t="shared" si="257"/>
        <v>2.2558277767625785E-3</v>
      </c>
      <c r="E1238" s="167">
        <f t="shared" si="267"/>
        <v>24.291375444647397</v>
      </c>
      <c r="F1238" s="168">
        <f t="shared" si="268"/>
        <v>2.7250399543292039</v>
      </c>
      <c r="G1238" s="168">
        <f t="shared" si="258"/>
        <v>94700.651689813225</v>
      </c>
      <c r="H1238" s="168">
        <f t="shared" si="259"/>
        <v>271310.33848937484</v>
      </c>
      <c r="I1238" s="169">
        <f t="shared" si="260"/>
        <v>366010.99017918808</v>
      </c>
      <c r="J1238" s="169">
        <f t="shared" si="262"/>
        <v>363139.36205726274</v>
      </c>
      <c r="K1238" s="95"/>
      <c r="L1238" s="265">
        <f t="shared" si="261"/>
        <v>140299.20754441377</v>
      </c>
      <c r="M1238" s="265">
        <f>$G1238*NonHospFrac+theModel!$H1238*NonHospFrac</f>
        <v>225711.78263477425</v>
      </c>
      <c r="N1238" s="266">
        <f t="shared" si="263"/>
        <v>366010.99017918803</v>
      </c>
      <c r="O1238" s="159"/>
      <c r="P1238" s="265">
        <f t="shared" si="264"/>
        <v>139198.45603509154</v>
      </c>
      <c r="Q1238" s="265">
        <f t="shared" si="265"/>
        <v>225710.22799309946</v>
      </c>
      <c r="R1238" s="266">
        <f t="shared" si="266"/>
        <v>364908.68402819103</v>
      </c>
    </row>
    <row r="1239" spans="1:18" x14ac:dyDescent="0.3">
      <c r="A1239" s="82">
        <v>1208</v>
      </c>
      <c r="B1239" s="94">
        <f t="shared" si="255"/>
        <v>5.8188924002693223E-11</v>
      </c>
      <c r="C1239" s="179">
        <f t="shared" si="256"/>
        <v>5.8057659811628018E-11</v>
      </c>
      <c r="D1239" s="166">
        <f t="shared" si="257"/>
        <v>2.2558277767625785E-3</v>
      </c>
      <c r="E1239" s="167">
        <f t="shared" si="267"/>
        <v>24.291375444705455</v>
      </c>
      <c r="F1239" s="168">
        <f t="shared" si="268"/>
        <v>2.7272957821059665</v>
      </c>
      <c r="G1239" s="168">
        <f t="shared" si="258"/>
        <v>94779.046269026643</v>
      </c>
      <c r="H1239" s="168">
        <f t="shared" si="259"/>
        <v>271310.33849002334</v>
      </c>
      <c r="I1239" s="169">
        <f t="shared" si="260"/>
        <v>366089.38475904998</v>
      </c>
      <c r="J1239" s="169">
        <f t="shared" si="262"/>
        <v>363213.98987494112</v>
      </c>
      <c r="K1239" s="95"/>
      <c r="L1239" s="265">
        <f t="shared" si="261"/>
        <v>140329.25772794793</v>
      </c>
      <c r="M1239" s="265">
        <f>$G1239*NonHospFrac+theModel!$H1239*NonHospFrac</f>
        <v>225760.12703110202</v>
      </c>
      <c r="N1239" s="266">
        <f t="shared" si="263"/>
        <v>366089.38475904998</v>
      </c>
      <c r="O1239" s="159"/>
      <c r="P1239" s="265">
        <f t="shared" si="264"/>
        <v>139227.06234463409</v>
      </c>
      <c r="Q1239" s="265">
        <f t="shared" si="265"/>
        <v>225758.57238942722</v>
      </c>
      <c r="R1239" s="266">
        <f t="shared" si="266"/>
        <v>364985.63473406131</v>
      </c>
    </row>
    <row r="1240" spans="1:18" x14ac:dyDescent="0.3">
      <c r="A1240" s="82">
        <v>1209</v>
      </c>
      <c r="B1240" s="94">
        <f t="shared" si="255"/>
        <v>5.7101928178223989E-11</v>
      </c>
      <c r="C1240" s="179">
        <f t="shared" si="256"/>
        <v>5.6973116062532851E-11</v>
      </c>
      <c r="D1240" s="166">
        <f t="shared" si="257"/>
        <v>2.2558277767625785E-3</v>
      </c>
      <c r="E1240" s="167">
        <f t="shared" si="267"/>
        <v>24.29137544476243</v>
      </c>
      <c r="F1240" s="168">
        <f t="shared" si="268"/>
        <v>2.729551609882729</v>
      </c>
      <c r="G1240" s="168">
        <f t="shared" si="258"/>
        <v>94857.440848240061</v>
      </c>
      <c r="H1240" s="168">
        <f t="shared" si="259"/>
        <v>271310.33849065972</v>
      </c>
      <c r="I1240" s="169">
        <f t="shared" si="260"/>
        <v>366167.77933889977</v>
      </c>
      <c r="J1240" s="169">
        <f t="shared" si="262"/>
        <v>363288.61465063121</v>
      </c>
      <c r="K1240" s="95"/>
      <c r="L1240" s="265">
        <f t="shared" si="261"/>
        <v>140359.30791147746</v>
      </c>
      <c r="M1240" s="265">
        <f>$G1240*NonHospFrac+theModel!$H1240*NonHospFrac</f>
        <v>225808.47142742231</v>
      </c>
      <c r="N1240" s="266">
        <f t="shared" si="263"/>
        <v>366167.77933889977</v>
      </c>
      <c r="O1240" s="159"/>
      <c r="P1240" s="265">
        <f t="shared" si="264"/>
        <v>139255.66748812277</v>
      </c>
      <c r="Q1240" s="265">
        <f t="shared" si="265"/>
        <v>225806.91678574751</v>
      </c>
      <c r="R1240" s="266">
        <f t="shared" si="266"/>
        <v>365062.58427387028</v>
      </c>
    </row>
    <row r="1241" spans="1:18" x14ac:dyDescent="0.3">
      <c r="A1241" s="82">
        <v>1210</v>
      </c>
      <c r="B1241" s="94">
        <f t="shared" si="255"/>
        <v>5.6035237934974077E-11</v>
      </c>
      <c r="C1241" s="179">
        <f t="shared" si="256"/>
        <v>5.590883208876286E-11</v>
      </c>
      <c r="D1241" s="166">
        <f t="shared" si="257"/>
        <v>2.2558277767625785E-3</v>
      </c>
      <c r="E1241" s="167">
        <f t="shared" si="267"/>
        <v>24.291375444818339</v>
      </c>
      <c r="F1241" s="168">
        <f t="shared" si="268"/>
        <v>2.7318074376594916</v>
      </c>
      <c r="G1241" s="168">
        <f t="shared" si="258"/>
        <v>94935.835427453494</v>
      </c>
      <c r="H1241" s="168">
        <f t="shared" si="259"/>
        <v>271310.33849128411</v>
      </c>
      <c r="I1241" s="169">
        <f t="shared" si="260"/>
        <v>366246.17391873762</v>
      </c>
      <c r="J1241" s="169">
        <f t="shared" si="262"/>
        <v>363363.23638445715</v>
      </c>
      <c r="K1241" s="95"/>
      <c r="L1241" s="265">
        <f t="shared" si="261"/>
        <v>140389.35809500236</v>
      </c>
      <c r="M1241" s="265">
        <f>$G1241*NonHospFrac+theModel!$H1241*NonHospFrac</f>
        <v>225856.8158237352</v>
      </c>
      <c r="N1241" s="266">
        <f t="shared" si="263"/>
        <v>366246.17391873756</v>
      </c>
      <c r="O1241" s="159"/>
      <c r="P1241" s="265">
        <f t="shared" si="264"/>
        <v>139284.27146560507</v>
      </c>
      <c r="Q1241" s="265">
        <f t="shared" si="265"/>
        <v>225855.26118206041</v>
      </c>
      <c r="R1241" s="266">
        <f t="shared" si="266"/>
        <v>365139.53264766547</v>
      </c>
    </row>
    <row r="1242" spans="1:18" x14ac:dyDescent="0.3">
      <c r="A1242" s="82">
        <v>1211</v>
      </c>
      <c r="B1242" s="94">
        <f t="shared" si="255"/>
        <v>5.4988473955360901E-11</v>
      </c>
      <c r="C1242" s="179">
        <f t="shared" si="256"/>
        <v>5.4864429428410613E-11</v>
      </c>
      <c r="D1242" s="166">
        <f t="shared" si="257"/>
        <v>2.2558277767625785E-3</v>
      </c>
      <c r="E1242" s="167">
        <f t="shared" si="267"/>
        <v>24.291375444873204</v>
      </c>
      <c r="F1242" s="168">
        <f t="shared" si="268"/>
        <v>2.7340632654362542</v>
      </c>
      <c r="G1242" s="168">
        <f t="shared" si="258"/>
        <v>95014.230006666912</v>
      </c>
      <c r="H1242" s="168">
        <f t="shared" si="259"/>
        <v>271310.33849189692</v>
      </c>
      <c r="I1242" s="169">
        <f t="shared" si="260"/>
        <v>366324.56849856384</v>
      </c>
      <c r="J1242" s="169">
        <f t="shared" si="262"/>
        <v>363437.85507654323</v>
      </c>
      <c r="K1242" s="95"/>
      <c r="L1242" s="265">
        <f t="shared" si="261"/>
        <v>140419.40827852284</v>
      </c>
      <c r="M1242" s="265">
        <f>$G1242*NonHospFrac+theModel!$H1242*NonHospFrac</f>
        <v>225905.16022004097</v>
      </c>
      <c r="N1242" s="266">
        <f t="shared" si="263"/>
        <v>366324.56849856384</v>
      </c>
      <c r="O1242" s="159"/>
      <c r="P1242" s="265">
        <f t="shared" si="264"/>
        <v>139312.87427712872</v>
      </c>
      <c r="Q1242" s="265">
        <f t="shared" si="265"/>
        <v>225903.60557836617</v>
      </c>
      <c r="R1242" s="266">
        <f t="shared" si="266"/>
        <v>365216.47985549492</v>
      </c>
    </row>
    <row r="1243" spans="1:18" x14ac:dyDescent="0.3">
      <c r="A1243" s="82">
        <v>1212</v>
      </c>
      <c r="B1243" s="94">
        <f t="shared" si="255"/>
        <v>5.3961264007628279E-11</v>
      </c>
      <c r="C1243" s="179">
        <f t="shared" si="256"/>
        <v>5.3839536689410653E-11</v>
      </c>
      <c r="D1243" s="166">
        <f t="shared" si="257"/>
        <v>2.2558277767625785E-3</v>
      </c>
      <c r="E1243" s="167">
        <f t="shared" si="267"/>
        <v>24.291375444927041</v>
      </c>
      <c r="F1243" s="168">
        <f t="shared" si="268"/>
        <v>2.7363190932130168</v>
      </c>
      <c r="G1243" s="168">
        <f t="shared" si="258"/>
        <v>95092.62458588033</v>
      </c>
      <c r="H1243" s="168">
        <f t="shared" si="259"/>
        <v>271310.33849249821</v>
      </c>
      <c r="I1243" s="169">
        <f t="shared" si="260"/>
        <v>366402.96307837853</v>
      </c>
      <c r="J1243" s="169">
        <f t="shared" si="262"/>
        <v>363512.4707270136</v>
      </c>
      <c r="K1243" s="95"/>
      <c r="L1243" s="265">
        <f t="shared" si="261"/>
        <v>140449.45846203892</v>
      </c>
      <c r="M1243" s="265">
        <f>$G1243*NonHospFrac+theModel!$H1243*NonHospFrac</f>
        <v>225953.50461633957</v>
      </c>
      <c r="N1243" s="266">
        <f t="shared" si="263"/>
        <v>366402.96307837847</v>
      </c>
      <c r="O1243" s="159"/>
      <c r="P1243" s="265">
        <f t="shared" si="264"/>
        <v>139341.47592274129</v>
      </c>
      <c r="Q1243" s="265">
        <f t="shared" si="265"/>
        <v>225951.94997466478</v>
      </c>
      <c r="R1243" s="266">
        <f t="shared" si="266"/>
        <v>365293.42589740606</v>
      </c>
    </row>
    <row r="1244" spans="1:18" x14ac:dyDescent="0.3">
      <c r="A1244" s="82">
        <v>1213</v>
      </c>
      <c r="B1244" s="94">
        <f t="shared" si="255"/>
        <v>5.2953242813480239E-11</v>
      </c>
      <c r="C1244" s="179">
        <f t="shared" si="256"/>
        <v>5.2833789417471938E-11</v>
      </c>
      <c r="D1244" s="166">
        <f t="shared" si="257"/>
        <v>2.2558277767625785E-3</v>
      </c>
      <c r="E1244" s="167">
        <f t="shared" si="267"/>
        <v>24.291375444979874</v>
      </c>
      <c r="F1244" s="168">
        <f t="shared" si="268"/>
        <v>2.7385749209897794</v>
      </c>
      <c r="G1244" s="168">
        <f t="shared" si="258"/>
        <v>95171.019165093749</v>
      </c>
      <c r="H1244" s="168">
        <f t="shared" si="259"/>
        <v>271310.33849308838</v>
      </c>
      <c r="I1244" s="169">
        <f t="shared" si="260"/>
        <v>366481.35765818215</v>
      </c>
      <c r="J1244" s="169">
        <f t="shared" si="262"/>
        <v>363587.08333599259</v>
      </c>
      <c r="K1244" s="95"/>
      <c r="L1244" s="265">
        <f t="shared" si="261"/>
        <v>140479.50864555073</v>
      </c>
      <c r="M1244" s="265">
        <f>$G1244*NonHospFrac+theModel!$H1244*NonHospFrac</f>
        <v>226001.84901263137</v>
      </c>
      <c r="N1244" s="266">
        <f t="shared" si="263"/>
        <v>366481.3576581821</v>
      </c>
      <c r="O1244" s="159"/>
      <c r="P1244" s="265">
        <f t="shared" si="264"/>
        <v>139370.07640249041</v>
      </c>
      <c r="Q1244" s="265">
        <f t="shared" si="265"/>
        <v>226000.29437095657</v>
      </c>
      <c r="R1244" s="266">
        <f t="shared" si="266"/>
        <v>365370.37077344698</v>
      </c>
    </row>
    <row r="1245" spans="1:18" x14ac:dyDescent="0.3">
      <c r="A1245" s="82">
        <v>1214</v>
      </c>
      <c r="B1245" s="94">
        <f t="shared" si="255"/>
        <v>5.1964051918187082E-11</v>
      </c>
      <c r="C1245" s="179">
        <f t="shared" si="256"/>
        <v>5.1846829966476903E-11</v>
      </c>
      <c r="D1245" s="166">
        <f t="shared" si="257"/>
        <v>2.2558277767625785E-3</v>
      </c>
      <c r="E1245" s="167">
        <f t="shared" si="267"/>
        <v>24.291375445031722</v>
      </c>
      <c r="F1245" s="168">
        <f t="shared" si="268"/>
        <v>2.740830748766542</v>
      </c>
      <c r="G1245" s="168">
        <f t="shared" si="258"/>
        <v>95249.413744307167</v>
      </c>
      <c r="H1245" s="168">
        <f t="shared" si="259"/>
        <v>271310.33849366743</v>
      </c>
      <c r="I1245" s="169">
        <f t="shared" si="260"/>
        <v>366559.75223797461</v>
      </c>
      <c r="J1245" s="169">
        <f t="shared" si="262"/>
        <v>363661.69290360413</v>
      </c>
      <c r="K1245" s="95"/>
      <c r="L1245" s="265">
        <f t="shared" si="261"/>
        <v>140509.55882905825</v>
      </c>
      <c r="M1245" s="265">
        <f>$G1245*NonHospFrac+theModel!$H1245*NonHospFrac</f>
        <v>226050.19340891633</v>
      </c>
      <c r="N1245" s="266">
        <f t="shared" si="263"/>
        <v>366559.75223797455</v>
      </c>
      <c r="O1245" s="159"/>
      <c r="P1245" s="265">
        <f t="shared" si="264"/>
        <v>139398.67571642358</v>
      </c>
      <c r="Q1245" s="265">
        <f t="shared" si="265"/>
        <v>226048.63876724153</v>
      </c>
      <c r="R1245" s="266">
        <f t="shared" si="266"/>
        <v>365447.3144836651</v>
      </c>
    </row>
    <row r="1246" spans="1:18" x14ac:dyDescent="0.3">
      <c r="A1246" s="82">
        <v>1215</v>
      </c>
      <c r="B1246" s="94">
        <f t="shared" si="255"/>
        <v>5.0993339563118497E-11</v>
      </c>
      <c r="C1246" s="179">
        <f t="shared" si="256"/>
        <v>5.0878307371302127E-11</v>
      </c>
      <c r="D1246" s="166">
        <f t="shared" si="257"/>
        <v>2.2558277767625785E-3</v>
      </c>
      <c r="E1246" s="167">
        <f t="shared" si="267"/>
        <v>24.2913754450826</v>
      </c>
      <c r="F1246" s="168">
        <f t="shared" si="268"/>
        <v>2.7430865765433046</v>
      </c>
      <c r="G1246" s="168">
        <f t="shared" si="258"/>
        <v>95327.8083235206</v>
      </c>
      <c r="H1246" s="168">
        <f t="shared" si="259"/>
        <v>271310.33849423571</v>
      </c>
      <c r="I1246" s="169">
        <f t="shared" si="260"/>
        <v>366638.14681775629</v>
      </c>
      <c r="J1246" s="169">
        <f t="shared" si="262"/>
        <v>363736.2994299726</v>
      </c>
      <c r="K1246" s="95"/>
      <c r="L1246" s="265">
        <f t="shared" si="261"/>
        <v>140539.60901256168</v>
      </c>
      <c r="M1246" s="265">
        <f>$G1246*NonHospFrac+theModel!$H1246*NonHospFrac</f>
        <v>226098.53780519462</v>
      </c>
      <c r="N1246" s="266">
        <f t="shared" si="263"/>
        <v>366638.14681775629</v>
      </c>
      <c r="O1246" s="159"/>
      <c r="P1246" s="265">
        <f t="shared" si="264"/>
        <v>139427.27386458853</v>
      </c>
      <c r="Q1246" s="265">
        <f t="shared" si="265"/>
        <v>226096.98316351982</v>
      </c>
      <c r="R1246" s="266">
        <f t="shared" si="266"/>
        <v>365524.25702810835</v>
      </c>
    </row>
    <row r="1247" spans="1:18" x14ac:dyDescent="0.3">
      <c r="A1247" s="82">
        <v>1216</v>
      </c>
      <c r="B1247" s="94">
        <f t="shared" ref="B1247:B1310" si="269">Constant*EXP(PowerTerm*(A1247)/7)</f>
        <v>5.0040760560655822E-11</v>
      </c>
      <c r="C1247" s="179">
        <f t="shared" ref="C1247:C1310" si="270">(1-theFloor)*B1247</f>
        <v>4.992787722301277E-11</v>
      </c>
      <c r="D1247" s="166">
        <f t="shared" ref="D1247:D1310" si="271">theFloor</f>
        <v>2.2558277767625785E-3</v>
      </c>
      <c r="E1247" s="167">
        <f t="shared" si="267"/>
        <v>24.291375445132527</v>
      </c>
      <c r="F1247" s="168">
        <f t="shared" si="268"/>
        <v>2.7453424043200672</v>
      </c>
      <c r="G1247" s="168">
        <f t="shared" ref="G1247:G1310" si="272">$B$22*F1247*totInfected/365.25</f>
        <v>95406.202902734018</v>
      </c>
      <c r="H1247" s="168">
        <f t="shared" ref="H1247:H1310" si="273">lostQALYs_Injured*E1247*totInfected/365.25</f>
        <v>271310.33849479328</v>
      </c>
      <c r="I1247" s="169">
        <f t="shared" ref="I1247:I1310" si="274">H1247+G1247</f>
        <v>366716.54139752733</v>
      </c>
      <c r="J1247" s="169">
        <f t="shared" si="262"/>
        <v>363810.90291522199</v>
      </c>
      <c r="K1247" s="95"/>
      <c r="L1247" s="265">
        <f t="shared" ref="L1247:L1310" si="275">$G1247*HospFrac+$H1247*HospFrac</f>
        <v>140569.65919606097</v>
      </c>
      <c r="M1247" s="265">
        <f>$G1247*NonHospFrac+theModel!$H1247*NonHospFrac</f>
        <v>226146.8822014663</v>
      </c>
      <c r="N1247" s="266">
        <f t="shared" si="263"/>
        <v>366716.54139752727</v>
      </c>
      <c r="O1247" s="159"/>
      <c r="P1247" s="265">
        <f t="shared" si="264"/>
        <v>139455.87084703273</v>
      </c>
      <c r="Q1247" s="265">
        <f t="shared" si="265"/>
        <v>226145.32755979151</v>
      </c>
      <c r="R1247" s="266">
        <f t="shared" si="266"/>
        <v>365601.19840682426</v>
      </c>
    </row>
    <row r="1248" spans="1:18" x14ac:dyDescent="0.3">
      <c r="A1248" s="82">
        <v>1217</v>
      </c>
      <c r="B1248" s="94">
        <f t="shared" si="269"/>
        <v>4.9105976171444739E-11</v>
      </c>
      <c r="C1248" s="179">
        <f t="shared" si="270"/>
        <v>4.8995201546392151E-11</v>
      </c>
      <c r="D1248" s="166">
        <f t="shared" si="271"/>
        <v>2.2558277767625785E-3</v>
      </c>
      <c r="E1248" s="167">
        <f t="shared" si="267"/>
        <v>24.291375445181522</v>
      </c>
      <c r="F1248" s="168">
        <f t="shared" si="268"/>
        <v>2.7475982320968297</v>
      </c>
      <c r="G1248" s="168">
        <f t="shared" si="272"/>
        <v>95484.597481947436</v>
      </c>
      <c r="H1248" s="168">
        <f t="shared" si="273"/>
        <v>271310.33849534049</v>
      </c>
      <c r="I1248" s="169">
        <f t="shared" si="274"/>
        <v>366794.93597728794</v>
      </c>
      <c r="J1248" s="169">
        <f t="shared" ref="J1248:J1311" si="276">J1247+(I1248-I1247)/(1+discountDaily)^A1248</f>
        <v>363885.50335947657</v>
      </c>
      <c r="K1248" s="95"/>
      <c r="L1248" s="265">
        <f t="shared" si="275"/>
        <v>140599.7093795563</v>
      </c>
      <c r="M1248" s="265">
        <f>$G1248*NonHospFrac+theModel!$H1248*NonHospFrac</f>
        <v>226195.22659773158</v>
      </c>
      <c r="N1248" s="266">
        <f t="shared" ref="N1248:N1311" si="277">L1248+M1248</f>
        <v>366794.93597728788</v>
      </c>
      <c r="O1248" s="159"/>
      <c r="P1248" s="265">
        <f t="shared" ref="P1248:P1311" si="278">P1247+(L1248-L1247)/(1+discountDaily)^A1248</f>
        <v>139484.46666380385</v>
      </c>
      <c r="Q1248" s="265">
        <f t="shared" ref="Q1248:Q1311" si="279">Q1247+(M1248-M1247)/(1+discountDaily)^B1248</f>
        <v>226193.67195605679</v>
      </c>
      <c r="R1248" s="266">
        <f t="shared" ref="R1248:R1311" si="280">P1248+Q1248</f>
        <v>365678.13861986063</v>
      </c>
    </row>
    <row r="1249" spans="1:18" x14ac:dyDescent="0.3">
      <c r="A1249" s="82">
        <v>1218</v>
      </c>
      <c r="B1249" s="94">
        <f t="shared" si="269"/>
        <v>4.8188653983937273E-11</v>
      </c>
      <c r="C1249" s="179">
        <f t="shared" si="270"/>
        <v>4.8079948679755507E-11</v>
      </c>
      <c r="D1249" s="166">
        <f t="shared" si="271"/>
        <v>2.2558277767625785E-3</v>
      </c>
      <c r="E1249" s="167">
        <f t="shared" ref="E1249:E1312" si="281">C1249+E1248</f>
        <v>24.291375445229601</v>
      </c>
      <c r="F1249" s="168">
        <f t="shared" ref="F1249:F1312" si="282">D1249+F1248</f>
        <v>2.7498540598735923</v>
      </c>
      <c r="G1249" s="168">
        <f t="shared" si="272"/>
        <v>95562.992061160854</v>
      </c>
      <c r="H1249" s="168">
        <f t="shared" si="273"/>
        <v>271310.33849587751</v>
      </c>
      <c r="I1249" s="169">
        <f t="shared" si="274"/>
        <v>366873.33055703837</v>
      </c>
      <c r="J1249" s="169">
        <f t="shared" si="276"/>
        <v>363960.1007628605</v>
      </c>
      <c r="K1249" s="95"/>
      <c r="L1249" s="265">
        <f t="shared" si="275"/>
        <v>140629.75956304773</v>
      </c>
      <c r="M1249" s="265">
        <f>$G1249*NonHospFrac+theModel!$H1249*NonHospFrac</f>
        <v>226243.57099399058</v>
      </c>
      <c r="N1249" s="266">
        <f t="shared" si="277"/>
        <v>366873.33055703831</v>
      </c>
      <c r="O1249" s="159"/>
      <c r="P1249" s="265">
        <f t="shared" si="278"/>
        <v>139513.06131494947</v>
      </c>
      <c r="Q1249" s="265">
        <f t="shared" si="279"/>
        <v>226242.01635231578</v>
      </c>
      <c r="R1249" s="266">
        <f t="shared" si="280"/>
        <v>365755.07766726526</v>
      </c>
    </row>
    <row r="1250" spans="1:18" x14ac:dyDescent="0.3">
      <c r="A1250" s="82">
        <v>1219</v>
      </c>
      <c r="B1250" s="94">
        <f t="shared" si="269"/>
        <v>4.7288467796185838E-11</v>
      </c>
      <c r="C1250" s="179">
        <f t="shared" si="270"/>
        <v>4.7181793157010661E-11</v>
      </c>
      <c r="D1250" s="166">
        <f t="shared" si="271"/>
        <v>2.2558277767625785E-3</v>
      </c>
      <c r="E1250" s="167">
        <f t="shared" si="281"/>
        <v>24.291375445276781</v>
      </c>
      <c r="F1250" s="168">
        <f t="shared" si="282"/>
        <v>2.7521098876503549</v>
      </c>
      <c r="G1250" s="168">
        <f t="shared" si="272"/>
        <v>95641.386640374301</v>
      </c>
      <c r="H1250" s="168">
        <f t="shared" si="273"/>
        <v>271310.33849640453</v>
      </c>
      <c r="I1250" s="169">
        <f t="shared" si="274"/>
        <v>366951.72513677884</v>
      </c>
      <c r="J1250" s="169">
        <f t="shared" si="276"/>
        <v>364034.69512549794</v>
      </c>
      <c r="K1250" s="95"/>
      <c r="L1250" s="265">
        <f t="shared" si="275"/>
        <v>140659.80974653535</v>
      </c>
      <c r="M1250" s="265">
        <f>$G1250*NonHospFrac+theModel!$H1250*NonHospFrac</f>
        <v>226291.91539024346</v>
      </c>
      <c r="N1250" s="266">
        <f t="shared" si="277"/>
        <v>366951.72513677878</v>
      </c>
      <c r="O1250" s="159"/>
      <c r="P1250" s="265">
        <f t="shared" si="278"/>
        <v>139541.65480051719</v>
      </c>
      <c r="Q1250" s="265">
        <f t="shared" si="279"/>
        <v>226290.36074856867</v>
      </c>
      <c r="R1250" s="266">
        <f t="shared" si="280"/>
        <v>365832.01554908586</v>
      </c>
    </row>
    <row r="1251" spans="1:18" x14ac:dyDescent="0.3">
      <c r="A1251" s="82">
        <v>1220</v>
      </c>
      <c r="B1251" s="94">
        <f t="shared" si="269"/>
        <v>4.6405097499845035E-11</v>
      </c>
      <c r="C1251" s="179">
        <f t="shared" si="270"/>
        <v>4.6300415591921507E-11</v>
      </c>
      <c r="D1251" s="166">
        <f t="shared" si="271"/>
        <v>2.2558277767625785E-3</v>
      </c>
      <c r="E1251" s="167">
        <f t="shared" si="281"/>
        <v>24.29137544532308</v>
      </c>
      <c r="F1251" s="168">
        <f t="shared" si="282"/>
        <v>2.7543657154271175</v>
      </c>
      <c r="G1251" s="168">
        <f t="shared" si="272"/>
        <v>95719.78121958772</v>
      </c>
      <c r="H1251" s="168">
        <f t="shared" si="273"/>
        <v>271310.33849692158</v>
      </c>
      <c r="I1251" s="169">
        <f t="shared" si="274"/>
        <v>367030.1197165093</v>
      </c>
      <c r="J1251" s="169">
        <f t="shared" si="276"/>
        <v>364109.28644751274</v>
      </c>
      <c r="K1251" s="95"/>
      <c r="L1251" s="265">
        <f t="shared" si="275"/>
        <v>140689.85993001913</v>
      </c>
      <c r="M1251" s="265">
        <f>$G1251*NonHospFrac+theModel!$H1251*NonHospFrac</f>
        <v>226340.25978649015</v>
      </c>
      <c r="N1251" s="266">
        <f t="shared" si="277"/>
        <v>367030.11971650925</v>
      </c>
      <c r="O1251" s="159"/>
      <c r="P1251" s="265">
        <f t="shared" si="278"/>
        <v>139570.2471205545</v>
      </c>
      <c r="Q1251" s="265">
        <f t="shared" si="279"/>
        <v>226338.70514481535</v>
      </c>
      <c r="R1251" s="266">
        <f t="shared" si="280"/>
        <v>365908.95226536982</v>
      </c>
    </row>
    <row r="1252" spans="1:18" x14ac:dyDescent="0.3">
      <c r="A1252" s="82">
        <v>1221</v>
      </c>
      <c r="B1252" s="94">
        <f t="shared" si="269"/>
        <v>4.5538228966340545E-11</v>
      </c>
      <c r="C1252" s="179">
        <f t="shared" si="270"/>
        <v>4.5435502564533696E-11</v>
      </c>
      <c r="D1252" s="166">
        <f t="shared" si="271"/>
        <v>2.2558277767625785E-3</v>
      </c>
      <c r="E1252" s="167">
        <f t="shared" si="281"/>
        <v>24.291375445368516</v>
      </c>
      <c r="F1252" s="168">
        <f t="shared" si="282"/>
        <v>2.7566215432038801</v>
      </c>
      <c r="G1252" s="168">
        <f t="shared" si="272"/>
        <v>95798.175798801138</v>
      </c>
      <c r="H1252" s="168">
        <f t="shared" si="273"/>
        <v>271310.3384974291</v>
      </c>
      <c r="I1252" s="169">
        <f t="shared" si="274"/>
        <v>367108.51429623022</v>
      </c>
      <c r="J1252" s="169">
        <f t="shared" si="276"/>
        <v>364183.87472902937</v>
      </c>
      <c r="K1252" s="95"/>
      <c r="L1252" s="265">
        <f t="shared" si="275"/>
        <v>140719.91011349924</v>
      </c>
      <c r="M1252" s="265">
        <f>$G1252*NonHospFrac+theModel!$H1252*NonHospFrac</f>
        <v>226388.60418273098</v>
      </c>
      <c r="N1252" s="266">
        <f t="shared" si="277"/>
        <v>367108.51429623022</v>
      </c>
      <c r="O1252" s="159"/>
      <c r="P1252" s="265">
        <f t="shared" si="278"/>
        <v>139598.83827510907</v>
      </c>
      <c r="Q1252" s="265">
        <f t="shared" si="279"/>
        <v>226387.04954105619</v>
      </c>
      <c r="R1252" s="266">
        <f t="shared" si="280"/>
        <v>365985.88781616522</v>
      </c>
    </row>
    <row r="1253" spans="1:18" x14ac:dyDescent="0.3">
      <c r="A1253" s="82">
        <v>1222</v>
      </c>
      <c r="B1253" s="94">
        <f t="shared" si="269"/>
        <v>4.4687553935163573E-11</v>
      </c>
      <c r="C1253" s="179">
        <f t="shared" si="270"/>
        <v>4.4586746509721056E-11</v>
      </c>
      <c r="D1253" s="166">
        <f t="shared" si="271"/>
        <v>2.2558277767625785E-3</v>
      </c>
      <c r="E1253" s="167">
        <f t="shared" si="281"/>
        <v>24.291375445413102</v>
      </c>
      <c r="F1253" s="168">
        <f t="shared" si="282"/>
        <v>2.7588773709806427</v>
      </c>
      <c r="G1253" s="168">
        <f t="shared" si="272"/>
        <v>95876.570378014556</v>
      </c>
      <c r="H1253" s="168">
        <f t="shared" si="273"/>
        <v>271310.33849792706</v>
      </c>
      <c r="I1253" s="169">
        <f t="shared" si="274"/>
        <v>367186.90887594165</v>
      </c>
      <c r="J1253" s="169">
        <f t="shared" si="276"/>
        <v>364258.45997017174</v>
      </c>
      <c r="K1253" s="95"/>
      <c r="L1253" s="265">
        <f t="shared" si="275"/>
        <v>140749.96029697568</v>
      </c>
      <c r="M1253" s="265">
        <f>$G1253*NonHospFrac+theModel!$H1253*NonHospFrac</f>
        <v>226436.94857896591</v>
      </c>
      <c r="N1253" s="266">
        <f t="shared" si="277"/>
        <v>367186.90887594159</v>
      </c>
      <c r="O1253" s="159"/>
      <c r="P1253" s="265">
        <f t="shared" si="278"/>
        <v>139627.42826422839</v>
      </c>
      <c r="Q1253" s="265">
        <f t="shared" si="279"/>
        <v>226435.39393729111</v>
      </c>
      <c r="R1253" s="266">
        <f t="shared" si="280"/>
        <v>366062.82220151951</v>
      </c>
    </row>
    <row r="1254" spans="1:18" x14ac:dyDescent="0.3">
      <c r="A1254" s="82">
        <v>1223</v>
      </c>
      <c r="B1254" s="94">
        <f t="shared" si="269"/>
        <v>4.385276990425372E-11</v>
      </c>
      <c r="C1254" s="179">
        <f t="shared" si="270"/>
        <v>4.3753845607815727E-11</v>
      </c>
      <c r="D1254" s="166">
        <f t="shared" si="271"/>
        <v>2.2558277767625785E-3</v>
      </c>
      <c r="E1254" s="167">
        <f t="shared" si="281"/>
        <v>24.291375445456858</v>
      </c>
      <c r="F1254" s="168">
        <f t="shared" si="282"/>
        <v>2.7611331987574053</v>
      </c>
      <c r="G1254" s="168">
        <f t="shared" si="272"/>
        <v>95954.964957227989</v>
      </c>
      <c r="H1254" s="168">
        <f t="shared" si="273"/>
        <v>271310.33849841583</v>
      </c>
      <c r="I1254" s="169">
        <f t="shared" si="274"/>
        <v>367265.30345564382</v>
      </c>
      <c r="J1254" s="169">
        <f t="shared" si="276"/>
        <v>364333.04217106407</v>
      </c>
      <c r="K1254" s="95"/>
      <c r="L1254" s="265">
        <f t="shared" si="275"/>
        <v>140780.01048044863</v>
      </c>
      <c r="M1254" s="265">
        <f>$G1254*NonHospFrac+theModel!$H1254*NonHospFrac</f>
        <v>226485.29297519516</v>
      </c>
      <c r="N1254" s="266">
        <f t="shared" si="277"/>
        <v>367265.30345564382</v>
      </c>
      <c r="O1254" s="159"/>
      <c r="P1254" s="265">
        <f t="shared" si="278"/>
        <v>139656.01708796015</v>
      </c>
      <c r="Q1254" s="265">
        <f t="shared" si="279"/>
        <v>226483.73833352036</v>
      </c>
      <c r="R1254" s="266">
        <f t="shared" si="280"/>
        <v>366139.75542148051</v>
      </c>
    </row>
    <row r="1255" spans="1:18" x14ac:dyDescent="0.3">
      <c r="A1255" s="82">
        <v>1224</v>
      </c>
      <c r="B1255" s="94">
        <f t="shared" si="269"/>
        <v>4.3033580022427817E-11</v>
      </c>
      <c r="C1255" s="179">
        <f t="shared" si="270"/>
        <v>4.2936503677279692E-11</v>
      </c>
      <c r="D1255" s="166">
        <f t="shared" si="271"/>
        <v>2.2558277767625785E-3</v>
      </c>
      <c r="E1255" s="167">
        <f t="shared" si="281"/>
        <v>24.291375445499796</v>
      </c>
      <c r="F1255" s="168">
        <f t="shared" si="282"/>
        <v>2.7633890265341678</v>
      </c>
      <c r="G1255" s="168">
        <f t="shared" si="272"/>
        <v>96033.359536441378</v>
      </c>
      <c r="H1255" s="168">
        <f t="shared" si="273"/>
        <v>271310.33849889535</v>
      </c>
      <c r="I1255" s="169">
        <f t="shared" si="274"/>
        <v>367343.69803533674</v>
      </c>
      <c r="J1255" s="169">
        <f t="shared" si="276"/>
        <v>364407.62133183028</v>
      </c>
      <c r="K1255" s="95"/>
      <c r="L1255" s="265">
        <f t="shared" si="275"/>
        <v>140810.060663918</v>
      </c>
      <c r="M1255" s="265">
        <f>$G1255*NonHospFrac+theModel!$H1255*NonHospFrac</f>
        <v>226533.63737141871</v>
      </c>
      <c r="N1255" s="266">
        <f t="shared" si="277"/>
        <v>367343.69803533668</v>
      </c>
      <c r="O1255" s="159"/>
      <c r="P1255" s="265">
        <f t="shared" si="278"/>
        <v>139684.60474635178</v>
      </c>
      <c r="Q1255" s="265">
        <f t="shared" si="279"/>
        <v>226532.08272974391</v>
      </c>
      <c r="R1255" s="266">
        <f t="shared" si="280"/>
        <v>366216.68747609569</v>
      </c>
    </row>
    <row r="1256" spans="1:18" x14ac:dyDescent="0.3">
      <c r="A1256" s="82">
        <v>1225</v>
      </c>
      <c r="B1256" s="94">
        <f t="shared" si="269"/>
        <v>4.2229692983819135E-11</v>
      </c>
      <c r="C1256" s="179">
        <f t="shared" si="270"/>
        <v>4.213443006938208E-11</v>
      </c>
      <c r="D1256" s="166">
        <f t="shared" si="271"/>
        <v>2.2558277767625785E-3</v>
      </c>
      <c r="E1256" s="167">
        <f t="shared" si="281"/>
        <v>24.291375445541931</v>
      </c>
      <c r="F1256" s="168">
        <f t="shared" si="282"/>
        <v>2.7656448543109304</v>
      </c>
      <c r="G1256" s="168">
        <f t="shared" si="272"/>
        <v>96111.75411565481</v>
      </c>
      <c r="H1256" s="168">
        <f t="shared" si="273"/>
        <v>271310.33849936596</v>
      </c>
      <c r="I1256" s="169">
        <f t="shared" si="274"/>
        <v>367422.09261502075</v>
      </c>
      <c r="J1256" s="169">
        <f t="shared" si="276"/>
        <v>364482.19745259458</v>
      </c>
      <c r="K1256" s="95"/>
      <c r="L1256" s="265">
        <f t="shared" si="275"/>
        <v>140840.11084738397</v>
      </c>
      <c r="M1256" s="265">
        <f>$G1256*NonHospFrac+theModel!$H1256*NonHospFrac</f>
        <v>226581.98176763678</v>
      </c>
      <c r="N1256" s="266">
        <f t="shared" si="277"/>
        <v>367422.09261502075</v>
      </c>
      <c r="O1256" s="159"/>
      <c r="P1256" s="265">
        <f t="shared" si="278"/>
        <v>139713.19123945091</v>
      </c>
      <c r="Q1256" s="265">
        <f t="shared" si="279"/>
        <v>226580.42712596199</v>
      </c>
      <c r="R1256" s="266">
        <f t="shared" si="280"/>
        <v>366293.61836541293</v>
      </c>
    </row>
    <row r="1257" spans="1:18" x14ac:dyDescent="0.3">
      <c r="A1257" s="82">
        <v>1226</v>
      </c>
      <c r="B1257" s="94">
        <f t="shared" si="269"/>
        <v>4.144082292428848E-11</v>
      </c>
      <c r="C1257" s="179">
        <f t="shared" si="270"/>
        <v>4.1347339564843971E-11</v>
      </c>
      <c r="D1257" s="166">
        <f t="shared" si="271"/>
        <v>2.2558277767625785E-3</v>
      </c>
      <c r="E1257" s="167">
        <f t="shared" si="281"/>
        <v>24.291375445583277</v>
      </c>
      <c r="F1257" s="168">
        <f t="shared" si="282"/>
        <v>2.767900682087693</v>
      </c>
      <c r="G1257" s="168">
        <f t="shared" si="272"/>
        <v>96190.148694868229</v>
      </c>
      <c r="H1257" s="168">
        <f t="shared" si="273"/>
        <v>271310.33849982778</v>
      </c>
      <c r="I1257" s="169">
        <f t="shared" si="274"/>
        <v>367500.48719469598</v>
      </c>
      <c r="J1257" s="169">
        <f t="shared" si="276"/>
        <v>364556.77053348103</v>
      </c>
      <c r="K1257" s="95"/>
      <c r="L1257" s="265">
        <f t="shared" si="275"/>
        <v>140870.16103084659</v>
      </c>
      <c r="M1257" s="265">
        <f>$G1257*NonHospFrac+theModel!$H1257*NonHospFrac</f>
        <v>226630.32616384939</v>
      </c>
      <c r="N1257" s="266">
        <f t="shared" si="277"/>
        <v>367500.48719469598</v>
      </c>
      <c r="O1257" s="159"/>
      <c r="P1257" s="265">
        <f t="shared" si="278"/>
        <v>139741.77656730515</v>
      </c>
      <c r="Q1257" s="265">
        <f t="shared" si="279"/>
        <v>226628.77152217459</v>
      </c>
      <c r="R1257" s="266">
        <f t="shared" si="280"/>
        <v>366370.54808947974</v>
      </c>
    </row>
    <row r="1258" spans="1:18" x14ac:dyDescent="0.3">
      <c r="A1258" s="82">
        <v>1227</v>
      </c>
      <c r="B1258" s="94">
        <f t="shared" si="269"/>
        <v>4.0666689319769622E-11</v>
      </c>
      <c r="C1258" s="179">
        <f t="shared" si="270"/>
        <v>4.0574952272413114E-11</v>
      </c>
      <c r="D1258" s="166">
        <f t="shared" si="271"/>
        <v>2.2558277767625785E-3</v>
      </c>
      <c r="E1258" s="167">
        <f t="shared" si="281"/>
        <v>24.291375445623853</v>
      </c>
      <c r="F1258" s="168">
        <f t="shared" si="282"/>
        <v>2.7701565098644556</v>
      </c>
      <c r="G1258" s="168">
        <f t="shared" si="272"/>
        <v>96268.543274081647</v>
      </c>
      <c r="H1258" s="168">
        <f t="shared" si="273"/>
        <v>271310.33850028092</v>
      </c>
      <c r="I1258" s="169">
        <f t="shared" si="274"/>
        <v>367578.88177436258</v>
      </c>
      <c r="J1258" s="169">
        <f t="shared" si="276"/>
        <v>364631.34057461371</v>
      </c>
      <c r="K1258" s="95"/>
      <c r="L1258" s="265">
        <f t="shared" si="275"/>
        <v>140900.21121430586</v>
      </c>
      <c r="M1258" s="265">
        <f>$G1258*NonHospFrac+theModel!$H1258*NonHospFrac</f>
        <v>226678.67056005669</v>
      </c>
      <c r="N1258" s="266">
        <f t="shared" si="277"/>
        <v>367578.88177436253</v>
      </c>
      <c r="O1258" s="159"/>
      <c r="P1258" s="265">
        <f t="shared" si="278"/>
        <v>139770.36072996195</v>
      </c>
      <c r="Q1258" s="265">
        <f t="shared" si="279"/>
        <v>226677.1159183819</v>
      </c>
      <c r="R1258" s="266">
        <f t="shared" si="280"/>
        <v>366447.47664834384</v>
      </c>
    </row>
    <row r="1259" spans="1:18" x14ac:dyDescent="0.3">
      <c r="A1259" s="82">
        <v>1228</v>
      </c>
      <c r="B1259" s="94">
        <f t="shared" si="269"/>
        <v>3.9907016886515154E-11</v>
      </c>
      <c r="C1259" s="179">
        <f t="shared" si="270"/>
        <v>3.9816993529334821E-11</v>
      </c>
      <c r="D1259" s="166">
        <f t="shared" si="271"/>
        <v>2.2558277767625785E-3</v>
      </c>
      <c r="E1259" s="167">
        <f t="shared" si="281"/>
        <v>24.291375445663668</v>
      </c>
      <c r="F1259" s="168">
        <f t="shared" si="282"/>
        <v>2.7724123376412182</v>
      </c>
      <c r="G1259" s="168">
        <f t="shared" si="272"/>
        <v>96346.937853295094</v>
      </c>
      <c r="H1259" s="168">
        <f t="shared" si="273"/>
        <v>271310.33850072563</v>
      </c>
      <c r="I1259" s="169">
        <f t="shared" si="274"/>
        <v>367657.27635402069</v>
      </c>
      <c r="J1259" s="169">
        <f t="shared" si="276"/>
        <v>364705.90757611662</v>
      </c>
      <c r="K1259" s="95"/>
      <c r="L1259" s="265">
        <f t="shared" si="275"/>
        <v>140930.26139776193</v>
      </c>
      <c r="M1259" s="265">
        <f>$G1259*NonHospFrac+theModel!$H1259*NonHospFrac</f>
        <v>226727.01495625879</v>
      </c>
      <c r="N1259" s="266">
        <f t="shared" si="277"/>
        <v>367657.27635402069</v>
      </c>
      <c r="O1259" s="159"/>
      <c r="P1259" s="265">
        <f t="shared" si="278"/>
        <v>139798.94372746896</v>
      </c>
      <c r="Q1259" s="265">
        <f t="shared" si="279"/>
        <v>226725.46031458399</v>
      </c>
      <c r="R1259" s="266">
        <f t="shared" si="280"/>
        <v>366524.40404205292</v>
      </c>
    </row>
    <row r="1260" spans="1:18" x14ac:dyDescent="0.3">
      <c r="A1260" s="82">
        <v>1229</v>
      </c>
      <c r="B1260" s="94">
        <f t="shared" si="269"/>
        <v>3.9161535483204358E-11</v>
      </c>
      <c r="C1260" s="179">
        <f t="shared" si="270"/>
        <v>3.9073193803680672E-11</v>
      </c>
      <c r="D1260" s="166">
        <f t="shared" si="271"/>
        <v>2.2558277767625785E-3</v>
      </c>
      <c r="E1260" s="167">
        <f t="shared" si="281"/>
        <v>24.291375445702741</v>
      </c>
      <c r="F1260" s="168">
        <f t="shared" si="282"/>
        <v>2.7746681654179808</v>
      </c>
      <c r="G1260" s="168">
        <f t="shared" si="272"/>
        <v>96425.332432508512</v>
      </c>
      <c r="H1260" s="168">
        <f t="shared" si="273"/>
        <v>271310.33850116201</v>
      </c>
      <c r="I1260" s="169">
        <f t="shared" si="274"/>
        <v>367735.67093367054</v>
      </c>
      <c r="J1260" s="169">
        <f t="shared" si="276"/>
        <v>364780.4715381139</v>
      </c>
      <c r="K1260" s="95"/>
      <c r="L1260" s="265">
        <f t="shared" si="275"/>
        <v>140960.31158121477</v>
      </c>
      <c r="M1260" s="265">
        <f>$G1260*NonHospFrac+theModel!$H1260*NonHospFrac</f>
        <v>226775.35935245571</v>
      </c>
      <c r="N1260" s="266">
        <f t="shared" si="277"/>
        <v>367735.67093367048</v>
      </c>
      <c r="O1260" s="159"/>
      <c r="P1260" s="265">
        <f t="shared" si="278"/>
        <v>139827.52555987364</v>
      </c>
      <c r="Q1260" s="265">
        <f t="shared" si="279"/>
        <v>226773.80471078091</v>
      </c>
      <c r="R1260" s="266">
        <f t="shared" si="280"/>
        <v>366601.33027065452</v>
      </c>
    </row>
    <row r="1261" spans="1:18" x14ac:dyDescent="0.3">
      <c r="A1261" s="82">
        <v>1230</v>
      </c>
      <c r="B1261" s="94">
        <f t="shared" si="269"/>
        <v>3.8429980014880441E-11</v>
      </c>
      <c r="C1261" s="179">
        <f t="shared" si="270"/>
        <v>3.834328859850244E-11</v>
      </c>
      <c r="D1261" s="166">
        <f t="shared" si="271"/>
        <v>2.2558277767625785E-3</v>
      </c>
      <c r="E1261" s="167">
        <f t="shared" si="281"/>
        <v>24.291375445741085</v>
      </c>
      <c r="F1261" s="168">
        <f t="shared" si="282"/>
        <v>2.7769239931947434</v>
      </c>
      <c r="G1261" s="168">
        <f t="shared" si="272"/>
        <v>96503.72701172193</v>
      </c>
      <c r="H1261" s="168">
        <f t="shared" si="273"/>
        <v>271310.3385015903</v>
      </c>
      <c r="I1261" s="169">
        <f t="shared" si="274"/>
        <v>367814.06551331223</v>
      </c>
      <c r="J1261" s="169">
        <f t="shared" si="276"/>
        <v>364855.03246072953</v>
      </c>
      <c r="K1261" s="95"/>
      <c r="L1261" s="265">
        <f t="shared" si="275"/>
        <v>140990.36176466453</v>
      </c>
      <c r="M1261" s="265">
        <f>$G1261*NonHospFrac+theModel!$H1261*NonHospFrac</f>
        <v>226823.70374864771</v>
      </c>
      <c r="N1261" s="266">
        <f t="shared" si="277"/>
        <v>367814.06551331223</v>
      </c>
      <c r="O1261" s="159"/>
      <c r="P1261" s="265">
        <f t="shared" si="278"/>
        <v>139856.10622722364</v>
      </c>
      <c r="Q1261" s="265">
        <f t="shared" si="279"/>
        <v>226822.14910697291</v>
      </c>
      <c r="R1261" s="266">
        <f t="shared" si="280"/>
        <v>366678.25533419655</v>
      </c>
    </row>
    <row r="1262" spans="1:18" x14ac:dyDescent="0.3">
      <c r="A1262" s="82">
        <v>1231</v>
      </c>
      <c r="B1262" s="94">
        <f t="shared" si="269"/>
        <v>3.7712090338682177E-11</v>
      </c>
      <c r="C1262" s="179">
        <f t="shared" si="270"/>
        <v>3.7627018357776399E-11</v>
      </c>
      <c r="D1262" s="166">
        <f t="shared" si="271"/>
        <v>2.2558277767625785E-3</v>
      </c>
      <c r="E1262" s="167">
        <f t="shared" si="281"/>
        <v>24.291375445778712</v>
      </c>
      <c r="F1262" s="168">
        <f t="shared" si="282"/>
        <v>2.779179820971506</v>
      </c>
      <c r="G1262" s="168">
        <f t="shared" si="272"/>
        <v>96582.121590935349</v>
      </c>
      <c r="H1262" s="168">
        <f t="shared" si="273"/>
        <v>271310.33850201056</v>
      </c>
      <c r="I1262" s="169">
        <f t="shared" si="274"/>
        <v>367892.4600929459</v>
      </c>
      <c r="J1262" s="169">
        <f t="shared" si="276"/>
        <v>364929.59034408757</v>
      </c>
      <c r="K1262" s="95"/>
      <c r="L1262" s="265">
        <f t="shared" si="275"/>
        <v>141020.4119481112</v>
      </c>
      <c r="M1262" s="265">
        <f>$G1262*NonHospFrac+theModel!$H1262*NonHospFrac</f>
        <v>226872.0481448347</v>
      </c>
      <c r="N1262" s="266">
        <f t="shared" si="277"/>
        <v>367892.4600929459</v>
      </c>
      <c r="O1262" s="159"/>
      <c r="P1262" s="265">
        <f t="shared" si="278"/>
        <v>139884.68572956647</v>
      </c>
      <c r="Q1262" s="265">
        <f t="shared" si="279"/>
        <v>226870.4935031599</v>
      </c>
      <c r="R1262" s="266">
        <f t="shared" si="280"/>
        <v>366755.17923272634</v>
      </c>
    </row>
    <row r="1263" spans="1:18" x14ac:dyDescent="0.3">
      <c r="A1263" s="82">
        <v>1232</v>
      </c>
      <c r="B1263" s="94">
        <f t="shared" si="269"/>
        <v>3.7007611171336564E-11</v>
      </c>
      <c r="C1263" s="179">
        <f t="shared" si="270"/>
        <v>3.6924128374104631E-11</v>
      </c>
      <c r="D1263" s="166">
        <f t="shared" si="271"/>
        <v>2.2558277767625785E-3</v>
      </c>
      <c r="E1263" s="167">
        <f t="shared" si="281"/>
        <v>24.291375445815635</v>
      </c>
      <c r="F1263" s="168">
        <f t="shared" si="282"/>
        <v>2.7814356487482685</v>
      </c>
      <c r="G1263" s="168">
        <f t="shared" si="272"/>
        <v>96660.516170148767</v>
      </c>
      <c r="H1263" s="168">
        <f t="shared" si="273"/>
        <v>271310.33850242296</v>
      </c>
      <c r="I1263" s="169">
        <f t="shared" si="274"/>
        <v>367970.85467257176</v>
      </c>
      <c r="J1263" s="169">
        <f t="shared" si="276"/>
        <v>365004.14518831205</v>
      </c>
      <c r="K1263" s="95"/>
      <c r="L1263" s="265">
        <f t="shared" si="275"/>
        <v>141050.46213155484</v>
      </c>
      <c r="M1263" s="265">
        <f>$G1263*NonHospFrac+theModel!$H1263*NonHospFrac</f>
        <v>226920.39254101686</v>
      </c>
      <c r="N1263" s="266">
        <f t="shared" si="277"/>
        <v>367970.8546725717</v>
      </c>
      <c r="O1263" s="159"/>
      <c r="P1263" s="265">
        <f t="shared" si="278"/>
        <v>139913.26406694963</v>
      </c>
      <c r="Q1263" s="265">
        <f t="shared" si="279"/>
        <v>226918.83789934206</v>
      </c>
      <c r="R1263" s="266">
        <f t="shared" si="280"/>
        <v>366832.10196629167</v>
      </c>
    </row>
    <row r="1264" spans="1:18" x14ac:dyDescent="0.3">
      <c r="A1264" s="82">
        <v>1233</v>
      </c>
      <c r="B1264" s="94">
        <f t="shared" si="269"/>
        <v>3.6316291998379025E-11</v>
      </c>
      <c r="C1264" s="179">
        <f t="shared" si="270"/>
        <v>3.6234368698140064E-11</v>
      </c>
      <c r="D1264" s="166">
        <f t="shared" si="271"/>
        <v>2.2558277767625785E-3</v>
      </c>
      <c r="E1264" s="167">
        <f t="shared" si="281"/>
        <v>24.29137544585187</v>
      </c>
      <c r="F1264" s="168">
        <f t="shared" si="282"/>
        <v>2.7836914765250311</v>
      </c>
      <c r="G1264" s="168">
        <f t="shared" si="272"/>
        <v>96738.9107493622</v>
      </c>
      <c r="H1264" s="168">
        <f t="shared" si="273"/>
        <v>271310.33850282768</v>
      </c>
      <c r="I1264" s="169">
        <f t="shared" si="274"/>
        <v>368049.24925218988</v>
      </c>
      <c r="J1264" s="169">
        <f t="shared" si="276"/>
        <v>365078.69699352694</v>
      </c>
      <c r="K1264" s="95"/>
      <c r="L1264" s="265">
        <f t="shared" si="275"/>
        <v>141080.51231499558</v>
      </c>
      <c r="M1264" s="265">
        <f>$G1264*NonHospFrac+theModel!$H1264*NonHospFrac</f>
        <v>226968.73693719428</v>
      </c>
      <c r="N1264" s="266">
        <f t="shared" si="277"/>
        <v>368049.24925218988</v>
      </c>
      <c r="O1264" s="159"/>
      <c r="P1264" s="265">
        <f t="shared" si="278"/>
        <v>139941.84123942073</v>
      </c>
      <c r="Q1264" s="265">
        <f t="shared" si="279"/>
        <v>226967.18229551948</v>
      </c>
      <c r="R1264" s="266">
        <f t="shared" si="280"/>
        <v>366909.02353494021</v>
      </c>
    </row>
    <row r="1265" spans="1:18" x14ac:dyDescent="0.3">
      <c r="A1265" s="82">
        <v>1234</v>
      </c>
      <c r="B1265" s="94">
        <f t="shared" si="269"/>
        <v>3.5637886985070586E-11</v>
      </c>
      <c r="C1265" s="179">
        <f t="shared" si="270"/>
        <v>3.5557494049704539E-11</v>
      </c>
      <c r="D1265" s="166">
        <f t="shared" si="271"/>
        <v>2.2558277767625785E-3</v>
      </c>
      <c r="E1265" s="167">
        <f t="shared" si="281"/>
        <v>24.291375445887429</v>
      </c>
      <c r="F1265" s="168">
        <f t="shared" si="282"/>
        <v>2.7859473043017937</v>
      </c>
      <c r="G1265" s="168">
        <f t="shared" si="272"/>
        <v>96817.305328575618</v>
      </c>
      <c r="H1265" s="168">
        <f t="shared" si="273"/>
        <v>271310.33850322483</v>
      </c>
      <c r="I1265" s="169">
        <f t="shared" si="274"/>
        <v>368127.64383180044</v>
      </c>
      <c r="J1265" s="169">
        <f t="shared" si="276"/>
        <v>365153.24575985631</v>
      </c>
      <c r="K1265" s="95"/>
      <c r="L1265" s="265">
        <f t="shared" si="275"/>
        <v>141110.5624984334</v>
      </c>
      <c r="M1265" s="265">
        <f>$G1265*NonHospFrac+theModel!$H1265*NonHospFrac</f>
        <v>227017.08133336707</v>
      </c>
      <c r="N1265" s="266">
        <f t="shared" si="277"/>
        <v>368127.64383180044</v>
      </c>
      <c r="O1265" s="159"/>
      <c r="P1265" s="265">
        <f t="shared" si="278"/>
        <v>139970.41724702725</v>
      </c>
      <c r="Q1265" s="265">
        <f t="shared" si="279"/>
        <v>227015.52669169227</v>
      </c>
      <c r="R1265" s="266">
        <f t="shared" si="280"/>
        <v>366985.94393871952</v>
      </c>
    </row>
    <row r="1266" spans="1:18" x14ac:dyDescent="0.3">
      <c r="A1266" s="82">
        <v>1235</v>
      </c>
      <c r="B1266" s="94">
        <f t="shared" si="269"/>
        <v>3.4972154888977989E-11</v>
      </c>
      <c r="C1266" s="179">
        <f t="shared" si="270"/>
        <v>3.4893263730566187E-11</v>
      </c>
      <c r="D1266" s="166">
        <f t="shared" si="271"/>
        <v>2.2558277767625785E-3</v>
      </c>
      <c r="E1266" s="167">
        <f t="shared" si="281"/>
        <v>24.291375445922323</v>
      </c>
      <c r="F1266" s="168">
        <f t="shared" si="282"/>
        <v>2.7882031320785563</v>
      </c>
      <c r="G1266" s="168">
        <f t="shared" si="272"/>
        <v>96895.699907789036</v>
      </c>
      <c r="H1266" s="168">
        <f t="shared" si="273"/>
        <v>271310.33850361459</v>
      </c>
      <c r="I1266" s="169">
        <f t="shared" si="274"/>
        <v>368206.03841140366</v>
      </c>
      <c r="J1266" s="169">
        <f t="shared" si="276"/>
        <v>365227.79148742423</v>
      </c>
      <c r="K1266" s="95"/>
      <c r="L1266" s="265">
        <f t="shared" si="275"/>
        <v>141140.61268186837</v>
      </c>
      <c r="M1266" s="265">
        <f>$G1266*NonHospFrac+theModel!$H1266*NonHospFrac</f>
        <v>227065.42572953523</v>
      </c>
      <c r="N1266" s="266">
        <f t="shared" si="277"/>
        <v>368206.0384114036</v>
      </c>
      <c r="O1266" s="159"/>
      <c r="P1266" s="265">
        <f t="shared" si="278"/>
        <v>139998.99208981672</v>
      </c>
      <c r="Q1266" s="265">
        <f t="shared" si="279"/>
        <v>227063.87108786043</v>
      </c>
      <c r="R1266" s="266">
        <f t="shared" si="280"/>
        <v>367062.86317767715</v>
      </c>
    </row>
    <row r="1267" spans="1:18" x14ac:dyDescent="0.3">
      <c r="A1267" s="82">
        <v>1236</v>
      </c>
      <c r="B1267" s="94">
        <f t="shared" si="269"/>
        <v>3.4318858974187439E-11</v>
      </c>
      <c r="C1267" s="179">
        <f t="shared" si="270"/>
        <v>3.4241441538846668E-11</v>
      </c>
      <c r="D1267" s="166">
        <f t="shared" si="271"/>
        <v>2.2558277767625785E-3</v>
      </c>
      <c r="E1267" s="167">
        <f t="shared" si="281"/>
        <v>24.291375445956565</v>
      </c>
      <c r="F1267" s="168">
        <f t="shared" si="282"/>
        <v>2.7904589598553189</v>
      </c>
      <c r="G1267" s="168">
        <f t="shared" si="272"/>
        <v>96974.094487002454</v>
      </c>
      <c r="H1267" s="168">
        <f t="shared" si="273"/>
        <v>271310.33850399696</v>
      </c>
      <c r="I1267" s="169">
        <f t="shared" si="274"/>
        <v>368284.43299099943</v>
      </c>
      <c r="J1267" s="169">
        <f t="shared" si="276"/>
        <v>365302.33417635446</v>
      </c>
      <c r="K1267" s="95"/>
      <c r="L1267" s="265">
        <f t="shared" si="275"/>
        <v>141170.66286530052</v>
      </c>
      <c r="M1267" s="265">
        <f>$G1267*NonHospFrac+theModel!$H1267*NonHospFrac</f>
        <v>227113.77012569888</v>
      </c>
      <c r="N1267" s="266">
        <f t="shared" si="277"/>
        <v>368284.43299099943</v>
      </c>
      <c r="O1267" s="159"/>
      <c r="P1267" s="265">
        <f t="shared" si="278"/>
        <v>140027.56576783667</v>
      </c>
      <c r="Q1267" s="265">
        <f t="shared" si="279"/>
        <v>227112.21548402408</v>
      </c>
      <c r="R1267" s="266">
        <f t="shared" si="280"/>
        <v>367139.78125186078</v>
      </c>
    </row>
    <row r="1268" spans="1:18" x14ac:dyDescent="0.3">
      <c r="A1268" s="82">
        <v>1237</v>
      </c>
      <c r="B1268" s="94">
        <f t="shared" si="269"/>
        <v>3.3677766927120707E-11</v>
      </c>
      <c r="C1268" s="179">
        <f t="shared" si="270"/>
        <v>3.360179568502717E-11</v>
      </c>
      <c r="D1268" s="166">
        <f t="shared" si="271"/>
        <v>2.2558277767625785E-3</v>
      </c>
      <c r="E1268" s="167">
        <f t="shared" si="281"/>
        <v>24.291375445990166</v>
      </c>
      <c r="F1268" s="168">
        <f t="shared" si="282"/>
        <v>2.7927147876320815</v>
      </c>
      <c r="G1268" s="168">
        <f t="shared" si="272"/>
        <v>97052.489066215872</v>
      </c>
      <c r="H1268" s="168">
        <f t="shared" si="273"/>
        <v>271310.33850437234</v>
      </c>
      <c r="I1268" s="169">
        <f t="shared" si="274"/>
        <v>368362.82757058821</v>
      </c>
      <c r="J1268" s="169">
        <f t="shared" si="276"/>
        <v>365376.87382677128</v>
      </c>
      <c r="K1268" s="95"/>
      <c r="L1268" s="265">
        <f t="shared" si="275"/>
        <v>141200.71304872999</v>
      </c>
      <c r="M1268" s="265">
        <f>$G1268*NonHospFrac+theModel!$H1268*NonHospFrac</f>
        <v>227162.11452185822</v>
      </c>
      <c r="N1268" s="266">
        <f t="shared" si="277"/>
        <v>368362.82757058821</v>
      </c>
      <c r="O1268" s="159"/>
      <c r="P1268" s="265">
        <f t="shared" si="278"/>
        <v>140056.13828113471</v>
      </c>
      <c r="Q1268" s="265">
        <f t="shared" si="279"/>
        <v>227160.55988018343</v>
      </c>
      <c r="R1268" s="266">
        <f t="shared" si="280"/>
        <v>367216.69816131814</v>
      </c>
    </row>
    <row r="1269" spans="1:18" x14ac:dyDescent="0.3">
      <c r="A1269" s="82">
        <v>1238</v>
      </c>
      <c r="B1269" s="94">
        <f t="shared" si="269"/>
        <v>3.3048650773924024E-11</v>
      </c>
      <c r="C1269" s="179">
        <f t="shared" si="270"/>
        <v>3.297409870952368E-11</v>
      </c>
      <c r="D1269" s="166">
        <f t="shared" si="271"/>
        <v>2.2558277767625785E-3</v>
      </c>
      <c r="E1269" s="167">
        <f t="shared" si="281"/>
        <v>24.291375446023139</v>
      </c>
      <c r="F1269" s="168">
        <f t="shared" si="282"/>
        <v>2.7949706154088441</v>
      </c>
      <c r="G1269" s="168">
        <f t="shared" si="272"/>
        <v>97130.883645429305</v>
      </c>
      <c r="H1269" s="168">
        <f t="shared" si="273"/>
        <v>271310.33850474056</v>
      </c>
      <c r="I1269" s="169">
        <f t="shared" si="274"/>
        <v>368441.2221501699</v>
      </c>
      <c r="J1269" s="169">
        <f t="shared" si="276"/>
        <v>365451.41043879848</v>
      </c>
      <c r="K1269" s="95"/>
      <c r="L1269" s="265">
        <f t="shared" si="275"/>
        <v>141230.76323215669</v>
      </c>
      <c r="M1269" s="265">
        <f>$G1269*NonHospFrac+theModel!$H1269*NonHospFrac</f>
        <v>227210.45891801314</v>
      </c>
      <c r="N1269" s="266">
        <f t="shared" si="277"/>
        <v>368441.22215016984</v>
      </c>
      <c r="O1269" s="159"/>
      <c r="P1269" s="265">
        <f t="shared" si="278"/>
        <v>140084.70962975823</v>
      </c>
      <c r="Q1269" s="265">
        <f t="shared" si="279"/>
        <v>227208.90427633835</v>
      </c>
      <c r="R1269" s="266">
        <f t="shared" si="280"/>
        <v>367293.61390609655</v>
      </c>
    </row>
    <row r="1270" spans="1:18" x14ac:dyDescent="0.3">
      <c r="A1270" s="82">
        <v>1239</v>
      </c>
      <c r="B1270" s="94">
        <f t="shared" si="269"/>
        <v>3.2431286799399575E-11</v>
      </c>
      <c r="C1270" s="179">
        <f t="shared" si="270"/>
        <v>3.2358127401801338E-11</v>
      </c>
      <c r="D1270" s="166">
        <f t="shared" si="271"/>
        <v>2.2558277767625785E-3</v>
      </c>
      <c r="E1270" s="167">
        <f t="shared" si="281"/>
        <v>24.291375446055497</v>
      </c>
      <c r="F1270" s="168">
        <f t="shared" si="282"/>
        <v>2.7972264431856066</v>
      </c>
      <c r="G1270" s="168">
        <f t="shared" si="272"/>
        <v>97209.278224642723</v>
      </c>
      <c r="H1270" s="168">
        <f t="shared" si="273"/>
        <v>271310.33850510197</v>
      </c>
      <c r="I1270" s="169">
        <f t="shared" si="274"/>
        <v>368519.61672974471</v>
      </c>
      <c r="J1270" s="169">
        <f t="shared" si="276"/>
        <v>365525.94401256012</v>
      </c>
      <c r="K1270" s="95"/>
      <c r="L1270" s="265">
        <f t="shared" si="275"/>
        <v>141260.81341558084</v>
      </c>
      <c r="M1270" s="265">
        <f>$G1270*NonHospFrac+theModel!$H1270*NonHospFrac</f>
        <v>227258.80331416384</v>
      </c>
      <c r="N1270" s="266">
        <f t="shared" si="277"/>
        <v>368519.61672974471</v>
      </c>
      <c r="O1270" s="159"/>
      <c r="P1270" s="265">
        <f t="shared" si="278"/>
        <v>140113.2798137549</v>
      </c>
      <c r="Q1270" s="265">
        <f t="shared" si="279"/>
        <v>227257.24867248905</v>
      </c>
      <c r="R1270" s="266">
        <f t="shared" si="280"/>
        <v>367370.52848624391</v>
      </c>
    </row>
    <row r="1271" spans="1:18" x14ac:dyDescent="0.3">
      <c r="A1271" s="82">
        <v>1240</v>
      </c>
      <c r="B1271" s="94">
        <f t="shared" si="269"/>
        <v>3.1825455467452509E-11</v>
      </c>
      <c r="C1271" s="179">
        <f t="shared" si="270"/>
        <v>3.1753662721000912E-11</v>
      </c>
      <c r="D1271" s="166">
        <f t="shared" si="271"/>
        <v>2.2558277767625785E-3</v>
      </c>
      <c r="E1271" s="167">
        <f t="shared" si="281"/>
        <v>24.291375446087251</v>
      </c>
      <c r="F1271" s="168">
        <f t="shared" si="282"/>
        <v>2.7994822709623692</v>
      </c>
      <c r="G1271" s="168">
        <f t="shared" si="272"/>
        <v>97287.672803856141</v>
      </c>
      <c r="H1271" s="168">
        <f t="shared" si="273"/>
        <v>271310.33850545663</v>
      </c>
      <c r="I1271" s="169">
        <f t="shared" si="274"/>
        <v>368598.01130931277</v>
      </c>
      <c r="J1271" s="169">
        <f t="shared" si="276"/>
        <v>365600.47454818012</v>
      </c>
      <c r="K1271" s="95"/>
      <c r="L1271" s="265">
        <f t="shared" si="275"/>
        <v>141290.86359900236</v>
      </c>
      <c r="M1271" s="265">
        <f>$G1271*NonHospFrac+theModel!$H1271*NonHospFrac</f>
        <v>227307.14771031041</v>
      </c>
      <c r="N1271" s="266">
        <f t="shared" si="277"/>
        <v>368598.01130931277</v>
      </c>
      <c r="O1271" s="159"/>
      <c r="P1271" s="265">
        <f t="shared" si="278"/>
        <v>140141.84883317212</v>
      </c>
      <c r="Q1271" s="265">
        <f t="shared" si="279"/>
        <v>227305.59306863562</v>
      </c>
      <c r="R1271" s="266">
        <f t="shared" si="280"/>
        <v>367447.44190180773</v>
      </c>
    </row>
    <row r="1272" spans="1:18" x14ac:dyDescent="0.3">
      <c r="A1272" s="82">
        <v>1241</v>
      </c>
      <c r="B1272" s="94">
        <f t="shared" si="269"/>
        <v>3.1230941343022958E-11</v>
      </c>
      <c r="C1272" s="179">
        <f t="shared" si="270"/>
        <v>3.1160489718046923E-11</v>
      </c>
      <c r="D1272" s="166">
        <f t="shared" si="271"/>
        <v>2.2558277767625785E-3</v>
      </c>
      <c r="E1272" s="167">
        <f t="shared" si="281"/>
        <v>24.291375446118412</v>
      </c>
      <c r="F1272" s="168">
        <f t="shared" si="282"/>
        <v>2.8017380987391318</v>
      </c>
      <c r="G1272" s="168">
        <f t="shared" si="272"/>
        <v>97366.06738306956</v>
      </c>
      <c r="H1272" s="168">
        <f t="shared" si="273"/>
        <v>271310.33850580466</v>
      </c>
      <c r="I1272" s="169">
        <f t="shared" si="274"/>
        <v>368676.4058888742</v>
      </c>
      <c r="J1272" s="169">
        <f t="shared" si="276"/>
        <v>365675.00204578246</v>
      </c>
      <c r="K1272" s="95"/>
      <c r="L1272" s="265">
        <f t="shared" si="275"/>
        <v>141320.91378242132</v>
      </c>
      <c r="M1272" s="265">
        <f>$G1272*NonHospFrac+theModel!$H1272*NonHospFrac</f>
        <v>227355.49210645285</v>
      </c>
      <c r="N1272" s="266">
        <f t="shared" si="277"/>
        <v>368676.4058888742</v>
      </c>
      <c r="O1272" s="159"/>
      <c r="P1272" s="265">
        <f t="shared" si="278"/>
        <v>140170.41668805745</v>
      </c>
      <c r="Q1272" s="265">
        <f t="shared" si="279"/>
        <v>227353.93746477805</v>
      </c>
      <c r="R1272" s="266">
        <f t="shared" si="280"/>
        <v>367524.3541528355</v>
      </c>
    </row>
    <row r="1273" spans="1:18" x14ac:dyDescent="0.3">
      <c r="A1273" s="82">
        <v>1242</v>
      </c>
      <c r="B1273" s="94">
        <f t="shared" si="269"/>
        <v>3.0647533015476901E-11</v>
      </c>
      <c r="C1273" s="179">
        <f t="shared" si="270"/>
        <v>3.0578397459211338E-11</v>
      </c>
      <c r="D1273" s="166">
        <f t="shared" si="271"/>
        <v>2.2558277767625785E-3</v>
      </c>
      <c r="E1273" s="167">
        <f t="shared" si="281"/>
        <v>24.29137544614899</v>
      </c>
      <c r="F1273" s="168">
        <f t="shared" si="282"/>
        <v>2.8039939265158944</v>
      </c>
      <c r="G1273" s="168">
        <f t="shared" si="272"/>
        <v>97444.461962282978</v>
      </c>
      <c r="H1273" s="168">
        <f t="shared" si="273"/>
        <v>271310.33850614622</v>
      </c>
      <c r="I1273" s="169">
        <f t="shared" si="274"/>
        <v>368754.80046842922</v>
      </c>
      <c r="J1273" s="169">
        <f t="shared" si="276"/>
        <v>365749.52650549117</v>
      </c>
      <c r="K1273" s="95"/>
      <c r="L1273" s="265">
        <f t="shared" si="275"/>
        <v>141350.96396583784</v>
      </c>
      <c r="M1273" s="265">
        <f>$G1273*NonHospFrac+theModel!$H1273*NonHospFrac</f>
        <v>227403.83650259135</v>
      </c>
      <c r="N1273" s="266">
        <f t="shared" si="277"/>
        <v>368754.80046842922</v>
      </c>
      <c r="O1273" s="159"/>
      <c r="P1273" s="265">
        <f t="shared" si="278"/>
        <v>140198.98337845845</v>
      </c>
      <c r="Q1273" s="265">
        <f t="shared" si="279"/>
        <v>227402.28186091656</v>
      </c>
      <c r="R1273" s="266">
        <f t="shared" si="280"/>
        <v>367601.265239375</v>
      </c>
    </row>
    <row r="1274" spans="1:18" x14ac:dyDescent="0.3">
      <c r="A1274" s="82">
        <v>1243</v>
      </c>
      <c r="B1274" s="94">
        <f t="shared" si="269"/>
        <v>3.0075023023428059E-11</v>
      </c>
      <c r="C1274" s="179">
        <f t="shared" si="270"/>
        <v>3.0007178951105039E-11</v>
      </c>
      <c r="D1274" s="166">
        <f t="shared" si="271"/>
        <v>2.2558277767625785E-3</v>
      </c>
      <c r="E1274" s="167">
        <f t="shared" si="281"/>
        <v>24.291375446178996</v>
      </c>
      <c r="F1274" s="168">
        <f t="shared" si="282"/>
        <v>2.806249754292657</v>
      </c>
      <c r="G1274" s="168">
        <f t="shared" si="272"/>
        <v>97522.856541496411</v>
      </c>
      <c r="H1274" s="168">
        <f t="shared" si="273"/>
        <v>271310.33850648138</v>
      </c>
      <c r="I1274" s="169">
        <f t="shared" si="274"/>
        <v>368833.19504797779</v>
      </c>
      <c r="J1274" s="169">
        <f t="shared" si="276"/>
        <v>365824.04792743007</v>
      </c>
      <c r="K1274" s="95"/>
      <c r="L1274" s="265">
        <f t="shared" si="275"/>
        <v>141381.01414925189</v>
      </c>
      <c r="M1274" s="265">
        <f>$G1274*NonHospFrac+theModel!$H1274*NonHospFrac</f>
        <v>227452.18089872587</v>
      </c>
      <c r="N1274" s="266">
        <f t="shared" si="277"/>
        <v>368833.19504797773</v>
      </c>
      <c r="O1274" s="159"/>
      <c r="P1274" s="265">
        <f t="shared" si="278"/>
        <v>140227.54890442255</v>
      </c>
      <c r="Q1274" s="265">
        <f t="shared" si="279"/>
        <v>227450.62625705107</v>
      </c>
      <c r="R1274" s="266">
        <f t="shared" si="280"/>
        <v>367678.17516147363</v>
      </c>
    </row>
    <row r="1275" spans="1:18" x14ac:dyDescent="0.3">
      <c r="A1275" s="82">
        <v>1244</v>
      </c>
      <c r="B1275" s="94">
        <f t="shared" si="269"/>
        <v>2.9513207780964229E-11</v>
      </c>
      <c r="C1275" s="179">
        <f t="shared" si="270"/>
        <v>2.9446631067070563E-11</v>
      </c>
      <c r="D1275" s="166">
        <f t="shared" si="271"/>
        <v>2.2558277767625785E-3</v>
      </c>
      <c r="E1275" s="167">
        <f t="shared" si="281"/>
        <v>24.291375446208441</v>
      </c>
      <c r="F1275" s="168">
        <f t="shared" si="282"/>
        <v>2.8085055820694196</v>
      </c>
      <c r="G1275" s="168">
        <f t="shared" si="272"/>
        <v>97601.251120709829</v>
      </c>
      <c r="H1275" s="168">
        <f t="shared" si="273"/>
        <v>271310.33850681025</v>
      </c>
      <c r="I1275" s="169">
        <f t="shared" si="274"/>
        <v>368911.58962752006</v>
      </c>
      <c r="J1275" s="169">
        <f t="shared" si="276"/>
        <v>365898.56631172315</v>
      </c>
      <c r="K1275" s="95"/>
      <c r="L1275" s="265">
        <f t="shared" si="275"/>
        <v>141411.06433266352</v>
      </c>
      <c r="M1275" s="265">
        <f>$G1275*NonHospFrac+theModel!$H1275*NonHospFrac</f>
        <v>227500.52529485652</v>
      </c>
      <c r="N1275" s="266">
        <f t="shared" si="277"/>
        <v>368911.58962752006</v>
      </c>
      <c r="O1275" s="159"/>
      <c r="P1275" s="265">
        <f t="shared" si="278"/>
        <v>140256.11326599729</v>
      </c>
      <c r="Q1275" s="265">
        <f t="shared" si="279"/>
        <v>227498.97065318172</v>
      </c>
      <c r="R1275" s="266">
        <f t="shared" si="280"/>
        <v>367755.08391917904</v>
      </c>
    </row>
    <row r="1276" spans="1:18" x14ac:dyDescent="0.3">
      <c r="A1276" s="82">
        <v>1245</v>
      </c>
      <c r="B1276" s="94">
        <f t="shared" si="269"/>
        <v>2.8961887505251237E-11</v>
      </c>
      <c r="C1276" s="179">
        <f t="shared" si="270"/>
        <v>2.8896554474949417E-11</v>
      </c>
      <c r="D1276" s="166">
        <f t="shared" si="271"/>
        <v>2.2558277767625785E-3</v>
      </c>
      <c r="E1276" s="167">
        <f t="shared" si="281"/>
        <v>24.291375446237339</v>
      </c>
      <c r="F1276" s="168">
        <f t="shared" si="282"/>
        <v>2.8107614098461822</v>
      </c>
      <c r="G1276" s="168">
        <f t="shared" si="272"/>
        <v>97679.645699923247</v>
      </c>
      <c r="H1276" s="168">
        <f t="shared" si="273"/>
        <v>271310.33850713295</v>
      </c>
      <c r="I1276" s="169">
        <f t="shared" si="274"/>
        <v>368989.98420705623</v>
      </c>
      <c r="J1276" s="169">
        <f t="shared" si="276"/>
        <v>365973.08165849437</v>
      </c>
      <c r="K1276" s="95"/>
      <c r="L1276" s="265">
        <f t="shared" si="275"/>
        <v>141441.11451607282</v>
      </c>
      <c r="M1276" s="265">
        <f>$G1276*NonHospFrac+theModel!$H1276*NonHospFrac</f>
        <v>227548.86969098338</v>
      </c>
      <c r="N1276" s="266">
        <f t="shared" si="277"/>
        <v>368989.98420705623</v>
      </c>
      <c r="O1276" s="159"/>
      <c r="P1276" s="265">
        <f t="shared" si="278"/>
        <v>140284.67646323019</v>
      </c>
      <c r="Q1276" s="265">
        <f t="shared" si="279"/>
        <v>227547.31504930859</v>
      </c>
      <c r="R1276" s="266">
        <f t="shared" si="280"/>
        <v>367831.99151253875</v>
      </c>
    </row>
    <row r="1277" spans="1:18" x14ac:dyDescent="0.3">
      <c r="A1277" s="82">
        <v>1246</v>
      </c>
      <c r="B1277" s="94">
        <f t="shared" si="269"/>
        <v>2.8420866145490322E-11</v>
      </c>
      <c r="C1277" s="179">
        <f t="shared" si="270"/>
        <v>2.8356753566199674E-11</v>
      </c>
      <c r="D1277" s="166">
        <f t="shared" si="271"/>
        <v>2.2558277767625785E-3</v>
      </c>
      <c r="E1277" s="167">
        <f t="shared" si="281"/>
        <v>24.291375446265697</v>
      </c>
      <c r="F1277" s="168">
        <f t="shared" si="282"/>
        <v>2.8130172376229448</v>
      </c>
      <c r="G1277" s="168">
        <f t="shared" si="272"/>
        <v>97758.040279136665</v>
      </c>
      <c r="H1277" s="168">
        <f t="shared" si="273"/>
        <v>271310.33850744966</v>
      </c>
      <c r="I1277" s="169">
        <f t="shared" si="274"/>
        <v>369068.37878658634</v>
      </c>
      <c r="J1277" s="169">
        <f t="shared" si="276"/>
        <v>366047.59396786761</v>
      </c>
      <c r="K1277" s="95"/>
      <c r="L1277" s="265">
        <f t="shared" si="275"/>
        <v>141471.16469947979</v>
      </c>
      <c r="M1277" s="265">
        <f>$G1277*NonHospFrac+theModel!$H1277*NonHospFrac</f>
        <v>227597.21408710652</v>
      </c>
      <c r="N1277" s="266">
        <f t="shared" si="277"/>
        <v>369068.37878658634</v>
      </c>
      <c r="O1277" s="159"/>
      <c r="P1277" s="265">
        <f t="shared" si="278"/>
        <v>140313.23849616875</v>
      </c>
      <c r="Q1277" s="265">
        <f t="shared" si="279"/>
        <v>227595.65944543172</v>
      </c>
      <c r="R1277" s="266">
        <f t="shared" si="280"/>
        <v>367908.89794160047</v>
      </c>
    </row>
    <row r="1278" spans="1:18" x14ac:dyDescent="0.3">
      <c r="A1278" s="82">
        <v>1247</v>
      </c>
      <c r="B1278" s="94">
        <f t="shared" si="269"/>
        <v>2.7889951313201571E-11</v>
      </c>
      <c r="C1278" s="179">
        <f t="shared" si="270"/>
        <v>2.7827036386336696E-11</v>
      </c>
      <c r="D1278" s="166">
        <f t="shared" si="271"/>
        <v>2.2558277767625785E-3</v>
      </c>
      <c r="E1278" s="167">
        <f t="shared" si="281"/>
        <v>24.291375446293525</v>
      </c>
      <c r="F1278" s="168">
        <f t="shared" si="282"/>
        <v>2.8152730653997073</v>
      </c>
      <c r="G1278" s="168">
        <f t="shared" si="272"/>
        <v>97836.434858350083</v>
      </c>
      <c r="H1278" s="168">
        <f t="shared" si="273"/>
        <v>271310.33850776049</v>
      </c>
      <c r="I1278" s="169">
        <f t="shared" si="274"/>
        <v>369146.77336611057</v>
      </c>
      <c r="J1278" s="169">
        <f t="shared" si="276"/>
        <v>366122.10323996685</v>
      </c>
      <c r="K1278" s="95"/>
      <c r="L1278" s="265">
        <f t="shared" si="275"/>
        <v>141501.21488288452</v>
      </c>
      <c r="M1278" s="265">
        <f>$G1278*NonHospFrac+theModel!$H1278*NonHospFrac</f>
        <v>227645.55848322602</v>
      </c>
      <c r="N1278" s="266">
        <f t="shared" si="277"/>
        <v>369146.77336611052</v>
      </c>
      <c r="O1278" s="159"/>
      <c r="P1278" s="265">
        <f t="shared" si="278"/>
        <v>140341.79936486046</v>
      </c>
      <c r="Q1278" s="265">
        <f t="shared" si="279"/>
        <v>227644.00384155122</v>
      </c>
      <c r="R1278" s="266">
        <f t="shared" si="280"/>
        <v>367985.80320641166</v>
      </c>
    </row>
    <row r="1279" spans="1:18" x14ac:dyDescent="0.3">
      <c r="A1279" s="82">
        <v>1248</v>
      </c>
      <c r="B1279" s="94">
        <f t="shared" si="269"/>
        <v>2.7368954213810238E-11</v>
      </c>
      <c r="C1279" s="179">
        <f t="shared" si="270"/>
        <v>2.730721456667378E-11</v>
      </c>
      <c r="D1279" s="166">
        <f t="shared" si="271"/>
        <v>2.2558277767625785E-3</v>
      </c>
      <c r="E1279" s="167">
        <f t="shared" si="281"/>
        <v>24.291375446320831</v>
      </c>
      <c r="F1279" s="168">
        <f t="shared" si="282"/>
        <v>2.8175288931764699</v>
      </c>
      <c r="G1279" s="168">
        <f t="shared" si="272"/>
        <v>97914.829437563516</v>
      </c>
      <c r="H1279" s="168">
        <f t="shared" si="273"/>
        <v>271310.3385080655</v>
      </c>
      <c r="I1279" s="169">
        <f t="shared" si="274"/>
        <v>369225.16794562899</v>
      </c>
      <c r="J1279" s="169">
        <f t="shared" si="276"/>
        <v>366196.60947491589</v>
      </c>
      <c r="K1279" s="95"/>
      <c r="L1279" s="265">
        <f t="shared" si="275"/>
        <v>141531.26506628701</v>
      </c>
      <c r="M1279" s="265">
        <f>$G1279*NonHospFrac+theModel!$H1279*NonHospFrac</f>
        <v>227693.90287934197</v>
      </c>
      <c r="N1279" s="266">
        <f t="shared" si="277"/>
        <v>369225.16794562899</v>
      </c>
      <c r="O1279" s="159"/>
      <c r="P1279" s="265">
        <f t="shared" si="278"/>
        <v>140370.35906935282</v>
      </c>
      <c r="Q1279" s="265">
        <f t="shared" si="279"/>
        <v>227692.34823766717</v>
      </c>
      <c r="R1279" s="266">
        <f t="shared" si="280"/>
        <v>368062.70730701997</v>
      </c>
    </row>
    <row r="1280" spans="1:18" x14ac:dyDescent="0.3">
      <c r="A1280" s="82">
        <v>1249</v>
      </c>
      <c r="B1280" s="94">
        <f t="shared" si="269"/>
        <v>2.6857689579511029E-11</v>
      </c>
      <c r="C1280" s="179">
        <f t="shared" si="270"/>
        <v>2.67971032573379E-11</v>
      </c>
      <c r="D1280" s="166">
        <f t="shared" si="271"/>
        <v>2.2558277767625785E-3</v>
      </c>
      <c r="E1280" s="167">
        <f t="shared" si="281"/>
        <v>24.291375446347629</v>
      </c>
      <c r="F1280" s="168">
        <f t="shared" si="282"/>
        <v>2.8197847209532325</v>
      </c>
      <c r="G1280" s="168">
        <f t="shared" si="272"/>
        <v>97993.224016776934</v>
      </c>
      <c r="H1280" s="168">
        <f t="shared" si="273"/>
        <v>271310.3385083648</v>
      </c>
      <c r="I1280" s="169">
        <f t="shared" si="274"/>
        <v>369303.56252514175</v>
      </c>
      <c r="J1280" s="169">
        <f t="shared" si="276"/>
        <v>366271.11267283879</v>
      </c>
      <c r="K1280" s="95"/>
      <c r="L1280" s="265">
        <f t="shared" si="275"/>
        <v>141561.31524968729</v>
      </c>
      <c r="M1280" s="265">
        <f>$G1280*NonHospFrac+theModel!$H1280*NonHospFrac</f>
        <v>227742.2472754544</v>
      </c>
      <c r="N1280" s="266">
        <f t="shared" si="277"/>
        <v>369303.56252514169</v>
      </c>
      <c r="O1280" s="159"/>
      <c r="P1280" s="265">
        <f t="shared" si="278"/>
        <v>140398.91760969331</v>
      </c>
      <c r="Q1280" s="265">
        <f t="shared" si="279"/>
        <v>227740.6926337796</v>
      </c>
      <c r="R1280" s="266">
        <f t="shared" si="280"/>
        <v>368139.61024347291</v>
      </c>
    </row>
    <row r="1281" spans="1:18" x14ac:dyDescent="0.3">
      <c r="A1281" s="82">
        <v>1250</v>
      </c>
      <c r="B1281" s="94">
        <f t="shared" si="269"/>
        <v>2.6355975603386061E-11</v>
      </c>
      <c r="C1281" s="179">
        <f t="shared" si="270"/>
        <v>2.6296521061536267E-11</v>
      </c>
      <c r="D1281" s="166">
        <f t="shared" si="271"/>
        <v>2.2558277767625785E-3</v>
      </c>
      <c r="E1281" s="167">
        <f t="shared" si="281"/>
        <v>24.291375446373927</v>
      </c>
      <c r="F1281" s="168">
        <f t="shared" si="282"/>
        <v>2.8220405487299951</v>
      </c>
      <c r="G1281" s="168">
        <f t="shared" si="272"/>
        <v>98071.618595990352</v>
      </c>
      <c r="H1281" s="168">
        <f t="shared" si="273"/>
        <v>271310.33850865852</v>
      </c>
      <c r="I1281" s="169">
        <f t="shared" si="274"/>
        <v>369381.95710464887</v>
      </c>
      <c r="J1281" s="169">
        <f t="shared" si="276"/>
        <v>366345.61283385928</v>
      </c>
      <c r="K1281" s="95"/>
      <c r="L1281" s="265">
        <f t="shared" si="275"/>
        <v>141591.36543308548</v>
      </c>
      <c r="M1281" s="265">
        <f>$G1281*NonHospFrac+theModel!$H1281*NonHospFrac</f>
        <v>227790.59167156339</v>
      </c>
      <c r="N1281" s="266">
        <f t="shared" si="277"/>
        <v>369381.95710464887</v>
      </c>
      <c r="O1281" s="159"/>
      <c r="P1281" s="265">
        <f t="shared" si="278"/>
        <v>140427.47498592947</v>
      </c>
      <c r="Q1281" s="265">
        <f t="shared" si="279"/>
        <v>227789.0370298886</v>
      </c>
      <c r="R1281" s="266">
        <f t="shared" si="280"/>
        <v>368216.51201581804</v>
      </c>
    </row>
    <row r="1282" spans="1:18" x14ac:dyDescent="0.3">
      <c r="A1282" s="82">
        <v>1251</v>
      </c>
      <c r="B1282" s="94">
        <f t="shared" si="269"/>
        <v>2.5863633874754457E-11</v>
      </c>
      <c r="C1282" s="179">
        <f t="shared" si="270"/>
        <v>2.5805289971051769E-11</v>
      </c>
      <c r="D1282" s="166">
        <f t="shared" si="271"/>
        <v>2.2558277767625785E-3</v>
      </c>
      <c r="E1282" s="167">
        <f t="shared" si="281"/>
        <v>24.291375446399734</v>
      </c>
      <c r="F1282" s="168">
        <f t="shared" si="282"/>
        <v>2.8242963765067577</v>
      </c>
      <c r="G1282" s="168">
        <f t="shared" si="272"/>
        <v>98150.013175203771</v>
      </c>
      <c r="H1282" s="168">
        <f t="shared" si="273"/>
        <v>271310.33850894676</v>
      </c>
      <c r="I1282" s="169">
        <f t="shared" si="274"/>
        <v>369460.35168415052</v>
      </c>
      <c r="J1282" s="169">
        <f t="shared" si="276"/>
        <v>366420.10995810136</v>
      </c>
      <c r="K1282" s="95"/>
      <c r="L1282" s="265">
        <f t="shared" si="275"/>
        <v>141621.41561648154</v>
      </c>
      <c r="M1282" s="265">
        <f>$G1282*NonHospFrac+theModel!$H1282*NonHospFrac</f>
        <v>227838.93606766895</v>
      </c>
      <c r="N1282" s="266">
        <f t="shared" si="277"/>
        <v>369460.35168415052</v>
      </c>
      <c r="O1282" s="159"/>
      <c r="P1282" s="265">
        <f t="shared" si="278"/>
        <v>140456.03119810874</v>
      </c>
      <c r="Q1282" s="265">
        <f t="shared" si="279"/>
        <v>227837.38142599416</v>
      </c>
      <c r="R1282" s="266">
        <f t="shared" si="280"/>
        <v>368293.4126241029</v>
      </c>
    </row>
    <row r="1283" spans="1:18" x14ac:dyDescent="0.3">
      <c r="A1283" s="82">
        <v>1252</v>
      </c>
      <c r="B1283" s="94">
        <f t="shared" si="269"/>
        <v>2.5380489315728702E-11</v>
      </c>
      <c r="C1283" s="179">
        <f t="shared" si="270"/>
        <v>2.5323235302942455E-11</v>
      </c>
      <c r="D1283" s="166">
        <f t="shared" si="271"/>
        <v>2.2558277767625785E-3</v>
      </c>
      <c r="E1283" s="167">
        <f t="shared" si="281"/>
        <v>24.291375446425057</v>
      </c>
      <c r="F1283" s="168">
        <f t="shared" si="282"/>
        <v>2.8265522042835203</v>
      </c>
      <c r="G1283" s="168">
        <f t="shared" si="272"/>
        <v>98228.407754417189</v>
      </c>
      <c r="H1283" s="168">
        <f t="shared" si="273"/>
        <v>271310.33850922959</v>
      </c>
      <c r="I1283" s="169">
        <f t="shared" si="274"/>
        <v>369538.74626364675</v>
      </c>
      <c r="J1283" s="169">
        <f t="shared" si="276"/>
        <v>366494.60404568887</v>
      </c>
      <c r="K1283" s="95"/>
      <c r="L1283" s="265">
        <f t="shared" si="275"/>
        <v>141651.46579987553</v>
      </c>
      <c r="M1283" s="265">
        <f>$G1283*NonHospFrac+theModel!$H1283*NonHospFrac</f>
        <v>227887.2804637712</v>
      </c>
      <c r="N1283" s="266">
        <f t="shared" si="277"/>
        <v>369538.74626364675</v>
      </c>
      <c r="O1283" s="159"/>
      <c r="P1283" s="265">
        <f t="shared" si="278"/>
        <v>140484.58624627863</v>
      </c>
      <c r="Q1283" s="265">
        <f t="shared" si="279"/>
        <v>227885.7258220964</v>
      </c>
      <c r="R1283" s="266">
        <f t="shared" si="280"/>
        <v>368370.31206837506</v>
      </c>
    </row>
    <row r="1284" spans="1:18" x14ac:dyDescent="0.3">
      <c r="A1284" s="82">
        <v>1253</v>
      </c>
      <c r="B1284" s="94">
        <f t="shared" si="269"/>
        <v>2.4906370118956627E-11</v>
      </c>
      <c r="C1284" s="179">
        <f t="shared" si="270"/>
        <v>2.4850185637423955E-11</v>
      </c>
      <c r="D1284" s="166">
        <f t="shared" si="271"/>
        <v>2.2558277767625785E-3</v>
      </c>
      <c r="E1284" s="167">
        <f t="shared" si="281"/>
        <v>24.291375446449909</v>
      </c>
      <c r="F1284" s="168">
        <f t="shared" si="282"/>
        <v>2.8288080320602829</v>
      </c>
      <c r="G1284" s="168">
        <f t="shared" si="272"/>
        <v>98306.802333630621</v>
      </c>
      <c r="H1284" s="168">
        <f t="shared" si="273"/>
        <v>271310.33850950719</v>
      </c>
      <c r="I1284" s="169">
        <f t="shared" si="274"/>
        <v>369617.14084313781</v>
      </c>
      <c r="J1284" s="169">
        <f t="shared" si="276"/>
        <v>366569.09509674576</v>
      </c>
      <c r="K1284" s="95"/>
      <c r="L1284" s="265">
        <f t="shared" si="275"/>
        <v>141681.51598326754</v>
      </c>
      <c r="M1284" s="265">
        <f>$G1284*NonHospFrac+theModel!$H1284*NonHospFrac</f>
        <v>227935.62485987024</v>
      </c>
      <c r="N1284" s="266">
        <f t="shared" si="277"/>
        <v>369617.14084313775</v>
      </c>
      <c r="O1284" s="159"/>
      <c r="P1284" s="265">
        <f t="shared" si="278"/>
        <v>140513.14013048666</v>
      </c>
      <c r="Q1284" s="265">
        <f t="shared" si="279"/>
        <v>227934.07021819544</v>
      </c>
      <c r="R1284" s="266">
        <f t="shared" si="280"/>
        <v>368447.21034868213</v>
      </c>
    </row>
    <row r="1285" spans="1:18" x14ac:dyDescent="0.3">
      <c r="A1285" s="82">
        <v>1254</v>
      </c>
      <c r="B1285" s="94">
        <f t="shared" si="269"/>
        <v>2.4441107686526305E-11</v>
      </c>
      <c r="C1285" s="179">
        <f t="shared" si="270"/>
        <v>2.4385972756912195E-11</v>
      </c>
      <c r="D1285" s="166">
        <f t="shared" si="271"/>
        <v>2.2558277767625785E-3</v>
      </c>
      <c r="E1285" s="167">
        <f t="shared" si="281"/>
        <v>24.291375446474294</v>
      </c>
      <c r="F1285" s="168">
        <f t="shared" si="282"/>
        <v>2.8310638598370454</v>
      </c>
      <c r="G1285" s="168">
        <f t="shared" si="272"/>
        <v>98385.19691284404</v>
      </c>
      <c r="H1285" s="168">
        <f t="shared" si="273"/>
        <v>271310.33850977954</v>
      </c>
      <c r="I1285" s="169">
        <f t="shared" si="274"/>
        <v>369695.53542262356</v>
      </c>
      <c r="J1285" s="169">
        <f t="shared" si="276"/>
        <v>366643.58311139577</v>
      </c>
      <c r="K1285" s="95"/>
      <c r="L1285" s="265">
        <f t="shared" si="275"/>
        <v>141711.56616665752</v>
      </c>
      <c r="M1285" s="265">
        <f>$G1285*NonHospFrac+theModel!$H1285*NonHospFrac</f>
        <v>227983.96925596605</v>
      </c>
      <c r="N1285" s="266">
        <f t="shared" si="277"/>
        <v>369695.53542262356</v>
      </c>
      <c r="O1285" s="159"/>
      <c r="P1285" s="265">
        <f t="shared" si="278"/>
        <v>140541.69285078021</v>
      </c>
      <c r="Q1285" s="265">
        <f t="shared" si="279"/>
        <v>227982.41461429125</v>
      </c>
      <c r="R1285" s="266">
        <f t="shared" si="280"/>
        <v>368524.10746507149</v>
      </c>
    </row>
    <row r="1286" spans="1:18" x14ac:dyDescent="0.3">
      <c r="A1286" s="82">
        <v>1255</v>
      </c>
      <c r="B1286" s="94">
        <f t="shared" si="269"/>
        <v>2.3984536570012405E-11</v>
      </c>
      <c r="C1286" s="179">
        <f t="shared" si="270"/>
        <v>2.3930431586204991E-11</v>
      </c>
      <c r="D1286" s="166">
        <f t="shared" si="271"/>
        <v>2.2558277767625785E-3</v>
      </c>
      <c r="E1286" s="167">
        <f t="shared" si="281"/>
        <v>24.291375446498225</v>
      </c>
      <c r="F1286" s="168">
        <f t="shared" si="282"/>
        <v>2.833319687613808</v>
      </c>
      <c r="G1286" s="168">
        <f t="shared" si="272"/>
        <v>98463.591492057458</v>
      </c>
      <c r="H1286" s="168">
        <f t="shared" si="273"/>
        <v>271310.33851004677</v>
      </c>
      <c r="I1286" s="169">
        <f t="shared" si="274"/>
        <v>369773.93000210426</v>
      </c>
      <c r="J1286" s="169">
        <f t="shared" si="276"/>
        <v>366718.06808976282</v>
      </c>
      <c r="K1286" s="95"/>
      <c r="L1286" s="265">
        <f t="shared" si="275"/>
        <v>141741.61635004551</v>
      </c>
      <c r="M1286" s="265">
        <f>$G1286*NonHospFrac+theModel!$H1286*NonHospFrac</f>
        <v>228032.31365205868</v>
      </c>
      <c r="N1286" s="266">
        <f t="shared" si="277"/>
        <v>369773.9300021042</v>
      </c>
      <c r="O1286" s="159"/>
      <c r="P1286" s="265">
        <f t="shared" si="278"/>
        <v>140570.24440720677</v>
      </c>
      <c r="Q1286" s="265">
        <f t="shared" si="279"/>
        <v>228030.75901038389</v>
      </c>
      <c r="R1286" s="266">
        <f t="shared" si="280"/>
        <v>368601.00341759063</v>
      </c>
    </row>
    <row r="1287" spans="1:18" x14ac:dyDescent="0.3">
      <c r="A1287" s="82">
        <v>1256</v>
      </c>
      <c r="B1287" s="94">
        <f t="shared" si="269"/>
        <v>2.3536494411641658E-11</v>
      </c>
      <c r="C1287" s="179">
        <f t="shared" si="270"/>
        <v>2.348340013378026E-11</v>
      </c>
      <c r="D1287" s="166">
        <f t="shared" si="271"/>
        <v>2.2558277767625785E-3</v>
      </c>
      <c r="E1287" s="167">
        <f t="shared" si="281"/>
        <v>24.291375446521709</v>
      </c>
      <c r="F1287" s="168">
        <f t="shared" si="282"/>
        <v>2.8355755153905706</v>
      </c>
      <c r="G1287" s="168">
        <f t="shared" si="272"/>
        <v>98541.986071270876</v>
      </c>
      <c r="H1287" s="168">
        <f t="shared" si="273"/>
        <v>271310.33851030911</v>
      </c>
      <c r="I1287" s="169">
        <f t="shared" si="274"/>
        <v>369852.32458158</v>
      </c>
      <c r="J1287" s="169">
        <f t="shared" si="276"/>
        <v>366792.55003197084</v>
      </c>
      <c r="K1287" s="95"/>
      <c r="L1287" s="265">
        <f t="shared" si="275"/>
        <v>141771.66653343168</v>
      </c>
      <c r="M1287" s="265">
        <f>$G1287*NonHospFrac+theModel!$H1287*NonHospFrac</f>
        <v>228080.6580481483</v>
      </c>
      <c r="N1287" s="266">
        <f t="shared" si="277"/>
        <v>369852.32458158</v>
      </c>
      <c r="O1287" s="159"/>
      <c r="P1287" s="265">
        <f t="shared" si="278"/>
        <v>140598.79479981397</v>
      </c>
      <c r="Q1287" s="265">
        <f t="shared" si="279"/>
        <v>228079.1034064735</v>
      </c>
      <c r="R1287" s="266">
        <f t="shared" si="280"/>
        <v>368677.89820628747</v>
      </c>
    </row>
    <row r="1288" spans="1:18" x14ac:dyDescent="0.3">
      <c r="A1288" s="82">
        <v>1257</v>
      </c>
      <c r="B1288" s="94">
        <f t="shared" si="269"/>
        <v>2.3096821886559075E-11</v>
      </c>
      <c r="C1288" s="179">
        <f t="shared" si="270"/>
        <v>2.3044719434192437E-11</v>
      </c>
      <c r="D1288" s="166">
        <f t="shared" si="271"/>
        <v>2.2558277767625785E-3</v>
      </c>
      <c r="E1288" s="167">
        <f t="shared" si="281"/>
        <v>24.291375446544755</v>
      </c>
      <c r="F1288" s="168">
        <f t="shared" si="282"/>
        <v>2.8378313431673332</v>
      </c>
      <c r="G1288" s="168">
        <f t="shared" si="272"/>
        <v>98620.380650484294</v>
      </c>
      <c r="H1288" s="168">
        <f t="shared" si="273"/>
        <v>271310.33851056651</v>
      </c>
      <c r="I1288" s="169">
        <f t="shared" si="274"/>
        <v>369930.7191610508</v>
      </c>
      <c r="J1288" s="169">
        <f t="shared" si="276"/>
        <v>366867.02893814357</v>
      </c>
      <c r="K1288" s="95"/>
      <c r="L1288" s="265">
        <f t="shared" si="275"/>
        <v>141801.71671681589</v>
      </c>
      <c r="M1288" s="265">
        <f>$G1288*NonHospFrac+theModel!$H1288*NonHospFrac</f>
        <v>228129.00244423488</v>
      </c>
      <c r="N1288" s="266">
        <f t="shared" si="277"/>
        <v>369930.71916105074</v>
      </c>
      <c r="O1288" s="159"/>
      <c r="P1288" s="265">
        <f t="shared" si="278"/>
        <v>140627.34402864909</v>
      </c>
      <c r="Q1288" s="265">
        <f t="shared" si="279"/>
        <v>228127.44780256008</v>
      </c>
      <c r="R1288" s="266">
        <f t="shared" si="280"/>
        <v>368754.79183120921</v>
      </c>
    </row>
    <row r="1289" spans="1:18" x14ac:dyDescent="0.3">
      <c r="A1289" s="82">
        <v>1258</v>
      </c>
      <c r="B1289" s="94">
        <f t="shared" si="269"/>
        <v>2.2665362646170956E-11</v>
      </c>
      <c r="C1289" s="179">
        <f t="shared" si="270"/>
        <v>2.2614233491543327E-11</v>
      </c>
      <c r="D1289" s="166">
        <f t="shared" si="271"/>
        <v>2.2558277767625785E-3</v>
      </c>
      <c r="E1289" s="167">
        <f t="shared" si="281"/>
        <v>24.291375446567368</v>
      </c>
      <c r="F1289" s="168">
        <f t="shared" si="282"/>
        <v>2.8400871709440958</v>
      </c>
      <c r="G1289" s="168">
        <f t="shared" si="272"/>
        <v>98698.775229697727</v>
      </c>
      <c r="H1289" s="168">
        <f t="shared" si="273"/>
        <v>271310.33851081901</v>
      </c>
      <c r="I1289" s="169">
        <f t="shared" si="274"/>
        <v>370009.11374051671</v>
      </c>
      <c r="J1289" s="169">
        <f t="shared" si="276"/>
        <v>366941.50480840477</v>
      </c>
      <c r="K1289" s="95"/>
      <c r="L1289" s="265">
        <f t="shared" si="275"/>
        <v>141831.76690019827</v>
      </c>
      <c r="M1289" s="265">
        <f>$G1289*NonHospFrac+theModel!$H1289*NonHospFrac</f>
        <v>228177.34684031844</v>
      </c>
      <c r="N1289" s="266">
        <f t="shared" si="277"/>
        <v>370009.11374051671</v>
      </c>
      <c r="O1289" s="159"/>
      <c r="P1289" s="265">
        <f t="shared" si="278"/>
        <v>140655.8920937597</v>
      </c>
      <c r="Q1289" s="265">
        <f t="shared" si="279"/>
        <v>228175.79219864364</v>
      </c>
      <c r="R1289" s="266">
        <f t="shared" si="280"/>
        <v>368831.68429240334</v>
      </c>
    </row>
    <row r="1290" spans="1:18" x14ac:dyDescent="0.3">
      <c r="A1290" s="82">
        <v>1259</v>
      </c>
      <c r="B1290" s="94">
        <f t="shared" si="269"/>
        <v>2.2241963262547141E-11</v>
      </c>
      <c r="C1290" s="179">
        <f t="shared" si="270"/>
        <v>2.2191789224009753E-11</v>
      </c>
      <c r="D1290" s="166">
        <f t="shared" si="271"/>
        <v>2.2558277767625785E-3</v>
      </c>
      <c r="E1290" s="167">
        <f t="shared" si="281"/>
        <v>24.291375446589559</v>
      </c>
      <c r="F1290" s="168">
        <f t="shared" si="282"/>
        <v>2.8423429987208584</v>
      </c>
      <c r="G1290" s="168">
        <f t="shared" si="272"/>
        <v>98777.169808911145</v>
      </c>
      <c r="H1290" s="168">
        <f t="shared" si="273"/>
        <v>271310.33851106686</v>
      </c>
      <c r="I1290" s="169">
        <f t="shared" si="274"/>
        <v>370087.50831997802</v>
      </c>
      <c r="J1290" s="169">
        <f t="shared" si="276"/>
        <v>367015.97764287854</v>
      </c>
      <c r="K1290" s="95"/>
      <c r="L1290" s="265">
        <f t="shared" si="275"/>
        <v>141861.81708357885</v>
      </c>
      <c r="M1290" s="265">
        <f>$G1290*NonHospFrac+theModel!$H1290*NonHospFrac</f>
        <v>228225.69123639911</v>
      </c>
      <c r="N1290" s="266">
        <f t="shared" si="277"/>
        <v>370087.50831997796</v>
      </c>
      <c r="O1290" s="159"/>
      <c r="P1290" s="265">
        <f t="shared" si="278"/>
        <v>140684.43899519325</v>
      </c>
      <c r="Q1290" s="265">
        <f t="shared" si="279"/>
        <v>228224.13659472432</v>
      </c>
      <c r="R1290" s="266">
        <f t="shared" si="280"/>
        <v>368908.5755899176</v>
      </c>
    </row>
    <row r="1291" spans="1:18" x14ac:dyDescent="0.3">
      <c r="A1291" s="82">
        <v>1260</v>
      </c>
      <c r="B1291" s="94">
        <f t="shared" si="269"/>
        <v>2.1826473173861665E-11</v>
      </c>
      <c r="C1291" s="179">
        <f t="shared" si="270"/>
        <v>2.1777236409407304E-11</v>
      </c>
      <c r="D1291" s="166">
        <f t="shared" si="271"/>
        <v>2.2558277767625785E-3</v>
      </c>
      <c r="E1291" s="167">
        <f t="shared" si="281"/>
        <v>24.291375446611337</v>
      </c>
      <c r="F1291" s="168">
        <f t="shared" si="282"/>
        <v>2.844598826497621</v>
      </c>
      <c r="G1291" s="168">
        <f t="shared" si="272"/>
        <v>98855.564388124563</v>
      </c>
      <c r="H1291" s="168">
        <f t="shared" si="273"/>
        <v>271310.33851131017</v>
      </c>
      <c r="I1291" s="169">
        <f t="shared" si="274"/>
        <v>370165.90289943473</v>
      </c>
      <c r="J1291" s="169">
        <f t="shared" si="276"/>
        <v>367090.44744168862</v>
      </c>
      <c r="K1291" s="95"/>
      <c r="L1291" s="265">
        <f t="shared" si="275"/>
        <v>141891.86726695771</v>
      </c>
      <c r="M1291" s="265">
        <f>$G1291*NonHospFrac+theModel!$H1291*NonHospFrac</f>
        <v>228274.03563247703</v>
      </c>
      <c r="N1291" s="266">
        <f t="shared" si="277"/>
        <v>370165.90289943473</v>
      </c>
      <c r="O1291" s="159"/>
      <c r="P1291" s="265">
        <f t="shared" si="278"/>
        <v>140712.98473299728</v>
      </c>
      <c r="Q1291" s="265">
        <f t="shared" si="279"/>
        <v>228272.48099080223</v>
      </c>
      <c r="R1291" s="266">
        <f t="shared" si="280"/>
        <v>368985.46572379954</v>
      </c>
    </row>
    <row r="1292" spans="1:18" x14ac:dyDescent="0.3">
      <c r="A1292" s="82">
        <v>1261</v>
      </c>
      <c r="B1292" s="94">
        <f t="shared" si="269"/>
        <v>2.1418744630852704E-11</v>
      </c>
      <c r="C1292" s="179">
        <f t="shared" si="270"/>
        <v>2.1370427631771042E-11</v>
      </c>
      <c r="D1292" s="166">
        <f t="shared" si="271"/>
        <v>2.2558277767625785E-3</v>
      </c>
      <c r="E1292" s="167">
        <f t="shared" si="281"/>
        <v>24.291375446632706</v>
      </c>
      <c r="F1292" s="168">
        <f t="shared" si="282"/>
        <v>2.8468546542743836</v>
      </c>
      <c r="G1292" s="168">
        <f t="shared" si="272"/>
        <v>98933.958967337981</v>
      </c>
      <c r="H1292" s="168">
        <f t="shared" si="273"/>
        <v>271310.33851154882</v>
      </c>
      <c r="I1292" s="169">
        <f t="shared" si="274"/>
        <v>370244.29747888679</v>
      </c>
      <c r="J1292" s="169">
        <f t="shared" si="276"/>
        <v>367164.91420495865</v>
      </c>
      <c r="K1292" s="95"/>
      <c r="L1292" s="265">
        <f t="shared" si="275"/>
        <v>141921.91745033476</v>
      </c>
      <c r="M1292" s="265">
        <f>$G1292*NonHospFrac+theModel!$H1292*NonHospFrac</f>
        <v>228322.38002855203</v>
      </c>
      <c r="N1292" s="266">
        <f t="shared" si="277"/>
        <v>370244.29747888679</v>
      </c>
      <c r="O1292" s="159"/>
      <c r="P1292" s="265">
        <f t="shared" si="278"/>
        <v>140741.52930721914</v>
      </c>
      <c r="Q1292" s="265">
        <f t="shared" si="279"/>
        <v>228320.82538687723</v>
      </c>
      <c r="R1292" s="266">
        <f t="shared" si="280"/>
        <v>369062.35469409637</v>
      </c>
    </row>
    <row r="1293" spans="1:18" x14ac:dyDescent="0.3">
      <c r="A1293" s="82">
        <v>1262</v>
      </c>
      <c r="B1293" s="94">
        <f t="shared" si="269"/>
        <v>2.1018632644282259E-11</v>
      </c>
      <c r="C1293" s="179">
        <f t="shared" si="270"/>
        <v>2.097121822893372E-11</v>
      </c>
      <c r="D1293" s="166">
        <f t="shared" si="271"/>
        <v>2.2558277767625785E-3</v>
      </c>
      <c r="E1293" s="167">
        <f t="shared" si="281"/>
        <v>24.291375446653678</v>
      </c>
      <c r="F1293" s="168">
        <f t="shared" si="282"/>
        <v>2.8491104820511461</v>
      </c>
      <c r="G1293" s="168">
        <f t="shared" si="272"/>
        <v>99012.353546551429</v>
      </c>
      <c r="H1293" s="168">
        <f t="shared" si="273"/>
        <v>271310.33851178305</v>
      </c>
      <c r="I1293" s="169">
        <f t="shared" si="274"/>
        <v>370322.69205833448</v>
      </c>
      <c r="J1293" s="169">
        <f t="shared" si="276"/>
        <v>367239.37793281267</v>
      </c>
      <c r="K1293" s="95"/>
      <c r="L1293" s="265">
        <f t="shared" si="275"/>
        <v>141951.96763371013</v>
      </c>
      <c r="M1293" s="265">
        <f>$G1293*NonHospFrac+theModel!$H1293*NonHospFrac</f>
        <v>228370.72442462432</v>
      </c>
      <c r="N1293" s="266">
        <f t="shared" si="277"/>
        <v>370322.69205833448</v>
      </c>
      <c r="O1293" s="159"/>
      <c r="P1293" s="265">
        <f t="shared" si="278"/>
        <v>140770.07271790635</v>
      </c>
      <c r="Q1293" s="265">
        <f t="shared" si="279"/>
        <v>228369.16978294952</v>
      </c>
      <c r="R1293" s="266">
        <f t="shared" si="280"/>
        <v>369139.24250085588</v>
      </c>
    </row>
    <row r="1294" spans="1:18" x14ac:dyDescent="0.3">
      <c r="A1294" s="82">
        <v>1263</v>
      </c>
      <c r="B1294" s="94">
        <f t="shared" si="269"/>
        <v>2.0625994933378133E-11</v>
      </c>
      <c r="C1294" s="179">
        <f t="shared" si="270"/>
        <v>2.0579466241084055E-11</v>
      </c>
      <c r="D1294" s="166">
        <f t="shared" si="271"/>
        <v>2.2558277767625785E-3</v>
      </c>
      <c r="E1294" s="167">
        <f t="shared" si="281"/>
        <v>24.291375446674259</v>
      </c>
      <c r="F1294" s="168">
        <f t="shared" si="282"/>
        <v>2.8513663098279087</v>
      </c>
      <c r="G1294" s="168">
        <f t="shared" si="272"/>
        <v>99090.748125764847</v>
      </c>
      <c r="H1294" s="168">
        <f t="shared" si="273"/>
        <v>271310.33851201291</v>
      </c>
      <c r="I1294" s="169">
        <f t="shared" si="274"/>
        <v>370401.08663777774</v>
      </c>
      <c r="J1294" s="169">
        <f t="shared" si="276"/>
        <v>367313.83862537437</v>
      </c>
      <c r="K1294" s="95"/>
      <c r="L1294" s="265">
        <f t="shared" si="275"/>
        <v>141982.0178170838</v>
      </c>
      <c r="M1294" s="265">
        <f>$G1294*NonHospFrac+theModel!$H1294*NonHospFrac</f>
        <v>228419.06882069394</v>
      </c>
      <c r="N1294" s="266">
        <f t="shared" si="277"/>
        <v>370401.08663777774</v>
      </c>
      <c r="O1294" s="159"/>
      <c r="P1294" s="265">
        <f t="shared" si="278"/>
        <v>140798.61496510636</v>
      </c>
      <c r="Q1294" s="265">
        <f t="shared" si="279"/>
        <v>228417.51417901914</v>
      </c>
      <c r="R1294" s="266">
        <f t="shared" si="280"/>
        <v>369216.1291441255</v>
      </c>
    </row>
    <row r="1295" spans="1:18" x14ac:dyDescent="0.3">
      <c r="A1295" s="82">
        <v>1264</v>
      </c>
      <c r="B1295" s="94">
        <f t="shared" si="269"/>
        <v>2.0240691875238198E-11</v>
      </c>
      <c r="C1295" s="179">
        <f t="shared" si="270"/>
        <v>2.0195032360285143E-11</v>
      </c>
      <c r="D1295" s="166">
        <f t="shared" si="271"/>
        <v>2.2558277767625785E-3</v>
      </c>
      <c r="E1295" s="167">
        <f t="shared" si="281"/>
        <v>24.291375446694452</v>
      </c>
      <c r="F1295" s="168">
        <f t="shared" si="282"/>
        <v>2.8536221376046713</v>
      </c>
      <c r="G1295" s="168">
        <f t="shared" si="272"/>
        <v>99169.142704978265</v>
      </c>
      <c r="H1295" s="168">
        <f t="shared" si="273"/>
        <v>271310.33851223846</v>
      </c>
      <c r="I1295" s="169">
        <f t="shared" si="274"/>
        <v>370479.4812172167</v>
      </c>
      <c r="J1295" s="169">
        <f t="shared" si="276"/>
        <v>367388.29628276755</v>
      </c>
      <c r="K1295" s="95"/>
      <c r="L1295" s="265">
        <f t="shared" si="275"/>
        <v>142012.06800045585</v>
      </c>
      <c r="M1295" s="265">
        <f>$G1295*NonHospFrac+theModel!$H1295*NonHospFrac</f>
        <v>228467.41321676085</v>
      </c>
      <c r="N1295" s="266">
        <f t="shared" si="277"/>
        <v>370479.4812172167</v>
      </c>
      <c r="O1295" s="159"/>
      <c r="P1295" s="265">
        <f t="shared" si="278"/>
        <v>140827.15604886663</v>
      </c>
      <c r="Q1295" s="265">
        <f t="shared" si="279"/>
        <v>228465.85857508605</v>
      </c>
      <c r="R1295" s="266">
        <f t="shared" si="280"/>
        <v>369293.01462395268</v>
      </c>
    </row>
    <row r="1296" spans="1:18" x14ac:dyDescent="0.3">
      <c r="A1296" s="82">
        <v>1265</v>
      </c>
      <c r="B1296" s="94">
        <f t="shared" si="269"/>
        <v>1.9862586455180285E-11</v>
      </c>
      <c r="C1296" s="179">
        <f t="shared" si="270"/>
        <v>1.981777988093634E-11</v>
      </c>
      <c r="D1296" s="166">
        <f t="shared" si="271"/>
        <v>2.2558277767625785E-3</v>
      </c>
      <c r="E1296" s="167">
        <f t="shared" si="281"/>
        <v>24.29137544671427</v>
      </c>
      <c r="F1296" s="168">
        <f t="shared" si="282"/>
        <v>2.8558779653814339</v>
      </c>
      <c r="G1296" s="168">
        <f t="shared" si="272"/>
        <v>99247.537284191669</v>
      </c>
      <c r="H1296" s="168">
        <f t="shared" si="273"/>
        <v>271310.33851245983</v>
      </c>
      <c r="I1296" s="169">
        <f t="shared" si="274"/>
        <v>370557.87579665147</v>
      </c>
      <c r="J1296" s="169">
        <f t="shared" si="276"/>
        <v>367462.75090511603</v>
      </c>
      <c r="K1296" s="95"/>
      <c r="L1296" s="265">
        <f t="shared" si="275"/>
        <v>142042.11818382627</v>
      </c>
      <c r="M1296" s="265">
        <f>$G1296*NonHospFrac+theModel!$H1296*NonHospFrac</f>
        <v>228515.7576128252</v>
      </c>
      <c r="N1296" s="266">
        <f t="shared" si="277"/>
        <v>370557.87579665147</v>
      </c>
      <c r="O1296" s="159"/>
      <c r="P1296" s="265">
        <f t="shared" si="278"/>
        <v>140855.69596923457</v>
      </c>
      <c r="Q1296" s="265">
        <f t="shared" si="279"/>
        <v>228514.2029711504</v>
      </c>
      <c r="R1296" s="266">
        <f t="shared" si="280"/>
        <v>369369.89894038497</v>
      </c>
    </row>
    <row r="1297" spans="1:18" x14ac:dyDescent="0.3">
      <c r="A1297" s="82">
        <v>1266</v>
      </c>
      <c r="B1297" s="94">
        <f t="shared" si="269"/>
        <v>1.9491544218019466E-11</v>
      </c>
      <c r="C1297" s="179">
        <f t="shared" si="270"/>
        <v>1.9447574651160462E-11</v>
      </c>
      <c r="D1297" s="166">
        <f t="shared" si="271"/>
        <v>2.2558277767625785E-3</v>
      </c>
      <c r="E1297" s="167">
        <f t="shared" si="281"/>
        <v>24.291375446733717</v>
      </c>
      <c r="F1297" s="168">
        <f t="shared" si="282"/>
        <v>2.8581337931581965</v>
      </c>
      <c r="G1297" s="168">
        <f t="shared" si="272"/>
        <v>99325.931863405087</v>
      </c>
      <c r="H1297" s="168">
        <f t="shared" si="273"/>
        <v>271310.338512677</v>
      </c>
      <c r="I1297" s="169">
        <f t="shared" si="274"/>
        <v>370636.2703760821</v>
      </c>
      <c r="J1297" s="169">
        <f t="shared" si="276"/>
        <v>367537.20249254361</v>
      </c>
      <c r="K1297" s="95"/>
      <c r="L1297" s="265">
        <f t="shared" si="275"/>
        <v>142072.16836719509</v>
      </c>
      <c r="M1297" s="265">
        <f>$G1297*NonHospFrac+theModel!$H1297*NonHospFrac</f>
        <v>228564.10200888696</v>
      </c>
      <c r="N1297" s="266">
        <f t="shared" si="277"/>
        <v>370636.27037608204</v>
      </c>
      <c r="O1297" s="159"/>
      <c r="P1297" s="265">
        <f t="shared" si="278"/>
        <v>140884.23472625765</v>
      </c>
      <c r="Q1297" s="265">
        <f t="shared" si="279"/>
        <v>228562.54736721216</v>
      </c>
      <c r="R1297" s="266">
        <f t="shared" si="280"/>
        <v>369446.78209346981</v>
      </c>
    </row>
    <row r="1298" spans="1:18" x14ac:dyDescent="0.3">
      <c r="A1298" s="82">
        <v>1267</v>
      </c>
      <c r="B1298" s="94">
        <f t="shared" si="269"/>
        <v>1.9127433220255221E-11</v>
      </c>
      <c r="C1298" s="179">
        <f t="shared" si="270"/>
        <v>1.9084285025098798E-11</v>
      </c>
      <c r="D1298" s="166">
        <f t="shared" si="271"/>
        <v>2.2558277767625785E-3</v>
      </c>
      <c r="E1298" s="167">
        <f t="shared" si="281"/>
        <v>24.291375446752802</v>
      </c>
      <c r="F1298" s="168">
        <f t="shared" si="282"/>
        <v>2.8603896209349591</v>
      </c>
      <c r="G1298" s="168">
        <f t="shared" si="272"/>
        <v>99404.326442618505</v>
      </c>
      <c r="H1298" s="168">
        <f t="shared" si="273"/>
        <v>271310.33851289022</v>
      </c>
      <c r="I1298" s="169">
        <f t="shared" si="274"/>
        <v>370714.66495550872</v>
      </c>
      <c r="J1298" s="169">
        <f t="shared" si="276"/>
        <v>367611.65104517411</v>
      </c>
      <c r="K1298" s="95"/>
      <c r="L1298" s="265">
        <f t="shared" si="275"/>
        <v>142102.21855056242</v>
      </c>
      <c r="M1298" s="265">
        <f>$G1298*NonHospFrac+theModel!$H1298*NonHospFrac</f>
        <v>228612.4464049463</v>
      </c>
      <c r="N1298" s="266">
        <f t="shared" si="277"/>
        <v>370714.66495550872</v>
      </c>
      <c r="O1298" s="159"/>
      <c r="P1298" s="265">
        <f t="shared" si="278"/>
        <v>140912.77231998343</v>
      </c>
      <c r="Q1298" s="265">
        <f t="shared" si="279"/>
        <v>228610.8917632715</v>
      </c>
      <c r="R1298" s="266">
        <f t="shared" si="280"/>
        <v>369523.66408325493</v>
      </c>
    </row>
    <row r="1299" spans="1:18" x14ac:dyDescent="0.3">
      <c r="A1299" s="82">
        <v>1268</v>
      </c>
      <c r="B1299" s="94">
        <f t="shared" si="269"/>
        <v>1.8770123983152412E-11</v>
      </c>
      <c r="C1299" s="179">
        <f t="shared" si="270"/>
        <v>1.8727781816097938E-11</v>
      </c>
      <c r="D1299" s="166">
        <f t="shared" si="271"/>
        <v>2.2558277767625785E-3</v>
      </c>
      <c r="E1299" s="167">
        <f t="shared" si="281"/>
        <v>24.291375446771529</v>
      </c>
      <c r="F1299" s="168">
        <f t="shared" si="282"/>
        <v>2.8626454487117217</v>
      </c>
      <c r="G1299" s="168">
        <f t="shared" si="272"/>
        <v>99482.721021831938</v>
      </c>
      <c r="H1299" s="168">
        <f t="shared" si="273"/>
        <v>271310.3385130993</v>
      </c>
      <c r="I1299" s="169">
        <f t="shared" si="274"/>
        <v>370793.05953493121</v>
      </c>
      <c r="J1299" s="169">
        <f t="shared" si="276"/>
        <v>367686.09656313108</v>
      </c>
      <c r="K1299" s="95"/>
      <c r="L1299" s="265">
        <f t="shared" si="275"/>
        <v>142132.26873392813</v>
      </c>
      <c r="M1299" s="265">
        <f>$G1299*NonHospFrac+theModel!$H1299*NonHospFrac</f>
        <v>228660.79080100305</v>
      </c>
      <c r="N1299" s="266">
        <f t="shared" si="277"/>
        <v>370793.05953493121</v>
      </c>
      <c r="O1299" s="159"/>
      <c r="P1299" s="265">
        <f t="shared" si="278"/>
        <v>140941.30875045914</v>
      </c>
      <c r="Q1299" s="265">
        <f t="shared" si="279"/>
        <v>228659.23615932825</v>
      </c>
      <c r="R1299" s="266">
        <f t="shared" si="280"/>
        <v>369600.54490978736</v>
      </c>
    </row>
    <row r="1300" spans="1:18" x14ac:dyDescent="0.3">
      <c r="A1300" s="82">
        <v>1269</v>
      </c>
      <c r="B1300" s="94">
        <f t="shared" si="269"/>
        <v>1.8419489446698089E-11</v>
      </c>
      <c r="C1300" s="179">
        <f t="shared" si="270"/>
        <v>1.8377938250770444E-11</v>
      </c>
      <c r="D1300" s="166">
        <f t="shared" si="271"/>
        <v>2.2558277767625785E-3</v>
      </c>
      <c r="E1300" s="167">
        <f t="shared" si="281"/>
        <v>24.291375446789907</v>
      </c>
      <c r="F1300" s="168">
        <f t="shared" si="282"/>
        <v>2.8649012764884842</v>
      </c>
      <c r="G1300" s="168">
        <f t="shared" si="272"/>
        <v>99561.115601045356</v>
      </c>
      <c r="H1300" s="168">
        <f t="shared" si="273"/>
        <v>271310.33851330454</v>
      </c>
      <c r="I1300" s="169">
        <f t="shared" si="274"/>
        <v>370871.45411434991</v>
      </c>
      <c r="J1300" s="169">
        <f t="shared" si="276"/>
        <v>367760.53904653864</v>
      </c>
      <c r="K1300" s="95"/>
      <c r="L1300" s="265">
        <f t="shared" si="275"/>
        <v>142162.3189172924</v>
      </c>
      <c r="M1300" s="265">
        <f>$G1300*NonHospFrac+theModel!$H1300*NonHospFrac</f>
        <v>228709.13519705748</v>
      </c>
      <c r="N1300" s="266">
        <f t="shared" si="277"/>
        <v>370871.45411434991</v>
      </c>
      <c r="O1300" s="159"/>
      <c r="P1300" s="265">
        <f t="shared" si="278"/>
        <v>140969.84401773242</v>
      </c>
      <c r="Q1300" s="265">
        <f t="shared" si="279"/>
        <v>228707.58055538268</v>
      </c>
      <c r="R1300" s="266">
        <f t="shared" si="280"/>
        <v>369677.42457311507</v>
      </c>
    </row>
    <row r="1301" spans="1:18" x14ac:dyDescent="0.3">
      <c r="A1301" s="82">
        <v>1270</v>
      </c>
      <c r="B1301" s="94">
        <f t="shared" si="269"/>
        <v>1.8075404924418676E-11</v>
      </c>
      <c r="C1301" s="179">
        <f t="shared" si="270"/>
        <v>1.8034629923913942E-11</v>
      </c>
      <c r="D1301" s="166">
        <f t="shared" si="271"/>
        <v>2.2558277767625785E-3</v>
      </c>
      <c r="E1301" s="167">
        <f t="shared" si="281"/>
        <v>24.29137544680794</v>
      </c>
      <c r="F1301" s="168">
        <f t="shared" si="282"/>
        <v>2.8671571042652468</v>
      </c>
      <c r="G1301" s="168">
        <f t="shared" si="272"/>
        <v>99639.510180258789</v>
      </c>
      <c r="H1301" s="168">
        <f t="shared" si="273"/>
        <v>271310.33851350599</v>
      </c>
      <c r="I1301" s="169">
        <f t="shared" si="274"/>
        <v>370949.84869376477</v>
      </c>
      <c r="J1301" s="169">
        <f t="shared" si="276"/>
        <v>367834.97849552036</v>
      </c>
      <c r="K1301" s="95"/>
      <c r="L1301" s="265">
        <f t="shared" si="275"/>
        <v>142192.3691006552</v>
      </c>
      <c r="M1301" s="265">
        <f>$G1301*NonHospFrac+theModel!$H1301*NonHospFrac</f>
        <v>228757.47959310957</v>
      </c>
      <c r="N1301" s="266">
        <f t="shared" si="277"/>
        <v>370949.84869376477</v>
      </c>
      <c r="O1301" s="159"/>
      <c r="P1301" s="265">
        <f t="shared" si="278"/>
        <v>140998.37812185063</v>
      </c>
      <c r="Q1301" s="265">
        <f t="shared" si="279"/>
        <v>228755.92495143478</v>
      </c>
      <c r="R1301" s="266">
        <f t="shared" si="280"/>
        <v>369754.30307328538</v>
      </c>
    </row>
    <row r="1302" spans="1:18" x14ac:dyDescent="0.3">
      <c r="A1302" s="82">
        <v>1271</v>
      </c>
      <c r="B1302" s="94">
        <f t="shared" si="269"/>
        <v>1.7737748059041203E-11</v>
      </c>
      <c r="C1302" s="179">
        <f t="shared" si="270"/>
        <v>1.7697734754272401E-11</v>
      </c>
      <c r="D1302" s="166">
        <f t="shared" si="271"/>
        <v>2.2558277767625785E-3</v>
      </c>
      <c r="E1302" s="167">
        <f t="shared" si="281"/>
        <v>24.291375446825636</v>
      </c>
      <c r="F1302" s="168">
        <f t="shared" si="282"/>
        <v>2.8694129320420094</v>
      </c>
      <c r="G1302" s="168">
        <f t="shared" si="272"/>
        <v>99717.904759472221</v>
      </c>
      <c r="H1302" s="168">
        <f t="shared" si="273"/>
        <v>271310.33851370367</v>
      </c>
      <c r="I1302" s="169">
        <f t="shared" si="274"/>
        <v>371028.2432731759</v>
      </c>
      <c r="J1302" s="169">
        <f t="shared" si="276"/>
        <v>367909.41491020005</v>
      </c>
      <c r="K1302" s="95"/>
      <c r="L1302" s="265">
        <f t="shared" si="275"/>
        <v>142222.41928401653</v>
      </c>
      <c r="M1302" s="265">
        <f>$G1302*NonHospFrac+theModel!$H1302*NonHospFrac</f>
        <v>228805.82398915931</v>
      </c>
      <c r="N1302" s="266">
        <f t="shared" si="277"/>
        <v>371028.24327317585</v>
      </c>
      <c r="O1302" s="159"/>
      <c r="P1302" s="265">
        <f t="shared" si="278"/>
        <v>141026.91106286118</v>
      </c>
      <c r="Q1302" s="265">
        <f t="shared" si="279"/>
        <v>228804.26934748451</v>
      </c>
      <c r="R1302" s="266">
        <f t="shared" si="280"/>
        <v>369831.18041034567</v>
      </c>
    </row>
    <row r="1303" spans="1:18" x14ac:dyDescent="0.3">
      <c r="A1303" s="82">
        <v>1272</v>
      </c>
      <c r="B1303" s="94">
        <f t="shared" si="269"/>
        <v>1.7406398778982808E-11</v>
      </c>
      <c r="C1303" s="179">
        <f t="shared" si="270"/>
        <v>1.7367132941123772E-11</v>
      </c>
      <c r="D1303" s="166">
        <f t="shared" si="271"/>
        <v>2.2558277767625785E-3</v>
      </c>
      <c r="E1303" s="167">
        <f t="shared" si="281"/>
        <v>24.291375446843002</v>
      </c>
      <c r="F1303" s="168">
        <f t="shared" si="282"/>
        <v>2.871668759818772</v>
      </c>
      <c r="G1303" s="168">
        <f t="shared" si="272"/>
        <v>99796.29933868564</v>
      </c>
      <c r="H1303" s="168">
        <f t="shared" si="273"/>
        <v>271310.33851389762</v>
      </c>
      <c r="I1303" s="169">
        <f t="shared" si="274"/>
        <v>371106.63785258326</v>
      </c>
      <c r="J1303" s="169">
        <f t="shared" si="276"/>
        <v>367983.84829070134</v>
      </c>
      <c r="K1303" s="95"/>
      <c r="L1303" s="265">
        <f t="shared" si="275"/>
        <v>142252.46946737648</v>
      </c>
      <c r="M1303" s="265">
        <f>$G1303*NonHospFrac+theModel!$H1303*NonHospFrac</f>
        <v>228854.16838520678</v>
      </c>
      <c r="N1303" s="266">
        <f t="shared" si="277"/>
        <v>371106.63785258326</v>
      </c>
      <c r="O1303" s="159"/>
      <c r="P1303" s="265">
        <f t="shared" si="278"/>
        <v>141055.44284081156</v>
      </c>
      <c r="Q1303" s="265">
        <f t="shared" si="279"/>
        <v>228852.61374353198</v>
      </c>
      <c r="R1303" s="266">
        <f t="shared" si="280"/>
        <v>369908.05658434355</v>
      </c>
    </row>
    <row r="1304" spans="1:18" x14ac:dyDescent="0.3">
      <c r="A1304" s="82">
        <v>1273</v>
      </c>
      <c r="B1304" s="94">
        <f t="shared" si="269"/>
        <v>1.7081239255652759E-11</v>
      </c>
      <c r="C1304" s="179">
        <f t="shared" si="270"/>
        <v>1.7042706921678328E-11</v>
      </c>
      <c r="D1304" s="166">
        <f t="shared" si="271"/>
        <v>2.2558277767625785E-3</v>
      </c>
      <c r="E1304" s="167">
        <f t="shared" si="281"/>
        <v>24.291375446860044</v>
      </c>
      <c r="F1304" s="168">
        <f t="shared" si="282"/>
        <v>2.8739245875955346</v>
      </c>
      <c r="G1304" s="168">
        <f t="shared" si="272"/>
        <v>99874.693917899058</v>
      </c>
      <c r="H1304" s="168">
        <f t="shared" si="273"/>
        <v>271310.33851408795</v>
      </c>
      <c r="I1304" s="169">
        <f t="shared" si="274"/>
        <v>371185.032431987</v>
      </c>
      <c r="J1304" s="169">
        <f t="shared" si="276"/>
        <v>368058.27863714809</v>
      </c>
      <c r="K1304" s="95"/>
      <c r="L1304" s="265">
        <f t="shared" si="275"/>
        <v>142282.51965073502</v>
      </c>
      <c r="M1304" s="265">
        <f>$G1304*NonHospFrac+theModel!$H1304*NonHospFrac</f>
        <v>228902.51278125198</v>
      </c>
      <c r="N1304" s="266">
        <f t="shared" si="277"/>
        <v>371185.032431987</v>
      </c>
      <c r="O1304" s="159"/>
      <c r="P1304" s="265">
        <f t="shared" si="278"/>
        <v>141083.97345574919</v>
      </c>
      <c r="Q1304" s="265">
        <f t="shared" si="279"/>
        <v>228900.95813957718</v>
      </c>
      <c r="R1304" s="266">
        <f t="shared" si="280"/>
        <v>369984.9315953264</v>
      </c>
    </row>
    <row r="1305" spans="1:18" x14ac:dyDescent="0.3">
      <c r="A1305" s="82">
        <v>1274</v>
      </c>
      <c r="B1305" s="94">
        <f t="shared" si="269"/>
        <v>1.6762153861552698E-11</v>
      </c>
      <c r="C1305" s="179">
        <f t="shared" si="270"/>
        <v>1.6724341329273441E-11</v>
      </c>
      <c r="D1305" s="166">
        <f t="shared" si="271"/>
        <v>2.2558277767625785E-3</v>
      </c>
      <c r="E1305" s="167">
        <f t="shared" si="281"/>
        <v>24.291375446876767</v>
      </c>
      <c r="F1305" s="168">
        <f t="shared" si="282"/>
        <v>2.8761804153722972</v>
      </c>
      <c r="G1305" s="168">
        <f t="shared" si="272"/>
        <v>99953.088497112476</v>
      </c>
      <c r="H1305" s="168">
        <f t="shared" si="273"/>
        <v>271310.33851427474</v>
      </c>
      <c r="I1305" s="169">
        <f t="shared" si="274"/>
        <v>371263.42701138719</v>
      </c>
      <c r="J1305" s="169">
        <f t="shared" si="276"/>
        <v>368132.70594966406</v>
      </c>
      <c r="K1305" s="95"/>
      <c r="L1305" s="265">
        <f t="shared" si="275"/>
        <v>142312.56983409217</v>
      </c>
      <c r="M1305" s="265">
        <f>$G1305*NonHospFrac+theModel!$H1305*NonHospFrac</f>
        <v>228950.85717729502</v>
      </c>
      <c r="N1305" s="266">
        <f t="shared" si="277"/>
        <v>371263.42701138719</v>
      </c>
      <c r="O1305" s="159"/>
      <c r="P1305" s="265">
        <f t="shared" si="278"/>
        <v>141112.50290772144</v>
      </c>
      <c r="Q1305" s="265">
        <f t="shared" si="279"/>
        <v>228949.30253562023</v>
      </c>
      <c r="R1305" s="266">
        <f t="shared" si="280"/>
        <v>370061.80544334167</v>
      </c>
    </row>
    <row r="1306" spans="1:18" x14ac:dyDescent="0.3">
      <c r="A1306" s="82">
        <v>1275</v>
      </c>
      <c r="B1306" s="94">
        <f t="shared" si="269"/>
        <v>1.6449029129158973E-11</v>
      </c>
      <c r="C1306" s="179">
        <f t="shared" si="270"/>
        <v>1.6411922952348639E-11</v>
      </c>
      <c r="D1306" s="166">
        <f t="shared" si="271"/>
        <v>2.2558277767625785E-3</v>
      </c>
      <c r="E1306" s="167">
        <f t="shared" si="281"/>
        <v>24.291375446893181</v>
      </c>
      <c r="F1306" s="168">
        <f t="shared" si="282"/>
        <v>2.8784362431490598</v>
      </c>
      <c r="G1306" s="168">
        <f t="shared" si="272"/>
        <v>100031.48307632589</v>
      </c>
      <c r="H1306" s="168">
        <f t="shared" si="273"/>
        <v>271310.33851445804</v>
      </c>
      <c r="I1306" s="169">
        <f t="shared" si="274"/>
        <v>371341.82159078395</v>
      </c>
      <c r="J1306" s="169">
        <f t="shared" si="276"/>
        <v>368207.13022837293</v>
      </c>
      <c r="K1306" s="95"/>
      <c r="L1306" s="265">
        <f t="shared" si="275"/>
        <v>142342.62001744803</v>
      </c>
      <c r="M1306" s="265">
        <f>$G1306*NonHospFrac+theModel!$H1306*NonHospFrac</f>
        <v>228999.20157333591</v>
      </c>
      <c r="N1306" s="266">
        <f t="shared" si="277"/>
        <v>371341.82159078395</v>
      </c>
      <c r="O1306" s="159"/>
      <c r="P1306" s="265">
        <f t="shared" si="278"/>
        <v>141141.03119677588</v>
      </c>
      <c r="Q1306" s="265">
        <f t="shared" si="279"/>
        <v>228997.64693166112</v>
      </c>
      <c r="R1306" s="266">
        <f t="shared" si="280"/>
        <v>370138.67812843702</v>
      </c>
    </row>
    <row r="1307" spans="1:18" x14ac:dyDescent="0.3">
      <c r="A1307" s="82">
        <v>1276</v>
      </c>
      <c r="B1307" s="94">
        <f t="shared" si="269"/>
        <v>1.6141753710573397E-11</v>
      </c>
      <c r="C1307" s="179">
        <f t="shared" si="270"/>
        <v>1.6105340694187426E-11</v>
      </c>
      <c r="D1307" s="166">
        <f t="shared" si="271"/>
        <v>2.2558277767625785E-3</v>
      </c>
      <c r="E1307" s="167">
        <f t="shared" si="281"/>
        <v>24.291375446909285</v>
      </c>
      <c r="F1307" s="168">
        <f t="shared" si="282"/>
        <v>2.8806920709258224</v>
      </c>
      <c r="G1307" s="168">
        <f t="shared" si="272"/>
        <v>100109.87765553933</v>
      </c>
      <c r="H1307" s="168">
        <f t="shared" si="273"/>
        <v>271310.3385146379</v>
      </c>
      <c r="I1307" s="169">
        <f t="shared" si="274"/>
        <v>371420.21617017721</v>
      </c>
      <c r="J1307" s="169">
        <f t="shared" si="276"/>
        <v>368281.5514733984</v>
      </c>
      <c r="K1307" s="95"/>
      <c r="L1307" s="265">
        <f t="shared" si="275"/>
        <v>142372.67020080256</v>
      </c>
      <c r="M1307" s="265">
        <f>$G1307*NonHospFrac+theModel!$H1307*NonHospFrac</f>
        <v>229047.54596937465</v>
      </c>
      <c r="N1307" s="266">
        <f t="shared" si="277"/>
        <v>371420.21617017721</v>
      </c>
      <c r="O1307" s="159"/>
      <c r="P1307" s="265">
        <f t="shared" si="278"/>
        <v>141169.55832295981</v>
      </c>
      <c r="Q1307" s="265">
        <f t="shared" si="279"/>
        <v>229045.99132769986</v>
      </c>
      <c r="R1307" s="266">
        <f t="shared" si="280"/>
        <v>370215.54965065967</v>
      </c>
    </row>
    <row r="1308" spans="1:18" x14ac:dyDescent="0.3">
      <c r="A1308" s="82">
        <v>1277</v>
      </c>
      <c r="B1308" s="94">
        <f t="shared" si="269"/>
        <v>1.5840218337927643E-11</v>
      </c>
      <c r="C1308" s="179">
        <f t="shared" si="270"/>
        <v>1.5804485533410963E-11</v>
      </c>
      <c r="D1308" s="166">
        <f t="shared" si="271"/>
        <v>2.2558277767625785E-3</v>
      </c>
      <c r="E1308" s="167">
        <f t="shared" si="281"/>
        <v>24.291375446925091</v>
      </c>
      <c r="F1308" s="168">
        <f t="shared" si="282"/>
        <v>2.8829478987025849</v>
      </c>
      <c r="G1308" s="168">
        <f t="shared" si="272"/>
        <v>100188.27223475275</v>
      </c>
      <c r="H1308" s="168">
        <f t="shared" si="273"/>
        <v>271310.33851481444</v>
      </c>
      <c r="I1308" s="169">
        <f t="shared" si="274"/>
        <v>371498.61074956716</v>
      </c>
      <c r="J1308" s="169">
        <f t="shared" si="276"/>
        <v>368355.96968486428</v>
      </c>
      <c r="K1308" s="95"/>
      <c r="L1308" s="265">
        <f t="shared" si="275"/>
        <v>142402.72038415581</v>
      </c>
      <c r="M1308" s="265">
        <f>$G1308*NonHospFrac+theModel!$H1308*NonHospFrac</f>
        <v>229095.89036541138</v>
      </c>
      <c r="N1308" s="266">
        <f t="shared" si="277"/>
        <v>371498.61074956716</v>
      </c>
      <c r="O1308" s="159"/>
      <c r="P1308" s="265">
        <f t="shared" si="278"/>
        <v>141198.08428632069</v>
      </c>
      <c r="Q1308" s="265">
        <f t="shared" si="279"/>
        <v>229094.33572373659</v>
      </c>
      <c r="R1308" s="266">
        <f t="shared" si="280"/>
        <v>370292.42001005728</v>
      </c>
    </row>
    <row r="1309" spans="1:18" x14ac:dyDescent="0.3">
      <c r="A1309" s="82">
        <v>1278</v>
      </c>
      <c r="B1309" s="94">
        <f t="shared" si="269"/>
        <v>1.5544315784527424E-11</v>
      </c>
      <c r="C1309" s="179">
        <f t="shared" si="270"/>
        <v>1.5509250485209917E-11</v>
      </c>
      <c r="D1309" s="166">
        <f t="shared" si="271"/>
        <v>2.2558277767625785E-3</v>
      </c>
      <c r="E1309" s="167">
        <f t="shared" si="281"/>
        <v>24.291375446940599</v>
      </c>
      <c r="F1309" s="168">
        <f t="shared" si="282"/>
        <v>2.8852037264793475</v>
      </c>
      <c r="G1309" s="168">
        <f t="shared" si="272"/>
        <v>100266.66681396615</v>
      </c>
      <c r="H1309" s="168">
        <f t="shared" si="273"/>
        <v>271310.33851498767</v>
      </c>
      <c r="I1309" s="169">
        <f t="shared" si="274"/>
        <v>371577.00532895385</v>
      </c>
      <c r="J1309" s="169">
        <f t="shared" si="276"/>
        <v>368430.38486289425</v>
      </c>
      <c r="K1309" s="95"/>
      <c r="L1309" s="265">
        <f t="shared" si="275"/>
        <v>142432.77056750777</v>
      </c>
      <c r="M1309" s="265">
        <f>$G1309*NonHospFrac+theModel!$H1309*NonHospFrac</f>
        <v>229144.23476144602</v>
      </c>
      <c r="N1309" s="266">
        <f t="shared" si="277"/>
        <v>371577.00532895379</v>
      </c>
      <c r="O1309" s="159"/>
      <c r="P1309" s="265">
        <f t="shared" si="278"/>
        <v>141226.60908690596</v>
      </c>
      <c r="Q1309" s="265">
        <f t="shared" si="279"/>
        <v>229142.68011977122</v>
      </c>
      <c r="R1309" s="266">
        <f t="shared" si="280"/>
        <v>370369.28920667717</v>
      </c>
    </row>
    <row r="1310" spans="1:18" x14ac:dyDescent="0.3">
      <c r="A1310" s="82">
        <v>1279</v>
      </c>
      <c r="B1310" s="94">
        <f t="shared" si="269"/>
        <v>1.5253940826722163E-11</v>
      </c>
      <c r="C1310" s="179">
        <f t="shared" si="270"/>
        <v>1.5219530563300149E-11</v>
      </c>
      <c r="D1310" s="166">
        <f t="shared" si="271"/>
        <v>2.2558277767625785E-3</v>
      </c>
      <c r="E1310" s="167">
        <f t="shared" si="281"/>
        <v>24.291375446955819</v>
      </c>
      <c r="F1310" s="168">
        <f t="shared" si="282"/>
        <v>2.8874595542561101</v>
      </c>
      <c r="G1310" s="168">
        <f t="shared" si="272"/>
        <v>100345.06139317958</v>
      </c>
      <c r="H1310" s="168">
        <f t="shared" si="273"/>
        <v>271310.33851515769</v>
      </c>
      <c r="I1310" s="169">
        <f t="shared" si="274"/>
        <v>371655.39990833728</v>
      </c>
      <c r="J1310" s="169">
        <f t="shared" si="276"/>
        <v>368504.79700761195</v>
      </c>
      <c r="K1310" s="95"/>
      <c r="L1310" s="265">
        <f t="shared" si="275"/>
        <v>142462.82075085855</v>
      </c>
      <c r="M1310" s="265">
        <f>$G1310*NonHospFrac+theModel!$H1310*NonHospFrac</f>
        <v>229192.57915747873</v>
      </c>
      <c r="N1310" s="266">
        <f t="shared" si="277"/>
        <v>371655.39990833728</v>
      </c>
      <c r="O1310" s="159"/>
      <c r="P1310" s="265">
        <f t="shared" si="278"/>
        <v>141255.13272476304</v>
      </c>
      <c r="Q1310" s="265">
        <f t="shared" si="279"/>
        <v>229191.02451580393</v>
      </c>
      <c r="R1310" s="266">
        <f t="shared" si="280"/>
        <v>370446.15724056697</v>
      </c>
    </row>
    <row r="1311" spans="1:18" x14ac:dyDescent="0.3">
      <c r="A1311" s="82">
        <v>1280</v>
      </c>
      <c r="B1311" s="94">
        <f t="shared" ref="B1311:B1374" si="283">Constant*EXP(PowerTerm*(A1311)/7)</f>
        <v>1.4968990206487571E-11</v>
      </c>
      <c r="C1311" s="179">
        <f t="shared" ref="C1311:C1374" si="284">(1-theFloor)*B1311</f>
        <v>1.4935222742589689E-11</v>
      </c>
      <c r="D1311" s="166">
        <f t="shared" ref="D1311:D1374" si="285">theFloor</f>
        <v>2.2558277767625785E-3</v>
      </c>
      <c r="E1311" s="167">
        <f t="shared" si="281"/>
        <v>24.291375446970754</v>
      </c>
      <c r="F1311" s="168">
        <f t="shared" si="282"/>
        <v>2.8897153820328727</v>
      </c>
      <c r="G1311" s="168">
        <f t="shared" ref="G1311:G1374" si="286">$B$22*F1311*totInfected/365.25</f>
        <v>100423.45597239301</v>
      </c>
      <c r="H1311" s="168">
        <f t="shared" ref="H1311:H1374" si="287">lostQALYs_Injured*E1311*totInfected/365.25</f>
        <v>271310.33851532446</v>
      </c>
      <c r="I1311" s="169">
        <f t="shared" ref="I1311:I1374" si="288">H1311+G1311</f>
        <v>371733.79448771745</v>
      </c>
      <c r="J1311" s="169">
        <f t="shared" si="276"/>
        <v>368579.20611914108</v>
      </c>
      <c r="K1311" s="95"/>
      <c r="L1311" s="265">
        <f t="shared" ref="L1311:L1374" si="289">$G1311*HospFrac+$H1311*HospFrac</f>
        <v>142492.87093420804</v>
      </c>
      <c r="M1311" s="265">
        <f>$G1311*NonHospFrac+theModel!$H1311*NonHospFrac</f>
        <v>229240.9235535094</v>
      </c>
      <c r="N1311" s="266">
        <f t="shared" si="277"/>
        <v>371733.79448771745</v>
      </c>
      <c r="O1311" s="159"/>
      <c r="P1311" s="265">
        <f t="shared" si="278"/>
        <v>141283.65519993927</v>
      </c>
      <c r="Q1311" s="265">
        <f t="shared" si="279"/>
        <v>229239.36891183461</v>
      </c>
      <c r="R1311" s="266">
        <f t="shared" si="280"/>
        <v>370523.02411177388</v>
      </c>
    </row>
    <row r="1312" spans="1:18" x14ac:dyDescent="0.3">
      <c r="A1312" s="82">
        <v>1281</v>
      </c>
      <c r="B1312" s="94">
        <f t="shared" si="283"/>
        <v>1.4689362594706629E-11</v>
      </c>
      <c r="C1312" s="179">
        <f t="shared" si="284"/>
        <v>1.4656225922542552E-11</v>
      </c>
      <c r="D1312" s="166">
        <f t="shared" si="285"/>
        <v>2.2558277767625785E-3</v>
      </c>
      <c r="E1312" s="167">
        <f t="shared" si="281"/>
        <v>24.291375446985409</v>
      </c>
      <c r="F1312" s="168">
        <f t="shared" si="282"/>
        <v>2.8919712098096353</v>
      </c>
      <c r="G1312" s="168">
        <f t="shared" si="286"/>
        <v>100501.85055160643</v>
      </c>
      <c r="H1312" s="168">
        <f t="shared" si="287"/>
        <v>271310.33851548814</v>
      </c>
      <c r="I1312" s="169">
        <f t="shared" si="288"/>
        <v>371812.18906709459</v>
      </c>
      <c r="J1312" s="169">
        <f t="shared" ref="J1312:J1375" si="290">J1311+(I1312-I1311)/(1+discountDaily)^A1312</f>
        <v>368653.61219760543</v>
      </c>
      <c r="K1312" s="95"/>
      <c r="L1312" s="265">
        <f t="shared" si="289"/>
        <v>142522.92111755634</v>
      </c>
      <c r="M1312" s="265">
        <f>$G1312*NonHospFrac+theModel!$H1312*NonHospFrac</f>
        <v>229289.26794953819</v>
      </c>
      <c r="N1312" s="266">
        <f t="shared" ref="N1312:N1375" si="291">L1312+M1312</f>
        <v>371812.18906709453</v>
      </c>
      <c r="O1312" s="159"/>
      <c r="P1312" s="265">
        <f t="shared" ref="P1312:P1375" si="292">P1311+(L1312-L1311)/(1+discountDaily)^A1312</f>
        <v>141312.17651248214</v>
      </c>
      <c r="Q1312" s="265">
        <f t="shared" ref="Q1312:Q1375" si="293">Q1311+(M1312-M1311)/(1+discountDaily)^B1312</f>
        <v>229287.71330786339</v>
      </c>
      <c r="R1312" s="266">
        <f t="shared" ref="R1312:R1375" si="294">P1312+Q1312</f>
        <v>370599.88982034556</v>
      </c>
    </row>
    <row r="1313" spans="1:18" x14ac:dyDescent="0.3">
      <c r="A1313" s="82">
        <v>1282</v>
      </c>
      <c r="B1313" s="94">
        <f t="shared" si="283"/>
        <v>1.4414958555136751E-11</v>
      </c>
      <c r="C1313" s="179">
        <f t="shared" si="284"/>
        <v>1.4382440891227192E-11</v>
      </c>
      <c r="D1313" s="166">
        <f t="shared" si="285"/>
        <v>2.2558277767625785E-3</v>
      </c>
      <c r="E1313" s="167">
        <f t="shared" ref="E1313:E1376" si="295">C1313+E1312</f>
        <v>24.29137544699979</v>
      </c>
      <c r="F1313" s="168">
        <f t="shared" ref="F1313:F1376" si="296">D1313+F1312</f>
        <v>2.8942270375863979</v>
      </c>
      <c r="G1313" s="168">
        <f t="shared" si="286"/>
        <v>100580.24513081985</v>
      </c>
      <c r="H1313" s="168">
        <f t="shared" si="287"/>
        <v>271310.33851564879</v>
      </c>
      <c r="I1313" s="169">
        <f t="shared" si="288"/>
        <v>371890.58364646864</v>
      </c>
      <c r="J1313" s="169">
        <f t="shared" si="290"/>
        <v>368728.01524312864</v>
      </c>
      <c r="K1313" s="95"/>
      <c r="L1313" s="265">
        <f t="shared" si="289"/>
        <v>142552.97130090353</v>
      </c>
      <c r="M1313" s="265">
        <f>$G1313*NonHospFrac+theModel!$H1313*NonHospFrac</f>
        <v>229337.61234556511</v>
      </c>
      <c r="N1313" s="266">
        <f t="shared" si="291"/>
        <v>371890.58364646864</v>
      </c>
      <c r="O1313" s="159"/>
      <c r="P1313" s="265">
        <f t="shared" si="292"/>
        <v>141340.69666243912</v>
      </c>
      <c r="Q1313" s="265">
        <f t="shared" si="293"/>
        <v>229336.05770389031</v>
      </c>
      <c r="R1313" s="266">
        <f t="shared" si="294"/>
        <v>370676.75436632941</v>
      </c>
    </row>
    <row r="1314" spans="1:18" x14ac:dyDescent="0.3">
      <c r="A1314" s="82">
        <v>1283</v>
      </c>
      <c r="B1314" s="94">
        <f t="shared" si="283"/>
        <v>1.4145680509050085E-11</v>
      </c>
      <c r="C1314" s="179">
        <f t="shared" si="284"/>
        <v>1.411377029003656E-11</v>
      </c>
      <c r="D1314" s="166">
        <f t="shared" si="285"/>
        <v>2.2558277767625785E-3</v>
      </c>
      <c r="E1314" s="167">
        <f t="shared" si="295"/>
        <v>24.291375447013905</v>
      </c>
      <c r="F1314" s="168">
        <f t="shared" si="296"/>
        <v>2.8964828653631605</v>
      </c>
      <c r="G1314" s="168">
        <f t="shared" si="286"/>
        <v>100658.63971003327</v>
      </c>
      <c r="H1314" s="168">
        <f t="shared" si="287"/>
        <v>271310.33851580648</v>
      </c>
      <c r="I1314" s="169">
        <f t="shared" si="288"/>
        <v>371968.97822583973</v>
      </c>
      <c r="J1314" s="169">
        <f t="shared" si="290"/>
        <v>368802.41525583441</v>
      </c>
      <c r="K1314" s="95"/>
      <c r="L1314" s="265">
        <f t="shared" si="289"/>
        <v>142583.02148424956</v>
      </c>
      <c r="M1314" s="265">
        <f>$G1314*NonHospFrac+theModel!$H1314*NonHospFrac</f>
        <v>229385.9567415902</v>
      </c>
      <c r="N1314" s="266">
        <f t="shared" si="291"/>
        <v>371968.97822583979</v>
      </c>
      <c r="O1314" s="159"/>
      <c r="P1314" s="265">
        <f t="shared" si="292"/>
        <v>141369.21564985754</v>
      </c>
      <c r="Q1314" s="265">
        <f t="shared" si="293"/>
        <v>229384.4020999154</v>
      </c>
      <c r="R1314" s="266">
        <f t="shared" si="294"/>
        <v>370753.61774977297</v>
      </c>
    </row>
    <row r="1315" spans="1:18" x14ac:dyDescent="0.3">
      <c r="A1315" s="82">
        <v>1284</v>
      </c>
      <c r="B1315" s="94">
        <f t="shared" si="283"/>
        <v>1.3881432700534079E-11</v>
      </c>
      <c r="C1315" s="179">
        <f t="shared" si="284"/>
        <v>1.3850118579066954E-11</v>
      </c>
      <c r="D1315" s="166">
        <f t="shared" si="285"/>
        <v>2.2558277767625785E-3</v>
      </c>
      <c r="E1315" s="167">
        <f t="shared" si="295"/>
        <v>24.291375447027754</v>
      </c>
      <c r="F1315" s="168">
        <f t="shared" si="296"/>
        <v>2.8987386931399231</v>
      </c>
      <c r="G1315" s="168">
        <f t="shared" si="286"/>
        <v>100737.03428924669</v>
      </c>
      <c r="H1315" s="168">
        <f t="shared" si="287"/>
        <v>271310.33851596114</v>
      </c>
      <c r="I1315" s="169">
        <f t="shared" si="288"/>
        <v>372047.37280520785</v>
      </c>
      <c r="J1315" s="169">
        <f t="shared" si="290"/>
        <v>368876.81223584636</v>
      </c>
      <c r="K1315" s="95"/>
      <c r="L1315" s="265">
        <f t="shared" si="289"/>
        <v>142613.0716675944</v>
      </c>
      <c r="M1315" s="265">
        <f>$G1315*NonHospFrac+theModel!$H1315*NonHospFrac</f>
        <v>229434.30113761342</v>
      </c>
      <c r="N1315" s="266">
        <f t="shared" si="291"/>
        <v>372047.37280520785</v>
      </c>
      <c r="O1315" s="159"/>
      <c r="P1315" s="265">
        <f t="shared" si="292"/>
        <v>141397.73347478473</v>
      </c>
      <c r="Q1315" s="265">
        <f t="shared" si="293"/>
        <v>229432.74649593863</v>
      </c>
      <c r="R1315" s="266">
        <f t="shared" si="294"/>
        <v>370830.47997072339</v>
      </c>
    </row>
    <row r="1316" spans="1:18" x14ac:dyDescent="0.3">
      <c r="A1316" s="82">
        <v>1285</v>
      </c>
      <c r="B1316" s="94">
        <f t="shared" si="283"/>
        <v>1.3622121162440752E-11</v>
      </c>
      <c r="C1316" s="179">
        <f t="shared" si="284"/>
        <v>1.3591392003144092E-11</v>
      </c>
      <c r="D1316" s="166">
        <f t="shared" si="285"/>
        <v>2.2558277767625785E-3</v>
      </c>
      <c r="E1316" s="167">
        <f t="shared" si="295"/>
        <v>24.291375447041347</v>
      </c>
      <c r="F1316" s="168">
        <f t="shared" si="296"/>
        <v>2.9009945209166856</v>
      </c>
      <c r="G1316" s="168">
        <f t="shared" si="286"/>
        <v>100815.42886846012</v>
      </c>
      <c r="H1316" s="168">
        <f t="shared" si="287"/>
        <v>271310.33851611294</v>
      </c>
      <c r="I1316" s="169">
        <f t="shared" si="288"/>
        <v>372125.76738457306</v>
      </c>
      <c r="J1316" s="169">
        <f t="shared" si="290"/>
        <v>368951.20618328819</v>
      </c>
      <c r="K1316" s="95"/>
      <c r="L1316" s="265">
        <f t="shared" si="289"/>
        <v>142643.12185093819</v>
      </c>
      <c r="M1316" s="265">
        <f>$G1316*NonHospFrac+theModel!$H1316*NonHospFrac</f>
        <v>229482.64553363487</v>
      </c>
      <c r="N1316" s="266">
        <f t="shared" si="291"/>
        <v>372125.76738457306</v>
      </c>
      <c r="O1316" s="159"/>
      <c r="P1316" s="265">
        <f t="shared" si="292"/>
        <v>141426.25013726827</v>
      </c>
      <c r="Q1316" s="265">
        <f t="shared" si="293"/>
        <v>229481.09089196008</v>
      </c>
      <c r="R1316" s="266">
        <f t="shared" si="294"/>
        <v>370907.34102922835</v>
      </c>
    </row>
    <row r="1317" spans="1:18" x14ac:dyDescent="0.3">
      <c r="A1317" s="82">
        <v>1286</v>
      </c>
      <c r="B1317" s="94">
        <f t="shared" si="283"/>
        <v>1.3367653682971559E-11</v>
      </c>
      <c r="C1317" s="179">
        <f t="shared" si="284"/>
        <v>1.3337498558483369E-11</v>
      </c>
      <c r="D1317" s="166">
        <f t="shared" si="285"/>
        <v>2.2558277767625785E-3</v>
      </c>
      <c r="E1317" s="167">
        <f t="shared" si="295"/>
        <v>24.291375447054683</v>
      </c>
      <c r="F1317" s="168">
        <f t="shared" si="296"/>
        <v>2.9032503486934482</v>
      </c>
      <c r="G1317" s="168">
        <f t="shared" si="286"/>
        <v>100893.82344767354</v>
      </c>
      <c r="H1317" s="168">
        <f t="shared" si="287"/>
        <v>271310.33851626189</v>
      </c>
      <c r="I1317" s="169">
        <f t="shared" si="288"/>
        <v>372204.16196393542</v>
      </c>
      <c r="J1317" s="169">
        <f t="shared" si="290"/>
        <v>369025.59709828359</v>
      </c>
      <c r="K1317" s="95"/>
      <c r="L1317" s="265">
        <f t="shared" si="289"/>
        <v>142673.17203428084</v>
      </c>
      <c r="M1317" s="265">
        <f>$G1317*NonHospFrac+theModel!$H1317*NonHospFrac</f>
        <v>229530.98992965458</v>
      </c>
      <c r="N1317" s="266">
        <f t="shared" si="291"/>
        <v>372204.16196393542</v>
      </c>
      <c r="O1317" s="159"/>
      <c r="P1317" s="265">
        <f t="shared" si="292"/>
        <v>141454.76563735542</v>
      </c>
      <c r="Q1317" s="265">
        <f t="shared" si="293"/>
        <v>229529.43528797978</v>
      </c>
      <c r="R1317" s="266">
        <f t="shared" si="294"/>
        <v>370984.20092533517</v>
      </c>
    </row>
    <row r="1318" spans="1:18" x14ac:dyDescent="0.3">
      <c r="A1318" s="82">
        <v>1287</v>
      </c>
      <c r="B1318" s="94">
        <f t="shared" si="283"/>
        <v>1.3117939772886692E-11</v>
      </c>
      <c r="C1318" s="179">
        <f t="shared" si="284"/>
        <v>1.3088347959973116E-11</v>
      </c>
      <c r="D1318" s="166">
        <f t="shared" si="285"/>
        <v>2.2558277767625785E-3</v>
      </c>
      <c r="E1318" s="167">
        <f t="shared" si="295"/>
        <v>24.291375447067772</v>
      </c>
      <c r="F1318" s="168">
        <f t="shared" si="296"/>
        <v>2.9055061764702108</v>
      </c>
      <c r="G1318" s="168">
        <f t="shared" si="286"/>
        <v>100972.21802688696</v>
      </c>
      <c r="H1318" s="168">
        <f t="shared" si="287"/>
        <v>271310.33851640811</v>
      </c>
      <c r="I1318" s="169">
        <f t="shared" si="288"/>
        <v>372282.55654329504</v>
      </c>
      <c r="J1318" s="169">
        <f t="shared" si="290"/>
        <v>369099.98498095624</v>
      </c>
      <c r="K1318" s="95"/>
      <c r="L1318" s="265">
        <f t="shared" si="289"/>
        <v>142703.22221762248</v>
      </c>
      <c r="M1318" s="265">
        <f>$G1318*NonHospFrac+theModel!$H1318*NonHospFrac</f>
        <v>229579.33432567259</v>
      </c>
      <c r="N1318" s="266">
        <f t="shared" si="291"/>
        <v>372282.55654329504</v>
      </c>
      <c r="O1318" s="159"/>
      <c r="P1318" s="265">
        <f t="shared" si="292"/>
        <v>141483.27997509367</v>
      </c>
      <c r="Q1318" s="265">
        <f t="shared" si="293"/>
        <v>229577.7796839978</v>
      </c>
      <c r="R1318" s="266">
        <f t="shared" si="294"/>
        <v>371061.05965909146</v>
      </c>
    </row>
    <row r="1319" spans="1:18" x14ac:dyDescent="0.3">
      <c r="A1319" s="82">
        <v>1288</v>
      </c>
      <c r="B1319" s="94">
        <f t="shared" si="283"/>
        <v>1.2872890633326913E-11</v>
      </c>
      <c r="C1319" s="179">
        <f t="shared" si="284"/>
        <v>1.2843851609069027E-11</v>
      </c>
      <c r="D1319" s="166">
        <f t="shared" si="285"/>
        <v>2.2558277767625785E-3</v>
      </c>
      <c r="E1319" s="167">
        <f t="shared" si="295"/>
        <v>24.291375447080615</v>
      </c>
      <c r="F1319" s="168">
        <f t="shared" si="296"/>
        <v>2.9077620042469734</v>
      </c>
      <c r="G1319" s="168">
        <f t="shared" si="286"/>
        <v>101050.61260610037</v>
      </c>
      <c r="H1319" s="168">
        <f t="shared" si="287"/>
        <v>271310.33851655148</v>
      </c>
      <c r="I1319" s="169">
        <f t="shared" si="288"/>
        <v>372360.95112265187</v>
      </c>
      <c r="J1319" s="169">
        <f t="shared" si="290"/>
        <v>369174.36983142968</v>
      </c>
      <c r="K1319" s="95"/>
      <c r="L1319" s="265">
        <f t="shared" si="289"/>
        <v>142733.272400963</v>
      </c>
      <c r="M1319" s="265">
        <f>$G1319*NonHospFrac+theModel!$H1319*NonHospFrac</f>
        <v>229627.6787216888</v>
      </c>
      <c r="N1319" s="266">
        <f t="shared" si="291"/>
        <v>372360.95112265181</v>
      </c>
      <c r="O1319" s="159"/>
      <c r="P1319" s="265">
        <f t="shared" si="292"/>
        <v>141511.79315053034</v>
      </c>
      <c r="Q1319" s="265">
        <f t="shared" si="293"/>
        <v>229626.12408001401</v>
      </c>
      <c r="R1319" s="266">
        <f t="shared" si="294"/>
        <v>371137.91723054438</v>
      </c>
    </row>
    <row r="1320" spans="1:18" x14ac:dyDescent="0.3">
      <c r="A1320" s="82">
        <v>1289</v>
      </c>
      <c r="B1320" s="94">
        <f t="shared" si="283"/>
        <v>1.263241912423649E-11</v>
      </c>
      <c r="C1320" s="179">
        <f t="shared" si="284"/>
        <v>1.2603922562288332E-11</v>
      </c>
      <c r="D1320" s="166">
        <f t="shared" si="285"/>
        <v>2.2558277767625785E-3</v>
      </c>
      <c r="E1320" s="167">
        <f t="shared" si="295"/>
        <v>24.29137544709322</v>
      </c>
      <c r="F1320" s="168">
        <f t="shared" si="296"/>
        <v>2.910017832023736</v>
      </c>
      <c r="G1320" s="168">
        <f t="shared" si="286"/>
        <v>101129.00718531379</v>
      </c>
      <c r="H1320" s="168">
        <f t="shared" si="287"/>
        <v>271310.33851669228</v>
      </c>
      <c r="I1320" s="169">
        <f t="shared" si="288"/>
        <v>372439.34570200607</v>
      </c>
      <c r="J1320" s="169">
        <f t="shared" si="290"/>
        <v>369248.7516498277</v>
      </c>
      <c r="K1320" s="95"/>
      <c r="L1320" s="265">
        <f t="shared" si="289"/>
        <v>142763.32258430257</v>
      </c>
      <c r="M1320" s="265">
        <f>$G1320*NonHospFrac+theModel!$H1320*NonHospFrac</f>
        <v>229676.0231177035</v>
      </c>
      <c r="N1320" s="266">
        <f t="shared" si="291"/>
        <v>372439.34570200607</v>
      </c>
      <c r="O1320" s="159"/>
      <c r="P1320" s="265">
        <f t="shared" si="292"/>
        <v>141540.30516371294</v>
      </c>
      <c r="Q1320" s="265">
        <f t="shared" si="293"/>
        <v>229674.46847602871</v>
      </c>
      <c r="R1320" s="266">
        <f t="shared" si="294"/>
        <v>371214.77363974164</v>
      </c>
    </row>
    <row r="1321" spans="1:18" x14ac:dyDescent="0.3">
      <c r="A1321" s="82">
        <v>1290</v>
      </c>
      <c r="B1321" s="94">
        <f t="shared" si="283"/>
        <v>1.239643973337583E-11</v>
      </c>
      <c r="C1321" s="179">
        <f t="shared" si="284"/>
        <v>1.2368475500292317E-11</v>
      </c>
      <c r="D1321" s="166">
        <f t="shared" si="285"/>
        <v>2.2558277767625785E-3</v>
      </c>
      <c r="E1321" s="167">
        <f t="shared" si="295"/>
        <v>24.291375447105587</v>
      </c>
      <c r="F1321" s="168">
        <f t="shared" si="296"/>
        <v>2.9122736598004986</v>
      </c>
      <c r="G1321" s="168">
        <f t="shared" si="286"/>
        <v>101207.40176452723</v>
      </c>
      <c r="H1321" s="168">
        <f t="shared" si="287"/>
        <v>271310.33851683041</v>
      </c>
      <c r="I1321" s="169">
        <f t="shared" si="288"/>
        <v>372517.74028135766</v>
      </c>
      <c r="J1321" s="169">
        <f t="shared" si="290"/>
        <v>369323.13043627387</v>
      </c>
      <c r="K1321" s="95"/>
      <c r="L1321" s="265">
        <f t="shared" si="289"/>
        <v>142793.37276764109</v>
      </c>
      <c r="M1321" s="265">
        <f>$G1321*NonHospFrac+theModel!$H1321*NonHospFrac</f>
        <v>229724.36751371654</v>
      </c>
      <c r="N1321" s="266">
        <f t="shared" si="291"/>
        <v>372517.74028135766</v>
      </c>
      <c r="O1321" s="159"/>
      <c r="P1321" s="265">
        <f t="shared" si="292"/>
        <v>141568.81601468875</v>
      </c>
      <c r="Q1321" s="265">
        <f t="shared" si="293"/>
        <v>229722.81287204174</v>
      </c>
      <c r="R1321" s="266">
        <f t="shared" si="294"/>
        <v>371291.62888673053</v>
      </c>
    </row>
    <row r="1322" spans="1:18" x14ac:dyDescent="0.3">
      <c r="A1322" s="82">
        <v>1291</v>
      </c>
      <c r="B1322" s="94">
        <f t="shared" si="283"/>
        <v>1.2164868545913368E-11</v>
      </c>
      <c r="C1322" s="179">
        <f t="shared" si="284"/>
        <v>1.2137426697546832E-11</v>
      </c>
      <c r="D1322" s="166">
        <f t="shared" si="285"/>
        <v>2.2558277767625785E-3</v>
      </c>
      <c r="E1322" s="167">
        <f t="shared" si="295"/>
        <v>24.291375447117723</v>
      </c>
      <c r="F1322" s="168">
        <f t="shared" si="296"/>
        <v>2.9145294875772612</v>
      </c>
      <c r="G1322" s="168">
        <f t="shared" si="286"/>
        <v>101285.79634374064</v>
      </c>
      <c r="H1322" s="168">
        <f t="shared" si="287"/>
        <v>271310.33851696597</v>
      </c>
      <c r="I1322" s="169">
        <f t="shared" si="288"/>
        <v>372596.13486070663</v>
      </c>
      <c r="J1322" s="169">
        <f t="shared" si="290"/>
        <v>369397.50619089184</v>
      </c>
      <c r="K1322" s="95"/>
      <c r="L1322" s="265">
        <f t="shared" si="289"/>
        <v>142823.42295097862</v>
      </c>
      <c r="M1322" s="265">
        <f>$G1322*NonHospFrac+theModel!$H1322*NonHospFrac</f>
        <v>229772.71190972795</v>
      </c>
      <c r="N1322" s="266">
        <f t="shared" si="291"/>
        <v>372596.13486070657</v>
      </c>
      <c r="O1322" s="159"/>
      <c r="P1322" s="265">
        <f t="shared" si="292"/>
        <v>141597.32570350522</v>
      </c>
      <c r="Q1322" s="265">
        <f t="shared" si="293"/>
        <v>229771.15726805315</v>
      </c>
      <c r="R1322" s="266">
        <f t="shared" si="294"/>
        <v>371368.48297155835</v>
      </c>
    </row>
    <row r="1323" spans="1:18" x14ac:dyDescent="0.3">
      <c r="A1323" s="82">
        <v>1292</v>
      </c>
      <c r="B1323" s="94">
        <f t="shared" si="283"/>
        <v>1.19376232145851E-11</v>
      </c>
      <c r="C1323" s="179">
        <f t="shared" si="284"/>
        <v>1.1910693992549113E-11</v>
      </c>
      <c r="D1323" s="166">
        <f t="shared" si="285"/>
        <v>2.2558277767625785E-3</v>
      </c>
      <c r="E1323" s="167">
        <f t="shared" si="295"/>
        <v>24.291375447129635</v>
      </c>
      <c r="F1323" s="168">
        <f t="shared" si="296"/>
        <v>2.9167853153540237</v>
      </c>
      <c r="G1323" s="168">
        <f t="shared" si="286"/>
        <v>101364.19092295406</v>
      </c>
      <c r="H1323" s="168">
        <f t="shared" si="287"/>
        <v>271310.33851709898</v>
      </c>
      <c r="I1323" s="169">
        <f t="shared" si="288"/>
        <v>372674.52944005304</v>
      </c>
      <c r="J1323" s="169">
        <f t="shared" si="290"/>
        <v>369471.87891380518</v>
      </c>
      <c r="K1323" s="95"/>
      <c r="L1323" s="265">
        <f t="shared" si="289"/>
        <v>142853.47313431519</v>
      </c>
      <c r="M1323" s="265">
        <f>$G1323*NonHospFrac+theModel!$H1323*NonHospFrac</f>
        <v>229821.05630573782</v>
      </c>
      <c r="N1323" s="266">
        <f t="shared" si="291"/>
        <v>372674.52944005304</v>
      </c>
      <c r="O1323" s="159"/>
      <c r="P1323" s="265">
        <f t="shared" si="292"/>
        <v>141625.83423020973</v>
      </c>
      <c r="Q1323" s="265">
        <f t="shared" si="293"/>
        <v>229819.50166406302</v>
      </c>
      <c r="R1323" s="266">
        <f t="shared" si="294"/>
        <v>371445.33589427278</v>
      </c>
    </row>
    <row r="1324" spans="1:18" x14ac:dyDescent="0.3">
      <c r="A1324" s="82">
        <v>1293</v>
      </c>
      <c r="B1324" s="94">
        <f t="shared" si="283"/>
        <v>1.1714622930411727E-11</v>
      </c>
      <c r="C1324" s="179">
        <f t="shared" si="284"/>
        <v>1.1688196758611005E-11</v>
      </c>
      <c r="D1324" s="166">
        <f t="shared" si="285"/>
        <v>2.2558277767625785E-3</v>
      </c>
      <c r="E1324" s="167">
        <f t="shared" si="295"/>
        <v>24.291375447141323</v>
      </c>
      <c r="F1324" s="168">
        <f t="shared" si="296"/>
        <v>2.9190411431307863</v>
      </c>
      <c r="G1324" s="168">
        <f t="shared" si="286"/>
        <v>101442.58550216748</v>
      </c>
      <c r="H1324" s="168">
        <f t="shared" si="287"/>
        <v>271310.33851722954</v>
      </c>
      <c r="I1324" s="169">
        <f t="shared" si="288"/>
        <v>372752.924019397</v>
      </c>
      <c r="J1324" s="169">
        <f t="shared" si="290"/>
        <v>369546.24860513763</v>
      </c>
      <c r="K1324" s="95"/>
      <c r="L1324" s="265">
        <f t="shared" si="289"/>
        <v>142883.5233176508</v>
      </c>
      <c r="M1324" s="265">
        <f>$G1324*NonHospFrac+theModel!$H1324*NonHospFrac</f>
        <v>229869.40070174617</v>
      </c>
      <c r="N1324" s="266">
        <f t="shared" si="291"/>
        <v>372752.924019397</v>
      </c>
      <c r="O1324" s="159"/>
      <c r="P1324" s="265">
        <f t="shared" si="292"/>
        <v>141654.34159484965</v>
      </c>
      <c r="Q1324" s="265">
        <f t="shared" si="293"/>
        <v>229867.84606007137</v>
      </c>
      <c r="R1324" s="266">
        <f t="shared" si="294"/>
        <v>371522.18765492103</v>
      </c>
    </row>
    <row r="1325" spans="1:18" x14ac:dyDescent="0.3">
      <c r="A1325" s="82">
        <v>1294</v>
      </c>
      <c r="B1325" s="94">
        <f t="shared" si="283"/>
        <v>1.1495788393962796E-11</v>
      </c>
      <c r="C1325" s="179">
        <f t="shared" si="284"/>
        <v>1.1469855875187909E-11</v>
      </c>
      <c r="D1325" s="166">
        <f t="shared" si="285"/>
        <v>2.2558277767625785E-3</v>
      </c>
      <c r="E1325" s="167">
        <f t="shared" si="295"/>
        <v>24.291375447152792</v>
      </c>
      <c r="F1325" s="168">
        <f t="shared" si="296"/>
        <v>2.9212969709075489</v>
      </c>
      <c r="G1325" s="168">
        <f t="shared" si="286"/>
        <v>101520.9800813809</v>
      </c>
      <c r="H1325" s="168">
        <f t="shared" si="287"/>
        <v>271310.33851735765</v>
      </c>
      <c r="I1325" s="169">
        <f t="shared" si="288"/>
        <v>372831.31859873852</v>
      </c>
      <c r="J1325" s="169">
        <f t="shared" si="290"/>
        <v>369620.61526501272</v>
      </c>
      <c r="K1325" s="95"/>
      <c r="L1325" s="265">
        <f t="shared" si="289"/>
        <v>142913.57350098551</v>
      </c>
      <c r="M1325" s="265">
        <f>$G1325*NonHospFrac+theModel!$H1325*NonHospFrac</f>
        <v>229917.74509775304</v>
      </c>
      <c r="N1325" s="266">
        <f t="shared" si="291"/>
        <v>372831.31859873852</v>
      </c>
      <c r="O1325" s="159"/>
      <c r="P1325" s="265">
        <f t="shared" si="292"/>
        <v>141682.84779747244</v>
      </c>
      <c r="Q1325" s="265">
        <f t="shared" si="293"/>
        <v>229916.19045607824</v>
      </c>
      <c r="R1325" s="266">
        <f t="shared" si="294"/>
        <v>371599.03825355065</v>
      </c>
    </row>
    <row r="1326" spans="1:18" x14ac:dyDescent="0.3">
      <c r="A1326" s="82">
        <v>1295</v>
      </c>
      <c r="B1326" s="94">
        <f t="shared" si="283"/>
        <v>1.1281041787157715E-11</v>
      </c>
      <c r="C1326" s="179">
        <f t="shared" si="284"/>
        <v>1.1255593699743425E-11</v>
      </c>
      <c r="D1326" s="166">
        <f t="shared" si="285"/>
        <v>2.2558277767625785E-3</v>
      </c>
      <c r="E1326" s="167">
        <f t="shared" si="295"/>
        <v>24.291375447164047</v>
      </c>
      <c r="F1326" s="168">
        <f t="shared" si="296"/>
        <v>2.9235527986843115</v>
      </c>
      <c r="G1326" s="168">
        <f t="shared" si="286"/>
        <v>101599.37466059433</v>
      </c>
      <c r="H1326" s="168">
        <f t="shared" si="287"/>
        <v>271310.33851748338</v>
      </c>
      <c r="I1326" s="169">
        <f t="shared" si="288"/>
        <v>372909.71317807771</v>
      </c>
      <c r="J1326" s="169">
        <f t="shared" si="290"/>
        <v>369694.97889355413</v>
      </c>
      <c r="K1326" s="95"/>
      <c r="L1326" s="265">
        <f t="shared" si="289"/>
        <v>142943.62368431929</v>
      </c>
      <c r="M1326" s="265">
        <f>$G1326*NonHospFrac+theModel!$H1326*NonHospFrac</f>
        <v>229966.08949375842</v>
      </c>
      <c r="N1326" s="266">
        <f t="shared" si="291"/>
        <v>372909.71317807771</v>
      </c>
      <c r="O1326" s="159"/>
      <c r="P1326" s="265">
        <f t="shared" si="292"/>
        <v>141711.35283812537</v>
      </c>
      <c r="Q1326" s="265">
        <f t="shared" si="293"/>
        <v>229964.53485208363</v>
      </c>
      <c r="R1326" s="266">
        <f t="shared" si="294"/>
        <v>371675.88769020897</v>
      </c>
    </row>
    <row r="1327" spans="1:18" x14ac:dyDescent="0.3">
      <c r="A1327" s="82">
        <v>1296</v>
      </c>
      <c r="B1327" s="94">
        <f t="shared" si="283"/>
        <v>1.1070306745593135E-11</v>
      </c>
      <c r="C1327" s="179">
        <f t="shared" si="284"/>
        <v>1.1045334040139144E-11</v>
      </c>
      <c r="D1327" s="166">
        <f t="shared" si="285"/>
        <v>2.2558277767625785E-3</v>
      </c>
      <c r="E1327" s="167">
        <f t="shared" si="295"/>
        <v>24.291375447175092</v>
      </c>
      <c r="F1327" s="168">
        <f t="shared" si="296"/>
        <v>2.9258086264610741</v>
      </c>
      <c r="G1327" s="168">
        <f t="shared" si="286"/>
        <v>101677.76923980775</v>
      </c>
      <c r="H1327" s="168">
        <f t="shared" si="287"/>
        <v>271310.33851760672</v>
      </c>
      <c r="I1327" s="169">
        <f t="shared" si="288"/>
        <v>372988.10775741446</v>
      </c>
      <c r="J1327" s="169">
        <f t="shared" si="290"/>
        <v>369769.33949088532</v>
      </c>
      <c r="K1327" s="95"/>
      <c r="L1327" s="265">
        <f t="shared" si="289"/>
        <v>142973.67386765213</v>
      </c>
      <c r="M1327" s="265">
        <f>$G1327*NonHospFrac+theModel!$H1327*NonHospFrac</f>
        <v>230014.43388976232</v>
      </c>
      <c r="N1327" s="266">
        <f t="shared" si="291"/>
        <v>372988.10775741446</v>
      </c>
      <c r="O1327" s="159"/>
      <c r="P1327" s="265">
        <f t="shared" si="292"/>
        <v>141739.85671685587</v>
      </c>
      <c r="Q1327" s="265">
        <f t="shared" si="293"/>
        <v>230012.87924808753</v>
      </c>
      <c r="R1327" s="266">
        <f t="shared" si="294"/>
        <v>371752.73596494342</v>
      </c>
    </row>
    <row r="1328" spans="1:18" x14ac:dyDescent="0.3">
      <c r="A1328" s="82">
        <v>1297</v>
      </c>
      <c r="B1328" s="94">
        <f t="shared" si="283"/>
        <v>1.0863508331388079E-11</v>
      </c>
      <c r="C1328" s="179">
        <f t="shared" si="284"/>
        <v>1.0839002127541042E-11</v>
      </c>
      <c r="D1328" s="166">
        <f t="shared" si="285"/>
        <v>2.2558277767625785E-3</v>
      </c>
      <c r="E1328" s="167">
        <f t="shared" si="295"/>
        <v>24.291375447185931</v>
      </c>
      <c r="F1328" s="168">
        <f t="shared" si="296"/>
        <v>2.9280644542378367</v>
      </c>
      <c r="G1328" s="168">
        <f t="shared" si="286"/>
        <v>101756.16381902117</v>
      </c>
      <c r="H1328" s="168">
        <f t="shared" si="287"/>
        <v>271310.3385177278</v>
      </c>
      <c r="I1328" s="169">
        <f t="shared" si="288"/>
        <v>373066.50233674899</v>
      </c>
      <c r="J1328" s="169">
        <f t="shared" si="290"/>
        <v>369843.69705713011</v>
      </c>
      <c r="K1328" s="95"/>
      <c r="L1328" s="265">
        <f t="shared" si="289"/>
        <v>143003.72405098414</v>
      </c>
      <c r="M1328" s="265">
        <f>$G1328*NonHospFrac+theModel!$H1328*NonHospFrac</f>
        <v>230062.7782857648</v>
      </c>
      <c r="N1328" s="266">
        <f t="shared" si="291"/>
        <v>373066.50233674893</v>
      </c>
      <c r="O1328" s="159"/>
      <c r="P1328" s="265">
        <f t="shared" si="292"/>
        <v>141768.35943371133</v>
      </c>
      <c r="Q1328" s="265">
        <f t="shared" si="293"/>
        <v>230061.22364409</v>
      </c>
      <c r="R1328" s="266">
        <f t="shared" si="294"/>
        <v>371829.58307780133</v>
      </c>
    </row>
    <row r="1329" spans="1:18" x14ac:dyDescent="0.3">
      <c r="A1329" s="82">
        <v>1298</v>
      </c>
      <c r="B1329" s="94">
        <f t="shared" si="283"/>
        <v>1.0660573006535512E-11</v>
      </c>
      <c r="C1329" s="179">
        <f t="shared" si="284"/>
        <v>1.0636524589831164E-11</v>
      </c>
      <c r="D1329" s="166">
        <f t="shared" si="285"/>
        <v>2.2558277767625785E-3</v>
      </c>
      <c r="E1329" s="167">
        <f t="shared" si="295"/>
        <v>24.291375447196568</v>
      </c>
      <c r="F1329" s="168">
        <f t="shared" si="296"/>
        <v>2.9303202820145993</v>
      </c>
      <c r="G1329" s="168">
        <f t="shared" si="286"/>
        <v>101834.55839823459</v>
      </c>
      <c r="H1329" s="168">
        <f t="shared" si="287"/>
        <v>271310.3385178466</v>
      </c>
      <c r="I1329" s="169">
        <f t="shared" si="288"/>
        <v>373144.8969160812</v>
      </c>
      <c r="J1329" s="169">
        <f t="shared" si="290"/>
        <v>369918.05159241188</v>
      </c>
      <c r="K1329" s="95"/>
      <c r="L1329" s="265">
        <f t="shared" si="289"/>
        <v>143033.77423431523</v>
      </c>
      <c r="M1329" s="265">
        <f>$G1329*NonHospFrac+theModel!$H1329*NonHospFrac</f>
        <v>230111.12268176593</v>
      </c>
      <c r="N1329" s="266">
        <f t="shared" si="291"/>
        <v>373144.8969160812</v>
      </c>
      <c r="O1329" s="159"/>
      <c r="P1329" s="265">
        <f t="shared" si="292"/>
        <v>141796.86098873909</v>
      </c>
      <c r="Q1329" s="265">
        <f t="shared" si="293"/>
        <v>230109.56804009114</v>
      </c>
      <c r="R1329" s="266">
        <f t="shared" si="294"/>
        <v>371906.42902883026</v>
      </c>
    </row>
    <row r="1330" spans="1:18" x14ac:dyDescent="0.3">
      <c r="A1330" s="82">
        <v>1299</v>
      </c>
      <c r="B1330" s="94">
        <f t="shared" si="283"/>
        <v>1.0461428606752155E-11</v>
      </c>
      <c r="C1330" s="179">
        <f t="shared" si="284"/>
        <v>1.0437829425516425E-11</v>
      </c>
      <c r="D1330" s="166">
        <f t="shared" si="285"/>
        <v>2.2558277767625785E-3</v>
      </c>
      <c r="E1330" s="167">
        <f t="shared" si="295"/>
        <v>24.291375447207006</v>
      </c>
      <c r="F1330" s="168">
        <f t="shared" si="296"/>
        <v>2.9325761097913619</v>
      </c>
      <c r="G1330" s="168">
        <f t="shared" si="286"/>
        <v>101912.952977448</v>
      </c>
      <c r="H1330" s="168">
        <f t="shared" si="287"/>
        <v>271310.33851796319</v>
      </c>
      <c r="I1330" s="169">
        <f t="shared" si="288"/>
        <v>373223.29149541119</v>
      </c>
      <c r="J1330" s="169">
        <f t="shared" si="290"/>
        <v>369992.40309685434</v>
      </c>
      <c r="K1330" s="95"/>
      <c r="L1330" s="265">
        <f t="shared" si="289"/>
        <v>143063.82441764552</v>
      </c>
      <c r="M1330" s="265">
        <f>$G1330*NonHospFrac+theModel!$H1330*NonHospFrac</f>
        <v>230159.46707776567</v>
      </c>
      <c r="N1330" s="266">
        <f t="shared" si="291"/>
        <v>373223.29149541119</v>
      </c>
      <c r="O1330" s="159"/>
      <c r="P1330" s="265">
        <f t="shared" si="292"/>
        <v>141825.36138198659</v>
      </c>
      <c r="Q1330" s="265">
        <f t="shared" si="293"/>
        <v>230157.91243609088</v>
      </c>
      <c r="R1330" s="266">
        <f t="shared" si="294"/>
        <v>371983.27381807746</v>
      </c>
    </row>
    <row r="1331" spans="1:18" x14ac:dyDescent="0.3">
      <c r="A1331" s="82">
        <v>1300</v>
      </c>
      <c r="B1331" s="94">
        <f t="shared" si="283"/>
        <v>1.0266004315816715E-11</v>
      </c>
      <c r="C1331" s="179">
        <f t="shared" si="284"/>
        <v>1.0242845978124732E-11</v>
      </c>
      <c r="D1331" s="166">
        <f t="shared" si="285"/>
        <v>2.2558277767625785E-3</v>
      </c>
      <c r="E1331" s="167">
        <f t="shared" si="295"/>
        <v>24.291375447217249</v>
      </c>
      <c r="F1331" s="168">
        <f t="shared" si="296"/>
        <v>2.9348319375681244</v>
      </c>
      <c r="G1331" s="168">
        <f t="shared" si="286"/>
        <v>101991.34755666144</v>
      </c>
      <c r="H1331" s="168">
        <f t="shared" si="287"/>
        <v>271310.33851807757</v>
      </c>
      <c r="I1331" s="169">
        <f t="shared" si="288"/>
        <v>373301.68607473897</v>
      </c>
      <c r="J1331" s="169">
        <f t="shared" si="290"/>
        <v>370066.75157058099</v>
      </c>
      <c r="K1331" s="95"/>
      <c r="L1331" s="265">
        <f t="shared" si="289"/>
        <v>143093.87460097493</v>
      </c>
      <c r="M1331" s="265">
        <f>$G1331*NonHospFrac+theModel!$H1331*NonHospFrac</f>
        <v>230207.81147376407</v>
      </c>
      <c r="N1331" s="266">
        <f t="shared" si="291"/>
        <v>373301.68607473897</v>
      </c>
      <c r="O1331" s="159"/>
      <c r="P1331" s="265">
        <f t="shared" si="292"/>
        <v>141853.86061350114</v>
      </c>
      <c r="Q1331" s="265">
        <f t="shared" si="293"/>
        <v>230206.25683208928</v>
      </c>
      <c r="R1331" s="266">
        <f t="shared" si="294"/>
        <v>372060.11744559044</v>
      </c>
    </row>
    <row r="1332" spans="1:18" x14ac:dyDescent="0.3">
      <c r="A1332" s="82">
        <v>1301</v>
      </c>
      <c r="B1332" s="94">
        <f t="shared" si="283"/>
        <v>1.0074230640387323E-11</v>
      </c>
      <c r="C1332" s="179">
        <f t="shared" si="284"/>
        <v>1.0051504911079225E-11</v>
      </c>
      <c r="D1332" s="166">
        <f t="shared" si="285"/>
        <v>2.2558277767625785E-3</v>
      </c>
      <c r="E1332" s="167">
        <f t="shared" si="295"/>
        <v>24.291375447227299</v>
      </c>
      <c r="F1332" s="168">
        <f t="shared" si="296"/>
        <v>2.937087765344887</v>
      </c>
      <c r="G1332" s="168">
        <f t="shared" si="286"/>
        <v>102069.74213587485</v>
      </c>
      <c r="H1332" s="168">
        <f t="shared" si="287"/>
        <v>271310.33851818985</v>
      </c>
      <c r="I1332" s="169">
        <f t="shared" si="288"/>
        <v>373380.08065406472</v>
      </c>
      <c r="J1332" s="169">
        <f t="shared" si="290"/>
        <v>370141.09701371554</v>
      </c>
      <c r="K1332" s="95"/>
      <c r="L1332" s="265">
        <f t="shared" si="289"/>
        <v>143123.92478430356</v>
      </c>
      <c r="M1332" s="265">
        <f>$G1332*NonHospFrac+theModel!$H1332*NonHospFrac</f>
        <v>230256.15586976113</v>
      </c>
      <c r="N1332" s="266">
        <f t="shared" si="291"/>
        <v>373380.08065406466</v>
      </c>
      <c r="O1332" s="159"/>
      <c r="P1332" s="265">
        <f t="shared" si="292"/>
        <v>141882.35868333015</v>
      </c>
      <c r="Q1332" s="265">
        <f t="shared" si="293"/>
        <v>230254.60122808634</v>
      </c>
      <c r="R1332" s="266">
        <f t="shared" si="294"/>
        <v>372136.95991141652</v>
      </c>
    </row>
    <row r="1333" spans="1:18" x14ac:dyDescent="0.3">
      <c r="A1333" s="82">
        <v>1302</v>
      </c>
      <c r="B1333" s="94">
        <f t="shared" si="283"/>
        <v>9.886039385289768E-12</v>
      </c>
      <c r="C1333" s="179">
        <f t="shared" si="284"/>
        <v>9.8637381830422626E-12</v>
      </c>
      <c r="D1333" s="166">
        <f t="shared" si="285"/>
        <v>2.2558277767625785E-3</v>
      </c>
      <c r="E1333" s="167">
        <f t="shared" si="295"/>
        <v>24.291375447237161</v>
      </c>
      <c r="F1333" s="168">
        <f t="shared" si="296"/>
        <v>2.9393435931216496</v>
      </c>
      <c r="G1333" s="168">
        <f t="shared" si="286"/>
        <v>102148.13671508827</v>
      </c>
      <c r="H1333" s="168">
        <f t="shared" si="287"/>
        <v>271310.33851829998</v>
      </c>
      <c r="I1333" s="169">
        <f t="shared" si="288"/>
        <v>373458.47523338825</v>
      </c>
      <c r="J1333" s="169">
        <f t="shared" si="290"/>
        <v>370215.43942638137</v>
      </c>
      <c r="K1333" s="95"/>
      <c r="L1333" s="265">
        <f t="shared" si="289"/>
        <v>143153.97496763134</v>
      </c>
      <c r="M1333" s="265">
        <f>$G1333*NonHospFrac+theModel!$H1333*NonHospFrac</f>
        <v>230304.50026575688</v>
      </c>
      <c r="N1333" s="266">
        <f t="shared" si="291"/>
        <v>373458.47523338825</v>
      </c>
      <c r="O1333" s="159"/>
      <c r="P1333" s="265">
        <f t="shared" si="292"/>
        <v>141910.85559152093</v>
      </c>
      <c r="Q1333" s="265">
        <f t="shared" si="293"/>
        <v>230302.94562408209</v>
      </c>
      <c r="R1333" s="266">
        <f t="shared" si="294"/>
        <v>372213.80121560302</v>
      </c>
    </row>
    <row r="1334" spans="1:18" x14ac:dyDescent="0.3">
      <c r="A1334" s="82">
        <v>1303</v>
      </c>
      <c r="B1334" s="94">
        <f t="shared" si="283"/>
        <v>9.7013636292669731E-12</v>
      </c>
      <c r="C1334" s="179">
        <f t="shared" si="284"/>
        <v>9.6794790237195984E-12</v>
      </c>
      <c r="D1334" s="166">
        <f t="shared" si="285"/>
        <v>2.2558277767625785E-3</v>
      </c>
      <c r="E1334" s="167">
        <f t="shared" si="295"/>
        <v>24.291375447246843</v>
      </c>
      <c r="F1334" s="168">
        <f t="shared" si="296"/>
        <v>2.9415994208984122</v>
      </c>
      <c r="G1334" s="168">
        <f t="shared" si="286"/>
        <v>102226.53129430169</v>
      </c>
      <c r="H1334" s="168">
        <f t="shared" si="287"/>
        <v>271310.33851840813</v>
      </c>
      <c r="I1334" s="169">
        <f t="shared" si="288"/>
        <v>373536.8698127098</v>
      </c>
      <c r="J1334" s="169">
        <f t="shared" si="290"/>
        <v>370289.77880870225</v>
      </c>
      <c r="K1334" s="95"/>
      <c r="L1334" s="265">
        <f t="shared" si="289"/>
        <v>143184.02515095839</v>
      </c>
      <c r="M1334" s="265">
        <f>$G1334*NonHospFrac+theModel!$H1334*NonHospFrac</f>
        <v>230352.84466175141</v>
      </c>
      <c r="N1334" s="266">
        <f t="shared" si="291"/>
        <v>373536.8698127098</v>
      </c>
      <c r="O1334" s="159"/>
      <c r="P1334" s="265">
        <f t="shared" si="292"/>
        <v>141939.35133812096</v>
      </c>
      <c r="Q1334" s="265">
        <f t="shared" si="293"/>
        <v>230351.29002007662</v>
      </c>
      <c r="R1334" s="266">
        <f t="shared" si="294"/>
        <v>372290.64135819755</v>
      </c>
    </row>
    <row r="1335" spans="1:18" x14ac:dyDescent="0.3">
      <c r="A1335" s="82">
        <v>1304</v>
      </c>
      <c r="B1335" s="94">
        <f t="shared" si="283"/>
        <v>9.5201377011816761E-12</v>
      </c>
      <c r="C1335" s="179">
        <f t="shared" si="284"/>
        <v>9.4986619101167462E-12</v>
      </c>
      <c r="D1335" s="166">
        <f t="shared" si="285"/>
        <v>2.2558277767625785E-3</v>
      </c>
      <c r="E1335" s="167">
        <f t="shared" si="295"/>
        <v>24.291375447256343</v>
      </c>
      <c r="F1335" s="168">
        <f t="shared" si="296"/>
        <v>2.9438552486751748</v>
      </c>
      <c r="G1335" s="168">
        <f t="shared" si="286"/>
        <v>102304.92587351514</v>
      </c>
      <c r="H1335" s="168">
        <f t="shared" si="287"/>
        <v>271310.33851851418</v>
      </c>
      <c r="I1335" s="169">
        <f t="shared" si="288"/>
        <v>373615.26439202932</v>
      </c>
      <c r="J1335" s="169">
        <f t="shared" si="290"/>
        <v>370364.11516080162</v>
      </c>
      <c r="K1335" s="95"/>
      <c r="L1335" s="265">
        <f t="shared" si="289"/>
        <v>143214.07533428463</v>
      </c>
      <c r="M1335" s="265">
        <f>$G1335*NonHospFrac+theModel!$H1335*NonHospFrac</f>
        <v>230401.18905774469</v>
      </c>
      <c r="N1335" s="266">
        <f t="shared" si="291"/>
        <v>373615.26439202932</v>
      </c>
      <c r="O1335" s="159"/>
      <c r="P1335" s="265">
        <f t="shared" si="292"/>
        <v>141967.84592317749</v>
      </c>
      <c r="Q1335" s="265">
        <f t="shared" si="293"/>
        <v>230399.63441606989</v>
      </c>
      <c r="R1335" s="266">
        <f t="shared" si="294"/>
        <v>372367.48033924738</v>
      </c>
    </row>
    <row r="1336" spans="1:18" x14ac:dyDescent="0.3">
      <c r="A1336" s="82">
        <v>1305</v>
      </c>
      <c r="B1336" s="94">
        <f t="shared" si="283"/>
        <v>9.3422971566636247E-12</v>
      </c>
      <c r="C1336" s="179">
        <f t="shared" si="284"/>
        <v>9.3212225432388531E-12</v>
      </c>
      <c r="D1336" s="166">
        <f t="shared" si="285"/>
        <v>2.2558277767625785E-3</v>
      </c>
      <c r="E1336" s="167">
        <f t="shared" si="295"/>
        <v>24.291375447265665</v>
      </c>
      <c r="F1336" s="168">
        <f t="shared" si="296"/>
        <v>2.9461110764519374</v>
      </c>
      <c r="G1336" s="168">
        <f t="shared" si="286"/>
        <v>102383.32045272856</v>
      </c>
      <c r="H1336" s="168">
        <f t="shared" si="287"/>
        <v>271310.33851861831</v>
      </c>
      <c r="I1336" s="169">
        <f t="shared" si="288"/>
        <v>373693.65897134686</v>
      </c>
      <c r="J1336" s="169">
        <f t="shared" si="290"/>
        <v>370438.44848280307</v>
      </c>
      <c r="K1336" s="95"/>
      <c r="L1336" s="265">
        <f t="shared" si="289"/>
        <v>143244.12551761011</v>
      </c>
      <c r="M1336" s="265">
        <f>$G1336*NonHospFrac+theModel!$H1336*NonHospFrac</f>
        <v>230449.53345373675</v>
      </c>
      <c r="N1336" s="266">
        <f t="shared" si="291"/>
        <v>373693.65897134686</v>
      </c>
      <c r="O1336" s="159"/>
      <c r="P1336" s="265">
        <f t="shared" si="292"/>
        <v>141996.33934673792</v>
      </c>
      <c r="Q1336" s="265">
        <f t="shared" si="293"/>
        <v>230447.97881206195</v>
      </c>
      <c r="R1336" s="266">
        <f t="shared" si="294"/>
        <v>372444.3181587999</v>
      </c>
    </row>
    <row r="1337" spans="1:18" x14ac:dyDescent="0.3">
      <c r="A1337" s="82">
        <v>1306</v>
      </c>
      <c r="B1337" s="94">
        <f t="shared" si="283"/>
        <v>9.167778755193025E-12</v>
      </c>
      <c r="C1337" s="179">
        <f t="shared" si="284"/>
        <v>9.1470978252258474E-12</v>
      </c>
      <c r="D1337" s="166">
        <f t="shared" si="285"/>
        <v>2.2558277767625785E-3</v>
      </c>
      <c r="E1337" s="167">
        <f t="shared" si="295"/>
        <v>24.291375447274813</v>
      </c>
      <c r="F1337" s="168">
        <f t="shared" si="296"/>
        <v>2.9483669042287</v>
      </c>
      <c r="G1337" s="168">
        <f t="shared" si="286"/>
        <v>102461.71503194197</v>
      </c>
      <c r="H1337" s="168">
        <f t="shared" si="287"/>
        <v>271310.33851872053</v>
      </c>
      <c r="I1337" s="169">
        <f t="shared" si="288"/>
        <v>373772.05355066247</v>
      </c>
      <c r="J1337" s="169">
        <f t="shared" si="290"/>
        <v>370512.77877483016</v>
      </c>
      <c r="K1337" s="95"/>
      <c r="L1337" s="265">
        <f t="shared" si="289"/>
        <v>143274.17570093487</v>
      </c>
      <c r="M1337" s="265">
        <f>$G1337*NonHospFrac+theModel!$H1337*NonHospFrac</f>
        <v>230497.87784972761</v>
      </c>
      <c r="N1337" s="266">
        <f t="shared" si="291"/>
        <v>373772.05355066247</v>
      </c>
      <c r="O1337" s="159"/>
      <c r="P1337" s="265">
        <f t="shared" si="292"/>
        <v>142024.83160884961</v>
      </c>
      <c r="Q1337" s="265">
        <f t="shared" si="293"/>
        <v>230496.32320805281</v>
      </c>
      <c r="R1337" s="266">
        <f t="shared" si="294"/>
        <v>372521.15481690242</v>
      </c>
    </row>
    <row r="1338" spans="1:18" x14ac:dyDescent="0.3">
      <c r="A1338" s="82">
        <v>1307</v>
      </c>
      <c r="B1338" s="94">
        <f t="shared" si="283"/>
        <v>8.9965204376119468E-12</v>
      </c>
      <c r="C1338" s="179">
        <f t="shared" si="284"/>
        <v>8.9762258369145698E-12</v>
      </c>
      <c r="D1338" s="166">
        <f t="shared" si="285"/>
        <v>2.2558277767625785E-3</v>
      </c>
      <c r="E1338" s="167">
        <f t="shared" si="295"/>
        <v>24.291375447283791</v>
      </c>
      <c r="F1338" s="168">
        <f t="shared" si="296"/>
        <v>2.9506227320054625</v>
      </c>
      <c r="G1338" s="168">
        <f t="shared" si="286"/>
        <v>102540.10961115538</v>
      </c>
      <c r="H1338" s="168">
        <f t="shared" si="287"/>
        <v>271310.33851882076</v>
      </c>
      <c r="I1338" s="169">
        <f t="shared" si="288"/>
        <v>373850.44812997617</v>
      </c>
      <c r="J1338" s="169">
        <f t="shared" si="290"/>
        <v>370587.10603700636</v>
      </c>
      <c r="K1338" s="95"/>
      <c r="L1338" s="265">
        <f t="shared" si="289"/>
        <v>143304.22588425886</v>
      </c>
      <c r="M1338" s="265">
        <f>$G1338*NonHospFrac+theModel!$H1338*NonHospFrac</f>
        <v>230546.22224571725</v>
      </c>
      <c r="N1338" s="266">
        <f t="shared" si="291"/>
        <v>373850.44812997611</v>
      </c>
      <c r="O1338" s="159"/>
      <c r="P1338" s="265">
        <f t="shared" si="292"/>
        <v>142053.32270955987</v>
      </c>
      <c r="Q1338" s="265">
        <f t="shared" si="293"/>
        <v>230544.66760404245</v>
      </c>
      <c r="R1338" s="266">
        <f t="shared" si="294"/>
        <v>372597.99031360232</v>
      </c>
    </row>
    <row r="1339" spans="1:18" x14ac:dyDescent="0.3">
      <c r="A1339" s="82">
        <v>1308</v>
      </c>
      <c r="B1339" s="94">
        <f t="shared" si="283"/>
        <v>8.8284613040561275E-12</v>
      </c>
      <c r="C1339" s="179">
        <f t="shared" si="284"/>
        <v>8.8085458158203644E-12</v>
      </c>
      <c r="D1339" s="166">
        <f t="shared" si="285"/>
        <v>2.2558277767625785E-3</v>
      </c>
      <c r="E1339" s="167">
        <f t="shared" si="295"/>
        <v>24.291375447292598</v>
      </c>
      <c r="F1339" s="168">
        <f t="shared" si="296"/>
        <v>2.9528785597822251</v>
      </c>
      <c r="G1339" s="168">
        <f t="shared" si="286"/>
        <v>102618.5041903688</v>
      </c>
      <c r="H1339" s="168">
        <f t="shared" si="287"/>
        <v>271310.33851891913</v>
      </c>
      <c r="I1339" s="169">
        <f t="shared" si="288"/>
        <v>373928.84270928794</v>
      </c>
      <c r="J1339" s="169">
        <f t="shared" si="290"/>
        <v>370661.43026945525</v>
      </c>
      <c r="K1339" s="95"/>
      <c r="L1339" s="265">
        <f t="shared" si="289"/>
        <v>143334.27606758216</v>
      </c>
      <c r="M1339" s="265">
        <f>$G1339*NonHospFrac+theModel!$H1339*NonHospFrac</f>
        <v>230594.56664170575</v>
      </c>
      <c r="N1339" s="266">
        <f t="shared" si="291"/>
        <v>373928.84270928788</v>
      </c>
      <c r="O1339" s="159"/>
      <c r="P1339" s="265">
        <f t="shared" si="292"/>
        <v>142081.81264891612</v>
      </c>
      <c r="Q1339" s="265">
        <f t="shared" si="293"/>
        <v>230593.01200003095</v>
      </c>
      <c r="R1339" s="266">
        <f t="shared" si="294"/>
        <v>372674.82464894711</v>
      </c>
    </row>
    <row r="1340" spans="1:18" x14ac:dyDescent="0.3">
      <c r="A1340" s="82">
        <v>1309</v>
      </c>
      <c r="B1340" s="94">
        <f t="shared" si="283"/>
        <v>8.6635415922986995E-12</v>
      </c>
      <c r="C1340" s="179">
        <f t="shared" si="284"/>
        <v>8.6439981345296543E-12</v>
      </c>
      <c r="D1340" s="166">
        <f t="shared" si="285"/>
        <v>2.2558277767625785E-3</v>
      </c>
      <c r="E1340" s="167">
        <f t="shared" si="295"/>
        <v>24.291375447301242</v>
      </c>
      <c r="F1340" s="168">
        <f t="shared" si="296"/>
        <v>2.9551343875589877</v>
      </c>
      <c r="G1340" s="168">
        <f t="shared" si="286"/>
        <v>102696.89876958221</v>
      </c>
      <c r="H1340" s="168">
        <f t="shared" si="287"/>
        <v>271310.3385190157</v>
      </c>
      <c r="I1340" s="169">
        <f t="shared" si="288"/>
        <v>374007.23728859791</v>
      </c>
      <c r="J1340" s="169">
        <f t="shared" si="290"/>
        <v>370735.75147230038</v>
      </c>
      <c r="K1340" s="95"/>
      <c r="L1340" s="265">
        <f t="shared" si="289"/>
        <v>143364.32625090473</v>
      </c>
      <c r="M1340" s="265">
        <f>$G1340*NonHospFrac+theModel!$H1340*NonHospFrac</f>
        <v>230642.91103769315</v>
      </c>
      <c r="N1340" s="266">
        <f t="shared" si="291"/>
        <v>374007.23728859785</v>
      </c>
      <c r="O1340" s="159"/>
      <c r="P1340" s="265">
        <f t="shared" si="292"/>
        <v>142110.30142696569</v>
      </c>
      <c r="Q1340" s="265">
        <f t="shared" si="293"/>
        <v>230641.35639601835</v>
      </c>
      <c r="R1340" s="266">
        <f t="shared" si="294"/>
        <v>372751.65782298404</v>
      </c>
    </row>
    <row r="1341" spans="1:18" x14ac:dyDescent="0.3">
      <c r="A1341" s="82">
        <v>1310</v>
      </c>
      <c r="B1341" s="94">
        <f t="shared" si="283"/>
        <v>8.5017026564986479E-12</v>
      </c>
      <c r="C1341" s="179">
        <f t="shared" si="284"/>
        <v>8.4825242794963423E-12</v>
      </c>
      <c r="D1341" s="166">
        <f t="shared" si="285"/>
        <v>2.2558277767625785E-3</v>
      </c>
      <c r="E1341" s="167">
        <f t="shared" si="295"/>
        <v>24.291375447309726</v>
      </c>
      <c r="F1341" s="168">
        <f t="shared" si="296"/>
        <v>2.9573902153357503</v>
      </c>
      <c r="G1341" s="168">
        <f t="shared" si="286"/>
        <v>102775.29334879565</v>
      </c>
      <c r="H1341" s="168">
        <f t="shared" si="287"/>
        <v>271310.33851911046</v>
      </c>
      <c r="I1341" s="169">
        <f t="shared" si="288"/>
        <v>374085.63186790608</v>
      </c>
      <c r="J1341" s="169">
        <f t="shared" si="290"/>
        <v>370810.06964566524</v>
      </c>
      <c r="K1341" s="95"/>
      <c r="L1341" s="265">
        <f t="shared" si="289"/>
        <v>143394.37643422667</v>
      </c>
      <c r="M1341" s="265">
        <f>$G1341*NonHospFrac+theModel!$H1341*NonHospFrac</f>
        <v>230691.25543367944</v>
      </c>
      <c r="N1341" s="266">
        <f t="shared" si="291"/>
        <v>374085.63186790608</v>
      </c>
      <c r="O1341" s="159"/>
      <c r="P1341" s="265">
        <f t="shared" si="292"/>
        <v>142138.78904375597</v>
      </c>
      <c r="Q1341" s="265">
        <f t="shared" si="293"/>
        <v>230689.70079200465</v>
      </c>
      <c r="R1341" s="266">
        <f t="shared" si="294"/>
        <v>372828.48983576061</v>
      </c>
    </row>
    <row r="1342" spans="1:18" x14ac:dyDescent="0.3">
      <c r="A1342" s="82">
        <v>1311</v>
      </c>
      <c r="B1342" s="94">
        <f t="shared" si="283"/>
        <v>8.3428869463461959E-12</v>
      </c>
      <c r="C1342" s="179">
        <f t="shared" si="284"/>
        <v>8.3240668302342384E-12</v>
      </c>
      <c r="D1342" s="166">
        <f t="shared" si="285"/>
        <v>2.2558277767625785E-3</v>
      </c>
      <c r="E1342" s="167">
        <f t="shared" si="295"/>
        <v>24.29137544731805</v>
      </c>
      <c r="F1342" s="168">
        <f t="shared" si="296"/>
        <v>2.9596460431125129</v>
      </c>
      <c r="G1342" s="168">
        <f t="shared" si="286"/>
        <v>102853.68792800907</v>
      </c>
      <c r="H1342" s="168">
        <f t="shared" si="287"/>
        <v>271310.33851920342</v>
      </c>
      <c r="I1342" s="169">
        <f t="shared" si="288"/>
        <v>374164.0264472125</v>
      </c>
      <c r="J1342" s="169">
        <f t="shared" si="290"/>
        <v>370884.38478967338</v>
      </c>
      <c r="K1342" s="95"/>
      <c r="L1342" s="265">
        <f t="shared" si="289"/>
        <v>143424.42661754787</v>
      </c>
      <c r="M1342" s="265">
        <f>$G1342*NonHospFrac+theModel!$H1342*NonHospFrac</f>
        <v>230739.5998296646</v>
      </c>
      <c r="N1342" s="266">
        <f t="shared" si="291"/>
        <v>374164.02644721244</v>
      </c>
      <c r="O1342" s="159"/>
      <c r="P1342" s="265">
        <f t="shared" si="292"/>
        <v>142167.27549933421</v>
      </c>
      <c r="Q1342" s="265">
        <f t="shared" si="293"/>
        <v>230738.0451879898</v>
      </c>
      <c r="R1342" s="266">
        <f t="shared" si="294"/>
        <v>372905.32068732404</v>
      </c>
    </row>
    <row r="1343" spans="1:18" x14ac:dyDescent="0.3">
      <c r="A1343" s="82">
        <v>1312</v>
      </c>
      <c r="B1343" s="94">
        <f t="shared" si="283"/>
        <v>8.1870379865978184E-12</v>
      </c>
      <c r="C1343" s="179">
        <f t="shared" si="284"/>
        <v>8.1685694388982401E-12</v>
      </c>
      <c r="D1343" s="166">
        <f t="shared" si="285"/>
        <v>2.2558277767625785E-3</v>
      </c>
      <c r="E1343" s="167">
        <f t="shared" si="295"/>
        <v>24.291375447326217</v>
      </c>
      <c r="F1343" s="168">
        <f t="shared" si="296"/>
        <v>2.9619018708892755</v>
      </c>
      <c r="G1343" s="168">
        <f t="shared" si="286"/>
        <v>102932.08250722248</v>
      </c>
      <c r="H1343" s="168">
        <f t="shared" si="287"/>
        <v>271310.33851929469</v>
      </c>
      <c r="I1343" s="169">
        <f t="shared" si="288"/>
        <v>374242.42102651717</v>
      </c>
      <c r="J1343" s="169">
        <f t="shared" si="290"/>
        <v>370958.69690444833</v>
      </c>
      <c r="K1343" s="95"/>
      <c r="L1343" s="265">
        <f t="shared" si="289"/>
        <v>143454.4768008684</v>
      </c>
      <c r="M1343" s="265">
        <f>$G1343*NonHospFrac+theModel!$H1343*NonHospFrac</f>
        <v>230787.94422564871</v>
      </c>
      <c r="N1343" s="266">
        <f t="shared" si="291"/>
        <v>374242.42102651711</v>
      </c>
      <c r="O1343" s="159"/>
      <c r="P1343" s="265">
        <f t="shared" si="292"/>
        <v>142195.76079374782</v>
      </c>
      <c r="Q1343" s="265">
        <f t="shared" si="293"/>
        <v>230786.38958397391</v>
      </c>
      <c r="R1343" s="266">
        <f t="shared" si="294"/>
        <v>372982.15037772176</v>
      </c>
    </row>
    <row r="1344" spans="1:18" x14ac:dyDescent="0.3">
      <c r="A1344" s="82">
        <v>1313</v>
      </c>
      <c r="B1344" s="94">
        <f t="shared" si="283"/>
        <v>8.0341003569933828E-12</v>
      </c>
      <c r="C1344" s="179">
        <f t="shared" si="284"/>
        <v>8.0159768102467783E-12</v>
      </c>
      <c r="D1344" s="166">
        <f t="shared" si="285"/>
        <v>2.2558277767625785E-3</v>
      </c>
      <c r="E1344" s="167">
        <f t="shared" si="295"/>
        <v>24.291375447334232</v>
      </c>
      <c r="F1344" s="168">
        <f t="shared" si="296"/>
        <v>2.9641576986660381</v>
      </c>
      <c r="G1344" s="168">
        <f t="shared" si="286"/>
        <v>103010.47708643593</v>
      </c>
      <c r="H1344" s="168">
        <f t="shared" si="287"/>
        <v>271310.33851938415</v>
      </c>
      <c r="I1344" s="169">
        <f t="shared" si="288"/>
        <v>374320.8156058201</v>
      </c>
      <c r="J1344" s="169">
        <f t="shared" si="290"/>
        <v>371033.00599011354</v>
      </c>
      <c r="K1344" s="95"/>
      <c r="L1344" s="265">
        <f t="shared" si="289"/>
        <v>143484.5269841883</v>
      </c>
      <c r="M1344" s="265">
        <f>$G1344*NonHospFrac+theModel!$H1344*NonHospFrac</f>
        <v>230836.28862163174</v>
      </c>
      <c r="N1344" s="266">
        <f t="shared" si="291"/>
        <v>374320.81560582004</v>
      </c>
      <c r="O1344" s="159"/>
      <c r="P1344" s="265">
        <f t="shared" si="292"/>
        <v>142224.24492704414</v>
      </c>
      <c r="Q1344" s="265">
        <f t="shared" si="293"/>
        <v>230834.73397995695</v>
      </c>
      <c r="R1344" s="266">
        <f t="shared" si="294"/>
        <v>373058.97890700109</v>
      </c>
    </row>
    <row r="1345" spans="1:18" x14ac:dyDescent="0.3">
      <c r="A1345" s="82">
        <v>1314</v>
      </c>
      <c r="B1345" s="94">
        <f t="shared" si="283"/>
        <v>7.8840196725487625E-12</v>
      </c>
      <c r="C1345" s="179">
        <f t="shared" si="284"/>
        <v>7.8662346819788836E-12</v>
      </c>
      <c r="D1345" s="166">
        <f t="shared" si="285"/>
        <v>2.2558277767625785E-3</v>
      </c>
      <c r="E1345" s="167">
        <f t="shared" si="295"/>
        <v>24.291375447342098</v>
      </c>
      <c r="F1345" s="168">
        <f t="shared" si="296"/>
        <v>2.9664135264428007</v>
      </c>
      <c r="G1345" s="168">
        <f t="shared" si="286"/>
        <v>103088.87166564935</v>
      </c>
      <c r="H1345" s="168">
        <f t="shared" si="287"/>
        <v>271310.33851947199</v>
      </c>
      <c r="I1345" s="169">
        <f t="shared" si="288"/>
        <v>374399.21018512134</v>
      </c>
      <c r="J1345" s="169">
        <f t="shared" si="290"/>
        <v>371107.31204679253</v>
      </c>
      <c r="K1345" s="95"/>
      <c r="L1345" s="265">
        <f t="shared" si="289"/>
        <v>143514.57716750755</v>
      </c>
      <c r="M1345" s="265">
        <f>$G1345*NonHospFrac+theModel!$H1345*NonHospFrac</f>
        <v>230884.63301761376</v>
      </c>
      <c r="N1345" s="266">
        <f t="shared" si="291"/>
        <v>374399.21018512128</v>
      </c>
      <c r="O1345" s="159"/>
      <c r="P1345" s="265">
        <f t="shared" si="292"/>
        <v>142252.72789927051</v>
      </c>
      <c r="Q1345" s="265">
        <f t="shared" si="293"/>
        <v>230883.07837593896</v>
      </c>
      <c r="R1345" s="266">
        <f t="shared" si="294"/>
        <v>373135.80627520947</v>
      </c>
    </row>
    <row r="1346" spans="1:18" x14ac:dyDescent="0.3">
      <c r="A1346" s="82">
        <v>1315</v>
      </c>
      <c r="B1346" s="94">
        <f t="shared" si="283"/>
        <v>7.7367425642162773E-12</v>
      </c>
      <c r="C1346" s="179">
        <f t="shared" si="284"/>
        <v>7.7192898054382575E-12</v>
      </c>
      <c r="D1346" s="166">
        <f t="shared" si="285"/>
        <v>2.2558277767625785E-3</v>
      </c>
      <c r="E1346" s="167">
        <f t="shared" si="295"/>
        <v>24.291375447349818</v>
      </c>
      <c r="F1346" s="168">
        <f t="shared" si="296"/>
        <v>2.9686693542195632</v>
      </c>
      <c r="G1346" s="168">
        <f t="shared" si="286"/>
        <v>103167.26624486277</v>
      </c>
      <c r="H1346" s="168">
        <f t="shared" si="287"/>
        <v>271310.33851955825</v>
      </c>
      <c r="I1346" s="169">
        <f t="shared" si="288"/>
        <v>374477.604764421</v>
      </c>
      <c r="J1346" s="169">
        <f t="shared" si="290"/>
        <v>371181.61507460888</v>
      </c>
      <c r="K1346" s="95"/>
      <c r="L1346" s="265">
        <f t="shared" si="289"/>
        <v>143544.62735082619</v>
      </c>
      <c r="M1346" s="265">
        <f>$G1346*NonHospFrac+theModel!$H1346*NonHospFrac</f>
        <v>230932.97741359481</v>
      </c>
      <c r="N1346" s="266">
        <f t="shared" si="291"/>
        <v>374477.604764421</v>
      </c>
      <c r="O1346" s="159"/>
      <c r="P1346" s="265">
        <f t="shared" si="292"/>
        <v>142281.20971047427</v>
      </c>
      <c r="Q1346" s="265">
        <f t="shared" si="293"/>
        <v>230931.42277192001</v>
      </c>
      <c r="R1346" s="266">
        <f t="shared" si="294"/>
        <v>373212.63248239429</v>
      </c>
    </row>
    <row r="1347" spans="1:18" x14ac:dyDescent="0.3">
      <c r="A1347" s="82">
        <v>1316</v>
      </c>
      <c r="B1347" s="94">
        <f t="shared" si="283"/>
        <v>7.5922166599065685E-12</v>
      </c>
      <c r="C1347" s="179">
        <f t="shared" si="284"/>
        <v>7.5750899266779518E-12</v>
      </c>
      <c r="D1347" s="166">
        <f t="shared" si="285"/>
        <v>2.2558277767625785E-3</v>
      </c>
      <c r="E1347" s="167">
        <f t="shared" si="295"/>
        <v>24.291375447357392</v>
      </c>
      <c r="F1347" s="168">
        <f t="shared" si="296"/>
        <v>2.9709251819963258</v>
      </c>
      <c r="G1347" s="168">
        <f t="shared" si="286"/>
        <v>103245.66082407619</v>
      </c>
      <c r="H1347" s="168">
        <f t="shared" si="287"/>
        <v>271310.33851964283</v>
      </c>
      <c r="I1347" s="169">
        <f t="shared" si="288"/>
        <v>374555.99934371898</v>
      </c>
      <c r="J1347" s="169">
        <f t="shared" si="290"/>
        <v>371255.91507368593</v>
      </c>
      <c r="K1347" s="95"/>
      <c r="L1347" s="265">
        <f t="shared" si="289"/>
        <v>143574.6775341442</v>
      </c>
      <c r="M1347" s="265">
        <f>$G1347*NonHospFrac+theModel!$H1347*NonHospFrac</f>
        <v>230981.32180957479</v>
      </c>
      <c r="N1347" s="266">
        <f t="shared" si="291"/>
        <v>374555.99934371898</v>
      </c>
      <c r="O1347" s="159"/>
      <c r="P1347" s="265">
        <f t="shared" si="292"/>
        <v>142309.69036070272</v>
      </c>
      <c r="Q1347" s="265">
        <f t="shared" si="293"/>
        <v>230979.76716789999</v>
      </c>
      <c r="R1347" s="266">
        <f t="shared" si="294"/>
        <v>373289.45752860268</v>
      </c>
    </row>
    <row r="1348" spans="1:18" x14ac:dyDescent="0.3">
      <c r="A1348" s="82">
        <v>1317</v>
      </c>
      <c r="B1348" s="94">
        <f t="shared" si="283"/>
        <v>7.4503905658649914E-12</v>
      </c>
      <c r="C1348" s="179">
        <f t="shared" si="284"/>
        <v>7.4335837678787832E-12</v>
      </c>
      <c r="D1348" s="166">
        <f t="shared" si="285"/>
        <v>2.2558277767625785E-3</v>
      </c>
      <c r="E1348" s="167">
        <f t="shared" si="295"/>
        <v>24.291375447364825</v>
      </c>
      <c r="F1348" s="168">
        <f t="shared" si="296"/>
        <v>2.9731810097730884</v>
      </c>
      <c r="G1348" s="168">
        <f t="shared" si="286"/>
        <v>103324.0554032896</v>
      </c>
      <c r="H1348" s="168">
        <f t="shared" si="287"/>
        <v>271310.33851972589</v>
      </c>
      <c r="I1348" s="169">
        <f t="shared" si="288"/>
        <v>374634.39392301551</v>
      </c>
      <c r="J1348" s="169">
        <f t="shared" si="290"/>
        <v>371330.21204414737</v>
      </c>
      <c r="K1348" s="95"/>
      <c r="L1348" s="265">
        <f t="shared" si="289"/>
        <v>143604.72771746162</v>
      </c>
      <c r="M1348" s="265">
        <f>$G1348*NonHospFrac+theModel!$H1348*NonHospFrac</f>
        <v>231029.66620555386</v>
      </c>
      <c r="N1348" s="266">
        <f t="shared" si="291"/>
        <v>374634.39392301545</v>
      </c>
      <c r="O1348" s="159"/>
      <c r="P1348" s="265">
        <f t="shared" si="292"/>
        <v>142338.16985000327</v>
      </c>
      <c r="Q1348" s="265">
        <f t="shared" si="293"/>
        <v>231028.11156387907</v>
      </c>
      <c r="R1348" s="266">
        <f t="shared" si="294"/>
        <v>373366.28141388233</v>
      </c>
    </row>
    <row r="1349" spans="1:18" x14ac:dyDescent="0.3">
      <c r="A1349" s="82">
        <v>1318</v>
      </c>
      <c r="B1349" s="94">
        <f t="shared" si="283"/>
        <v>7.3112138483957556E-12</v>
      </c>
      <c r="C1349" s="179">
        <f t="shared" si="284"/>
        <v>7.2947210091146931E-12</v>
      </c>
      <c r="D1349" s="166">
        <f t="shared" si="285"/>
        <v>2.2558277767625785E-3</v>
      </c>
      <c r="E1349" s="167">
        <f t="shared" si="295"/>
        <v>24.291375447372118</v>
      </c>
      <c r="F1349" s="168">
        <f t="shared" si="296"/>
        <v>2.975436837549851</v>
      </c>
      <c r="G1349" s="168">
        <f t="shared" si="286"/>
        <v>103402.44998250304</v>
      </c>
      <c r="H1349" s="168">
        <f t="shared" si="287"/>
        <v>271310.33851980732</v>
      </c>
      <c r="I1349" s="169">
        <f t="shared" si="288"/>
        <v>374712.78850231034</v>
      </c>
      <c r="J1349" s="169">
        <f t="shared" si="290"/>
        <v>371404.50598611642</v>
      </c>
      <c r="K1349" s="95"/>
      <c r="L1349" s="265">
        <f t="shared" si="289"/>
        <v>143634.7779007784</v>
      </c>
      <c r="M1349" s="265">
        <f>$G1349*NonHospFrac+theModel!$H1349*NonHospFrac</f>
        <v>231078.01060153195</v>
      </c>
      <c r="N1349" s="266">
        <f t="shared" si="291"/>
        <v>374712.78850231034</v>
      </c>
      <c r="O1349" s="159"/>
      <c r="P1349" s="265">
        <f t="shared" si="292"/>
        <v>142366.64817842314</v>
      </c>
      <c r="Q1349" s="265">
        <f t="shared" si="293"/>
        <v>231076.45595985715</v>
      </c>
      <c r="R1349" s="266">
        <f t="shared" si="294"/>
        <v>373443.10413828027</v>
      </c>
    </row>
    <row r="1350" spans="1:18" x14ac:dyDescent="0.3">
      <c r="A1350" s="82">
        <v>1319</v>
      </c>
      <c r="B1350" s="94">
        <f t="shared" si="283"/>
        <v>7.1746370159277497E-12</v>
      </c>
      <c r="C1350" s="179">
        <f t="shared" si="284"/>
        <v>7.1584522704590306E-12</v>
      </c>
      <c r="D1350" s="166">
        <f t="shared" si="285"/>
        <v>2.2558277767625785E-3</v>
      </c>
      <c r="E1350" s="167">
        <f t="shared" si="295"/>
        <v>24.291375447379277</v>
      </c>
      <c r="F1350" s="168">
        <f t="shared" si="296"/>
        <v>2.9776926653266136</v>
      </c>
      <c r="G1350" s="168">
        <f t="shared" si="286"/>
        <v>103480.84456171643</v>
      </c>
      <c r="H1350" s="168">
        <f t="shared" si="287"/>
        <v>271310.33851988724</v>
      </c>
      <c r="I1350" s="169">
        <f t="shared" si="288"/>
        <v>374791.18308160367</v>
      </c>
      <c r="J1350" s="169">
        <f t="shared" si="290"/>
        <v>371478.79689971672</v>
      </c>
      <c r="K1350" s="95"/>
      <c r="L1350" s="265">
        <f t="shared" si="289"/>
        <v>143664.82808409462</v>
      </c>
      <c r="M1350" s="265">
        <f>$G1350*NonHospFrac+theModel!$H1350*NonHospFrac</f>
        <v>231126.35499750904</v>
      </c>
      <c r="N1350" s="266">
        <f t="shared" si="291"/>
        <v>374791.18308160367</v>
      </c>
      <c r="O1350" s="159"/>
      <c r="P1350" s="265">
        <f t="shared" si="292"/>
        <v>142395.12534600977</v>
      </c>
      <c r="Q1350" s="265">
        <f t="shared" si="293"/>
        <v>231124.80035583425</v>
      </c>
      <c r="R1350" s="266">
        <f t="shared" si="294"/>
        <v>373519.92570184404</v>
      </c>
    </row>
    <row r="1351" spans="1:18" x14ac:dyDescent="0.3">
      <c r="A1351" s="82">
        <v>1320</v>
      </c>
      <c r="B1351" s="94">
        <f t="shared" si="283"/>
        <v>7.0406115014151185E-12</v>
      </c>
      <c r="C1351" s="179">
        <f t="shared" si="284"/>
        <v>7.0247290944248317E-12</v>
      </c>
      <c r="D1351" s="166">
        <f t="shared" si="285"/>
        <v>2.2558277767625785E-3</v>
      </c>
      <c r="E1351" s="167">
        <f t="shared" si="295"/>
        <v>24.291375447386301</v>
      </c>
      <c r="F1351" s="168">
        <f t="shared" si="296"/>
        <v>2.9799484931033762</v>
      </c>
      <c r="G1351" s="168">
        <f t="shared" si="286"/>
        <v>103559.23914092986</v>
      </c>
      <c r="H1351" s="168">
        <f t="shared" si="287"/>
        <v>271310.33851996571</v>
      </c>
      <c r="I1351" s="169">
        <f t="shared" si="288"/>
        <v>374869.57766089553</v>
      </c>
      <c r="J1351" s="169">
        <f t="shared" si="290"/>
        <v>371553.08478507173</v>
      </c>
      <c r="K1351" s="95"/>
      <c r="L1351" s="265">
        <f t="shared" si="289"/>
        <v>143694.87826741027</v>
      </c>
      <c r="M1351" s="265">
        <f>$G1351*NonHospFrac+theModel!$H1351*NonHospFrac</f>
        <v>231174.69939348527</v>
      </c>
      <c r="N1351" s="266">
        <f t="shared" si="291"/>
        <v>374869.57766089553</v>
      </c>
      <c r="O1351" s="159"/>
      <c r="P1351" s="265">
        <f t="shared" si="292"/>
        <v>142423.60135281042</v>
      </c>
      <c r="Q1351" s="265">
        <f t="shared" si="293"/>
        <v>231173.14475181047</v>
      </c>
      <c r="R1351" s="266">
        <f t="shared" si="294"/>
        <v>373596.74610462086</v>
      </c>
    </row>
    <row r="1352" spans="1:18" x14ac:dyDescent="0.3">
      <c r="A1352" s="82">
        <v>1321</v>
      </c>
      <c r="B1352" s="94">
        <f t="shared" si="283"/>
        <v>6.9090896450667261E-12</v>
      </c>
      <c r="C1352" s="179">
        <f t="shared" si="284"/>
        <v>6.8935039287332421E-12</v>
      </c>
      <c r="D1352" s="166">
        <f t="shared" si="285"/>
        <v>2.2558277767625785E-3</v>
      </c>
      <c r="E1352" s="167">
        <f t="shared" si="295"/>
        <v>24.291375447393193</v>
      </c>
      <c r="F1352" s="168">
        <f t="shared" si="296"/>
        <v>2.9822043208801388</v>
      </c>
      <c r="G1352" s="168">
        <f t="shared" si="286"/>
        <v>103637.63372014328</v>
      </c>
      <c r="H1352" s="168">
        <f t="shared" si="287"/>
        <v>271310.33852004271</v>
      </c>
      <c r="I1352" s="169">
        <f t="shared" si="288"/>
        <v>374947.97224018601</v>
      </c>
      <c r="J1352" s="169">
        <f t="shared" si="290"/>
        <v>371627.36964230496</v>
      </c>
      <c r="K1352" s="95"/>
      <c r="L1352" s="265">
        <f t="shared" si="289"/>
        <v>143724.92845072536</v>
      </c>
      <c r="M1352" s="265">
        <f>$G1352*NonHospFrac+theModel!$H1352*NonHospFrac</f>
        <v>231223.04378946061</v>
      </c>
      <c r="N1352" s="266">
        <f t="shared" si="291"/>
        <v>374947.97224018595</v>
      </c>
      <c r="O1352" s="159"/>
      <c r="P1352" s="265">
        <f t="shared" si="292"/>
        <v>142452.07619887247</v>
      </c>
      <c r="Q1352" s="265">
        <f t="shared" si="293"/>
        <v>231221.48914778582</v>
      </c>
      <c r="R1352" s="266">
        <f t="shared" si="294"/>
        <v>373673.56534665829</v>
      </c>
    </row>
    <row r="1353" spans="1:18" x14ac:dyDescent="0.3">
      <c r="A1353" s="82">
        <v>1322</v>
      </c>
      <c r="B1353" s="94">
        <f t="shared" si="283"/>
        <v>6.7800246773982247E-12</v>
      </c>
      <c r="C1353" s="179">
        <f t="shared" si="284"/>
        <v>6.7647301094038138E-12</v>
      </c>
      <c r="D1353" s="166">
        <f t="shared" si="285"/>
        <v>2.2558277767625785E-3</v>
      </c>
      <c r="E1353" s="167">
        <f t="shared" si="295"/>
        <v>24.291375447399957</v>
      </c>
      <c r="F1353" s="168">
        <f t="shared" si="296"/>
        <v>2.9844601486569013</v>
      </c>
      <c r="G1353" s="168">
        <f t="shared" si="286"/>
        <v>103716.02829935671</v>
      </c>
      <c r="H1353" s="168">
        <f t="shared" si="287"/>
        <v>271310.33852011827</v>
      </c>
      <c r="I1353" s="169">
        <f t="shared" si="288"/>
        <v>375026.36681947496</v>
      </c>
      <c r="J1353" s="169">
        <f t="shared" si="290"/>
        <v>371701.65147153975</v>
      </c>
      <c r="K1353" s="95"/>
      <c r="L1353" s="265">
        <f t="shared" si="289"/>
        <v>143754.97863403993</v>
      </c>
      <c r="M1353" s="265">
        <f>$G1353*NonHospFrac+theModel!$H1353*NonHospFrac</f>
        <v>231271.38818543503</v>
      </c>
      <c r="N1353" s="266">
        <f t="shared" si="291"/>
        <v>375026.36681947496</v>
      </c>
      <c r="O1353" s="159"/>
      <c r="P1353" s="265">
        <f t="shared" si="292"/>
        <v>142480.54988424323</v>
      </c>
      <c r="Q1353" s="265">
        <f t="shared" si="293"/>
        <v>231269.83354376024</v>
      </c>
      <c r="R1353" s="266">
        <f t="shared" si="294"/>
        <v>373750.38342800346</v>
      </c>
    </row>
    <row r="1354" spans="1:18" x14ac:dyDescent="0.3">
      <c r="A1354" s="82">
        <v>1323</v>
      </c>
      <c r="B1354" s="94">
        <f t="shared" si="283"/>
        <v>6.6533707026007325E-12</v>
      </c>
      <c r="C1354" s="179">
        <f t="shared" si="284"/>
        <v>6.6383618441607077E-12</v>
      </c>
      <c r="D1354" s="166">
        <f t="shared" si="285"/>
        <v>2.2558277767625785E-3</v>
      </c>
      <c r="E1354" s="167">
        <f t="shared" si="295"/>
        <v>24.291375447406597</v>
      </c>
      <c r="F1354" s="168">
        <f t="shared" si="296"/>
        <v>2.9867159764336639</v>
      </c>
      <c r="G1354" s="168">
        <f t="shared" si="286"/>
        <v>103794.42287857014</v>
      </c>
      <c r="H1354" s="168">
        <f t="shared" si="287"/>
        <v>271310.33852019242</v>
      </c>
      <c r="I1354" s="169">
        <f t="shared" si="288"/>
        <v>375104.76139876258</v>
      </c>
      <c r="J1354" s="169">
        <f t="shared" si="290"/>
        <v>371775.93027289968</v>
      </c>
      <c r="K1354" s="95"/>
      <c r="L1354" s="265">
        <f t="shared" si="289"/>
        <v>143785.02881735392</v>
      </c>
      <c r="M1354" s="265">
        <f>$G1354*NonHospFrac+theModel!$H1354*NonHospFrac</f>
        <v>231319.73258140861</v>
      </c>
      <c r="N1354" s="266">
        <f t="shared" si="291"/>
        <v>375104.76139876252</v>
      </c>
      <c r="O1354" s="159"/>
      <c r="P1354" s="265">
        <f t="shared" si="292"/>
        <v>142509.02240896996</v>
      </c>
      <c r="Q1354" s="265">
        <f t="shared" si="293"/>
        <v>231318.17793973381</v>
      </c>
      <c r="R1354" s="266">
        <f t="shared" si="294"/>
        <v>373827.20034870377</v>
      </c>
    </row>
    <row r="1355" spans="1:18" x14ac:dyDescent="0.3">
      <c r="A1355" s="82">
        <v>1324</v>
      </c>
      <c r="B1355" s="94">
        <f t="shared" si="283"/>
        <v>6.5290826822200922E-12</v>
      </c>
      <c r="C1355" s="179">
        <f t="shared" si="284"/>
        <v>6.514354196148761E-12</v>
      </c>
      <c r="D1355" s="166">
        <f t="shared" si="285"/>
        <v>2.2558277767625785E-3</v>
      </c>
      <c r="E1355" s="167">
        <f t="shared" si="295"/>
        <v>24.291375447413113</v>
      </c>
      <c r="F1355" s="168">
        <f t="shared" si="296"/>
        <v>2.9889718042104265</v>
      </c>
      <c r="G1355" s="168">
        <f t="shared" si="286"/>
        <v>103872.81745778356</v>
      </c>
      <c r="H1355" s="168">
        <f t="shared" si="287"/>
        <v>271310.33852026518</v>
      </c>
      <c r="I1355" s="169">
        <f t="shared" si="288"/>
        <v>375183.15597804874</v>
      </c>
      <c r="J1355" s="169">
        <f t="shared" si="290"/>
        <v>371850.20604650804</v>
      </c>
      <c r="K1355" s="95"/>
      <c r="L1355" s="265">
        <f t="shared" si="289"/>
        <v>143815.07900066738</v>
      </c>
      <c r="M1355" s="265">
        <f>$G1355*NonHospFrac+theModel!$H1355*NonHospFrac</f>
        <v>231368.07697738134</v>
      </c>
      <c r="N1355" s="266">
        <f t="shared" si="291"/>
        <v>375183.15597804869</v>
      </c>
      <c r="O1355" s="159"/>
      <c r="P1355" s="265">
        <f t="shared" si="292"/>
        <v>142537.49377310005</v>
      </c>
      <c r="Q1355" s="265">
        <f t="shared" si="293"/>
        <v>231366.52233570654</v>
      </c>
      <c r="R1355" s="266">
        <f t="shared" si="294"/>
        <v>373904.01610880659</v>
      </c>
    </row>
    <row r="1356" spans="1:18" x14ac:dyDescent="0.3">
      <c r="A1356" s="82">
        <v>1325</v>
      </c>
      <c r="B1356" s="94">
        <f t="shared" si="283"/>
        <v>6.4071164191412209E-12</v>
      </c>
      <c r="C1356" s="179">
        <f t="shared" si="284"/>
        <v>6.3926630679539706E-12</v>
      </c>
      <c r="D1356" s="166">
        <f t="shared" si="285"/>
        <v>2.2558277767625785E-3</v>
      </c>
      <c r="E1356" s="167">
        <f t="shared" si="295"/>
        <v>24.291375447419504</v>
      </c>
      <c r="F1356" s="168">
        <f t="shared" si="296"/>
        <v>2.9912276319871891</v>
      </c>
      <c r="G1356" s="168">
        <f t="shared" si="286"/>
        <v>103951.21203699698</v>
      </c>
      <c r="H1356" s="168">
        <f t="shared" si="287"/>
        <v>271310.33852033655</v>
      </c>
      <c r="I1356" s="169">
        <f t="shared" si="288"/>
        <v>375261.55055733351</v>
      </c>
      <c r="J1356" s="169">
        <f t="shared" si="290"/>
        <v>371924.47879248834</v>
      </c>
      <c r="K1356" s="95"/>
      <c r="L1356" s="265">
        <f t="shared" si="289"/>
        <v>143845.12918398032</v>
      </c>
      <c r="M1356" s="265">
        <f>$G1356*NonHospFrac+theModel!$H1356*NonHospFrac</f>
        <v>231416.42137335317</v>
      </c>
      <c r="N1356" s="266">
        <f t="shared" si="291"/>
        <v>375261.55055733351</v>
      </c>
      <c r="O1356" s="159"/>
      <c r="P1356" s="265">
        <f t="shared" si="292"/>
        <v>142565.9639766808</v>
      </c>
      <c r="Q1356" s="265">
        <f t="shared" si="293"/>
        <v>231414.86673167837</v>
      </c>
      <c r="R1356" s="266">
        <f t="shared" si="294"/>
        <v>373980.83070835914</v>
      </c>
    </row>
    <row r="1357" spans="1:18" x14ac:dyDescent="0.3">
      <c r="A1357" s="82">
        <v>1326</v>
      </c>
      <c r="B1357" s="94">
        <f t="shared" si="283"/>
        <v>6.2874285418714201E-12</v>
      </c>
      <c r="C1357" s="179">
        <f t="shared" si="284"/>
        <v>6.2732451859222566E-12</v>
      </c>
      <c r="D1357" s="166">
        <f t="shared" si="285"/>
        <v>2.2558277767625785E-3</v>
      </c>
      <c r="E1357" s="167">
        <f t="shared" si="295"/>
        <v>24.291375447425779</v>
      </c>
      <c r="F1357" s="168">
        <f t="shared" si="296"/>
        <v>2.9934834597639517</v>
      </c>
      <c r="G1357" s="168">
        <f t="shared" si="286"/>
        <v>104029.6066162104</v>
      </c>
      <c r="H1357" s="168">
        <f t="shared" si="287"/>
        <v>271310.33852040663</v>
      </c>
      <c r="I1357" s="169">
        <f t="shared" si="288"/>
        <v>375339.94513661705</v>
      </c>
      <c r="J1357" s="169">
        <f t="shared" si="290"/>
        <v>371998.74851096416</v>
      </c>
      <c r="K1357" s="95"/>
      <c r="L1357" s="265">
        <f t="shared" si="289"/>
        <v>143875.17936729276</v>
      </c>
      <c r="M1357" s="265">
        <f>$G1357*NonHospFrac+theModel!$H1357*NonHospFrac</f>
        <v>231464.76576932424</v>
      </c>
      <c r="N1357" s="266">
        <f t="shared" si="291"/>
        <v>375339.945136617</v>
      </c>
      <c r="O1357" s="159"/>
      <c r="P1357" s="265">
        <f t="shared" si="292"/>
        <v>142594.43301975951</v>
      </c>
      <c r="Q1357" s="265">
        <f t="shared" si="293"/>
        <v>231463.21112764944</v>
      </c>
      <c r="R1357" s="266">
        <f t="shared" si="294"/>
        <v>374057.64414740895</v>
      </c>
    </row>
    <row r="1358" spans="1:18" x14ac:dyDescent="0.3">
      <c r="A1358" s="82">
        <v>1327</v>
      </c>
      <c r="B1358" s="94">
        <f t="shared" si="283"/>
        <v>6.1699764891173969E-12</v>
      </c>
      <c r="C1358" s="179">
        <f t="shared" si="284"/>
        <v>6.1560580847712742E-12</v>
      </c>
      <c r="D1358" s="166">
        <f t="shared" si="285"/>
        <v>2.2558277767625785E-3</v>
      </c>
      <c r="E1358" s="167">
        <f t="shared" si="295"/>
        <v>24.291375447431935</v>
      </c>
      <c r="F1358" s="168">
        <f t="shared" si="296"/>
        <v>2.9957392875407143</v>
      </c>
      <c r="G1358" s="168">
        <f t="shared" si="286"/>
        <v>104108.00119542381</v>
      </c>
      <c r="H1358" s="168">
        <f t="shared" si="287"/>
        <v>271310.33852047537</v>
      </c>
      <c r="I1358" s="169">
        <f t="shared" si="288"/>
        <v>375418.3397158992</v>
      </c>
      <c r="J1358" s="169">
        <f t="shared" si="290"/>
        <v>372073.01520205871</v>
      </c>
      <c r="K1358" s="95"/>
      <c r="L1358" s="265">
        <f t="shared" si="289"/>
        <v>143905.22955060468</v>
      </c>
      <c r="M1358" s="265">
        <f>$G1358*NonHospFrac+theModel!$H1358*NonHospFrac</f>
        <v>231513.11016529449</v>
      </c>
      <c r="N1358" s="266">
        <f t="shared" si="291"/>
        <v>375418.3397158992</v>
      </c>
      <c r="O1358" s="159"/>
      <c r="P1358" s="265">
        <f t="shared" si="292"/>
        <v>142622.9009023835</v>
      </c>
      <c r="Q1358" s="265">
        <f t="shared" si="293"/>
        <v>231511.5555236197</v>
      </c>
      <c r="R1358" s="266">
        <f t="shared" si="294"/>
        <v>374134.45642600319</v>
      </c>
    </row>
    <row r="1359" spans="1:18" x14ac:dyDescent="0.3">
      <c r="A1359" s="82">
        <v>1328</v>
      </c>
      <c r="B1359" s="94">
        <f t="shared" si="283"/>
        <v>6.0547184946503607E-12</v>
      </c>
      <c r="C1359" s="179">
        <f t="shared" si="284"/>
        <v>6.0410600924896506E-12</v>
      </c>
      <c r="D1359" s="166">
        <f t="shared" si="285"/>
        <v>2.2558277767625785E-3</v>
      </c>
      <c r="E1359" s="167">
        <f t="shared" si="295"/>
        <v>24.291375447437975</v>
      </c>
      <c r="F1359" s="168">
        <f t="shared" si="296"/>
        <v>2.9979951153174769</v>
      </c>
      <c r="G1359" s="168">
        <f t="shared" si="286"/>
        <v>104186.39577463725</v>
      </c>
      <c r="H1359" s="168">
        <f t="shared" si="287"/>
        <v>271310.33852054289</v>
      </c>
      <c r="I1359" s="169">
        <f t="shared" si="288"/>
        <v>375496.73429518013</v>
      </c>
      <c r="J1359" s="169">
        <f t="shared" si="290"/>
        <v>372147.27886589553</v>
      </c>
      <c r="K1359" s="95"/>
      <c r="L1359" s="265">
        <f t="shared" si="289"/>
        <v>143935.27973391616</v>
      </c>
      <c r="M1359" s="265">
        <f>$G1359*NonHospFrac+theModel!$H1359*NonHospFrac</f>
        <v>231561.45456126396</v>
      </c>
      <c r="N1359" s="266">
        <f t="shared" si="291"/>
        <v>375496.73429518013</v>
      </c>
      <c r="O1359" s="159"/>
      <c r="P1359" s="265">
        <f t="shared" si="292"/>
        <v>142651.36762460013</v>
      </c>
      <c r="Q1359" s="265">
        <f t="shared" si="293"/>
        <v>231559.89991958917</v>
      </c>
      <c r="R1359" s="266">
        <f t="shared" si="294"/>
        <v>374211.26754418929</v>
      </c>
    </row>
    <row r="1360" spans="1:18" x14ac:dyDescent="0.3">
      <c r="A1360" s="82">
        <v>1329</v>
      </c>
      <c r="B1360" s="94">
        <f t="shared" si="283"/>
        <v>5.9416135724538793E-12</v>
      </c>
      <c r="C1360" s="179">
        <f t="shared" si="284"/>
        <v>5.9282103155183486E-12</v>
      </c>
      <c r="D1360" s="166">
        <f t="shared" si="285"/>
        <v>2.2558277767625785E-3</v>
      </c>
      <c r="E1360" s="167">
        <f t="shared" si="295"/>
        <v>24.291375447443905</v>
      </c>
      <c r="F1360" s="168">
        <f t="shared" si="296"/>
        <v>3.0002509430942395</v>
      </c>
      <c r="G1360" s="168">
        <f t="shared" si="286"/>
        <v>104264.79035385067</v>
      </c>
      <c r="H1360" s="168">
        <f t="shared" si="287"/>
        <v>271310.33852060908</v>
      </c>
      <c r="I1360" s="169">
        <f t="shared" si="288"/>
        <v>375575.12887445977</v>
      </c>
      <c r="J1360" s="169">
        <f t="shared" si="290"/>
        <v>372221.539502598</v>
      </c>
      <c r="K1360" s="95"/>
      <c r="L1360" s="265">
        <f t="shared" si="289"/>
        <v>143965.32991722709</v>
      </c>
      <c r="M1360" s="265">
        <f>$G1360*NonHospFrac+theModel!$H1360*NonHospFrac</f>
        <v>231609.79895723262</v>
      </c>
      <c r="N1360" s="266">
        <f t="shared" si="291"/>
        <v>375575.12887445971</v>
      </c>
      <c r="O1360" s="159"/>
      <c r="P1360" s="265">
        <f t="shared" si="292"/>
        <v>142679.83318645658</v>
      </c>
      <c r="Q1360" s="265">
        <f t="shared" si="293"/>
        <v>231608.24431555782</v>
      </c>
      <c r="R1360" s="266">
        <f t="shared" si="294"/>
        <v>374288.07750201441</v>
      </c>
    </row>
    <row r="1361" spans="1:18" x14ac:dyDescent="0.3">
      <c r="A1361" s="82">
        <v>1330</v>
      </c>
      <c r="B1361" s="94">
        <f t="shared" si="283"/>
        <v>5.830621502149067E-12</v>
      </c>
      <c r="C1361" s="179">
        <f t="shared" si="284"/>
        <v>5.8174686242087297E-12</v>
      </c>
      <c r="D1361" s="166">
        <f t="shared" si="285"/>
        <v>2.2558277767625785E-3</v>
      </c>
      <c r="E1361" s="167">
        <f t="shared" si="295"/>
        <v>24.29137544744972</v>
      </c>
      <c r="F1361" s="168">
        <f t="shared" si="296"/>
        <v>3.002506770871002</v>
      </c>
      <c r="G1361" s="168">
        <f t="shared" si="286"/>
        <v>104343.18493306408</v>
      </c>
      <c r="H1361" s="168">
        <f t="shared" si="287"/>
        <v>271310.33852067403</v>
      </c>
      <c r="I1361" s="169">
        <f t="shared" si="288"/>
        <v>375653.52345373813</v>
      </c>
      <c r="J1361" s="169">
        <f t="shared" si="290"/>
        <v>372295.79711228953</v>
      </c>
      <c r="K1361" s="95"/>
      <c r="L1361" s="265">
        <f t="shared" si="289"/>
        <v>143995.38010053756</v>
      </c>
      <c r="M1361" s="265">
        <f>$G1361*NonHospFrac+theModel!$H1361*NonHospFrac</f>
        <v>231658.14335320052</v>
      </c>
      <c r="N1361" s="266">
        <f t="shared" si="291"/>
        <v>375653.52345373807</v>
      </c>
      <c r="O1361" s="159"/>
      <c r="P1361" s="265">
        <f t="shared" si="292"/>
        <v>142708.29758800028</v>
      </c>
      <c r="Q1361" s="265">
        <f t="shared" si="293"/>
        <v>231656.58871152572</v>
      </c>
      <c r="R1361" s="266">
        <f t="shared" si="294"/>
        <v>374364.88629952597</v>
      </c>
    </row>
    <row r="1362" spans="1:18" x14ac:dyDescent="0.3">
      <c r="A1362" s="82">
        <v>1331</v>
      </c>
      <c r="B1362" s="94">
        <f t="shared" si="283"/>
        <v>5.7217028146922509E-12</v>
      </c>
      <c r="C1362" s="179">
        <f t="shared" si="284"/>
        <v>5.7087956385524875E-12</v>
      </c>
      <c r="D1362" s="166">
        <f t="shared" si="285"/>
        <v>2.2558277767625785E-3</v>
      </c>
      <c r="E1362" s="167">
        <f t="shared" si="295"/>
        <v>24.29137544745543</v>
      </c>
      <c r="F1362" s="168">
        <f t="shared" si="296"/>
        <v>3.0047625986477646</v>
      </c>
      <c r="G1362" s="168">
        <f t="shared" si="286"/>
        <v>104421.5795122775</v>
      </c>
      <c r="H1362" s="168">
        <f t="shared" si="287"/>
        <v>271310.33852073783</v>
      </c>
      <c r="I1362" s="169">
        <f t="shared" si="288"/>
        <v>375731.91803301533</v>
      </c>
      <c r="J1362" s="169">
        <f t="shared" si="290"/>
        <v>372370.05169509357</v>
      </c>
      <c r="K1362" s="95"/>
      <c r="L1362" s="265">
        <f t="shared" si="289"/>
        <v>144025.43028384761</v>
      </c>
      <c r="M1362" s="265">
        <f>$G1362*NonHospFrac+theModel!$H1362*NonHospFrac</f>
        <v>231706.48774916772</v>
      </c>
      <c r="N1362" s="266">
        <f t="shared" si="291"/>
        <v>375731.91803301533</v>
      </c>
      <c r="O1362" s="159"/>
      <c r="P1362" s="265">
        <f t="shared" si="292"/>
        <v>142736.76082927853</v>
      </c>
      <c r="Q1362" s="265">
        <f t="shared" si="293"/>
        <v>231704.93310749292</v>
      </c>
      <c r="R1362" s="266">
        <f t="shared" si="294"/>
        <v>374441.69393677148</v>
      </c>
    </row>
    <row r="1363" spans="1:18" x14ac:dyDescent="0.3">
      <c r="A1363" s="82">
        <v>1332</v>
      </c>
      <c r="B1363" s="94">
        <f t="shared" si="283"/>
        <v>5.6148187783395998E-12</v>
      </c>
      <c r="C1363" s="179">
        <f t="shared" si="284"/>
        <v>5.6021527141779329E-12</v>
      </c>
      <c r="D1363" s="166">
        <f t="shared" si="285"/>
        <v>2.2558277767625785E-3</v>
      </c>
      <c r="E1363" s="167">
        <f t="shared" si="295"/>
        <v>24.291375447461032</v>
      </c>
      <c r="F1363" s="168">
        <f t="shared" si="296"/>
        <v>3.0070184264245272</v>
      </c>
      <c r="G1363" s="168">
        <f t="shared" si="286"/>
        <v>104499.97409149092</v>
      </c>
      <c r="H1363" s="168">
        <f t="shared" si="287"/>
        <v>271310.3385208004</v>
      </c>
      <c r="I1363" s="169">
        <f t="shared" si="288"/>
        <v>375810.31261229131</v>
      </c>
      <c r="J1363" s="169">
        <f t="shared" si="290"/>
        <v>372444.30325113353</v>
      </c>
      <c r="K1363" s="95"/>
      <c r="L1363" s="265">
        <f t="shared" si="289"/>
        <v>144055.48046715718</v>
      </c>
      <c r="M1363" s="265">
        <f>$G1363*NonHospFrac+theModel!$H1363*NonHospFrac</f>
        <v>231754.83214513413</v>
      </c>
      <c r="N1363" s="266">
        <f t="shared" si="291"/>
        <v>375810.31261229131</v>
      </c>
      <c r="O1363" s="159"/>
      <c r="P1363" s="265">
        <f t="shared" si="292"/>
        <v>142765.22291033858</v>
      </c>
      <c r="Q1363" s="265">
        <f t="shared" si="293"/>
        <v>231753.27750345934</v>
      </c>
      <c r="R1363" s="266">
        <f t="shared" si="294"/>
        <v>374518.50041379791</v>
      </c>
    </row>
    <row r="1364" spans="1:18" x14ac:dyDescent="0.3">
      <c r="A1364" s="82">
        <v>1333</v>
      </c>
      <c r="B1364" s="94">
        <f t="shared" si="283"/>
        <v>5.5099313848740458E-12</v>
      </c>
      <c r="C1364" s="179">
        <f t="shared" si="284"/>
        <v>5.4975019286079908E-12</v>
      </c>
      <c r="D1364" s="166">
        <f t="shared" si="285"/>
        <v>2.2558277767625785E-3</v>
      </c>
      <c r="E1364" s="167">
        <f t="shared" si="295"/>
        <v>24.291375447466528</v>
      </c>
      <c r="F1364" s="168">
        <f t="shared" si="296"/>
        <v>3.0092742542012898</v>
      </c>
      <c r="G1364" s="168">
        <f t="shared" si="286"/>
        <v>104578.36867070435</v>
      </c>
      <c r="H1364" s="168">
        <f t="shared" si="287"/>
        <v>271310.33852086181</v>
      </c>
      <c r="I1364" s="169">
        <f t="shared" si="288"/>
        <v>375888.70719156618</v>
      </c>
      <c r="J1364" s="169">
        <f t="shared" si="290"/>
        <v>372518.55178053281</v>
      </c>
      <c r="K1364" s="95"/>
      <c r="L1364" s="265">
        <f t="shared" si="289"/>
        <v>144085.5306504663</v>
      </c>
      <c r="M1364" s="265">
        <f>$G1364*NonHospFrac+theModel!$H1364*NonHospFrac</f>
        <v>231803.17654109985</v>
      </c>
      <c r="N1364" s="266">
        <f t="shared" si="291"/>
        <v>375888.70719156612</v>
      </c>
      <c r="O1364" s="159"/>
      <c r="P1364" s="265">
        <f t="shared" si="292"/>
        <v>142793.68383122774</v>
      </c>
      <c r="Q1364" s="265">
        <f t="shared" si="293"/>
        <v>231801.62189942505</v>
      </c>
      <c r="R1364" s="266">
        <f t="shared" si="294"/>
        <v>374595.30573065276</v>
      </c>
    </row>
    <row r="1365" spans="1:18" x14ac:dyDescent="0.3">
      <c r="A1365" s="82">
        <v>1334</v>
      </c>
      <c r="B1365" s="94">
        <f t="shared" si="283"/>
        <v>5.4070033360894694E-12</v>
      </c>
      <c r="C1365" s="179">
        <f t="shared" si="284"/>
        <v>5.3948060677748704E-12</v>
      </c>
      <c r="D1365" s="166">
        <f t="shared" si="285"/>
        <v>2.2558277767625785E-3</v>
      </c>
      <c r="E1365" s="167">
        <f t="shared" si="295"/>
        <v>24.291375447471925</v>
      </c>
      <c r="F1365" s="168">
        <f t="shared" si="296"/>
        <v>3.0115300819780524</v>
      </c>
      <c r="G1365" s="168">
        <f t="shared" si="286"/>
        <v>104656.76324991777</v>
      </c>
      <c r="H1365" s="168">
        <f t="shared" si="287"/>
        <v>271310.33852092206</v>
      </c>
      <c r="I1365" s="169">
        <f t="shared" si="288"/>
        <v>375967.10177083983</v>
      </c>
      <c r="J1365" s="169">
        <f t="shared" si="290"/>
        <v>372592.79728341469</v>
      </c>
      <c r="K1365" s="95"/>
      <c r="L1365" s="265">
        <f t="shared" si="289"/>
        <v>144115.58083377496</v>
      </c>
      <c r="M1365" s="265">
        <f>$G1365*NonHospFrac+theModel!$H1365*NonHospFrac</f>
        <v>231851.52093706484</v>
      </c>
      <c r="N1365" s="266">
        <f t="shared" si="291"/>
        <v>375967.10177083977</v>
      </c>
      <c r="O1365" s="159"/>
      <c r="P1365" s="265">
        <f t="shared" si="292"/>
        <v>142822.14359199331</v>
      </c>
      <c r="Q1365" s="265">
        <f t="shared" si="293"/>
        <v>231849.96629539004</v>
      </c>
      <c r="R1365" s="266">
        <f t="shared" si="294"/>
        <v>374672.10988738335</v>
      </c>
    </row>
    <row r="1366" spans="1:18" x14ac:dyDescent="0.3">
      <c r="A1366" s="82">
        <v>1335</v>
      </c>
      <c r="B1366" s="94">
        <f t="shared" si="283"/>
        <v>5.3059980305274122E-12</v>
      </c>
      <c r="C1366" s="179">
        <f t="shared" si="284"/>
        <v>5.2940286127867011E-12</v>
      </c>
      <c r="D1366" s="166">
        <f t="shared" si="285"/>
        <v>2.2558277767625785E-3</v>
      </c>
      <c r="E1366" s="167">
        <f t="shared" si="295"/>
        <v>24.291375447477218</v>
      </c>
      <c r="F1366" s="168">
        <f t="shared" si="296"/>
        <v>3.013785909754815</v>
      </c>
      <c r="G1366" s="168">
        <f t="shared" si="286"/>
        <v>104735.15782913119</v>
      </c>
      <c r="H1366" s="168">
        <f t="shared" si="287"/>
        <v>271310.33852098114</v>
      </c>
      <c r="I1366" s="169">
        <f t="shared" si="288"/>
        <v>376045.49635011231</v>
      </c>
      <c r="J1366" s="169">
        <f t="shared" si="290"/>
        <v>372667.03975990263</v>
      </c>
      <c r="K1366" s="95"/>
      <c r="L1366" s="265">
        <f t="shared" si="289"/>
        <v>144145.63101708319</v>
      </c>
      <c r="M1366" s="265">
        <f>$G1366*NonHospFrac+theModel!$H1366*NonHospFrac</f>
        <v>231899.8653330291</v>
      </c>
      <c r="N1366" s="266">
        <f t="shared" si="291"/>
        <v>376045.49635011225</v>
      </c>
      <c r="O1366" s="159"/>
      <c r="P1366" s="265">
        <f t="shared" si="292"/>
        <v>142850.60219268259</v>
      </c>
      <c r="Q1366" s="265">
        <f t="shared" si="293"/>
        <v>231898.3106913543</v>
      </c>
      <c r="R1366" s="266">
        <f t="shared" si="294"/>
        <v>374748.91288403689</v>
      </c>
    </row>
    <row r="1367" spans="1:18" x14ac:dyDescent="0.3">
      <c r="A1367" s="82">
        <v>1336</v>
      </c>
      <c r="B1367" s="94">
        <f t="shared" si="283"/>
        <v>5.2068795504613534E-12</v>
      </c>
      <c r="C1367" s="179">
        <f t="shared" si="284"/>
        <v>5.1951337269411659E-12</v>
      </c>
      <c r="D1367" s="166">
        <f t="shared" si="285"/>
        <v>2.2558277767625785E-3</v>
      </c>
      <c r="E1367" s="167">
        <f t="shared" si="295"/>
        <v>24.291375447482412</v>
      </c>
      <c r="F1367" s="168">
        <f t="shared" si="296"/>
        <v>3.0160417375315776</v>
      </c>
      <c r="G1367" s="168">
        <f t="shared" si="286"/>
        <v>104813.55240834461</v>
      </c>
      <c r="H1367" s="168">
        <f t="shared" si="287"/>
        <v>271310.33852103917</v>
      </c>
      <c r="I1367" s="169">
        <f t="shared" si="288"/>
        <v>376123.89092938381</v>
      </c>
      <c r="J1367" s="169">
        <f t="shared" si="290"/>
        <v>372741.27921012015</v>
      </c>
      <c r="K1367" s="95"/>
      <c r="L1367" s="265">
        <f t="shared" si="289"/>
        <v>144175.68120039103</v>
      </c>
      <c r="M1367" s="265">
        <f>$G1367*NonHospFrac+theModel!$H1367*NonHospFrac</f>
        <v>231948.20972899275</v>
      </c>
      <c r="N1367" s="266">
        <f t="shared" si="291"/>
        <v>376123.89092938381</v>
      </c>
      <c r="O1367" s="159"/>
      <c r="P1367" s="265">
        <f t="shared" si="292"/>
        <v>142879.05963334293</v>
      </c>
      <c r="Q1367" s="265">
        <f t="shared" si="293"/>
        <v>231946.65508731795</v>
      </c>
      <c r="R1367" s="266">
        <f t="shared" si="294"/>
        <v>374825.71472066088</v>
      </c>
    </row>
    <row r="1368" spans="1:18" x14ac:dyDescent="0.3">
      <c r="A1368" s="82">
        <v>1337</v>
      </c>
      <c r="B1368" s="94">
        <f t="shared" si="283"/>
        <v>5.1096126491245141E-12</v>
      </c>
      <c r="C1368" s="179">
        <f t="shared" si="284"/>
        <v>5.0980862429821213E-12</v>
      </c>
      <c r="D1368" s="166">
        <f t="shared" si="285"/>
        <v>2.2558277767625785E-3</v>
      </c>
      <c r="E1368" s="167">
        <f t="shared" si="295"/>
        <v>24.291375447487511</v>
      </c>
      <c r="F1368" s="168">
        <f t="shared" si="296"/>
        <v>3.0182975653083401</v>
      </c>
      <c r="G1368" s="168">
        <f t="shared" si="286"/>
        <v>104891.94698755803</v>
      </c>
      <c r="H1368" s="168">
        <f t="shared" si="287"/>
        <v>271310.33852109616</v>
      </c>
      <c r="I1368" s="169">
        <f t="shared" si="288"/>
        <v>376202.2855086542</v>
      </c>
      <c r="J1368" s="169">
        <f t="shared" si="290"/>
        <v>372815.51563419047</v>
      </c>
      <c r="K1368" s="95"/>
      <c r="L1368" s="265">
        <f t="shared" si="289"/>
        <v>144205.73138369844</v>
      </c>
      <c r="M1368" s="265">
        <f>$G1368*NonHospFrac+theModel!$H1368*NonHospFrac</f>
        <v>231996.55412495573</v>
      </c>
      <c r="N1368" s="266">
        <f t="shared" si="291"/>
        <v>376202.2855086542</v>
      </c>
      <c r="O1368" s="159"/>
      <c r="P1368" s="265">
        <f t="shared" si="292"/>
        <v>142907.51591402153</v>
      </c>
      <c r="Q1368" s="265">
        <f t="shared" si="293"/>
        <v>231994.99948328093</v>
      </c>
      <c r="R1368" s="266">
        <f t="shared" si="294"/>
        <v>374902.51539730246</v>
      </c>
    </row>
    <row r="1369" spans="1:18" x14ac:dyDescent="0.3">
      <c r="A1369" s="82">
        <v>1338</v>
      </c>
      <c r="B1369" s="94">
        <f t="shared" si="283"/>
        <v>5.0141627381758688E-12</v>
      </c>
      <c r="C1369" s="179">
        <f t="shared" si="284"/>
        <v>5.0028516505938837E-12</v>
      </c>
      <c r="D1369" s="166">
        <f t="shared" si="285"/>
        <v>2.2558277767625785E-3</v>
      </c>
      <c r="E1369" s="167">
        <f t="shared" si="295"/>
        <v>24.291375447492513</v>
      </c>
      <c r="F1369" s="168">
        <f t="shared" si="296"/>
        <v>3.0205533930851027</v>
      </c>
      <c r="G1369" s="168">
        <f t="shared" si="286"/>
        <v>104970.34156677146</v>
      </c>
      <c r="H1369" s="168">
        <f t="shared" si="287"/>
        <v>271310.33852115198</v>
      </c>
      <c r="I1369" s="169">
        <f t="shared" si="288"/>
        <v>376280.68008792342</v>
      </c>
      <c r="J1369" s="169">
        <f t="shared" si="290"/>
        <v>372889.74903223687</v>
      </c>
      <c r="K1369" s="95"/>
      <c r="L1369" s="265">
        <f t="shared" si="289"/>
        <v>144235.78156700541</v>
      </c>
      <c r="M1369" s="265">
        <f>$G1369*NonHospFrac+theModel!$H1369*NonHospFrac</f>
        <v>232044.89852091798</v>
      </c>
      <c r="N1369" s="266">
        <f t="shared" si="291"/>
        <v>376280.68008792342</v>
      </c>
      <c r="O1369" s="159"/>
      <c r="P1369" s="265">
        <f t="shared" si="292"/>
        <v>142935.97103476571</v>
      </c>
      <c r="Q1369" s="265">
        <f t="shared" si="293"/>
        <v>232043.34387924318</v>
      </c>
      <c r="R1369" s="266">
        <f t="shared" si="294"/>
        <v>374979.31491400889</v>
      </c>
    </row>
    <row r="1370" spans="1:18" x14ac:dyDescent="0.3">
      <c r="A1370" s="82">
        <v>1339</v>
      </c>
      <c r="B1370" s="94">
        <f t="shared" si="283"/>
        <v>4.9204958754004866E-12</v>
      </c>
      <c r="C1370" s="179">
        <f t="shared" si="284"/>
        <v>4.9093960841293123E-12</v>
      </c>
      <c r="D1370" s="166">
        <f t="shared" si="285"/>
        <v>2.2558277767625785E-3</v>
      </c>
      <c r="E1370" s="167">
        <f t="shared" si="295"/>
        <v>24.291375447497423</v>
      </c>
      <c r="F1370" s="168">
        <f t="shared" si="296"/>
        <v>3.0228092208618653</v>
      </c>
      <c r="G1370" s="168">
        <f t="shared" si="286"/>
        <v>105048.73614598488</v>
      </c>
      <c r="H1370" s="168">
        <f t="shared" si="287"/>
        <v>271310.33852120687</v>
      </c>
      <c r="I1370" s="169">
        <f t="shared" si="288"/>
        <v>376359.07466719171</v>
      </c>
      <c r="J1370" s="169">
        <f t="shared" si="290"/>
        <v>372963.97940438299</v>
      </c>
      <c r="K1370" s="95"/>
      <c r="L1370" s="265">
        <f t="shared" si="289"/>
        <v>144265.83175031203</v>
      </c>
      <c r="M1370" s="265">
        <f>$G1370*NonHospFrac+theModel!$H1370*NonHospFrac</f>
        <v>232093.24291687968</v>
      </c>
      <c r="N1370" s="266">
        <f t="shared" si="291"/>
        <v>376359.07466719171</v>
      </c>
      <c r="O1370" s="159"/>
      <c r="P1370" s="265">
        <f t="shared" si="292"/>
        <v>142964.4249956228</v>
      </c>
      <c r="Q1370" s="265">
        <f t="shared" si="293"/>
        <v>232091.68827520488</v>
      </c>
      <c r="R1370" s="266">
        <f t="shared" si="294"/>
        <v>375056.11327082769</v>
      </c>
    </row>
    <row r="1371" spans="1:18" x14ac:dyDescent="0.3">
      <c r="A1371" s="82">
        <v>1340</v>
      </c>
      <c r="B1371" s="94">
        <f t="shared" si="283"/>
        <v>4.8285787526396178E-12</v>
      </c>
      <c r="C1371" s="179">
        <f t="shared" si="284"/>
        <v>4.8176863105671278E-12</v>
      </c>
      <c r="D1371" s="166">
        <f t="shared" si="285"/>
        <v>2.2558277767625785E-3</v>
      </c>
      <c r="E1371" s="167">
        <f t="shared" si="295"/>
        <v>24.29137544750224</v>
      </c>
      <c r="F1371" s="168">
        <f t="shared" si="296"/>
        <v>3.0250650486386279</v>
      </c>
      <c r="G1371" s="168">
        <f t="shared" si="286"/>
        <v>105127.13072519829</v>
      </c>
      <c r="H1371" s="168">
        <f t="shared" si="287"/>
        <v>271310.33852126065</v>
      </c>
      <c r="I1371" s="169">
        <f t="shared" si="288"/>
        <v>376437.46924645896</v>
      </c>
      <c r="J1371" s="169">
        <f t="shared" si="290"/>
        <v>373038.206750752</v>
      </c>
      <c r="K1371" s="95"/>
      <c r="L1371" s="265">
        <f t="shared" si="289"/>
        <v>144295.88193361822</v>
      </c>
      <c r="M1371" s="265">
        <f>$G1371*NonHospFrac+theModel!$H1371*NonHospFrac</f>
        <v>232141.58731284068</v>
      </c>
      <c r="N1371" s="266">
        <f t="shared" si="291"/>
        <v>376437.4692464589</v>
      </c>
      <c r="O1371" s="159"/>
      <c r="P1371" s="265">
        <f t="shared" si="292"/>
        <v>142992.87779664004</v>
      </c>
      <c r="Q1371" s="265">
        <f t="shared" si="293"/>
        <v>232140.03267116589</v>
      </c>
      <c r="R1371" s="266">
        <f t="shared" si="294"/>
        <v>375132.91046780592</v>
      </c>
    </row>
    <row r="1372" spans="1:18" x14ac:dyDescent="0.3">
      <c r="A1372" s="82">
        <v>1341</v>
      </c>
      <c r="B1372" s="94">
        <f t="shared" si="283"/>
        <v>4.7383786839461634E-12</v>
      </c>
      <c r="C1372" s="179">
        <f t="shared" si="284"/>
        <v>4.727689717694098E-12</v>
      </c>
      <c r="D1372" s="166">
        <f t="shared" si="285"/>
        <v>2.2558277767625785E-3</v>
      </c>
      <c r="E1372" s="167">
        <f t="shared" si="295"/>
        <v>24.291375447506969</v>
      </c>
      <c r="F1372" s="168">
        <f t="shared" si="296"/>
        <v>3.0273208764153905</v>
      </c>
      <c r="G1372" s="168">
        <f t="shared" si="286"/>
        <v>105205.52530441171</v>
      </c>
      <c r="H1372" s="168">
        <f t="shared" si="287"/>
        <v>271310.33852131345</v>
      </c>
      <c r="I1372" s="169">
        <f t="shared" si="288"/>
        <v>376515.86382572516</v>
      </c>
      <c r="J1372" s="169">
        <f t="shared" si="290"/>
        <v>373112.43107146723</v>
      </c>
      <c r="K1372" s="95"/>
      <c r="L1372" s="265">
        <f t="shared" si="289"/>
        <v>144325.93211692406</v>
      </c>
      <c r="M1372" s="265">
        <f>$G1372*NonHospFrac+theModel!$H1372*NonHospFrac</f>
        <v>232189.9317088011</v>
      </c>
      <c r="N1372" s="266">
        <f t="shared" si="291"/>
        <v>376515.86382572516</v>
      </c>
      <c r="O1372" s="159"/>
      <c r="P1372" s="265">
        <f t="shared" si="292"/>
        <v>143021.32943786477</v>
      </c>
      <c r="Q1372" s="265">
        <f t="shared" si="293"/>
        <v>232188.3770671263</v>
      </c>
      <c r="R1372" s="266">
        <f t="shared" si="294"/>
        <v>375209.70650499105</v>
      </c>
    </row>
    <row r="1373" spans="1:18" x14ac:dyDescent="0.3">
      <c r="A1373" s="82">
        <v>1342</v>
      </c>
      <c r="B1373" s="94">
        <f t="shared" si="283"/>
        <v>4.6498635939615801E-12</v>
      </c>
      <c r="C1373" s="179">
        <f t="shared" si="284"/>
        <v>4.6393743025081646E-12</v>
      </c>
      <c r="D1373" s="166">
        <f t="shared" si="285"/>
        <v>2.2558277767625785E-3</v>
      </c>
      <c r="E1373" s="167">
        <f t="shared" si="295"/>
        <v>24.291375447511609</v>
      </c>
      <c r="F1373" s="168">
        <f t="shared" si="296"/>
        <v>3.0295767041921531</v>
      </c>
      <c r="G1373" s="168">
        <f t="shared" si="286"/>
        <v>105283.91988362513</v>
      </c>
      <c r="H1373" s="168">
        <f t="shared" si="287"/>
        <v>271310.33852136525</v>
      </c>
      <c r="I1373" s="169">
        <f t="shared" si="288"/>
        <v>376594.25840499037</v>
      </c>
      <c r="J1373" s="169">
        <f t="shared" si="290"/>
        <v>373186.6523666521</v>
      </c>
      <c r="K1373" s="95"/>
      <c r="L1373" s="265">
        <f t="shared" si="289"/>
        <v>144355.98230022949</v>
      </c>
      <c r="M1373" s="265">
        <f>$G1373*NonHospFrac+theModel!$H1373*NonHospFrac</f>
        <v>232238.27610476088</v>
      </c>
      <c r="N1373" s="266">
        <f t="shared" si="291"/>
        <v>376594.25840499037</v>
      </c>
      <c r="O1373" s="159"/>
      <c r="P1373" s="265">
        <f t="shared" si="292"/>
        <v>143049.7799193442</v>
      </c>
      <c r="Q1373" s="265">
        <f t="shared" si="293"/>
        <v>232236.72146308608</v>
      </c>
      <c r="R1373" s="266">
        <f t="shared" si="294"/>
        <v>375286.50138243032</v>
      </c>
    </row>
    <row r="1374" spans="1:18" x14ac:dyDescent="0.3">
      <c r="A1374" s="82">
        <v>1343</v>
      </c>
      <c r="B1374" s="94">
        <f t="shared" si="283"/>
        <v>4.5630020065097355E-12</v>
      </c>
      <c r="C1374" s="179">
        <f t="shared" si="284"/>
        <v>4.5527086598380277E-12</v>
      </c>
      <c r="D1374" s="166">
        <f t="shared" si="285"/>
        <v>2.2558277767625785E-3</v>
      </c>
      <c r="E1374" s="167">
        <f t="shared" si="295"/>
        <v>24.29137544751616</v>
      </c>
      <c r="F1374" s="168">
        <f t="shared" si="296"/>
        <v>3.0318325319689157</v>
      </c>
      <c r="G1374" s="168">
        <f t="shared" si="286"/>
        <v>105362.31446283856</v>
      </c>
      <c r="H1374" s="168">
        <f t="shared" si="287"/>
        <v>271310.33852141612</v>
      </c>
      <c r="I1374" s="169">
        <f t="shared" si="288"/>
        <v>376672.6529842547</v>
      </c>
      <c r="J1374" s="169">
        <f t="shared" si="290"/>
        <v>373260.87063643005</v>
      </c>
      <c r="K1374" s="95"/>
      <c r="L1374" s="265">
        <f t="shared" si="289"/>
        <v>144386.03248353457</v>
      </c>
      <c r="M1374" s="265">
        <f>$G1374*NonHospFrac+theModel!$H1374*NonHospFrac</f>
        <v>232286.62050072011</v>
      </c>
      <c r="N1374" s="266">
        <f t="shared" si="291"/>
        <v>376672.65298425464</v>
      </c>
      <c r="O1374" s="159"/>
      <c r="P1374" s="265">
        <f t="shared" si="292"/>
        <v>143078.22924112566</v>
      </c>
      <c r="Q1374" s="265">
        <f t="shared" si="293"/>
        <v>232285.06585904531</v>
      </c>
      <c r="R1374" s="266">
        <f t="shared" si="294"/>
        <v>375363.295100171</v>
      </c>
    </row>
    <row r="1375" spans="1:18" x14ac:dyDescent="0.3">
      <c r="A1375" s="82">
        <v>1344</v>
      </c>
      <c r="B1375" s="94">
        <f t="shared" ref="B1375:B1438" si="297">Constant*EXP(PowerTerm*(A1375)/7)</f>
        <v>4.477763033403923E-12</v>
      </c>
      <c r="C1375" s="179">
        <f t="shared" ref="C1375:C1438" si="298">(1-theFloor)*B1375</f>
        <v>4.4676619711754096E-12</v>
      </c>
      <c r="D1375" s="166">
        <f t="shared" ref="D1375:D1438" si="299">theFloor</f>
        <v>2.2558277767625785E-3</v>
      </c>
      <c r="E1375" s="167">
        <f t="shared" si="295"/>
        <v>24.291375447520629</v>
      </c>
      <c r="F1375" s="168">
        <f t="shared" si="296"/>
        <v>3.0340883597456783</v>
      </c>
      <c r="G1375" s="168">
        <f t="shared" ref="G1375:G1438" si="300">$B$22*F1375*totInfected/365.25</f>
        <v>105440.70904205198</v>
      </c>
      <c r="H1375" s="168">
        <f t="shared" ref="H1375:H1438" si="301">lostQALYs_Injured*E1375*totInfected/365.25</f>
        <v>271310.33852146601</v>
      </c>
      <c r="I1375" s="169">
        <f t="shared" ref="I1375:I1438" si="302">H1375+G1375</f>
        <v>376751.04756351799</v>
      </c>
      <c r="J1375" s="169">
        <f t="shared" si="290"/>
        <v>373335.08588092419</v>
      </c>
      <c r="K1375" s="95"/>
      <c r="L1375" s="265">
        <f t="shared" ref="L1375:L1438" si="303">$G1375*HospFrac+$H1375*HospFrac</f>
        <v>144416.08266683924</v>
      </c>
      <c r="M1375" s="265">
        <f>$G1375*NonHospFrac+theModel!$H1375*NonHospFrac</f>
        <v>232334.96489667869</v>
      </c>
      <c r="N1375" s="266">
        <f t="shared" si="291"/>
        <v>376751.04756351793</v>
      </c>
      <c r="O1375" s="159"/>
      <c r="P1375" s="265">
        <f t="shared" si="292"/>
        <v>143106.67740325638</v>
      </c>
      <c r="Q1375" s="265">
        <f t="shared" si="293"/>
        <v>232333.4102550039</v>
      </c>
      <c r="R1375" s="266">
        <f t="shared" si="294"/>
        <v>375440.08765826025</v>
      </c>
    </row>
    <row r="1376" spans="1:18" x14ac:dyDescent="0.3">
      <c r="A1376" s="82">
        <v>1345</v>
      </c>
      <c r="B1376" s="94">
        <f t="shared" si="297"/>
        <v>4.3941163634629495E-12</v>
      </c>
      <c r="C1376" s="179">
        <f t="shared" si="298"/>
        <v>4.3842039937159231E-12</v>
      </c>
      <c r="D1376" s="166">
        <f t="shared" si="299"/>
        <v>2.2558277767625785E-3</v>
      </c>
      <c r="E1376" s="167">
        <f t="shared" si="295"/>
        <v>24.291375447525013</v>
      </c>
      <c r="F1376" s="168">
        <f t="shared" si="296"/>
        <v>3.0363441875224408</v>
      </c>
      <c r="G1376" s="168">
        <f t="shared" si="300"/>
        <v>105519.1036212654</v>
      </c>
      <c r="H1376" s="168">
        <f t="shared" si="301"/>
        <v>271310.33852151502</v>
      </c>
      <c r="I1376" s="169">
        <f t="shared" si="302"/>
        <v>376829.4421427804</v>
      </c>
      <c r="J1376" s="169">
        <f t="shared" ref="J1376:J1439" si="304">J1375+(I1376-I1375)/(1+discountDaily)^A1376</f>
        <v>373409.29810025805</v>
      </c>
      <c r="K1376" s="95"/>
      <c r="L1376" s="265">
        <f t="shared" si="303"/>
        <v>144446.13285014362</v>
      </c>
      <c r="M1376" s="265">
        <f>$G1376*NonHospFrac+theModel!$H1376*NonHospFrac</f>
        <v>232383.30929263678</v>
      </c>
      <c r="N1376" s="266">
        <f t="shared" ref="N1376:N1439" si="305">L1376+M1376</f>
        <v>376829.4421427804</v>
      </c>
      <c r="O1376" s="159"/>
      <c r="P1376" s="265">
        <f t="shared" ref="P1376:P1439" si="306">P1375+(L1376-L1375)/(1+discountDaily)^A1376</f>
        <v>143135.12440578372</v>
      </c>
      <c r="Q1376" s="265">
        <f t="shared" ref="Q1376:Q1439" si="307">Q1375+(M1376-M1375)/(1+discountDaily)^B1376</f>
        <v>232381.75465096199</v>
      </c>
      <c r="R1376" s="266">
        <f t="shared" ref="R1376:R1439" si="308">P1376+Q1376</f>
        <v>375516.87905674567</v>
      </c>
    </row>
    <row r="1377" spans="1:18" x14ac:dyDescent="0.3">
      <c r="A1377" s="82">
        <v>1346</v>
      </c>
      <c r="B1377" s="94">
        <f t="shared" si="297"/>
        <v>4.3120322517324234E-12</v>
      </c>
      <c r="C1377" s="179">
        <f t="shared" si="298"/>
        <v>4.3023050496046691E-12</v>
      </c>
      <c r="D1377" s="166">
        <f t="shared" si="299"/>
        <v>2.2558277767625785E-3</v>
      </c>
      <c r="E1377" s="167">
        <f t="shared" ref="E1377:E1440" si="309">C1377+E1376</f>
        <v>24.291375447529315</v>
      </c>
      <c r="F1377" s="168">
        <f t="shared" ref="F1377:F1440" si="310">D1377+F1376</f>
        <v>3.0386000152992034</v>
      </c>
      <c r="G1377" s="168">
        <f t="shared" si="300"/>
        <v>105597.49820047882</v>
      </c>
      <c r="H1377" s="168">
        <f t="shared" si="301"/>
        <v>271310.3385215631</v>
      </c>
      <c r="I1377" s="169">
        <f t="shared" si="302"/>
        <v>376907.83672204195</v>
      </c>
      <c r="J1377" s="169">
        <f t="shared" si="304"/>
        <v>373483.50729455496</v>
      </c>
      <c r="K1377" s="95"/>
      <c r="L1377" s="265">
        <f t="shared" si="303"/>
        <v>144476.18303344763</v>
      </c>
      <c r="M1377" s="265">
        <f>$G1377*NonHospFrac+theModel!$H1377*NonHospFrac</f>
        <v>232431.65368859429</v>
      </c>
      <c r="N1377" s="266">
        <f t="shared" si="305"/>
        <v>376907.83672204195</v>
      </c>
      <c r="O1377" s="159"/>
      <c r="P1377" s="265">
        <f t="shared" si="306"/>
        <v>143163.57024875487</v>
      </c>
      <c r="Q1377" s="265">
        <f t="shared" si="307"/>
        <v>232430.09904691949</v>
      </c>
      <c r="R1377" s="266">
        <f t="shared" si="308"/>
        <v>375593.66929567436</v>
      </c>
    </row>
    <row r="1378" spans="1:18" x14ac:dyDescent="0.3">
      <c r="A1378" s="82">
        <v>1347</v>
      </c>
      <c r="B1378" s="94">
        <f t="shared" si="297"/>
        <v>4.2314815089073152E-12</v>
      </c>
      <c r="C1378" s="179">
        <f t="shared" si="298"/>
        <v>4.2219360153826649E-12</v>
      </c>
      <c r="D1378" s="166">
        <f t="shared" si="299"/>
        <v>2.2558277767625785E-3</v>
      </c>
      <c r="E1378" s="167">
        <f t="shared" si="309"/>
        <v>24.291375447533536</v>
      </c>
      <c r="F1378" s="168">
        <f t="shared" si="310"/>
        <v>3.040855843075966</v>
      </c>
      <c r="G1378" s="168">
        <f t="shared" si="300"/>
        <v>105675.89277969227</v>
      </c>
      <c r="H1378" s="168">
        <f t="shared" si="301"/>
        <v>271310.33852161019</v>
      </c>
      <c r="I1378" s="169">
        <f t="shared" si="302"/>
        <v>376986.23130130244</v>
      </c>
      <c r="J1378" s="169">
        <f t="shared" si="304"/>
        <v>373557.71346393804</v>
      </c>
      <c r="K1378" s="95"/>
      <c r="L1378" s="265">
        <f t="shared" si="303"/>
        <v>144506.23321675125</v>
      </c>
      <c r="M1378" s="265">
        <f>$G1378*NonHospFrac+theModel!$H1378*NonHospFrac</f>
        <v>232479.99808455116</v>
      </c>
      <c r="N1378" s="266">
        <f t="shared" si="305"/>
        <v>376986.23130130244</v>
      </c>
      <c r="O1378" s="159"/>
      <c r="P1378" s="265">
        <f t="shared" si="306"/>
        <v>143192.01493221711</v>
      </c>
      <c r="Q1378" s="265">
        <f t="shared" si="307"/>
        <v>232478.44344287636</v>
      </c>
      <c r="R1378" s="266">
        <f t="shared" si="308"/>
        <v>375670.45837509347</v>
      </c>
    </row>
    <row r="1379" spans="1:18" x14ac:dyDescent="0.3">
      <c r="A1379" s="82">
        <v>1348</v>
      </c>
      <c r="B1379" s="94">
        <f t="shared" si="297"/>
        <v>4.1524354909522664E-12</v>
      </c>
      <c r="C1379" s="179">
        <f t="shared" si="298"/>
        <v>4.1430683116305612E-12</v>
      </c>
      <c r="D1379" s="166">
        <f t="shared" si="299"/>
        <v>2.2558277767625785E-3</v>
      </c>
      <c r="E1379" s="167">
        <f t="shared" si="309"/>
        <v>24.291375447537678</v>
      </c>
      <c r="F1379" s="168">
        <f t="shared" si="310"/>
        <v>3.0431116708527286</v>
      </c>
      <c r="G1379" s="168">
        <f t="shared" si="300"/>
        <v>105754.28735890567</v>
      </c>
      <c r="H1379" s="168">
        <f t="shared" si="301"/>
        <v>271310.33852165646</v>
      </c>
      <c r="I1379" s="169">
        <f t="shared" si="302"/>
        <v>377064.62588056212</v>
      </c>
      <c r="J1379" s="169">
        <f t="shared" si="304"/>
        <v>373631.91660853074</v>
      </c>
      <c r="K1379" s="95"/>
      <c r="L1379" s="265">
        <f t="shared" si="303"/>
        <v>144536.28340005458</v>
      </c>
      <c r="M1379" s="265">
        <f>$G1379*NonHospFrac+theModel!$H1379*NonHospFrac</f>
        <v>232528.34248050753</v>
      </c>
      <c r="N1379" s="266">
        <f t="shared" si="305"/>
        <v>377064.62588056212</v>
      </c>
      <c r="O1379" s="159"/>
      <c r="P1379" s="265">
        <f t="shared" si="306"/>
        <v>143220.45845621778</v>
      </c>
      <c r="Q1379" s="265">
        <f t="shared" si="307"/>
        <v>232526.78783883274</v>
      </c>
      <c r="R1379" s="266">
        <f t="shared" si="308"/>
        <v>375747.24629505049</v>
      </c>
    </row>
    <row r="1380" spans="1:18" x14ac:dyDescent="0.3">
      <c r="A1380" s="82">
        <v>1349</v>
      </c>
      <c r="B1380" s="94">
        <f t="shared" si="297"/>
        <v>4.0748660889156366E-12</v>
      </c>
      <c r="C1380" s="179">
        <f t="shared" si="298"/>
        <v>4.0656738928056724E-12</v>
      </c>
      <c r="D1380" s="166">
        <f t="shared" si="299"/>
        <v>2.2558277767625785E-3</v>
      </c>
      <c r="E1380" s="167">
        <f t="shared" si="309"/>
        <v>24.291375447541743</v>
      </c>
      <c r="F1380" s="168">
        <f t="shared" si="310"/>
        <v>3.0453674986294912</v>
      </c>
      <c r="G1380" s="168">
        <f t="shared" si="300"/>
        <v>105832.68193811909</v>
      </c>
      <c r="H1380" s="168">
        <f t="shared" si="301"/>
        <v>271310.33852170187</v>
      </c>
      <c r="I1380" s="169">
        <f t="shared" si="302"/>
        <v>377143.02045982098</v>
      </c>
      <c r="J1380" s="169">
        <f t="shared" si="304"/>
        <v>373706.11672845646</v>
      </c>
      <c r="K1380" s="95"/>
      <c r="L1380" s="265">
        <f t="shared" si="303"/>
        <v>144566.33358335757</v>
      </c>
      <c r="M1380" s="265">
        <f>$G1380*NonHospFrac+theModel!$H1380*NonHospFrac</f>
        <v>232576.68687646335</v>
      </c>
      <c r="N1380" s="266">
        <f t="shared" si="305"/>
        <v>377143.02045982092</v>
      </c>
      <c r="O1380" s="159"/>
      <c r="P1380" s="265">
        <f t="shared" si="306"/>
        <v>143248.90082080409</v>
      </c>
      <c r="Q1380" s="265">
        <f t="shared" si="307"/>
        <v>232575.13223478856</v>
      </c>
      <c r="R1380" s="266">
        <f t="shared" si="308"/>
        <v>375824.03305559268</v>
      </c>
    </row>
    <row r="1381" spans="1:18" x14ac:dyDescent="0.3">
      <c r="A1381" s="82">
        <v>1350</v>
      </c>
      <c r="B1381" s="94">
        <f t="shared" si="297"/>
        <v>3.9987457189339126E-12</v>
      </c>
      <c r="C1381" s="179">
        <f t="shared" si="298"/>
        <v>3.9897252372689313E-12</v>
      </c>
      <c r="D1381" s="166">
        <f t="shared" si="299"/>
        <v>2.2558277767625785E-3</v>
      </c>
      <c r="E1381" s="167">
        <f t="shared" si="309"/>
        <v>24.291375447545732</v>
      </c>
      <c r="F1381" s="168">
        <f t="shared" si="310"/>
        <v>3.0476233264062538</v>
      </c>
      <c r="G1381" s="168">
        <f t="shared" si="300"/>
        <v>105911.07651733251</v>
      </c>
      <c r="H1381" s="168">
        <f t="shared" si="301"/>
        <v>271310.33852174645</v>
      </c>
      <c r="I1381" s="169">
        <f t="shared" si="302"/>
        <v>377221.41503907897</v>
      </c>
      <c r="J1381" s="169">
        <f t="shared" si="304"/>
        <v>373780.31382383837</v>
      </c>
      <c r="K1381" s="95"/>
      <c r="L1381" s="265">
        <f t="shared" si="303"/>
        <v>144596.38376666023</v>
      </c>
      <c r="M1381" s="265">
        <f>$G1381*NonHospFrac+theModel!$H1381*NonHospFrac</f>
        <v>232625.03127241871</v>
      </c>
      <c r="N1381" s="266">
        <f t="shared" si="305"/>
        <v>377221.41503907891</v>
      </c>
      <c r="O1381" s="159"/>
      <c r="P1381" s="265">
        <f t="shared" si="306"/>
        <v>143277.34202602331</v>
      </c>
      <c r="Q1381" s="265">
        <f t="shared" si="307"/>
        <v>232623.47663074391</v>
      </c>
      <c r="R1381" s="266">
        <f t="shared" si="308"/>
        <v>375900.81865676725</v>
      </c>
    </row>
    <row r="1382" spans="1:18" x14ac:dyDescent="0.3">
      <c r="A1382" s="82">
        <v>1351</v>
      </c>
      <c r="B1382" s="94">
        <f t="shared" si="297"/>
        <v>3.9240473124228211E-12</v>
      </c>
      <c r="C1382" s="179">
        <f t="shared" si="298"/>
        <v>3.915195337498127E-12</v>
      </c>
      <c r="D1382" s="166">
        <f t="shared" si="299"/>
        <v>2.2558277767625785E-3</v>
      </c>
      <c r="E1382" s="167">
        <f t="shared" si="309"/>
        <v>24.291375447549648</v>
      </c>
      <c r="F1382" s="168">
        <f t="shared" si="310"/>
        <v>3.0498791541830164</v>
      </c>
      <c r="G1382" s="168">
        <f t="shared" si="300"/>
        <v>105989.47109654592</v>
      </c>
      <c r="H1382" s="168">
        <f t="shared" si="301"/>
        <v>271310.33852179017</v>
      </c>
      <c r="I1382" s="169">
        <f t="shared" si="302"/>
        <v>377299.80961833609</v>
      </c>
      <c r="J1382" s="169">
        <f t="shared" si="304"/>
        <v>373854.50789479975</v>
      </c>
      <c r="K1382" s="95"/>
      <c r="L1382" s="265">
        <f t="shared" si="303"/>
        <v>144626.43394996255</v>
      </c>
      <c r="M1382" s="265">
        <f>$G1382*NonHospFrac+theModel!$H1382*NonHospFrac</f>
        <v>232673.37566837351</v>
      </c>
      <c r="N1382" s="266">
        <f t="shared" si="305"/>
        <v>377299.80961833603</v>
      </c>
      <c r="O1382" s="159"/>
      <c r="P1382" s="265">
        <f t="shared" si="306"/>
        <v>143305.7820719227</v>
      </c>
      <c r="Q1382" s="265">
        <f t="shared" si="307"/>
        <v>232671.82102669872</v>
      </c>
      <c r="R1382" s="266">
        <f t="shared" si="308"/>
        <v>375977.60309862142</v>
      </c>
    </row>
    <row r="1383" spans="1:18" x14ac:dyDescent="0.3">
      <c r="A1383" s="82">
        <v>1352</v>
      </c>
      <c r="B1383" s="94">
        <f t="shared" si="297"/>
        <v>3.8507443064516863E-12</v>
      </c>
      <c r="C1383" s="179">
        <f t="shared" si="298"/>
        <v>3.8420576904839819E-12</v>
      </c>
      <c r="D1383" s="166">
        <f t="shared" si="299"/>
        <v>2.2558277767625785E-3</v>
      </c>
      <c r="E1383" s="167">
        <f t="shared" si="309"/>
        <v>24.291375447553488</v>
      </c>
      <c r="F1383" s="168">
        <f t="shared" si="310"/>
        <v>3.0521349819597789</v>
      </c>
      <c r="G1383" s="168">
        <f t="shared" si="300"/>
        <v>106067.86567575934</v>
      </c>
      <c r="H1383" s="168">
        <f t="shared" si="301"/>
        <v>271310.33852183301</v>
      </c>
      <c r="I1383" s="169">
        <f t="shared" si="302"/>
        <v>377378.20419759233</v>
      </c>
      <c r="J1383" s="169">
        <f t="shared" si="304"/>
        <v>373928.69894146395</v>
      </c>
      <c r="K1383" s="95"/>
      <c r="L1383" s="265">
        <f t="shared" si="303"/>
        <v>144656.48413326457</v>
      </c>
      <c r="M1383" s="265">
        <f>$G1383*NonHospFrac+theModel!$H1383*NonHospFrac</f>
        <v>232721.72006432776</v>
      </c>
      <c r="N1383" s="266">
        <f t="shared" si="305"/>
        <v>377378.20419759233</v>
      </c>
      <c r="O1383" s="159"/>
      <c r="P1383" s="265">
        <f t="shared" si="306"/>
        <v>143334.22095854956</v>
      </c>
      <c r="Q1383" s="265">
        <f t="shared" si="307"/>
        <v>232720.16542265296</v>
      </c>
      <c r="R1383" s="266">
        <f t="shared" si="308"/>
        <v>376054.38638120249</v>
      </c>
    </row>
    <row r="1384" spans="1:18" x14ac:dyDescent="0.3">
      <c r="A1384" s="82">
        <v>1353</v>
      </c>
      <c r="B1384" s="94">
        <f t="shared" si="297"/>
        <v>3.7788106342975372E-12</v>
      </c>
      <c r="C1384" s="179">
        <f t="shared" si="298"/>
        <v>3.7702862883055628E-12</v>
      </c>
      <c r="D1384" s="166">
        <f t="shared" si="299"/>
        <v>2.2558277767625785E-3</v>
      </c>
      <c r="E1384" s="167">
        <f t="shared" si="309"/>
        <v>24.291375447557257</v>
      </c>
      <c r="F1384" s="168">
        <f t="shared" si="310"/>
        <v>3.0543908097365415</v>
      </c>
      <c r="G1384" s="168">
        <f t="shared" si="300"/>
        <v>106146.26025497277</v>
      </c>
      <c r="H1384" s="168">
        <f t="shared" si="301"/>
        <v>271310.33852187515</v>
      </c>
      <c r="I1384" s="169">
        <f t="shared" si="302"/>
        <v>377456.59877684794</v>
      </c>
      <c r="J1384" s="169">
        <f t="shared" si="304"/>
        <v>374002.88696395443</v>
      </c>
      <c r="K1384" s="95"/>
      <c r="L1384" s="265">
        <f t="shared" si="303"/>
        <v>144686.53431656631</v>
      </c>
      <c r="M1384" s="265">
        <f>$G1384*NonHospFrac+theModel!$H1384*NonHospFrac</f>
        <v>232770.0644602816</v>
      </c>
      <c r="N1384" s="266">
        <f t="shared" si="305"/>
        <v>377456.59877684794</v>
      </c>
      <c r="O1384" s="159"/>
      <c r="P1384" s="265">
        <f t="shared" si="306"/>
        <v>143362.65868595112</v>
      </c>
      <c r="Q1384" s="265">
        <f t="shared" si="307"/>
        <v>232768.50981860681</v>
      </c>
      <c r="R1384" s="266">
        <f t="shared" si="308"/>
        <v>376131.16850455792</v>
      </c>
    </row>
    <row r="1385" spans="1:18" x14ac:dyDescent="0.3">
      <c r="A1385" s="82">
        <v>1354</v>
      </c>
      <c r="B1385" s="94">
        <f t="shared" si="297"/>
        <v>3.7082207161758001E-12</v>
      </c>
      <c r="C1385" s="179">
        <f t="shared" si="298"/>
        <v>3.699855608881884E-12</v>
      </c>
      <c r="D1385" s="166">
        <f t="shared" si="299"/>
        <v>2.2558277767625785E-3</v>
      </c>
      <c r="E1385" s="167">
        <f t="shared" si="309"/>
        <v>24.291375447560956</v>
      </c>
      <c r="F1385" s="168">
        <f t="shared" si="310"/>
        <v>3.0566466375133041</v>
      </c>
      <c r="G1385" s="168">
        <f t="shared" si="300"/>
        <v>106224.65483418619</v>
      </c>
      <c r="H1385" s="168">
        <f t="shared" si="301"/>
        <v>271310.33852191642</v>
      </c>
      <c r="I1385" s="169">
        <f t="shared" si="302"/>
        <v>377534.99335610261</v>
      </c>
      <c r="J1385" s="169">
        <f t="shared" si="304"/>
        <v>374077.07196239417</v>
      </c>
      <c r="K1385" s="95"/>
      <c r="L1385" s="265">
        <f t="shared" si="303"/>
        <v>144716.58449986769</v>
      </c>
      <c r="M1385" s="265">
        <f>$G1385*NonHospFrac+theModel!$H1385*NonHospFrac</f>
        <v>232818.40885623489</v>
      </c>
      <c r="N1385" s="266">
        <f t="shared" si="305"/>
        <v>377534.99335610261</v>
      </c>
      <c r="O1385" s="159"/>
      <c r="P1385" s="265">
        <f t="shared" si="306"/>
        <v>143391.09525417461</v>
      </c>
      <c r="Q1385" s="265">
        <f t="shared" si="307"/>
        <v>232816.85421456009</v>
      </c>
      <c r="R1385" s="266">
        <f t="shared" si="308"/>
        <v>376207.94946873467</v>
      </c>
    </row>
    <row r="1386" spans="1:18" x14ac:dyDescent="0.3">
      <c r="A1386" s="82">
        <v>1355</v>
      </c>
      <c r="B1386" s="94">
        <f t="shared" si="297"/>
        <v>3.6389494501440094E-12</v>
      </c>
      <c r="C1386" s="179">
        <f t="shared" si="298"/>
        <v>3.6307406068961396E-12</v>
      </c>
      <c r="D1386" s="166">
        <f t="shared" si="299"/>
        <v>2.2558277767625785E-3</v>
      </c>
      <c r="E1386" s="167">
        <f t="shared" si="309"/>
        <v>24.291375447564587</v>
      </c>
      <c r="F1386" s="168">
        <f t="shared" si="310"/>
        <v>3.0589024652900667</v>
      </c>
      <c r="G1386" s="168">
        <f t="shared" si="300"/>
        <v>106303.04941339961</v>
      </c>
      <c r="H1386" s="168">
        <f t="shared" si="301"/>
        <v>271310.33852195699</v>
      </c>
      <c r="I1386" s="169">
        <f t="shared" si="302"/>
        <v>377613.38793535659</v>
      </c>
      <c r="J1386" s="169">
        <f t="shared" si="304"/>
        <v>374151.25393690669</v>
      </c>
      <c r="K1386" s="95"/>
      <c r="L1386" s="265">
        <f t="shared" si="303"/>
        <v>144746.63468316881</v>
      </c>
      <c r="M1386" s="265">
        <f>$G1386*NonHospFrac+theModel!$H1386*NonHospFrac</f>
        <v>232866.75325218774</v>
      </c>
      <c r="N1386" s="266">
        <f t="shared" si="305"/>
        <v>377613.38793535659</v>
      </c>
      <c r="O1386" s="159"/>
      <c r="P1386" s="265">
        <f t="shared" si="306"/>
        <v>143419.53066326736</v>
      </c>
      <c r="Q1386" s="265">
        <f t="shared" si="307"/>
        <v>232865.19861051295</v>
      </c>
      <c r="R1386" s="266">
        <f t="shared" si="308"/>
        <v>376284.72927378031</v>
      </c>
    </row>
    <row r="1387" spans="1:18" x14ac:dyDescent="0.3">
      <c r="A1387" s="82">
        <v>1356</v>
      </c>
      <c r="B1387" s="94">
        <f t="shared" si="297"/>
        <v>3.5709722031755178E-12</v>
      </c>
      <c r="C1387" s="179">
        <f t="shared" si="298"/>
        <v>3.5629167048895474E-12</v>
      </c>
      <c r="D1387" s="166">
        <f t="shared" si="299"/>
        <v>2.2558277767625785E-3</v>
      </c>
      <c r="E1387" s="167">
        <f t="shared" si="309"/>
        <v>24.29137544756815</v>
      </c>
      <c r="F1387" s="168">
        <f t="shared" si="310"/>
        <v>3.0611582930668293</v>
      </c>
      <c r="G1387" s="168">
        <f t="shared" si="300"/>
        <v>106381.44399261306</v>
      </c>
      <c r="H1387" s="168">
        <f t="shared" si="301"/>
        <v>271310.3385219968</v>
      </c>
      <c r="I1387" s="169">
        <f t="shared" si="302"/>
        <v>377691.78251460986</v>
      </c>
      <c r="J1387" s="169">
        <f t="shared" si="304"/>
        <v>374225.43288761523</v>
      </c>
      <c r="K1387" s="95"/>
      <c r="L1387" s="265">
        <f t="shared" si="303"/>
        <v>144776.68486646967</v>
      </c>
      <c r="M1387" s="265">
        <f>$G1387*NonHospFrac+theModel!$H1387*NonHospFrac</f>
        <v>232915.09764814016</v>
      </c>
      <c r="N1387" s="266">
        <f t="shared" si="305"/>
        <v>377691.78251460986</v>
      </c>
      <c r="O1387" s="159"/>
      <c r="P1387" s="265">
        <f t="shared" si="306"/>
        <v>143447.96491327661</v>
      </c>
      <c r="Q1387" s="265">
        <f t="shared" si="307"/>
        <v>232913.54300646536</v>
      </c>
      <c r="R1387" s="266">
        <f t="shared" si="308"/>
        <v>376361.50791974197</v>
      </c>
    </row>
    <row r="1388" spans="1:18" x14ac:dyDescent="0.3">
      <c r="A1388" s="82">
        <v>1357</v>
      </c>
      <c r="B1388" s="94">
        <f t="shared" si="297"/>
        <v>3.5042648023999367E-12</v>
      </c>
      <c r="C1388" s="179">
        <f t="shared" si="298"/>
        <v>3.4963597845215514E-12</v>
      </c>
      <c r="D1388" s="166">
        <f t="shared" si="299"/>
        <v>2.2558277767625785E-3</v>
      </c>
      <c r="E1388" s="167">
        <f t="shared" si="309"/>
        <v>24.291375447571646</v>
      </c>
      <c r="F1388" s="168">
        <f t="shared" si="310"/>
        <v>3.0634141208435919</v>
      </c>
      <c r="G1388" s="168">
        <f t="shared" si="300"/>
        <v>106459.83857182648</v>
      </c>
      <c r="H1388" s="168">
        <f t="shared" si="301"/>
        <v>271310.33852203586</v>
      </c>
      <c r="I1388" s="169">
        <f t="shared" si="302"/>
        <v>377770.17709386232</v>
      </c>
      <c r="J1388" s="169">
        <f t="shared" si="304"/>
        <v>374299.60881464294</v>
      </c>
      <c r="K1388" s="95"/>
      <c r="L1388" s="265">
        <f t="shared" si="303"/>
        <v>144806.73504977021</v>
      </c>
      <c r="M1388" s="265">
        <f>$G1388*NonHospFrac+theModel!$H1388*NonHospFrac</f>
        <v>232963.44204409211</v>
      </c>
      <c r="N1388" s="266">
        <f t="shared" si="305"/>
        <v>377770.17709386232</v>
      </c>
      <c r="O1388" s="159"/>
      <c r="P1388" s="265">
        <f t="shared" si="306"/>
        <v>143476.39800424952</v>
      </c>
      <c r="Q1388" s="265">
        <f t="shared" si="307"/>
        <v>232961.88740241731</v>
      </c>
      <c r="R1388" s="266">
        <f t="shared" si="308"/>
        <v>376438.28540666681</v>
      </c>
    </row>
    <row r="1389" spans="1:18" x14ac:dyDescent="0.3">
      <c r="A1389" s="82">
        <v>1358</v>
      </c>
      <c r="B1389" s="94">
        <f t="shared" si="297"/>
        <v>3.4388035265071625E-12</v>
      </c>
      <c r="C1389" s="179">
        <f t="shared" si="298"/>
        <v>3.4310461779932385E-12</v>
      </c>
      <c r="D1389" s="166">
        <f t="shared" si="299"/>
        <v>2.2558277767625785E-3</v>
      </c>
      <c r="E1389" s="167">
        <f t="shared" si="309"/>
        <v>24.291375447575078</v>
      </c>
      <c r="F1389" s="168">
        <f t="shared" si="310"/>
        <v>3.0656699486203545</v>
      </c>
      <c r="G1389" s="168">
        <f t="shared" si="300"/>
        <v>106538.23315103989</v>
      </c>
      <c r="H1389" s="168">
        <f t="shared" si="301"/>
        <v>271310.33852207422</v>
      </c>
      <c r="I1389" s="169">
        <f t="shared" si="302"/>
        <v>377848.57167311409</v>
      </c>
      <c r="J1389" s="169">
        <f t="shared" si="304"/>
        <v>374373.78171811317</v>
      </c>
      <c r="K1389" s="95"/>
      <c r="L1389" s="265">
        <f t="shared" si="303"/>
        <v>144836.78523307049</v>
      </c>
      <c r="M1389" s="265">
        <f>$G1389*NonHospFrac+theModel!$H1389*NonHospFrac</f>
        <v>233011.78644004359</v>
      </c>
      <c r="N1389" s="266">
        <f t="shared" si="305"/>
        <v>377848.57167311409</v>
      </c>
      <c r="O1389" s="159"/>
      <c r="P1389" s="265">
        <f t="shared" si="306"/>
        <v>143504.82993623344</v>
      </c>
      <c r="Q1389" s="265">
        <f t="shared" si="307"/>
        <v>233010.2317983688</v>
      </c>
      <c r="R1389" s="266">
        <f t="shared" si="308"/>
        <v>376515.0617346022</v>
      </c>
    </row>
    <row r="1390" spans="1:18" x14ac:dyDescent="0.3">
      <c r="A1390" s="82">
        <v>1359</v>
      </c>
      <c r="B1390" s="94">
        <f t="shared" si="297"/>
        <v>3.374565097312097E-12</v>
      </c>
      <c r="C1390" s="179">
        <f t="shared" si="298"/>
        <v>3.366952659631087E-12</v>
      </c>
      <c r="D1390" s="166">
        <f t="shared" si="299"/>
        <v>2.2558277767625785E-3</v>
      </c>
      <c r="E1390" s="167">
        <f t="shared" si="309"/>
        <v>24.291375447578446</v>
      </c>
      <c r="F1390" s="168">
        <f t="shared" si="310"/>
        <v>3.0679257763971171</v>
      </c>
      <c r="G1390" s="168">
        <f t="shared" si="300"/>
        <v>106616.62773025331</v>
      </c>
      <c r="H1390" s="168">
        <f t="shared" si="301"/>
        <v>271310.33852211182</v>
      </c>
      <c r="I1390" s="169">
        <f t="shared" si="302"/>
        <v>377926.96625236515</v>
      </c>
      <c r="J1390" s="169">
        <f t="shared" si="304"/>
        <v>374447.95159814914</v>
      </c>
      <c r="K1390" s="95"/>
      <c r="L1390" s="265">
        <f t="shared" si="303"/>
        <v>144866.83541637051</v>
      </c>
      <c r="M1390" s="265">
        <f>$G1390*NonHospFrac+theModel!$H1390*NonHospFrac</f>
        <v>233060.13083599461</v>
      </c>
      <c r="N1390" s="266">
        <f t="shared" si="305"/>
        <v>377926.96625236515</v>
      </c>
      <c r="O1390" s="159"/>
      <c r="P1390" s="265">
        <f t="shared" si="306"/>
        <v>143533.26070927558</v>
      </c>
      <c r="Q1390" s="265">
        <f t="shared" si="307"/>
        <v>233058.57619431982</v>
      </c>
      <c r="R1390" s="266">
        <f t="shared" si="308"/>
        <v>376591.83690359537</v>
      </c>
    </row>
    <row r="1391" spans="1:18" x14ac:dyDescent="0.3">
      <c r="A1391" s="82">
        <v>1360</v>
      </c>
      <c r="B1391" s="94">
        <f t="shared" si="297"/>
        <v>3.3115266714768167E-12</v>
      </c>
      <c r="C1391" s="179">
        <f t="shared" si="298"/>
        <v>3.304056437627809E-12</v>
      </c>
      <c r="D1391" s="166">
        <f t="shared" si="299"/>
        <v>2.2558277767625785E-3</v>
      </c>
      <c r="E1391" s="167">
        <f t="shared" si="309"/>
        <v>24.29137544758175</v>
      </c>
      <c r="F1391" s="168">
        <f t="shared" si="310"/>
        <v>3.0701816041738796</v>
      </c>
      <c r="G1391" s="168">
        <f t="shared" si="300"/>
        <v>106695.02230946673</v>
      </c>
      <c r="H1391" s="168">
        <f t="shared" si="301"/>
        <v>271310.33852214867</v>
      </c>
      <c r="I1391" s="169">
        <f t="shared" si="302"/>
        <v>378005.3608316154</v>
      </c>
      <c r="J1391" s="169">
        <f t="shared" si="304"/>
        <v>374522.11845487403</v>
      </c>
      <c r="K1391" s="95"/>
      <c r="L1391" s="265">
        <f t="shared" si="303"/>
        <v>144896.8855996702</v>
      </c>
      <c r="M1391" s="265">
        <f>$G1391*NonHospFrac+theModel!$H1391*NonHospFrac</f>
        <v>233108.47523194517</v>
      </c>
      <c r="N1391" s="266">
        <f t="shared" si="305"/>
        <v>378005.3608316154</v>
      </c>
      <c r="O1391" s="159"/>
      <c r="P1391" s="265">
        <f t="shared" si="306"/>
        <v>143561.69032342316</v>
      </c>
      <c r="Q1391" s="265">
        <f t="shared" si="307"/>
        <v>233106.92059027037</v>
      </c>
      <c r="R1391" s="266">
        <f t="shared" si="308"/>
        <v>376668.61091369356</v>
      </c>
    </row>
    <row r="1392" spans="1:18" x14ac:dyDescent="0.3">
      <c r="A1392" s="82">
        <v>1361</v>
      </c>
      <c r="B1392" s="94">
        <f t="shared" si="297"/>
        <v>3.2496658323874416E-12</v>
      </c>
      <c r="C1392" s="179">
        <f t="shared" si="298"/>
        <v>3.2423351459375457E-12</v>
      </c>
      <c r="D1392" s="166">
        <f t="shared" si="299"/>
        <v>2.2558277767625785E-3</v>
      </c>
      <c r="E1392" s="167">
        <f t="shared" si="309"/>
        <v>24.291375447584993</v>
      </c>
      <c r="F1392" s="168">
        <f t="shared" si="310"/>
        <v>3.0724374319506422</v>
      </c>
      <c r="G1392" s="168">
        <f t="shared" si="300"/>
        <v>106773.41688868013</v>
      </c>
      <c r="H1392" s="168">
        <f t="shared" si="301"/>
        <v>271310.33852218493</v>
      </c>
      <c r="I1392" s="169">
        <f t="shared" si="302"/>
        <v>378083.75541086507</v>
      </c>
      <c r="J1392" s="169">
        <f t="shared" si="304"/>
        <v>374596.28228841128</v>
      </c>
      <c r="K1392" s="95"/>
      <c r="L1392" s="265">
        <f t="shared" si="303"/>
        <v>144926.93578296967</v>
      </c>
      <c r="M1392" s="265">
        <f>$G1392*NonHospFrac+theModel!$H1392*NonHospFrac</f>
        <v>233156.81962789537</v>
      </c>
      <c r="N1392" s="266">
        <f t="shared" si="305"/>
        <v>378083.75541086507</v>
      </c>
      <c r="O1392" s="159"/>
      <c r="P1392" s="265">
        <f t="shared" si="306"/>
        <v>143590.11877872347</v>
      </c>
      <c r="Q1392" s="265">
        <f t="shared" si="307"/>
        <v>233155.26498622057</v>
      </c>
      <c r="R1392" s="266">
        <f t="shared" si="308"/>
        <v>376745.38376494404</v>
      </c>
    </row>
    <row r="1393" spans="1:18" x14ac:dyDescent="0.3">
      <c r="A1393" s="82">
        <v>1362</v>
      </c>
      <c r="B1393" s="94">
        <f t="shared" si="297"/>
        <v>3.1889605821827353E-12</v>
      </c>
      <c r="C1393" s="179">
        <f t="shared" si="298"/>
        <v>3.1817668363224465E-12</v>
      </c>
      <c r="D1393" s="166">
        <f t="shared" si="299"/>
        <v>2.2558277767625785E-3</v>
      </c>
      <c r="E1393" s="167">
        <f t="shared" si="309"/>
        <v>24.291375447588177</v>
      </c>
      <c r="F1393" s="168">
        <f t="shared" si="310"/>
        <v>3.0746932597274048</v>
      </c>
      <c r="G1393" s="168">
        <f t="shared" si="300"/>
        <v>106851.81146789355</v>
      </c>
      <c r="H1393" s="168">
        <f t="shared" si="301"/>
        <v>271310.3385222205</v>
      </c>
      <c r="I1393" s="169">
        <f t="shared" si="302"/>
        <v>378162.14999011403</v>
      </c>
      <c r="J1393" s="169">
        <f t="shared" si="304"/>
        <v>374670.44309888402</v>
      </c>
      <c r="K1393" s="95"/>
      <c r="L1393" s="265">
        <f t="shared" si="303"/>
        <v>144956.9859662689</v>
      </c>
      <c r="M1393" s="265">
        <f>$G1393*NonHospFrac+theModel!$H1393*NonHospFrac</f>
        <v>233205.16402384514</v>
      </c>
      <c r="N1393" s="266">
        <f t="shared" si="305"/>
        <v>378162.14999011403</v>
      </c>
      <c r="O1393" s="159"/>
      <c r="P1393" s="265">
        <f t="shared" si="306"/>
        <v>143618.54607522374</v>
      </c>
      <c r="Q1393" s="265">
        <f t="shared" si="307"/>
        <v>233203.60938217034</v>
      </c>
      <c r="R1393" s="266">
        <f t="shared" si="308"/>
        <v>376822.15545739408</v>
      </c>
    </row>
    <row r="1394" spans="1:18" x14ac:dyDescent="0.3">
      <c r="A1394" s="82">
        <v>1363</v>
      </c>
      <c r="B1394" s="94">
        <f t="shared" si="297"/>
        <v>3.1293893339316215E-12</v>
      </c>
      <c r="C1394" s="179">
        <f t="shared" si="298"/>
        <v>3.1223299705478341E-12</v>
      </c>
      <c r="D1394" s="166">
        <f t="shared" si="299"/>
        <v>2.2558277767625785E-3</v>
      </c>
      <c r="E1394" s="167">
        <f t="shared" si="309"/>
        <v>24.2913754475913</v>
      </c>
      <c r="F1394" s="168">
        <f t="shared" si="310"/>
        <v>3.0769490875041674</v>
      </c>
      <c r="G1394" s="168">
        <f t="shared" si="300"/>
        <v>106930.20604710699</v>
      </c>
      <c r="H1394" s="168">
        <f t="shared" si="301"/>
        <v>271310.33852225536</v>
      </c>
      <c r="I1394" s="169">
        <f t="shared" si="302"/>
        <v>378240.54456936236</v>
      </c>
      <c r="J1394" s="169">
        <f t="shared" si="304"/>
        <v>374744.60088641552</v>
      </c>
      <c r="K1394" s="95"/>
      <c r="L1394" s="265">
        <f t="shared" si="303"/>
        <v>144987.03614956784</v>
      </c>
      <c r="M1394" s="265">
        <f>$G1394*NonHospFrac+theModel!$H1394*NonHospFrac</f>
        <v>233253.5084197945</v>
      </c>
      <c r="N1394" s="266">
        <f t="shared" si="305"/>
        <v>378240.5445693623</v>
      </c>
      <c r="O1394" s="159"/>
      <c r="P1394" s="265">
        <f t="shared" si="306"/>
        <v>143646.97221297119</v>
      </c>
      <c r="Q1394" s="265">
        <f t="shared" si="307"/>
        <v>233251.9537781197</v>
      </c>
      <c r="R1394" s="266">
        <f t="shared" si="308"/>
        <v>376898.92599109089</v>
      </c>
    </row>
    <row r="1395" spans="1:18" x14ac:dyDescent="0.3">
      <c r="A1395" s="82">
        <v>1364</v>
      </c>
      <c r="B1395" s="94">
        <f t="shared" si="297"/>
        <v>3.0709309039567795E-12</v>
      </c>
      <c r="C1395" s="179">
        <f t="shared" si="298"/>
        <v>3.0640034127231152E-12</v>
      </c>
      <c r="D1395" s="166">
        <f t="shared" si="299"/>
        <v>2.2558277767625785E-3</v>
      </c>
      <c r="E1395" s="167">
        <f t="shared" si="309"/>
        <v>24.291375447594362</v>
      </c>
      <c r="F1395" s="168">
        <f t="shared" si="310"/>
        <v>3.07920491528093</v>
      </c>
      <c r="G1395" s="168">
        <f t="shared" si="300"/>
        <v>107008.60062632042</v>
      </c>
      <c r="H1395" s="168">
        <f t="shared" si="301"/>
        <v>271310.33852228959</v>
      </c>
      <c r="I1395" s="169">
        <f t="shared" si="302"/>
        <v>378318.93914860999</v>
      </c>
      <c r="J1395" s="169">
        <f t="shared" si="304"/>
        <v>374818.75565112894</v>
      </c>
      <c r="K1395" s="95"/>
      <c r="L1395" s="265">
        <f t="shared" si="303"/>
        <v>145017.08633286654</v>
      </c>
      <c r="M1395" s="265">
        <f>$G1395*NonHospFrac+theModel!$H1395*NonHospFrac</f>
        <v>233301.85281574345</v>
      </c>
      <c r="N1395" s="266">
        <f t="shared" si="305"/>
        <v>378318.93914860999</v>
      </c>
      <c r="O1395" s="159"/>
      <c r="P1395" s="265">
        <f t="shared" si="306"/>
        <v>143675.39719201307</v>
      </c>
      <c r="Q1395" s="265">
        <f t="shared" si="307"/>
        <v>233300.29817406865</v>
      </c>
      <c r="R1395" s="266">
        <f t="shared" si="308"/>
        <v>376975.69536608172</v>
      </c>
    </row>
    <row r="1396" spans="1:18" x14ac:dyDescent="0.3">
      <c r="A1396" s="82">
        <v>1365</v>
      </c>
      <c r="B1396" s="94">
        <f t="shared" si="297"/>
        <v>3.0135645043017408E-12</v>
      </c>
      <c r="C1396" s="179">
        <f t="shared" si="298"/>
        <v>3.0067664217858711E-12</v>
      </c>
      <c r="D1396" s="166">
        <f t="shared" si="299"/>
        <v>2.2558277767625785E-3</v>
      </c>
      <c r="E1396" s="167">
        <f t="shared" si="309"/>
        <v>24.291375447597368</v>
      </c>
      <c r="F1396" s="168">
        <f t="shared" si="310"/>
        <v>3.0814607430576926</v>
      </c>
      <c r="G1396" s="168">
        <f t="shared" si="300"/>
        <v>107086.99520553384</v>
      </c>
      <c r="H1396" s="168">
        <f t="shared" si="301"/>
        <v>271310.33852232312</v>
      </c>
      <c r="I1396" s="169">
        <f t="shared" si="302"/>
        <v>378397.33372785698</v>
      </c>
      <c r="J1396" s="169">
        <f t="shared" si="304"/>
        <v>374892.90739314759</v>
      </c>
      <c r="K1396" s="95"/>
      <c r="L1396" s="265">
        <f t="shared" si="303"/>
        <v>145047.13651616496</v>
      </c>
      <c r="M1396" s="265">
        <f>$G1396*NonHospFrac+theModel!$H1396*NonHospFrac</f>
        <v>233350.19721169199</v>
      </c>
      <c r="N1396" s="266">
        <f t="shared" si="305"/>
        <v>378397.33372785698</v>
      </c>
      <c r="O1396" s="159"/>
      <c r="P1396" s="265">
        <f t="shared" si="306"/>
        <v>143703.82101239657</v>
      </c>
      <c r="Q1396" s="265">
        <f t="shared" si="307"/>
        <v>233348.6425700172</v>
      </c>
      <c r="R1396" s="266">
        <f t="shared" si="308"/>
        <v>377052.46358241374</v>
      </c>
    </row>
    <row r="1397" spans="1:18" x14ac:dyDescent="0.3">
      <c r="A1397" s="82">
        <v>1366</v>
      </c>
      <c r="B1397" s="94">
        <f t="shared" si="297"/>
        <v>2.9572697353386011E-12</v>
      </c>
      <c r="C1397" s="179">
        <f t="shared" si="298"/>
        <v>2.950598644126245E-12</v>
      </c>
      <c r="D1397" s="166">
        <f t="shared" si="299"/>
        <v>2.2558277767625785E-3</v>
      </c>
      <c r="E1397" s="167">
        <f t="shared" si="309"/>
        <v>24.29137544760032</v>
      </c>
      <c r="F1397" s="168">
        <f t="shared" si="310"/>
        <v>3.0837165708344552</v>
      </c>
      <c r="G1397" s="168">
        <f t="shared" si="300"/>
        <v>107165.38978474727</v>
      </c>
      <c r="H1397" s="168">
        <f t="shared" si="301"/>
        <v>271310.33852235606</v>
      </c>
      <c r="I1397" s="169">
        <f t="shared" si="302"/>
        <v>378475.72830710333</v>
      </c>
      <c r="J1397" s="169">
        <f t="shared" si="304"/>
        <v>374967.05611259461</v>
      </c>
      <c r="K1397" s="95"/>
      <c r="L1397" s="265">
        <f t="shared" si="303"/>
        <v>145077.18669946317</v>
      </c>
      <c r="M1397" s="265">
        <f>$G1397*NonHospFrac+theModel!$H1397*NonHospFrac</f>
        <v>233398.54160764016</v>
      </c>
      <c r="N1397" s="266">
        <f t="shared" si="305"/>
        <v>378475.72830710333</v>
      </c>
      <c r="O1397" s="159"/>
      <c r="P1397" s="265">
        <f t="shared" si="306"/>
        <v>143732.243674169</v>
      </c>
      <c r="Q1397" s="265">
        <f t="shared" si="307"/>
        <v>233396.98696596536</v>
      </c>
      <c r="R1397" s="266">
        <f t="shared" si="308"/>
        <v>377129.23064013437</v>
      </c>
    </row>
    <row r="1398" spans="1:18" x14ac:dyDescent="0.3">
      <c r="A1398" s="82">
        <v>1367</v>
      </c>
      <c r="B1398" s="94">
        <f t="shared" si="297"/>
        <v>2.9020265785138745E-12</v>
      </c>
      <c r="C1398" s="179">
        <f t="shared" si="298"/>
        <v>2.8954801063491594E-12</v>
      </c>
      <c r="D1398" s="166">
        <f t="shared" si="299"/>
        <v>2.2558277767625785E-3</v>
      </c>
      <c r="E1398" s="167">
        <f t="shared" si="309"/>
        <v>24.291375447603215</v>
      </c>
      <c r="F1398" s="168">
        <f t="shared" si="310"/>
        <v>3.0859723986112177</v>
      </c>
      <c r="G1398" s="168">
        <f t="shared" si="300"/>
        <v>107243.78436396069</v>
      </c>
      <c r="H1398" s="168">
        <f t="shared" si="301"/>
        <v>271310.33852238848</v>
      </c>
      <c r="I1398" s="169">
        <f t="shared" si="302"/>
        <v>378554.12288634916</v>
      </c>
      <c r="J1398" s="169">
        <f t="shared" si="304"/>
        <v>375041.20180959336</v>
      </c>
      <c r="K1398" s="95"/>
      <c r="L1398" s="265">
        <f t="shared" si="303"/>
        <v>145107.23688276118</v>
      </c>
      <c r="M1398" s="265">
        <f>$G1398*NonHospFrac+theModel!$H1398*NonHospFrac</f>
        <v>233446.88600358798</v>
      </c>
      <c r="N1398" s="266">
        <f t="shared" si="305"/>
        <v>378554.12288634916</v>
      </c>
      <c r="O1398" s="159"/>
      <c r="P1398" s="265">
        <f t="shared" si="306"/>
        <v>143760.66517737761</v>
      </c>
      <c r="Q1398" s="265">
        <f t="shared" si="307"/>
        <v>233445.33136191318</v>
      </c>
      <c r="R1398" s="266">
        <f t="shared" si="308"/>
        <v>377205.99653929076</v>
      </c>
    </row>
    <row r="1399" spans="1:18" x14ac:dyDescent="0.3">
      <c r="A1399" s="82">
        <v>1368</v>
      </c>
      <c r="B1399" s="94">
        <f t="shared" si="297"/>
        <v>2.8478153892298467E-12</v>
      </c>
      <c r="C1399" s="179">
        <f t="shared" si="298"/>
        <v>2.84139120817173E-12</v>
      </c>
      <c r="D1399" s="166">
        <f t="shared" si="299"/>
        <v>2.2558277767625785E-3</v>
      </c>
      <c r="E1399" s="167">
        <f t="shared" si="309"/>
        <v>24.291375447606057</v>
      </c>
      <c r="F1399" s="168">
        <f t="shared" si="310"/>
        <v>3.0882282263879803</v>
      </c>
      <c r="G1399" s="168">
        <f t="shared" si="300"/>
        <v>107322.17894317411</v>
      </c>
      <c r="H1399" s="168">
        <f t="shared" si="301"/>
        <v>271310.33852242015</v>
      </c>
      <c r="I1399" s="169">
        <f t="shared" si="302"/>
        <v>378632.51746559422</v>
      </c>
      <c r="J1399" s="169">
        <f t="shared" si="304"/>
        <v>375115.34448426683</v>
      </c>
      <c r="K1399" s="95"/>
      <c r="L1399" s="265">
        <f t="shared" si="303"/>
        <v>145137.2870660589</v>
      </c>
      <c r="M1399" s="265">
        <f>$G1399*NonHospFrac+theModel!$H1399*NonHospFrac</f>
        <v>233495.23039953533</v>
      </c>
      <c r="N1399" s="266">
        <f t="shared" si="305"/>
        <v>378632.51746559422</v>
      </c>
      <c r="O1399" s="159"/>
      <c r="P1399" s="265">
        <f t="shared" si="306"/>
        <v>143789.08552206951</v>
      </c>
      <c r="Q1399" s="265">
        <f t="shared" si="307"/>
        <v>233493.67575786053</v>
      </c>
      <c r="R1399" s="266">
        <f t="shared" si="308"/>
        <v>377282.76127993001</v>
      </c>
    </row>
    <row r="1400" spans="1:18" x14ac:dyDescent="0.3">
      <c r="A1400" s="82">
        <v>1369</v>
      </c>
      <c r="B1400" s="94">
        <f t="shared" si="297"/>
        <v>2.7946168898589219E-12</v>
      </c>
      <c r="C1400" s="179">
        <f t="shared" si="298"/>
        <v>2.7883127154533682E-12</v>
      </c>
      <c r="D1400" s="166">
        <f t="shared" si="299"/>
        <v>2.2558277767625785E-3</v>
      </c>
      <c r="E1400" s="167">
        <f t="shared" si="309"/>
        <v>24.291375447608846</v>
      </c>
      <c r="F1400" s="168">
        <f t="shared" si="310"/>
        <v>3.0904840541647429</v>
      </c>
      <c r="G1400" s="168">
        <f t="shared" si="300"/>
        <v>107400.57352238752</v>
      </c>
      <c r="H1400" s="168">
        <f t="shared" si="301"/>
        <v>271310.33852245135</v>
      </c>
      <c r="I1400" s="169">
        <f t="shared" si="302"/>
        <v>378710.91204483889</v>
      </c>
      <c r="J1400" s="169">
        <f t="shared" si="304"/>
        <v>375189.48413673852</v>
      </c>
      <c r="K1400" s="95"/>
      <c r="L1400" s="265">
        <f t="shared" si="303"/>
        <v>145167.33724935644</v>
      </c>
      <c r="M1400" s="265">
        <f>$G1400*NonHospFrac+theModel!$H1400*NonHospFrac</f>
        <v>233543.57479548245</v>
      </c>
      <c r="N1400" s="266">
        <f t="shared" si="305"/>
        <v>378710.91204483889</v>
      </c>
      <c r="O1400" s="159"/>
      <c r="P1400" s="265">
        <f t="shared" si="306"/>
        <v>143817.50470829205</v>
      </c>
      <c r="Q1400" s="265">
        <f t="shared" si="307"/>
        <v>233542.02015380765</v>
      </c>
      <c r="R1400" s="266">
        <f t="shared" si="308"/>
        <v>377359.52486209967</v>
      </c>
    </row>
    <row r="1401" spans="1:18" x14ac:dyDescent="0.3">
      <c r="A1401" s="82">
        <v>1370</v>
      </c>
      <c r="B1401" s="94">
        <f t="shared" si="297"/>
        <v>2.7424121628884108E-12</v>
      </c>
      <c r="C1401" s="179">
        <f t="shared" si="298"/>
        <v>2.7362257533560356E-12</v>
      </c>
      <c r="D1401" s="166">
        <f t="shared" si="299"/>
        <v>2.2558277767625785E-3</v>
      </c>
      <c r="E1401" s="167">
        <f t="shared" si="309"/>
        <v>24.291375447611582</v>
      </c>
      <c r="F1401" s="168">
        <f t="shared" si="310"/>
        <v>3.0927398819415055</v>
      </c>
      <c r="G1401" s="168">
        <f t="shared" si="300"/>
        <v>107478.96810160094</v>
      </c>
      <c r="H1401" s="168">
        <f t="shared" si="301"/>
        <v>271310.33852248191</v>
      </c>
      <c r="I1401" s="169">
        <f t="shared" si="302"/>
        <v>378789.30662408285</v>
      </c>
      <c r="J1401" s="169">
        <f t="shared" si="304"/>
        <v>375263.62076713139</v>
      </c>
      <c r="K1401" s="95"/>
      <c r="L1401" s="265">
        <f t="shared" si="303"/>
        <v>145197.38743265375</v>
      </c>
      <c r="M1401" s="265">
        <f>$G1401*NonHospFrac+theModel!$H1401*NonHospFrac</f>
        <v>233591.9191914291</v>
      </c>
      <c r="N1401" s="266">
        <f t="shared" si="305"/>
        <v>378789.30662408285</v>
      </c>
      <c r="O1401" s="159"/>
      <c r="P1401" s="265">
        <f t="shared" si="306"/>
        <v>143845.92273609238</v>
      </c>
      <c r="Q1401" s="265">
        <f t="shared" si="307"/>
        <v>233590.3645497543</v>
      </c>
      <c r="R1401" s="266">
        <f t="shared" si="308"/>
        <v>377436.28728584666</v>
      </c>
    </row>
    <row r="1402" spans="1:18" x14ac:dyDescent="0.3">
      <c r="A1402" s="82">
        <v>1371</v>
      </c>
      <c r="B1402" s="94">
        <f t="shared" si="297"/>
        <v>2.6911826441934794E-12</v>
      </c>
      <c r="C1402" s="179">
        <f t="shared" si="298"/>
        <v>2.6851117996323666E-12</v>
      </c>
      <c r="D1402" s="166">
        <f t="shared" si="299"/>
        <v>2.2558277767625785E-3</v>
      </c>
      <c r="E1402" s="167">
        <f t="shared" si="309"/>
        <v>24.291375447614268</v>
      </c>
      <c r="F1402" s="168">
        <f t="shared" si="310"/>
        <v>3.0949957097182681</v>
      </c>
      <c r="G1402" s="168">
        <f t="shared" si="300"/>
        <v>107557.36268081437</v>
      </c>
      <c r="H1402" s="168">
        <f t="shared" si="301"/>
        <v>271310.33852251188</v>
      </c>
      <c r="I1402" s="169">
        <f t="shared" si="302"/>
        <v>378867.70120332623</v>
      </c>
      <c r="J1402" s="169">
        <f t="shared" si="304"/>
        <v>375337.75437556871</v>
      </c>
      <c r="K1402" s="95"/>
      <c r="L1402" s="265">
        <f t="shared" si="303"/>
        <v>145227.4376159508</v>
      </c>
      <c r="M1402" s="265">
        <f>$G1402*NonHospFrac+theModel!$H1402*NonHospFrac</f>
        <v>233640.26358737543</v>
      </c>
      <c r="N1402" s="266">
        <f t="shared" si="305"/>
        <v>378867.70120332623</v>
      </c>
      <c r="O1402" s="159"/>
      <c r="P1402" s="265">
        <f t="shared" si="306"/>
        <v>143874.33960551771</v>
      </c>
      <c r="Q1402" s="265">
        <f t="shared" si="307"/>
        <v>233638.70894570064</v>
      </c>
      <c r="R1402" s="266">
        <f t="shared" si="308"/>
        <v>377513.04855121835</v>
      </c>
    </row>
    <row r="1403" spans="1:18" x14ac:dyDescent="0.3">
      <c r="A1403" s="82">
        <v>1372</v>
      </c>
      <c r="B1403" s="94">
        <f t="shared" si="297"/>
        <v>2.6409101164356619E-12</v>
      </c>
      <c r="C1403" s="179">
        <f t="shared" si="298"/>
        <v>2.634952678039073E-12</v>
      </c>
      <c r="D1403" s="166">
        <f t="shared" si="299"/>
        <v>2.2558277767625785E-3</v>
      </c>
      <c r="E1403" s="167">
        <f t="shared" si="309"/>
        <v>24.291375447616904</v>
      </c>
      <c r="F1403" s="168">
        <f t="shared" si="310"/>
        <v>3.0972515374950307</v>
      </c>
      <c r="G1403" s="168">
        <f t="shared" si="300"/>
        <v>107635.75726002779</v>
      </c>
      <c r="H1403" s="168">
        <f t="shared" si="301"/>
        <v>271310.33852254134</v>
      </c>
      <c r="I1403" s="169">
        <f t="shared" si="302"/>
        <v>378946.09578256914</v>
      </c>
      <c r="J1403" s="169">
        <f t="shared" si="304"/>
        <v>375411.88496217376</v>
      </c>
      <c r="K1403" s="95"/>
      <c r="L1403" s="265">
        <f t="shared" si="303"/>
        <v>145257.48779924767</v>
      </c>
      <c r="M1403" s="265">
        <f>$G1403*NonHospFrac+theModel!$H1403*NonHospFrac</f>
        <v>233688.60798332142</v>
      </c>
      <c r="N1403" s="266">
        <f t="shared" si="305"/>
        <v>378946.09578256909</v>
      </c>
      <c r="O1403" s="159"/>
      <c r="P1403" s="265">
        <f t="shared" si="306"/>
        <v>143902.75531661534</v>
      </c>
      <c r="Q1403" s="265">
        <f t="shared" si="307"/>
        <v>233687.05334164662</v>
      </c>
      <c r="R1403" s="266">
        <f t="shared" si="308"/>
        <v>377589.80865826196</v>
      </c>
    </row>
    <row r="1404" spans="1:18" x14ac:dyDescent="0.3">
      <c r="A1404" s="82">
        <v>1373</v>
      </c>
      <c r="B1404" s="94">
        <f t="shared" si="297"/>
        <v>2.591576702584741E-12</v>
      </c>
      <c r="C1404" s="179">
        <f t="shared" si="298"/>
        <v>2.5857305518734393E-12</v>
      </c>
      <c r="D1404" s="166">
        <f t="shared" si="299"/>
        <v>2.2558277767625785E-3</v>
      </c>
      <c r="E1404" s="167">
        <f t="shared" si="309"/>
        <v>24.29137544761949</v>
      </c>
      <c r="F1404" s="168">
        <f t="shared" si="310"/>
        <v>3.0995073652717933</v>
      </c>
      <c r="G1404" s="168">
        <f t="shared" si="300"/>
        <v>107714.15183924121</v>
      </c>
      <c r="H1404" s="168">
        <f t="shared" si="301"/>
        <v>271310.33852257021</v>
      </c>
      <c r="I1404" s="169">
        <f t="shared" si="302"/>
        <v>379024.49036181142</v>
      </c>
      <c r="J1404" s="169">
        <f t="shared" si="304"/>
        <v>375486.01252706954</v>
      </c>
      <c r="K1404" s="95"/>
      <c r="L1404" s="265">
        <f t="shared" si="303"/>
        <v>145287.53798254431</v>
      </c>
      <c r="M1404" s="265">
        <f>$G1404*NonHospFrac+theModel!$H1404*NonHospFrac</f>
        <v>233736.95237926708</v>
      </c>
      <c r="N1404" s="266">
        <f t="shared" si="305"/>
        <v>379024.49036181136</v>
      </c>
      <c r="O1404" s="159"/>
      <c r="P1404" s="265">
        <f t="shared" si="306"/>
        <v>143931.1698694324</v>
      </c>
      <c r="Q1404" s="265">
        <f t="shared" si="307"/>
        <v>233735.39773759228</v>
      </c>
      <c r="R1404" s="266">
        <f t="shared" si="308"/>
        <v>377666.56760702468</v>
      </c>
    </row>
    <row r="1405" spans="1:18" x14ac:dyDescent="0.3">
      <c r="A1405" s="82">
        <v>1374</v>
      </c>
      <c r="B1405" s="94">
        <f t="shared" si="297"/>
        <v>2.5431648595616519E-12</v>
      </c>
      <c r="C1405" s="179">
        <f t="shared" si="298"/>
        <v>2.5374279176305664E-12</v>
      </c>
      <c r="D1405" s="166">
        <f t="shared" si="299"/>
        <v>2.2558277767625785E-3</v>
      </c>
      <c r="E1405" s="167">
        <f t="shared" si="309"/>
        <v>24.291375447622027</v>
      </c>
      <c r="F1405" s="168">
        <f t="shared" si="310"/>
        <v>3.1017631930485559</v>
      </c>
      <c r="G1405" s="168">
        <f t="shared" si="300"/>
        <v>107792.54641845463</v>
      </c>
      <c r="H1405" s="168">
        <f t="shared" si="301"/>
        <v>271310.3385225985</v>
      </c>
      <c r="I1405" s="169">
        <f t="shared" si="302"/>
        <v>379102.88494105311</v>
      </c>
      <c r="J1405" s="169">
        <f t="shared" si="304"/>
        <v>375560.13707037934</v>
      </c>
      <c r="K1405" s="95"/>
      <c r="L1405" s="265">
        <f t="shared" si="303"/>
        <v>145317.58816584075</v>
      </c>
      <c r="M1405" s="265">
        <f>$G1405*NonHospFrac+theModel!$H1405*NonHospFrac</f>
        <v>233785.2967752124</v>
      </c>
      <c r="N1405" s="266">
        <f t="shared" si="305"/>
        <v>379102.88494105311</v>
      </c>
      <c r="O1405" s="159"/>
      <c r="P1405" s="265">
        <f t="shared" si="306"/>
        <v>143959.58326401617</v>
      </c>
      <c r="Q1405" s="265">
        <f t="shared" si="307"/>
        <v>233783.7421335376</v>
      </c>
      <c r="R1405" s="266">
        <f t="shared" si="308"/>
        <v>377743.32539755374</v>
      </c>
    </row>
    <row r="1406" spans="1:18" x14ac:dyDescent="0.3">
      <c r="A1406" s="82">
        <v>1375</v>
      </c>
      <c r="B1406" s="94">
        <f t="shared" si="297"/>
        <v>2.4956573720000506E-12</v>
      </c>
      <c r="C1406" s="179">
        <f t="shared" si="298"/>
        <v>2.4900275987790106E-12</v>
      </c>
      <c r="D1406" s="166">
        <f t="shared" si="299"/>
        <v>2.2558277767625785E-3</v>
      </c>
      <c r="E1406" s="167">
        <f t="shared" si="309"/>
        <v>24.291375447624517</v>
      </c>
      <c r="F1406" s="168">
        <f t="shared" si="310"/>
        <v>3.1040190208253184</v>
      </c>
      <c r="G1406" s="168">
        <f t="shared" si="300"/>
        <v>107870.94099766805</v>
      </c>
      <c r="H1406" s="168">
        <f t="shared" si="301"/>
        <v>271310.33852262632</v>
      </c>
      <c r="I1406" s="169">
        <f t="shared" si="302"/>
        <v>379181.2795202944</v>
      </c>
      <c r="J1406" s="169">
        <f t="shared" si="304"/>
        <v>375634.25859222643</v>
      </c>
      <c r="K1406" s="95"/>
      <c r="L1406" s="265">
        <f t="shared" si="303"/>
        <v>145347.63834913698</v>
      </c>
      <c r="M1406" s="265">
        <f>$G1406*NonHospFrac+theModel!$H1406*NonHospFrac</f>
        <v>233833.64117115736</v>
      </c>
      <c r="N1406" s="266">
        <f t="shared" si="305"/>
        <v>379181.27952029434</v>
      </c>
      <c r="O1406" s="159"/>
      <c r="P1406" s="265">
        <f t="shared" si="306"/>
        <v>143987.99550041385</v>
      </c>
      <c r="Q1406" s="265">
        <f t="shared" si="307"/>
        <v>233832.08652948256</v>
      </c>
      <c r="R1406" s="266">
        <f t="shared" si="308"/>
        <v>377820.08202989644</v>
      </c>
    </row>
    <row r="1407" spans="1:18" x14ac:dyDescent="0.3">
      <c r="A1407" s="82">
        <v>1376</v>
      </c>
      <c r="B1407" s="94">
        <f t="shared" si="297"/>
        <v>2.4490373461245957E-12</v>
      </c>
      <c r="C1407" s="179">
        <f t="shared" si="298"/>
        <v>2.4435127396528788E-12</v>
      </c>
      <c r="D1407" s="166">
        <f t="shared" si="299"/>
        <v>2.2558277767625785E-3</v>
      </c>
      <c r="E1407" s="167">
        <f t="shared" si="309"/>
        <v>24.291375447626962</v>
      </c>
      <c r="F1407" s="168">
        <f t="shared" si="310"/>
        <v>3.106274848602081</v>
      </c>
      <c r="G1407" s="168">
        <f t="shared" si="300"/>
        <v>107949.33557688148</v>
      </c>
      <c r="H1407" s="168">
        <f t="shared" si="301"/>
        <v>271310.33852265368</v>
      </c>
      <c r="I1407" s="169">
        <f t="shared" si="302"/>
        <v>379259.67409953516</v>
      </c>
      <c r="J1407" s="169">
        <f t="shared" si="304"/>
        <v>375708.37709273386</v>
      </c>
      <c r="K1407" s="95"/>
      <c r="L1407" s="265">
        <f t="shared" si="303"/>
        <v>145377.68853243304</v>
      </c>
      <c r="M1407" s="265">
        <f>$G1407*NonHospFrac+theModel!$H1407*NonHospFrac</f>
        <v>233881.98556710209</v>
      </c>
      <c r="N1407" s="266">
        <f t="shared" si="305"/>
        <v>379259.6740995351</v>
      </c>
      <c r="O1407" s="159"/>
      <c r="P1407" s="265">
        <f t="shared" si="306"/>
        <v>144016.40657867267</v>
      </c>
      <c r="Q1407" s="265">
        <f t="shared" si="307"/>
        <v>233880.4309254273</v>
      </c>
      <c r="R1407" s="266">
        <f t="shared" si="308"/>
        <v>377896.83750409994</v>
      </c>
    </row>
    <row r="1408" spans="1:18" x14ac:dyDescent="0.3">
      <c r="A1408" s="82">
        <v>1377</v>
      </c>
      <c r="B1408" s="94">
        <f t="shared" si="297"/>
        <v>2.4032882037434112E-12</v>
      </c>
      <c r="C1408" s="179">
        <f t="shared" si="298"/>
        <v>2.3978667994578408E-12</v>
      </c>
      <c r="D1408" s="166">
        <f t="shared" si="299"/>
        <v>2.2558277767625785E-3</v>
      </c>
      <c r="E1408" s="167">
        <f t="shared" si="309"/>
        <v>24.29137544762936</v>
      </c>
      <c r="F1408" s="168">
        <f t="shared" si="310"/>
        <v>3.1085306763788436</v>
      </c>
      <c r="G1408" s="168">
        <f t="shared" si="300"/>
        <v>108027.7301560949</v>
      </c>
      <c r="H1408" s="168">
        <f t="shared" si="301"/>
        <v>271310.33852268045</v>
      </c>
      <c r="I1408" s="169">
        <f t="shared" si="302"/>
        <v>379338.06867877534</v>
      </c>
      <c r="J1408" s="169">
        <f t="shared" si="304"/>
        <v>375782.49257202476</v>
      </c>
      <c r="K1408" s="95"/>
      <c r="L1408" s="265">
        <f t="shared" si="303"/>
        <v>145407.73871572889</v>
      </c>
      <c r="M1408" s="265">
        <f>$G1408*NonHospFrac+theModel!$H1408*NonHospFrac</f>
        <v>233930.32996304642</v>
      </c>
      <c r="N1408" s="266">
        <f t="shared" si="305"/>
        <v>379338.06867877534</v>
      </c>
      <c r="O1408" s="159"/>
      <c r="P1408" s="265">
        <f t="shared" si="306"/>
        <v>144044.81649883982</v>
      </c>
      <c r="Q1408" s="265">
        <f t="shared" si="307"/>
        <v>233928.77532137162</v>
      </c>
      <c r="R1408" s="266">
        <f t="shared" si="308"/>
        <v>377973.59182021144</v>
      </c>
    </row>
    <row r="1409" spans="1:18" x14ac:dyDescent="0.3">
      <c r="A1409" s="82">
        <v>1378</v>
      </c>
      <c r="B1409" s="94">
        <f t="shared" si="297"/>
        <v>2.3583936763528576E-12</v>
      </c>
      <c r="C1409" s="179">
        <f t="shared" si="298"/>
        <v>2.3530735463891997E-12</v>
      </c>
      <c r="D1409" s="166">
        <f t="shared" si="299"/>
        <v>2.2558277767625785E-3</v>
      </c>
      <c r="E1409" s="167">
        <f t="shared" si="309"/>
        <v>24.291375447631712</v>
      </c>
      <c r="F1409" s="168">
        <f t="shared" si="310"/>
        <v>3.1107865041556062</v>
      </c>
      <c r="G1409" s="168">
        <f t="shared" si="300"/>
        <v>108106.12473530832</v>
      </c>
      <c r="H1409" s="168">
        <f t="shared" si="301"/>
        <v>271310.3385227067</v>
      </c>
      <c r="I1409" s="169">
        <f t="shared" si="302"/>
        <v>379416.46325801499</v>
      </c>
      <c r="J1409" s="169">
        <f t="shared" si="304"/>
        <v>375856.60503022227</v>
      </c>
      <c r="K1409" s="95"/>
      <c r="L1409" s="265">
        <f t="shared" si="303"/>
        <v>145437.78889902454</v>
      </c>
      <c r="M1409" s="265">
        <f>$G1409*NonHospFrac+theModel!$H1409*NonHospFrac</f>
        <v>233978.67435899045</v>
      </c>
      <c r="N1409" s="266">
        <f t="shared" si="305"/>
        <v>379416.46325801499</v>
      </c>
      <c r="O1409" s="159"/>
      <c r="P1409" s="265">
        <f t="shared" si="306"/>
        <v>144073.2252609625</v>
      </c>
      <c r="Q1409" s="265">
        <f t="shared" si="307"/>
        <v>233977.11971731565</v>
      </c>
      <c r="R1409" s="266">
        <f t="shared" si="308"/>
        <v>378050.34497827815</v>
      </c>
    </row>
    <row r="1410" spans="1:18" x14ac:dyDescent="0.3">
      <c r="A1410" s="82">
        <v>1379</v>
      </c>
      <c r="B1410" s="94">
        <f t="shared" si="297"/>
        <v>2.3143377993524165E-12</v>
      </c>
      <c r="C1410" s="179">
        <f t="shared" si="298"/>
        <v>2.3091170518598256E-12</v>
      </c>
      <c r="D1410" s="166">
        <f t="shared" si="299"/>
        <v>2.2558277767625785E-3</v>
      </c>
      <c r="E1410" s="167">
        <f t="shared" si="309"/>
        <v>24.291375447634021</v>
      </c>
      <c r="F1410" s="168">
        <f t="shared" si="310"/>
        <v>3.1130423319323688</v>
      </c>
      <c r="G1410" s="168">
        <f t="shared" si="300"/>
        <v>108184.51931452173</v>
      </c>
      <c r="H1410" s="168">
        <f t="shared" si="301"/>
        <v>271310.33852273249</v>
      </c>
      <c r="I1410" s="169">
        <f t="shared" si="302"/>
        <v>379494.85783725424</v>
      </c>
      <c r="J1410" s="169">
        <f t="shared" si="304"/>
        <v>375930.71446744975</v>
      </c>
      <c r="K1410" s="95"/>
      <c r="L1410" s="265">
        <f t="shared" si="303"/>
        <v>145467.83908231999</v>
      </c>
      <c r="M1410" s="265">
        <f>$G1410*NonHospFrac+theModel!$H1410*NonHospFrac</f>
        <v>234027.01875493422</v>
      </c>
      <c r="N1410" s="266">
        <f t="shared" si="305"/>
        <v>379494.85783725418</v>
      </c>
      <c r="O1410" s="159"/>
      <c r="P1410" s="265">
        <f t="shared" si="306"/>
        <v>144101.63286508791</v>
      </c>
      <c r="Q1410" s="265">
        <f t="shared" si="307"/>
        <v>234025.46411325943</v>
      </c>
      <c r="R1410" s="266">
        <f t="shared" si="308"/>
        <v>378127.09697834734</v>
      </c>
    </row>
    <row r="1411" spans="1:18" x14ac:dyDescent="0.3">
      <c r="A1411" s="82">
        <v>1380</v>
      </c>
      <c r="B1411" s="94">
        <f t="shared" si="297"/>
        <v>2.2711049063676455E-12</v>
      </c>
      <c r="C1411" s="179">
        <f t="shared" si="298"/>
        <v>2.2659816848359196E-12</v>
      </c>
      <c r="D1411" s="166">
        <f t="shared" si="299"/>
        <v>2.2558277767625785E-3</v>
      </c>
      <c r="E1411" s="167">
        <f t="shared" si="309"/>
        <v>24.291375447636288</v>
      </c>
      <c r="F1411" s="168">
        <f t="shared" si="310"/>
        <v>3.1152981597091314</v>
      </c>
      <c r="G1411" s="168">
        <f t="shared" si="300"/>
        <v>108262.91389373515</v>
      </c>
      <c r="H1411" s="168">
        <f t="shared" si="301"/>
        <v>271310.33852275781</v>
      </c>
      <c r="I1411" s="169">
        <f t="shared" si="302"/>
        <v>379573.25241649296</v>
      </c>
      <c r="J1411" s="169">
        <f t="shared" si="304"/>
        <v>376004.82088383014</v>
      </c>
      <c r="K1411" s="95"/>
      <c r="L1411" s="265">
        <f t="shared" si="303"/>
        <v>145497.88926561526</v>
      </c>
      <c r="M1411" s="265">
        <f>$G1411*NonHospFrac+theModel!$H1411*NonHospFrac</f>
        <v>234075.36315087765</v>
      </c>
      <c r="N1411" s="266">
        <f t="shared" si="305"/>
        <v>379573.25241649291</v>
      </c>
      <c r="O1411" s="159"/>
      <c r="P1411" s="265">
        <f t="shared" si="306"/>
        <v>144130.0393112633</v>
      </c>
      <c r="Q1411" s="265">
        <f t="shared" si="307"/>
        <v>234073.80850920285</v>
      </c>
      <c r="R1411" s="266">
        <f t="shared" si="308"/>
        <v>378203.84782046615</v>
      </c>
    </row>
    <row r="1412" spans="1:18" x14ac:dyDescent="0.3">
      <c r="A1412" s="82">
        <v>1381</v>
      </c>
      <c r="B1412" s="94">
        <f t="shared" si="297"/>
        <v>2.2286796236791496E-12</v>
      </c>
      <c r="C1412" s="179">
        <f t="shared" si="298"/>
        <v>2.2236521062785494E-12</v>
      </c>
      <c r="D1412" s="166">
        <f t="shared" si="299"/>
        <v>2.2558277767625785E-3</v>
      </c>
      <c r="E1412" s="167">
        <f t="shared" si="309"/>
        <v>24.291375447638512</v>
      </c>
      <c r="F1412" s="168">
        <f t="shared" si="310"/>
        <v>3.117553987485894</v>
      </c>
      <c r="G1412" s="168">
        <f t="shared" si="300"/>
        <v>108341.30847294859</v>
      </c>
      <c r="H1412" s="168">
        <f t="shared" si="301"/>
        <v>271310.33852278267</v>
      </c>
      <c r="I1412" s="169">
        <f t="shared" si="302"/>
        <v>379651.64699573128</v>
      </c>
      <c r="J1412" s="169">
        <f t="shared" si="304"/>
        <v>376078.92427948676</v>
      </c>
      <c r="K1412" s="95"/>
      <c r="L1412" s="265">
        <f t="shared" si="303"/>
        <v>145527.93944891039</v>
      </c>
      <c r="M1412" s="265">
        <f>$G1412*NonHospFrac+theModel!$H1412*NonHospFrac</f>
        <v>234123.70754682086</v>
      </c>
      <c r="N1412" s="266">
        <f t="shared" si="305"/>
        <v>379651.64699573128</v>
      </c>
      <c r="O1412" s="159"/>
      <c r="P1412" s="265">
        <f t="shared" si="306"/>
        <v>144158.4445995359</v>
      </c>
      <c r="Q1412" s="265">
        <f t="shared" si="307"/>
        <v>234122.15290514607</v>
      </c>
      <c r="R1412" s="266">
        <f t="shared" si="308"/>
        <v>378280.59750468197</v>
      </c>
    </row>
    <row r="1413" spans="1:18" x14ac:dyDescent="0.3">
      <c r="A1413" s="82">
        <v>1382</v>
      </c>
      <c r="B1413" s="94">
        <f t="shared" si="297"/>
        <v>2.1870468647556947E-12</v>
      </c>
      <c r="C1413" s="179">
        <f t="shared" si="298"/>
        <v>2.1821132636890973E-12</v>
      </c>
      <c r="D1413" s="166">
        <f t="shared" si="299"/>
        <v>2.2558277767625785E-3</v>
      </c>
      <c r="E1413" s="167">
        <f t="shared" si="309"/>
        <v>24.291375447640693</v>
      </c>
      <c r="F1413" s="168">
        <f t="shared" si="310"/>
        <v>3.1198098152626565</v>
      </c>
      <c r="G1413" s="168">
        <f t="shared" si="300"/>
        <v>108419.703052162</v>
      </c>
      <c r="H1413" s="168">
        <f t="shared" si="301"/>
        <v>271310.338522807</v>
      </c>
      <c r="I1413" s="169">
        <f t="shared" si="302"/>
        <v>379730.04157496901</v>
      </c>
      <c r="J1413" s="169">
        <f t="shared" si="304"/>
        <v>376153.0246545425</v>
      </c>
      <c r="K1413" s="95"/>
      <c r="L1413" s="265">
        <f t="shared" si="303"/>
        <v>145557.98963220528</v>
      </c>
      <c r="M1413" s="265">
        <f>$G1413*NonHospFrac+theModel!$H1413*NonHospFrac</f>
        <v>234172.0519427637</v>
      </c>
      <c r="N1413" s="266">
        <f t="shared" si="305"/>
        <v>379730.04157496896</v>
      </c>
      <c r="O1413" s="159"/>
      <c r="P1413" s="265">
        <f t="shared" si="306"/>
        <v>144186.84872995279</v>
      </c>
      <c r="Q1413" s="265">
        <f t="shared" si="307"/>
        <v>234170.49730108891</v>
      </c>
      <c r="R1413" s="266">
        <f t="shared" si="308"/>
        <v>378357.3460310417</v>
      </c>
    </row>
    <row r="1414" spans="1:18" x14ac:dyDescent="0.3">
      <c r="A1414" s="82">
        <v>1383</v>
      </c>
      <c r="B1414" s="94">
        <f t="shared" si="297"/>
        <v>2.1461918248893731E-12</v>
      </c>
      <c r="C1414" s="179">
        <f t="shared" si="298"/>
        <v>2.1413503857565268E-12</v>
      </c>
      <c r="D1414" s="166">
        <f t="shared" si="299"/>
        <v>2.2558277767625785E-3</v>
      </c>
      <c r="E1414" s="167">
        <f t="shared" si="309"/>
        <v>24.291375447642835</v>
      </c>
      <c r="F1414" s="168">
        <f t="shared" si="310"/>
        <v>3.1220656430394191</v>
      </c>
      <c r="G1414" s="168">
        <f t="shared" si="300"/>
        <v>108498.09763137542</v>
      </c>
      <c r="H1414" s="168">
        <f t="shared" si="301"/>
        <v>271310.33852283092</v>
      </c>
      <c r="I1414" s="169">
        <f t="shared" si="302"/>
        <v>379808.43615420634</v>
      </c>
      <c r="J1414" s="169">
        <f t="shared" si="304"/>
        <v>376227.12200912071</v>
      </c>
      <c r="K1414" s="95"/>
      <c r="L1414" s="265">
        <f t="shared" si="303"/>
        <v>145588.03981550003</v>
      </c>
      <c r="M1414" s="265">
        <f>$G1414*NonHospFrac+theModel!$H1414*NonHospFrac</f>
        <v>234220.39633870625</v>
      </c>
      <c r="N1414" s="266">
        <f t="shared" si="305"/>
        <v>379808.43615420628</v>
      </c>
      <c r="O1414" s="159"/>
      <c r="P1414" s="265">
        <f t="shared" si="306"/>
        <v>144215.25170256128</v>
      </c>
      <c r="Q1414" s="265">
        <f t="shared" si="307"/>
        <v>234218.84169703146</v>
      </c>
      <c r="R1414" s="266">
        <f t="shared" si="308"/>
        <v>378434.09339959273</v>
      </c>
    </row>
    <row r="1415" spans="1:18" x14ac:dyDescent="0.3">
      <c r="A1415" s="82">
        <v>1384</v>
      </c>
      <c r="B1415" s="94">
        <f t="shared" si="297"/>
        <v>2.1060999759310173E-12</v>
      </c>
      <c r="C1415" s="179">
        <f t="shared" si="298"/>
        <v>2.101348977104673E-12</v>
      </c>
      <c r="D1415" s="166">
        <f t="shared" si="299"/>
        <v>2.2558277767625785E-3</v>
      </c>
      <c r="E1415" s="167">
        <f t="shared" si="309"/>
        <v>24.291375447644935</v>
      </c>
      <c r="F1415" s="168">
        <f t="shared" si="310"/>
        <v>3.1243214708161817</v>
      </c>
      <c r="G1415" s="168">
        <f t="shared" si="300"/>
        <v>108576.49221058884</v>
      </c>
      <c r="H1415" s="168">
        <f t="shared" si="301"/>
        <v>271310.33852285438</v>
      </c>
      <c r="I1415" s="169">
        <f t="shared" si="302"/>
        <v>379886.8307334432</v>
      </c>
      <c r="J1415" s="169">
        <f t="shared" si="304"/>
        <v>376301.21634334442</v>
      </c>
      <c r="K1415" s="95"/>
      <c r="L1415" s="265">
        <f t="shared" si="303"/>
        <v>145618.0899987946</v>
      </c>
      <c r="M1415" s="265">
        <f>$G1415*NonHospFrac+theModel!$H1415*NonHospFrac</f>
        <v>234268.7407346486</v>
      </c>
      <c r="N1415" s="266">
        <f t="shared" si="305"/>
        <v>379886.8307334432</v>
      </c>
      <c r="O1415" s="159"/>
      <c r="P1415" s="265">
        <f t="shared" si="306"/>
        <v>144243.6535174085</v>
      </c>
      <c r="Q1415" s="265">
        <f t="shared" si="307"/>
        <v>234267.1860929738</v>
      </c>
      <c r="R1415" s="266">
        <f t="shared" si="308"/>
        <v>378510.83961038233</v>
      </c>
    </row>
    <row r="1416" spans="1:18" x14ac:dyDescent="0.3">
      <c r="A1416" s="82">
        <v>1385</v>
      </c>
      <c r="B1416" s="94">
        <f t="shared" si="297"/>
        <v>2.0667570611239619E-12</v>
      </c>
      <c r="C1416" s="179">
        <f t="shared" si="298"/>
        <v>2.0620948131376582E-12</v>
      </c>
      <c r="D1416" s="166">
        <f t="shared" si="299"/>
        <v>2.2558277767625785E-3</v>
      </c>
      <c r="E1416" s="167">
        <f t="shared" si="309"/>
        <v>24.291375447646995</v>
      </c>
      <c r="F1416" s="168">
        <f t="shared" si="310"/>
        <v>3.1265772985929443</v>
      </c>
      <c r="G1416" s="168">
        <f t="shared" si="300"/>
        <v>108654.88678980227</v>
      </c>
      <c r="H1416" s="168">
        <f t="shared" si="301"/>
        <v>271310.33852287743</v>
      </c>
      <c r="I1416" s="169">
        <f t="shared" si="302"/>
        <v>379965.22531267971</v>
      </c>
      <c r="J1416" s="169">
        <f t="shared" si="304"/>
        <v>376375.30765733687</v>
      </c>
      <c r="K1416" s="95"/>
      <c r="L1416" s="265">
        <f t="shared" si="303"/>
        <v>145648.140182089</v>
      </c>
      <c r="M1416" s="265">
        <f>$G1416*NonHospFrac+theModel!$H1416*NonHospFrac</f>
        <v>234317.08513059065</v>
      </c>
      <c r="N1416" s="266">
        <f t="shared" si="305"/>
        <v>379965.22531267966</v>
      </c>
      <c r="O1416" s="159"/>
      <c r="P1416" s="265">
        <f t="shared" si="306"/>
        <v>144272.0541745417</v>
      </c>
      <c r="Q1416" s="265">
        <f t="shared" si="307"/>
        <v>234315.53048891586</v>
      </c>
      <c r="R1416" s="266">
        <f t="shared" si="308"/>
        <v>378587.58466345759</v>
      </c>
    </row>
    <row r="1417" spans="1:18" x14ac:dyDescent="0.3">
      <c r="A1417" s="82">
        <v>1386</v>
      </c>
      <c r="B1417" s="94">
        <f t="shared" si="297"/>
        <v>2.028149090034308E-12</v>
      </c>
      <c r="C1417" s="179">
        <f t="shared" si="298"/>
        <v>2.0235739349815928E-12</v>
      </c>
      <c r="D1417" s="166">
        <f t="shared" si="299"/>
        <v>2.2558277767625785E-3</v>
      </c>
      <c r="E1417" s="167">
        <f t="shared" si="309"/>
        <v>24.29137544764902</v>
      </c>
      <c r="F1417" s="168">
        <f t="shared" si="310"/>
        <v>3.1288331263697069</v>
      </c>
      <c r="G1417" s="168">
        <f t="shared" si="300"/>
        <v>108733.28136901569</v>
      </c>
      <c r="H1417" s="168">
        <f t="shared" si="301"/>
        <v>271310.33852290007</v>
      </c>
      <c r="I1417" s="169">
        <f t="shared" si="302"/>
        <v>380043.61989191576</v>
      </c>
      <c r="J1417" s="169">
        <f t="shared" si="304"/>
        <v>376449.39595122111</v>
      </c>
      <c r="K1417" s="95"/>
      <c r="L1417" s="265">
        <f t="shared" si="303"/>
        <v>145678.19036538329</v>
      </c>
      <c r="M1417" s="265">
        <f>$G1417*NonHospFrac+theModel!$H1417*NonHospFrac</f>
        <v>234365.42952653248</v>
      </c>
      <c r="N1417" s="266">
        <f t="shared" si="305"/>
        <v>380043.61989191576</v>
      </c>
      <c r="O1417" s="159"/>
      <c r="P1417" s="265">
        <f t="shared" si="306"/>
        <v>144300.45367400808</v>
      </c>
      <c r="Q1417" s="265">
        <f t="shared" si="307"/>
        <v>234363.87488485768</v>
      </c>
      <c r="R1417" s="266">
        <f t="shared" si="308"/>
        <v>378664.32855886576</v>
      </c>
    </row>
    <row r="1418" spans="1:18" x14ac:dyDescent="0.3">
      <c r="A1418" s="82">
        <v>1387</v>
      </c>
      <c r="B1418" s="94">
        <f t="shared" si="297"/>
        <v>1.9902623335758667E-12</v>
      </c>
      <c r="C1418" s="179">
        <f t="shared" si="298"/>
        <v>1.9857726445207417E-12</v>
      </c>
      <c r="D1418" s="166">
        <f t="shared" si="299"/>
        <v>2.2558277767625785E-3</v>
      </c>
      <c r="E1418" s="167">
        <f t="shared" si="309"/>
        <v>24.291375447651006</v>
      </c>
      <c r="F1418" s="168">
        <f t="shared" si="310"/>
        <v>3.1310889541464695</v>
      </c>
      <c r="G1418" s="168">
        <f t="shared" si="300"/>
        <v>108811.67594822911</v>
      </c>
      <c r="H1418" s="168">
        <f t="shared" si="301"/>
        <v>271310.33852292219</v>
      </c>
      <c r="I1418" s="169">
        <f t="shared" si="302"/>
        <v>380122.01447115128</v>
      </c>
      <c r="J1418" s="169">
        <f t="shared" si="304"/>
        <v>376523.48122512014</v>
      </c>
      <c r="K1418" s="95"/>
      <c r="L1418" s="265">
        <f t="shared" si="303"/>
        <v>145708.24054867734</v>
      </c>
      <c r="M1418" s="265">
        <f>$G1418*NonHospFrac+theModel!$H1418*NonHospFrac</f>
        <v>234413.77392247395</v>
      </c>
      <c r="N1418" s="266">
        <f t="shared" si="305"/>
        <v>380122.01447115128</v>
      </c>
      <c r="O1418" s="159"/>
      <c r="P1418" s="265">
        <f t="shared" si="306"/>
        <v>144328.85201585473</v>
      </c>
      <c r="Q1418" s="265">
        <f t="shared" si="307"/>
        <v>234412.21928079915</v>
      </c>
      <c r="R1418" s="266">
        <f t="shared" si="308"/>
        <v>378741.07129665388</v>
      </c>
    </row>
    <row r="1419" spans="1:18" x14ac:dyDescent="0.3">
      <c r="A1419" s="82">
        <v>1388</v>
      </c>
      <c r="B1419" s="94">
        <f t="shared" si="297"/>
        <v>1.953083319128106E-12</v>
      </c>
      <c r="C1419" s="179">
        <f t="shared" si="298"/>
        <v>1.948677499526485E-12</v>
      </c>
      <c r="D1419" s="166">
        <f t="shared" si="299"/>
        <v>2.2558277767625785E-3</v>
      </c>
      <c r="E1419" s="167">
        <f t="shared" si="309"/>
        <v>24.291375447652957</v>
      </c>
      <c r="F1419" s="168">
        <f t="shared" si="310"/>
        <v>3.1333447819232321</v>
      </c>
      <c r="G1419" s="168">
        <f t="shared" si="300"/>
        <v>108890.07052744253</v>
      </c>
      <c r="H1419" s="168">
        <f t="shared" si="301"/>
        <v>271310.33852294402</v>
      </c>
      <c r="I1419" s="169">
        <f t="shared" si="302"/>
        <v>380200.40905038652</v>
      </c>
      <c r="J1419" s="169">
        <f t="shared" si="304"/>
        <v>376597.56347915728</v>
      </c>
      <c r="K1419" s="95"/>
      <c r="L1419" s="265">
        <f t="shared" si="303"/>
        <v>145738.29073197127</v>
      </c>
      <c r="M1419" s="265">
        <f>$G1419*NonHospFrac+theModel!$H1419*NonHospFrac</f>
        <v>234462.11831841525</v>
      </c>
      <c r="N1419" s="266">
        <f t="shared" si="305"/>
        <v>380200.40905038652</v>
      </c>
      <c r="O1419" s="159"/>
      <c r="P1419" s="265">
        <f t="shared" si="306"/>
        <v>144357.24920012895</v>
      </c>
      <c r="Q1419" s="265">
        <f t="shared" si="307"/>
        <v>234460.56367674045</v>
      </c>
      <c r="R1419" s="266">
        <f t="shared" si="308"/>
        <v>378817.8128768694</v>
      </c>
    </row>
    <row r="1420" spans="1:18" x14ac:dyDescent="0.3">
      <c r="A1420" s="82">
        <v>1389</v>
      </c>
      <c r="B1420" s="94">
        <f t="shared" si="297"/>
        <v>1.9165988257452266E-12</v>
      </c>
      <c r="C1420" s="179">
        <f t="shared" si="298"/>
        <v>1.9122753088771999E-12</v>
      </c>
      <c r="D1420" s="166">
        <f t="shared" si="299"/>
        <v>2.2558277767625785E-3</v>
      </c>
      <c r="E1420" s="167">
        <f t="shared" si="309"/>
        <v>24.291375447654868</v>
      </c>
      <c r="F1420" s="168">
        <f t="shared" si="310"/>
        <v>3.1356006096999947</v>
      </c>
      <c r="G1420" s="168">
        <f t="shared" si="300"/>
        <v>108968.46510665595</v>
      </c>
      <c r="H1420" s="168">
        <f t="shared" si="301"/>
        <v>271310.33852296532</v>
      </c>
      <c r="I1420" s="169">
        <f t="shared" si="302"/>
        <v>380278.80362962128</v>
      </c>
      <c r="J1420" s="169">
        <f t="shared" si="304"/>
        <v>376671.64271345543</v>
      </c>
      <c r="K1420" s="95"/>
      <c r="L1420" s="265">
        <f t="shared" si="303"/>
        <v>145768.34091526503</v>
      </c>
      <c r="M1420" s="265">
        <f>$G1420*NonHospFrac+theModel!$H1420*NonHospFrac</f>
        <v>234510.4627143562</v>
      </c>
      <c r="N1420" s="266">
        <f t="shared" si="305"/>
        <v>380278.80362962122</v>
      </c>
      <c r="O1420" s="159"/>
      <c r="P1420" s="265">
        <f t="shared" si="306"/>
        <v>144385.64522687788</v>
      </c>
      <c r="Q1420" s="265">
        <f t="shared" si="307"/>
        <v>234508.9080726814</v>
      </c>
      <c r="R1420" s="266">
        <f t="shared" si="308"/>
        <v>378894.55329955928</v>
      </c>
    </row>
    <row r="1421" spans="1:18" x14ac:dyDescent="0.3">
      <c r="A1421" s="82">
        <v>1390</v>
      </c>
      <c r="B1421" s="94">
        <f t="shared" si="297"/>
        <v>1.8807958794547665E-12</v>
      </c>
      <c r="C1421" s="179">
        <f t="shared" si="298"/>
        <v>1.876553127867472E-12</v>
      </c>
      <c r="D1421" s="166">
        <f t="shared" si="299"/>
        <v>2.2558277767625785E-3</v>
      </c>
      <c r="E1421" s="167">
        <f t="shared" si="309"/>
        <v>24.291375447656744</v>
      </c>
      <c r="F1421" s="168">
        <f t="shared" si="310"/>
        <v>3.1378564374767572</v>
      </c>
      <c r="G1421" s="168">
        <f t="shared" si="300"/>
        <v>109046.85968586938</v>
      </c>
      <c r="H1421" s="168">
        <f t="shared" si="301"/>
        <v>271310.33852298628</v>
      </c>
      <c r="I1421" s="169">
        <f t="shared" si="302"/>
        <v>380357.19820885564</v>
      </c>
      <c r="J1421" s="169">
        <f t="shared" si="304"/>
        <v>376745.71892813779</v>
      </c>
      <c r="K1421" s="95"/>
      <c r="L1421" s="265">
        <f t="shared" si="303"/>
        <v>145798.39109855864</v>
      </c>
      <c r="M1421" s="265">
        <f>$G1421*NonHospFrac+theModel!$H1421*NonHospFrac</f>
        <v>234558.80711029697</v>
      </c>
      <c r="N1421" s="266">
        <f t="shared" si="305"/>
        <v>380357.19820885558</v>
      </c>
      <c r="O1421" s="159"/>
      <c r="P1421" s="265">
        <f t="shared" si="306"/>
        <v>144414.0400961487</v>
      </c>
      <c r="Q1421" s="265">
        <f t="shared" si="307"/>
        <v>234557.25246862217</v>
      </c>
      <c r="R1421" s="266">
        <f t="shared" si="308"/>
        <v>378971.29256477091</v>
      </c>
    </row>
    <row r="1422" spans="1:18" x14ac:dyDescent="0.3">
      <c r="A1422" s="82">
        <v>1391</v>
      </c>
      <c r="B1422" s="94">
        <f t="shared" si="297"/>
        <v>1.8456617486440363E-12</v>
      </c>
      <c r="C1422" s="179">
        <f t="shared" si="298"/>
        <v>1.8414982536049371E-12</v>
      </c>
      <c r="D1422" s="166">
        <f t="shared" si="299"/>
        <v>2.2558277767625785E-3</v>
      </c>
      <c r="E1422" s="167">
        <f t="shared" si="309"/>
        <v>24.291375447658584</v>
      </c>
      <c r="F1422" s="168">
        <f t="shared" si="310"/>
        <v>3.1401122652535198</v>
      </c>
      <c r="G1422" s="168">
        <f t="shared" si="300"/>
        <v>109125.2542650828</v>
      </c>
      <c r="H1422" s="168">
        <f t="shared" si="301"/>
        <v>271310.33852300682</v>
      </c>
      <c r="I1422" s="169">
        <f t="shared" si="302"/>
        <v>380435.59278808965</v>
      </c>
      <c r="J1422" s="169">
        <f t="shared" si="304"/>
        <v>376819.7921233275</v>
      </c>
      <c r="K1422" s="95"/>
      <c r="L1422" s="265">
        <f t="shared" si="303"/>
        <v>145828.44128185211</v>
      </c>
      <c r="M1422" s="265">
        <f>$G1422*NonHospFrac+theModel!$H1422*NonHospFrac</f>
        <v>234607.15150623751</v>
      </c>
      <c r="N1422" s="266">
        <f t="shared" si="305"/>
        <v>380435.59278808965</v>
      </c>
      <c r="O1422" s="159"/>
      <c r="P1422" s="265">
        <f t="shared" si="306"/>
        <v>144442.43380798862</v>
      </c>
      <c r="Q1422" s="265">
        <f t="shared" si="307"/>
        <v>234605.59686456271</v>
      </c>
      <c r="R1422" s="266">
        <f t="shared" si="308"/>
        <v>379048.03067255137</v>
      </c>
    </row>
    <row r="1423" spans="1:18" x14ac:dyDescent="0.3">
      <c r="A1423" s="82">
        <v>1392</v>
      </c>
      <c r="B1423" s="94">
        <f t="shared" si="297"/>
        <v>1.8111839395326976E-12</v>
      </c>
      <c r="C1423" s="179">
        <f t="shared" si="298"/>
        <v>1.8070982204930735E-12</v>
      </c>
      <c r="D1423" s="166">
        <f t="shared" si="299"/>
        <v>2.2558277767625785E-3</v>
      </c>
      <c r="E1423" s="167">
        <f t="shared" si="309"/>
        <v>24.291375447660393</v>
      </c>
      <c r="F1423" s="168">
        <f t="shared" si="310"/>
        <v>3.1423680930302824</v>
      </c>
      <c r="G1423" s="168">
        <f t="shared" si="300"/>
        <v>109203.64884429621</v>
      </c>
      <c r="H1423" s="168">
        <f t="shared" si="301"/>
        <v>271310.33852302708</v>
      </c>
      <c r="I1423" s="169">
        <f t="shared" si="302"/>
        <v>380513.98736732331</v>
      </c>
      <c r="J1423" s="169">
        <f t="shared" si="304"/>
        <v>376893.86229914759</v>
      </c>
      <c r="K1423" s="95"/>
      <c r="L1423" s="265">
        <f t="shared" si="303"/>
        <v>145858.49146514543</v>
      </c>
      <c r="M1423" s="265">
        <f>$G1423*NonHospFrac+theModel!$H1423*NonHospFrac</f>
        <v>234655.49590217785</v>
      </c>
      <c r="N1423" s="266">
        <f t="shared" si="305"/>
        <v>380513.98736732325</v>
      </c>
      <c r="O1423" s="159"/>
      <c r="P1423" s="265">
        <f t="shared" si="306"/>
        <v>144470.82636244482</v>
      </c>
      <c r="Q1423" s="265">
        <f t="shared" si="307"/>
        <v>234653.94126050305</v>
      </c>
      <c r="R1423" s="266">
        <f t="shared" si="308"/>
        <v>379124.76762294787</v>
      </c>
    </row>
    <row r="1424" spans="1:18" x14ac:dyDescent="0.3">
      <c r="A1424" s="82">
        <v>1393</v>
      </c>
      <c r="B1424" s="94">
        <f t="shared" si="297"/>
        <v>1.7773501917299882E-12</v>
      </c>
      <c r="C1424" s="179">
        <f t="shared" si="298"/>
        <v>1.7733407957984494E-12</v>
      </c>
      <c r="D1424" s="166">
        <f t="shared" si="299"/>
        <v>2.2558277767625785E-3</v>
      </c>
      <c r="E1424" s="167">
        <f t="shared" si="309"/>
        <v>24.291375447662165</v>
      </c>
      <c r="F1424" s="168">
        <f t="shared" si="310"/>
        <v>3.144623920807045</v>
      </c>
      <c r="G1424" s="168">
        <f t="shared" si="300"/>
        <v>109282.04342350963</v>
      </c>
      <c r="H1424" s="168">
        <f t="shared" si="301"/>
        <v>271310.33852304687</v>
      </c>
      <c r="I1424" s="169">
        <f t="shared" si="302"/>
        <v>380592.3819465565</v>
      </c>
      <c r="J1424" s="169">
        <f t="shared" si="304"/>
        <v>376967.92945572105</v>
      </c>
      <c r="K1424" s="95"/>
      <c r="L1424" s="265">
        <f t="shared" si="303"/>
        <v>145888.54164843861</v>
      </c>
      <c r="M1424" s="265">
        <f>$G1424*NonHospFrac+theModel!$H1424*NonHospFrac</f>
        <v>234703.8402981179</v>
      </c>
      <c r="N1424" s="266">
        <f t="shared" si="305"/>
        <v>380592.3819465565</v>
      </c>
      <c r="O1424" s="159"/>
      <c r="P1424" s="265">
        <f t="shared" si="306"/>
        <v>144499.21775956446</v>
      </c>
      <c r="Q1424" s="265">
        <f t="shared" si="307"/>
        <v>234702.2856564431</v>
      </c>
      <c r="R1424" s="266">
        <f t="shared" si="308"/>
        <v>379201.50341600756</v>
      </c>
    </row>
    <row r="1425" spans="1:18" x14ac:dyDescent="0.3">
      <c r="A1425" s="82">
        <v>1394</v>
      </c>
      <c r="B1425" s="94">
        <f t="shared" si="297"/>
        <v>1.7441484738748683E-12</v>
      </c>
      <c r="C1425" s="179">
        <f t="shared" si="298"/>
        <v>1.7402139753007034E-12</v>
      </c>
      <c r="D1425" s="166">
        <f t="shared" si="299"/>
        <v>2.2558277767625785E-3</v>
      </c>
      <c r="E1425" s="167">
        <f t="shared" si="309"/>
        <v>24.291375447663906</v>
      </c>
      <c r="F1425" s="168">
        <f t="shared" si="310"/>
        <v>3.1468797485838076</v>
      </c>
      <c r="G1425" s="168">
        <f t="shared" si="300"/>
        <v>109360.43800272305</v>
      </c>
      <c r="H1425" s="168">
        <f t="shared" si="301"/>
        <v>271310.33852306631</v>
      </c>
      <c r="I1425" s="169">
        <f t="shared" si="302"/>
        <v>380670.77652578935</v>
      </c>
      <c r="J1425" s="169">
        <f t="shared" si="304"/>
        <v>377041.99359317106</v>
      </c>
      <c r="K1425" s="95"/>
      <c r="L1425" s="265">
        <f t="shared" si="303"/>
        <v>145918.59183173164</v>
      </c>
      <c r="M1425" s="265">
        <f>$G1425*NonHospFrac+theModel!$H1425*NonHospFrac</f>
        <v>234752.18469405771</v>
      </c>
      <c r="N1425" s="266">
        <f t="shared" si="305"/>
        <v>380670.77652578935</v>
      </c>
      <c r="O1425" s="159"/>
      <c r="P1425" s="265">
        <f t="shared" si="306"/>
        <v>144527.60799939474</v>
      </c>
      <c r="Q1425" s="265">
        <f t="shared" si="307"/>
        <v>234750.63005238291</v>
      </c>
      <c r="R1425" s="266">
        <f t="shared" si="308"/>
        <v>379278.23805177765</v>
      </c>
    </row>
    <row r="1426" spans="1:18" x14ac:dyDescent="0.3">
      <c r="A1426" s="82">
        <v>1395</v>
      </c>
      <c r="B1426" s="94">
        <f t="shared" si="297"/>
        <v>1.7115669793576475E-12</v>
      </c>
      <c r="C1426" s="179">
        <f t="shared" si="298"/>
        <v>1.7077059790238228E-12</v>
      </c>
      <c r="D1426" s="166">
        <f t="shared" si="299"/>
        <v>2.2558277767625785E-3</v>
      </c>
      <c r="E1426" s="167">
        <f t="shared" si="309"/>
        <v>24.291375447665615</v>
      </c>
      <c r="F1426" s="168">
        <f t="shared" si="310"/>
        <v>3.1491355763605702</v>
      </c>
      <c r="G1426" s="168">
        <f t="shared" si="300"/>
        <v>109438.8325819365</v>
      </c>
      <c r="H1426" s="168">
        <f t="shared" si="301"/>
        <v>271310.3385230854</v>
      </c>
      <c r="I1426" s="169">
        <f t="shared" si="302"/>
        <v>380749.1711050219</v>
      </c>
      <c r="J1426" s="169">
        <f t="shared" si="304"/>
        <v>377116.05471162079</v>
      </c>
      <c r="K1426" s="95"/>
      <c r="L1426" s="265">
        <f t="shared" si="303"/>
        <v>145948.64201502455</v>
      </c>
      <c r="M1426" s="265">
        <f>$G1426*NonHospFrac+theModel!$H1426*NonHospFrac</f>
        <v>234800.52908999735</v>
      </c>
      <c r="N1426" s="266">
        <f t="shared" si="305"/>
        <v>380749.1711050219</v>
      </c>
      <c r="O1426" s="159"/>
      <c r="P1426" s="265">
        <f t="shared" si="306"/>
        <v>144555.99708198282</v>
      </c>
      <c r="Q1426" s="265">
        <f t="shared" si="307"/>
        <v>234798.97444832255</v>
      </c>
      <c r="R1426" s="266">
        <f t="shared" si="308"/>
        <v>379354.97153030534</v>
      </c>
    </row>
    <row r="1427" spans="1:18" x14ac:dyDescent="0.3">
      <c r="A1427" s="82">
        <v>1396</v>
      </c>
      <c r="B1427" s="94">
        <f t="shared" si="297"/>
        <v>1.6795941221215275E-12</v>
      </c>
      <c r="C1427" s="179">
        <f t="shared" si="298"/>
        <v>1.6758052470471585E-12</v>
      </c>
      <c r="D1427" s="166">
        <f t="shared" si="299"/>
        <v>2.2558277767625785E-3</v>
      </c>
      <c r="E1427" s="167">
        <f t="shared" si="309"/>
        <v>24.291375447667292</v>
      </c>
      <c r="F1427" s="168">
        <f t="shared" si="310"/>
        <v>3.1513914041373328</v>
      </c>
      <c r="G1427" s="168">
        <f t="shared" si="300"/>
        <v>109517.22716114992</v>
      </c>
      <c r="H1427" s="168">
        <f t="shared" si="301"/>
        <v>271310.33852310415</v>
      </c>
      <c r="I1427" s="169">
        <f t="shared" si="302"/>
        <v>380827.56568425405</v>
      </c>
      <c r="J1427" s="169">
        <f t="shared" si="304"/>
        <v>377190.1128111931</v>
      </c>
      <c r="K1427" s="95"/>
      <c r="L1427" s="265">
        <f t="shared" si="303"/>
        <v>145978.69219831729</v>
      </c>
      <c r="M1427" s="265">
        <f>$G1427*NonHospFrac+theModel!$H1427*NonHospFrac</f>
        <v>234848.87348593675</v>
      </c>
      <c r="N1427" s="266">
        <f t="shared" si="305"/>
        <v>380827.56568425405</v>
      </c>
      <c r="O1427" s="159"/>
      <c r="P1427" s="265">
        <f t="shared" si="306"/>
        <v>144584.38500737585</v>
      </c>
      <c r="Q1427" s="265">
        <f t="shared" si="307"/>
        <v>234847.31884426196</v>
      </c>
      <c r="R1427" s="266">
        <f t="shared" si="308"/>
        <v>379431.70385163778</v>
      </c>
    </row>
    <row r="1428" spans="1:18" x14ac:dyDescent="0.3">
      <c r="A1428" s="82">
        <v>1397</v>
      </c>
      <c r="B1428" s="94">
        <f t="shared" si="297"/>
        <v>1.6482185325425785E-12</v>
      </c>
      <c r="C1428" s="179">
        <f t="shared" si="298"/>
        <v>1.644500435394694E-12</v>
      </c>
      <c r="D1428" s="166">
        <f t="shared" si="299"/>
        <v>2.2558277767625785E-3</v>
      </c>
      <c r="E1428" s="167">
        <f t="shared" si="309"/>
        <v>24.291375447668937</v>
      </c>
      <c r="F1428" s="168">
        <f t="shared" si="310"/>
        <v>3.1536472319140954</v>
      </c>
      <c r="G1428" s="168">
        <f t="shared" si="300"/>
        <v>109595.62174036333</v>
      </c>
      <c r="H1428" s="168">
        <f t="shared" si="301"/>
        <v>271310.33852312248</v>
      </c>
      <c r="I1428" s="169">
        <f t="shared" si="302"/>
        <v>380905.96026348579</v>
      </c>
      <c r="J1428" s="169">
        <f t="shared" si="304"/>
        <v>377264.16789201112</v>
      </c>
      <c r="K1428" s="95"/>
      <c r="L1428" s="265">
        <f t="shared" si="303"/>
        <v>146008.74238160989</v>
      </c>
      <c r="M1428" s="265">
        <f>$G1428*NonHospFrac+theModel!$H1428*NonHospFrac</f>
        <v>234897.21788187587</v>
      </c>
      <c r="N1428" s="266">
        <f t="shared" si="305"/>
        <v>380905.96026348579</v>
      </c>
      <c r="O1428" s="159"/>
      <c r="P1428" s="265">
        <f t="shared" si="306"/>
        <v>144612.77177562102</v>
      </c>
      <c r="Q1428" s="265">
        <f t="shared" si="307"/>
        <v>234895.66324020107</v>
      </c>
      <c r="R1428" s="266">
        <f t="shared" si="308"/>
        <v>379508.43501582206</v>
      </c>
    </row>
    <row r="1429" spans="1:18" x14ac:dyDescent="0.3">
      <c r="A1429" s="82">
        <v>1398</v>
      </c>
      <c r="B1429" s="94">
        <f t="shared" si="297"/>
        <v>1.6174290533866482E-12</v>
      </c>
      <c r="C1429" s="179">
        <f t="shared" si="298"/>
        <v>1.6137804120010758E-12</v>
      </c>
      <c r="D1429" s="166">
        <f t="shared" si="299"/>
        <v>2.2558277767625785E-3</v>
      </c>
      <c r="E1429" s="167">
        <f t="shared" si="309"/>
        <v>24.29137544767055</v>
      </c>
      <c r="F1429" s="168">
        <f t="shared" si="310"/>
        <v>3.1559030596908579</v>
      </c>
      <c r="G1429" s="168">
        <f t="shared" si="300"/>
        <v>109674.01631957677</v>
      </c>
      <c r="H1429" s="168">
        <f t="shared" si="301"/>
        <v>271310.33852314047</v>
      </c>
      <c r="I1429" s="169">
        <f t="shared" si="302"/>
        <v>380984.35484271724</v>
      </c>
      <c r="J1429" s="169">
        <f t="shared" si="304"/>
        <v>377338.21995419799</v>
      </c>
      <c r="K1429" s="95"/>
      <c r="L1429" s="265">
        <f t="shared" si="303"/>
        <v>146038.7925649024</v>
      </c>
      <c r="M1429" s="265">
        <f>$G1429*NonHospFrac+theModel!$H1429*NonHospFrac</f>
        <v>234945.56227781484</v>
      </c>
      <c r="N1429" s="266">
        <f t="shared" si="305"/>
        <v>380984.35484271724</v>
      </c>
      <c r="O1429" s="159"/>
      <c r="P1429" s="265">
        <f t="shared" si="306"/>
        <v>144641.15738676555</v>
      </c>
      <c r="Q1429" s="265">
        <f t="shared" si="307"/>
        <v>234944.00763614004</v>
      </c>
      <c r="R1429" s="266">
        <f t="shared" si="308"/>
        <v>379585.16502290557</v>
      </c>
    </row>
    <row r="1430" spans="1:18" x14ac:dyDescent="0.3">
      <c r="A1430" s="82">
        <v>1399</v>
      </c>
      <c r="B1430" s="94">
        <f t="shared" si="297"/>
        <v>1.5872147358418615E-12</v>
      </c>
      <c r="C1430" s="179">
        <f t="shared" si="298"/>
        <v>1.5836342527530625E-12</v>
      </c>
      <c r="D1430" s="166">
        <f t="shared" si="299"/>
        <v>2.2558277767625785E-3</v>
      </c>
      <c r="E1430" s="167">
        <f t="shared" si="309"/>
        <v>24.291375447672134</v>
      </c>
      <c r="F1430" s="168">
        <f t="shared" si="310"/>
        <v>3.1581588874676205</v>
      </c>
      <c r="G1430" s="168">
        <f t="shared" si="300"/>
        <v>109752.41089879019</v>
      </c>
      <c r="H1430" s="168">
        <f t="shared" si="301"/>
        <v>271310.33852315816</v>
      </c>
      <c r="I1430" s="169">
        <f t="shared" si="302"/>
        <v>381062.74942194833</v>
      </c>
      <c r="J1430" s="169">
        <f t="shared" si="304"/>
        <v>377412.26899787667</v>
      </c>
      <c r="K1430" s="95"/>
      <c r="L1430" s="265">
        <f t="shared" si="303"/>
        <v>146068.84274819473</v>
      </c>
      <c r="M1430" s="265">
        <f>$G1430*NonHospFrac+theModel!$H1430*NonHospFrac</f>
        <v>234993.90667375358</v>
      </c>
      <c r="N1430" s="266">
        <f t="shared" si="305"/>
        <v>381062.74942194833</v>
      </c>
      <c r="O1430" s="159"/>
      <c r="P1430" s="265">
        <f t="shared" si="306"/>
        <v>144669.54184085652</v>
      </c>
      <c r="Q1430" s="265">
        <f t="shared" si="307"/>
        <v>234992.35203207878</v>
      </c>
      <c r="R1430" s="266">
        <f t="shared" si="308"/>
        <v>379661.89387293532</v>
      </c>
    </row>
    <row r="1431" spans="1:18" x14ac:dyDescent="0.3">
      <c r="A1431" s="82">
        <v>1400</v>
      </c>
      <c r="B1431" s="94">
        <f t="shared" si="297"/>
        <v>1.5575648356251705E-12</v>
      </c>
      <c r="C1431" s="179">
        <f t="shared" si="298"/>
        <v>1.5540512376048586E-12</v>
      </c>
      <c r="D1431" s="166">
        <f t="shared" si="299"/>
        <v>2.2558277767625785E-3</v>
      </c>
      <c r="E1431" s="167">
        <f t="shared" si="309"/>
        <v>24.291375447673687</v>
      </c>
      <c r="F1431" s="168">
        <f t="shared" si="310"/>
        <v>3.1604147152443831</v>
      </c>
      <c r="G1431" s="168">
        <f t="shared" si="300"/>
        <v>109830.8054780036</v>
      </c>
      <c r="H1431" s="168">
        <f t="shared" si="301"/>
        <v>271310.33852317551</v>
      </c>
      <c r="I1431" s="169">
        <f t="shared" si="302"/>
        <v>381141.14400117914</v>
      </c>
      <c r="J1431" s="169">
        <f t="shared" si="304"/>
        <v>377486.31502317026</v>
      </c>
      <c r="K1431" s="95"/>
      <c r="L1431" s="265">
        <f t="shared" si="303"/>
        <v>146098.89293148697</v>
      </c>
      <c r="M1431" s="265">
        <f>$G1431*NonHospFrac+theModel!$H1431*NonHospFrac</f>
        <v>235042.25106969214</v>
      </c>
      <c r="N1431" s="266">
        <f t="shared" si="305"/>
        <v>381141.14400117914</v>
      </c>
      <c r="O1431" s="159"/>
      <c r="P1431" s="265">
        <f t="shared" si="306"/>
        <v>144697.92513794117</v>
      </c>
      <c r="Q1431" s="265">
        <f t="shared" si="307"/>
        <v>235040.69642801734</v>
      </c>
      <c r="R1431" s="266">
        <f t="shared" si="308"/>
        <v>379738.62156595849</v>
      </c>
    </row>
    <row r="1432" spans="1:18" x14ac:dyDescent="0.3">
      <c r="A1432" s="82">
        <v>1401</v>
      </c>
      <c r="B1432" s="94">
        <f t="shared" si="297"/>
        <v>1.5284688091616701E-12</v>
      </c>
      <c r="C1432" s="179">
        <f t="shared" si="298"/>
        <v>1.5250208467660479E-12</v>
      </c>
      <c r="D1432" s="166">
        <f t="shared" si="299"/>
        <v>2.2558277767625785E-3</v>
      </c>
      <c r="E1432" s="167">
        <f t="shared" si="309"/>
        <v>24.291375447675211</v>
      </c>
      <c r="F1432" s="168">
        <f t="shared" si="310"/>
        <v>3.1626705430211457</v>
      </c>
      <c r="G1432" s="168">
        <f t="shared" si="300"/>
        <v>109909.20005721702</v>
      </c>
      <c r="H1432" s="168">
        <f t="shared" si="301"/>
        <v>271310.33852319256</v>
      </c>
      <c r="I1432" s="169">
        <f t="shared" si="302"/>
        <v>381219.5385804096</v>
      </c>
      <c r="J1432" s="169">
        <f t="shared" si="304"/>
        <v>377560.35803020181</v>
      </c>
      <c r="K1432" s="95"/>
      <c r="L1432" s="265">
        <f t="shared" si="303"/>
        <v>146128.94311477907</v>
      </c>
      <c r="M1432" s="265">
        <f>$G1432*NonHospFrac+theModel!$H1432*NonHospFrac</f>
        <v>235090.59546563047</v>
      </c>
      <c r="N1432" s="266">
        <f t="shared" si="305"/>
        <v>381219.53858040954</v>
      </c>
      <c r="O1432" s="159"/>
      <c r="P1432" s="265">
        <f t="shared" si="306"/>
        <v>144726.30727806664</v>
      </c>
      <c r="Q1432" s="265">
        <f t="shared" si="307"/>
        <v>235089.04082395567</v>
      </c>
      <c r="R1432" s="266">
        <f t="shared" si="308"/>
        <v>379815.34810202231</v>
      </c>
    </row>
    <row r="1433" spans="1:18" x14ac:dyDescent="0.3">
      <c r="A1433" s="82">
        <v>1402</v>
      </c>
      <c r="B1433" s="94">
        <f t="shared" si="297"/>
        <v>1.4999163098352756E-12</v>
      </c>
      <c r="C1433" s="179">
        <f t="shared" si="298"/>
        <v>1.49653275696073E-12</v>
      </c>
      <c r="D1433" s="166">
        <f t="shared" si="299"/>
        <v>2.2558277767625785E-3</v>
      </c>
      <c r="E1433" s="167">
        <f t="shared" si="309"/>
        <v>24.291375447676707</v>
      </c>
      <c r="F1433" s="168">
        <f t="shared" si="310"/>
        <v>3.1649263707979083</v>
      </c>
      <c r="G1433" s="168">
        <f t="shared" si="300"/>
        <v>109987.59463643043</v>
      </c>
      <c r="H1433" s="168">
        <f t="shared" si="301"/>
        <v>271310.33852320927</v>
      </c>
      <c r="I1433" s="169">
        <f t="shared" si="302"/>
        <v>381297.93315963971</v>
      </c>
      <c r="J1433" s="169">
        <f t="shared" si="304"/>
        <v>377634.39801909425</v>
      </c>
      <c r="K1433" s="95"/>
      <c r="L1433" s="265">
        <f t="shared" si="303"/>
        <v>146158.99329807106</v>
      </c>
      <c r="M1433" s="265">
        <f>$G1433*NonHospFrac+theModel!$H1433*NonHospFrac</f>
        <v>235138.93986156862</v>
      </c>
      <c r="N1433" s="266">
        <f t="shared" si="305"/>
        <v>381297.93315963971</v>
      </c>
      <c r="O1433" s="159"/>
      <c r="P1433" s="265">
        <f t="shared" si="306"/>
        <v>144754.6882612801</v>
      </c>
      <c r="Q1433" s="265">
        <f t="shared" si="307"/>
        <v>235137.38521989383</v>
      </c>
      <c r="R1433" s="266">
        <f t="shared" si="308"/>
        <v>379892.07348117395</v>
      </c>
    </row>
    <row r="1434" spans="1:18" x14ac:dyDescent="0.3">
      <c r="A1434" s="82">
        <v>1403</v>
      </c>
      <c r="B1434" s="94">
        <f t="shared" si="297"/>
        <v>1.4718971843094491E-12</v>
      </c>
      <c r="C1434" s="179">
        <f t="shared" si="298"/>
        <v>1.4685768377565451E-12</v>
      </c>
      <c r="D1434" s="166">
        <f t="shared" si="299"/>
        <v>2.2558277767625785E-3</v>
      </c>
      <c r="E1434" s="167">
        <f t="shared" si="309"/>
        <v>24.291375447678174</v>
      </c>
      <c r="F1434" s="168">
        <f t="shared" si="310"/>
        <v>3.1671821985746709</v>
      </c>
      <c r="G1434" s="168">
        <f t="shared" si="300"/>
        <v>110065.98921564384</v>
      </c>
      <c r="H1434" s="168">
        <f t="shared" si="301"/>
        <v>271310.33852322568</v>
      </c>
      <c r="I1434" s="169">
        <f t="shared" si="302"/>
        <v>381376.32773886953</v>
      </c>
      <c r="J1434" s="169">
        <f t="shared" si="304"/>
        <v>377708.43498997076</v>
      </c>
      <c r="K1434" s="95"/>
      <c r="L1434" s="265">
        <f t="shared" si="303"/>
        <v>146189.04348136293</v>
      </c>
      <c r="M1434" s="265">
        <f>$G1434*NonHospFrac+theModel!$H1434*NonHospFrac</f>
        <v>235187.28425750657</v>
      </c>
      <c r="N1434" s="266">
        <f t="shared" si="305"/>
        <v>381376.32773886947</v>
      </c>
      <c r="O1434" s="159"/>
      <c r="P1434" s="265">
        <f t="shared" si="306"/>
        <v>144783.06808762869</v>
      </c>
      <c r="Q1434" s="265">
        <f t="shared" si="307"/>
        <v>235185.72961583178</v>
      </c>
      <c r="R1434" s="266">
        <f t="shared" si="308"/>
        <v>379968.79770346044</v>
      </c>
    </row>
    <row r="1435" spans="1:18" x14ac:dyDescent="0.3">
      <c r="A1435" s="82">
        <v>1404</v>
      </c>
      <c r="B1435" s="94">
        <f t="shared" si="297"/>
        <v>1.4444014689166256E-12</v>
      </c>
      <c r="C1435" s="179">
        <f t="shared" si="298"/>
        <v>1.4411431479622469E-12</v>
      </c>
      <c r="D1435" s="166">
        <f t="shared" si="299"/>
        <v>2.2558277767625785E-3</v>
      </c>
      <c r="E1435" s="167">
        <f t="shared" si="309"/>
        <v>24.291375447679616</v>
      </c>
      <c r="F1435" s="168">
        <f t="shared" si="310"/>
        <v>3.1694380263514335</v>
      </c>
      <c r="G1435" s="168">
        <f t="shared" si="300"/>
        <v>110144.38379485726</v>
      </c>
      <c r="H1435" s="168">
        <f t="shared" si="301"/>
        <v>271310.33852324175</v>
      </c>
      <c r="I1435" s="169">
        <f t="shared" si="302"/>
        <v>381454.722318099</v>
      </c>
      <c r="J1435" s="169">
        <f t="shared" si="304"/>
        <v>377782.4689429542</v>
      </c>
      <c r="K1435" s="95"/>
      <c r="L1435" s="265">
        <f t="shared" si="303"/>
        <v>146219.09366465465</v>
      </c>
      <c r="M1435" s="265">
        <f>$G1435*NonHospFrac+theModel!$H1435*NonHospFrac</f>
        <v>235235.62865344429</v>
      </c>
      <c r="N1435" s="266">
        <f t="shared" si="305"/>
        <v>381454.72231809894</v>
      </c>
      <c r="O1435" s="159"/>
      <c r="P1435" s="265">
        <f t="shared" si="306"/>
        <v>144811.44675715955</v>
      </c>
      <c r="Q1435" s="265">
        <f t="shared" si="307"/>
        <v>235234.07401176949</v>
      </c>
      <c r="R1435" s="266">
        <f t="shared" si="308"/>
        <v>380045.52076892904</v>
      </c>
    </row>
    <row r="1436" spans="1:18" x14ac:dyDescent="0.3">
      <c r="A1436" s="82">
        <v>1405</v>
      </c>
      <c r="B1436" s="94">
        <f t="shared" si="297"/>
        <v>1.417419386115142E-12</v>
      </c>
      <c r="C1436" s="179">
        <f t="shared" si="298"/>
        <v>1.4142219320926217E-12</v>
      </c>
      <c r="D1436" s="166">
        <f t="shared" si="299"/>
        <v>2.2558277767625785E-3</v>
      </c>
      <c r="E1436" s="167">
        <f t="shared" si="309"/>
        <v>24.29137544768103</v>
      </c>
      <c r="F1436" s="168">
        <f t="shared" si="310"/>
        <v>3.171693854128196</v>
      </c>
      <c r="G1436" s="168">
        <f t="shared" si="300"/>
        <v>110222.77837407069</v>
      </c>
      <c r="H1436" s="168">
        <f t="shared" si="301"/>
        <v>271310.33852325752</v>
      </c>
      <c r="I1436" s="169">
        <f t="shared" si="302"/>
        <v>381533.11689732823</v>
      </c>
      <c r="J1436" s="169">
        <f t="shared" si="304"/>
        <v>377856.49987816776</v>
      </c>
      <c r="K1436" s="95"/>
      <c r="L1436" s="265">
        <f t="shared" si="303"/>
        <v>146249.14384794628</v>
      </c>
      <c r="M1436" s="265">
        <f>$G1436*NonHospFrac+theModel!$H1436*NonHospFrac</f>
        <v>235283.97304938192</v>
      </c>
      <c r="N1436" s="266">
        <f t="shared" si="305"/>
        <v>381533.11689732817</v>
      </c>
      <c r="O1436" s="159"/>
      <c r="P1436" s="265">
        <f t="shared" si="306"/>
        <v>144839.82426991989</v>
      </c>
      <c r="Q1436" s="265">
        <f t="shared" si="307"/>
        <v>235282.41840770713</v>
      </c>
      <c r="R1436" s="266">
        <f t="shared" si="308"/>
        <v>380122.24267762701</v>
      </c>
    </row>
    <row r="1437" spans="1:18" x14ac:dyDescent="0.3">
      <c r="A1437" s="82">
        <v>1406</v>
      </c>
      <c r="B1437" s="94">
        <f t="shared" si="297"/>
        <v>1.3909413410122996E-12</v>
      </c>
      <c r="C1437" s="179">
        <f t="shared" si="298"/>
        <v>1.3878036168993967E-12</v>
      </c>
      <c r="D1437" s="166">
        <f t="shared" si="299"/>
        <v>2.2558277767625785E-3</v>
      </c>
      <c r="E1437" s="167">
        <f t="shared" si="309"/>
        <v>24.29137544768242</v>
      </c>
      <c r="F1437" s="168">
        <f t="shared" si="310"/>
        <v>3.1739496819049586</v>
      </c>
      <c r="G1437" s="168">
        <f t="shared" si="300"/>
        <v>110301.17295328411</v>
      </c>
      <c r="H1437" s="168">
        <f t="shared" si="301"/>
        <v>271310.33852327307</v>
      </c>
      <c r="I1437" s="169">
        <f t="shared" si="302"/>
        <v>381611.51147655718</v>
      </c>
      <c r="J1437" s="169">
        <f t="shared" si="304"/>
        <v>377930.52779573441</v>
      </c>
      <c r="K1437" s="95"/>
      <c r="L1437" s="265">
        <f t="shared" si="303"/>
        <v>146279.19403123783</v>
      </c>
      <c r="M1437" s="265">
        <f>$G1437*NonHospFrac+theModel!$H1437*NonHospFrac</f>
        <v>235332.31744531932</v>
      </c>
      <c r="N1437" s="266">
        <f t="shared" si="305"/>
        <v>381611.51147655712</v>
      </c>
      <c r="O1437" s="159"/>
      <c r="P1437" s="265">
        <f t="shared" si="306"/>
        <v>144868.20062595687</v>
      </c>
      <c r="Q1437" s="265">
        <f t="shared" si="307"/>
        <v>235330.76280364452</v>
      </c>
      <c r="R1437" s="266">
        <f t="shared" si="308"/>
        <v>380198.9634296014</v>
      </c>
    </row>
    <row r="1438" spans="1:18" x14ac:dyDescent="0.3">
      <c r="A1438" s="82">
        <v>1407</v>
      </c>
      <c r="B1438" s="94">
        <f t="shared" si="297"/>
        <v>1.3649579179524005E-12</v>
      </c>
      <c r="C1438" s="179">
        <f t="shared" si="298"/>
        <v>1.3618788079669715E-12</v>
      </c>
      <c r="D1438" s="166">
        <f t="shared" si="299"/>
        <v>2.2558277767625785E-3</v>
      </c>
      <c r="E1438" s="167">
        <f t="shared" si="309"/>
        <v>24.29137544768378</v>
      </c>
      <c r="F1438" s="168">
        <f t="shared" si="310"/>
        <v>3.1762055096817212</v>
      </c>
      <c r="G1438" s="168">
        <f t="shared" si="300"/>
        <v>110379.56753249753</v>
      </c>
      <c r="H1438" s="168">
        <f t="shared" si="301"/>
        <v>271310.33852328826</v>
      </c>
      <c r="I1438" s="169">
        <f t="shared" si="302"/>
        <v>381689.90605578577</v>
      </c>
      <c r="J1438" s="169">
        <f t="shared" si="304"/>
        <v>378004.55269577709</v>
      </c>
      <c r="K1438" s="95"/>
      <c r="L1438" s="265">
        <f t="shared" si="303"/>
        <v>146309.24421452923</v>
      </c>
      <c r="M1438" s="265">
        <f>$G1438*NonHospFrac+theModel!$H1438*NonHospFrac</f>
        <v>235380.66184125654</v>
      </c>
      <c r="N1438" s="266">
        <f t="shared" si="305"/>
        <v>381689.90605578577</v>
      </c>
      <c r="O1438" s="159"/>
      <c r="P1438" s="265">
        <f t="shared" si="306"/>
        <v>144896.57582531756</v>
      </c>
      <c r="Q1438" s="265">
        <f t="shared" si="307"/>
        <v>235379.10719958175</v>
      </c>
      <c r="R1438" s="266">
        <f t="shared" si="308"/>
        <v>380275.68302489934</v>
      </c>
    </row>
    <row r="1439" spans="1:18" x14ac:dyDescent="0.3">
      <c r="A1439" s="82">
        <v>1408</v>
      </c>
      <c r="B1439" s="94">
        <f t="shared" ref="B1439:B1502" si="311">Constant*EXP(PowerTerm*(A1439)/7)</f>
        <v>1.3394598771685254E-12</v>
      </c>
      <c r="C1439" s="179">
        <f t="shared" ref="C1439:C1502" si="312">(1-theFloor)*B1439</f>
        <v>1.3364382863717496E-12</v>
      </c>
      <c r="D1439" s="166">
        <f t="shared" ref="D1439:D1502" si="313">theFloor</f>
        <v>2.2558277767625785E-3</v>
      </c>
      <c r="E1439" s="167">
        <f t="shared" si="309"/>
        <v>24.291375447685116</v>
      </c>
      <c r="F1439" s="168">
        <f t="shared" si="310"/>
        <v>3.1784613374584838</v>
      </c>
      <c r="G1439" s="168">
        <f t="shared" ref="G1439:G1502" si="314">$B$22*F1439*totInfected/365.25</f>
        <v>110457.96211171095</v>
      </c>
      <c r="H1439" s="168">
        <f t="shared" ref="H1439:H1502" si="315">lostQALYs_Injured*E1439*totInfected/365.25</f>
        <v>271310.33852330322</v>
      </c>
      <c r="I1439" s="169">
        <f t="shared" ref="I1439:I1502" si="316">H1439+G1439</f>
        <v>381768.30063501419</v>
      </c>
      <c r="J1439" s="169">
        <f t="shared" si="304"/>
        <v>378078.57457841892</v>
      </c>
      <c r="K1439" s="95"/>
      <c r="L1439" s="265">
        <f t="shared" ref="L1439:L1502" si="317">$G1439*HospFrac+$H1439*HospFrac</f>
        <v>146339.29439782054</v>
      </c>
      <c r="M1439" s="265">
        <f>$G1439*NonHospFrac+theModel!$H1439*NonHospFrac</f>
        <v>235429.00623719359</v>
      </c>
      <c r="N1439" s="266">
        <f t="shared" si="305"/>
        <v>381768.30063501414</v>
      </c>
      <c r="O1439" s="159"/>
      <c r="P1439" s="265">
        <f t="shared" si="306"/>
        <v>144924.94986804918</v>
      </c>
      <c r="Q1439" s="265">
        <f t="shared" si="307"/>
        <v>235427.4515955188</v>
      </c>
      <c r="R1439" s="266">
        <f t="shared" si="308"/>
        <v>380352.40146356798</v>
      </c>
    </row>
    <row r="1440" spans="1:18" x14ac:dyDescent="0.3">
      <c r="A1440" s="82">
        <v>1409</v>
      </c>
      <c r="B1440" s="94">
        <f t="shared" si="311"/>
        <v>1.3144381514968299E-12</v>
      </c>
      <c r="C1440" s="179">
        <f t="shared" si="312"/>
        <v>1.3114730054038469E-12</v>
      </c>
      <c r="D1440" s="166">
        <f t="shared" si="313"/>
        <v>2.2558277767625785E-3</v>
      </c>
      <c r="E1440" s="167">
        <f t="shared" si="309"/>
        <v>24.291375447686427</v>
      </c>
      <c r="F1440" s="168">
        <f t="shared" si="310"/>
        <v>3.1807171652352464</v>
      </c>
      <c r="G1440" s="168">
        <f t="shared" si="314"/>
        <v>110536.35669092437</v>
      </c>
      <c r="H1440" s="168">
        <f t="shared" si="315"/>
        <v>271310.33852331783</v>
      </c>
      <c r="I1440" s="169">
        <f t="shared" si="316"/>
        <v>381846.69521424221</v>
      </c>
      <c r="J1440" s="169">
        <f t="shared" ref="J1440:J1503" si="318">J1439+(I1440-I1439)/(1+discountDaily)^A1440</f>
        <v>378152.59344378271</v>
      </c>
      <c r="K1440" s="95"/>
      <c r="L1440" s="265">
        <f t="shared" si="317"/>
        <v>146369.34458111171</v>
      </c>
      <c r="M1440" s="265">
        <f>$G1440*NonHospFrac+theModel!$H1440*NonHospFrac</f>
        <v>235477.35063313047</v>
      </c>
      <c r="N1440" s="266">
        <f t="shared" ref="N1440:N1503" si="319">L1440+M1440</f>
        <v>381846.69521424221</v>
      </c>
      <c r="O1440" s="159"/>
      <c r="P1440" s="265">
        <f t="shared" ref="P1440:P1503" si="320">P1439+(L1440-L1439)/(1+discountDaily)^A1440</f>
        <v>144953.32275419883</v>
      </c>
      <c r="Q1440" s="265">
        <f t="shared" ref="Q1440:Q1503" si="321">Q1439+(M1440-M1439)/(1+discountDaily)^B1440</f>
        <v>235475.79599145567</v>
      </c>
      <c r="R1440" s="266">
        <f t="shared" ref="R1440:R1503" si="322">P1440+Q1440</f>
        <v>380429.11874565447</v>
      </c>
    </row>
    <row r="1441" spans="1:18" x14ac:dyDescent="0.3">
      <c r="A1441" s="82">
        <v>1410</v>
      </c>
      <c r="B1441" s="94">
        <f t="shared" si="311"/>
        <v>1.2898838431522685E-12</v>
      </c>
      <c r="C1441" s="179">
        <f t="shared" si="312"/>
        <v>1.2869740873500883E-12</v>
      </c>
      <c r="D1441" s="166">
        <f t="shared" si="313"/>
        <v>2.2558277767625785E-3</v>
      </c>
      <c r="E1441" s="167">
        <f t="shared" ref="E1441:E1504" si="323">C1441+E1440</f>
        <v>24.291375447687713</v>
      </c>
      <c r="F1441" s="168">
        <f t="shared" ref="F1441:F1504" si="324">D1441+F1440</f>
        <v>3.182972993012009</v>
      </c>
      <c r="G1441" s="168">
        <f t="shared" si="314"/>
        <v>110614.7512701378</v>
      </c>
      <c r="H1441" s="168">
        <f t="shared" si="315"/>
        <v>271310.3385233322</v>
      </c>
      <c r="I1441" s="169">
        <f t="shared" si="316"/>
        <v>381925.08979346999</v>
      </c>
      <c r="J1441" s="169">
        <f t="shared" si="318"/>
        <v>378226.60929199163</v>
      </c>
      <c r="K1441" s="95"/>
      <c r="L1441" s="265">
        <f t="shared" si="317"/>
        <v>146399.39476440282</v>
      </c>
      <c r="M1441" s="265">
        <f>$G1441*NonHospFrac+theModel!$H1441*NonHospFrac</f>
        <v>235525.69502906717</v>
      </c>
      <c r="N1441" s="266">
        <f t="shared" si="319"/>
        <v>381925.08979346999</v>
      </c>
      <c r="O1441" s="159"/>
      <c r="P1441" s="265">
        <f t="shared" si="320"/>
        <v>144981.69448381374</v>
      </c>
      <c r="Q1441" s="265">
        <f t="shared" si="321"/>
        <v>235524.14038739237</v>
      </c>
      <c r="R1441" s="266">
        <f t="shared" si="322"/>
        <v>380505.83487120608</v>
      </c>
    </row>
    <row r="1442" spans="1:18" x14ac:dyDescent="0.3">
      <c r="A1442" s="82">
        <v>1411</v>
      </c>
      <c r="B1442" s="94">
        <f t="shared" si="311"/>
        <v>1.2657882205645022E-12</v>
      </c>
      <c r="C1442" s="179">
        <f t="shared" si="312"/>
        <v>1.262932820337054E-12</v>
      </c>
      <c r="D1442" s="166">
        <f t="shared" si="313"/>
        <v>2.2558277767625785E-3</v>
      </c>
      <c r="E1442" s="167">
        <f t="shared" si="323"/>
        <v>24.291375447688974</v>
      </c>
      <c r="F1442" s="168">
        <f t="shared" si="324"/>
        <v>3.1852288207887716</v>
      </c>
      <c r="G1442" s="168">
        <f t="shared" si="314"/>
        <v>110693.14584935123</v>
      </c>
      <c r="H1442" s="168">
        <f t="shared" si="315"/>
        <v>271310.33852334629</v>
      </c>
      <c r="I1442" s="169">
        <f t="shared" si="316"/>
        <v>382003.48437269754</v>
      </c>
      <c r="J1442" s="169">
        <f t="shared" si="318"/>
        <v>378300.62212316861</v>
      </c>
      <c r="K1442" s="95"/>
      <c r="L1442" s="265">
        <f t="shared" si="317"/>
        <v>146429.44494769379</v>
      </c>
      <c r="M1442" s="265">
        <f>$G1442*NonHospFrac+theModel!$H1442*NonHospFrac</f>
        <v>235574.03942500372</v>
      </c>
      <c r="N1442" s="266">
        <f t="shared" si="319"/>
        <v>382003.48437269754</v>
      </c>
      <c r="O1442" s="159"/>
      <c r="P1442" s="265">
        <f t="shared" si="320"/>
        <v>145010.06505694095</v>
      </c>
      <c r="Q1442" s="265">
        <f t="shared" si="321"/>
        <v>235572.48478332892</v>
      </c>
      <c r="R1442" s="266">
        <f t="shared" si="322"/>
        <v>380582.54984026984</v>
      </c>
    </row>
    <row r="1443" spans="1:18" x14ac:dyDescent="0.3">
      <c r="A1443" s="82">
        <v>1412</v>
      </c>
      <c r="B1443" s="94">
        <f t="shared" si="311"/>
        <v>1.2421427152729363E-12</v>
      </c>
      <c r="C1443" s="179">
        <f t="shared" si="312"/>
        <v>1.2393406552331204E-12</v>
      </c>
      <c r="D1443" s="166">
        <f t="shared" si="313"/>
        <v>2.2558277767625785E-3</v>
      </c>
      <c r="E1443" s="167">
        <f t="shared" si="323"/>
        <v>24.291375447690214</v>
      </c>
      <c r="F1443" s="168">
        <f t="shared" si="324"/>
        <v>3.1874846485655342</v>
      </c>
      <c r="G1443" s="168">
        <f t="shared" si="314"/>
        <v>110771.54042856465</v>
      </c>
      <c r="H1443" s="168">
        <f t="shared" si="315"/>
        <v>271310.33852336014</v>
      </c>
      <c r="I1443" s="169">
        <f t="shared" si="316"/>
        <v>382081.87895192479</v>
      </c>
      <c r="J1443" s="169">
        <f t="shared" si="318"/>
        <v>378374.63193743664</v>
      </c>
      <c r="K1443" s="95"/>
      <c r="L1443" s="265">
        <f t="shared" si="317"/>
        <v>146459.49513098469</v>
      </c>
      <c r="M1443" s="265">
        <f>$G1443*NonHospFrac+theModel!$H1443*NonHospFrac</f>
        <v>235622.3838209401</v>
      </c>
      <c r="N1443" s="266">
        <f t="shared" si="319"/>
        <v>382081.87895192479</v>
      </c>
      <c r="O1443" s="159"/>
      <c r="P1443" s="265">
        <f t="shared" si="320"/>
        <v>145038.43447362768</v>
      </c>
      <c r="Q1443" s="265">
        <f t="shared" si="321"/>
        <v>235620.8291792653</v>
      </c>
      <c r="R1443" s="266">
        <f t="shared" si="322"/>
        <v>380659.26365289302</v>
      </c>
    </row>
    <row r="1444" spans="1:18" x14ac:dyDescent="0.3">
      <c r="A1444" s="82">
        <v>1413</v>
      </c>
      <c r="B1444" s="94">
        <f t="shared" si="311"/>
        <v>1.2189389188797547E-12</v>
      </c>
      <c r="C1444" s="179">
        <f t="shared" si="312"/>
        <v>1.2161892026083689E-12</v>
      </c>
      <c r="D1444" s="166">
        <f t="shared" si="313"/>
        <v>2.2558277767625785E-3</v>
      </c>
      <c r="E1444" s="167">
        <f t="shared" si="323"/>
        <v>24.291375447691429</v>
      </c>
      <c r="F1444" s="168">
        <f t="shared" si="324"/>
        <v>3.1897404763422967</v>
      </c>
      <c r="G1444" s="168">
        <f t="shared" si="314"/>
        <v>110849.93500777808</v>
      </c>
      <c r="H1444" s="168">
        <f t="shared" si="315"/>
        <v>271310.33852337371</v>
      </c>
      <c r="I1444" s="169">
        <f t="shared" si="316"/>
        <v>382160.27353115182</v>
      </c>
      <c r="J1444" s="169">
        <f t="shared" si="318"/>
        <v>378448.63873491873</v>
      </c>
      <c r="K1444" s="95"/>
      <c r="L1444" s="265">
        <f t="shared" si="317"/>
        <v>146489.54531427548</v>
      </c>
      <c r="M1444" s="265">
        <f>$G1444*NonHospFrac+theModel!$H1444*NonHospFrac</f>
        <v>235670.72821687633</v>
      </c>
      <c r="N1444" s="266">
        <f t="shared" si="319"/>
        <v>382160.27353115182</v>
      </c>
      <c r="O1444" s="159"/>
      <c r="P1444" s="265">
        <f t="shared" si="320"/>
        <v>145066.80273392104</v>
      </c>
      <c r="Q1444" s="265">
        <f t="shared" si="321"/>
        <v>235669.17357520154</v>
      </c>
      <c r="R1444" s="266">
        <f t="shared" si="322"/>
        <v>380735.97630912258</v>
      </c>
    </row>
    <row r="1445" spans="1:18" x14ac:dyDescent="0.3">
      <c r="A1445" s="82">
        <v>1414</v>
      </c>
      <c r="B1445" s="94">
        <f t="shared" si="311"/>
        <v>1.1961685800598831E-12</v>
      </c>
      <c r="C1445" s="179">
        <f t="shared" si="312"/>
        <v>1.1934702297512934E-12</v>
      </c>
      <c r="D1445" s="166">
        <f t="shared" si="313"/>
        <v>2.2558277767625785E-3</v>
      </c>
      <c r="E1445" s="167">
        <f t="shared" si="323"/>
        <v>24.291375447692623</v>
      </c>
      <c r="F1445" s="168">
        <f t="shared" si="324"/>
        <v>3.1919963041190593</v>
      </c>
      <c r="G1445" s="168">
        <f t="shared" si="314"/>
        <v>110928.3295869915</v>
      </c>
      <c r="H1445" s="168">
        <f t="shared" si="315"/>
        <v>271310.33852338704</v>
      </c>
      <c r="I1445" s="169">
        <f t="shared" si="316"/>
        <v>382238.66811037855</v>
      </c>
      <c r="J1445" s="169">
        <f t="shared" si="318"/>
        <v>378522.6425157378</v>
      </c>
      <c r="K1445" s="95"/>
      <c r="L1445" s="265">
        <f t="shared" si="317"/>
        <v>146519.59549756616</v>
      </c>
      <c r="M1445" s="265">
        <f>$G1445*NonHospFrac+theModel!$H1445*NonHospFrac</f>
        <v>235719.07261281236</v>
      </c>
      <c r="N1445" s="266">
        <f t="shared" si="319"/>
        <v>382238.66811037855</v>
      </c>
      <c r="O1445" s="159"/>
      <c r="P1445" s="265">
        <f t="shared" si="320"/>
        <v>145095.16983786816</v>
      </c>
      <c r="Q1445" s="265">
        <f t="shared" si="321"/>
        <v>235717.51797113757</v>
      </c>
      <c r="R1445" s="266">
        <f t="shared" si="322"/>
        <v>380812.68780900573</v>
      </c>
    </row>
    <row r="1446" spans="1:18" x14ac:dyDescent="0.3">
      <c r="A1446" s="82">
        <v>1415</v>
      </c>
      <c r="B1446" s="94">
        <f t="shared" si="311"/>
        <v>1.1738236016267632E-12</v>
      </c>
      <c r="C1446" s="179">
        <f t="shared" si="312"/>
        <v>1.171175657741194E-12</v>
      </c>
      <c r="D1446" s="166">
        <f t="shared" si="313"/>
        <v>2.2558277767625785E-3</v>
      </c>
      <c r="E1446" s="167">
        <f t="shared" si="323"/>
        <v>24.291375447693795</v>
      </c>
      <c r="F1446" s="168">
        <f t="shared" si="324"/>
        <v>3.1942521318958219</v>
      </c>
      <c r="G1446" s="168">
        <f t="shared" si="314"/>
        <v>111006.72416620492</v>
      </c>
      <c r="H1446" s="168">
        <f t="shared" si="315"/>
        <v>271310.33852340013</v>
      </c>
      <c r="I1446" s="169">
        <f t="shared" si="316"/>
        <v>382317.06268960505</v>
      </c>
      <c r="J1446" s="169">
        <f t="shared" si="318"/>
        <v>378596.64328001684</v>
      </c>
      <c r="K1446" s="95"/>
      <c r="L1446" s="265">
        <f t="shared" si="317"/>
        <v>146549.64568085675</v>
      </c>
      <c r="M1446" s="265">
        <f>$G1446*NonHospFrac+theModel!$H1446*NonHospFrac</f>
        <v>235767.41700874828</v>
      </c>
      <c r="N1446" s="266">
        <f t="shared" si="319"/>
        <v>382317.06268960505</v>
      </c>
      <c r="O1446" s="159"/>
      <c r="P1446" s="265">
        <f t="shared" si="320"/>
        <v>145123.5357855162</v>
      </c>
      <c r="Q1446" s="265">
        <f t="shared" si="321"/>
        <v>235765.86236707348</v>
      </c>
      <c r="R1446" s="266">
        <f t="shared" si="322"/>
        <v>380889.39815258968</v>
      </c>
    </row>
    <row r="1447" spans="1:18" x14ac:dyDescent="0.3">
      <c r="A1447" s="82">
        <v>1416</v>
      </c>
      <c r="B1447" s="94">
        <f t="shared" si="311"/>
        <v>1.1518960376530265E-12</v>
      </c>
      <c r="C1447" s="179">
        <f t="shared" si="312"/>
        <v>1.149297558575346E-12</v>
      </c>
      <c r="D1447" s="166">
        <f t="shared" si="313"/>
        <v>2.2558277767625785E-3</v>
      </c>
      <c r="E1447" s="167">
        <f t="shared" si="323"/>
        <v>24.291375447694943</v>
      </c>
      <c r="F1447" s="168">
        <f t="shared" si="324"/>
        <v>3.1965079596725845</v>
      </c>
      <c r="G1447" s="168">
        <f t="shared" si="314"/>
        <v>111085.11874541834</v>
      </c>
      <c r="H1447" s="168">
        <f t="shared" si="315"/>
        <v>271310.33852341294</v>
      </c>
      <c r="I1447" s="169">
        <f t="shared" si="316"/>
        <v>382395.45726883126</v>
      </c>
      <c r="J1447" s="169">
        <f t="shared" si="318"/>
        <v>378670.64102787874</v>
      </c>
      <c r="K1447" s="95"/>
      <c r="L1447" s="265">
        <f t="shared" si="317"/>
        <v>146579.69586414722</v>
      </c>
      <c r="M1447" s="265">
        <f>$G1447*NonHospFrac+theModel!$H1447*NonHospFrac</f>
        <v>235815.76140468402</v>
      </c>
      <c r="N1447" s="266">
        <f t="shared" si="319"/>
        <v>382395.4572688312</v>
      </c>
      <c r="O1447" s="159"/>
      <c r="P1447" s="265">
        <f t="shared" si="320"/>
        <v>145151.90057691225</v>
      </c>
      <c r="Q1447" s="265">
        <f t="shared" si="321"/>
        <v>235814.20676300922</v>
      </c>
      <c r="R1447" s="266">
        <f t="shared" si="322"/>
        <v>380966.10733992147</v>
      </c>
    </row>
    <row r="1448" spans="1:18" x14ac:dyDescent="0.3">
      <c r="A1448" s="82">
        <v>1417</v>
      </c>
      <c r="B1448" s="94">
        <f t="shared" si="311"/>
        <v>1.1303780906448676E-12</v>
      </c>
      <c r="C1448" s="179">
        <f t="shared" si="312"/>
        <v>1.1278281523497471E-12</v>
      </c>
      <c r="D1448" s="166">
        <f t="shared" si="313"/>
        <v>2.2558277767625785E-3</v>
      </c>
      <c r="E1448" s="167">
        <f t="shared" si="323"/>
        <v>24.291375447696069</v>
      </c>
      <c r="F1448" s="168">
        <f t="shared" si="324"/>
        <v>3.1987637874493471</v>
      </c>
      <c r="G1448" s="168">
        <f t="shared" si="314"/>
        <v>111163.51332463176</v>
      </c>
      <c r="H1448" s="168">
        <f t="shared" si="315"/>
        <v>271310.33852342557</v>
      </c>
      <c r="I1448" s="169">
        <f t="shared" si="316"/>
        <v>382473.85184805735</v>
      </c>
      <c r="J1448" s="169">
        <f t="shared" si="318"/>
        <v>378744.63575944665</v>
      </c>
      <c r="K1448" s="95"/>
      <c r="L1448" s="265">
        <f t="shared" si="317"/>
        <v>146609.74604743766</v>
      </c>
      <c r="M1448" s="265">
        <f>$G1448*NonHospFrac+theModel!$H1448*NonHospFrac</f>
        <v>235864.10580061964</v>
      </c>
      <c r="N1448" s="266">
        <f t="shared" si="319"/>
        <v>382473.8518480573</v>
      </c>
      <c r="O1448" s="159"/>
      <c r="P1448" s="265">
        <f t="shared" si="320"/>
        <v>145180.26421210353</v>
      </c>
      <c r="Q1448" s="265">
        <f t="shared" si="321"/>
        <v>235862.55115894484</v>
      </c>
      <c r="R1448" s="266">
        <f t="shared" si="322"/>
        <v>381042.8153710484</v>
      </c>
    </row>
    <row r="1449" spans="1:18" x14ac:dyDescent="0.3">
      <c r="A1449" s="82">
        <v>1418</v>
      </c>
      <c r="B1449" s="94">
        <f t="shared" si="311"/>
        <v>1.1092621087692475E-12</v>
      </c>
      <c r="C1449" s="179">
        <f t="shared" si="312"/>
        <v>1.1067598044925755E-12</v>
      </c>
      <c r="D1449" s="166">
        <f t="shared" si="313"/>
        <v>2.2558277767625785E-3</v>
      </c>
      <c r="E1449" s="167">
        <f t="shared" si="323"/>
        <v>24.291375447697177</v>
      </c>
      <c r="F1449" s="168">
        <f t="shared" si="324"/>
        <v>3.2010196152261097</v>
      </c>
      <c r="G1449" s="168">
        <f t="shared" si="314"/>
        <v>111241.90790384519</v>
      </c>
      <c r="H1449" s="168">
        <f t="shared" si="315"/>
        <v>271310.33852343791</v>
      </c>
      <c r="I1449" s="169">
        <f t="shared" si="316"/>
        <v>382552.2464272831</v>
      </c>
      <c r="J1449" s="169">
        <f t="shared" si="318"/>
        <v>378818.62747484335</v>
      </c>
      <c r="K1449" s="95"/>
      <c r="L1449" s="265">
        <f t="shared" si="317"/>
        <v>146639.79623072798</v>
      </c>
      <c r="M1449" s="265">
        <f>$G1449*NonHospFrac+theModel!$H1449*NonHospFrac</f>
        <v>235912.45019655512</v>
      </c>
      <c r="N1449" s="266">
        <f t="shared" si="319"/>
        <v>382552.2464272831</v>
      </c>
      <c r="O1449" s="159"/>
      <c r="P1449" s="265">
        <f t="shared" si="320"/>
        <v>145208.62669113709</v>
      </c>
      <c r="Q1449" s="265">
        <f t="shared" si="321"/>
        <v>235910.89555488032</v>
      </c>
      <c r="R1449" s="266">
        <f t="shared" si="322"/>
        <v>381119.52224601741</v>
      </c>
    </row>
    <row r="1450" spans="1:18" x14ac:dyDescent="0.3">
      <c r="A1450" s="82">
        <v>1419</v>
      </c>
      <c r="B1450" s="94">
        <f t="shared" si="311"/>
        <v>1.0885405831328818E-12</v>
      </c>
      <c r="C1450" s="179">
        <f t="shared" si="312"/>
        <v>1.0860850230493173E-12</v>
      </c>
      <c r="D1450" s="166">
        <f t="shared" si="313"/>
        <v>2.2558277767625785E-3</v>
      </c>
      <c r="E1450" s="167">
        <f t="shared" si="323"/>
        <v>24.291375447698265</v>
      </c>
      <c r="F1450" s="168">
        <f t="shared" si="324"/>
        <v>3.2032754430028723</v>
      </c>
      <c r="G1450" s="168">
        <f t="shared" si="314"/>
        <v>111320.30248305861</v>
      </c>
      <c r="H1450" s="168">
        <f t="shared" si="315"/>
        <v>271310.33852345002</v>
      </c>
      <c r="I1450" s="169">
        <f t="shared" si="316"/>
        <v>382630.64100650861</v>
      </c>
      <c r="J1450" s="169">
        <f t="shared" si="318"/>
        <v>378892.61617419182</v>
      </c>
      <c r="K1450" s="95"/>
      <c r="L1450" s="265">
        <f t="shared" si="317"/>
        <v>146669.84641401819</v>
      </c>
      <c r="M1450" s="265">
        <f>$G1450*NonHospFrac+theModel!$H1450*NonHospFrac</f>
        <v>235960.79459249042</v>
      </c>
      <c r="N1450" s="266">
        <f t="shared" si="319"/>
        <v>382630.64100650861</v>
      </c>
      <c r="O1450" s="159"/>
      <c r="P1450" s="265">
        <f t="shared" si="320"/>
        <v>145236.98801406007</v>
      </c>
      <c r="Q1450" s="265">
        <f t="shared" si="321"/>
        <v>235959.23995081562</v>
      </c>
      <c r="R1450" s="266">
        <f t="shared" si="322"/>
        <v>381196.2279648757</v>
      </c>
    </row>
    <row r="1451" spans="1:18" x14ac:dyDescent="0.3">
      <c r="A1451" s="82">
        <v>1420</v>
      </c>
      <c r="B1451" s="94">
        <f t="shared" si="311"/>
        <v>1.0682061451120657E-12</v>
      </c>
      <c r="C1451" s="179">
        <f t="shared" si="312"/>
        <v>1.0657964560186135E-12</v>
      </c>
      <c r="D1451" s="166">
        <f t="shared" si="313"/>
        <v>2.2558277767625785E-3</v>
      </c>
      <c r="E1451" s="167">
        <f t="shared" si="323"/>
        <v>24.29137544769933</v>
      </c>
      <c r="F1451" s="168">
        <f t="shared" si="324"/>
        <v>3.2055312707796348</v>
      </c>
      <c r="G1451" s="168">
        <f t="shared" si="314"/>
        <v>111398.69706227203</v>
      </c>
      <c r="H1451" s="168">
        <f t="shared" si="315"/>
        <v>271310.33852346189</v>
      </c>
      <c r="I1451" s="169">
        <f t="shared" si="316"/>
        <v>382709.03558573395</v>
      </c>
      <c r="J1451" s="169">
        <f t="shared" si="318"/>
        <v>378966.60185761511</v>
      </c>
      <c r="K1451" s="95"/>
      <c r="L1451" s="265">
        <f t="shared" si="317"/>
        <v>146699.89659730831</v>
      </c>
      <c r="M1451" s="265">
        <f>$G1451*NonHospFrac+theModel!$H1451*NonHospFrac</f>
        <v>236009.13898842558</v>
      </c>
      <c r="N1451" s="266">
        <f t="shared" si="319"/>
        <v>382709.03558573389</v>
      </c>
      <c r="O1451" s="159"/>
      <c r="P1451" s="265">
        <f t="shared" si="320"/>
        <v>145265.34818091962</v>
      </c>
      <c r="Q1451" s="265">
        <f t="shared" si="321"/>
        <v>236007.58434675078</v>
      </c>
      <c r="R1451" s="266">
        <f t="shared" si="322"/>
        <v>381272.9325276704</v>
      </c>
    </row>
    <row r="1452" spans="1:18" x14ac:dyDescent="0.3">
      <c r="A1452" s="82">
        <v>1421</v>
      </c>
      <c r="B1452" s="94">
        <f t="shared" si="311"/>
        <v>1.0482515637323573E-12</v>
      </c>
      <c r="C1452" s="179">
        <f t="shared" si="312"/>
        <v>1.0458868887378551E-12</v>
      </c>
      <c r="D1452" s="166">
        <f t="shared" si="313"/>
        <v>2.2558277767625785E-3</v>
      </c>
      <c r="E1452" s="167">
        <f t="shared" si="323"/>
        <v>24.291375447700375</v>
      </c>
      <c r="F1452" s="168">
        <f t="shared" si="324"/>
        <v>3.2077870985563974</v>
      </c>
      <c r="G1452" s="168">
        <f t="shared" si="314"/>
        <v>111477.09164148544</v>
      </c>
      <c r="H1452" s="168">
        <f t="shared" si="315"/>
        <v>271310.33852347359</v>
      </c>
      <c r="I1452" s="169">
        <f t="shared" si="316"/>
        <v>382787.43016495905</v>
      </c>
      <c r="J1452" s="169">
        <f t="shared" si="318"/>
        <v>379040.58452523605</v>
      </c>
      <c r="K1452" s="95"/>
      <c r="L1452" s="265">
        <f t="shared" si="317"/>
        <v>146729.94678059837</v>
      </c>
      <c r="M1452" s="265">
        <f>$G1452*NonHospFrac+theModel!$H1452*NonHospFrac</f>
        <v>236057.48338436062</v>
      </c>
      <c r="N1452" s="266">
        <f t="shared" si="319"/>
        <v>382787.43016495899</v>
      </c>
      <c r="O1452" s="159"/>
      <c r="P1452" s="265">
        <f t="shared" si="320"/>
        <v>145293.70719176286</v>
      </c>
      <c r="Q1452" s="265">
        <f t="shared" si="321"/>
        <v>236055.92874268582</v>
      </c>
      <c r="R1452" s="266">
        <f t="shared" si="322"/>
        <v>381349.63593444868</v>
      </c>
    </row>
    <row r="1453" spans="1:18" x14ac:dyDescent="0.3">
      <c r="A1453" s="82">
        <v>1422</v>
      </c>
      <c r="B1453" s="94">
        <f t="shared" si="311"/>
        <v>1.02866974309725E-12</v>
      </c>
      <c r="C1453" s="179">
        <f t="shared" si="312"/>
        <v>1.026349241317656E-12</v>
      </c>
      <c r="D1453" s="166">
        <f t="shared" si="313"/>
        <v>2.2558277767625785E-3</v>
      </c>
      <c r="E1453" s="167">
        <f t="shared" si="323"/>
        <v>24.291375447701402</v>
      </c>
      <c r="F1453" s="168">
        <f t="shared" si="324"/>
        <v>3.21004292633316</v>
      </c>
      <c r="G1453" s="168">
        <f t="shared" si="314"/>
        <v>111555.48622069886</v>
      </c>
      <c r="H1453" s="168">
        <f t="shared" si="315"/>
        <v>271310.33852348506</v>
      </c>
      <c r="I1453" s="169">
        <f t="shared" si="316"/>
        <v>382865.82474418392</v>
      </c>
      <c r="J1453" s="169">
        <f t="shared" si="318"/>
        <v>379114.56417717761</v>
      </c>
      <c r="K1453" s="95"/>
      <c r="L1453" s="265">
        <f t="shared" si="317"/>
        <v>146759.99696388835</v>
      </c>
      <c r="M1453" s="265">
        <f>$G1453*NonHospFrac+theModel!$H1453*NonHospFrac</f>
        <v>236105.82778029554</v>
      </c>
      <c r="N1453" s="266">
        <f t="shared" si="319"/>
        <v>382865.82474418392</v>
      </c>
      <c r="O1453" s="159"/>
      <c r="P1453" s="265">
        <f t="shared" si="320"/>
        <v>145322.06504663691</v>
      </c>
      <c r="Q1453" s="265">
        <f t="shared" si="321"/>
        <v>236104.27313862075</v>
      </c>
      <c r="R1453" s="266">
        <f t="shared" si="322"/>
        <v>381426.33818525763</v>
      </c>
    </row>
    <row r="1454" spans="1:18" x14ac:dyDescent="0.3">
      <c r="A1454" s="82">
        <v>1423</v>
      </c>
      <c r="B1454" s="94">
        <f t="shared" si="311"/>
        <v>1.009453719864839E-12</v>
      </c>
      <c r="C1454" s="179">
        <f t="shared" si="312"/>
        <v>1.0071765661242115E-12</v>
      </c>
      <c r="D1454" s="166">
        <f t="shared" si="313"/>
        <v>2.2558277767625785E-3</v>
      </c>
      <c r="E1454" s="167">
        <f t="shared" si="323"/>
        <v>24.291375447702407</v>
      </c>
      <c r="F1454" s="168">
        <f t="shared" si="324"/>
        <v>3.2122987541099226</v>
      </c>
      <c r="G1454" s="168">
        <f t="shared" si="314"/>
        <v>111633.88079991229</v>
      </c>
      <c r="H1454" s="168">
        <f t="shared" si="315"/>
        <v>271310.33852349635</v>
      </c>
      <c r="I1454" s="169">
        <f t="shared" si="316"/>
        <v>382944.21932340867</v>
      </c>
      <c r="J1454" s="169">
        <f t="shared" si="318"/>
        <v>379188.54081356281</v>
      </c>
      <c r="K1454" s="95"/>
      <c r="L1454" s="265">
        <f t="shared" si="317"/>
        <v>146790.04714717827</v>
      </c>
      <c r="M1454" s="265">
        <f>$G1454*NonHospFrac+theModel!$H1454*NonHospFrac</f>
        <v>236154.17217623035</v>
      </c>
      <c r="N1454" s="266">
        <f t="shared" si="319"/>
        <v>382944.21932340862</v>
      </c>
      <c r="O1454" s="159"/>
      <c r="P1454" s="265">
        <f t="shared" si="320"/>
        <v>145350.42174558892</v>
      </c>
      <c r="Q1454" s="265">
        <f t="shared" si="321"/>
        <v>236152.61753455555</v>
      </c>
      <c r="R1454" s="266">
        <f t="shared" si="322"/>
        <v>381503.0392801445</v>
      </c>
    </row>
    <row r="1455" spans="1:18" x14ac:dyDescent="0.3">
      <c r="A1455" s="82">
        <v>1424</v>
      </c>
      <c r="B1455" s="94">
        <f t="shared" si="311"/>
        <v>9.9059666077164401E-13</v>
      </c>
      <c r="C1455" s="179">
        <f t="shared" si="312"/>
        <v>9.8836204530870717E-13</v>
      </c>
      <c r="D1455" s="166">
        <f t="shared" si="313"/>
        <v>2.2558277767625785E-3</v>
      </c>
      <c r="E1455" s="167">
        <f t="shared" si="323"/>
        <v>24.291375447703395</v>
      </c>
      <c r="F1455" s="168">
        <f t="shared" si="324"/>
        <v>3.2145545818866852</v>
      </c>
      <c r="G1455" s="168">
        <f t="shared" si="314"/>
        <v>111712.27537912571</v>
      </c>
      <c r="H1455" s="168">
        <f t="shared" si="315"/>
        <v>271310.33852350735</v>
      </c>
      <c r="I1455" s="169">
        <f t="shared" si="316"/>
        <v>383022.61390263308</v>
      </c>
      <c r="J1455" s="169">
        <f t="shared" si="318"/>
        <v>379262.51443451433</v>
      </c>
      <c r="K1455" s="95"/>
      <c r="L1455" s="265">
        <f t="shared" si="317"/>
        <v>146820.09733046807</v>
      </c>
      <c r="M1455" s="265">
        <f>$G1455*NonHospFrac+theModel!$H1455*NonHospFrac</f>
        <v>236202.51657216495</v>
      </c>
      <c r="N1455" s="266">
        <f t="shared" si="319"/>
        <v>383022.61390263302</v>
      </c>
      <c r="O1455" s="159"/>
      <c r="P1455" s="265">
        <f t="shared" si="320"/>
        <v>145378.77728866594</v>
      </c>
      <c r="Q1455" s="265">
        <f t="shared" si="321"/>
        <v>236200.96193049016</v>
      </c>
      <c r="R1455" s="266">
        <f t="shared" si="322"/>
        <v>381579.73921915609</v>
      </c>
    </row>
    <row r="1456" spans="1:18" x14ac:dyDescent="0.3">
      <c r="A1456" s="82">
        <v>1425</v>
      </c>
      <c r="B1456" s="94">
        <f t="shared" si="311"/>
        <v>9.7209186020268499E-13</v>
      </c>
      <c r="C1456" s="179">
        <f t="shared" si="312"/>
        <v>9.6989898838287491E-13</v>
      </c>
      <c r="D1456" s="166">
        <f t="shared" si="313"/>
        <v>2.2558277767625785E-3</v>
      </c>
      <c r="E1456" s="167">
        <f t="shared" si="323"/>
        <v>24.291375447704365</v>
      </c>
      <c r="F1456" s="168">
        <f t="shared" si="324"/>
        <v>3.2168104096634478</v>
      </c>
      <c r="G1456" s="168">
        <f t="shared" si="314"/>
        <v>111790.66995833913</v>
      </c>
      <c r="H1456" s="168">
        <f t="shared" si="315"/>
        <v>271310.33852351824</v>
      </c>
      <c r="I1456" s="169">
        <f t="shared" si="316"/>
        <v>383101.00848185737</v>
      </c>
      <c r="J1456" s="169">
        <f t="shared" si="318"/>
        <v>379336.4850401553</v>
      </c>
      <c r="K1456" s="95"/>
      <c r="L1456" s="265">
        <f t="shared" si="317"/>
        <v>146850.14751375781</v>
      </c>
      <c r="M1456" s="265">
        <f>$G1456*NonHospFrac+theModel!$H1456*NonHospFrac</f>
        <v>236250.86096809956</v>
      </c>
      <c r="N1456" s="266">
        <f t="shared" si="319"/>
        <v>383101.00848185737</v>
      </c>
      <c r="O1456" s="159"/>
      <c r="P1456" s="265">
        <f t="shared" si="320"/>
        <v>145407.13167591515</v>
      </c>
      <c r="Q1456" s="265">
        <f t="shared" si="321"/>
        <v>236249.30632642476</v>
      </c>
      <c r="R1456" s="266">
        <f t="shared" si="322"/>
        <v>381656.43800233991</v>
      </c>
    </row>
    <row r="1457" spans="1:18" x14ac:dyDescent="0.3">
      <c r="A1457" s="82">
        <v>1426</v>
      </c>
      <c r="B1457" s="94">
        <f t="shared" si="311"/>
        <v>9.5393273780695299E-13</v>
      </c>
      <c r="C1457" s="179">
        <f t="shared" si="312"/>
        <v>9.5178082983984495E-13</v>
      </c>
      <c r="D1457" s="166">
        <f t="shared" si="313"/>
        <v>2.2558277767625785E-3</v>
      </c>
      <c r="E1457" s="167">
        <f t="shared" si="323"/>
        <v>24.291375447705317</v>
      </c>
      <c r="F1457" s="168">
        <f t="shared" si="324"/>
        <v>3.2190662374402104</v>
      </c>
      <c r="G1457" s="168">
        <f t="shared" si="314"/>
        <v>111869.06453755255</v>
      </c>
      <c r="H1457" s="168">
        <f t="shared" si="315"/>
        <v>271310.33852352877</v>
      </c>
      <c r="I1457" s="169">
        <f t="shared" si="316"/>
        <v>383179.40306108131</v>
      </c>
      <c r="J1457" s="169">
        <f t="shared" si="318"/>
        <v>379410.45263060846</v>
      </c>
      <c r="K1457" s="95"/>
      <c r="L1457" s="265">
        <f t="shared" si="317"/>
        <v>146880.19769704744</v>
      </c>
      <c r="M1457" s="265">
        <f>$G1457*NonHospFrac+theModel!$H1457*NonHospFrac</f>
        <v>236299.20536403387</v>
      </c>
      <c r="N1457" s="266">
        <f t="shared" si="319"/>
        <v>383179.40306108131</v>
      </c>
      <c r="O1457" s="159"/>
      <c r="P1457" s="265">
        <f t="shared" si="320"/>
        <v>145435.48490738362</v>
      </c>
      <c r="Q1457" s="265">
        <f t="shared" si="321"/>
        <v>236297.65072235907</v>
      </c>
      <c r="R1457" s="266">
        <f t="shared" si="322"/>
        <v>381733.1356297427</v>
      </c>
    </row>
    <row r="1458" spans="1:18" x14ac:dyDescent="0.3">
      <c r="A1458" s="82">
        <v>1427</v>
      </c>
      <c r="B1458" s="94">
        <f t="shared" si="311"/>
        <v>9.3611283615740787E-13</v>
      </c>
      <c r="C1458" s="179">
        <f t="shared" si="312"/>
        <v>9.3400112681942001E-13</v>
      </c>
      <c r="D1458" s="166">
        <f t="shared" si="313"/>
        <v>2.2558277767625785E-3</v>
      </c>
      <c r="E1458" s="167">
        <f t="shared" si="323"/>
        <v>24.291375447706251</v>
      </c>
      <c r="F1458" s="168">
        <f t="shared" si="324"/>
        <v>3.221322065216973</v>
      </c>
      <c r="G1458" s="168">
        <f t="shared" si="314"/>
        <v>111947.45911676595</v>
      </c>
      <c r="H1458" s="168">
        <f t="shared" si="315"/>
        <v>271310.33852353925</v>
      </c>
      <c r="I1458" s="169">
        <f t="shared" si="316"/>
        <v>383257.79764030519</v>
      </c>
      <c r="J1458" s="169">
        <f t="shared" si="318"/>
        <v>379484.41720599693</v>
      </c>
      <c r="K1458" s="95"/>
      <c r="L1458" s="265">
        <f t="shared" si="317"/>
        <v>146910.247880337</v>
      </c>
      <c r="M1458" s="265">
        <f>$G1458*NonHospFrac+theModel!$H1458*NonHospFrac</f>
        <v>236347.54975996815</v>
      </c>
      <c r="N1458" s="266">
        <f t="shared" si="319"/>
        <v>383257.79764030513</v>
      </c>
      <c r="O1458" s="159"/>
      <c r="P1458" s="265">
        <f t="shared" si="320"/>
        <v>145463.8369831185</v>
      </c>
      <c r="Q1458" s="265">
        <f t="shared" si="321"/>
        <v>236345.99511829336</v>
      </c>
      <c r="R1458" s="266">
        <f t="shared" si="322"/>
        <v>381809.83210141188</v>
      </c>
    </row>
    <row r="1459" spans="1:18" x14ac:dyDescent="0.3">
      <c r="A1459" s="82">
        <v>1428</v>
      </c>
      <c r="B1459" s="94">
        <f t="shared" si="311"/>
        <v>9.1862581845472167E-13</v>
      </c>
      <c r="C1459" s="179">
        <f t="shared" si="312"/>
        <v>9.165535568170002E-13</v>
      </c>
      <c r="D1459" s="166">
        <f t="shared" si="313"/>
        <v>2.2558277767625785E-3</v>
      </c>
      <c r="E1459" s="167">
        <f t="shared" si="323"/>
        <v>24.291375447707168</v>
      </c>
      <c r="F1459" s="168">
        <f t="shared" si="324"/>
        <v>3.2235778929937355</v>
      </c>
      <c r="G1459" s="168">
        <f t="shared" si="314"/>
        <v>112025.85369597941</v>
      </c>
      <c r="H1459" s="168">
        <f t="shared" si="315"/>
        <v>271310.33852354949</v>
      </c>
      <c r="I1459" s="169">
        <f t="shared" si="316"/>
        <v>383336.19221952889</v>
      </c>
      <c r="J1459" s="169">
        <f t="shared" si="318"/>
        <v>379558.37876644358</v>
      </c>
      <c r="K1459" s="95"/>
      <c r="L1459" s="265">
        <f t="shared" si="317"/>
        <v>146940.29806362651</v>
      </c>
      <c r="M1459" s="265">
        <f>$G1459*NonHospFrac+theModel!$H1459*NonHospFrac</f>
        <v>236395.89415590232</v>
      </c>
      <c r="N1459" s="266">
        <f t="shared" si="319"/>
        <v>383336.19221952884</v>
      </c>
      <c r="O1459" s="159"/>
      <c r="P1459" s="265">
        <f t="shared" si="320"/>
        <v>145492.18790316689</v>
      </c>
      <c r="Q1459" s="265">
        <f t="shared" si="321"/>
        <v>236394.33951422753</v>
      </c>
      <c r="R1459" s="266">
        <f t="shared" si="322"/>
        <v>381886.52741739445</v>
      </c>
    </row>
    <row r="1460" spans="1:18" x14ac:dyDescent="0.3">
      <c r="A1460" s="82">
        <v>1429</v>
      </c>
      <c r="B1460" s="94">
        <f t="shared" si="311"/>
        <v>9.0146546627388614E-13</v>
      </c>
      <c r="C1460" s="179">
        <f t="shared" si="312"/>
        <v>8.9943191543527325E-13</v>
      </c>
      <c r="D1460" s="166">
        <f t="shared" si="313"/>
        <v>2.2558277767625785E-3</v>
      </c>
      <c r="E1460" s="167">
        <f t="shared" si="323"/>
        <v>24.291375447708067</v>
      </c>
      <c r="F1460" s="168">
        <f t="shared" si="324"/>
        <v>3.2258337207704981</v>
      </c>
      <c r="G1460" s="168">
        <f t="shared" si="314"/>
        <v>112104.24827519283</v>
      </c>
      <c r="H1460" s="168">
        <f t="shared" si="315"/>
        <v>271310.33852355956</v>
      </c>
      <c r="I1460" s="169">
        <f t="shared" si="316"/>
        <v>383414.58679875243</v>
      </c>
      <c r="J1460" s="169">
        <f t="shared" si="318"/>
        <v>379632.33731207123</v>
      </c>
      <c r="K1460" s="95"/>
      <c r="L1460" s="265">
        <f t="shared" si="317"/>
        <v>146970.34824691596</v>
      </c>
      <c r="M1460" s="265">
        <f>$G1460*NonHospFrac+theModel!$H1460*NonHospFrac</f>
        <v>236444.2385518364</v>
      </c>
      <c r="N1460" s="266">
        <f t="shared" si="319"/>
        <v>383414.58679875237</v>
      </c>
      <c r="O1460" s="159"/>
      <c r="P1460" s="265">
        <f t="shared" si="320"/>
        <v>145520.53766757593</v>
      </c>
      <c r="Q1460" s="265">
        <f t="shared" si="321"/>
        <v>236442.68391016161</v>
      </c>
      <c r="R1460" s="266">
        <f t="shared" si="322"/>
        <v>381963.22157773754</v>
      </c>
    </row>
    <row r="1461" spans="1:18" x14ac:dyDescent="0.3">
      <c r="A1461" s="82">
        <v>1430</v>
      </c>
      <c r="B1461" s="94">
        <f t="shared" si="311"/>
        <v>8.8462567735292663E-13</v>
      </c>
      <c r="C1461" s="179">
        <f t="shared" si="312"/>
        <v>8.826301141779165E-13</v>
      </c>
      <c r="D1461" s="166">
        <f t="shared" si="313"/>
        <v>2.2558277767625785E-3</v>
      </c>
      <c r="E1461" s="167">
        <f t="shared" si="323"/>
        <v>24.291375447708948</v>
      </c>
      <c r="F1461" s="168">
        <f t="shared" si="324"/>
        <v>3.2280895485472607</v>
      </c>
      <c r="G1461" s="168">
        <f t="shared" si="314"/>
        <v>112182.64285440625</v>
      </c>
      <c r="H1461" s="168">
        <f t="shared" si="315"/>
        <v>271310.3385235694</v>
      </c>
      <c r="I1461" s="169">
        <f t="shared" si="316"/>
        <v>383492.98137797567</v>
      </c>
      <c r="J1461" s="169">
        <f t="shared" si="318"/>
        <v>379706.29284300271</v>
      </c>
      <c r="K1461" s="95"/>
      <c r="L1461" s="265">
        <f t="shared" si="317"/>
        <v>147000.39843020533</v>
      </c>
      <c r="M1461" s="265">
        <f>$G1461*NonHospFrac+theModel!$H1461*NonHospFrac</f>
        <v>236492.58294777031</v>
      </c>
      <c r="N1461" s="266">
        <f t="shared" si="319"/>
        <v>383492.98137797567</v>
      </c>
      <c r="O1461" s="159"/>
      <c r="P1461" s="265">
        <f t="shared" si="320"/>
        <v>145548.88627639267</v>
      </c>
      <c r="Q1461" s="265">
        <f t="shared" si="321"/>
        <v>236491.02830609551</v>
      </c>
      <c r="R1461" s="266">
        <f t="shared" si="322"/>
        <v>382039.91458248819</v>
      </c>
    </row>
    <row r="1462" spans="1:18" x14ac:dyDescent="0.3">
      <c r="A1462" s="82">
        <v>1431</v>
      </c>
      <c r="B1462" s="94">
        <f t="shared" si="311"/>
        <v>8.6810046342292866E-13</v>
      </c>
      <c r="C1462" s="179">
        <f t="shared" si="312"/>
        <v>8.6614217828451876E-13</v>
      </c>
      <c r="D1462" s="166">
        <f t="shared" si="313"/>
        <v>2.2558277767625785E-3</v>
      </c>
      <c r="E1462" s="167">
        <f t="shared" si="323"/>
        <v>24.291375447709814</v>
      </c>
      <c r="F1462" s="168">
        <f t="shared" si="324"/>
        <v>3.2303453763240233</v>
      </c>
      <c r="G1462" s="168">
        <f t="shared" si="314"/>
        <v>112261.03743361965</v>
      </c>
      <c r="H1462" s="168">
        <f t="shared" si="315"/>
        <v>271310.33852357906</v>
      </c>
      <c r="I1462" s="169">
        <f t="shared" si="316"/>
        <v>383571.37595719873</v>
      </c>
      <c r="J1462" s="169">
        <f t="shared" si="318"/>
        <v>379780.245359361</v>
      </c>
      <c r="K1462" s="95"/>
      <c r="L1462" s="265">
        <f t="shared" si="317"/>
        <v>147030.44861349458</v>
      </c>
      <c r="M1462" s="265">
        <f>$G1462*NonHospFrac+theModel!$H1462*NonHospFrac</f>
        <v>236540.9273437041</v>
      </c>
      <c r="N1462" s="266">
        <f t="shared" si="319"/>
        <v>383571.37595719867</v>
      </c>
      <c r="O1462" s="159"/>
      <c r="P1462" s="265">
        <f t="shared" si="320"/>
        <v>145577.23372966421</v>
      </c>
      <c r="Q1462" s="265">
        <f t="shared" si="321"/>
        <v>236539.3727020293</v>
      </c>
      <c r="R1462" s="266">
        <f t="shared" si="322"/>
        <v>382116.60643169354</v>
      </c>
    </row>
    <row r="1463" spans="1:18" x14ac:dyDescent="0.3">
      <c r="A1463" s="82">
        <v>1432</v>
      </c>
      <c r="B1463" s="94">
        <f t="shared" si="311"/>
        <v>8.5188394807858178E-13</v>
      </c>
      <c r="C1463" s="179">
        <f t="shared" si="312"/>
        <v>8.4996224460592789E-13</v>
      </c>
      <c r="D1463" s="166">
        <f t="shared" si="313"/>
        <v>2.2558277767625785E-3</v>
      </c>
      <c r="E1463" s="167">
        <f t="shared" si="323"/>
        <v>24.291375447710664</v>
      </c>
      <c r="F1463" s="168">
        <f t="shared" si="324"/>
        <v>3.2326012041007859</v>
      </c>
      <c r="G1463" s="168">
        <f t="shared" si="314"/>
        <v>112339.43201283307</v>
      </c>
      <c r="H1463" s="168">
        <f t="shared" si="315"/>
        <v>271310.33852358855</v>
      </c>
      <c r="I1463" s="169">
        <f t="shared" si="316"/>
        <v>383649.77053642162</v>
      </c>
      <c r="J1463" s="169">
        <f t="shared" si="318"/>
        <v>379854.19486126892</v>
      </c>
      <c r="K1463" s="95"/>
      <c r="L1463" s="265">
        <f t="shared" si="317"/>
        <v>147060.4987967838</v>
      </c>
      <c r="M1463" s="265">
        <f>$G1463*NonHospFrac+theModel!$H1463*NonHospFrac</f>
        <v>236589.2717396378</v>
      </c>
      <c r="N1463" s="266">
        <f t="shared" si="319"/>
        <v>383649.77053642157</v>
      </c>
      <c r="O1463" s="159"/>
      <c r="P1463" s="265">
        <f t="shared" si="320"/>
        <v>145605.58002743771</v>
      </c>
      <c r="Q1463" s="265">
        <f t="shared" si="321"/>
        <v>236587.717097963</v>
      </c>
      <c r="R1463" s="266">
        <f t="shared" si="322"/>
        <v>382193.29712540074</v>
      </c>
    </row>
    <row r="1464" spans="1:18" x14ac:dyDescent="0.3">
      <c r="A1464" s="82">
        <v>1433</v>
      </c>
      <c r="B1464" s="94">
        <f t="shared" si="311"/>
        <v>8.3597036468853494E-13</v>
      </c>
      <c r="C1464" s="179">
        <f t="shared" si="312"/>
        <v>8.3408455951932022E-13</v>
      </c>
      <c r="D1464" s="166">
        <f t="shared" si="313"/>
        <v>2.2558277767625785E-3</v>
      </c>
      <c r="E1464" s="167">
        <f t="shared" si="323"/>
        <v>24.291375447711498</v>
      </c>
      <c r="F1464" s="168">
        <f t="shared" si="324"/>
        <v>3.2348570318775485</v>
      </c>
      <c r="G1464" s="168">
        <f t="shared" si="314"/>
        <v>112417.82659204651</v>
      </c>
      <c r="H1464" s="168">
        <f t="shared" si="315"/>
        <v>271310.33852359786</v>
      </c>
      <c r="I1464" s="169">
        <f t="shared" si="316"/>
        <v>383728.16511564434</v>
      </c>
      <c r="J1464" s="169">
        <f t="shared" si="318"/>
        <v>379928.1413488494</v>
      </c>
      <c r="K1464" s="95"/>
      <c r="L1464" s="265">
        <f t="shared" si="317"/>
        <v>147090.54898007296</v>
      </c>
      <c r="M1464" s="265">
        <f>$G1464*NonHospFrac+theModel!$H1464*NonHospFrac</f>
        <v>236637.61613557138</v>
      </c>
      <c r="N1464" s="266">
        <f t="shared" si="319"/>
        <v>383728.16511564434</v>
      </c>
      <c r="O1464" s="159"/>
      <c r="P1464" s="265">
        <f t="shared" si="320"/>
        <v>145633.92516976024</v>
      </c>
      <c r="Q1464" s="265">
        <f t="shared" si="321"/>
        <v>236636.06149389659</v>
      </c>
      <c r="R1464" s="266">
        <f t="shared" si="322"/>
        <v>382269.98666365683</v>
      </c>
    </row>
    <row r="1465" spans="1:18" x14ac:dyDescent="0.3">
      <c r="A1465" s="82">
        <v>1434</v>
      </c>
      <c r="B1465" s="94">
        <f t="shared" si="311"/>
        <v>8.2035405434475592E-13</v>
      </c>
      <c r="C1465" s="179">
        <f t="shared" si="312"/>
        <v>8.1850347688218525E-13</v>
      </c>
      <c r="D1465" s="166">
        <f t="shared" si="313"/>
        <v>2.2558277767625785E-3</v>
      </c>
      <c r="E1465" s="167">
        <f t="shared" si="323"/>
        <v>24.291375447712316</v>
      </c>
      <c r="F1465" s="168">
        <f t="shared" si="324"/>
        <v>3.2371128596543111</v>
      </c>
      <c r="G1465" s="168">
        <f t="shared" si="314"/>
        <v>112496.22117125992</v>
      </c>
      <c r="H1465" s="168">
        <f t="shared" si="315"/>
        <v>271310.33852360694</v>
      </c>
      <c r="I1465" s="169">
        <f t="shared" si="316"/>
        <v>383806.55969486688</v>
      </c>
      <c r="J1465" s="169">
        <f t="shared" si="318"/>
        <v>380002.08482222533</v>
      </c>
      <c r="K1465" s="95"/>
      <c r="L1465" s="265">
        <f t="shared" si="317"/>
        <v>147120.59916336203</v>
      </c>
      <c r="M1465" s="265">
        <f>$G1465*NonHospFrac+theModel!$H1465*NonHospFrac</f>
        <v>236685.96053150482</v>
      </c>
      <c r="N1465" s="266">
        <f t="shared" si="319"/>
        <v>383806.55969486688</v>
      </c>
      <c r="O1465" s="159"/>
      <c r="P1465" s="265">
        <f t="shared" si="320"/>
        <v>145662.2691566789</v>
      </c>
      <c r="Q1465" s="265">
        <f t="shared" si="321"/>
        <v>236684.40588983003</v>
      </c>
      <c r="R1465" s="266">
        <f t="shared" si="322"/>
        <v>382346.6750465089</v>
      </c>
    </row>
    <row r="1466" spans="1:18" x14ac:dyDescent="0.3">
      <c r="A1466" s="82">
        <v>1435</v>
      </c>
      <c r="B1466" s="94">
        <f t="shared" si="311"/>
        <v>8.0502946385021356E-13</v>
      </c>
      <c r="C1466" s="179">
        <f t="shared" si="312"/>
        <v>8.0321345602454799E-13</v>
      </c>
      <c r="D1466" s="166">
        <f t="shared" si="313"/>
        <v>2.2558277767625785E-3</v>
      </c>
      <c r="E1466" s="167">
        <f t="shared" si="323"/>
        <v>24.291375447713119</v>
      </c>
      <c r="F1466" s="168">
        <f t="shared" si="324"/>
        <v>3.2393686874310736</v>
      </c>
      <c r="G1466" s="168">
        <f t="shared" si="314"/>
        <v>112574.61575047334</v>
      </c>
      <c r="H1466" s="168">
        <f t="shared" si="315"/>
        <v>271310.33852361597</v>
      </c>
      <c r="I1466" s="169">
        <f t="shared" si="316"/>
        <v>383884.95427408931</v>
      </c>
      <c r="J1466" s="169">
        <f t="shared" si="318"/>
        <v>380076.02528151963</v>
      </c>
      <c r="K1466" s="95"/>
      <c r="L1466" s="265">
        <f t="shared" si="317"/>
        <v>147150.64934665104</v>
      </c>
      <c r="M1466" s="265">
        <f>$G1466*NonHospFrac+theModel!$H1466*NonHospFrac</f>
        <v>236734.30492743824</v>
      </c>
      <c r="N1466" s="266">
        <f t="shared" si="319"/>
        <v>383884.95427408931</v>
      </c>
      <c r="O1466" s="159"/>
      <c r="P1466" s="265">
        <f t="shared" si="320"/>
        <v>145690.61198824079</v>
      </c>
      <c r="Q1466" s="265">
        <f t="shared" si="321"/>
        <v>236732.75028576344</v>
      </c>
      <c r="R1466" s="266">
        <f t="shared" si="322"/>
        <v>382423.36227400426</v>
      </c>
    </row>
    <row r="1467" spans="1:18" x14ac:dyDescent="0.3">
      <c r="A1467" s="82">
        <v>1436</v>
      </c>
      <c r="B1467" s="94">
        <f t="shared" si="311"/>
        <v>7.8999114374414744E-13</v>
      </c>
      <c r="C1467" s="179">
        <f t="shared" si="312"/>
        <v>7.8820905977869291E-13</v>
      </c>
      <c r="D1467" s="166">
        <f t="shared" si="313"/>
        <v>2.2558277767625785E-3</v>
      </c>
      <c r="E1467" s="167">
        <f t="shared" si="323"/>
        <v>24.291375447713907</v>
      </c>
      <c r="F1467" s="168">
        <f t="shared" si="324"/>
        <v>3.2416245152078362</v>
      </c>
      <c r="G1467" s="168">
        <f t="shared" si="314"/>
        <v>112653.01032968676</v>
      </c>
      <c r="H1467" s="168">
        <f t="shared" si="315"/>
        <v>271310.33852362476</v>
      </c>
      <c r="I1467" s="169">
        <f t="shared" si="316"/>
        <v>383963.3488533115</v>
      </c>
      <c r="J1467" s="169">
        <f t="shared" si="318"/>
        <v>380149.96272685501</v>
      </c>
      <c r="K1467" s="95"/>
      <c r="L1467" s="265">
        <f t="shared" si="317"/>
        <v>147180.69952994</v>
      </c>
      <c r="M1467" s="265">
        <f>$G1467*NonHospFrac+theModel!$H1467*NonHospFrac</f>
        <v>236782.64932337147</v>
      </c>
      <c r="N1467" s="266">
        <f t="shared" si="319"/>
        <v>383963.3488533115</v>
      </c>
      <c r="O1467" s="159"/>
      <c r="P1467" s="265">
        <f t="shared" si="320"/>
        <v>145718.95366449302</v>
      </c>
      <c r="Q1467" s="265">
        <f t="shared" si="321"/>
        <v>236781.09468169668</v>
      </c>
      <c r="R1467" s="266">
        <f t="shared" si="322"/>
        <v>382500.04834618967</v>
      </c>
    </row>
    <row r="1468" spans="1:18" x14ac:dyDescent="0.3">
      <c r="A1468" s="82">
        <v>1437</v>
      </c>
      <c r="B1468" s="94">
        <f t="shared" si="311"/>
        <v>7.7523374636422997E-13</v>
      </c>
      <c r="C1468" s="179">
        <f t="shared" si="312"/>
        <v>7.7348495254569779E-13</v>
      </c>
      <c r="D1468" s="166">
        <f t="shared" si="313"/>
        <v>2.2558277767625785E-3</v>
      </c>
      <c r="E1468" s="167">
        <f t="shared" si="323"/>
        <v>24.291375447714682</v>
      </c>
      <c r="F1468" s="168">
        <f t="shared" si="324"/>
        <v>3.2438803429845988</v>
      </c>
      <c r="G1468" s="168">
        <f t="shared" si="314"/>
        <v>112731.40490890018</v>
      </c>
      <c r="H1468" s="168">
        <f t="shared" si="315"/>
        <v>271310.33852363337</v>
      </c>
      <c r="I1468" s="169">
        <f t="shared" si="316"/>
        <v>384041.74343253358</v>
      </c>
      <c r="J1468" s="169">
        <f t="shared" si="318"/>
        <v>380223.89715835446</v>
      </c>
      <c r="K1468" s="95"/>
      <c r="L1468" s="265">
        <f t="shared" si="317"/>
        <v>147210.7497132289</v>
      </c>
      <c r="M1468" s="265">
        <f>$G1468*NonHospFrac+theModel!$H1468*NonHospFrac</f>
        <v>236830.99371930465</v>
      </c>
      <c r="N1468" s="266">
        <f t="shared" si="319"/>
        <v>384041.74343253358</v>
      </c>
      <c r="O1468" s="159"/>
      <c r="P1468" s="265">
        <f t="shared" si="320"/>
        <v>145747.29418548266</v>
      </c>
      <c r="Q1468" s="265">
        <f t="shared" si="321"/>
        <v>236829.43907762985</v>
      </c>
      <c r="R1468" s="266">
        <f t="shared" si="322"/>
        <v>382576.73326311249</v>
      </c>
    </row>
    <row r="1469" spans="1:18" x14ac:dyDescent="0.3">
      <c r="A1469" s="82">
        <v>1438</v>
      </c>
      <c r="B1469" s="94">
        <f t="shared" si="311"/>
        <v>7.6075202394491328E-13</v>
      </c>
      <c r="C1469" s="179">
        <f t="shared" si="312"/>
        <v>7.5903589839806995E-13</v>
      </c>
      <c r="D1469" s="166">
        <f t="shared" si="313"/>
        <v>2.2558277767625785E-3</v>
      </c>
      <c r="E1469" s="167">
        <f t="shared" si="323"/>
        <v>24.291375447715442</v>
      </c>
      <c r="F1469" s="168">
        <f t="shared" si="324"/>
        <v>3.2461361707613614</v>
      </c>
      <c r="G1469" s="168">
        <f t="shared" si="314"/>
        <v>112809.79948811361</v>
      </c>
      <c r="H1469" s="168">
        <f t="shared" si="315"/>
        <v>271310.33852364193</v>
      </c>
      <c r="I1469" s="169">
        <f t="shared" si="316"/>
        <v>384120.13801175554</v>
      </c>
      <c r="J1469" s="169">
        <f t="shared" si="318"/>
        <v>380297.8285761408</v>
      </c>
      <c r="K1469" s="95"/>
      <c r="L1469" s="265">
        <f t="shared" si="317"/>
        <v>147240.79989651774</v>
      </c>
      <c r="M1469" s="265">
        <f>$G1469*NonHospFrac+theModel!$H1469*NonHospFrac</f>
        <v>236879.33811523777</v>
      </c>
      <c r="N1469" s="266">
        <f t="shared" si="319"/>
        <v>384120.13801175554</v>
      </c>
      <c r="O1469" s="159"/>
      <c r="P1469" s="265">
        <f t="shared" si="320"/>
        <v>145775.63355125685</v>
      </c>
      <c r="Q1469" s="265">
        <f t="shared" si="321"/>
        <v>236877.78347356297</v>
      </c>
      <c r="R1469" s="266">
        <f t="shared" si="322"/>
        <v>382653.41702481982</v>
      </c>
    </row>
    <row r="1470" spans="1:18" x14ac:dyDescent="0.3">
      <c r="A1470" s="82">
        <v>1439</v>
      </c>
      <c r="B1470" s="94">
        <f t="shared" si="311"/>
        <v>7.465408267513285E-13</v>
      </c>
      <c r="C1470" s="179">
        <f t="shared" si="312"/>
        <v>7.4485675921785554E-13</v>
      </c>
      <c r="D1470" s="166">
        <f t="shared" si="313"/>
        <v>2.2558277767625785E-3</v>
      </c>
      <c r="E1470" s="167">
        <f t="shared" si="323"/>
        <v>24.291375447716188</v>
      </c>
      <c r="F1470" s="168">
        <f t="shared" si="324"/>
        <v>3.248391998538124</v>
      </c>
      <c r="G1470" s="168">
        <f t="shared" si="314"/>
        <v>112888.19406732703</v>
      </c>
      <c r="H1470" s="168">
        <f t="shared" si="315"/>
        <v>271310.33852365025</v>
      </c>
      <c r="I1470" s="169">
        <f t="shared" si="316"/>
        <v>384198.53259097727</v>
      </c>
      <c r="J1470" s="169">
        <f t="shared" si="318"/>
        <v>380371.7569803368</v>
      </c>
      <c r="K1470" s="95"/>
      <c r="L1470" s="265">
        <f t="shared" si="317"/>
        <v>147270.85007980652</v>
      </c>
      <c r="M1470" s="265">
        <f>$G1470*NonHospFrac+theModel!$H1470*NonHospFrac</f>
        <v>236927.68251117074</v>
      </c>
      <c r="N1470" s="266">
        <f t="shared" si="319"/>
        <v>384198.53259097727</v>
      </c>
      <c r="O1470" s="159"/>
      <c r="P1470" s="265">
        <f t="shared" si="320"/>
        <v>145803.97176186263</v>
      </c>
      <c r="Q1470" s="265">
        <f t="shared" si="321"/>
        <v>236926.12786949595</v>
      </c>
      <c r="R1470" s="266">
        <f t="shared" si="322"/>
        <v>382730.09963135858</v>
      </c>
    </row>
    <row r="1471" spans="1:18" x14ac:dyDescent="0.3">
      <c r="A1471" s="82">
        <v>1440</v>
      </c>
      <c r="B1471" s="94">
        <f t="shared" si="311"/>
        <v>7.3259510124801625E-13</v>
      </c>
      <c r="C1471" s="179">
        <f t="shared" si="312"/>
        <v>7.3094249286950081E-13</v>
      </c>
      <c r="D1471" s="166">
        <f t="shared" si="313"/>
        <v>2.2558277767625785E-3</v>
      </c>
      <c r="E1471" s="167">
        <f t="shared" si="323"/>
        <v>24.29137544771692</v>
      </c>
      <c r="F1471" s="168">
        <f t="shared" si="324"/>
        <v>3.2506478263148866</v>
      </c>
      <c r="G1471" s="168">
        <f t="shared" si="314"/>
        <v>112966.58864654045</v>
      </c>
      <c r="H1471" s="168">
        <f t="shared" si="315"/>
        <v>271310.3385236584</v>
      </c>
      <c r="I1471" s="169">
        <f t="shared" si="316"/>
        <v>384276.92717019888</v>
      </c>
      <c r="J1471" s="169">
        <f t="shared" si="318"/>
        <v>380445.68237106537</v>
      </c>
      <c r="K1471" s="95"/>
      <c r="L1471" s="265">
        <f t="shared" si="317"/>
        <v>147300.90026309522</v>
      </c>
      <c r="M1471" s="265">
        <f>$G1471*NonHospFrac+theModel!$H1471*NonHospFrac</f>
        <v>236976.0269071036</v>
      </c>
      <c r="N1471" s="266">
        <f t="shared" si="319"/>
        <v>384276.92717019882</v>
      </c>
      <c r="O1471" s="159"/>
      <c r="P1471" s="265">
        <f t="shared" si="320"/>
        <v>145832.30881734708</v>
      </c>
      <c r="Q1471" s="265">
        <f t="shared" si="321"/>
        <v>236974.47226542881</v>
      </c>
      <c r="R1471" s="266">
        <f t="shared" si="322"/>
        <v>382806.78108277591</v>
      </c>
    </row>
    <row r="1472" spans="1:18" x14ac:dyDescent="0.3">
      <c r="A1472" s="82">
        <v>1441</v>
      </c>
      <c r="B1472" s="94">
        <f t="shared" si="311"/>
        <v>7.1890988830188057E-13</v>
      </c>
      <c r="C1472" s="179">
        <f t="shared" si="312"/>
        <v>7.1728815140685985E-13</v>
      </c>
      <c r="D1472" s="166">
        <f t="shared" si="313"/>
        <v>2.2558277767625785E-3</v>
      </c>
      <c r="E1472" s="167">
        <f t="shared" si="323"/>
        <v>24.291375447717638</v>
      </c>
      <c r="F1472" s="168">
        <f t="shared" si="324"/>
        <v>3.2529036540916492</v>
      </c>
      <c r="G1472" s="168">
        <f t="shared" si="314"/>
        <v>113044.98322575387</v>
      </c>
      <c r="H1472" s="168">
        <f t="shared" si="315"/>
        <v>271310.33852366643</v>
      </c>
      <c r="I1472" s="169">
        <f t="shared" si="316"/>
        <v>384355.32174942031</v>
      </c>
      <c r="J1472" s="169">
        <f t="shared" si="318"/>
        <v>380519.60474844935</v>
      </c>
      <c r="K1472" s="95"/>
      <c r="L1472" s="265">
        <f t="shared" si="317"/>
        <v>147330.95044638388</v>
      </c>
      <c r="M1472" s="265">
        <f>$G1472*NonHospFrac+theModel!$H1472*NonHospFrac</f>
        <v>237024.3713030364</v>
      </c>
      <c r="N1472" s="266">
        <f t="shared" si="319"/>
        <v>384355.32174942025</v>
      </c>
      <c r="O1472" s="159"/>
      <c r="P1472" s="265">
        <f t="shared" si="320"/>
        <v>145860.64471775733</v>
      </c>
      <c r="Q1472" s="265">
        <f t="shared" si="321"/>
        <v>237022.8166613616</v>
      </c>
      <c r="R1472" s="266">
        <f t="shared" si="322"/>
        <v>382883.46137911896</v>
      </c>
    </row>
    <row r="1473" spans="1:18" x14ac:dyDescent="0.3">
      <c r="A1473" s="82">
        <v>1442</v>
      </c>
      <c r="B1473" s="94">
        <f t="shared" si="311"/>
        <v>7.0548032141870945E-13</v>
      </c>
      <c r="C1473" s="179">
        <f t="shared" si="312"/>
        <v>7.0388887931369368E-13</v>
      </c>
      <c r="D1473" s="166">
        <f t="shared" si="313"/>
        <v>2.2558277767625785E-3</v>
      </c>
      <c r="E1473" s="167">
        <f t="shared" si="323"/>
        <v>24.291375447718341</v>
      </c>
      <c r="F1473" s="168">
        <f t="shared" si="324"/>
        <v>3.2551594818684118</v>
      </c>
      <c r="G1473" s="168">
        <f t="shared" si="314"/>
        <v>113123.37780496728</v>
      </c>
      <c r="H1473" s="168">
        <f t="shared" si="315"/>
        <v>271310.33852367429</v>
      </c>
      <c r="I1473" s="169">
        <f t="shared" si="316"/>
        <v>384433.71632864157</v>
      </c>
      <c r="J1473" s="169">
        <f t="shared" si="318"/>
        <v>380593.52411261154</v>
      </c>
      <c r="K1473" s="95"/>
      <c r="L1473" s="265">
        <f t="shared" si="317"/>
        <v>147361.00062967246</v>
      </c>
      <c r="M1473" s="265">
        <f>$G1473*NonHospFrac+theModel!$H1473*NonHospFrac</f>
        <v>237072.71569896908</v>
      </c>
      <c r="N1473" s="266">
        <f t="shared" si="319"/>
        <v>384433.71632864152</v>
      </c>
      <c r="O1473" s="159"/>
      <c r="P1473" s="265">
        <f t="shared" si="320"/>
        <v>145888.97946314042</v>
      </c>
      <c r="Q1473" s="265">
        <f t="shared" si="321"/>
        <v>237071.16105729429</v>
      </c>
      <c r="R1473" s="266">
        <f t="shared" si="322"/>
        <v>382960.14052043471</v>
      </c>
    </row>
    <row r="1474" spans="1:18" x14ac:dyDescent="0.3">
      <c r="A1474" s="82">
        <v>1443</v>
      </c>
      <c r="B1474" s="94">
        <f t="shared" si="311"/>
        <v>6.9230162501263987E-13</v>
      </c>
      <c r="C1474" s="179">
        <f t="shared" si="312"/>
        <v>6.9073991177703848E-13</v>
      </c>
      <c r="D1474" s="166">
        <f t="shared" si="313"/>
        <v>2.2558277767625785E-3</v>
      </c>
      <c r="E1474" s="167">
        <f t="shared" si="323"/>
        <v>24.29137544771903</v>
      </c>
      <c r="F1474" s="168">
        <f t="shared" si="324"/>
        <v>3.2574153096451743</v>
      </c>
      <c r="G1474" s="168">
        <f t="shared" si="314"/>
        <v>113201.77238418072</v>
      </c>
      <c r="H1474" s="168">
        <f t="shared" si="315"/>
        <v>271310.33852368197</v>
      </c>
      <c r="I1474" s="169">
        <f t="shared" si="316"/>
        <v>384512.11090786266</v>
      </c>
      <c r="J1474" s="169">
        <f t="shared" si="318"/>
        <v>380667.44046367478</v>
      </c>
      <c r="K1474" s="95"/>
      <c r="L1474" s="265">
        <f t="shared" si="317"/>
        <v>147391.05081296098</v>
      </c>
      <c r="M1474" s="265">
        <f>$G1474*NonHospFrac+theModel!$H1474*NonHospFrac</f>
        <v>237121.06009490165</v>
      </c>
      <c r="N1474" s="266">
        <f t="shared" si="319"/>
        <v>384512.11090786266</v>
      </c>
      <c r="O1474" s="159"/>
      <c r="P1474" s="265">
        <f t="shared" si="320"/>
        <v>145917.31305354345</v>
      </c>
      <c r="Q1474" s="265">
        <f t="shared" si="321"/>
        <v>237119.50545322686</v>
      </c>
      <c r="R1474" s="266">
        <f t="shared" si="322"/>
        <v>383036.8185067703</v>
      </c>
    </row>
    <row r="1475" spans="1:18" x14ac:dyDescent="0.3">
      <c r="A1475" s="82">
        <v>1444</v>
      </c>
      <c r="B1475" s="94">
        <f t="shared" si="311"/>
        <v>6.7936911270793874E-13</v>
      </c>
      <c r="C1475" s="179">
        <f t="shared" si="312"/>
        <v>6.7783657299281758E-13</v>
      </c>
      <c r="D1475" s="166">
        <f t="shared" si="313"/>
        <v>2.2558277767625785E-3</v>
      </c>
      <c r="E1475" s="167">
        <f t="shared" si="323"/>
        <v>24.291375447719709</v>
      </c>
      <c r="F1475" s="168">
        <f t="shared" si="324"/>
        <v>3.2596711374219369</v>
      </c>
      <c r="G1475" s="168">
        <f t="shared" si="314"/>
        <v>113280.16696339413</v>
      </c>
      <c r="H1475" s="168">
        <f t="shared" si="315"/>
        <v>271310.33852368954</v>
      </c>
      <c r="I1475" s="169">
        <f t="shared" si="316"/>
        <v>384590.50548708369</v>
      </c>
      <c r="J1475" s="169">
        <f t="shared" si="318"/>
        <v>380741.35380176193</v>
      </c>
      <c r="K1475" s="95"/>
      <c r="L1475" s="265">
        <f t="shared" si="317"/>
        <v>147421.10099624947</v>
      </c>
      <c r="M1475" s="265">
        <f>$G1475*NonHospFrac+theModel!$H1475*NonHospFrac</f>
        <v>237169.40449083419</v>
      </c>
      <c r="N1475" s="266">
        <f t="shared" si="319"/>
        <v>384590.50548708369</v>
      </c>
      <c r="O1475" s="159"/>
      <c r="P1475" s="265">
        <f t="shared" si="320"/>
        <v>145945.64548901352</v>
      </c>
      <c r="Q1475" s="265">
        <f t="shared" si="321"/>
        <v>237167.84984915939</v>
      </c>
      <c r="R1475" s="266">
        <f t="shared" si="322"/>
        <v>383113.49533817288</v>
      </c>
    </row>
    <row r="1476" spans="1:18" x14ac:dyDescent="0.3">
      <c r="A1476" s="82">
        <v>1445</v>
      </c>
      <c r="B1476" s="94">
        <f t="shared" si="311"/>
        <v>6.6667818567253145E-13</v>
      </c>
      <c r="C1476" s="179">
        <f t="shared" si="312"/>
        <v>6.6517427450312964E-13</v>
      </c>
      <c r="D1476" s="166">
        <f t="shared" si="313"/>
        <v>2.2558277767625785E-3</v>
      </c>
      <c r="E1476" s="167">
        <f t="shared" si="323"/>
        <v>24.291375447720373</v>
      </c>
      <c r="F1476" s="168">
        <f t="shared" si="324"/>
        <v>3.2619269651986995</v>
      </c>
      <c r="G1476" s="168">
        <f t="shared" si="314"/>
        <v>113358.56154260757</v>
      </c>
      <c r="H1476" s="168">
        <f t="shared" si="315"/>
        <v>271310.33852369699</v>
      </c>
      <c r="I1476" s="169">
        <f t="shared" si="316"/>
        <v>384668.90006630454</v>
      </c>
      <c r="J1476" s="169">
        <f t="shared" si="318"/>
        <v>380815.26412699575</v>
      </c>
      <c r="K1476" s="95"/>
      <c r="L1476" s="265">
        <f t="shared" si="317"/>
        <v>147451.1511795379</v>
      </c>
      <c r="M1476" s="265">
        <f>$G1476*NonHospFrac+theModel!$H1476*NonHospFrac</f>
        <v>237217.74888676664</v>
      </c>
      <c r="N1476" s="266">
        <f t="shared" si="319"/>
        <v>384668.90006630454</v>
      </c>
      <c r="O1476" s="159"/>
      <c r="P1476" s="265">
        <f t="shared" si="320"/>
        <v>145973.97676959771</v>
      </c>
      <c r="Q1476" s="265">
        <f t="shared" si="321"/>
        <v>237216.19424509184</v>
      </c>
      <c r="R1476" s="266">
        <f t="shared" si="322"/>
        <v>383190.17101468955</v>
      </c>
    </row>
    <row r="1477" spans="1:18" x14ac:dyDescent="0.3">
      <c r="A1477" s="82">
        <v>1446</v>
      </c>
      <c r="B1477" s="94">
        <f t="shared" si="311"/>
        <v>6.5422433098263627E-13</v>
      </c>
      <c r="C1477" s="179">
        <f t="shared" si="312"/>
        <v>6.5274851356457172E-13</v>
      </c>
      <c r="D1477" s="166">
        <f t="shared" si="313"/>
        <v>2.2558277767625785E-3</v>
      </c>
      <c r="E1477" s="167">
        <f t="shared" si="323"/>
        <v>24.291375447721027</v>
      </c>
      <c r="F1477" s="168">
        <f t="shared" si="324"/>
        <v>3.2641827929754621</v>
      </c>
      <c r="G1477" s="168">
        <f t="shared" si="314"/>
        <v>113436.956121821</v>
      </c>
      <c r="H1477" s="168">
        <f t="shared" si="315"/>
        <v>271310.33852370427</v>
      </c>
      <c r="I1477" s="169">
        <f t="shared" si="316"/>
        <v>384747.29464552528</v>
      </c>
      <c r="J1477" s="169">
        <f t="shared" si="318"/>
        <v>380889.17143949913</v>
      </c>
      <c r="K1477" s="95"/>
      <c r="L1477" s="265">
        <f t="shared" si="317"/>
        <v>147481.20136282628</v>
      </c>
      <c r="M1477" s="265">
        <f>$G1477*NonHospFrac+theModel!$H1477*NonHospFrac</f>
        <v>237266.09328269897</v>
      </c>
      <c r="N1477" s="266">
        <f t="shared" si="319"/>
        <v>384747.29464552528</v>
      </c>
      <c r="O1477" s="159"/>
      <c r="P1477" s="265">
        <f t="shared" si="320"/>
        <v>146002.30689534306</v>
      </c>
      <c r="Q1477" s="265">
        <f t="shared" si="321"/>
        <v>237264.53864102418</v>
      </c>
      <c r="R1477" s="266">
        <f t="shared" si="322"/>
        <v>383266.84553636727</v>
      </c>
    </row>
    <row r="1478" spans="1:18" x14ac:dyDescent="0.3">
      <c r="A1478" s="82">
        <v>1447</v>
      </c>
      <c r="B1478" s="94">
        <f t="shared" si="311"/>
        <v>6.4200312001795991E-13</v>
      </c>
      <c r="C1478" s="179">
        <f t="shared" si="312"/>
        <v>6.4055487154705512E-13</v>
      </c>
      <c r="D1478" s="166">
        <f t="shared" si="313"/>
        <v>2.2558277767625785E-3</v>
      </c>
      <c r="E1478" s="167">
        <f t="shared" si="323"/>
        <v>24.291375447721666</v>
      </c>
      <c r="F1478" s="168">
        <f t="shared" si="324"/>
        <v>3.2664386207522247</v>
      </c>
      <c r="G1478" s="168">
        <f t="shared" si="314"/>
        <v>113515.35070103442</v>
      </c>
      <c r="H1478" s="168">
        <f t="shared" si="315"/>
        <v>271310.33852371143</v>
      </c>
      <c r="I1478" s="169">
        <f t="shared" si="316"/>
        <v>384825.68922474585</v>
      </c>
      <c r="J1478" s="169">
        <f t="shared" si="318"/>
        <v>380963.07573939476</v>
      </c>
      <c r="K1478" s="95"/>
      <c r="L1478" s="265">
        <f t="shared" si="317"/>
        <v>147511.2515461146</v>
      </c>
      <c r="M1478" s="265">
        <f>$G1478*NonHospFrac+theModel!$H1478*NonHospFrac</f>
        <v>237314.43767863122</v>
      </c>
      <c r="N1478" s="266">
        <f t="shared" si="319"/>
        <v>384825.68922474585</v>
      </c>
      <c r="O1478" s="159"/>
      <c r="P1478" s="265">
        <f t="shared" si="320"/>
        <v>146030.63586629665</v>
      </c>
      <c r="Q1478" s="265">
        <f t="shared" si="321"/>
        <v>237312.88303695642</v>
      </c>
      <c r="R1478" s="266">
        <f t="shared" si="322"/>
        <v>383343.51890325308</v>
      </c>
    </row>
    <row r="1479" spans="1:18" x14ac:dyDescent="0.3">
      <c r="A1479" s="82">
        <v>1448</v>
      </c>
      <c r="B1479" s="94">
        <f t="shared" si="311"/>
        <v>6.300102068868725E-13</v>
      </c>
      <c r="C1479" s="179">
        <f t="shared" si="312"/>
        <v>6.2858901236253311E-13</v>
      </c>
      <c r="D1479" s="166">
        <f t="shared" si="313"/>
        <v>2.2558277767625785E-3</v>
      </c>
      <c r="E1479" s="167">
        <f t="shared" si="323"/>
        <v>24.291375447722295</v>
      </c>
      <c r="F1479" s="168">
        <f t="shared" si="324"/>
        <v>3.2686944485289873</v>
      </c>
      <c r="G1479" s="168">
        <f t="shared" si="314"/>
        <v>113593.74528024784</v>
      </c>
      <c r="H1479" s="168">
        <f t="shared" si="315"/>
        <v>271310.33852371847</v>
      </c>
      <c r="I1479" s="169">
        <f t="shared" si="316"/>
        <v>384904.08380396629</v>
      </c>
      <c r="J1479" s="169">
        <f t="shared" si="318"/>
        <v>381036.97702680551</v>
      </c>
      <c r="K1479" s="95"/>
      <c r="L1479" s="265">
        <f t="shared" si="317"/>
        <v>147541.30172940288</v>
      </c>
      <c r="M1479" s="265">
        <f>$G1479*NonHospFrac+theModel!$H1479*NonHospFrac</f>
        <v>237362.78207456341</v>
      </c>
      <c r="N1479" s="266">
        <f t="shared" si="319"/>
        <v>384904.08380396629</v>
      </c>
      <c r="O1479" s="159"/>
      <c r="P1479" s="265">
        <f t="shared" si="320"/>
        <v>146058.96368250559</v>
      </c>
      <c r="Q1479" s="265">
        <f t="shared" si="321"/>
        <v>237361.22743288861</v>
      </c>
      <c r="R1479" s="266">
        <f t="shared" si="322"/>
        <v>383420.19111539423</v>
      </c>
    </row>
    <row r="1480" spans="1:18" x14ac:dyDescent="0.3">
      <c r="A1480" s="82">
        <v>1449</v>
      </c>
      <c r="B1480" s="94">
        <f t="shared" si="311"/>
        <v>6.1824132688098928E-13</v>
      </c>
      <c r="C1480" s="179">
        <f t="shared" si="312"/>
        <v>6.1684668092306862E-13</v>
      </c>
      <c r="D1480" s="166">
        <f t="shared" si="313"/>
        <v>2.2558277767625785E-3</v>
      </c>
      <c r="E1480" s="167">
        <f t="shared" si="323"/>
        <v>24.291375447722913</v>
      </c>
      <c r="F1480" s="168">
        <f t="shared" si="324"/>
        <v>3.2709502763057499</v>
      </c>
      <c r="G1480" s="168">
        <f t="shared" si="314"/>
        <v>113672.13985946125</v>
      </c>
      <c r="H1480" s="168">
        <f t="shared" si="315"/>
        <v>271310.3385237254</v>
      </c>
      <c r="I1480" s="169">
        <f t="shared" si="316"/>
        <v>384982.47838318662</v>
      </c>
      <c r="J1480" s="169">
        <f t="shared" si="318"/>
        <v>381110.87530185422</v>
      </c>
      <c r="K1480" s="95"/>
      <c r="L1480" s="265">
        <f t="shared" si="317"/>
        <v>147571.35191269111</v>
      </c>
      <c r="M1480" s="265">
        <f>$G1480*NonHospFrac+theModel!$H1480*NonHospFrac</f>
        <v>237411.12647049548</v>
      </c>
      <c r="N1480" s="266">
        <f t="shared" si="319"/>
        <v>384982.47838318662</v>
      </c>
      <c r="O1480" s="159"/>
      <c r="P1480" s="265">
        <f t="shared" si="320"/>
        <v>146087.29034401692</v>
      </c>
      <c r="Q1480" s="265">
        <f t="shared" si="321"/>
        <v>237409.57182882068</v>
      </c>
      <c r="R1480" s="266">
        <f t="shared" si="322"/>
        <v>383496.8621728376</v>
      </c>
    </row>
    <row r="1481" spans="1:18" x14ac:dyDescent="0.3">
      <c r="A1481" s="82">
        <v>1450</v>
      </c>
      <c r="B1481" s="94">
        <f t="shared" si="311"/>
        <v>6.0669229495864307E-13</v>
      </c>
      <c r="C1481" s="179">
        <f t="shared" si="312"/>
        <v>6.0532370162772757E-13</v>
      </c>
      <c r="D1481" s="166">
        <f t="shared" si="313"/>
        <v>2.2558277767625785E-3</v>
      </c>
      <c r="E1481" s="167">
        <f t="shared" si="323"/>
        <v>24.291375447723517</v>
      </c>
      <c r="F1481" s="168">
        <f t="shared" si="324"/>
        <v>3.2732061040825124</v>
      </c>
      <c r="G1481" s="168">
        <f t="shared" si="314"/>
        <v>113750.53443867467</v>
      </c>
      <c r="H1481" s="168">
        <f t="shared" si="315"/>
        <v>271310.33852373209</v>
      </c>
      <c r="I1481" s="169">
        <f t="shared" si="316"/>
        <v>385060.87296240678</v>
      </c>
      <c r="J1481" s="169">
        <f t="shared" si="318"/>
        <v>381184.77056466357</v>
      </c>
      <c r="K1481" s="95"/>
      <c r="L1481" s="265">
        <f t="shared" si="317"/>
        <v>147601.40209597925</v>
      </c>
      <c r="M1481" s="265">
        <f>$G1481*NonHospFrac+theModel!$H1481*NonHospFrac</f>
        <v>237459.47086642747</v>
      </c>
      <c r="N1481" s="266">
        <f t="shared" si="319"/>
        <v>385060.87296240672</v>
      </c>
      <c r="O1481" s="159"/>
      <c r="P1481" s="265">
        <f t="shared" si="320"/>
        <v>146115.61585087769</v>
      </c>
      <c r="Q1481" s="265">
        <f t="shared" si="321"/>
        <v>237457.91622475267</v>
      </c>
      <c r="R1481" s="266">
        <f t="shared" si="322"/>
        <v>383573.53207563038</v>
      </c>
    </row>
    <row r="1482" spans="1:18" x14ac:dyDescent="0.3">
      <c r="A1482" s="82">
        <v>1451</v>
      </c>
      <c r="B1482" s="94">
        <f t="shared" si="311"/>
        <v>5.953590042566651E-13</v>
      </c>
      <c r="C1482" s="179">
        <f t="shared" si="312"/>
        <v>5.9401597687771718E-13</v>
      </c>
      <c r="D1482" s="166">
        <f t="shared" si="313"/>
        <v>2.2558277767625785E-3</v>
      </c>
      <c r="E1482" s="167">
        <f t="shared" si="323"/>
        <v>24.291375447724111</v>
      </c>
      <c r="F1482" s="168">
        <f t="shared" si="324"/>
        <v>3.275461931859275</v>
      </c>
      <c r="G1482" s="168">
        <f t="shared" si="314"/>
        <v>113828.92901788811</v>
      </c>
      <c r="H1482" s="168">
        <f t="shared" si="315"/>
        <v>271310.33852373873</v>
      </c>
      <c r="I1482" s="169">
        <f t="shared" si="316"/>
        <v>385139.26754162682</v>
      </c>
      <c r="J1482" s="169">
        <f t="shared" si="318"/>
        <v>381258.66281535645</v>
      </c>
      <c r="K1482" s="95"/>
      <c r="L1482" s="265">
        <f t="shared" si="317"/>
        <v>147631.45227926737</v>
      </c>
      <c r="M1482" s="265">
        <f>$G1482*NonHospFrac+theModel!$H1482*NonHospFrac</f>
        <v>237507.81526235942</v>
      </c>
      <c r="N1482" s="266">
        <f t="shared" si="319"/>
        <v>385139.26754162682</v>
      </c>
      <c r="O1482" s="159"/>
      <c r="P1482" s="265">
        <f t="shared" si="320"/>
        <v>146143.94020313499</v>
      </c>
      <c r="Q1482" s="265">
        <f t="shared" si="321"/>
        <v>237506.26062068462</v>
      </c>
      <c r="R1482" s="266">
        <f t="shared" si="322"/>
        <v>383650.20082381961</v>
      </c>
    </row>
    <row r="1483" spans="1:18" x14ac:dyDescent="0.3">
      <c r="A1483" s="82">
        <v>1452</v>
      </c>
      <c r="B1483" s="94">
        <f t="shared" si="311"/>
        <v>5.842374246299767E-13</v>
      </c>
      <c r="C1483" s="179">
        <f t="shared" si="312"/>
        <v>5.8291948561927211E-13</v>
      </c>
      <c r="D1483" s="166">
        <f t="shared" si="313"/>
        <v>2.2558277767625785E-3</v>
      </c>
      <c r="E1483" s="167">
        <f t="shared" si="323"/>
        <v>24.291375447724693</v>
      </c>
      <c r="F1483" s="168">
        <f t="shared" si="324"/>
        <v>3.2777177596360376</v>
      </c>
      <c r="G1483" s="168">
        <f t="shared" si="314"/>
        <v>113907.32359710152</v>
      </c>
      <c r="H1483" s="168">
        <f t="shared" si="315"/>
        <v>271310.33852374525</v>
      </c>
      <c r="I1483" s="169">
        <f t="shared" si="316"/>
        <v>385217.6621208468</v>
      </c>
      <c r="J1483" s="169">
        <f t="shared" si="318"/>
        <v>381332.55205405568</v>
      </c>
      <c r="K1483" s="95"/>
      <c r="L1483" s="265">
        <f t="shared" si="317"/>
        <v>147661.50246255548</v>
      </c>
      <c r="M1483" s="265">
        <f>$G1483*NonHospFrac+theModel!$H1483*NonHospFrac</f>
        <v>237556.15965829129</v>
      </c>
      <c r="N1483" s="266">
        <f t="shared" si="319"/>
        <v>385217.6621208468</v>
      </c>
      <c r="O1483" s="159"/>
      <c r="P1483" s="265">
        <f t="shared" si="320"/>
        <v>146172.26340083595</v>
      </c>
      <c r="Q1483" s="265">
        <f t="shared" si="321"/>
        <v>237554.60501661649</v>
      </c>
      <c r="R1483" s="266">
        <f t="shared" si="322"/>
        <v>383726.86841745244</v>
      </c>
    </row>
    <row r="1484" spans="1:18" x14ac:dyDescent="0.3">
      <c r="A1484" s="82">
        <v>1453</v>
      </c>
      <c r="B1484" s="94">
        <f t="shared" si="311"/>
        <v>5.7332360121845985E-13</v>
      </c>
      <c r="C1484" s="179">
        <f t="shared" si="312"/>
        <v>5.7203028191375771E-13</v>
      </c>
      <c r="D1484" s="166">
        <f t="shared" si="313"/>
        <v>2.2558277767625785E-3</v>
      </c>
      <c r="E1484" s="167">
        <f t="shared" si="323"/>
        <v>24.291375447725265</v>
      </c>
      <c r="F1484" s="168">
        <f t="shared" si="324"/>
        <v>3.2799735874128002</v>
      </c>
      <c r="G1484" s="168">
        <f t="shared" si="314"/>
        <v>113985.71817631494</v>
      </c>
      <c r="H1484" s="168">
        <f t="shared" si="315"/>
        <v>271310.33852375159</v>
      </c>
      <c r="I1484" s="169">
        <f t="shared" si="316"/>
        <v>385296.05670006655</v>
      </c>
      <c r="J1484" s="169">
        <f t="shared" si="318"/>
        <v>381406.43828088383</v>
      </c>
      <c r="K1484" s="95"/>
      <c r="L1484" s="265">
        <f t="shared" si="317"/>
        <v>147691.55264584348</v>
      </c>
      <c r="M1484" s="265">
        <f>$G1484*NonHospFrac+theModel!$H1484*NonHospFrac</f>
        <v>237604.50405422307</v>
      </c>
      <c r="N1484" s="266">
        <f t="shared" si="319"/>
        <v>385296.05670006655</v>
      </c>
      <c r="O1484" s="159"/>
      <c r="P1484" s="265">
        <f t="shared" si="320"/>
        <v>146200.5854440275</v>
      </c>
      <c r="Q1484" s="265">
        <f t="shared" si="321"/>
        <v>237602.94941254827</v>
      </c>
      <c r="R1484" s="266">
        <f t="shared" si="322"/>
        <v>383803.53485657577</v>
      </c>
    </row>
    <row r="1485" spans="1:18" x14ac:dyDescent="0.3">
      <c r="A1485" s="82">
        <v>1454</v>
      </c>
      <c r="B1485" s="94">
        <f t="shared" si="311"/>
        <v>5.6261365304060451E-13</v>
      </c>
      <c r="C1485" s="179">
        <f t="shared" si="312"/>
        <v>5.6134449353448964E-13</v>
      </c>
      <c r="D1485" s="166">
        <f t="shared" si="313"/>
        <v>2.2558277767625785E-3</v>
      </c>
      <c r="E1485" s="167">
        <f t="shared" si="323"/>
        <v>24.291375447725827</v>
      </c>
      <c r="F1485" s="168">
        <f t="shared" si="324"/>
        <v>3.2822294151895628</v>
      </c>
      <c r="G1485" s="168">
        <f t="shared" si="314"/>
        <v>114064.11275552836</v>
      </c>
      <c r="H1485" s="168">
        <f t="shared" si="315"/>
        <v>271310.33852375788</v>
      </c>
      <c r="I1485" s="169">
        <f t="shared" si="316"/>
        <v>385374.45127928624</v>
      </c>
      <c r="J1485" s="169">
        <f t="shared" si="318"/>
        <v>381480.3214959639</v>
      </c>
      <c r="K1485" s="95"/>
      <c r="L1485" s="265">
        <f t="shared" si="317"/>
        <v>147721.60282913147</v>
      </c>
      <c r="M1485" s="265">
        <f>$G1485*NonHospFrac+theModel!$H1485*NonHospFrac</f>
        <v>237652.84845015476</v>
      </c>
      <c r="N1485" s="266">
        <f t="shared" si="319"/>
        <v>385374.45127928624</v>
      </c>
      <c r="O1485" s="159"/>
      <c r="P1485" s="265">
        <f t="shared" si="320"/>
        <v>146228.9063327568</v>
      </c>
      <c r="Q1485" s="265">
        <f t="shared" si="321"/>
        <v>237651.29380847997</v>
      </c>
      <c r="R1485" s="266">
        <f t="shared" si="322"/>
        <v>383880.20014123677</v>
      </c>
    </row>
    <row r="1486" spans="1:18" x14ac:dyDescent="0.3">
      <c r="A1486" s="82">
        <v>1455</v>
      </c>
      <c r="B1486" s="94">
        <f t="shared" si="311"/>
        <v>5.5210377161340483E-13</v>
      </c>
      <c r="C1486" s="179">
        <f t="shared" si="312"/>
        <v>5.5085832058974397E-13</v>
      </c>
      <c r="D1486" s="166">
        <f t="shared" si="313"/>
        <v>2.2558277767625785E-3</v>
      </c>
      <c r="E1486" s="167">
        <f t="shared" si="323"/>
        <v>24.291375447726377</v>
      </c>
      <c r="F1486" s="168">
        <f t="shared" si="324"/>
        <v>3.2844852429663254</v>
      </c>
      <c r="G1486" s="168">
        <f t="shared" si="314"/>
        <v>114142.50733474178</v>
      </c>
      <c r="H1486" s="168">
        <f t="shared" si="315"/>
        <v>271310.33852376405</v>
      </c>
      <c r="I1486" s="169">
        <f t="shared" si="316"/>
        <v>385452.84585850581</v>
      </c>
      <c r="J1486" s="169">
        <f t="shared" si="318"/>
        <v>381554.20169941854</v>
      </c>
      <c r="K1486" s="95"/>
      <c r="L1486" s="265">
        <f t="shared" si="317"/>
        <v>147751.65301241941</v>
      </c>
      <c r="M1486" s="265">
        <f>$G1486*NonHospFrac+theModel!$H1486*NonHospFrac</f>
        <v>237701.1928460864</v>
      </c>
      <c r="N1486" s="266">
        <f t="shared" si="319"/>
        <v>385452.84585850581</v>
      </c>
      <c r="O1486" s="159"/>
      <c r="P1486" s="265">
        <f t="shared" si="320"/>
        <v>146257.22606707088</v>
      </c>
      <c r="Q1486" s="265">
        <f t="shared" si="321"/>
        <v>237699.6382044116</v>
      </c>
      <c r="R1486" s="266">
        <f t="shared" si="322"/>
        <v>383956.86427148245</v>
      </c>
    </row>
    <row r="1487" spans="1:18" x14ac:dyDescent="0.3">
      <c r="A1487" s="82">
        <v>1456</v>
      </c>
      <c r="B1487" s="94">
        <f t="shared" si="311"/>
        <v>5.4179021959807932E-13</v>
      </c>
      <c r="C1487" s="179">
        <f t="shared" si="312"/>
        <v>5.4056803417153171E-13</v>
      </c>
      <c r="D1487" s="166">
        <f t="shared" si="313"/>
        <v>2.2558277767625785E-3</v>
      </c>
      <c r="E1487" s="167">
        <f t="shared" si="323"/>
        <v>24.291375447726917</v>
      </c>
      <c r="F1487" s="168">
        <f t="shared" si="324"/>
        <v>3.286741070743088</v>
      </c>
      <c r="G1487" s="168">
        <f t="shared" si="314"/>
        <v>114220.90191395518</v>
      </c>
      <c r="H1487" s="168">
        <f t="shared" si="315"/>
        <v>271310.33852377004</v>
      </c>
      <c r="I1487" s="169">
        <f t="shared" si="316"/>
        <v>385531.24043772521</v>
      </c>
      <c r="J1487" s="169">
        <f t="shared" si="318"/>
        <v>381628.0788913705</v>
      </c>
      <c r="K1487" s="95"/>
      <c r="L1487" s="265">
        <f t="shared" si="317"/>
        <v>147781.70319570726</v>
      </c>
      <c r="M1487" s="265">
        <f>$G1487*NonHospFrac+theModel!$H1487*NonHospFrac</f>
        <v>237749.53724201792</v>
      </c>
      <c r="N1487" s="266">
        <f t="shared" si="319"/>
        <v>385531.24043772521</v>
      </c>
      <c r="O1487" s="159"/>
      <c r="P1487" s="265">
        <f t="shared" si="320"/>
        <v>146285.54464701677</v>
      </c>
      <c r="Q1487" s="265">
        <f t="shared" si="321"/>
        <v>237747.98260034312</v>
      </c>
      <c r="R1487" s="266">
        <f t="shared" si="322"/>
        <v>384033.52724735986</v>
      </c>
    </row>
    <row r="1488" spans="1:18" x14ac:dyDescent="0.3">
      <c r="A1488" s="82">
        <v>1457</v>
      </c>
      <c r="B1488" s="94">
        <f t="shared" si="311"/>
        <v>5.3166932947104703E-13</v>
      </c>
      <c r="C1488" s="179">
        <f t="shared" si="312"/>
        <v>5.3046997502957347E-13</v>
      </c>
      <c r="D1488" s="166">
        <f t="shared" si="313"/>
        <v>2.2558277767625785E-3</v>
      </c>
      <c r="E1488" s="167">
        <f t="shared" si="323"/>
        <v>24.291375447727447</v>
      </c>
      <c r="F1488" s="168">
        <f t="shared" si="324"/>
        <v>3.2889968985198506</v>
      </c>
      <c r="G1488" s="168">
        <f t="shared" si="314"/>
        <v>114299.2964931686</v>
      </c>
      <c r="H1488" s="168">
        <f t="shared" si="315"/>
        <v>271310.33852377598</v>
      </c>
      <c r="I1488" s="169">
        <f t="shared" si="316"/>
        <v>385609.63501694461</v>
      </c>
      <c r="J1488" s="169">
        <f t="shared" si="318"/>
        <v>381701.95307194267</v>
      </c>
      <c r="K1488" s="95"/>
      <c r="L1488" s="265">
        <f t="shared" si="317"/>
        <v>147811.75337899511</v>
      </c>
      <c r="M1488" s="265">
        <f>$G1488*NonHospFrac+theModel!$H1488*NonHospFrac</f>
        <v>237797.88163794944</v>
      </c>
      <c r="N1488" s="266">
        <f t="shared" si="319"/>
        <v>385609.63501694455</v>
      </c>
      <c r="O1488" s="159"/>
      <c r="P1488" s="265">
        <f t="shared" si="320"/>
        <v>146313.86207264158</v>
      </c>
      <c r="Q1488" s="265">
        <f t="shared" si="321"/>
        <v>237796.32699627464</v>
      </c>
      <c r="R1488" s="266">
        <f t="shared" si="322"/>
        <v>384110.18906891625</v>
      </c>
    </row>
    <row r="1489" spans="1:18" x14ac:dyDescent="0.3">
      <c r="A1489" s="82">
        <v>1458</v>
      </c>
      <c r="B1489" s="94">
        <f t="shared" si="311"/>
        <v>5.2173750221975182E-13</v>
      </c>
      <c r="C1489" s="179">
        <f t="shared" si="312"/>
        <v>5.2056055227006579E-13</v>
      </c>
      <c r="D1489" s="166">
        <f t="shared" si="313"/>
        <v>2.2558277767625785E-3</v>
      </c>
      <c r="E1489" s="167">
        <f t="shared" si="323"/>
        <v>24.291375447727969</v>
      </c>
      <c r="F1489" s="168">
        <f t="shared" si="324"/>
        <v>3.2912527262966131</v>
      </c>
      <c r="G1489" s="168">
        <f t="shared" si="314"/>
        <v>114377.69107238203</v>
      </c>
      <c r="H1489" s="168">
        <f t="shared" si="315"/>
        <v>271310.3385237818</v>
      </c>
      <c r="I1489" s="169">
        <f t="shared" si="316"/>
        <v>385688.02959616383</v>
      </c>
      <c r="J1489" s="169">
        <f t="shared" si="318"/>
        <v>381775.82424125762</v>
      </c>
      <c r="K1489" s="95"/>
      <c r="L1489" s="265">
        <f t="shared" si="317"/>
        <v>147841.80356228293</v>
      </c>
      <c r="M1489" s="265">
        <f>$G1489*NonHospFrac+theModel!$H1489*NonHospFrac</f>
        <v>237846.2260338809</v>
      </c>
      <c r="N1489" s="266">
        <f t="shared" si="319"/>
        <v>385688.02959616383</v>
      </c>
      <c r="O1489" s="159"/>
      <c r="P1489" s="265">
        <f t="shared" si="320"/>
        <v>146342.17834399236</v>
      </c>
      <c r="Q1489" s="265">
        <f t="shared" si="321"/>
        <v>237844.6713922061</v>
      </c>
      <c r="R1489" s="266">
        <f t="shared" si="322"/>
        <v>384186.84973619843</v>
      </c>
    </row>
    <row r="1490" spans="1:18" x14ac:dyDescent="0.3">
      <c r="A1490" s="82">
        <v>1459</v>
      </c>
      <c r="B1490" s="94">
        <f t="shared" si="311"/>
        <v>5.1199120606284515E-13</v>
      </c>
      <c r="C1490" s="179">
        <f t="shared" si="312"/>
        <v>5.1083624207875036E-13</v>
      </c>
      <c r="D1490" s="166">
        <f t="shared" si="313"/>
        <v>2.2558277767625785E-3</v>
      </c>
      <c r="E1490" s="167">
        <f t="shared" si="323"/>
        <v>24.29137544772848</v>
      </c>
      <c r="F1490" s="168">
        <f t="shared" si="324"/>
        <v>3.2935085540733757</v>
      </c>
      <c r="G1490" s="168">
        <f t="shared" si="314"/>
        <v>114456.08565159545</v>
      </c>
      <c r="H1490" s="168">
        <f t="shared" si="315"/>
        <v>271310.3385237875</v>
      </c>
      <c r="I1490" s="169">
        <f t="shared" si="316"/>
        <v>385766.42417538294</v>
      </c>
      <c r="J1490" s="169">
        <f t="shared" si="318"/>
        <v>381849.69239943818</v>
      </c>
      <c r="K1490" s="95"/>
      <c r="L1490" s="265">
        <f t="shared" si="317"/>
        <v>147871.8537455707</v>
      </c>
      <c r="M1490" s="265">
        <f>$G1490*NonHospFrac+theModel!$H1490*NonHospFrac</f>
        <v>237894.57042981221</v>
      </c>
      <c r="N1490" s="266">
        <f t="shared" si="319"/>
        <v>385766.42417538294</v>
      </c>
      <c r="O1490" s="159"/>
      <c r="P1490" s="265">
        <f t="shared" si="320"/>
        <v>146370.4934611161</v>
      </c>
      <c r="Q1490" s="265">
        <f t="shared" si="321"/>
        <v>237893.01578813742</v>
      </c>
      <c r="R1490" s="266">
        <f t="shared" si="322"/>
        <v>384263.50924925355</v>
      </c>
    </row>
    <row r="1491" spans="1:18" x14ac:dyDescent="0.3">
      <c r="A1491" s="82">
        <v>1460</v>
      </c>
      <c r="B1491" s="94">
        <f t="shared" si="311"/>
        <v>5.0242697519427777E-13</v>
      </c>
      <c r="C1491" s="179">
        <f t="shared" si="312"/>
        <v>5.0129358646783968E-13</v>
      </c>
      <c r="D1491" s="166">
        <f t="shared" si="313"/>
        <v>2.2558277767625785E-3</v>
      </c>
      <c r="E1491" s="167">
        <f t="shared" si="323"/>
        <v>24.291375447728981</v>
      </c>
      <c r="F1491" s="168">
        <f t="shared" si="324"/>
        <v>3.2957643818501383</v>
      </c>
      <c r="G1491" s="168">
        <f t="shared" si="314"/>
        <v>114534.48023080887</v>
      </c>
      <c r="H1491" s="168">
        <f t="shared" si="315"/>
        <v>271310.33852379315</v>
      </c>
      <c r="I1491" s="169">
        <f t="shared" si="316"/>
        <v>385844.81875460199</v>
      </c>
      <c r="J1491" s="169">
        <f t="shared" si="318"/>
        <v>381923.55754660716</v>
      </c>
      <c r="K1491" s="95"/>
      <c r="L1491" s="265">
        <f t="shared" si="317"/>
        <v>147901.90392885846</v>
      </c>
      <c r="M1491" s="265">
        <f>$G1491*NonHospFrac+theModel!$H1491*NonHospFrac</f>
        <v>237942.91482574353</v>
      </c>
      <c r="N1491" s="266">
        <f t="shared" si="319"/>
        <v>385844.81875460199</v>
      </c>
      <c r="O1491" s="159"/>
      <c r="P1491" s="265">
        <f t="shared" si="320"/>
        <v>146398.80742405992</v>
      </c>
      <c r="Q1491" s="265">
        <f t="shared" si="321"/>
        <v>237941.36018406873</v>
      </c>
      <c r="R1491" s="266">
        <f t="shared" si="322"/>
        <v>384340.16760812863</v>
      </c>
    </row>
    <row r="1492" spans="1:18" x14ac:dyDescent="0.3">
      <c r="A1492" s="82">
        <v>1461</v>
      </c>
      <c r="B1492" s="94">
        <f t="shared" si="311"/>
        <v>4.9304140855084386E-13</v>
      </c>
      <c r="C1492" s="179">
        <f t="shared" si="312"/>
        <v>4.9192919204634069E-13</v>
      </c>
      <c r="D1492" s="166">
        <f t="shared" si="313"/>
        <v>2.2558277767625785E-3</v>
      </c>
      <c r="E1492" s="167">
        <f t="shared" si="323"/>
        <v>24.291375447729472</v>
      </c>
      <c r="F1492" s="168">
        <f t="shared" si="324"/>
        <v>3.2980202096269009</v>
      </c>
      <c r="G1492" s="168">
        <f t="shared" si="314"/>
        <v>114612.87481002229</v>
      </c>
      <c r="H1492" s="168">
        <f t="shared" si="315"/>
        <v>271310.33852379856</v>
      </c>
      <c r="I1492" s="169">
        <f t="shared" si="316"/>
        <v>385923.21333382087</v>
      </c>
      <c r="J1492" s="169">
        <f t="shared" si="318"/>
        <v>381997.41968288715</v>
      </c>
      <c r="K1492" s="95"/>
      <c r="L1492" s="265">
        <f t="shared" si="317"/>
        <v>147931.95411214611</v>
      </c>
      <c r="M1492" s="265">
        <f>$G1492*NonHospFrac+theModel!$H1492*NonHospFrac</f>
        <v>237991.25922167476</v>
      </c>
      <c r="N1492" s="266">
        <f t="shared" si="319"/>
        <v>385923.21333382087</v>
      </c>
      <c r="O1492" s="159"/>
      <c r="P1492" s="265">
        <f t="shared" si="320"/>
        <v>146427.12023287077</v>
      </c>
      <c r="Q1492" s="265">
        <f t="shared" si="321"/>
        <v>237989.70457999996</v>
      </c>
      <c r="R1492" s="266">
        <f t="shared" si="322"/>
        <v>384416.82481287071</v>
      </c>
    </row>
    <row r="1493" spans="1:18" x14ac:dyDescent="0.3">
      <c r="A1493" s="82">
        <v>1462</v>
      </c>
      <c r="B1493" s="94">
        <f t="shared" si="311"/>
        <v>4.8383116860276552E-13</v>
      </c>
      <c r="C1493" s="179">
        <f t="shared" si="312"/>
        <v>4.8273972881336792E-13</v>
      </c>
      <c r="D1493" s="166">
        <f t="shared" si="313"/>
        <v>2.2558277767625785E-3</v>
      </c>
      <c r="E1493" s="167">
        <f t="shared" si="323"/>
        <v>24.291375447729955</v>
      </c>
      <c r="F1493" s="168">
        <f t="shared" si="324"/>
        <v>3.3002760374036635</v>
      </c>
      <c r="G1493" s="168">
        <f t="shared" si="314"/>
        <v>114691.26938923573</v>
      </c>
      <c r="H1493" s="168">
        <f t="shared" si="315"/>
        <v>271310.33852380398</v>
      </c>
      <c r="I1493" s="169">
        <f t="shared" si="316"/>
        <v>386001.60791303974</v>
      </c>
      <c r="J1493" s="169">
        <f t="shared" si="318"/>
        <v>382071.27880840108</v>
      </c>
      <c r="K1493" s="95"/>
      <c r="L1493" s="265">
        <f t="shared" si="317"/>
        <v>147962.00429543376</v>
      </c>
      <c r="M1493" s="265">
        <f>$G1493*NonHospFrac+theModel!$H1493*NonHospFrac</f>
        <v>238039.60361760593</v>
      </c>
      <c r="N1493" s="266">
        <f t="shared" si="319"/>
        <v>386001.60791303968</v>
      </c>
      <c r="O1493" s="159"/>
      <c r="P1493" s="265">
        <f t="shared" si="320"/>
        <v>146455.4318875958</v>
      </c>
      <c r="Q1493" s="265">
        <f t="shared" si="321"/>
        <v>238038.04897593113</v>
      </c>
      <c r="R1493" s="266">
        <f t="shared" si="322"/>
        <v>384493.48086352693</v>
      </c>
    </row>
    <row r="1494" spans="1:18" x14ac:dyDescent="0.3">
      <c r="A1494" s="82">
        <v>1463</v>
      </c>
      <c r="B1494" s="94">
        <f t="shared" si="311"/>
        <v>4.7479298016685237E-13</v>
      </c>
      <c r="C1494" s="179">
        <f t="shared" si="312"/>
        <v>4.7372192897398006E-13</v>
      </c>
      <c r="D1494" s="166">
        <f t="shared" si="313"/>
        <v>2.2558277767625785E-3</v>
      </c>
      <c r="E1494" s="167">
        <f t="shared" si="323"/>
        <v>24.291375447730427</v>
      </c>
      <c r="F1494" s="168">
        <f t="shared" si="324"/>
        <v>3.3025318651804261</v>
      </c>
      <c r="G1494" s="168">
        <f t="shared" si="314"/>
        <v>114769.66396844915</v>
      </c>
      <c r="H1494" s="168">
        <f t="shared" si="315"/>
        <v>271310.33852380927</v>
      </c>
      <c r="I1494" s="169">
        <f t="shared" si="316"/>
        <v>386080.00249225844</v>
      </c>
      <c r="J1494" s="169">
        <f t="shared" si="318"/>
        <v>382145.13492327149</v>
      </c>
      <c r="K1494" s="95"/>
      <c r="L1494" s="265">
        <f t="shared" si="317"/>
        <v>147992.05447872137</v>
      </c>
      <c r="M1494" s="265">
        <f>$G1494*NonHospFrac+theModel!$H1494*NonHospFrac</f>
        <v>238087.94801353704</v>
      </c>
      <c r="N1494" s="266">
        <f t="shared" si="319"/>
        <v>386080.00249225844</v>
      </c>
      <c r="O1494" s="159"/>
      <c r="P1494" s="265">
        <f t="shared" si="320"/>
        <v>146483.742388282</v>
      </c>
      <c r="Q1494" s="265">
        <f t="shared" si="321"/>
        <v>238086.39337186224</v>
      </c>
      <c r="R1494" s="266">
        <f t="shared" si="322"/>
        <v>384570.13576014421</v>
      </c>
    </row>
    <row r="1495" spans="1:18" x14ac:dyDescent="0.3">
      <c r="A1495" s="82">
        <v>1464</v>
      </c>
      <c r="B1495" s="94">
        <f t="shared" si="311"/>
        <v>4.6592362924183991E-13</v>
      </c>
      <c r="C1495" s="179">
        <f t="shared" si="312"/>
        <v>4.6487258577714616E-13</v>
      </c>
      <c r="D1495" s="166">
        <f t="shared" si="313"/>
        <v>2.2558277767625785E-3</v>
      </c>
      <c r="E1495" s="167">
        <f t="shared" si="323"/>
        <v>24.291375447730893</v>
      </c>
      <c r="F1495" s="168">
        <f t="shared" si="324"/>
        <v>3.3047876929571887</v>
      </c>
      <c r="G1495" s="168">
        <f t="shared" si="314"/>
        <v>114848.05854766257</v>
      </c>
      <c r="H1495" s="168">
        <f t="shared" si="315"/>
        <v>271310.33852381451</v>
      </c>
      <c r="I1495" s="169">
        <f t="shared" si="316"/>
        <v>386158.39707147708</v>
      </c>
      <c r="J1495" s="169">
        <f t="shared" si="318"/>
        <v>382218.98802762118</v>
      </c>
      <c r="K1495" s="95"/>
      <c r="L1495" s="265">
        <f t="shared" si="317"/>
        <v>148022.10466200893</v>
      </c>
      <c r="M1495" s="265">
        <f>$G1495*NonHospFrac+theModel!$H1495*NonHospFrac</f>
        <v>238136.29240946809</v>
      </c>
      <c r="N1495" s="266">
        <f t="shared" si="319"/>
        <v>386158.39707147703</v>
      </c>
      <c r="O1495" s="159"/>
      <c r="P1495" s="265">
        <f t="shared" si="320"/>
        <v>146512.05173497641</v>
      </c>
      <c r="Q1495" s="265">
        <f t="shared" si="321"/>
        <v>238134.7377677933</v>
      </c>
      <c r="R1495" s="266">
        <f t="shared" si="322"/>
        <v>384646.78950276971</v>
      </c>
    </row>
    <row r="1496" spans="1:18" x14ac:dyDescent="0.3">
      <c r="A1496" s="82">
        <v>1465</v>
      </c>
      <c r="B1496" s="94">
        <f t="shared" si="311"/>
        <v>4.5721996186548504E-13</v>
      </c>
      <c r="C1496" s="179">
        <f t="shared" si="312"/>
        <v>4.5618855237541853E-13</v>
      </c>
      <c r="D1496" s="166">
        <f t="shared" si="313"/>
        <v>2.2558277767625785E-3</v>
      </c>
      <c r="E1496" s="167">
        <f t="shared" si="323"/>
        <v>24.291375447731347</v>
      </c>
      <c r="F1496" s="168">
        <f t="shared" si="324"/>
        <v>3.3070435207339512</v>
      </c>
      <c r="G1496" s="168">
        <f t="shared" si="314"/>
        <v>114926.45312687599</v>
      </c>
      <c r="H1496" s="168">
        <f t="shared" si="315"/>
        <v>271310.33852381952</v>
      </c>
      <c r="I1496" s="169">
        <f t="shared" si="316"/>
        <v>386236.79165069549</v>
      </c>
      <c r="J1496" s="169">
        <f t="shared" si="318"/>
        <v>382292.83812157274</v>
      </c>
      <c r="K1496" s="95"/>
      <c r="L1496" s="265">
        <f t="shared" si="317"/>
        <v>148052.15484529646</v>
      </c>
      <c r="M1496" s="265">
        <f>$G1496*NonHospFrac+theModel!$H1496*NonHospFrac</f>
        <v>238184.63680539903</v>
      </c>
      <c r="N1496" s="266">
        <f t="shared" si="319"/>
        <v>386236.79165069549</v>
      </c>
      <c r="O1496" s="159"/>
      <c r="P1496" s="265">
        <f t="shared" si="320"/>
        <v>146540.35992772609</v>
      </c>
      <c r="Q1496" s="265">
        <f t="shared" si="321"/>
        <v>238183.08216372423</v>
      </c>
      <c r="R1496" s="266">
        <f t="shared" si="322"/>
        <v>384723.44209145033</v>
      </c>
    </row>
    <row r="1497" spans="1:18" x14ac:dyDescent="0.3">
      <c r="A1497" s="82">
        <v>1466</v>
      </c>
      <c r="B1497" s="94">
        <f t="shared" si="311"/>
        <v>4.4867888299300311E-13</v>
      </c>
      <c r="C1497" s="179">
        <f t="shared" si="312"/>
        <v>4.4766674070590066E-13</v>
      </c>
      <c r="D1497" s="166">
        <f t="shared" si="313"/>
        <v>2.2558277767625785E-3</v>
      </c>
      <c r="E1497" s="167">
        <f t="shared" si="323"/>
        <v>24.291375447731795</v>
      </c>
      <c r="F1497" s="168">
        <f t="shared" si="324"/>
        <v>3.3092993485107138</v>
      </c>
      <c r="G1497" s="168">
        <f t="shared" si="314"/>
        <v>115004.84770608942</v>
      </c>
      <c r="H1497" s="168">
        <f t="shared" si="315"/>
        <v>271310.33852382452</v>
      </c>
      <c r="I1497" s="169">
        <f t="shared" si="316"/>
        <v>386315.18622991396</v>
      </c>
      <c r="J1497" s="169">
        <f t="shared" si="318"/>
        <v>382366.68520524912</v>
      </c>
      <c r="K1497" s="95"/>
      <c r="L1497" s="265">
        <f t="shared" si="317"/>
        <v>148082.20502858394</v>
      </c>
      <c r="M1497" s="265">
        <f>$G1497*NonHospFrac+theModel!$H1497*NonHospFrac</f>
        <v>238232.98120132997</v>
      </c>
      <c r="N1497" s="266">
        <f t="shared" si="319"/>
        <v>386315.1862299139</v>
      </c>
      <c r="O1497" s="159"/>
      <c r="P1497" s="265">
        <f t="shared" si="320"/>
        <v>146568.66696657805</v>
      </c>
      <c r="Q1497" s="265">
        <f t="shared" si="321"/>
        <v>238231.42655965517</v>
      </c>
      <c r="R1497" s="266">
        <f t="shared" si="322"/>
        <v>384800.09352623322</v>
      </c>
    </row>
    <row r="1498" spans="1:18" x14ac:dyDescent="0.3">
      <c r="A1498" s="82">
        <v>1467</v>
      </c>
      <c r="B1498" s="94">
        <f t="shared" si="311"/>
        <v>4.4029735539647238E-13</v>
      </c>
      <c r="C1498" s="179">
        <f t="shared" si="312"/>
        <v>4.3930412039213392E-13</v>
      </c>
      <c r="D1498" s="166">
        <f t="shared" si="313"/>
        <v>2.2558277767625785E-3</v>
      </c>
      <c r="E1498" s="167">
        <f t="shared" si="323"/>
        <v>24.291375447732236</v>
      </c>
      <c r="F1498" s="168">
        <f t="shared" si="324"/>
        <v>3.3115551762874764</v>
      </c>
      <c r="G1498" s="168">
        <f t="shared" si="314"/>
        <v>115083.24228530284</v>
      </c>
      <c r="H1498" s="168">
        <f t="shared" si="315"/>
        <v>271310.33852382947</v>
      </c>
      <c r="I1498" s="169">
        <f t="shared" si="316"/>
        <v>386393.58080913231</v>
      </c>
      <c r="J1498" s="169">
        <f t="shared" si="318"/>
        <v>382440.52927877288</v>
      </c>
      <c r="K1498" s="95"/>
      <c r="L1498" s="265">
        <f t="shared" si="317"/>
        <v>148112.25521187141</v>
      </c>
      <c r="M1498" s="265">
        <f>$G1498*NonHospFrac+theModel!$H1498*NonHospFrac</f>
        <v>238281.32559726087</v>
      </c>
      <c r="N1498" s="266">
        <f t="shared" si="319"/>
        <v>386393.58080913231</v>
      </c>
      <c r="O1498" s="159"/>
      <c r="P1498" s="265">
        <f t="shared" si="320"/>
        <v>146596.9728515794</v>
      </c>
      <c r="Q1498" s="265">
        <f t="shared" si="321"/>
        <v>238279.77095558608</v>
      </c>
      <c r="R1498" s="266">
        <f t="shared" si="322"/>
        <v>384876.74380716548</v>
      </c>
    </row>
    <row r="1499" spans="1:18" x14ac:dyDescent="0.3">
      <c r="A1499" s="82">
        <v>1468</v>
      </c>
      <c r="B1499" s="94">
        <f t="shared" si="311"/>
        <v>4.3207239858478169E-13</v>
      </c>
      <c r="C1499" s="179">
        <f t="shared" si="312"/>
        <v>4.310977176664817E-13</v>
      </c>
      <c r="D1499" s="166">
        <f t="shared" si="313"/>
        <v>2.2558277767625785E-3</v>
      </c>
      <c r="E1499" s="167">
        <f t="shared" si="323"/>
        <v>24.291375447732666</v>
      </c>
      <c r="F1499" s="168">
        <f t="shared" si="324"/>
        <v>3.313811004064239</v>
      </c>
      <c r="G1499" s="168">
        <f t="shared" si="314"/>
        <v>115161.63686451626</v>
      </c>
      <c r="H1499" s="168">
        <f t="shared" si="315"/>
        <v>271310.33852383425</v>
      </c>
      <c r="I1499" s="169">
        <f t="shared" si="316"/>
        <v>386471.97538835049</v>
      </c>
      <c r="J1499" s="169">
        <f t="shared" si="318"/>
        <v>382514.37034226669</v>
      </c>
      <c r="K1499" s="95"/>
      <c r="L1499" s="265">
        <f t="shared" si="317"/>
        <v>148142.30539515882</v>
      </c>
      <c r="M1499" s="265">
        <f>$G1499*NonHospFrac+theModel!$H1499*NonHospFrac</f>
        <v>238329.66999319167</v>
      </c>
      <c r="N1499" s="266">
        <f t="shared" si="319"/>
        <v>386471.97538835049</v>
      </c>
      <c r="O1499" s="159"/>
      <c r="P1499" s="265">
        <f t="shared" si="320"/>
        <v>146625.27758277708</v>
      </c>
      <c r="Q1499" s="265">
        <f t="shared" si="321"/>
        <v>238328.11535151687</v>
      </c>
      <c r="R1499" s="266">
        <f t="shared" si="322"/>
        <v>384953.39293429395</v>
      </c>
    </row>
    <row r="1500" spans="1:18" x14ac:dyDescent="0.3">
      <c r="A1500" s="82">
        <v>1469</v>
      </c>
      <c r="B1500" s="94">
        <f t="shared" si="311"/>
        <v>4.24001087743763E-13</v>
      </c>
      <c r="C1500" s="179">
        <f t="shared" si="312"/>
        <v>4.2304461431265309E-13</v>
      </c>
      <c r="D1500" s="166">
        <f t="shared" si="313"/>
        <v>2.2558277767625785E-3</v>
      </c>
      <c r="E1500" s="167">
        <f t="shared" si="323"/>
        <v>24.291375447733088</v>
      </c>
      <c r="F1500" s="168">
        <f t="shared" si="324"/>
        <v>3.3160668318410016</v>
      </c>
      <c r="G1500" s="168">
        <f t="shared" si="314"/>
        <v>115240.03144372968</v>
      </c>
      <c r="H1500" s="168">
        <f t="shared" si="315"/>
        <v>271310.33852383902</v>
      </c>
      <c r="I1500" s="169">
        <f t="shared" si="316"/>
        <v>386550.36996756867</v>
      </c>
      <c r="J1500" s="169">
        <f t="shared" si="318"/>
        <v>382588.20839585335</v>
      </c>
      <c r="K1500" s="95"/>
      <c r="L1500" s="265">
        <f t="shared" si="317"/>
        <v>148172.35557844624</v>
      </c>
      <c r="M1500" s="265">
        <f>$G1500*NonHospFrac+theModel!$H1500*NonHospFrac</f>
        <v>238378.01438912243</v>
      </c>
      <c r="N1500" s="266">
        <f t="shared" si="319"/>
        <v>386550.36996756867</v>
      </c>
      <c r="O1500" s="159"/>
      <c r="P1500" s="265">
        <f t="shared" si="320"/>
        <v>146653.58116021819</v>
      </c>
      <c r="Q1500" s="265">
        <f t="shared" si="321"/>
        <v>238376.45974744763</v>
      </c>
      <c r="R1500" s="266">
        <f t="shared" si="322"/>
        <v>385030.04090766585</v>
      </c>
    </row>
    <row r="1501" spans="1:18" x14ac:dyDescent="0.3">
      <c r="A1501" s="82">
        <v>1470</v>
      </c>
      <c r="B1501" s="94">
        <f t="shared" si="311"/>
        <v>4.1608055269611998E-13</v>
      </c>
      <c r="C1501" s="179">
        <f t="shared" si="312"/>
        <v>4.1514194662797733E-13</v>
      </c>
      <c r="D1501" s="166">
        <f t="shared" si="313"/>
        <v>2.2558277767625785E-3</v>
      </c>
      <c r="E1501" s="167">
        <f t="shared" si="323"/>
        <v>24.291375447733504</v>
      </c>
      <c r="F1501" s="168">
        <f t="shared" si="324"/>
        <v>3.3183226596177642</v>
      </c>
      <c r="G1501" s="168">
        <f t="shared" si="314"/>
        <v>115318.42602294309</v>
      </c>
      <c r="H1501" s="168">
        <f t="shared" si="315"/>
        <v>271310.33852384362</v>
      </c>
      <c r="I1501" s="169">
        <f t="shared" si="316"/>
        <v>386628.76454678673</v>
      </c>
      <c r="J1501" s="169">
        <f t="shared" si="318"/>
        <v>382662.04343965551</v>
      </c>
      <c r="K1501" s="95"/>
      <c r="L1501" s="265">
        <f t="shared" si="317"/>
        <v>148202.40576173359</v>
      </c>
      <c r="M1501" s="265">
        <f>$G1501*NonHospFrac+theModel!$H1501*NonHospFrac</f>
        <v>238426.35878505307</v>
      </c>
      <c r="N1501" s="266">
        <f t="shared" si="319"/>
        <v>386628.76454678667</v>
      </c>
      <c r="O1501" s="159"/>
      <c r="P1501" s="265">
        <f t="shared" si="320"/>
        <v>146681.88358394973</v>
      </c>
      <c r="Q1501" s="265">
        <f t="shared" si="321"/>
        <v>238424.80414337828</v>
      </c>
      <c r="R1501" s="266">
        <f t="shared" si="322"/>
        <v>385106.68772732804</v>
      </c>
    </row>
    <row r="1502" spans="1:18" x14ac:dyDescent="0.3">
      <c r="A1502" s="82">
        <v>1471</v>
      </c>
      <c r="B1502" s="94">
        <f t="shared" si="311"/>
        <v>4.0830797688078778E-13</v>
      </c>
      <c r="C1502" s="179">
        <f t="shared" si="312"/>
        <v>4.0738690440506636E-13</v>
      </c>
      <c r="D1502" s="166">
        <f t="shared" si="313"/>
        <v>2.2558277767625785E-3</v>
      </c>
      <c r="E1502" s="167">
        <f t="shared" si="323"/>
        <v>24.291375447733913</v>
      </c>
      <c r="F1502" s="168">
        <f t="shared" si="324"/>
        <v>3.3205784873945268</v>
      </c>
      <c r="G1502" s="168">
        <f t="shared" si="314"/>
        <v>115396.82060215653</v>
      </c>
      <c r="H1502" s="168">
        <f t="shared" si="315"/>
        <v>271310.33852384816</v>
      </c>
      <c r="I1502" s="169">
        <f t="shared" si="316"/>
        <v>386707.15912600467</v>
      </c>
      <c r="J1502" s="169">
        <f t="shared" si="318"/>
        <v>382735.87547379581</v>
      </c>
      <c r="K1502" s="95"/>
      <c r="L1502" s="265">
        <f t="shared" si="317"/>
        <v>148232.45594502092</v>
      </c>
      <c r="M1502" s="265">
        <f>$G1502*NonHospFrac+theModel!$H1502*NonHospFrac</f>
        <v>238474.70318098378</v>
      </c>
      <c r="N1502" s="266">
        <f t="shared" si="319"/>
        <v>386707.15912600467</v>
      </c>
      <c r="O1502" s="159"/>
      <c r="P1502" s="265">
        <f t="shared" si="320"/>
        <v>146710.18485401873</v>
      </c>
      <c r="Q1502" s="265">
        <f t="shared" si="321"/>
        <v>238473.14853930898</v>
      </c>
      <c r="R1502" s="266">
        <f t="shared" si="322"/>
        <v>385183.33339332772</v>
      </c>
    </row>
    <row r="1503" spans="1:18" x14ac:dyDescent="0.3">
      <c r="A1503" s="82">
        <v>1472</v>
      </c>
      <c r="B1503" s="94">
        <f t="shared" ref="B1503:B1566" si="325">Constant*EXP(PowerTerm*(A1503)/7)</f>
        <v>4.0068059635135166E-13</v>
      </c>
      <c r="C1503" s="179">
        <f t="shared" ref="C1503:C1566" si="326">(1-theFloor)*B1503</f>
        <v>3.997767299324925E-13</v>
      </c>
      <c r="D1503" s="166">
        <f t="shared" ref="D1503:D1566" si="327">theFloor</f>
        <v>2.2558277767625785E-3</v>
      </c>
      <c r="E1503" s="167">
        <f t="shared" si="323"/>
        <v>24.291375447734314</v>
      </c>
      <c r="F1503" s="168">
        <f t="shared" si="324"/>
        <v>3.3228343151712894</v>
      </c>
      <c r="G1503" s="168">
        <f t="shared" ref="G1503:G1566" si="328">$B$22*F1503*totInfected/365.25</f>
        <v>115475.21518136995</v>
      </c>
      <c r="H1503" s="168">
        <f t="shared" ref="H1503:H1566" si="329">lostQALYs_Injured*E1503*totInfected/365.25</f>
        <v>271310.3385238527</v>
      </c>
      <c r="I1503" s="169">
        <f t="shared" ref="I1503:I1566" si="330">H1503+G1503</f>
        <v>386785.55370522267</v>
      </c>
      <c r="J1503" s="169">
        <f t="shared" si="318"/>
        <v>382809.70449839713</v>
      </c>
      <c r="K1503" s="95"/>
      <c r="L1503" s="265">
        <f t="shared" ref="L1503:L1566" si="331">$G1503*HospFrac+$H1503*HospFrac</f>
        <v>148262.50612830822</v>
      </c>
      <c r="M1503" s="265">
        <f>$G1503*NonHospFrac+theModel!$H1503*NonHospFrac</f>
        <v>238523.0475769144</v>
      </c>
      <c r="N1503" s="266">
        <f t="shared" si="319"/>
        <v>386785.55370522261</v>
      </c>
      <c r="O1503" s="159"/>
      <c r="P1503" s="265">
        <f t="shared" si="320"/>
        <v>146738.48497047223</v>
      </c>
      <c r="Q1503" s="265">
        <f t="shared" si="321"/>
        <v>238521.4929352396</v>
      </c>
      <c r="R1503" s="266">
        <f t="shared" si="322"/>
        <v>385259.97790571186</v>
      </c>
    </row>
    <row r="1504" spans="1:18" x14ac:dyDescent="0.3">
      <c r="A1504" s="82">
        <v>1473</v>
      </c>
      <c r="B1504" s="94">
        <f t="shared" si="325"/>
        <v>3.931956987931895E-13</v>
      </c>
      <c r="C1504" s="179">
        <f t="shared" si="326"/>
        <v>3.9230871701414825E-13</v>
      </c>
      <c r="D1504" s="166">
        <f t="shared" si="327"/>
        <v>2.2558277767625785E-3</v>
      </c>
      <c r="E1504" s="167">
        <f t="shared" si="323"/>
        <v>24.291375447734705</v>
      </c>
      <c r="F1504" s="168">
        <f t="shared" si="324"/>
        <v>3.3250901429480519</v>
      </c>
      <c r="G1504" s="168">
        <f t="shared" si="328"/>
        <v>115553.60976058336</v>
      </c>
      <c r="H1504" s="168">
        <f t="shared" si="329"/>
        <v>271310.33852385706</v>
      </c>
      <c r="I1504" s="169">
        <f t="shared" si="330"/>
        <v>386863.94828444044</v>
      </c>
      <c r="J1504" s="169">
        <f t="shared" ref="J1504:J1567" si="332">J1503+(I1504-I1503)/(1+discountDaily)^A1504</f>
        <v>382883.53051358182</v>
      </c>
      <c r="K1504" s="95"/>
      <c r="L1504" s="265">
        <f t="shared" si="331"/>
        <v>148292.55631159549</v>
      </c>
      <c r="M1504" s="265">
        <f>$G1504*NonHospFrac+theModel!$H1504*NonHospFrac</f>
        <v>238571.39197284493</v>
      </c>
      <c r="N1504" s="266">
        <f t="shared" ref="N1504:N1567" si="333">L1504+M1504</f>
        <v>386863.94828444044</v>
      </c>
      <c r="O1504" s="159"/>
      <c r="P1504" s="265">
        <f t="shared" ref="P1504:P1567" si="334">P1503+(L1504-L1503)/(1+discountDaily)^A1504</f>
        <v>146766.78393335722</v>
      </c>
      <c r="Q1504" s="265">
        <f t="shared" ref="Q1504:Q1567" si="335">Q1503+(M1504-M1503)/(1+discountDaily)^B1504</f>
        <v>238569.83733117013</v>
      </c>
      <c r="R1504" s="266">
        <f t="shared" ref="R1504:R1567" si="336">P1504+Q1504</f>
        <v>385336.62126452732</v>
      </c>
    </row>
    <row r="1505" spans="1:18" x14ac:dyDescent="0.3">
      <c r="A1505" s="82">
        <v>1474</v>
      </c>
      <c r="B1505" s="94">
        <f t="shared" si="325"/>
        <v>3.858506225589605E-13</v>
      </c>
      <c r="C1505" s="179">
        <f t="shared" si="326"/>
        <v>3.8498021000691087E-13</v>
      </c>
      <c r="D1505" s="166">
        <f t="shared" si="327"/>
        <v>2.2558277767625785E-3</v>
      </c>
      <c r="E1505" s="167">
        <f t="shared" ref="E1505:E1568" si="337">C1505+E1504</f>
        <v>24.291375447735088</v>
      </c>
      <c r="F1505" s="168">
        <f t="shared" ref="F1505:F1568" si="338">D1505+F1504</f>
        <v>3.3273459707248145</v>
      </c>
      <c r="G1505" s="168">
        <f t="shared" si="328"/>
        <v>115632.00433979678</v>
      </c>
      <c r="H1505" s="168">
        <f t="shared" si="329"/>
        <v>271310.33852386131</v>
      </c>
      <c r="I1505" s="169">
        <f t="shared" si="330"/>
        <v>386942.34286365809</v>
      </c>
      <c r="J1505" s="169">
        <f t="shared" si="332"/>
        <v>382957.3535194727</v>
      </c>
      <c r="K1505" s="95"/>
      <c r="L1505" s="265">
        <f t="shared" si="331"/>
        <v>148322.60649488267</v>
      </c>
      <c r="M1505" s="265">
        <f>$G1505*NonHospFrac+theModel!$H1505*NonHospFrac</f>
        <v>238619.73636877537</v>
      </c>
      <c r="N1505" s="266">
        <f t="shared" si="333"/>
        <v>386942.34286365804</v>
      </c>
      <c r="O1505" s="159"/>
      <c r="P1505" s="265">
        <f t="shared" si="334"/>
        <v>146795.08174272071</v>
      </c>
      <c r="Q1505" s="265">
        <f t="shared" si="335"/>
        <v>238618.18172710057</v>
      </c>
      <c r="R1505" s="266">
        <f t="shared" si="336"/>
        <v>385413.26346982131</v>
      </c>
    </row>
    <row r="1506" spans="1:18" x14ac:dyDescent="0.3">
      <c r="A1506" s="82">
        <v>1475</v>
      </c>
      <c r="B1506" s="94">
        <f t="shared" si="325"/>
        <v>3.7864275572211868E-13</v>
      </c>
      <c r="C1506" s="179">
        <f t="shared" si="326"/>
        <v>3.7778860287629081E-13</v>
      </c>
      <c r="D1506" s="166">
        <f t="shared" si="327"/>
        <v>2.2558277767625785E-3</v>
      </c>
      <c r="E1506" s="167">
        <f t="shared" si="337"/>
        <v>24.291375447735465</v>
      </c>
      <c r="F1506" s="168">
        <f t="shared" si="338"/>
        <v>3.3296017985015771</v>
      </c>
      <c r="G1506" s="168">
        <f t="shared" si="328"/>
        <v>115710.3989190102</v>
      </c>
      <c r="H1506" s="168">
        <f t="shared" si="329"/>
        <v>271310.3385238655</v>
      </c>
      <c r="I1506" s="169">
        <f t="shared" si="330"/>
        <v>387020.73744287569</v>
      </c>
      <c r="J1506" s="169">
        <f t="shared" si="332"/>
        <v>383031.17351619247</v>
      </c>
      <c r="K1506" s="95"/>
      <c r="L1506" s="265">
        <f t="shared" si="331"/>
        <v>148352.65667816988</v>
      </c>
      <c r="M1506" s="265">
        <f>$G1506*NonHospFrac+theModel!$H1506*NonHospFrac</f>
        <v>238668.08076470581</v>
      </c>
      <c r="N1506" s="266">
        <f t="shared" si="333"/>
        <v>387020.73744287569</v>
      </c>
      <c r="O1506" s="159"/>
      <c r="P1506" s="265">
        <f t="shared" si="334"/>
        <v>146823.37839860978</v>
      </c>
      <c r="Q1506" s="265">
        <f t="shared" si="335"/>
        <v>238666.52612303101</v>
      </c>
      <c r="R1506" s="266">
        <f t="shared" si="336"/>
        <v>385489.9045216408</v>
      </c>
    </row>
    <row r="1507" spans="1:18" x14ac:dyDescent="0.3">
      <c r="A1507" s="82">
        <v>1476</v>
      </c>
      <c r="B1507" s="94">
        <f t="shared" si="325"/>
        <v>3.7156953514810538E-13</v>
      </c>
      <c r="C1507" s="179">
        <f t="shared" si="326"/>
        <v>3.7073133826971952E-13</v>
      </c>
      <c r="D1507" s="166">
        <f t="shared" si="327"/>
        <v>2.2558277767625785E-3</v>
      </c>
      <c r="E1507" s="167">
        <f t="shared" si="337"/>
        <v>24.291375447735835</v>
      </c>
      <c r="F1507" s="168">
        <f t="shared" si="338"/>
        <v>3.3318576262783397</v>
      </c>
      <c r="G1507" s="168">
        <f t="shared" si="328"/>
        <v>115788.79349822363</v>
      </c>
      <c r="H1507" s="168">
        <f t="shared" si="329"/>
        <v>271310.33852386969</v>
      </c>
      <c r="I1507" s="169">
        <f t="shared" si="330"/>
        <v>387099.13202209334</v>
      </c>
      <c r="J1507" s="169">
        <f t="shared" si="332"/>
        <v>383104.9905038639</v>
      </c>
      <c r="K1507" s="95"/>
      <c r="L1507" s="265">
        <f t="shared" si="331"/>
        <v>148382.70686145706</v>
      </c>
      <c r="M1507" s="265">
        <f>$G1507*NonHospFrac+theModel!$H1507*NonHospFrac</f>
        <v>238716.42516063625</v>
      </c>
      <c r="N1507" s="266">
        <f t="shared" si="333"/>
        <v>387099.13202209328</v>
      </c>
      <c r="O1507" s="159"/>
      <c r="P1507" s="265">
        <f t="shared" si="334"/>
        <v>146851.67390107145</v>
      </c>
      <c r="Q1507" s="265">
        <f t="shared" si="335"/>
        <v>238714.87051896146</v>
      </c>
      <c r="R1507" s="266">
        <f t="shared" si="336"/>
        <v>385566.54442003288</v>
      </c>
    </row>
    <row r="1508" spans="1:18" x14ac:dyDescent="0.3">
      <c r="A1508" s="82">
        <v>1477</v>
      </c>
      <c r="B1508" s="94">
        <f t="shared" si="325"/>
        <v>3.6462844558289415E-13</v>
      </c>
      <c r="C1508" s="179">
        <f t="shared" si="326"/>
        <v>3.6380590660715048E-13</v>
      </c>
      <c r="D1508" s="166">
        <f t="shared" si="327"/>
        <v>2.2558277767625785E-3</v>
      </c>
      <c r="E1508" s="167">
        <f t="shared" si="337"/>
        <v>24.291375447736197</v>
      </c>
      <c r="F1508" s="168">
        <f t="shared" si="338"/>
        <v>3.3341134540551023</v>
      </c>
      <c r="G1508" s="168">
        <f t="shared" si="328"/>
        <v>115867.18807743705</v>
      </c>
      <c r="H1508" s="168">
        <f t="shared" si="329"/>
        <v>271310.33852387365</v>
      </c>
      <c r="I1508" s="169">
        <f t="shared" si="330"/>
        <v>387177.5266013107</v>
      </c>
      <c r="J1508" s="169">
        <f t="shared" si="332"/>
        <v>383178.80448260932</v>
      </c>
      <c r="K1508" s="95"/>
      <c r="L1508" s="265">
        <f t="shared" si="331"/>
        <v>148412.75704474415</v>
      </c>
      <c r="M1508" s="265">
        <f>$G1508*NonHospFrac+theModel!$H1508*NonHospFrac</f>
        <v>238764.76955656655</v>
      </c>
      <c r="N1508" s="266">
        <f t="shared" si="333"/>
        <v>387177.5266013107</v>
      </c>
      <c r="O1508" s="159"/>
      <c r="P1508" s="265">
        <f t="shared" si="334"/>
        <v>146879.96825015265</v>
      </c>
      <c r="Q1508" s="265">
        <f t="shared" si="335"/>
        <v>238763.21491489175</v>
      </c>
      <c r="R1508" s="266">
        <f t="shared" si="336"/>
        <v>385643.18316504441</v>
      </c>
    </row>
    <row r="1509" spans="1:18" x14ac:dyDescent="0.3">
      <c r="A1509" s="82">
        <v>1478</v>
      </c>
      <c r="B1509" s="94">
        <f t="shared" si="325"/>
        <v>3.5781701875855482E-13</v>
      </c>
      <c r="C1509" s="179">
        <f t="shared" si="326"/>
        <v>3.5700984518864088E-13</v>
      </c>
      <c r="D1509" s="166">
        <f t="shared" si="327"/>
        <v>2.2558277767625785E-3</v>
      </c>
      <c r="E1509" s="167">
        <f t="shared" si="337"/>
        <v>24.291375447736552</v>
      </c>
      <c r="F1509" s="168">
        <f t="shared" si="338"/>
        <v>3.3363692818318649</v>
      </c>
      <c r="G1509" s="168">
        <f t="shared" si="328"/>
        <v>115945.58265665047</v>
      </c>
      <c r="H1509" s="168">
        <f t="shared" si="329"/>
        <v>271310.33852387767</v>
      </c>
      <c r="I1509" s="169">
        <f t="shared" si="330"/>
        <v>387255.92118052812</v>
      </c>
      <c r="J1509" s="169">
        <f t="shared" si="332"/>
        <v>383252.61545255169</v>
      </c>
      <c r="K1509" s="95"/>
      <c r="L1509" s="265">
        <f t="shared" si="331"/>
        <v>148442.80722803128</v>
      </c>
      <c r="M1509" s="265">
        <f>$G1509*NonHospFrac+theModel!$H1509*NonHospFrac</f>
        <v>238813.11395249685</v>
      </c>
      <c r="N1509" s="266">
        <f t="shared" si="333"/>
        <v>387255.92118052812</v>
      </c>
      <c r="O1509" s="159"/>
      <c r="P1509" s="265">
        <f t="shared" si="334"/>
        <v>146908.26144590051</v>
      </c>
      <c r="Q1509" s="265">
        <f t="shared" si="335"/>
        <v>238811.55931082205</v>
      </c>
      <c r="R1509" s="266">
        <f t="shared" si="336"/>
        <v>385719.82075672259</v>
      </c>
    </row>
    <row r="1510" spans="1:18" x14ac:dyDescent="0.3">
      <c r="A1510" s="82">
        <v>1479</v>
      </c>
      <c r="B1510" s="94">
        <f t="shared" si="325"/>
        <v>3.5113283251553975E-13</v>
      </c>
      <c r="C1510" s="179">
        <f t="shared" si="326"/>
        <v>3.5034073731861785E-13</v>
      </c>
      <c r="D1510" s="166">
        <f t="shared" si="327"/>
        <v>2.2558277767625785E-3</v>
      </c>
      <c r="E1510" s="167">
        <f t="shared" si="337"/>
        <v>24.291375447736904</v>
      </c>
      <c r="F1510" s="168">
        <f t="shared" si="338"/>
        <v>3.3386251096086275</v>
      </c>
      <c r="G1510" s="168">
        <f t="shared" si="328"/>
        <v>116023.97723586392</v>
      </c>
      <c r="H1510" s="168">
        <f t="shared" si="329"/>
        <v>271310.33852388157</v>
      </c>
      <c r="I1510" s="169">
        <f t="shared" si="330"/>
        <v>387334.31575974548</v>
      </c>
      <c r="J1510" s="169">
        <f t="shared" si="332"/>
        <v>383326.42341381358</v>
      </c>
      <c r="K1510" s="95"/>
      <c r="L1510" s="265">
        <f t="shared" si="331"/>
        <v>148472.85741131834</v>
      </c>
      <c r="M1510" s="265">
        <f>$G1510*NonHospFrac+theModel!$H1510*NonHospFrac</f>
        <v>238861.45834842714</v>
      </c>
      <c r="N1510" s="266">
        <f t="shared" si="333"/>
        <v>387334.31575974548</v>
      </c>
      <c r="O1510" s="159"/>
      <c r="P1510" s="265">
        <f t="shared" si="334"/>
        <v>146936.55348836194</v>
      </c>
      <c r="Q1510" s="265">
        <f t="shared" si="335"/>
        <v>238859.90370675235</v>
      </c>
      <c r="R1510" s="266">
        <f t="shared" si="336"/>
        <v>385796.45719511429</v>
      </c>
    </row>
    <row r="1511" spans="1:18" x14ac:dyDescent="0.3">
      <c r="A1511" s="82">
        <v>1480</v>
      </c>
      <c r="B1511" s="94">
        <f t="shared" si="325"/>
        <v>3.4457350994135272E-13</v>
      </c>
      <c r="C1511" s="179">
        <f t="shared" si="326"/>
        <v>3.4379621144649042E-13</v>
      </c>
      <c r="D1511" s="166">
        <f t="shared" si="327"/>
        <v>2.2558277767625785E-3</v>
      </c>
      <c r="E1511" s="167">
        <f t="shared" si="337"/>
        <v>24.291375447737249</v>
      </c>
      <c r="F1511" s="168">
        <f t="shared" si="338"/>
        <v>3.34088093738539</v>
      </c>
      <c r="G1511" s="168">
        <f t="shared" si="328"/>
        <v>116102.37181507733</v>
      </c>
      <c r="H1511" s="168">
        <f t="shared" si="329"/>
        <v>271310.33852388547</v>
      </c>
      <c r="I1511" s="169">
        <f t="shared" si="330"/>
        <v>387412.71033896279</v>
      </c>
      <c r="J1511" s="169">
        <f t="shared" si="332"/>
        <v>383400.22836651758</v>
      </c>
      <c r="K1511" s="95"/>
      <c r="L1511" s="265">
        <f t="shared" si="331"/>
        <v>148502.90759460541</v>
      </c>
      <c r="M1511" s="265">
        <f>$G1511*NonHospFrac+theModel!$H1511*NonHospFrac</f>
        <v>238909.80274435735</v>
      </c>
      <c r="N1511" s="266">
        <f t="shared" si="333"/>
        <v>387412.71033896273</v>
      </c>
      <c r="O1511" s="159"/>
      <c r="P1511" s="265">
        <f t="shared" si="334"/>
        <v>146964.84437758403</v>
      </c>
      <c r="Q1511" s="265">
        <f t="shared" si="335"/>
        <v>238908.24810268256</v>
      </c>
      <c r="R1511" s="266">
        <f t="shared" si="336"/>
        <v>385873.09248026658</v>
      </c>
    </row>
    <row r="1512" spans="1:18" x14ac:dyDescent="0.3">
      <c r="A1512" s="82">
        <v>1481</v>
      </c>
      <c r="B1512" s="94">
        <f t="shared" si="325"/>
        <v>3.3813671852531463E-13</v>
      </c>
      <c r="C1512" s="179">
        <f t="shared" si="326"/>
        <v>3.3737394032332188E-13</v>
      </c>
      <c r="D1512" s="166">
        <f t="shared" si="327"/>
        <v>2.2558277767625785E-3</v>
      </c>
      <c r="E1512" s="167">
        <f t="shared" si="337"/>
        <v>24.291375447737586</v>
      </c>
      <c r="F1512" s="168">
        <f t="shared" si="338"/>
        <v>3.3431367651621526</v>
      </c>
      <c r="G1512" s="168">
        <f t="shared" si="328"/>
        <v>116180.76639429075</v>
      </c>
      <c r="H1512" s="168">
        <f t="shared" si="329"/>
        <v>271310.33852388925</v>
      </c>
      <c r="I1512" s="169">
        <f t="shared" si="330"/>
        <v>387491.10491818003</v>
      </c>
      <c r="J1512" s="169">
        <f t="shared" si="332"/>
        <v>383474.03031078639</v>
      </c>
      <c r="K1512" s="95"/>
      <c r="L1512" s="265">
        <f t="shared" si="331"/>
        <v>148532.95777789244</v>
      </c>
      <c r="M1512" s="265">
        <f>$G1512*NonHospFrac+theModel!$H1512*NonHospFrac</f>
        <v>238958.1471402875</v>
      </c>
      <c r="N1512" s="266">
        <f t="shared" si="333"/>
        <v>387491.10491817992</v>
      </c>
      <c r="O1512" s="159"/>
      <c r="P1512" s="265">
        <f t="shared" si="334"/>
        <v>146993.13411361375</v>
      </c>
      <c r="Q1512" s="265">
        <f t="shared" si="335"/>
        <v>238956.59249861271</v>
      </c>
      <c r="R1512" s="266">
        <f t="shared" si="336"/>
        <v>385949.72661222646</v>
      </c>
    </row>
    <row r="1513" spans="1:18" x14ac:dyDescent="0.3">
      <c r="A1513" s="82">
        <v>1482</v>
      </c>
      <c r="B1513" s="94">
        <f t="shared" si="325"/>
        <v>3.318201693291182E-13</v>
      </c>
      <c r="C1513" s="179">
        <f t="shared" si="326"/>
        <v>3.3107164017425549E-13</v>
      </c>
      <c r="D1513" s="166">
        <f t="shared" si="327"/>
        <v>2.2558277767625785E-3</v>
      </c>
      <c r="E1513" s="167">
        <f t="shared" si="337"/>
        <v>24.291375447737916</v>
      </c>
      <c r="F1513" s="168">
        <f t="shared" si="338"/>
        <v>3.3453925929389152</v>
      </c>
      <c r="G1513" s="168">
        <f t="shared" si="328"/>
        <v>116259.16097350417</v>
      </c>
      <c r="H1513" s="168">
        <f t="shared" si="329"/>
        <v>271310.33852389292</v>
      </c>
      <c r="I1513" s="169">
        <f t="shared" si="330"/>
        <v>387569.4994973971</v>
      </c>
      <c r="J1513" s="169">
        <f t="shared" si="332"/>
        <v>383547.82924674248</v>
      </c>
      <c r="K1513" s="95"/>
      <c r="L1513" s="265">
        <f t="shared" si="331"/>
        <v>148563.00796117942</v>
      </c>
      <c r="M1513" s="265">
        <f>$G1513*NonHospFrac+theModel!$H1513*NonHospFrac</f>
        <v>239006.49153621763</v>
      </c>
      <c r="N1513" s="266">
        <f t="shared" si="333"/>
        <v>387569.49949739705</v>
      </c>
      <c r="O1513" s="159"/>
      <c r="P1513" s="265">
        <f t="shared" si="334"/>
        <v>147021.42269649808</v>
      </c>
      <c r="Q1513" s="265">
        <f t="shared" si="335"/>
        <v>239004.93689454283</v>
      </c>
      <c r="R1513" s="266">
        <f t="shared" si="336"/>
        <v>386026.35959104088</v>
      </c>
    </row>
    <row r="1514" spans="1:18" x14ac:dyDescent="0.3">
      <c r="A1514" s="82">
        <v>1483</v>
      </c>
      <c r="B1514" s="94">
        <f t="shared" si="325"/>
        <v>3.256216161728715E-13</v>
      </c>
      <c r="C1514" s="179">
        <f t="shared" si="326"/>
        <v>3.2488706988639441E-13</v>
      </c>
      <c r="D1514" s="166">
        <f t="shared" si="327"/>
        <v>2.2558277767625785E-3</v>
      </c>
      <c r="E1514" s="167">
        <f t="shared" si="337"/>
        <v>24.29137544773824</v>
      </c>
      <c r="F1514" s="168">
        <f t="shared" si="338"/>
        <v>3.3476484207156778</v>
      </c>
      <c r="G1514" s="168">
        <f t="shared" si="328"/>
        <v>116337.5555527176</v>
      </c>
      <c r="H1514" s="168">
        <f t="shared" si="329"/>
        <v>271310.33852389653</v>
      </c>
      <c r="I1514" s="169">
        <f t="shared" si="330"/>
        <v>387647.89407661412</v>
      </c>
      <c r="J1514" s="169">
        <f t="shared" si="332"/>
        <v>383621.6251745086</v>
      </c>
      <c r="K1514" s="95"/>
      <c r="L1514" s="265">
        <f t="shared" si="331"/>
        <v>148593.0581444664</v>
      </c>
      <c r="M1514" s="265">
        <f>$G1514*NonHospFrac+theModel!$H1514*NonHospFrac</f>
        <v>239054.83593214772</v>
      </c>
      <c r="N1514" s="266">
        <f t="shared" si="333"/>
        <v>387647.89407661412</v>
      </c>
      <c r="O1514" s="159"/>
      <c r="P1514" s="265">
        <f t="shared" si="334"/>
        <v>147049.71012628407</v>
      </c>
      <c r="Q1514" s="265">
        <f t="shared" si="335"/>
        <v>239053.28129047292</v>
      </c>
      <c r="R1514" s="266">
        <f t="shared" si="336"/>
        <v>386102.991416757</v>
      </c>
    </row>
    <row r="1515" spans="1:18" x14ac:dyDescent="0.3">
      <c r="A1515" s="82">
        <v>1484</v>
      </c>
      <c r="B1515" s="94">
        <f t="shared" si="325"/>
        <v>3.1953885483635809E-13</v>
      </c>
      <c r="C1515" s="179">
        <f t="shared" si="326"/>
        <v>3.1881803021186331E-13</v>
      </c>
      <c r="D1515" s="166">
        <f t="shared" si="327"/>
        <v>2.2558277767625785E-3</v>
      </c>
      <c r="E1515" s="167">
        <f t="shared" si="337"/>
        <v>24.29137544773856</v>
      </c>
      <c r="F1515" s="168">
        <f t="shared" si="338"/>
        <v>3.3499042484924404</v>
      </c>
      <c r="G1515" s="168">
        <f t="shared" si="328"/>
        <v>116415.95013193102</v>
      </c>
      <c r="H1515" s="168">
        <f t="shared" si="329"/>
        <v>271310.33852390008</v>
      </c>
      <c r="I1515" s="169">
        <f t="shared" si="330"/>
        <v>387726.28865583113</v>
      </c>
      <c r="J1515" s="169">
        <f t="shared" si="332"/>
        <v>383695.41809420742</v>
      </c>
      <c r="K1515" s="95"/>
      <c r="L1515" s="265">
        <f t="shared" si="331"/>
        <v>148623.10832775332</v>
      </c>
      <c r="M1515" s="265">
        <f>$G1515*NonHospFrac+theModel!$H1515*NonHospFrac</f>
        <v>239103.18032807775</v>
      </c>
      <c r="N1515" s="266">
        <f t="shared" si="333"/>
        <v>387726.28865583107</v>
      </c>
      <c r="O1515" s="159"/>
      <c r="P1515" s="265">
        <f t="shared" si="334"/>
        <v>147077.99640301871</v>
      </c>
      <c r="Q1515" s="265">
        <f t="shared" si="335"/>
        <v>239101.62568640296</v>
      </c>
      <c r="R1515" s="266">
        <f t="shared" si="336"/>
        <v>386179.62208942167</v>
      </c>
    </row>
    <row r="1516" spans="1:18" x14ac:dyDescent="0.3">
      <c r="A1516" s="82">
        <v>1485</v>
      </c>
      <c r="B1516" s="94">
        <f t="shared" si="325"/>
        <v>3.1356972227520626E-13</v>
      </c>
      <c r="C1516" s="179">
        <f t="shared" si="326"/>
        <v>3.1286236298574611E-13</v>
      </c>
      <c r="D1516" s="166">
        <f t="shared" si="327"/>
        <v>2.2558277767625785E-3</v>
      </c>
      <c r="E1516" s="167">
        <f t="shared" si="337"/>
        <v>24.291375447738872</v>
      </c>
      <c r="F1516" s="168">
        <f t="shared" si="338"/>
        <v>3.352160076269203</v>
      </c>
      <c r="G1516" s="168">
        <f t="shared" si="328"/>
        <v>116494.34471114443</v>
      </c>
      <c r="H1516" s="168">
        <f t="shared" si="329"/>
        <v>271310.33852390357</v>
      </c>
      <c r="I1516" s="169">
        <f t="shared" si="330"/>
        <v>387804.68323504797</v>
      </c>
      <c r="J1516" s="169">
        <f t="shared" si="332"/>
        <v>383769.20800596138</v>
      </c>
      <c r="K1516" s="95"/>
      <c r="L1516" s="265">
        <f t="shared" si="331"/>
        <v>148653.15851104024</v>
      </c>
      <c r="M1516" s="265">
        <f>$G1516*NonHospFrac+theModel!$H1516*NonHospFrac</f>
        <v>239151.52472400773</v>
      </c>
      <c r="N1516" s="266">
        <f t="shared" si="333"/>
        <v>387804.68323504797</v>
      </c>
      <c r="O1516" s="159"/>
      <c r="P1516" s="265">
        <f t="shared" si="334"/>
        <v>147106.28152674902</v>
      </c>
      <c r="Q1516" s="265">
        <f t="shared" si="335"/>
        <v>239149.97008233293</v>
      </c>
      <c r="R1516" s="266">
        <f t="shared" si="336"/>
        <v>386256.25160908198</v>
      </c>
    </row>
    <row r="1517" spans="1:18" x14ac:dyDescent="0.3">
      <c r="A1517" s="82">
        <v>1486</v>
      </c>
      <c r="B1517" s="94">
        <f t="shared" si="325"/>
        <v>3.077120958517066E-13</v>
      </c>
      <c r="C1517" s="179">
        <f t="shared" si="326"/>
        <v>3.070179503586385E-13</v>
      </c>
      <c r="D1517" s="166">
        <f t="shared" si="327"/>
        <v>2.2558277767625785E-3</v>
      </c>
      <c r="E1517" s="167">
        <f t="shared" si="337"/>
        <v>24.291375447739178</v>
      </c>
      <c r="F1517" s="168">
        <f t="shared" si="338"/>
        <v>3.3544159040459656</v>
      </c>
      <c r="G1517" s="168">
        <f t="shared" si="328"/>
        <v>116572.73929035784</v>
      </c>
      <c r="H1517" s="168">
        <f t="shared" si="329"/>
        <v>271310.338523907</v>
      </c>
      <c r="I1517" s="169">
        <f t="shared" si="330"/>
        <v>387883.07781426486</v>
      </c>
      <c r="J1517" s="169">
        <f t="shared" si="332"/>
        <v>383842.99490989337</v>
      </c>
      <c r="K1517" s="95"/>
      <c r="L1517" s="265">
        <f t="shared" si="331"/>
        <v>148683.20869432716</v>
      </c>
      <c r="M1517" s="265">
        <f>$G1517*NonHospFrac+theModel!$H1517*NonHospFrac</f>
        <v>239199.86911993771</v>
      </c>
      <c r="N1517" s="266">
        <f t="shared" si="333"/>
        <v>387883.07781426486</v>
      </c>
      <c r="O1517" s="159"/>
      <c r="P1517" s="265">
        <f t="shared" si="334"/>
        <v>147134.56549752201</v>
      </c>
      <c r="Q1517" s="265">
        <f t="shared" si="335"/>
        <v>239198.31447826291</v>
      </c>
      <c r="R1517" s="266">
        <f t="shared" si="336"/>
        <v>386332.87997578492</v>
      </c>
    </row>
    <row r="1518" spans="1:18" x14ac:dyDescent="0.3">
      <c r="A1518" s="82">
        <v>1487</v>
      </c>
      <c r="B1518" s="94">
        <f t="shared" si="325"/>
        <v>3.0196389257999693E-13</v>
      </c>
      <c r="C1518" s="179">
        <f t="shared" si="326"/>
        <v>3.0128271404353564E-13</v>
      </c>
      <c r="D1518" s="166">
        <f t="shared" si="327"/>
        <v>2.2558277767625785E-3</v>
      </c>
      <c r="E1518" s="167">
        <f t="shared" si="337"/>
        <v>24.29137544773948</v>
      </c>
      <c r="F1518" s="168">
        <f t="shared" si="338"/>
        <v>3.3566717318227282</v>
      </c>
      <c r="G1518" s="168">
        <f t="shared" si="328"/>
        <v>116651.13386957126</v>
      </c>
      <c r="H1518" s="168">
        <f t="shared" si="329"/>
        <v>271310.33852391038</v>
      </c>
      <c r="I1518" s="169">
        <f t="shared" si="330"/>
        <v>387961.47239348164</v>
      </c>
      <c r="J1518" s="169">
        <f t="shared" si="332"/>
        <v>383916.77880612575</v>
      </c>
      <c r="K1518" s="95"/>
      <c r="L1518" s="265">
        <f t="shared" si="331"/>
        <v>148713.25887761402</v>
      </c>
      <c r="M1518" s="265">
        <f>$G1518*NonHospFrac+theModel!$H1518*NonHospFrac</f>
        <v>239248.2135158676</v>
      </c>
      <c r="N1518" s="266">
        <f t="shared" si="333"/>
        <v>387961.47239348164</v>
      </c>
      <c r="O1518" s="159"/>
      <c r="P1518" s="265">
        <f t="shared" si="334"/>
        <v>147162.84831538459</v>
      </c>
      <c r="Q1518" s="265">
        <f t="shared" si="335"/>
        <v>239246.6588741928</v>
      </c>
      <c r="R1518" s="266">
        <f t="shared" si="336"/>
        <v>386409.50718957739</v>
      </c>
    </row>
    <row r="1519" spans="1:18" x14ac:dyDescent="0.3">
      <c r="A1519" s="82">
        <v>1488</v>
      </c>
      <c r="B1519" s="94">
        <f t="shared" si="325"/>
        <v>2.963230683853488E-13</v>
      </c>
      <c r="C1519" s="179">
        <f t="shared" si="326"/>
        <v>2.956546145767896E-13</v>
      </c>
      <c r="D1519" s="166">
        <f t="shared" si="327"/>
        <v>2.2558277767625785E-3</v>
      </c>
      <c r="E1519" s="167">
        <f t="shared" si="337"/>
        <v>24.291375447739775</v>
      </c>
      <c r="F1519" s="168">
        <f t="shared" si="338"/>
        <v>3.3589275595994907</v>
      </c>
      <c r="G1519" s="168">
        <f t="shared" si="328"/>
        <v>116729.52844878468</v>
      </c>
      <c r="H1519" s="168">
        <f t="shared" si="329"/>
        <v>271310.33852391364</v>
      </c>
      <c r="I1519" s="169">
        <f t="shared" si="330"/>
        <v>388039.86697269831</v>
      </c>
      <c r="J1519" s="169">
        <f t="shared" si="332"/>
        <v>383990.5596947812</v>
      </c>
      <c r="K1519" s="95"/>
      <c r="L1519" s="265">
        <f t="shared" si="331"/>
        <v>148743.30906090085</v>
      </c>
      <c r="M1519" s="265">
        <f>$G1519*NonHospFrac+theModel!$H1519*NonHospFrac</f>
        <v>239296.55791179746</v>
      </c>
      <c r="N1519" s="266">
        <f t="shared" si="333"/>
        <v>388039.86697269831</v>
      </c>
      <c r="O1519" s="159"/>
      <c r="P1519" s="265">
        <f t="shared" si="334"/>
        <v>147191.12998038382</v>
      </c>
      <c r="Q1519" s="265">
        <f t="shared" si="335"/>
        <v>239295.00327012266</v>
      </c>
      <c r="R1519" s="266">
        <f t="shared" si="336"/>
        <v>386486.13325050648</v>
      </c>
    </row>
    <row r="1520" spans="1:18" x14ac:dyDescent="0.3">
      <c r="A1520" s="82">
        <v>1489</v>
      </c>
      <c r="B1520" s="94">
        <f t="shared" si="325"/>
        <v>2.907876173772852E-13</v>
      </c>
      <c r="C1520" s="179">
        <f t="shared" si="326"/>
        <v>2.901316505928669E-13</v>
      </c>
      <c r="D1520" s="166">
        <f t="shared" si="327"/>
        <v>2.2558277767625785E-3</v>
      </c>
      <c r="E1520" s="167">
        <f t="shared" si="337"/>
        <v>24.291375447740066</v>
      </c>
      <c r="F1520" s="168">
        <f t="shared" si="338"/>
        <v>3.3611833873762533</v>
      </c>
      <c r="G1520" s="168">
        <f t="shared" si="328"/>
        <v>116807.9230279981</v>
      </c>
      <c r="H1520" s="168">
        <f t="shared" si="329"/>
        <v>271310.3385239169</v>
      </c>
      <c r="I1520" s="169">
        <f t="shared" si="330"/>
        <v>388118.26155191497</v>
      </c>
      <c r="J1520" s="169">
        <f t="shared" si="332"/>
        <v>384064.33757598238</v>
      </c>
      <c r="K1520" s="95"/>
      <c r="L1520" s="265">
        <f t="shared" si="331"/>
        <v>148773.35924418765</v>
      </c>
      <c r="M1520" s="265">
        <f>$G1520*NonHospFrac+theModel!$H1520*NonHospFrac</f>
        <v>239344.90230772732</v>
      </c>
      <c r="N1520" s="266">
        <f t="shared" si="333"/>
        <v>388118.26155191497</v>
      </c>
      <c r="O1520" s="159"/>
      <c r="P1520" s="265">
        <f t="shared" si="334"/>
        <v>147219.41049256668</v>
      </c>
      <c r="Q1520" s="265">
        <f t="shared" si="335"/>
        <v>239343.34766605252</v>
      </c>
      <c r="R1520" s="266">
        <f t="shared" si="336"/>
        <v>386562.75815861917</v>
      </c>
    </row>
    <row r="1521" spans="1:18" x14ac:dyDescent="0.3">
      <c r="A1521" s="82">
        <v>1490</v>
      </c>
      <c r="B1521" s="94">
        <f t="shared" si="325"/>
        <v>2.8535557113628755E-13</v>
      </c>
      <c r="C1521" s="179">
        <f t="shared" si="326"/>
        <v>2.8471185811266434E-13</v>
      </c>
      <c r="D1521" s="166">
        <f t="shared" si="327"/>
        <v>2.2558277767625785E-3</v>
      </c>
      <c r="E1521" s="167">
        <f t="shared" si="337"/>
        <v>24.29137544774035</v>
      </c>
      <c r="F1521" s="168">
        <f t="shared" si="338"/>
        <v>3.3634392151530159</v>
      </c>
      <c r="G1521" s="168">
        <f t="shared" si="328"/>
        <v>116886.31760721153</v>
      </c>
      <c r="H1521" s="168">
        <f t="shared" si="329"/>
        <v>271310.3385239201</v>
      </c>
      <c r="I1521" s="169">
        <f t="shared" si="330"/>
        <v>388196.65613113163</v>
      </c>
      <c r="J1521" s="169">
        <f t="shared" si="332"/>
        <v>384138.11244985188</v>
      </c>
      <c r="K1521" s="95"/>
      <c r="L1521" s="265">
        <f t="shared" si="331"/>
        <v>148803.40942747449</v>
      </c>
      <c r="M1521" s="265">
        <f>$G1521*NonHospFrac+theModel!$H1521*NonHospFrac</f>
        <v>239393.24670365715</v>
      </c>
      <c r="N1521" s="266">
        <f t="shared" si="333"/>
        <v>388196.65613113163</v>
      </c>
      <c r="O1521" s="159"/>
      <c r="P1521" s="265">
        <f t="shared" si="334"/>
        <v>147247.68985198022</v>
      </c>
      <c r="Q1521" s="265">
        <f t="shared" si="335"/>
        <v>239391.69206198235</v>
      </c>
      <c r="R1521" s="266">
        <f t="shared" si="336"/>
        <v>386639.38191396254</v>
      </c>
    </row>
    <row r="1522" spans="1:18" x14ac:dyDescent="0.3">
      <c r="A1522" s="82">
        <v>1491</v>
      </c>
      <c r="B1522" s="94">
        <f t="shared" si="325"/>
        <v>2.8002499801381708E-13</v>
      </c>
      <c r="C1522" s="179">
        <f t="shared" si="326"/>
        <v>2.7939330984510963E-13</v>
      </c>
      <c r="D1522" s="166">
        <f t="shared" si="327"/>
        <v>2.2558277767625785E-3</v>
      </c>
      <c r="E1522" s="167">
        <f t="shared" si="337"/>
        <v>24.291375447740631</v>
      </c>
      <c r="F1522" s="168">
        <f t="shared" si="338"/>
        <v>3.3656950429297785</v>
      </c>
      <c r="G1522" s="168">
        <f t="shared" si="328"/>
        <v>116964.71218642495</v>
      </c>
      <c r="H1522" s="168">
        <f t="shared" si="329"/>
        <v>271310.33852392324</v>
      </c>
      <c r="I1522" s="169">
        <f t="shared" si="330"/>
        <v>388275.05071034818</v>
      </c>
      <c r="J1522" s="169">
        <f t="shared" si="332"/>
        <v>384211.88431651215</v>
      </c>
      <c r="K1522" s="95"/>
      <c r="L1522" s="265">
        <f t="shared" si="331"/>
        <v>148833.45961076126</v>
      </c>
      <c r="M1522" s="265">
        <f>$G1522*NonHospFrac+theModel!$H1522*NonHospFrac</f>
        <v>239441.59109958692</v>
      </c>
      <c r="N1522" s="266">
        <f t="shared" si="333"/>
        <v>388275.05071034818</v>
      </c>
      <c r="O1522" s="159"/>
      <c r="P1522" s="265">
        <f t="shared" si="334"/>
        <v>147275.96805867134</v>
      </c>
      <c r="Q1522" s="265">
        <f t="shared" si="335"/>
        <v>239440.03645791212</v>
      </c>
      <c r="R1522" s="266">
        <f t="shared" si="336"/>
        <v>386716.00451658346</v>
      </c>
    </row>
    <row r="1523" spans="1:18" x14ac:dyDescent="0.3">
      <c r="A1523" s="82">
        <v>1492</v>
      </c>
      <c r="B1523" s="94">
        <f t="shared" si="325"/>
        <v>2.7479400244541652E-13</v>
      </c>
      <c r="C1523" s="179">
        <f t="shared" si="326"/>
        <v>2.7417411450181241E-13</v>
      </c>
      <c r="D1523" s="166">
        <f t="shared" si="327"/>
        <v>2.2558277767625785E-3</v>
      </c>
      <c r="E1523" s="167">
        <f t="shared" si="337"/>
        <v>24.291375447740904</v>
      </c>
      <c r="F1523" s="168">
        <f t="shared" si="338"/>
        <v>3.3679508707065411</v>
      </c>
      <c r="G1523" s="168">
        <f t="shared" si="328"/>
        <v>117043.10676563837</v>
      </c>
      <c r="H1523" s="168">
        <f t="shared" si="329"/>
        <v>271310.33852392627</v>
      </c>
      <c r="I1523" s="169">
        <f t="shared" si="330"/>
        <v>388353.44528956467</v>
      </c>
      <c r="J1523" s="169">
        <f t="shared" si="332"/>
        <v>384285.65317608585</v>
      </c>
      <c r="K1523" s="95"/>
      <c r="L1523" s="265">
        <f t="shared" si="331"/>
        <v>148863.509794048</v>
      </c>
      <c r="M1523" s="265">
        <f>$G1523*NonHospFrac+theModel!$H1523*NonHospFrac</f>
        <v>239489.93549551663</v>
      </c>
      <c r="N1523" s="266">
        <f t="shared" si="333"/>
        <v>388353.44528956467</v>
      </c>
      <c r="O1523" s="159"/>
      <c r="P1523" s="265">
        <f t="shared" si="334"/>
        <v>147304.24511268706</v>
      </c>
      <c r="Q1523" s="265">
        <f t="shared" si="335"/>
        <v>239488.38085384184</v>
      </c>
      <c r="R1523" s="266">
        <f t="shared" si="336"/>
        <v>386792.6259665289</v>
      </c>
    </row>
    <row r="1524" spans="1:18" x14ac:dyDescent="0.3">
      <c r="A1524" s="82">
        <v>1493</v>
      </c>
      <c r="B1524" s="94">
        <f t="shared" si="325"/>
        <v>2.6966072427664363E-13</v>
      </c>
      <c r="C1524" s="179">
        <f t="shared" si="326"/>
        <v>2.6905241612451847E-13</v>
      </c>
      <c r="D1524" s="166">
        <f t="shared" si="327"/>
        <v>2.2558277767625785E-3</v>
      </c>
      <c r="E1524" s="167">
        <f t="shared" si="337"/>
        <v>24.291375447741174</v>
      </c>
      <c r="F1524" s="168">
        <f t="shared" si="338"/>
        <v>3.3702066984833037</v>
      </c>
      <c r="G1524" s="168">
        <f t="shared" si="328"/>
        <v>117121.50134485179</v>
      </c>
      <c r="H1524" s="168">
        <f t="shared" si="329"/>
        <v>271310.33852392936</v>
      </c>
      <c r="I1524" s="169">
        <f t="shared" si="330"/>
        <v>388431.83986878116</v>
      </c>
      <c r="J1524" s="169">
        <f t="shared" si="332"/>
        <v>384359.41902869561</v>
      </c>
      <c r="K1524" s="95"/>
      <c r="L1524" s="265">
        <f t="shared" si="331"/>
        <v>148893.55997733475</v>
      </c>
      <c r="M1524" s="265">
        <f>$G1524*NonHospFrac+theModel!$H1524*NonHospFrac</f>
        <v>239538.27989144635</v>
      </c>
      <c r="N1524" s="266">
        <f t="shared" si="333"/>
        <v>388431.8398687811</v>
      </c>
      <c r="O1524" s="159"/>
      <c r="P1524" s="265">
        <f t="shared" si="334"/>
        <v>147332.52101407439</v>
      </c>
      <c r="Q1524" s="265">
        <f t="shared" si="335"/>
        <v>239536.72524977155</v>
      </c>
      <c r="R1524" s="266">
        <f t="shared" si="336"/>
        <v>386869.24626384594</v>
      </c>
    </row>
    <row r="1525" spans="1:18" x14ac:dyDescent="0.3">
      <c r="A1525" s="82">
        <v>1494</v>
      </c>
      <c r="B1525" s="94">
        <f t="shared" si="325"/>
        <v>2.6462333810159698E-13</v>
      </c>
      <c r="C1525" s="179">
        <f t="shared" si="326"/>
        <v>2.6402639342512777E-13</v>
      </c>
      <c r="D1525" s="166">
        <f t="shared" si="327"/>
        <v>2.2558277767625785E-3</v>
      </c>
      <c r="E1525" s="167">
        <f t="shared" si="337"/>
        <v>24.291375447741437</v>
      </c>
      <c r="F1525" s="168">
        <f t="shared" si="338"/>
        <v>3.3724625262600663</v>
      </c>
      <c r="G1525" s="168">
        <f t="shared" si="328"/>
        <v>117199.8959240652</v>
      </c>
      <c r="H1525" s="168">
        <f t="shared" si="329"/>
        <v>271310.33852393221</v>
      </c>
      <c r="I1525" s="169">
        <f t="shared" si="330"/>
        <v>388510.23444799741</v>
      </c>
      <c r="J1525" s="169">
        <f t="shared" si="332"/>
        <v>384433.1818744638</v>
      </c>
      <c r="K1525" s="95"/>
      <c r="L1525" s="265">
        <f t="shared" si="331"/>
        <v>148923.61016062144</v>
      </c>
      <c r="M1525" s="265">
        <f>$G1525*NonHospFrac+theModel!$H1525*NonHospFrac</f>
        <v>239586.62428737598</v>
      </c>
      <c r="N1525" s="266">
        <f t="shared" si="333"/>
        <v>388510.23444799741</v>
      </c>
      <c r="O1525" s="159"/>
      <c r="P1525" s="265">
        <f t="shared" si="334"/>
        <v>147360.79576288024</v>
      </c>
      <c r="Q1525" s="265">
        <f t="shared" si="335"/>
        <v>239585.06964570118</v>
      </c>
      <c r="R1525" s="266">
        <f t="shared" si="336"/>
        <v>386945.86540858145</v>
      </c>
    </row>
    <row r="1526" spans="1:18" x14ac:dyDescent="0.3">
      <c r="A1526" s="82">
        <v>1495</v>
      </c>
      <c r="B1526" s="94">
        <f t="shared" si="325"/>
        <v>2.5968005261379031E-13</v>
      </c>
      <c r="C1526" s="179">
        <f t="shared" si="326"/>
        <v>2.5909425913803294E-13</v>
      </c>
      <c r="D1526" s="166">
        <f t="shared" si="327"/>
        <v>2.2558277767625785E-3</v>
      </c>
      <c r="E1526" s="167">
        <f t="shared" si="337"/>
        <v>24.291375447741697</v>
      </c>
      <c r="F1526" s="168">
        <f t="shared" si="338"/>
        <v>3.3747183540368288</v>
      </c>
      <c r="G1526" s="168">
        <f t="shared" si="328"/>
        <v>117278.29050327864</v>
      </c>
      <c r="H1526" s="168">
        <f t="shared" si="329"/>
        <v>271310.33852393518</v>
      </c>
      <c r="I1526" s="169">
        <f t="shared" si="330"/>
        <v>388588.62902721378</v>
      </c>
      <c r="J1526" s="169">
        <f t="shared" si="332"/>
        <v>384506.94171351328</v>
      </c>
      <c r="K1526" s="95"/>
      <c r="L1526" s="265">
        <f t="shared" si="331"/>
        <v>148953.66034390815</v>
      </c>
      <c r="M1526" s="265">
        <f>$G1526*NonHospFrac+theModel!$H1526*NonHospFrac</f>
        <v>239634.96868330566</v>
      </c>
      <c r="N1526" s="266">
        <f t="shared" si="333"/>
        <v>388588.62902721378</v>
      </c>
      <c r="O1526" s="159"/>
      <c r="P1526" s="265">
        <f t="shared" si="334"/>
        <v>147389.0693591517</v>
      </c>
      <c r="Q1526" s="265">
        <f t="shared" si="335"/>
        <v>239633.41404163087</v>
      </c>
      <c r="R1526" s="266">
        <f t="shared" si="336"/>
        <v>387022.48340078257</v>
      </c>
    </row>
    <row r="1527" spans="1:18" x14ac:dyDescent="0.3">
      <c r="A1527" s="82">
        <v>1496</v>
      </c>
      <c r="B1527" s="94">
        <f t="shared" si="325"/>
        <v>2.5482910996917067E-13</v>
      </c>
      <c r="C1527" s="179">
        <f t="shared" si="326"/>
        <v>2.5425425938457451E-13</v>
      </c>
      <c r="D1527" s="166">
        <f t="shared" si="327"/>
        <v>2.2558277767625785E-3</v>
      </c>
      <c r="E1527" s="167">
        <f t="shared" si="337"/>
        <v>24.291375447741952</v>
      </c>
      <c r="F1527" s="168">
        <f t="shared" si="338"/>
        <v>3.3769741818135914</v>
      </c>
      <c r="G1527" s="168">
        <f t="shared" si="328"/>
        <v>117356.68508249207</v>
      </c>
      <c r="H1527" s="168">
        <f t="shared" si="329"/>
        <v>271310.33852393797</v>
      </c>
      <c r="I1527" s="169">
        <f t="shared" si="330"/>
        <v>388667.02360643004</v>
      </c>
      <c r="J1527" s="169">
        <f t="shared" si="332"/>
        <v>384580.69854596641</v>
      </c>
      <c r="K1527" s="95"/>
      <c r="L1527" s="265">
        <f t="shared" si="331"/>
        <v>148983.71052719481</v>
      </c>
      <c r="M1527" s="265">
        <f>$G1527*NonHospFrac+theModel!$H1527*NonHospFrac</f>
        <v>239683.3130792352</v>
      </c>
      <c r="N1527" s="266">
        <f t="shared" si="333"/>
        <v>388667.02360643004</v>
      </c>
      <c r="O1527" s="159"/>
      <c r="P1527" s="265">
        <f t="shared" si="334"/>
        <v>147417.34180293567</v>
      </c>
      <c r="Q1527" s="265">
        <f t="shared" si="335"/>
        <v>239681.75843756041</v>
      </c>
      <c r="R1527" s="266">
        <f t="shared" si="336"/>
        <v>387099.1002404961</v>
      </c>
    </row>
    <row r="1528" spans="1:18" x14ac:dyDescent="0.3">
      <c r="A1528" s="82">
        <v>1497</v>
      </c>
      <c r="B1528" s="94">
        <f t="shared" si="325"/>
        <v>2.5006878516101769E-13</v>
      </c>
      <c r="C1528" s="179">
        <f t="shared" si="326"/>
        <v>2.4950467304935021E-13</v>
      </c>
      <c r="D1528" s="166">
        <f t="shared" si="327"/>
        <v>2.2558277767625785E-3</v>
      </c>
      <c r="E1528" s="167">
        <f t="shared" si="337"/>
        <v>24.291375447742201</v>
      </c>
      <c r="F1528" s="168">
        <f t="shared" si="338"/>
        <v>3.379230009590354</v>
      </c>
      <c r="G1528" s="168">
        <f t="shared" si="328"/>
        <v>117435.07966170549</v>
      </c>
      <c r="H1528" s="168">
        <f t="shared" si="329"/>
        <v>271310.33852394077</v>
      </c>
      <c r="I1528" s="169">
        <f t="shared" si="330"/>
        <v>388745.41818564624</v>
      </c>
      <c r="J1528" s="169">
        <f t="shared" si="332"/>
        <v>384654.45237194578</v>
      </c>
      <c r="K1528" s="95"/>
      <c r="L1528" s="265">
        <f t="shared" si="331"/>
        <v>149013.76071048144</v>
      </c>
      <c r="M1528" s="265">
        <f>$G1528*NonHospFrac+theModel!$H1528*NonHospFrac</f>
        <v>239731.65747516477</v>
      </c>
      <c r="N1528" s="266">
        <f t="shared" si="333"/>
        <v>388745.41818564618</v>
      </c>
      <c r="O1528" s="159"/>
      <c r="P1528" s="265">
        <f t="shared" si="334"/>
        <v>147445.61309427914</v>
      </c>
      <c r="Q1528" s="265">
        <f t="shared" si="335"/>
        <v>239730.10283348997</v>
      </c>
      <c r="R1528" s="266">
        <f t="shared" si="336"/>
        <v>387175.71592776908</v>
      </c>
    </row>
    <row r="1529" spans="1:18" x14ac:dyDescent="0.3">
      <c r="A1529" s="82">
        <v>1498</v>
      </c>
      <c r="B1529" s="94">
        <f t="shared" si="325"/>
        <v>2.4539738540652845E-13</v>
      </c>
      <c r="C1529" s="179">
        <f t="shared" si="326"/>
        <v>2.448438111681835E-13</v>
      </c>
      <c r="D1529" s="166">
        <f t="shared" si="327"/>
        <v>2.2558277767625785E-3</v>
      </c>
      <c r="E1529" s="167">
        <f t="shared" si="337"/>
        <v>24.291375447742446</v>
      </c>
      <c r="F1529" s="168">
        <f t="shared" si="338"/>
        <v>3.3814858373671166</v>
      </c>
      <c r="G1529" s="168">
        <f t="shared" si="328"/>
        <v>117513.47424091892</v>
      </c>
      <c r="H1529" s="168">
        <f t="shared" si="329"/>
        <v>271310.3385239435</v>
      </c>
      <c r="I1529" s="169">
        <f t="shared" si="330"/>
        <v>388823.81276486244</v>
      </c>
      <c r="J1529" s="169">
        <f t="shared" si="332"/>
        <v>384728.20319157402</v>
      </c>
      <c r="K1529" s="95"/>
      <c r="L1529" s="265">
        <f t="shared" si="331"/>
        <v>149043.8108937681</v>
      </c>
      <c r="M1529" s="265">
        <f>$G1529*NonHospFrac+theModel!$H1529*NonHospFrac</f>
        <v>239780.00187109431</v>
      </c>
      <c r="N1529" s="266">
        <f t="shared" si="333"/>
        <v>388823.81276486244</v>
      </c>
      <c r="O1529" s="159"/>
      <c r="P1529" s="265">
        <f t="shared" si="334"/>
        <v>147473.88323322913</v>
      </c>
      <c r="Q1529" s="265">
        <f t="shared" si="335"/>
        <v>239778.44722941951</v>
      </c>
      <c r="R1529" s="266">
        <f t="shared" si="336"/>
        <v>387252.33046264865</v>
      </c>
    </row>
    <row r="1530" spans="1:18" x14ac:dyDescent="0.3">
      <c r="A1530" s="82">
        <v>1499</v>
      </c>
      <c r="B1530" s="94">
        <f t="shared" si="325"/>
        <v>2.408132495448606E-13</v>
      </c>
      <c r="C1530" s="179">
        <f t="shared" si="326"/>
        <v>2.4027001632752484E-13</v>
      </c>
      <c r="D1530" s="166">
        <f t="shared" si="327"/>
        <v>2.2558277767625785E-3</v>
      </c>
      <c r="E1530" s="167">
        <f t="shared" si="337"/>
        <v>24.291375447742688</v>
      </c>
      <c r="F1530" s="168">
        <f t="shared" si="338"/>
        <v>3.3837416651438792</v>
      </c>
      <c r="G1530" s="168">
        <f t="shared" si="328"/>
        <v>117591.86882013234</v>
      </c>
      <c r="H1530" s="168">
        <f t="shared" si="329"/>
        <v>271310.33852394618</v>
      </c>
      <c r="I1530" s="169">
        <f t="shared" si="330"/>
        <v>388902.20734407852</v>
      </c>
      <c r="J1530" s="169">
        <f t="shared" si="332"/>
        <v>384801.95100497355</v>
      </c>
      <c r="K1530" s="95"/>
      <c r="L1530" s="265">
        <f t="shared" si="331"/>
        <v>149073.86107705469</v>
      </c>
      <c r="M1530" s="265">
        <f>$G1530*NonHospFrac+theModel!$H1530*NonHospFrac</f>
        <v>239828.34626702382</v>
      </c>
      <c r="N1530" s="266">
        <f t="shared" si="333"/>
        <v>388902.20734407852</v>
      </c>
      <c r="O1530" s="159"/>
      <c r="P1530" s="265">
        <f t="shared" si="334"/>
        <v>147502.15221983258</v>
      </c>
      <c r="Q1530" s="265">
        <f t="shared" si="335"/>
        <v>239826.79162534903</v>
      </c>
      <c r="R1530" s="266">
        <f t="shared" si="336"/>
        <v>387328.94384518161</v>
      </c>
    </row>
    <row r="1531" spans="1:18" x14ac:dyDescent="0.3">
      <c r="A1531" s="82">
        <v>1500</v>
      </c>
      <c r="B1531" s="94">
        <f t="shared" si="325"/>
        <v>2.3631474744641973E-13</v>
      </c>
      <c r="C1531" s="179">
        <f t="shared" si="326"/>
        <v>2.3578166207507148E-13</v>
      </c>
      <c r="D1531" s="166">
        <f t="shared" si="327"/>
        <v>2.2558277767625785E-3</v>
      </c>
      <c r="E1531" s="167">
        <f t="shared" si="337"/>
        <v>24.291375447742922</v>
      </c>
      <c r="F1531" s="168">
        <f t="shared" si="338"/>
        <v>3.3859974929206418</v>
      </c>
      <c r="G1531" s="168">
        <f t="shared" si="328"/>
        <v>117670.26339934576</v>
      </c>
      <c r="H1531" s="168">
        <f t="shared" si="329"/>
        <v>271310.33852394886</v>
      </c>
      <c r="I1531" s="169">
        <f t="shared" si="330"/>
        <v>388980.6019232946</v>
      </c>
      <c r="J1531" s="169">
        <f t="shared" si="332"/>
        <v>384875.69581226702</v>
      </c>
      <c r="K1531" s="95"/>
      <c r="L1531" s="265">
        <f t="shared" si="331"/>
        <v>149103.91126034129</v>
      </c>
      <c r="M1531" s="265">
        <f>$G1531*NonHospFrac+theModel!$H1531*NonHospFrac</f>
        <v>239876.6906629533</v>
      </c>
      <c r="N1531" s="266">
        <f t="shared" si="333"/>
        <v>388980.6019232946</v>
      </c>
      <c r="O1531" s="159"/>
      <c r="P1531" s="265">
        <f t="shared" si="334"/>
        <v>147530.42005413648</v>
      </c>
      <c r="Q1531" s="265">
        <f t="shared" si="335"/>
        <v>239875.13602127851</v>
      </c>
      <c r="R1531" s="266">
        <f t="shared" si="336"/>
        <v>387405.55607541499</v>
      </c>
    </row>
    <row r="1532" spans="1:18" x14ac:dyDescent="0.3">
      <c r="A1532" s="82">
        <v>1501</v>
      </c>
      <c r="B1532" s="94">
        <f t="shared" si="325"/>
        <v>2.3190027943317858E-13</v>
      </c>
      <c r="C1532" s="179">
        <f t="shared" si="326"/>
        <v>2.3137715234139419E-13</v>
      </c>
      <c r="D1532" s="166">
        <f t="shared" si="327"/>
        <v>2.2558277767625785E-3</v>
      </c>
      <c r="E1532" s="167">
        <f t="shared" si="337"/>
        <v>24.291375447743153</v>
      </c>
      <c r="F1532" s="168">
        <f t="shared" si="338"/>
        <v>3.3882533206974044</v>
      </c>
      <c r="G1532" s="168">
        <f t="shared" si="328"/>
        <v>117748.65797855917</v>
      </c>
      <c r="H1532" s="168">
        <f t="shared" si="329"/>
        <v>271310.33852395142</v>
      </c>
      <c r="I1532" s="169">
        <f t="shared" si="330"/>
        <v>389058.99650251062</v>
      </c>
      <c r="J1532" s="169">
        <f t="shared" si="332"/>
        <v>384949.43761357688</v>
      </c>
      <c r="K1532" s="95"/>
      <c r="L1532" s="265">
        <f t="shared" si="331"/>
        <v>149133.96144362786</v>
      </c>
      <c r="M1532" s="265">
        <f>$G1532*NonHospFrac+theModel!$H1532*NonHospFrac</f>
        <v>239925.03505888273</v>
      </c>
      <c r="N1532" s="266">
        <f t="shared" si="333"/>
        <v>389058.99650251062</v>
      </c>
      <c r="O1532" s="159"/>
      <c r="P1532" s="265">
        <f t="shared" si="334"/>
        <v>147558.68673618778</v>
      </c>
      <c r="Q1532" s="265">
        <f t="shared" si="335"/>
        <v>239923.48041720793</v>
      </c>
      <c r="R1532" s="266">
        <f t="shared" si="336"/>
        <v>387482.16715339571</v>
      </c>
    </row>
    <row r="1533" spans="1:18" x14ac:dyDescent="0.3">
      <c r="A1533" s="82">
        <v>1502</v>
      </c>
      <c r="B1533" s="94">
        <f t="shared" si="325"/>
        <v>2.2756827570983267E-13</v>
      </c>
      <c r="C1533" s="179">
        <f t="shared" si="326"/>
        <v>2.2705492087237646E-13</v>
      </c>
      <c r="D1533" s="166">
        <f t="shared" si="327"/>
        <v>2.2558277767625785E-3</v>
      </c>
      <c r="E1533" s="167">
        <f t="shared" si="337"/>
        <v>24.291375447743381</v>
      </c>
      <c r="F1533" s="168">
        <f t="shared" si="338"/>
        <v>3.390509148474167</v>
      </c>
      <c r="G1533" s="168">
        <f t="shared" si="328"/>
        <v>117827.05255777259</v>
      </c>
      <c r="H1533" s="168">
        <f t="shared" si="329"/>
        <v>271310.33852395398</v>
      </c>
      <c r="I1533" s="169">
        <f t="shared" si="330"/>
        <v>389137.39108172659</v>
      </c>
      <c r="J1533" s="169">
        <f t="shared" si="332"/>
        <v>385023.17640902573</v>
      </c>
      <c r="K1533" s="95"/>
      <c r="L1533" s="265">
        <f t="shared" si="331"/>
        <v>149164.01162691441</v>
      </c>
      <c r="M1533" s="265">
        <f>$G1533*NonHospFrac+theModel!$H1533*NonHospFrac</f>
        <v>239973.37945481215</v>
      </c>
      <c r="N1533" s="266">
        <f t="shared" si="333"/>
        <v>389137.39108172653</v>
      </c>
      <c r="O1533" s="159"/>
      <c r="P1533" s="265">
        <f t="shared" si="334"/>
        <v>147586.95226603345</v>
      </c>
      <c r="Q1533" s="265">
        <f t="shared" si="335"/>
        <v>239971.82481313735</v>
      </c>
      <c r="R1533" s="266">
        <f t="shared" si="336"/>
        <v>387558.7770791708</v>
      </c>
    </row>
    <row r="1534" spans="1:18" x14ac:dyDescent="0.3">
      <c r="A1534" s="82">
        <v>1503</v>
      </c>
      <c r="B1534" s="94">
        <f t="shared" si="325"/>
        <v>2.2331719580557378E-13</v>
      </c>
      <c r="C1534" s="179">
        <f t="shared" si="326"/>
        <v>2.2281343067224683E-13</v>
      </c>
      <c r="D1534" s="166">
        <f t="shared" si="327"/>
        <v>2.2558277767625785E-3</v>
      </c>
      <c r="E1534" s="167">
        <f t="shared" si="337"/>
        <v>24.291375447743604</v>
      </c>
      <c r="F1534" s="168">
        <f t="shared" si="338"/>
        <v>3.3927649762509295</v>
      </c>
      <c r="G1534" s="168">
        <f t="shared" si="328"/>
        <v>117905.44713698603</v>
      </c>
      <c r="H1534" s="168">
        <f t="shared" si="329"/>
        <v>271310.33852395642</v>
      </c>
      <c r="I1534" s="169">
        <f t="shared" si="330"/>
        <v>389215.78566094243</v>
      </c>
      <c r="J1534" s="169">
        <f t="shared" si="332"/>
        <v>385096.91219873598</v>
      </c>
      <c r="K1534" s="95"/>
      <c r="L1534" s="265">
        <f t="shared" si="331"/>
        <v>149194.06181020095</v>
      </c>
      <c r="M1534" s="265">
        <f>$G1534*NonHospFrac+theModel!$H1534*NonHospFrac</f>
        <v>240021.72385074152</v>
      </c>
      <c r="N1534" s="266">
        <f t="shared" si="333"/>
        <v>389215.78566094243</v>
      </c>
      <c r="O1534" s="159"/>
      <c r="P1534" s="265">
        <f t="shared" si="334"/>
        <v>147615.21664372046</v>
      </c>
      <c r="Q1534" s="265">
        <f t="shared" si="335"/>
        <v>240020.16920906672</v>
      </c>
      <c r="R1534" s="266">
        <f t="shared" si="336"/>
        <v>387635.38585278718</v>
      </c>
    </row>
    <row r="1535" spans="1:18" x14ac:dyDescent="0.3">
      <c r="A1535" s="82">
        <v>1504</v>
      </c>
      <c r="B1535" s="94">
        <f t="shared" si="325"/>
        <v>2.1914552802629593E-13</v>
      </c>
      <c r="C1535" s="179">
        <f t="shared" si="326"/>
        <v>2.1865117345702092E-13</v>
      </c>
      <c r="D1535" s="166">
        <f t="shared" si="327"/>
        <v>2.2558277767625785E-3</v>
      </c>
      <c r="E1535" s="167">
        <f t="shared" si="337"/>
        <v>24.291375447743825</v>
      </c>
      <c r="F1535" s="168">
        <f t="shared" si="338"/>
        <v>3.3950208040276921</v>
      </c>
      <c r="G1535" s="168">
        <f t="shared" si="328"/>
        <v>117983.84171619944</v>
      </c>
      <c r="H1535" s="168">
        <f t="shared" si="329"/>
        <v>271310.33852395893</v>
      </c>
      <c r="I1535" s="169">
        <f t="shared" si="330"/>
        <v>389294.18024015834</v>
      </c>
      <c r="J1535" s="169">
        <f t="shared" si="332"/>
        <v>385170.64498283033</v>
      </c>
      <c r="K1535" s="95"/>
      <c r="L1535" s="265">
        <f t="shared" si="331"/>
        <v>149224.11199348746</v>
      </c>
      <c r="M1535" s="265">
        <f>$G1535*NonHospFrac+theModel!$H1535*NonHospFrac</f>
        <v>240070.06824667088</v>
      </c>
      <c r="N1535" s="266">
        <f t="shared" si="333"/>
        <v>389294.18024015834</v>
      </c>
      <c r="O1535" s="159"/>
      <c r="P1535" s="265">
        <f t="shared" si="334"/>
        <v>147643.47986929576</v>
      </c>
      <c r="Q1535" s="265">
        <f t="shared" si="335"/>
        <v>240068.51360499609</v>
      </c>
      <c r="R1535" s="266">
        <f t="shared" si="336"/>
        <v>387711.99347429187</v>
      </c>
    </row>
    <row r="1536" spans="1:18" x14ac:dyDescent="0.3">
      <c r="A1536" s="82">
        <v>1505</v>
      </c>
      <c r="B1536" s="94">
        <f t="shared" si="325"/>
        <v>2.1505178891703413E-13</v>
      </c>
      <c r="C1536" s="179">
        <f t="shared" si="326"/>
        <v>2.1456666911815258E-13</v>
      </c>
      <c r="D1536" s="166">
        <f t="shared" si="327"/>
        <v>2.2558277767625785E-3</v>
      </c>
      <c r="E1536" s="167">
        <f t="shared" si="337"/>
        <v>24.291375447744038</v>
      </c>
      <c r="F1536" s="168">
        <f t="shared" si="338"/>
        <v>3.3972766318044547</v>
      </c>
      <c r="G1536" s="168">
        <f t="shared" si="328"/>
        <v>118062.23629541286</v>
      </c>
      <c r="H1536" s="168">
        <f t="shared" si="329"/>
        <v>271310.33852396131</v>
      </c>
      <c r="I1536" s="169">
        <f t="shared" si="330"/>
        <v>389372.57481937419</v>
      </c>
      <c r="J1536" s="169">
        <f t="shared" si="332"/>
        <v>385244.37476143119</v>
      </c>
      <c r="K1536" s="95"/>
      <c r="L1536" s="265">
        <f t="shared" si="331"/>
        <v>149254.16217677394</v>
      </c>
      <c r="M1536" s="265">
        <f>$G1536*NonHospFrac+theModel!$H1536*NonHospFrac</f>
        <v>240118.41264260019</v>
      </c>
      <c r="N1536" s="266">
        <f t="shared" si="333"/>
        <v>389372.57481937413</v>
      </c>
      <c r="O1536" s="159"/>
      <c r="P1536" s="265">
        <f t="shared" si="334"/>
        <v>147671.74194280631</v>
      </c>
      <c r="Q1536" s="265">
        <f t="shared" si="335"/>
        <v>240116.85800092539</v>
      </c>
      <c r="R1536" s="266">
        <f t="shared" si="336"/>
        <v>387788.59994373168</v>
      </c>
    </row>
    <row r="1537" spans="1:18" x14ac:dyDescent="0.3">
      <c r="A1537" s="82">
        <v>1506</v>
      </c>
      <c r="B1537" s="94">
        <f t="shared" si="325"/>
        <v>2.1103452273444101E-13</v>
      </c>
      <c r="C1537" s="179">
        <f t="shared" si="326"/>
        <v>2.1055846519620082E-13</v>
      </c>
      <c r="D1537" s="166">
        <f t="shared" si="327"/>
        <v>2.2558277767625785E-3</v>
      </c>
      <c r="E1537" s="167">
        <f t="shared" si="337"/>
        <v>24.291375447744247</v>
      </c>
      <c r="F1537" s="168">
        <f t="shared" si="338"/>
        <v>3.3995324595812173</v>
      </c>
      <c r="G1537" s="168">
        <f t="shared" si="328"/>
        <v>118140.63087462628</v>
      </c>
      <c r="H1537" s="168">
        <f t="shared" si="329"/>
        <v>271310.33852396364</v>
      </c>
      <c r="I1537" s="169">
        <f t="shared" si="330"/>
        <v>389450.96939858992</v>
      </c>
      <c r="J1537" s="169">
        <f t="shared" si="332"/>
        <v>385318.10153466102</v>
      </c>
      <c r="K1537" s="95"/>
      <c r="L1537" s="265">
        <f t="shared" si="331"/>
        <v>149284.21236006042</v>
      </c>
      <c r="M1537" s="265">
        <f>$G1537*NonHospFrac+theModel!$H1537*NonHospFrac</f>
        <v>240166.7570385295</v>
      </c>
      <c r="N1537" s="266">
        <f t="shared" si="333"/>
        <v>389450.96939858992</v>
      </c>
      <c r="O1537" s="159"/>
      <c r="P1537" s="265">
        <f t="shared" si="334"/>
        <v>147700.00286429914</v>
      </c>
      <c r="Q1537" s="265">
        <f t="shared" si="335"/>
        <v>240165.2023968547</v>
      </c>
      <c r="R1537" s="266">
        <f t="shared" si="336"/>
        <v>387865.20526115387</v>
      </c>
    </row>
    <row r="1538" spans="1:18" x14ac:dyDescent="0.3">
      <c r="A1538" s="82">
        <v>1507</v>
      </c>
      <c r="B1538" s="94">
        <f t="shared" si="325"/>
        <v>2.0709230092912595E-13</v>
      </c>
      <c r="C1538" s="179">
        <f t="shared" si="326"/>
        <v>2.0662513636433635E-13</v>
      </c>
      <c r="D1538" s="166">
        <f t="shared" si="327"/>
        <v>2.2558277767625785E-3</v>
      </c>
      <c r="E1538" s="167">
        <f t="shared" si="337"/>
        <v>24.291375447744453</v>
      </c>
      <c r="F1538" s="168">
        <f t="shared" si="338"/>
        <v>3.4017882873579799</v>
      </c>
      <c r="G1538" s="168">
        <f t="shared" si="328"/>
        <v>118219.0254538397</v>
      </c>
      <c r="H1538" s="168">
        <f t="shared" si="329"/>
        <v>271310.33852396591</v>
      </c>
      <c r="I1538" s="169">
        <f t="shared" si="330"/>
        <v>389529.36397780559</v>
      </c>
      <c r="J1538" s="169">
        <f t="shared" si="332"/>
        <v>385391.82530264242</v>
      </c>
      <c r="K1538" s="95"/>
      <c r="L1538" s="265">
        <f t="shared" si="331"/>
        <v>149314.26254334688</v>
      </c>
      <c r="M1538" s="265">
        <f>$G1538*NonHospFrac+theModel!$H1538*NonHospFrac</f>
        <v>240215.10143445872</v>
      </c>
      <c r="N1538" s="266">
        <f t="shared" si="333"/>
        <v>389529.36397780559</v>
      </c>
      <c r="O1538" s="159"/>
      <c r="P1538" s="265">
        <f t="shared" si="334"/>
        <v>147728.26263382114</v>
      </c>
      <c r="Q1538" s="265">
        <f t="shared" si="335"/>
        <v>240213.54679278392</v>
      </c>
      <c r="R1538" s="266">
        <f t="shared" si="336"/>
        <v>387941.80942660506</v>
      </c>
    </row>
    <row r="1539" spans="1:18" x14ac:dyDescent="0.3">
      <c r="A1539" s="82">
        <v>1508</v>
      </c>
      <c r="B1539" s="94">
        <f t="shared" si="325"/>
        <v>2.0322372163765618E-13</v>
      </c>
      <c r="C1539" s="179">
        <f t="shared" si="326"/>
        <v>2.027652839214889E-13</v>
      </c>
      <c r="D1539" s="166">
        <f t="shared" si="327"/>
        <v>2.2558277767625785E-3</v>
      </c>
      <c r="E1539" s="167">
        <f t="shared" si="337"/>
        <v>24.291375447744656</v>
      </c>
      <c r="F1539" s="168">
        <f t="shared" si="338"/>
        <v>3.4040441151347425</v>
      </c>
      <c r="G1539" s="168">
        <f t="shared" si="328"/>
        <v>118297.42003305313</v>
      </c>
      <c r="H1539" s="168">
        <f t="shared" si="329"/>
        <v>271310.33852396818</v>
      </c>
      <c r="I1539" s="169">
        <f t="shared" si="330"/>
        <v>389607.75855702133</v>
      </c>
      <c r="J1539" s="169">
        <f t="shared" si="332"/>
        <v>385465.54606549791</v>
      </c>
      <c r="K1539" s="95"/>
      <c r="L1539" s="265">
        <f t="shared" si="331"/>
        <v>149344.31272663333</v>
      </c>
      <c r="M1539" s="265">
        <f>$G1539*NonHospFrac+theModel!$H1539*NonHospFrac</f>
        <v>240263.44583038797</v>
      </c>
      <c r="N1539" s="266">
        <f t="shared" si="333"/>
        <v>389607.75855702127</v>
      </c>
      <c r="O1539" s="159"/>
      <c r="P1539" s="265">
        <f t="shared" si="334"/>
        <v>147756.5212514193</v>
      </c>
      <c r="Q1539" s="265">
        <f t="shared" si="335"/>
        <v>240261.89118871317</v>
      </c>
      <c r="R1539" s="266">
        <f t="shared" si="336"/>
        <v>388018.41244013247</v>
      </c>
    </row>
    <row r="1540" spans="1:18" x14ac:dyDescent="0.3">
      <c r="A1540" s="82">
        <v>1509</v>
      </c>
      <c r="B1540" s="94">
        <f t="shared" si="325"/>
        <v>1.9942740918405164E-13</v>
      </c>
      <c r="C1540" s="179">
        <f t="shared" si="326"/>
        <v>1.9897753529496647E-13</v>
      </c>
      <c r="D1540" s="166">
        <f t="shared" si="327"/>
        <v>2.2558277767625785E-3</v>
      </c>
      <c r="E1540" s="167">
        <f t="shared" si="337"/>
        <v>24.291375447744855</v>
      </c>
      <c r="F1540" s="168">
        <f t="shared" si="338"/>
        <v>3.4062999429115051</v>
      </c>
      <c r="G1540" s="168">
        <f t="shared" si="328"/>
        <v>118375.81461226655</v>
      </c>
      <c r="H1540" s="168">
        <f t="shared" si="329"/>
        <v>271310.33852397039</v>
      </c>
      <c r="I1540" s="169">
        <f t="shared" si="330"/>
        <v>389686.15313623694</v>
      </c>
      <c r="J1540" s="169">
        <f t="shared" si="332"/>
        <v>385539.2638233499</v>
      </c>
      <c r="K1540" s="95"/>
      <c r="L1540" s="265">
        <f t="shared" si="331"/>
        <v>149374.36290991976</v>
      </c>
      <c r="M1540" s="265">
        <f>$G1540*NonHospFrac+theModel!$H1540*NonHospFrac</f>
        <v>240311.79022631719</v>
      </c>
      <c r="N1540" s="266">
        <f t="shared" si="333"/>
        <v>389686.15313623694</v>
      </c>
      <c r="O1540" s="159"/>
      <c r="P1540" s="265">
        <f t="shared" si="334"/>
        <v>147784.77871714055</v>
      </c>
      <c r="Q1540" s="265">
        <f t="shared" si="335"/>
        <v>240310.23558464239</v>
      </c>
      <c r="R1540" s="266">
        <f t="shared" si="336"/>
        <v>388095.01430178294</v>
      </c>
    </row>
    <row r="1541" spans="1:18" x14ac:dyDescent="0.3">
      <c r="A1541" s="82">
        <v>1510</v>
      </c>
      <c r="B1541" s="94">
        <f t="shared" si="325"/>
        <v>1.9570201359059148E-13</v>
      </c>
      <c r="C1541" s="179">
        <f t="shared" si="326"/>
        <v>1.9526054355236546E-13</v>
      </c>
      <c r="D1541" s="166">
        <f t="shared" si="327"/>
        <v>2.2558277767625785E-3</v>
      </c>
      <c r="E1541" s="167">
        <f t="shared" si="337"/>
        <v>24.29137544774505</v>
      </c>
      <c r="F1541" s="168">
        <f t="shared" si="338"/>
        <v>3.4085557706882676</v>
      </c>
      <c r="G1541" s="168">
        <f t="shared" si="328"/>
        <v>118454.20919147995</v>
      </c>
      <c r="H1541" s="168">
        <f t="shared" si="329"/>
        <v>271310.3385239726</v>
      </c>
      <c r="I1541" s="169">
        <f t="shared" si="330"/>
        <v>389764.54771545256</v>
      </c>
      <c r="J1541" s="169">
        <f t="shared" si="332"/>
        <v>385612.97857632092</v>
      </c>
      <c r="K1541" s="95"/>
      <c r="L1541" s="265">
        <f t="shared" si="331"/>
        <v>149404.41309320618</v>
      </c>
      <c r="M1541" s="265">
        <f>$G1541*NonHospFrac+theModel!$H1541*NonHospFrac</f>
        <v>240360.13462224638</v>
      </c>
      <c r="N1541" s="266">
        <f t="shared" si="333"/>
        <v>389764.54771545256</v>
      </c>
      <c r="O1541" s="159"/>
      <c r="P1541" s="265">
        <f t="shared" si="334"/>
        <v>147813.03503103185</v>
      </c>
      <c r="Q1541" s="265">
        <f t="shared" si="335"/>
        <v>240358.57998057158</v>
      </c>
      <c r="R1541" s="266">
        <f t="shared" si="336"/>
        <v>388171.61501160346</v>
      </c>
    </row>
    <row r="1542" spans="1:18" x14ac:dyDescent="0.3">
      <c r="A1542" s="82">
        <v>1511</v>
      </c>
      <c r="B1542" s="94">
        <f t="shared" si="325"/>
        <v>1.9204621009775927E-13</v>
      </c>
      <c r="C1542" s="179">
        <f t="shared" si="326"/>
        <v>1.9161298692259876E-13</v>
      </c>
      <c r="D1542" s="166">
        <f t="shared" si="327"/>
        <v>2.2558277767625785E-3</v>
      </c>
      <c r="E1542" s="167">
        <f t="shared" si="337"/>
        <v>24.291375447745242</v>
      </c>
      <c r="F1542" s="168">
        <f t="shared" si="338"/>
        <v>3.4108115984650302</v>
      </c>
      <c r="G1542" s="168">
        <f t="shared" si="328"/>
        <v>118532.60377069337</v>
      </c>
      <c r="H1542" s="168">
        <f t="shared" si="329"/>
        <v>271310.33852397476</v>
      </c>
      <c r="I1542" s="169">
        <f t="shared" si="330"/>
        <v>389842.94229466812</v>
      </c>
      <c r="J1542" s="169">
        <f t="shared" si="332"/>
        <v>385686.69032453344</v>
      </c>
      <c r="K1542" s="95"/>
      <c r="L1542" s="265">
        <f t="shared" si="331"/>
        <v>149434.46327649261</v>
      </c>
      <c r="M1542" s="265">
        <f>$G1542*NonHospFrac+theModel!$H1542*NonHospFrac</f>
        <v>240408.47901817551</v>
      </c>
      <c r="N1542" s="266">
        <f t="shared" si="333"/>
        <v>389842.94229466812</v>
      </c>
      <c r="O1542" s="159"/>
      <c r="P1542" s="265">
        <f t="shared" si="334"/>
        <v>147841.29019314019</v>
      </c>
      <c r="Q1542" s="265">
        <f t="shared" si="335"/>
        <v>240406.92437650071</v>
      </c>
      <c r="R1542" s="266">
        <f t="shared" si="336"/>
        <v>388248.21456964093</v>
      </c>
    </row>
    <row r="1543" spans="1:18" x14ac:dyDescent="0.3">
      <c r="A1543" s="82">
        <v>1512</v>
      </c>
      <c r="B1543" s="94">
        <f t="shared" si="325"/>
        <v>1.8845869869315275E-13</v>
      </c>
      <c r="C1543" s="179">
        <f t="shared" si="326"/>
        <v>1.8803356832586821E-13</v>
      </c>
      <c r="D1543" s="166">
        <f t="shared" si="327"/>
        <v>2.2558277767625785E-3</v>
      </c>
      <c r="E1543" s="167">
        <f t="shared" si="337"/>
        <v>24.29137544774543</v>
      </c>
      <c r="F1543" s="168">
        <f t="shared" si="338"/>
        <v>3.4130674262417928</v>
      </c>
      <c r="G1543" s="168">
        <f t="shared" si="328"/>
        <v>118610.99834990679</v>
      </c>
      <c r="H1543" s="168">
        <f t="shared" si="329"/>
        <v>271310.33852397685</v>
      </c>
      <c r="I1543" s="169">
        <f t="shared" si="330"/>
        <v>389921.33687388361</v>
      </c>
      <c r="J1543" s="169">
        <f t="shared" si="332"/>
        <v>385760.39906810998</v>
      </c>
      <c r="K1543" s="95"/>
      <c r="L1543" s="265">
        <f t="shared" si="331"/>
        <v>149464.51345977897</v>
      </c>
      <c r="M1543" s="265">
        <f>$G1543*NonHospFrac+theModel!$H1543*NonHospFrac</f>
        <v>240456.82341410467</v>
      </c>
      <c r="N1543" s="266">
        <f t="shared" si="333"/>
        <v>389921.33687388361</v>
      </c>
      <c r="O1543" s="159"/>
      <c r="P1543" s="265">
        <f t="shared" si="334"/>
        <v>147869.54420351243</v>
      </c>
      <c r="Q1543" s="265">
        <f t="shared" si="335"/>
        <v>240455.26877242987</v>
      </c>
      <c r="R1543" s="266">
        <f t="shared" si="336"/>
        <v>388324.81297594227</v>
      </c>
    </row>
    <row r="1544" spans="1:18" x14ac:dyDescent="0.3">
      <c r="A1544" s="82">
        <v>1513</v>
      </c>
      <c r="B1544" s="94">
        <f t="shared" si="325"/>
        <v>1.8493820364920041E-13</v>
      </c>
      <c r="C1544" s="179">
        <f t="shared" si="326"/>
        <v>1.8452101491242397E-13</v>
      </c>
      <c r="D1544" s="166">
        <f t="shared" si="327"/>
        <v>2.2558277767625785E-3</v>
      </c>
      <c r="E1544" s="167">
        <f t="shared" si="337"/>
        <v>24.291375447745615</v>
      </c>
      <c r="F1544" s="168">
        <f t="shared" si="338"/>
        <v>3.4153232540185554</v>
      </c>
      <c r="G1544" s="168">
        <f t="shared" si="328"/>
        <v>118689.39292912025</v>
      </c>
      <c r="H1544" s="168">
        <f t="shared" si="329"/>
        <v>271310.33852397889</v>
      </c>
      <c r="I1544" s="169">
        <f t="shared" si="330"/>
        <v>389999.73145309917</v>
      </c>
      <c r="J1544" s="169">
        <f t="shared" si="332"/>
        <v>385834.10480717308</v>
      </c>
      <c r="K1544" s="95"/>
      <c r="L1544" s="265">
        <f t="shared" si="331"/>
        <v>149494.56364306534</v>
      </c>
      <c r="M1544" s="265">
        <f>$G1544*NonHospFrac+theModel!$H1544*NonHospFrac</f>
        <v>240505.16781003377</v>
      </c>
      <c r="N1544" s="266">
        <f t="shared" si="333"/>
        <v>389999.73145309911</v>
      </c>
      <c r="O1544" s="159"/>
      <c r="P1544" s="265">
        <f t="shared" si="334"/>
        <v>147897.79706219558</v>
      </c>
      <c r="Q1544" s="265">
        <f t="shared" si="335"/>
        <v>240503.61316835898</v>
      </c>
      <c r="R1544" s="266">
        <f t="shared" si="336"/>
        <v>388401.41023055452</v>
      </c>
    </row>
    <row r="1545" spans="1:18" x14ac:dyDescent="0.3">
      <c r="A1545" s="82">
        <v>1514</v>
      </c>
      <c r="B1545" s="94">
        <f t="shared" si="325"/>
        <v>1.81483473069507E-13</v>
      </c>
      <c r="C1545" s="179">
        <f t="shared" si="326"/>
        <v>1.8107407760993347E-13</v>
      </c>
      <c r="D1545" s="166">
        <f t="shared" si="327"/>
        <v>2.2558277767625785E-3</v>
      </c>
      <c r="E1545" s="167">
        <f t="shared" si="337"/>
        <v>24.291375447745796</v>
      </c>
      <c r="F1545" s="168">
        <f t="shared" si="338"/>
        <v>3.417579081795318</v>
      </c>
      <c r="G1545" s="168">
        <f t="shared" si="328"/>
        <v>118767.78750833365</v>
      </c>
      <c r="H1545" s="168">
        <f t="shared" si="329"/>
        <v>271310.33852398093</v>
      </c>
      <c r="I1545" s="169">
        <f t="shared" si="330"/>
        <v>390078.12603231461</v>
      </c>
      <c r="J1545" s="169">
        <f t="shared" si="332"/>
        <v>385907.80754184502</v>
      </c>
      <c r="K1545" s="95"/>
      <c r="L1545" s="265">
        <f t="shared" si="331"/>
        <v>149524.61382635171</v>
      </c>
      <c r="M1545" s="265">
        <f>$G1545*NonHospFrac+theModel!$H1545*NonHospFrac</f>
        <v>240553.51220596288</v>
      </c>
      <c r="N1545" s="266">
        <f t="shared" si="333"/>
        <v>390078.12603231461</v>
      </c>
      <c r="O1545" s="159"/>
      <c r="P1545" s="265">
        <f t="shared" si="334"/>
        <v>147926.0487692366</v>
      </c>
      <c r="Q1545" s="265">
        <f t="shared" si="335"/>
        <v>240551.95756428808</v>
      </c>
      <c r="R1545" s="266">
        <f t="shared" si="336"/>
        <v>388478.00633352471</v>
      </c>
    </row>
    <row r="1546" spans="1:18" x14ac:dyDescent="0.3">
      <c r="A1546" s="82">
        <v>1515</v>
      </c>
      <c r="B1546" s="94">
        <f t="shared" si="325"/>
        <v>1.7809327844367694E-13</v>
      </c>
      <c r="C1546" s="179">
        <f t="shared" si="326"/>
        <v>1.7769153067930896E-13</v>
      </c>
      <c r="D1546" s="166">
        <f t="shared" si="327"/>
        <v>2.2558277767625785E-3</v>
      </c>
      <c r="E1546" s="167">
        <f t="shared" si="337"/>
        <v>24.291375447745974</v>
      </c>
      <c r="F1546" s="168">
        <f t="shared" si="338"/>
        <v>3.4198349095720806</v>
      </c>
      <c r="G1546" s="168">
        <f t="shared" si="328"/>
        <v>118846.18208754707</v>
      </c>
      <c r="H1546" s="168">
        <f t="shared" si="329"/>
        <v>271310.33852398291</v>
      </c>
      <c r="I1546" s="169">
        <f t="shared" si="330"/>
        <v>390156.52061153</v>
      </c>
      <c r="J1546" s="169">
        <f t="shared" si="332"/>
        <v>385981.50727224833</v>
      </c>
      <c r="K1546" s="95"/>
      <c r="L1546" s="265">
        <f t="shared" si="331"/>
        <v>149554.66400963801</v>
      </c>
      <c r="M1546" s="265">
        <f>$G1546*NonHospFrac+theModel!$H1546*NonHospFrac</f>
        <v>240601.85660189192</v>
      </c>
      <c r="N1546" s="266">
        <f t="shared" si="333"/>
        <v>390156.52061152994</v>
      </c>
      <c r="O1546" s="159"/>
      <c r="P1546" s="265">
        <f t="shared" si="334"/>
        <v>147954.29932468236</v>
      </c>
      <c r="Q1546" s="265">
        <f t="shared" si="335"/>
        <v>240600.30196021713</v>
      </c>
      <c r="R1546" s="266">
        <f t="shared" si="336"/>
        <v>388554.60128489952</v>
      </c>
    </row>
    <row r="1547" spans="1:18" x14ac:dyDescent="0.3">
      <c r="A1547" s="82">
        <v>1516</v>
      </c>
      <c r="B1547" s="94">
        <f t="shared" si="325"/>
        <v>1.7476641421045292E-13</v>
      </c>
      <c r="C1547" s="179">
        <f t="shared" si="326"/>
        <v>1.7437217127883177E-13</v>
      </c>
      <c r="D1547" s="166">
        <f t="shared" si="327"/>
        <v>2.2558277767625785E-3</v>
      </c>
      <c r="E1547" s="167">
        <f t="shared" si="337"/>
        <v>24.291375447746148</v>
      </c>
      <c r="F1547" s="168">
        <f t="shared" si="338"/>
        <v>3.4220907373488432</v>
      </c>
      <c r="G1547" s="168">
        <f t="shared" si="328"/>
        <v>118924.57666676049</v>
      </c>
      <c r="H1547" s="168">
        <f t="shared" si="329"/>
        <v>271310.33852398483</v>
      </c>
      <c r="I1547" s="169">
        <f t="shared" si="330"/>
        <v>390234.91519074532</v>
      </c>
      <c r="J1547" s="169">
        <f t="shared" si="332"/>
        <v>386055.20399850549</v>
      </c>
      <c r="K1547" s="95"/>
      <c r="L1547" s="265">
        <f t="shared" si="331"/>
        <v>149584.71419292435</v>
      </c>
      <c r="M1547" s="265">
        <f>$G1547*NonHospFrac+theModel!$H1547*NonHospFrac</f>
        <v>240650.20099782097</v>
      </c>
      <c r="N1547" s="266">
        <f t="shared" si="333"/>
        <v>390234.91519074532</v>
      </c>
      <c r="O1547" s="159"/>
      <c r="P1547" s="265">
        <f t="shared" si="334"/>
        <v>147982.54872857989</v>
      </c>
      <c r="Q1547" s="265">
        <f t="shared" si="335"/>
        <v>240648.64635614617</v>
      </c>
      <c r="R1547" s="266">
        <f t="shared" si="336"/>
        <v>388631.19508472609</v>
      </c>
    </row>
    <row r="1548" spans="1:18" x14ac:dyDescent="0.3">
      <c r="A1548" s="82">
        <v>1517</v>
      </c>
      <c r="B1548" s="94">
        <f t="shared" si="325"/>
        <v>1.7150169732901636E-13</v>
      </c>
      <c r="C1548" s="179">
        <f t="shared" si="326"/>
        <v>1.7111481903641964E-13</v>
      </c>
      <c r="D1548" s="166">
        <f t="shared" si="327"/>
        <v>2.2558277767625785E-3</v>
      </c>
      <c r="E1548" s="167">
        <f t="shared" si="337"/>
        <v>24.291375447746319</v>
      </c>
      <c r="F1548" s="168">
        <f t="shared" si="338"/>
        <v>3.4243465651256058</v>
      </c>
      <c r="G1548" s="168">
        <f t="shared" si="328"/>
        <v>119002.97124597391</v>
      </c>
      <c r="H1548" s="168">
        <f t="shared" si="329"/>
        <v>271310.33852398675</v>
      </c>
      <c r="I1548" s="169">
        <f t="shared" si="330"/>
        <v>390313.30976996064</v>
      </c>
      <c r="J1548" s="169">
        <f t="shared" si="332"/>
        <v>386128.89772073901</v>
      </c>
      <c r="K1548" s="95"/>
      <c r="L1548" s="265">
        <f t="shared" si="331"/>
        <v>149614.76437621066</v>
      </c>
      <c r="M1548" s="265">
        <f>$G1548*NonHospFrac+theModel!$H1548*NonHospFrac</f>
        <v>240698.54539374996</v>
      </c>
      <c r="N1548" s="266">
        <f t="shared" si="333"/>
        <v>390313.30976996059</v>
      </c>
      <c r="O1548" s="159"/>
      <c r="P1548" s="265">
        <f t="shared" si="334"/>
        <v>148010.79698097607</v>
      </c>
      <c r="Q1548" s="265">
        <f t="shared" si="335"/>
        <v>240696.99075207516</v>
      </c>
      <c r="R1548" s="266">
        <f t="shared" si="336"/>
        <v>388707.78773305123</v>
      </c>
    </row>
    <row r="1549" spans="1:18" x14ac:dyDescent="0.3">
      <c r="A1549" s="82">
        <v>1518</v>
      </c>
      <c r="B1549" s="94">
        <f t="shared" si="325"/>
        <v>1.682979668582925E-13</v>
      </c>
      <c r="C1549" s="179">
        <f t="shared" si="326"/>
        <v>1.6791831562988091E-13</v>
      </c>
      <c r="D1549" s="166">
        <f t="shared" si="327"/>
        <v>2.2558277767625785E-3</v>
      </c>
      <c r="E1549" s="167">
        <f t="shared" si="337"/>
        <v>24.291375447746486</v>
      </c>
      <c r="F1549" s="168">
        <f t="shared" si="338"/>
        <v>3.4266023929023683</v>
      </c>
      <c r="G1549" s="168">
        <f t="shared" si="328"/>
        <v>119081.36582518734</v>
      </c>
      <c r="H1549" s="168">
        <f t="shared" si="329"/>
        <v>271310.33852398861</v>
      </c>
      <c r="I1549" s="169">
        <f t="shared" si="330"/>
        <v>390391.70434917597</v>
      </c>
      <c r="J1549" s="169">
        <f t="shared" si="332"/>
        <v>386202.58843907132</v>
      </c>
      <c r="K1549" s="95"/>
      <c r="L1549" s="265">
        <f t="shared" si="331"/>
        <v>149644.81455949694</v>
      </c>
      <c r="M1549" s="265">
        <f>$G1549*NonHospFrac+theModel!$H1549*NonHospFrac</f>
        <v>240746.88978967897</v>
      </c>
      <c r="N1549" s="266">
        <f t="shared" si="333"/>
        <v>390391.70434917591</v>
      </c>
      <c r="O1549" s="159"/>
      <c r="P1549" s="265">
        <f t="shared" si="334"/>
        <v>148039.04408191785</v>
      </c>
      <c r="Q1549" s="265">
        <f t="shared" si="335"/>
        <v>240745.33514800417</v>
      </c>
      <c r="R1549" s="266">
        <f t="shared" si="336"/>
        <v>388784.37922992202</v>
      </c>
    </row>
    <row r="1550" spans="1:18" x14ac:dyDescent="0.3">
      <c r="A1550" s="82">
        <v>1519</v>
      </c>
      <c r="B1550" s="94">
        <f t="shared" si="325"/>
        <v>1.6515408354412102E-13</v>
      </c>
      <c r="C1550" s="179">
        <f t="shared" si="326"/>
        <v>1.6478152437501643E-13</v>
      </c>
      <c r="D1550" s="166">
        <f t="shared" si="327"/>
        <v>2.2558277767625785E-3</v>
      </c>
      <c r="E1550" s="167">
        <f t="shared" si="337"/>
        <v>24.291375447746649</v>
      </c>
      <c r="F1550" s="168">
        <f t="shared" si="338"/>
        <v>3.4288582206791309</v>
      </c>
      <c r="G1550" s="168">
        <f t="shared" si="328"/>
        <v>119159.76040440076</v>
      </c>
      <c r="H1550" s="168">
        <f t="shared" si="329"/>
        <v>271310.33852399042</v>
      </c>
      <c r="I1550" s="169">
        <f t="shared" si="330"/>
        <v>390470.09892839118</v>
      </c>
      <c r="J1550" s="169">
        <f t="shared" si="332"/>
        <v>386276.27615362481</v>
      </c>
      <c r="K1550" s="95"/>
      <c r="L1550" s="265">
        <f t="shared" si="331"/>
        <v>149674.86474278322</v>
      </c>
      <c r="M1550" s="265">
        <f>$G1550*NonHospFrac+theModel!$H1550*NonHospFrac</f>
        <v>240795.23418560793</v>
      </c>
      <c r="N1550" s="266">
        <f t="shared" si="333"/>
        <v>390470.09892839112</v>
      </c>
      <c r="O1550" s="159"/>
      <c r="P1550" s="265">
        <f t="shared" si="334"/>
        <v>148067.2900314522</v>
      </c>
      <c r="Q1550" s="265">
        <f t="shared" si="335"/>
        <v>240793.67954393313</v>
      </c>
      <c r="R1550" s="266">
        <f t="shared" si="336"/>
        <v>388860.96957538533</v>
      </c>
    </row>
    <row r="1551" spans="1:18" x14ac:dyDescent="0.3">
      <c r="A1551" s="82">
        <v>1520</v>
      </c>
      <c r="B1551" s="94">
        <f t="shared" si="325"/>
        <v>1.6206892941413183E-13</v>
      </c>
      <c r="C1551" s="179">
        <f t="shared" si="326"/>
        <v>1.6170332982140926E-13</v>
      </c>
      <c r="D1551" s="166">
        <f t="shared" si="327"/>
        <v>2.2558277767625785E-3</v>
      </c>
      <c r="E1551" s="167">
        <f t="shared" si="337"/>
        <v>24.291375447746812</v>
      </c>
      <c r="F1551" s="168">
        <f t="shared" si="338"/>
        <v>3.4311140484558935</v>
      </c>
      <c r="G1551" s="168">
        <f t="shared" si="328"/>
        <v>119238.15498361418</v>
      </c>
      <c r="H1551" s="168">
        <f t="shared" si="329"/>
        <v>271310.33852399228</v>
      </c>
      <c r="I1551" s="169">
        <f t="shared" si="330"/>
        <v>390548.49350760644</v>
      </c>
      <c r="J1551" s="169">
        <f t="shared" si="332"/>
        <v>386349.96086452203</v>
      </c>
      <c r="K1551" s="95"/>
      <c r="L1551" s="265">
        <f t="shared" si="331"/>
        <v>149704.9149260695</v>
      </c>
      <c r="M1551" s="265">
        <f>$G1551*NonHospFrac+theModel!$H1551*NonHospFrac</f>
        <v>240843.57858153689</v>
      </c>
      <c r="N1551" s="266">
        <f t="shared" si="333"/>
        <v>390548.49350760638</v>
      </c>
      <c r="O1551" s="159"/>
      <c r="P1551" s="265">
        <f t="shared" si="334"/>
        <v>148095.53482962603</v>
      </c>
      <c r="Q1551" s="265">
        <f t="shared" si="335"/>
        <v>240842.02393986209</v>
      </c>
      <c r="R1551" s="266">
        <f t="shared" si="336"/>
        <v>388937.55876948813</v>
      </c>
    </row>
    <row r="1552" spans="1:18" x14ac:dyDescent="0.3">
      <c r="A1552" s="82">
        <v>1521</v>
      </c>
      <c r="B1552" s="94">
        <f t="shared" si="325"/>
        <v>1.5904140738019218E-13</v>
      </c>
      <c r="C1552" s="179">
        <f t="shared" si="326"/>
        <v>1.5868263735576853E-13</v>
      </c>
      <c r="D1552" s="166">
        <f t="shared" si="327"/>
        <v>2.2558277767625785E-3</v>
      </c>
      <c r="E1552" s="167">
        <f t="shared" si="337"/>
        <v>24.291375447746972</v>
      </c>
      <c r="F1552" s="168">
        <f t="shared" si="338"/>
        <v>3.4333698762326561</v>
      </c>
      <c r="G1552" s="168">
        <f t="shared" si="328"/>
        <v>119316.5495628276</v>
      </c>
      <c r="H1552" s="168">
        <f t="shared" si="329"/>
        <v>271310.33852399403</v>
      </c>
      <c r="I1552" s="169">
        <f t="shared" si="330"/>
        <v>390626.88808682165</v>
      </c>
      <c r="J1552" s="169">
        <f t="shared" si="332"/>
        <v>386423.64257188531</v>
      </c>
      <c r="K1552" s="95"/>
      <c r="L1552" s="265">
        <f t="shared" si="331"/>
        <v>149734.96510935575</v>
      </c>
      <c r="M1552" s="265">
        <f>$G1552*NonHospFrac+theModel!$H1552*NonHospFrac</f>
        <v>240891.92297746585</v>
      </c>
      <c r="N1552" s="266">
        <f t="shared" si="333"/>
        <v>390626.88808682159</v>
      </c>
      <c r="O1552" s="159"/>
      <c r="P1552" s="265">
        <f t="shared" si="334"/>
        <v>148123.77847648627</v>
      </c>
      <c r="Q1552" s="265">
        <f t="shared" si="335"/>
        <v>240890.36833579105</v>
      </c>
      <c r="R1552" s="266">
        <f t="shared" si="336"/>
        <v>389014.14681227732</v>
      </c>
    </row>
    <row r="1553" spans="1:18" x14ac:dyDescent="0.3">
      <c r="A1553" s="82">
        <v>1522</v>
      </c>
      <c r="B1553" s="94">
        <f t="shared" si="325"/>
        <v>1.5607044084828006E-13</v>
      </c>
      <c r="C1553" s="179">
        <f t="shared" si="326"/>
        <v>1.5571837281268292E-13</v>
      </c>
      <c r="D1553" s="166">
        <f t="shared" si="327"/>
        <v>2.2558277767625785E-3</v>
      </c>
      <c r="E1553" s="167">
        <f t="shared" si="337"/>
        <v>24.291375447747129</v>
      </c>
      <c r="F1553" s="168">
        <f t="shared" si="338"/>
        <v>3.4356257040094187</v>
      </c>
      <c r="G1553" s="168">
        <f t="shared" si="328"/>
        <v>119394.94414204101</v>
      </c>
      <c r="H1553" s="168">
        <f t="shared" si="329"/>
        <v>271310.33852399577</v>
      </c>
      <c r="I1553" s="169">
        <f t="shared" si="330"/>
        <v>390705.2826660368</v>
      </c>
      <c r="J1553" s="169">
        <f t="shared" si="332"/>
        <v>386497.32127583708</v>
      </c>
      <c r="K1553" s="95"/>
      <c r="L1553" s="265">
        <f t="shared" si="331"/>
        <v>149765.015292642</v>
      </c>
      <c r="M1553" s="265">
        <f>$G1553*NonHospFrac+theModel!$H1553*NonHospFrac</f>
        <v>240940.26737339474</v>
      </c>
      <c r="N1553" s="266">
        <f t="shared" si="333"/>
        <v>390705.28266603674</v>
      </c>
      <c r="O1553" s="159"/>
      <c r="P1553" s="265">
        <f t="shared" si="334"/>
        <v>148152.02097207986</v>
      </c>
      <c r="Q1553" s="265">
        <f t="shared" si="335"/>
        <v>240938.71273171995</v>
      </c>
      <c r="R1553" s="266">
        <f t="shared" si="336"/>
        <v>389090.73370379978</v>
      </c>
    </row>
    <row r="1554" spans="1:18" x14ac:dyDescent="0.3">
      <c r="A1554" s="82">
        <v>1523</v>
      </c>
      <c r="B1554" s="94">
        <f t="shared" si="325"/>
        <v>1.5315497333564256E-13</v>
      </c>
      <c r="C1554" s="179">
        <f t="shared" si="326"/>
        <v>1.5280948209264268E-13</v>
      </c>
      <c r="D1554" s="166">
        <f t="shared" si="327"/>
        <v>2.2558277767625785E-3</v>
      </c>
      <c r="E1554" s="167">
        <f t="shared" si="337"/>
        <v>24.291375447747281</v>
      </c>
      <c r="F1554" s="168">
        <f t="shared" si="338"/>
        <v>3.4378815317861813</v>
      </c>
      <c r="G1554" s="168">
        <f t="shared" si="328"/>
        <v>119473.33872125445</v>
      </c>
      <c r="H1554" s="168">
        <f t="shared" si="329"/>
        <v>271310.33852399752</v>
      </c>
      <c r="I1554" s="169">
        <f t="shared" si="330"/>
        <v>390783.67724525195</v>
      </c>
      <c r="J1554" s="169">
        <f t="shared" si="332"/>
        <v>386570.99697649985</v>
      </c>
      <c r="K1554" s="95"/>
      <c r="L1554" s="265">
        <f t="shared" si="331"/>
        <v>149795.06547592825</v>
      </c>
      <c r="M1554" s="265">
        <f>$G1554*NonHospFrac+theModel!$H1554*NonHospFrac</f>
        <v>240988.61176932367</v>
      </c>
      <c r="N1554" s="266">
        <f t="shared" si="333"/>
        <v>390783.67724525195</v>
      </c>
      <c r="O1554" s="159"/>
      <c r="P1554" s="265">
        <f t="shared" si="334"/>
        <v>148180.26231645374</v>
      </c>
      <c r="Q1554" s="265">
        <f t="shared" si="335"/>
        <v>240987.05712764888</v>
      </c>
      <c r="R1554" s="266">
        <f t="shared" si="336"/>
        <v>389167.31944410258</v>
      </c>
    </row>
    <row r="1555" spans="1:18" x14ac:dyDescent="0.3">
      <c r="A1555" s="82">
        <v>1524</v>
      </c>
      <c r="B1555" s="94">
        <f t="shared" si="325"/>
        <v>1.5029396809511146E-13</v>
      </c>
      <c r="C1555" s="179">
        <f t="shared" si="326"/>
        <v>1.4995493078720265E-13</v>
      </c>
      <c r="D1555" s="166">
        <f t="shared" si="327"/>
        <v>2.2558277767625785E-3</v>
      </c>
      <c r="E1555" s="167">
        <f t="shared" si="337"/>
        <v>24.291375447747431</v>
      </c>
      <c r="F1555" s="168">
        <f t="shared" si="338"/>
        <v>3.4401373595629439</v>
      </c>
      <c r="G1555" s="168">
        <f t="shared" si="328"/>
        <v>119551.73330046787</v>
      </c>
      <c r="H1555" s="168">
        <f t="shared" si="329"/>
        <v>271310.33852399915</v>
      </c>
      <c r="I1555" s="169">
        <f t="shared" si="330"/>
        <v>390862.07182446704</v>
      </c>
      <c r="J1555" s="169">
        <f t="shared" si="332"/>
        <v>386644.66967399599</v>
      </c>
      <c r="K1555" s="95"/>
      <c r="L1555" s="265">
        <f t="shared" si="331"/>
        <v>149825.11565921447</v>
      </c>
      <c r="M1555" s="265">
        <f>$G1555*NonHospFrac+theModel!$H1555*NonHospFrac</f>
        <v>241036.95616525254</v>
      </c>
      <c r="N1555" s="266">
        <f t="shared" si="333"/>
        <v>390862.07182446704</v>
      </c>
      <c r="O1555" s="159"/>
      <c r="P1555" s="265">
        <f t="shared" si="334"/>
        <v>148208.50250965479</v>
      </c>
      <c r="Q1555" s="265">
        <f t="shared" si="335"/>
        <v>241035.40152357775</v>
      </c>
      <c r="R1555" s="266">
        <f t="shared" si="336"/>
        <v>389243.90403323254</v>
      </c>
    </row>
    <row r="1556" spans="1:18" x14ac:dyDescent="0.3">
      <c r="A1556" s="82">
        <v>1525</v>
      </c>
      <c r="B1556" s="94">
        <f t="shared" si="325"/>
        <v>1.4748640774643123E-13</v>
      </c>
      <c r="C1556" s="179">
        <f t="shared" si="326"/>
        <v>1.471537038111419E-13</v>
      </c>
      <c r="D1556" s="166">
        <f t="shared" si="327"/>
        <v>2.2558277767625785E-3</v>
      </c>
      <c r="E1556" s="167">
        <f t="shared" si="337"/>
        <v>24.291375447747576</v>
      </c>
      <c r="F1556" s="168">
        <f t="shared" si="338"/>
        <v>3.4423931873397065</v>
      </c>
      <c r="G1556" s="168">
        <f t="shared" si="328"/>
        <v>119630.12787968128</v>
      </c>
      <c r="H1556" s="168">
        <f t="shared" si="329"/>
        <v>271310.33852400078</v>
      </c>
      <c r="I1556" s="169">
        <f t="shared" si="330"/>
        <v>390940.46640368208</v>
      </c>
      <c r="J1556" s="169">
        <f t="shared" si="332"/>
        <v>386718.33936844784</v>
      </c>
      <c r="K1556" s="95"/>
      <c r="L1556" s="265">
        <f t="shared" si="331"/>
        <v>149855.16584250066</v>
      </c>
      <c r="M1556" s="265">
        <f>$G1556*NonHospFrac+theModel!$H1556*NonHospFrac</f>
        <v>241085.30056118139</v>
      </c>
      <c r="N1556" s="266">
        <f t="shared" si="333"/>
        <v>390940.46640368202</v>
      </c>
      <c r="O1556" s="159"/>
      <c r="P1556" s="265">
        <f t="shared" si="334"/>
        <v>148236.74155172994</v>
      </c>
      <c r="Q1556" s="265">
        <f t="shared" si="335"/>
        <v>241083.74591950659</v>
      </c>
      <c r="R1556" s="266">
        <f t="shared" si="336"/>
        <v>389320.4874712365</v>
      </c>
    </row>
    <row r="1557" spans="1:18" x14ac:dyDescent="0.3">
      <c r="A1557" s="82">
        <v>1526</v>
      </c>
      <c r="B1557" s="94">
        <f t="shared" si="325"/>
        <v>1.4473129391447676E-13</v>
      </c>
      <c r="C1557" s="179">
        <f t="shared" si="326"/>
        <v>1.444048050414977E-13</v>
      </c>
      <c r="D1557" s="166">
        <f t="shared" si="327"/>
        <v>2.2558277767625785E-3</v>
      </c>
      <c r="E1557" s="167">
        <f t="shared" si="337"/>
        <v>24.291375447747722</v>
      </c>
      <c r="F1557" s="168">
        <f t="shared" si="338"/>
        <v>3.444649015116469</v>
      </c>
      <c r="G1557" s="168">
        <f t="shared" si="328"/>
        <v>119708.5224588947</v>
      </c>
      <c r="H1557" s="168">
        <f t="shared" si="329"/>
        <v>271310.33852400247</v>
      </c>
      <c r="I1557" s="169">
        <f t="shared" si="330"/>
        <v>391018.86098289717</v>
      </c>
      <c r="J1557" s="169">
        <f t="shared" si="332"/>
        <v>386792.00605997798</v>
      </c>
      <c r="K1557" s="95"/>
      <c r="L1557" s="265">
        <f t="shared" si="331"/>
        <v>149885.21602578688</v>
      </c>
      <c r="M1557" s="265">
        <f>$G1557*NonHospFrac+theModel!$H1557*NonHospFrac</f>
        <v>241133.64495711023</v>
      </c>
      <c r="N1557" s="266">
        <f t="shared" si="333"/>
        <v>391018.86098289711</v>
      </c>
      <c r="O1557" s="159"/>
      <c r="P1557" s="265">
        <f t="shared" si="334"/>
        <v>148264.97944272615</v>
      </c>
      <c r="Q1557" s="265">
        <f t="shared" si="335"/>
        <v>241132.09031543543</v>
      </c>
      <c r="R1557" s="266">
        <f t="shared" si="336"/>
        <v>389397.06975816155</v>
      </c>
    </row>
    <row r="1558" spans="1:18" x14ac:dyDescent="0.3">
      <c r="A1558" s="82">
        <v>1527</v>
      </c>
      <c r="B1558" s="94">
        <f t="shared" si="325"/>
        <v>1.4202764687422879E-13</v>
      </c>
      <c r="C1558" s="179">
        <f t="shared" si="326"/>
        <v>1.4170725696334169E-13</v>
      </c>
      <c r="D1558" s="166">
        <f t="shared" si="327"/>
        <v>2.2558277767625785E-3</v>
      </c>
      <c r="E1558" s="167">
        <f t="shared" si="337"/>
        <v>24.291375447747864</v>
      </c>
      <c r="F1558" s="168">
        <f t="shared" si="338"/>
        <v>3.4469048428932316</v>
      </c>
      <c r="G1558" s="168">
        <f t="shared" si="328"/>
        <v>119786.91703810812</v>
      </c>
      <c r="H1558" s="168">
        <f t="shared" si="329"/>
        <v>271310.33852400398</v>
      </c>
      <c r="I1558" s="169">
        <f t="shared" si="330"/>
        <v>391097.25556211208</v>
      </c>
      <c r="J1558" s="169">
        <f t="shared" si="332"/>
        <v>386865.66974870861</v>
      </c>
      <c r="K1558" s="95"/>
      <c r="L1558" s="265">
        <f t="shared" si="331"/>
        <v>149915.26620907304</v>
      </c>
      <c r="M1558" s="265">
        <f>$G1558*NonHospFrac+theModel!$H1558*NonHospFrac</f>
        <v>241181.98935303901</v>
      </c>
      <c r="N1558" s="266">
        <f t="shared" si="333"/>
        <v>391097.25556211208</v>
      </c>
      <c r="O1558" s="159"/>
      <c r="P1558" s="265">
        <f t="shared" si="334"/>
        <v>148293.21618269029</v>
      </c>
      <c r="Q1558" s="265">
        <f t="shared" si="335"/>
        <v>241180.43471136421</v>
      </c>
      <c r="R1558" s="266">
        <f t="shared" si="336"/>
        <v>389473.6508940545</v>
      </c>
    </row>
    <row r="1559" spans="1:18" x14ac:dyDescent="0.3">
      <c r="A1559" s="82">
        <v>1528</v>
      </c>
      <c r="B1559" s="94">
        <f t="shared" si="325"/>
        <v>1.3937450520238191E-13</v>
      </c>
      <c r="C1559" s="179">
        <f t="shared" si="326"/>
        <v>1.3906010032217382E-13</v>
      </c>
      <c r="D1559" s="166">
        <f t="shared" si="327"/>
        <v>2.2558277767625785E-3</v>
      </c>
      <c r="E1559" s="167">
        <f t="shared" si="337"/>
        <v>24.291375447748003</v>
      </c>
      <c r="F1559" s="168">
        <f t="shared" si="338"/>
        <v>3.4491606706699942</v>
      </c>
      <c r="G1559" s="168">
        <f t="shared" si="328"/>
        <v>119865.31161732155</v>
      </c>
      <c r="H1559" s="168">
        <f t="shared" si="329"/>
        <v>271310.33852400555</v>
      </c>
      <c r="I1559" s="169">
        <f t="shared" si="330"/>
        <v>391175.65014132712</v>
      </c>
      <c r="J1559" s="169">
        <f t="shared" si="332"/>
        <v>386939.33043476235</v>
      </c>
      <c r="K1559" s="95"/>
      <c r="L1559" s="265">
        <f t="shared" si="331"/>
        <v>149945.31639235924</v>
      </c>
      <c r="M1559" s="265">
        <f>$G1559*NonHospFrac+theModel!$H1559*NonHospFrac</f>
        <v>241230.33374896785</v>
      </c>
      <c r="N1559" s="266">
        <f t="shared" si="333"/>
        <v>391175.65014132706</v>
      </c>
      <c r="O1559" s="159"/>
      <c r="P1559" s="265">
        <f t="shared" si="334"/>
        <v>148321.45177166935</v>
      </c>
      <c r="Q1559" s="265">
        <f t="shared" si="335"/>
        <v>241228.77910729306</v>
      </c>
      <c r="R1559" s="266">
        <f t="shared" si="336"/>
        <v>389550.23087896244</v>
      </c>
    </row>
    <row r="1560" spans="1:18" x14ac:dyDescent="0.3">
      <c r="A1560" s="82">
        <v>1529</v>
      </c>
      <c r="B1560" s="94">
        <f t="shared" si="325"/>
        <v>1.3677092543545802E-13</v>
      </c>
      <c r="C1560" s="179">
        <f t="shared" si="326"/>
        <v>1.364623937828072E-13</v>
      </c>
      <c r="D1560" s="166">
        <f t="shared" si="327"/>
        <v>2.2558277767625785E-3</v>
      </c>
      <c r="E1560" s="167">
        <f t="shared" si="337"/>
        <v>24.291375447748138</v>
      </c>
      <c r="F1560" s="168">
        <f t="shared" si="338"/>
        <v>3.4514164984467568</v>
      </c>
      <c r="G1560" s="168">
        <f t="shared" si="328"/>
        <v>119943.70619653497</v>
      </c>
      <c r="H1560" s="168">
        <f t="shared" si="329"/>
        <v>271310.33852400706</v>
      </c>
      <c r="I1560" s="169">
        <f t="shared" si="330"/>
        <v>391254.04472054204</v>
      </c>
      <c r="J1560" s="169">
        <f t="shared" si="332"/>
        <v>387012.98811826145</v>
      </c>
      <c r="K1560" s="95"/>
      <c r="L1560" s="265">
        <f t="shared" si="331"/>
        <v>149975.3665756454</v>
      </c>
      <c r="M1560" s="265">
        <f>$G1560*NonHospFrac+theModel!$H1560*NonHospFrac</f>
        <v>241278.67814489664</v>
      </c>
      <c r="N1560" s="266">
        <f t="shared" si="333"/>
        <v>391254.04472054204</v>
      </c>
      <c r="O1560" s="159"/>
      <c r="P1560" s="265">
        <f t="shared" si="334"/>
        <v>148349.6862097102</v>
      </c>
      <c r="Q1560" s="265">
        <f t="shared" si="335"/>
        <v>241277.12350322184</v>
      </c>
      <c r="R1560" s="266">
        <f t="shared" si="336"/>
        <v>389626.80971293204</v>
      </c>
    </row>
    <row r="1561" spans="1:18" x14ac:dyDescent="0.3">
      <c r="A1561" s="82">
        <v>1530</v>
      </c>
      <c r="B1561" s="94">
        <f t="shared" si="325"/>
        <v>1.3421598173431168E-13</v>
      </c>
      <c r="C1561" s="179">
        <f t="shared" si="326"/>
        <v>1.3391321359462997E-13</v>
      </c>
      <c r="D1561" s="166">
        <f t="shared" si="327"/>
        <v>2.2558277767625785E-3</v>
      </c>
      <c r="E1561" s="167">
        <f t="shared" si="337"/>
        <v>24.291375447748273</v>
      </c>
      <c r="F1561" s="168">
        <f t="shared" si="338"/>
        <v>3.4536723262235194</v>
      </c>
      <c r="G1561" s="168">
        <f t="shared" si="328"/>
        <v>120022.1007757484</v>
      </c>
      <c r="H1561" s="168">
        <f t="shared" si="329"/>
        <v>271310.33852400858</v>
      </c>
      <c r="I1561" s="169">
        <f t="shared" si="330"/>
        <v>391332.43929975701</v>
      </c>
      <c r="J1561" s="169">
        <f t="shared" si="332"/>
        <v>387086.64279932837</v>
      </c>
      <c r="K1561" s="95"/>
      <c r="L1561" s="265">
        <f t="shared" si="331"/>
        <v>150005.41675893153</v>
      </c>
      <c r="M1561" s="265">
        <f>$G1561*NonHospFrac+theModel!$H1561*NonHospFrac</f>
        <v>241327.02254082542</v>
      </c>
      <c r="N1561" s="266">
        <f t="shared" si="333"/>
        <v>391332.43929975695</v>
      </c>
      <c r="O1561" s="159"/>
      <c r="P1561" s="265">
        <f t="shared" si="334"/>
        <v>148377.91949685974</v>
      </c>
      <c r="Q1561" s="265">
        <f t="shared" si="335"/>
        <v>241325.46789915062</v>
      </c>
      <c r="R1561" s="266">
        <f t="shared" si="336"/>
        <v>389703.38739601034</v>
      </c>
    </row>
    <row r="1562" spans="1:18" x14ac:dyDescent="0.3">
      <c r="A1562" s="82">
        <v>1531</v>
      </c>
      <c r="B1562" s="94">
        <f t="shared" si="325"/>
        <v>1.3170876555489735E-13</v>
      </c>
      <c r="C1562" s="179">
        <f t="shared" si="326"/>
        <v>1.314116532631155E-13</v>
      </c>
      <c r="D1562" s="166">
        <f t="shared" si="327"/>
        <v>2.2558277767625785E-3</v>
      </c>
      <c r="E1562" s="167">
        <f t="shared" si="337"/>
        <v>24.291375447748404</v>
      </c>
      <c r="F1562" s="168">
        <f t="shared" si="338"/>
        <v>3.455928154000282</v>
      </c>
      <c r="G1562" s="168">
        <f t="shared" si="328"/>
        <v>120100.49535496184</v>
      </c>
      <c r="H1562" s="168">
        <f t="shared" si="329"/>
        <v>271310.33852401009</v>
      </c>
      <c r="I1562" s="169">
        <f t="shared" si="330"/>
        <v>391410.83387897193</v>
      </c>
      <c r="J1562" s="169">
        <f t="shared" si="332"/>
        <v>387160.29447808547</v>
      </c>
      <c r="K1562" s="95"/>
      <c r="L1562" s="265">
        <f t="shared" si="331"/>
        <v>150035.46694221772</v>
      </c>
      <c r="M1562" s="265">
        <f>$G1562*NonHospFrac+theModel!$H1562*NonHospFrac</f>
        <v>241375.3669367542</v>
      </c>
      <c r="N1562" s="266">
        <f t="shared" si="333"/>
        <v>391410.83387897193</v>
      </c>
      <c r="O1562" s="159"/>
      <c r="P1562" s="265">
        <f t="shared" si="334"/>
        <v>148406.15163316496</v>
      </c>
      <c r="Q1562" s="265">
        <f t="shared" si="335"/>
        <v>241373.81229507941</v>
      </c>
      <c r="R1562" s="266">
        <f t="shared" si="336"/>
        <v>389779.96392824437</v>
      </c>
    </row>
    <row r="1563" spans="1:18" x14ac:dyDescent="0.3">
      <c r="A1563" s="82">
        <v>1532</v>
      </c>
      <c r="B1563" s="94">
        <f t="shared" si="325"/>
        <v>1.2924838532518955E-13</v>
      </c>
      <c r="C1563" s="179">
        <f t="shared" si="326"/>
        <v>1.2895682322747127E-13</v>
      </c>
      <c r="D1563" s="166">
        <f t="shared" si="327"/>
        <v>2.2558277767625785E-3</v>
      </c>
      <c r="E1563" s="167">
        <f t="shared" si="337"/>
        <v>24.291375447748532</v>
      </c>
      <c r="F1563" s="168">
        <f t="shared" si="338"/>
        <v>3.4581839817770446</v>
      </c>
      <c r="G1563" s="168">
        <f t="shared" si="328"/>
        <v>120178.88993417525</v>
      </c>
      <c r="H1563" s="168">
        <f t="shared" si="329"/>
        <v>271310.33852401149</v>
      </c>
      <c r="I1563" s="169">
        <f t="shared" si="330"/>
        <v>391489.22845818673</v>
      </c>
      <c r="J1563" s="169">
        <f t="shared" si="332"/>
        <v>387233.94315465505</v>
      </c>
      <c r="K1563" s="95"/>
      <c r="L1563" s="265">
        <f t="shared" si="331"/>
        <v>150065.51712550383</v>
      </c>
      <c r="M1563" s="265">
        <f>$G1563*NonHospFrac+theModel!$H1563*NonHospFrac</f>
        <v>241423.71133268287</v>
      </c>
      <c r="N1563" s="266">
        <f t="shared" si="333"/>
        <v>391489.22845818673</v>
      </c>
      <c r="O1563" s="159"/>
      <c r="P1563" s="265">
        <f t="shared" si="334"/>
        <v>148434.38261867265</v>
      </c>
      <c r="Q1563" s="265">
        <f t="shared" si="335"/>
        <v>241422.15669100807</v>
      </c>
      <c r="R1563" s="266">
        <f t="shared" si="336"/>
        <v>389856.53930968069</v>
      </c>
    </row>
    <row r="1564" spans="1:18" x14ac:dyDescent="0.3">
      <c r="A1564" s="82">
        <v>1533</v>
      </c>
      <c r="B1564" s="94">
        <f t="shared" si="325"/>
        <v>1.2683396612813762E-13</v>
      </c>
      <c r="C1564" s="179">
        <f t="shared" si="326"/>
        <v>1.265478505443088E-13</v>
      </c>
      <c r="D1564" s="166">
        <f t="shared" si="327"/>
        <v>2.2558277767625785E-3</v>
      </c>
      <c r="E1564" s="167">
        <f t="shared" si="337"/>
        <v>24.29137544774866</v>
      </c>
      <c r="F1564" s="168">
        <f t="shared" si="338"/>
        <v>3.4604398095538071</v>
      </c>
      <c r="G1564" s="168">
        <f t="shared" si="328"/>
        <v>120257.28451338867</v>
      </c>
      <c r="H1564" s="168">
        <f t="shared" si="329"/>
        <v>271310.33852401288</v>
      </c>
      <c r="I1564" s="169">
        <f t="shared" si="330"/>
        <v>391567.62303740159</v>
      </c>
      <c r="J1564" s="169">
        <f t="shared" si="332"/>
        <v>387307.58882915962</v>
      </c>
      <c r="K1564" s="95"/>
      <c r="L1564" s="265">
        <f t="shared" si="331"/>
        <v>150095.56730878993</v>
      </c>
      <c r="M1564" s="265">
        <f>$G1564*NonHospFrac+theModel!$H1564*NonHospFrac</f>
        <v>241472.05572861159</v>
      </c>
      <c r="N1564" s="266">
        <f t="shared" si="333"/>
        <v>391567.62303740153</v>
      </c>
      <c r="O1564" s="159"/>
      <c r="P1564" s="265">
        <f t="shared" si="334"/>
        <v>148462.61245342979</v>
      </c>
      <c r="Q1564" s="265">
        <f t="shared" si="335"/>
        <v>241470.5010869368</v>
      </c>
      <c r="R1564" s="266">
        <f t="shared" si="336"/>
        <v>389933.11354036658</v>
      </c>
    </row>
    <row r="1565" spans="1:18" x14ac:dyDescent="0.3">
      <c r="A1565" s="82">
        <v>1534</v>
      </c>
      <c r="B1565" s="94">
        <f t="shared" si="325"/>
        <v>1.244646493905442E-13</v>
      </c>
      <c r="C1565" s="179">
        <f t="shared" si="326"/>
        <v>1.2418387857722399E-13</v>
      </c>
      <c r="D1565" s="166">
        <f t="shared" si="327"/>
        <v>2.2558277767625785E-3</v>
      </c>
      <c r="E1565" s="167">
        <f t="shared" si="337"/>
        <v>24.291375447748784</v>
      </c>
      <c r="F1565" s="168">
        <f t="shared" si="338"/>
        <v>3.4626956373305697</v>
      </c>
      <c r="G1565" s="168">
        <f t="shared" si="328"/>
        <v>120335.67909260209</v>
      </c>
      <c r="H1565" s="168">
        <f t="shared" si="329"/>
        <v>271310.33852401428</v>
      </c>
      <c r="I1565" s="169">
        <f t="shared" si="330"/>
        <v>391646.01761661639</v>
      </c>
      <c r="J1565" s="169">
        <f t="shared" si="332"/>
        <v>387381.23150172149</v>
      </c>
      <c r="K1565" s="95"/>
      <c r="L1565" s="265">
        <f t="shared" si="331"/>
        <v>150125.61749207607</v>
      </c>
      <c r="M1565" s="265">
        <f>$G1565*NonHospFrac+theModel!$H1565*NonHospFrac</f>
        <v>241520.40012454032</v>
      </c>
      <c r="N1565" s="266">
        <f t="shared" si="333"/>
        <v>391646.01761661639</v>
      </c>
      <c r="O1565" s="159"/>
      <c r="P1565" s="265">
        <f t="shared" si="334"/>
        <v>148490.84113748331</v>
      </c>
      <c r="Q1565" s="265">
        <f t="shared" si="335"/>
        <v>241518.84548286552</v>
      </c>
      <c r="R1565" s="266">
        <f t="shared" si="336"/>
        <v>390009.68662034883</v>
      </c>
    </row>
    <row r="1566" spans="1:18" x14ac:dyDescent="0.3">
      <c r="A1566" s="82">
        <v>1535</v>
      </c>
      <c r="B1566" s="94">
        <f t="shared" si="325"/>
        <v>1.2213959257775089E-13</v>
      </c>
      <c r="C1566" s="179">
        <f t="shared" si="326"/>
        <v>1.2186406669217153E-13</v>
      </c>
      <c r="D1566" s="166">
        <f t="shared" si="327"/>
        <v>2.2558277767625785E-3</v>
      </c>
      <c r="E1566" s="167">
        <f t="shared" si="337"/>
        <v>24.291375447748905</v>
      </c>
      <c r="F1566" s="168">
        <f t="shared" si="338"/>
        <v>3.4649514651073323</v>
      </c>
      <c r="G1566" s="168">
        <f t="shared" si="328"/>
        <v>120414.07367181551</v>
      </c>
      <c r="H1566" s="168">
        <f t="shared" si="329"/>
        <v>271310.33852401568</v>
      </c>
      <c r="I1566" s="169">
        <f t="shared" si="330"/>
        <v>391724.41219583119</v>
      </c>
      <c r="J1566" s="169">
        <f t="shared" si="332"/>
        <v>387454.871172463</v>
      </c>
      <c r="K1566" s="95"/>
      <c r="L1566" s="265">
        <f t="shared" si="331"/>
        <v>150155.66767536217</v>
      </c>
      <c r="M1566" s="265">
        <f>$G1566*NonHospFrac+theModel!$H1566*NonHospFrac</f>
        <v>241568.74452046899</v>
      </c>
      <c r="N1566" s="266">
        <f t="shared" si="333"/>
        <v>391724.41219583119</v>
      </c>
      <c r="O1566" s="159"/>
      <c r="P1566" s="265">
        <f t="shared" si="334"/>
        <v>148519.06867088008</v>
      </c>
      <c r="Q1566" s="265">
        <f t="shared" si="335"/>
        <v>241567.18987879419</v>
      </c>
      <c r="R1566" s="266">
        <f t="shared" si="336"/>
        <v>390086.2585496743</v>
      </c>
    </row>
    <row r="1567" spans="1:18" x14ac:dyDescent="0.3">
      <c r="A1567" s="82">
        <v>1536</v>
      </c>
      <c r="B1567" s="94">
        <f t="shared" ref="B1567:B1630" si="339">Constant*EXP(PowerTerm*(A1567)/7)</f>
        <v>1.198579688940363E-13</v>
      </c>
      <c r="C1567" s="179">
        <f t="shared" ref="C1567:C1630" si="340">(1-theFloor)*B1567</f>
        <v>1.195875899585388E-13</v>
      </c>
      <c r="D1567" s="166">
        <f t="shared" ref="D1567:D1630" si="341">theFloor</f>
        <v>2.2558277767625785E-3</v>
      </c>
      <c r="E1567" s="167">
        <f t="shared" si="337"/>
        <v>24.291375447749026</v>
      </c>
      <c r="F1567" s="168">
        <f t="shared" si="338"/>
        <v>3.4672072928840949</v>
      </c>
      <c r="G1567" s="168">
        <f t="shared" ref="G1567:G1630" si="342">$B$22*F1567*totInfected/365.25</f>
        <v>120492.46825102894</v>
      </c>
      <c r="H1567" s="168">
        <f t="shared" ref="H1567:H1630" si="343">lostQALYs_Injured*E1567*totInfected/365.25</f>
        <v>271310.33852401696</v>
      </c>
      <c r="I1567" s="169">
        <f t="shared" ref="I1567:I1630" si="344">H1567+G1567</f>
        <v>391802.80677504593</v>
      </c>
      <c r="J1567" s="169">
        <f t="shared" si="332"/>
        <v>387528.50784150651</v>
      </c>
      <c r="K1567" s="95"/>
      <c r="L1567" s="265">
        <f t="shared" ref="L1567:L1630" si="345">$G1567*HospFrac+$H1567*HospFrac</f>
        <v>150185.71785864825</v>
      </c>
      <c r="M1567" s="265">
        <f>$G1567*NonHospFrac+theModel!$H1567*NonHospFrac</f>
        <v>241617.08891639762</v>
      </c>
      <c r="N1567" s="266">
        <f t="shared" si="333"/>
        <v>391802.80677504587</v>
      </c>
      <c r="O1567" s="159"/>
      <c r="P1567" s="265">
        <f t="shared" si="334"/>
        <v>148547.29505366698</v>
      </c>
      <c r="Q1567" s="265">
        <f t="shared" si="335"/>
        <v>241615.53427472283</v>
      </c>
      <c r="R1567" s="266">
        <f t="shared" si="336"/>
        <v>390162.82932838984</v>
      </c>
    </row>
    <row r="1568" spans="1:18" x14ac:dyDescent="0.3">
      <c r="A1568" s="82">
        <v>1537</v>
      </c>
      <c r="B1568" s="94">
        <f t="shared" si="339"/>
        <v>1.1761896698860193E-13</v>
      </c>
      <c r="C1568" s="179">
        <f t="shared" si="340"/>
        <v>1.1735363885579492E-13</v>
      </c>
      <c r="D1568" s="166">
        <f t="shared" si="341"/>
        <v>2.2558277767625785E-3</v>
      </c>
      <c r="E1568" s="167">
        <f t="shared" si="337"/>
        <v>24.291375447749143</v>
      </c>
      <c r="F1568" s="168">
        <f t="shared" si="338"/>
        <v>3.4694631206608575</v>
      </c>
      <c r="G1568" s="168">
        <f t="shared" si="342"/>
        <v>120570.86283024236</v>
      </c>
      <c r="H1568" s="168">
        <f t="shared" si="343"/>
        <v>271310.33852401824</v>
      </c>
      <c r="I1568" s="169">
        <f t="shared" si="344"/>
        <v>391881.20135426061</v>
      </c>
      <c r="J1568" s="169">
        <f t="shared" ref="J1568:J1631" si="346">J1567+(I1568-I1567)/(1+discountDaily)^A1568</f>
        <v>387602.14150897437</v>
      </c>
      <c r="K1568" s="95"/>
      <c r="L1568" s="265">
        <f t="shared" si="345"/>
        <v>150215.76804193432</v>
      </c>
      <c r="M1568" s="265">
        <f>$G1568*NonHospFrac+theModel!$H1568*NonHospFrac</f>
        <v>241665.43331232626</v>
      </c>
      <c r="N1568" s="266">
        <f t="shared" ref="N1568:N1631" si="347">L1568+M1568</f>
        <v>391881.20135426056</v>
      </c>
      <c r="O1568" s="159"/>
      <c r="P1568" s="265">
        <f t="shared" ref="P1568:P1631" si="348">P1567+(L1568-L1567)/(1+discountDaily)^A1568</f>
        <v>148575.52028589096</v>
      </c>
      <c r="Q1568" s="265">
        <f t="shared" ref="Q1568:Q1631" si="349">Q1567+(M1568-M1567)/(1+discountDaily)^B1568</f>
        <v>241663.87867065147</v>
      </c>
      <c r="R1568" s="266">
        <f t="shared" ref="R1568:R1631" si="350">P1568+Q1568</f>
        <v>390239.39895654243</v>
      </c>
    </row>
    <row r="1569" spans="1:18" x14ac:dyDescent="0.3">
      <c r="A1569" s="82">
        <v>1538</v>
      </c>
      <c r="B1569" s="94">
        <f t="shared" si="339"/>
        <v>1.1542179066705489E-13</v>
      </c>
      <c r="C1569" s="179">
        <f t="shared" si="340"/>
        <v>1.1516141898562447E-13</v>
      </c>
      <c r="D1569" s="166">
        <f t="shared" si="341"/>
        <v>2.2558277767625785E-3</v>
      </c>
      <c r="E1569" s="167">
        <f t="shared" ref="E1569:E1632" si="351">C1569+E1568</f>
        <v>24.291375447749257</v>
      </c>
      <c r="F1569" s="168">
        <f t="shared" ref="F1569:F1632" si="352">D1569+F1568</f>
        <v>3.4717189484376201</v>
      </c>
      <c r="G1569" s="168">
        <f t="shared" si="342"/>
        <v>120649.25740945578</v>
      </c>
      <c r="H1569" s="168">
        <f t="shared" si="343"/>
        <v>271310.33852401964</v>
      </c>
      <c r="I1569" s="169">
        <f t="shared" si="344"/>
        <v>391959.59593347542</v>
      </c>
      <c r="J1569" s="169">
        <f t="shared" si="346"/>
        <v>387675.77217498911</v>
      </c>
      <c r="K1569" s="95"/>
      <c r="L1569" s="265">
        <f t="shared" si="345"/>
        <v>150245.81822522043</v>
      </c>
      <c r="M1569" s="265">
        <f>$G1569*NonHospFrac+theModel!$H1569*NonHospFrac</f>
        <v>241713.77770825496</v>
      </c>
      <c r="N1569" s="266">
        <f t="shared" si="347"/>
        <v>391959.59593347542</v>
      </c>
      <c r="O1569" s="159"/>
      <c r="P1569" s="265">
        <f t="shared" si="348"/>
        <v>148603.74436759893</v>
      </c>
      <c r="Q1569" s="265">
        <f t="shared" si="349"/>
        <v>241712.22306658016</v>
      </c>
      <c r="R1569" s="266">
        <f t="shared" si="350"/>
        <v>390315.9674341791</v>
      </c>
    </row>
    <row r="1570" spans="1:18" x14ac:dyDescent="0.3">
      <c r="A1570" s="82">
        <v>1539</v>
      </c>
      <c r="B1570" s="94">
        <f t="shared" si="339"/>
        <v>1.1326565860827952E-13</v>
      </c>
      <c r="C1570" s="179">
        <f t="shared" si="340"/>
        <v>1.1301015078943765E-13</v>
      </c>
      <c r="D1570" s="166">
        <f t="shared" si="341"/>
        <v>2.2558277767625785E-3</v>
      </c>
      <c r="E1570" s="167">
        <f t="shared" si="351"/>
        <v>24.29137544774937</v>
      </c>
      <c r="F1570" s="168">
        <f t="shared" si="352"/>
        <v>3.4739747762143827</v>
      </c>
      <c r="G1570" s="168">
        <f t="shared" si="342"/>
        <v>120727.65198866918</v>
      </c>
      <c r="H1570" s="168">
        <f t="shared" si="343"/>
        <v>271310.33852402086</v>
      </c>
      <c r="I1570" s="169">
        <f t="shared" si="344"/>
        <v>392037.99051269004</v>
      </c>
      <c r="J1570" s="169">
        <f t="shared" si="346"/>
        <v>387749.39983967278</v>
      </c>
      <c r="K1570" s="95"/>
      <c r="L1570" s="265">
        <f t="shared" si="345"/>
        <v>150275.86840850647</v>
      </c>
      <c r="M1570" s="265">
        <f>$G1570*NonHospFrac+theModel!$H1570*NonHospFrac</f>
        <v>241762.12210418354</v>
      </c>
      <c r="N1570" s="266">
        <f t="shared" si="347"/>
        <v>392037.99051269004</v>
      </c>
      <c r="O1570" s="159"/>
      <c r="P1570" s="265">
        <f t="shared" si="348"/>
        <v>148631.96729883773</v>
      </c>
      <c r="Q1570" s="265">
        <f t="shared" si="349"/>
        <v>241760.56746250874</v>
      </c>
      <c r="R1570" s="266">
        <f t="shared" si="350"/>
        <v>390392.53476134647</v>
      </c>
    </row>
    <row r="1571" spans="1:18" x14ac:dyDescent="0.3">
      <c r="A1571" s="82">
        <v>1540</v>
      </c>
      <c r="B1571" s="94">
        <f t="shared" si="339"/>
        <v>1.1114980408659627E-13</v>
      </c>
      <c r="C1571" s="179">
        <f t="shared" si="340"/>
        <v>1.1089906927115601E-13</v>
      </c>
      <c r="D1571" s="166">
        <f t="shared" si="341"/>
        <v>2.2558277767625785E-3</v>
      </c>
      <c r="E1571" s="167">
        <f t="shared" si="351"/>
        <v>24.291375447749481</v>
      </c>
      <c r="F1571" s="168">
        <f t="shared" si="352"/>
        <v>3.4762306039911453</v>
      </c>
      <c r="G1571" s="168">
        <f t="shared" si="342"/>
        <v>120806.0465678826</v>
      </c>
      <c r="H1571" s="168">
        <f t="shared" si="343"/>
        <v>271310.33852402208</v>
      </c>
      <c r="I1571" s="169">
        <f t="shared" si="344"/>
        <v>392116.38509190467</v>
      </c>
      <c r="J1571" s="169">
        <f t="shared" si="346"/>
        <v>387823.02450314793</v>
      </c>
      <c r="K1571" s="95"/>
      <c r="L1571" s="265">
        <f t="shared" si="345"/>
        <v>150305.91859179252</v>
      </c>
      <c r="M1571" s="265">
        <f>$G1571*NonHospFrac+theModel!$H1571*NonHospFrac</f>
        <v>241810.46650011215</v>
      </c>
      <c r="N1571" s="266">
        <f t="shared" si="347"/>
        <v>392116.38509190467</v>
      </c>
      <c r="O1571" s="159"/>
      <c r="P1571" s="265">
        <f t="shared" si="348"/>
        <v>148660.18907965429</v>
      </c>
      <c r="Q1571" s="265">
        <f t="shared" si="349"/>
        <v>241808.91185843735</v>
      </c>
      <c r="R1571" s="266">
        <f t="shared" si="350"/>
        <v>390469.10093809164</v>
      </c>
    </row>
    <row r="1572" spans="1:18" x14ac:dyDescent="0.3">
      <c r="A1572" s="82">
        <v>1541</v>
      </c>
      <c r="B1572" s="94">
        <f t="shared" si="339"/>
        <v>1.0907347469911466E-13</v>
      </c>
      <c r="C1572" s="179">
        <f t="shared" si="340"/>
        <v>1.0882742372518039E-13</v>
      </c>
      <c r="D1572" s="166">
        <f t="shared" si="341"/>
        <v>2.2558277767625785E-3</v>
      </c>
      <c r="E1572" s="167">
        <f t="shared" si="351"/>
        <v>24.291375447749591</v>
      </c>
      <c r="F1572" s="168">
        <f t="shared" si="352"/>
        <v>3.4784864317679078</v>
      </c>
      <c r="G1572" s="168">
        <f t="shared" si="342"/>
        <v>120884.44114709602</v>
      </c>
      <c r="H1572" s="168">
        <f t="shared" si="343"/>
        <v>271310.3385240233</v>
      </c>
      <c r="I1572" s="169">
        <f t="shared" si="344"/>
        <v>392194.77967111929</v>
      </c>
      <c r="J1572" s="169">
        <f t="shared" si="346"/>
        <v>387896.64616553683</v>
      </c>
      <c r="K1572" s="95"/>
      <c r="L1572" s="265">
        <f t="shared" si="345"/>
        <v>150335.96877507854</v>
      </c>
      <c r="M1572" s="265">
        <f>$G1572*NonHospFrac+theModel!$H1572*NonHospFrac</f>
        <v>241858.81089604076</v>
      </c>
      <c r="N1572" s="266">
        <f t="shared" si="347"/>
        <v>392194.77967111929</v>
      </c>
      <c r="O1572" s="159"/>
      <c r="P1572" s="265">
        <f t="shared" si="348"/>
        <v>148688.40971009547</v>
      </c>
      <c r="Q1572" s="265">
        <f t="shared" si="349"/>
        <v>241857.25625436596</v>
      </c>
      <c r="R1572" s="266">
        <f t="shared" si="350"/>
        <v>390545.6659644614</v>
      </c>
    </row>
    <row r="1573" spans="1:18" x14ac:dyDescent="0.3">
      <c r="A1573" s="82">
        <v>1542</v>
      </c>
      <c r="B1573" s="94">
        <f t="shared" si="339"/>
        <v>1.070359320981753E-13</v>
      </c>
      <c r="C1573" s="179">
        <f t="shared" si="340"/>
        <v>1.0679447746943656E-13</v>
      </c>
      <c r="D1573" s="166">
        <f t="shared" si="341"/>
        <v>2.2558277767625785E-3</v>
      </c>
      <c r="E1573" s="167">
        <f t="shared" si="351"/>
        <v>24.291375447749697</v>
      </c>
      <c r="F1573" s="168">
        <f t="shared" si="352"/>
        <v>3.4807422595446704</v>
      </c>
      <c r="G1573" s="168">
        <f t="shared" si="342"/>
        <v>120962.83572630944</v>
      </c>
      <c r="H1573" s="168">
        <f t="shared" si="343"/>
        <v>271310.33852402453</v>
      </c>
      <c r="I1573" s="169">
        <f t="shared" si="344"/>
        <v>392273.17425033398</v>
      </c>
      <c r="J1573" s="169">
        <f t="shared" si="346"/>
        <v>387970.26482696191</v>
      </c>
      <c r="K1573" s="95"/>
      <c r="L1573" s="265">
        <f t="shared" si="345"/>
        <v>150366.01895836461</v>
      </c>
      <c r="M1573" s="265">
        <f>$G1573*NonHospFrac+theModel!$H1573*NonHospFrac</f>
        <v>241907.15529196936</v>
      </c>
      <c r="N1573" s="266">
        <f t="shared" si="347"/>
        <v>392273.17425033398</v>
      </c>
      <c r="O1573" s="159"/>
      <c r="P1573" s="265">
        <f t="shared" si="348"/>
        <v>148716.62919020824</v>
      </c>
      <c r="Q1573" s="265">
        <f t="shared" si="349"/>
        <v>241905.60065029457</v>
      </c>
      <c r="R1573" s="266">
        <f t="shared" si="350"/>
        <v>390622.22984050284</v>
      </c>
    </row>
    <row r="1574" spans="1:18" x14ac:dyDescent="0.3">
      <c r="A1574" s="82">
        <v>1543</v>
      </c>
      <c r="B1574" s="94">
        <f t="shared" si="339"/>
        <v>1.0503645172879219E-13</v>
      </c>
      <c r="C1574" s="179">
        <f t="shared" si="340"/>
        <v>1.0479950758340979E-13</v>
      </c>
      <c r="D1574" s="166">
        <f t="shared" si="341"/>
        <v>2.2558277767625785E-3</v>
      </c>
      <c r="E1574" s="167">
        <f t="shared" si="351"/>
        <v>24.2913754477498</v>
      </c>
      <c r="F1574" s="168">
        <f t="shared" si="352"/>
        <v>3.482998087321433</v>
      </c>
      <c r="G1574" s="168">
        <f t="shared" si="342"/>
        <v>121041.23030552287</v>
      </c>
      <c r="H1574" s="168">
        <f t="shared" si="343"/>
        <v>271310.33852402563</v>
      </c>
      <c r="I1574" s="169">
        <f t="shared" si="344"/>
        <v>392351.56882954849</v>
      </c>
      <c r="J1574" s="169">
        <f t="shared" si="346"/>
        <v>388043.88048754522</v>
      </c>
      <c r="K1574" s="95"/>
      <c r="L1574" s="265">
        <f t="shared" si="345"/>
        <v>150396.06914165063</v>
      </c>
      <c r="M1574" s="265">
        <f>$G1574*NonHospFrac+theModel!$H1574*NonHospFrac</f>
        <v>241955.49968789786</v>
      </c>
      <c r="N1574" s="266">
        <f t="shared" si="347"/>
        <v>392351.56882954849</v>
      </c>
      <c r="O1574" s="159"/>
      <c r="P1574" s="265">
        <f t="shared" si="348"/>
        <v>148744.84752003942</v>
      </c>
      <c r="Q1574" s="265">
        <f t="shared" si="349"/>
        <v>241953.94504622306</v>
      </c>
      <c r="R1574" s="266">
        <f t="shared" si="350"/>
        <v>390698.79256626248</v>
      </c>
    </row>
    <row r="1575" spans="1:18" x14ac:dyDescent="0.3">
      <c r="A1575" s="82">
        <v>1544</v>
      </c>
      <c r="B1575" s="94">
        <f t="shared" si="339"/>
        <v>1.0307432257099923E-13</v>
      </c>
      <c r="C1575" s="179">
        <f t="shared" si="340"/>
        <v>1.0284180465107259E-13</v>
      </c>
      <c r="D1575" s="166">
        <f t="shared" si="341"/>
        <v>2.2558277767625785E-3</v>
      </c>
      <c r="E1575" s="167">
        <f t="shared" si="351"/>
        <v>24.291375447749903</v>
      </c>
      <c r="F1575" s="168">
        <f t="shared" si="352"/>
        <v>3.4852539150981956</v>
      </c>
      <c r="G1575" s="168">
        <f t="shared" si="342"/>
        <v>121119.62488473629</v>
      </c>
      <c r="H1575" s="168">
        <f t="shared" si="343"/>
        <v>271310.3385240268</v>
      </c>
      <c r="I1575" s="169">
        <f t="shared" si="344"/>
        <v>392429.96340876305</v>
      </c>
      <c r="J1575" s="169">
        <f t="shared" si="346"/>
        <v>388117.49314740935</v>
      </c>
      <c r="K1575" s="95"/>
      <c r="L1575" s="265">
        <f t="shared" si="345"/>
        <v>150426.11932493665</v>
      </c>
      <c r="M1575" s="265">
        <f>$G1575*NonHospFrac+theModel!$H1575*NonHospFrac</f>
        <v>242003.84408382644</v>
      </c>
      <c r="N1575" s="266">
        <f t="shared" si="347"/>
        <v>392429.96340876305</v>
      </c>
      <c r="O1575" s="159"/>
      <c r="P1575" s="265">
        <f t="shared" si="348"/>
        <v>148773.0646996359</v>
      </c>
      <c r="Q1575" s="265">
        <f t="shared" si="349"/>
        <v>242002.28944215164</v>
      </c>
      <c r="R1575" s="266">
        <f t="shared" si="350"/>
        <v>390775.35414178751</v>
      </c>
    </row>
    <row r="1576" spans="1:18" x14ac:dyDescent="0.3">
      <c r="A1576" s="82">
        <v>1545</v>
      </c>
      <c r="B1576" s="94">
        <f t="shared" si="339"/>
        <v>1.0114884688701022E-13</v>
      </c>
      <c r="C1576" s="179">
        <f t="shared" si="340"/>
        <v>1.0092067250861499E-13</v>
      </c>
      <c r="D1576" s="166">
        <f t="shared" si="341"/>
        <v>2.2558277767625785E-3</v>
      </c>
      <c r="E1576" s="167">
        <f t="shared" si="351"/>
        <v>24.291375447750003</v>
      </c>
      <c r="F1576" s="168">
        <f t="shared" si="352"/>
        <v>3.4875097428749582</v>
      </c>
      <c r="G1576" s="168">
        <f t="shared" si="342"/>
        <v>121198.01946394971</v>
      </c>
      <c r="H1576" s="168">
        <f t="shared" si="343"/>
        <v>271310.3385240279</v>
      </c>
      <c r="I1576" s="169">
        <f t="shared" si="344"/>
        <v>392508.35798797762</v>
      </c>
      <c r="J1576" s="169">
        <f t="shared" si="346"/>
        <v>388191.10280667653</v>
      </c>
      <c r="K1576" s="95"/>
      <c r="L1576" s="265">
        <f t="shared" si="345"/>
        <v>150456.16950822264</v>
      </c>
      <c r="M1576" s="265">
        <f>$G1576*NonHospFrac+theModel!$H1576*NonHospFrac</f>
        <v>242052.18847975496</v>
      </c>
      <c r="N1576" s="266">
        <f t="shared" si="347"/>
        <v>392508.35798797756</v>
      </c>
      <c r="O1576" s="159"/>
      <c r="P1576" s="265">
        <f t="shared" si="348"/>
        <v>148801.28072904458</v>
      </c>
      <c r="Q1576" s="265">
        <f t="shared" si="349"/>
        <v>242050.63383808016</v>
      </c>
      <c r="R1576" s="266">
        <f t="shared" si="350"/>
        <v>390851.91456712474</v>
      </c>
    </row>
    <row r="1577" spans="1:18" x14ac:dyDescent="0.3">
      <c r="A1577" s="82">
        <v>1546</v>
      </c>
      <c r="B1577" s="94">
        <f t="shared" si="339"/>
        <v>9.9259339973100099E-14</v>
      </c>
      <c r="C1577" s="179">
        <f t="shared" si="340"/>
        <v>9.9035427996885656E-14</v>
      </c>
      <c r="D1577" s="166">
        <f t="shared" si="341"/>
        <v>2.2558277767625785E-3</v>
      </c>
      <c r="E1577" s="167">
        <f t="shared" si="351"/>
        <v>24.291375447750102</v>
      </c>
      <c r="F1577" s="168">
        <f t="shared" si="352"/>
        <v>3.4897655706517208</v>
      </c>
      <c r="G1577" s="168">
        <f t="shared" si="342"/>
        <v>121276.41404316312</v>
      </c>
      <c r="H1577" s="168">
        <f t="shared" si="343"/>
        <v>271310.33852402901</v>
      </c>
      <c r="I1577" s="169">
        <f t="shared" si="344"/>
        <v>392586.75256719213</v>
      </c>
      <c r="J1577" s="169">
        <f t="shared" si="346"/>
        <v>388264.70946546906</v>
      </c>
      <c r="K1577" s="95"/>
      <c r="L1577" s="265">
        <f t="shared" si="345"/>
        <v>150486.21969150865</v>
      </c>
      <c r="M1577" s="265">
        <f>$G1577*NonHospFrac+theModel!$H1577*NonHospFrac</f>
        <v>242100.53287568348</v>
      </c>
      <c r="N1577" s="266">
        <f t="shared" si="347"/>
        <v>392586.75256719213</v>
      </c>
      <c r="O1577" s="159"/>
      <c r="P1577" s="265">
        <f t="shared" si="348"/>
        <v>148829.49560831237</v>
      </c>
      <c r="Q1577" s="265">
        <f t="shared" si="349"/>
        <v>242098.97823400868</v>
      </c>
      <c r="R1577" s="266">
        <f t="shared" si="350"/>
        <v>390928.47384232108</v>
      </c>
    </row>
    <row r="1578" spans="1:18" x14ac:dyDescent="0.3">
      <c r="A1578" s="82">
        <v>1547</v>
      </c>
      <c r="B1578" s="94">
        <f t="shared" si="339"/>
        <v>9.7405129916125031E-14</v>
      </c>
      <c r="C1578" s="179">
        <f t="shared" si="340"/>
        <v>9.7185400718461073E-14</v>
      </c>
      <c r="D1578" s="166">
        <f t="shared" si="341"/>
        <v>2.2558277767625785E-3</v>
      </c>
      <c r="E1578" s="167">
        <f t="shared" si="351"/>
        <v>24.291375447750198</v>
      </c>
      <c r="F1578" s="168">
        <f t="shared" si="352"/>
        <v>3.4920213984284834</v>
      </c>
      <c r="G1578" s="168">
        <f t="shared" si="342"/>
        <v>121354.80862237657</v>
      </c>
      <c r="H1578" s="168">
        <f t="shared" si="343"/>
        <v>271310.33852403011</v>
      </c>
      <c r="I1578" s="169">
        <f t="shared" si="344"/>
        <v>392665.1471464067</v>
      </c>
      <c r="J1578" s="169">
        <f t="shared" si="346"/>
        <v>388338.31312390929</v>
      </c>
      <c r="K1578" s="95"/>
      <c r="L1578" s="265">
        <f t="shared" si="345"/>
        <v>150516.26987479464</v>
      </c>
      <c r="M1578" s="265">
        <f>$G1578*NonHospFrac+theModel!$H1578*NonHospFrac</f>
        <v>242148.877271612</v>
      </c>
      <c r="N1578" s="266">
        <f t="shared" si="347"/>
        <v>392665.14714640664</v>
      </c>
      <c r="O1578" s="159"/>
      <c r="P1578" s="265">
        <f t="shared" si="348"/>
        <v>148857.7093374861</v>
      </c>
      <c r="Q1578" s="265">
        <f t="shared" si="349"/>
        <v>242147.3226299372</v>
      </c>
      <c r="R1578" s="266">
        <f t="shared" si="350"/>
        <v>391005.03196742327</v>
      </c>
    </row>
    <row r="1579" spans="1:18" x14ac:dyDescent="0.3">
      <c r="A1579" s="82">
        <v>1548</v>
      </c>
      <c r="B1579" s="94">
        <f t="shared" si="339"/>
        <v>9.5585557354586853E-14</v>
      </c>
      <c r="C1579" s="179">
        <f t="shared" si="340"/>
        <v>9.5369932799249043E-14</v>
      </c>
      <c r="D1579" s="166">
        <f t="shared" si="341"/>
        <v>2.2558277767625785E-3</v>
      </c>
      <c r="E1579" s="167">
        <f t="shared" si="351"/>
        <v>24.291375447750294</v>
      </c>
      <c r="F1579" s="168">
        <f t="shared" si="352"/>
        <v>3.4942772262052459</v>
      </c>
      <c r="G1579" s="168">
        <f t="shared" si="342"/>
        <v>121433.20320158999</v>
      </c>
      <c r="H1579" s="168">
        <f t="shared" si="343"/>
        <v>271310.33852403116</v>
      </c>
      <c r="I1579" s="169">
        <f t="shared" si="344"/>
        <v>392743.54172562115</v>
      </c>
      <c r="J1579" s="169">
        <f t="shared" si="346"/>
        <v>388411.9137821194</v>
      </c>
      <c r="K1579" s="95"/>
      <c r="L1579" s="265">
        <f t="shared" si="345"/>
        <v>150546.32005808063</v>
      </c>
      <c r="M1579" s="265">
        <f>$G1579*NonHospFrac+theModel!$H1579*NonHospFrac</f>
        <v>242197.22166754049</v>
      </c>
      <c r="N1579" s="266">
        <f t="shared" si="347"/>
        <v>392743.54172562109</v>
      </c>
      <c r="O1579" s="159"/>
      <c r="P1579" s="265">
        <f t="shared" si="348"/>
        <v>148885.92191661269</v>
      </c>
      <c r="Q1579" s="265">
        <f t="shared" si="349"/>
        <v>242195.6670258657</v>
      </c>
      <c r="R1579" s="266">
        <f t="shared" si="350"/>
        <v>391081.58894247841</v>
      </c>
    </row>
    <row r="1580" spans="1:18" x14ac:dyDescent="0.3">
      <c r="A1580" s="82">
        <v>1549</v>
      </c>
      <c r="B1580" s="94">
        <f t="shared" si="339"/>
        <v>9.379997524416304E-14</v>
      </c>
      <c r="C1580" s="179">
        <f t="shared" si="340"/>
        <v>9.3588378654547615E-14</v>
      </c>
      <c r="D1580" s="166">
        <f t="shared" si="341"/>
        <v>2.2558277767625785E-3</v>
      </c>
      <c r="E1580" s="167">
        <f t="shared" si="351"/>
        <v>24.291375447750386</v>
      </c>
      <c r="F1580" s="168">
        <f t="shared" si="352"/>
        <v>3.4965330539820085</v>
      </c>
      <c r="G1580" s="168">
        <f t="shared" si="342"/>
        <v>121511.59778080341</v>
      </c>
      <c r="H1580" s="168">
        <f t="shared" si="343"/>
        <v>271310.33852403215</v>
      </c>
      <c r="I1580" s="169">
        <f t="shared" si="344"/>
        <v>392821.93630483554</v>
      </c>
      <c r="J1580" s="169">
        <f t="shared" si="346"/>
        <v>388485.51144022174</v>
      </c>
      <c r="K1580" s="95"/>
      <c r="L1580" s="265">
        <f t="shared" si="345"/>
        <v>150576.37024136659</v>
      </c>
      <c r="M1580" s="265">
        <f>$G1580*NonHospFrac+theModel!$H1580*NonHospFrac</f>
        <v>242245.56606346893</v>
      </c>
      <c r="N1580" s="266">
        <f t="shared" si="347"/>
        <v>392821.93630483549</v>
      </c>
      <c r="O1580" s="159"/>
      <c r="P1580" s="265">
        <f t="shared" si="348"/>
        <v>148914.13334573898</v>
      </c>
      <c r="Q1580" s="265">
        <f t="shared" si="349"/>
        <v>242244.01142179413</v>
      </c>
      <c r="R1580" s="266">
        <f t="shared" si="350"/>
        <v>391158.14476753311</v>
      </c>
    </row>
    <row r="1581" spans="1:18" x14ac:dyDescent="0.3">
      <c r="A1581" s="82">
        <v>1550</v>
      </c>
      <c r="B1581" s="94">
        <f t="shared" si="339"/>
        <v>9.2047748627616169E-14</v>
      </c>
      <c r="C1581" s="179">
        <f t="shared" si="340"/>
        <v>9.1840104759473536E-14</v>
      </c>
      <c r="D1581" s="166">
        <f t="shared" si="341"/>
        <v>2.2558277767625785E-3</v>
      </c>
      <c r="E1581" s="167">
        <f t="shared" si="351"/>
        <v>24.291375447750479</v>
      </c>
      <c r="F1581" s="168">
        <f t="shared" si="352"/>
        <v>3.4987888817587711</v>
      </c>
      <c r="G1581" s="168">
        <f t="shared" si="342"/>
        <v>121589.99236001683</v>
      </c>
      <c r="H1581" s="168">
        <f t="shared" si="343"/>
        <v>271310.3385240332</v>
      </c>
      <c r="I1581" s="169">
        <f t="shared" si="344"/>
        <v>392900.33088405</v>
      </c>
      <c r="J1581" s="169">
        <f t="shared" si="346"/>
        <v>388559.10609833873</v>
      </c>
      <c r="K1581" s="95"/>
      <c r="L1581" s="265">
        <f t="shared" si="345"/>
        <v>150606.42042465258</v>
      </c>
      <c r="M1581" s="265">
        <f>$G1581*NonHospFrac+theModel!$H1581*NonHospFrac</f>
        <v>242293.91045939745</v>
      </c>
      <c r="N1581" s="266">
        <f t="shared" si="347"/>
        <v>392900.33088405</v>
      </c>
      <c r="O1581" s="159"/>
      <c r="P1581" s="265">
        <f t="shared" si="348"/>
        <v>148942.34362491191</v>
      </c>
      <c r="Q1581" s="265">
        <f t="shared" si="349"/>
        <v>242292.35581772265</v>
      </c>
      <c r="R1581" s="266">
        <f t="shared" si="350"/>
        <v>391234.69944263459</v>
      </c>
    </row>
    <row r="1582" spans="1:18" x14ac:dyDescent="0.3">
      <c r="A1582" s="82">
        <v>1551</v>
      </c>
      <c r="B1582" s="94">
        <f t="shared" si="339"/>
        <v>9.0328254409001967E-14</v>
      </c>
      <c r="C1582" s="179">
        <f t="shared" si="340"/>
        <v>9.0124489423679665E-14</v>
      </c>
      <c r="D1582" s="166">
        <f t="shared" si="341"/>
        <v>2.2558277767625785E-3</v>
      </c>
      <c r="E1582" s="167">
        <f t="shared" si="351"/>
        <v>24.291375447750568</v>
      </c>
      <c r="F1582" s="168">
        <f t="shared" si="352"/>
        <v>3.5010447095355337</v>
      </c>
      <c r="G1582" s="168">
        <f t="shared" si="342"/>
        <v>121668.38693923026</v>
      </c>
      <c r="H1582" s="168">
        <f t="shared" si="343"/>
        <v>271310.33852403419</v>
      </c>
      <c r="I1582" s="169">
        <f t="shared" si="344"/>
        <v>392978.72546326445</v>
      </c>
      <c r="J1582" s="169">
        <f t="shared" si="346"/>
        <v>388632.69775659253</v>
      </c>
      <c r="K1582" s="95"/>
      <c r="L1582" s="265">
        <f t="shared" si="345"/>
        <v>150636.47060793854</v>
      </c>
      <c r="M1582" s="265">
        <f>$G1582*NonHospFrac+theModel!$H1582*NonHospFrac</f>
        <v>242342.25485532588</v>
      </c>
      <c r="N1582" s="266">
        <f t="shared" si="347"/>
        <v>392978.72546326439</v>
      </c>
      <c r="O1582" s="159"/>
      <c r="P1582" s="265">
        <f t="shared" si="348"/>
        <v>148970.55275417829</v>
      </c>
      <c r="Q1582" s="265">
        <f t="shared" si="349"/>
        <v>242340.70021365109</v>
      </c>
      <c r="R1582" s="266">
        <f t="shared" si="350"/>
        <v>391311.25296782935</v>
      </c>
    </row>
    <row r="1583" spans="1:18" x14ac:dyDescent="0.3">
      <c r="A1583" s="82">
        <v>1552</v>
      </c>
      <c r="B1583" s="94">
        <f t="shared" si="339"/>
        <v>8.8640881132093573E-14</v>
      </c>
      <c r="C1583" s="179">
        <f t="shared" si="340"/>
        <v>8.8440922570279083E-14</v>
      </c>
      <c r="D1583" s="166">
        <f t="shared" si="341"/>
        <v>2.2558277767625785E-3</v>
      </c>
      <c r="E1583" s="167">
        <f t="shared" si="351"/>
        <v>24.291375447750656</v>
      </c>
      <c r="F1583" s="168">
        <f t="shared" si="352"/>
        <v>3.5033005373122963</v>
      </c>
      <c r="G1583" s="168">
        <f t="shared" si="342"/>
        <v>121746.78151844368</v>
      </c>
      <c r="H1583" s="168">
        <f t="shared" si="343"/>
        <v>271310.33852403518</v>
      </c>
      <c r="I1583" s="169">
        <f t="shared" si="344"/>
        <v>393057.12004247884</v>
      </c>
      <c r="J1583" s="169">
        <f t="shared" si="346"/>
        <v>388706.28641510545</v>
      </c>
      <c r="K1583" s="95"/>
      <c r="L1583" s="265">
        <f t="shared" si="345"/>
        <v>150666.5207912245</v>
      </c>
      <c r="M1583" s="265">
        <f>$G1583*NonHospFrac+theModel!$H1583*NonHospFrac</f>
        <v>242390.59925125435</v>
      </c>
      <c r="N1583" s="266">
        <f t="shared" si="347"/>
        <v>393057.12004247884</v>
      </c>
      <c r="O1583" s="159"/>
      <c r="P1583" s="265">
        <f t="shared" si="348"/>
        <v>148998.76073358505</v>
      </c>
      <c r="Q1583" s="265">
        <f t="shared" si="349"/>
        <v>242389.04460957955</v>
      </c>
      <c r="R1583" s="266">
        <f t="shared" si="350"/>
        <v>391387.8053431646</v>
      </c>
    </row>
    <row r="1584" spans="1:18" x14ac:dyDescent="0.3">
      <c r="A1584" s="82">
        <v>1553</v>
      </c>
      <c r="B1584" s="94">
        <f t="shared" si="339"/>
        <v>8.6985028762948228E-14</v>
      </c>
      <c r="C1584" s="179">
        <f t="shared" si="340"/>
        <v>8.6788805518902274E-14</v>
      </c>
      <c r="D1584" s="166">
        <f t="shared" si="341"/>
        <v>2.2558277767625785E-3</v>
      </c>
      <c r="E1584" s="167">
        <f t="shared" si="351"/>
        <v>24.291375447750742</v>
      </c>
      <c r="F1584" s="168">
        <f t="shared" si="352"/>
        <v>3.5055563650890589</v>
      </c>
      <c r="G1584" s="168">
        <f t="shared" si="342"/>
        <v>121825.17609765709</v>
      </c>
      <c r="H1584" s="168">
        <f t="shared" si="343"/>
        <v>271310.33852403617</v>
      </c>
      <c r="I1584" s="169">
        <f t="shared" si="344"/>
        <v>393135.51462169329</v>
      </c>
      <c r="J1584" s="169">
        <f t="shared" si="346"/>
        <v>388779.87207399984</v>
      </c>
      <c r="K1584" s="95"/>
      <c r="L1584" s="265">
        <f t="shared" si="345"/>
        <v>150696.57097451045</v>
      </c>
      <c r="M1584" s="265">
        <f>$G1584*NonHospFrac+theModel!$H1584*NonHospFrac</f>
        <v>242438.94364718278</v>
      </c>
      <c r="N1584" s="266">
        <f t="shared" si="347"/>
        <v>393135.51462169323</v>
      </c>
      <c r="O1584" s="159"/>
      <c r="P1584" s="265">
        <f t="shared" si="348"/>
        <v>149026.96756317903</v>
      </c>
      <c r="Q1584" s="265">
        <f t="shared" si="349"/>
        <v>242437.38900550798</v>
      </c>
      <c r="R1584" s="266">
        <f t="shared" si="350"/>
        <v>391464.35656868701</v>
      </c>
    </row>
    <row r="1585" spans="1:18" x14ac:dyDescent="0.3">
      <c r="A1585" s="82">
        <v>1554</v>
      </c>
      <c r="B1585" s="94">
        <f t="shared" si="339"/>
        <v>8.5360108476532516E-14</v>
      </c>
      <c r="C1585" s="179">
        <f t="shared" si="340"/>
        <v>8.516755077280369E-14</v>
      </c>
      <c r="D1585" s="166">
        <f t="shared" si="341"/>
        <v>2.2558277767625785E-3</v>
      </c>
      <c r="E1585" s="167">
        <f t="shared" si="351"/>
        <v>24.291375447750827</v>
      </c>
      <c r="F1585" s="168">
        <f t="shared" si="352"/>
        <v>3.5078121928658215</v>
      </c>
      <c r="G1585" s="168">
        <f t="shared" si="342"/>
        <v>121903.57067687051</v>
      </c>
      <c r="H1585" s="168">
        <f t="shared" si="343"/>
        <v>271310.33852403716</v>
      </c>
      <c r="I1585" s="169">
        <f t="shared" si="344"/>
        <v>393213.90920090768</v>
      </c>
      <c r="J1585" s="169">
        <f t="shared" si="346"/>
        <v>388853.45473339781</v>
      </c>
      <c r="K1585" s="95"/>
      <c r="L1585" s="265">
        <f t="shared" si="345"/>
        <v>150726.62115779641</v>
      </c>
      <c r="M1585" s="265">
        <f>$G1585*NonHospFrac+theModel!$H1585*NonHospFrac</f>
        <v>242487.28804311124</v>
      </c>
      <c r="N1585" s="266">
        <f t="shared" si="347"/>
        <v>393213.90920090768</v>
      </c>
      <c r="O1585" s="159"/>
      <c r="P1585" s="265">
        <f t="shared" si="348"/>
        <v>149055.1732430071</v>
      </c>
      <c r="Q1585" s="265">
        <f t="shared" si="349"/>
        <v>242485.73340143645</v>
      </c>
      <c r="R1585" s="266">
        <f t="shared" si="350"/>
        <v>391540.90664444352</v>
      </c>
    </row>
    <row r="1586" spans="1:18" x14ac:dyDescent="0.3">
      <c r="A1586" s="82">
        <v>1555</v>
      </c>
      <c r="B1586" s="94">
        <f t="shared" si="339"/>
        <v>8.3765542447335037E-14</v>
      </c>
      <c r="C1586" s="179">
        <f t="shared" si="340"/>
        <v>8.3576581809946752E-14</v>
      </c>
      <c r="D1586" s="166">
        <f t="shared" si="341"/>
        <v>2.2558277767625785E-3</v>
      </c>
      <c r="E1586" s="167">
        <f t="shared" si="351"/>
        <v>24.291375447750912</v>
      </c>
      <c r="F1586" s="168">
        <f t="shared" si="352"/>
        <v>3.5100680206425841</v>
      </c>
      <c r="G1586" s="168">
        <f t="shared" si="342"/>
        <v>121981.96525608393</v>
      </c>
      <c r="H1586" s="168">
        <f t="shared" si="343"/>
        <v>271310.33852403803</v>
      </c>
      <c r="I1586" s="169">
        <f t="shared" si="344"/>
        <v>393292.30378012196</v>
      </c>
      <c r="J1586" s="169">
        <f t="shared" si="346"/>
        <v>388927.03439342167</v>
      </c>
      <c r="K1586" s="95"/>
      <c r="L1586" s="265">
        <f t="shared" si="345"/>
        <v>150756.67134108231</v>
      </c>
      <c r="M1586" s="265">
        <f>$G1586*NonHospFrac+theModel!$H1586*NonHospFrac</f>
        <v>242535.63243903965</v>
      </c>
      <c r="N1586" s="266">
        <f t="shared" si="347"/>
        <v>393292.30378012196</v>
      </c>
      <c r="O1586" s="159"/>
      <c r="P1586" s="265">
        <f t="shared" si="348"/>
        <v>149083.37777311608</v>
      </c>
      <c r="Q1586" s="265">
        <f t="shared" si="349"/>
        <v>242534.07779736485</v>
      </c>
      <c r="R1586" s="266">
        <f t="shared" si="350"/>
        <v>391617.4555704809</v>
      </c>
    </row>
    <row r="1587" spans="1:18" x14ac:dyDescent="0.3">
      <c r="A1587" s="82">
        <v>1556</v>
      </c>
      <c r="B1587" s="94">
        <f t="shared" si="339"/>
        <v>8.2200763643890587E-14</v>
      </c>
      <c r="C1587" s="179">
        <f t="shared" si="340"/>
        <v>8.2015332877991606E-14</v>
      </c>
      <c r="D1587" s="166">
        <f t="shared" si="341"/>
        <v>2.2558277767625785E-3</v>
      </c>
      <c r="E1587" s="167">
        <f t="shared" si="351"/>
        <v>24.291375447750994</v>
      </c>
      <c r="F1587" s="168">
        <f t="shared" si="352"/>
        <v>3.5123238484193466</v>
      </c>
      <c r="G1587" s="168">
        <f t="shared" si="342"/>
        <v>122060.35983529736</v>
      </c>
      <c r="H1587" s="168">
        <f t="shared" si="343"/>
        <v>271310.33852403902</v>
      </c>
      <c r="I1587" s="169">
        <f t="shared" si="344"/>
        <v>393370.69835933635</v>
      </c>
      <c r="J1587" s="169">
        <f t="shared" si="346"/>
        <v>389000.61105419381</v>
      </c>
      <c r="K1587" s="95"/>
      <c r="L1587" s="265">
        <f t="shared" si="345"/>
        <v>150786.72152436827</v>
      </c>
      <c r="M1587" s="265">
        <f>$G1587*NonHospFrac+theModel!$H1587*NonHospFrac</f>
        <v>242583.97683496808</v>
      </c>
      <c r="N1587" s="266">
        <f t="shared" si="347"/>
        <v>393370.69835933635</v>
      </c>
      <c r="O1587" s="159"/>
      <c r="P1587" s="265">
        <f t="shared" si="348"/>
        <v>149111.58115355295</v>
      </c>
      <c r="Q1587" s="265">
        <f t="shared" si="349"/>
        <v>242582.42219329329</v>
      </c>
      <c r="R1587" s="266">
        <f t="shared" si="350"/>
        <v>391694.00334684621</v>
      </c>
    </row>
    <row r="1588" spans="1:18" x14ac:dyDescent="0.3">
      <c r="A1588" s="82">
        <v>1557</v>
      </c>
      <c r="B1588" s="94">
        <f t="shared" si="339"/>
        <v>8.0665215627141348E-14</v>
      </c>
      <c r="C1588" s="179">
        <f t="shared" si="340"/>
        <v>8.0483248793111096E-14</v>
      </c>
      <c r="D1588" s="166">
        <f t="shared" si="341"/>
        <v>2.2558277767625785E-3</v>
      </c>
      <c r="E1588" s="167">
        <f t="shared" si="351"/>
        <v>24.291375447751076</v>
      </c>
      <c r="F1588" s="168">
        <f t="shared" si="352"/>
        <v>3.5145796761961092</v>
      </c>
      <c r="G1588" s="168">
        <f t="shared" si="342"/>
        <v>122138.75441451078</v>
      </c>
      <c r="H1588" s="168">
        <f t="shared" si="343"/>
        <v>271310.33852403989</v>
      </c>
      <c r="I1588" s="169">
        <f t="shared" si="344"/>
        <v>393449.09293855069</v>
      </c>
      <c r="J1588" s="169">
        <f t="shared" si="346"/>
        <v>389074.18471583637</v>
      </c>
      <c r="K1588" s="95"/>
      <c r="L1588" s="265">
        <f t="shared" si="345"/>
        <v>150816.77170765417</v>
      </c>
      <c r="M1588" s="265">
        <f>$G1588*NonHospFrac+theModel!$H1588*NonHospFrac</f>
        <v>242632.32123089646</v>
      </c>
      <c r="N1588" s="266">
        <f t="shared" si="347"/>
        <v>393449.09293855063</v>
      </c>
      <c r="O1588" s="159"/>
      <c r="P1588" s="265">
        <f t="shared" si="348"/>
        <v>149139.78338436445</v>
      </c>
      <c r="Q1588" s="265">
        <f t="shared" si="349"/>
        <v>242630.76658922166</v>
      </c>
      <c r="R1588" s="266">
        <f t="shared" si="350"/>
        <v>391770.54997358611</v>
      </c>
    </row>
    <row r="1589" spans="1:18" x14ac:dyDescent="0.3">
      <c r="A1589" s="82">
        <v>1558</v>
      </c>
      <c r="B1589" s="94">
        <f t="shared" si="339"/>
        <v>7.9158352352567467E-14</v>
      </c>
      <c r="C1589" s="179">
        <f t="shared" si="340"/>
        <v>7.8979784742567779E-14</v>
      </c>
      <c r="D1589" s="166">
        <f t="shared" si="341"/>
        <v>2.2558277767625785E-3</v>
      </c>
      <c r="E1589" s="167">
        <f t="shared" si="351"/>
        <v>24.291375447751154</v>
      </c>
      <c r="F1589" s="168">
        <f t="shared" si="352"/>
        <v>3.5168355039728718</v>
      </c>
      <c r="G1589" s="168">
        <f t="shared" si="342"/>
        <v>122217.1489937242</v>
      </c>
      <c r="H1589" s="168">
        <f t="shared" si="343"/>
        <v>271310.33852404077</v>
      </c>
      <c r="I1589" s="169">
        <f t="shared" si="344"/>
        <v>393527.48751776497</v>
      </c>
      <c r="J1589" s="169">
        <f t="shared" si="346"/>
        <v>389147.75537847157</v>
      </c>
      <c r="K1589" s="95"/>
      <c r="L1589" s="265">
        <f t="shared" si="345"/>
        <v>150846.8218909401</v>
      </c>
      <c r="M1589" s="265">
        <f>$G1589*NonHospFrac+theModel!$H1589*NonHospFrac</f>
        <v>242680.66562682483</v>
      </c>
      <c r="N1589" s="266">
        <f t="shared" si="347"/>
        <v>393527.48751776491</v>
      </c>
      <c r="O1589" s="159"/>
      <c r="P1589" s="265">
        <f t="shared" si="348"/>
        <v>149167.98446559755</v>
      </c>
      <c r="Q1589" s="265">
        <f t="shared" si="349"/>
        <v>242679.11098515004</v>
      </c>
      <c r="R1589" s="266">
        <f t="shared" si="350"/>
        <v>391847.09545074758</v>
      </c>
    </row>
    <row r="1590" spans="1:18" x14ac:dyDescent="0.3">
      <c r="A1590" s="82">
        <v>1559</v>
      </c>
      <c r="B1590" s="94">
        <f t="shared" si="339"/>
        <v>7.7679637976011212E-14</v>
      </c>
      <c r="C1590" s="179">
        <f t="shared" si="340"/>
        <v>7.7504406090976059E-14</v>
      </c>
      <c r="D1590" s="166">
        <f t="shared" si="341"/>
        <v>2.2558277767625785E-3</v>
      </c>
      <c r="E1590" s="167">
        <f t="shared" si="351"/>
        <v>24.291375447751232</v>
      </c>
      <c r="F1590" s="168">
        <f t="shared" si="352"/>
        <v>3.5190913317496344</v>
      </c>
      <c r="G1590" s="168">
        <f t="shared" si="342"/>
        <v>122295.54357293762</v>
      </c>
      <c r="H1590" s="168">
        <f t="shared" si="343"/>
        <v>271310.33852404164</v>
      </c>
      <c r="I1590" s="169">
        <f t="shared" si="344"/>
        <v>393605.88209697924</v>
      </c>
      <c r="J1590" s="169">
        <f t="shared" si="346"/>
        <v>389221.32304222172</v>
      </c>
      <c r="K1590" s="95"/>
      <c r="L1590" s="265">
        <f t="shared" si="345"/>
        <v>150876.872074226</v>
      </c>
      <c r="M1590" s="265">
        <f>$G1590*NonHospFrac+theModel!$H1590*NonHospFrac</f>
        <v>242729.01002275321</v>
      </c>
      <c r="N1590" s="266">
        <f t="shared" si="347"/>
        <v>393605.88209697919</v>
      </c>
      <c r="O1590" s="159"/>
      <c r="P1590" s="265">
        <f t="shared" si="348"/>
        <v>149196.18439729902</v>
      </c>
      <c r="Q1590" s="265">
        <f t="shared" si="349"/>
        <v>242727.45538107841</v>
      </c>
      <c r="R1590" s="266">
        <f t="shared" si="350"/>
        <v>391923.63977837743</v>
      </c>
    </row>
    <row r="1591" spans="1:18" x14ac:dyDescent="0.3">
      <c r="A1591" s="82">
        <v>1560</v>
      </c>
      <c r="B1591" s="94">
        <f t="shared" si="339"/>
        <v>7.622854666312986E-14</v>
      </c>
      <c r="C1591" s="179">
        <f t="shared" si="340"/>
        <v>7.6056588190184925E-14</v>
      </c>
      <c r="D1591" s="166">
        <f t="shared" si="341"/>
        <v>2.2558277767625785E-3</v>
      </c>
      <c r="E1591" s="167">
        <f t="shared" si="351"/>
        <v>24.291375447751307</v>
      </c>
      <c r="F1591" s="168">
        <f t="shared" si="352"/>
        <v>3.521347159526397</v>
      </c>
      <c r="G1591" s="168">
        <f t="shared" si="342"/>
        <v>122373.93815215104</v>
      </c>
      <c r="H1591" s="168">
        <f t="shared" si="343"/>
        <v>271310.33852404251</v>
      </c>
      <c r="I1591" s="169">
        <f t="shared" si="344"/>
        <v>393684.27667619358</v>
      </c>
      <c r="J1591" s="169">
        <f t="shared" si="346"/>
        <v>389294.88770720916</v>
      </c>
      <c r="K1591" s="95"/>
      <c r="L1591" s="265">
        <f t="shared" si="345"/>
        <v>150906.92225751193</v>
      </c>
      <c r="M1591" s="265">
        <f>$G1591*NonHospFrac+theModel!$H1591*NonHospFrac</f>
        <v>242777.35441868161</v>
      </c>
      <c r="N1591" s="266">
        <f t="shared" si="347"/>
        <v>393684.27667619358</v>
      </c>
      <c r="O1591" s="159"/>
      <c r="P1591" s="265">
        <f t="shared" si="348"/>
        <v>149224.38317951577</v>
      </c>
      <c r="Q1591" s="265">
        <f t="shared" si="349"/>
        <v>242775.79977700682</v>
      </c>
      <c r="R1591" s="266">
        <f t="shared" si="350"/>
        <v>392000.18295652256</v>
      </c>
    </row>
    <row r="1592" spans="1:18" x14ac:dyDescent="0.3">
      <c r="A1592" s="82">
        <v>1561</v>
      </c>
      <c r="B1592" s="94">
        <f t="shared" si="339"/>
        <v>7.480456240240766E-14</v>
      </c>
      <c r="C1592" s="179">
        <f t="shared" si="340"/>
        <v>7.4635816192711733E-14</v>
      </c>
      <c r="D1592" s="166">
        <f t="shared" si="341"/>
        <v>2.2558277767625785E-3</v>
      </c>
      <c r="E1592" s="167">
        <f t="shared" si="351"/>
        <v>24.291375447751381</v>
      </c>
      <c r="F1592" s="168">
        <f t="shared" si="352"/>
        <v>3.5236029873031596</v>
      </c>
      <c r="G1592" s="168">
        <f t="shared" si="342"/>
        <v>122452.33273136447</v>
      </c>
      <c r="H1592" s="168">
        <f t="shared" si="343"/>
        <v>271310.33852404333</v>
      </c>
      <c r="I1592" s="169">
        <f t="shared" si="344"/>
        <v>393762.6712554078</v>
      </c>
      <c r="J1592" s="169">
        <f t="shared" si="346"/>
        <v>389368.44937355589</v>
      </c>
      <c r="K1592" s="95"/>
      <c r="L1592" s="265">
        <f t="shared" si="345"/>
        <v>150936.97244079784</v>
      </c>
      <c r="M1592" s="265">
        <f>$G1592*NonHospFrac+theModel!$H1592*NonHospFrac</f>
        <v>242825.69881460996</v>
      </c>
      <c r="N1592" s="266">
        <f t="shared" si="347"/>
        <v>393762.6712554078</v>
      </c>
      <c r="O1592" s="159"/>
      <c r="P1592" s="265">
        <f t="shared" si="348"/>
        <v>149252.58081229465</v>
      </c>
      <c r="Q1592" s="265">
        <f t="shared" si="349"/>
        <v>242824.14417293516</v>
      </c>
      <c r="R1592" s="266">
        <f t="shared" si="350"/>
        <v>392076.72498522978</v>
      </c>
    </row>
    <row r="1593" spans="1:18" x14ac:dyDescent="0.3">
      <c r="A1593" s="82">
        <v>1562</v>
      </c>
      <c r="B1593" s="94">
        <f t="shared" si="339"/>
        <v>7.3407178821661214E-14</v>
      </c>
      <c r="C1593" s="179">
        <f t="shared" si="340"/>
        <v>7.3241584868661536E-14</v>
      </c>
      <c r="D1593" s="166">
        <f t="shared" si="341"/>
        <v>2.2558277767625785E-3</v>
      </c>
      <c r="E1593" s="167">
        <f t="shared" si="351"/>
        <v>24.291375447751456</v>
      </c>
      <c r="F1593" s="168">
        <f t="shared" si="352"/>
        <v>3.5258588150799222</v>
      </c>
      <c r="G1593" s="168">
        <f t="shared" si="342"/>
        <v>122530.72731057789</v>
      </c>
      <c r="H1593" s="168">
        <f t="shared" si="343"/>
        <v>271310.33852404414</v>
      </c>
      <c r="I1593" s="169">
        <f t="shared" si="344"/>
        <v>393841.06583462202</v>
      </c>
      <c r="J1593" s="169">
        <f t="shared" si="346"/>
        <v>389442.00804138428</v>
      </c>
      <c r="K1593" s="95"/>
      <c r="L1593" s="265">
        <f t="shared" si="345"/>
        <v>150967.02262408371</v>
      </c>
      <c r="M1593" s="265">
        <f>$G1593*NonHospFrac+theModel!$H1593*NonHospFrac</f>
        <v>242874.04321053828</v>
      </c>
      <c r="N1593" s="266">
        <f t="shared" si="347"/>
        <v>393841.06583462202</v>
      </c>
      <c r="O1593" s="159"/>
      <c r="P1593" s="265">
        <f t="shared" si="348"/>
        <v>149280.77729568246</v>
      </c>
      <c r="Q1593" s="265">
        <f t="shared" si="349"/>
        <v>242872.48856886348</v>
      </c>
      <c r="R1593" s="266">
        <f t="shared" si="350"/>
        <v>392153.26586454595</v>
      </c>
    </row>
    <row r="1594" spans="1:18" x14ac:dyDescent="0.3">
      <c r="A1594" s="82">
        <v>1563</v>
      </c>
      <c r="B1594" s="94">
        <f t="shared" si="339"/>
        <v>7.2035899007971346E-14</v>
      </c>
      <c r="C1594" s="179">
        <f t="shared" si="340"/>
        <v>7.1873398426065095E-14</v>
      </c>
      <c r="D1594" s="166">
        <f t="shared" si="341"/>
        <v>2.2558277767625785E-3</v>
      </c>
      <c r="E1594" s="167">
        <f t="shared" si="351"/>
        <v>24.291375447751527</v>
      </c>
      <c r="F1594" s="168">
        <f t="shared" si="352"/>
        <v>3.5281146428566847</v>
      </c>
      <c r="G1594" s="168">
        <f t="shared" si="342"/>
        <v>122609.12188979131</v>
      </c>
      <c r="H1594" s="168">
        <f t="shared" si="343"/>
        <v>271310.3385240449</v>
      </c>
      <c r="I1594" s="169">
        <f t="shared" si="344"/>
        <v>393919.46041383618</v>
      </c>
      <c r="J1594" s="169">
        <f t="shared" si="346"/>
        <v>389515.5637108165</v>
      </c>
      <c r="K1594" s="95"/>
      <c r="L1594" s="265">
        <f t="shared" si="345"/>
        <v>150997.07280736958</v>
      </c>
      <c r="M1594" s="265">
        <f>$G1594*NonHospFrac+theModel!$H1594*NonHospFrac</f>
        <v>242922.3876064666</v>
      </c>
      <c r="N1594" s="266">
        <f t="shared" si="347"/>
        <v>393919.46041383618</v>
      </c>
      <c r="O1594" s="159"/>
      <c r="P1594" s="265">
        <f t="shared" si="348"/>
        <v>149308.97262972611</v>
      </c>
      <c r="Q1594" s="265">
        <f t="shared" si="349"/>
        <v>242920.8329647918</v>
      </c>
      <c r="R1594" s="266">
        <f t="shared" si="350"/>
        <v>392229.80559451791</v>
      </c>
    </row>
    <row r="1595" spans="1:18" x14ac:dyDescent="0.3">
      <c r="A1595" s="82">
        <v>1564</v>
      </c>
      <c r="B1595" s="94">
        <f t="shared" si="339"/>
        <v>7.069023533098116E-14</v>
      </c>
      <c r="C1595" s="179">
        <f t="shared" si="340"/>
        <v>7.0530770334575654E-14</v>
      </c>
      <c r="D1595" s="166">
        <f t="shared" si="341"/>
        <v>2.2558277767625785E-3</v>
      </c>
      <c r="E1595" s="167">
        <f t="shared" si="351"/>
        <v>24.291375447751598</v>
      </c>
      <c r="F1595" s="168">
        <f t="shared" si="352"/>
        <v>3.5303704706334473</v>
      </c>
      <c r="G1595" s="168">
        <f t="shared" si="342"/>
        <v>122687.51646900471</v>
      </c>
      <c r="H1595" s="168">
        <f t="shared" si="343"/>
        <v>271310.33852404571</v>
      </c>
      <c r="I1595" s="169">
        <f t="shared" si="344"/>
        <v>393997.85499305045</v>
      </c>
      <c r="J1595" s="169">
        <f t="shared" si="346"/>
        <v>389589.11638197495</v>
      </c>
      <c r="K1595" s="95"/>
      <c r="L1595" s="265">
        <f t="shared" si="345"/>
        <v>151027.12299065548</v>
      </c>
      <c r="M1595" s="265">
        <f>$G1595*NonHospFrac+theModel!$H1595*NonHospFrac</f>
        <v>242970.73200239494</v>
      </c>
      <c r="N1595" s="266">
        <f t="shared" si="347"/>
        <v>393997.85499305045</v>
      </c>
      <c r="O1595" s="159"/>
      <c r="P1595" s="265">
        <f t="shared" si="348"/>
        <v>149337.16681447244</v>
      </c>
      <c r="Q1595" s="265">
        <f t="shared" si="349"/>
        <v>242969.17736072015</v>
      </c>
      <c r="R1595" s="266">
        <f t="shared" si="350"/>
        <v>392306.34417519259</v>
      </c>
    </row>
    <row r="1596" spans="1:18" x14ac:dyDescent="0.3">
      <c r="A1596" s="82">
        <v>1565</v>
      </c>
      <c r="B1596" s="94">
        <f t="shared" si="339"/>
        <v>6.9369709269492512E-14</v>
      </c>
      <c r="C1596" s="179">
        <f t="shared" si="340"/>
        <v>6.9213223152456441E-14</v>
      </c>
      <c r="D1596" s="166">
        <f t="shared" si="341"/>
        <v>2.2558277767625785E-3</v>
      </c>
      <c r="E1596" s="167">
        <f t="shared" si="351"/>
        <v>24.291375447751665</v>
      </c>
      <c r="F1596" s="168">
        <f t="shared" si="352"/>
        <v>3.5326262984102099</v>
      </c>
      <c r="G1596" s="168">
        <f t="shared" si="342"/>
        <v>122765.91104821817</v>
      </c>
      <c r="H1596" s="168">
        <f t="shared" si="343"/>
        <v>271310.33852404647</v>
      </c>
      <c r="I1596" s="169">
        <f t="shared" si="344"/>
        <v>394076.24957226461</v>
      </c>
      <c r="J1596" s="169">
        <f t="shared" si="346"/>
        <v>389662.66605498164</v>
      </c>
      <c r="K1596" s="95"/>
      <c r="L1596" s="265">
        <f t="shared" si="345"/>
        <v>151057.17317394135</v>
      </c>
      <c r="M1596" s="265">
        <f>$G1596*NonHospFrac+theModel!$H1596*NonHospFrac</f>
        <v>243019.07639832329</v>
      </c>
      <c r="N1596" s="266">
        <f t="shared" si="347"/>
        <v>394076.24957226461</v>
      </c>
      <c r="O1596" s="159"/>
      <c r="P1596" s="265">
        <f t="shared" si="348"/>
        <v>149365.35984996828</v>
      </c>
      <c r="Q1596" s="265">
        <f t="shared" si="349"/>
        <v>243017.52175664849</v>
      </c>
      <c r="R1596" s="266">
        <f t="shared" si="350"/>
        <v>392382.88160661678</v>
      </c>
    </row>
    <row r="1597" spans="1:18" x14ac:dyDescent="0.3">
      <c r="A1597" s="82">
        <v>1566</v>
      </c>
      <c r="B1597" s="94">
        <f t="shared" si="339"/>
        <v>6.8073851241303048E-14</v>
      </c>
      <c r="C1597" s="179">
        <f t="shared" si="340"/>
        <v>6.7920288356801713E-14</v>
      </c>
      <c r="D1597" s="166">
        <f t="shared" si="341"/>
        <v>2.2558277767625785E-3</v>
      </c>
      <c r="E1597" s="167">
        <f t="shared" si="351"/>
        <v>24.291375447751733</v>
      </c>
      <c r="F1597" s="168">
        <f t="shared" si="352"/>
        <v>3.5348821261869725</v>
      </c>
      <c r="G1597" s="168">
        <f t="shared" si="342"/>
        <v>122844.30562743159</v>
      </c>
      <c r="H1597" s="168">
        <f t="shared" si="343"/>
        <v>271310.33852404723</v>
      </c>
      <c r="I1597" s="169">
        <f t="shared" si="344"/>
        <v>394154.64415147883</v>
      </c>
      <c r="J1597" s="169">
        <f t="shared" si="346"/>
        <v>389736.21272995893</v>
      </c>
      <c r="K1597" s="95"/>
      <c r="L1597" s="265">
        <f t="shared" si="345"/>
        <v>151087.22335722722</v>
      </c>
      <c r="M1597" s="265">
        <f>$G1597*NonHospFrac+theModel!$H1597*NonHospFrac</f>
        <v>243067.42079425161</v>
      </c>
      <c r="N1597" s="266">
        <f t="shared" si="347"/>
        <v>394154.64415147883</v>
      </c>
      <c r="O1597" s="159"/>
      <c r="P1597" s="265">
        <f t="shared" si="348"/>
        <v>149393.5517362605</v>
      </c>
      <c r="Q1597" s="265">
        <f t="shared" si="349"/>
        <v>243065.86615257681</v>
      </c>
      <c r="R1597" s="266">
        <f t="shared" si="350"/>
        <v>392459.41788883728</v>
      </c>
    </row>
    <row r="1598" spans="1:18" x14ac:dyDescent="0.3">
      <c r="A1598" s="82">
        <v>1567</v>
      </c>
      <c r="B1598" s="94">
        <f t="shared" si="339"/>
        <v>6.6802200436221563E-14</v>
      </c>
      <c r="C1598" s="179">
        <f t="shared" si="340"/>
        <v>6.665150617692867E-14</v>
      </c>
      <c r="D1598" s="166">
        <f t="shared" si="341"/>
        <v>2.2558277767625785E-3</v>
      </c>
      <c r="E1598" s="167">
        <f t="shared" si="351"/>
        <v>24.2913754477518</v>
      </c>
      <c r="F1598" s="168">
        <f t="shared" si="352"/>
        <v>3.5371379539637351</v>
      </c>
      <c r="G1598" s="168">
        <f t="shared" si="342"/>
        <v>122922.70020664501</v>
      </c>
      <c r="H1598" s="168">
        <f t="shared" si="343"/>
        <v>271310.33852404798</v>
      </c>
      <c r="I1598" s="169">
        <f t="shared" si="344"/>
        <v>394233.03873069299</v>
      </c>
      <c r="J1598" s="169">
        <f t="shared" si="346"/>
        <v>389809.75640702888</v>
      </c>
      <c r="K1598" s="95"/>
      <c r="L1598" s="265">
        <f t="shared" si="345"/>
        <v>151117.27354051307</v>
      </c>
      <c r="M1598" s="265">
        <f>$G1598*NonHospFrac+theModel!$H1598*NonHospFrac</f>
        <v>243115.7651901799</v>
      </c>
      <c r="N1598" s="266">
        <f t="shared" si="347"/>
        <v>394233.03873069293</v>
      </c>
      <c r="O1598" s="159"/>
      <c r="P1598" s="265">
        <f t="shared" si="348"/>
        <v>149421.74247339589</v>
      </c>
      <c r="Q1598" s="265">
        <f t="shared" si="349"/>
        <v>243114.2105485051</v>
      </c>
      <c r="R1598" s="266">
        <f t="shared" si="350"/>
        <v>392535.95302190096</v>
      </c>
    </row>
    <row r="1599" spans="1:18" x14ac:dyDescent="0.3">
      <c r="A1599" s="82">
        <v>1568</v>
      </c>
      <c r="B1599" s="94">
        <f t="shared" si="339"/>
        <v>6.5554304652203126E-14</v>
      </c>
      <c r="C1599" s="179">
        <f t="shared" si="340"/>
        <v>6.5406425430882329E-14</v>
      </c>
      <c r="D1599" s="166">
        <f t="shared" si="341"/>
        <v>2.2558277767625785E-3</v>
      </c>
      <c r="E1599" s="167">
        <f t="shared" si="351"/>
        <v>24.291375447751864</v>
      </c>
      <c r="F1599" s="168">
        <f t="shared" si="352"/>
        <v>3.5393937817404977</v>
      </c>
      <c r="G1599" s="168">
        <f t="shared" si="342"/>
        <v>123001.09478585841</v>
      </c>
      <c r="H1599" s="168">
        <f t="shared" si="343"/>
        <v>271310.33852404868</v>
      </c>
      <c r="I1599" s="169">
        <f t="shared" si="344"/>
        <v>394311.43330990709</v>
      </c>
      <c r="J1599" s="169">
        <f t="shared" si="346"/>
        <v>389883.29708631372</v>
      </c>
      <c r="K1599" s="95"/>
      <c r="L1599" s="265">
        <f t="shared" si="345"/>
        <v>151147.32372379891</v>
      </c>
      <c r="M1599" s="265">
        <f>$G1599*NonHospFrac+theModel!$H1599*NonHospFrac</f>
        <v>243164.10958610816</v>
      </c>
      <c r="N1599" s="266">
        <f t="shared" si="347"/>
        <v>394311.43330990709</v>
      </c>
      <c r="O1599" s="159"/>
      <c r="P1599" s="265">
        <f t="shared" si="348"/>
        <v>149449.93206142134</v>
      </c>
      <c r="Q1599" s="265">
        <f t="shared" si="349"/>
        <v>243162.55494443336</v>
      </c>
      <c r="R1599" s="266">
        <f t="shared" si="350"/>
        <v>392612.48700585472</v>
      </c>
    </row>
    <row r="1600" spans="1:18" x14ac:dyDescent="0.3">
      <c r="A1600" s="82">
        <v>1569</v>
      </c>
      <c r="B1600" s="94">
        <f t="shared" si="339"/>
        <v>6.4329720134544003E-14</v>
      </c>
      <c r="C1600" s="179">
        <f t="shared" si="340"/>
        <v>6.4184603364993138E-14</v>
      </c>
      <c r="D1600" s="166">
        <f t="shared" si="341"/>
        <v>2.2558277767625785E-3</v>
      </c>
      <c r="E1600" s="167">
        <f t="shared" si="351"/>
        <v>24.291375447751928</v>
      </c>
      <c r="F1600" s="168">
        <f t="shared" si="352"/>
        <v>3.5416496095172603</v>
      </c>
      <c r="G1600" s="168">
        <f t="shared" si="342"/>
        <v>123079.48936507183</v>
      </c>
      <c r="H1600" s="168">
        <f t="shared" si="343"/>
        <v>271310.33852404944</v>
      </c>
      <c r="I1600" s="169">
        <f t="shared" si="344"/>
        <v>394389.82788912125</v>
      </c>
      <c r="J1600" s="169">
        <f t="shared" si="346"/>
        <v>389956.83476793574</v>
      </c>
      <c r="K1600" s="95"/>
      <c r="L1600" s="265">
        <f t="shared" si="345"/>
        <v>151177.37390708481</v>
      </c>
      <c r="M1600" s="265">
        <f>$G1600*NonHospFrac+theModel!$H1600*NonHospFrac</f>
        <v>243212.45398203647</v>
      </c>
      <c r="N1600" s="266">
        <f t="shared" si="347"/>
        <v>394389.82788912125</v>
      </c>
      <c r="O1600" s="159"/>
      <c r="P1600" s="265">
        <f t="shared" si="348"/>
        <v>149478.12050038375</v>
      </c>
      <c r="Q1600" s="265">
        <f t="shared" si="349"/>
        <v>243210.89934036168</v>
      </c>
      <c r="R1600" s="266">
        <f t="shared" si="350"/>
        <v>392689.01984074543</v>
      </c>
    </row>
    <row r="1601" spans="1:18" x14ac:dyDescent="0.3">
      <c r="A1601" s="82">
        <v>1570</v>
      </c>
      <c r="B1601" s="94">
        <f t="shared" si="339"/>
        <v>6.3128011418082765E-14</v>
      </c>
      <c r="C1601" s="179">
        <f t="shared" si="340"/>
        <v>6.2985605496434062E-14</v>
      </c>
      <c r="D1601" s="166">
        <f t="shared" si="341"/>
        <v>2.2558277767625785E-3</v>
      </c>
      <c r="E1601" s="167">
        <f t="shared" si="351"/>
        <v>24.291375447751992</v>
      </c>
      <c r="F1601" s="168">
        <f t="shared" si="352"/>
        <v>3.5439054372940229</v>
      </c>
      <c r="G1601" s="168">
        <f t="shared" si="342"/>
        <v>123157.88394428525</v>
      </c>
      <c r="H1601" s="168">
        <f t="shared" si="343"/>
        <v>271310.33852405014</v>
      </c>
      <c r="I1601" s="169">
        <f t="shared" si="344"/>
        <v>394468.22246833541</v>
      </c>
      <c r="J1601" s="169">
        <f t="shared" si="346"/>
        <v>390030.36945201707</v>
      </c>
      <c r="K1601" s="95"/>
      <c r="L1601" s="265">
        <f t="shared" si="345"/>
        <v>151207.42409037062</v>
      </c>
      <c r="M1601" s="265">
        <f>$G1601*NonHospFrac+theModel!$H1601*NonHospFrac</f>
        <v>243260.7983779647</v>
      </c>
      <c r="N1601" s="266">
        <f t="shared" si="347"/>
        <v>394468.2224683353</v>
      </c>
      <c r="O1601" s="159"/>
      <c r="P1601" s="265">
        <f t="shared" si="348"/>
        <v>149506.30779032983</v>
      </c>
      <c r="Q1601" s="265">
        <f t="shared" si="349"/>
        <v>243259.24373628991</v>
      </c>
      <c r="R1601" s="266">
        <f t="shared" si="350"/>
        <v>392765.5515266197</v>
      </c>
    </row>
    <row r="1602" spans="1:18" x14ac:dyDescent="0.3">
      <c r="A1602" s="82">
        <v>1571</v>
      </c>
      <c r="B1602" s="94">
        <f t="shared" si="339"/>
        <v>6.1948751172347006E-14</v>
      </c>
      <c r="C1602" s="179">
        <f t="shared" si="340"/>
        <v>6.1809005458716671E-14</v>
      </c>
      <c r="D1602" s="166">
        <f t="shared" si="341"/>
        <v>2.2558277767625785E-3</v>
      </c>
      <c r="E1602" s="167">
        <f t="shared" si="351"/>
        <v>24.291375447752053</v>
      </c>
      <c r="F1602" s="168">
        <f t="shared" si="352"/>
        <v>3.5461612650707854</v>
      </c>
      <c r="G1602" s="168">
        <f t="shared" si="342"/>
        <v>123236.27852349868</v>
      </c>
      <c r="H1602" s="168">
        <f t="shared" si="343"/>
        <v>271310.33852405078</v>
      </c>
      <c r="I1602" s="169">
        <f t="shared" si="344"/>
        <v>394546.61704754946</v>
      </c>
      <c r="J1602" s="169">
        <f t="shared" si="346"/>
        <v>390103.90113867982</v>
      </c>
      <c r="K1602" s="95"/>
      <c r="L1602" s="265">
        <f t="shared" si="345"/>
        <v>151237.47427365647</v>
      </c>
      <c r="M1602" s="265">
        <f>$G1602*NonHospFrac+theModel!$H1602*NonHospFrac</f>
        <v>243309.14277389296</v>
      </c>
      <c r="N1602" s="266">
        <f t="shared" si="347"/>
        <v>394546.61704754946</v>
      </c>
      <c r="O1602" s="159"/>
      <c r="P1602" s="265">
        <f t="shared" si="348"/>
        <v>149534.4939313065</v>
      </c>
      <c r="Q1602" s="265">
        <f t="shared" si="349"/>
        <v>243307.58813221817</v>
      </c>
      <c r="R1602" s="266">
        <f t="shared" si="350"/>
        <v>392842.08206352463</v>
      </c>
    </row>
    <row r="1603" spans="1:18" x14ac:dyDescent="0.3">
      <c r="A1603" s="82">
        <v>1572</v>
      </c>
      <c r="B1603" s="94">
        <f t="shared" si="339"/>
        <v>6.0791520049593807E-14</v>
      </c>
      <c r="C1603" s="179">
        <f t="shared" si="340"/>
        <v>6.065438485007432E-14</v>
      </c>
      <c r="D1603" s="166">
        <f t="shared" si="341"/>
        <v>2.2558277767625785E-3</v>
      </c>
      <c r="E1603" s="167">
        <f t="shared" si="351"/>
        <v>24.291375447752113</v>
      </c>
      <c r="F1603" s="168">
        <f t="shared" si="352"/>
        <v>3.548417092847548</v>
      </c>
      <c r="G1603" s="168">
        <f t="shared" si="342"/>
        <v>123314.6731027121</v>
      </c>
      <c r="H1603" s="168">
        <f t="shared" si="343"/>
        <v>271310.33852405148</v>
      </c>
      <c r="I1603" s="169">
        <f t="shared" si="344"/>
        <v>394625.01162676356</v>
      </c>
      <c r="J1603" s="169">
        <f t="shared" si="346"/>
        <v>390177.42982804636</v>
      </c>
      <c r="K1603" s="95"/>
      <c r="L1603" s="265">
        <f t="shared" si="345"/>
        <v>151267.52445694231</v>
      </c>
      <c r="M1603" s="265">
        <f>$G1603*NonHospFrac+theModel!$H1603*NonHospFrac</f>
        <v>243357.48716982125</v>
      </c>
      <c r="N1603" s="266">
        <f t="shared" si="347"/>
        <v>394625.01162676356</v>
      </c>
      <c r="O1603" s="159"/>
      <c r="P1603" s="265">
        <f t="shared" si="348"/>
        <v>149562.67892336057</v>
      </c>
      <c r="Q1603" s="265">
        <f t="shared" si="349"/>
        <v>243355.93252814646</v>
      </c>
      <c r="R1603" s="266">
        <f t="shared" si="350"/>
        <v>392918.61145150702</v>
      </c>
    </row>
    <row r="1604" spans="1:18" x14ac:dyDescent="0.3">
      <c r="A1604" s="82">
        <v>1573</v>
      </c>
      <c r="B1604" s="94">
        <f t="shared" si="339"/>
        <v>5.9655906535689074E-14</v>
      </c>
      <c r="C1604" s="179">
        <f t="shared" si="340"/>
        <v>5.9521333084677909E-14</v>
      </c>
      <c r="D1604" s="166">
        <f t="shared" si="341"/>
        <v>2.2558277767625785E-3</v>
      </c>
      <c r="E1604" s="167">
        <f t="shared" si="351"/>
        <v>24.291375447752173</v>
      </c>
      <c r="F1604" s="168">
        <f t="shared" si="352"/>
        <v>3.5506729206243106</v>
      </c>
      <c r="G1604" s="168">
        <f t="shared" si="342"/>
        <v>123393.06768192552</v>
      </c>
      <c r="H1604" s="168">
        <f t="shared" si="343"/>
        <v>271310.33852405217</v>
      </c>
      <c r="I1604" s="169">
        <f t="shared" si="344"/>
        <v>394703.40620597766</v>
      </c>
      <c r="J1604" s="169">
        <f t="shared" si="346"/>
        <v>390250.95552023873</v>
      </c>
      <c r="K1604" s="95"/>
      <c r="L1604" s="265">
        <f t="shared" si="345"/>
        <v>151297.57464022815</v>
      </c>
      <c r="M1604" s="265">
        <f>$G1604*NonHospFrac+theModel!$H1604*NonHospFrac</f>
        <v>243405.83156574954</v>
      </c>
      <c r="N1604" s="266">
        <f t="shared" si="347"/>
        <v>394703.40620597766</v>
      </c>
      <c r="O1604" s="159"/>
      <c r="P1604" s="265">
        <f t="shared" si="348"/>
        <v>149590.86276653886</v>
      </c>
      <c r="Q1604" s="265">
        <f t="shared" si="349"/>
        <v>243404.27692407474</v>
      </c>
      <c r="R1604" s="266">
        <f t="shared" si="350"/>
        <v>392995.13969061361</v>
      </c>
    </row>
    <row r="1605" spans="1:18" x14ac:dyDescent="0.3">
      <c r="A1605" s="82">
        <v>1574</v>
      </c>
      <c r="B1605" s="94">
        <f t="shared" si="339"/>
        <v>5.854150680377048E-14</v>
      </c>
      <c r="C1605" s="179">
        <f t="shared" si="340"/>
        <v>5.8409447246628999E-14</v>
      </c>
      <c r="D1605" s="166">
        <f t="shared" si="341"/>
        <v>2.2558277767625785E-3</v>
      </c>
      <c r="E1605" s="167">
        <f t="shared" si="351"/>
        <v>24.29137544775223</v>
      </c>
      <c r="F1605" s="168">
        <f t="shared" si="352"/>
        <v>3.5529287484010732</v>
      </c>
      <c r="G1605" s="168">
        <f t="shared" si="342"/>
        <v>123471.46226113893</v>
      </c>
      <c r="H1605" s="168">
        <f t="shared" si="343"/>
        <v>271310.33852405276</v>
      </c>
      <c r="I1605" s="169">
        <f t="shared" si="344"/>
        <v>394781.80078519171</v>
      </c>
      <c r="J1605" s="169">
        <f t="shared" si="346"/>
        <v>390324.47821537912</v>
      </c>
      <c r="K1605" s="95"/>
      <c r="L1605" s="265">
        <f t="shared" si="345"/>
        <v>151327.62482351396</v>
      </c>
      <c r="M1605" s="265">
        <f>$G1605*NonHospFrac+theModel!$H1605*NonHospFrac</f>
        <v>243454.17596167771</v>
      </c>
      <c r="N1605" s="266">
        <f t="shared" si="347"/>
        <v>394781.80078519171</v>
      </c>
      <c r="O1605" s="159"/>
      <c r="P1605" s="265">
        <f t="shared" si="348"/>
        <v>149619.04546088821</v>
      </c>
      <c r="Q1605" s="265">
        <f t="shared" si="349"/>
        <v>243452.62132000292</v>
      </c>
      <c r="R1605" s="266">
        <f t="shared" si="350"/>
        <v>393071.66678089113</v>
      </c>
    </row>
    <row r="1606" spans="1:18" x14ac:dyDescent="0.3">
      <c r="A1606" s="82">
        <v>1575</v>
      </c>
      <c r="B1606" s="94">
        <f t="shared" si="339"/>
        <v>5.7447924570648201E-14</v>
      </c>
      <c r="C1606" s="179">
        <f t="shared" si="340"/>
        <v>5.7318331946684375E-14</v>
      </c>
      <c r="D1606" s="166">
        <f t="shared" si="341"/>
        <v>2.2558277767625785E-3</v>
      </c>
      <c r="E1606" s="167">
        <f t="shared" si="351"/>
        <v>24.291375447752287</v>
      </c>
      <c r="F1606" s="168">
        <f t="shared" si="352"/>
        <v>3.5551845761778358</v>
      </c>
      <c r="G1606" s="168">
        <f t="shared" si="342"/>
        <v>123549.85684035235</v>
      </c>
      <c r="H1606" s="168">
        <f t="shared" si="343"/>
        <v>271310.33852405346</v>
      </c>
      <c r="I1606" s="169">
        <f t="shared" si="344"/>
        <v>394860.19536440581</v>
      </c>
      <c r="J1606" s="169">
        <f t="shared" si="346"/>
        <v>390397.99791358976</v>
      </c>
      <c r="K1606" s="95"/>
      <c r="L1606" s="265">
        <f t="shared" si="345"/>
        <v>151357.67500679981</v>
      </c>
      <c r="M1606" s="265">
        <f>$G1606*NonHospFrac+theModel!$H1606*NonHospFrac</f>
        <v>243502.520357606</v>
      </c>
      <c r="N1606" s="266">
        <f t="shared" si="347"/>
        <v>394860.19536440581</v>
      </c>
      <c r="O1606" s="159"/>
      <c r="P1606" s="265">
        <f t="shared" si="348"/>
        <v>149647.22700645548</v>
      </c>
      <c r="Q1606" s="265">
        <f t="shared" si="349"/>
        <v>243500.9657159312</v>
      </c>
      <c r="R1606" s="266">
        <f t="shared" si="350"/>
        <v>393148.19272238668</v>
      </c>
    </row>
    <row r="1607" spans="1:18" x14ac:dyDescent="0.3">
      <c r="A1607" s="82">
        <v>1576</v>
      </c>
      <c r="B1607" s="94">
        <f t="shared" si="339"/>
        <v>5.6374770955883998E-14</v>
      </c>
      <c r="C1607" s="179">
        <f t="shared" si="340"/>
        <v>5.6247599181653087E-14</v>
      </c>
      <c r="D1607" s="166">
        <f t="shared" si="341"/>
        <v>2.2558277767625785E-3</v>
      </c>
      <c r="E1607" s="167">
        <f t="shared" si="351"/>
        <v>24.291375447752344</v>
      </c>
      <c r="F1607" s="168">
        <f t="shared" si="352"/>
        <v>3.5574404039545984</v>
      </c>
      <c r="G1607" s="168">
        <f t="shared" si="342"/>
        <v>123628.25141956579</v>
      </c>
      <c r="H1607" s="168">
        <f t="shared" si="343"/>
        <v>271310.33852405404</v>
      </c>
      <c r="I1607" s="169">
        <f t="shared" si="344"/>
        <v>394938.58994361979</v>
      </c>
      <c r="J1607" s="169">
        <f t="shared" si="346"/>
        <v>390471.51461499266</v>
      </c>
      <c r="K1607" s="95"/>
      <c r="L1607" s="265">
        <f t="shared" si="345"/>
        <v>151387.72519008559</v>
      </c>
      <c r="M1607" s="265">
        <f>$G1607*NonHospFrac+theModel!$H1607*NonHospFrac</f>
        <v>243550.8647535342</v>
      </c>
      <c r="N1607" s="266">
        <f t="shared" si="347"/>
        <v>394938.58994361979</v>
      </c>
      <c r="O1607" s="159"/>
      <c r="P1607" s="265">
        <f t="shared" si="348"/>
        <v>149675.40740328742</v>
      </c>
      <c r="Q1607" s="265">
        <f t="shared" si="349"/>
        <v>243549.31011185941</v>
      </c>
      <c r="R1607" s="266">
        <f t="shared" si="350"/>
        <v>393224.71751514683</v>
      </c>
    </row>
    <row r="1608" spans="1:18" x14ac:dyDescent="0.3">
      <c r="A1608" s="82">
        <v>1577</v>
      </c>
      <c r="B1608" s="94">
        <f t="shared" si="339"/>
        <v>5.5321664343504806E-14</v>
      </c>
      <c r="C1608" s="179">
        <f t="shared" si="340"/>
        <v>5.5196868196421989E-14</v>
      </c>
      <c r="D1608" s="166">
        <f t="shared" si="341"/>
        <v>2.2558277767625785E-3</v>
      </c>
      <c r="E1608" s="167">
        <f t="shared" si="351"/>
        <v>24.291375447752401</v>
      </c>
      <c r="F1608" s="168">
        <f t="shared" si="352"/>
        <v>3.559696231731361</v>
      </c>
      <c r="G1608" s="168">
        <f t="shared" si="342"/>
        <v>123706.6459987792</v>
      </c>
      <c r="H1608" s="168">
        <f t="shared" si="343"/>
        <v>271310.33852405468</v>
      </c>
      <c r="I1608" s="169">
        <f t="shared" si="344"/>
        <v>395016.9845228339</v>
      </c>
      <c r="J1608" s="169">
        <f t="shared" si="346"/>
        <v>390545.02831971017</v>
      </c>
      <c r="K1608" s="95"/>
      <c r="L1608" s="265">
        <f t="shared" si="345"/>
        <v>151417.77537337143</v>
      </c>
      <c r="M1608" s="265">
        <f>$G1608*NonHospFrac+theModel!$H1608*NonHospFrac</f>
        <v>243599.20914946246</v>
      </c>
      <c r="N1608" s="266">
        <f t="shared" si="347"/>
        <v>395016.9845228339</v>
      </c>
      <c r="O1608" s="159"/>
      <c r="P1608" s="265">
        <f t="shared" si="348"/>
        <v>149703.58665143096</v>
      </c>
      <c r="Q1608" s="265">
        <f t="shared" si="349"/>
        <v>243597.65450778767</v>
      </c>
      <c r="R1608" s="266">
        <f t="shared" si="350"/>
        <v>393301.2411592186</v>
      </c>
    </row>
    <row r="1609" spans="1:18" x14ac:dyDescent="0.3">
      <c r="A1609" s="82">
        <v>1578</v>
      </c>
      <c r="B1609" s="94">
        <f t="shared" si="339"/>
        <v>5.4288230246299191E-14</v>
      </c>
      <c r="C1609" s="179">
        <f t="shared" si="340"/>
        <v>5.4165765348558308E-14</v>
      </c>
      <c r="D1609" s="166">
        <f t="shared" si="341"/>
        <v>2.2558277767625785E-3</v>
      </c>
      <c r="E1609" s="167">
        <f t="shared" si="351"/>
        <v>24.291375447752454</v>
      </c>
      <c r="F1609" s="168">
        <f t="shared" si="352"/>
        <v>3.5619520595081235</v>
      </c>
      <c r="G1609" s="168">
        <f t="shared" si="342"/>
        <v>123785.04057799262</v>
      </c>
      <c r="H1609" s="168">
        <f t="shared" si="343"/>
        <v>271310.33852405532</v>
      </c>
      <c r="I1609" s="169">
        <f t="shared" si="344"/>
        <v>395095.37910204794</v>
      </c>
      <c r="J1609" s="169">
        <f t="shared" si="346"/>
        <v>390618.53902786429</v>
      </c>
      <c r="K1609" s="95"/>
      <c r="L1609" s="265">
        <f t="shared" si="345"/>
        <v>151447.82555665725</v>
      </c>
      <c r="M1609" s="265">
        <f>$G1609*NonHospFrac+theModel!$H1609*NonHospFrac</f>
        <v>243647.55354539066</v>
      </c>
      <c r="N1609" s="266">
        <f t="shared" si="347"/>
        <v>395095.37910204788</v>
      </c>
      <c r="O1609" s="159"/>
      <c r="P1609" s="265">
        <f t="shared" si="348"/>
        <v>149731.76475093284</v>
      </c>
      <c r="Q1609" s="265">
        <f t="shared" si="349"/>
        <v>243645.99890371587</v>
      </c>
      <c r="R1609" s="266">
        <f t="shared" si="350"/>
        <v>393377.76365464868</v>
      </c>
    </row>
    <row r="1610" spans="1:18" x14ac:dyDescent="0.3">
      <c r="A1610" s="82">
        <v>1579</v>
      </c>
      <c r="B1610" s="94">
        <f t="shared" si="339"/>
        <v>5.3274101172649015E-14</v>
      </c>
      <c r="C1610" s="179">
        <f t="shared" si="340"/>
        <v>5.3153923975441693E-14</v>
      </c>
      <c r="D1610" s="166">
        <f t="shared" si="341"/>
        <v>2.2558277767625785E-3</v>
      </c>
      <c r="E1610" s="167">
        <f t="shared" si="351"/>
        <v>24.291375447752507</v>
      </c>
      <c r="F1610" s="168">
        <f t="shared" si="352"/>
        <v>3.5642078872848861</v>
      </c>
      <c r="G1610" s="168">
        <f t="shared" si="342"/>
        <v>123863.43515720604</v>
      </c>
      <c r="H1610" s="168">
        <f t="shared" si="343"/>
        <v>271310.3385240559</v>
      </c>
      <c r="I1610" s="169">
        <f t="shared" si="344"/>
        <v>395173.77368126193</v>
      </c>
      <c r="J1610" s="169">
        <f t="shared" si="346"/>
        <v>390692.0467395772</v>
      </c>
      <c r="K1610" s="95"/>
      <c r="L1610" s="265">
        <f t="shared" si="345"/>
        <v>151477.87573994306</v>
      </c>
      <c r="M1610" s="265">
        <f>$G1610*NonHospFrac+theModel!$H1610*NonHospFrac</f>
        <v>243695.89794131886</v>
      </c>
      <c r="N1610" s="266">
        <f t="shared" si="347"/>
        <v>395173.77368126193</v>
      </c>
      <c r="O1610" s="159"/>
      <c r="P1610" s="265">
        <f t="shared" si="348"/>
        <v>149759.94170183991</v>
      </c>
      <c r="Q1610" s="265">
        <f t="shared" si="349"/>
        <v>243694.34329964407</v>
      </c>
      <c r="R1610" s="266">
        <f t="shared" si="350"/>
        <v>393454.28500148398</v>
      </c>
    </row>
    <row r="1611" spans="1:18" x14ac:dyDescent="0.3">
      <c r="A1611" s="82">
        <v>1580</v>
      </c>
      <c r="B1611" s="94">
        <f t="shared" si="339"/>
        <v>5.2278916495847779E-14</v>
      </c>
      <c r="C1611" s="179">
        <f t="shared" si="340"/>
        <v>5.2160984263877395E-14</v>
      </c>
      <c r="D1611" s="166">
        <f t="shared" si="341"/>
        <v>2.2558277767625785E-3</v>
      </c>
      <c r="E1611" s="167">
        <f t="shared" si="351"/>
        <v>24.291375447752561</v>
      </c>
      <c r="F1611" s="168">
        <f t="shared" si="352"/>
        <v>3.5664637150616487</v>
      </c>
      <c r="G1611" s="168">
        <f t="shared" si="342"/>
        <v>123941.82973641946</v>
      </c>
      <c r="H1611" s="168">
        <f t="shared" si="343"/>
        <v>271310.33852405648</v>
      </c>
      <c r="I1611" s="169">
        <f t="shared" si="344"/>
        <v>395252.16826047597</v>
      </c>
      <c r="J1611" s="169">
        <f t="shared" si="346"/>
        <v>390765.55145497114</v>
      </c>
      <c r="K1611" s="95"/>
      <c r="L1611" s="265">
        <f t="shared" si="345"/>
        <v>151507.92592322885</v>
      </c>
      <c r="M1611" s="265">
        <f>$G1611*NonHospFrac+theModel!$H1611*NonHospFrac</f>
        <v>243744.24233724707</v>
      </c>
      <c r="N1611" s="266">
        <f t="shared" si="347"/>
        <v>395252.16826047591</v>
      </c>
      <c r="O1611" s="159"/>
      <c r="P1611" s="265">
        <f t="shared" si="348"/>
        <v>149788.11750419898</v>
      </c>
      <c r="Q1611" s="265">
        <f t="shared" si="349"/>
        <v>243742.68769557227</v>
      </c>
      <c r="R1611" s="266">
        <f t="shared" si="350"/>
        <v>393530.80519977125</v>
      </c>
    </row>
    <row r="1612" spans="1:18" x14ac:dyDescent="0.3">
      <c r="A1612" s="82">
        <v>1581</v>
      </c>
      <c r="B1612" s="94">
        <f t="shared" si="339"/>
        <v>5.1302322325862049E-14</v>
      </c>
      <c r="C1612" s="179">
        <f t="shared" si="340"/>
        <v>5.1186593122146941E-14</v>
      </c>
      <c r="D1612" s="166">
        <f t="shared" si="341"/>
        <v>2.2558277767625785E-3</v>
      </c>
      <c r="E1612" s="167">
        <f t="shared" si="351"/>
        <v>24.29137544775261</v>
      </c>
      <c r="F1612" s="168">
        <f t="shared" si="352"/>
        <v>3.5687195428384113</v>
      </c>
      <c r="G1612" s="168">
        <f t="shared" si="342"/>
        <v>124020.22431563289</v>
      </c>
      <c r="H1612" s="168">
        <f t="shared" si="343"/>
        <v>271310.33852405706</v>
      </c>
      <c r="I1612" s="169">
        <f t="shared" si="344"/>
        <v>395330.56283968996</v>
      </c>
      <c r="J1612" s="169">
        <f t="shared" si="346"/>
        <v>390839.0531741681</v>
      </c>
      <c r="K1612" s="95"/>
      <c r="L1612" s="265">
        <f t="shared" si="345"/>
        <v>151537.97610651466</v>
      </c>
      <c r="M1612" s="265">
        <f>$G1612*NonHospFrac+theModel!$H1612*NonHospFrac</f>
        <v>243792.58673317527</v>
      </c>
      <c r="N1612" s="266">
        <f t="shared" si="347"/>
        <v>395330.5628396899</v>
      </c>
      <c r="O1612" s="159"/>
      <c r="P1612" s="265">
        <f t="shared" si="348"/>
        <v>149816.29215805689</v>
      </c>
      <c r="Q1612" s="265">
        <f t="shared" si="349"/>
        <v>243791.03209150047</v>
      </c>
      <c r="R1612" s="266">
        <f t="shared" si="350"/>
        <v>393607.32424955734</v>
      </c>
    </row>
    <row r="1613" spans="1:18" x14ac:dyDescent="0.3">
      <c r="A1613" s="82">
        <v>1582</v>
      </c>
      <c r="B1613" s="94">
        <f t="shared" si="339"/>
        <v>5.0343971383486555E-14</v>
      </c>
      <c r="C1613" s="179">
        <f t="shared" si="340"/>
        <v>5.0230404054447143E-14</v>
      </c>
      <c r="D1613" s="166">
        <f t="shared" si="341"/>
        <v>2.2558277767625785E-3</v>
      </c>
      <c r="E1613" s="167">
        <f t="shared" si="351"/>
        <v>24.29137544775266</v>
      </c>
      <c r="F1613" s="168">
        <f t="shared" si="352"/>
        <v>3.5709753706151739</v>
      </c>
      <c r="G1613" s="168">
        <f t="shared" si="342"/>
        <v>124098.61889484632</v>
      </c>
      <c r="H1613" s="168">
        <f t="shared" si="343"/>
        <v>271310.33852405759</v>
      </c>
      <c r="I1613" s="169">
        <f t="shared" si="344"/>
        <v>395408.95741890394</v>
      </c>
      <c r="J1613" s="169">
        <f t="shared" si="346"/>
        <v>390912.55189729028</v>
      </c>
      <c r="K1613" s="95"/>
      <c r="L1613" s="265">
        <f t="shared" si="345"/>
        <v>151568.02628980044</v>
      </c>
      <c r="M1613" s="265">
        <f>$G1613*NonHospFrac+theModel!$H1613*NonHospFrac</f>
        <v>243840.93112910344</v>
      </c>
      <c r="N1613" s="266">
        <f t="shared" si="347"/>
        <v>395408.95741890388</v>
      </c>
      <c r="O1613" s="159"/>
      <c r="P1613" s="265">
        <f t="shared" si="348"/>
        <v>149844.46566346043</v>
      </c>
      <c r="Q1613" s="265">
        <f t="shared" si="349"/>
        <v>243839.37648742864</v>
      </c>
      <c r="R1613" s="266">
        <f t="shared" si="350"/>
        <v>393683.8421508891</v>
      </c>
    </row>
    <row r="1614" spans="1:18" x14ac:dyDescent="0.3">
      <c r="A1614" s="82">
        <v>1583</v>
      </c>
      <c r="B1614" s="94">
        <f t="shared" si="339"/>
        <v>4.9403522876851069E-14</v>
      </c>
      <c r="C1614" s="179">
        <f t="shared" si="340"/>
        <v>4.9292077037675545E-14</v>
      </c>
      <c r="D1614" s="166">
        <f t="shared" si="341"/>
        <v>2.2558277767625785E-3</v>
      </c>
      <c r="E1614" s="167">
        <f t="shared" si="351"/>
        <v>24.29137544775271</v>
      </c>
      <c r="F1614" s="168">
        <f t="shared" si="352"/>
        <v>3.5732311983919365</v>
      </c>
      <c r="G1614" s="168">
        <f t="shared" si="342"/>
        <v>124177.01347405974</v>
      </c>
      <c r="H1614" s="168">
        <f t="shared" si="343"/>
        <v>271310.33852405811</v>
      </c>
      <c r="I1614" s="169">
        <f t="shared" si="344"/>
        <v>395487.35199811787</v>
      </c>
      <c r="J1614" s="169">
        <f t="shared" si="346"/>
        <v>390986.04762445978</v>
      </c>
      <c r="K1614" s="95"/>
      <c r="L1614" s="265">
        <f t="shared" si="345"/>
        <v>151598.07647308623</v>
      </c>
      <c r="M1614" s="265">
        <f>$G1614*NonHospFrac+theModel!$H1614*NonHospFrac</f>
        <v>243889.27552503161</v>
      </c>
      <c r="N1614" s="266">
        <f t="shared" si="347"/>
        <v>395487.35199811787</v>
      </c>
      <c r="O1614" s="159"/>
      <c r="P1614" s="265">
        <f t="shared" si="348"/>
        <v>149872.63802045642</v>
      </c>
      <c r="Q1614" s="265">
        <f t="shared" si="349"/>
        <v>243887.72088335681</v>
      </c>
      <c r="R1614" s="266">
        <f t="shared" si="350"/>
        <v>393760.35890381323</v>
      </c>
    </row>
    <row r="1615" spans="1:18" x14ac:dyDescent="0.3">
      <c r="A1615" s="82">
        <v>1584</v>
      </c>
      <c r="B1615" s="94">
        <f t="shared" si="339"/>
        <v>4.8480642380234014E-14</v>
      </c>
      <c r="C1615" s="179">
        <f t="shared" si="340"/>
        <v>4.8371278400517389E-14</v>
      </c>
      <c r="D1615" s="166">
        <f t="shared" si="341"/>
        <v>2.2558277767625785E-3</v>
      </c>
      <c r="E1615" s="167">
        <f t="shared" si="351"/>
        <v>24.29137544775276</v>
      </c>
      <c r="F1615" s="168">
        <f t="shared" si="352"/>
        <v>3.5754870261686991</v>
      </c>
      <c r="G1615" s="168">
        <f t="shared" si="342"/>
        <v>124255.40805327318</v>
      </c>
      <c r="H1615" s="168">
        <f t="shared" si="343"/>
        <v>271310.33852405869</v>
      </c>
      <c r="I1615" s="169">
        <f t="shared" si="344"/>
        <v>395565.74657733185</v>
      </c>
      <c r="J1615" s="169">
        <f t="shared" si="346"/>
        <v>391059.54035579879</v>
      </c>
      <c r="K1615" s="95"/>
      <c r="L1615" s="265">
        <f t="shared" si="345"/>
        <v>151628.12665637204</v>
      </c>
      <c r="M1615" s="265">
        <f>$G1615*NonHospFrac+theModel!$H1615*NonHospFrac</f>
        <v>243937.61992095981</v>
      </c>
      <c r="N1615" s="266">
        <f t="shared" si="347"/>
        <v>395565.74657733185</v>
      </c>
      <c r="O1615" s="159"/>
      <c r="P1615" s="265">
        <f t="shared" si="348"/>
        <v>149900.80922909171</v>
      </c>
      <c r="Q1615" s="265">
        <f t="shared" si="349"/>
        <v>243936.06527928502</v>
      </c>
      <c r="R1615" s="266">
        <f t="shared" si="350"/>
        <v>393836.8745083767</v>
      </c>
    </row>
    <row r="1616" spans="1:18" x14ac:dyDescent="0.3">
      <c r="A1616" s="82">
        <v>1585</v>
      </c>
      <c r="B1616" s="94">
        <f t="shared" si="339"/>
        <v>4.7575001715140057E-14</v>
      </c>
      <c r="C1616" s="179">
        <f t="shared" si="340"/>
        <v>4.7467680704791519E-14</v>
      </c>
      <c r="D1616" s="166">
        <f t="shared" si="341"/>
        <v>2.2558277767625785E-3</v>
      </c>
      <c r="E1616" s="167">
        <f t="shared" si="351"/>
        <v>24.291375447752806</v>
      </c>
      <c r="F1616" s="168">
        <f t="shared" si="352"/>
        <v>3.5777428539454617</v>
      </c>
      <c r="G1616" s="168">
        <f t="shared" si="342"/>
        <v>124333.80263248659</v>
      </c>
      <c r="H1616" s="168">
        <f t="shared" si="343"/>
        <v>271310.33852405916</v>
      </c>
      <c r="I1616" s="169">
        <f t="shared" si="344"/>
        <v>395644.14115654572</v>
      </c>
      <c r="J1616" s="169">
        <f t="shared" si="346"/>
        <v>391133.03009142925</v>
      </c>
      <c r="K1616" s="95"/>
      <c r="L1616" s="265">
        <f t="shared" si="345"/>
        <v>151658.1768396578</v>
      </c>
      <c r="M1616" s="265">
        <f>$G1616*NonHospFrac+theModel!$H1616*NonHospFrac</f>
        <v>243985.96431688796</v>
      </c>
      <c r="N1616" s="266">
        <f t="shared" si="347"/>
        <v>395644.14115654572</v>
      </c>
      <c r="O1616" s="159"/>
      <c r="P1616" s="265">
        <f t="shared" si="348"/>
        <v>149928.97928941302</v>
      </c>
      <c r="Q1616" s="265">
        <f t="shared" si="349"/>
        <v>243984.40967521316</v>
      </c>
      <c r="R1616" s="266">
        <f t="shared" si="350"/>
        <v>393913.38896462618</v>
      </c>
    </row>
    <row r="1617" spans="1:18" x14ac:dyDescent="0.3">
      <c r="A1617" s="82">
        <v>1586</v>
      </c>
      <c r="B1617" s="94">
        <f t="shared" si="339"/>
        <v>4.6686278833598377E-14</v>
      </c>
      <c r="C1617" s="179">
        <f t="shared" si="340"/>
        <v>4.6580962629011861E-14</v>
      </c>
      <c r="D1617" s="166">
        <f t="shared" si="341"/>
        <v>2.2558277767625785E-3</v>
      </c>
      <c r="E1617" s="167">
        <f t="shared" si="351"/>
        <v>24.291375447752852</v>
      </c>
      <c r="F1617" s="168">
        <f t="shared" si="352"/>
        <v>3.5799986817222242</v>
      </c>
      <c r="G1617" s="168">
        <f t="shared" si="342"/>
        <v>124412.19721170001</v>
      </c>
      <c r="H1617" s="168">
        <f t="shared" si="343"/>
        <v>271310.33852405974</v>
      </c>
      <c r="I1617" s="169">
        <f t="shared" si="344"/>
        <v>395722.53573575977</v>
      </c>
      <c r="J1617" s="169">
        <f t="shared" si="346"/>
        <v>391206.51683147362</v>
      </c>
      <c r="K1617" s="95"/>
      <c r="L1617" s="265">
        <f t="shared" si="345"/>
        <v>151688.22702294358</v>
      </c>
      <c r="M1617" s="265">
        <f>$G1617*NonHospFrac+theModel!$H1617*NonHospFrac</f>
        <v>244034.30871281616</v>
      </c>
      <c r="N1617" s="266">
        <f t="shared" si="347"/>
        <v>395722.53573575977</v>
      </c>
      <c r="O1617" s="159"/>
      <c r="P1617" s="265">
        <f t="shared" si="348"/>
        <v>149957.14820146724</v>
      </c>
      <c r="Q1617" s="265">
        <f t="shared" si="349"/>
        <v>244032.75407114136</v>
      </c>
      <c r="R1617" s="266">
        <f t="shared" si="350"/>
        <v>393989.9022726086</v>
      </c>
    </row>
    <row r="1618" spans="1:18" x14ac:dyDescent="0.3">
      <c r="A1618" s="82">
        <v>1587</v>
      </c>
      <c r="B1618" s="94">
        <f t="shared" si="339"/>
        <v>4.581415770364264E-14</v>
      </c>
      <c r="C1618" s="179">
        <f t="shared" si="340"/>
        <v>4.571080885412578E-14</v>
      </c>
      <c r="D1618" s="166">
        <f t="shared" si="341"/>
        <v>2.2558277767625785E-3</v>
      </c>
      <c r="E1618" s="167">
        <f t="shared" si="351"/>
        <v>24.291375447752898</v>
      </c>
      <c r="F1618" s="168">
        <f t="shared" si="352"/>
        <v>3.5822545094989868</v>
      </c>
      <c r="G1618" s="168">
        <f t="shared" si="342"/>
        <v>124490.59179091343</v>
      </c>
      <c r="H1618" s="168">
        <f t="shared" si="343"/>
        <v>271310.33852406027</v>
      </c>
      <c r="I1618" s="169">
        <f t="shared" si="344"/>
        <v>395800.9303149737</v>
      </c>
      <c r="J1618" s="169">
        <f t="shared" si="346"/>
        <v>391280.00057605369</v>
      </c>
      <c r="K1618" s="95"/>
      <c r="L1618" s="265">
        <f t="shared" si="345"/>
        <v>151718.27720622937</v>
      </c>
      <c r="M1618" s="265">
        <f>$G1618*NonHospFrac+theModel!$H1618*NonHospFrac</f>
        <v>244082.6531087443</v>
      </c>
      <c r="N1618" s="266">
        <f t="shared" si="347"/>
        <v>395800.9303149737</v>
      </c>
      <c r="O1618" s="159"/>
      <c r="P1618" s="265">
        <f t="shared" si="348"/>
        <v>149985.31596530115</v>
      </c>
      <c r="Q1618" s="265">
        <f t="shared" si="349"/>
        <v>244081.0984670695</v>
      </c>
      <c r="R1618" s="266">
        <f t="shared" si="350"/>
        <v>394066.41443237069</v>
      </c>
    </row>
    <row r="1619" spans="1:18" x14ac:dyDescent="0.3">
      <c r="A1619" s="82">
        <v>1588</v>
      </c>
      <c r="B1619" s="94">
        <f t="shared" si="339"/>
        <v>4.4958328196928633E-14</v>
      </c>
      <c r="C1619" s="179">
        <f t="shared" si="340"/>
        <v>4.4856909951385196E-14</v>
      </c>
      <c r="D1619" s="166">
        <f t="shared" si="341"/>
        <v>2.2558277767625785E-3</v>
      </c>
      <c r="E1619" s="167">
        <f t="shared" si="351"/>
        <v>24.291375447752944</v>
      </c>
      <c r="F1619" s="168">
        <f t="shared" si="352"/>
        <v>3.5845103372757494</v>
      </c>
      <c r="G1619" s="168">
        <f t="shared" si="342"/>
        <v>124568.98637012686</v>
      </c>
      <c r="H1619" s="168">
        <f t="shared" si="343"/>
        <v>271310.33852406073</v>
      </c>
      <c r="I1619" s="169">
        <f t="shared" si="344"/>
        <v>395879.32489418762</v>
      </c>
      <c r="J1619" s="169">
        <f t="shared" si="346"/>
        <v>391353.48132529162</v>
      </c>
      <c r="K1619" s="95"/>
      <c r="L1619" s="265">
        <f t="shared" si="345"/>
        <v>151748.32738951512</v>
      </c>
      <c r="M1619" s="265">
        <f>$G1619*NonHospFrac+theModel!$H1619*NonHospFrac</f>
        <v>244130.99750467244</v>
      </c>
      <c r="N1619" s="266">
        <f t="shared" si="347"/>
        <v>395879.32489418756</v>
      </c>
      <c r="O1619" s="159"/>
      <c r="P1619" s="265">
        <f t="shared" si="348"/>
        <v>150013.48258096151</v>
      </c>
      <c r="Q1619" s="265">
        <f t="shared" si="349"/>
        <v>244129.44286299765</v>
      </c>
      <c r="R1619" s="266">
        <f t="shared" si="350"/>
        <v>394142.92544395919</v>
      </c>
    </row>
    <row r="1620" spans="1:18" x14ac:dyDescent="0.3">
      <c r="A1620" s="82">
        <v>1589</v>
      </c>
      <c r="B1620" s="94">
        <f t="shared" si="339"/>
        <v>4.4118485978452031E-14</v>
      </c>
      <c r="C1620" s="179">
        <f t="shared" si="340"/>
        <v>4.4018962272313127E-14</v>
      </c>
      <c r="D1620" s="166">
        <f t="shared" si="341"/>
        <v>2.2558277767625785E-3</v>
      </c>
      <c r="E1620" s="167">
        <f t="shared" si="351"/>
        <v>24.291375447752987</v>
      </c>
      <c r="F1620" s="168">
        <f t="shared" si="352"/>
        <v>3.586766165052512</v>
      </c>
      <c r="G1620" s="168">
        <f t="shared" si="342"/>
        <v>124647.38094934028</v>
      </c>
      <c r="H1620" s="168">
        <f t="shared" si="343"/>
        <v>271310.3385240612</v>
      </c>
      <c r="I1620" s="169">
        <f t="shared" si="344"/>
        <v>395957.71947340149</v>
      </c>
      <c r="J1620" s="169">
        <f t="shared" si="346"/>
        <v>391426.95907930954</v>
      </c>
      <c r="K1620" s="95"/>
      <c r="L1620" s="265">
        <f t="shared" si="345"/>
        <v>151778.37757280088</v>
      </c>
      <c r="M1620" s="265">
        <f>$G1620*NonHospFrac+theModel!$H1620*NonHospFrac</f>
        <v>244179.34190060059</v>
      </c>
      <c r="N1620" s="266">
        <f t="shared" si="347"/>
        <v>395957.71947340143</v>
      </c>
      <c r="O1620" s="159"/>
      <c r="P1620" s="265">
        <f t="shared" si="348"/>
        <v>150041.64804849518</v>
      </c>
      <c r="Q1620" s="265">
        <f t="shared" si="349"/>
        <v>244177.78725892579</v>
      </c>
      <c r="R1620" s="266">
        <f t="shared" si="350"/>
        <v>394219.43530742096</v>
      </c>
    </row>
    <row r="1621" spans="1:18" x14ac:dyDescent="0.3">
      <c r="A1621" s="82">
        <v>1590</v>
      </c>
      <c r="B1621" s="94">
        <f t="shared" si="339"/>
        <v>4.3294332398326183E-14</v>
      </c>
      <c r="C1621" s="179">
        <f t="shared" si="340"/>
        <v>4.3196667840725647E-14</v>
      </c>
      <c r="D1621" s="166">
        <f t="shared" si="341"/>
        <v>2.2558277767625785E-3</v>
      </c>
      <c r="E1621" s="167">
        <f t="shared" si="351"/>
        <v>24.29137544775303</v>
      </c>
      <c r="F1621" s="168">
        <f t="shared" si="352"/>
        <v>3.5890219928292746</v>
      </c>
      <c r="G1621" s="168">
        <f t="shared" si="342"/>
        <v>124725.7755285537</v>
      </c>
      <c r="H1621" s="168">
        <f t="shared" si="343"/>
        <v>271310.33852406172</v>
      </c>
      <c r="I1621" s="169">
        <f t="shared" si="344"/>
        <v>396036.11405261542</v>
      </c>
      <c r="J1621" s="169">
        <f t="shared" si="346"/>
        <v>391500.43383822957</v>
      </c>
      <c r="K1621" s="95"/>
      <c r="L1621" s="265">
        <f t="shared" si="345"/>
        <v>151808.42775608666</v>
      </c>
      <c r="M1621" s="265">
        <f>$G1621*NonHospFrac+theModel!$H1621*NonHospFrac</f>
        <v>244227.68629652873</v>
      </c>
      <c r="N1621" s="266">
        <f t="shared" si="347"/>
        <v>396036.11405261536</v>
      </c>
      <c r="O1621" s="159"/>
      <c r="P1621" s="265">
        <f t="shared" si="348"/>
        <v>150069.81236794897</v>
      </c>
      <c r="Q1621" s="265">
        <f t="shared" si="349"/>
        <v>244226.13165485393</v>
      </c>
      <c r="R1621" s="266">
        <f t="shared" si="350"/>
        <v>394295.94402280287</v>
      </c>
    </row>
    <row r="1622" spans="1:18" x14ac:dyDescent="0.3">
      <c r="A1622" s="82">
        <v>1591</v>
      </c>
      <c r="B1622" s="94">
        <f t="shared" si="339"/>
        <v>4.2485574385581597E-14</v>
      </c>
      <c r="C1622" s="179">
        <f t="shared" si="340"/>
        <v>4.2389734246770888E-14</v>
      </c>
      <c r="D1622" s="166">
        <f t="shared" si="341"/>
        <v>2.2558277767625785E-3</v>
      </c>
      <c r="E1622" s="167">
        <f t="shared" si="351"/>
        <v>24.291375447753072</v>
      </c>
      <c r="F1622" s="168">
        <f t="shared" si="352"/>
        <v>3.5912778206060372</v>
      </c>
      <c r="G1622" s="168">
        <f t="shared" si="342"/>
        <v>124804.17010776712</v>
      </c>
      <c r="H1622" s="168">
        <f t="shared" si="343"/>
        <v>271310.33852406219</v>
      </c>
      <c r="I1622" s="169">
        <f t="shared" si="344"/>
        <v>396114.50863182929</v>
      </c>
      <c r="J1622" s="169">
        <f t="shared" si="346"/>
        <v>391573.90560217376</v>
      </c>
      <c r="K1622" s="95"/>
      <c r="L1622" s="265">
        <f t="shared" si="345"/>
        <v>151838.47793937242</v>
      </c>
      <c r="M1622" s="265">
        <f>$G1622*NonHospFrac+theModel!$H1622*NonHospFrac</f>
        <v>244276.03069245687</v>
      </c>
      <c r="N1622" s="266">
        <f t="shared" si="347"/>
        <v>396114.50863182929</v>
      </c>
      <c r="O1622" s="159"/>
      <c r="P1622" s="265">
        <f t="shared" si="348"/>
        <v>150097.97553936963</v>
      </c>
      <c r="Q1622" s="265">
        <f t="shared" si="349"/>
        <v>244274.47605078208</v>
      </c>
      <c r="R1622" s="266">
        <f t="shared" si="350"/>
        <v>394372.4515901517</v>
      </c>
    </row>
    <row r="1623" spans="1:18" x14ac:dyDescent="0.3">
      <c r="A1623" s="82">
        <v>1592</v>
      </c>
      <c r="B1623" s="94">
        <f t="shared" si="339"/>
        <v>4.1691924343948672E-14</v>
      </c>
      <c r="C1623" s="179">
        <f t="shared" si="340"/>
        <v>4.1597874542946908E-14</v>
      </c>
      <c r="D1623" s="166">
        <f t="shared" si="341"/>
        <v>2.2558277767625785E-3</v>
      </c>
      <c r="E1623" s="167">
        <f t="shared" si="351"/>
        <v>24.291375447753115</v>
      </c>
      <c r="F1623" s="168">
        <f t="shared" si="352"/>
        <v>3.5935336483827998</v>
      </c>
      <c r="G1623" s="168">
        <f t="shared" si="342"/>
        <v>124882.56468698054</v>
      </c>
      <c r="H1623" s="168">
        <f t="shared" si="343"/>
        <v>271310.33852406265</v>
      </c>
      <c r="I1623" s="169">
        <f t="shared" si="344"/>
        <v>396192.90321104322</v>
      </c>
      <c r="J1623" s="169">
        <f t="shared" si="346"/>
        <v>391647.37437126425</v>
      </c>
      <c r="K1623" s="95"/>
      <c r="L1623" s="265">
        <f t="shared" si="345"/>
        <v>151868.52812265817</v>
      </c>
      <c r="M1623" s="265">
        <f>$G1623*NonHospFrac+theModel!$H1623*NonHospFrac</f>
        <v>244324.37508838502</v>
      </c>
      <c r="N1623" s="266">
        <f t="shared" si="347"/>
        <v>396192.90321104322</v>
      </c>
      <c r="O1623" s="159"/>
      <c r="P1623" s="265">
        <f t="shared" si="348"/>
        <v>150126.13756280398</v>
      </c>
      <c r="Q1623" s="265">
        <f t="shared" si="349"/>
        <v>244322.82044671022</v>
      </c>
      <c r="R1623" s="266">
        <f t="shared" si="350"/>
        <v>394448.9580095142</v>
      </c>
    </row>
    <row r="1624" spans="1:18" x14ac:dyDescent="0.3">
      <c r="A1624" s="82">
        <v>1593</v>
      </c>
      <c r="B1624" s="94">
        <f t="shared" si="339"/>
        <v>4.091310004958862E-14</v>
      </c>
      <c r="C1624" s="179">
        <f t="shared" si="340"/>
        <v>4.0820807142063294E-14</v>
      </c>
      <c r="D1624" s="166">
        <f t="shared" si="341"/>
        <v>2.2558277767625785E-3</v>
      </c>
      <c r="E1624" s="167">
        <f t="shared" si="351"/>
        <v>24.291375447753154</v>
      </c>
      <c r="F1624" s="168">
        <f t="shared" si="352"/>
        <v>3.5957894761595623</v>
      </c>
      <c r="G1624" s="168">
        <f t="shared" si="342"/>
        <v>124960.95926619394</v>
      </c>
      <c r="H1624" s="168">
        <f t="shared" si="343"/>
        <v>271310.33852406312</v>
      </c>
      <c r="I1624" s="169">
        <f t="shared" si="344"/>
        <v>396271.29779025703</v>
      </c>
      <c r="J1624" s="169">
        <f t="shared" si="346"/>
        <v>391720.84014562296</v>
      </c>
      <c r="K1624" s="95"/>
      <c r="L1624" s="265">
        <f t="shared" si="345"/>
        <v>151898.57830594393</v>
      </c>
      <c r="M1624" s="265">
        <f>$G1624*NonHospFrac+theModel!$H1624*NonHospFrac</f>
        <v>244372.7194843131</v>
      </c>
      <c r="N1624" s="266">
        <f t="shared" si="347"/>
        <v>396271.29779025703</v>
      </c>
      <c r="O1624" s="159"/>
      <c r="P1624" s="265">
        <f t="shared" si="348"/>
        <v>150154.29843829881</v>
      </c>
      <c r="Q1624" s="265">
        <f t="shared" si="349"/>
        <v>244371.1648426383</v>
      </c>
      <c r="R1624" s="266">
        <f t="shared" si="350"/>
        <v>394525.46328093711</v>
      </c>
    </row>
    <row r="1625" spans="1:18" x14ac:dyDescent="0.3">
      <c r="A1625" s="82">
        <v>1594</v>
      </c>
      <c r="B1625" s="94">
        <f t="shared" si="339"/>
        <v>4.0148824550733473E-14</v>
      </c>
      <c r="C1625" s="179">
        <f t="shared" si="340"/>
        <v>4.0058255717107563E-14</v>
      </c>
      <c r="D1625" s="166">
        <f t="shared" si="341"/>
        <v>2.2558277767625785E-3</v>
      </c>
      <c r="E1625" s="167">
        <f t="shared" si="351"/>
        <v>24.291375447753193</v>
      </c>
      <c r="F1625" s="168">
        <f t="shared" si="352"/>
        <v>3.5980453039363249</v>
      </c>
      <c r="G1625" s="168">
        <f t="shared" si="342"/>
        <v>125039.35384540736</v>
      </c>
      <c r="H1625" s="168">
        <f t="shared" si="343"/>
        <v>271310.33852406353</v>
      </c>
      <c r="I1625" s="169">
        <f t="shared" si="344"/>
        <v>396349.6923694709</v>
      </c>
      <c r="J1625" s="169">
        <f t="shared" si="346"/>
        <v>391794.30292537215</v>
      </c>
      <c r="K1625" s="95"/>
      <c r="L1625" s="265">
        <f t="shared" si="345"/>
        <v>151928.62848922965</v>
      </c>
      <c r="M1625" s="265">
        <f>$G1625*NonHospFrac+theModel!$H1625*NonHospFrac</f>
        <v>244421.06388024118</v>
      </c>
      <c r="N1625" s="266">
        <f t="shared" si="347"/>
        <v>396349.69236947084</v>
      </c>
      <c r="O1625" s="159"/>
      <c r="P1625" s="265">
        <f t="shared" si="348"/>
        <v>150182.4581659009</v>
      </c>
      <c r="Q1625" s="265">
        <f t="shared" si="349"/>
        <v>244419.50923856639</v>
      </c>
      <c r="R1625" s="266">
        <f t="shared" si="350"/>
        <v>394601.96740446729</v>
      </c>
    </row>
    <row r="1626" spans="1:18" x14ac:dyDescent="0.3">
      <c r="A1626" s="82">
        <v>1595</v>
      </c>
      <c r="B1626" s="94">
        <f t="shared" si="339"/>
        <v>3.9398826069201426E-14</v>
      </c>
      <c r="C1626" s="179">
        <f t="shared" si="340"/>
        <v>3.9309949102982681E-14</v>
      </c>
      <c r="D1626" s="166">
        <f t="shared" si="341"/>
        <v>2.2558277767625785E-3</v>
      </c>
      <c r="E1626" s="167">
        <f t="shared" si="351"/>
        <v>24.291375447753232</v>
      </c>
      <c r="F1626" s="168">
        <f t="shared" si="352"/>
        <v>3.6003011317130875</v>
      </c>
      <c r="G1626" s="168">
        <f t="shared" si="342"/>
        <v>125117.74842462079</v>
      </c>
      <c r="H1626" s="168">
        <f t="shared" si="343"/>
        <v>271310.33852406393</v>
      </c>
      <c r="I1626" s="169">
        <f t="shared" si="344"/>
        <v>396428.08694868471</v>
      </c>
      <c r="J1626" s="169">
        <f t="shared" si="346"/>
        <v>391867.76271063375</v>
      </c>
      <c r="K1626" s="95"/>
      <c r="L1626" s="265">
        <f t="shared" si="345"/>
        <v>151958.67867251541</v>
      </c>
      <c r="M1626" s="265">
        <f>$G1626*NonHospFrac+theModel!$H1626*NonHospFrac</f>
        <v>244469.40827616933</v>
      </c>
      <c r="N1626" s="266">
        <f t="shared" si="347"/>
        <v>396428.08694868477</v>
      </c>
      <c r="O1626" s="159"/>
      <c r="P1626" s="265">
        <f t="shared" si="348"/>
        <v>150210.61674565705</v>
      </c>
      <c r="Q1626" s="265">
        <f t="shared" si="349"/>
        <v>244467.85363449453</v>
      </c>
      <c r="R1626" s="266">
        <f t="shared" si="350"/>
        <v>394678.47038015159</v>
      </c>
    </row>
    <row r="1627" spans="1:18" x14ac:dyDescent="0.3">
      <c r="A1627" s="82">
        <v>1596</v>
      </c>
      <c r="B1627" s="94">
        <f t="shared" si="339"/>
        <v>3.8662837903752112E-14</v>
      </c>
      <c r="C1627" s="179">
        <f t="shared" si="340"/>
        <v>3.8575621200080361E-14</v>
      </c>
      <c r="D1627" s="166">
        <f t="shared" si="341"/>
        <v>2.2558277767625785E-3</v>
      </c>
      <c r="E1627" s="167">
        <f t="shared" si="351"/>
        <v>24.291375447753271</v>
      </c>
      <c r="F1627" s="168">
        <f t="shared" si="352"/>
        <v>3.6025569594898501</v>
      </c>
      <c r="G1627" s="168">
        <f t="shared" si="342"/>
        <v>125196.14300383421</v>
      </c>
      <c r="H1627" s="168">
        <f t="shared" si="343"/>
        <v>271310.3385240644</v>
      </c>
      <c r="I1627" s="169">
        <f t="shared" si="344"/>
        <v>396506.48152789858</v>
      </c>
      <c r="J1627" s="169">
        <f t="shared" si="346"/>
        <v>391941.21950152994</v>
      </c>
      <c r="K1627" s="95"/>
      <c r="L1627" s="265">
        <f t="shared" si="345"/>
        <v>151988.72885580116</v>
      </c>
      <c r="M1627" s="265">
        <f>$G1627*NonHospFrac+theModel!$H1627*NonHospFrac</f>
        <v>244517.75267209744</v>
      </c>
      <c r="N1627" s="266">
        <f t="shared" si="347"/>
        <v>396506.48152789858</v>
      </c>
      <c r="O1627" s="159"/>
      <c r="P1627" s="265">
        <f t="shared" si="348"/>
        <v>150238.77417761408</v>
      </c>
      <c r="Q1627" s="265">
        <f t="shared" si="349"/>
        <v>244516.19803042265</v>
      </c>
      <c r="R1627" s="266">
        <f t="shared" si="350"/>
        <v>394754.97220803669</v>
      </c>
    </row>
    <row r="1628" spans="1:18" x14ac:dyDescent="0.3">
      <c r="A1628" s="82">
        <v>1597</v>
      </c>
      <c r="B1628" s="94">
        <f t="shared" si="339"/>
        <v>3.7940598335246397E-14</v>
      </c>
      <c r="C1628" s="179">
        <f t="shared" si="340"/>
        <v>3.7855010879654755E-14</v>
      </c>
      <c r="D1628" s="166">
        <f t="shared" si="341"/>
        <v>2.2558277767625785E-3</v>
      </c>
      <c r="E1628" s="167">
        <f t="shared" si="351"/>
        <v>24.29137544775331</v>
      </c>
      <c r="F1628" s="168">
        <f t="shared" si="352"/>
        <v>3.6048127872666127</v>
      </c>
      <c r="G1628" s="168">
        <f t="shared" si="342"/>
        <v>125274.53758304763</v>
      </c>
      <c r="H1628" s="168">
        <f t="shared" si="343"/>
        <v>271310.33852406481</v>
      </c>
      <c r="I1628" s="169">
        <f t="shared" si="344"/>
        <v>396584.87610711245</v>
      </c>
      <c r="J1628" s="169">
        <f t="shared" si="346"/>
        <v>392014.67329818272</v>
      </c>
      <c r="K1628" s="95"/>
      <c r="L1628" s="265">
        <f t="shared" si="345"/>
        <v>152018.77903908689</v>
      </c>
      <c r="M1628" s="265">
        <f>$G1628*NonHospFrac+theModel!$H1628*NonHospFrac</f>
        <v>244566.0970680255</v>
      </c>
      <c r="N1628" s="266">
        <f t="shared" si="347"/>
        <v>396584.87610711239</v>
      </c>
      <c r="O1628" s="159"/>
      <c r="P1628" s="265">
        <f t="shared" si="348"/>
        <v>150266.9304618187</v>
      </c>
      <c r="Q1628" s="265">
        <f t="shared" si="349"/>
        <v>244564.5424263507</v>
      </c>
      <c r="R1628" s="266">
        <f t="shared" si="350"/>
        <v>394831.4728881694</v>
      </c>
    </row>
    <row r="1629" spans="1:18" x14ac:dyDescent="0.3">
      <c r="A1629" s="82">
        <v>1598</v>
      </c>
      <c r="B1629" s="94">
        <f t="shared" si="339"/>
        <v>3.723185053357926E-14</v>
      </c>
      <c r="C1629" s="179">
        <f t="shared" si="340"/>
        <v>3.7147861890965341E-14</v>
      </c>
      <c r="D1629" s="166">
        <f t="shared" si="341"/>
        <v>2.2558277767625785E-3</v>
      </c>
      <c r="E1629" s="167">
        <f t="shared" si="351"/>
        <v>24.291375447753346</v>
      </c>
      <c r="F1629" s="168">
        <f t="shared" si="352"/>
        <v>3.6070686150433753</v>
      </c>
      <c r="G1629" s="168">
        <f t="shared" si="342"/>
        <v>125352.93216226104</v>
      </c>
      <c r="H1629" s="168">
        <f t="shared" si="343"/>
        <v>271310.33852406527</v>
      </c>
      <c r="I1629" s="169">
        <f t="shared" si="344"/>
        <v>396663.27068632632</v>
      </c>
      <c r="J1629" s="169">
        <f t="shared" si="346"/>
        <v>392088.12410071417</v>
      </c>
      <c r="K1629" s="95"/>
      <c r="L1629" s="265">
        <f t="shared" si="345"/>
        <v>152048.82922237265</v>
      </c>
      <c r="M1629" s="265">
        <f>$G1629*NonHospFrac+theModel!$H1629*NonHospFrac</f>
        <v>244614.44146395364</v>
      </c>
      <c r="N1629" s="266">
        <f t="shared" si="347"/>
        <v>396663.27068632632</v>
      </c>
      <c r="O1629" s="159"/>
      <c r="P1629" s="265">
        <f t="shared" si="348"/>
        <v>150295.08559831779</v>
      </c>
      <c r="Q1629" s="265">
        <f t="shared" si="349"/>
        <v>244612.88682227884</v>
      </c>
      <c r="R1629" s="266">
        <f t="shared" si="350"/>
        <v>394907.97242059663</v>
      </c>
    </row>
    <row r="1630" spans="1:18" x14ac:dyDescent="0.3">
      <c r="A1630" s="82">
        <v>1599</v>
      </c>
      <c r="B1630" s="94">
        <f t="shared" si="339"/>
        <v>3.653634246634987E-14</v>
      </c>
      <c r="C1630" s="179">
        <f t="shared" si="340"/>
        <v>3.6453922770152967E-14</v>
      </c>
      <c r="D1630" s="166">
        <f t="shared" si="341"/>
        <v>2.2558277767625785E-3</v>
      </c>
      <c r="E1630" s="167">
        <f t="shared" si="351"/>
        <v>24.291375447753381</v>
      </c>
      <c r="F1630" s="168">
        <f t="shared" si="352"/>
        <v>3.6093244428201379</v>
      </c>
      <c r="G1630" s="168">
        <f t="shared" si="342"/>
        <v>125431.32674147449</v>
      </c>
      <c r="H1630" s="168">
        <f t="shared" si="343"/>
        <v>271310.33852406568</v>
      </c>
      <c r="I1630" s="169">
        <f t="shared" si="344"/>
        <v>396741.66526554018</v>
      </c>
      <c r="J1630" s="169">
        <f t="shared" si="346"/>
        <v>392161.57190924627</v>
      </c>
      <c r="K1630" s="95"/>
      <c r="L1630" s="265">
        <f t="shared" si="345"/>
        <v>152078.8794056584</v>
      </c>
      <c r="M1630" s="265">
        <f>$G1630*NonHospFrac+theModel!$H1630*NonHospFrac</f>
        <v>244662.78585988178</v>
      </c>
      <c r="N1630" s="266">
        <f t="shared" si="347"/>
        <v>396741.66526554018</v>
      </c>
      <c r="O1630" s="159"/>
      <c r="P1630" s="265">
        <f t="shared" si="348"/>
        <v>150323.23958715808</v>
      </c>
      <c r="Q1630" s="265">
        <f t="shared" si="349"/>
        <v>244661.23121820699</v>
      </c>
      <c r="R1630" s="266">
        <f t="shared" si="350"/>
        <v>394984.47080536507</v>
      </c>
    </row>
    <row r="1631" spans="1:18" x14ac:dyDescent="0.3">
      <c r="A1631" s="82">
        <v>1600</v>
      </c>
      <c r="B1631" s="94">
        <f t="shared" ref="B1631:B1694" si="353">Constant*EXP(PowerTerm*(A1631)/7)</f>
        <v>3.5853826809238399E-14</v>
      </c>
      <c r="C1631" s="179">
        <f t="shared" ref="C1631:C1694" si="354">(1-theFloor)*B1631</f>
        <v>3.5772946750818885E-14</v>
      </c>
      <c r="D1631" s="166">
        <f t="shared" ref="D1631:D1694" si="355">theFloor</f>
        <v>2.2558277767625785E-3</v>
      </c>
      <c r="E1631" s="167">
        <f t="shared" si="351"/>
        <v>24.291375447753417</v>
      </c>
      <c r="F1631" s="168">
        <f t="shared" si="352"/>
        <v>3.6115802705969005</v>
      </c>
      <c r="G1631" s="168">
        <f t="shared" ref="G1631:G1694" si="356">$B$22*F1631*totInfected/365.25</f>
        <v>125509.72132068791</v>
      </c>
      <c r="H1631" s="168">
        <f t="shared" ref="H1631:H1694" si="357">lostQALYs_Injured*E1631*totInfected/365.25</f>
        <v>271310.33852406603</v>
      </c>
      <c r="I1631" s="169">
        <f t="shared" ref="I1631:I1694" si="358">H1631+G1631</f>
        <v>396820.05984475394</v>
      </c>
      <c r="J1631" s="169">
        <f t="shared" si="346"/>
        <v>392235.01672390103</v>
      </c>
      <c r="K1631" s="95"/>
      <c r="L1631" s="265">
        <f t="shared" ref="L1631:L1694" si="359">$G1631*HospFrac+$H1631*HospFrac</f>
        <v>152108.9295889441</v>
      </c>
      <c r="M1631" s="265">
        <f>$G1631*NonHospFrac+theModel!$H1631*NonHospFrac</f>
        <v>244711.13025580981</v>
      </c>
      <c r="N1631" s="266">
        <f t="shared" si="347"/>
        <v>396820.05984475394</v>
      </c>
      <c r="O1631" s="159"/>
      <c r="P1631" s="265">
        <f t="shared" si="348"/>
        <v>150351.39242838632</v>
      </c>
      <c r="Q1631" s="265">
        <f t="shared" si="349"/>
        <v>244709.57561413501</v>
      </c>
      <c r="R1631" s="266">
        <f t="shared" si="350"/>
        <v>395060.96804252133</v>
      </c>
    </row>
    <row r="1632" spans="1:18" x14ac:dyDescent="0.3">
      <c r="A1632" s="82">
        <v>1601</v>
      </c>
      <c r="B1632" s="94">
        <f t="shared" si="353"/>
        <v>3.518406085805689E-14</v>
      </c>
      <c r="C1632" s="179">
        <f t="shared" si="354"/>
        <v>3.5104691676273981E-14</v>
      </c>
      <c r="D1632" s="166">
        <f t="shared" si="355"/>
        <v>2.2558277767625785E-3</v>
      </c>
      <c r="E1632" s="167">
        <f t="shared" si="351"/>
        <v>24.291375447753452</v>
      </c>
      <c r="F1632" s="168">
        <f t="shared" si="352"/>
        <v>3.613836098373663</v>
      </c>
      <c r="G1632" s="168">
        <f t="shared" si="356"/>
        <v>125588.11589990133</v>
      </c>
      <c r="H1632" s="168">
        <f t="shared" si="357"/>
        <v>271310.33852406644</v>
      </c>
      <c r="I1632" s="169">
        <f t="shared" si="358"/>
        <v>396898.45442396775</v>
      </c>
      <c r="J1632" s="169">
        <f t="shared" ref="J1632:J1695" si="360">J1631+(I1632-I1631)/(1+discountDaily)^A1632</f>
        <v>392308.45854480058</v>
      </c>
      <c r="K1632" s="95"/>
      <c r="L1632" s="265">
        <f t="shared" si="359"/>
        <v>152138.97977222982</v>
      </c>
      <c r="M1632" s="265">
        <f>$G1632*NonHospFrac+theModel!$H1632*NonHospFrac</f>
        <v>244759.4746517379</v>
      </c>
      <c r="N1632" s="266">
        <f t="shared" ref="N1632:N1695" si="361">L1632+M1632</f>
        <v>396898.45442396775</v>
      </c>
      <c r="O1632" s="159"/>
      <c r="P1632" s="265">
        <f t="shared" ref="P1632:P1695" si="362">P1631+(L1632-L1631)/(1+discountDaily)^A1632</f>
        <v>150379.54412204935</v>
      </c>
      <c r="Q1632" s="265">
        <f t="shared" ref="Q1632:Q1695" si="363">Q1631+(M1632-M1631)/(1+discountDaily)^B1632</f>
        <v>244757.9200100631</v>
      </c>
      <c r="R1632" s="266">
        <f t="shared" ref="R1632:R1695" si="364">P1632+Q1632</f>
        <v>395137.46413211245</v>
      </c>
    </row>
    <row r="1633" spans="1:18" x14ac:dyDescent="0.3">
      <c r="A1633" s="82">
        <v>1602</v>
      </c>
      <c r="B1633" s="94">
        <f t="shared" si="353"/>
        <v>3.4526806442443203E-14</v>
      </c>
      <c r="C1633" s="179">
        <f t="shared" si="354"/>
        <v>3.4448919913427432E-14</v>
      </c>
      <c r="D1633" s="166">
        <f t="shared" si="355"/>
        <v>2.2558277767625785E-3</v>
      </c>
      <c r="E1633" s="167">
        <f t="shared" ref="E1633:E1696" si="365">C1633+E1632</f>
        <v>24.291375447753488</v>
      </c>
      <c r="F1633" s="168">
        <f t="shared" ref="F1633:F1696" si="366">D1633+F1632</f>
        <v>3.6160919261504256</v>
      </c>
      <c r="G1633" s="168">
        <f t="shared" si="356"/>
        <v>125666.51047911475</v>
      </c>
      <c r="H1633" s="168">
        <f t="shared" si="357"/>
        <v>271310.33852406684</v>
      </c>
      <c r="I1633" s="169">
        <f t="shared" si="358"/>
        <v>396976.84900318156</v>
      </c>
      <c r="J1633" s="169">
        <f t="shared" si="360"/>
        <v>392381.89737206697</v>
      </c>
      <c r="K1633" s="95"/>
      <c r="L1633" s="265">
        <f t="shared" si="359"/>
        <v>152169.02995551558</v>
      </c>
      <c r="M1633" s="265">
        <f>$G1633*NonHospFrac+theModel!$H1633*NonHospFrac</f>
        <v>244807.81904766598</v>
      </c>
      <c r="N1633" s="266">
        <f t="shared" si="361"/>
        <v>396976.84900318156</v>
      </c>
      <c r="O1633" s="159"/>
      <c r="P1633" s="265">
        <f t="shared" si="362"/>
        <v>150407.69466819396</v>
      </c>
      <c r="Q1633" s="265">
        <f t="shared" si="363"/>
        <v>244806.26440599118</v>
      </c>
      <c r="R1633" s="266">
        <f t="shared" si="364"/>
        <v>395213.95907418511</v>
      </c>
    </row>
    <row r="1634" spans="1:18" x14ac:dyDescent="0.3">
      <c r="A1634" s="82">
        <v>1603</v>
      </c>
      <c r="B1634" s="94">
        <f t="shared" si="353"/>
        <v>3.3881829841166595E-14</v>
      </c>
      <c r="C1634" s="179">
        <f t="shared" si="354"/>
        <v>3.380539826828335E-14</v>
      </c>
      <c r="D1634" s="166">
        <f t="shared" si="355"/>
        <v>2.2558277767625785E-3</v>
      </c>
      <c r="E1634" s="167">
        <f t="shared" si="365"/>
        <v>24.291375447753524</v>
      </c>
      <c r="F1634" s="168">
        <f t="shared" si="366"/>
        <v>3.6183477539271882</v>
      </c>
      <c r="G1634" s="168">
        <f t="shared" si="356"/>
        <v>125744.90505832818</v>
      </c>
      <c r="H1634" s="168">
        <f t="shared" si="357"/>
        <v>271310.33852406725</v>
      </c>
      <c r="I1634" s="169">
        <f t="shared" si="358"/>
        <v>397055.24358239543</v>
      </c>
      <c r="J1634" s="169">
        <f t="shared" si="360"/>
        <v>392455.33320582221</v>
      </c>
      <c r="K1634" s="95"/>
      <c r="L1634" s="265">
        <f t="shared" si="359"/>
        <v>152199.08013880131</v>
      </c>
      <c r="M1634" s="265">
        <f>$G1634*NonHospFrac+theModel!$H1634*NonHospFrac</f>
        <v>244856.16344359412</v>
      </c>
      <c r="N1634" s="266">
        <f t="shared" si="361"/>
        <v>397055.24358239543</v>
      </c>
      <c r="O1634" s="159"/>
      <c r="P1634" s="265">
        <f t="shared" si="362"/>
        <v>150435.84406686685</v>
      </c>
      <c r="Q1634" s="265">
        <f t="shared" si="363"/>
        <v>244854.60880191933</v>
      </c>
      <c r="R1634" s="266">
        <f t="shared" si="364"/>
        <v>395290.45286878617</v>
      </c>
    </row>
    <row r="1635" spans="1:18" x14ac:dyDescent="0.3">
      <c r="A1635" s="82">
        <v>1604</v>
      </c>
      <c r="B1635" s="94">
        <f t="shared" si="353"/>
        <v>3.3248901699016596E-14</v>
      </c>
      <c r="C1635" s="179">
        <f t="shared" si="354"/>
        <v>3.3173897903017104E-14</v>
      </c>
      <c r="D1635" s="166">
        <f t="shared" si="355"/>
        <v>2.2558277767625785E-3</v>
      </c>
      <c r="E1635" s="167">
        <f t="shared" si="365"/>
        <v>24.291375447753556</v>
      </c>
      <c r="F1635" s="168">
        <f t="shared" si="366"/>
        <v>3.6206035817039508</v>
      </c>
      <c r="G1635" s="168">
        <f t="shared" si="356"/>
        <v>125823.2996375416</v>
      </c>
      <c r="H1635" s="168">
        <f t="shared" si="357"/>
        <v>271310.3385240676</v>
      </c>
      <c r="I1635" s="169">
        <f t="shared" si="358"/>
        <v>397133.63816160918</v>
      </c>
      <c r="J1635" s="169">
        <f t="shared" si="360"/>
        <v>392528.76604618819</v>
      </c>
      <c r="K1635" s="95"/>
      <c r="L1635" s="265">
        <f t="shared" si="359"/>
        <v>152229.13032208703</v>
      </c>
      <c r="M1635" s="265">
        <f>$G1635*NonHospFrac+theModel!$H1635*NonHospFrac</f>
        <v>244904.50783952215</v>
      </c>
      <c r="N1635" s="266">
        <f t="shared" si="361"/>
        <v>397133.63816160918</v>
      </c>
      <c r="O1635" s="159"/>
      <c r="P1635" s="265">
        <f t="shared" si="362"/>
        <v>150463.99231811485</v>
      </c>
      <c r="Q1635" s="265">
        <f t="shared" si="363"/>
        <v>244902.95319784735</v>
      </c>
      <c r="R1635" s="266">
        <f t="shared" si="364"/>
        <v>395366.9455159622</v>
      </c>
    </row>
    <row r="1636" spans="1:18" x14ac:dyDescent="0.3">
      <c r="A1636" s="82">
        <v>1605</v>
      </c>
      <c r="B1636" s="94">
        <f t="shared" si="353"/>
        <v>3.2627796945243298E-14</v>
      </c>
      <c r="C1636" s="179">
        <f t="shared" si="354"/>
        <v>3.2554194254599651E-14</v>
      </c>
      <c r="D1636" s="166">
        <f t="shared" si="355"/>
        <v>2.2558277767625785E-3</v>
      </c>
      <c r="E1636" s="167">
        <f t="shared" si="365"/>
        <v>24.291375447753587</v>
      </c>
      <c r="F1636" s="168">
        <f t="shared" si="366"/>
        <v>3.6228594094807134</v>
      </c>
      <c r="G1636" s="168">
        <f t="shared" si="356"/>
        <v>125901.69421675502</v>
      </c>
      <c r="H1636" s="168">
        <f t="shared" si="357"/>
        <v>271310.33852406795</v>
      </c>
      <c r="I1636" s="169">
        <f t="shared" si="358"/>
        <v>397212.03274082299</v>
      </c>
      <c r="J1636" s="169">
        <f t="shared" si="360"/>
        <v>392602.19589328708</v>
      </c>
      <c r="K1636" s="95"/>
      <c r="L1636" s="265">
        <f t="shared" si="359"/>
        <v>152259.18050537273</v>
      </c>
      <c r="M1636" s="265">
        <f>$G1636*NonHospFrac+theModel!$H1636*NonHospFrac</f>
        <v>244952.85223545023</v>
      </c>
      <c r="N1636" s="266">
        <f t="shared" si="361"/>
        <v>397212.03274082299</v>
      </c>
      <c r="O1636" s="159"/>
      <c r="P1636" s="265">
        <f t="shared" si="362"/>
        <v>150492.13942198467</v>
      </c>
      <c r="Q1636" s="265">
        <f t="shared" si="363"/>
        <v>244951.29759377544</v>
      </c>
      <c r="R1636" s="266">
        <f t="shared" si="364"/>
        <v>395443.43701576011</v>
      </c>
    </row>
    <row r="1637" spans="1:18" x14ac:dyDescent="0.3">
      <c r="A1637" s="82">
        <v>1606</v>
      </c>
      <c r="B1637" s="94">
        <f t="shared" si="353"/>
        <v>3.2018294713521764E-14</v>
      </c>
      <c r="C1637" s="179">
        <f t="shared" si="354"/>
        <v>3.194606695494243E-14</v>
      </c>
      <c r="D1637" s="166">
        <f t="shared" si="355"/>
        <v>2.2558277767625785E-3</v>
      </c>
      <c r="E1637" s="167">
        <f t="shared" si="365"/>
        <v>24.291375447753619</v>
      </c>
      <c r="F1637" s="168">
        <f t="shared" si="366"/>
        <v>3.625115237257476</v>
      </c>
      <c r="G1637" s="168">
        <f t="shared" si="356"/>
        <v>125980.08879596843</v>
      </c>
      <c r="H1637" s="168">
        <f t="shared" si="357"/>
        <v>271310.3385240683</v>
      </c>
      <c r="I1637" s="169">
        <f t="shared" si="358"/>
        <v>397290.42732003675</v>
      </c>
      <c r="J1637" s="169">
        <f t="shared" si="360"/>
        <v>392675.62274724082</v>
      </c>
      <c r="K1637" s="95"/>
      <c r="L1637" s="265">
        <f t="shared" si="359"/>
        <v>152289.23068865846</v>
      </c>
      <c r="M1637" s="265">
        <f>$G1637*NonHospFrac+theModel!$H1637*NonHospFrac</f>
        <v>245001.19663137826</v>
      </c>
      <c r="N1637" s="266">
        <f t="shared" si="361"/>
        <v>397290.42732003669</v>
      </c>
      <c r="O1637" s="159"/>
      <c r="P1637" s="265">
        <f t="shared" si="362"/>
        <v>150520.28537852317</v>
      </c>
      <c r="Q1637" s="265">
        <f t="shared" si="363"/>
        <v>244999.64198970346</v>
      </c>
      <c r="R1637" s="266">
        <f t="shared" si="364"/>
        <v>395519.92736822664</v>
      </c>
    </row>
    <row r="1638" spans="1:18" x14ac:dyDescent="0.3">
      <c r="A1638" s="82">
        <v>1607</v>
      </c>
      <c r="B1638" s="94">
        <f t="shared" si="353"/>
        <v>3.1420178263411448E-14</v>
      </c>
      <c r="C1638" s="179">
        <f t="shared" si="354"/>
        <v>3.1349299752534012E-14</v>
      </c>
      <c r="D1638" s="166">
        <f t="shared" si="355"/>
        <v>2.2558277767625785E-3</v>
      </c>
      <c r="E1638" s="167">
        <f t="shared" si="365"/>
        <v>24.291375447753651</v>
      </c>
      <c r="F1638" s="168">
        <f t="shared" si="366"/>
        <v>3.6273710650342386</v>
      </c>
      <c r="G1638" s="168">
        <f t="shared" si="356"/>
        <v>126058.48337518185</v>
      </c>
      <c r="H1638" s="168">
        <f t="shared" si="357"/>
        <v>271310.33852406865</v>
      </c>
      <c r="I1638" s="169">
        <f t="shared" si="358"/>
        <v>397368.8218992505</v>
      </c>
      <c r="J1638" s="169">
        <f t="shared" si="360"/>
        <v>392749.04660817143</v>
      </c>
      <c r="K1638" s="95"/>
      <c r="L1638" s="265">
        <f t="shared" si="359"/>
        <v>152319.28087194415</v>
      </c>
      <c r="M1638" s="265">
        <f>$G1638*NonHospFrac+theModel!$H1638*NonHospFrac</f>
        <v>245049.54102730635</v>
      </c>
      <c r="N1638" s="266">
        <f t="shared" si="361"/>
        <v>397368.8218992505</v>
      </c>
      <c r="O1638" s="159"/>
      <c r="P1638" s="265">
        <f t="shared" si="362"/>
        <v>150548.43018777703</v>
      </c>
      <c r="Q1638" s="265">
        <f t="shared" si="363"/>
        <v>245047.98638563155</v>
      </c>
      <c r="R1638" s="266">
        <f t="shared" si="364"/>
        <v>395596.41657340858</v>
      </c>
    </row>
    <row r="1639" spans="1:18" x14ac:dyDescent="0.3">
      <c r="A1639" s="82">
        <v>1608</v>
      </c>
      <c r="B1639" s="94">
        <f t="shared" si="353"/>
        <v>3.0833234903282868E-14</v>
      </c>
      <c r="C1639" s="179">
        <f t="shared" si="354"/>
        <v>3.0763680435540594E-14</v>
      </c>
      <c r="D1639" s="166">
        <f t="shared" si="355"/>
        <v>2.2558277767625785E-3</v>
      </c>
      <c r="E1639" s="167">
        <f t="shared" si="365"/>
        <v>24.291375447753683</v>
      </c>
      <c r="F1639" s="168">
        <f t="shared" si="366"/>
        <v>3.6296268928110011</v>
      </c>
      <c r="G1639" s="168">
        <f t="shared" si="356"/>
        <v>126136.87795439528</v>
      </c>
      <c r="H1639" s="168">
        <f t="shared" si="357"/>
        <v>271310.338524069</v>
      </c>
      <c r="I1639" s="169">
        <f t="shared" si="358"/>
        <v>397447.21647846431</v>
      </c>
      <c r="J1639" s="169">
        <f t="shared" si="360"/>
        <v>392822.46747620095</v>
      </c>
      <c r="K1639" s="95"/>
      <c r="L1639" s="265">
        <f t="shared" si="359"/>
        <v>152349.33105522988</v>
      </c>
      <c r="M1639" s="265">
        <f>$G1639*NonHospFrac+theModel!$H1639*NonHospFrac</f>
        <v>245097.88542323437</v>
      </c>
      <c r="N1639" s="266">
        <f t="shared" si="361"/>
        <v>397447.21647846425</v>
      </c>
      <c r="O1639" s="159"/>
      <c r="P1639" s="265">
        <f t="shared" si="362"/>
        <v>150576.57384979309</v>
      </c>
      <c r="Q1639" s="265">
        <f t="shared" si="363"/>
        <v>245096.33078155958</v>
      </c>
      <c r="R1639" s="266">
        <f t="shared" si="364"/>
        <v>395672.90463135263</v>
      </c>
    </row>
    <row r="1640" spans="1:18" x14ac:dyDescent="0.3">
      <c r="A1640" s="82">
        <v>1609</v>
      </c>
      <c r="B1640" s="94">
        <f t="shared" si="353"/>
        <v>3.0257255914683554E-14</v>
      </c>
      <c r="C1640" s="179">
        <f t="shared" si="354"/>
        <v>3.01890007563426E-14</v>
      </c>
      <c r="D1640" s="166">
        <f t="shared" si="355"/>
        <v>2.2558277767625785E-3</v>
      </c>
      <c r="E1640" s="167">
        <f t="shared" si="365"/>
        <v>24.291375447753712</v>
      </c>
      <c r="F1640" s="168">
        <f t="shared" si="366"/>
        <v>3.6318827205877637</v>
      </c>
      <c r="G1640" s="168">
        <f t="shared" si="356"/>
        <v>126215.2725336087</v>
      </c>
      <c r="H1640" s="168">
        <f t="shared" si="357"/>
        <v>271310.33852406935</v>
      </c>
      <c r="I1640" s="169">
        <f t="shared" si="358"/>
        <v>397525.61105767806</v>
      </c>
      <c r="J1640" s="169">
        <f t="shared" si="360"/>
        <v>392895.88535145135</v>
      </c>
      <c r="K1640" s="95"/>
      <c r="L1640" s="265">
        <f t="shared" si="359"/>
        <v>152379.38123851558</v>
      </c>
      <c r="M1640" s="265">
        <f>$G1640*NonHospFrac+theModel!$H1640*NonHospFrac</f>
        <v>245146.22981916243</v>
      </c>
      <c r="N1640" s="266">
        <f t="shared" si="361"/>
        <v>397525.611057678</v>
      </c>
      <c r="O1640" s="159"/>
      <c r="P1640" s="265">
        <f t="shared" si="362"/>
        <v>150604.71636461804</v>
      </c>
      <c r="Q1640" s="265">
        <f t="shared" si="363"/>
        <v>245144.67517748763</v>
      </c>
      <c r="R1640" s="266">
        <f t="shared" si="364"/>
        <v>395749.3915421057</v>
      </c>
    </row>
    <row r="1641" spans="1:18" x14ac:dyDescent="0.3">
      <c r="A1641" s="82">
        <v>1610</v>
      </c>
      <c r="B1641" s="94">
        <f t="shared" si="353"/>
        <v>2.9692036478117895E-14</v>
      </c>
      <c r="C1641" s="179">
        <f t="shared" si="354"/>
        <v>2.9625056357481908E-14</v>
      </c>
      <c r="D1641" s="166">
        <f t="shared" si="355"/>
        <v>2.2558277767625785E-3</v>
      </c>
      <c r="E1641" s="167">
        <f t="shared" si="365"/>
        <v>24.29137544775374</v>
      </c>
      <c r="F1641" s="168">
        <f t="shared" si="366"/>
        <v>3.6341385483645263</v>
      </c>
      <c r="G1641" s="168">
        <f t="shared" si="356"/>
        <v>126293.66711282212</v>
      </c>
      <c r="H1641" s="168">
        <f t="shared" si="357"/>
        <v>271310.33852406964</v>
      </c>
      <c r="I1641" s="169">
        <f t="shared" si="358"/>
        <v>397604.00563689176</v>
      </c>
      <c r="J1641" s="169">
        <f t="shared" si="360"/>
        <v>392969.30023404455</v>
      </c>
      <c r="K1641" s="95"/>
      <c r="L1641" s="265">
        <f t="shared" si="359"/>
        <v>152409.43142180127</v>
      </c>
      <c r="M1641" s="265">
        <f>$G1641*NonHospFrac+theModel!$H1641*NonHospFrac</f>
        <v>245194.57421509048</v>
      </c>
      <c r="N1641" s="266">
        <f t="shared" si="361"/>
        <v>397604.00563689176</v>
      </c>
      <c r="O1641" s="159"/>
      <c r="P1641" s="265">
        <f t="shared" si="362"/>
        <v>150632.8577322987</v>
      </c>
      <c r="Q1641" s="265">
        <f t="shared" si="363"/>
        <v>245193.01957341569</v>
      </c>
      <c r="R1641" s="266">
        <f t="shared" si="364"/>
        <v>395825.87730571441</v>
      </c>
    </row>
    <row r="1642" spans="1:18" x14ac:dyDescent="0.3">
      <c r="A1642" s="82">
        <v>1611</v>
      </c>
      <c r="B1642" s="94">
        <f t="shared" si="353"/>
        <v>2.913737560021242E-14</v>
      </c>
      <c r="C1642" s="179">
        <f t="shared" si="354"/>
        <v>2.9071646698991495E-14</v>
      </c>
      <c r="D1642" s="166">
        <f t="shared" si="355"/>
        <v>2.2558277767625785E-3</v>
      </c>
      <c r="E1642" s="167">
        <f t="shared" si="365"/>
        <v>24.291375447753769</v>
      </c>
      <c r="F1642" s="168">
        <f t="shared" si="366"/>
        <v>3.6363943761412889</v>
      </c>
      <c r="G1642" s="168">
        <f t="shared" si="356"/>
        <v>126372.06169203554</v>
      </c>
      <c r="H1642" s="168">
        <f t="shared" si="357"/>
        <v>271310.33852406999</v>
      </c>
      <c r="I1642" s="169">
        <f t="shared" si="358"/>
        <v>397682.40021610551</v>
      </c>
      <c r="J1642" s="169">
        <f t="shared" si="360"/>
        <v>393042.71212410263</v>
      </c>
      <c r="K1642" s="95"/>
      <c r="L1642" s="265">
        <f t="shared" si="359"/>
        <v>152439.48160508697</v>
      </c>
      <c r="M1642" s="265">
        <f>$G1642*NonHospFrac+theModel!$H1642*NonHospFrac</f>
        <v>245242.91861101851</v>
      </c>
      <c r="N1642" s="266">
        <f t="shared" si="361"/>
        <v>397682.40021610551</v>
      </c>
      <c r="O1642" s="159"/>
      <c r="P1642" s="265">
        <f t="shared" si="362"/>
        <v>150660.99795288182</v>
      </c>
      <c r="Q1642" s="265">
        <f t="shared" si="363"/>
        <v>245241.36396934371</v>
      </c>
      <c r="R1642" s="266">
        <f t="shared" si="364"/>
        <v>395902.36192222557</v>
      </c>
    </row>
    <row r="1643" spans="1:18" x14ac:dyDescent="0.3">
      <c r="A1643" s="82">
        <v>1612</v>
      </c>
      <c r="B1643" s="94">
        <f t="shared" si="353"/>
        <v>2.8593076042242204E-14</v>
      </c>
      <c r="C1643" s="179">
        <f t="shared" si="354"/>
        <v>2.8528574987083031E-14</v>
      </c>
      <c r="D1643" s="166">
        <f t="shared" si="355"/>
        <v>2.2558277767625785E-3</v>
      </c>
      <c r="E1643" s="167">
        <f t="shared" si="365"/>
        <v>24.291375447753797</v>
      </c>
      <c r="F1643" s="168">
        <f t="shared" si="366"/>
        <v>3.6386502039180515</v>
      </c>
      <c r="G1643" s="168">
        <f t="shared" si="356"/>
        <v>126450.45627124896</v>
      </c>
      <c r="H1643" s="168">
        <f t="shared" si="357"/>
        <v>271310.33852407028</v>
      </c>
      <c r="I1643" s="169">
        <f t="shared" si="358"/>
        <v>397760.79479531921</v>
      </c>
      <c r="J1643" s="169">
        <f t="shared" si="360"/>
        <v>393116.12102174753</v>
      </c>
      <c r="K1643" s="95"/>
      <c r="L1643" s="265">
        <f t="shared" si="359"/>
        <v>152469.53178837267</v>
      </c>
      <c r="M1643" s="265">
        <f>$G1643*NonHospFrac+theModel!$H1643*NonHospFrac</f>
        <v>245291.26300694654</v>
      </c>
      <c r="N1643" s="266">
        <f t="shared" si="361"/>
        <v>397760.79479531921</v>
      </c>
      <c r="O1643" s="159"/>
      <c r="P1643" s="265">
        <f t="shared" si="362"/>
        <v>150689.13702641416</v>
      </c>
      <c r="Q1643" s="265">
        <f t="shared" si="363"/>
        <v>245289.70836527174</v>
      </c>
      <c r="R1643" s="266">
        <f t="shared" si="364"/>
        <v>395978.8453916859</v>
      </c>
    </row>
    <row r="1644" spans="1:18" x14ac:dyDescent="0.3">
      <c r="A1644" s="82">
        <v>1613</v>
      </c>
      <c r="B1644" s="94">
        <f t="shared" si="353"/>
        <v>2.8058944249992463E-14</v>
      </c>
      <c r="C1644" s="179">
        <f t="shared" si="354"/>
        <v>2.7995648104166699E-14</v>
      </c>
      <c r="D1644" s="166">
        <f t="shared" si="355"/>
        <v>2.2558277767625785E-3</v>
      </c>
      <c r="E1644" s="167">
        <f t="shared" si="365"/>
        <v>24.291375447753826</v>
      </c>
      <c r="F1644" s="168">
        <f t="shared" si="366"/>
        <v>3.6409060316948141</v>
      </c>
      <c r="G1644" s="168">
        <f t="shared" si="356"/>
        <v>126528.85085046239</v>
      </c>
      <c r="H1644" s="168">
        <f t="shared" si="357"/>
        <v>271310.33852407063</v>
      </c>
      <c r="I1644" s="169">
        <f t="shared" si="358"/>
        <v>397839.18937453302</v>
      </c>
      <c r="J1644" s="169">
        <f t="shared" si="360"/>
        <v>393189.52692710137</v>
      </c>
      <c r="K1644" s="95"/>
      <c r="L1644" s="265">
        <f t="shared" si="359"/>
        <v>152499.58197165839</v>
      </c>
      <c r="M1644" s="265">
        <f>$G1644*NonHospFrac+theModel!$H1644*NonHospFrac</f>
        <v>245339.60740287462</v>
      </c>
      <c r="N1644" s="266">
        <f t="shared" si="361"/>
        <v>397839.18937453302</v>
      </c>
      <c r="O1644" s="159"/>
      <c r="P1644" s="265">
        <f t="shared" si="362"/>
        <v>150717.27495294248</v>
      </c>
      <c r="Q1644" s="265">
        <f t="shared" si="363"/>
        <v>245338.05276119983</v>
      </c>
      <c r="R1644" s="266">
        <f t="shared" si="364"/>
        <v>396055.32771414227</v>
      </c>
    </row>
    <row r="1645" spans="1:18" x14ac:dyDescent="0.3">
      <c r="A1645" s="82">
        <v>1614</v>
      </c>
      <c r="B1645" s="94">
        <f t="shared" si="353"/>
        <v>2.7534790284929433E-14</v>
      </c>
      <c r="C1645" s="179">
        <f t="shared" si="354"/>
        <v>2.7472676540177358E-14</v>
      </c>
      <c r="D1645" s="166">
        <f t="shared" si="355"/>
        <v>2.2558277767625785E-3</v>
      </c>
      <c r="E1645" s="167">
        <f t="shared" si="365"/>
        <v>24.291375447753854</v>
      </c>
      <c r="F1645" s="168">
        <f t="shared" si="366"/>
        <v>3.6431618594715767</v>
      </c>
      <c r="G1645" s="168">
        <f t="shared" si="356"/>
        <v>126607.24542967581</v>
      </c>
      <c r="H1645" s="168">
        <f t="shared" si="357"/>
        <v>271310.33852407092</v>
      </c>
      <c r="I1645" s="169">
        <f t="shared" si="358"/>
        <v>397917.58395374671</v>
      </c>
      <c r="J1645" s="169">
        <f t="shared" si="360"/>
        <v>393262.92984028585</v>
      </c>
      <c r="K1645" s="95"/>
      <c r="L1645" s="265">
        <f t="shared" si="359"/>
        <v>152529.63215494409</v>
      </c>
      <c r="M1645" s="265">
        <f>$G1645*NonHospFrac+theModel!$H1645*NonHospFrac</f>
        <v>245387.95179880265</v>
      </c>
      <c r="N1645" s="266">
        <f t="shared" si="361"/>
        <v>397917.58395374671</v>
      </c>
      <c r="O1645" s="159"/>
      <c r="P1645" s="265">
        <f t="shared" si="362"/>
        <v>150745.41173251349</v>
      </c>
      <c r="Q1645" s="265">
        <f t="shared" si="363"/>
        <v>245386.39715712785</v>
      </c>
      <c r="R1645" s="266">
        <f t="shared" si="364"/>
        <v>396131.80888964131</v>
      </c>
    </row>
    <row r="1646" spans="1:18" x14ac:dyDescent="0.3">
      <c r="A1646" s="82">
        <v>1615</v>
      </c>
      <c r="B1646" s="94">
        <f t="shared" si="353"/>
        <v>2.7020427756659029E-14</v>
      </c>
      <c r="C1646" s="179">
        <f t="shared" si="354"/>
        <v>2.6959474325185551E-14</v>
      </c>
      <c r="D1646" s="166">
        <f t="shared" si="355"/>
        <v>2.2558277767625785E-3</v>
      </c>
      <c r="E1646" s="167">
        <f t="shared" si="365"/>
        <v>24.291375447753882</v>
      </c>
      <c r="F1646" s="168">
        <f t="shared" si="366"/>
        <v>3.6454176872483393</v>
      </c>
      <c r="G1646" s="168">
        <f t="shared" si="356"/>
        <v>126685.64000888923</v>
      </c>
      <c r="H1646" s="168">
        <f t="shared" si="357"/>
        <v>271310.33852407127</v>
      </c>
      <c r="I1646" s="169">
        <f t="shared" si="358"/>
        <v>397995.97853296052</v>
      </c>
      <c r="J1646" s="169">
        <f t="shared" si="360"/>
        <v>393336.32976142323</v>
      </c>
      <c r="K1646" s="95"/>
      <c r="L1646" s="265">
        <f t="shared" si="359"/>
        <v>152559.68233822979</v>
      </c>
      <c r="M1646" s="265">
        <f>$G1646*NonHospFrac+theModel!$H1646*NonHospFrac</f>
        <v>245436.29619473068</v>
      </c>
      <c r="N1646" s="266">
        <f t="shared" si="361"/>
        <v>397995.97853296046</v>
      </c>
      <c r="O1646" s="159"/>
      <c r="P1646" s="265">
        <f t="shared" si="362"/>
        <v>150773.54736517396</v>
      </c>
      <c r="Q1646" s="265">
        <f t="shared" si="363"/>
        <v>245434.74155305588</v>
      </c>
      <c r="R1646" s="266">
        <f t="shared" si="364"/>
        <v>396208.28891822987</v>
      </c>
    </row>
    <row r="1647" spans="1:18" x14ac:dyDescent="0.3">
      <c r="A1647" s="82">
        <v>1616</v>
      </c>
      <c r="B1647" s="94">
        <f t="shared" si="353"/>
        <v>2.6515673756645091E-14</v>
      </c>
      <c r="C1647" s="179">
        <f t="shared" si="354"/>
        <v>2.6455858963265278E-14</v>
      </c>
      <c r="D1647" s="166">
        <f t="shared" si="355"/>
        <v>2.2558277767625785E-3</v>
      </c>
      <c r="E1647" s="167">
        <f t="shared" si="365"/>
        <v>24.291375447753907</v>
      </c>
      <c r="F1647" s="168">
        <f t="shared" si="366"/>
        <v>3.6476735150251018</v>
      </c>
      <c r="G1647" s="168">
        <f t="shared" si="356"/>
        <v>126764.03458810267</v>
      </c>
      <c r="H1647" s="168">
        <f t="shared" si="357"/>
        <v>271310.33852407156</v>
      </c>
      <c r="I1647" s="169">
        <f t="shared" si="358"/>
        <v>398074.37311217422</v>
      </c>
      <c r="J1647" s="169">
        <f t="shared" si="360"/>
        <v>393409.7266906352</v>
      </c>
      <c r="K1647" s="95"/>
      <c r="L1647" s="265">
        <f t="shared" si="359"/>
        <v>152589.73252151549</v>
      </c>
      <c r="M1647" s="265">
        <f>$G1647*NonHospFrac+theModel!$H1647*NonHospFrac</f>
        <v>245484.6405906587</v>
      </c>
      <c r="N1647" s="266">
        <f t="shared" si="361"/>
        <v>398074.37311217422</v>
      </c>
      <c r="O1647" s="159"/>
      <c r="P1647" s="265">
        <f t="shared" si="362"/>
        <v>150801.68185097066</v>
      </c>
      <c r="Q1647" s="265">
        <f t="shared" si="363"/>
        <v>245483.08594898391</v>
      </c>
      <c r="R1647" s="266">
        <f t="shared" si="364"/>
        <v>396284.76779995457</v>
      </c>
    </row>
    <row r="1648" spans="1:18" x14ac:dyDescent="0.3">
      <c r="A1648" s="82">
        <v>1617</v>
      </c>
      <c r="B1648" s="94">
        <f t="shared" si="353"/>
        <v>2.6020348793166937E-14</v>
      </c>
      <c r="C1648" s="179">
        <f t="shared" si="354"/>
        <v>2.5961651367598261E-14</v>
      </c>
      <c r="D1648" s="166">
        <f t="shared" si="355"/>
        <v>2.2558277767625785E-3</v>
      </c>
      <c r="E1648" s="167">
        <f t="shared" si="365"/>
        <v>24.291375447753932</v>
      </c>
      <c r="F1648" s="168">
        <f t="shared" si="366"/>
        <v>3.6499293428018644</v>
      </c>
      <c r="G1648" s="168">
        <f t="shared" si="356"/>
        <v>126842.42916731609</v>
      </c>
      <c r="H1648" s="168">
        <f t="shared" si="357"/>
        <v>271310.33852407179</v>
      </c>
      <c r="I1648" s="169">
        <f t="shared" si="358"/>
        <v>398152.76769138791</v>
      </c>
      <c r="J1648" s="169">
        <f t="shared" si="360"/>
        <v>393483.12062804383</v>
      </c>
      <c r="K1648" s="95"/>
      <c r="L1648" s="265">
        <f t="shared" si="359"/>
        <v>152619.78270480115</v>
      </c>
      <c r="M1648" s="265">
        <f>$G1648*NonHospFrac+theModel!$H1648*NonHospFrac</f>
        <v>245532.9849865867</v>
      </c>
      <c r="N1648" s="266">
        <f t="shared" si="361"/>
        <v>398152.76769138785</v>
      </c>
      <c r="O1648" s="159"/>
      <c r="P1648" s="265">
        <f t="shared" si="362"/>
        <v>150829.81518995031</v>
      </c>
      <c r="Q1648" s="265">
        <f t="shared" si="363"/>
        <v>245531.4303449119</v>
      </c>
      <c r="R1648" s="266">
        <f t="shared" si="364"/>
        <v>396361.24553486222</v>
      </c>
    </row>
    <row r="1649" spans="1:18" x14ac:dyDescent="0.3">
      <c r="A1649" s="82">
        <v>1618</v>
      </c>
      <c r="B1649" s="94">
        <f t="shared" si="353"/>
        <v>2.553427672749166E-14</v>
      </c>
      <c r="C1649" s="179">
        <f t="shared" si="354"/>
        <v>2.5476675796790243E-14</v>
      </c>
      <c r="D1649" s="166">
        <f t="shared" si="355"/>
        <v>2.2558277767625785E-3</v>
      </c>
      <c r="E1649" s="167">
        <f t="shared" si="365"/>
        <v>24.291375447753957</v>
      </c>
      <c r="F1649" s="168">
        <f t="shared" si="366"/>
        <v>3.652185170578627</v>
      </c>
      <c r="G1649" s="168">
        <f t="shared" si="356"/>
        <v>126920.82374652951</v>
      </c>
      <c r="H1649" s="168">
        <f t="shared" si="357"/>
        <v>271310.33852407208</v>
      </c>
      <c r="I1649" s="169">
        <f t="shared" si="358"/>
        <v>398231.16227060161</v>
      </c>
      <c r="J1649" s="169">
        <f t="shared" si="360"/>
        <v>393556.51157377107</v>
      </c>
      <c r="K1649" s="95"/>
      <c r="L1649" s="265">
        <f t="shared" si="359"/>
        <v>152649.83288808685</v>
      </c>
      <c r="M1649" s="265">
        <f>$G1649*NonHospFrac+theModel!$H1649*NonHospFrac</f>
        <v>245581.3293825147</v>
      </c>
      <c r="N1649" s="266">
        <f t="shared" si="361"/>
        <v>398231.16227060155</v>
      </c>
      <c r="O1649" s="159"/>
      <c r="P1649" s="265">
        <f t="shared" si="362"/>
        <v>150857.94738215971</v>
      </c>
      <c r="Q1649" s="265">
        <f t="shared" si="363"/>
        <v>245579.7747408399</v>
      </c>
      <c r="R1649" s="266">
        <f t="shared" si="364"/>
        <v>396437.72212299961</v>
      </c>
    </row>
    <row r="1650" spans="1:18" x14ac:dyDescent="0.3">
      <c r="A1650" s="82">
        <v>1619</v>
      </c>
      <c r="B1650" s="94">
        <f t="shared" si="353"/>
        <v>2.5057284711238866E-14</v>
      </c>
      <c r="C1650" s="179">
        <f t="shared" si="354"/>
        <v>2.5000759792377003E-14</v>
      </c>
      <c r="D1650" s="166">
        <f t="shared" si="355"/>
        <v>2.2558277767625785E-3</v>
      </c>
      <c r="E1650" s="167">
        <f t="shared" si="365"/>
        <v>24.291375447753982</v>
      </c>
      <c r="F1650" s="168">
        <f t="shared" si="366"/>
        <v>3.6544409983553896</v>
      </c>
      <c r="G1650" s="168">
        <f t="shared" si="356"/>
        <v>126999.21832574293</v>
      </c>
      <c r="H1650" s="168">
        <f t="shared" si="357"/>
        <v>271310.33852407237</v>
      </c>
      <c r="I1650" s="169">
        <f t="shared" si="358"/>
        <v>398309.5568498153</v>
      </c>
      <c r="J1650" s="169">
        <f t="shared" si="360"/>
        <v>393629.89952793892</v>
      </c>
      <c r="K1650" s="95"/>
      <c r="L1650" s="265">
        <f t="shared" si="359"/>
        <v>152679.88307137252</v>
      </c>
      <c r="M1650" s="265">
        <f>$G1650*NonHospFrac+theModel!$H1650*NonHospFrac</f>
        <v>245629.67377844275</v>
      </c>
      <c r="N1650" s="266">
        <f t="shared" si="361"/>
        <v>398309.5568498153</v>
      </c>
      <c r="O1650" s="159"/>
      <c r="P1650" s="265">
        <f t="shared" si="362"/>
        <v>150886.07842764555</v>
      </c>
      <c r="Q1650" s="265">
        <f t="shared" si="363"/>
        <v>245628.11913676796</v>
      </c>
      <c r="R1650" s="266">
        <f t="shared" si="364"/>
        <v>396514.19756441354</v>
      </c>
    </row>
    <row r="1651" spans="1:18" x14ac:dyDescent="0.3">
      <c r="A1651" s="82">
        <v>1620</v>
      </c>
      <c r="B1651" s="94">
        <f t="shared" si="353"/>
        <v>2.4589203124915018E-14</v>
      </c>
      <c r="C1651" s="179">
        <f t="shared" si="354"/>
        <v>2.4533734117497377E-14</v>
      </c>
      <c r="D1651" s="166">
        <f t="shared" si="355"/>
        <v>2.2558277767625785E-3</v>
      </c>
      <c r="E1651" s="167">
        <f t="shared" si="365"/>
        <v>24.291375447754007</v>
      </c>
      <c r="F1651" s="168">
        <f t="shared" si="366"/>
        <v>3.6566968261321522</v>
      </c>
      <c r="G1651" s="168">
        <f t="shared" si="356"/>
        <v>127077.61290495635</v>
      </c>
      <c r="H1651" s="168">
        <f t="shared" si="357"/>
        <v>271310.33852407261</v>
      </c>
      <c r="I1651" s="169">
        <f t="shared" si="358"/>
        <v>398387.95142902894</v>
      </c>
      <c r="J1651" s="169">
        <f t="shared" si="360"/>
        <v>393703.2844906692</v>
      </c>
      <c r="K1651" s="95"/>
      <c r="L1651" s="265">
        <f t="shared" si="359"/>
        <v>152709.93325465819</v>
      </c>
      <c r="M1651" s="265">
        <f>$G1651*NonHospFrac+theModel!$H1651*NonHospFrac</f>
        <v>245678.01817437072</v>
      </c>
      <c r="N1651" s="266">
        <f t="shared" si="361"/>
        <v>398387.95142902888</v>
      </c>
      <c r="O1651" s="159"/>
      <c r="P1651" s="265">
        <f t="shared" si="362"/>
        <v>150914.20832645459</v>
      </c>
      <c r="Q1651" s="265">
        <f t="shared" si="363"/>
        <v>245676.46353269593</v>
      </c>
      <c r="R1651" s="266">
        <f t="shared" si="364"/>
        <v>396590.67185915052</v>
      </c>
    </row>
    <row r="1652" spans="1:18" x14ac:dyDescent="0.3">
      <c r="A1652" s="82">
        <v>1621</v>
      </c>
      <c r="B1652" s="94">
        <f t="shared" si="353"/>
        <v>2.4129865517596889E-14</v>
      </c>
      <c r="C1652" s="179">
        <f t="shared" si="354"/>
        <v>2.4075432696712749E-14</v>
      </c>
      <c r="D1652" s="166">
        <f t="shared" si="355"/>
        <v>2.2558277767625785E-3</v>
      </c>
      <c r="E1652" s="167">
        <f t="shared" si="365"/>
        <v>24.291375447754032</v>
      </c>
      <c r="F1652" s="168">
        <f t="shared" si="366"/>
        <v>3.6589526539089148</v>
      </c>
      <c r="G1652" s="168">
        <f t="shared" si="356"/>
        <v>127156.00748416978</v>
      </c>
      <c r="H1652" s="168">
        <f t="shared" si="357"/>
        <v>271310.3385240729</v>
      </c>
      <c r="I1652" s="169">
        <f t="shared" si="358"/>
        <v>398466.34600824269</v>
      </c>
      <c r="J1652" s="169">
        <f t="shared" si="360"/>
        <v>393776.66646208405</v>
      </c>
      <c r="K1652" s="95"/>
      <c r="L1652" s="265">
        <f t="shared" si="359"/>
        <v>152739.98343794391</v>
      </c>
      <c r="M1652" s="265">
        <f>$G1652*NonHospFrac+theModel!$H1652*NonHospFrac</f>
        <v>245726.36257029878</v>
      </c>
      <c r="N1652" s="266">
        <f t="shared" si="361"/>
        <v>398466.34600824269</v>
      </c>
      <c r="O1652" s="159"/>
      <c r="P1652" s="265">
        <f t="shared" si="362"/>
        <v>150942.33707863363</v>
      </c>
      <c r="Q1652" s="265">
        <f t="shared" si="363"/>
        <v>245724.80792862398</v>
      </c>
      <c r="R1652" s="266">
        <f t="shared" si="364"/>
        <v>396667.14500725758</v>
      </c>
    </row>
    <row r="1653" spans="1:18" x14ac:dyDescent="0.3">
      <c r="A1653" s="82">
        <v>1622</v>
      </c>
      <c r="B1653" s="94">
        <f t="shared" si="353"/>
        <v>2.3679108547740858E-14</v>
      </c>
      <c r="C1653" s="179">
        <f t="shared" si="354"/>
        <v>2.3625692556949887E-14</v>
      </c>
      <c r="D1653" s="166">
        <f t="shared" si="355"/>
        <v>2.2558277767625785E-3</v>
      </c>
      <c r="E1653" s="167">
        <f t="shared" si="365"/>
        <v>24.291375447754056</v>
      </c>
      <c r="F1653" s="168">
        <f t="shared" si="366"/>
        <v>3.6612084816856774</v>
      </c>
      <c r="G1653" s="168">
        <f t="shared" si="356"/>
        <v>127234.40206338317</v>
      </c>
      <c r="H1653" s="168">
        <f t="shared" si="357"/>
        <v>271310.33852407319</v>
      </c>
      <c r="I1653" s="169">
        <f t="shared" si="358"/>
        <v>398544.74058745638</v>
      </c>
      <c r="J1653" s="169">
        <f t="shared" si="360"/>
        <v>393850.04544230521</v>
      </c>
      <c r="K1653" s="95"/>
      <c r="L1653" s="265">
        <f t="shared" si="359"/>
        <v>152770.03362122958</v>
      </c>
      <c r="M1653" s="265">
        <f>$G1653*NonHospFrac+theModel!$H1653*NonHospFrac</f>
        <v>245774.70696622675</v>
      </c>
      <c r="N1653" s="266">
        <f t="shared" si="361"/>
        <v>398544.74058745633</v>
      </c>
      <c r="O1653" s="159"/>
      <c r="P1653" s="265">
        <f t="shared" si="362"/>
        <v>150970.46468422932</v>
      </c>
      <c r="Q1653" s="265">
        <f t="shared" si="363"/>
        <v>245773.15232455195</v>
      </c>
      <c r="R1653" s="266">
        <f t="shared" si="364"/>
        <v>396743.61700878129</v>
      </c>
    </row>
    <row r="1654" spans="1:18" x14ac:dyDescent="0.3">
      <c r="A1654" s="82">
        <v>1623</v>
      </c>
      <c r="B1654" s="94">
        <f t="shared" si="353"/>
        <v>2.3236771925098352E-14</v>
      </c>
      <c r="C1654" s="179">
        <f t="shared" si="354"/>
        <v>2.3184353769547417E-14</v>
      </c>
      <c r="D1654" s="166">
        <f t="shared" si="355"/>
        <v>2.2558277767625785E-3</v>
      </c>
      <c r="E1654" s="167">
        <f t="shared" si="365"/>
        <v>24.291375447754081</v>
      </c>
      <c r="F1654" s="168">
        <f t="shared" si="366"/>
        <v>3.6634643094624399</v>
      </c>
      <c r="G1654" s="168">
        <f t="shared" si="356"/>
        <v>127312.7966425966</v>
      </c>
      <c r="H1654" s="168">
        <f t="shared" si="357"/>
        <v>271310.33852407348</v>
      </c>
      <c r="I1654" s="169">
        <f t="shared" si="358"/>
        <v>398623.13516667008</v>
      </c>
      <c r="J1654" s="169">
        <f t="shared" si="360"/>
        <v>393923.42143145471</v>
      </c>
      <c r="K1654" s="95"/>
      <c r="L1654" s="265">
        <f t="shared" si="359"/>
        <v>152800.08380451528</v>
      </c>
      <c r="M1654" s="265">
        <f>$G1654*NonHospFrac+theModel!$H1654*NonHospFrac</f>
        <v>245823.05136215477</v>
      </c>
      <c r="N1654" s="266">
        <f t="shared" si="361"/>
        <v>398623.13516667008</v>
      </c>
      <c r="O1654" s="159"/>
      <c r="P1654" s="265">
        <f t="shared" si="362"/>
        <v>150998.59114328845</v>
      </c>
      <c r="Q1654" s="265">
        <f t="shared" si="363"/>
        <v>245821.49672047998</v>
      </c>
      <c r="R1654" s="266">
        <f t="shared" si="364"/>
        <v>396820.08786376845</v>
      </c>
    </row>
    <row r="1655" spans="1:18" x14ac:dyDescent="0.3">
      <c r="A1655" s="82">
        <v>1624</v>
      </c>
      <c r="B1655" s="94">
        <f t="shared" si="353"/>
        <v>2.2802698353716251E-14</v>
      </c>
      <c r="C1655" s="179">
        <f t="shared" si="354"/>
        <v>2.27512593933848E-14</v>
      </c>
      <c r="D1655" s="166">
        <f t="shared" si="355"/>
        <v>2.2558277767625785E-3</v>
      </c>
      <c r="E1655" s="167">
        <f t="shared" si="365"/>
        <v>24.291375447754103</v>
      </c>
      <c r="F1655" s="168">
        <f t="shared" si="366"/>
        <v>3.6657201372392025</v>
      </c>
      <c r="G1655" s="168">
        <f t="shared" si="356"/>
        <v>127391.19122181002</v>
      </c>
      <c r="H1655" s="168">
        <f t="shared" si="357"/>
        <v>271310.33852407371</v>
      </c>
      <c r="I1655" s="169">
        <f t="shared" si="358"/>
        <v>398701.52974588372</v>
      </c>
      <c r="J1655" s="169">
        <f t="shared" si="360"/>
        <v>393996.79442965437</v>
      </c>
      <c r="K1655" s="95"/>
      <c r="L1655" s="265">
        <f t="shared" si="359"/>
        <v>152830.13398780092</v>
      </c>
      <c r="M1655" s="265">
        <f>$G1655*NonHospFrac+theModel!$H1655*NonHospFrac</f>
        <v>245871.39575808277</v>
      </c>
      <c r="N1655" s="266">
        <f t="shared" si="361"/>
        <v>398701.52974588366</v>
      </c>
      <c r="O1655" s="159"/>
      <c r="P1655" s="265">
        <f t="shared" si="362"/>
        <v>151026.71645585768</v>
      </c>
      <c r="Q1655" s="265">
        <f t="shared" si="363"/>
        <v>245869.84111640797</v>
      </c>
      <c r="R1655" s="266">
        <f t="shared" si="364"/>
        <v>396896.55757226562</v>
      </c>
    </row>
    <row r="1656" spans="1:18" x14ac:dyDescent="0.3">
      <c r="A1656" s="82">
        <v>1625</v>
      </c>
      <c r="B1656" s="94">
        <f t="shared" si="353"/>
        <v>2.2376733476002172E-14</v>
      </c>
      <c r="C1656" s="179">
        <f t="shared" si="354"/>
        <v>2.2326255419073792E-14</v>
      </c>
      <c r="D1656" s="166">
        <f t="shared" si="355"/>
        <v>2.2558277767625785E-3</v>
      </c>
      <c r="E1656" s="167">
        <f t="shared" si="365"/>
        <v>24.291375447754124</v>
      </c>
      <c r="F1656" s="168">
        <f t="shared" si="366"/>
        <v>3.6679759650159651</v>
      </c>
      <c r="G1656" s="168">
        <f t="shared" si="356"/>
        <v>127469.58580102344</v>
      </c>
      <c r="H1656" s="168">
        <f t="shared" si="357"/>
        <v>271310.33852407389</v>
      </c>
      <c r="I1656" s="169">
        <f t="shared" si="358"/>
        <v>398779.92432509735</v>
      </c>
      <c r="J1656" s="169">
        <f t="shared" si="360"/>
        <v>394070.16443702619</v>
      </c>
      <c r="K1656" s="95"/>
      <c r="L1656" s="265">
        <f t="shared" si="359"/>
        <v>152860.18417108658</v>
      </c>
      <c r="M1656" s="265">
        <f>$G1656*NonHospFrac+theModel!$H1656*NonHospFrac</f>
        <v>245919.74015401074</v>
      </c>
      <c r="N1656" s="266">
        <f t="shared" si="361"/>
        <v>398779.92432509735</v>
      </c>
      <c r="O1656" s="159"/>
      <c r="P1656" s="265">
        <f t="shared" si="362"/>
        <v>151054.84062198384</v>
      </c>
      <c r="Q1656" s="265">
        <f t="shared" si="363"/>
        <v>245918.18551233594</v>
      </c>
      <c r="R1656" s="266">
        <f t="shared" si="364"/>
        <v>396973.02613431978</v>
      </c>
    </row>
    <row r="1657" spans="1:18" x14ac:dyDescent="0.3">
      <c r="A1657" s="82">
        <v>1626</v>
      </c>
      <c r="B1657" s="94">
        <f t="shared" si="353"/>
        <v>2.1958725817834202E-14</v>
      </c>
      <c r="C1657" s="179">
        <f t="shared" si="354"/>
        <v>2.1909190714192017E-14</v>
      </c>
      <c r="D1657" s="166">
        <f t="shared" si="355"/>
        <v>2.2558277767625785E-3</v>
      </c>
      <c r="E1657" s="167">
        <f t="shared" si="365"/>
        <v>24.291375447754145</v>
      </c>
      <c r="F1657" s="168">
        <f t="shared" si="366"/>
        <v>3.6702317927927277</v>
      </c>
      <c r="G1657" s="168">
        <f t="shared" si="356"/>
        <v>127547.98038023686</v>
      </c>
      <c r="H1657" s="168">
        <f t="shared" si="357"/>
        <v>271310.33852407418</v>
      </c>
      <c r="I1657" s="169">
        <f t="shared" si="358"/>
        <v>398858.31890431105</v>
      </c>
      <c r="J1657" s="169">
        <f t="shared" si="360"/>
        <v>394143.53145369212</v>
      </c>
      <c r="K1657" s="95"/>
      <c r="L1657" s="265">
        <f t="shared" si="359"/>
        <v>152890.23435437225</v>
      </c>
      <c r="M1657" s="265">
        <f>$G1657*NonHospFrac+theModel!$H1657*NonHospFrac</f>
        <v>245968.08454993874</v>
      </c>
      <c r="N1657" s="266">
        <f t="shared" si="361"/>
        <v>398858.31890431099</v>
      </c>
      <c r="O1657" s="159"/>
      <c r="P1657" s="265">
        <f t="shared" si="362"/>
        <v>151082.96364171361</v>
      </c>
      <c r="Q1657" s="265">
        <f t="shared" si="363"/>
        <v>245966.52990826394</v>
      </c>
      <c r="R1657" s="266">
        <f t="shared" si="364"/>
        <v>397049.49354997755</v>
      </c>
    </row>
    <row r="1658" spans="1:18" x14ac:dyDescent="0.3">
      <c r="A1658" s="82">
        <v>1627</v>
      </c>
      <c r="B1658" s="94">
        <f t="shared" si="353"/>
        <v>2.1548526734696829E-14</v>
      </c>
      <c r="C1658" s="179">
        <f t="shared" si="354"/>
        <v>2.1499916969540388E-14</v>
      </c>
      <c r="D1658" s="166">
        <f t="shared" si="355"/>
        <v>2.2558277767625785E-3</v>
      </c>
      <c r="E1658" s="167">
        <f t="shared" si="365"/>
        <v>24.291375447754167</v>
      </c>
      <c r="F1658" s="168">
        <f t="shared" si="366"/>
        <v>3.6724876205694903</v>
      </c>
      <c r="G1658" s="168">
        <f t="shared" si="356"/>
        <v>127626.37495945027</v>
      </c>
      <c r="H1658" s="168">
        <f t="shared" si="357"/>
        <v>271310.33852407441</v>
      </c>
      <c r="I1658" s="169">
        <f t="shared" si="358"/>
        <v>398936.71348352468</v>
      </c>
      <c r="J1658" s="169">
        <f t="shared" si="360"/>
        <v>394216.89547977399</v>
      </c>
      <c r="K1658" s="95"/>
      <c r="L1658" s="265">
        <f t="shared" si="359"/>
        <v>152920.28453765795</v>
      </c>
      <c r="M1658" s="265">
        <f>$G1658*NonHospFrac+theModel!$H1658*NonHospFrac</f>
        <v>246016.42894586673</v>
      </c>
      <c r="N1658" s="266">
        <f t="shared" si="361"/>
        <v>398936.71348352468</v>
      </c>
      <c r="O1658" s="159"/>
      <c r="P1658" s="265">
        <f t="shared" si="362"/>
        <v>151111.08551509376</v>
      </c>
      <c r="Q1658" s="265">
        <f t="shared" si="363"/>
        <v>246014.87430419194</v>
      </c>
      <c r="R1658" s="266">
        <f t="shared" si="364"/>
        <v>397125.95981928566</v>
      </c>
    </row>
    <row r="1659" spans="1:18" x14ac:dyDescent="0.3">
      <c r="A1659" s="82">
        <v>1628</v>
      </c>
      <c r="B1659" s="94">
        <f t="shared" si="353"/>
        <v>2.1145990358822284E-14</v>
      </c>
      <c r="C1659" s="179">
        <f t="shared" si="354"/>
        <v>2.10982886464037E-14</v>
      </c>
      <c r="D1659" s="166">
        <f t="shared" si="355"/>
        <v>2.2558277767625785E-3</v>
      </c>
      <c r="E1659" s="167">
        <f t="shared" si="365"/>
        <v>24.291375447754188</v>
      </c>
      <c r="F1659" s="168">
        <f t="shared" si="366"/>
        <v>3.6747434483462529</v>
      </c>
      <c r="G1659" s="168">
        <f t="shared" si="356"/>
        <v>127704.76953866371</v>
      </c>
      <c r="H1659" s="168">
        <f t="shared" si="357"/>
        <v>271310.33852407464</v>
      </c>
      <c r="I1659" s="169">
        <f t="shared" si="358"/>
        <v>399015.10806273832</v>
      </c>
      <c r="J1659" s="169">
        <f t="shared" si="360"/>
        <v>394290.25651539367</v>
      </c>
      <c r="K1659" s="95"/>
      <c r="L1659" s="265">
        <f t="shared" si="359"/>
        <v>152950.33472094362</v>
      </c>
      <c r="M1659" s="265">
        <f>$G1659*NonHospFrac+theModel!$H1659*NonHospFrac</f>
        <v>246064.77334179473</v>
      </c>
      <c r="N1659" s="266">
        <f t="shared" si="361"/>
        <v>399015.10806273832</v>
      </c>
      <c r="O1659" s="159"/>
      <c r="P1659" s="265">
        <f t="shared" si="362"/>
        <v>151139.20624217097</v>
      </c>
      <c r="Q1659" s="265">
        <f t="shared" si="363"/>
        <v>246063.21870011993</v>
      </c>
      <c r="R1659" s="266">
        <f t="shared" si="364"/>
        <v>397202.42494229088</v>
      </c>
    </row>
    <row r="1660" spans="1:18" x14ac:dyDescent="0.3">
      <c r="A1660" s="82">
        <v>1629</v>
      </c>
      <c r="B1660" s="94">
        <f t="shared" si="353"/>
        <v>2.0750973547319687E-14</v>
      </c>
      <c r="C1660" s="179">
        <f t="shared" si="354"/>
        <v>2.0704162924796777E-14</v>
      </c>
      <c r="D1660" s="166">
        <f t="shared" si="355"/>
        <v>2.2558277767625785E-3</v>
      </c>
      <c r="E1660" s="167">
        <f t="shared" si="365"/>
        <v>24.291375447754209</v>
      </c>
      <c r="F1660" s="168">
        <f t="shared" si="366"/>
        <v>3.6769992761230155</v>
      </c>
      <c r="G1660" s="168">
        <f t="shared" si="356"/>
        <v>127783.16411787712</v>
      </c>
      <c r="H1660" s="168">
        <f t="shared" si="357"/>
        <v>271310.33852407488</v>
      </c>
      <c r="I1660" s="169">
        <f t="shared" si="358"/>
        <v>399093.50264195201</v>
      </c>
      <c r="J1660" s="169">
        <f t="shared" si="360"/>
        <v>394363.61456067319</v>
      </c>
      <c r="K1660" s="95"/>
      <c r="L1660" s="265">
        <f t="shared" si="359"/>
        <v>152980.38490422929</v>
      </c>
      <c r="M1660" s="265">
        <f>$G1660*NonHospFrac+theModel!$H1660*NonHospFrac</f>
        <v>246113.1177377227</v>
      </c>
      <c r="N1660" s="266">
        <f t="shared" si="361"/>
        <v>399093.50264195201</v>
      </c>
      <c r="O1660" s="159"/>
      <c r="P1660" s="265">
        <f t="shared" si="362"/>
        <v>151167.32582299199</v>
      </c>
      <c r="Q1660" s="265">
        <f t="shared" si="363"/>
        <v>246111.5630960479</v>
      </c>
      <c r="R1660" s="266">
        <f t="shared" si="364"/>
        <v>397278.88891903986</v>
      </c>
    </row>
    <row r="1661" spans="1:18" x14ac:dyDescent="0.3">
      <c r="A1661" s="82">
        <v>1630</v>
      </c>
      <c r="B1661" s="94">
        <f t="shared" si="353"/>
        <v>2.0363335831273176E-14</v>
      </c>
      <c r="C1661" s="179">
        <f t="shared" si="354"/>
        <v>2.0317399652677446E-14</v>
      </c>
      <c r="D1661" s="166">
        <f t="shared" si="355"/>
        <v>2.2558277767625785E-3</v>
      </c>
      <c r="E1661" s="167">
        <f t="shared" si="365"/>
        <v>24.291375447754231</v>
      </c>
      <c r="F1661" s="168">
        <f t="shared" si="366"/>
        <v>3.6792551038997781</v>
      </c>
      <c r="G1661" s="168">
        <f t="shared" si="356"/>
        <v>127861.55869709054</v>
      </c>
      <c r="H1661" s="168">
        <f t="shared" si="357"/>
        <v>271310.33852407511</v>
      </c>
      <c r="I1661" s="169">
        <f t="shared" si="358"/>
        <v>399171.89722116565</v>
      </c>
      <c r="J1661" s="169">
        <f t="shared" si="360"/>
        <v>394436.9696157343</v>
      </c>
      <c r="K1661" s="95"/>
      <c r="L1661" s="265">
        <f t="shared" si="359"/>
        <v>153010.43508751492</v>
      </c>
      <c r="M1661" s="265">
        <f>$G1661*NonHospFrac+theModel!$H1661*NonHospFrac</f>
        <v>246161.4621336507</v>
      </c>
      <c r="N1661" s="266">
        <f t="shared" si="361"/>
        <v>399171.89722116559</v>
      </c>
      <c r="O1661" s="159"/>
      <c r="P1661" s="265">
        <f t="shared" si="362"/>
        <v>151195.44425760349</v>
      </c>
      <c r="Q1661" s="265">
        <f t="shared" si="363"/>
        <v>246159.9074919759</v>
      </c>
      <c r="R1661" s="266">
        <f t="shared" si="364"/>
        <v>397355.35174957942</v>
      </c>
    </row>
    <row r="1662" spans="1:18" x14ac:dyDescent="0.3">
      <c r="A1662" s="82">
        <v>1631</v>
      </c>
      <c r="B1662" s="94">
        <f t="shared" si="353"/>
        <v>1.9982939365790528E-14</v>
      </c>
      <c r="C1662" s="179">
        <f t="shared" si="354"/>
        <v>1.9937861296107815E-14</v>
      </c>
      <c r="D1662" s="166">
        <f t="shared" si="355"/>
        <v>2.2558277767625785E-3</v>
      </c>
      <c r="E1662" s="167">
        <f t="shared" si="365"/>
        <v>24.291375447754252</v>
      </c>
      <c r="F1662" s="168">
        <f t="shared" si="366"/>
        <v>3.6815109316765406</v>
      </c>
      <c r="G1662" s="168">
        <f t="shared" si="356"/>
        <v>127939.95327630396</v>
      </c>
      <c r="H1662" s="168">
        <f t="shared" si="357"/>
        <v>271310.3385240754</v>
      </c>
      <c r="I1662" s="169">
        <f t="shared" si="358"/>
        <v>399250.29180037935</v>
      </c>
      <c r="J1662" s="169">
        <f t="shared" si="360"/>
        <v>394510.32168069901</v>
      </c>
      <c r="K1662" s="95"/>
      <c r="L1662" s="265">
        <f t="shared" si="359"/>
        <v>153040.48527080065</v>
      </c>
      <c r="M1662" s="265">
        <f>$G1662*NonHospFrac+theModel!$H1662*NonHospFrac</f>
        <v>246209.80652957872</v>
      </c>
      <c r="N1662" s="266">
        <f t="shared" si="361"/>
        <v>399250.2918003794</v>
      </c>
      <c r="O1662" s="159"/>
      <c r="P1662" s="265">
        <f t="shared" si="362"/>
        <v>151223.56154605234</v>
      </c>
      <c r="Q1662" s="265">
        <f t="shared" si="363"/>
        <v>246208.25188790393</v>
      </c>
      <c r="R1662" s="266">
        <f t="shared" si="364"/>
        <v>397431.81343395624</v>
      </c>
    </row>
    <row r="1663" spans="1:18" x14ac:dyDescent="0.3">
      <c r="A1663" s="82">
        <v>1632</v>
      </c>
      <c r="B1663" s="94">
        <f t="shared" si="353"/>
        <v>1.9609648880985639E-14</v>
      </c>
      <c r="C1663" s="179">
        <f t="shared" si="354"/>
        <v>1.9565412890347351E-14</v>
      </c>
      <c r="D1663" s="166">
        <f t="shared" si="355"/>
        <v>2.2558277767625785E-3</v>
      </c>
      <c r="E1663" s="167">
        <f t="shared" si="365"/>
        <v>24.291375447754273</v>
      </c>
      <c r="F1663" s="168">
        <f t="shared" si="366"/>
        <v>3.6837667594533032</v>
      </c>
      <c r="G1663" s="168">
        <f t="shared" si="356"/>
        <v>128018.34785551738</v>
      </c>
      <c r="H1663" s="168">
        <f t="shared" si="357"/>
        <v>271310.33852407563</v>
      </c>
      <c r="I1663" s="169">
        <f t="shared" si="358"/>
        <v>399328.68637959298</v>
      </c>
      <c r="J1663" s="169">
        <f t="shared" si="360"/>
        <v>394583.67075568909</v>
      </c>
      <c r="K1663" s="95"/>
      <c r="L1663" s="265">
        <f t="shared" si="359"/>
        <v>153070.53545408629</v>
      </c>
      <c r="M1663" s="265">
        <f>$G1663*NonHospFrac+theModel!$H1663*NonHospFrac</f>
        <v>246258.15092550672</v>
      </c>
      <c r="N1663" s="266">
        <f t="shared" si="361"/>
        <v>399328.68637959298</v>
      </c>
      <c r="O1663" s="159"/>
      <c r="P1663" s="265">
        <f t="shared" si="362"/>
        <v>151251.67768838507</v>
      </c>
      <c r="Q1663" s="265">
        <f t="shared" si="363"/>
        <v>246256.59628383192</v>
      </c>
      <c r="R1663" s="266">
        <f t="shared" si="364"/>
        <v>397508.27397221699</v>
      </c>
    </row>
    <row r="1664" spans="1:18" x14ac:dyDescent="0.3">
      <c r="A1664" s="82">
        <v>1633</v>
      </c>
      <c r="B1664" s="94">
        <f t="shared" si="353"/>
        <v>1.924333163387592E-14</v>
      </c>
      <c r="C1664" s="179">
        <f t="shared" si="354"/>
        <v>1.9199921991858767E-14</v>
      </c>
      <c r="D1664" s="166">
        <f t="shared" si="355"/>
        <v>2.2558277767625785E-3</v>
      </c>
      <c r="E1664" s="167">
        <f t="shared" si="365"/>
        <v>24.291375447754291</v>
      </c>
      <c r="F1664" s="168">
        <f t="shared" si="366"/>
        <v>3.6860225872300658</v>
      </c>
      <c r="G1664" s="168">
        <f t="shared" si="356"/>
        <v>128096.74243473083</v>
      </c>
      <c r="H1664" s="168">
        <f t="shared" si="357"/>
        <v>271310.33852407581</v>
      </c>
      <c r="I1664" s="169">
        <f t="shared" si="358"/>
        <v>399407.08095880662</v>
      </c>
      <c r="J1664" s="169">
        <f t="shared" si="360"/>
        <v>394657.01684082649</v>
      </c>
      <c r="K1664" s="95"/>
      <c r="L1664" s="265">
        <f t="shared" si="359"/>
        <v>153100.58563737196</v>
      </c>
      <c r="M1664" s="265">
        <f>$G1664*NonHospFrac+theModel!$H1664*NonHospFrac</f>
        <v>246306.49532143463</v>
      </c>
      <c r="N1664" s="266">
        <f t="shared" si="361"/>
        <v>399407.08095880656</v>
      </c>
      <c r="O1664" s="159"/>
      <c r="P1664" s="265">
        <f t="shared" si="362"/>
        <v>151279.79268464851</v>
      </c>
      <c r="Q1664" s="265">
        <f t="shared" si="363"/>
        <v>246304.94067975983</v>
      </c>
      <c r="R1664" s="266">
        <f t="shared" si="364"/>
        <v>397584.73336440837</v>
      </c>
    </row>
    <row r="1665" spans="1:18" x14ac:dyDescent="0.3">
      <c r="A1665" s="82">
        <v>1634</v>
      </c>
      <c r="B1665" s="94">
        <f t="shared" si="353"/>
        <v>1.8883857361178672E-14</v>
      </c>
      <c r="C1665" s="179">
        <f t="shared" si="354"/>
        <v>1.8841258631210902E-14</v>
      </c>
      <c r="D1665" s="166">
        <f t="shared" si="355"/>
        <v>2.2558277767625785E-3</v>
      </c>
      <c r="E1665" s="167">
        <f t="shared" si="365"/>
        <v>24.291375447754309</v>
      </c>
      <c r="F1665" s="168">
        <f t="shared" si="366"/>
        <v>3.6882784150068284</v>
      </c>
      <c r="G1665" s="168">
        <f t="shared" si="356"/>
        <v>128175.13701394424</v>
      </c>
      <c r="H1665" s="168">
        <f t="shared" si="357"/>
        <v>271310.33852407598</v>
      </c>
      <c r="I1665" s="169">
        <f t="shared" si="358"/>
        <v>399485.47553802026</v>
      </c>
      <c r="J1665" s="169">
        <f t="shared" si="360"/>
        <v>394730.35993623309</v>
      </c>
      <c r="K1665" s="95"/>
      <c r="L1665" s="265">
        <f t="shared" si="359"/>
        <v>153130.6358206576</v>
      </c>
      <c r="M1665" s="265">
        <f>$G1665*NonHospFrac+theModel!$H1665*NonHospFrac</f>
        <v>246354.8397173626</v>
      </c>
      <c r="N1665" s="266">
        <f t="shared" si="361"/>
        <v>399485.4755380202</v>
      </c>
      <c r="O1665" s="159"/>
      <c r="P1665" s="265">
        <f t="shared" si="362"/>
        <v>151307.90653488933</v>
      </c>
      <c r="Q1665" s="265">
        <f t="shared" si="363"/>
        <v>246353.2850756878</v>
      </c>
      <c r="R1665" s="266">
        <f t="shared" si="364"/>
        <v>397661.19161057717</v>
      </c>
    </row>
    <row r="1666" spans="1:18" x14ac:dyDescent="0.3">
      <c r="A1666" s="82">
        <v>1635</v>
      </c>
      <c r="B1666" s="94">
        <f t="shared" si="353"/>
        <v>1.853109823298913E-14</v>
      </c>
      <c r="C1666" s="179">
        <f t="shared" si="354"/>
        <v>1.8489295266861237E-14</v>
      </c>
      <c r="D1666" s="166">
        <f t="shared" si="355"/>
        <v>2.2558277767625785E-3</v>
      </c>
      <c r="E1666" s="167">
        <f t="shared" si="365"/>
        <v>24.291375447754326</v>
      </c>
      <c r="F1666" s="168">
        <f t="shared" si="366"/>
        <v>3.690534242783591</v>
      </c>
      <c r="G1666" s="168">
        <f t="shared" si="356"/>
        <v>128253.53159315766</v>
      </c>
      <c r="H1666" s="168">
        <f t="shared" si="357"/>
        <v>271310.33852407621</v>
      </c>
      <c r="I1666" s="169">
        <f t="shared" si="358"/>
        <v>399563.87011723389</v>
      </c>
      <c r="J1666" s="169">
        <f t="shared" si="360"/>
        <v>394803.70004203072</v>
      </c>
      <c r="K1666" s="95"/>
      <c r="L1666" s="265">
        <f t="shared" si="359"/>
        <v>153160.68600394326</v>
      </c>
      <c r="M1666" s="265">
        <f>$G1666*NonHospFrac+theModel!$H1666*NonHospFrac</f>
        <v>246403.1841132906</v>
      </c>
      <c r="N1666" s="266">
        <f t="shared" si="361"/>
        <v>399563.87011723383</v>
      </c>
      <c r="O1666" s="159"/>
      <c r="P1666" s="265">
        <f t="shared" si="362"/>
        <v>151336.0192391543</v>
      </c>
      <c r="Q1666" s="265">
        <f t="shared" si="363"/>
        <v>246401.6294716158</v>
      </c>
      <c r="R1666" s="266">
        <f t="shared" si="364"/>
        <v>397737.64871077007</v>
      </c>
    </row>
    <row r="1667" spans="1:18" x14ac:dyDescent="0.3">
      <c r="A1667" s="82">
        <v>1636</v>
      </c>
      <c r="B1667" s="94">
        <f t="shared" si="353"/>
        <v>1.8184928807323927E-14</v>
      </c>
      <c r="C1667" s="179">
        <f t="shared" si="354"/>
        <v>1.8143906739801916E-14</v>
      </c>
      <c r="D1667" s="166">
        <f t="shared" si="355"/>
        <v>2.2558277767625785E-3</v>
      </c>
      <c r="E1667" s="167">
        <f t="shared" si="365"/>
        <v>24.291375447754344</v>
      </c>
      <c r="F1667" s="168">
        <f t="shared" si="366"/>
        <v>3.6927900705603536</v>
      </c>
      <c r="G1667" s="168">
        <f t="shared" si="356"/>
        <v>128331.9261723711</v>
      </c>
      <c r="H1667" s="168">
        <f t="shared" si="357"/>
        <v>271310.33852407639</v>
      </c>
      <c r="I1667" s="169">
        <f t="shared" si="358"/>
        <v>399642.26469644747</v>
      </c>
      <c r="J1667" s="169">
        <f t="shared" si="360"/>
        <v>394877.03715834121</v>
      </c>
      <c r="K1667" s="95"/>
      <c r="L1667" s="265">
        <f t="shared" si="359"/>
        <v>153190.73618722893</v>
      </c>
      <c r="M1667" s="265">
        <f>$G1667*NonHospFrac+theModel!$H1667*NonHospFrac</f>
        <v>246451.52850921854</v>
      </c>
      <c r="N1667" s="266">
        <f t="shared" si="361"/>
        <v>399642.26469644747</v>
      </c>
      <c r="O1667" s="159"/>
      <c r="P1667" s="265">
        <f t="shared" si="362"/>
        <v>151364.1307974901</v>
      </c>
      <c r="Q1667" s="265">
        <f t="shared" si="363"/>
        <v>246449.97386754374</v>
      </c>
      <c r="R1667" s="266">
        <f t="shared" si="364"/>
        <v>397814.10466503387</v>
      </c>
    </row>
    <row r="1668" spans="1:18" x14ac:dyDescent="0.3">
      <c r="A1668" s="82">
        <v>1637</v>
      </c>
      <c r="B1668" s="94">
        <f t="shared" si="353"/>
        <v>1.7845225985513367E-14</v>
      </c>
      <c r="C1668" s="179">
        <f t="shared" si="354"/>
        <v>1.7804970229052641E-14</v>
      </c>
      <c r="D1668" s="166">
        <f t="shared" si="355"/>
        <v>2.2558277767625785E-3</v>
      </c>
      <c r="E1668" s="167">
        <f t="shared" si="365"/>
        <v>24.291375447754362</v>
      </c>
      <c r="F1668" s="168">
        <f t="shared" si="366"/>
        <v>3.6950458983371162</v>
      </c>
      <c r="G1668" s="168">
        <f t="shared" si="356"/>
        <v>128410.32075158451</v>
      </c>
      <c r="H1668" s="168">
        <f t="shared" si="357"/>
        <v>271310.33852407662</v>
      </c>
      <c r="I1668" s="169">
        <f t="shared" si="358"/>
        <v>399720.65927566111</v>
      </c>
      <c r="J1668" s="169">
        <f t="shared" si="360"/>
        <v>394950.3712852865</v>
      </c>
      <c r="K1668" s="95"/>
      <c r="L1668" s="265">
        <f t="shared" si="359"/>
        <v>153220.7863705146</v>
      </c>
      <c r="M1668" s="265">
        <f>$G1668*NonHospFrac+theModel!$H1668*NonHospFrac</f>
        <v>246499.87290514656</v>
      </c>
      <c r="N1668" s="266">
        <f t="shared" si="361"/>
        <v>399720.65927566116</v>
      </c>
      <c r="O1668" s="159"/>
      <c r="P1668" s="265">
        <f t="shared" si="362"/>
        <v>151392.24120994343</v>
      </c>
      <c r="Q1668" s="265">
        <f t="shared" si="363"/>
        <v>246498.31826347177</v>
      </c>
      <c r="R1668" s="266">
        <f t="shared" si="364"/>
        <v>397890.5594734152</v>
      </c>
    </row>
    <row r="1669" spans="1:18" x14ac:dyDescent="0.3">
      <c r="A1669" s="82">
        <v>1638</v>
      </c>
      <c r="B1669" s="94">
        <f t="shared" si="353"/>
        <v>1.7511868968427629E-14</v>
      </c>
      <c r="C1669" s="179">
        <f t="shared" si="354"/>
        <v>1.7472365207985624E-14</v>
      </c>
      <c r="D1669" s="166">
        <f t="shared" si="355"/>
        <v>2.2558277767625785E-3</v>
      </c>
      <c r="E1669" s="167">
        <f t="shared" si="365"/>
        <v>24.29137544775438</v>
      </c>
      <c r="F1669" s="168">
        <f t="shared" si="366"/>
        <v>3.6973017261138788</v>
      </c>
      <c r="G1669" s="168">
        <f t="shared" si="356"/>
        <v>128488.71533079793</v>
      </c>
      <c r="H1669" s="168">
        <f t="shared" si="357"/>
        <v>271310.3385240768</v>
      </c>
      <c r="I1669" s="169">
        <f t="shared" si="358"/>
        <v>399799.05385487474</v>
      </c>
      <c r="J1669" s="169">
        <f t="shared" si="360"/>
        <v>395023.70242298843</v>
      </c>
      <c r="K1669" s="95"/>
      <c r="L1669" s="265">
        <f t="shared" si="359"/>
        <v>153250.83655380021</v>
      </c>
      <c r="M1669" s="265">
        <f>$G1669*NonHospFrac+theModel!$H1669*NonHospFrac</f>
        <v>246548.21730107447</v>
      </c>
      <c r="N1669" s="266">
        <f t="shared" si="361"/>
        <v>399799.05385487468</v>
      </c>
      <c r="O1669" s="159"/>
      <c r="P1669" s="265">
        <f t="shared" si="362"/>
        <v>151420.35047656097</v>
      </c>
      <c r="Q1669" s="265">
        <f t="shared" si="363"/>
        <v>246546.66265939968</v>
      </c>
      <c r="R1669" s="266">
        <f t="shared" si="364"/>
        <v>397967.01313596067</v>
      </c>
    </row>
    <row r="1670" spans="1:18" x14ac:dyDescent="0.3">
      <c r="A1670" s="82">
        <v>1639</v>
      </c>
      <c r="B1670" s="94">
        <f t="shared" si="353"/>
        <v>1.7184739213520051E-14</v>
      </c>
      <c r="C1670" s="179">
        <f t="shared" si="354"/>
        <v>1.714597340146577E-14</v>
      </c>
      <c r="D1670" s="166">
        <f t="shared" si="355"/>
        <v>2.2558277767625785E-3</v>
      </c>
      <c r="E1670" s="167">
        <f t="shared" si="365"/>
        <v>24.291375447754397</v>
      </c>
      <c r="F1670" s="168">
        <f t="shared" si="366"/>
        <v>3.6995575538906413</v>
      </c>
      <c r="G1670" s="168">
        <f t="shared" si="356"/>
        <v>128567.10991001135</v>
      </c>
      <c r="H1670" s="168">
        <f t="shared" si="357"/>
        <v>271310.33852407697</v>
      </c>
      <c r="I1670" s="169">
        <f t="shared" si="358"/>
        <v>399877.44843408832</v>
      </c>
      <c r="J1670" s="169">
        <f t="shared" si="360"/>
        <v>395097.03057156876</v>
      </c>
      <c r="K1670" s="95"/>
      <c r="L1670" s="265">
        <f t="shared" si="359"/>
        <v>153280.88673708588</v>
      </c>
      <c r="M1670" s="265">
        <f>$G1670*NonHospFrac+theModel!$H1670*NonHospFrac</f>
        <v>246596.56169700244</v>
      </c>
      <c r="N1670" s="266">
        <f t="shared" si="361"/>
        <v>399877.44843408832</v>
      </c>
      <c r="O1670" s="159"/>
      <c r="P1670" s="265">
        <f t="shared" si="362"/>
        <v>151448.45859738952</v>
      </c>
      <c r="Q1670" s="265">
        <f t="shared" si="363"/>
        <v>246595.00705532765</v>
      </c>
      <c r="R1670" s="266">
        <f t="shared" si="364"/>
        <v>398043.46565271716</v>
      </c>
    </row>
    <row r="1671" spans="1:18" x14ac:dyDescent="0.3">
      <c r="A1671" s="82">
        <v>1640</v>
      </c>
      <c r="B1671" s="94">
        <f t="shared" si="353"/>
        <v>1.6863720392673182E-14</v>
      </c>
      <c r="C1671" s="179">
        <f t="shared" si="354"/>
        <v>1.6825678743791831E-14</v>
      </c>
      <c r="D1671" s="166">
        <f t="shared" si="355"/>
        <v>2.2558277767625785E-3</v>
      </c>
      <c r="E1671" s="167">
        <f t="shared" si="365"/>
        <v>24.291375447754415</v>
      </c>
      <c r="F1671" s="168">
        <f t="shared" si="366"/>
        <v>3.7018133816674039</v>
      </c>
      <c r="G1671" s="168">
        <f t="shared" si="356"/>
        <v>128645.50448922477</v>
      </c>
      <c r="H1671" s="168">
        <f t="shared" si="357"/>
        <v>271310.3385240772</v>
      </c>
      <c r="I1671" s="169">
        <f t="shared" si="358"/>
        <v>399955.84301330196</v>
      </c>
      <c r="J1671" s="169">
        <f t="shared" si="360"/>
        <v>395170.35573114944</v>
      </c>
      <c r="K1671" s="95"/>
      <c r="L1671" s="265">
        <f t="shared" si="359"/>
        <v>153310.93692037155</v>
      </c>
      <c r="M1671" s="265">
        <f>$G1671*NonHospFrac+theModel!$H1671*NonHospFrac</f>
        <v>246644.90609293041</v>
      </c>
      <c r="N1671" s="266">
        <f t="shared" si="361"/>
        <v>399955.84301330196</v>
      </c>
      <c r="O1671" s="159"/>
      <c r="P1671" s="265">
        <f t="shared" si="362"/>
        <v>151476.56557247572</v>
      </c>
      <c r="Q1671" s="265">
        <f t="shared" si="363"/>
        <v>246643.35145125561</v>
      </c>
      <c r="R1671" s="266">
        <f t="shared" si="364"/>
        <v>398119.91702373134</v>
      </c>
    </row>
    <row r="1672" spans="1:18" x14ac:dyDescent="0.3">
      <c r="A1672" s="82">
        <v>1641</v>
      </c>
      <c r="B1672" s="94">
        <f t="shared" si="353"/>
        <v>1.6548698350832241E-14</v>
      </c>
      <c r="C1672" s="179">
        <f t="shared" si="354"/>
        <v>1.6511367337423167E-14</v>
      </c>
      <c r="D1672" s="166">
        <f t="shared" si="355"/>
        <v>2.2558277767625785E-3</v>
      </c>
      <c r="E1672" s="167">
        <f t="shared" si="365"/>
        <v>24.291375447754433</v>
      </c>
      <c r="F1672" s="168">
        <f t="shared" si="366"/>
        <v>3.7040692094441665</v>
      </c>
      <c r="G1672" s="168">
        <f t="shared" si="356"/>
        <v>128723.8990684382</v>
      </c>
      <c r="H1672" s="168">
        <f t="shared" si="357"/>
        <v>271310.33852407738</v>
      </c>
      <c r="I1672" s="169">
        <f t="shared" si="358"/>
        <v>400034.23759251559</v>
      </c>
      <c r="J1672" s="169">
        <f t="shared" si="360"/>
        <v>395243.67790185229</v>
      </c>
      <c r="K1672" s="95"/>
      <c r="L1672" s="265">
        <f t="shared" si="359"/>
        <v>153340.98710365719</v>
      </c>
      <c r="M1672" s="265">
        <f>$G1672*NonHospFrac+theModel!$H1672*NonHospFrac</f>
        <v>246693.25048885838</v>
      </c>
      <c r="N1672" s="266">
        <f t="shared" si="361"/>
        <v>400034.23759251554</v>
      </c>
      <c r="O1672" s="159"/>
      <c r="P1672" s="265">
        <f t="shared" si="362"/>
        <v>151504.67140186625</v>
      </c>
      <c r="Q1672" s="265">
        <f t="shared" si="363"/>
        <v>246691.69584718358</v>
      </c>
      <c r="R1672" s="266">
        <f t="shared" si="364"/>
        <v>398196.36724904983</v>
      </c>
    </row>
    <row r="1673" spans="1:18" x14ac:dyDescent="0.3">
      <c r="A1673" s="82">
        <v>1642</v>
      </c>
      <c r="B1673" s="94">
        <f t="shared" si="353"/>
        <v>1.6239561065411342E-14</v>
      </c>
      <c r="C1673" s="179">
        <f t="shared" si="354"/>
        <v>1.6202927412477555E-14</v>
      </c>
      <c r="D1673" s="166">
        <f t="shared" si="355"/>
        <v>2.2558277767625785E-3</v>
      </c>
      <c r="E1673" s="167">
        <f t="shared" si="365"/>
        <v>24.291375447754451</v>
      </c>
      <c r="F1673" s="168">
        <f t="shared" si="366"/>
        <v>3.7063250372209291</v>
      </c>
      <c r="G1673" s="168">
        <f t="shared" si="356"/>
        <v>128802.29364765162</v>
      </c>
      <c r="H1673" s="168">
        <f t="shared" si="357"/>
        <v>271310.33852407761</v>
      </c>
      <c r="I1673" s="169">
        <f t="shared" si="358"/>
        <v>400112.63217172923</v>
      </c>
      <c r="J1673" s="169">
        <f t="shared" si="360"/>
        <v>395316.9970837991</v>
      </c>
      <c r="K1673" s="95"/>
      <c r="L1673" s="265">
        <f t="shared" si="359"/>
        <v>153371.03728694285</v>
      </c>
      <c r="M1673" s="265">
        <f>$G1673*NonHospFrac+theModel!$H1673*NonHospFrac</f>
        <v>246741.59488478635</v>
      </c>
      <c r="N1673" s="266">
        <f t="shared" si="361"/>
        <v>400112.63217172923</v>
      </c>
      <c r="O1673" s="159"/>
      <c r="P1673" s="265">
        <f t="shared" si="362"/>
        <v>151532.77608560788</v>
      </c>
      <c r="Q1673" s="265">
        <f t="shared" si="363"/>
        <v>246740.04024311155</v>
      </c>
      <c r="R1673" s="266">
        <f t="shared" si="364"/>
        <v>398272.81632871943</v>
      </c>
    </row>
    <row r="1674" spans="1:18" x14ac:dyDescent="0.3">
      <c r="A1674" s="82">
        <v>1643</v>
      </c>
      <c r="B1674" s="94">
        <f t="shared" si="353"/>
        <v>1.5936198606457785E-14</v>
      </c>
      <c r="C1674" s="179">
        <f t="shared" si="354"/>
        <v>1.5900249286985331E-14</v>
      </c>
      <c r="D1674" s="166">
        <f t="shared" si="355"/>
        <v>2.2558277767625785E-3</v>
      </c>
      <c r="E1674" s="167">
        <f t="shared" si="365"/>
        <v>24.291375447754465</v>
      </c>
      <c r="F1674" s="168">
        <f t="shared" si="366"/>
        <v>3.7085808649976917</v>
      </c>
      <c r="G1674" s="168">
        <f t="shared" si="356"/>
        <v>128880.68822686504</v>
      </c>
      <c r="H1674" s="168">
        <f t="shared" si="357"/>
        <v>271310.33852407773</v>
      </c>
      <c r="I1674" s="169">
        <f t="shared" si="358"/>
        <v>400191.02675094275</v>
      </c>
      <c r="J1674" s="169">
        <f t="shared" si="360"/>
        <v>395390.31327711162</v>
      </c>
      <c r="K1674" s="95"/>
      <c r="L1674" s="265">
        <f t="shared" si="359"/>
        <v>153401.08747022849</v>
      </c>
      <c r="M1674" s="265">
        <f>$G1674*NonHospFrac+theModel!$H1674*NonHospFrac</f>
        <v>246789.93928071426</v>
      </c>
      <c r="N1674" s="266">
        <f t="shared" si="361"/>
        <v>400191.02675094275</v>
      </c>
      <c r="O1674" s="159"/>
      <c r="P1674" s="265">
        <f t="shared" si="362"/>
        <v>151560.87962374726</v>
      </c>
      <c r="Q1674" s="265">
        <f t="shared" si="363"/>
        <v>246788.38463903946</v>
      </c>
      <c r="R1674" s="266">
        <f t="shared" si="364"/>
        <v>398349.26426278672</v>
      </c>
    </row>
    <row r="1675" spans="1:18" x14ac:dyDescent="0.3">
      <c r="A1675" s="82">
        <v>1644</v>
      </c>
      <c r="B1675" s="94">
        <f t="shared" si="353"/>
        <v>1.5638503097561052E-14</v>
      </c>
      <c r="C1675" s="179">
        <f t="shared" si="354"/>
        <v>1.5603225327886584E-14</v>
      </c>
      <c r="D1675" s="166">
        <f t="shared" si="355"/>
        <v>2.2558277767625785E-3</v>
      </c>
      <c r="E1675" s="167">
        <f t="shared" si="365"/>
        <v>24.291375447754479</v>
      </c>
      <c r="F1675" s="168">
        <f t="shared" si="366"/>
        <v>3.7108366927744543</v>
      </c>
      <c r="G1675" s="168">
        <f t="shared" si="356"/>
        <v>128959.08280607846</v>
      </c>
      <c r="H1675" s="168">
        <f t="shared" si="357"/>
        <v>271310.3385240779</v>
      </c>
      <c r="I1675" s="169">
        <f t="shared" si="358"/>
        <v>400269.42133015639</v>
      </c>
      <c r="J1675" s="169">
        <f t="shared" si="360"/>
        <v>395463.62648191187</v>
      </c>
      <c r="K1675" s="95"/>
      <c r="L1675" s="265">
        <f t="shared" si="359"/>
        <v>153431.13765351413</v>
      </c>
      <c r="M1675" s="265">
        <f>$G1675*NonHospFrac+theModel!$H1675*NonHospFrac</f>
        <v>246838.28367664223</v>
      </c>
      <c r="N1675" s="266">
        <f t="shared" si="361"/>
        <v>400269.42133015639</v>
      </c>
      <c r="O1675" s="159"/>
      <c r="P1675" s="265">
        <f t="shared" si="362"/>
        <v>151588.98201633108</v>
      </c>
      <c r="Q1675" s="265">
        <f t="shared" si="363"/>
        <v>246836.72903496743</v>
      </c>
      <c r="R1675" s="266">
        <f t="shared" si="364"/>
        <v>398425.71105129854</v>
      </c>
    </row>
    <row r="1676" spans="1:18" x14ac:dyDescent="0.3">
      <c r="A1676" s="82">
        <v>1645</v>
      </c>
      <c r="B1676" s="94">
        <f t="shared" si="353"/>
        <v>1.5346368677491444E-14</v>
      </c>
      <c r="C1676" s="179">
        <f t="shared" si="354"/>
        <v>1.531174991275632E-14</v>
      </c>
      <c r="D1676" s="166">
        <f t="shared" si="355"/>
        <v>2.2558277767625785E-3</v>
      </c>
      <c r="E1676" s="167">
        <f t="shared" si="365"/>
        <v>24.291375447754493</v>
      </c>
      <c r="F1676" s="168">
        <f t="shared" si="366"/>
        <v>3.7130925205512169</v>
      </c>
      <c r="G1676" s="168">
        <f t="shared" si="356"/>
        <v>129037.47738529187</v>
      </c>
      <c r="H1676" s="168">
        <f t="shared" si="357"/>
        <v>271310.33852407802</v>
      </c>
      <c r="I1676" s="169">
        <f t="shared" si="358"/>
        <v>400347.81590936991</v>
      </c>
      <c r="J1676" s="169">
        <f t="shared" si="360"/>
        <v>395536.93669832143</v>
      </c>
      <c r="K1676" s="95"/>
      <c r="L1676" s="265">
        <f t="shared" si="359"/>
        <v>153461.18783679974</v>
      </c>
      <c r="M1676" s="265">
        <f>$G1676*NonHospFrac+theModel!$H1676*NonHospFrac</f>
        <v>246886.62807257014</v>
      </c>
      <c r="N1676" s="266">
        <f t="shared" si="361"/>
        <v>400347.81590936985</v>
      </c>
      <c r="O1676" s="159"/>
      <c r="P1676" s="265">
        <f t="shared" si="362"/>
        <v>151617.08326340604</v>
      </c>
      <c r="Q1676" s="265">
        <f t="shared" si="363"/>
        <v>246885.07343089534</v>
      </c>
      <c r="R1676" s="266">
        <f t="shared" si="364"/>
        <v>398502.1566943014</v>
      </c>
    </row>
    <row r="1677" spans="1:18" x14ac:dyDescent="0.3">
      <c r="A1677" s="82">
        <v>1646</v>
      </c>
      <c r="B1677" s="94">
        <f t="shared" si="353"/>
        <v>1.5059691462555666E-14</v>
      </c>
      <c r="C1677" s="179">
        <f t="shared" si="354"/>
        <v>1.5025719392244959E-14</v>
      </c>
      <c r="D1677" s="166">
        <f t="shared" si="355"/>
        <v>2.2558277767625785E-3</v>
      </c>
      <c r="E1677" s="167">
        <f t="shared" si="365"/>
        <v>24.291375447754508</v>
      </c>
      <c r="F1677" s="168">
        <f t="shared" si="366"/>
        <v>3.7153483483279794</v>
      </c>
      <c r="G1677" s="168">
        <f t="shared" si="356"/>
        <v>129115.87196450531</v>
      </c>
      <c r="H1677" s="168">
        <f t="shared" si="357"/>
        <v>271310.33852407825</v>
      </c>
      <c r="I1677" s="169">
        <f t="shared" si="358"/>
        <v>400426.21048858354</v>
      </c>
      <c r="J1677" s="169">
        <f t="shared" si="360"/>
        <v>395610.24392646237</v>
      </c>
      <c r="K1677" s="95"/>
      <c r="L1677" s="265">
        <f t="shared" si="359"/>
        <v>153491.23802008541</v>
      </c>
      <c r="M1677" s="265">
        <f>$G1677*NonHospFrac+theModel!$H1677*NonHospFrac</f>
        <v>246934.9724684981</v>
      </c>
      <c r="N1677" s="266">
        <f t="shared" si="361"/>
        <v>400426.21048858354</v>
      </c>
      <c r="O1677" s="159"/>
      <c r="P1677" s="265">
        <f t="shared" si="362"/>
        <v>151645.18336501889</v>
      </c>
      <c r="Q1677" s="265">
        <f t="shared" si="363"/>
        <v>246933.41782682331</v>
      </c>
      <c r="R1677" s="266">
        <f t="shared" si="364"/>
        <v>398578.60119184223</v>
      </c>
    </row>
    <row r="1678" spans="1:18" x14ac:dyDescent="0.3">
      <c r="A1678" s="82">
        <v>1647</v>
      </c>
      <c r="B1678" s="94">
        <f t="shared" si="353"/>
        <v>1.477836950965557E-14</v>
      </c>
      <c r="C1678" s="179">
        <f t="shared" si="354"/>
        <v>1.4745032053220427E-14</v>
      </c>
      <c r="D1678" s="166">
        <f t="shared" si="355"/>
        <v>2.2558277767625785E-3</v>
      </c>
      <c r="E1678" s="167">
        <f t="shared" si="365"/>
        <v>24.291375447754522</v>
      </c>
      <c r="F1678" s="168">
        <f t="shared" si="366"/>
        <v>3.717604176104742</v>
      </c>
      <c r="G1678" s="168">
        <f t="shared" si="356"/>
        <v>129194.2665437187</v>
      </c>
      <c r="H1678" s="168">
        <f t="shared" si="357"/>
        <v>271310.33852407843</v>
      </c>
      <c r="I1678" s="169">
        <f t="shared" si="358"/>
        <v>400504.60506779712</v>
      </c>
      <c r="J1678" s="169">
        <f t="shared" si="360"/>
        <v>395683.54816645634</v>
      </c>
      <c r="K1678" s="95"/>
      <c r="L1678" s="265">
        <f t="shared" si="359"/>
        <v>153521.28820337105</v>
      </c>
      <c r="M1678" s="265">
        <f>$G1678*NonHospFrac+theModel!$H1678*NonHospFrac</f>
        <v>246983.31686442607</v>
      </c>
      <c r="N1678" s="266">
        <f t="shared" si="361"/>
        <v>400504.60506779712</v>
      </c>
      <c r="O1678" s="159"/>
      <c r="P1678" s="265">
        <f t="shared" si="362"/>
        <v>151673.28232121625</v>
      </c>
      <c r="Q1678" s="265">
        <f t="shared" si="363"/>
        <v>246981.76222275128</v>
      </c>
      <c r="R1678" s="266">
        <f t="shared" si="364"/>
        <v>398655.04454396752</v>
      </c>
    </row>
    <row r="1679" spans="1:18" x14ac:dyDescent="0.3">
      <c r="A1679" s="82">
        <v>1648</v>
      </c>
      <c r="B1679" s="94">
        <f t="shared" si="353"/>
        <v>1.4502302780036739E-14</v>
      </c>
      <c r="C1679" s="179">
        <f t="shared" si="354"/>
        <v>1.446958808259851E-14</v>
      </c>
      <c r="D1679" s="166">
        <f t="shared" si="355"/>
        <v>2.2558277767625785E-3</v>
      </c>
      <c r="E1679" s="167">
        <f t="shared" si="365"/>
        <v>24.291375447754536</v>
      </c>
      <c r="F1679" s="168">
        <f t="shared" si="366"/>
        <v>3.7198600038815046</v>
      </c>
      <c r="G1679" s="168">
        <f t="shared" si="356"/>
        <v>129272.66112293213</v>
      </c>
      <c r="H1679" s="168">
        <f t="shared" si="357"/>
        <v>271310.33852407854</v>
      </c>
      <c r="I1679" s="169">
        <f t="shared" si="358"/>
        <v>400582.9996470107</v>
      </c>
      <c r="J1679" s="169">
        <f t="shared" si="360"/>
        <v>395756.84941842518</v>
      </c>
      <c r="K1679" s="95"/>
      <c r="L1679" s="265">
        <f t="shared" si="359"/>
        <v>153551.33838665666</v>
      </c>
      <c r="M1679" s="265">
        <f>$G1679*NonHospFrac+theModel!$H1679*NonHospFrac</f>
        <v>247031.66126035398</v>
      </c>
      <c r="N1679" s="266">
        <f t="shared" si="361"/>
        <v>400582.99964701064</v>
      </c>
      <c r="O1679" s="159"/>
      <c r="P1679" s="265">
        <f t="shared" si="362"/>
        <v>151701.38013204481</v>
      </c>
      <c r="Q1679" s="265">
        <f t="shared" si="363"/>
        <v>247030.10661867919</v>
      </c>
      <c r="R1679" s="266">
        <f t="shared" si="364"/>
        <v>398731.48675072403</v>
      </c>
    </row>
    <row r="1680" spans="1:18" x14ac:dyDescent="0.3">
      <c r="A1680" s="82">
        <v>1649</v>
      </c>
      <c r="B1680" s="94">
        <f t="shared" si="353"/>
        <v>1.4231393103714801E-14</v>
      </c>
      <c r="C1680" s="179">
        <f t="shared" si="354"/>
        <v>1.4199289531849414E-14</v>
      </c>
      <c r="D1680" s="166">
        <f t="shared" si="355"/>
        <v>2.2558277767625785E-3</v>
      </c>
      <c r="E1680" s="167">
        <f t="shared" si="365"/>
        <v>24.29137544775455</v>
      </c>
      <c r="F1680" s="168">
        <f t="shared" si="366"/>
        <v>3.7221158316582672</v>
      </c>
      <c r="G1680" s="168">
        <f t="shared" si="356"/>
        <v>129351.05570214555</v>
      </c>
      <c r="H1680" s="168">
        <f t="shared" si="357"/>
        <v>271310.33852407866</v>
      </c>
      <c r="I1680" s="169">
        <f t="shared" si="358"/>
        <v>400661.39422622422</v>
      </c>
      <c r="J1680" s="169">
        <f t="shared" si="360"/>
        <v>395830.14768249064</v>
      </c>
      <c r="K1680" s="95"/>
      <c r="L1680" s="265">
        <f t="shared" si="359"/>
        <v>153581.3885699423</v>
      </c>
      <c r="M1680" s="265">
        <f>$G1680*NonHospFrac+theModel!$H1680*NonHospFrac</f>
        <v>247080.00565628189</v>
      </c>
      <c r="N1680" s="266">
        <f t="shared" si="361"/>
        <v>400661.39422622416</v>
      </c>
      <c r="O1680" s="159"/>
      <c r="P1680" s="265">
        <f t="shared" si="362"/>
        <v>151729.47679755132</v>
      </c>
      <c r="Q1680" s="265">
        <f t="shared" si="363"/>
        <v>247078.4510146071</v>
      </c>
      <c r="R1680" s="266">
        <f t="shared" si="364"/>
        <v>398807.92781215842</v>
      </c>
    </row>
    <row r="1681" spans="1:18" x14ac:dyDescent="0.3">
      <c r="A1681" s="82">
        <v>1650</v>
      </c>
      <c r="B1681" s="94">
        <f t="shared" si="353"/>
        <v>1.3965544144565719E-14</v>
      </c>
      <c r="C1681" s="179">
        <f t="shared" si="354"/>
        <v>1.3934040282166804E-14</v>
      </c>
      <c r="D1681" s="166">
        <f t="shared" si="355"/>
        <v>2.2558277767625785E-3</v>
      </c>
      <c r="E1681" s="167">
        <f t="shared" si="365"/>
        <v>24.291375447754564</v>
      </c>
      <c r="F1681" s="168">
        <f t="shared" si="366"/>
        <v>3.7243716594350298</v>
      </c>
      <c r="G1681" s="168">
        <f t="shared" si="356"/>
        <v>129429.45028135901</v>
      </c>
      <c r="H1681" s="168">
        <f t="shared" si="357"/>
        <v>271310.33852407889</v>
      </c>
      <c r="I1681" s="169">
        <f t="shared" si="358"/>
        <v>400739.78880543791</v>
      </c>
      <c r="J1681" s="169">
        <f t="shared" si="360"/>
        <v>395903.44295877469</v>
      </c>
      <c r="K1681" s="95"/>
      <c r="L1681" s="265">
        <f t="shared" si="359"/>
        <v>153611.43875322799</v>
      </c>
      <c r="M1681" s="265">
        <f>$G1681*NonHospFrac+theModel!$H1681*NonHospFrac</f>
        <v>247128.35005220992</v>
      </c>
      <c r="N1681" s="266">
        <f t="shared" si="361"/>
        <v>400739.78880543791</v>
      </c>
      <c r="O1681" s="159"/>
      <c r="P1681" s="265">
        <f t="shared" si="362"/>
        <v>151757.5723177825</v>
      </c>
      <c r="Q1681" s="265">
        <f t="shared" si="363"/>
        <v>247126.79541053512</v>
      </c>
      <c r="R1681" s="266">
        <f t="shared" si="364"/>
        <v>398884.36772831762</v>
      </c>
    </row>
    <row r="1682" spans="1:18" x14ac:dyDescent="0.3">
      <c r="A1682" s="82">
        <v>1651</v>
      </c>
      <c r="B1682" s="94">
        <f t="shared" si="353"/>
        <v>1.3704661366068493E-14</v>
      </c>
      <c r="C1682" s="179">
        <f t="shared" si="354"/>
        <v>1.3673746010287792E-14</v>
      </c>
      <c r="D1682" s="166">
        <f t="shared" si="355"/>
        <v>2.2558277767625785E-3</v>
      </c>
      <c r="E1682" s="167">
        <f t="shared" si="365"/>
        <v>24.291375447754579</v>
      </c>
      <c r="F1682" s="168">
        <f t="shared" si="366"/>
        <v>3.7266274872117924</v>
      </c>
      <c r="G1682" s="168">
        <f t="shared" si="356"/>
        <v>129507.84486057241</v>
      </c>
      <c r="H1682" s="168">
        <f t="shared" si="357"/>
        <v>271310.33852407901</v>
      </c>
      <c r="I1682" s="169">
        <f t="shared" si="358"/>
        <v>400818.18338465143</v>
      </c>
      <c r="J1682" s="169">
        <f t="shared" si="360"/>
        <v>395976.73524739884</v>
      </c>
      <c r="K1682" s="95"/>
      <c r="L1682" s="265">
        <f t="shared" si="359"/>
        <v>153641.4889365136</v>
      </c>
      <c r="M1682" s="265">
        <f>$G1682*NonHospFrac+theModel!$H1682*NonHospFrac</f>
        <v>247176.6944481378</v>
      </c>
      <c r="N1682" s="266">
        <f t="shared" si="361"/>
        <v>400818.18338465143</v>
      </c>
      <c r="O1682" s="159"/>
      <c r="P1682" s="265">
        <f t="shared" si="362"/>
        <v>151785.66669278487</v>
      </c>
      <c r="Q1682" s="265">
        <f t="shared" si="363"/>
        <v>247175.139806463</v>
      </c>
      <c r="R1682" s="266">
        <f t="shared" si="364"/>
        <v>398960.8064992479</v>
      </c>
    </row>
    <row r="1683" spans="1:18" x14ac:dyDescent="0.3">
      <c r="A1683" s="82">
        <v>1652</v>
      </c>
      <c r="B1683" s="94">
        <f t="shared" si="353"/>
        <v>1.3448651997687757E-14</v>
      </c>
      <c r="C1683" s="179">
        <f t="shared" si="354"/>
        <v>1.341831415495136E-14</v>
      </c>
      <c r="D1683" s="166">
        <f t="shared" si="355"/>
        <v>2.2558277767625785E-3</v>
      </c>
      <c r="E1683" s="167">
        <f t="shared" si="365"/>
        <v>24.291375447754593</v>
      </c>
      <c r="F1683" s="168">
        <f t="shared" si="366"/>
        <v>3.728883314988555</v>
      </c>
      <c r="G1683" s="168">
        <f t="shared" si="356"/>
        <v>129586.23943978583</v>
      </c>
      <c r="H1683" s="168">
        <f t="shared" si="357"/>
        <v>271310.33852407918</v>
      </c>
      <c r="I1683" s="169">
        <f t="shared" si="358"/>
        <v>400896.57796386501</v>
      </c>
      <c r="J1683" s="169">
        <f t="shared" si="360"/>
        <v>396050.02454848506</v>
      </c>
      <c r="K1683" s="95"/>
      <c r="L1683" s="265">
        <f t="shared" si="359"/>
        <v>153671.53911979924</v>
      </c>
      <c r="M1683" s="265">
        <f>$G1683*NonHospFrac+theModel!$H1683*NonHospFrac</f>
        <v>247225.03884406574</v>
      </c>
      <c r="N1683" s="266">
        <f t="shared" si="361"/>
        <v>400896.57796386501</v>
      </c>
      <c r="O1683" s="159"/>
      <c r="P1683" s="265">
        <f t="shared" si="362"/>
        <v>151813.75992260524</v>
      </c>
      <c r="Q1683" s="265">
        <f t="shared" si="363"/>
        <v>247223.48420239094</v>
      </c>
      <c r="R1683" s="266">
        <f t="shared" si="364"/>
        <v>399037.24412499618</v>
      </c>
    </row>
    <row r="1684" spans="1:18" x14ac:dyDescent="0.3">
      <c r="A1684" s="82">
        <v>1653</v>
      </c>
      <c r="B1684" s="94">
        <f t="shared" si="353"/>
        <v>1.319742500188445E-14</v>
      </c>
      <c r="C1684" s="179">
        <f t="shared" si="354"/>
        <v>1.3167653883983457E-14</v>
      </c>
      <c r="D1684" s="166">
        <f t="shared" si="355"/>
        <v>2.2558277767625785E-3</v>
      </c>
      <c r="E1684" s="167">
        <f t="shared" si="365"/>
        <v>24.291375447754607</v>
      </c>
      <c r="F1684" s="168">
        <f t="shared" si="366"/>
        <v>3.7311391427653176</v>
      </c>
      <c r="G1684" s="168">
        <f t="shared" si="356"/>
        <v>129664.63401899925</v>
      </c>
      <c r="H1684" s="168">
        <f t="shared" si="357"/>
        <v>271310.3385240793</v>
      </c>
      <c r="I1684" s="169">
        <f t="shared" si="358"/>
        <v>400974.97254307853</v>
      </c>
      <c r="J1684" s="169">
        <f t="shared" si="360"/>
        <v>396123.31086215505</v>
      </c>
      <c r="K1684" s="95"/>
      <c r="L1684" s="265">
        <f t="shared" si="359"/>
        <v>153701.58930308485</v>
      </c>
      <c r="M1684" s="265">
        <f>$G1684*NonHospFrac+theModel!$H1684*NonHospFrac</f>
        <v>247273.38323999365</v>
      </c>
      <c r="N1684" s="266">
        <f t="shared" si="361"/>
        <v>400974.97254307847</v>
      </c>
      <c r="O1684" s="159"/>
      <c r="P1684" s="265">
        <f t="shared" si="362"/>
        <v>151841.85200729023</v>
      </c>
      <c r="Q1684" s="265">
        <f t="shared" si="363"/>
        <v>247271.82859831885</v>
      </c>
      <c r="R1684" s="266">
        <f t="shared" si="364"/>
        <v>399113.68060560909</v>
      </c>
    </row>
    <row r="1685" spans="1:18" x14ac:dyDescent="0.3">
      <c r="A1685" s="82">
        <v>1654</v>
      </c>
      <c r="B1685" s="94">
        <f t="shared" si="353"/>
        <v>1.2950891041742258E-14</v>
      </c>
      <c r="C1685" s="179">
        <f t="shared" si="354"/>
        <v>1.2921676061996469E-14</v>
      </c>
      <c r="D1685" s="166">
        <f t="shared" si="355"/>
        <v>2.2558277767625785E-3</v>
      </c>
      <c r="E1685" s="167">
        <f t="shared" si="365"/>
        <v>24.291375447754621</v>
      </c>
      <c r="F1685" s="168">
        <f t="shared" si="366"/>
        <v>3.7333949705420801</v>
      </c>
      <c r="G1685" s="168">
        <f t="shared" si="356"/>
        <v>129743.02859821267</v>
      </c>
      <c r="H1685" s="168">
        <f t="shared" si="357"/>
        <v>271310.33852407947</v>
      </c>
      <c r="I1685" s="169">
        <f t="shared" si="358"/>
        <v>401053.36712229217</v>
      </c>
      <c r="J1685" s="169">
        <f t="shared" si="360"/>
        <v>396196.5941885307</v>
      </c>
      <c r="K1685" s="95"/>
      <c r="L1685" s="265">
        <f t="shared" si="359"/>
        <v>153731.63948637052</v>
      </c>
      <c r="M1685" s="265">
        <f>$G1685*NonHospFrac+theModel!$H1685*NonHospFrac</f>
        <v>247321.72763592162</v>
      </c>
      <c r="N1685" s="266">
        <f t="shared" si="361"/>
        <v>401053.36712229217</v>
      </c>
      <c r="O1685" s="159"/>
      <c r="P1685" s="265">
        <f t="shared" si="362"/>
        <v>151869.94294688659</v>
      </c>
      <c r="Q1685" s="265">
        <f t="shared" si="363"/>
        <v>247320.17299424682</v>
      </c>
      <c r="R1685" s="266">
        <f t="shared" si="364"/>
        <v>399190.11594113341</v>
      </c>
    </row>
    <row r="1686" spans="1:18" x14ac:dyDescent="0.3">
      <c r="A1686" s="82">
        <v>1655</v>
      </c>
      <c r="B1686" s="94">
        <f t="shared" si="353"/>
        <v>1.2708962449199787E-14</v>
      </c>
      <c r="C1686" s="179">
        <f t="shared" si="354"/>
        <v>1.2680293218693049E-14</v>
      </c>
      <c r="D1686" s="166">
        <f t="shared" si="355"/>
        <v>2.2558277767625785E-3</v>
      </c>
      <c r="E1686" s="167">
        <f t="shared" si="365"/>
        <v>24.291375447754636</v>
      </c>
      <c r="F1686" s="168">
        <f t="shared" si="366"/>
        <v>3.7356507983188427</v>
      </c>
      <c r="G1686" s="168">
        <f t="shared" si="356"/>
        <v>129821.42317742608</v>
      </c>
      <c r="H1686" s="168">
        <f t="shared" si="357"/>
        <v>271310.33852407965</v>
      </c>
      <c r="I1686" s="169">
        <f t="shared" si="358"/>
        <v>401131.76170150575</v>
      </c>
      <c r="J1686" s="169">
        <f t="shared" si="360"/>
        <v>396269.87452773366</v>
      </c>
      <c r="K1686" s="95"/>
      <c r="L1686" s="265">
        <f t="shared" si="359"/>
        <v>153761.68966965616</v>
      </c>
      <c r="M1686" s="265">
        <f>$G1686*NonHospFrac+theModel!$H1686*NonHospFrac</f>
        <v>247370.07203184956</v>
      </c>
      <c r="N1686" s="266">
        <f t="shared" si="361"/>
        <v>401131.76170150575</v>
      </c>
      <c r="O1686" s="159"/>
      <c r="P1686" s="265">
        <f t="shared" si="362"/>
        <v>151898.03274144093</v>
      </c>
      <c r="Q1686" s="265">
        <f t="shared" si="363"/>
        <v>247368.51739017476</v>
      </c>
      <c r="R1686" s="266">
        <f t="shared" si="364"/>
        <v>399266.55013161572</v>
      </c>
    </row>
    <row r="1687" spans="1:18" x14ac:dyDescent="0.3">
      <c r="A1687" s="82">
        <v>1656</v>
      </c>
      <c r="B1687" s="94">
        <f t="shared" si="353"/>
        <v>1.2471553193875187E-14</v>
      </c>
      <c r="C1687" s="179">
        <f t="shared" si="354"/>
        <v>1.2443419517761071E-14</v>
      </c>
      <c r="D1687" s="166">
        <f t="shared" si="355"/>
        <v>2.2558277767625785E-3</v>
      </c>
      <c r="E1687" s="167">
        <f t="shared" si="365"/>
        <v>24.29137544775465</v>
      </c>
      <c r="F1687" s="168">
        <f t="shared" si="366"/>
        <v>3.7379066260956053</v>
      </c>
      <c r="G1687" s="168">
        <f t="shared" si="356"/>
        <v>129899.81775663952</v>
      </c>
      <c r="H1687" s="168">
        <f t="shared" si="357"/>
        <v>271310.33852407977</v>
      </c>
      <c r="I1687" s="169">
        <f t="shared" si="358"/>
        <v>401210.15628071927</v>
      </c>
      <c r="J1687" s="169">
        <f t="shared" si="360"/>
        <v>396343.1518798857</v>
      </c>
      <c r="K1687" s="95"/>
      <c r="L1687" s="265">
        <f t="shared" si="359"/>
        <v>153791.7398529418</v>
      </c>
      <c r="M1687" s="265">
        <f>$G1687*NonHospFrac+theModel!$H1687*NonHospFrac</f>
        <v>247418.41642777747</v>
      </c>
      <c r="N1687" s="266">
        <f t="shared" si="361"/>
        <v>401210.15628071927</v>
      </c>
      <c r="O1687" s="159"/>
      <c r="P1687" s="265">
        <f t="shared" si="362"/>
        <v>151926.12139099994</v>
      </c>
      <c r="Q1687" s="265">
        <f t="shared" si="363"/>
        <v>247416.86178610267</v>
      </c>
      <c r="R1687" s="266">
        <f t="shared" si="364"/>
        <v>399342.98317710264</v>
      </c>
    </row>
    <row r="1688" spans="1:18" x14ac:dyDescent="0.3">
      <c r="A1688" s="82">
        <v>1657</v>
      </c>
      <c r="B1688" s="94">
        <f t="shared" si="353"/>
        <v>1.2238578852473663E-14</v>
      </c>
      <c r="C1688" s="179">
        <f t="shared" si="354"/>
        <v>1.2210970726350153E-14</v>
      </c>
      <c r="D1688" s="166">
        <f t="shared" si="355"/>
        <v>2.2558277767625785E-3</v>
      </c>
      <c r="E1688" s="167">
        <f t="shared" si="365"/>
        <v>24.29137544775466</v>
      </c>
      <c r="F1688" s="168">
        <f t="shared" si="366"/>
        <v>3.7401624538723679</v>
      </c>
      <c r="G1688" s="168">
        <f t="shared" si="356"/>
        <v>129978.21233585294</v>
      </c>
      <c r="H1688" s="168">
        <f t="shared" si="357"/>
        <v>271310.33852407994</v>
      </c>
      <c r="I1688" s="169">
        <f t="shared" si="358"/>
        <v>401288.5508599329</v>
      </c>
      <c r="J1688" s="169">
        <f t="shared" si="360"/>
        <v>396416.42624510871</v>
      </c>
      <c r="K1688" s="95"/>
      <c r="L1688" s="265">
        <f t="shared" si="359"/>
        <v>153821.79003622744</v>
      </c>
      <c r="M1688" s="265">
        <f>$G1688*NonHospFrac+theModel!$H1688*NonHospFrac</f>
        <v>247466.76082370541</v>
      </c>
      <c r="N1688" s="266">
        <f t="shared" si="361"/>
        <v>401288.55085993285</v>
      </c>
      <c r="O1688" s="159"/>
      <c r="P1688" s="265">
        <f t="shared" si="362"/>
        <v>151954.2088956103</v>
      </c>
      <c r="Q1688" s="265">
        <f t="shared" si="363"/>
        <v>247465.20618203061</v>
      </c>
      <c r="R1688" s="266">
        <f t="shared" si="364"/>
        <v>399419.41507764091</v>
      </c>
    </row>
    <row r="1689" spans="1:18" x14ac:dyDescent="0.3">
      <c r="A1689" s="82">
        <v>1658</v>
      </c>
      <c r="B1689" s="94">
        <f t="shared" si="353"/>
        <v>1.2009956578766333E-14</v>
      </c>
      <c r="C1689" s="179">
        <f t="shared" si="354"/>
        <v>1.1982864185118238E-14</v>
      </c>
      <c r="D1689" s="166">
        <f t="shared" si="355"/>
        <v>2.2558277767625785E-3</v>
      </c>
      <c r="E1689" s="167">
        <f t="shared" si="365"/>
        <v>24.291375447754671</v>
      </c>
      <c r="F1689" s="168">
        <f t="shared" si="366"/>
        <v>3.7424182816491305</v>
      </c>
      <c r="G1689" s="168">
        <f t="shared" si="356"/>
        <v>130056.60691506635</v>
      </c>
      <c r="H1689" s="168">
        <f t="shared" si="357"/>
        <v>271310.33852408006</v>
      </c>
      <c r="I1689" s="169">
        <f t="shared" si="358"/>
        <v>401366.94543914642</v>
      </c>
      <c r="J1689" s="169">
        <f t="shared" si="360"/>
        <v>396489.69762352423</v>
      </c>
      <c r="K1689" s="95"/>
      <c r="L1689" s="265">
        <f t="shared" si="359"/>
        <v>153851.84021951305</v>
      </c>
      <c r="M1689" s="265">
        <f>$G1689*NonHospFrac+theModel!$H1689*NonHospFrac</f>
        <v>247515.10521963332</v>
      </c>
      <c r="N1689" s="266">
        <f t="shared" si="361"/>
        <v>401366.94543914637</v>
      </c>
      <c r="O1689" s="159"/>
      <c r="P1689" s="265">
        <f t="shared" si="362"/>
        <v>151982.29525531863</v>
      </c>
      <c r="Q1689" s="265">
        <f t="shared" si="363"/>
        <v>247513.55057795852</v>
      </c>
      <c r="R1689" s="266">
        <f t="shared" si="364"/>
        <v>399495.84583327716</v>
      </c>
    </row>
    <row r="1690" spans="1:18" x14ac:dyDescent="0.3">
      <c r="A1690" s="82">
        <v>1659</v>
      </c>
      <c r="B1690" s="94">
        <f t="shared" si="353"/>
        <v>1.1785605074129959E-14</v>
      </c>
      <c r="C1690" s="179">
        <f t="shared" si="354"/>
        <v>1.1759018778837782E-14</v>
      </c>
      <c r="D1690" s="166">
        <f t="shared" si="355"/>
        <v>2.2558277767625785E-3</v>
      </c>
      <c r="E1690" s="167">
        <f t="shared" si="365"/>
        <v>24.291375447754682</v>
      </c>
      <c r="F1690" s="168">
        <f t="shared" si="366"/>
        <v>3.7446741094258931</v>
      </c>
      <c r="G1690" s="168">
        <f t="shared" si="356"/>
        <v>130135.00149427977</v>
      </c>
      <c r="H1690" s="168">
        <f t="shared" si="357"/>
        <v>271310.33852408017</v>
      </c>
      <c r="I1690" s="169">
        <f t="shared" si="358"/>
        <v>401445.34001835994</v>
      </c>
      <c r="J1690" s="169">
        <f t="shared" si="360"/>
        <v>396562.96601525409</v>
      </c>
      <c r="K1690" s="95"/>
      <c r="L1690" s="265">
        <f t="shared" si="359"/>
        <v>153881.89040279866</v>
      </c>
      <c r="M1690" s="265">
        <f>$G1690*NonHospFrac+theModel!$H1690*NonHospFrac</f>
        <v>247563.44961556126</v>
      </c>
      <c r="N1690" s="266">
        <f t="shared" si="361"/>
        <v>401445.34001835994</v>
      </c>
      <c r="O1690" s="159"/>
      <c r="P1690" s="265">
        <f t="shared" si="362"/>
        <v>152010.38047017166</v>
      </c>
      <c r="Q1690" s="265">
        <f t="shared" si="363"/>
        <v>247561.89497388646</v>
      </c>
      <c r="R1690" s="266">
        <f t="shared" si="364"/>
        <v>399572.27544405812</v>
      </c>
    </row>
    <row r="1691" spans="1:18" x14ac:dyDescent="0.3">
      <c r="A1691" s="82">
        <v>1660</v>
      </c>
      <c r="B1691" s="94">
        <f t="shared" si="353"/>
        <v>1.1565444558636801E-14</v>
      </c>
      <c r="C1691" s="179">
        <f t="shared" si="354"/>
        <v>1.153935490755082E-14</v>
      </c>
      <c r="D1691" s="166">
        <f t="shared" si="355"/>
        <v>2.2558277767625785E-3</v>
      </c>
      <c r="E1691" s="167">
        <f t="shared" si="365"/>
        <v>24.291375447754692</v>
      </c>
      <c r="F1691" s="168">
        <f t="shared" si="366"/>
        <v>3.7469299372026557</v>
      </c>
      <c r="G1691" s="168">
        <f t="shared" si="356"/>
        <v>130213.39607349319</v>
      </c>
      <c r="H1691" s="168">
        <f t="shared" si="357"/>
        <v>271310.33852408029</v>
      </c>
      <c r="I1691" s="169">
        <f t="shared" si="358"/>
        <v>401523.73459757346</v>
      </c>
      <c r="J1691" s="169">
        <f t="shared" si="360"/>
        <v>396636.23142042011</v>
      </c>
      <c r="K1691" s="95"/>
      <c r="L1691" s="265">
        <f t="shared" si="359"/>
        <v>153911.9405860843</v>
      </c>
      <c r="M1691" s="265">
        <f>$G1691*NonHospFrac+theModel!$H1691*NonHospFrac</f>
        <v>247611.79401148914</v>
      </c>
      <c r="N1691" s="266">
        <f t="shared" si="361"/>
        <v>401523.73459757341</v>
      </c>
      <c r="O1691" s="159"/>
      <c r="P1691" s="265">
        <f t="shared" si="362"/>
        <v>152038.46454021608</v>
      </c>
      <c r="Q1691" s="265">
        <f t="shared" si="363"/>
        <v>247610.23936981434</v>
      </c>
      <c r="R1691" s="266">
        <f t="shared" si="364"/>
        <v>399648.70391003042</v>
      </c>
    </row>
    <row r="1692" spans="1:18" x14ac:dyDescent="0.3">
      <c r="A1692" s="82">
        <v>1661</v>
      </c>
      <c r="B1692" s="94">
        <f t="shared" si="353"/>
        <v>1.1349396742684935E-14</v>
      </c>
      <c r="C1692" s="179">
        <f t="shared" si="354"/>
        <v>1.1323794458263287E-14</v>
      </c>
      <c r="D1692" s="166">
        <f t="shared" si="355"/>
        <v>2.2558277767625785E-3</v>
      </c>
      <c r="E1692" s="167">
        <f t="shared" si="365"/>
        <v>24.291375447754703</v>
      </c>
      <c r="F1692" s="168">
        <f t="shared" si="366"/>
        <v>3.7491857649794182</v>
      </c>
      <c r="G1692" s="168">
        <f t="shared" si="356"/>
        <v>130291.79065270662</v>
      </c>
      <c r="H1692" s="168">
        <f t="shared" si="357"/>
        <v>271310.33852408046</v>
      </c>
      <c r="I1692" s="169">
        <f t="shared" si="358"/>
        <v>401602.1291767871</v>
      </c>
      <c r="J1692" s="169">
        <f t="shared" si="360"/>
        <v>396709.49383914407</v>
      </c>
      <c r="K1692" s="95"/>
      <c r="L1692" s="265">
        <f t="shared" si="359"/>
        <v>153941.99076936994</v>
      </c>
      <c r="M1692" s="265">
        <f>$G1692*NonHospFrac+theModel!$H1692*NonHospFrac</f>
        <v>247660.13840741711</v>
      </c>
      <c r="N1692" s="266">
        <f t="shared" si="361"/>
        <v>401602.12917678704</v>
      </c>
      <c r="O1692" s="159"/>
      <c r="P1692" s="265">
        <f t="shared" si="362"/>
        <v>152066.5474654985</v>
      </c>
      <c r="Q1692" s="265">
        <f t="shared" si="363"/>
        <v>247658.58376574231</v>
      </c>
      <c r="R1692" s="266">
        <f t="shared" si="364"/>
        <v>399725.13123124081</v>
      </c>
    </row>
    <row r="1693" spans="1:18" x14ac:dyDescent="0.3">
      <c r="A1693" s="82">
        <v>1662</v>
      </c>
      <c r="B1693" s="94">
        <f t="shared" si="353"/>
        <v>1.1137384799158114E-14</v>
      </c>
      <c r="C1693" s="179">
        <f t="shared" si="354"/>
        <v>1.111226077716768E-14</v>
      </c>
      <c r="D1693" s="166">
        <f t="shared" si="355"/>
        <v>2.2558277767625785E-3</v>
      </c>
      <c r="E1693" s="167">
        <f t="shared" si="365"/>
        <v>24.291375447754714</v>
      </c>
      <c r="F1693" s="168">
        <f t="shared" si="366"/>
        <v>3.7514415927561808</v>
      </c>
      <c r="G1693" s="168">
        <f t="shared" si="356"/>
        <v>130370.18523192004</v>
      </c>
      <c r="H1693" s="168">
        <f t="shared" si="357"/>
        <v>271310.33852408052</v>
      </c>
      <c r="I1693" s="169">
        <f t="shared" si="358"/>
        <v>401680.52375600056</v>
      </c>
      <c r="J1693" s="169">
        <f t="shared" si="360"/>
        <v>396782.75327154744</v>
      </c>
      <c r="K1693" s="95"/>
      <c r="L1693" s="265">
        <f t="shared" si="359"/>
        <v>153972.04095265554</v>
      </c>
      <c r="M1693" s="265">
        <f>$G1693*NonHospFrac+theModel!$H1693*NonHospFrac</f>
        <v>247708.48280334499</v>
      </c>
      <c r="N1693" s="266">
        <f t="shared" si="361"/>
        <v>401680.52375600056</v>
      </c>
      <c r="O1693" s="159"/>
      <c r="P1693" s="265">
        <f t="shared" si="362"/>
        <v>152094.6292460656</v>
      </c>
      <c r="Q1693" s="265">
        <f t="shared" si="363"/>
        <v>247706.92816167019</v>
      </c>
      <c r="R1693" s="266">
        <f t="shared" si="364"/>
        <v>399801.55740773579</v>
      </c>
    </row>
    <row r="1694" spans="1:18" x14ac:dyDescent="0.3">
      <c r="A1694" s="82">
        <v>1663</v>
      </c>
      <c r="B1694" s="94">
        <f t="shared" si="353"/>
        <v>1.0929333336105902E-14</v>
      </c>
      <c r="C1694" s="179">
        <f t="shared" si="354"/>
        <v>1.0904678642384818E-14</v>
      </c>
      <c r="D1694" s="166">
        <f t="shared" si="355"/>
        <v>2.2558277767625785E-3</v>
      </c>
      <c r="E1694" s="167">
        <f t="shared" si="365"/>
        <v>24.291375447754724</v>
      </c>
      <c r="F1694" s="168">
        <f t="shared" si="366"/>
        <v>3.7536974205329434</v>
      </c>
      <c r="G1694" s="168">
        <f t="shared" si="356"/>
        <v>130448.57981113346</v>
      </c>
      <c r="H1694" s="168">
        <f t="shared" si="357"/>
        <v>271310.33852408058</v>
      </c>
      <c r="I1694" s="169">
        <f t="shared" si="358"/>
        <v>401758.91833521402</v>
      </c>
      <c r="J1694" s="169">
        <f t="shared" si="360"/>
        <v>396856.00971775211</v>
      </c>
      <c r="K1694" s="95"/>
      <c r="L1694" s="265">
        <f t="shared" si="359"/>
        <v>154002.09113594115</v>
      </c>
      <c r="M1694" s="265">
        <f>$G1694*NonHospFrac+theModel!$H1694*NonHospFrac</f>
        <v>247756.82719927287</v>
      </c>
      <c r="N1694" s="266">
        <f t="shared" si="361"/>
        <v>401758.91833521402</v>
      </c>
      <c r="O1694" s="159"/>
      <c r="P1694" s="265">
        <f t="shared" si="362"/>
        <v>152122.70988196402</v>
      </c>
      <c r="Q1694" s="265">
        <f t="shared" si="363"/>
        <v>247755.27255759807</v>
      </c>
      <c r="R1694" s="266">
        <f t="shared" si="364"/>
        <v>399877.9824395621</v>
      </c>
    </row>
    <row r="1695" spans="1:18" x14ac:dyDescent="0.3">
      <c r="A1695" s="82">
        <v>1664</v>
      </c>
      <c r="B1695" s="94">
        <f t="shared" ref="B1695:B1758" si="367">Constant*EXP(PowerTerm*(A1695)/7)</f>
        <v>1.0725168369934128E-14</v>
      </c>
      <c r="C1695" s="179">
        <f t="shared" ref="C1695:C1758" si="368">(1-theFloor)*B1695</f>
        <v>1.0700974237214774E-14</v>
      </c>
      <c r="D1695" s="166">
        <f t="shared" ref="D1695:D1758" si="369">theFloor</f>
        <v>2.2558277767625785E-3</v>
      </c>
      <c r="E1695" s="167">
        <f t="shared" si="365"/>
        <v>24.291375447754735</v>
      </c>
      <c r="F1695" s="168">
        <f t="shared" si="366"/>
        <v>3.755953248309706</v>
      </c>
      <c r="G1695" s="168">
        <f t="shared" ref="G1695:G1758" si="370">$B$22*F1695*totInfected/365.25</f>
        <v>130526.97439034688</v>
      </c>
      <c r="H1695" s="168">
        <f t="shared" ref="H1695:H1758" si="371">lostQALYs_Injured*E1695*totInfected/365.25</f>
        <v>271310.33852408075</v>
      </c>
      <c r="I1695" s="169">
        <f t="shared" ref="I1695:I1758" si="372">H1695+G1695</f>
        <v>401837.3129144276</v>
      </c>
      <c r="J1695" s="169">
        <f t="shared" si="360"/>
        <v>396929.26317787997</v>
      </c>
      <c r="K1695" s="95"/>
      <c r="L1695" s="265">
        <f t="shared" ref="L1695:L1758" si="373">$G1695*HospFrac+$H1695*HospFrac</f>
        <v>154032.14131922679</v>
      </c>
      <c r="M1695" s="265">
        <f>$G1695*NonHospFrac+theModel!$H1695*NonHospFrac</f>
        <v>247805.17159520084</v>
      </c>
      <c r="N1695" s="266">
        <f t="shared" si="361"/>
        <v>401837.3129144276</v>
      </c>
      <c r="O1695" s="159"/>
      <c r="P1695" s="265">
        <f t="shared" si="362"/>
        <v>152150.78937324046</v>
      </c>
      <c r="Q1695" s="265">
        <f t="shared" si="363"/>
        <v>247803.61695352604</v>
      </c>
      <c r="R1695" s="266">
        <f t="shared" si="364"/>
        <v>399954.40632676648</v>
      </c>
    </row>
    <row r="1696" spans="1:18" x14ac:dyDescent="0.3">
      <c r="A1696" s="82">
        <v>1665</v>
      </c>
      <c r="B1696" s="94">
        <f t="shared" si="367"/>
        <v>1.0524817299096176E-14</v>
      </c>
      <c r="C1696" s="179">
        <f t="shared" si="368"/>
        <v>1.0501075123887524E-14</v>
      </c>
      <c r="D1696" s="166">
        <f t="shared" si="369"/>
        <v>2.2558277767625785E-3</v>
      </c>
      <c r="E1696" s="167">
        <f t="shared" si="365"/>
        <v>24.291375447754746</v>
      </c>
      <c r="F1696" s="168">
        <f t="shared" si="366"/>
        <v>3.7582090760864686</v>
      </c>
      <c r="G1696" s="168">
        <f t="shared" si="370"/>
        <v>130605.3689695603</v>
      </c>
      <c r="H1696" s="168">
        <f t="shared" si="371"/>
        <v>271310.33852408087</v>
      </c>
      <c r="I1696" s="169">
        <f t="shared" si="372"/>
        <v>401915.70749364118</v>
      </c>
      <c r="J1696" s="169">
        <f t="shared" ref="J1696:J1759" si="374">J1695+(I1696-I1695)/(1+discountDaily)^A1696</f>
        <v>397002.51365205256</v>
      </c>
      <c r="K1696" s="95"/>
      <c r="L1696" s="265">
        <f t="shared" si="373"/>
        <v>154062.1915025124</v>
      </c>
      <c r="M1696" s="265">
        <f>$G1696*NonHospFrac+theModel!$H1696*NonHospFrac</f>
        <v>247853.51599112875</v>
      </c>
      <c r="N1696" s="266">
        <f t="shared" ref="N1696:N1759" si="375">L1696+M1696</f>
        <v>401915.70749364118</v>
      </c>
      <c r="O1696" s="159"/>
      <c r="P1696" s="265">
        <f t="shared" ref="P1696:P1759" si="376">P1695+(L1696-L1695)/(1+discountDaily)^A1696</f>
        <v>152178.86771994154</v>
      </c>
      <c r="Q1696" s="265">
        <f t="shared" ref="Q1696:Q1759" si="377">Q1695+(M1696-M1695)/(1+discountDaily)^B1696</f>
        <v>247851.96134945395</v>
      </c>
      <c r="R1696" s="266">
        <f t="shared" ref="R1696:R1759" si="378">P1696+Q1696</f>
        <v>400030.82906939549</v>
      </c>
    </row>
    <row r="1697" spans="1:18" x14ac:dyDescent="0.3">
      <c r="A1697" s="82">
        <v>1666</v>
      </c>
      <c r="B1697" s="94">
        <f t="shared" si="367"/>
        <v>1.0328208878275543E-14</v>
      </c>
      <c r="C1697" s="179">
        <f t="shared" si="368"/>
        <v>1.0304910217803723E-14</v>
      </c>
      <c r="D1697" s="166">
        <f t="shared" si="369"/>
        <v>2.2558277767625785E-3</v>
      </c>
      <c r="E1697" s="167">
        <f t="shared" ref="E1697:E1760" si="379">C1697+E1696</f>
        <v>24.291375447754756</v>
      </c>
      <c r="F1697" s="168">
        <f t="shared" ref="F1697:F1760" si="380">D1697+F1696</f>
        <v>3.7604649038632312</v>
      </c>
      <c r="G1697" s="168">
        <f t="shared" si="370"/>
        <v>130683.76354877373</v>
      </c>
      <c r="H1697" s="168">
        <f t="shared" si="371"/>
        <v>271310.33852408099</v>
      </c>
      <c r="I1697" s="169">
        <f t="shared" si="372"/>
        <v>401994.1020728547</v>
      </c>
      <c r="J1697" s="169">
        <f t="shared" si="374"/>
        <v>397075.76114039158</v>
      </c>
      <c r="K1697" s="95"/>
      <c r="L1697" s="265">
        <f t="shared" si="373"/>
        <v>154092.24168579804</v>
      </c>
      <c r="M1697" s="265">
        <f>$G1697*NonHospFrac+theModel!$H1697*NonHospFrac</f>
        <v>247901.86038705666</v>
      </c>
      <c r="N1697" s="266">
        <f t="shared" si="375"/>
        <v>401994.1020728547</v>
      </c>
      <c r="O1697" s="159"/>
      <c r="P1697" s="265">
        <f t="shared" si="376"/>
        <v>152206.94492211397</v>
      </c>
      <c r="Q1697" s="265">
        <f t="shared" si="377"/>
        <v>247900.30574538186</v>
      </c>
      <c r="R1697" s="266">
        <f t="shared" si="378"/>
        <v>400107.25066749583</v>
      </c>
    </row>
    <row r="1698" spans="1:18" x14ac:dyDescent="0.3">
      <c r="A1698" s="82">
        <v>1667</v>
      </c>
      <c r="B1698" s="94">
        <f t="shared" si="367"/>
        <v>1.0135273193051084E-14</v>
      </c>
      <c r="C1698" s="179">
        <f t="shared" si="368"/>
        <v>1.0112409762257123E-14</v>
      </c>
      <c r="D1698" s="166">
        <f t="shared" si="369"/>
        <v>2.2558277767625785E-3</v>
      </c>
      <c r="E1698" s="167">
        <f t="shared" si="379"/>
        <v>24.291375447754767</v>
      </c>
      <c r="F1698" s="168">
        <f t="shared" si="380"/>
        <v>3.7627207316399938</v>
      </c>
      <c r="G1698" s="168">
        <f t="shared" si="370"/>
        <v>130762.15812798716</v>
      </c>
      <c r="H1698" s="168">
        <f t="shared" si="371"/>
        <v>271310.3385240811</v>
      </c>
      <c r="I1698" s="169">
        <f t="shared" si="372"/>
        <v>402072.49665206828</v>
      </c>
      <c r="J1698" s="169">
        <f t="shared" si="374"/>
        <v>397149.00564301881</v>
      </c>
      <c r="K1698" s="95"/>
      <c r="L1698" s="265">
        <f t="shared" si="373"/>
        <v>154122.29186908365</v>
      </c>
      <c r="M1698" s="265">
        <f>$G1698*NonHospFrac+theModel!$H1698*NonHospFrac</f>
        <v>247950.20478298457</v>
      </c>
      <c r="N1698" s="266">
        <f t="shared" si="375"/>
        <v>402072.49665206822</v>
      </c>
      <c r="O1698" s="159"/>
      <c r="P1698" s="265">
        <f t="shared" si="376"/>
        <v>152235.02097980434</v>
      </c>
      <c r="Q1698" s="265">
        <f t="shared" si="377"/>
        <v>247948.65014130977</v>
      </c>
      <c r="R1698" s="266">
        <f t="shared" si="378"/>
        <v>400183.67112111411</v>
      </c>
    </row>
    <row r="1699" spans="1:18" x14ac:dyDescent="0.3">
      <c r="A1699" s="82">
        <v>1668</v>
      </c>
      <c r="B1699" s="94">
        <f t="shared" si="367"/>
        <v>9.9459416350351001E-15</v>
      </c>
      <c r="C1699" s="179">
        <f t="shared" si="368"/>
        <v>9.9235053036287289E-15</v>
      </c>
      <c r="D1699" s="166">
        <f t="shared" si="369"/>
        <v>2.2558277767625785E-3</v>
      </c>
      <c r="E1699" s="167">
        <f t="shared" si="379"/>
        <v>24.291375447754778</v>
      </c>
      <c r="F1699" s="168">
        <f t="shared" si="380"/>
        <v>3.7649765594167564</v>
      </c>
      <c r="G1699" s="168">
        <f t="shared" si="370"/>
        <v>130840.55270720058</v>
      </c>
      <c r="H1699" s="168">
        <f t="shared" si="371"/>
        <v>271310.33852408128</v>
      </c>
      <c r="I1699" s="169">
        <f t="shared" si="372"/>
        <v>402150.89123128186</v>
      </c>
      <c r="J1699" s="169">
        <f t="shared" si="374"/>
        <v>397222.24716005591</v>
      </c>
      <c r="K1699" s="95"/>
      <c r="L1699" s="265">
        <f t="shared" si="373"/>
        <v>154152.34205236932</v>
      </c>
      <c r="M1699" s="265">
        <f>$G1699*NonHospFrac+theModel!$H1699*NonHospFrac</f>
        <v>247998.54917891254</v>
      </c>
      <c r="N1699" s="266">
        <f t="shared" si="375"/>
        <v>402150.89123128186</v>
      </c>
      <c r="O1699" s="159"/>
      <c r="P1699" s="265">
        <f t="shared" si="376"/>
        <v>152263.09589305936</v>
      </c>
      <c r="Q1699" s="265">
        <f t="shared" si="377"/>
        <v>247996.99453723774</v>
      </c>
      <c r="R1699" s="266">
        <f t="shared" si="378"/>
        <v>400260.09043029707</v>
      </c>
    </row>
    <row r="1700" spans="1:18" x14ac:dyDescent="0.3">
      <c r="A1700" s="82">
        <v>1669</v>
      </c>
      <c r="B1700" s="94">
        <f t="shared" si="367"/>
        <v>9.7601468774760928E-15</v>
      </c>
      <c r="C1700" s="179">
        <f t="shared" si="368"/>
        <v>9.7381296670445993E-15</v>
      </c>
      <c r="D1700" s="166">
        <f t="shared" si="369"/>
        <v>2.2558277767625785E-3</v>
      </c>
      <c r="E1700" s="167">
        <f t="shared" si="379"/>
        <v>24.291375447754788</v>
      </c>
      <c r="F1700" s="168">
        <f t="shared" si="380"/>
        <v>3.7672323871935189</v>
      </c>
      <c r="G1700" s="168">
        <f t="shared" si="370"/>
        <v>130918.94728641401</v>
      </c>
      <c r="H1700" s="168">
        <f t="shared" si="371"/>
        <v>271310.33852408134</v>
      </c>
      <c r="I1700" s="169">
        <f t="shared" si="372"/>
        <v>402229.28581049538</v>
      </c>
      <c r="J1700" s="169">
        <f t="shared" si="374"/>
        <v>397295.48569162458</v>
      </c>
      <c r="K1700" s="95"/>
      <c r="L1700" s="265">
        <f t="shared" si="373"/>
        <v>154182.39223565493</v>
      </c>
      <c r="M1700" s="265">
        <f>$G1700*NonHospFrac+theModel!$H1700*NonHospFrac</f>
        <v>248046.89357484039</v>
      </c>
      <c r="N1700" s="266">
        <f t="shared" si="375"/>
        <v>402229.28581049532</v>
      </c>
      <c r="O1700" s="159"/>
      <c r="P1700" s="265">
        <f t="shared" si="376"/>
        <v>152291.16966192561</v>
      </c>
      <c r="Q1700" s="265">
        <f t="shared" si="377"/>
        <v>248045.33893316559</v>
      </c>
      <c r="R1700" s="266">
        <f t="shared" si="378"/>
        <v>400336.50859509117</v>
      </c>
    </row>
    <row r="1701" spans="1:18" x14ac:dyDescent="0.3">
      <c r="A1701" s="82">
        <v>1670</v>
      </c>
      <c r="B1701" s="94">
        <f t="shared" si="367"/>
        <v>9.577822851317233E-15</v>
      </c>
      <c r="C1701" s="179">
        <f t="shared" si="368"/>
        <v>9.55621693248832E-15</v>
      </c>
      <c r="D1701" s="166">
        <f t="shared" si="369"/>
        <v>2.2558277767625785E-3</v>
      </c>
      <c r="E1701" s="167">
        <f t="shared" si="379"/>
        <v>24.291375447754799</v>
      </c>
      <c r="F1701" s="168">
        <f t="shared" si="380"/>
        <v>3.7694882149702815</v>
      </c>
      <c r="G1701" s="168">
        <f t="shared" si="370"/>
        <v>130997.34186562743</v>
      </c>
      <c r="H1701" s="168">
        <f t="shared" si="371"/>
        <v>271310.33852408151</v>
      </c>
      <c r="I1701" s="169">
        <f t="shared" si="372"/>
        <v>402307.68038970896</v>
      </c>
      <c r="J1701" s="169">
        <f t="shared" si="374"/>
        <v>397368.72123784653</v>
      </c>
      <c r="K1701" s="95"/>
      <c r="L1701" s="265">
        <f t="shared" si="373"/>
        <v>154212.44241894057</v>
      </c>
      <c r="M1701" s="265">
        <f>$G1701*NonHospFrac+theModel!$H1701*NonHospFrac</f>
        <v>248095.23797076836</v>
      </c>
      <c r="N1701" s="266">
        <f t="shared" si="375"/>
        <v>402307.68038970896</v>
      </c>
      <c r="O1701" s="159"/>
      <c r="P1701" s="265">
        <f t="shared" si="376"/>
        <v>152319.24228644979</v>
      </c>
      <c r="Q1701" s="265">
        <f t="shared" si="377"/>
        <v>248093.68332909356</v>
      </c>
      <c r="R1701" s="266">
        <f t="shared" si="378"/>
        <v>400412.92561554338</v>
      </c>
    </row>
    <row r="1702" spans="1:18" x14ac:dyDescent="0.3">
      <c r="A1702" s="82">
        <v>1671</v>
      </c>
      <c r="B1702" s="94">
        <f t="shared" si="367"/>
        <v>9.398904721701915E-15</v>
      </c>
      <c r="C1702" s="179">
        <f t="shared" si="368"/>
        <v>9.3777024113595549E-15</v>
      </c>
      <c r="D1702" s="166">
        <f t="shared" si="369"/>
        <v>2.2558277767625785E-3</v>
      </c>
      <c r="E1702" s="167">
        <f t="shared" si="379"/>
        <v>24.29137544775481</v>
      </c>
      <c r="F1702" s="168">
        <f t="shared" si="380"/>
        <v>3.7717440427470441</v>
      </c>
      <c r="G1702" s="168">
        <f t="shared" si="370"/>
        <v>131075.73644484085</v>
      </c>
      <c r="H1702" s="168">
        <f t="shared" si="371"/>
        <v>271310.33852408157</v>
      </c>
      <c r="I1702" s="169">
        <f t="shared" si="372"/>
        <v>402386.07496892242</v>
      </c>
      <c r="J1702" s="169">
        <f t="shared" si="374"/>
        <v>397441.95379884337</v>
      </c>
      <c r="K1702" s="95"/>
      <c r="L1702" s="265">
        <f t="shared" si="373"/>
        <v>154242.49260222615</v>
      </c>
      <c r="M1702" s="265">
        <f>$G1702*NonHospFrac+theModel!$H1702*NonHospFrac</f>
        <v>248143.58236669621</v>
      </c>
      <c r="N1702" s="266">
        <f t="shared" si="375"/>
        <v>402386.07496892236</v>
      </c>
      <c r="O1702" s="159"/>
      <c r="P1702" s="265">
        <f t="shared" si="376"/>
        <v>152347.31376667848</v>
      </c>
      <c r="Q1702" s="265">
        <f t="shared" si="377"/>
        <v>248142.02772502141</v>
      </c>
      <c r="R1702" s="266">
        <f t="shared" si="378"/>
        <v>400489.34149169992</v>
      </c>
    </row>
    <row r="1703" spans="1:18" x14ac:dyDescent="0.3">
      <c r="A1703" s="82">
        <v>1672</v>
      </c>
      <c r="B1703" s="94">
        <f t="shared" si="367"/>
        <v>9.2233288649185313E-15</v>
      </c>
      <c r="C1703" s="179">
        <f t="shared" si="368"/>
        <v>9.2025226234708316E-15</v>
      </c>
      <c r="D1703" s="166">
        <f t="shared" si="369"/>
        <v>2.2558277767625785E-3</v>
      </c>
      <c r="E1703" s="167">
        <f t="shared" si="379"/>
        <v>24.29137544775482</v>
      </c>
      <c r="F1703" s="168">
        <f t="shared" si="380"/>
        <v>3.7739998705238067</v>
      </c>
      <c r="G1703" s="168">
        <f t="shared" si="370"/>
        <v>131154.13102405428</v>
      </c>
      <c r="H1703" s="168">
        <f t="shared" si="371"/>
        <v>271310.33852408174</v>
      </c>
      <c r="I1703" s="169">
        <f t="shared" si="372"/>
        <v>402464.469548136</v>
      </c>
      <c r="J1703" s="169">
        <f t="shared" si="374"/>
        <v>397515.18337473692</v>
      </c>
      <c r="K1703" s="95"/>
      <c r="L1703" s="265">
        <f t="shared" si="373"/>
        <v>154272.54278551182</v>
      </c>
      <c r="M1703" s="265">
        <f>$G1703*NonHospFrac+theModel!$H1703*NonHospFrac</f>
        <v>248191.92676262418</v>
      </c>
      <c r="N1703" s="266">
        <f t="shared" si="375"/>
        <v>402464.469548136</v>
      </c>
      <c r="O1703" s="159"/>
      <c r="P1703" s="265">
        <f t="shared" si="376"/>
        <v>152375.38410265846</v>
      </c>
      <c r="Q1703" s="265">
        <f t="shared" si="377"/>
        <v>248190.37212094938</v>
      </c>
      <c r="R1703" s="266">
        <f t="shared" si="378"/>
        <v>400565.75622360781</v>
      </c>
    </row>
    <row r="1704" spans="1:18" x14ac:dyDescent="0.3">
      <c r="A1704" s="82">
        <v>1673</v>
      </c>
      <c r="B1704" s="94">
        <f t="shared" si="367"/>
        <v>9.0510328457755948E-15</v>
      </c>
      <c r="C1704" s="179">
        <f t="shared" si="368"/>
        <v>9.0306152744737044E-15</v>
      </c>
      <c r="D1704" s="166">
        <f t="shared" si="369"/>
        <v>2.2558277767625785E-3</v>
      </c>
      <c r="E1704" s="167">
        <f t="shared" si="379"/>
        <v>24.291375447754831</v>
      </c>
      <c r="F1704" s="168">
        <f t="shared" si="380"/>
        <v>3.7762556983005693</v>
      </c>
      <c r="G1704" s="168">
        <f t="shared" si="370"/>
        <v>131232.52560326768</v>
      </c>
      <c r="H1704" s="168">
        <f t="shared" si="371"/>
        <v>271310.3385240818</v>
      </c>
      <c r="I1704" s="169">
        <f t="shared" si="372"/>
        <v>402542.86412734946</v>
      </c>
      <c r="J1704" s="169">
        <f t="shared" si="374"/>
        <v>397588.40996564872</v>
      </c>
      <c r="K1704" s="95"/>
      <c r="L1704" s="265">
        <f t="shared" si="373"/>
        <v>154302.5929687974</v>
      </c>
      <c r="M1704" s="265">
        <f>$G1704*NonHospFrac+theModel!$H1704*NonHospFrac</f>
        <v>248240.27115855203</v>
      </c>
      <c r="N1704" s="266">
        <f t="shared" si="375"/>
        <v>402542.86412734946</v>
      </c>
      <c r="O1704" s="159"/>
      <c r="P1704" s="265">
        <f t="shared" si="376"/>
        <v>152403.45329443619</v>
      </c>
      <c r="Q1704" s="265">
        <f t="shared" si="377"/>
        <v>248238.71651687723</v>
      </c>
      <c r="R1704" s="266">
        <f t="shared" si="378"/>
        <v>400642.16981131339</v>
      </c>
    </row>
    <row r="1705" spans="1:18" x14ac:dyDescent="0.3">
      <c r="A1705" s="82">
        <v>1674</v>
      </c>
      <c r="B1705" s="94">
        <f t="shared" si="367"/>
        <v>8.8819553953996714E-15</v>
      </c>
      <c r="C1705" s="179">
        <f t="shared" si="368"/>
        <v>8.8619192337067623E-15</v>
      </c>
      <c r="D1705" s="166">
        <f t="shared" si="369"/>
        <v>2.2558277767625785E-3</v>
      </c>
      <c r="E1705" s="167">
        <f t="shared" si="379"/>
        <v>24.291375447754838</v>
      </c>
      <c r="F1705" s="168">
        <f t="shared" si="380"/>
        <v>3.7785115260773319</v>
      </c>
      <c r="G1705" s="168">
        <f t="shared" si="370"/>
        <v>131310.92018248112</v>
      </c>
      <c r="H1705" s="168">
        <f t="shared" si="371"/>
        <v>271310.33852408198</v>
      </c>
      <c r="I1705" s="169">
        <f t="shared" si="372"/>
        <v>402621.25870656309</v>
      </c>
      <c r="J1705" s="169">
        <f t="shared" si="374"/>
        <v>397661.63357170066</v>
      </c>
      <c r="K1705" s="95"/>
      <c r="L1705" s="265">
        <f t="shared" si="373"/>
        <v>154332.64315208307</v>
      </c>
      <c r="M1705" s="265">
        <f>$G1705*NonHospFrac+theModel!$H1705*NonHospFrac</f>
        <v>248288.61555448</v>
      </c>
      <c r="N1705" s="266">
        <f t="shared" si="375"/>
        <v>402621.25870656304</v>
      </c>
      <c r="O1705" s="159"/>
      <c r="P1705" s="265">
        <f t="shared" si="376"/>
        <v>152431.52134205849</v>
      </c>
      <c r="Q1705" s="265">
        <f t="shared" si="377"/>
        <v>248287.0609128052</v>
      </c>
      <c r="R1705" s="266">
        <f t="shared" si="378"/>
        <v>400718.58225486369</v>
      </c>
    </row>
    <row r="1706" spans="1:18" x14ac:dyDescent="0.3">
      <c r="A1706" s="82">
        <v>1675</v>
      </c>
      <c r="B1706" s="94">
        <f t="shared" si="367"/>
        <v>8.7160363894480169E-15</v>
      </c>
      <c r="C1706" s="179">
        <f t="shared" si="368"/>
        <v>8.6963745124574261E-15</v>
      </c>
      <c r="D1706" s="166">
        <f t="shared" si="369"/>
        <v>2.2558277767625785E-3</v>
      </c>
      <c r="E1706" s="167">
        <f t="shared" si="379"/>
        <v>24.291375447754845</v>
      </c>
      <c r="F1706" s="168">
        <f t="shared" si="380"/>
        <v>3.7807673538540945</v>
      </c>
      <c r="G1706" s="168">
        <f t="shared" si="370"/>
        <v>131389.31476169452</v>
      </c>
      <c r="H1706" s="168">
        <f t="shared" si="371"/>
        <v>271310.33852408198</v>
      </c>
      <c r="I1706" s="169">
        <f t="shared" si="372"/>
        <v>402699.6532857765</v>
      </c>
      <c r="J1706" s="169">
        <f t="shared" si="374"/>
        <v>397734.85419301403</v>
      </c>
      <c r="K1706" s="95"/>
      <c r="L1706" s="265">
        <f t="shared" si="373"/>
        <v>154362.69333536862</v>
      </c>
      <c r="M1706" s="265">
        <f>$G1706*NonHospFrac+theModel!$H1706*NonHospFrac</f>
        <v>248336.95995040785</v>
      </c>
      <c r="N1706" s="266">
        <f t="shared" si="375"/>
        <v>402699.6532857765</v>
      </c>
      <c r="O1706" s="159"/>
      <c r="P1706" s="265">
        <f t="shared" si="376"/>
        <v>152459.58824557179</v>
      </c>
      <c r="Q1706" s="265">
        <f t="shared" si="377"/>
        <v>248335.40530873305</v>
      </c>
      <c r="R1706" s="266">
        <f t="shared" si="378"/>
        <v>400794.99355430482</v>
      </c>
    </row>
    <row r="1707" spans="1:18" x14ac:dyDescent="0.3">
      <c r="A1707" s="82">
        <v>1676</v>
      </c>
      <c r="B1707" s="94">
        <f t="shared" si="367"/>
        <v>8.553216826728255E-15</v>
      </c>
      <c r="C1707" s="179">
        <f t="shared" si="368"/>
        <v>8.5339222426298477E-15</v>
      </c>
      <c r="D1707" s="166">
        <f t="shared" si="369"/>
        <v>2.2558277767625785E-3</v>
      </c>
      <c r="E1707" s="167">
        <f t="shared" si="379"/>
        <v>24.291375447754852</v>
      </c>
      <c r="F1707" s="168">
        <f t="shared" si="380"/>
        <v>3.783023181630857</v>
      </c>
      <c r="G1707" s="168">
        <f t="shared" si="370"/>
        <v>131467.70934090792</v>
      </c>
      <c r="H1707" s="168">
        <f t="shared" si="371"/>
        <v>271310.33852408209</v>
      </c>
      <c r="I1707" s="169">
        <f t="shared" si="372"/>
        <v>402778.04786499002</v>
      </c>
      <c r="J1707" s="169">
        <f t="shared" si="374"/>
        <v>397808.07182971085</v>
      </c>
      <c r="K1707" s="95"/>
      <c r="L1707" s="265">
        <f t="shared" si="373"/>
        <v>154392.74351865426</v>
      </c>
      <c r="M1707" s="265">
        <f>$G1707*NonHospFrac+theModel!$H1707*NonHospFrac</f>
        <v>248385.30434633576</v>
      </c>
      <c r="N1707" s="266">
        <f t="shared" si="375"/>
        <v>402778.04786499002</v>
      </c>
      <c r="O1707" s="159"/>
      <c r="P1707" s="265">
        <f t="shared" si="376"/>
        <v>152487.65400502295</v>
      </c>
      <c r="Q1707" s="265">
        <f t="shared" si="377"/>
        <v>248383.74970466096</v>
      </c>
      <c r="R1707" s="266">
        <f t="shared" si="378"/>
        <v>400871.40370968392</v>
      </c>
    </row>
    <row r="1708" spans="1:18" x14ac:dyDescent="0.3">
      <c r="A1708" s="82">
        <v>1677</v>
      </c>
      <c r="B1708" s="94">
        <f t="shared" si="367"/>
        <v>8.3934388082172931E-15</v>
      </c>
      <c r="C1708" s="179">
        <f t="shared" si="368"/>
        <v>8.3745046558111595E-15</v>
      </c>
      <c r="D1708" s="166">
        <f t="shared" si="369"/>
        <v>2.2558277767625785E-3</v>
      </c>
      <c r="E1708" s="167">
        <f t="shared" si="379"/>
        <v>24.291375447754859</v>
      </c>
      <c r="F1708" s="168">
        <f t="shared" si="380"/>
        <v>3.7852790094076196</v>
      </c>
      <c r="G1708" s="168">
        <f t="shared" si="370"/>
        <v>131546.10392012136</v>
      </c>
      <c r="H1708" s="168">
        <f t="shared" si="371"/>
        <v>271310.33852408209</v>
      </c>
      <c r="I1708" s="169">
        <f t="shared" si="372"/>
        <v>402856.44244420342</v>
      </c>
      <c r="J1708" s="169">
        <f t="shared" si="374"/>
        <v>397881.2864819126</v>
      </c>
      <c r="K1708" s="95"/>
      <c r="L1708" s="265">
        <f t="shared" si="373"/>
        <v>154422.79370193984</v>
      </c>
      <c r="M1708" s="265">
        <f>$G1708*NonHospFrac+theModel!$H1708*NonHospFrac</f>
        <v>248433.64874226361</v>
      </c>
      <c r="N1708" s="266">
        <f t="shared" si="375"/>
        <v>402856.44244420342</v>
      </c>
      <c r="O1708" s="159"/>
      <c r="P1708" s="265">
        <f t="shared" si="376"/>
        <v>152515.71862045844</v>
      </c>
      <c r="Q1708" s="265">
        <f t="shared" si="377"/>
        <v>248432.09410058882</v>
      </c>
      <c r="R1708" s="266">
        <f t="shared" si="378"/>
        <v>400947.81272104726</v>
      </c>
    </row>
    <row r="1709" spans="1:18" x14ac:dyDescent="0.3">
      <c r="A1709" s="82">
        <v>1678</v>
      </c>
      <c r="B1709" s="94">
        <f t="shared" si="367"/>
        <v>8.2366455164724644E-15</v>
      </c>
      <c r="C1709" s="179">
        <f t="shared" si="368"/>
        <v>8.2180650627290595E-15</v>
      </c>
      <c r="D1709" s="166">
        <f t="shared" si="369"/>
        <v>2.2558277767625785E-3</v>
      </c>
      <c r="E1709" s="167">
        <f t="shared" si="379"/>
        <v>24.291375447754866</v>
      </c>
      <c r="F1709" s="168">
        <f t="shared" si="380"/>
        <v>3.7875348371843822</v>
      </c>
      <c r="G1709" s="168">
        <f t="shared" si="370"/>
        <v>131624.49849933479</v>
      </c>
      <c r="H1709" s="168">
        <f t="shared" si="371"/>
        <v>271310.33852408221</v>
      </c>
      <c r="I1709" s="169">
        <f t="shared" si="372"/>
        <v>402934.837023417</v>
      </c>
      <c r="J1709" s="169">
        <f t="shared" si="374"/>
        <v>397954.49814974115</v>
      </c>
      <c r="K1709" s="95"/>
      <c r="L1709" s="265">
        <f t="shared" si="373"/>
        <v>154452.84388522545</v>
      </c>
      <c r="M1709" s="265">
        <f>$G1709*NonHospFrac+theModel!$H1709*NonHospFrac</f>
        <v>248481.99313819152</v>
      </c>
      <c r="N1709" s="266">
        <f t="shared" si="375"/>
        <v>402934.837023417</v>
      </c>
      <c r="O1709" s="159"/>
      <c r="P1709" s="265">
        <f t="shared" si="376"/>
        <v>152543.78209192498</v>
      </c>
      <c r="Q1709" s="265">
        <f t="shared" si="377"/>
        <v>248480.43849651673</v>
      </c>
      <c r="R1709" s="266">
        <f t="shared" si="378"/>
        <v>401024.22058844171</v>
      </c>
    </row>
    <row r="1710" spans="1:18" x14ac:dyDescent="0.3">
      <c r="A1710" s="82">
        <v>1679</v>
      </c>
      <c r="B1710" s="94">
        <f t="shared" si="367"/>
        <v>8.0827811954269999E-15</v>
      </c>
      <c r="C1710" s="179">
        <f t="shared" si="368"/>
        <v>8.064547833092861E-15</v>
      </c>
      <c r="D1710" s="166">
        <f t="shared" si="369"/>
        <v>2.2558277767625785E-3</v>
      </c>
      <c r="E1710" s="167">
        <f t="shared" si="379"/>
        <v>24.291375447754874</v>
      </c>
      <c r="F1710" s="168">
        <f t="shared" si="380"/>
        <v>3.7897906649611448</v>
      </c>
      <c r="G1710" s="168">
        <f t="shared" si="370"/>
        <v>131702.89307854819</v>
      </c>
      <c r="H1710" s="168">
        <f t="shared" si="371"/>
        <v>271310.33852408233</v>
      </c>
      <c r="I1710" s="169">
        <f t="shared" si="372"/>
        <v>403013.23160263052</v>
      </c>
      <c r="J1710" s="169">
        <f t="shared" si="374"/>
        <v>398027.70683331793</v>
      </c>
      <c r="K1710" s="95"/>
      <c r="L1710" s="265">
        <f t="shared" si="373"/>
        <v>154482.89406851109</v>
      </c>
      <c r="M1710" s="265">
        <f>$G1710*NonHospFrac+theModel!$H1710*NonHospFrac</f>
        <v>248530.33753411943</v>
      </c>
      <c r="N1710" s="266">
        <f t="shared" si="375"/>
        <v>403013.23160263052</v>
      </c>
      <c r="O1710" s="159"/>
      <c r="P1710" s="265">
        <f t="shared" si="376"/>
        <v>152571.84441946921</v>
      </c>
      <c r="Q1710" s="265">
        <f t="shared" si="377"/>
        <v>248528.78289244464</v>
      </c>
      <c r="R1710" s="266">
        <f t="shared" si="378"/>
        <v>401100.62731191388</v>
      </c>
    </row>
    <row r="1711" spans="1:18" x14ac:dyDescent="0.3">
      <c r="A1711" s="82">
        <v>1680</v>
      </c>
      <c r="B1711" s="94">
        <f t="shared" si="367"/>
        <v>7.9317911305630637E-15</v>
      </c>
      <c r="C1711" s="179">
        <f t="shared" si="368"/>
        <v>7.9138983758112604E-15</v>
      </c>
      <c r="D1711" s="166">
        <f t="shared" si="369"/>
        <v>2.2558277767625785E-3</v>
      </c>
      <c r="E1711" s="167">
        <f t="shared" si="379"/>
        <v>24.291375447754881</v>
      </c>
      <c r="F1711" s="168">
        <f t="shared" si="380"/>
        <v>3.7920464927379074</v>
      </c>
      <c r="G1711" s="168">
        <f t="shared" si="370"/>
        <v>131781.28765776163</v>
      </c>
      <c r="H1711" s="168">
        <f t="shared" si="371"/>
        <v>271310.33852408238</v>
      </c>
      <c r="I1711" s="169">
        <f t="shared" si="372"/>
        <v>403091.62618184404</v>
      </c>
      <c r="J1711" s="169">
        <f t="shared" si="374"/>
        <v>398100.9125327646</v>
      </c>
      <c r="K1711" s="95"/>
      <c r="L1711" s="265">
        <f t="shared" si="373"/>
        <v>154512.9442517967</v>
      </c>
      <c r="M1711" s="265">
        <f>$G1711*NonHospFrac+theModel!$H1711*NonHospFrac</f>
        <v>248578.68193004731</v>
      </c>
      <c r="N1711" s="266">
        <f t="shared" si="375"/>
        <v>403091.62618184404</v>
      </c>
      <c r="O1711" s="159"/>
      <c r="P1711" s="265">
        <f t="shared" si="376"/>
        <v>152599.90560313771</v>
      </c>
      <c r="Q1711" s="265">
        <f t="shared" si="377"/>
        <v>248577.12728837252</v>
      </c>
      <c r="R1711" s="266">
        <f t="shared" si="378"/>
        <v>401177.03289151023</v>
      </c>
    </row>
    <row r="1712" spans="1:18" x14ac:dyDescent="0.3">
      <c r="A1712" s="82">
        <v>1681</v>
      </c>
      <c r="B1712" s="94">
        <f t="shared" si="367"/>
        <v>7.7836216294551454E-15</v>
      </c>
      <c r="C1712" s="179">
        <f t="shared" si="368"/>
        <v>7.7660631195796098E-15</v>
      </c>
      <c r="D1712" s="166">
        <f t="shared" si="369"/>
        <v>2.2558277767625785E-3</v>
      </c>
      <c r="E1712" s="167">
        <f t="shared" si="379"/>
        <v>24.291375447754888</v>
      </c>
      <c r="F1712" s="168">
        <f t="shared" si="380"/>
        <v>3.79430232051467</v>
      </c>
      <c r="G1712" s="168">
        <f t="shared" si="370"/>
        <v>131859.68223697503</v>
      </c>
      <c r="H1712" s="168">
        <f t="shared" si="371"/>
        <v>271310.3385240825</v>
      </c>
      <c r="I1712" s="169">
        <f t="shared" si="372"/>
        <v>403170.0207610575</v>
      </c>
      <c r="J1712" s="169">
        <f t="shared" si="374"/>
        <v>398174.11524820281</v>
      </c>
      <c r="K1712" s="95"/>
      <c r="L1712" s="265">
        <f t="shared" si="373"/>
        <v>154542.99443508231</v>
      </c>
      <c r="M1712" s="265">
        <f>$G1712*NonHospFrac+theModel!$H1712*NonHospFrac</f>
        <v>248627.0263259752</v>
      </c>
      <c r="N1712" s="266">
        <f t="shared" si="375"/>
        <v>403170.0207610575</v>
      </c>
      <c r="O1712" s="159"/>
      <c r="P1712" s="265">
        <f t="shared" si="376"/>
        <v>152627.9656429771</v>
      </c>
      <c r="Q1712" s="265">
        <f t="shared" si="377"/>
        <v>248625.4716843004</v>
      </c>
      <c r="R1712" s="266">
        <f t="shared" si="378"/>
        <v>401253.4373272775</v>
      </c>
    </row>
    <row r="1713" spans="1:18" x14ac:dyDescent="0.3">
      <c r="A1713" s="82">
        <v>1682</v>
      </c>
      <c r="B1713" s="94">
        <f t="shared" si="367"/>
        <v>7.6382200026769187E-15</v>
      </c>
      <c r="C1713" s="179">
        <f t="shared" si="368"/>
        <v>7.6209894938298567E-15</v>
      </c>
      <c r="D1713" s="166">
        <f t="shared" si="369"/>
        <v>2.2558277767625785E-3</v>
      </c>
      <c r="E1713" s="167">
        <f t="shared" si="379"/>
        <v>24.291375447754895</v>
      </c>
      <c r="F1713" s="168">
        <f t="shared" si="380"/>
        <v>3.7965581482914326</v>
      </c>
      <c r="G1713" s="168">
        <f t="shared" si="370"/>
        <v>131938.07681618846</v>
      </c>
      <c r="H1713" s="168">
        <f t="shared" si="371"/>
        <v>271310.33852408256</v>
      </c>
      <c r="I1713" s="169">
        <f t="shared" si="372"/>
        <v>403248.41534027102</v>
      </c>
      <c r="J1713" s="169">
        <f t="shared" si="374"/>
        <v>398247.31497975427</v>
      </c>
      <c r="K1713" s="95"/>
      <c r="L1713" s="265">
        <f t="shared" si="373"/>
        <v>154573.04461836789</v>
      </c>
      <c r="M1713" s="265">
        <f>$G1713*NonHospFrac+theModel!$H1713*NonHospFrac</f>
        <v>248675.37072190311</v>
      </c>
      <c r="N1713" s="266">
        <f t="shared" si="375"/>
        <v>403248.41534027096</v>
      </c>
      <c r="O1713" s="159"/>
      <c r="P1713" s="265">
        <f t="shared" si="376"/>
        <v>152656.024539034</v>
      </c>
      <c r="Q1713" s="265">
        <f t="shared" si="377"/>
        <v>248673.81608022831</v>
      </c>
      <c r="R1713" s="266">
        <f t="shared" si="378"/>
        <v>401329.84061926231</v>
      </c>
    </row>
    <row r="1714" spans="1:18" x14ac:dyDescent="0.3">
      <c r="A1714" s="82">
        <v>1683</v>
      </c>
      <c r="B1714" s="94">
        <f t="shared" si="367"/>
        <v>7.495534545064669E-15</v>
      </c>
      <c r="C1714" s="179">
        <f t="shared" si="368"/>
        <v>7.478625910036229E-15</v>
      </c>
      <c r="D1714" s="166">
        <f t="shared" si="369"/>
        <v>2.2558277767625785E-3</v>
      </c>
      <c r="E1714" s="167">
        <f t="shared" si="379"/>
        <v>24.291375447754902</v>
      </c>
      <c r="F1714" s="168">
        <f t="shared" si="380"/>
        <v>3.7988139760681952</v>
      </c>
      <c r="G1714" s="168">
        <f t="shared" si="370"/>
        <v>132016.4713954019</v>
      </c>
      <c r="H1714" s="168">
        <f t="shared" si="371"/>
        <v>271310.33852408262</v>
      </c>
      <c r="I1714" s="169">
        <f t="shared" si="372"/>
        <v>403326.80991948454</v>
      </c>
      <c r="J1714" s="169">
        <f t="shared" si="374"/>
        <v>398320.51172754058</v>
      </c>
      <c r="K1714" s="95"/>
      <c r="L1714" s="265">
        <f t="shared" si="373"/>
        <v>154603.09480165353</v>
      </c>
      <c r="M1714" s="265">
        <f>$G1714*NonHospFrac+theModel!$H1714*NonHospFrac</f>
        <v>248723.71511783102</v>
      </c>
      <c r="N1714" s="266">
        <f t="shared" si="375"/>
        <v>403326.80991948454</v>
      </c>
      <c r="O1714" s="159"/>
      <c r="P1714" s="265">
        <f t="shared" si="376"/>
        <v>152684.08229135512</v>
      </c>
      <c r="Q1714" s="265">
        <f t="shared" si="377"/>
        <v>248722.16047615622</v>
      </c>
      <c r="R1714" s="266">
        <f t="shared" si="378"/>
        <v>401406.24276751134</v>
      </c>
    </row>
    <row r="1715" spans="1:18" x14ac:dyDescent="0.3">
      <c r="A1715" s="82">
        <v>1684</v>
      </c>
      <c r="B1715" s="94">
        <f t="shared" si="367"/>
        <v>7.3555145173309596E-15</v>
      </c>
      <c r="C1715" s="179">
        <f t="shared" si="368"/>
        <v>7.3389217433703832E-15</v>
      </c>
      <c r="D1715" s="166">
        <f t="shared" si="369"/>
        <v>2.2558277767625785E-3</v>
      </c>
      <c r="E1715" s="167">
        <f t="shared" si="379"/>
        <v>24.291375447754909</v>
      </c>
      <c r="F1715" s="168">
        <f t="shared" si="380"/>
        <v>3.8010698038449577</v>
      </c>
      <c r="G1715" s="168">
        <f t="shared" si="370"/>
        <v>132094.86597461533</v>
      </c>
      <c r="H1715" s="168">
        <f t="shared" si="371"/>
        <v>271310.33852408273</v>
      </c>
      <c r="I1715" s="169">
        <f t="shared" si="372"/>
        <v>403405.20449869806</v>
      </c>
      <c r="J1715" s="169">
        <f t="shared" si="374"/>
        <v>398393.70549168339</v>
      </c>
      <c r="K1715" s="95"/>
      <c r="L1715" s="265">
        <f t="shared" si="373"/>
        <v>154633.14498493914</v>
      </c>
      <c r="M1715" s="265">
        <f>$G1715*NonHospFrac+theModel!$H1715*NonHospFrac</f>
        <v>248772.05951375893</v>
      </c>
      <c r="N1715" s="266">
        <f t="shared" si="375"/>
        <v>403405.20449869806</v>
      </c>
      <c r="O1715" s="159"/>
      <c r="P1715" s="265">
        <f t="shared" si="376"/>
        <v>152712.13889998701</v>
      </c>
      <c r="Q1715" s="265">
        <f t="shared" si="377"/>
        <v>248770.50487208413</v>
      </c>
      <c r="R1715" s="266">
        <f t="shared" si="378"/>
        <v>401482.64377207111</v>
      </c>
    </row>
    <row r="1716" spans="1:18" x14ac:dyDescent="0.3">
      <c r="A1716" s="82">
        <v>1685</v>
      </c>
      <c r="B1716" s="94">
        <f t="shared" si="367"/>
        <v>7.2181101280215266E-15</v>
      </c>
      <c r="C1716" s="179">
        <f t="shared" si="368"/>
        <v>7.201827314699004E-15</v>
      </c>
      <c r="D1716" s="166">
        <f t="shared" si="369"/>
        <v>2.2558277767625785E-3</v>
      </c>
      <c r="E1716" s="167">
        <f t="shared" si="379"/>
        <v>24.291375447754916</v>
      </c>
      <c r="F1716" s="168">
        <f t="shared" si="380"/>
        <v>3.8033256316217203</v>
      </c>
      <c r="G1716" s="168">
        <f t="shared" si="370"/>
        <v>132173.26055382873</v>
      </c>
      <c r="H1716" s="168">
        <f t="shared" si="371"/>
        <v>271310.33852408279</v>
      </c>
      <c r="I1716" s="169">
        <f t="shared" si="372"/>
        <v>403483.59907791152</v>
      </c>
      <c r="J1716" s="169">
        <f t="shared" si="374"/>
        <v>398466.89627230418</v>
      </c>
      <c r="K1716" s="95"/>
      <c r="L1716" s="265">
        <f t="shared" si="373"/>
        <v>154663.19516822472</v>
      </c>
      <c r="M1716" s="265">
        <f>$G1716*NonHospFrac+theModel!$H1716*NonHospFrac</f>
        <v>248820.40390968678</v>
      </c>
      <c r="N1716" s="266">
        <f t="shared" si="375"/>
        <v>403483.59907791147</v>
      </c>
      <c r="O1716" s="159"/>
      <c r="P1716" s="265">
        <f t="shared" si="376"/>
        <v>152740.19436497625</v>
      </c>
      <c r="Q1716" s="265">
        <f t="shared" si="377"/>
        <v>248818.84926801198</v>
      </c>
      <c r="R1716" s="266">
        <f t="shared" si="378"/>
        <v>401559.04363298824</v>
      </c>
    </row>
    <row r="1717" spans="1:18" x14ac:dyDescent="0.3">
      <c r="A1717" s="82">
        <v>1686</v>
      </c>
      <c r="B1717" s="94">
        <f t="shared" si="367"/>
        <v>7.0832725158093334E-15</v>
      </c>
      <c r="C1717" s="179">
        <f t="shared" si="368"/>
        <v>7.067293872917792E-15</v>
      </c>
      <c r="D1717" s="166">
        <f t="shared" si="369"/>
        <v>2.2558277767625785E-3</v>
      </c>
      <c r="E1717" s="167">
        <f t="shared" si="379"/>
        <v>24.291375447754923</v>
      </c>
      <c r="F1717" s="168">
        <f t="shared" si="380"/>
        <v>3.8055814593984829</v>
      </c>
      <c r="G1717" s="168">
        <f t="shared" si="370"/>
        <v>132251.65513304216</v>
      </c>
      <c r="H1717" s="168">
        <f t="shared" si="371"/>
        <v>271310.33852408285</v>
      </c>
      <c r="I1717" s="169">
        <f t="shared" si="372"/>
        <v>403561.99365712504</v>
      </c>
      <c r="J1717" s="169">
        <f t="shared" si="374"/>
        <v>398540.08406952472</v>
      </c>
      <c r="K1717" s="95"/>
      <c r="L1717" s="265">
        <f t="shared" si="373"/>
        <v>154693.24535151033</v>
      </c>
      <c r="M1717" s="265">
        <f>$G1717*NonHospFrac+theModel!$H1717*NonHospFrac</f>
        <v>248868.74830561469</v>
      </c>
      <c r="N1717" s="266">
        <f t="shared" si="375"/>
        <v>403561.99365712504</v>
      </c>
      <c r="O1717" s="159"/>
      <c r="P1717" s="265">
        <f t="shared" si="376"/>
        <v>152768.24868636954</v>
      </c>
      <c r="Q1717" s="265">
        <f t="shared" si="377"/>
        <v>248867.19366393989</v>
      </c>
      <c r="R1717" s="266">
        <f t="shared" si="378"/>
        <v>401635.44235030946</v>
      </c>
    </row>
    <row r="1718" spans="1:18" x14ac:dyDescent="0.3">
      <c r="A1718" s="82">
        <v>1687</v>
      </c>
      <c r="B1718" s="94">
        <f t="shared" si="367"/>
        <v>6.9509537321193979E-15</v>
      </c>
      <c r="C1718" s="179">
        <f t="shared" si="368"/>
        <v>6.9352735776154917E-15</v>
      </c>
      <c r="D1718" s="166">
        <f t="shared" si="369"/>
        <v>2.2558277767625785E-3</v>
      </c>
      <c r="E1718" s="167">
        <f t="shared" si="379"/>
        <v>24.29137544775493</v>
      </c>
      <c r="F1718" s="168">
        <f t="shared" si="380"/>
        <v>3.8078372871752455</v>
      </c>
      <c r="G1718" s="168">
        <f t="shared" si="370"/>
        <v>132330.0497122556</v>
      </c>
      <c r="H1718" s="168">
        <f t="shared" si="371"/>
        <v>271310.33852408297</v>
      </c>
      <c r="I1718" s="169">
        <f t="shared" si="372"/>
        <v>403640.38823633856</v>
      </c>
      <c r="J1718" s="169">
        <f t="shared" si="374"/>
        <v>398613.2688834666</v>
      </c>
      <c r="K1718" s="95"/>
      <c r="L1718" s="265">
        <f t="shared" si="373"/>
        <v>154723.29553479597</v>
      </c>
      <c r="M1718" s="265">
        <f>$G1718*NonHospFrac+theModel!$H1718*NonHospFrac</f>
        <v>248917.0927015426</v>
      </c>
      <c r="N1718" s="266">
        <f t="shared" si="375"/>
        <v>403640.38823633856</v>
      </c>
      <c r="O1718" s="159"/>
      <c r="P1718" s="265">
        <f t="shared" si="376"/>
        <v>152796.30186421348</v>
      </c>
      <c r="Q1718" s="265">
        <f t="shared" si="377"/>
        <v>248915.5380598678</v>
      </c>
      <c r="R1718" s="266">
        <f t="shared" si="378"/>
        <v>401711.83992408129</v>
      </c>
    </row>
    <row r="1719" spans="1:18" x14ac:dyDescent="0.3">
      <c r="A1719" s="82">
        <v>1688</v>
      </c>
      <c r="B1719" s="94">
        <f t="shared" si="367"/>
        <v>6.8211067240780692E-15</v>
      </c>
      <c r="C1719" s="179">
        <f t="shared" si="368"/>
        <v>6.8057194820616317E-15</v>
      </c>
      <c r="D1719" s="166">
        <f t="shared" si="369"/>
        <v>2.2558277767625785E-3</v>
      </c>
      <c r="E1719" s="167">
        <f t="shared" si="379"/>
        <v>24.291375447754938</v>
      </c>
      <c r="F1719" s="168">
        <f t="shared" si="380"/>
        <v>3.8100931149520081</v>
      </c>
      <c r="G1719" s="168">
        <f t="shared" si="370"/>
        <v>132408.444291469</v>
      </c>
      <c r="H1719" s="168">
        <f t="shared" si="371"/>
        <v>271310.33852408302</v>
      </c>
      <c r="I1719" s="169">
        <f t="shared" si="372"/>
        <v>403718.78281555203</v>
      </c>
      <c r="J1719" s="169">
        <f t="shared" si="374"/>
        <v>398686.45071425132</v>
      </c>
      <c r="K1719" s="95"/>
      <c r="L1719" s="265">
        <f t="shared" si="373"/>
        <v>154753.34571808155</v>
      </c>
      <c r="M1719" s="265">
        <f>$G1719*NonHospFrac+theModel!$H1719*NonHospFrac</f>
        <v>248965.43709747045</v>
      </c>
      <c r="N1719" s="266">
        <f t="shared" si="375"/>
        <v>403718.78281555197</v>
      </c>
      <c r="O1719" s="159"/>
      <c r="P1719" s="265">
        <f t="shared" si="376"/>
        <v>152824.35389855463</v>
      </c>
      <c r="Q1719" s="265">
        <f t="shared" si="377"/>
        <v>248963.88245579565</v>
      </c>
      <c r="R1719" s="266">
        <f t="shared" si="378"/>
        <v>401788.23635435029</v>
      </c>
    </row>
    <row r="1720" spans="1:18" x14ac:dyDescent="0.3">
      <c r="A1720" s="82">
        <v>1689</v>
      </c>
      <c r="B1720" s="94">
        <f t="shared" si="367"/>
        <v>6.6936853177810543E-15</v>
      </c>
      <c r="C1720" s="179">
        <f t="shared" si="368"/>
        <v>6.6785855165122956E-15</v>
      </c>
      <c r="D1720" s="166">
        <f t="shared" si="369"/>
        <v>2.2558277767625785E-3</v>
      </c>
      <c r="E1720" s="167">
        <f t="shared" si="379"/>
        <v>24.291375447754945</v>
      </c>
      <c r="F1720" s="168">
        <f t="shared" si="380"/>
        <v>3.8123489427287707</v>
      </c>
      <c r="G1720" s="168">
        <f t="shared" si="370"/>
        <v>132486.83887068243</v>
      </c>
      <c r="H1720" s="168">
        <f t="shared" si="371"/>
        <v>271310.33852408308</v>
      </c>
      <c r="I1720" s="169">
        <f t="shared" si="372"/>
        <v>403797.17739476555</v>
      </c>
      <c r="J1720" s="169">
        <f t="shared" si="374"/>
        <v>398759.62956200057</v>
      </c>
      <c r="K1720" s="95"/>
      <c r="L1720" s="265">
        <f t="shared" si="373"/>
        <v>154783.39590136716</v>
      </c>
      <c r="M1720" s="265">
        <f>$G1720*NonHospFrac+theModel!$H1720*NonHospFrac</f>
        <v>249013.7814933983</v>
      </c>
      <c r="N1720" s="266">
        <f t="shared" si="375"/>
        <v>403797.17739476543</v>
      </c>
      <c r="O1720" s="159"/>
      <c r="P1720" s="265">
        <f t="shared" si="376"/>
        <v>152852.40478943966</v>
      </c>
      <c r="Q1720" s="265">
        <f t="shared" si="377"/>
        <v>249012.22685172351</v>
      </c>
      <c r="R1720" s="266">
        <f t="shared" si="378"/>
        <v>401864.63164116314</v>
      </c>
    </row>
    <row r="1721" spans="1:18" x14ac:dyDescent="0.3">
      <c r="A1721" s="82">
        <v>1690</v>
      </c>
      <c r="B1721" s="94">
        <f t="shared" si="367"/>
        <v>6.5686442018737792E-15</v>
      </c>
      <c r="C1721" s="179">
        <f t="shared" si="368"/>
        <v>6.5538264718275218E-15</v>
      </c>
      <c r="D1721" s="166">
        <f t="shared" si="369"/>
        <v>2.2558277767625785E-3</v>
      </c>
      <c r="E1721" s="167">
        <f t="shared" si="379"/>
        <v>24.291375447754952</v>
      </c>
      <c r="F1721" s="168">
        <f t="shared" si="380"/>
        <v>3.8146047705055333</v>
      </c>
      <c r="G1721" s="168">
        <f t="shared" si="370"/>
        <v>132565.23344989584</v>
      </c>
      <c r="H1721" s="168">
        <f t="shared" si="371"/>
        <v>271310.3385240832</v>
      </c>
      <c r="I1721" s="169">
        <f t="shared" si="372"/>
        <v>403875.57197397901</v>
      </c>
      <c r="J1721" s="169">
        <f t="shared" si="374"/>
        <v>398832.8054268359</v>
      </c>
      <c r="K1721" s="95"/>
      <c r="L1721" s="265">
        <f t="shared" si="373"/>
        <v>154813.44608465277</v>
      </c>
      <c r="M1721" s="265">
        <f>$G1721*NonHospFrac+theModel!$H1721*NonHospFrac</f>
        <v>249062.12588932624</v>
      </c>
      <c r="N1721" s="266">
        <f t="shared" si="375"/>
        <v>403875.57197397901</v>
      </c>
      <c r="O1721" s="159"/>
      <c r="P1721" s="265">
        <f t="shared" si="376"/>
        <v>152880.45453691515</v>
      </c>
      <c r="Q1721" s="265">
        <f t="shared" si="377"/>
        <v>249060.57124765145</v>
      </c>
      <c r="R1721" s="266">
        <f t="shared" si="378"/>
        <v>401941.02578456659</v>
      </c>
    </row>
    <row r="1722" spans="1:18" x14ac:dyDescent="0.3">
      <c r="A1722" s="82">
        <v>1691</v>
      </c>
      <c r="B1722" s="94">
        <f t="shared" si="367"/>
        <v>6.4459389114385811E-15</v>
      </c>
      <c r="C1722" s="179">
        <f t="shared" si="368"/>
        <v>6.4313979833948431E-15</v>
      </c>
      <c r="D1722" s="166">
        <f t="shared" si="369"/>
        <v>2.2558277767625785E-3</v>
      </c>
      <c r="E1722" s="167">
        <f t="shared" si="379"/>
        <v>24.291375447754959</v>
      </c>
      <c r="F1722" s="168">
        <f t="shared" si="380"/>
        <v>3.8168605982822958</v>
      </c>
      <c r="G1722" s="168">
        <f t="shared" si="370"/>
        <v>132643.62802910927</v>
      </c>
      <c r="H1722" s="168">
        <f t="shared" si="371"/>
        <v>271310.33852408326</v>
      </c>
      <c r="I1722" s="169">
        <f t="shared" si="372"/>
        <v>403953.96655319253</v>
      </c>
      <c r="J1722" s="169">
        <f t="shared" si="374"/>
        <v>398905.97830887896</v>
      </c>
      <c r="K1722" s="95"/>
      <c r="L1722" s="265">
        <f t="shared" si="373"/>
        <v>154843.4962679384</v>
      </c>
      <c r="M1722" s="265">
        <f>$G1722*NonHospFrac+theModel!$H1722*NonHospFrac</f>
        <v>249110.47028525412</v>
      </c>
      <c r="N1722" s="266">
        <f t="shared" si="375"/>
        <v>403953.96655319253</v>
      </c>
      <c r="O1722" s="159"/>
      <c r="P1722" s="265">
        <f t="shared" si="376"/>
        <v>152908.50314102773</v>
      </c>
      <c r="Q1722" s="265">
        <f t="shared" si="377"/>
        <v>249108.91564357933</v>
      </c>
      <c r="R1722" s="266">
        <f t="shared" si="378"/>
        <v>402017.41878460709</v>
      </c>
    </row>
    <row r="1723" spans="1:18" x14ac:dyDescent="0.3">
      <c r="A1723" s="82">
        <v>1692</v>
      </c>
      <c r="B1723" s="94">
        <f t="shared" si="367"/>
        <v>6.3255258121828783E-15</v>
      </c>
      <c r="C1723" s="179">
        <f t="shared" si="368"/>
        <v>6.3112565153531278E-15</v>
      </c>
      <c r="D1723" s="166">
        <f t="shared" si="369"/>
        <v>2.2558277767625785E-3</v>
      </c>
      <c r="E1723" s="167">
        <f t="shared" si="379"/>
        <v>24.291375447754966</v>
      </c>
      <c r="F1723" s="168">
        <f t="shared" si="380"/>
        <v>3.8191164260590584</v>
      </c>
      <c r="G1723" s="168">
        <f t="shared" si="370"/>
        <v>132722.0226083227</v>
      </c>
      <c r="H1723" s="168">
        <f t="shared" si="371"/>
        <v>271310.33852408332</v>
      </c>
      <c r="I1723" s="169">
        <f t="shared" si="372"/>
        <v>404032.36113240605</v>
      </c>
      <c r="J1723" s="169">
        <f t="shared" si="374"/>
        <v>398979.14820825128</v>
      </c>
      <c r="K1723" s="95"/>
      <c r="L1723" s="265">
        <f t="shared" si="373"/>
        <v>154873.54645122399</v>
      </c>
      <c r="M1723" s="265">
        <f>$G1723*NonHospFrac+theModel!$H1723*NonHospFrac</f>
        <v>249158.81468118198</v>
      </c>
      <c r="N1723" s="266">
        <f t="shared" si="375"/>
        <v>404032.36113240593</v>
      </c>
      <c r="O1723" s="159"/>
      <c r="P1723" s="265">
        <f t="shared" si="376"/>
        <v>152936.55060182395</v>
      </c>
      <c r="Q1723" s="265">
        <f t="shared" si="377"/>
        <v>249157.26003950718</v>
      </c>
      <c r="R1723" s="266">
        <f t="shared" si="378"/>
        <v>402093.81064133113</v>
      </c>
    </row>
    <row r="1724" spans="1:18" x14ac:dyDescent="0.3">
      <c r="A1724" s="82">
        <v>1693</v>
      </c>
      <c r="B1724" s="94">
        <f t="shared" si="367"/>
        <v>6.2073620849227622E-15</v>
      </c>
      <c r="C1724" s="179">
        <f t="shared" si="368"/>
        <v>6.1933593451111705E-15</v>
      </c>
      <c r="D1724" s="166">
        <f t="shared" si="369"/>
        <v>2.2558277767625785E-3</v>
      </c>
      <c r="E1724" s="167">
        <f t="shared" si="379"/>
        <v>24.291375447754973</v>
      </c>
      <c r="F1724" s="168">
        <f t="shared" si="380"/>
        <v>3.821372253835821</v>
      </c>
      <c r="G1724" s="168">
        <f t="shared" si="370"/>
        <v>132800.41718753611</v>
      </c>
      <c r="H1724" s="168">
        <f t="shared" si="371"/>
        <v>271310.33852408343</v>
      </c>
      <c r="I1724" s="169">
        <f t="shared" si="372"/>
        <v>404110.75571161951</v>
      </c>
      <c r="J1724" s="169">
        <f t="shared" si="374"/>
        <v>399052.31512507441</v>
      </c>
      <c r="K1724" s="95"/>
      <c r="L1724" s="265">
        <f t="shared" si="373"/>
        <v>154903.59663450959</v>
      </c>
      <c r="M1724" s="265">
        <f>$G1724*NonHospFrac+theModel!$H1724*NonHospFrac</f>
        <v>249207.15907710991</v>
      </c>
      <c r="N1724" s="266">
        <f t="shared" si="375"/>
        <v>404110.75571161951</v>
      </c>
      <c r="O1724" s="159"/>
      <c r="P1724" s="265">
        <f t="shared" si="376"/>
        <v>152964.59691935047</v>
      </c>
      <c r="Q1724" s="265">
        <f t="shared" si="377"/>
        <v>249205.60443543512</v>
      </c>
      <c r="R1724" s="266">
        <f t="shared" si="378"/>
        <v>402170.20135478559</v>
      </c>
    </row>
    <row r="1725" spans="1:18" x14ac:dyDescent="0.3">
      <c r="A1725" s="82">
        <v>1694</v>
      </c>
      <c r="B1725" s="94">
        <f t="shared" si="367"/>
        <v>6.0914057103562094E-15</v>
      </c>
      <c r="C1725" s="179">
        <f t="shared" si="368"/>
        <v>6.0776645481552577E-15</v>
      </c>
      <c r="D1725" s="166">
        <f t="shared" si="369"/>
        <v>2.2558277767625785E-3</v>
      </c>
      <c r="E1725" s="167">
        <f t="shared" si="379"/>
        <v>24.29137544775498</v>
      </c>
      <c r="F1725" s="168">
        <f t="shared" si="380"/>
        <v>3.8236280816125836</v>
      </c>
      <c r="G1725" s="168">
        <f t="shared" si="370"/>
        <v>132878.81176674954</v>
      </c>
      <c r="H1725" s="168">
        <f t="shared" si="371"/>
        <v>271310.33852408349</v>
      </c>
      <c r="I1725" s="169">
        <f t="shared" si="372"/>
        <v>404189.15029083303</v>
      </c>
      <c r="J1725" s="169">
        <f t="shared" si="374"/>
        <v>399125.47905947006</v>
      </c>
      <c r="K1725" s="95"/>
      <c r="L1725" s="265">
        <f t="shared" si="373"/>
        <v>154933.6468177952</v>
      </c>
      <c r="M1725" s="265">
        <f>$G1725*NonHospFrac+theModel!$H1725*NonHospFrac</f>
        <v>249255.5034730378</v>
      </c>
      <c r="N1725" s="266">
        <f t="shared" si="375"/>
        <v>404189.15029083297</v>
      </c>
      <c r="O1725" s="159"/>
      <c r="P1725" s="265">
        <f t="shared" si="376"/>
        <v>152992.64209365388</v>
      </c>
      <c r="Q1725" s="265">
        <f t="shared" si="377"/>
        <v>249253.948831363</v>
      </c>
      <c r="R1725" s="266">
        <f t="shared" si="378"/>
        <v>402246.59092501691</v>
      </c>
    </row>
    <row r="1726" spans="1:18" x14ac:dyDescent="0.3">
      <c r="A1726" s="82">
        <v>1695</v>
      </c>
      <c r="B1726" s="94">
        <f t="shared" si="367"/>
        <v>5.9776154541211919E-15</v>
      </c>
      <c r="C1726" s="179">
        <f t="shared" si="368"/>
        <v>5.9641309831409798E-15</v>
      </c>
      <c r="D1726" s="166">
        <f t="shared" si="369"/>
        <v>2.2558277767625785E-3</v>
      </c>
      <c r="E1726" s="167">
        <f t="shared" si="379"/>
        <v>24.291375447754987</v>
      </c>
      <c r="F1726" s="168">
        <f t="shared" si="380"/>
        <v>3.8258839093893462</v>
      </c>
      <c r="G1726" s="168">
        <f t="shared" si="370"/>
        <v>132957.20634596294</v>
      </c>
      <c r="H1726" s="168">
        <f t="shared" si="371"/>
        <v>271310.33852408361</v>
      </c>
      <c r="I1726" s="169">
        <f t="shared" si="372"/>
        <v>404267.54487004655</v>
      </c>
      <c r="J1726" s="169">
        <f t="shared" si="374"/>
        <v>399198.64001155971</v>
      </c>
      <c r="K1726" s="95"/>
      <c r="L1726" s="265">
        <f t="shared" si="373"/>
        <v>154963.69700108084</v>
      </c>
      <c r="M1726" s="265">
        <f>$G1726*NonHospFrac+theModel!$H1726*NonHospFrac</f>
        <v>249303.84786896571</v>
      </c>
      <c r="N1726" s="266">
        <f t="shared" si="375"/>
        <v>404267.54487004655</v>
      </c>
      <c r="O1726" s="159"/>
      <c r="P1726" s="265">
        <f t="shared" si="376"/>
        <v>153020.6861247808</v>
      </c>
      <c r="Q1726" s="265">
        <f t="shared" si="377"/>
        <v>249302.29322729091</v>
      </c>
      <c r="R1726" s="266">
        <f t="shared" si="378"/>
        <v>402322.97935207171</v>
      </c>
    </row>
    <row r="1727" spans="1:18" x14ac:dyDescent="0.3">
      <c r="A1727" s="82">
        <v>1696</v>
      </c>
      <c r="B1727" s="94">
        <f t="shared" si="367"/>
        <v>5.8659508521324524E-15</v>
      </c>
      <c r="C1727" s="179">
        <f t="shared" si="368"/>
        <v>5.8527182772630878E-15</v>
      </c>
      <c r="D1727" s="166">
        <f t="shared" si="369"/>
        <v>2.2558277767625785E-3</v>
      </c>
      <c r="E1727" s="167">
        <f t="shared" si="379"/>
        <v>24.291375447754994</v>
      </c>
      <c r="F1727" s="168">
        <f t="shared" si="380"/>
        <v>3.8281397371661088</v>
      </c>
      <c r="G1727" s="168">
        <f t="shared" si="370"/>
        <v>133035.60092517638</v>
      </c>
      <c r="H1727" s="168">
        <f t="shared" si="371"/>
        <v>271310.33852408367</v>
      </c>
      <c r="I1727" s="169">
        <f t="shared" si="372"/>
        <v>404345.93944926001</v>
      </c>
      <c r="J1727" s="169">
        <f t="shared" si="374"/>
        <v>399271.79798146483</v>
      </c>
      <c r="K1727" s="95"/>
      <c r="L1727" s="265">
        <f t="shared" si="373"/>
        <v>154993.74718436642</v>
      </c>
      <c r="M1727" s="265">
        <f>$G1727*NonHospFrac+theModel!$H1727*NonHospFrac</f>
        <v>249352.19226489359</v>
      </c>
      <c r="N1727" s="266">
        <f t="shared" si="375"/>
        <v>404345.93944926001</v>
      </c>
      <c r="O1727" s="159"/>
      <c r="P1727" s="265">
        <f t="shared" si="376"/>
        <v>153048.72901277774</v>
      </c>
      <c r="Q1727" s="265">
        <f t="shared" si="377"/>
        <v>249350.63762321879</v>
      </c>
      <c r="R1727" s="266">
        <f t="shared" si="378"/>
        <v>402399.3666359965</v>
      </c>
    </row>
    <row r="1728" spans="1:18" x14ac:dyDescent="0.3">
      <c r="A1728" s="82">
        <v>1697</v>
      </c>
      <c r="B1728" s="94">
        <f t="shared" si="367"/>
        <v>5.7563721961924158E-15</v>
      </c>
      <c r="C1728" s="179">
        <f t="shared" si="368"/>
        <v>5.743386811898861E-15</v>
      </c>
      <c r="D1728" s="166">
        <f t="shared" si="369"/>
        <v>2.2558277767625785E-3</v>
      </c>
      <c r="E1728" s="167">
        <f t="shared" si="379"/>
        <v>24.291375447755001</v>
      </c>
      <c r="F1728" s="168">
        <f t="shared" si="380"/>
        <v>3.8303955649428714</v>
      </c>
      <c r="G1728" s="168">
        <f t="shared" si="370"/>
        <v>133113.99550438981</v>
      </c>
      <c r="H1728" s="168">
        <f t="shared" si="371"/>
        <v>271310.33852408372</v>
      </c>
      <c r="I1728" s="169">
        <f t="shared" si="372"/>
        <v>404424.33402847353</v>
      </c>
      <c r="J1728" s="169">
        <f t="shared" si="374"/>
        <v>399344.95296930714</v>
      </c>
      <c r="K1728" s="95"/>
      <c r="L1728" s="265">
        <f t="shared" si="373"/>
        <v>155023.79736765203</v>
      </c>
      <c r="M1728" s="265">
        <f>$G1728*NonHospFrac+theModel!$H1728*NonHospFrac</f>
        <v>249400.53666082147</v>
      </c>
      <c r="N1728" s="266">
        <f t="shared" si="375"/>
        <v>404424.33402847347</v>
      </c>
      <c r="O1728" s="159"/>
      <c r="P1728" s="265">
        <f t="shared" si="376"/>
        <v>153076.77075769138</v>
      </c>
      <c r="Q1728" s="265">
        <f t="shared" si="377"/>
        <v>249398.98201914667</v>
      </c>
      <c r="R1728" s="266">
        <f t="shared" si="378"/>
        <v>402475.75277683802</v>
      </c>
    </row>
    <row r="1729" spans="1:18" x14ac:dyDescent="0.3">
      <c r="A1729" s="82">
        <v>1698</v>
      </c>
      <c r="B1729" s="94">
        <f t="shared" si="367"/>
        <v>5.6488405198709301E-15</v>
      </c>
      <c r="C1729" s="179">
        <f t="shared" si="368"/>
        <v>5.6360977085197031E-15</v>
      </c>
      <c r="D1729" s="166">
        <f t="shared" si="369"/>
        <v>2.2558277767625785E-3</v>
      </c>
      <c r="E1729" s="167">
        <f t="shared" si="379"/>
        <v>24.291375447755009</v>
      </c>
      <c r="F1729" s="168">
        <f t="shared" si="380"/>
        <v>3.832651392719634</v>
      </c>
      <c r="G1729" s="168">
        <f t="shared" si="370"/>
        <v>133192.39008360321</v>
      </c>
      <c r="H1729" s="168">
        <f t="shared" si="371"/>
        <v>271310.33852408384</v>
      </c>
      <c r="I1729" s="169">
        <f t="shared" si="372"/>
        <v>404502.72860768705</v>
      </c>
      <c r="J1729" s="169">
        <f t="shared" si="374"/>
        <v>399418.10497520812</v>
      </c>
      <c r="K1729" s="95"/>
      <c r="L1729" s="265">
        <f t="shared" si="373"/>
        <v>155053.84755093764</v>
      </c>
      <c r="M1729" s="265">
        <f>$G1729*NonHospFrac+theModel!$H1729*NonHospFrac</f>
        <v>249448.88105674938</v>
      </c>
      <c r="N1729" s="266">
        <f t="shared" si="375"/>
        <v>404502.72860768705</v>
      </c>
      <c r="O1729" s="159"/>
      <c r="P1729" s="265">
        <f t="shared" si="376"/>
        <v>153104.8113595683</v>
      </c>
      <c r="Q1729" s="265">
        <f t="shared" si="377"/>
        <v>249447.32641507458</v>
      </c>
      <c r="R1729" s="266">
        <f t="shared" si="378"/>
        <v>402552.13777464291</v>
      </c>
    </row>
    <row r="1730" spans="1:18" x14ac:dyDescent="0.3">
      <c r="A1730" s="82">
        <v>1699</v>
      </c>
      <c r="B1730" s="94">
        <f t="shared" si="367"/>
        <v>5.5433175846486366E-15</v>
      </c>
      <c r="C1730" s="179">
        <f t="shared" si="368"/>
        <v>5.5308128148657697E-15</v>
      </c>
      <c r="D1730" s="166">
        <f t="shared" si="369"/>
        <v>2.2558277767625785E-3</v>
      </c>
      <c r="E1730" s="167">
        <f t="shared" si="379"/>
        <v>24.291375447755016</v>
      </c>
      <c r="F1730" s="168">
        <f t="shared" si="380"/>
        <v>3.8349072204963965</v>
      </c>
      <c r="G1730" s="168">
        <f t="shared" si="370"/>
        <v>133270.78466281664</v>
      </c>
      <c r="H1730" s="168">
        <f t="shared" si="371"/>
        <v>271310.33852408384</v>
      </c>
      <c r="I1730" s="169">
        <f t="shared" si="372"/>
        <v>404581.12318690051</v>
      </c>
      <c r="J1730" s="169">
        <f t="shared" si="374"/>
        <v>399491.2539992893</v>
      </c>
      <c r="K1730" s="95"/>
      <c r="L1730" s="265">
        <f t="shared" si="373"/>
        <v>155083.89773422322</v>
      </c>
      <c r="M1730" s="265">
        <f>$G1730*NonHospFrac+theModel!$H1730*NonHospFrac</f>
        <v>249497.22545267723</v>
      </c>
      <c r="N1730" s="266">
        <f t="shared" si="375"/>
        <v>404581.12318690046</v>
      </c>
      <c r="O1730" s="159"/>
      <c r="P1730" s="265">
        <f t="shared" si="376"/>
        <v>153132.85081845504</v>
      </c>
      <c r="Q1730" s="265">
        <f t="shared" si="377"/>
        <v>249495.67081100243</v>
      </c>
      <c r="R1730" s="266">
        <f t="shared" si="378"/>
        <v>402628.52162945748</v>
      </c>
    </row>
    <row r="1731" spans="1:18" x14ac:dyDescent="0.3">
      <c r="A1731" s="82">
        <v>1700</v>
      </c>
      <c r="B1731" s="94">
        <f t="shared" si="367"/>
        <v>5.4397658663191786E-15</v>
      </c>
      <c r="C1731" s="179">
        <f t="shared" si="368"/>
        <v>5.4274946913788509E-15</v>
      </c>
      <c r="D1731" s="166">
        <f t="shared" si="369"/>
        <v>2.2558277767625785E-3</v>
      </c>
      <c r="E1731" s="167">
        <f t="shared" si="379"/>
        <v>24.291375447755023</v>
      </c>
      <c r="F1731" s="168">
        <f t="shared" si="380"/>
        <v>3.8371630482731591</v>
      </c>
      <c r="G1731" s="168">
        <f t="shared" si="370"/>
        <v>133349.17924203005</v>
      </c>
      <c r="H1731" s="168">
        <f t="shared" si="371"/>
        <v>271310.33852408401</v>
      </c>
      <c r="I1731" s="169">
        <f t="shared" si="372"/>
        <v>404659.51776611409</v>
      </c>
      <c r="J1731" s="169">
        <f t="shared" si="374"/>
        <v>399564.40004167234</v>
      </c>
      <c r="K1731" s="95"/>
      <c r="L1731" s="265">
        <f t="shared" si="373"/>
        <v>155113.94791750889</v>
      </c>
      <c r="M1731" s="265">
        <f>$G1731*NonHospFrac+theModel!$H1731*NonHospFrac</f>
        <v>249545.56984860514</v>
      </c>
      <c r="N1731" s="266">
        <f t="shared" si="375"/>
        <v>404659.51776611403</v>
      </c>
      <c r="O1731" s="159"/>
      <c r="P1731" s="265">
        <f t="shared" si="376"/>
        <v>153160.88913439834</v>
      </c>
      <c r="Q1731" s="265">
        <f t="shared" si="377"/>
        <v>249544.01520693034</v>
      </c>
      <c r="R1731" s="266">
        <f t="shared" si="378"/>
        <v>402704.90434132866</v>
      </c>
    </row>
    <row r="1732" spans="1:18" x14ac:dyDescent="0.3">
      <c r="A1732" s="82">
        <v>1701</v>
      </c>
      <c r="B1732" s="94">
        <f t="shared" si="367"/>
        <v>5.3381485416457299E-15</v>
      </c>
      <c r="C1732" s="179">
        <f t="shared" si="368"/>
        <v>5.326106597889001E-15</v>
      </c>
      <c r="D1732" s="166">
        <f t="shared" si="369"/>
        <v>2.2558277767625785E-3</v>
      </c>
      <c r="E1732" s="167">
        <f t="shared" si="379"/>
        <v>24.291375447755026</v>
      </c>
      <c r="F1732" s="168">
        <f t="shared" si="380"/>
        <v>3.8394188760499217</v>
      </c>
      <c r="G1732" s="168">
        <f t="shared" si="370"/>
        <v>133427.57382124351</v>
      </c>
      <c r="H1732" s="168">
        <f t="shared" si="371"/>
        <v>271310.33852408401</v>
      </c>
      <c r="I1732" s="169">
        <f t="shared" si="372"/>
        <v>404737.91234532755</v>
      </c>
      <c r="J1732" s="169">
        <f t="shared" si="374"/>
        <v>399637.54310247861</v>
      </c>
      <c r="K1732" s="95"/>
      <c r="L1732" s="265">
        <f t="shared" si="373"/>
        <v>155143.99810079447</v>
      </c>
      <c r="M1732" s="265">
        <f>$G1732*NonHospFrac+theModel!$H1732*NonHospFrac</f>
        <v>249593.91424453302</v>
      </c>
      <c r="N1732" s="266">
        <f t="shared" si="375"/>
        <v>404737.9123453275</v>
      </c>
      <c r="O1732" s="159"/>
      <c r="P1732" s="265">
        <f t="shared" si="376"/>
        <v>153188.92630744461</v>
      </c>
      <c r="Q1732" s="265">
        <f t="shared" si="377"/>
        <v>249592.35960285823</v>
      </c>
      <c r="R1732" s="266">
        <f t="shared" si="378"/>
        <v>402781.28591030283</v>
      </c>
    </row>
    <row r="1733" spans="1:18" x14ac:dyDescent="0.3">
      <c r="A1733" s="82">
        <v>1702</v>
      </c>
      <c r="B1733" s="94">
        <f t="shared" si="367"/>
        <v>5.238429475266397E-15</v>
      </c>
      <c r="C1733" s="179">
        <f t="shared" si="368"/>
        <v>5.226612480549479E-15</v>
      </c>
      <c r="D1733" s="166">
        <f t="shared" si="369"/>
        <v>2.2558277767625785E-3</v>
      </c>
      <c r="E1733" s="167">
        <f t="shared" si="379"/>
        <v>24.29137544775503</v>
      </c>
      <c r="F1733" s="168">
        <f t="shared" si="380"/>
        <v>3.8416747038266843</v>
      </c>
      <c r="G1733" s="168">
        <f t="shared" si="370"/>
        <v>133505.96840045691</v>
      </c>
      <c r="H1733" s="168">
        <f t="shared" si="371"/>
        <v>271310.33852408407</v>
      </c>
      <c r="I1733" s="169">
        <f t="shared" si="372"/>
        <v>404816.30692454102</v>
      </c>
      <c r="J1733" s="169">
        <f t="shared" si="374"/>
        <v>399710.68318182975</v>
      </c>
      <c r="K1733" s="95"/>
      <c r="L1733" s="265">
        <f t="shared" si="373"/>
        <v>155174.04828408005</v>
      </c>
      <c r="M1733" s="265">
        <f>$G1733*NonHospFrac+theModel!$H1733*NonHospFrac</f>
        <v>249642.2586404609</v>
      </c>
      <c r="N1733" s="266">
        <f t="shared" si="375"/>
        <v>404816.30692454096</v>
      </c>
      <c r="O1733" s="159"/>
      <c r="P1733" s="265">
        <f t="shared" si="376"/>
        <v>153216.96233764049</v>
      </c>
      <c r="Q1733" s="265">
        <f t="shared" si="377"/>
        <v>249640.70399878611</v>
      </c>
      <c r="R1733" s="266">
        <f t="shared" si="378"/>
        <v>402857.66633642663</v>
      </c>
    </row>
    <row r="1734" spans="1:18" x14ac:dyDescent="0.3">
      <c r="A1734" s="82">
        <v>1703</v>
      </c>
      <c r="B1734" s="94">
        <f t="shared" si="367"/>
        <v>5.1405732068444436E-15</v>
      </c>
      <c r="C1734" s="179">
        <f t="shared" si="368"/>
        <v>5.128976959015962E-15</v>
      </c>
      <c r="D1734" s="166">
        <f t="shared" si="369"/>
        <v>2.2558277767625785E-3</v>
      </c>
      <c r="E1734" s="167">
        <f t="shared" si="379"/>
        <v>24.291375447755033</v>
      </c>
      <c r="F1734" s="168">
        <f t="shared" si="380"/>
        <v>3.8439305316034469</v>
      </c>
      <c r="G1734" s="168">
        <f t="shared" si="370"/>
        <v>133584.36297967035</v>
      </c>
      <c r="H1734" s="168">
        <f t="shared" si="371"/>
        <v>271310.33852408413</v>
      </c>
      <c r="I1734" s="169">
        <f t="shared" si="372"/>
        <v>404894.70150375448</v>
      </c>
      <c r="J1734" s="169">
        <f t="shared" si="374"/>
        <v>399783.82027984725</v>
      </c>
      <c r="K1734" s="95"/>
      <c r="L1734" s="265">
        <f t="shared" si="373"/>
        <v>155204.09846736566</v>
      </c>
      <c r="M1734" s="265">
        <f>$G1734*NonHospFrac+theModel!$H1734*NonHospFrac</f>
        <v>249690.60303638881</v>
      </c>
      <c r="N1734" s="266">
        <f t="shared" si="375"/>
        <v>404894.70150375448</v>
      </c>
      <c r="O1734" s="159"/>
      <c r="P1734" s="265">
        <f t="shared" si="376"/>
        <v>153244.99722503262</v>
      </c>
      <c r="Q1734" s="265">
        <f t="shared" si="377"/>
        <v>249689.04839471402</v>
      </c>
      <c r="R1734" s="266">
        <f t="shared" si="378"/>
        <v>402934.04561974667</v>
      </c>
    </row>
    <row r="1735" spans="1:18" x14ac:dyDescent="0.3">
      <c r="A1735" s="82">
        <v>1704</v>
      </c>
      <c r="B1735" s="94">
        <f t="shared" si="367"/>
        <v>5.0445449384585094E-15</v>
      </c>
      <c r="C1735" s="179">
        <f t="shared" si="368"/>
        <v>5.0331653138652076E-15</v>
      </c>
      <c r="D1735" s="166">
        <f t="shared" si="369"/>
        <v>2.2558277767625785E-3</v>
      </c>
      <c r="E1735" s="167">
        <f t="shared" si="379"/>
        <v>24.291375447755037</v>
      </c>
      <c r="F1735" s="168">
        <f t="shared" si="380"/>
        <v>3.8461863593802095</v>
      </c>
      <c r="G1735" s="168">
        <f t="shared" si="370"/>
        <v>133662.75755888375</v>
      </c>
      <c r="H1735" s="168">
        <f t="shared" si="371"/>
        <v>271310.33852408413</v>
      </c>
      <c r="I1735" s="169">
        <f t="shared" si="372"/>
        <v>404973.09608296788</v>
      </c>
      <c r="J1735" s="169">
        <f t="shared" si="374"/>
        <v>399856.95439665258</v>
      </c>
      <c r="K1735" s="95"/>
      <c r="L1735" s="265">
        <f t="shared" si="373"/>
        <v>155234.14865065124</v>
      </c>
      <c r="M1735" s="265">
        <f>$G1735*NonHospFrac+theModel!$H1735*NonHospFrac</f>
        <v>249738.94743231661</v>
      </c>
      <c r="N1735" s="266">
        <f t="shared" si="375"/>
        <v>404973.09608296782</v>
      </c>
      <c r="O1735" s="159"/>
      <c r="P1735" s="265">
        <f t="shared" si="376"/>
        <v>153273.03096966754</v>
      </c>
      <c r="Q1735" s="265">
        <f t="shared" si="377"/>
        <v>249737.39279064181</v>
      </c>
      <c r="R1735" s="266">
        <f t="shared" si="378"/>
        <v>403010.42376030935</v>
      </c>
    </row>
    <row r="1736" spans="1:18" x14ac:dyDescent="0.3">
      <c r="A1736" s="82">
        <v>1705</v>
      </c>
      <c r="B1736" s="94">
        <f t="shared" si="367"/>
        <v>4.950310522228385E-15</v>
      </c>
      <c r="C1736" s="179">
        <f t="shared" si="368"/>
        <v>4.9391434742487419E-15</v>
      </c>
      <c r="D1736" s="166">
        <f t="shared" si="369"/>
        <v>2.2558277767625785E-3</v>
      </c>
      <c r="E1736" s="167">
        <f t="shared" si="379"/>
        <v>24.291375447755041</v>
      </c>
      <c r="F1736" s="168">
        <f t="shared" si="380"/>
        <v>3.8484421871569721</v>
      </c>
      <c r="G1736" s="168">
        <f t="shared" si="370"/>
        <v>133741.15213809715</v>
      </c>
      <c r="H1736" s="168">
        <f t="shared" si="371"/>
        <v>271310.33852408413</v>
      </c>
      <c r="I1736" s="169">
        <f t="shared" si="372"/>
        <v>405051.49066218128</v>
      </c>
      <c r="J1736" s="169">
        <f t="shared" si="374"/>
        <v>399930.08553236735</v>
      </c>
      <c r="K1736" s="95"/>
      <c r="L1736" s="265">
        <f t="shared" si="373"/>
        <v>155264.19883393683</v>
      </c>
      <c r="M1736" s="265">
        <f>$G1736*NonHospFrac+theModel!$H1736*NonHospFrac</f>
        <v>249787.29182824446</v>
      </c>
      <c r="N1736" s="266">
        <f t="shared" si="375"/>
        <v>405051.49066218128</v>
      </c>
      <c r="O1736" s="159"/>
      <c r="P1736" s="265">
        <f t="shared" si="376"/>
        <v>153301.06357159183</v>
      </c>
      <c r="Q1736" s="265">
        <f t="shared" si="377"/>
        <v>249785.73718656966</v>
      </c>
      <c r="R1736" s="266">
        <f t="shared" si="378"/>
        <v>403086.80075816147</v>
      </c>
    </row>
    <row r="1737" spans="1:18" x14ac:dyDescent="0.3">
      <c r="A1737" s="82">
        <v>1706</v>
      </c>
      <c r="B1737" s="94">
        <f t="shared" si="367"/>
        <v>4.8578364481719497E-15</v>
      </c>
      <c r="C1737" s="179">
        <f t="shared" si="368"/>
        <v>4.8468780057771936E-15</v>
      </c>
      <c r="D1737" s="166">
        <f t="shared" si="369"/>
        <v>2.2558277767625785E-3</v>
      </c>
      <c r="E1737" s="167">
        <f t="shared" si="379"/>
        <v>24.291375447755044</v>
      </c>
      <c r="F1737" s="168">
        <f t="shared" si="380"/>
        <v>3.8506980149337346</v>
      </c>
      <c r="G1737" s="168">
        <f t="shared" si="370"/>
        <v>133819.54671731059</v>
      </c>
      <c r="H1737" s="168">
        <f t="shared" si="371"/>
        <v>271310.33852408425</v>
      </c>
      <c r="I1737" s="169">
        <f t="shared" si="372"/>
        <v>405129.88524139486</v>
      </c>
      <c r="J1737" s="169">
        <f t="shared" si="374"/>
        <v>400003.2136871132</v>
      </c>
      <c r="K1737" s="95"/>
      <c r="L1737" s="265">
        <f t="shared" si="373"/>
        <v>155294.24901722244</v>
      </c>
      <c r="M1737" s="265">
        <f>$G1737*NonHospFrac+theModel!$H1737*NonHospFrac</f>
        <v>249835.63622417237</v>
      </c>
      <c r="N1737" s="266">
        <f t="shared" si="375"/>
        <v>405129.8852413948</v>
      </c>
      <c r="O1737" s="159"/>
      <c r="P1737" s="265">
        <f t="shared" si="376"/>
        <v>153329.0950308521</v>
      </c>
      <c r="Q1737" s="265">
        <f t="shared" si="377"/>
        <v>249834.08158249757</v>
      </c>
      <c r="R1737" s="266">
        <f t="shared" si="378"/>
        <v>403163.1766133497</v>
      </c>
    </row>
    <row r="1738" spans="1:18" x14ac:dyDescent="0.3">
      <c r="A1738" s="82">
        <v>1707</v>
      </c>
      <c r="B1738" s="94">
        <f t="shared" si="367"/>
        <v>4.7670898322889343E-15</v>
      </c>
      <c r="C1738" s="179">
        <f t="shared" si="368"/>
        <v>4.7563360986309345E-15</v>
      </c>
      <c r="D1738" s="166">
        <f t="shared" si="369"/>
        <v>2.2558277767625785E-3</v>
      </c>
      <c r="E1738" s="167">
        <f t="shared" si="379"/>
        <v>24.291375447755048</v>
      </c>
      <c r="F1738" s="168">
        <f t="shared" si="380"/>
        <v>3.8529538427104972</v>
      </c>
      <c r="G1738" s="168">
        <f t="shared" si="370"/>
        <v>133897.94129652402</v>
      </c>
      <c r="H1738" s="168">
        <f t="shared" si="371"/>
        <v>271310.33852408425</v>
      </c>
      <c r="I1738" s="169">
        <f t="shared" si="372"/>
        <v>405208.27982060827</v>
      </c>
      <c r="J1738" s="169">
        <f t="shared" si="374"/>
        <v>400076.33886101138</v>
      </c>
      <c r="K1738" s="95"/>
      <c r="L1738" s="265">
        <f t="shared" si="373"/>
        <v>155324.29920050805</v>
      </c>
      <c r="M1738" s="265">
        <f>$G1738*NonHospFrac+theModel!$H1738*NonHospFrac</f>
        <v>249883.98062010022</v>
      </c>
      <c r="N1738" s="266">
        <f t="shared" si="375"/>
        <v>405208.27982060827</v>
      </c>
      <c r="O1738" s="159"/>
      <c r="P1738" s="265">
        <f t="shared" si="376"/>
        <v>153357.1253474949</v>
      </c>
      <c r="Q1738" s="265">
        <f t="shared" si="377"/>
        <v>249882.42597842542</v>
      </c>
      <c r="R1738" s="266">
        <f t="shared" si="378"/>
        <v>403239.55132592033</v>
      </c>
    </row>
    <row r="1739" spans="1:18" x14ac:dyDescent="0.3">
      <c r="A1739" s="82">
        <v>1708</v>
      </c>
      <c r="B1739" s="94">
        <f t="shared" si="367"/>
        <v>4.678038404867301E-15</v>
      </c>
      <c r="C1739" s="179">
        <f t="shared" si="368"/>
        <v>4.6674855558928395E-15</v>
      </c>
      <c r="D1739" s="166">
        <f t="shared" si="369"/>
        <v>2.2558277767625785E-3</v>
      </c>
      <c r="E1739" s="167">
        <f t="shared" si="379"/>
        <v>24.291375447755051</v>
      </c>
      <c r="F1739" s="168">
        <f t="shared" si="380"/>
        <v>3.8552096704872598</v>
      </c>
      <c r="G1739" s="168">
        <f t="shared" si="370"/>
        <v>133976.33587573742</v>
      </c>
      <c r="H1739" s="168">
        <f t="shared" si="371"/>
        <v>271310.33852408431</v>
      </c>
      <c r="I1739" s="169">
        <f t="shared" si="372"/>
        <v>405286.67439982173</v>
      </c>
      <c r="J1739" s="169">
        <f t="shared" si="374"/>
        <v>400149.46105418354</v>
      </c>
      <c r="K1739" s="95"/>
      <c r="L1739" s="265">
        <f t="shared" si="373"/>
        <v>155354.34938379363</v>
      </c>
      <c r="M1739" s="265">
        <f>$G1739*NonHospFrac+theModel!$H1739*NonHospFrac</f>
        <v>249932.32501602807</v>
      </c>
      <c r="N1739" s="266">
        <f t="shared" si="375"/>
        <v>405286.67439982167</v>
      </c>
      <c r="O1739" s="159"/>
      <c r="P1739" s="265">
        <f t="shared" si="376"/>
        <v>153385.15452156682</v>
      </c>
      <c r="Q1739" s="265">
        <f t="shared" si="377"/>
        <v>249930.77037435328</v>
      </c>
      <c r="R1739" s="266">
        <f t="shared" si="378"/>
        <v>403315.92489592009</v>
      </c>
    </row>
    <row r="1740" spans="1:18" x14ac:dyDescent="0.3">
      <c r="A1740" s="82">
        <v>1709</v>
      </c>
      <c r="B1740" s="94">
        <f t="shared" si="367"/>
        <v>4.5906504990080505E-15</v>
      </c>
      <c r="C1740" s="179">
        <f t="shared" si="368"/>
        <v>4.5802947820989791E-15</v>
      </c>
      <c r="D1740" s="166">
        <f t="shared" si="369"/>
        <v>2.2558277767625785E-3</v>
      </c>
      <c r="E1740" s="167">
        <f t="shared" si="379"/>
        <v>24.291375447755055</v>
      </c>
      <c r="F1740" s="168">
        <f t="shared" si="380"/>
        <v>3.8574654982640224</v>
      </c>
      <c r="G1740" s="168">
        <f t="shared" si="370"/>
        <v>134054.73045495086</v>
      </c>
      <c r="H1740" s="168">
        <f t="shared" si="371"/>
        <v>271310.33852408431</v>
      </c>
      <c r="I1740" s="169">
        <f t="shared" si="372"/>
        <v>405365.06897903513</v>
      </c>
      <c r="J1740" s="169">
        <f t="shared" si="374"/>
        <v>400222.58026675112</v>
      </c>
      <c r="K1740" s="95"/>
      <c r="L1740" s="265">
        <f t="shared" si="373"/>
        <v>155384.39956707921</v>
      </c>
      <c r="M1740" s="265">
        <f>$G1740*NonHospFrac+theModel!$H1740*NonHospFrac</f>
        <v>249980.66941195593</v>
      </c>
      <c r="N1740" s="266">
        <f t="shared" si="375"/>
        <v>405365.06897903513</v>
      </c>
      <c r="O1740" s="159"/>
      <c r="P1740" s="265">
        <f t="shared" si="376"/>
        <v>153413.1825531144</v>
      </c>
      <c r="Q1740" s="265">
        <f t="shared" si="377"/>
        <v>249979.11477028113</v>
      </c>
      <c r="R1740" s="266">
        <f t="shared" si="378"/>
        <v>403392.2973233955</v>
      </c>
    </row>
    <row r="1741" spans="1:18" x14ac:dyDescent="0.3">
      <c r="A1741" s="82">
        <v>1710</v>
      </c>
      <c r="B1741" s="94">
        <f t="shared" si="367"/>
        <v>4.5048950393644349E-15</v>
      </c>
      <c r="C1741" s="179">
        <f t="shared" si="368"/>
        <v>4.4947327720032364E-15</v>
      </c>
      <c r="D1741" s="166">
        <f t="shared" si="369"/>
        <v>2.2558277767625785E-3</v>
      </c>
      <c r="E1741" s="167">
        <f t="shared" si="379"/>
        <v>24.291375447755058</v>
      </c>
      <c r="F1741" s="168">
        <f t="shared" si="380"/>
        <v>3.859721326040785</v>
      </c>
      <c r="G1741" s="168">
        <f t="shared" si="370"/>
        <v>134133.12503416426</v>
      </c>
      <c r="H1741" s="168">
        <f t="shared" si="371"/>
        <v>271310.33852408436</v>
      </c>
      <c r="I1741" s="169">
        <f t="shared" si="372"/>
        <v>405443.46355824859</v>
      </c>
      <c r="J1741" s="169">
        <f t="shared" si="374"/>
        <v>400295.69649883569</v>
      </c>
      <c r="K1741" s="95"/>
      <c r="L1741" s="265">
        <f t="shared" si="373"/>
        <v>155414.44975036482</v>
      </c>
      <c r="M1741" s="265">
        <f>$G1741*NonHospFrac+theModel!$H1741*NonHospFrac</f>
        <v>250029.01380788384</v>
      </c>
      <c r="N1741" s="266">
        <f t="shared" si="375"/>
        <v>405443.46355824865</v>
      </c>
      <c r="O1741" s="159"/>
      <c r="P1741" s="265">
        <f t="shared" si="376"/>
        <v>153441.20944218428</v>
      </c>
      <c r="Q1741" s="265">
        <f t="shared" si="377"/>
        <v>250027.45916620904</v>
      </c>
      <c r="R1741" s="266">
        <f t="shared" si="378"/>
        <v>403468.66860839329</v>
      </c>
    </row>
    <row r="1742" spans="1:18" x14ac:dyDescent="0.3">
      <c r="A1742" s="82">
        <v>1711</v>
      </c>
      <c r="B1742" s="94">
        <f t="shared" si="367"/>
        <v>4.420741531091355E-15</v>
      </c>
      <c r="C1742" s="179">
        <f t="shared" si="368"/>
        <v>4.410769099551631E-15</v>
      </c>
      <c r="D1742" s="166">
        <f t="shared" si="369"/>
        <v>2.2558277767625785E-3</v>
      </c>
      <c r="E1742" s="167">
        <f t="shared" si="379"/>
        <v>24.291375447755062</v>
      </c>
      <c r="F1742" s="168">
        <f t="shared" si="380"/>
        <v>3.8619771538175476</v>
      </c>
      <c r="G1742" s="168">
        <f t="shared" si="370"/>
        <v>134211.51961337769</v>
      </c>
      <c r="H1742" s="168">
        <f t="shared" si="371"/>
        <v>271310.33852408442</v>
      </c>
      <c r="I1742" s="169">
        <f t="shared" si="372"/>
        <v>405521.85813746211</v>
      </c>
      <c r="J1742" s="169">
        <f t="shared" si="374"/>
        <v>400368.80975055875</v>
      </c>
      <c r="K1742" s="95"/>
      <c r="L1742" s="265">
        <f t="shared" si="373"/>
        <v>155444.4999336504</v>
      </c>
      <c r="M1742" s="265">
        <f>$G1742*NonHospFrac+theModel!$H1742*NonHospFrac</f>
        <v>250077.35820381169</v>
      </c>
      <c r="N1742" s="266">
        <f t="shared" si="375"/>
        <v>405521.85813746206</v>
      </c>
      <c r="O1742" s="159"/>
      <c r="P1742" s="265">
        <f t="shared" si="376"/>
        <v>153469.23518882293</v>
      </c>
      <c r="Q1742" s="265">
        <f t="shared" si="377"/>
        <v>250075.80356213689</v>
      </c>
      <c r="R1742" s="266">
        <f t="shared" si="378"/>
        <v>403545.03875095979</v>
      </c>
    </row>
    <row r="1743" spans="1:18" x14ac:dyDescent="0.3">
      <c r="A1743" s="82">
        <v>1712</v>
      </c>
      <c r="B1743" s="94">
        <f t="shared" si="367"/>
        <v>4.3381600490015248E-15</v>
      </c>
      <c r="C1743" s="179">
        <f t="shared" si="368"/>
        <v>4.3283739070629453E-15</v>
      </c>
      <c r="D1743" s="166">
        <f t="shared" si="369"/>
        <v>2.2558277767625785E-3</v>
      </c>
      <c r="E1743" s="167">
        <f t="shared" si="379"/>
        <v>24.291375447755065</v>
      </c>
      <c r="F1743" s="168">
        <f t="shared" si="380"/>
        <v>3.8642329815943102</v>
      </c>
      <c r="G1743" s="168">
        <f t="shared" si="370"/>
        <v>134289.91419259112</v>
      </c>
      <c r="H1743" s="168">
        <f t="shared" si="371"/>
        <v>271310.33852408442</v>
      </c>
      <c r="I1743" s="169">
        <f t="shared" si="372"/>
        <v>405600.25271667552</v>
      </c>
      <c r="J1743" s="169">
        <f t="shared" si="374"/>
        <v>400441.92002204165</v>
      </c>
      <c r="K1743" s="95"/>
      <c r="L1743" s="265">
        <f t="shared" si="373"/>
        <v>155474.55011693598</v>
      </c>
      <c r="M1743" s="265">
        <f>$G1743*NonHospFrac+theModel!$H1743*NonHospFrac</f>
        <v>250125.70259973954</v>
      </c>
      <c r="N1743" s="266">
        <f t="shared" si="375"/>
        <v>405600.25271667552</v>
      </c>
      <c r="O1743" s="159"/>
      <c r="P1743" s="265">
        <f t="shared" si="376"/>
        <v>153497.25979307698</v>
      </c>
      <c r="Q1743" s="265">
        <f t="shared" si="377"/>
        <v>250124.14795806474</v>
      </c>
      <c r="R1743" s="266">
        <f t="shared" si="378"/>
        <v>403621.4077511417</v>
      </c>
    </row>
    <row r="1744" spans="1:18" x14ac:dyDescent="0.3">
      <c r="A1744" s="82">
        <v>1713</v>
      </c>
      <c r="B1744" s="94">
        <f t="shared" si="367"/>
        <v>4.2571212269238635E-15</v>
      </c>
      <c r="C1744" s="179">
        <f t="shared" si="368"/>
        <v>4.2475178946111228E-15</v>
      </c>
      <c r="D1744" s="166">
        <f t="shared" si="369"/>
        <v>2.2558277767625785E-3</v>
      </c>
      <c r="E1744" s="167">
        <f t="shared" si="379"/>
        <v>24.291375447755069</v>
      </c>
      <c r="F1744" s="168">
        <f t="shared" si="380"/>
        <v>3.8664888093710728</v>
      </c>
      <c r="G1744" s="168">
        <f t="shared" si="370"/>
        <v>134368.30877180453</v>
      </c>
      <c r="H1744" s="168">
        <f t="shared" si="371"/>
        <v>271310.33852408454</v>
      </c>
      <c r="I1744" s="169">
        <f t="shared" si="372"/>
        <v>405678.6472958891</v>
      </c>
      <c r="J1744" s="169">
        <f t="shared" si="374"/>
        <v>400515.02731340611</v>
      </c>
      <c r="K1744" s="95"/>
      <c r="L1744" s="265">
        <f t="shared" si="373"/>
        <v>155504.60030022159</v>
      </c>
      <c r="M1744" s="265">
        <f>$G1744*NonHospFrac+theModel!$H1744*NonHospFrac</f>
        <v>250174.04699566745</v>
      </c>
      <c r="N1744" s="266">
        <f t="shared" si="375"/>
        <v>405678.64729588904</v>
      </c>
      <c r="O1744" s="159"/>
      <c r="P1744" s="265">
        <f t="shared" si="376"/>
        <v>153525.28325499303</v>
      </c>
      <c r="Q1744" s="265">
        <f t="shared" si="377"/>
        <v>250172.49235399265</v>
      </c>
      <c r="R1744" s="266">
        <f t="shared" si="378"/>
        <v>403697.77560898568</v>
      </c>
    </row>
    <row r="1745" spans="1:18" x14ac:dyDescent="0.3">
      <c r="A1745" s="82">
        <v>1714</v>
      </c>
      <c r="B1745" s="94">
        <f t="shared" si="367"/>
        <v>4.177596247260857E-15</v>
      </c>
      <c r="C1745" s="179">
        <f t="shared" si="368"/>
        <v>4.1681723096061869E-15</v>
      </c>
      <c r="D1745" s="166">
        <f t="shared" si="369"/>
        <v>2.2558277767625785E-3</v>
      </c>
      <c r="E1745" s="167">
        <f t="shared" si="379"/>
        <v>24.291375447755073</v>
      </c>
      <c r="F1745" s="168">
        <f t="shared" si="380"/>
        <v>3.8687446371478353</v>
      </c>
      <c r="G1745" s="168">
        <f t="shared" si="370"/>
        <v>134446.70335101796</v>
      </c>
      <c r="H1745" s="168">
        <f t="shared" si="371"/>
        <v>271310.33852408454</v>
      </c>
      <c r="I1745" s="169">
        <f t="shared" si="372"/>
        <v>405757.0418751025</v>
      </c>
      <c r="J1745" s="169">
        <f t="shared" si="374"/>
        <v>400588.13162477326</v>
      </c>
      <c r="K1745" s="95"/>
      <c r="L1745" s="265">
        <f t="shared" si="373"/>
        <v>155534.6504835072</v>
      </c>
      <c r="M1745" s="265">
        <f>$G1745*NonHospFrac+theModel!$H1745*NonHospFrac</f>
        <v>250222.3913915953</v>
      </c>
      <c r="N1745" s="266">
        <f t="shared" si="375"/>
        <v>405757.0418751025</v>
      </c>
      <c r="O1745" s="159"/>
      <c r="P1745" s="265">
        <f t="shared" si="376"/>
        <v>153553.30557461761</v>
      </c>
      <c r="Q1745" s="265">
        <f t="shared" si="377"/>
        <v>250220.83674992051</v>
      </c>
      <c r="R1745" s="266">
        <f t="shared" si="378"/>
        <v>403774.14232453809</v>
      </c>
    </row>
    <row r="1746" spans="1:18" x14ac:dyDescent="0.3">
      <c r="A1746" s="82">
        <v>1715</v>
      </c>
      <c r="B1746" s="94">
        <f t="shared" si="367"/>
        <v>4.0995568307409436E-15</v>
      </c>
      <c r="C1746" s="179">
        <f t="shared" si="368"/>
        <v>4.0903089365697411E-15</v>
      </c>
      <c r="D1746" s="166">
        <f t="shared" si="369"/>
        <v>2.2558277767625785E-3</v>
      </c>
      <c r="E1746" s="167">
        <f t="shared" si="379"/>
        <v>24.291375447755076</v>
      </c>
      <c r="F1746" s="168">
        <f t="shared" si="380"/>
        <v>3.8710004649245979</v>
      </c>
      <c r="G1746" s="168">
        <f t="shared" si="370"/>
        <v>134525.09793023136</v>
      </c>
      <c r="H1746" s="168">
        <f t="shared" si="371"/>
        <v>271310.33852408454</v>
      </c>
      <c r="I1746" s="169">
        <f t="shared" si="372"/>
        <v>405835.4364543159</v>
      </c>
      <c r="J1746" s="169">
        <f t="shared" si="374"/>
        <v>400661.23295626481</v>
      </c>
      <c r="K1746" s="95"/>
      <c r="L1746" s="265">
        <f t="shared" si="373"/>
        <v>155564.70066679275</v>
      </c>
      <c r="M1746" s="265">
        <f>$G1746*NonHospFrac+theModel!$H1746*NonHospFrac</f>
        <v>250270.7357875231</v>
      </c>
      <c r="N1746" s="266">
        <f t="shared" si="375"/>
        <v>405835.43645431584</v>
      </c>
      <c r="O1746" s="159"/>
      <c r="P1746" s="265">
        <f t="shared" si="376"/>
        <v>153581.32675199723</v>
      </c>
      <c r="Q1746" s="265">
        <f t="shared" si="377"/>
        <v>250269.1811458483</v>
      </c>
      <c r="R1746" s="266">
        <f t="shared" si="378"/>
        <v>403850.50789784553</v>
      </c>
    </row>
    <row r="1747" spans="1:18" x14ac:dyDescent="0.3">
      <c r="A1747" s="82">
        <v>1716</v>
      </c>
      <c r="B1747" s="94">
        <f t="shared" si="367"/>
        <v>4.0229752263623736E-15</v>
      </c>
      <c r="C1747" s="179">
        <f t="shared" si="368"/>
        <v>4.0139000871015176E-15</v>
      </c>
      <c r="D1747" s="166">
        <f t="shared" si="369"/>
        <v>2.2558277767625785E-3</v>
      </c>
      <c r="E1747" s="167">
        <f t="shared" si="379"/>
        <v>24.29137544775508</v>
      </c>
      <c r="F1747" s="168">
        <f t="shared" si="380"/>
        <v>3.8732562927013605</v>
      </c>
      <c r="G1747" s="168">
        <f t="shared" si="370"/>
        <v>134603.4925094448</v>
      </c>
      <c r="H1747" s="168">
        <f t="shared" si="371"/>
        <v>271310.3385240846</v>
      </c>
      <c r="I1747" s="169">
        <f t="shared" si="372"/>
        <v>405913.83103352936</v>
      </c>
      <c r="J1747" s="169">
        <f t="shared" si="374"/>
        <v>400734.33130800223</v>
      </c>
      <c r="K1747" s="95"/>
      <c r="L1747" s="265">
        <f t="shared" si="373"/>
        <v>155594.75085007836</v>
      </c>
      <c r="M1747" s="265">
        <f>$G1747*NonHospFrac+theModel!$H1747*NonHospFrac</f>
        <v>250319.08018345101</v>
      </c>
      <c r="N1747" s="266">
        <f t="shared" si="375"/>
        <v>405913.83103352936</v>
      </c>
      <c r="O1747" s="159"/>
      <c r="P1747" s="265">
        <f t="shared" si="376"/>
        <v>153609.34678717854</v>
      </c>
      <c r="Q1747" s="265">
        <f t="shared" si="377"/>
        <v>250317.52554177621</v>
      </c>
      <c r="R1747" s="266">
        <f t="shared" si="378"/>
        <v>403926.87232895475</v>
      </c>
    </row>
    <row r="1748" spans="1:18" x14ac:dyDescent="0.3">
      <c r="A1748" s="82">
        <v>1717</v>
      </c>
      <c r="B1748" s="94">
        <f t="shared" si="367"/>
        <v>3.9478242015247691E-15</v>
      </c>
      <c r="C1748" s="179">
        <f t="shared" si="368"/>
        <v>3.9389185900331937E-15</v>
      </c>
      <c r="D1748" s="166">
        <f t="shared" si="369"/>
        <v>2.2558277767625785E-3</v>
      </c>
      <c r="E1748" s="167">
        <f t="shared" si="379"/>
        <v>24.291375447755083</v>
      </c>
      <c r="F1748" s="168">
        <f t="shared" si="380"/>
        <v>3.8755121204781231</v>
      </c>
      <c r="G1748" s="168">
        <f t="shared" si="370"/>
        <v>134681.88708865823</v>
      </c>
      <c r="H1748" s="168">
        <f t="shared" si="371"/>
        <v>271310.33852408465</v>
      </c>
      <c r="I1748" s="169">
        <f t="shared" si="372"/>
        <v>405992.22561274288</v>
      </c>
      <c r="J1748" s="169">
        <f t="shared" si="374"/>
        <v>400807.42668010696</v>
      </c>
      <c r="K1748" s="95"/>
      <c r="L1748" s="265">
        <f t="shared" si="373"/>
        <v>155624.80103336397</v>
      </c>
      <c r="M1748" s="265">
        <f>$G1748*NonHospFrac+theModel!$H1748*NonHospFrac</f>
        <v>250367.42457937892</v>
      </c>
      <c r="N1748" s="266">
        <f t="shared" si="375"/>
        <v>405992.22561274288</v>
      </c>
      <c r="O1748" s="159"/>
      <c r="P1748" s="265">
        <f t="shared" si="376"/>
        <v>153637.36568020805</v>
      </c>
      <c r="Q1748" s="265">
        <f t="shared" si="377"/>
        <v>250365.86993770412</v>
      </c>
      <c r="R1748" s="266">
        <f t="shared" si="378"/>
        <v>404003.23561791214</v>
      </c>
    </row>
    <row r="1749" spans="1:18" x14ac:dyDescent="0.3">
      <c r="A1749" s="82">
        <v>1718</v>
      </c>
      <c r="B1749" s="94">
        <f t="shared" si="367"/>
        <v>3.8740770323453187E-15</v>
      </c>
      <c r="C1749" s="179">
        <f t="shared" si="368"/>
        <v>3.8653377817664365E-15</v>
      </c>
      <c r="D1749" s="166">
        <f t="shared" si="369"/>
        <v>2.2558277767625785E-3</v>
      </c>
      <c r="E1749" s="167">
        <f t="shared" si="379"/>
        <v>24.291375447755087</v>
      </c>
      <c r="F1749" s="168">
        <f t="shared" si="380"/>
        <v>3.8777679482548857</v>
      </c>
      <c r="G1749" s="168">
        <f t="shared" si="370"/>
        <v>134760.28166787166</v>
      </c>
      <c r="H1749" s="168">
        <f t="shared" si="371"/>
        <v>271310.33852408465</v>
      </c>
      <c r="I1749" s="169">
        <f t="shared" si="372"/>
        <v>406070.62019195629</v>
      </c>
      <c r="J1749" s="169">
        <f t="shared" si="374"/>
        <v>400880.51907270029</v>
      </c>
      <c r="K1749" s="95"/>
      <c r="L1749" s="265">
        <f t="shared" si="373"/>
        <v>155654.85121664955</v>
      </c>
      <c r="M1749" s="265">
        <f>$G1749*NonHospFrac+theModel!$H1749*NonHospFrac</f>
        <v>250415.76897530677</v>
      </c>
      <c r="N1749" s="266">
        <f t="shared" si="375"/>
        <v>406070.62019195629</v>
      </c>
      <c r="O1749" s="159"/>
      <c r="P1749" s="265">
        <f t="shared" si="376"/>
        <v>153665.3834311323</v>
      </c>
      <c r="Q1749" s="265">
        <f t="shared" si="377"/>
        <v>250414.21433363197</v>
      </c>
      <c r="R1749" s="266">
        <f t="shared" si="378"/>
        <v>404079.59776476427</v>
      </c>
    </row>
    <row r="1750" spans="1:18" x14ac:dyDescent="0.3">
      <c r="A1750" s="82">
        <v>1719</v>
      </c>
      <c r="B1750" s="94">
        <f t="shared" si="367"/>
        <v>3.8017074941555864E-15</v>
      </c>
      <c r="C1750" s="179">
        <f t="shared" si="368"/>
        <v>3.7931314967911441E-15</v>
      </c>
      <c r="D1750" s="166">
        <f t="shared" si="369"/>
        <v>2.2558277767625785E-3</v>
      </c>
      <c r="E1750" s="167">
        <f t="shared" si="379"/>
        <v>24.29137544775509</v>
      </c>
      <c r="F1750" s="168">
        <f t="shared" si="380"/>
        <v>3.8800237760316483</v>
      </c>
      <c r="G1750" s="168">
        <f t="shared" si="370"/>
        <v>134838.6762470851</v>
      </c>
      <c r="H1750" s="168">
        <f t="shared" si="371"/>
        <v>271310.33852408477</v>
      </c>
      <c r="I1750" s="169">
        <f t="shared" si="372"/>
        <v>406149.01477116987</v>
      </c>
      <c r="J1750" s="169">
        <f t="shared" si="374"/>
        <v>400953.608485904</v>
      </c>
      <c r="K1750" s="95"/>
      <c r="L1750" s="265">
        <f t="shared" si="373"/>
        <v>155684.90139993519</v>
      </c>
      <c r="M1750" s="265">
        <f>$G1750*NonHospFrac+theModel!$H1750*NonHospFrac</f>
        <v>250464.11337123468</v>
      </c>
      <c r="N1750" s="266">
        <f t="shared" si="375"/>
        <v>406149.01477116987</v>
      </c>
      <c r="O1750" s="159"/>
      <c r="P1750" s="265">
        <f t="shared" si="376"/>
        <v>153693.40003999791</v>
      </c>
      <c r="Q1750" s="265">
        <f t="shared" si="377"/>
        <v>250462.55872955988</v>
      </c>
      <c r="R1750" s="266">
        <f t="shared" si="378"/>
        <v>404155.95876955776</v>
      </c>
    </row>
    <row r="1751" spans="1:18" x14ac:dyDescent="0.3">
      <c r="A1751" s="82">
        <v>1720</v>
      </c>
      <c r="B1751" s="94">
        <f t="shared" si="367"/>
        <v>3.7306898521759891E-15</v>
      </c>
      <c r="C1751" s="179">
        <f t="shared" si="368"/>
        <v>3.7222740583809645E-15</v>
      </c>
      <c r="D1751" s="166">
        <f t="shared" si="369"/>
        <v>2.2558277767625785E-3</v>
      </c>
      <c r="E1751" s="167">
        <f t="shared" si="379"/>
        <v>24.291375447755094</v>
      </c>
      <c r="F1751" s="168">
        <f t="shared" si="380"/>
        <v>3.8822796038084109</v>
      </c>
      <c r="G1751" s="168">
        <f t="shared" si="370"/>
        <v>134917.0708262985</v>
      </c>
      <c r="H1751" s="168">
        <f t="shared" si="371"/>
        <v>271310.33852408477</v>
      </c>
      <c r="I1751" s="169">
        <f t="shared" si="372"/>
        <v>406227.40935038327</v>
      </c>
      <c r="J1751" s="169">
        <f t="shared" si="374"/>
        <v>401026.69491983915</v>
      </c>
      <c r="K1751" s="95"/>
      <c r="L1751" s="265">
        <f t="shared" si="373"/>
        <v>155714.95158322074</v>
      </c>
      <c r="M1751" s="265">
        <f>$G1751*NonHospFrac+theModel!$H1751*NonHospFrac</f>
        <v>250512.45776716247</v>
      </c>
      <c r="N1751" s="266">
        <f t="shared" si="375"/>
        <v>406227.40935038321</v>
      </c>
      <c r="O1751" s="159"/>
      <c r="P1751" s="265">
        <f t="shared" si="376"/>
        <v>153721.41550685131</v>
      </c>
      <c r="Q1751" s="265">
        <f t="shared" si="377"/>
        <v>250510.90312548768</v>
      </c>
      <c r="R1751" s="266">
        <f t="shared" si="378"/>
        <v>404232.31863233901</v>
      </c>
    </row>
    <row r="1752" spans="1:18" x14ac:dyDescent="0.3">
      <c r="A1752" s="82">
        <v>1721</v>
      </c>
      <c r="B1752" s="94">
        <f t="shared" si="367"/>
        <v>3.6609988523644421E-15</v>
      </c>
      <c r="C1752" s="179">
        <f t="shared" si="368"/>
        <v>3.6527402694625824E-15</v>
      </c>
      <c r="D1752" s="166">
        <f t="shared" si="369"/>
        <v>2.2558277767625785E-3</v>
      </c>
      <c r="E1752" s="167">
        <f t="shared" si="379"/>
        <v>24.291375447755097</v>
      </c>
      <c r="F1752" s="168">
        <f t="shared" si="380"/>
        <v>3.8845354315851734</v>
      </c>
      <c r="G1752" s="168">
        <f t="shared" si="370"/>
        <v>134995.46540551193</v>
      </c>
      <c r="H1752" s="168">
        <f t="shared" si="371"/>
        <v>271310.33852408483</v>
      </c>
      <c r="I1752" s="169">
        <f t="shared" si="372"/>
        <v>406305.80392959679</v>
      </c>
      <c r="J1752" s="169">
        <f t="shared" si="374"/>
        <v>401099.77837462752</v>
      </c>
      <c r="K1752" s="95"/>
      <c r="L1752" s="265">
        <f t="shared" si="373"/>
        <v>155745.00176650635</v>
      </c>
      <c r="M1752" s="265">
        <f>$G1752*NonHospFrac+theModel!$H1752*NonHospFrac</f>
        <v>250560.80216309038</v>
      </c>
      <c r="N1752" s="266">
        <f t="shared" si="375"/>
        <v>406305.80392959673</v>
      </c>
      <c r="O1752" s="159"/>
      <c r="P1752" s="265">
        <f t="shared" si="376"/>
        <v>153749.42983173917</v>
      </c>
      <c r="Q1752" s="265">
        <f t="shared" si="377"/>
        <v>250559.24752141559</v>
      </c>
      <c r="R1752" s="266">
        <f t="shared" si="378"/>
        <v>404308.67735315475</v>
      </c>
    </row>
    <row r="1753" spans="1:18" x14ac:dyDescent="0.3">
      <c r="A1753" s="82">
        <v>1722</v>
      </c>
      <c r="B1753" s="94">
        <f t="shared" si="367"/>
        <v>3.5926097124359676E-15</v>
      </c>
      <c r="C1753" s="179">
        <f t="shared" si="368"/>
        <v>3.5845054036555873E-15</v>
      </c>
      <c r="D1753" s="166">
        <f t="shared" si="369"/>
        <v>2.2558277767625785E-3</v>
      </c>
      <c r="E1753" s="167">
        <f t="shared" si="379"/>
        <v>24.291375447755101</v>
      </c>
      <c r="F1753" s="168">
        <f t="shared" si="380"/>
        <v>3.886791259361936</v>
      </c>
      <c r="G1753" s="168">
        <f t="shared" si="370"/>
        <v>135073.85998472534</v>
      </c>
      <c r="H1753" s="168">
        <f t="shared" si="371"/>
        <v>271310.33852408483</v>
      </c>
      <c r="I1753" s="169">
        <f t="shared" si="372"/>
        <v>406384.19850881014</v>
      </c>
      <c r="J1753" s="169">
        <f t="shared" si="374"/>
        <v>401172.85885039024</v>
      </c>
      <c r="K1753" s="95"/>
      <c r="L1753" s="265">
        <f t="shared" si="373"/>
        <v>155775.05194979193</v>
      </c>
      <c r="M1753" s="265">
        <f>$G1753*NonHospFrac+theModel!$H1753*NonHospFrac</f>
        <v>250609.14655901821</v>
      </c>
      <c r="N1753" s="266">
        <f t="shared" si="375"/>
        <v>406384.19850881014</v>
      </c>
      <c r="O1753" s="159"/>
      <c r="P1753" s="265">
        <f t="shared" si="376"/>
        <v>153777.44301470797</v>
      </c>
      <c r="Q1753" s="265">
        <f t="shared" si="377"/>
        <v>250607.59191734341</v>
      </c>
      <c r="R1753" s="266">
        <f t="shared" si="378"/>
        <v>404385.03493205138</v>
      </c>
    </row>
    <row r="1754" spans="1:18" x14ac:dyDescent="0.3">
      <c r="A1754" s="82">
        <v>1723</v>
      </c>
      <c r="B1754" s="94">
        <f t="shared" si="367"/>
        <v>3.5254981130500519E-15</v>
      </c>
      <c r="C1754" s="179">
        <f t="shared" si="368"/>
        <v>3.5175451964797096E-15</v>
      </c>
      <c r="D1754" s="166">
        <f t="shared" si="369"/>
        <v>2.2558277767625785E-3</v>
      </c>
      <c r="E1754" s="167">
        <f t="shared" si="379"/>
        <v>24.291375447755104</v>
      </c>
      <c r="F1754" s="168">
        <f t="shared" si="380"/>
        <v>3.8890470871386986</v>
      </c>
      <c r="G1754" s="168">
        <f t="shared" si="370"/>
        <v>135152.25456393877</v>
      </c>
      <c r="H1754" s="168">
        <f t="shared" si="371"/>
        <v>271310.33852408489</v>
      </c>
      <c r="I1754" s="169">
        <f t="shared" si="372"/>
        <v>406462.59308802366</v>
      </c>
      <c r="J1754" s="169">
        <f t="shared" si="374"/>
        <v>401245.93634724902</v>
      </c>
      <c r="K1754" s="95"/>
      <c r="L1754" s="265">
        <f t="shared" si="373"/>
        <v>155805.10213307754</v>
      </c>
      <c r="M1754" s="265">
        <f>$G1754*NonHospFrac+theModel!$H1754*NonHospFrac</f>
        <v>250657.49095494609</v>
      </c>
      <c r="N1754" s="266">
        <f t="shared" si="375"/>
        <v>406462.5930880236</v>
      </c>
      <c r="O1754" s="159"/>
      <c r="P1754" s="265">
        <f t="shared" si="376"/>
        <v>153805.45505580431</v>
      </c>
      <c r="Q1754" s="265">
        <f t="shared" si="377"/>
        <v>250655.93631327129</v>
      </c>
      <c r="R1754" s="266">
        <f t="shared" si="378"/>
        <v>404461.39136907563</v>
      </c>
    </row>
    <row r="1755" spans="1:18" x14ac:dyDescent="0.3">
      <c r="A1755" s="82">
        <v>1724</v>
      </c>
      <c r="B1755" s="94">
        <f t="shared" si="367"/>
        <v>3.4596401891626312E-15</v>
      </c>
      <c r="C1755" s="179">
        <f t="shared" si="368"/>
        <v>3.4518358367263141E-15</v>
      </c>
      <c r="D1755" s="166">
        <f t="shared" si="369"/>
        <v>2.2558277767625785E-3</v>
      </c>
      <c r="E1755" s="167">
        <f t="shared" si="379"/>
        <v>24.291375447755108</v>
      </c>
      <c r="F1755" s="168">
        <f t="shared" si="380"/>
        <v>3.8913029149154612</v>
      </c>
      <c r="G1755" s="168">
        <f t="shared" si="370"/>
        <v>135230.6491431522</v>
      </c>
      <c r="H1755" s="168">
        <f t="shared" si="371"/>
        <v>271310.33852408495</v>
      </c>
      <c r="I1755" s="169">
        <f t="shared" si="372"/>
        <v>406540.98766723718</v>
      </c>
      <c r="J1755" s="169">
        <f t="shared" si="374"/>
        <v>401319.01086532517</v>
      </c>
      <c r="K1755" s="95"/>
      <c r="L1755" s="265">
        <f t="shared" si="373"/>
        <v>155835.15231636312</v>
      </c>
      <c r="M1755" s="265">
        <f>$G1755*NonHospFrac+theModel!$H1755*NonHospFrac</f>
        <v>250705.835350874</v>
      </c>
      <c r="N1755" s="266">
        <f t="shared" si="375"/>
        <v>406540.98766723712</v>
      </c>
      <c r="O1755" s="159"/>
      <c r="P1755" s="265">
        <f t="shared" si="376"/>
        <v>153833.4659550747</v>
      </c>
      <c r="Q1755" s="265">
        <f t="shared" si="377"/>
        <v>250704.2807091992</v>
      </c>
      <c r="R1755" s="266">
        <f t="shared" si="378"/>
        <v>404537.7466642739</v>
      </c>
    </row>
    <row r="1756" spans="1:18" x14ac:dyDescent="0.3">
      <c r="A1756" s="82">
        <v>1725</v>
      </c>
      <c r="B1756" s="94">
        <f t="shared" si="367"/>
        <v>3.3950125215396248E-15</v>
      </c>
      <c r="C1756" s="179">
        <f t="shared" si="368"/>
        <v>3.3873539579910791E-15</v>
      </c>
      <c r="D1756" s="166">
        <f t="shared" si="369"/>
        <v>2.2558277767625785E-3</v>
      </c>
      <c r="E1756" s="167">
        <f t="shared" si="379"/>
        <v>24.291375447755112</v>
      </c>
      <c r="F1756" s="168">
        <f t="shared" si="380"/>
        <v>3.8935587426922238</v>
      </c>
      <c r="G1756" s="168">
        <f t="shared" si="370"/>
        <v>135309.0437223656</v>
      </c>
      <c r="H1756" s="168">
        <f t="shared" si="371"/>
        <v>271310.33852408495</v>
      </c>
      <c r="I1756" s="169">
        <f t="shared" si="372"/>
        <v>406619.38224645052</v>
      </c>
      <c r="J1756" s="169">
        <f t="shared" si="374"/>
        <v>401392.08240473998</v>
      </c>
      <c r="K1756" s="95"/>
      <c r="L1756" s="265">
        <f t="shared" si="373"/>
        <v>155865.2024996487</v>
      </c>
      <c r="M1756" s="265">
        <f>$G1756*NonHospFrac+theModel!$H1756*NonHospFrac</f>
        <v>250754.17974680182</v>
      </c>
      <c r="N1756" s="266">
        <f t="shared" si="375"/>
        <v>406619.38224645052</v>
      </c>
      <c r="O1756" s="159"/>
      <c r="P1756" s="265">
        <f t="shared" si="376"/>
        <v>153861.47571256568</v>
      </c>
      <c r="Q1756" s="265">
        <f t="shared" si="377"/>
        <v>250752.62510512702</v>
      </c>
      <c r="R1756" s="266">
        <f t="shared" si="378"/>
        <v>404614.1008176927</v>
      </c>
    </row>
    <row r="1757" spans="1:18" x14ac:dyDescent="0.3">
      <c r="A1757" s="82">
        <v>1726</v>
      </c>
      <c r="B1757" s="94">
        <f t="shared" si="367"/>
        <v>3.3315921284290014E-15</v>
      </c>
      <c r="C1757" s="179">
        <f t="shared" si="368"/>
        <v>3.3240766303648478E-15</v>
      </c>
      <c r="D1757" s="166">
        <f t="shared" si="369"/>
        <v>2.2558277767625785E-3</v>
      </c>
      <c r="E1757" s="167">
        <f t="shared" si="379"/>
        <v>24.291375447755115</v>
      </c>
      <c r="F1757" s="168">
        <f t="shared" si="380"/>
        <v>3.8958145704689864</v>
      </c>
      <c r="G1757" s="168">
        <f t="shared" si="370"/>
        <v>135387.43830157904</v>
      </c>
      <c r="H1757" s="168">
        <f t="shared" si="371"/>
        <v>271310.338524085</v>
      </c>
      <c r="I1757" s="169">
        <f t="shared" si="372"/>
        <v>406697.77682566404</v>
      </c>
      <c r="J1757" s="169">
        <f t="shared" si="374"/>
        <v>401465.15096561512</v>
      </c>
      <c r="K1757" s="95"/>
      <c r="L1757" s="265">
        <f t="shared" si="373"/>
        <v>155895.25268293434</v>
      </c>
      <c r="M1757" s="265">
        <f>$G1757*NonHospFrac+theModel!$H1757*NonHospFrac</f>
        <v>250802.5241427297</v>
      </c>
      <c r="N1757" s="266">
        <f t="shared" si="375"/>
        <v>406697.77682566404</v>
      </c>
      <c r="O1757" s="159"/>
      <c r="P1757" s="265">
        <f t="shared" si="376"/>
        <v>153889.48432832386</v>
      </c>
      <c r="Q1757" s="265">
        <f t="shared" si="377"/>
        <v>250800.9695010549</v>
      </c>
      <c r="R1757" s="266">
        <f t="shared" si="378"/>
        <v>404690.45382937876</v>
      </c>
    </row>
    <row r="1758" spans="1:18" x14ac:dyDescent="0.3">
      <c r="A1758" s="82">
        <v>1727</v>
      </c>
      <c r="B1758" s="94">
        <f t="shared" si="367"/>
        <v>3.2693564573884332E-15</v>
      </c>
      <c r="C1758" s="179">
        <f t="shared" si="368"/>
        <v>3.261981352279718E-15</v>
      </c>
      <c r="D1758" s="166">
        <f t="shared" si="369"/>
        <v>2.2558277767625785E-3</v>
      </c>
      <c r="E1758" s="167">
        <f t="shared" si="379"/>
        <v>24.291375447755119</v>
      </c>
      <c r="F1758" s="168">
        <f t="shared" si="380"/>
        <v>3.898070398245749</v>
      </c>
      <c r="G1758" s="168">
        <f t="shared" si="370"/>
        <v>135465.83288079244</v>
      </c>
      <c r="H1758" s="168">
        <f t="shared" si="371"/>
        <v>271310.33852408506</v>
      </c>
      <c r="I1758" s="169">
        <f t="shared" si="372"/>
        <v>406776.1714048775</v>
      </c>
      <c r="J1758" s="169">
        <f t="shared" si="374"/>
        <v>401538.21654807182</v>
      </c>
      <c r="K1758" s="95"/>
      <c r="L1758" s="265">
        <f t="shared" si="373"/>
        <v>155925.30286621989</v>
      </c>
      <c r="M1758" s="265">
        <f>$G1758*NonHospFrac+theModel!$H1758*NonHospFrac</f>
        <v>250850.86853865755</v>
      </c>
      <c r="N1758" s="266">
        <f t="shared" si="375"/>
        <v>406776.17140487744</v>
      </c>
      <c r="O1758" s="159"/>
      <c r="P1758" s="265">
        <f t="shared" si="376"/>
        <v>153917.49180239564</v>
      </c>
      <c r="Q1758" s="265">
        <f t="shared" si="377"/>
        <v>250849.31389698276</v>
      </c>
      <c r="R1758" s="266">
        <f t="shared" si="378"/>
        <v>404766.80569937837</v>
      </c>
    </row>
    <row r="1759" spans="1:18" x14ac:dyDescent="0.3">
      <c r="A1759" s="82">
        <v>1728</v>
      </c>
      <c r="B1759" s="94">
        <f t="shared" ref="B1759:B1822" si="381">Constant*EXP(PowerTerm*(A1759)/7)</f>
        <v>3.2082833772655059E-15</v>
      </c>
      <c r="C1759" s="179">
        <f t="shared" ref="C1759:C1822" si="382">(1-theFloor)*B1759</f>
        <v>3.2010460425073448E-15</v>
      </c>
      <c r="D1759" s="166">
        <f t="shared" ref="D1759:D1822" si="383">theFloor</f>
        <v>2.2558277767625785E-3</v>
      </c>
      <c r="E1759" s="167">
        <f t="shared" si="379"/>
        <v>24.291375447755122</v>
      </c>
      <c r="F1759" s="168">
        <f t="shared" si="380"/>
        <v>3.9003262260225116</v>
      </c>
      <c r="G1759" s="168">
        <f t="shared" ref="G1759:G1822" si="384">$B$22*F1759*totInfected/365.25</f>
        <v>135544.22746000587</v>
      </c>
      <c r="H1759" s="168">
        <f t="shared" ref="H1759:H1822" si="385">lostQALYs_Injured*E1759*totInfected/365.25</f>
        <v>271310.33852408512</v>
      </c>
      <c r="I1759" s="169">
        <f t="shared" ref="I1759:I1822" si="386">H1759+G1759</f>
        <v>406854.56598409102</v>
      </c>
      <c r="J1759" s="169">
        <f t="shared" si="374"/>
        <v>401611.27915223158</v>
      </c>
      <c r="K1759" s="95"/>
      <c r="L1759" s="265">
        <f t="shared" ref="L1759:L1822" si="387">$G1759*HospFrac+$H1759*HospFrac</f>
        <v>155955.35304950553</v>
      </c>
      <c r="M1759" s="265">
        <f>$G1759*NonHospFrac+theModel!$H1759*NonHospFrac</f>
        <v>250899.21293458546</v>
      </c>
      <c r="N1759" s="266">
        <f t="shared" si="375"/>
        <v>406854.56598409102</v>
      </c>
      <c r="O1759" s="159"/>
      <c r="P1759" s="265">
        <f t="shared" si="376"/>
        <v>153945.49813482774</v>
      </c>
      <c r="Q1759" s="265">
        <f t="shared" si="377"/>
        <v>250897.65829291067</v>
      </c>
      <c r="R1759" s="266">
        <f t="shared" si="378"/>
        <v>404843.15642773837</v>
      </c>
    </row>
    <row r="1760" spans="1:18" x14ac:dyDescent="0.3">
      <c r="A1760" s="82">
        <v>1729</v>
      </c>
      <c r="B1760" s="94">
        <f t="shared" si="381"/>
        <v>3.1483511703279639E-15</v>
      </c>
      <c r="C1760" s="179">
        <f t="shared" si="382"/>
        <v>3.1412490323069351E-15</v>
      </c>
      <c r="D1760" s="166">
        <f t="shared" si="383"/>
        <v>2.2558277767625785E-3</v>
      </c>
      <c r="E1760" s="167">
        <f t="shared" si="379"/>
        <v>24.291375447755126</v>
      </c>
      <c r="F1760" s="168">
        <f t="shared" si="380"/>
        <v>3.9025820537992741</v>
      </c>
      <c r="G1760" s="168">
        <f t="shared" si="384"/>
        <v>135622.62203921928</v>
      </c>
      <c r="H1760" s="168">
        <f t="shared" si="385"/>
        <v>271310.33852408512</v>
      </c>
      <c r="I1760" s="169">
        <f t="shared" si="386"/>
        <v>406932.96056330437</v>
      </c>
      <c r="J1760" s="169">
        <f t="shared" ref="J1760:J1823" si="388">J1759+(I1760-I1759)/(1+discountDaily)^A1760</f>
        <v>401684.33877821564</v>
      </c>
      <c r="K1760" s="95"/>
      <c r="L1760" s="265">
        <f t="shared" si="387"/>
        <v>155985.40323279111</v>
      </c>
      <c r="M1760" s="265">
        <f>$G1760*NonHospFrac+theModel!$H1760*NonHospFrac</f>
        <v>250947.55733051331</v>
      </c>
      <c r="N1760" s="266">
        <f t="shared" ref="N1760:N1823" si="389">L1760+M1760</f>
        <v>406932.96056330443</v>
      </c>
      <c r="O1760" s="159"/>
      <c r="P1760" s="265">
        <f t="shared" ref="P1760:P1823" si="390">P1759+(L1760-L1759)/(1+discountDaily)^A1760</f>
        <v>153973.50332566653</v>
      </c>
      <c r="Q1760" s="265">
        <f t="shared" ref="Q1760:Q1823" si="391">Q1759+(M1760-M1759)/(1+discountDaily)^B1760</f>
        <v>250946.00268883852</v>
      </c>
      <c r="R1760" s="266">
        <f t="shared" ref="R1760:R1823" si="392">P1760+Q1760</f>
        <v>404919.50601450505</v>
      </c>
    </row>
    <row r="1761" spans="1:18" x14ac:dyDescent="0.3">
      <c r="A1761" s="82">
        <v>1730</v>
      </c>
      <c r="B1761" s="94">
        <f t="shared" si="381"/>
        <v>3.0895385245407421E-15</v>
      </c>
      <c r="C1761" s="179">
        <f t="shared" si="382"/>
        <v>3.0825690577197049E-15</v>
      </c>
      <c r="D1761" s="166">
        <f t="shared" si="383"/>
        <v>2.2558277767625785E-3</v>
      </c>
      <c r="E1761" s="167">
        <f t="shared" ref="E1761:E1824" si="393">C1761+E1760</f>
        <v>24.291375447755129</v>
      </c>
      <c r="F1761" s="168">
        <f t="shared" ref="F1761:F1824" si="394">D1761+F1760</f>
        <v>3.9048378815760367</v>
      </c>
      <c r="G1761" s="168">
        <f t="shared" si="384"/>
        <v>135701.01661843268</v>
      </c>
      <c r="H1761" s="168">
        <f t="shared" si="385"/>
        <v>271310.33852408518</v>
      </c>
      <c r="I1761" s="169">
        <f t="shared" si="386"/>
        <v>407011.35514251783</v>
      </c>
      <c r="J1761" s="169">
        <f t="shared" si="388"/>
        <v>401757.39542614558</v>
      </c>
      <c r="K1761" s="95"/>
      <c r="L1761" s="265">
        <f t="shared" si="387"/>
        <v>156015.45341607666</v>
      </c>
      <c r="M1761" s="265">
        <f>$G1761*NonHospFrac+theModel!$H1761*NonHospFrac</f>
        <v>250995.90172644117</v>
      </c>
      <c r="N1761" s="266">
        <f t="shared" si="389"/>
        <v>407011.35514251783</v>
      </c>
      <c r="O1761" s="159"/>
      <c r="P1761" s="265">
        <f t="shared" si="390"/>
        <v>154001.50737495857</v>
      </c>
      <c r="Q1761" s="265">
        <f t="shared" si="391"/>
        <v>250994.34708476637</v>
      </c>
      <c r="R1761" s="266">
        <f t="shared" si="392"/>
        <v>404995.85445972497</v>
      </c>
    </row>
    <row r="1762" spans="1:18" x14ac:dyDescent="0.3">
      <c r="A1762" s="82">
        <v>1731</v>
      </c>
      <c r="B1762" s="94">
        <f t="shared" si="381"/>
        <v>3.0318245259873781E-15</v>
      </c>
      <c r="C1762" s="179">
        <f t="shared" si="382"/>
        <v>3.0249852520073859E-15</v>
      </c>
      <c r="D1762" s="166">
        <f t="shared" si="383"/>
        <v>2.2558277767625785E-3</v>
      </c>
      <c r="E1762" s="167">
        <f t="shared" si="393"/>
        <v>24.291375447755133</v>
      </c>
      <c r="F1762" s="168">
        <f t="shared" si="394"/>
        <v>3.9070937093527993</v>
      </c>
      <c r="G1762" s="168">
        <f t="shared" si="384"/>
        <v>135779.41119764611</v>
      </c>
      <c r="H1762" s="168">
        <f t="shared" si="385"/>
        <v>271310.33852408518</v>
      </c>
      <c r="I1762" s="169">
        <f t="shared" si="386"/>
        <v>407089.74972173129</v>
      </c>
      <c r="J1762" s="169">
        <f t="shared" si="388"/>
        <v>401830.44909614278</v>
      </c>
      <c r="K1762" s="95"/>
      <c r="L1762" s="265">
        <f t="shared" si="387"/>
        <v>156045.50359936227</v>
      </c>
      <c r="M1762" s="265">
        <f>$G1762*NonHospFrac+theModel!$H1762*NonHospFrac</f>
        <v>251044.24612236902</v>
      </c>
      <c r="N1762" s="266">
        <f t="shared" si="389"/>
        <v>407089.74972173129</v>
      </c>
      <c r="O1762" s="159"/>
      <c r="P1762" s="265">
        <f t="shared" si="390"/>
        <v>154029.5102827505</v>
      </c>
      <c r="Q1762" s="265">
        <f t="shared" si="391"/>
        <v>251042.69148069422</v>
      </c>
      <c r="R1762" s="266">
        <f t="shared" si="392"/>
        <v>405072.2017634447</v>
      </c>
    </row>
    <row r="1763" spans="1:18" x14ac:dyDescent="0.3">
      <c r="A1763" s="82">
        <v>1732</v>
      </c>
      <c r="B1763" s="94">
        <f t="shared" si="381"/>
        <v>2.9751886514329733E-15</v>
      </c>
      <c r="C1763" s="179">
        <f t="shared" si="382"/>
        <v>2.9684771382319621E-15</v>
      </c>
      <c r="D1763" s="166">
        <f t="shared" si="383"/>
        <v>2.2558277767625785E-3</v>
      </c>
      <c r="E1763" s="167">
        <f t="shared" si="393"/>
        <v>24.291375447755136</v>
      </c>
      <c r="F1763" s="168">
        <f t="shared" si="394"/>
        <v>3.9093495371295619</v>
      </c>
      <c r="G1763" s="168">
        <f t="shared" si="384"/>
        <v>135857.80577685955</v>
      </c>
      <c r="H1763" s="168">
        <f t="shared" si="385"/>
        <v>271310.33852408524</v>
      </c>
      <c r="I1763" s="169">
        <f t="shared" si="386"/>
        <v>407168.14430094475</v>
      </c>
      <c r="J1763" s="169">
        <f t="shared" si="388"/>
        <v>401903.49978832854</v>
      </c>
      <c r="K1763" s="95"/>
      <c r="L1763" s="265">
        <f t="shared" si="387"/>
        <v>156075.55378264788</v>
      </c>
      <c r="M1763" s="265">
        <f>$G1763*NonHospFrac+theModel!$H1763*NonHospFrac</f>
        <v>251092.59051829687</v>
      </c>
      <c r="N1763" s="266">
        <f t="shared" si="389"/>
        <v>407168.14430094475</v>
      </c>
      <c r="O1763" s="159"/>
      <c r="P1763" s="265">
        <f t="shared" si="390"/>
        <v>154057.51204908878</v>
      </c>
      <c r="Q1763" s="265">
        <f t="shared" si="391"/>
        <v>251091.03587662207</v>
      </c>
      <c r="R1763" s="266">
        <f t="shared" si="392"/>
        <v>405148.54792571085</v>
      </c>
    </row>
    <row r="1764" spans="1:18" x14ac:dyDescent="0.3">
      <c r="A1764" s="82">
        <v>1733</v>
      </c>
      <c r="B1764" s="94">
        <f t="shared" si="381"/>
        <v>2.919610761026084E-15</v>
      </c>
      <c r="C1764" s="179">
        <f t="shared" si="382"/>
        <v>2.9130246219740263E-15</v>
      </c>
      <c r="D1764" s="166">
        <f t="shared" si="383"/>
        <v>2.2558277767625785E-3</v>
      </c>
      <c r="E1764" s="167">
        <f t="shared" si="393"/>
        <v>24.29137544775514</v>
      </c>
      <c r="F1764" s="168">
        <f t="shared" si="394"/>
        <v>3.9116053649063245</v>
      </c>
      <c r="G1764" s="168">
        <f t="shared" si="384"/>
        <v>135936.20035607295</v>
      </c>
      <c r="H1764" s="168">
        <f t="shared" si="385"/>
        <v>271310.33852408529</v>
      </c>
      <c r="I1764" s="169">
        <f t="shared" si="386"/>
        <v>407246.53888015822</v>
      </c>
      <c r="J1764" s="169">
        <f t="shared" si="388"/>
        <v>401976.54750282428</v>
      </c>
      <c r="K1764" s="95"/>
      <c r="L1764" s="265">
        <f t="shared" si="387"/>
        <v>156105.60396593346</v>
      </c>
      <c r="M1764" s="265">
        <f>$G1764*NonHospFrac+theModel!$H1764*NonHospFrac</f>
        <v>251140.93491422475</v>
      </c>
      <c r="N1764" s="266">
        <f t="shared" si="389"/>
        <v>407246.53888015822</v>
      </c>
      <c r="O1764" s="159"/>
      <c r="P1764" s="265">
        <f t="shared" si="390"/>
        <v>154085.5126740199</v>
      </c>
      <c r="Q1764" s="265">
        <f t="shared" si="391"/>
        <v>251139.38027254996</v>
      </c>
      <c r="R1764" s="266">
        <f t="shared" si="392"/>
        <v>405224.89294656983</v>
      </c>
    </row>
    <row r="1765" spans="1:18" x14ac:dyDescent="0.3">
      <c r="A1765" s="82">
        <v>1734</v>
      </c>
      <c r="B1765" s="94">
        <f t="shared" si="381"/>
        <v>2.8650710911369399E-15</v>
      </c>
      <c r="C1765" s="179">
        <f t="shared" si="382"/>
        <v>2.8586079841871539E-15</v>
      </c>
      <c r="D1765" s="166">
        <f t="shared" si="383"/>
        <v>2.2558277767625785E-3</v>
      </c>
      <c r="E1765" s="167">
        <f t="shared" si="393"/>
        <v>24.291375447755144</v>
      </c>
      <c r="F1765" s="168">
        <f t="shared" si="394"/>
        <v>3.9138611926830871</v>
      </c>
      <c r="G1765" s="168">
        <f t="shared" si="384"/>
        <v>136014.59493528638</v>
      </c>
      <c r="H1765" s="168">
        <f t="shared" si="385"/>
        <v>271310.33852408535</v>
      </c>
      <c r="I1765" s="169">
        <f t="shared" si="386"/>
        <v>407324.93345937174</v>
      </c>
      <c r="J1765" s="169">
        <f t="shared" si="388"/>
        <v>402049.59223975142</v>
      </c>
      <c r="K1765" s="95"/>
      <c r="L1765" s="265">
        <f t="shared" si="387"/>
        <v>156135.65414921907</v>
      </c>
      <c r="M1765" s="265">
        <f>$G1765*NonHospFrac+theModel!$H1765*NonHospFrac</f>
        <v>251189.27931015263</v>
      </c>
      <c r="N1765" s="266">
        <f t="shared" si="389"/>
        <v>407324.93345937168</v>
      </c>
      <c r="O1765" s="159"/>
      <c r="P1765" s="265">
        <f t="shared" si="390"/>
        <v>154113.51215759048</v>
      </c>
      <c r="Q1765" s="265">
        <f t="shared" si="391"/>
        <v>251187.72466847784</v>
      </c>
      <c r="R1765" s="266">
        <f t="shared" si="392"/>
        <v>405301.23682606831</v>
      </c>
    </row>
    <row r="1766" spans="1:18" x14ac:dyDescent="0.3">
      <c r="A1766" s="82">
        <v>1735</v>
      </c>
      <c r="B1766" s="94">
        <f t="shared" si="381"/>
        <v>2.8115502473294519E-15</v>
      </c>
      <c r="C1766" s="179">
        <f t="shared" si="382"/>
        <v>2.8052078741857623E-15</v>
      </c>
      <c r="D1766" s="166">
        <f t="shared" si="383"/>
        <v>2.2558277767625785E-3</v>
      </c>
      <c r="E1766" s="167">
        <f t="shared" si="393"/>
        <v>24.291375447755147</v>
      </c>
      <c r="F1766" s="168">
        <f t="shared" si="394"/>
        <v>3.9161170204598497</v>
      </c>
      <c r="G1766" s="168">
        <f t="shared" si="384"/>
        <v>136092.98951449982</v>
      </c>
      <c r="H1766" s="168">
        <f t="shared" si="385"/>
        <v>271310.33852408535</v>
      </c>
      <c r="I1766" s="169">
        <f t="shared" si="386"/>
        <v>407403.32803858514</v>
      </c>
      <c r="J1766" s="169">
        <f t="shared" si="388"/>
        <v>402122.63399923121</v>
      </c>
      <c r="K1766" s="95"/>
      <c r="L1766" s="265">
        <f t="shared" si="387"/>
        <v>156165.70433250465</v>
      </c>
      <c r="M1766" s="265">
        <f>$G1766*NonHospFrac+theModel!$H1766*NonHospFrac</f>
        <v>251237.62370608049</v>
      </c>
      <c r="N1766" s="266">
        <f t="shared" si="389"/>
        <v>407403.32803858514</v>
      </c>
      <c r="O1766" s="159"/>
      <c r="P1766" s="265">
        <f t="shared" si="390"/>
        <v>154141.51049984695</v>
      </c>
      <c r="Q1766" s="265">
        <f t="shared" si="391"/>
        <v>251236.06906440569</v>
      </c>
      <c r="R1766" s="266">
        <f t="shared" si="392"/>
        <v>405377.57956425264</v>
      </c>
    </row>
    <row r="1767" spans="1:18" x14ac:dyDescent="0.3">
      <c r="A1767" s="82">
        <v>1736</v>
      </c>
      <c r="B1767" s="94">
        <f t="shared" si="381"/>
        <v>2.7590291974645036E-15</v>
      </c>
      <c r="C1767" s="179">
        <f t="shared" si="382"/>
        <v>2.7528053027639642E-15</v>
      </c>
      <c r="D1767" s="166">
        <f t="shared" si="383"/>
        <v>2.2558277767625785E-3</v>
      </c>
      <c r="E1767" s="167">
        <f t="shared" si="393"/>
        <v>24.291375447755151</v>
      </c>
      <c r="F1767" s="168">
        <f t="shared" si="394"/>
        <v>3.9183728482366122</v>
      </c>
      <c r="G1767" s="168">
        <f t="shared" si="384"/>
        <v>136171.38409371325</v>
      </c>
      <c r="H1767" s="168">
        <f t="shared" si="385"/>
        <v>271310.33852408535</v>
      </c>
      <c r="I1767" s="169">
        <f t="shared" si="386"/>
        <v>407481.7226177986</v>
      </c>
      <c r="J1767" s="169">
        <f t="shared" si="388"/>
        <v>402195.67278138513</v>
      </c>
      <c r="K1767" s="95"/>
      <c r="L1767" s="265">
        <f t="shared" si="387"/>
        <v>156195.75451579024</v>
      </c>
      <c r="M1767" s="265">
        <f>$G1767*NonHospFrac+theModel!$H1767*NonHospFrac</f>
        <v>251285.96810200834</v>
      </c>
      <c r="N1767" s="266">
        <f t="shared" si="389"/>
        <v>407481.7226177986</v>
      </c>
      <c r="O1767" s="159"/>
      <c r="P1767" s="265">
        <f t="shared" si="390"/>
        <v>154169.50770083585</v>
      </c>
      <c r="Q1767" s="265">
        <f t="shared" si="391"/>
        <v>251284.41346033354</v>
      </c>
      <c r="R1767" s="266">
        <f t="shared" si="392"/>
        <v>405453.92116116942</v>
      </c>
    </row>
    <row r="1768" spans="1:18" x14ac:dyDescent="0.3">
      <c r="A1768" s="82">
        <v>1737</v>
      </c>
      <c r="B1768" s="94">
        <f t="shared" si="381"/>
        <v>2.7074892649320793E-15</v>
      </c>
      <c r="C1768" s="179">
        <f t="shared" si="382"/>
        <v>2.701381635442959E-15</v>
      </c>
      <c r="D1768" s="166">
        <f t="shared" si="383"/>
        <v>2.2558277767625785E-3</v>
      </c>
      <c r="E1768" s="167">
        <f t="shared" si="393"/>
        <v>24.291375447755154</v>
      </c>
      <c r="F1768" s="168">
        <f t="shared" si="394"/>
        <v>3.9206286760133748</v>
      </c>
      <c r="G1768" s="168">
        <f t="shared" si="384"/>
        <v>136249.77867292665</v>
      </c>
      <c r="H1768" s="168">
        <f t="shared" si="385"/>
        <v>271310.33852408541</v>
      </c>
      <c r="I1768" s="169">
        <f t="shared" si="386"/>
        <v>407560.11719701206</v>
      </c>
      <c r="J1768" s="169">
        <f t="shared" si="388"/>
        <v>402268.70858633448</v>
      </c>
      <c r="K1768" s="95"/>
      <c r="L1768" s="265">
        <f t="shared" si="387"/>
        <v>156225.80469907582</v>
      </c>
      <c r="M1768" s="265">
        <f>$G1768*NonHospFrac+theModel!$H1768*NonHospFrac</f>
        <v>251334.31249793622</v>
      </c>
      <c r="N1768" s="266">
        <f t="shared" si="389"/>
        <v>407560.11719701206</v>
      </c>
      <c r="O1768" s="159"/>
      <c r="P1768" s="265">
        <f t="shared" si="390"/>
        <v>154197.50376060372</v>
      </c>
      <c r="Q1768" s="265">
        <f t="shared" si="391"/>
        <v>251332.75785626142</v>
      </c>
      <c r="R1768" s="266">
        <f t="shared" si="392"/>
        <v>405530.26161686517</v>
      </c>
    </row>
    <row r="1769" spans="1:18" x14ac:dyDescent="0.3">
      <c r="A1769" s="82">
        <v>1738</v>
      </c>
      <c r="B1769" s="94">
        <f t="shared" si="381"/>
        <v>2.6569121220098334E-15</v>
      </c>
      <c r="C1769" s="179">
        <f t="shared" si="382"/>
        <v>2.6509185858445864E-15</v>
      </c>
      <c r="D1769" s="166">
        <f t="shared" si="383"/>
        <v>2.2558277767625785E-3</v>
      </c>
      <c r="E1769" s="167">
        <f t="shared" si="393"/>
        <v>24.291375447755158</v>
      </c>
      <c r="F1769" s="168">
        <f t="shared" si="394"/>
        <v>3.9228845037901374</v>
      </c>
      <c r="G1769" s="168">
        <f t="shared" si="384"/>
        <v>136328.17325214008</v>
      </c>
      <c r="H1769" s="168">
        <f t="shared" si="385"/>
        <v>271310.33852408553</v>
      </c>
      <c r="I1769" s="169">
        <f t="shared" si="386"/>
        <v>407638.51177622564</v>
      </c>
      <c r="J1769" s="169">
        <f t="shared" si="388"/>
        <v>402341.74141420075</v>
      </c>
      <c r="K1769" s="95"/>
      <c r="L1769" s="265">
        <f t="shared" si="387"/>
        <v>156255.85488236145</v>
      </c>
      <c r="M1769" s="265">
        <f>$G1769*NonHospFrac+theModel!$H1769*NonHospFrac</f>
        <v>251382.65689386413</v>
      </c>
      <c r="N1769" s="266">
        <f t="shared" si="389"/>
        <v>407638.51177622558</v>
      </c>
      <c r="O1769" s="159"/>
      <c r="P1769" s="265">
        <f t="shared" si="390"/>
        <v>154225.49867919716</v>
      </c>
      <c r="Q1769" s="265">
        <f t="shared" si="391"/>
        <v>251381.10225218933</v>
      </c>
      <c r="R1769" s="266">
        <f t="shared" si="392"/>
        <v>405606.60093138646</v>
      </c>
    </row>
    <row r="1770" spans="1:18" x14ac:dyDescent="0.3">
      <c r="A1770" s="82">
        <v>1739</v>
      </c>
      <c r="B1770" s="94">
        <f t="shared" si="381"/>
        <v>2.6072797833456361E-15</v>
      </c>
      <c r="C1770" s="179">
        <f t="shared" si="382"/>
        <v>2.6013982091885733E-15</v>
      </c>
      <c r="D1770" s="166">
        <f t="shared" si="383"/>
        <v>2.2558277767625785E-3</v>
      </c>
      <c r="E1770" s="167">
        <f t="shared" si="393"/>
        <v>24.291375447755161</v>
      </c>
      <c r="F1770" s="168">
        <f t="shared" si="394"/>
        <v>3.9251403315669</v>
      </c>
      <c r="G1770" s="168">
        <f t="shared" si="384"/>
        <v>136406.56783135352</v>
      </c>
      <c r="H1770" s="168">
        <f t="shared" si="385"/>
        <v>271310.33852408553</v>
      </c>
      <c r="I1770" s="169">
        <f t="shared" si="386"/>
        <v>407716.90635543905</v>
      </c>
      <c r="J1770" s="169">
        <f t="shared" si="388"/>
        <v>402414.771265105</v>
      </c>
      <c r="K1770" s="95"/>
      <c r="L1770" s="265">
        <f t="shared" si="387"/>
        <v>156285.90506564704</v>
      </c>
      <c r="M1770" s="265">
        <f>$G1770*NonHospFrac+theModel!$H1770*NonHospFrac</f>
        <v>251431.00128979195</v>
      </c>
      <c r="N1770" s="266">
        <f t="shared" si="389"/>
        <v>407716.90635543899</v>
      </c>
      <c r="O1770" s="159"/>
      <c r="P1770" s="265">
        <f t="shared" si="390"/>
        <v>154253.49245666253</v>
      </c>
      <c r="Q1770" s="265">
        <f t="shared" si="391"/>
        <v>251429.44664811715</v>
      </c>
      <c r="R1770" s="266">
        <f t="shared" si="392"/>
        <v>405682.93910477968</v>
      </c>
    </row>
    <row r="1771" spans="1:18" x14ac:dyDescent="0.3">
      <c r="A1771" s="82">
        <v>1740</v>
      </c>
      <c r="B1771" s="94">
        <f t="shared" si="381"/>
        <v>2.5585745995620501E-15</v>
      </c>
      <c r="C1771" s="179">
        <f t="shared" si="382"/>
        <v>2.5528028959114387E-15</v>
      </c>
      <c r="D1771" s="166">
        <f t="shared" si="383"/>
        <v>2.2558277767625785E-3</v>
      </c>
      <c r="E1771" s="167">
        <f t="shared" si="393"/>
        <v>24.291375447755165</v>
      </c>
      <c r="F1771" s="168">
        <f t="shared" si="394"/>
        <v>3.9273961593436626</v>
      </c>
      <c r="G1771" s="168">
        <f t="shared" si="384"/>
        <v>136484.96241056692</v>
      </c>
      <c r="H1771" s="168">
        <f t="shared" si="385"/>
        <v>271310.33852408559</v>
      </c>
      <c r="I1771" s="169">
        <f t="shared" si="386"/>
        <v>407795.30093465251</v>
      </c>
      <c r="J1771" s="169">
        <f t="shared" si="388"/>
        <v>402487.79813916882</v>
      </c>
      <c r="K1771" s="95"/>
      <c r="L1771" s="265">
        <f t="shared" si="387"/>
        <v>156315.95524893265</v>
      </c>
      <c r="M1771" s="265">
        <f>$G1771*NonHospFrac+theModel!$H1771*NonHospFrac</f>
        <v>251479.34568571986</v>
      </c>
      <c r="N1771" s="266">
        <f t="shared" si="389"/>
        <v>407795.30093465251</v>
      </c>
      <c r="O1771" s="159"/>
      <c r="P1771" s="265">
        <f t="shared" si="390"/>
        <v>154281.48509304645</v>
      </c>
      <c r="Q1771" s="265">
        <f t="shared" si="391"/>
        <v>251477.79104404507</v>
      </c>
      <c r="R1771" s="266">
        <f t="shared" si="392"/>
        <v>405759.27613709151</v>
      </c>
    </row>
    <row r="1772" spans="1:18" x14ac:dyDescent="0.3">
      <c r="A1772" s="82">
        <v>1741</v>
      </c>
      <c r="B1772" s="94">
        <f t="shared" si="381"/>
        <v>2.5107792509800972E-15</v>
      </c>
      <c r="C1772" s="179">
        <f t="shared" si="382"/>
        <v>2.5051153654044171E-15</v>
      </c>
      <c r="D1772" s="166">
        <f t="shared" si="383"/>
        <v>2.2558277767625785E-3</v>
      </c>
      <c r="E1772" s="167">
        <f t="shared" si="393"/>
        <v>24.291375447755168</v>
      </c>
      <c r="F1772" s="168">
        <f t="shared" si="394"/>
        <v>3.9296519871204252</v>
      </c>
      <c r="G1772" s="168">
        <f t="shared" si="384"/>
        <v>136563.35698978035</v>
      </c>
      <c r="H1772" s="168">
        <f t="shared" si="385"/>
        <v>271310.33852408564</v>
      </c>
      <c r="I1772" s="169">
        <f t="shared" si="386"/>
        <v>407873.69551386603</v>
      </c>
      <c r="J1772" s="169">
        <f t="shared" si="388"/>
        <v>402560.82203651353</v>
      </c>
      <c r="K1772" s="95"/>
      <c r="L1772" s="265">
        <f t="shared" si="387"/>
        <v>156346.00543221823</v>
      </c>
      <c r="M1772" s="265">
        <f>$G1772*NonHospFrac+theModel!$H1772*NonHospFrac</f>
        <v>251527.69008164774</v>
      </c>
      <c r="N1772" s="266">
        <f t="shared" si="389"/>
        <v>407873.69551386597</v>
      </c>
      <c r="O1772" s="159"/>
      <c r="P1772" s="265">
        <f t="shared" si="390"/>
        <v>154309.47658839537</v>
      </c>
      <c r="Q1772" s="265">
        <f t="shared" si="391"/>
        <v>251526.13543997295</v>
      </c>
      <c r="R1772" s="266">
        <f t="shared" si="392"/>
        <v>405835.61202836828</v>
      </c>
    </row>
    <row r="1773" spans="1:18" x14ac:dyDescent="0.3">
      <c r="A1773" s="82">
        <v>1742</v>
      </c>
      <c r="B1773" s="94">
        <f t="shared" si="381"/>
        <v>2.463876741460355E-15</v>
      </c>
      <c r="C1773" s="179">
        <f t="shared" si="382"/>
        <v>2.4583186598684495E-15</v>
      </c>
      <c r="D1773" s="166">
        <f t="shared" si="383"/>
        <v>2.2558277767625785E-3</v>
      </c>
      <c r="E1773" s="167">
        <f t="shared" si="393"/>
        <v>24.291375447755172</v>
      </c>
      <c r="F1773" s="168">
        <f t="shared" si="394"/>
        <v>3.9319078148971878</v>
      </c>
      <c r="G1773" s="168">
        <f t="shared" si="384"/>
        <v>136641.75156899376</v>
      </c>
      <c r="H1773" s="168">
        <f t="shared" si="385"/>
        <v>271310.33852408564</v>
      </c>
      <c r="I1773" s="169">
        <f t="shared" si="386"/>
        <v>407952.09009307937</v>
      </c>
      <c r="J1773" s="169">
        <f t="shared" si="388"/>
        <v>402633.84295726032</v>
      </c>
      <c r="K1773" s="95"/>
      <c r="L1773" s="265">
        <f t="shared" si="387"/>
        <v>156376.05561550381</v>
      </c>
      <c r="M1773" s="265">
        <f>$G1773*NonHospFrac+theModel!$H1773*NonHospFrac</f>
        <v>251576.03447757557</v>
      </c>
      <c r="N1773" s="266">
        <f t="shared" si="389"/>
        <v>407952.09009307937</v>
      </c>
      <c r="O1773" s="159"/>
      <c r="P1773" s="265">
        <f t="shared" si="390"/>
        <v>154337.46694275585</v>
      </c>
      <c r="Q1773" s="265">
        <f t="shared" si="391"/>
        <v>251574.47983590077</v>
      </c>
      <c r="R1773" s="266">
        <f t="shared" si="392"/>
        <v>405911.94677865662</v>
      </c>
    </row>
    <row r="1774" spans="1:18" x14ac:dyDescent="0.3">
      <c r="A1774" s="82">
        <v>1743</v>
      </c>
      <c r="B1774" s="94">
        <f t="shared" si="381"/>
        <v>2.4178503923590928E-15</v>
      </c>
      <c r="C1774" s="179">
        <f t="shared" si="382"/>
        <v>2.4123961382839528E-15</v>
      </c>
      <c r="D1774" s="166">
        <f t="shared" si="383"/>
        <v>2.2558277767625785E-3</v>
      </c>
      <c r="E1774" s="167">
        <f t="shared" si="393"/>
        <v>24.291375447755176</v>
      </c>
      <c r="F1774" s="168">
        <f t="shared" si="394"/>
        <v>3.9341636426739504</v>
      </c>
      <c r="G1774" s="168">
        <f t="shared" si="384"/>
        <v>136720.14614820719</v>
      </c>
      <c r="H1774" s="168">
        <f t="shared" si="385"/>
        <v>271310.33852408564</v>
      </c>
      <c r="I1774" s="169">
        <f t="shared" si="386"/>
        <v>408030.48467229283</v>
      </c>
      <c r="J1774" s="169">
        <f t="shared" si="388"/>
        <v>402706.86090153072</v>
      </c>
      <c r="K1774" s="95"/>
      <c r="L1774" s="265">
        <f t="shared" si="387"/>
        <v>156406.10579878939</v>
      </c>
      <c r="M1774" s="265">
        <f>$G1774*NonHospFrac+theModel!$H1774*NonHospFrac</f>
        <v>251624.37887350342</v>
      </c>
      <c r="N1774" s="266">
        <f t="shared" si="389"/>
        <v>408030.48467229283</v>
      </c>
      <c r="O1774" s="159"/>
      <c r="P1774" s="265">
        <f t="shared" si="390"/>
        <v>154365.45615617439</v>
      </c>
      <c r="Q1774" s="265">
        <f t="shared" si="391"/>
        <v>251622.82423182862</v>
      </c>
      <c r="R1774" s="266">
        <f t="shared" si="392"/>
        <v>405988.28038800298</v>
      </c>
    </row>
    <row r="1775" spans="1:18" x14ac:dyDescent="0.3">
      <c r="A1775" s="82">
        <v>1744</v>
      </c>
      <c r="B1775" s="94">
        <f t="shared" si="381"/>
        <v>2.3726838365973043E-15</v>
      </c>
      <c r="C1775" s="179">
        <f t="shared" si="382"/>
        <v>2.3673314704932324E-15</v>
      </c>
      <c r="D1775" s="166">
        <f t="shared" si="383"/>
        <v>2.2558277767625785E-3</v>
      </c>
      <c r="E1775" s="167">
        <f t="shared" si="393"/>
        <v>24.291375447755179</v>
      </c>
      <c r="F1775" s="168">
        <f t="shared" si="394"/>
        <v>3.9364194704507129</v>
      </c>
      <c r="G1775" s="168">
        <f t="shared" si="384"/>
        <v>136798.54072742062</v>
      </c>
      <c r="H1775" s="168">
        <f t="shared" si="385"/>
        <v>271310.3385240857</v>
      </c>
      <c r="I1775" s="169">
        <f t="shared" si="386"/>
        <v>408108.8792515063</v>
      </c>
      <c r="J1775" s="169">
        <f t="shared" si="388"/>
        <v>402779.87586944597</v>
      </c>
      <c r="K1775" s="95"/>
      <c r="L1775" s="265">
        <f t="shared" si="387"/>
        <v>156436.155982075</v>
      </c>
      <c r="M1775" s="265">
        <f>$G1775*NonHospFrac+theModel!$H1775*NonHospFrac</f>
        <v>251672.7232694313</v>
      </c>
      <c r="N1775" s="266">
        <f t="shared" si="389"/>
        <v>408108.8792515063</v>
      </c>
      <c r="O1775" s="159"/>
      <c r="P1775" s="265">
        <f t="shared" si="390"/>
        <v>154393.44422869751</v>
      </c>
      <c r="Q1775" s="265">
        <f t="shared" si="391"/>
        <v>251671.1686277565</v>
      </c>
      <c r="R1775" s="266">
        <f t="shared" si="392"/>
        <v>406064.61285645398</v>
      </c>
    </row>
    <row r="1776" spans="1:18" x14ac:dyDescent="0.3">
      <c r="A1776" s="82">
        <v>1745</v>
      </c>
      <c r="B1776" s="94">
        <f t="shared" si="381"/>
        <v>2.3283610128405351E-15</v>
      </c>
      <c r="C1776" s="179">
        <f t="shared" si="382"/>
        <v>2.3231086313934382E-15</v>
      </c>
      <c r="D1776" s="166">
        <f t="shared" si="383"/>
        <v>2.2558277767625785E-3</v>
      </c>
      <c r="E1776" s="167">
        <f t="shared" si="393"/>
        <v>24.291375447755183</v>
      </c>
      <c r="F1776" s="168">
        <f t="shared" si="394"/>
        <v>3.9386752982274755</v>
      </c>
      <c r="G1776" s="168">
        <f t="shared" si="384"/>
        <v>136876.93530663403</v>
      </c>
      <c r="H1776" s="168">
        <f t="shared" si="385"/>
        <v>271310.33852408576</v>
      </c>
      <c r="I1776" s="169">
        <f t="shared" si="386"/>
        <v>408187.27383071976</v>
      </c>
      <c r="J1776" s="169">
        <f t="shared" si="388"/>
        <v>402852.88786112738</v>
      </c>
      <c r="K1776" s="95"/>
      <c r="L1776" s="265">
        <f t="shared" si="387"/>
        <v>156466.20616536061</v>
      </c>
      <c r="M1776" s="265">
        <f>$G1776*NonHospFrac+theModel!$H1776*NonHospFrac</f>
        <v>251721.06766535918</v>
      </c>
      <c r="N1776" s="266">
        <f t="shared" si="389"/>
        <v>408187.27383071976</v>
      </c>
      <c r="O1776" s="159"/>
      <c r="P1776" s="265">
        <f t="shared" si="390"/>
        <v>154421.43116037169</v>
      </c>
      <c r="Q1776" s="265">
        <f t="shared" si="391"/>
        <v>251719.51302368438</v>
      </c>
      <c r="R1776" s="266">
        <f t="shared" si="392"/>
        <v>406140.94418405608</v>
      </c>
    </row>
    <row r="1777" spans="1:18" x14ac:dyDescent="0.3">
      <c r="A1777" s="82">
        <v>1746</v>
      </c>
      <c r="B1777" s="94">
        <f t="shared" si="381"/>
        <v>2.2848661597874362E-15</v>
      </c>
      <c r="C1777" s="179">
        <f t="shared" si="382"/>
        <v>2.2797118952380027E-15</v>
      </c>
      <c r="D1777" s="166">
        <f t="shared" si="383"/>
        <v>2.2558277767625785E-3</v>
      </c>
      <c r="E1777" s="167">
        <f t="shared" si="393"/>
        <v>24.291375447755186</v>
      </c>
      <c r="F1777" s="168">
        <f t="shared" si="394"/>
        <v>3.9409311260042381</v>
      </c>
      <c r="G1777" s="168">
        <f t="shared" si="384"/>
        <v>136955.32988584746</v>
      </c>
      <c r="H1777" s="168">
        <f t="shared" si="385"/>
        <v>271310.33852408582</v>
      </c>
      <c r="I1777" s="169">
        <f t="shared" si="386"/>
        <v>408265.66840993328</v>
      </c>
      <c r="J1777" s="169">
        <f t="shared" si="388"/>
        <v>402925.89687669632</v>
      </c>
      <c r="K1777" s="95"/>
      <c r="L1777" s="265">
        <f t="shared" si="387"/>
        <v>156496.25634864619</v>
      </c>
      <c r="M1777" s="265">
        <f>$G1777*NonHospFrac+theModel!$H1777*NonHospFrac</f>
        <v>251769.41206128703</v>
      </c>
      <c r="N1777" s="266">
        <f t="shared" si="389"/>
        <v>408265.66840993322</v>
      </c>
      <c r="O1777" s="159"/>
      <c r="P1777" s="265">
        <f t="shared" si="390"/>
        <v>154449.41695124342</v>
      </c>
      <c r="Q1777" s="265">
        <f t="shared" si="391"/>
        <v>251767.85741961224</v>
      </c>
      <c r="R1777" s="266">
        <f t="shared" si="392"/>
        <v>406217.27437085565</v>
      </c>
    </row>
    <row r="1778" spans="1:18" x14ac:dyDescent="0.3">
      <c r="A1778" s="82">
        <v>1747</v>
      </c>
      <c r="B1778" s="94">
        <f t="shared" si="381"/>
        <v>2.2421838105650052E-15</v>
      </c>
      <c r="C1778" s="179">
        <f t="shared" si="382"/>
        <v>2.2371258300445254E-15</v>
      </c>
      <c r="D1778" s="166">
        <f t="shared" si="383"/>
        <v>2.2558277767625785E-3</v>
      </c>
      <c r="E1778" s="167">
        <f t="shared" si="393"/>
        <v>24.29137544775519</v>
      </c>
      <c r="F1778" s="168">
        <f t="shared" si="394"/>
        <v>3.9431869537810007</v>
      </c>
      <c r="G1778" s="168">
        <f t="shared" si="384"/>
        <v>137033.72446506086</v>
      </c>
      <c r="H1778" s="168">
        <f t="shared" si="385"/>
        <v>271310.33852408582</v>
      </c>
      <c r="I1778" s="169">
        <f t="shared" si="386"/>
        <v>408344.06298914668</v>
      </c>
      <c r="J1778" s="169">
        <f t="shared" si="388"/>
        <v>402998.90291627398</v>
      </c>
      <c r="K1778" s="95"/>
      <c r="L1778" s="265">
        <f t="shared" si="387"/>
        <v>156526.30653193177</v>
      </c>
      <c r="M1778" s="265">
        <f>$G1778*NonHospFrac+theModel!$H1778*NonHospFrac</f>
        <v>251817.75645721488</v>
      </c>
      <c r="N1778" s="266">
        <f t="shared" si="389"/>
        <v>408344.06298914668</v>
      </c>
      <c r="O1778" s="159"/>
      <c r="P1778" s="265">
        <f t="shared" si="390"/>
        <v>154477.40160135922</v>
      </c>
      <c r="Q1778" s="265">
        <f t="shared" si="391"/>
        <v>251816.20181554009</v>
      </c>
      <c r="R1778" s="266">
        <f t="shared" si="392"/>
        <v>406293.60341689934</v>
      </c>
    </row>
    <row r="1779" spans="1:18" x14ac:dyDescent="0.3">
      <c r="A1779" s="82">
        <v>1748</v>
      </c>
      <c r="B1779" s="94">
        <f t="shared" si="381"/>
        <v>2.200298787228531E-15</v>
      </c>
      <c r="C1779" s="179">
        <f t="shared" si="382"/>
        <v>2.195335292107124E-15</v>
      </c>
      <c r="D1779" s="166">
        <f t="shared" si="383"/>
        <v>2.2558277767625785E-3</v>
      </c>
      <c r="E1779" s="167">
        <f t="shared" si="393"/>
        <v>24.291375447755193</v>
      </c>
      <c r="F1779" s="168">
        <f t="shared" si="394"/>
        <v>3.9454427815577633</v>
      </c>
      <c r="G1779" s="168">
        <f t="shared" si="384"/>
        <v>137112.1190442743</v>
      </c>
      <c r="H1779" s="168">
        <f t="shared" si="385"/>
        <v>271310.33852408588</v>
      </c>
      <c r="I1779" s="169">
        <f t="shared" si="386"/>
        <v>408422.45756836014</v>
      </c>
      <c r="J1779" s="169">
        <f t="shared" si="388"/>
        <v>403071.90597998176</v>
      </c>
      <c r="K1779" s="95"/>
      <c r="L1779" s="265">
        <f t="shared" si="387"/>
        <v>156556.35671521738</v>
      </c>
      <c r="M1779" s="265">
        <f>$G1779*NonHospFrac+theModel!$H1779*NonHospFrac</f>
        <v>251866.10085314279</v>
      </c>
      <c r="N1779" s="266">
        <f t="shared" si="389"/>
        <v>408422.45756836014</v>
      </c>
      <c r="O1779" s="159"/>
      <c r="P1779" s="265">
        <f t="shared" si="390"/>
        <v>154505.38511076561</v>
      </c>
      <c r="Q1779" s="265">
        <f t="shared" si="391"/>
        <v>251864.546211468</v>
      </c>
      <c r="R1779" s="266">
        <f t="shared" si="392"/>
        <v>406369.93132223364</v>
      </c>
    </row>
    <row r="1780" spans="1:18" x14ac:dyDescent="0.3">
      <c r="A1780" s="82">
        <v>1749</v>
      </c>
      <c r="B1780" s="94">
        <f t="shared" si="381"/>
        <v>2.1591961953642805E-15</v>
      </c>
      <c r="C1780" s="179">
        <f t="shared" si="382"/>
        <v>2.1543254206112979E-15</v>
      </c>
      <c r="D1780" s="166">
        <f t="shared" si="383"/>
        <v>2.2558277767625785E-3</v>
      </c>
      <c r="E1780" s="167">
        <f t="shared" si="393"/>
        <v>24.291375447755197</v>
      </c>
      <c r="F1780" s="168">
        <f t="shared" si="394"/>
        <v>3.9476986093345259</v>
      </c>
      <c r="G1780" s="168">
        <f t="shared" si="384"/>
        <v>137190.51362348773</v>
      </c>
      <c r="H1780" s="168">
        <f t="shared" si="385"/>
        <v>271310.33852408594</v>
      </c>
      <c r="I1780" s="169">
        <f t="shared" si="386"/>
        <v>408500.85214757366</v>
      </c>
      <c r="J1780" s="169">
        <f t="shared" si="388"/>
        <v>403144.90606794099</v>
      </c>
      <c r="K1780" s="95"/>
      <c r="L1780" s="265">
        <f t="shared" si="387"/>
        <v>156586.40689850299</v>
      </c>
      <c r="M1780" s="265">
        <f>$G1780*NonHospFrac+theModel!$H1780*NonHospFrac</f>
        <v>251914.44524907065</v>
      </c>
      <c r="N1780" s="266">
        <f t="shared" si="389"/>
        <v>408500.85214757361</v>
      </c>
      <c r="O1780" s="159"/>
      <c r="P1780" s="265">
        <f t="shared" si="390"/>
        <v>154533.36747950906</v>
      </c>
      <c r="Q1780" s="265">
        <f t="shared" si="391"/>
        <v>251912.89060739585</v>
      </c>
      <c r="R1780" s="266">
        <f t="shared" si="392"/>
        <v>406446.25808690488</v>
      </c>
    </row>
    <row r="1781" spans="1:18" x14ac:dyDescent="0.3">
      <c r="A1781" s="82">
        <v>1750</v>
      </c>
      <c r="B1781" s="94">
        <f t="shared" si="381"/>
        <v>2.1188614187930251E-15</v>
      </c>
      <c r="C1781" s="179">
        <f t="shared" si="382"/>
        <v>2.1140816323494013E-15</v>
      </c>
      <c r="D1781" s="166">
        <f t="shared" si="383"/>
        <v>2.2558277767625785E-3</v>
      </c>
      <c r="E1781" s="167">
        <f t="shared" si="393"/>
        <v>24.2913754477552</v>
      </c>
      <c r="F1781" s="168">
        <f t="shared" si="394"/>
        <v>3.9499544371112885</v>
      </c>
      <c r="G1781" s="168">
        <f t="shared" si="384"/>
        <v>137268.90820270113</v>
      </c>
      <c r="H1781" s="168">
        <f t="shared" si="385"/>
        <v>271310.33852408594</v>
      </c>
      <c r="I1781" s="169">
        <f t="shared" si="386"/>
        <v>408579.24672678707</v>
      </c>
      <c r="J1781" s="169">
        <f t="shared" si="388"/>
        <v>403217.90318027284</v>
      </c>
      <c r="K1781" s="95"/>
      <c r="L1781" s="265">
        <f t="shared" si="387"/>
        <v>156616.45708178857</v>
      </c>
      <c r="M1781" s="265">
        <f>$G1781*NonHospFrac+theModel!$H1781*NonHospFrac</f>
        <v>251962.7896449985</v>
      </c>
      <c r="N1781" s="266">
        <f t="shared" si="389"/>
        <v>408579.24672678707</v>
      </c>
      <c r="O1781" s="159"/>
      <c r="P1781" s="265">
        <f t="shared" si="390"/>
        <v>154561.34870763606</v>
      </c>
      <c r="Q1781" s="265">
        <f t="shared" si="391"/>
        <v>251961.2350033237</v>
      </c>
      <c r="R1781" s="266">
        <f t="shared" si="392"/>
        <v>406522.58371095976</v>
      </c>
    </row>
    <row r="1782" spans="1:18" x14ac:dyDescent="0.3">
      <c r="A1782" s="82">
        <v>1751</v>
      </c>
      <c r="B1782" s="94">
        <f t="shared" si="381"/>
        <v>2.0792801143724313E-15</v>
      </c>
      <c r="C1782" s="179">
        <f t="shared" si="382"/>
        <v>2.0745896165347598E-15</v>
      </c>
      <c r="D1782" s="166">
        <f t="shared" si="383"/>
        <v>2.2558277767625785E-3</v>
      </c>
      <c r="E1782" s="167">
        <f t="shared" si="393"/>
        <v>24.291375447755204</v>
      </c>
      <c r="F1782" s="168">
        <f t="shared" si="394"/>
        <v>3.9522102648880511</v>
      </c>
      <c r="G1782" s="168">
        <f t="shared" si="384"/>
        <v>137347.30278191456</v>
      </c>
      <c r="H1782" s="168">
        <f t="shared" si="385"/>
        <v>271310.33852408605</v>
      </c>
      <c r="I1782" s="169">
        <f t="shared" si="386"/>
        <v>408657.64130600065</v>
      </c>
      <c r="J1782" s="169">
        <f t="shared" si="388"/>
        <v>403290.89731709886</v>
      </c>
      <c r="K1782" s="95"/>
      <c r="L1782" s="265">
        <f t="shared" si="387"/>
        <v>156646.50726507418</v>
      </c>
      <c r="M1782" s="265">
        <f>$G1782*NonHospFrac+theModel!$H1782*NonHospFrac</f>
        <v>252011.13404092641</v>
      </c>
      <c r="N1782" s="266">
        <f t="shared" si="389"/>
        <v>408657.64130600059</v>
      </c>
      <c r="O1782" s="159"/>
      <c r="P1782" s="265">
        <f t="shared" si="390"/>
        <v>154589.32879519314</v>
      </c>
      <c r="Q1782" s="265">
        <f t="shared" si="391"/>
        <v>252009.57939925161</v>
      </c>
      <c r="R1782" s="266">
        <f t="shared" si="392"/>
        <v>406598.90819444472</v>
      </c>
    </row>
    <row r="1783" spans="1:18" x14ac:dyDescent="0.3">
      <c r="A1783" s="82">
        <v>1752</v>
      </c>
      <c r="B1783" s="94">
        <f t="shared" si="381"/>
        <v>2.0404382068966965E-15</v>
      </c>
      <c r="C1783" s="179">
        <f t="shared" si="382"/>
        <v>2.0358353297128113E-15</v>
      </c>
      <c r="D1783" s="166">
        <f t="shared" si="383"/>
        <v>2.2558277767625785E-3</v>
      </c>
      <c r="E1783" s="167">
        <f t="shared" si="393"/>
        <v>24.291375447755208</v>
      </c>
      <c r="F1783" s="168">
        <f t="shared" si="394"/>
        <v>3.9544660926648136</v>
      </c>
      <c r="G1783" s="168">
        <f t="shared" si="384"/>
        <v>137425.697361128</v>
      </c>
      <c r="H1783" s="168">
        <f t="shared" si="385"/>
        <v>271310.33852408605</v>
      </c>
      <c r="I1783" s="169">
        <f t="shared" si="386"/>
        <v>408736.03588521405</v>
      </c>
      <c r="J1783" s="169">
        <f t="shared" si="388"/>
        <v>403363.88847854</v>
      </c>
      <c r="K1783" s="95"/>
      <c r="L1783" s="265">
        <f t="shared" si="387"/>
        <v>156676.55744835976</v>
      </c>
      <c r="M1783" s="265">
        <f>$G1783*NonHospFrac+theModel!$H1783*NonHospFrac</f>
        <v>252059.47843685426</v>
      </c>
      <c r="N1783" s="266">
        <f t="shared" si="389"/>
        <v>408736.03588521399</v>
      </c>
      <c r="O1783" s="159"/>
      <c r="P1783" s="265">
        <f t="shared" si="390"/>
        <v>154617.30774222675</v>
      </c>
      <c r="Q1783" s="265">
        <f t="shared" si="391"/>
        <v>252057.92379517946</v>
      </c>
      <c r="R1783" s="266">
        <f t="shared" si="392"/>
        <v>406675.23153740622</v>
      </c>
    </row>
    <row r="1784" spans="1:18" x14ac:dyDescent="0.3">
      <c r="A1784" s="82">
        <v>1753</v>
      </c>
      <c r="B1784" s="94">
        <f t="shared" si="381"/>
        <v>2.0023218840913125E-15</v>
      </c>
      <c r="C1784" s="179">
        <f t="shared" si="382"/>
        <v>1.9978049907671599E-15</v>
      </c>
      <c r="D1784" s="166">
        <f t="shared" si="383"/>
        <v>2.2558277767625785E-3</v>
      </c>
      <c r="E1784" s="167">
        <f t="shared" si="393"/>
        <v>24.291375447755211</v>
      </c>
      <c r="F1784" s="168">
        <f t="shared" si="394"/>
        <v>3.9567219204415762</v>
      </c>
      <c r="G1784" s="168">
        <f t="shared" si="384"/>
        <v>137504.09194034143</v>
      </c>
      <c r="H1784" s="168">
        <f t="shared" si="385"/>
        <v>271310.33852408605</v>
      </c>
      <c r="I1784" s="169">
        <f t="shared" si="386"/>
        <v>408814.43046442745</v>
      </c>
      <c r="J1784" s="169">
        <f t="shared" si="388"/>
        <v>403436.87666471768</v>
      </c>
      <c r="K1784" s="95"/>
      <c r="L1784" s="265">
        <f t="shared" si="387"/>
        <v>156706.60763164534</v>
      </c>
      <c r="M1784" s="265">
        <f>$G1784*NonHospFrac+theModel!$H1784*NonHospFrac</f>
        <v>252107.82283278211</v>
      </c>
      <c r="N1784" s="266">
        <f t="shared" si="389"/>
        <v>408814.43046442745</v>
      </c>
      <c r="O1784" s="159"/>
      <c r="P1784" s="265">
        <f t="shared" si="390"/>
        <v>154645.2855487834</v>
      </c>
      <c r="Q1784" s="265">
        <f t="shared" si="391"/>
        <v>252106.26819110732</v>
      </c>
      <c r="R1784" s="266">
        <f t="shared" si="392"/>
        <v>406751.55373989069</v>
      </c>
    </row>
    <row r="1785" spans="1:18" x14ac:dyDescent="0.3">
      <c r="A1785" s="82">
        <v>1754</v>
      </c>
      <c r="B1785" s="94">
        <f t="shared" si="381"/>
        <v>1.9649175917014018E-15</v>
      </c>
      <c r="C1785" s="179">
        <f t="shared" si="382"/>
        <v>1.9604850760189923E-15</v>
      </c>
      <c r="D1785" s="166">
        <f t="shared" si="383"/>
        <v>2.2558277767625785E-3</v>
      </c>
      <c r="E1785" s="167">
        <f t="shared" si="393"/>
        <v>24.291375447755215</v>
      </c>
      <c r="F1785" s="168">
        <f t="shared" si="394"/>
        <v>3.9589777482183388</v>
      </c>
      <c r="G1785" s="168">
        <f t="shared" si="384"/>
        <v>137582.48651955483</v>
      </c>
      <c r="H1785" s="168">
        <f t="shared" si="385"/>
        <v>271310.33852408611</v>
      </c>
      <c r="I1785" s="169">
        <f t="shared" si="386"/>
        <v>408892.82504364091</v>
      </c>
      <c r="J1785" s="169">
        <f t="shared" si="388"/>
        <v>403509.86187575327</v>
      </c>
      <c r="K1785" s="95"/>
      <c r="L1785" s="265">
        <f t="shared" si="387"/>
        <v>156736.65781493095</v>
      </c>
      <c r="M1785" s="265">
        <f>$G1785*NonHospFrac+theModel!$H1785*NonHospFrac</f>
        <v>252156.16722870996</v>
      </c>
      <c r="N1785" s="266">
        <f t="shared" si="389"/>
        <v>408892.82504364091</v>
      </c>
      <c r="O1785" s="159"/>
      <c r="P1785" s="265">
        <f t="shared" si="390"/>
        <v>154673.2622149096</v>
      </c>
      <c r="Q1785" s="265">
        <f t="shared" si="391"/>
        <v>252154.61258703517</v>
      </c>
      <c r="R1785" s="266">
        <f t="shared" si="392"/>
        <v>406827.87480194477</v>
      </c>
    </row>
    <row r="1786" spans="1:18" x14ac:dyDescent="0.3">
      <c r="A1786" s="82">
        <v>1755</v>
      </c>
      <c r="B1786" s="94">
        <f t="shared" si="381"/>
        <v>1.9282120286717928E-15</v>
      </c>
      <c r="C1786" s="179">
        <f t="shared" si="382"/>
        <v>1.9238623144180274E-15</v>
      </c>
      <c r="D1786" s="166">
        <f t="shared" si="383"/>
        <v>2.2558277767625785E-3</v>
      </c>
      <c r="E1786" s="167">
        <f t="shared" si="393"/>
        <v>24.291375447755218</v>
      </c>
      <c r="F1786" s="168">
        <f t="shared" si="394"/>
        <v>3.9612335759951014</v>
      </c>
      <c r="G1786" s="168">
        <f t="shared" si="384"/>
        <v>137660.88109876827</v>
      </c>
      <c r="H1786" s="168">
        <f t="shared" si="385"/>
        <v>271310.33852408617</v>
      </c>
      <c r="I1786" s="169">
        <f t="shared" si="386"/>
        <v>408971.21962285443</v>
      </c>
      <c r="J1786" s="169">
        <f t="shared" si="388"/>
        <v>403582.844111768</v>
      </c>
      <c r="K1786" s="95"/>
      <c r="L1786" s="265">
        <f t="shared" si="387"/>
        <v>156766.70799821656</v>
      </c>
      <c r="M1786" s="265">
        <f>$G1786*NonHospFrac+theModel!$H1786*NonHospFrac</f>
        <v>252204.51162463787</v>
      </c>
      <c r="N1786" s="266">
        <f t="shared" si="389"/>
        <v>408971.21962285443</v>
      </c>
      <c r="O1786" s="159"/>
      <c r="P1786" s="265">
        <f t="shared" si="390"/>
        <v>154701.23774065179</v>
      </c>
      <c r="Q1786" s="265">
        <f t="shared" si="391"/>
        <v>252202.95698296308</v>
      </c>
      <c r="R1786" s="266">
        <f t="shared" si="392"/>
        <v>406904.19472361484</v>
      </c>
    </row>
    <row r="1787" spans="1:18" x14ac:dyDescent="0.3">
      <c r="A1787" s="82">
        <v>1756</v>
      </c>
      <c r="B1787" s="94">
        <f t="shared" si="381"/>
        <v>1.892192142417148E-15</v>
      </c>
      <c r="C1787" s="179">
        <f t="shared" si="382"/>
        <v>1.8879236828233113E-15</v>
      </c>
      <c r="D1787" s="166">
        <f t="shared" si="383"/>
        <v>2.2558277767625785E-3</v>
      </c>
      <c r="E1787" s="167">
        <f t="shared" si="393"/>
        <v>24.291375447755222</v>
      </c>
      <c r="F1787" s="168">
        <f t="shared" si="394"/>
        <v>3.963489403771864</v>
      </c>
      <c r="G1787" s="168">
        <f t="shared" si="384"/>
        <v>137739.2756779817</v>
      </c>
      <c r="H1787" s="168">
        <f t="shared" si="385"/>
        <v>271310.33852408617</v>
      </c>
      <c r="I1787" s="169">
        <f t="shared" si="386"/>
        <v>409049.61420206784</v>
      </c>
      <c r="J1787" s="169">
        <f t="shared" si="388"/>
        <v>403655.82337288302</v>
      </c>
      <c r="K1787" s="95"/>
      <c r="L1787" s="265">
        <f t="shared" si="387"/>
        <v>156796.75818150214</v>
      </c>
      <c r="M1787" s="265">
        <f>$G1787*NonHospFrac+theModel!$H1787*NonHospFrac</f>
        <v>252252.85602056573</v>
      </c>
      <c r="N1787" s="266">
        <f t="shared" si="389"/>
        <v>409049.61420206784</v>
      </c>
      <c r="O1787" s="159"/>
      <c r="P1787" s="265">
        <f t="shared" si="390"/>
        <v>154729.21212605646</v>
      </c>
      <c r="Q1787" s="265">
        <f t="shared" si="391"/>
        <v>252251.30137889093</v>
      </c>
      <c r="R1787" s="266">
        <f t="shared" si="392"/>
        <v>406980.51350494742</v>
      </c>
    </row>
    <row r="1788" spans="1:18" x14ac:dyDescent="0.3">
      <c r="A1788" s="82">
        <v>1757</v>
      </c>
      <c r="B1788" s="94">
        <f t="shared" si="381"/>
        <v>1.8568451241803762E-15</v>
      </c>
      <c r="C1788" s="179">
        <f t="shared" si="382"/>
        <v>1.8526564013721039E-15</v>
      </c>
      <c r="D1788" s="166">
        <f t="shared" si="383"/>
        <v>2.2558277767625785E-3</v>
      </c>
      <c r="E1788" s="167">
        <f t="shared" si="393"/>
        <v>24.291375447755225</v>
      </c>
      <c r="F1788" s="168">
        <f t="shared" si="394"/>
        <v>3.9657452315486266</v>
      </c>
      <c r="G1788" s="168">
        <f t="shared" si="384"/>
        <v>137817.6702571951</v>
      </c>
      <c r="H1788" s="168">
        <f t="shared" si="385"/>
        <v>271310.33852408628</v>
      </c>
      <c r="I1788" s="169">
        <f t="shared" si="386"/>
        <v>409128.00878128142</v>
      </c>
      <c r="J1788" s="169">
        <f t="shared" si="388"/>
        <v>403728.79965921986</v>
      </c>
      <c r="K1788" s="95"/>
      <c r="L1788" s="265">
        <f t="shared" si="387"/>
        <v>156826.80836478775</v>
      </c>
      <c r="M1788" s="265">
        <f>$G1788*NonHospFrac+theModel!$H1788*NonHospFrac</f>
        <v>252301.20041649361</v>
      </c>
      <c r="N1788" s="266">
        <f t="shared" si="389"/>
        <v>409128.00878128136</v>
      </c>
      <c r="O1788" s="159"/>
      <c r="P1788" s="265">
        <f t="shared" si="390"/>
        <v>154757.18537117014</v>
      </c>
      <c r="Q1788" s="265">
        <f t="shared" si="391"/>
        <v>252299.64577481881</v>
      </c>
      <c r="R1788" s="266">
        <f t="shared" si="392"/>
        <v>407056.83114598895</v>
      </c>
    </row>
    <row r="1789" spans="1:18" x14ac:dyDescent="0.3">
      <c r="A1789" s="82">
        <v>1758</v>
      </c>
      <c r="B1789" s="94">
        <f t="shared" si="381"/>
        <v>1.8221584044778935E-15</v>
      </c>
      <c r="C1789" s="179">
        <f t="shared" si="382"/>
        <v>1.8180479289354109E-15</v>
      </c>
      <c r="D1789" s="166">
        <f t="shared" si="383"/>
        <v>2.2558277767625785E-3</v>
      </c>
      <c r="E1789" s="167">
        <f t="shared" si="393"/>
        <v>24.291375447755229</v>
      </c>
      <c r="F1789" s="168">
        <f t="shared" si="394"/>
        <v>3.9680010593253892</v>
      </c>
      <c r="G1789" s="168">
        <f t="shared" si="384"/>
        <v>137896.06483640851</v>
      </c>
      <c r="H1789" s="168">
        <f t="shared" si="385"/>
        <v>271310.33852408628</v>
      </c>
      <c r="I1789" s="169">
        <f t="shared" si="386"/>
        <v>409206.40336049476</v>
      </c>
      <c r="J1789" s="169">
        <f t="shared" si="388"/>
        <v>403801.77297089942</v>
      </c>
      <c r="K1789" s="95"/>
      <c r="L1789" s="265">
        <f t="shared" si="387"/>
        <v>156856.85854807333</v>
      </c>
      <c r="M1789" s="265">
        <f>$G1789*NonHospFrac+theModel!$H1789*NonHospFrac</f>
        <v>252349.54481242143</v>
      </c>
      <c r="N1789" s="266">
        <f t="shared" si="389"/>
        <v>409206.40336049476</v>
      </c>
      <c r="O1789" s="159"/>
      <c r="P1789" s="265">
        <f t="shared" si="390"/>
        <v>154785.15747603925</v>
      </c>
      <c r="Q1789" s="265">
        <f t="shared" si="391"/>
        <v>252347.99017074663</v>
      </c>
      <c r="R1789" s="266">
        <f t="shared" si="392"/>
        <v>407133.14764678589</v>
      </c>
    </row>
    <row r="1790" spans="1:18" x14ac:dyDescent="0.3">
      <c r="A1790" s="82">
        <v>1759</v>
      </c>
      <c r="B1790" s="94">
        <f t="shared" si="381"/>
        <v>1.7881196486298271E-15</v>
      </c>
      <c r="C1790" s="179">
        <f t="shared" si="382"/>
        <v>1.7840859586582731E-15</v>
      </c>
      <c r="D1790" s="166">
        <f t="shared" si="383"/>
        <v>2.2558277767625785E-3</v>
      </c>
      <c r="E1790" s="167">
        <f t="shared" si="393"/>
        <v>24.291375447755232</v>
      </c>
      <c r="F1790" s="168">
        <f t="shared" si="394"/>
        <v>3.9702568871021517</v>
      </c>
      <c r="G1790" s="168">
        <f t="shared" si="384"/>
        <v>137974.45941562194</v>
      </c>
      <c r="H1790" s="168">
        <f t="shared" si="385"/>
        <v>271310.33852408634</v>
      </c>
      <c r="I1790" s="169">
        <f t="shared" si="386"/>
        <v>409284.79793970828</v>
      </c>
      <c r="J1790" s="169">
        <f t="shared" si="388"/>
        <v>403874.74330804328</v>
      </c>
      <c r="K1790" s="95"/>
      <c r="L1790" s="265">
        <f t="shared" si="387"/>
        <v>156886.90873135894</v>
      </c>
      <c r="M1790" s="265">
        <f>$G1790*NonHospFrac+theModel!$H1790*NonHospFrac</f>
        <v>252397.88920834934</v>
      </c>
      <c r="N1790" s="266">
        <f t="shared" si="389"/>
        <v>409284.79793970828</v>
      </c>
      <c r="O1790" s="159"/>
      <c r="P1790" s="265">
        <f t="shared" si="390"/>
        <v>154813.12844071034</v>
      </c>
      <c r="Q1790" s="265">
        <f t="shared" si="391"/>
        <v>252396.33456667454</v>
      </c>
      <c r="R1790" s="266">
        <f t="shared" si="392"/>
        <v>407209.46300738491</v>
      </c>
    </row>
    <row r="1791" spans="1:18" x14ac:dyDescent="0.3">
      <c r="A1791" s="82">
        <v>1760</v>
      </c>
      <c r="B1791" s="94">
        <f t="shared" si="381"/>
        <v>1.75471675237379E-15</v>
      </c>
      <c r="C1791" s="179">
        <f t="shared" si="382"/>
        <v>1.7507584135834345E-15</v>
      </c>
      <c r="D1791" s="166">
        <f t="shared" si="383"/>
        <v>2.2558277767625785E-3</v>
      </c>
      <c r="E1791" s="167">
        <f t="shared" si="393"/>
        <v>24.291375447755232</v>
      </c>
      <c r="F1791" s="168">
        <f t="shared" si="394"/>
        <v>3.9725127148789143</v>
      </c>
      <c r="G1791" s="168">
        <f t="shared" si="384"/>
        <v>138052.85399483534</v>
      </c>
      <c r="H1791" s="168">
        <f t="shared" si="385"/>
        <v>271310.33852408634</v>
      </c>
      <c r="I1791" s="169">
        <f t="shared" si="386"/>
        <v>409363.19251892169</v>
      </c>
      <c r="J1791" s="169">
        <f t="shared" si="388"/>
        <v>403947.71067077242</v>
      </c>
      <c r="K1791" s="95"/>
      <c r="L1791" s="265">
        <f t="shared" si="387"/>
        <v>156916.95891464449</v>
      </c>
      <c r="M1791" s="265">
        <f>$G1791*NonHospFrac+theModel!$H1791*NonHospFrac</f>
        <v>252446.23360427719</v>
      </c>
      <c r="N1791" s="266">
        <f t="shared" si="389"/>
        <v>409363.19251892169</v>
      </c>
      <c r="O1791" s="159"/>
      <c r="P1791" s="265">
        <f t="shared" si="390"/>
        <v>154841.09826522978</v>
      </c>
      <c r="Q1791" s="265">
        <f t="shared" si="391"/>
        <v>252444.6789626024</v>
      </c>
      <c r="R1791" s="266">
        <f t="shared" si="392"/>
        <v>407285.77722783218</v>
      </c>
    </row>
    <row r="1792" spans="1:18" x14ac:dyDescent="0.3">
      <c r="A1792" s="82">
        <v>1761</v>
      </c>
      <c r="B1792" s="94">
        <f t="shared" si="381"/>
        <v>1.7219378375605758E-15</v>
      </c>
      <c r="C1792" s="179">
        <f t="shared" si="382"/>
        <v>1.7180534423567481E-15</v>
      </c>
      <c r="D1792" s="166">
        <f t="shared" si="383"/>
        <v>2.2558277767625785E-3</v>
      </c>
      <c r="E1792" s="167">
        <f t="shared" si="393"/>
        <v>24.291375447755232</v>
      </c>
      <c r="F1792" s="168">
        <f t="shared" si="394"/>
        <v>3.9747685426556769</v>
      </c>
      <c r="G1792" s="168">
        <f t="shared" si="384"/>
        <v>138131.24857404878</v>
      </c>
      <c r="H1792" s="168">
        <f t="shared" si="385"/>
        <v>271310.33852408634</v>
      </c>
      <c r="I1792" s="169">
        <f t="shared" si="386"/>
        <v>409441.58709813515</v>
      </c>
      <c r="J1792" s="169">
        <f t="shared" si="388"/>
        <v>404020.67505920824</v>
      </c>
      <c r="K1792" s="95"/>
      <c r="L1792" s="265">
        <f t="shared" si="387"/>
        <v>156947.0090979301</v>
      </c>
      <c r="M1792" s="265">
        <f>$G1792*NonHospFrac+theModel!$H1792*NonHospFrac</f>
        <v>252494.57800020505</v>
      </c>
      <c r="N1792" s="266">
        <f t="shared" si="389"/>
        <v>409441.58709813515</v>
      </c>
      <c r="O1792" s="159"/>
      <c r="P1792" s="265">
        <f t="shared" si="390"/>
        <v>154869.06694964416</v>
      </c>
      <c r="Q1792" s="265">
        <f t="shared" si="391"/>
        <v>252493.02335853025</v>
      </c>
      <c r="R1792" s="266">
        <f t="shared" si="392"/>
        <v>407362.09030817437</v>
      </c>
    </row>
    <row r="1793" spans="1:18" x14ac:dyDescent="0.3">
      <c r="A1793" s="82">
        <v>1762</v>
      </c>
      <c r="B1793" s="94">
        <f t="shared" si="381"/>
        <v>1.6897712479302595E-15</v>
      </c>
      <c r="C1793" s="179">
        <f t="shared" si="382"/>
        <v>1.6859594150128036E-15</v>
      </c>
      <c r="D1793" s="166">
        <f t="shared" si="383"/>
        <v>2.2558277767625785E-3</v>
      </c>
      <c r="E1793" s="167">
        <f t="shared" si="393"/>
        <v>24.291375447755232</v>
      </c>
      <c r="F1793" s="168">
        <f t="shared" si="394"/>
        <v>3.9770243704324395</v>
      </c>
      <c r="G1793" s="168">
        <f t="shared" si="384"/>
        <v>138209.64315326218</v>
      </c>
      <c r="H1793" s="168">
        <f t="shared" si="385"/>
        <v>271310.33852408634</v>
      </c>
      <c r="I1793" s="169">
        <f t="shared" si="386"/>
        <v>409519.98167734849</v>
      </c>
      <c r="J1793" s="169">
        <f t="shared" si="388"/>
        <v>404093.63647347188</v>
      </c>
      <c r="K1793" s="95"/>
      <c r="L1793" s="265">
        <f t="shared" si="387"/>
        <v>156977.05928121565</v>
      </c>
      <c r="M1793" s="265">
        <f>$G1793*NonHospFrac+theModel!$H1793*NonHospFrac</f>
        <v>252542.92239613284</v>
      </c>
      <c r="N1793" s="266">
        <f t="shared" si="389"/>
        <v>409519.98167734849</v>
      </c>
      <c r="O1793" s="159"/>
      <c r="P1793" s="265">
        <f t="shared" si="390"/>
        <v>154897.03449399985</v>
      </c>
      <c r="Q1793" s="265">
        <f t="shared" si="391"/>
        <v>252541.36775445804</v>
      </c>
      <c r="R1793" s="266">
        <f t="shared" si="392"/>
        <v>407438.40224845789</v>
      </c>
    </row>
    <row r="1794" spans="1:18" x14ac:dyDescent="0.3">
      <c r="A1794" s="82">
        <v>1763</v>
      </c>
      <c r="B1794" s="94">
        <f t="shared" si="381"/>
        <v>1.6582055449672061E-15</v>
      </c>
      <c r="C1794" s="179">
        <f t="shared" si="382"/>
        <v>1.6544649188392874E-15</v>
      </c>
      <c r="D1794" s="166">
        <f t="shared" si="383"/>
        <v>2.2558277767625785E-3</v>
      </c>
      <c r="E1794" s="167">
        <f t="shared" si="393"/>
        <v>24.291375447755232</v>
      </c>
      <c r="F1794" s="168">
        <f t="shared" si="394"/>
        <v>3.9792801982092021</v>
      </c>
      <c r="G1794" s="168">
        <f t="shared" si="384"/>
        <v>138288.03773247561</v>
      </c>
      <c r="H1794" s="168">
        <f t="shared" si="385"/>
        <v>271310.33852408634</v>
      </c>
      <c r="I1794" s="169">
        <f t="shared" si="386"/>
        <v>409598.37625656195</v>
      </c>
      <c r="J1794" s="169">
        <f t="shared" si="388"/>
        <v>404166.59491368476</v>
      </c>
      <c r="K1794" s="95"/>
      <c r="L1794" s="265">
        <f t="shared" si="387"/>
        <v>157007.10946450123</v>
      </c>
      <c r="M1794" s="265">
        <f>$G1794*NonHospFrac+theModel!$H1794*NonHospFrac</f>
        <v>252591.26679206069</v>
      </c>
      <c r="N1794" s="266">
        <f t="shared" si="389"/>
        <v>409598.37625656195</v>
      </c>
      <c r="O1794" s="159"/>
      <c r="P1794" s="265">
        <f t="shared" si="390"/>
        <v>154925.00089834339</v>
      </c>
      <c r="Q1794" s="265">
        <f t="shared" si="391"/>
        <v>252589.71215038589</v>
      </c>
      <c r="R1794" s="266">
        <f t="shared" si="392"/>
        <v>407514.71304872929</v>
      </c>
    </row>
    <row r="1795" spans="1:18" x14ac:dyDescent="0.3">
      <c r="A1795" s="82">
        <v>1764</v>
      </c>
      <c r="B1795" s="94">
        <f t="shared" si="381"/>
        <v>1.6272295038325051E-15</v>
      </c>
      <c r="C1795" s="179">
        <f t="shared" si="382"/>
        <v>1.6235587543185921E-15</v>
      </c>
      <c r="D1795" s="166">
        <f t="shared" si="383"/>
        <v>2.2558277767625785E-3</v>
      </c>
      <c r="E1795" s="167">
        <f t="shared" si="393"/>
        <v>24.291375447755232</v>
      </c>
      <c r="F1795" s="168">
        <f t="shared" si="394"/>
        <v>3.9815360259859647</v>
      </c>
      <c r="G1795" s="168">
        <f t="shared" si="384"/>
        <v>138366.43231168904</v>
      </c>
      <c r="H1795" s="168">
        <f t="shared" si="385"/>
        <v>271310.33852408634</v>
      </c>
      <c r="I1795" s="169">
        <f t="shared" si="386"/>
        <v>409676.77083577542</v>
      </c>
      <c r="J1795" s="169">
        <f t="shared" si="388"/>
        <v>404239.55037996796</v>
      </c>
      <c r="K1795" s="95"/>
      <c r="L1795" s="265">
        <f t="shared" si="387"/>
        <v>157037.15964778682</v>
      </c>
      <c r="M1795" s="265">
        <f>$G1795*NonHospFrac+theModel!$H1795*NonHospFrac</f>
        <v>252639.61118798854</v>
      </c>
      <c r="N1795" s="266">
        <f t="shared" si="389"/>
        <v>409676.77083577536</v>
      </c>
      <c r="O1795" s="159"/>
      <c r="P1795" s="265">
        <f t="shared" si="390"/>
        <v>154952.96616272125</v>
      </c>
      <c r="Q1795" s="265">
        <f t="shared" si="391"/>
        <v>252638.05654631375</v>
      </c>
      <c r="R1795" s="266">
        <f t="shared" si="392"/>
        <v>407591.02270903497</v>
      </c>
    </row>
    <row r="1796" spans="1:18" x14ac:dyDescent="0.3">
      <c r="A1796" s="82">
        <v>1765</v>
      </c>
      <c r="B1796" s="94">
        <f t="shared" si="381"/>
        <v>1.5968321093723921E-15</v>
      </c>
      <c r="C1796" s="179">
        <f t="shared" si="382"/>
        <v>1.5932299311452435E-15</v>
      </c>
      <c r="D1796" s="166">
        <f t="shared" si="383"/>
        <v>2.2558277767625785E-3</v>
      </c>
      <c r="E1796" s="167">
        <f t="shared" si="393"/>
        <v>24.291375447755232</v>
      </c>
      <c r="F1796" s="168">
        <f t="shared" si="394"/>
        <v>3.9837918537627273</v>
      </c>
      <c r="G1796" s="168">
        <f t="shared" si="384"/>
        <v>138444.82689090245</v>
      </c>
      <c r="H1796" s="168">
        <f t="shared" si="385"/>
        <v>271310.33852408634</v>
      </c>
      <c r="I1796" s="169">
        <f t="shared" si="386"/>
        <v>409755.16541498876</v>
      </c>
      <c r="J1796" s="169">
        <f t="shared" si="388"/>
        <v>404312.50287244265</v>
      </c>
      <c r="K1796" s="95"/>
      <c r="L1796" s="265">
        <f t="shared" si="387"/>
        <v>157067.2098310724</v>
      </c>
      <c r="M1796" s="265">
        <f>$G1796*NonHospFrac+theModel!$H1796*NonHospFrac</f>
        <v>252687.95558391639</v>
      </c>
      <c r="N1796" s="266">
        <f t="shared" si="389"/>
        <v>409755.16541498876</v>
      </c>
      <c r="O1796" s="159"/>
      <c r="P1796" s="265">
        <f t="shared" si="390"/>
        <v>154980.93028717989</v>
      </c>
      <c r="Q1796" s="265">
        <f t="shared" si="391"/>
        <v>252686.4009422416</v>
      </c>
      <c r="R1796" s="266">
        <f t="shared" si="392"/>
        <v>407667.33122942148</v>
      </c>
    </row>
    <row r="1797" spans="1:18" x14ac:dyDescent="0.3">
      <c r="A1797" s="82">
        <v>1766</v>
      </c>
      <c r="B1797" s="94">
        <f t="shared" si="381"/>
        <v>1.5670025522012341E-15</v>
      </c>
      <c r="C1797" s="179">
        <f t="shared" si="382"/>
        <v>1.5634676643177207E-15</v>
      </c>
      <c r="D1797" s="166">
        <f t="shared" si="383"/>
        <v>2.2558277767625785E-3</v>
      </c>
      <c r="E1797" s="167">
        <f t="shared" si="393"/>
        <v>24.291375447755232</v>
      </c>
      <c r="F1797" s="168">
        <f t="shared" si="394"/>
        <v>3.9860476815394899</v>
      </c>
      <c r="G1797" s="168">
        <f t="shared" si="384"/>
        <v>138523.22147011588</v>
      </c>
      <c r="H1797" s="168">
        <f t="shared" si="385"/>
        <v>271310.33852408634</v>
      </c>
      <c r="I1797" s="169">
        <f t="shared" si="386"/>
        <v>409833.55999420222</v>
      </c>
      <c r="J1797" s="169">
        <f t="shared" si="388"/>
        <v>404385.45239123021</v>
      </c>
      <c r="K1797" s="95"/>
      <c r="L1797" s="265">
        <f t="shared" si="387"/>
        <v>157097.26001435798</v>
      </c>
      <c r="M1797" s="265">
        <f>$G1797*NonHospFrac+theModel!$H1797*NonHospFrac</f>
        <v>252736.29997984425</v>
      </c>
      <c r="N1797" s="266">
        <f t="shared" si="389"/>
        <v>409833.55999420222</v>
      </c>
      <c r="O1797" s="159"/>
      <c r="P1797" s="265">
        <f t="shared" si="390"/>
        <v>155008.89327176576</v>
      </c>
      <c r="Q1797" s="265">
        <f t="shared" si="391"/>
        <v>252734.74533816945</v>
      </c>
      <c r="R1797" s="266">
        <f t="shared" si="392"/>
        <v>407743.63860993518</v>
      </c>
    </row>
    <row r="1798" spans="1:18" x14ac:dyDescent="0.3">
      <c r="A1798" s="82">
        <v>1767</v>
      </c>
      <c r="B1798" s="94">
        <f t="shared" si="381"/>
        <v>1.5377302248576966E-15</v>
      </c>
      <c r="C1798" s="179">
        <f t="shared" si="382"/>
        <v>1.5342613703032953E-15</v>
      </c>
      <c r="D1798" s="166">
        <f t="shared" si="383"/>
        <v>2.2558277767625785E-3</v>
      </c>
      <c r="E1798" s="167">
        <f t="shared" si="393"/>
        <v>24.291375447755232</v>
      </c>
      <c r="F1798" s="168">
        <f t="shared" si="394"/>
        <v>3.9883035093162524</v>
      </c>
      <c r="G1798" s="168">
        <f t="shared" si="384"/>
        <v>138601.61604932928</v>
      </c>
      <c r="H1798" s="168">
        <f t="shared" si="385"/>
        <v>271310.33852408634</v>
      </c>
      <c r="I1798" s="169">
        <f t="shared" si="386"/>
        <v>409911.95457341563</v>
      </c>
      <c r="J1798" s="169">
        <f t="shared" si="388"/>
        <v>404458.3989364517</v>
      </c>
      <c r="K1798" s="95"/>
      <c r="L1798" s="265">
        <f t="shared" si="387"/>
        <v>157127.31019764356</v>
      </c>
      <c r="M1798" s="265">
        <f>$G1798*NonHospFrac+theModel!$H1798*NonHospFrac</f>
        <v>252784.64437577207</v>
      </c>
      <c r="N1798" s="266">
        <f t="shared" si="389"/>
        <v>409911.95457341563</v>
      </c>
      <c r="O1798" s="159"/>
      <c r="P1798" s="265">
        <f t="shared" si="390"/>
        <v>155036.85511652532</v>
      </c>
      <c r="Q1798" s="265">
        <f t="shared" si="391"/>
        <v>252783.08973409727</v>
      </c>
      <c r="R1798" s="266">
        <f t="shared" si="392"/>
        <v>407819.94485062256</v>
      </c>
    </row>
    <row r="1799" spans="1:18" x14ac:dyDescent="0.3">
      <c r="A1799" s="82">
        <v>1768</v>
      </c>
      <c r="B1799" s="94">
        <f t="shared" si="381"/>
        <v>1.5090047180326622E-15</v>
      </c>
      <c r="C1799" s="179">
        <f t="shared" si="382"/>
        <v>1.5056006632744582E-15</v>
      </c>
      <c r="D1799" s="166">
        <f t="shared" si="383"/>
        <v>2.2558277767625785E-3</v>
      </c>
      <c r="E1799" s="167">
        <f t="shared" si="393"/>
        <v>24.291375447755232</v>
      </c>
      <c r="F1799" s="168">
        <f t="shared" si="394"/>
        <v>3.990559337093015</v>
      </c>
      <c r="G1799" s="168">
        <f t="shared" si="384"/>
        <v>138680.01062854272</v>
      </c>
      <c r="H1799" s="168">
        <f t="shared" si="385"/>
        <v>271310.33852408634</v>
      </c>
      <c r="I1799" s="169">
        <f t="shared" si="386"/>
        <v>409990.34915262903</v>
      </c>
      <c r="J1799" s="169">
        <f t="shared" si="388"/>
        <v>404531.34250822844</v>
      </c>
      <c r="K1799" s="95"/>
      <c r="L1799" s="265">
        <f t="shared" si="387"/>
        <v>157157.36038092914</v>
      </c>
      <c r="M1799" s="265">
        <f>$G1799*NonHospFrac+theModel!$H1799*NonHospFrac</f>
        <v>252832.98877169992</v>
      </c>
      <c r="N1799" s="266">
        <f t="shared" si="389"/>
        <v>409990.34915262903</v>
      </c>
      <c r="O1799" s="159"/>
      <c r="P1799" s="265">
        <f t="shared" si="390"/>
        <v>155064.81582150504</v>
      </c>
      <c r="Q1799" s="265">
        <f t="shared" si="391"/>
        <v>252831.43413002513</v>
      </c>
      <c r="R1799" s="266">
        <f t="shared" si="392"/>
        <v>407896.24995153013</v>
      </c>
    </row>
    <row r="1800" spans="1:18" x14ac:dyDescent="0.3">
      <c r="A1800" s="82">
        <v>1769</v>
      </c>
      <c r="B1800" s="94">
        <f t="shared" si="381"/>
        <v>1.4808158168677213E-15</v>
      </c>
      <c r="C1800" s="179">
        <f t="shared" si="382"/>
        <v>1.4774753514157617E-15</v>
      </c>
      <c r="D1800" s="166">
        <f t="shared" si="383"/>
        <v>2.2558277767625785E-3</v>
      </c>
      <c r="E1800" s="167">
        <f t="shared" si="393"/>
        <v>24.291375447755232</v>
      </c>
      <c r="F1800" s="168">
        <f t="shared" si="394"/>
        <v>3.9928151648697776</v>
      </c>
      <c r="G1800" s="168">
        <f t="shared" si="384"/>
        <v>138758.40520775615</v>
      </c>
      <c r="H1800" s="168">
        <f t="shared" si="385"/>
        <v>271310.33852408634</v>
      </c>
      <c r="I1800" s="169">
        <f t="shared" si="386"/>
        <v>410068.74373184249</v>
      </c>
      <c r="J1800" s="169">
        <f t="shared" si="388"/>
        <v>404604.28310668166</v>
      </c>
      <c r="K1800" s="95"/>
      <c r="L1800" s="265">
        <f t="shared" si="387"/>
        <v>157187.41056421472</v>
      </c>
      <c r="M1800" s="265">
        <f>$G1800*NonHospFrac+theModel!$H1800*NonHospFrac</f>
        <v>252881.33316762774</v>
      </c>
      <c r="N1800" s="266">
        <f t="shared" si="389"/>
        <v>410068.74373184249</v>
      </c>
      <c r="O1800" s="159"/>
      <c r="P1800" s="265">
        <f t="shared" si="390"/>
        <v>155092.77538675137</v>
      </c>
      <c r="Q1800" s="265">
        <f t="shared" si="391"/>
        <v>252879.77852595295</v>
      </c>
      <c r="R1800" s="266">
        <f t="shared" si="392"/>
        <v>407972.55391270434</v>
      </c>
    </row>
    <row r="1801" spans="1:18" x14ac:dyDescent="0.3">
      <c r="A1801" s="82">
        <v>1770</v>
      </c>
      <c r="B1801" s="94">
        <f t="shared" si="381"/>
        <v>1.4531534973226991E-15</v>
      </c>
      <c r="C1801" s="179">
        <f t="shared" si="382"/>
        <v>1.4498754332995388E-15</v>
      </c>
      <c r="D1801" s="166">
        <f t="shared" si="383"/>
        <v>2.2558277767625785E-3</v>
      </c>
      <c r="E1801" s="167">
        <f t="shared" si="393"/>
        <v>24.291375447755232</v>
      </c>
      <c r="F1801" s="168">
        <f t="shared" si="394"/>
        <v>3.9950709926465402</v>
      </c>
      <c r="G1801" s="168">
        <f t="shared" si="384"/>
        <v>138836.79978696958</v>
      </c>
      <c r="H1801" s="168">
        <f t="shared" si="385"/>
        <v>271310.33852408634</v>
      </c>
      <c r="I1801" s="169">
        <f t="shared" si="386"/>
        <v>410147.13831105595</v>
      </c>
      <c r="J1801" s="169">
        <f t="shared" si="388"/>
        <v>404677.22073193244</v>
      </c>
      <c r="K1801" s="95"/>
      <c r="L1801" s="265">
        <f t="shared" si="387"/>
        <v>157217.4607475003</v>
      </c>
      <c r="M1801" s="265">
        <f>$G1801*NonHospFrac+theModel!$H1801*NonHospFrac</f>
        <v>252929.6775635556</v>
      </c>
      <c r="N1801" s="266">
        <f t="shared" si="389"/>
        <v>410147.1383110559</v>
      </c>
      <c r="O1801" s="159"/>
      <c r="P1801" s="265">
        <f t="shared" si="390"/>
        <v>155120.73381231079</v>
      </c>
      <c r="Q1801" s="265">
        <f t="shared" si="391"/>
        <v>252928.1229218808</v>
      </c>
      <c r="R1801" s="266">
        <f t="shared" si="392"/>
        <v>408048.85673419159</v>
      </c>
    </row>
    <row r="1802" spans="1:18" x14ac:dyDescent="0.3">
      <c r="A1802" s="82">
        <v>1771</v>
      </c>
      <c r="B1802" s="94">
        <f t="shared" si="381"/>
        <v>1.4260079226110955E-15</v>
      </c>
      <c r="C1802" s="179">
        <f t="shared" si="382"/>
        <v>1.422791094329386E-15</v>
      </c>
      <c r="D1802" s="166">
        <f t="shared" si="383"/>
        <v>2.2558277767625785E-3</v>
      </c>
      <c r="E1802" s="167">
        <f t="shared" si="393"/>
        <v>24.291375447755232</v>
      </c>
      <c r="F1802" s="168">
        <f t="shared" si="394"/>
        <v>3.9973268204233028</v>
      </c>
      <c r="G1802" s="168">
        <f t="shared" si="384"/>
        <v>138915.19436618302</v>
      </c>
      <c r="H1802" s="168">
        <f t="shared" si="385"/>
        <v>271310.33852408634</v>
      </c>
      <c r="I1802" s="169">
        <f t="shared" si="386"/>
        <v>410225.53289026936</v>
      </c>
      <c r="J1802" s="169">
        <f t="shared" si="388"/>
        <v>404750.15538410202</v>
      </c>
      <c r="K1802" s="95"/>
      <c r="L1802" s="265">
        <f t="shared" si="387"/>
        <v>157247.51093078588</v>
      </c>
      <c r="M1802" s="265">
        <f>$G1802*NonHospFrac+theModel!$H1802*NonHospFrac</f>
        <v>252978.02195948345</v>
      </c>
      <c r="N1802" s="266">
        <f t="shared" si="389"/>
        <v>410225.5328902693</v>
      </c>
      <c r="O1802" s="159"/>
      <c r="P1802" s="265">
        <f t="shared" si="390"/>
        <v>155148.69109822976</v>
      </c>
      <c r="Q1802" s="265">
        <f t="shared" si="391"/>
        <v>252976.46731780865</v>
      </c>
      <c r="R1802" s="266">
        <f t="shared" si="392"/>
        <v>408125.15841603838</v>
      </c>
    </row>
    <row r="1803" spans="1:18" x14ac:dyDescent="0.3">
      <c r="A1803" s="82">
        <v>1772</v>
      </c>
      <c r="B1803" s="94">
        <f t="shared" si="381"/>
        <v>1.3993694397020997E-15</v>
      </c>
      <c r="C1803" s="179">
        <f t="shared" si="382"/>
        <v>1.3962127032500671E-15</v>
      </c>
      <c r="D1803" s="166">
        <f t="shared" si="383"/>
        <v>2.2558277767625785E-3</v>
      </c>
      <c r="E1803" s="167">
        <f t="shared" si="393"/>
        <v>24.291375447755232</v>
      </c>
      <c r="F1803" s="168">
        <f t="shared" si="394"/>
        <v>3.9995826482000654</v>
      </c>
      <c r="G1803" s="168">
        <f t="shared" si="384"/>
        <v>138993.58894539642</v>
      </c>
      <c r="H1803" s="168">
        <f t="shared" si="385"/>
        <v>271310.33852408634</v>
      </c>
      <c r="I1803" s="169">
        <f t="shared" si="386"/>
        <v>410303.92746948276</v>
      </c>
      <c r="J1803" s="169">
        <f t="shared" si="388"/>
        <v>404823.0870633116</v>
      </c>
      <c r="K1803" s="95"/>
      <c r="L1803" s="265">
        <f t="shared" si="387"/>
        <v>157277.56111407146</v>
      </c>
      <c r="M1803" s="265">
        <f>$G1803*NonHospFrac+theModel!$H1803*NonHospFrac</f>
        <v>253026.3663554113</v>
      </c>
      <c r="N1803" s="266">
        <f t="shared" si="389"/>
        <v>410303.92746948276</v>
      </c>
      <c r="O1803" s="159"/>
      <c r="P1803" s="265">
        <f t="shared" si="390"/>
        <v>155176.64724455471</v>
      </c>
      <c r="Q1803" s="265">
        <f t="shared" si="391"/>
        <v>253024.8117137365</v>
      </c>
      <c r="R1803" s="266">
        <f t="shared" si="392"/>
        <v>408201.45895829122</v>
      </c>
    </row>
    <row r="1804" spans="1:18" x14ac:dyDescent="0.3">
      <c r="A1804" s="82">
        <v>1773</v>
      </c>
      <c r="B1804" s="94">
        <f t="shared" si="381"/>
        <v>1.3732285758879498E-15</v>
      </c>
      <c r="C1804" s="179">
        <f t="shared" si="382"/>
        <v>1.3701308087226177E-15</v>
      </c>
      <c r="D1804" s="166">
        <f t="shared" si="383"/>
        <v>2.2558277767625785E-3</v>
      </c>
      <c r="E1804" s="167">
        <f t="shared" si="393"/>
        <v>24.291375447755232</v>
      </c>
      <c r="F1804" s="168">
        <f t="shared" si="394"/>
        <v>4.001838475976828</v>
      </c>
      <c r="G1804" s="168">
        <f t="shared" si="384"/>
        <v>139071.98352460985</v>
      </c>
      <c r="H1804" s="168">
        <f t="shared" si="385"/>
        <v>271310.33852408634</v>
      </c>
      <c r="I1804" s="169">
        <f t="shared" si="386"/>
        <v>410382.32204869622</v>
      </c>
      <c r="J1804" s="169">
        <f t="shared" si="388"/>
        <v>404896.01576968236</v>
      </c>
      <c r="K1804" s="95"/>
      <c r="L1804" s="265">
        <f t="shared" si="387"/>
        <v>157307.61129735704</v>
      </c>
      <c r="M1804" s="265">
        <f>$G1804*NonHospFrac+theModel!$H1804*NonHospFrac</f>
        <v>253074.71075133915</v>
      </c>
      <c r="N1804" s="266">
        <f t="shared" si="389"/>
        <v>410382.32204869622</v>
      </c>
      <c r="O1804" s="159"/>
      <c r="P1804" s="265">
        <f t="shared" si="390"/>
        <v>155204.60225133211</v>
      </c>
      <c r="Q1804" s="265">
        <f t="shared" si="391"/>
        <v>253073.15610966436</v>
      </c>
      <c r="R1804" s="266">
        <f t="shared" si="392"/>
        <v>408277.75836099649</v>
      </c>
    </row>
    <row r="1805" spans="1:18" x14ac:dyDescent="0.3">
      <c r="A1805" s="82">
        <v>1774</v>
      </c>
      <c r="B1805" s="94">
        <f t="shared" si="381"/>
        <v>1.3475760354154156E-15</v>
      </c>
      <c r="C1805" s="179">
        <f t="shared" si="382"/>
        <v>1.3445361359634258E-15</v>
      </c>
      <c r="D1805" s="166">
        <f t="shared" si="383"/>
        <v>2.2558277767625785E-3</v>
      </c>
      <c r="E1805" s="167">
        <f t="shared" si="393"/>
        <v>24.291375447755232</v>
      </c>
      <c r="F1805" s="168">
        <f t="shared" si="394"/>
        <v>4.0040943037535905</v>
      </c>
      <c r="G1805" s="168">
        <f t="shared" si="384"/>
        <v>139150.37810382326</v>
      </c>
      <c r="H1805" s="168">
        <f t="shared" si="385"/>
        <v>271310.33852408634</v>
      </c>
      <c r="I1805" s="169">
        <f t="shared" si="386"/>
        <v>410460.71662790957</v>
      </c>
      <c r="J1805" s="169">
        <f t="shared" si="388"/>
        <v>404968.94150333537</v>
      </c>
      <c r="K1805" s="95"/>
      <c r="L1805" s="265">
        <f t="shared" si="387"/>
        <v>157337.66148064262</v>
      </c>
      <c r="M1805" s="265">
        <f>$G1805*NonHospFrac+theModel!$H1805*NonHospFrac</f>
        <v>253123.05514726698</v>
      </c>
      <c r="N1805" s="266">
        <f t="shared" si="389"/>
        <v>410460.71662790957</v>
      </c>
      <c r="O1805" s="159"/>
      <c r="P1805" s="265">
        <f t="shared" si="390"/>
        <v>155232.55611860839</v>
      </c>
      <c r="Q1805" s="265">
        <f t="shared" si="391"/>
        <v>253121.50050559218</v>
      </c>
      <c r="R1805" s="266">
        <f t="shared" si="392"/>
        <v>408354.05662420054</v>
      </c>
    </row>
    <row r="1806" spans="1:18" x14ac:dyDescent="0.3">
      <c r="A1806" s="82">
        <v>1775</v>
      </c>
      <c r="B1806" s="94">
        <f t="shared" si="381"/>
        <v>1.3224026961802058E-15</v>
      </c>
      <c r="C1806" s="179">
        <f t="shared" si="382"/>
        <v>1.3194195834460968E-15</v>
      </c>
      <c r="D1806" s="166">
        <f t="shared" si="383"/>
        <v>2.2558277767625785E-3</v>
      </c>
      <c r="E1806" s="167">
        <f t="shared" si="393"/>
        <v>24.291375447755232</v>
      </c>
      <c r="F1806" s="168">
        <f t="shared" si="394"/>
        <v>4.0063501315303531</v>
      </c>
      <c r="G1806" s="168">
        <f t="shared" si="384"/>
        <v>139228.77268303669</v>
      </c>
      <c r="H1806" s="168">
        <f t="shared" si="385"/>
        <v>271310.33852408634</v>
      </c>
      <c r="I1806" s="169">
        <f t="shared" si="386"/>
        <v>410539.11120712303</v>
      </c>
      <c r="J1806" s="169">
        <f t="shared" si="388"/>
        <v>405041.86426439206</v>
      </c>
      <c r="K1806" s="95"/>
      <c r="L1806" s="265">
        <f t="shared" si="387"/>
        <v>157367.7116639282</v>
      </c>
      <c r="M1806" s="265">
        <f>$G1806*NonHospFrac+theModel!$H1806*NonHospFrac</f>
        <v>253171.39954319483</v>
      </c>
      <c r="N1806" s="266">
        <f t="shared" si="389"/>
        <v>410539.11120712303</v>
      </c>
      <c r="O1806" s="159"/>
      <c r="P1806" s="265">
        <f t="shared" si="390"/>
        <v>155260.50884643002</v>
      </c>
      <c r="Q1806" s="265">
        <f t="shared" si="391"/>
        <v>253169.84490152003</v>
      </c>
      <c r="R1806" s="266">
        <f t="shared" si="392"/>
        <v>408430.35374795005</v>
      </c>
    </row>
    <row r="1807" spans="1:18" x14ac:dyDescent="0.3">
      <c r="A1807" s="82">
        <v>1776</v>
      </c>
      <c r="B1807" s="94">
        <f t="shared" si="381"/>
        <v>1.2976996064831274E-15</v>
      </c>
      <c r="C1807" s="179">
        <f t="shared" si="382"/>
        <v>1.2947722196649289E-15</v>
      </c>
      <c r="D1807" s="166">
        <f t="shared" si="383"/>
        <v>2.2558277767625785E-3</v>
      </c>
      <c r="E1807" s="167">
        <f t="shared" si="393"/>
        <v>24.291375447755232</v>
      </c>
      <c r="F1807" s="168">
        <f t="shared" si="394"/>
        <v>4.0086059593071157</v>
      </c>
      <c r="G1807" s="168">
        <f t="shared" si="384"/>
        <v>139307.16726225012</v>
      </c>
      <c r="H1807" s="168">
        <f t="shared" si="385"/>
        <v>271310.33852408634</v>
      </c>
      <c r="I1807" s="169">
        <f t="shared" si="386"/>
        <v>410617.50578633649</v>
      </c>
      <c r="J1807" s="169">
        <f t="shared" si="388"/>
        <v>405114.78405297344</v>
      </c>
      <c r="K1807" s="95"/>
      <c r="L1807" s="265">
        <f t="shared" si="387"/>
        <v>157397.76184721378</v>
      </c>
      <c r="M1807" s="265">
        <f>$G1807*NonHospFrac+theModel!$H1807*NonHospFrac</f>
        <v>253219.74393912268</v>
      </c>
      <c r="N1807" s="266">
        <f t="shared" si="389"/>
        <v>410617.50578633649</v>
      </c>
      <c r="O1807" s="159"/>
      <c r="P1807" s="265">
        <f t="shared" si="390"/>
        <v>155288.46043484341</v>
      </c>
      <c r="Q1807" s="265">
        <f t="shared" si="391"/>
        <v>253218.18929744788</v>
      </c>
      <c r="R1807" s="266">
        <f t="shared" si="392"/>
        <v>408506.64973229129</v>
      </c>
    </row>
    <row r="1808" spans="1:18" x14ac:dyDescent="0.3">
      <c r="A1808" s="82">
        <v>1777</v>
      </c>
      <c r="B1808" s="94">
        <f t="shared" si="381"/>
        <v>1.2734579818468391E-15</v>
      </c>
      <c r="C1808" s="179">
        <f t="shared" si="382"/>
        <v>1.2705852799588489E-15</v>
      </c>
      <c r="D1808" s="166">
        <f t="shared" si="383"/>
        <v>2.2558277767625785E-3</v>
      </c>
      <c r="E1808" s="167">
        <f t="shared" si="393"/>
        <v>24.291375447755232</v>
      </c>
      <c r="F1808" s="168">
        <f t="shared" si="394"/>
        <v>4.0108617870838783</v>
      </c>
      <c r="G1808" s="168">
        <f t="shared" si="384"/>
        <v>139385.56184146352</v>
      </c>
      <c r="H1808" s="168">
        <f t="shared" si="385"/>
        <v>271310.33852408634</v>
      </c>
      <c r="I1808" s="169">
        <f t="shared" si="386"/>
        <v>410695.90036554984</v>
      </c>
      <c r="J1808" s="169">
        <f t="shared" si="388"/>
        <v>405187.70086920058</v>
      </c>
      <c r="K1808" s="95"/>
      <c r="L1808" s="265">
        <f t="shared" si="387"/>
        <v>157427.81203049934</v>
      </c>
      <c r="M1808" s="265">
        <f>$G1808*NonHospFrac+theModel!$H1808*NonHospFrac</f>
        <v>253268.0883350505</v>
      </c>
      <c r="N1808" s="266">
        <f t="shared" si="389"/>
        <v>410695.90036554984</v>
      </c>
      <c r="O1808" s="159"/>
      <c r="P1808" s="265">
        <f t="shared" si="390"/>
        <v>155316.41088389501</v>
      </c>
      <c r="Q1808" s="265">
        <f t="shared" si="391"/>
        <v>253266.53369337571</v>
      </c>
      <c r="R1808" s="266">
        <f t="shared" si="392"/>
        <v>408582.94457727071</v>
      </c>
    </row>
    <row r="1809" spans="1:18" x14ac:dyDescent="0.3">
      <c r="A1809" s="82">
        <v>1778</v>
      </c>
      <c r="B1809" s="94">
        <f t="shared" si="381"/>
        <v>1.2496692018920801E-15</v>
      </c>
      <c r="C1809" s="179">
        <f t="shared" si="382"/>
        <v>1.2468501633946873E-15</v>
      </c>
      <c r="D1809" s="166">
        <f t="shared" si="383"/>
        <v>2.2558277767625785E-3</v>
      </c>
      <c r="E1809" s="167">
        <f t="shared" si="393"/>
        <v>24.291375447755232</v>
      </c>
      <c r="F1809" s="168">
        <f t="shared" si="394"/>
        <v>4.0131176148606409</v>
      </c>
      <c r="G1809" s="168">
        <f t="shared" si="384"/>
        <v>139463.95642067696</v>
      </c>
      <c r="H1809" s="168">
        <f t="shared" si="385"/>
        <v>271310.33852408634</v>
      </c>
      <c r="I1809" s="169">
        <f t="shared" si="386"/>
        <v>410774.2949447633</v>
      </c>
      <c r="J1809" s="169">
        <f t="shared" si="388"/>
        <v>405260.61471319484</v>
      </c>
      <c r="K1809" s="95"/>
      <c r="L1809" s="265">
        <f t="shared" si="387"/>
        <v>157457.86221378495</v>
      </c>
      <c r="M1809" s="265">
        <f>$G1809*NonHospFrac+theModel!$H1809*NonHospFrac</f>
        <v>253316.43273097835</v>
      </c>
      <c r="N1809" s="266">
        <f t="shared" si="389"/>
        <v>410774.2949447633</v>
      </c>
      <c r="O1809" s="159"/>
      <c r="P1809" s="265">
        <f t="shared" si="390"/>
        <v>155344.36019363132</v>
      </c>
      <c r="Q1809" s="265">
        <f t="shared" si="391"/>
        <v>253314.87808930356</v>
      </c>
      <c r="R1809" s="266">
        <f t="shared" si="392"/>
        <v>408659.23828293488</v>
      </c>
    </row>
    <row r="1810" spans="1:18" x14ac:dyDescent="0.3">
      <c r="A1810" s="82">
        <v>1779</v>
      </c>
      <c r="B1810" s="94">
        <f t="shared" si="381"/>
        <v>1.2263248072722057E-15</v>
      </c>
      <c r="C1810" s="179">
        <f t="shared" si="382"/>
        <v>1.2235584297086279E-15</v>
      </c>
      <c r="D1810" s="166">
        <f t="shared" si="383"/>
        <v>2.2558277767625785E-3</v>
      </c>
      <c r="E1810" s="167">
        <f t="shared" si="393"/>
        <v>24.291375447755232</v>
      </c>
      <c r="F1810" s="168">
        <f t="shared" si="394"/>
        <v>4.0153734426374035</v>
      </c>
      <c r="G1810" s="168">
        <f t="shared" si="384"/>
        <v>139542.35099989036</v>
      </c>
      <c r="H1810" s="168">
        <f t="shared" si="385"/>
        <v>271310.33852408634</v>
      </c>
      <c r="I1810" s="169">
        <f t="shared" si="386"/>
        <v>410852.6895239767</v>
      </c>
      <c r="J1810" s="169">
        <f t="shared" si="388"/>
        <v>405333.52558507724</v>
      </c>
      <c r="K1810" s="95"/>
      <c r="L1810" s="265">
        <f t="shared" si="387"/>
        <v>157487.9123970705</v>
      </c>
      <c r="M1810" s="265">
        <f>$G1810*NonHospFrac+theModel!$H1810*NonHospFrac</f>
        <v>253364.77712690621</v>
      </c>
      <c r="N1810" s="266">
        <f t="shared" si="389"/>
        <v>410852.6895239767</v>
      </c>
      <c r="O1810" s="159"/>
      <c r="P1810" s="265">
        <f t="shared" si="390"/>
        <v>155372.30836409872</v>
      </c>
      <c r="Q1810" s="265">
        <f t="shared" si="391"/>
        <v>253363.22248523141</v>
      </c>
      <c r="R1810" s="266">
        <f t="shared" si="392"/>
        <v>408735.53084933013</v>
      </c>
    </row>
    <row r="1811" spans="1:18" x14ac:dyDescent="0.3">
      <c r="A1811" s="82">
        <v>1780</v>
      </c>
      <c r="B1811" s="94">
        <f t="shared" si="381"/>
        <v>1.2034164966650793E-15</v>
      </c>
      <c r="C1811" s="179">
        <f t="shared" si="382"/>
        <v>1.2007017963048878E-15</v>
      </c>
      <c r="D1811" s="166">
        <f t="shared" si="383"/>
        <v>2.2558277767625785E-3</v>
      </c>
      <c r="E1811" s="167">
        <f t="shared" si="393"/>
        <v>24.291375447755232</v>
      </c>
      <c r="F1811" s="168">
        <f t="shared" si="394"/>
        <v>4.0176292704141661</v>
      </c>
      <c r="G1811" s="168">
        <f t="shared" si="384"/>
        <v>139620.74557910379</v>
      </c>
      <c r="H1811" s="168">
        <f t="shared" si="385"/>
        <v>271310.33852408634</v>
      </c>
      <c r="I1811" s="169">
        <f t="shared" si="386"/>
        <v>410931.08410319011</v>
      </c>
      <c r="J1811" s="169">
        <f t="shared" si="388"/>
        <v>405406.43348496896</v>
      </c>
      <c r="K1811" s="95"/>
      <c r="L1811" s="265">
        <f t="shared" si="387"/>
        <v>157517.96258035611</v>
      </c>
      <c r="M1811" s="265">
        <f>$G1811*NonHospFrac+theModel!$H1811*NonHospFrac</f>
        <v>253413.12152283406</v>
      </c>
      <c r="N1811" s="266">
        <f t="shared" si="389"/>
        <v>410931.08410319017</v>
      </c>
      <c r="O1811" s="159"/>
      <c r="P1811" s="265">
        <f t="shared" si="390"/>
        <v>155400.2553953437</v>
      </c>
      <c r="Q1811" s="265">
        <f t="shared" si="391"/>
        <v>253411.56688115926</v>
      </c>
      <c r="R1811" s="266">
        <f t="shared" si="392"/>
        <v>408811.82227650296</v>
      </c>
    </row>
    <row r="1812" spans="1:18" x14ac:dyDescent="0.3">
      <c r="A1812" s="82">
        <v>1781</v>
      </c>
      <c r="B1812" s="94">
        <f t="shared" si="381"/>
        <v>1.1809361238210645E-15</v>
      </c>
      <c r="C1812" s="179">
        <f t="shared" si="382"/>
        <v>1.1782721353103666E-15</v>
      </c>
      <c r="D1812" s="166">
        <f t="shared" si="383"/>
        <v>2.2558277767625785E-3</v>
      </c>
      <c r="E1812" s="167">
        <f t="shared" si="393"/>
        <v>24.291375447755232</v>
      </c>
      <c r="F1812" s="168">
        <f t="shared" si="394"/>
        <v>4.0198850981909287</v>
      </c>
      <c r="G1812" s="168">
        <f t="shared" si="384"/>
        <v>139699.14015831723</v>
      </c>
      <c r="H1812" s="168">
        <f t="shared" si="385"/>
        <v>271310.33852408634</v>
      </c>
      <c r="I1812" s="169">
        <f t="shared" si="386"/>
        <v>411009.47868240357</v>
      </c>
      <c r="J1812" s="169">
        <f t="shared" si="388"/>
        <v>405479.3384129912</v>
      </c>
      <c r="K1812" s="95"/>
      <c r="L1812" s="265">
        <f t="shared" si="387"/>
        <v>157548.01276364166</v>
      </c>
      <c r="M1812" s="265">
        <f>$G1812*NonHospFrac+theModel!$H1812*NonHospFrac</f>
        <v>253461.46591876188</v>
      </c>
      <c r="N1812" s="266">
        <f t="shared" si="389"/>
        <v>411009.47868240357</v>
      </c>
      <c r="O1812" s="159"/>
      <c r="P1812" s="265">
        <f t="shared" si="390"/>
        <v>155428.20128741264</v>
      </c>
      <c r="Q1812" s="265">
        <f t="shared" si="391"/>
        <v>253459.91127708709</v>
      </c>
      <c r="R1812" s="266">
        <f t="shared" si="392"/>
        <v>408888.11256449972</v>
      </c>
    </row>
    <row r="1813" spans="1:18" x14ac:dyDescent="0.3">
      <c r="A1813" s="82">
        <v>1782</v>
      </c>
      <c r="B1813" s="94">
        <f t="shared" si="381"/>
        <v>1.1588756946662103E-15</v>
      </c>
      <c r="C1813" s="179">
        <f t="shared" si="382"/>
        <v>1.1562614706843671E-15</v>
      </c>
      <c r="D1813" s="166">
        <f t="shared" si="383"/>
        <v>2.2558277767625785E-3</v>
      </c>
      <c r="E1813" s="167">
        <f t="shared" si="393"/>
        <v>24.291375447755232</v>
      </c>
      <c r="F1813" s="168">
        <f t="shared" si="394"/>
        <v>4.0221409259676912</v>
      </c>
      <c r="G1813" s="168">
        <f t="shared" si="384"/>
        <v>139777.53473753063</v>
      </c>
      <c r="H1813" s="168">
        <f t="shared" si="385"/>
        <v>271310.33852408634</v>
      </c>
      <c r="I1813" s="169">
        <f t="shared" si="386"/>
        <v>411087.87326161697</v>
      </c>
      <c r="J1813" s="169">
        <f t="shared" si="388"/>
        <v>405552.24036926497</v>
      </c>
      <c r="K1813" s="95"/>
      <c r="L1813" s="265">
        <f t="shared" si="387"/>
        <v>157578.06294692724</v>
      </c>
      <c r="M1813" s="265">
        <f>$G1813*NonHospFrac+theModel!$H1813*NonHospFrac</f>
        <v>253509.8103146897</v>
      </c>
      <c r="N1813" s="266">
        <f t="shared" si="389"/>
        <v>411087.87326161691</v>
      </c>
      <c r="O1813" s="159"/>
      <c r="P1813" s="265">
        <f t="shared" si="390"/>
        <v>155456.146040352</v>
      </c>
      <c r="Q1813" s="265">
        <f t="shared" si="391"/>
        <v>253508.25567301491</v>
      </c>
      <c r="R1813" s="266">
        <f t="shared" si="392"/>
        <v>408964.40171336691</v>
      </c>
    </row>
    <row r="1814" spans="1:18" x14ac:dyDescent="0.3">
      <c r="A1814" s="82">
        <v>1783</v>
      </c>
      <c r="B1814" s="94">
        <f t="shared" si="381"/>
        <v>1.1372273644595374E-15</v>
      </c>
      <c r="C1814" s="179">
        <f t="shared" si="382"/>
        <v>1.134661975382295E-15</v>
      </c>
      <c r="D1814" s="166">
        <f t="shared" si="383"/>
        <v>2.2558277767625785E-3</v>
      </c>
      <c r="E1814" s="167">
        <f t="shared" si="393"/>
        <v>24.291375447755232</v>
      </c>
      <c r="F1814" s="168">
        <f t="shared" si="394"/>
        <v>4.0243967537444538</v>
      </c>
      <c r="G1814" s="168">
        <f t="shared" si="384"/>
        <v>139855.92931674403</v>
      </c>
      <c r="H1814" s="168">
        <f t="shared" si="385"/>
        <v>271310.33852408634</v>
      </c>
      <c r="I1814" s="169">
        <f t="shared" si="386"/>
        <v>411166.26784083038</v>
      </c>
      <c r="J1814" s="169">
        <f t="shared" si="388"/>
        <v>405625.13935391151</v>
      </c>
      <c r="K1814" s="95"/>
      <c r="L1814" s="265">
        <f t="shared" si="387"/>
        <v>157608.11313021282</v>
      </c>
      <c r="M1814" s="265">
        <f>$G1814*NonHospFrac+theModel!$H1814*NonHospFrac</f>
        <v>253558.15471061756</v>
      </c>
      <c r="N1814" s="266">
        <f t="shared" si="389"/>
        <v>411166.26784083038</v>
      </c>
      <c r="O1814" s="159"/>
      <c r="P1814" s="265">
        <f t="shared" si="390"/>
        <v>155484.08965420825</v>
      </c>
      <c r="Q1814" s="265">
        <f t="shared" si="391"/>
        <v>253556.60006894276</v>
      </c>
      <c r="R1814" s="266">
        <f t="shared" si="392"/>
        <v>409040.68972315104</v>
      </c>
    </row>
    <row r="1815" spans="1:18" x14ac:dyDescent="0.3">
      <c r="A1815" s="82">
        <v>1784</v>
      </c>
      <c r="B1815" s="94">
        <f t="shared" si="381"/>
        <v>1.115983435003432E-15</v>
      </c>
      <c r="C1815" s="179">
        <f t="shared" si="382"/>
        <v>1.1134659685723442E-15</v>
      </c>
      <c r="D1815" s="166">
        <f t="shared" si="383"/>
        <v>2.2558277767625785E-3</v>
      </c>
      <c r="E1815" s="167">
        <f t="shared" si="393"/>
        <v>24.291375447755232</v>
      </c>
      <c r="F1815" s="168">
        <f t="shared" si="394"/>
        <v>4.0266525815212164</v>
      </c>
      <c r="G1815" s="168">
        <f t="shared" si="384"/>
        <v>139934.32389595747</v>
      </c>
      <c r="H1815" s="168">
        <f t="shared" si="385"/>
        <v>271310.33852408634</v>
      </c>
      <c r="I1815" s="169">
        <f t="shared" si="386"/>
        <v>411244.66242004384</v>
      </c>
      <c r="J1815" s="169">
        <f t="shared" si="388"/>
        <v>405698.03536705195</v>
      </c>
      <c r="K1815" s="95"/>
      <c r="L1815" s="265">
        <f t="shared" si="387"/>
        <v>157638.1633134984</v>
      </c>
      <c r="M1815" s="265">
        <f>$G1815*NonHospFrac+theModel!$H1815*NonHospFrac</f>
        <v>253606.49910654541</v>
      </c>
      <c r="N1815" s="266">
        <f t="shared" si="389"/>
        <v>411244.66242004384</v>
      </c>
      <c r="O1815" s="159"/>
      <c r="P1815" s="265">
        <f t="shared" si="390"/>
        <v>155512.03212902776</v>
      </c>
      <c r="Q1815" s="265">
        <f t="shared" si="391"/>
        <v>253604.94446487061</v>
      </c>
      <c r="R1815" s="266">
        <f t="shared" si="392"/>
        <v>409116.97659389838</v>
      </c>
    </row>
    <row r="1816" spans="1:18" x14ac:dyDescent="0.3">
      <c r="A1816" s="82">
        <v>1785</v>
      </c>
      <c r="B1816" s="94">
        <f t="shared" si="381"/>
        <v>1.0951363519061462E-15</v>
      </c>
      <c r="C1816" s="179">
        <f t="shared" si="382"/>
        <v>1.0926659129041739E-15</v>
      </c>
      <c r="D1816" s="166">
        <f t="shared" si="383"/>
        <v>2.2558277767625785E-3</v>
      </c>
      <c r="E1816" s="167">
        <f t="shared" si="393"/>
        <v>24.291375447755232</v>
      </c>
      <c r="F1816" s="168">
        <f t="shared" si="394"/>
        <v>4.028908409297979</v>
      </c>
      <c r="G1816" s="168">
        <f t="shared" si="384"/>
        <v>140012.71847517087</v>
      </c>
      <c r="H1816" s="168">
        <f t="shared" si="385"/>
        <v>271310.33852408634</v>
      </c>
      <c r="I1816" s="169">
        <f t="shared" si="386"/>
        <v>411323.05699925718</v>
      </c>
      <c r="J1816" s="169">
        <f t="shared" si="388"/>
        <v>405770.92840880732</v>
      </c>
      <c r="K1816" s="95"/>
      <c r="L1816" s="265">
        <f t="shared" si="387"/>
        <v>157668.21349678398</v>
      </c>
      <c r="M1816" s="265">
        <f>$G1816*NonHospFrac+theModel!$H1816*NonHospFrac</f>
        <v>253654.84350247323</v>
      </c>
      <c r="N1816" s="266">
        <f t="shared" si="389"/>
        <v>411323.05699925718</v>
      </c>
      <c r="O1816" s="159"/>
      <c r="P1816" s="265">
        <f t="shared" si="390"/>
        <v>155539.973464857</v>
      </c>
      <c r="Q1816" s="265">
        <f t="shared" si="391"/>
        <v>253653.28886079844</v>
      </c>
      <c r="R1816" s="266">
        <f t="shared" si="392"/>
        <v>409193.26232565544</v>
      </c>
    </row>
    <row r="1817" spans="1:18" x14ac:dyDescent="0.3">
      <c r="A1817" s="82">
        <v>1786</v>
      </c>
      <c r="B1817" s="94">
        <f t="shared" si="381"/>
        <v>1.0746787018954401E-15</v>
      </c>
      <c r="C1817" s="179">
        <f t="shared" si="382"/>
        <v>1.0722544118286092E-15</v>
      </c>
      <c r="D1817" s="166">
        <f t="shared" si="383"/>
        <v>2.2558277767625785E-3</v>
      </c>
      <c r="E1817" s="167">
        <f t="shared" si="393"/>
        <v>24.291375447755232</v>
      </c>
      <c r="F1817" s="168">
        <f t="shared" si="394"/>
        <v>4.0311642370747416</v>
      </c>
      <c r="G1817" s="168">
        <f t="shared" si="384"/>
        <v>140091.11305438433</v>
      </c>
      <c r="H1817" s="168">
        <f t="shared" si="385"/>
        <v>271310.33852408634</v>
      </c>
      <c r="I1817" s="169">
        <f t="shared" si="386"/>
        <v>411401.45157847065</v>
      </c>
      <c r="J1817" s="169">
        <f t="shared" si="388"/>
        <v>405843.81847929891</v>
      </c>
      <c r="K1817" s="95"/>
      <c r="L1817" s="265">
        <f t="shared" si="387"/>
        <v>157698.26368006956</v>
      </c>
      <c r="M1817" s="265">
        <f>$G1817*NonHospFrac+theModel!$H1817*NonHospFrac</f>
        <v>253703.18789840111</v>
      </c>
      <c r="N1817" s="266">
        <f t="shared" si="389"/>
        <v>411401.45157847065</v>
      </c>
      <c r="O1817" s="159"/>
      <c r="P1817" s="265">
        <f t="shared" si="390"/>
        <v>155567.91366174238</v>
      </c>
      <c r="Q1817" s="265">
        <f t="shared" si="391"/>
        <v>253701.63325672632</v>
      </c>
      <c r="R1817" s="266">
        <f t="shared" si="392"/>
        <v>409269.54691846867</v>
      </c>
    </row>
    <row r="1818" spans="1:18" x14ac:dyDescent="0.3">
      <c r="A1818" s="82">
        <v>1787</v>
      </c>
      <c r="B1818" s="94">
        <f t="shared" si="381"/>
        <v>1.0546032101824034E-15</v>
      </c>
      <c r="C1818" s="179">
        <f t="shared" si="382"/>
        <v>1.052224206967411E-15</v>
      </c>
      <c r="D1818" s="166">
        <f t="shared" si="383"/>
        <v>2.2558277767625785E-3</v>
      </c>
      <c r="E1818" s="167">
        <f t="shared" si="393"/>
        <v>24.291375447755232</v>
      </c>
      <c r="F1818" s="168">
        <f t="shared" si="394"/>
        <v>4.0334200648515042</v>
      </c>
      <c r="G1818" s="168">
        <f t="shared" si="384"/>
        <v>140169.50763359774</v>
      </c>
      <c r="H1818" s="168">
        <f t="shared" si="385"/>
        <v>271310.33852408634</v>
      </c>
      <c r="I1818" s="169">
        <f t="shared" si="386"/>
        <v>411479.84615768411</v>
      </c>
      <c r="J1818" s="169">
        <f t="shared" si="388"/>
        <v>405916.70557864773</v>
      </c>
      <c r="K1818" s="95"/>
      <c r="L1818" s="265">
        <f t="shared" si="387"/>
        <v>157728.31386335514</v>
      </c>
      <c r="M1818" s="265">
        <f>$G1818*NonHospFrac+theModel!$H1818*NonHospFrac</f>
        <v>253751.53229432894</v>
      </c>
      <c r="N1818" s="266">
        <f t="shared" si="389"/>
        <v>411479.84615768411</v>
      </c>
      <c r="O1818" s="159"/>
      <c r="P1818" s="265">
        <f t="shared" si="390"/>
        <v>155595.85271973032</v>
      </c>
      <c r="Q1818" s="265">
        <f t="shared" si="391"/>
        <v>253749.97765265414</v>
      </c>
      <c r="R1818" s="266">
        <f t="shared" si="392"/>
        <v>409345.83037238446</v>
      </c>
    </row>
    <row r="1819" spans="1:18" x14ac:dyDescent="0.3">
      <c r="A1819" s="82">
        <v>1788</v>
      </c>
      <c r="B1819" s="94">
        <f t="shared" si="381"/>
        <v>1.0349027378745245E-15</v>
      </c>
      <c r="C1819" s="179">
        <f t="shared" si="382"/>
        <v>1.0325681755321796E-15</v>
      </c>
      <c r="D1819" s="166">
        <f t="shared" si="383"/>
        <v>2.2558277767625785E-3</v>
      </c>
      <c r="E1819" s="167">
        <f t="shared" si="393"/>
        <v>24.291375447755232</v>
      </c>
      <c r="F1819" s="168">
        <f t="shared" si="394"/>
        <v>4.0356758926282668</v>
      </c>
      <c r="G1819" s="168">
        <f t="shared" si="384"/>
        <v>140247.90221281117</v>
      </c>
      <c r="H1819" s="168">
        <f t="shared" si="385"/>
        <v>271310.33852408634</v>
      </c>
      <c r="I1819" s="169">
        <f t="shared" si="386"/>
        <v>411558.24073689751</v>
      </c>
      <c r="J1819" s="169">
        <f t="shared" si="388"/>
        <v>405989.5897069748</v>
      </c>
      <c r="K1819" s="95"/>
      <c r="L1819" s="265">
        <f t="shared" si="387"/>
        <v>157758.36404664072</v>
      </c>
      <c r="M1819" s="265">
        <f>$G1819*NonHospFrac+theModel!$H1819*NonHospFrac</f>
        <v>253799.87669025679</v>
      </c>
      <c r="N1819" s="266">
        <f t="shared" si="389"/>
        <v>411558.24073689751</v>
      </c>
      <c r="O1819" s="159"/>
      <c r="P1819" s="265">
        <f t="shared" si="390"/>
        <v>155623.79063886727</v>
      </c>
      <c r="Q1819" s="265">
        <f t="shared" si="391"/>
        <v>253798.32204858199</v>
      </c>
      <c r="R1819" s="266">
        <f t="shared" si="392"/>
        <v>409422.11268744926</v>
      </c>
    </row>
    <row r="1820" spans="1:18" x14ac:dyDescent="0.3">
      <c r="A1820" s="82">
        <v>1789</v>
      </c>
      <c r="B1820" s="94">
        <f t="shared" si="381"/>
        <v>1.0155702794370815E-15</v>
      </c>
      <c r="C1820" s="179">
        <f t="shared" si="382"/>
        <v>1.0132793277914728E-15</v>
      </c>
      <c r="D1820" s="166">
        <f t="shared" si="383"/>
        <v>2.2558277767625785E-3</v>
      </c>
      <c r="E1820" s="167">
        <f t="shared" si="393"/>
        <v>24.291375447755232</v>
      </c>
      <c r="F1820" s="168">
        <f t="shared" si="394"/>
        <v>4.0379317204050293</v>
      </c>
      <c r="G1820" s="168">
        <f t="shared" si="384"/>
        <v>140326.29679202457</v>
      </c>
      <c r="H1820" s="168">
        <f t="shared" si="385"/>
        <v>271310.33852408634</v>
      </c>
      <c r="I1820" s="169">
        <f t="shared" si="386"/>
        <v>411636.63531611091</v>
      </c>
      <c r="J1820" s="169">
        <f t="shared" si="388"/>
        <v>406062.47086440137</v>
      </c>
      <c r="K1820" s="95"/>
      <c r="L1820" s="265">
        <f t="shared" si="387"/>
        <v>157788.4142299263</v>
      </c>
      <c r="M1820" s="265">
        <f>$G1820*NonHospFrac+theModel!$H1820*NonHospFrac</f>
        <v>253848.22108618461</v>
      </c>
      <c r="N1820" s="266">
        <f t="shared" si="389"/>
        <v>411636.63531611091</v>
      </c>
      <c r="O1820" s="159"/>
      <c r="P1820" s="265">
        <f t="shared" si="390"/>
        <v>155651.72741919963</v>
      </c>
      <c r="Q1820" s="265">
        <f t="shared" si="391"/>
        <v>253846.66644450981</v>
      </c>
      <c r="R1820" s="266">
        <f t="shared" si="392"/>
        <v>409498.39386370941</v>
      </c>
    </row>
    <row r="1821" spans="1:18" x14ac:dyDescent="0.3">
      <c r="A1821" s="82">
        <v>1790</v>
      </c>
      <c r="B1821" s="94">
        <f t="shared" si="381"/>
        <v>9.9659896020196639E-16</v>
      </c>
      <c r="C1821" s="179">
        <f t="shared" si="382"/>
        <v>9.9435080458525E-16</v>
      </c>
      <c r="D1821" s="166">
        <f t="shared" si="383"/>
        <v>2.2558277767625785E-3</v>
      </c>
      <c r="E1821" s="167">
        <f t="shared" si="393"/>
        <v>24.291375447755232</v>
      </c>
      <c r="F1821" s="168">
        <f t="shared" si="394"/>
        <v>4.0401875481817919</v>
      </c>
      <c r="G1821" s="168">
        <f t="shared" si="384"/>
        <v>140404.691371238</v>
      </c>
      <c r="H1821" s="168">
        <f t="shared" si="385"/>
        <v>271310.33852408634</v>
      </c>
      <c r="I1821" s="169">
        <f t="shared" si="386"/>
        <v>411715.02989532438</v>
      </c>
      <c r="J1821" s="169">
        <f t="shared" si="388"/>
        <v>406135.34905104851</v>
      </c>
      <c r="K1821" s="95"/>
      <c r="L1821" s="265">
        <f t="shared" si="387"/>
        <v>157818.46441321188</v>
      </c>
      <c r="M1821" s="265">
        <f>$G1821*NonHospFrac+theModel!$H1821*NonHospFrac</f>
        <v>253896.56548211246</v>
      </c>
      <c r="N1821" s="266">
        <f t="shared" si="389"/>
        <v>411715.02989532438</v>
      </c>
      <c r="O1821" s="159"/>
      <c r="P1821" s="265">
        <f t="shared" si="390"/>
        <v>155679.66306077383</v>
      </c>
      <c r="Q1821" s="265">
        <f t="shared" si="391"/>
        <v>253895.01084043767</v>
      </c>
      <c r="R1821" s="266">
        <f t="shared" si="392"/>
        <v>409574.67390121147</v>
      </c>
    </row>
    <row r="1822" spans="1:18" x14ac:dyDescent="0.3">
      <c r="A1822" s="82">
        <v>1791</v>
      </c>
      <c r="B1822" s="94">
        <f t="shared" si="381"/>
        <v>9.7798203392300666E-16</v>
      </c>
      <c r="C1822" s="179">
        <f t="shared" si="382"/>
        <v>9.7577587488570846E-16</v>
      </c>
      <c r="D1822" s="166">
        <f t="shared" si="383"/>
        <v>2.2558277767625785E-3</v>
      </c>
      <c r="E1822" s="167">
        <f t="shared" si="393"/>
        <v>24.291375447755232</v>
      </c>
      <c r="F1822" s="168">
        <f t="shared" si="394"/>
        <v>4.0424433759585545</v>
      </c>
      <c r="G1822" s="168">
        <f t="shared" si="384"/>
        <v>140483.08595045144</v>
      </c>
      <c r="H1822" s="168">
        <f t="shared" si="385"/>
        <v>271310.33852408634</v>
      </c>
      <c r="I1822" s="169">
        <f t="shared" si="386"/>
        <v>411793.42447453778</v>
      </c>
      <c r="J1822" s="169">
        <f t="shared" si="388"/>
        <v>406208.22426703724</v>
      </c>
      <c r="K1822" s="95"/>
      <c r="L1822" s="265">
        <f t="shared" si="387"/>
        <v>157848.51459649747</v>
      </c>
      <c r="M1822" s="265">
        <f>$G1822*NonHospFrac+theModel!$H1822*NonHospFrac</f>
        <v>253944.90987804031</v>
      </c>
      <c r="N1822" s="266">
        <f t="shared" si="389"/>
        <v>411793.42447453778</v>
      </c>
      <c r="O1822" s="159"/>
      <c r="P1822" s="265">
        <f t="shared" si="390"/>
        <v>155707.59756363629</v>
      </c>
      <c r="Q1822" s="265">
        <f t="shared" si="391"/>
        <v>253943.35523636552</v>
      </c>
      <c r="R1822" s="266">
        <f t="shared" si="392"/>
        <v>409650.95280000183</v>
      </c>
    </row>
    <row r="1823" spans="1:18" x14ac:dyDescent="0.3">
      <c r="A1823" s="82">
        <v>1792</v>
      </c>
      <c r="B1823" s="94">
        <f t="shared" ref="B1823:B1886" si="395">Constant*EXP(PowerTerm*(A1823)/7)</f>
        <v>9.5971288037702882E-16</v>
      </c>
      <c r="C1823" s="179">
        <f t="shared" ref="C1823:C1886" si="396">(1-theFloor)*B1823</f>
        <v>9.5754793340375744E-16</v>
      </c>
      <c r="D1823" s="166">
        <f t="shared" ref="D1823:D1886" si="397">theFloor</f>
        <v>2.2558277767625785E-3</v>
      </c>
      <c r="E1823" s="167">
        <f t="shared" si="393"/>
        <v>24.291375447755232</v>
      </c>
      <c r="F1823" s="168">
        <f t="shared" si="394"/>
        <v>4.0446992037353171</v>
      </c>
      <c r="G1823" s="168">
        <f t="shared" ref="G1823:G1886" si="398">$B$22*F1823*totInfected/365.25</f>
        <v>140561.48052966484</v>
      </c>
      <c r="H1823" s="168">
        <f t="shared" ref="H1823:H1886" si="399">lostQALYs_Injured*E1823*totInfected/365.25</f>
        <v>271310.33852408634</v>
      </c>
      <c r="I1823" s="169">
        <f t="shared" ref="I1823:I1886" si="400">H1823+G1823</f>
        <v>411871.81905375118</v>
      </c>
      <c r="J1823" s="169">
        <f t="shared" si="388"/>
        <v>406281.09651248873</v>
      </c>
      <c r="K1823" s="95"/>
      <c r="L1823" s="265">
        <f t="shared" ref="L1823:L1886" si="401">$G1823*HospFrac+$H1823*HospFrac</f>
        <v>157878.56477978302</v>
      </c>
      <c r="M1823" s="265">
        <f>$G1823*NonHospFrac+theModel!$H1823*NonHospFrac</f>
        <v>253993.25427396814</v>
      </c>
      <c r="N1823" s="266">
        <f t="shared" si="389"/>
        <v>411871.81905375118</v>
      </c>
      <c r="O1823" s="159"/>
      <c r="P1823" s="265">
        <f t="shared" si="390"/>
        <v>155735.53092783337</v>
      </c>
      <c r="Q1823" s="265">
        <f t="shared" si="391"/>
        <v>253991.69963229334</v>
      </c>
      <c r="R1823" s="266">
        <f t="shared" si="392"/>
        <v>409727.23056012671</v>
      </c>
    </row>
    <row r="1824" spans="1:18" x14ac:dyDescent="0.3">
      <c r="A1824" s="82">
        <v>1793</v>
      </c>
      <c r="B1824" s="94">
        <f t="shared" si="395"/>
        <v>9.4178500300966112E-16</v>
      </c>
      <c r="C1824" s="179">
        <f t="shared" si="396"/>
        <v>9.3966049824013344E-16</v>
      </c>
      <c r="D1824" s="166">
        <f t="shared" si="397"/>
        <v>2.2558277767625785E-3</v>
      </c>
      <c r="E1824" s="167">
        <f t="shared" si="393"/>
        <v>24.291375447755232</v>
      </c>
      <c r="F1824" s="168">
        <f t="shared" si="394"/>
        <v>4.0469550315120797</v>
      </c>
      <c r="G1824" s="168">
        <f t="shared" si="398"/>
        <v>140639.87510887827</v>
      </c>
      <c r="H1824" s="168">
        <f t="shared" si="399"/>
        <v>271310.33852408634</v>
      </c>
      <c r="I1824" s="169">
        <f t="shared" si="400"/>
        <v>411950.21363296465</v>
      </c>
      <c r="J1824" s="169">
        <f t="shared" ref="J1824:J1887" si="402">J1823+(I1824-I1823)/(1+discountDaily)^A1824</f>
        <v>406353.96578752407</v>
      </c>
      <c r="K1824" s="95"/>
      <c r="L1824" s="265">
        <f t="shared" si="401"/>
        <v>157908.61496306863</v>
      </c>
      <c r="M1824" s="265">
        <f>$G1824*NonHospFrac+theModel!$H1824*NonHospFrac</f>
        <v>254041.59866989599</v>
      </c>
      <c r="N1824" s="266">
        <f t="shared" ref="N1824:N1887" si="403">L1824+M1824</f>
        <v>411950.21363296465</v>
      </c>
      <c r="O1824" s="159"/>
      <c r="P1824" s="265">
        <f t="shared" ref="P1824:P1887" si="404">P1823+(L1824-L1823)/(1+discountDaily)^A1824</f>
        <v>155763.46315341161</v>
      </c>
      <c r="Q1824" s="265">
        <f t="shared" ref="Q1824:Q1887" si="405">Q1823+(M1824-M1823)/(1+discountDaily)^B1824</f>
        <v>254040.04402822119</v>
      </c>
      <c r="R1824" s="266">
        <f t="shared" ref="R1824:R1887" si="406">P1824+Q1824</f>
        <v>409803.5071816328</v>
      </c>
    </row>
    <row r="1825" spans="1:18" x14ac:dyDescent="0.3">
      <c r="A1825" s="82">
        <v>1794</v>
      </c>
      <c r="B1825" s="94">
        <f t="shared" si="395"/>
        <v>9.2419202662515086E-16</v>
      </c>
      <c r="C1825" s="179">
        <f t="shared" si="396"/>
        <v>9.2210720858042727E-16</v>
      </c>
      <c r="D1825" s="166">
        <f t="shared" si="397"/>
        <v>2.2558277767625785E-3</v>
      </c>
      <c r="E1825" s="167">
        <f t="shared" ref="E1825:E1888" si="407">C1825+E1824</f>
        <v>24.291375447755232</v>
      </c>
      <c r="F1825" s="168">
        <f t="shared" ref="F1825:F1888" si="408">D1825+F1824</f>
        <v>4.0492108592888423</v>
      </c>
      <c r="G1825" s="168">
        <f t="shared" si="398"/>
        <v>140718.26968809168</v>
      </c>
      <c r="H1825" s="168">
        <f t="shared" si="399"/>
        <v>271310.33852408634</v>
      </c>
      <c r="I1825" s="169">
        <f t="shared" si="400"/>
        <v>412028.60821217799</v>
      </c>
      <c r="J1825" s="169">
        <f t="shared" si="402"/>
        <v>406426.8320922642</v>
      </c>
      <c r="K1825" s="95"/>
      <c r="L1825" s="265">
        <f t="shared" si="401"/>
        <v>157938.66514635418</v>
      </c>
      <c r="M1825" s="265">
        <f>$G1825*NonHospFrac+theModel!$H1825*NonHospFrac</f>
        <v>254089.94306582381</v>
      </c>
      <c r="N1825" s="266">
        <f t="shared" si="403"/>
        <v>412028.60821217799</v>
      </c>
      <c r="O1825" s="159"/>
      <c r="P1825" s="265">
        <f t="shared" si="404"/>
        <v>155791.39424041728</v>
      </c>
      <c r="Q1825" s="265">
        <f t="shared" si="405"/>
        <v>254088.38842414902</v>
      </c>
      <c r="R1825" s="266">
        <f t="shared" si="406"/>
        <v>409879.7826645663</v>
      </c>
    </row>
    <row r="1826" spans="1:18" x14ac:dyDescent="0.3">
      <c r="A1826" s="82">
        <v>1795</v>
      </c>
      <c r="B1826" s="94">
        <f t="shared" si="395"/>
        <v>9.0692769511933685E-16</v>
      </c>
      <c r="C1826" s="179">
        <f t="shared" si="396"/>
        <v>9.0488182243317134E-16</v>
      </c>
      <c r="D1826" s="166">
        <f t="shared" si="397"/>
        <v>2.2558277767625785E-3</v>
      </c>
      <c r="E1826" s="167">
        <f t="shared" si="407"/>
        <v>24.291375447755232</v>
      </c>
      <c r="F1826" s="168">
        <f t="shared" si="408"/>
        <v>4.0514666870656049</v>
      </c>
      <c r="G1826" s="168">
        <f t="shared" si="398"/>
        <v>140796.66426730511</v>
      </c>
      <c r="H1826" s="168">
        <f t="shared" si="399"/>
        <v>271310.33852408634</v>
      </c>
      <c r="I1826" s="169">
        <f t="shared" si="400"/>
        <v>412107.00279139145</v>
      </c>
      <c r="J1826" s="169">
        <f t="shared" si="402"/>
        <v>406499.69542683038</v>
      </c>
      <c r="K1826" s="95"/>
      <c r="L1826" s="265">
        <f t="shared" si="401"/>
        <v>157968.71532963979</v>
      </c>
      <c r="M1826" s="265">
        <f>$G1826*NonHospFrac+theModel!$H1826*NonHospFrac</f>
        <v>254138.28746175166</v>
      </c>
      <c r="N1826" s="266">
        <f t="shared" si="403"/>
        <v>412107.00279139145</v>
      </c>
      <c r="O1826" s="159"/>
      <c r="P1826" s="265">
        <f t="shared" si="404"/>
        <v>155819.32418889692</v>
      </c>
      <c r="Q1826" s="265">
        <f t="shared" si="405"/>
        <v>254136.73282007687</v>
      </c>
      <c r="R1826" s="266">
        <f t="shared" si="406"/>
        <v>409956.05700897379</v>
      </c>
    </row>
    <row r="1827" spans="1:18" x14ac:dyDescent="0.3">
      <c r="A1827" s="82">
        <v>1796</v>
      </c>
      <c r="B1827" s="94">
        <f t="shared" si="395"/>
        <v>8.8998586925493749E-16</v>
      </c>
      <c r="C1827" s="179">
        <f t="shared" si="396"/>
        <v>8.8797821441014603E-16</v>
      </c>
      <c r="D1827" s="166">
        <f t="shared" si="397"/>
        <v>2.2558277767625785E-3</v>
      </c>
      <c r="E1827" s="167">
        <f t="shared" si="407"/>
        <v>24.291375447755232</v>
      </c>
      <c r="F1827" s="168">
        <f t="shared" si="408"/>
        <v>4.0537225148423675</v>
      </c>
      <c r="G1827" s="168">
        <f t="shared" si="398"/>
        <v>140875.05884651854</v>
      </c>
      <c r="H1827" s="168">
        <f t="shared" si="399"/>
        <v>271310.33852408634</v>
      </c>
      <c r="I1827" s="169">
        <f t="shared" si="400"/>
        <v>412185.39737060491</v>
      </c>
      <c r="J1827" s="169">
        <f t="shared" si="402"/>
        <v>406572.55579134362</v>
      </c>
      <c r="K1827" s="95"/>
      <c r="L1827" s="265">
        <f t="shared" si="401"/>
        <v>157998.76551292534</v>
      </c>
      <c r="M1827" s="265">
        <f>$G1827*NonHospFrac+theModel!$H1827*NonHospFrac</f>
        <v>254186.63185767952</v>
      </c>
      <c r="N1827" s="266">
        <f t="shared" si="403"/>
        <v>412185.39737060486</v>
      </c>
      <c r="O1827" s="159"/>
      <c r="P1827" s="265">
        <f t="shared" si="404"/>
        <v>155847.25299889682</v>
      </c>
      <c r="Q1827" s="265">
        <f t="shared" si="405"/>
        <v>254185.07721600472</v>
      </c>
      <c r="R1827" s="266">
        <f t="shared" si="406"/>
        <v>410032.33021490154</v>
      </c>
    </row>
    <row r="1828" spans="1:18" x14ac:dyDescent="0.3">
      <c r="A1828" s="82">
        <v>1797</v>
      </c>
      <c r="B1828" s="94">
        <f t="shared" si="395"/>
        <v>8.7336052447846163E-16</v>
      </c>
      <c r="C1828" s="179">
        <f t="shared" si="396"/>
        <v>8.7139037354821518E-16</v>
      </c>
      <c r="D1828" s="166">
        <f t="shared" si="397"/>
        <v>2.2558277767625785E-3</v>
      </c>
      <c r="E1828" s="167">
        <f t="shared" si="407"/>
        <v>24.291375447755232</v>
      </c>
      <c r="F1828" s="168">
        <f t="shared" si="408"/>
        <v>4.05597834261913</v>
      </c>
      <c r="G1828" s="168">
        <f t="shared" si="398"/>
        <v>140953.45342573195</v>
      </c>
      <c r="H1828" s="168">
        <f t="shared" si="399"/>
        <v>271310.33852408634</v>
      </c>
      <c r="I1828" s="169">
        <f t="shared" si="400"/>
        <v>412263.79194981826</v>
      </c>
      <c r="J1828" s="169">
        <f t="shared" si="402"/>
        <v>406645.41318592487</v>
      </c>
      <c r="K1828" s="95"/>
      <c r="L1828" s="265">
        <f t="shared" si="401"/>
        <v>158028.81569621092</v>
      </c>
      <c r="M1828" s="265">
        <f>$G1828*NonHospFrac+theModel!$H1828*NonHospFrac</f>
        <v>254234.97625360737</v>
      </c>
      <c r="N1828" s="266">
        <f t="shared" si="403"/>
        <v>412263.79194981826</v>
      </c>
      <c r="O1828" s="159"/>
      <c r="P1828" s="265">
        <f t="shared" si="404"/>
        <v>155875.18067046348</v>
      </c>
      <c r="Q1828" s="265">
        <f t="shared" si="405"/>
        <v>254233.42161193257</v>
      </c>
      <c r="R1828" s="266">
        <f t="shared" si="406"/>
        <v>410108.60228239605</v>
      </c>
    </row>
    <row r="1829" spans="1:18" x14ac:dyDescent="0.3">
      <c r="A1829" s="82">
        <v>1798</v>
      </c>
      <c r="B1829" s="94">
        <f t="shared" si="395"/>
        <v>8.5704574877783887E-16</v>
      </c>
      <c r="C1829" s="179">
        <f t="shared" si="396"/>
        <v>8.5511240117178954E-16</v>
      </c>
      <c r="D1829" s="166">
        <f t="shared" si="397"/>
        <v>2.2558277767625785E-3</v>
      </c>
      <c r="E1829" s="167">
        <f t="shared" si="407"/>
        <v>24.291375447755232</v>
      </c>
      <c r="F1829" s="168">
        <f t="shared" si="408"/>
        <v>4.0582341703958926</v>
      </c>
      <c r="G1829" s="168">
        <f t="shared" si="398"/>
        <v>141031.84800494538</v>
      </c>
      <c r="H1829" s="168">
        <f t="shared" si="399"/>
        <v>271310.33852408634</v>
      </c>
      <c r="I1829" s="169">
        <f t="shared" si="400"/>
        <v>412342.18652903172</v>
      </c>
      <c r="J1829" s="169">
        <f t="shared" si="402"/>
        <v>406718.26761069539</v>
      </c>
      <c r="K1829" s="95"/>
      <c r="L1829" s="265">
        <f t="shared" si="401"/>
        <v>158058.8658794965</v>
      </c>
      <c r="M1829" s="265">
        <f>$G1829*NonHospFrac+theModel!$H1829*NonHospFrac</f>
        <v>254283.32064953522</v>
      </c>
      <c r="N1829" s="266">
        <f t="shared" si="403"/>
        <v>412342.18652903172</v>
      </c>
      <c r="O1829" s="159"/>
      <c r="P1829" s="265">
        <f t="shared" si="404"/>
        <v>155903.10720364327</v>
      </c>
      <c r="Q1829" s="265">
        <f t="shared" si="405"/>
        <v>254281.76600786042</v>
      </c>
      <c r="R1829" s="266">
        <f t="shared" si="406"/>
        <v>410184.87321150373</v>
      </c>
    </row>
    <row r="1830" spans="1:18" x14ac:dyDescent="0.3">
      <c r="A1830" s="82">
        <v>1799</v>
      </c>
      <c r="B1830" s="94">
        <f t="shared" si="395"/>
        <v>8.4103574058009876E-16</v>
      </c>
      <c r="C1830" s="179">
        <f t="shared" si="396"/>
        <v>8.3913850879524811E-16</v>
      </c>
      <c r="D1830" s="166">
        <f t="shared" si="397"/>
        <v>2.2558277767625785E-3</v>
      </c>
      <c r="E1830" s="167">
        <f t="shared" si="407"/>
        <v>24.291375447755232</v>
      </c>
      <c r="F1830" s="168">
        <f t="shared" si="408"/>
        <v>4.0604899981726552</v>
      </c>
      <c r="G1830" s="168">
        <f t="shared" si="398"/>
        <v>141110.24258415878</v>
      </c>
      <c r="H1830" s="168">
        <f t="shared" si="399"/>
        <v>271310.33852408634</v>
      </c>
      <c r="I1830" s="169">
        <f t="shared" si="400"/>
        <v>412420.58110824513</v>
      </c>
      <c r="J1830" s="169">
        <f t="shared" si="402"/>
        <v>406791.11906577606</v>
      </c>
      <c r="K1830" s="95"/>
      <c r="L1830" s="265">
        <f t="shared" si="401"/>
        <v>158088.91606278208</v>
      </c>
      <c r="M1830" s="265">
        <f>$G1830*NonHospFrac+theModel!$H1830*NonHospFrac</f>
        <v>254331.66504546304</v>
      </c>
      <c r="N1830" s="266">
        <f t="shared" si="403"/>
        <v>412420.58110824513</v>
      </c>
      <c r="O1830" s="159"/>
      <c r="P1830" s="265">
        <f t="shared" si="404"/>
        <v>155931.03259848259</v>
      </c>
      <c r="Q1830" s="265">
        <f t="shared" si="405"/>
        <v>254330.11040378825</v>
      </c>
      <c r="R1830" s="266">
        <f t="shared" si="406"/>
        <v>410261.14300227084</v>
      </c>
    </row>
    <row r="1831" spans="1:18" x14ac:dyDescent="0.3">
      <c r="A1831" s="82">
        <v>1800</v>
      </c>
      <c r="B1831" s="94">
        <f t="shared" si="395"/>
        <v>8.2532480668831882E-16</v>
      </c>
      <c r="C1831" s="179">
        <f t="shared" si="396"/>
        <v>8.2346301606454011E-16</v>
      </c>
      <c r="D1831" s="166">
        <f t="shared" si="397"/>
        <v>2.2558277767625785E-3</v>
      </c>
      <c r="E1831" s="167">
        <f t="shared" si="407"/>
        <v>24.291375447755232</v>
      </c>
      <c r="F1831" s="168">
        <f t="shared" si="408"/>
        <v>4.0627458259494178</v>
      </c>
      <c r="G1831" s="168">
        <f t="shared" si="398"/>
        <v>141188.63716337222</v>
      </c>
      <c r="H1831" s="168">
        <f t="shared" si="399"/>
        <v>271310.33852408634</v>
      </c>
      <c r="I1831" s="169">
        <f t="shared" si="400"/>
        <v>412498.97568745853</v>
      </c>
      <c r="J1831" s="169">
        <f t="shared" si="402"/>
        <v>406863.96755128802</v>
      </c>
      <c r="K1831" s="95"/>
      <c r="L1831" s="265">
        <f t="shared" si="401"/>
        <v>158118.96624606766</v>
      </c>
      <c r="M1831" s="265">
        <f>$G1831*NonHospFrac+theModel!$H1831*NonHospFrac</f>
        <v>254380.00944139087</v>
      </c>
      <c r="N1831" s="266">
        <f t="shared" si="403"/>
        <v>412498.97568745853</v>
      </c>
      <c r="O1831" s="159"/>
      <c r="P1831" s="265">
        <f t="shared" si="404"/>
        <v>155958.95685502782</v>
      </c>
      <c r="Q1831" s="265">
        <f t="shared" si="405"/>
        <v>254378.45479971607</v>
      </c>
      <c r="R1831" s="266">
        <f t="shared" si="406"/>
        <v>410337.41165474389</v>
      </c>
    </row>
    <row r="1832" spans="1:18" x14ac:dyDescent="0.3">
      <c r="A1832" s="82">
        <v>1801</v>
      </c>
      <c r="B1832" s="94">
        <f t="shared" si="395"/>
        <v>8.0990736025710906E-16</v>
      </c>
      <c r="C1832" s="179">
        <f t="shared" si="396"/>
        <v>8.0808034873723657E-16</v>
      </c>
      <c r="D1832" s="166">
        <f t="shared" si="397"/>
        <v>2.2558277767625785E-3</v>
      </c>
      <c r="E1832" s="167">
        <f t="shared" si="407"/>
        <v>24.291375447755232</v>
      </c>
      <c r="F1832" s="168">
        <f t="shared" si="408"/>
        <v>4.0650016537261804</v>
      </c>
      <c r="G1832" s="168">
        <f t="shared" si="398"/>
        <v>141267.03174258565</v>
      </c>
      <c r="H1832" s="168">
        <f t="shared" si="399"/>
        <v>271310.33852408634</v>
      </c>
      <c r="I1832" s="169">
        <f t="shared" si="400"/>
        <v>412577.37026667199</v>
      </c>
      <c r="J1832" s="169">
        <f t="shared" si="402"/>
        <v>406936.81306735234</v>
      </c>
      <c r="K1832" s="95"/>
      <c r="L1832" s="265">
        <f t="shared" si="401"/>
        <v>158149.01642935324</v>
      </c>
      <c r="M1832" s="265">
        <f>$G1832*NonHospFrac+theModel!$H1832*NonHospFrac</f>
        <v>254428.35383731872</v>
      </c>
      <c r="N1832" s="266">
        <f t="shared" si="403"/>
        <v>412577.37026667199</v>
      </c>
      <c r="O1832" s="159"/>
      <c r="P1832" s="265">
        <f t="shared" si="404"/>
        <v>155986.87997332538</v>
      </c>
      <c r="Q1832" s="265">
        <f t="shared" si="405"/>
        <v>254426.79919564392</v>
      </c>
      <c r="R1832" s="266">
        <f t="shared" si="406"/>
        <v>410413.67916896928</v>
      </c>
    </row>
    <row r="1833" spans="1:18" x14ac:dyDescent="0.3">
      <c r="A1833" s="82">
        <v>1802</v>
      </c>
      <c r="B1833" s="94">
        <f t="shared" si="395"/>
        <v>7.9477791880591836E-16</v>
      </c>
      <c r="C1833" s="179">
        <f t="shared" si="396"/>
        <v>7.9298503670031839E-16</v>
      </c>
      <c r="D1833" s="166">
        <f t="shared" si="397"/>
        <v>2.2558277767625785E-3</v>
      </c>
      <c r="E1833" s="167">
        <f t="shared" si="407"/>
        <v>24.291375447755232</v>
      </c>
      <c r="F1833" s="168">
        <f t="shared" si="408"/>
        <v>4.067257481502943</v>
      </c>
      <c r="G1833" s="168">
        <f t="shared" si="398"/>
        <v>141345.42632179905</v>
      </c>
      <c r="H1833" s="168">
        <f t="shared" si="399"/>
        <v>271310.33852408634</v>
      </c>
      <c r="I1833" s="169">
        <f t="shared" si="400"/>
        <v>412655.76484588539</v>
      </c>
      <c r="J1833" s="169">
        <f t="shared" si="402"/>
        <v>407009.65561408998</v>
      </c>
      <c r="K1833" s="95"/>
      <c r="L1833" s="265">
        <f t="shared" si="401"/>
        <v>158179.06661263882</v>
      </c>
      <c r="M1833" s="265">
        <f>$G1833*NonHospFrac+theModel!$H1833*NonHospFrac</f>
        <v>254476.69823324657</v>
      </c>
      <c r="N1833" s="266">
        <f t="shared" si="403"/>
        <v>412655.76484588539</v>
      </c>
      <c r="O1833" s="159"/>
      <c r="P1833" s="265">
        <f t="shared" si="404"/>
        <v>156014.80195342167</v>
      </c>
      <c r="Q1833" s="265">
        <f t="shared" si="405"/>
        <v>254475.14359157177</v>
      </c>
      <c r="R1833" s="266">
        <f t="shared" si="406"/>
        <v>410489.94554499345</v>
      </c>
    </row>
    <row r="1834" spans="1:18" x14ac:dyDescent="0.3">
      <c r="A1834" s="82">
        <v>1803</v>
      </c>
      <c r="B1834" s="94">
        <f t="shared" si="395"/>
        <v>7.7993110226944892E-16</v>
      </c>
      <c r="C1834" s="179">
        <f t="shared" si="396"/>
        <v>7.7817171202498846E-16</v>
      </c>
      <c r="D1834" s="166">
        <f t="shared" si="397"/>
        <v>2.2558277767625785E-3</v>
      </c>
      <c r="E1834" s="167">
        <f t="shared" si="407"/>
        <v>24.291375447755232</v>
      </c>
      <c r="F1834" s="168">
        <f t="shared" si="408"/>
        <v>4.0695133092797056</v>
      </c>
      <c r="G1834" s="168">
        <f t="shared" si="398"/>
        <v>141423.82090101248</v>
      </c>
      <c r="H1834" s="168">
        <f t="shared" si="399"/>
        <v>271310.33852408634</v>
      </c>
      <c r="I1834" s="169">
        <f t="shared" si="400"/>
        <v>412734.1594250988</v>
      </c>
      <c r="J1834" s="169">
        <f t="shared" si="402"/>
        <v>407082.495191622</v>
      </c>
      <c r="K1834" s="95"/>
      <c r="L1834" s="265">
        <f t="shared" si="401"/>
        <v>158209.1167959244</v>
      </c>
      <c r="M1834" s="265">
        <f>$G1834*NonHospFrac+theModel!$H1834*NonHospFrac</f>
        <v>254525.04262917442</v>
      </c>
      <c r="N1834" s="266">
        <f t="shared" si="403"/>
        <v>412734.1594250988</v>
      </c>
      <c r="O1834" s="159"/>
      <c r="P1834" s="265">
        <f t="shared" si="404"/>
        <v>156042.72279536311</v>
      </c>
      <c r="Q1834" s="265">
        <f t="shared" si="405"/>
        <v>254523.48798749963</v>
      </c>
      <c r="R1834" s="266">
        <f t="shared" si="406"/>
        <v>410566.21078286273</v>
      </c>
    </row>
    <row r="1835" spans="1:18" x14ac:dyDescent="0.3">
      <c r="A1835" s="82">
        <v>1804</v>
      </c>
      <c r="B1835" s="94">
        <f t="shared" si="395"/>
        <v>7.6536163108449469E-16</v>
      </c>
      <c r="C1835" s="179">
        <f t="shared" si="396"/>
        <v>7.6363510705782592E-16</v>
      </c>
      <c r="D1835" s="166">
        <f t="shared" si="397"/>
        <v>2.2558277767625785E-3</v>
      </c>
      <c r="E1835" s="167">
        <f t="shared" si="407"/>
        <v>24.291375447755232</v>
      </c>
      <c r="F1835" s="168">
        <f t="shared" si="408"/>
        <v>4.0717691370564681</v>
      </c>
      <c r="G1835" s="168">
        <f t="shared" si="398"/>
        <v>141502.21548022592</v>
      </c>
      <c r="H1835" s="168">
        <f t="shared" si="399"/>
        <v>271310.33852408634</v>
      </c>
      <c r="I1835" s="169">
        <f t="shared" si="400"/>
        <v>412812.55400431226</v>
      </c>
      <c r="J1835" s="169">
        <f t="shared" si="402"/>
        <v>407155.33180006949</v>
      </c>
      <c r="K1835" s="95"/>
      <c r="L1835" s="265">
        <f t="shared" si="401"/>
        <v>158239.16697920999</v>
      </c>
      <c r="M1835" s="265">
        <f>$G1835*NonHospFrac+theModel!$H1835*NonHospFrac</f>
        <v>254573.38702510227</v>
      </c>
      <c r="N1835" s="266">
        <f t="shared" si="403"/>
        <v>412812.55400431226</v>
      </c>
      <c r="O1835" s="159"/>
      <c r="P1835" s="265">
        <f t="shared" si="404"/>
        <v>156070.64249919605</v>
      </c>
      <c r="Q1835" s="265">
        <f t="shared" si="405"/>
        <v>254571.83238342748</v>
      </c>
      <c r="R1835" s="266">
        <f t="shared" si="406"/>
        <v>410642.47488262353</v>
      </c>
    </row>
    <row r="1836" spans="1:18" x14ac:dyDescent="0.3">
      <c r="A1836" s="82">
        <v>1805</v>
      </c>
      <c r="B1836" s="94">
        <f t="shared" si="395"/>
        <v>7.5106432431251416E-16</v>
      </c>
      <c r="C1836" s="179">
        <f t="shared" si="396"/>
        <v>7.4937005254759452E-16</v>
      </c>
      <c r="D1836" s="166">
        <f t="shared" si="397"/>
        <v>2.2558277767625785E-3</v>
      </c>
      <c r="E1836" s="167">
        <f t="shared" si="407"/>
        <v>24.291375447755232</v>
      </c>
      <c r="F1836" s="168">
        <f t="shared" si="408"/>
        <v>4.0740249648332307</v>
      </c>
      <c r="G1836" s="168">
        <f t="shared" si="398"/>
        <v>141580.61005943935</v>
      </c>
      <c r="H1836" s="168">
        <f t="shared" si="399"/>
        <v>271310.33852408634</v>
      </c>
      <c r="I1836" s="169">
        <f t="shared" si="400"/>
        <v>412890.94858352572</v>
      </c>
      <c r="J1836" s="169">
        <f t="shared" si="402"/>
        <v>407228.16543955344</v>
      </c>
      <c r="K1836" s="95"/>
      <c r="L1836" s="265">
        <f t="shared" si="401"/>
        <v>158269.21716249557</v>
      </c>
      <c r="M1836" s="265">
        <f>$G1836*NonHospFrac+theModel!$H1836*NonHospFrac</f>
        <v>254621.73142103013</v>
      </c>
      <c r="N1836" s="266">
        <f t="shared" si="403"/>
        <v>412890.94858352572</v>
      </c>
      <c r="O1836" s="159"/>
      <c r="P1836" s="265">
        <f t="shared" si="404"/>
        <v>156098.5610649669</v>
      </c>
      <c r="Q1836" s="265">
        <f t="shared" si="405"/>
        <v>254620.17677935533</v>
      </c>
      <c r="R1836" s="266">
        <f t="shared" si="406"/>
        <v>410718.73784432223</v>
      </c>
    </row>
    <row r="1837" spans="1:18" x14ac:dyDescent="0.3">
      <c r="A1837" s="82">
        <v>1806</v>
      </c>
      <c r="B1837" s="94">
        <f t="shared" si="395"/>
        <v>7.3703409779727772E-16</v>
      </c>
      <c r="C1837" s="179">
        <f t="shared" si="396"/>
        <v>7.3537147580704542E-16</v>
      </c>
      <c r="D1837" s="166">
        <f t="shared" si="397"/>
        <v>2.2558277767625785E-3</v>
      </c>
      <c r="E1837" s="167">
        <f t="shared" si="407"/>
        <v>24.291375447755232</v>
      </c>
      <c r="F1837" s="168">
        <f t="shared" si="408"/>
        <v>4.0762807926099933</v>
      </c>
      <c r="G1837" s="168">
        <f t="shared" si="398"/>
        <v>141659.00463865275</v>
      </c>
      <c r="H1837" s="168">
        <f t="shared" si="399"/>
        <v>271310.33852408634</v>
      </c>
      <c r="I1837" s="169">
        <f t="shared" si="400"/>
        <v>412969.34316273907</v>
      </c>
      <c r="J1837" s="169">
        <f t="shared" si="402"/>
        <v>407300.99611019477</v>
      </c>
      <c r="K1837" s="95"/>
      <c r="L1837" s="265">
        <f t="shared" si="401"/>
        <v>158299.26734578115</v>
      </c>
      <c r="M1837" s="265">
        <f>$G1837*NonHospFrac+theModel!$H1837*NonHospFrac</f>
        <v>254670.07581695795</v>
      </c>
      <c r="N1837" s="266">
        <f t="shared" si="403"/>
        <v>412969.34316273907</v>
      </c>
      <c r="O1837" s="159"/>
      <c r="P1837" s="265">
        <f t="shared" si="404"/>
        <v>156126.47849272203</v>
      </c>
      <c r="Q1837" s="265">
        <f t="shared" si="405"/>
        <v>254668.52117528315</v>
      </c>
      <c r="R1837" s="266">
        <f t="shared" si="406"/>
        <v>410794.99966800516</v>
      </c>
    </row>
    <row r="1838" spans="1:18" x14ac:dyDescent="0.3">
      <c r="A1838" s="82">
        <v>1807</v>
      </c>
      <c r="B1838" s="94">
        <f t="shared" si="395"/>
        <v>7.2326596235693411E-16</v>
      </c>
      <c r="C1838" s="179">
        <f t="shared" si="396"/>
        <v>7.2163439890906241E-16</v>
      </c>
      <c r="D1838" s="166">
        <f t="shared" si="397"/>
        <v>2.2558277767625785E-3</v>
      </c>
      <c r="E1838" s="167">
        <f t="shared" si="407"/>
        <v>24.291375447755232</v>
      </c>
      <c r="F1838" s="168">
        <f t="shared" si="408"/>
        <v>4.0785366203867559</v>
      </c>
      <c r="G1838" s="168">
        <f t="shared" si="398"/>
        <v>141737.39921786619</v>
      </c>
      <c r="H1838" s="168">
        <f t="shared" si="399"/>
        <v>271310.33852408634</v>
      </c>
      <c r="I1838" s="169">
        <f t="shared" si="400"/>
        <v>413047.73774195253</v>
      </c>
      <c r="J1838" s="169">
        <f t="shared" si="402"/>
        <v>407373.82381211466</v>
      </c>
      <c r="K1838" s="95"/>
      <c r="L1838" s="265">
        <f t="shared" si="401"/>
        <v>158329.31752906673</v>
      </c>
      <c r="M1838" s="265">
        <f>$G1838*NonHospFrac+theModel!$H1838*NonHospFrac</f>
        <v>254718.4202128858</v>
      </c>
      <c r="N1838" s="266">
        <f t="shared" si="403"/>
        <v>413047.73774195253</v>
      </c>
      <c r="O1838" s="159"/>
      <c r="P1838" s="265">
        <f t="shared" si="404"/>
        <v>156154.39478250785</v>
      </c>
      <c r="Q1838" s="265">
        <f t="shared" si="405"/>
        <v>254716.865571211</v>
      </c>
      <c r="R1838" s="266">
        <f t="shared" si="406"/>
        <v>410871.26035371888</v>
      </c>
    </row>
    <row r="1839" spans="1:18" x14ac:dyDescent="0.3">
      <c r="A1839" s="82">
        <v>1808</v>
      </c>
      <c r="B1839" s="94">
        <f t="shared" si="395"/>
        <v>7.0975502200982503E-16</v>
      </c>
      <c r="C1839" s="179">
        <f t="shared" si="396"/>
        <v>7.0815393691647856E-16</v>
      </c>
      <c r="D1839" s="166">
        <f t="shared" si="397"/>
        <v>2.2558277767625785E-3</v>
      </c>
      <c r="E1839" s="167">
        <f t="shared" si="407"/>
        <v>24.291375447755232</v>
      </c>
      <c r="F1839" s="168">
        <f t="shared" si="408"/>
        <v>4.0807924481635185</v>
      </c>
      <c r="G1839" s="168">
        <f t="shared" si="398"/>
        <v>141815.79379707959</v>
      </c>
      <c r="H1839" s="168">
        <f t="shared" si="399"/>
        <v>271310.33852408634</v>
      </c>
      <c r="I1839" s="169">
        <f t="shared" si="400"/>
        <v>413126.13232116593</v>
      </c>
      <c r="J1839" s="169">
        <f t="shared" si="402"/>
        <v>407446.648545434</v>
      </c>
      <c r="K1839" s="95"/>
      <c r="L1839" s="265">
        <f t="shared" si="401"/>
        <v>158359.36771235231</v>
      </c>
      <c r="M1839" s="265">
        <f>$G1839*NonHospFrac+theModel!$H1839*NonHospFrac</f>
        <v>254766.76460881362</v>
      </c>
      <c r="N1839" s="266">
        <f t="shared" si="403"/>
        <v>413126.13232116593</v>
      </c>
      <c r="O1839" s="159"/>
      <c r="P1839" s="265">
        <f t="shared" si="404"/>
        <v>156182.30993437074</v>
      </c>
      <c r="Q1839" s="265">
        <f t="shared" si="405"/>
        <v>254765.20996713883</v>
      </c>
      <c r="R1839" s="266">
        <f t="shared" si="406"/>
        <v>410947.51990150957</v>
      </c>
    </row>
    <row r="1840" spans="1:18" x14ac:dyDescent="0.3">
      <c r="A1840" s="82">
        <v>1809</v>
      </c>
      <c r="B1840" s="94">
        <f t="shared" si="395"/>
        <v>6.9649647223349323E-16</v>
      </c>
      <c r="C1840" s="179">
        <f t="shared" si="396"/>
        <v>6.9492529614501178E-16</v>
      </c>
      <c r="D1840" s="166">
        <f t="shared" si="397"/>
        <v>2.2558277767625785E-3</v>
      </c>
      <c r="E1840" s="167">
        <f t="shared" si="407"/>
        <v>24.291375447755232</v>
      </c>
      <c r="F1840" s="168">
        <f t="shared" si="408"/>
        <v>4.0830482759402811</v>
      </c>
      <c r="G1840" s="168">
        <f t="shared" si="398"/>
        <v>141894.18837629302</v>
      </c>
      <c r="H1840" s="168">
        <f t="shared" si="399"/>
        <v>271310.33852408634</v>
      </c>
      <c r="I1840" s="169">
        <f t="shared" si="400"/>
        <v>413204.52690037934</v>
      </c>
      <c r="J1840" s="169">
        <f t="shared" si="402"/>
        <v>407519.47031027387</v>
      </c>
      <c r="K1840" s="95"/>
      <c r="L1840" s="265">
        <f t="shared" si="401"/>
        <v>158389.41789563789</v>
      </c>
      <c r="M1840" s="265">
        <f>$G1840*NonHospFrac+theModel!$H1840*NonHospFrac</f>
        <v>254815.10900474148</v>
      </c>
      <c r="N1840" s="266">
        <f t="shared" si="403"/>
        <v>413204.52690037934</v>
      </c>
      <c r="O1840" s="159"/>
      <c r="P1840" s="265">
        <f t="shared" si="404"/>
        <v>156210.2239483571</v>
      </c>
      <c r="Q1840" s="265">
        <f t="shared" si="405"/>
        <v>254813.55436306668</v>
      </c>
      <c r="R1840" s="266">
        <f t="shared" si="406"/>
        <v>411023.77831142378</v>
      </c>
    </row>
    <row r="1841" spans="1:18" x14ac:dyDescent="0.3">
      <c r="A1841" s="82">
        <v>1810</v>
      </c>
      <c r="B1841" s="94">
        <f t="shared" si="395"/>
        <v>6.8348559825616281E-16</v>
      </c>
      <c r="C1841" s="179">
        <f t="shared" si="396"/>
        <v>6.819437724585994E-16</v>
      </c>
      <c r="D1841" s="166">
        <f t="shared" si="397"/>
        <v>2.2558277767625785E-3</v>
      </c>
      <c r="E1841" s="167">
        <f t="shared" si="407"/>
        <v>24.291375447755232</v>
      </c>
      <c r="F1841" s="168">
        <f t="shared" si="408"/>
        <v>4.0853041037170437</v>
      </c>
      <c r="G1841" s="168">
        <f t="shared" si="398"/>
        <v>141972.58295550646</v>
      </c>
      <c r="H1841" s="168">
        <f t="shared" si="399"/>
        <v>271310.33852408634</v>
      </c>
      <c r="I1841" s="169">
        <f t="shared" si="400"/>
        <v>413282.9214795928</v>
      </c>
      <c r="J1841" s="169">
        <f t="shared" si="402"/>
        <v>407592.28910675528</v>
      </c>
      <c r="K1841" s="95"/>
      <c r="L1841" s="265">
        <f t="shared" si="401"/>
        <v>158419.46807892347</v>
      </c>
      <c r="M1841" s="265">
        <f>$G1841*NonHospFrac+theModel!$H1841*NonHospFrac</f>
        <v>254863.45340066933</v>
      </c>
      <c r="N1841" s="266">
        <f t="shared" si="403"/>
        <v>413282.9214795928</v>
      </c>
      <c r="O1841" s="159"/>
      <c r="P1841" s="265">
        <f t="shared" si="404"/>
        <v>156238.13682451329</v>
      </c>
      <c r="Q1841" s="265">
        <f t="shared" si="405"/>
        <v>254861.89875899453</v>
      </c>
      <c r="R1841" s="266">
        <f t="shared" si="406"/>
        <v>411100.03558350785</v>
      </c>
    </row>
    <row r="1842" spans="1:18" x14ac:dyDescent="0.3">
      <c r="A1842" s="82">
        <v>1811</v>
      </c>
      <c r="B1842" s="94">
        <f t="shared" si="395"/>
        <v>6.7071777338015961E-16</v>
      </c>
      <c r="C1842" s="179">
        <f t="shared" si="396"/>
        <v>6.6920474959660034E-16</v>
      </c>
      <c r="D1842" s="166">
        <f t="shared" si="397"/>
        <v>2.2558277767625785E-3</v>
      </c>
      <c r="E1842" s="167">
        <f t="shared" si="407"/>
        <v>24.291375447755232</v>
      </c>
      <c r="F1842" s="168">
        <f t="shared" si="408"/>
        <v>4.0875599314938063</v>
      </c>
      <c r="G1842" s="168">
        <f t="shared" si="398"/>
        <v>142050.97753471986</v>
      </c>
      <c r="H1842" s="168">
        <f t="shared" si="399"/>
        <v>271310.33852408634</v>
      </c>
      <c r="I1842" s="169">
        <f t="shared" si="400"/>
        <v>413361.3160588062</v>
      </c>
      <c r="J1842" s="169">
        <f t="shared" si="402"/>
        <v>407665.10493499914</v>
      </c>
      <c r="K1842" s="95"/>
      <c r="L1842" s="265">
        <f t="shared" si="401"/>
        <v>158449.51826220902</v>
      </c>
      <c r="M1842" s="265">
        <f>$G1842*NonHospFrac+theModel!$H1842*NonHospFrac</f>
        <v>254911.79779659718</v>
      </c>
      <c r="N1842" s="266">
        <f t="shared" si="403"/>
        <v>413361.3160588062</v>
      </c>
      <c r="O1842" s="159"/>
      <c r="P1842" s="265">
        <f t="shared" si="404"/>
        <v>156266.04856288567</v>
      </c>
      <c r="Q1842" s="265">
        <f t="shared" si="405"/>
        <v>254910.24315492238</v>
      </c>
      <c r="R1842" s="266">
        <f t="shared" si="406"/>
        <v>411176.29171780805</v>
      </c>
    </row>
    <row r="1843" spans="1:18" x14ac:dyDescent="0.3">
      <c r="A1843" s="82">
        <v>1812</v>
      </c>
      <c r="B1843" s="94">
        <f t="shared" si="395"/>
        <v>6.5818845733664715E-16</v>
      </c>
      <c r="C1843" s="179">
        <f t="shared" si="396"/>
        <v>6.5670369753224264E-16</v>
      </c>
      <c r="D1843" s="166">
        <f t="shared" si="397"/>
        <v>2.2558277767625785E-3</v>
      </c>
      <c r="E1843" s="167">
        <f t="shared" si="407"/>
        <v>24.291375447755232</v>
      </c>
      <c r="F1843" s="168">
        <f t="shared" si="408"/>
        <v>4.0898157592705688</v>
      </c>
      <c r="G1843" s="168">
        <f t="shared" si="398"/>
        <v>142129.37211393326</v>
      </c>
      <c r="H1843" s="168">
        <f t="shared" si="399"/>
        <v>271310.33852408634</v>
      </c>
      <c r="I1843" s="169">
        <f t="shared" si="400"/>
        <v>413439.71063801961</v>
      </c>
      <c r="J1843" s="169">
        <f t="shared" si="402"/>
        <v>407737.9177951265</v>
      </c>
      <c r="K1843" s="95"/>
      <c r="L1843" s="265">
        <f t="shared" si="401"/>
        <v>158479.5684454946</v>
      </c>
      <c r="M1843" s="265">
        <f>$G1843*NonHospFrac+theModel!$H1843*NonHospFrac</f>
        <v>254960.14219252497</v>
      </c>
      <c r="N1843" s="266">
        <f t="shared" si="403"/>
        <v>413439.71063801961</v>
      </c>
      <c r="O1843" s="159"/>
      <c r="P1843" s="265">
        <f t="shared" si="404"/>
        <v>156293.95916352069</v>
      </c>
      <c r="Q1843" s="265">
        <f t="shared" si="405"/>
        <v>254958.58755085018</v>
      </c>
      <c r="R1843" s="266">
        <f t="shared" si="406"/>
        <v>411252.54671437084</v>
      </c>
    </row>
    <row r="1844" spans="1:18" x14ac:dyDescent="0.3">
      <c r="A1844" s="82">
        <v>1813</v>
      </c>
      <c r="B1844" s="94">
        <f t="shared" si="395"/>
        <v>6.4589319467109583E-16</v>
      </c>
      <c r="C1844" s="179">
        <f t="shared" si="396"/>
        <v>6.4443617086173486E-16</v>
      </c>
      <c r="D1844" s="166">
        <f t="shared" si="397"/>
        <v>2.2558277767625785E-3</v>
      </c>
      <c r="E1844" s="167">
        <f t="shared" si="407"/>
        <v>24.291375447755232</v>
      </c>
      <c r="F1844" s="168">
        <f t="shared" si="408"/>
        <v>4.0920715870473314</v>
      </c>
      <c r="G1844" s="168">
        <f t="shared" si="398"/>
        <v>142207.7666931467</v>
      </c>
      <c r="H1844" s="168">
        <f t="shared" si="399"/>
        <v>271310.33852408634</v>
      </c>
      <c r="I1844" s="169">
        <f t="shared" si="400"/>
        <v>413518.10521723307</v>
      </c>
      <c r="J1844" s="169">
        <f t="shared" si="402"/>
        <v>407810.72768725839</v>
      </c>
      <c r="K1844" s="95"/>
      <c r="L1844" s="265">
        <f t="shared" si="401"/>
        <v>158509.61862878018</v>
      </c>
      <c r="M1844" s="265">
        <f>$G1844*NonHospFrac+theModel!$H1844*NonHospFrac</f>
        <v>255008.48658845283</v>
      </c>
      <c r="N1844" s="266">
        <f t="shared" si="403"/>
        <v>413518.10521723301</v>
      </c>
      <c r="O1844" s="159"/>
      <c r="P1844" s="265">
        <f t="shared" si="404"/>
        <v>156321.86862646465</v>
      </c>
      <c r="Q1844" s="265">
        <f t="shared" si="405"/>
        <v>255006.93194677803</v>
      </c>
      <c r="R1844" s="266">
        <f t="shared" si="406"/>
        <v>411328.80057324271</v>
      </c>
    </row>
    <row r="1845" spans="1:18" x14ac:dyDescent="0.3">
      <c r="A1845" s="82">
        <v>1814</v>
      </c>
      <c r="B1845" s="94">
        <f t="shared" si="395"/>
        <v>6.3382761315891305E-16</v>
      </c>
      <c r="C1845" s="179">
        <f t="shared" si="396"/>
        <v>6.3239780722347002E-16</v>
      </c>
      <c r="D1845" s="166">
        <f t="shared" si="397"/>
        <v>2.2558277767625785E-3</v>
      </c>
      <c r="E1845" s="167">
        <f t="shared" si="407"/>
        <v>24.291375447755232</v>
      </c>
      <c r="F1845" s="168">
        <f t="shared" si="408"/>
        <v>4.094327414824094</v>
      </c>
      <c r="G1845" s="168">
        <f t="shared" si="398"/>
        <v>142286.1612723601</v>
      </c>
      <c r="H1845" s="168">
        <f t="shared" si="399"/>
        <v>271310.33852408634</v>
      </c>
      <c r="I1845" s="169">
        <f t="shared" si="400"/>
        <v>413596.49979644641</v>
      </c>
      <c r="J1845" s="169">
        <f t="shared" si="402"/>
        <v>407883.53461151564</v>
      </c>
      <c r="K1845" s="95"/>
      <c r="L1845" s="265">
        <f t="shared" si="401"/>
        <v>158539.66881206576</v>
      </c>
      <c r="M1845" s="265">
        <f>$G1845*NonHospFrac+theModel!$H1845*NonHospFrac</f>
        <v>255056.83098438068</v>
      </c>
      <c r="N1845" s="266">
        <f t="shared" si="403"/>
        <v>413596.49979644641</v>
      </c>
      <c r="O1845" s="159"/>
      <c r="P1845" s="265">
        <f t="shared" si="404"/>
        <v>156349.77695176398</v>
      </c>
      <c r="Q1845" s="265">
        <f t="shared" si="405"/>
        <v>255055.27634270588</v>
      </c>
      <c r="R1845" s="266">
        <f t="shared" si="406"/>
        <v>411405.05329446984</v>
      </c>
    </row>
    <row r="1846" spans="1:18" x14ac:dyDescent="0.3">
      <c r="A1846" s="82">
        <v>1815</v>
      </c>
      <c r="B1846" s="94">
        <f t="shared" si="395"/>
        <v>6.2198742225066941E-16</v>
      </c>
      <c r="C1846" s="179">
        <f t="shared" si="396"/>
        <v>6.2058432574675943E-16</v>
      </c>
      <c r="D1846" s="166">
        <f t="shared" si="397"/>
        <v>2.2558277767625785E-3</v>
      </c>
      <c r="E1846" s="167">
        <f t="shared" si="407"/>
        <v>24.291375447755232</v>
      </c>
      <c r="F1846" s="168">
        <f t="shared" si="408"/>
        <v>4.0965832426008566</v>
      </c>
      <c r="G1846" s="168">
        <f t="shared" si="398"/>
        <v>142364.55585157353</v>
      </c>
      <c r="H1846" s="168">
        <f t="shared" si="399"/>
        <v>271310.33852408634</v>
      </c>
      <c r="I1846" s="169">
        <f t="shared" si="400"/>
        <v>413674.89437565987</v>
      </c>
      <c r="J1846" s="169">
        <f t="shared" si="402"/>
        <v>407956.33856801945</v>
      </c>
      <c r="K1846" s="95"/>
      <c r="L1846" s="265">
        <f t="shared" si="401"/>
        <v>158569.71899535134</v>
      </c>
      <c r="M1846" s="265">
        <f>$G1846*NonHospFrac+theModel!$H1846*NonHospFrac</f>
        <v>255105.17538030853</v>
      </c>
      <c r="N1846" s="266">
        <f t="shared" si="403"/>
        <v>413674.89437565987</v>
      </c>
      <c r="O1846" s="159"/>
      <c r="P1846" s="265">
        <f t="shared" si="404"/>
        <v>156377.68413946504</v>
      </c>
      <c r="Q1846" s="265">
        <f t="shared" si="405"/>
        <v>255103.62073863373</v>
      </c>
      <c r="R1846" s="266">
        <f t="shared" si="406"/>
        <v>411481.30487809877</v>
      </c>
    </row>
    <row r="1847" spans="1:18" x14ac:dyDescent="0.3">
      <c r="A1847" s="82">
        <v>1816</v>
      </c>
      <c r="B1847" s="94">
        <f t="shared" si="395"/>
        <v>6.1036841154636951E-16</v>
      </c>
      <c r="C1847" s="179">
        <f t="shared" si="396"/>
        <v>6.0899152552954476E-16</v>
      </c>
      <c r="D1847" s="166">
        <f t="shared" si="397"/>
        <v>2.2558277767625785E-3</v>
      </c>
      <c r="E1847" s="167">
        <f t="shared" si="407"/>
        <v>24.291375447755232</v>
      </c>
      <c r="F1847" s="168">
        <f t="shared" si="408"/>
        <v>4.0988390703776192</v>
      </c>
      <c r="G1847" s="168">
        <f t="shared" si="398"/>
        <v>142442.95043078696</v>
      </c>
      <c r="H1847" s="168">
        <f t="shared" si="399"/>
        <v>271310.33852408634</v>
      </c>
      <c r="I1847" s="169">
        <f t="shared" si="400"/>
        <v>413753.28895487334</v>
      </c>
      <c r="J1847" s="169">
        <f t="shared" si="402"/>
        <v>408029.13955689064</v>
      </c>
      <c r="K1847" s="95"/>
      <c r="L1847" s="265">
        <f t="shared" si="401"/>
        <v>158599.76917863693</v>
      </c>
      <c r="M1847" s="265">
        <f>$G1847*NonHospFrac+theModel!$H1847*NonHospFrac</f>
        <v>255153.51977623638</v>
      </c>
      <c r="N1847" s="266">
        <f t="shared" si="403"/>
        <v>413753.28895487334</v>
      </c>
      <c r="O1847" s="159"/>
      <c r="P1847" s="265">
        <f t="shared" si="404"/>
        <v>156405.59018961416</v>
      </c>
      <c r="Q1847" s="265">
        <f t="shared" si="405"/>
        <v>255151.96513456159</v>
      </c>
      <c r="R1847" s="266">
        <f t="shared" si="406"/>
        <v>411557.55532417574</v>
      </c>
    </row>
    <row r="1848" spans="1:18" x14ac:dyDescent="0.3">
      <c r="A1848" s="82">
        <v>1817</v>
      </c>
      <c r="B1848" s="94">
        <f t="shared" si="395"/>
        <v>5.9896644929822352E-16</v>
      </c>
      <c r="C1848" s="179">
        <f t="shared" si="396"/>
        <v>5.9761528414454769E-16</v>
      </c>
      <c r="D1848" s="166">
        <f t="shared" si="397"/>
        <v>2.2558277767625785E-3</v>
      </c>
      <c r="E1848" s="167">
        <f t="shared" si="407"/>
        <v>24.291375447755232</v>
      </c>
      <c r="F1848" s="168">
        <f t="shared" si="408"/>
        <v>4.1010948981543818</v>
      </c>
      <c r="G1848" s="168">
        <f t="shared" si="398"/>
        <v>142521.34501000037</v>
      </c>
      <c r="H1848" s="168">
        <f t="shared" si="399"/>
        <v>271310.33852408634</v>
      </c>
      <c r="I1848" s="169">
        <f t="shared" si="400"/>
        <v>413831.68353408668</v>
      </c>
      <c r="J1848" s="169">
        <f t="shared" si="402"/>
        <v>408101.93757825013</v>
      </c>
      <c r="K1848" s="95"/>
      <c r="L1848" s="265">
        <f t="shared" si="401"/>
        <v>158629.81936192251</v>
      </c>
      <c r="M1848" s="265">
        <f>$G1848*NonHospFrac+theModel!$H1848*NonHospFrac</f>
        <v>255201.86417216421</v>
      </c>
      <c r="N1848" s="266">
        <f t="shared" si="403"/>
        <v>413831.68353408668</v>
      </c>
      <c r="O1848" s="159"/>
      <c r="P1848" s="265">
        <f t="shared" si="404"/>
        <v>156433.49510225776</v>
      </c>
      <c r="Q1848" s="265">
        <f t="shared" si="405"/>
        <v>255200.30953048941</v>
      </c>
      <c r="R1848" s="266">
        <f t="shared" si="406"/>
        <v>411633.8046327472</v>
      </c>
    </row>
    <row r="1849" spans="1:18" x14ac:dyDescent="0.3">
      <c r="A1849" s="82">
        <v>1818</v>
      </c>
      <c r="B1849" s="94">
        <f t="shared" si="395"/>
        <v>5.8777748094139201E-16</v>
      </c>
      <c r="C1849" s="179">
        <f t="shared" si="396"/>
        <v>5.8645155617332884E-16</v>
      </c>
      <c r="D1849" s="166">
        <f t="shared" si="397"/>
        <v>2.2558277767625785E-3</v>
      </c>
      <c r="E1849" s="167">
        <f t="shared" si="407"/>
        <v>24.291375447755232</v>
      </c>
      <c r="F1849" s="168">
        <f t="shared" si="408"/>
        <v>4.1033507259311444</v>
      </c>
      <c r="G1849" s="168">
        <f t="shared" si="398"/>
        <v>142599.7395892138</v>
      </c>
      <c r="H1849" s="168">
        <f t="shared" si="399"/>
        <v>271310.33852408634</v>
      </c>
      <c r="I1849" s="169">
        <f t="shared" si="400"/>
        <v>413910.07811330014</v>
      </c>
      <c r="J1849" s="169">
        <f t="shared" si="402"/>
        <v>408174.73263221903</v>
      </c>
      <c r="K1849" s="95"/>
      <c r="L1849" s="265">
        <f t="shared" si="401"/>
        <v>158659.86954520809</v>
      </c>
      <c r="M1849" s="265">
        <f>$G1849*NonHospFrac+theModel!$H1849*NonHospFrac</f>
        <v>255250.20856809206</v>
      </c>
      <c r="N1849" s="266">
        <f t="shared" si="403"/>
        <v>413910.07811330014</v>
      </c>
      <c r="O1849" s="159"/>
      <c r="P1849" s="265">
        <f t="shared" si="404"/>
        <v>156461.39887744217</v>
      </c>
      <c r="Q1849" s="265">
        <f t="shared" si="405"/>
        <v>255248.65392641726</v>
      </c>
      <c r="R1849" s="266">
        <f t="shared" si="406"/>
        <v>411710.05280385946</v>
      </c>
    </row>
    <row r="1850" spans="1:18" x14ac:dyDescent="0.3">
      <c r="A1850" s="82">
        <v>1819</v>
      </c>
      <c r="B1850" s="94">
        <f t="shared" si="395"/>
        <v>5.7679752765215626E-16</v>
      </c>
      <c r="C1850" s="179">
        <f t="shared" si="396"/>
        <v>5.7549637176771052E-16</v>
      </c>
      <c r="D1850" s="166">
        <f t="shared" si="397"/>
        <v>2.2558277767625785E-3</v>
      </c>
      <c r="E1850" s="167">
        <f t="shared" si="407"/>
        <v>24.291375447755232</v>
      </c>
      <c r="F1850" s="168">
        <f t="shared" si="408"/>
        <v>4.1056065537079069</v>
      </c>
      <c r="G1850" s="168">
        <f t="shared" si="398"/>
        <v>142678.1341684272</v>
      </c>
      <c r="H1850" s="168">
        <f t="shared" si="399"/>
        <v>271310.33852408634</v>
      </c>
      <c r="I1850" s="169">
        <f t="shared" si="400"/>
        <v>413988.47269251355</v>
      </c>
      <c r="J1850" s="169">
        <f t="shared" si="402"/>
        <v>408247.5247189182</v>
      </c>
      <c r="K1850" s="95"/>
      <c r="L1850" s="265">
        <f t="shared" si="401"/>
        <v>158689.91972849367</v>
      </c>
      <c r="M1850" s="265">
        <f>$G1850*NonHospFrac+theModel!$H1850*NonHospFrac</f>
        <v>255298.55296401988</v>
      </c>
      <c r="N1850" s="266">
        <f t="shared" si="403"/>
        <v>413988.47269251355</v>
      </c>
      <c r="O1850" s="159"/>
      <c r="P1850" s="265">
        <f t="shared" si="404"/>
        <v>156489.3015152138</v>
      </c>
      <c r="Q1850" s="265">
        <f t="shared" si="405"/>
        <v>255296.99832234508</v>
      </c>
      <c r="R1850" s="266">
        <f t="shared" si="406"/>
        <v>411786.29983755888</v>
      </c>
    </row>
    <row r="1851" spans="1:18" x14ac:dyDescent="0.3">
      <c r="A1851" s="82">
        <v>1820</v>
      </c>
      <c r="B1851" s="94">
        <f t="shared" si="395"/>
        <v>5.6602268493306474E-16</v>
      </c>
      <c r="C1851" s="179">
        <f t="shared" si="396"/>
        <v>5.6474583523811502E-16</v>
      </c>
      <c r="D1851" s="166">
        <f t="shared" si="397"/>
        <v>2.2558277767625785E-3</v>
      </c>
      <c r="E1851" s="167">
        <f t="shared" si="407"/>
        <v>24.291375447755232</v>
      </c>
      <c r="F1851" s="168">
        <f t="shared" si="408"/>
        <v>4.1078623814846695</v>
      </c>
      <c r="G1851" s="168">
        <f t="shared" si="398"/>
        <v>142756.52874764067</v>
      </c>
      <c r="H1851" s="168">
        <f t="shared" si="399"/>
        <v>271310.33852408634</v>
      </c>
      <c r="I1851" s="169">
        <f t="shared" si="400"/>
        <v>414066.86727172701</v>
      </c>
      <c r="J1851" s="169">
        <f t="shared" si="402"/>
        <v>408320.31383846863</v>
      </c>
      <c r="K1851" s="95"/>
      <c r="L1851" s="265">
        <f t="shared" si="401"/>
        <v>158719.96991177925</v>
      </c>
      <c r="M1851" s="265">
        <f>$G1851*NonHospFrac+theModel!$H1851*NonHospFrac</f>
        <v>255346.89735994773</v>
      </c>
      <c r="N1851" s="266">
        <f t="shared" si="403"/>
        <v>414066.86727172695</v>
      </c>
      <c r="O1851" s="159"/>
      <c r="P1851" s="265">
        <f t="shared" si="404"/>
        <v>156517.20301561896</v>
      </c>
      <c r="Q1851" s="265">
        <f t="shared" si="405"/>
        <v>255345.34271827294</v>
      </c>
      <c r="R1851" s="266">
        <f t="shared" si="406"/>
        <v>411862.54573389189</v>
      </c>
    </row>
    <row r="1852" spans="1:18" x14ac:dyDescent="0.3">
      <c r="A1852" s="82">
        <v>1821</v>
      </c>
      <c r="B1852" s="94">
        <f t="shared" si="395"/>
        <v>5.5544912122446708E-16</v>
      </c>
      <c r="C1852" s="179">
        <f t="shared" si="396"/>
        <v>5.5419612366823054E-16</v>
      </c>
      <c r="D1852" s="166">
        <f t="shared" si="397"/>
        <v>2.2558277767625785E-3</v>
      </c>
      <c r="E1852" s="167">
        <f t="shared" si="407"/>
        <v>24.291375447755232</v>
      </c>
      <c r="F1852" s="168">
        <f t="shared" si="408"/>
        <v>4.1101182092614321</v>
      </c>
      <c r="G1852" s="168">
        <f t="shared" si="398"/>
        <v>142834.92332685407</v>
      </c>
      <c r="H1852" s="168">
        <f t="shared" si="399"/>
        <v>271310.33852408634</v>
      </c>
      <c r="I1852" s="169">
        <f t="shared" si="400"/>
        <v>414145.26185094041</v>
      </c>
      <c r="J1852" s="169">
        <f t="shared" si="402"/>
        <v>408393.09999099124</v>
      </c>
      <c r="K1852" s="95"/>
      <c r="L1852" s="265">
        <f t="shared" si="401"/>
        <v>158750.02009506483</v>
      </c>
      <c r="M1852" s="265">
        <f>$G1852*NonHospFrac+theModel!$H1852*NonHospFrac</f>
        <v>255395.24175587558</v>
      </c>
      <c r="N1852" s="266">
        <f t="shared" si="403"/>
        <v>414145.26185094041</v>
      </c>
      <c r="O1852" s="159"/>
      <c r="P1852" s="265">
        <f t="shared" si="404"/>
        <v>156545.10337870402</v>
      </c>
      <c r="Q1852" s="265">
        <f t="shared" si="405"/>
        <v>255393.68711420079</v>
      </c>
      <c r="R1852" s="266">
        <f t="shared" si="406"/>
        <v>411938.79049290484</v>
      </c>
    </row>
    <row r="1853" spans="1:18" x14ac:dyDescent="0.3">
      <c r="A1853" s="82">
        <v>1822</v>
      </c>
      <c r="B1853" s="94">
        <f t="shared" si="395"/>
        <v>5.4507307654200706E-16</v>
      </c>
      <c r="C1853" s="179">
        <f t="shared" si="396"/>
        <v>5.4384348555557811E-16</v>
      </c>
      <c r="D1853" s="166">
        <f t="shared" si="397"/>
        <v>2.2558277767625785E-3</v>
      </c>
      <c r="E1853" s="167">
        <f t="shared" si="407"/>
        <v>24.291375447755232</v>
      </c>
      <c r="F1853" s="168">
        <f t="shared" si="408"/>
        <v>4.1123740370381947</v>
      </c>
      <c r="G1853" s="168">
        <f t="shared" si="398"/>
        <v>142913.3179060675</v>
      </c>
      <c r="H1853" s="168">
        <f t="shared" si="399"/>
        <v>271310.33852408634</v>
      </c>
      <c r="I1853" s="169">
        <f t="shared" si="400"/>
        <v>414223.65643015387</v>
      </c>
      <c r="J1853" s="169">
        <f t="shared" si="402"/>
        <v>408465.88317660702</v>
      </c>
      <c r="K1853" s="95"/>
      <c r="L1853" s="265">
        <f t="shared" si="401"/>
        <v>158780.07027835041</v>
      </c>
      <c r="M1853" s="265">
        <f>$G1853*NonHospFrac+theModel!$H1853*NonHospFrac</f>
        <v>255443.58615180344</v>
      </c>
      <c r="N1853" s="266">
        <f t="shared" si="403"/>
        <v>414223.65643015387</v>
      </c>
      <c r="O1853" s="159"/>
      <c r="P1853" s="265">
        <f t="shared" si="404"/>
        <v>156573.00260451538</v>
      </c>
      <c r="Q1853" s="265">
        <f t="shared" si="405"/>
        <v>255442.03151012864</v>
      </c>
      <c r="R1853" s="266">
        <f t="shared" si="406"/>
        <v>412015.03411464405</v>
      </c>
    </row>
    <row r="1854" spans="1:18" x14ac:dyDescent="0.3">
      <c r="A1854" s="82">
        <v>1823</v>
      </c>
      <c r="B1854" s="94">
        <f t="shared" si="395"/>
        <v>5.3489086113956307E-16</v>
      </c>
      <c r="C1854" s="179">
        <f t="shared" si="396"/>
        <v>5.3368423947746796E-16</v>
      </c>
      <c r="D1854" s="166">
        <f t="shared" si="397"/>
        <v>2.2558277767625785E-3</v>
      </c>
      <c r="E1854" s="167">
        <f t="shared" si="407"/>
        <v>24.291375447755232</v>
      </c>
      <c r="F1854" s="168">
        <f t="shared" si="408"/>
        <v>4.1146298648149573</v>
      </c>
      <c r="G1854" s="168">
        <f t="shared" si="398"/>
        <v>142991.71248528091</v>
      </c>
      <c r="H1854" s="168">
        <f t="shared" si="399"/>
        <v>271310.33852408634</v>
      </c>
      <c r="I1854" s="169">
        <f t="shared" si="400"/>
        <v>414302.05100936722</v>
      </c>
      <c r="J1854" s="169">
        <f t="shared" si="402"/>
        <v>408538.66339543677</v>
      </c>
      <c r="K1854" s="95"/>
      <c r="L1854" s="265">
        <f t="shared" si="401"/>
        <v>158810.12046163599</v>
      </c>
      <c r="M1854" s="265">
        <f>$G1854*NonHospFrac+theModel!$H1854*NonHospFrac</f>
        <v>255491.93054773126</v>
      </c>
      <c r="N1854" s="266">
        <f t="shared" si="403"/>
        <v>414302.05100936722</v>
      </c>
      <c r="O1854" s="159"/>
      <c r="P1854" s="265">
        <f t="shared" si="404"/>
        <v>156600.90069309936</v>
      </c>
      <c r="Q1854" s="265">
        <f t="shared" si="405"/>
        <v>255490.37590605646</v>
      </c>
      <c r="R1854" s="266">
        <f t="shared" si="406"/>
        <v>412091.27659915586</v>
      </c>
    </row>
    <row r="1855" spans="1:18" x14ac:dyDescent="0.3">
      <c r="A1855" s="82">
        <v>1824</v>
      </c>
      <c r="B1855" s="94">
        <f t="shared" si="395"/>
        <v>5.2489885419716533E-16</v>
      </c>
      <c r="C1855" s="179">
        <f t="shared" si="396"/>
        <v>5.2371477278187648E-16</v>
      </c>
      <c r="D1855" s="166">
        <f t="shared" si="397"/>
        <v>2.2558277767625785E-3</v>
      </c>
      <c r="E1855" s="167">
        <f t="shared" si="407"/>
        <v>24.291375447755232</v>
      </c>
      <c r="F1855" s="168">
        <f t="shared" si="408"/>
        <v>4.1168856925917199</v>
      </c>
      <c r="G1855" s="168">
        <f t="shared" si="398"/>
        <v>143070.10706449434</v>
      </c>
      <c r="H1855" s="168">
        <f t="shared" si="399"/>
        <v>271310.33852408634</v>
      </c>
      <c r="I1855" s="169">
        <f t="shared" si="400"/>
        <v>414380.44558858068</v>
      </c>
      <c r="J1855" s="169">
        <f t="shared" si="402"/>
        <v>408611.44064760162</v>
      </c>
      <c r="K1855" s="95"/>
      <c r="L1855" s="265">
        <f t="shared" si="401"/>
        <v>158840.17064492154</v>
      </c>
      <c r="M1855" s="265">
        <f>$G1855*NonHospFrac+theModel!$H1855*NonHospFrac</f>
        <v>255540.27494365911</v>
      </c>
      <c r="N1855" s="266">
        <f t="shared" si="403"/>
        <v>414380.44558858068</v>
      </c>
      <c r="O1855" s="159"/>
      <c r="P1855" s="265">
        <f t="shared" si="404"/>
        <v>156628.79764450231</v>
      </c>
      <c r="Q1855" s="265">
        <f t="shared" si="405"/>
        <v>255538.72030198431</v>
      </c>
      <c r="R1855" s="266">
        <f t="shared" si="406"/>
        <v>412167.51794648659</v>
      </c>
    </row>
    <row r="1856" spans="1:18" x14ac:dyDescent="0.3">
      <c r="A1856" s="82">
        <v>1825</v>
      </c>
      <c r="B1856" s="94">
        <f t="shared" si="395"/>
        <v>5.1509350253342425E-16</v>
      </c>
      <c r="C1856" s="179">
        <f t="shared" si="396"/>
        <v>5.1393154030277938E-16</v>
      </c>
      <c r="D1856" s="166">
        <f t="shared" si="397"/>
        <v>2.2558277767625785E-3</v>
      </c>
      <c r="E1856" s="167">
        <f t="shared" si="407"/>
        <v>24.291375447755232</v>
      </c>
      <c r="F1856" s="168">
        <f t="shared" si="408"/>
        <v>4.1191415203684825</v>
      </c>
      <c r="G1856" s="168">
        <f t="shared" si="398"/>
        <v>143148.50164370777</v>
      </c>
      <c r="H1856" s="168">
        <f t="shared" si="399"/>
        <v>271310.33852408634</v>
      </c>
      <c r="I1856" s="169">
        <f t="shared" si="400"/>
        <v>414458.84016779414</v>
      </c>
      <c r="J1856" s="169">
        <f t="shared" si="402"/>
        <v>408684.21493322239</v>
      </c>
      <c r="K1856" s="95"/>
      <c r="L1856" s="265">
        <f t="shared" si="401"/>
        <v>158870.22082820715</v>
      </c>
      <c r="M1856" s="265">
        <f>$G1856*NonHospFrac+theModel!$H1856*NonHospFrac</f>
        <v>255588.61933958696</v>
      </c>
      <c r="N1856" s="266">
        <f t="shared" si="403"/>
        <v>414458.84016779414</v>
      </c>
      <c r="O1856" s="159"/>
      <c r="P1856" s="265">
        <f t="shared" si="404"/>
        <v>156656.69345877066</v>
      </c>
      <c r="Q1856" s="265">
        <f t="shared" si="405"/>
        <v>255587.06469791217</v>
      </c>
      <c r="R1856" s="266">
        <f t="shared" si="406"/>
        <v>412243.75815668283</v>
      </c>
    </row>
    <row r="1857" spans="1:18" x14ac:dyDescent="0.3">
      <c r="A1857" s="82">
        <v>1826</v>
      </c>
      <c r="B1857" s="94">
        <f t="shared" si="395"/>
        <v>5.054713193420104E-16</v>
      </c>
      <c r="C1857" s="179">
        <f t="shared" si="396"/>
        <v>5.0433106309948189E-16</v>
      </c>
      <c r="D1857" s="166">
        <f t="shared" si="397"/>
        <v>2.2558277767625785E-3</v>
      </c>
      <c r="E1857" s="167">
        <f t="shared" si="407"/>
        <v>24.291375447755232</v>
      </c>
      <c r="F1857" s="168">
        <f t="shared" si="408"/>
        <v>4.1213973481452451</v>
      </c>
      <c r="G1857" s="168">
        <f t="shared" si="398"/>
        <v>143226.89622292118</v>
      </c>
      <c r="H1857" s="168">
        <f t="shared" si="399"/>
        <v>271310.33852408634</v>
      </c>
      <c r="I1857" s="169">
        <f t="shared" si="400"/>
        <v>414537.23474700749</v>
      </c>
      <c r="J1857" s="169">
        <f t="shared" si="402"/>
        <v>408756.98625241988</v>
      </c>
      <c r="K1857" s="95"/>
      <c r="L1857" s="265">
        <f t="shared" si="401"/>
        <v>158900.2710114927</v>
      </c>
      <c r="M1857" s="265">
        <f>$G1857*NonHospFrac+theModel!$H1857*NonHospFrac</f>
        <v>255636.96373551479</v>
      </c>
      <c r="N1857" s="266">
        <f t="shared" si="403"/>
        <v>414537.23474700749</v>
      </c>
      <c r="O1857" s="159"/>
      <c r="P1857" s="265">
        <f t="shared" si="404"/>
        <v>156684.58813595065</v>
      </c>
      <c r="Q1857" s="265">
        <f t="shared" si="405"/>
        <v>255635.40909383999</v>
      </c>
      <c r="R1857" s="266">
        <f t="shared" si="406"/>
        <v>412319.99722979066</v>
      </c>
    </row>
    <row r="1858" spans="1:18" x14ac:dyDescent="0.3">
      <c r="A1858" s="82">
        <v>1827</v>
      </c>
      <c r="B1858" s="94">
        <f t="shared" si="395"/>
        <v>4.9602888295173804E-16</v>
      </c>
      <c r="C1858" s="179">
        <f t="shared" si="396"/>
        <v>4.9490992721949901E-16</v>
      </c>
      <c r="D1858" s="166">
        <f t="shared" si="397"/>
        <v>2.2558277767625785E-3</v>
      </c>
      <c r="E1858" s="167">
        <f t="shared" si="407"/>
        <v>24.291375447755232</v>
      </c>
      <c r="F1858" s="168">
        <f t="shared" si="408"/>
        <v>4.1236531759220076</v>
      </c>
      <c r="G1858" s="168">
        <f t="shared" si="398"/>
        <v>143305.29080213461</v>
      </c>
      <c r="H1858" s="168">
        <f t="shared" si="399"/>
        <v>271310.33852408634</v>
      </c>
      <c r="I1858" s="169">
        <f t="shared" si="400"/>
        <v>414615.62932622095</v>
      </c>
      <c r="J1858" s="169">
        <f t="shared" si="402"/>
        <v>408829.75460531528</v>
      </c>
      <c r="K1858" s="95"/>
      <c r="L1858" s="265">
        <f t="shared" si="401"/>
        <v>158930.32119477831</v>
      </c>
      <c r="M1858" s="265">
        <f>$G1858*NonHospFrac+theModel!$H1858*NonHospFrac</f>
        <v>255685.30813144264</v>
      </c>
      <c r="N1858" s="266">
        <f t="shared" si="403"/>
        <v>414615.62932622095</v>
      </c>
      <c r="O1858" s="159"/>
      <c r="P1858" s="265">
        <f t="shared" si="404"/>
        <v>156712.48167608873</v>
      </c>
      <c r="Q1858" s="265">
        <f t="shared" si="405"/>
        <v>255683.75348976784</v>
      </c>
      <c r="R1858" s="266">
        <f t="shared" si="406"/>
        <v>412396.23516585655</v>
      </c>
    </row>
    <row r="1859" spans="1:18" x14ac:dyDescent="0.3">
      <c r="A1859" s="82">
        <v>1828</v>
      </c>
      <c r="B1859" s="94">
        <f t="shared" si="395"/>
        <v>4.8676283560981051E-16</v>
      </c>
      <c r="C1859" s="179">
        <f t="shared" si="396"/>
        <v>4.8566478248454613E-16</v>
      </c>
      <c r="D1859" s="166">
        <f t="shared" si="397"/>
        <v>2.2558277767625785E-3</v>
      </c>
      <c r="E1859" s="167">
        <f t="shared" si="407"/>
        <v>24.291375447755232</v>
      </c>
      <c r="F1859" s="168">
        <f t="shared" si="408"/>
        <v>4.1259090036987702</v>
      </c>
      <c r="G1859" s="168">
        <f t="shared" si="398"/>
        <v>143383.68538134801</v>
      </c>
      <c r="H1859" s="168">
        <f t="shared" si="399"/>
        <v>271310.33852408634</v>
      </c>
      <c r="I1859" s="169">
        <f t="shared" si="400"/>
        <v>414694.02390543435</v>
      </c>
      <c r="J1859" s="169">
        <f t="shared" si="402"/>
        <v>408902.51999202929</v>
      </c>
      <c r="K1859" s="95"/>
      <c r="L1859" s="265">
        <f t="shared" si="401"/>
        <v>158960.37137806386</v>
      </c>
      <c r="M1859" s="265">
        <f>$G1859*NonHospFrac+theModel!$H1859*NonHospFrac</f>
        <v>255733.65252737049</v>
      </c>
      <c r="N1859" s="266">
        <f t="shared" si="403"/>
        <v>414694.02390543435</v>
      </c>
      <c r="O1859" s="159"/>
      <c r="P1859" s="265">
        <f t="shared" si="404"/>
        <v>156740.37407923114</v>
      </c>
      <c r="Q1859" s="265">
        <f t="shared" si="405"/>
        <v>255732.09788569569</v>
      </c>
      <c r="R1859" s="266">
        <f t="shared" si="406"/>
        <v>412472.47196492681</v>
      </c>
    </row>
    <row r="1860" spans="1:18" x14ac:dyDescent="0.3">
      <c r="A1860" s="82">
        <v>1829</v>
      </c>
      <c r="B1860" s="94">
        <f t="shared" si="395"/>
        <v>4.7766988228779893E-16</v>
      </c>
      <c r="C1860" s="179">
        <f t="shared" si="396"/>
        <v>4.7659234129921121E-16</v>
      </c>
      <c r="D1860" s="166">
        <f t="shared" si="397"/>
        <v>2.2558277767625785E-3</v>
      </c>
      <c r="E1860" s="167">
        <f t="shared" si="407"/>
        <v>24.291375447755232</v>
      </c>
      <c r="F1860" s="168">
        <f t="shared" si="408"/>
        <v>4.1281648314755328</v>
      </c>
      <c r="G1860" s="168">
        <f t="shared" si="398"/>
        <v>143462.07996056144</v>
      </c>
      <c r="H1860" s="168">
        <f t="shared" si="399"/>
        <v>271310.33852408634</v>
      </c>
      <c r="I1860" s="169">
        <f t="shared" si="400"/>
        <v>414772.41848464776</v>
      </c>
      <c r="J1860" s="169">
        <f t="shared" si="402"/>
        <v>408975.28241268289</v>
      </c>
      <c r="K1860" s="95"/>
      <c r="L1860" s="265">
        <f t="shared" si="401"/>
        <v>158990.42156134945</v>
      </c>
      <c r="M1860" s="265">
        <f>$G1860*NonHospFrac+theModel!$H1860*NonHospFrac</f>
        <v>255781.99692329834</v>
      </c>
      <c r="N1860" s="266">
        <f t="shared" si="403"/>
        <v>414772.41848464776</v>
      </c>
      <c r="O1860" s="159"/>
      <c r="P1860" s="265">
        <f t="shared" si="404"/>
        <v>156768.26534542433</v>
      </c>
      <c r="Q1860" s="265">
        <f t="shared" si="405"/>
        <v>255780.44228162355</v>
      </c>
      <c r="R1860" s="266">
        <f t="shared" si="406"/>
        <v>412548.7076270479</v>
      </c>
    </row>
    <row r="1861" spans="1:18" x14ac:dyDescent="0.3">
      <c r="A1861" s="82">
        <v>1830</v>
      </c>
      <c r="B1861" s="94">
        <f t="shared" si="395"/>
        <v>4.6874678950990859E-16</v>
      </c>
      <c r="C1861" s="179">
        <f t="shared" si="396"/>
        <v>4.6768937748186382E-16</v>
      </c>
      <c r="D1861" s="166">
        <f t="shared" si="397"/>
        <v>2.2558277767625785E-3</v>
      </c>
      <c r="E1861" s="167">
        <f t="shared" si="407"/>
        <v>24.291375447755232</v>
      </c>
      <c r="F1861" s="168">
        <f t="shared" si="408"/>
        <v>4.1304206592522954</v>
      </c>
      <c r="G1861" s="168">
        <f t="shared" si="398"/>
        <v>143540.47453977488</v>
      </c>
      <c r="H1861" s="168">
        <f t="shared" si="399"/>
        <v>271310.33852408634</v>
      </c>
      <c r="I1861" s="169">
        <f t="shared" si="400"/>
        <v>414850.81306386122</v>
      </c>
      <c r="J1861" s="169">
        <f t="shared" si="402"/>
        <v>409048.04186739703</v>
      </c>
      <c r="K1861" s="95"/>
      <c r="L1861" s="265">
        <f t="shared" si="401"/>
        <v>159020.47174463503</v>
      </c>
      <c r="M1861" s="265">
        <f>$G1861*NonHospFrac+theModel!$H1861*NonHospFrac</f>
        <v>255830.34131922619</v>
      </c>
      <c r="N1861" s="266">
        <f t="shared" si="403"/>
        <v>414850.81306386122</v>
      </c>
      <c r="O1861" s="159"/>
      <c r="P1861" s="265">
        <f t="shared" si="404"/>
        <v>156796.15547471459</v>
      </c>
      <c r="Q1861" s="265">
        <f t="shared" si="405"/>
        <v>255828.7866775514</v>
      </c>
      <c r="R1861" s="266">
        <f t="shared" si="406"/>
        <v>412624.94215226598</v>
      </c>
    </row>
    <row r="1862" spans="1:18" x14ac:dyDescent="0.3">
      <c r="A1862" s="82">
        <v>1831</v>
      </c>
      <c r="B1862" s="94">
        <f t="shared" si="395"/>
        <v>4.5999038420316769E-16</v>
      </c>
      <c r="C1862" s="179">
        <f t="shared" si="396"/>
        <v>4.5895272511743851E-16</v>
      </c>
      <c r="D1862" s="166">
        <f t="shared" si="397"/>
        <v>2.2558277767625785E-3</v>
      </c>
      <c r="E1862" s="167">
        <f t="shared" si="407"/>
        <v>24.291375447755232</v>
      </c>
      <c r="F1862" s="168">
        <f t="shared" si="408"/>
        <v>4.132676487029058</v>
      </c>
      <c r="G1862" s="168">
        <f t="shared" si="398"/>
        <v>143618.86911898828</v>
      </c>
      <c r="H1862" s="168">
        <f t="shared" si="399"/>
        <v>271310.33852408634</v>
      </c>
      <c r="I1862" s="169">
        <f t="shared" si="400"/>
        <v>414929.20764307462</v>
      </c>
      <c r="J1862" s="169">
        <f t="shared" si="402"/>
        <v>409120.79835629254</v>
      </c>
      <c r="K1862" s="95"/>
      <c r="L1862" s="265">
        <f t="shared" si="401"/>
        <v>159050.52192792061</v>
      </c>
      <c r="M1862" s="265">
        <f>$G1862*NonHospFrac+theModel!$H1862*NonHospFrac</f>
        <v>255878.68571515399</v>
      </c>
      <c r="N1862" s="266">
        <f t="shared" si="403"/>
        <v>414929.20764307457</v>
      </c>
      <c r="O1862" s="159"/>
      <c r="P1862" s="265">
        <f t="shared" si="404"/>
        <v>156824.04446714828</v>
      </c>
      <c r="Q1862" s="265">
        <f t="shared" si="405"/>
        <v>255877.13107347919</v>
      </c>
      <c r="R1862" s="266">
        <f t="shared" si="406"/>
        <v>412701.17554062745</v>
      </c>
    </row>
    <row r="1863" spans="1:18" x14ac:dyDescent="0.3">
      <c r="A1863" s="82">
        <v>1832</v>
      </c>
      <c r="B1863" s="94">
        <f t="shared" si="395"/>
        <v>4.5139755256906156E-16</v>
      </c>
      <c r="C1863" s="179">
        <f t="shared" si="396"/>
        <v>4.5037927743161361E-16</v>
      </c>
      <c r="D1863" s="166">
        <f t="shared" si="397"/>
        <v>2.2558277767625785E-3</v>
      </c>
      <c r="E1863" s="167">
        <f t="shared" si="407"/>
        <v>24.291375447755232</v>
      </c>
      <c r="F1863" s="168">
        <f t="shared" si="408"/>
        <v>4.1349323148058206</v>
      </c>
      <c r="G1863" s="168">
        <f t="shared" si="398"/>
        <v>143697.26369820171</v>
      </c>
      <c r="H1863" s="168">
        <f t="shared" si="399"/>
        <v>271310.33852408634</v>
      </c>
      <c r="I1863" s="169">
        <f t="shared" si="400"/>
        <v>415007.60222228803</v>
      </c>
      <c r="J1863" s="169">
        <f t="shared" si="402"/>
        <v>409193.55187949032</v>
      </c>
      <c r="K1863" s="95"/>
      <c r="L1863" s="265">
        <f t="shared" si="401"/>
        <v>159080.57211120619</v>
      </c>
      <c r="M1863" s="265">
        <f>$G1863*NonHospFrac+theModel!$H1863*NonHospFrac</f>
        <v>255927.03011108184</v>
      </c>
      <c r="N1863" s="266">
        <f t="shared" si="403"/>
        <v>415007.60222228803</v>
      </c>
      <c r="O1863" s="159"/>
      <c r="P1863" s="265">
        <f t="shared" si="404"/>
        <v>156851.93232277173</v>
      </c>
      <c r="Q1863" s="265">
        <f t="shared" si="405"/>
        <v>255925.47546940704</v>
      </c>
      <c r="R1863" s="266">
        <f t="shared" si="406"/>
        <v>412777.4077921788</v>
      </c>
    </row>
    <row r="1864" spans="1:18" x14ac:dyDescent="0.3">
      <c r="A1864" s="82">
        <v>1833</v>
      </c>
      <c r="B1864" s="94">
        <f t="shared" si="395"/>
        <v>4.4296523897626202E-16</v>
      </c>
      <c r="C1864" s="179">
        <f t="shared" si="396"/>
        <v>4.4196598568603909E-16</v>
      </c>
      <c r="D1864" s="166">
        <f t="shared" si="397"/>
        <v>2.2558277767625785E-3</v>
      </c>
      <c r="E1864" s="167">
        <f t="shared" si="407"/>
        <v>24.291375447755232</v>
      </c>
      <c r="F1864" s="168">
        <f t="shared" si="408"/>
        <v>4.1371881425825832</v>
      </c>
      <c r="G1864" s="168">
        <f t="shared" si="398"/>
        <v>143775.65827741512</v>
      </c>
      <c r="H1864" s="168">
        <f t="shared" si="399"/>
        <v>271310.33852408634</v>
      </c>
      <c r="I1864" s="169">
        <f t="shared" si="400"/>
        <v>415085.99680150149</v>
      </c>
      <c r="J1864" s="169">
        <f t="shared" si="402"/>
        <v>409266.30243711133</v>
      </c>
      <c r="K1864" s="95"/>
      <c r="L1864" s="265">
        <f t="shared" si="401"/>
        <v>159110.62229449177</v>
      </c>
      <c r="M1864" s="265">
        <f>$G1864*NonHospFrac+theModel!$H1864*NonHospFrac</f>
        <v>255975.37450700969</v>
      </c>
      <c r="N1864" s="266">
        <f t="shared" si="403"/>
        <v>415085.99680150149</v>
      </c>
      <c r="O1864" s="159"/>
      <c r="P1864" s="265">
        <f t="shared" si="404"/>
        <v>156879.81904163127</v>
      </c>
      <c r="Q1864" s="265">
        <f t="shared" si="405"/>
        <v>255973.8198653349</v>
      </c>
      <c r="R1864" s="266">
        <f t="shared" si="406"/>
        <v>412853.6389069662</v>
      </c>
    </row>
    <row r="1865" spans="1:18" x14ac:dyDescent="0.3">
      <c r="A1865" s="82">
        <v>1834</v>
      </c>
      <c r="B1865" s="94">
        <f t="shared" si="395"/>
        <v>4.34690444874037E-16</v>
      </c>
      <c r="C1865" s="179">
        <f t="shared" si="396"/>
        <v>4.3370985809419688E-16</v>
      </c>
      <c r="D1865" s="166">
        <f t="shared" si="397"/>
        <v>2.2558277767625785E-3</v>
      </c>
      <c r="E1865" s="167">
        <f t="shared" si="407"/>
        <v>24.291375447755232</v>
      </c>
      <c r="F1865" s="168">
        <f t="shared" si="408"/>
        <v>4.1394439703593457</v>
      </c>
      <c r="G1865" s="168">
        <f t="shared" si="398"/>
        <v>143854.05285662855</v>
      </c>
      <c r="H1865" s="168">
        <f t="shared" si="399"/>
        <v>271310.33852408634</v>
      </c>
      <c r="I1865" s="169">
        <f t="shared" si="400"/>
        <v>415164.39138071489</v>
      </c>
      <c r="J1865" s="169">
        <f t="shared" si="402"/>
        <v>409339.05002927629</v>
      </c>
      <c r="K1865" s="95"/>
      <c r="L1865" s="265">
        <f t="shared" si="401"/>
        <v>159140.67247777735</v>
      </c>
      <c r="M1865" s="265">
        <f>$G1865*NonHospFrac+theModel!$H1865*NonHospFrac</f>
        <v>256023.71890293754</v>
      </c>
      <c r="N1865" s="266">
        <f t="shared" si="403"/>
        <v>415164.39138071489</v>
      </c>
      <c r="O1865" s="159"/>
      <c r="P1865" s="265">
        <f t="shared" si="404"/>
        <v>156907.70462377326</v>
      </c>
      <c r="Q1865" s="265">
        <f t="shared" si="405"/>
        <v>256022.16426126275</v>
      </c>
      <c r="R1865" s="266">
        <f t="shared" si="406"/>
        <v>412929.86888503598</v>
      </c>
    </row>
    <row r="1866" spans="1:18" x14ac:dyDescent="0.3">
      <c r="A1866" s="82">
        <v>1835</v>
      </c>
      <c r="B1866" s="94">
        <f t="shared" si="395"/>
        <v>4.265702277259627E-16</v>
      </c>
      <c r="C1866" s="179">
        <f t="shared" si="396"/>
        <v>4.2560795875751853E-16</v>
      </c>
      <c r="D1866" s="166">
        <f t="shared" si="397"/>
        <v>2.2558277767625785E-3</v>
      </c>
      <c r="E1866" s="167">
        <f t="shared" si="407"/>
        <v>24.291375447755232</v>
      </c>
      <c r="F1866" s="168">
        <f t="shared" si="408"/>
        <v>4.1416997981361083</v>
      </c>
      <c r="G1866" s="168">
        <f t="shared" si="398"/>
        <v>143932.44743584198</v>
      </c>
      <c r="H1866" s="168">
        <f t="shared" si="399"/>
        <v>271310.33852408634</v>
      </c>
      <c r="I1866" s="169">
        <f t="shared" si="400"/>
        <v>415242.7859599283</v>
      </c>
      <c r="J1866" s="169">
        <f t="shared" si="402"/>
        <v>409411.79465610621</v>
      </c>
      <c r="K1866" s="95"/>
      <c r="L1866" s="265">
        <f t="shared" si="401"/>
        <v>159170.72266106293</v>
      </c>
      <c r="M1866" s="265">
        <f>$G1866*NonHospFrac+theModel!$H1866*NonHospFrac</f>
        <v>256072.0632988654</v>
      </c>
      <c r="N1866" s="266">
        <f t="shared" si="403"/>
        <v>415242.7859599283</v>
      </c>
      <c r="O1866" s="159"/>
      <c r="P1866" s="265">
        <f t="shared" si="404"/>
        <v>156935.58906924402</v>
      </c>
      <c r="Q1866" s="265">
        <f t="shared" si="405"/>
        <v>256070.5086571906</v>
      </c>
      <c r="R1866" s="266">
        <f t="shared" si="406"/>
        <v>413006.09772643459</v>
      </c>
    </row>
    <row r="1867" spans="1:18" x14ac:dyDescent="0.3">
      <c r="A1867" s="82">
        <v>1836</v>
      </c>
      <c r="B1867" s="94">
        <f t="shared" si="395"/>
        <v>4.1860169996353769E-16</v>
      </c>
      <c r="C1867" s="179">
        <f t="shared" si="396"/>
        <v>4.1765740662135991E-16</v>
      </c>
      <c r="D1867" s="166">
        <f t="shared" si="397"/>
        <v>2.2558277767625785E-3</v>
      </c>
      <c r="E1867" s="167">
        <f t="shared" si="407"/>
        <v>24.291375447755232</v>
      </c>
      <c r="F1867" s="168">
        <f t="shared" si="408"/>
        <v>4.1439556259128709</v>
      </c>
      <c r="G1867" s="168">
        <f t="shared" si="398"/>
        <v>144010.84201505539</v>
      </c>
      <c r="H1867" s="168">
        <f t="shared" si="399"/>
        <v>271310.33852408634</v>
      </c>
      <c r="I1867" s="169">
        <f t="shared" si="400"/>
        <v>415321.18053914176</v>
      </c>
      <c r="J1867" s="169">
        <f t="shared" si="402"/>
        <v>409484.536317722</v>
      </c>
      <c r="K1867" s="95"/>
      <c r="L1867" s="265">
        <f t="shared" si="401"/>
        <v>159200.77284434851</v>
      </c>
      <c r="M1867" s="265">
        <f>$G1867*NonHospFrac+theModel!$H1867*NonHospFrac</f>
        <v>256120.40769479322</v>
      </c>
      <c r="N1867" s="266">
        <f t="shared" si="403"/>
        <v>415321.18053914176</v>
      </c>
      <c r="O1867" s="159"/>
      <c r="P1867" s="265">
        <f t="shared" si="404"/>
        <v>156963.47237808991</v>
      </c>
      <c r="Q1867" s="265">
        <f t="shared" si="405"/>
        <v>256118.85305311842</v>
      </c>
      <c r="R1867" s="266">
        <f t="shared" si="406"/>
        <v>413082.32543120836</v>
      </c>
    </row>
    <row r="1868" spans="1:18" x14ac:dyDescent="0.3">
      <c r="A1868" s="82">
        <v>1837</v>
      </c>
      <c r="B1868" s="94">
        <f t="shared" si="395"/>
        <v>4.1078202795937562E-16</v>
      </c>
      <c r="C1868" s="179">
        <f t="shared" si="396"/>
        <v>4.0985537445050998E-16</v>
      </c>
      <c r="D1868" s="166">
        <f t="shared" si="397"/>
        <v>2.2558277767625785E-3</v>
      </c>
      <c r="E1868" s="167">
        <f t="shared" si="407"/>
        <v>24.291375447755232</v>
      </c>
      <c r="F1868" s="168">
        <f t="shared" si="408"/>
        <v>4.1462114536896335</v>
      </c>
      <c r="G1868" s="168">
        <f t="shared" si="398"/>
        <v>144089.23659426885</v>
      </c>
      <c r="H1868" s="168">
        <f t="shared" si="399"/>
        <v>271310.33852408634</v>
      </c>
      <c r="I1868" s="169">
        <f t="shared" si="400"/>
        <v>415399.57511835522</v>
      </c>
      <c r="J1868" s="169">
        <f t="shared" si="402"/>
        <v>409557.27501424443</v>
      </c>
      <c r="K1868" s="95"/>
      <c r="L1868" s="265">
        <f t="shared" si="401"/>
        <v>159230.82302763409</v>
      </c>
      <c r="M1868" s="265">
        <f>$G1868*NonHospFrac+theModel!$H1868*NonHospFrac</f>
        <v>256168.7520907211</v>
      </c>
      <c r="N1868" s="266">
        <f t="shared" si="403"/>
        <v>415399.57511835522</v>
      </c>
      <c r="O1868" s="159"/>
      <c r="P1868" s="265">
        <f t="shared" si="404"/>
        <v>156991.35455035724</v>
      </c>
      <c r="Q1868" s="265">
        <f t="shared" si="405"/>
        <v>256167.1974490463</v>
      </c>
      <c r="R1868" s="266">
        <f t="shared" si="406"/>
        <v>413158.55199940351</v>
      </c>
    </row>
    <row r="1869" spans="1:18" x14ac:dyDescent="0.3">
      <c r="A1869" s="82">
        <v>1838</v>
      </c>
      <c r="B1869" s="94">
        <f t="shared" si="395"/>
        <v>4.0310843101954804E-16</v>
      </c>
      <c r="C1869" s="179">
        <f t="shared" si="396"/>
        <v>4.0219908782380696E-16</v>
      </c>
      <c r="D1869" s="166">
        <f t="shared" si="397"/>
        <v>2.2558277767625785E-3</v>
      </c>
      <c r="E1869" s="167">
        <f t="shared" si="407"/>
        <v>24.291375447755232</v>
      </c>
      <c r="F1869" s="168">
        <f t="shared" si="408"/>
        <v>4.1484672814663961</v>
      </c>
      <c r="G1869" s="168">
        <f t="shared" si="398"/>
        <v>144167.63117348225</v>
      </c>
      <c r="H1869" s="168">
        <f t="shared" si="399"/>
        <v>271310.33852408634</v>
      </c>
      <c r="I1869" s="169">
        <f t="shared" si="400"/>
        <v>415477.96969756857</v>
      </c>
      <c r="J1869" s="169">
        <f t="shared" si="402"/>
        <v>409630.01074579428</v>
      </c>
      <c r="K1869" s="95"/>
      <c r="L1869" s="265">
        <f t="shared" si="401"/>
        <v>159260.87321091967</v>
      </c>
      <c r="M1869" s="265">
        <f>$G1869*NonHospFrac+theModel!$H1869*NonHospFrac</f>
        <v>256217.09648664892</v>
      </c>
      <c r="N1869" s="266">
        <f t="shared" si="403"/>
        <v>415477.96969756857</v>
      </c>
      <c r="O1869" s="159"/>
      <c r="P1869" s="265">
        <f t="shared" si="404"/>
        <v>157019.23558609231</v>
      </c>
      <c r="Q1869" s="265">
        <f t="shared" si="405"/>
        <v>256215.54184497413</v>
      </c>
      <c r="R1869" s="266">
        <f t="shared" si="406"/>
        <v>413234.77743106644</v>
      </c>
    </row>
    <row r="1870" spans="1:18" x14ac:dyDescent="0.3">
      <c r="A1870" s="82">
        <v>1839</v>
      </c>
      <c r="B1870" s="94">
        <f t="shared" si="395"/>
        <v>3.9557818039476601E-16</v>
      </c>
      <c r="C1870" s="179">
        <f t="shared" si="396"/>
        <v>3.9468582414755027E-16</v>
      </c>
      <c r="D1870" s="166">
        <f t="shared" si="397"/>
        <v>2.2558277767625785E-3</v>
      </c>
      <c r="E1870" s="167">
        <f t="shared" si="407"/>
        <v>24.291375447755232</v>
      </c>
      <c r="F1870" s="168">
        <f t="shared" si="408"/>
        <v>4.1507231092431587</v>
      </c>
      <c r="G1870" s="168">
        <f t="shared" si="398"/>
        <v>144246.02575269568</v>
      </c>
      <c r="H1870" s="168">
        <f t="shared" si="399"/>
        <v>271310.33852408634</v>
      </c>
      <c r="I1870" s="169">
        <f t="shared" si="400"/>
        <v>415556.36427678203</v>
      </c>
      <c r="J1870" s="169">
        <f t="shared" si="402"/>
        <v>409702.74351249263</v>
      </c>
      <c r="K1870" s="95"/>
      <c r="L1870" s="265">
        <f t="shared" si="401"/>
        <v>159290.92339420525</v>
      </c>
      <c r="M1870" s="265">
        <f>$G1870*NonHospFrac+theModel!$H1870*NonHospFrac</f>
        <v>256265.44088257678</v>
      </c>
      <c r="N1870" s="266">
        <f t="shared" si="403"/>
        <v>415556.36427678203</v>
      </c>
      <c r="O1870" s="159"/>
      <c r="P1870" s="265">
        <f t="shared" si="404"/>
        <v>157047.11548534149</v>
      </c>
      <c r="Q1870" s="265">
        <f t="shared" si="405"/>
        <v>256263.88624090198</v>
      </c>
      <c r="R1870" s="266">
        <f t="shared" si="406"/>
        <v>413311.00172624347</v>
      </c>
    </row>
    <row r="1871" spans="1:18" x14ac:dyDescent="0.3">
      <c r="A1871" s="82">
        <v>1840</v>
      </c>
      <c r="B1871" s="94">
        <f t="shared" si="395"/>
        <v>3.8818859831003064E-16</v>
      </c>
      <c r="C1871" s="179">
        <f t="shared" si="396"/>
        <v>3.8731291168734034E-16</v>
      </c>
      <c r="D1871" s="166">
        <f t="shared" si="397"/>
        <v>2.2558277767625785E-3</v>
      </c>
      <c r="E1871" s="167">
        <f t="shared" si="407"/>
        <v>24.291375447755232</v>
      </c>
      <c r="F1871" s="168">
        <f t="shared" si="408"/>
        <v>4.1529789370199213</v>
      </c>
      <c r="G1871" s="168">
        <f t="shared" si="398"/>
        <v>144324.42033190909</v>
      </c>
      <c r="H1871" s="168">
        <f t="shared" si="399"/>
        <v>271310.33852408634</v>
      </c>
      <c r="I1871" s="169">
        <f t="shared" si="400"/>
        <v>415634.75885599543</v>
      </c>
      <c r="J1871" s="169">
        <f t="shared" si="402"/>
        <v>409775.47331446019</v>
      </c>
      <c r="K1871" s="95"/>
      <c r="L1871" s="265">
        <f t="shared" si="401"/>
        <v>159320.97357749083</v>
      </c>
      <c r="M1871" s="265">
        <f>$G1871*NonHospFrac+theModel!$H1871*NonHospFrac</f>
        <v>256313.7852785046</v>
      </c>
      <c r="N1871" s="266">
        <f t="shared" si="403"/>
        <v>415634.75885599543</v>
      </c>
      <c r="O1871" s="159"/>
      <c r="P1871" s="265">
        <f t="shared" si="404"/>
        <v>157074.99424815108</v>
      </c>
      <c r="Q1871" s="265">
        <f t="shared" si="405"/>
        <v>256312.2306368298</v>
      </c>
      <c r="R1871" s="266">
        <f t="shared" si="406"/>
        <v>413387.22488498088</v>
      </c>
    </row>
    <row r="1872" spans="1:18" x14ac:dyDescent="0.3">
      <c r="A1872" s="82">
        <v>1841</v>
      </c>
      <c r="B1872" s="94">
        <f t="shared" si="395"/>
        <v>3.8093705701240983E-16</v>
      </c>
      <c r="C1872" s="179">
        <f t="shared" si="396"/>
        <v>3.8007772861800303E-16</v>
      </c>
      <c r="D1872" s="166">
        <f t="shared" si="397"/>
        <v>2.2558277767625785E-3</v>
      </c>
      <c r="E1872" s="167">
        <f t="shared" si="407"/>
        <v>24.291375447755232</v>
      </c>
      <c r="F1872" s="168">
        <f t="shared" si="408"/>
        <v>4.1552347647966839</v>
      </c>
      <c r="G1872" s="168">
        <f t="shared" si="398"/>
        <v>144402.81491112249</v>
      </c>
      <c r="H1872" s="168">
        <f t="shared" si="399"/>
        <v>271310.33852408634</v>
      </c>
      <c r="I1872" s="169">
        <f t="shared" si="400"/>
        <v>415713.15343520883</v>
      </c>
      <c r="J1872" s="169">
        <f t="shared" si="402"/>
        <v>409848.20015181781</v>
      </c>
      <c r="K1872" s="95"/>
      <c r="L1872" s="265">
        <f t="shared" si="401"/>
        <v>159351.02376077638</v>
      </c>
      <c r="M1872" s="265">
        <f>$G1872*NonHospFrac+theModel!$H1872*NonHospFrac</f>
        <v>256362.12967443245</v>
      </c>
      <c r="N1872" s="266">
        <f t="shared" si="403"/>
        <v>415713.15343520883</v>
      </c>
      <c r="O1872" s="159"/>
      <c r="P1872" s="265">
        <f t="shared" si="404"/>
        <v>157102.87187456741</v>
      </c>
      <c r="Q1872" s="265">
        <f t="shared" si="405"/>
        <v>256360.57503275765</v>
      </c>
      <c r="R1872" s="266">
        <f t="shared" si="406"/>
        <v>413463.44690732507</v>
      </c>
    </row>
    <row r="1873" spans="1:18" x14ac:dyDescent="0.3">
      <c r="A1873" s="82">
        <v>1842</v>
      </c>
      <c r="B1873" s="94">
        <f t="shared" si="395"/>
        <v>3.7382097783660315E-16</v>
      </c>
      <c r="C1873" s="179">
        <f t="shared" si="396"/>
        <v>3.7297770209126278E-16</v>
      </c>
      <c r="D1873" s="166">
        <f t="shared" si="397"/>
        <v>2.2558277767625785E-3</v>
      </c>
      <c r="E1873" s="167">
        <f t="shared" si="407"/>
        <v>24.291375447755232</v>
      </c>
      <c r="F1873" s="168">
        <f t="shared" si="408"/>
        <v>4.1574905925734464</v>
      </c>
      <c r="G1873" s="168">
        <f t="shared" si="398"/>
        <v>144481.20949033592</v>
      </c>
      <c r="H1873" s="168">
        <f t="shared" si="399"/>
        <v>271310.33852408634</v>
      </c>
      <c r="I1873" s="169">
        <f t="shared" si="400"/>
        <v>415791.5480144223</v>
      </c>
      <c r="J1873" s="169">
        <f t="shared" si="402"/>
        <v>409920.92402468645</v>
      </c>
      <c r="K1873" s="95"/>
      <c r="L1873" s="265">
        <f t="shared" si="401"/>
        <v>159381.07394406199</v>
      </c>
      <c r="M1873" s="265">
        <f>$G1873*NonHospFrac+theModel!$H1873*NonHospFrac</f>
        <v>256410.4740703603</v>
      </c>
      <c r="N1873" s="266">
        <f t="shared" si="403"/>
        <v>415791.5480144223</v>
      </c>
      <c r="O1873" s="159"/>
      <c r="P1873" s="265">
        <f t="shared" si="404"/>
        <v>157130.74836463685</v>
      </c>
      <c r="Q1873" s="265">
        <f t="shared" si="405"/>
        <v>256408.91942868551</v>
      </c>
      <c r="R1873" s="266">
        <f t="shared" si="406"/>
        <v>413539.66779332235</v>
      </c>
    </row>
    <row r="1874" spans="1:18" x14ac:dyDescent="0.3">
      <c r="A1874" s="82">
        <v>1843</v>
      </c>
      <c r="B1874" s="94">
        <f t="shared" si="395"/>
        <v>3.6683783028796204E-16</v>
      </c>
      <c r="C1874" s="179">
        <f t="shared" si="396"/>
        <v>3.6601030732083115E-16</v>
      </c>
      <c r="D1874" s="166">
        <f t="shared" si="397"/>
        <v>2.2558277767625785E-3</v>
      </c>
      <c r="E1874" s="167">
        <f t="shared" si="407"/>
        <v>24.291375447755232</v>
      </c>
      <c r="F1874" s="168">
        <f t="shared" si="408"/>
        <v>4.159746420350209</v>
      </c>
      <c r="G1874" s="168">
        <f t="shared" si="398"/>
        <v>144559.60406954936</v>
      </c>
      <c r="H1874" s="168">
        <f t="shared" si="399"/>
        <v>271310.33852408634</v>
      </c>
      <c r="I1874" s="169">
        <f t="shared" si="400"/>
        <v>415869.9425936357</v>
      </c>
      <c r="J1874" s="169">
        <f t="shared" si="402"/>
        <v>409993.64493318682</v>
      </c>
      <c r="K1874" s="95"/>
      <c r="L1874" s="265">
        <f t="shared" si="401"/>
        <v>159411.12412734755</v>
      </c>
      <c r="M1874" s="265">
        <f>$G1874*NonHospFrac+theModel!$H1874*NonHospFrac</f>
        <v>256458.81846628812</v>
      </c>
      <c r="N1874" s="266">
        <f t="shared" si="403"/>
        <v>415869.94259363564</v>
      </c>
      <c r="O1874" s="159"/>
      <c r="P1874" s="265">
        <f t="shared" si="404"/>
        <v>157158.62371840561</v>
      </c>
      <c r="Q1874" s="265">
        <f t="shared" si="405"/>
        <v>256457.26382461333</v>
      </c>
      <c r="R1874" s="266">
        <f t="shared" si="406"/>
        <v>413615.88754301891</v>
      </c>
    </row>
    <row r="1875" spans="1:18" x14ac:dyDescent="0.3">
      <c r="A1875" s="82">
        <v>1844</v>
      </c>
      <c r="B1875" s="94">
        <f t="shared" si="395"/>
        <v>3.5998513114264037E-16</v>
      </c>
      <c r="C1875" s="179">
        <f t="shared" si="396"/>
        <v>3.5917306668458729E-16</v>
      </c>
      <c r="D1875" s="166">
        <f t="shared" si="397"/>
        <v>2.2558277767625785E-3</v>
      </c>
      <c r="E1875" s="167">
        <f t="shared" si="407"/>
        <v>24.291375447755232</v>
      </c>
      <c r="F1875" s="168">
        <f t="shared" si="408"/>
        <v>4.1620022481269716</v>
      </c>
      <c r="G1875" s="168">
        <f t="shared" si="398"/>
        <v>144637.99864876276</v>
      </c>
      <c r="H1875" s="168">
        <f t="shared" si="399"/>
        <v>271310.33852408634</v>
      </c>
      <c r="I1875" s="169">
        <f t="shared" si="400"/>
        <v>415948.3371728491</v>
      </c>
      <c r="J1875" s="169">
        <f t="shared" si="402"/>
        <v>410066.36287743977</v>
      </c>
      <c r="K1875" s="95"/>
      <c r="L1875" s="265">
        <f t="shared" si="401"/>
        <v>159441.17431063313</v>
      </c>
      <c r="M1875" s="265">
        <f>$G1875*NonHospFrac+theModel!$H1875*NonHospFrac</f>
        <v>256507.16286221595</v>
      </c>
      <c r="N1875" s="266">
        <f t="shared" si="403"/>
        <v>415948.3371728491</v>
      </c>
      <c r="O1875" s="159"/>
      <c r="P1875" s="265">
        <f t="shared" si="404"/>
        <v>157186.49793592011</v>
      </c>
      <c r="Q1875" s="265">
        <f t="shared" si="405"/>
        <v>256505.60822054115</v>
      </c>
      <c r="R1875" s="266">
        <f t="shared" si="406"/>
        <v>413692.10615646129</v>
      </c>
    </row>
    <row r="1876" spans="1:18" x14ac:dyDescent="0.3">
      <c r="A1876" s="82">
        <v>1845</v>
      </c>
      <c r="B1876" s="94">
        <f t="shared" si="395"/>
        <v>3.5326044356455385E-16</v>
      </c>
      <c r="C1876" s="179">
        <f t="shared" si="396"/>
        <v>3.5246354884352948E-16</v>
      </c>
      <c r="D1876" s="166">
        <f t="shared" si="397"/>
        <v>2.2558277767625785E-3</v>
      </c>
      <c r="E1876" s="167">
        <f t="shared" si="407"/>
        <v>24.291375447755232</v>
      </c>
      <c r="F1876" s="168">
        <f t="shared" si="408"/>
        <v>4.1642580759037342</v>
      </c>
      <c r="G1876" s="168">
        <f t="shared" si="398"/>
        <v>144716.39322797619</v>
      </c>
      <c r="H1876" s="168">
        <f t="shared" si="399"/>
        <v>271310.33852408634</v>
      </c>
      <c r="I1876" s="169">
        <f t="shared" si="400"/>
        <v>416026.73175206257</v>
      </c>
      <c r="J1876" s="169">
        <f t="shared" si="402"/>
        <v>410139.07785756624</v>
      </c>
      <c r="K1876" s="95"/>
      <c r="L1876" s="265">
        <f t="shared" si="401"/>
        <v>159471.22449391871</v>
      </c>
      <c r="M1876" s="265">
        <f>$G1876*NonHospFrac+theModel!$H1876*NonHospFrac</f>
        <v>256555.5072581438</v>
      </c>
      <c r="N1876" s="266">
        <f t="shared" si="403"/>
        <v>416026.73175206251</v>
      </c>
      <c r="O1876" s="159"/>
      <c r="P1876" s="265">
        <f t="shared" si="404"/>
        <v>157214.37101722663</v>
      </c>
      <c r="Q1876" s="265">
        <f t="shared" si="405"/>
        <v>256553.952616469</v>
      </c>
      <c r="R1876" s="266">
        <f t="shared" si="406"/>
        <v>413768.3236336956</v>
      </c>
    </row>
    <row r="1877" spans="1:18" x14ac:dyDescent="0.3">
      <c r="A1877" s="82">
        <v>1846</v>
      </c>
      <c r="B1877" s="94">
        <f t="shared" si="395"/>
        <v>3.4666137623883535E-16</v>
      </c>
      <c r="C1877" s="179">
        <f t="shared" si="396"/>
        <v>3.4587936787718504E-16</v>
      </c>
      <c r="D1877" s="166">
        <f t="shared" si="397"/>
        <v>2.2558277767625785E-3</v>
      </c>
      <c r="E1877" s="167">
        <f t="shared" si="407"/>
        <v>24.291375447755232</v>
      </c>
      <c r="F1877" s="168">
        <f t="shared" si="408"/>
        <v>4.1665139036804968</v>
      </c>
      <c r="G1877" s="168">
        <f t="shared" si="398"/>
        <v>144794.7878071896</v>
      </c>
      <c r="H1877" s="168">
        <f t="shared" si="399"/>
        <v>271310.33852408634</v>
      </c>
      <c r="I1877" s="169">
        <f t="shared" si="400"/>
        <v>416105.12633127591</v>
      </c>
      <c r="J1877" s="169">
        <f t="shared" si="402"/>
        <v>410211.78987368685</v>
      </c>
      <c r="K1877" s="95"/>
      <c r="L1877" s="265">
        <f t="shared" si="401"/>
        <v>159501.27467720429</v>
      </c>
      <c r="M1877" s="265">
        <f>$G1877*NonHospFrac+theModel!$H1877*NonHospFrac</f>
        <v>256603.85165407165</v>
      </c>
      <c r="N1877" s="266">
        <f t="shared" si="403"/>
        <v>416105.12633127591</v>
      </c>
      <c r="O1877" s="159"/>
      <c r="P1877" s="265">
        <f t="shared" si="404"/>
        <v>157242.2429623715</v>
      </c>
      <c r="Q1877" s="265">
        <f t="shared" si="405"/>
        <v>256602.29701239686</v>
      </c>
      <c r="R1877" s="266">
        <f t="shared" si="406"/>
        <v>413844.53997476836</v>
      </c>
    </row>
    <row r="1878" spans="1:18" x14ac:dyDescent="0.3">
      <c r="A1878" s="82">
        <v>1847</v>
      </c>
      <c r="B1878" s="94">
        <f t="shared" si="395"/>
        <v>3.4018558252148006E-16</v>
      </c>
      <c r="C1878" s="179">
        <f t="shared" si="396"/>
        <v>3.3941818243517396E-16</v>
      </c>
      <c r="D1878" s="166">
        <f t="shared" si="397"/>
        <v>2.2558277767625785E-3</v>
      </c>
      <c r="E1878" s="167">
        <f t="shared" si="407"/>
        <v>24.291375447755232</v>
      </c>
      <c r="F1878" s="168">
        <f t="shared" si="408"/>
        <v>4.1687697314572594</v>
      </c>
      <c r="G1878" s="168">
        <f t="shared" si="398"/>
        <v>144873.18238640303</v>
      </c>
      <c r="H1878" s="168">
        <f t="shared" si="399"/>
        <v>271310.33852408634</v>
      </c>
      <c r="I1878" s="169">
        <f t="shared" si="400"/>
        <v>416183.52091048937</v>
      </c>
      <c r="J1878" s="169">
        <f t="shared" si="402"/>
        <v>410284.49892592267</v>
      </c>
      <c r="K1878" s="95"/>
      <c r="L1878" s="265">
        <f t="shared" si="401"/>
        <v>159531.32486048987</v>
      </c>
      <c r="M1878" s="265">
        <f>$G1878*NonHospFrac+theModel!$H1878*NonHospFrac</f>
        <v>256652.1960499995</v>
      </c>
      <c r="N1878" s="266">
        <f t="shared" si="403"/>
        <v>416183.52091048937</v>
      </c>
      <c r="O1878" s="159"/>
      <c r="P1878" s="265">
        <f t="shared" si="404"/>
        <v>157270.113771401</v>
      </c>
      <c r="Q1878" s="265">
        <f t="shared" si="405"/>
        <v>256650.64140832471</v>
      </c>
      <c r="R1878" s="266">
        <f t="shared" si="406"/>
        <v>413920.7551797257</v>
      </c>
    </row>
    <row r="1879" spans="1:18" x14ac:dyDescent="0.3">
      <c r="A1879" s="82">
        <v>1848</v>
      </c>
      <c r="B1879" s="94">
        <f t="shared" si="395"/>
        <v>3.3383075960486392E-16</v>
      </c>
      <c r="C1879" s="179">
        <f t="shared" si="396"/>
        <v>3.3307769490460951E-16</v>
      </c>
      <c r="D1879" s="166">
        <f t="shared" si="397"/>
        <v>2.2558277767625785E-3</v>
      </c>
      <c r="E1879" s="167">
        <f t="shared" si="407"/>
        <v>24.291375447755232</v>
      </c>
      <c r="F1879" s="168">
        <f t="shared" si="408"/>
        <v>4.171025559234022</v>
      </c>
      <c r="G1879" s="168">
        <f t="shared" si="398"/>
        <v>144951.57696561646</v>
      </c>
      <c r="H1879" s="168">
        <f t="shared" si="399"/>
        <v>271310.33852408634</v>
      </c>
      <c r="I1879" s="169">
        <f t="shared" si="400"/>
        <v>416261.91548970283</v>
      </c>
      <c r="J1879" s="169">
        <f t="shared" si="402"/>
        <v>410357.20501439436</v>
      </c>
      <c r="K1879" s="95"/>
      <c r="L1879" s="265">
        <f t="shared" si="401"/>
        <v>159561.37504377545</v>
      </c>
      <c r="M1879" s="265">
        <f>$G1879*NonHospFrac+theModel!$H1879*NonHospFrac</f>
        <v>256700.54044592736</v>
      </c>
      <c r="N1879" s="266">
        <f t="shared" si="403"/>
        <v>416261.91548970283</v>
      </c>
      <c r="O1879" s="159"/>
      <c r="P1879" s="265">
        <f t="shared" si="404"/>
        <v>157297.98344436145</v>
      </c>
      <c r="Q1879" s="265">
        <f t="shared" si="405"/>
        <v>256698.98580425256</v>
      </c>
      <c r="R1879" s="266">
        <f t="shared" si="406"/>
        <v>413996.96924861404</v>
      </c>
    </row>
    <row r="1880" spans="1:18" x14ac:dyDescent="0.3">
      <c r="A1880" s="82">
        <v>1849</v>
      </c>
      <c r="B1880" s="94">
        <f t="shared" si="395"/>
        <v>3.2759464769887382E-16</v>
      </c>
      <c r="C1880" s="179">
        <f t="shared" si="396"/>
        <v>3.2685565059307593E-16</v>
      </c>
      <c r="D1880" s="166">
        <f t="shared" si="397"/>
        <v>2.2558277767625785E-3</v>
      </c>
      <c r="E1880" s="167">
        <f t="shared" si="407"/>
        <v>24.291375447755232</v>
      </c>
      <c r="F1880" s="168">
        <f t="shared" si="408"/>
        <v>4.1732813870107845</v>
      </c>
      <c r="G1880" s="168">
        <f t="shared" si="398"/>
        <v>145029.97154482987</v>
      </c>
      <c r="H1880" s="168">
        <f t="shared" si="399"/>
        <v>271310.33852408634</v>
      </c>
      <c r="I1880" s="169">
        <f t="shared" si="400"/>
        <v>416340.31006891618</v>
      </c>
      <c r="J1880" s="169">
        <f t="shared" si="402"/>
        <v>410429.90813922265</v>
      </c>
      <c r="K1880" s="95"/>
      <c r="L1880" s="265">
        <f t="shared" si="401"/>
        <v>159591.42522706103</v>
      </c>
      <c r="M1880" s="265">
        <f>$G1880*NonHospFrac+theModel!$H1880*NonHospFrac</f>
        <v>256748.88484185518</v>
      </c>
      <c r="N1880" s="266">
        <f t="shared" si="403"/>
        <v>416340.31006891618</v>
      </c>
      <c r="O1880" s="159"/>
      <c r="P1880" s="265">
        <f t="shared" si="404"/>
        <v>157325.85198129917</v>
      </c>
      <c r="Q1880" s="265">
        <f t="shared" si="405"/>
        <v>256747.33020018038</v>
      </c>
      <c r="R1880" s="266">
        <f t="shared" si="406"/>
        <v>414073.18218147953</v>
      </c>
    </row>
    <row r="1881" spans="1:18" x14ac:dyDescent="0.3">
      <c r="A1881" s="82">
        <v>1850</v>
      </c>
      <c r="B1881" s="94">
        <f t="shared" si="395"/>
        <v>3.2147502922731159E-16</v>
      </c>
      <c r="C1881" s="179">
        <f t="shared" si="396"/>
        <v>3.2074983692684504E-16</v>
      </c>
      <c r="D1881" s="166">
        <f t="shared" si="397"/>
        <v>2.2558277767625785E-3</v>
      </c>
      <c r="E1881" s="167">
        <f t="shared" si="407"/>
        <v>24.291375447755232</v>
      </c>
      <c r="F1881" s="168">
        <f t="shared" si="408"/>
        <v>4.1755372147875471</v>
      </c>
      <c r="G1881" s="168">
        <f t="shared" si="398"/>
        <v>145108.3661240433</v>
      </c>
      <c r="H1881" s="168">
        <f t="shared" si="399"/>
        <v>271310.33852408634</v>
      </c>
      <c r="I1881" s="169">
        <f t="shared" si="400"/>
        <v>416418.70464812964</v>
      </c>
      <c r="J1881" s="169">
        <f t="shared" si="402"/>
        <v>410502.60830052855</v>
      </c>
      <c r="K1881" s="95"/>
      <c r="L1881" s="265">
        <f t="shared" si="401"/>
        <v>159621.47541034661</v>
      </c>
      <c r="M1881" s="265">
        <f>$G1881*NonHospFrac+theModel!$H1881*NonHospFrac</f>
        <v>256797.229237783</v>
      </c>
      <c r="N1881" s="266">
        <f t="shared" si="403"/>
        <v>416418.70464812964</v>
      </c>
      <c r="O1881" s="159"/>
      <c r="P1881" s="265">
        <f t="shared" si="404"/>
        <v>157353.71938226046</v>
      </c>
      <c r="Q1881" s="265">
        <f t="shared" si="405"/>
        <v>256795.67459610821</v>
      </c>
      <c r="R1881" s="266">
        <f t="shared" si="406"/>
        <v>414149.39397836867</v>
      </c>
    </row>
    <row r="1882" spans="1:18" x14ac:dyDescent="0.3">
      <c r="A1882" s="82">
        <v>1851</v>
      </c>
      <c r="B1882" s="94">
        <f t="shared" si="395"/>
        <v>3.1546972803932086E-16</v>
      </c>
      <c r="C1882" s="179">
        <f t="shared" si="396"/>
        <v>3.1475808266408199E-16</v>
      </c>
      <c r="D1882" s="166">
        <f t="shared" si="397"/>
        <v>2.2558277767625785E-3</v>
      </c>
      <c r="E1882" s="167">
        <f t="shared" si="407"/>
        <v>24.291375447755232</v>
      </c>
      <c r="F1882" s="168">
        <f t="shared" si="408"/>
        <v>4.1777930425643097</v>
      </c>
      <c r="G1882" s="168">
        <f t="shared" si="398"/>
        <v>145186.7607032567</v>
      </c>
      <c r="H1882" s="168">
        <f t="shared" si="399"/>
        <v>271310.33852408634</v>
      </c>
      <c r="I1882" s="169">
        <f t="shared" si="400"/>
        <v>416497.09922734305</v>
      </c>
      <c r="J1882" s="169">
        <f t="shared" si="402"/>
        <v>410575.30549843272</v>
      </c>
      <c r="K1882" s="95"/>
      <c r="L1882" s="265">
        <f t="shared" si="401"/>
        <v>159651.52559363219</v>
      </c>
      <c r="M1882" s="265">
        <f>$G1882*NonHospFrac+theModel!$H1882*NonHospFrac</f>
        <v>256845.57363371085</v>
      </c>
      <c r="N1882" s="266">
        <f t="shared" si="403"/>
        <v>416497.09922734305</v>
      </c>
      <c r="O1882" s="159"/>
      <c r="P1882" s="265">
        <f t="shared" si="404"/>
        <v>157381.58564729162</v>
      </c>
      <c r="Q1882" s="265">
        <f t="shared" si="405"/>
        <v>256844.01899203606</v>
      </c>
      <c r="R1882" s="266">
        <f t="shared" si="406"/>
        <v>414225.60463932768</v>
      </c>
    </row>
    <row r="1883" spans="1:18" x14ac:dyDescent="0.3">
      <c r="A1883" s="82">
        <v>1852</v>
      </c>
      <c r="B1883" s="94">
        <f t="shared" si="395"/>
        <v>3.0957660863554256E-16</v>
      </c>
      <c r="C1883" s="179">
        <f t="shared" si="396"/>
        <v>3.0887825712274652E-16</v>
      </c>
      <c r="D1883" s="166">
        <f t="shared" si="397"/>
        <v>2.2558277767625785E-3</v>
      </c>
      <c r="E1883" s="167">
        <f t="shared" si="407"/>
        <v>24.291375447755232</v>
      </c>
      <c r="F1883" s="168">
        <f t="shared" si="408"/>
        <v>4.1800488703410723</v>
      </c>
      <c r="G1883" s="168">
        <f t="shared" si="398"/>
        <v>145265.15528247014</v>
      </c>
      <c r="H1883" s="168">
        <f t="shared" si="399"/>
        <v>271310.33852408634</v>
      </c>
      <c r="I1883" s="169">
        <f t="shared" si="400"/>
        <v>416575.49380655645</v>
      </c>
      <c r="J1883" s="169">
        <f t="shared" si="402"/>
        <v>410647.99973305594</v>
      </c>
      <c r="K1883" s="95"/>
      <c r="L1883" s="265">
        <f t="shared" si="401"/>
        <v>159681.57577691777</v>
      </c>
      <c r="M1883" s="265">
        <f>$G1883*NonHospFrac+theModel!$H1883*NonHospFrac</f>
        <v>256893.91802963871</v>
      </c>
      <c r="N1883" s="266">
        <f t="shared" si="403"/>
        <v>416575.49380655645</v>
      </c>
      <c r="O1883" s="159"/>
      <c r="P1883" s="265">
        <f t="shared" si="404"/>
        <v>157409.45077643896</v>
      </c>
      <c r="Q1883" s="265">
        <f t="shared" si="405"/>
        <v>256892.36338796391</v>
      </c>
      <c r="R1883" s="266">
        <f t="shared" si="406"/>
        <v>414301.81416440289</v>
      </c>
    </row>
    <row r="1884" spans="1:18" x14ac:dyDescent="0.3">
      <c r="A1884" s="82">
        <v>1853</v>
      </c>
      <c r="B1884" s="94">
        <f t="shared" si="395"/>
        <v>3.0379357540872658E-16</v>
      </c>
      <c r="C1884" s="179">
        <f t="shared" si="396"/>
        <v>3.0310826942291756E-16</v>
      </c>
      <c r="D1884" s="166">
        <f t="shared" si="397"/>
        <v>2.2558277767625785E-3</v>
      </c>
      <c r="E1884" s="167">
        <f t="shared" si="407"/>
        <v>24.291375447755232</v>
      </c>
      <c r="F1884" s="168">
        <f t="shared" si="408"/>
        <v>4.1823046981178349</v>
      </c>
      <c r="G1884" s="168">
        <f t="shared" si="398"/>
        <v>145343.54986168357</v>
      </c>
      <c r="H1884" s="168">
        <f t="shared" si="399"/>
        <v>271310.33852408634</v>
      </c>
      <c r="I1884" s="169">
        <f t="shared" si="400"/>
        <v>416653.88838576991</v>
      </c>
      <c r="J1884" s="169">
        <f t="shared" si="402"/>
        <v>410720.69100451912</v>
      </c>
      <c r="K1884" s="95"/>
      <c r="L1884" s="265">
        <f t="shared" si="401"/>
        <v>159711.62596020335</v>
      </c>
      <c r="M1884" s="265">
        <f>$G1884*NonHospFrac+theModel!$H1884*NonHospFrac</f>
        <v>256942.26242556656</v>
      </c>
      <c r="N1884" s="266">
        <f t="shared" si="403"/>
        <v>416653.88838576991</v>
      </c>
      <c r="O1884" s="159"/>
      <c r="P1884" s="265">
        <f t="shared" si="404"/>
        <v>157437.31476974877</v>
      </c>
      <c r="Q1884" s="265">
        <f t="shared" si="405"/>
        <v>256940.70778389176</v>
      </c>
      <c r="R1884" s="266">
        <f t="shared" si="406"/>
        <v>414378.02255364053</v>
      </c>
    </row>
    <row r="1885" spans="1:18" x14ac:dyDescent="0.3">
      <c r="A1885" s="82">
        <v>1854</v>
      </c>
      <c r="B1885" s="94">
        <f t="shared" si="395"/>
        <v>2.9811857189852863E-16</v>
      </c>
      <c r="C1885" s="179">
        <f t="shared" si="396"/>
        <v>2.9744606774327114E-16</v>
      </c>
      <c r="D1885" s="166">
        <f t="shared" si="397"/>
        <v>2.2558277767625785E-3</v>
      </c>
      <c r="E1885" s="167">
        <f t="shared" si="407"/>
        <v>24.291375447755232</v>
      </c>
      <c r="F1885" s="168">
        <f t="shared" si="408"/>
        <v>4.1845605258945975</v>
      </c>
      <c r="G1885" s="168">
        <f t="shared" si="398"/>
        <v>145421.944440897</v>
      </c>
      <c r="H1885" s="168">
        <f t="shared" si="399"/>
        <v>271310.33852408634</v>
      </c>
      <c r="I1885" s="169">
        <f t="shared" si="400"/>
        <v>416732.28296498337</v>
      </c>
      <c r="J1885" s="169">
        <f t="shared" si="402"/>
        <v>410793.37931294297</v>
      </c>
      <c r="K1885" s="95"/>
      <c r="L1885" s="265">
        <f t="shared" si="401"/>
        <v>159741.67614348893</v>
      </c>
      <c r="M1885" s="265">
        <f>$G1885*NonHospFrac+theModel!$H1885*NonHospFrac</f>
        <v>256990.60682149441</v>
      </c>
      <c r="N1885" s="266">
        <f t="shared" si="403"/>
        <v>416732.28296498337</v>
      </c>
      <c r="O1885" s="159"/>
      <c r="P1885" s="265">
        <f t="shared" si="404"/>
        <v>157465.17762726737</v>
      </c>
      <c r="Q1885" s="265">
        <f t="shared" si="405"/>
        <v>256989.05217981961</v>
      </c>
      <c r="R1885" s="266">
        <f t="shared" si="406"/>
        <v>414454.22980708699</v>
      </c>
    </row>
    <row r="1886" spans="1:18" x14ac:dyDescent="0.3">
      <c r="A1886" s="82">
        <v>1855</v>
      </c>
      <c r="B1886" s="94">
        <f t="shared" si="395"/>
        <v>2.9254958006022807E-16</v>
      </c>
      <c r="C1886" s="179">
        <f t="shared" si="396"/>
        <v>2.9188963859144799E-16</v>
      </c>
      <c r="D1886" s="166">
        <f t="shared" si="397"/>
        <v>2.2558277767625785E-3</v>
      </c>
      <c r="E1886" s="167">
        <f t="shared" si="407"/>
        <v>24.291375447755232</v>
      </c>
      <c r="F1886" s="168">
        <f t="shared" si="408"/>
        <v>4.1868163536713601</v>
      </c>
      <c r="G1886" s="168">
        <f t="shared" si="398"/>
        <v>145500.3390201104</v>
      </c>
      <c r="H1886" s="168">
        <f t="shared" si="399"/>
        <v>271310.33852408634</v>
      </c>
      <c r="I1886" s="169">
        <f t="shared" si="400"/>
        <v>416810.67754419672</v>
      </c>
      <c r="J1886" s="169">
        <f t="shared" si="402"/>
        <v>410866.06465844816</v>
      </c>
      <c r="K1886" s="95"/>
      <c r="L1886" s="265">
        <f t="shared" si="401"/>
        <v>159771.72632677451</v>
      </c>
      <c r="M1886" s="265">
        <f>$G1886*NonHospFrac+theModel!$H1886*NonHospFrac</f>
        <v>257038.95121742223</v>
      </c>
      <c r="N1886" s="266">
        <f t="shared" si="403"/>
        <v>416810.67754419672</v>
      </c>
      <c r="O1886" s="159"/>
      <c r="P1886" s="265">
        <f t="shared" si="404"/>
        <v>157493.03934904106</v>
      </c>
      <c r="Q1886" s="265">
        <f t="shared" si="405"/>
        <v>257037.39657574744</v>
      </c>
      <c r="R1886" s="266">
        <f t="shared" si="406"/>
        <v>414530.43592478847</v>
      </c>
    </row>
    <row r="1887" spans="1:18" x14ac:dyDescent="0.3">
      <c r="A1887" s="82">
        <v>1856</v>
      </c>
      <c r="B1887" s="94">
        <f t="shared" ref="B1887:B1950" si="409">Constant*EXP(PowerTerm*(A1887)/7)</f>
        <v>2.870846195471064E-16</v>
      </c>
      <c r="C1887" s="179">
        <f t="shared" ref="C1887:C1950" si="410">(1-theFloor)*B1887</f>
        <v>2.8643700608805072E-16</v>
      </c>
      <c r="D1887" s="166">
        <f t="shared" ref="D1887:D1950" si="411">theFloor</f>
        <v>2.2558277767625785E-3</v>
      </c>
      <c r="E1887" s="167">
        <f t="shared" si="407"/>
        <v>24.291375447755232</v>
      </c>
      <c r="F1887" s="168">
        <f t="shared" si="408"/>
        <v>4.1890721814481227</v>
      </c>
      <c r="G1887" s="168">
        <f t="shared" ref="G1887:G1950" si="412">$B$22*F1887*totInfected/365.25</f>
        <v>145578.73359932384</v>
      </c>
      <c r="H1887" s="168">
        <f t="shared" ref="H1887:H1950" si="413">lostQALYs_Injured*E1887*totInfected/365.25</f>
        <v>271310.33852408634</v>
      </c>
      <c r="I1887" s="169">
        <f t="shared" ref="I1887:I1950" si="414">H1887+G1887</f>
        <v>416889.07212341018</v>
      </c>
      <c r="J1887" s="169">
        <f t="shared" si="402"/>
        <v>410938.7470411557</v>
      </c>
      <c r="K1887" s="95"/>
      <c r="L1887" s="265">
        <f t="shared" ref="L1887:L1950" si="415">$G1887*HospFrac+$H1887*HospFrac</f>
        <v>159801.7765100601</v>
      </c>
      <c r="M1887" s="265">
        <f>$G1887*NonHospFrac+theModel!$H1887*NonHospFrac</f>
        <v>257087.29561335008</v>
      </c>
      <c r="N1887" s="266">
        <f t="shared" si="403"/>
        <v>416889.07212341018</v>
      </c>
      <c r="O1887" s="159"/>
      <c r="P1887" s="265">
        <f t="shared" si="404"/>
        <v>157520.89993511612</v>
      </c>
      <c r="Q1887" s="265">
        <f t="shared" si="405"/>
        <v>257085.74097167529</v>
      </c>
      <c r="R1887" s="266">
        <f t="shared" si="406"/>
        <v>414606.64090679144</v>
      </c>
    </row>
    <row r="1888" spans="1:18" x14ac:dyDescent="0.3">
      <c r="A1888" s="82">
        <v>1857</v>
      </c>
      <c r="B1888" s="94">
        <f t="shared" si="409"/>
        <v>2.8172174700623145E-16</v>
      </c>
      <c r="C1888" s="179">
        <f t="shared" si="410"/>
        <v>2.8108623126401671E-16</v>
      </c>
      <c r="D1888" s="166">
        <f t="shared" si="411"/>
        <v>2.2558277767625785E-3</v>
      </c>
      <c r="E1888" s="167">
        <f t="shared" si="407"/>
        <v>24.291375447755232</v>
      </c>
      <c r="F1888" s="168">
        <f t="shared" si="408"/>
        <v>4.1913280092248852</v>
      </c>
      <c r="G1888" s="168">
        <f t="shared" si="412"/>
        <v>145657.12817853727</v>
      </c>
      <c r="H1888" s="168">
        <f t="shared" si="413"/>
        <v>271310.33852408634</v>
      </c>
      <c r="I1888" s="169">
        <f t="shared" si="414"/>
        <v>416967.46670262364</v>
      </c>
      <c r="J1888" s="169">
        <f t="shared" ref="J1888:J1951" si="416">J1887+(I1888-I1887)/(1+discountDaily)^A1888</f>
        <v>411011.42646118626</v>
      </c>
      <c r="K1888" s="95"/>
      <c r="L1888" s="265">
        <f t="shared" si="415"/>
        <v>159831.82669334568</v>
      </c>
      <c r="M1888" s="265">
        <f>$G1888*NonHospFrac+theModel!$H1888*NonHospFrac</f>
        <v>257135.64000927794</v>
      </c>
      <c r="N1888" s="266">
        <f t="shared" ref="N1888:N1951" si="417">L1888+M1888</f>
        <v>416967.46670262364</v>
      </c>
      <c r="O1888" s="159"/>
      <c r="P1888" s="265">
        <f t="shared" ref="P1888:P1951" si="418">P1887+(L1888-L1887)/(1+discountDaily)^A1888</f>
        <v>157548.75938553884</v>
      </c>
      <c r="Q1888" s="265">
        <f t="shared" ref="Q1888:Q1951" si="419">Q1887+(M1888-M1887)/(1+discountDaily)^B1888</f>
        <v>257134.08536760314</v>
      </c>
      <c r="R1888" s="266">
        <f t="shared" ref="R1888:R1951" si="420">P1888+Q1888</f>
        <v>414682.84475314198</v>
      </c>
    </row>
    <row r="1889" spans="1:18" x14ac:dyDescent="0.3">
      <c r="A1889" s="82">
        <v>1858</v>
      </c>
      <c r="B1889" s="94">
        <f t="shared" si="409"/>
        <v>2.7645905538739828E-16</v>
      </c>
      <c r="C1889" s="179">
        <f t="shared" si="410"/>
        <v>2.7583541137111786E-16</v>
      </c>
      <c r="D1889" s="166">
        <f t="shared" si="411"/>
        <v>2.2558277767625785E-3</v>
      </c>
      <c r="E1889" s="167">
        <f t="shared" ref="E1889:E1952" si="421">C1889+E1888</f>
        <v>24.291375447755232</v>
      </c>
      <c r="F1889" s="168">
        <f t="shared" ref="F1889:F1952" si="422">D1889+F1888</f>
        <v>4.1935838370016478</v>
      </c>
      <c r="G1889" s="168">
        <f t="shared" si="412"/>
        <v>145735.52275775067</v>
      </c>
      <c r="H1889" s="168">
        <f t="shared" si="413"/>
        <v>271310.33852408634</v>
      </c>
      <c r="I1889" s="169">
        <f t="shared" si="414"/>
        <v>417045.86128183699</v>
      </c>
      <c r="J1889" s="169">
        <f t="shared" si="416"/>
        <v>411084.10291866044</v>
      </c>
      <c r="K1889" s="95"/>
      <c r="L1889" s="265">
        <f t="shared" si="415"/>
        <v>159861.87687663123</v>
      </c>
      <c r="M1889" s="265">
        <f>$G1889*NonHospFrac+theModel!$H1889*NonHospFrac</f>
        <v>257183.98440520576</v>
      </c>
      <c r="N1889" s="266">
        <f t="shared" si="417"/>
        <v>417045.86128183699</v>
      </c>
      <c r="O1889" s="159"/>
      <c r="P1889" s="265">
        <f t="shared" si="418"/>
        <v>157576.61770035548</v>
      </c>
      <c r="Q1889" s="265">
        <f t="shared" si="419"/>
        <v>257182.42976353096</v>
      </c>
      <c r="R1889" s="266">
        <f t="shared" si="420"/>
        <v>414759.04746388644</v>
      </c>
    </row>
    <row r="1890" spans="1:18" x14ac:dyDescent="0.3">
      <c r="A1890" s="82">
        <v>1859</v>
      </c>
      <c r="B1890" s="94">
        <f t="shared" si="409"/>
        <v>2.7129467326496962E-16</v>
      </c>
      <c r="C1890" s="179">
        <f t="shared" si="410"/>
        <v>2.7068267920533076E-16</v>
      </c>
      <c r="D1890" s="166">
        <f t="shared" si="411"/>
        <v>2.2558277767625785E-3</v>
      </c>
      <c r="E1890" s="167">
        <f t="shared" si="421"/>
        <v>24.291375447755232</v>
      </c>
      <c r="F1890" s="168">
        <f t="shared" si="422"/>
        <v>4.1958396647784104</v>
      </c>
      <c r="G1890" s="168">
        <f t="shared" si="412"/>
        <v>145813.91733696411</v>
      </c>
      <c r="H1890" s="168">
        <f t="shared" si="413"/>
        <v>271310.33852408634</v>
      </c>
      <c r="I1890" s="169">
        <f t="shared" si="414"/>
        <v>417124.25586105045</v>
      </c>
      <c r="J1890" s="169">
        <f t="shared" si="416"/>
        <v>411156.77641369926</v>
      </c>
      <c r="K1890" s="95"/>
      <c r="L1890" s="265">
        <f t="shared" si="415"/>
        <v>159891.92705991684</v>
      </c>
      <c r="M1890" s="265">
        <f>$G1890*NonHospFrac+theModel!$H1890*NonHospFrac</f>
        <v>257232.32880113361</v>
      </c>
      <c r="N1890" s="266">
        <f t="shared" si="417"/>
        <v>417124.25586105045</v>
      </c>
      <c r="O1890" s="159"/>
      <c r="P1890" s="265">
        <f t="shared" si="418"/>
        <v>157604.47487961242</v>
      </c>
      <c r="Q1890" s="265">
        <f t="shared" si="419"/>
        <v>257230.77415945882</v>
      </c>
      <c r="R1890" s="266">
        <f t="shared" si="420"/>
        <v>414835.24903907126</v>
      </c>
    </row>
    <row r="1891" spans="1:18" x14ac:dyDescent="0.3">
      <c r="A1891" s="82">
        <v>1860</v>
      </c>
      <c r="B1891" s="94">
        <f t="shared" si="409"/>
        <v>2.6622676417240467E-16</v>
      </c>
      <c r="C1891" s="179">
        <f t="shared" si="410"/>
        <v>2.6562620244286693E-16</v>
      </c>
      <c r="D1891" s="166">
        <f t="shared" si="411"/>
        <v>2.2558277767625785E-3</v>
      </c>
      <c r="E1891" s="167">
        <f t="shared" si="421"/>
        <v>24.291375447755232</v>
      </c>
      <c r="F1891" s="168">
        <f t="shared" si="422"/>
        <v>4.198095492555173</v>
      </c>
      <c r="G1891" s="168">
        <f t="shared" si="412"/>
        <v>145892.31191617751</v>
      </c>
      <c r="H1891" s="168">
        <f t="shared" si="413"/>
        <v>271310.33852408634</v>
      </c>
      <c r="I1891" s="169">
        <f t="shared" si="414"/>
        <v>417202.65044026385</v>
      </c>
      <c r="J1891" s="169">
        <f t="shared" si="416"/>
        <v>411229.44694642327</v>
      </c>
      <c r="K1891" s="95"/>
      <c r="L1891" s="265">
        <f t="shared" si="415"/>
        <v>159921.97724320239</v>
      </c>
      <c r="M1891" s="265">
        <f>$G1891*NonHospFrac+theModel!$H1891*NonHospFrac</f>
        <v>257280.67319706146</v>
      </c>
      <c r="N1891" s="266">
        <f t="shared" si="417"/>
        <v>417202.65044026385</v>
      </c>
      <c r="O1891" s="159"/>
      <c r="P1891" s="265">
        <f t="shared" si="418"/>
        <v>157632.33092335585</v>
      </c>
      <c r="Q1891" s="265">
        <f t="shared" si="419"/>
        <v>257279.11855538667</v>
      </c>
      <c r="R1891" s="266">
        <f t="shared" si="420"/>
        <v>414911.44947874255</v>
      </c>
    </row>
    <row r="1892" spans="1:18" x14ac:dyDescent="0.3">
      <c r="A1892" s="82">
        <v>1861</v>
      </c>
      <c r="B1892" s="94">
        <f t="shared" si="409"/>
        <v>2.6125352594919882E-16</v>
      </c>
      <c r="C1892" s="179">
        <f t="shared" si="410"/>
        <v>2.6066418298858545E-16</v>
      </c>
      <c r="D1892" s="166">
        <f t="shared" si="411"/>
        <v>2.2558277767625785E-3</v>
      </c>
      <c r="E1892" s="167">
        <f t="shared" si="421"/>
        <v>24.291375447755232</v>
      </c>
      <c r="F1892" s="168">
        <f t="shared" si="422"/>
        <v>4.2003513203319356</v>
      </c>
      <c r="G1892" s="168">
        <f t="shared" si="412"/>
        <v>145970.70649539094</v>
      </c>
      <c r="H1892" s="168">
        <f t="shared" si="413"/>
        <v>271310.33852408634</v>
      </c>
      <c r="I1892" s="169">
        <f t="shared" si="414"/>
        <v>417281.04501947726</v>
      </c>
      <c r="J1892" s="169">
        <f t="shared" si="416"/>
        <v>411302.1145169533</v>
      </c>
      <c r="K1892" s="95"/>
      <c r="L1892" s="265">
        <f t="shared" si="415"/>
        <v>159952.02742648797</v>
      </c>
      <c r="M1892" s="265">
        <f>$G1892*NonHospFrac+theModel!$H1892*NonHospFrac</f>
        <v>257329.01759298932</v>
      </c>
      <c r="N1892" s="266">
        <f t="shared" si="417"/>
        <v>417281.04501947726</v>
      </c>
      <c r="O1892" s="159"/>
      <c r="P1892" s="265">
        <f t="shared" si="418"/>
        <v>157660.18583163212</v>
      </c>
      <c r="Q1892" s="265">
        <f t="shared" si="419"/>
        <v>257327.46295131452</v>
      </c>
      <c r="R1892" s="266">
        <f t="shared" si="420"/>
        <v>414987.64878294664</v>
      </c>
    </row>
    <row r="1893" spans="1:18" x14ac:dyDescent="0.3">
      <c r="A1893" s="82">
        <v>1862</v>
      </c>
      <c r="B1893" s="94">
        <f t="shared" si="409"/>
        <v>2.5637319010003356E-16</v>
      </c>
      <c r="C1893" s="179">
        <f t="shared" si="410"/>
        <v>2.5579485633658865E-16</v>
      </c>
      <c r="D1893" s="166">
        <f t="shared" si="411"/>
        <v>2.2558277767625785E-3</v>
      </c>
      <c r="E1893" s="167">
        <f t="shared" si="421"/>
        <v>24.291375447755232</v>
      </c>
      <c r="F1893" s="168">
        <f t="shared" si="422"/>
        <v>4.2026071481086982</v>
      </c>
      <c r="G1893" s="168">
        <f t="shared" si="412"/>
        <v>146049.10107460438</v>
      </c>
      <c r="H1893" s="168">
        <f t="shared" si="413"/>
        <v>271310.33852408634</v>
      </c>
      <c r="I1893" s="169">
        <f t="shared" si="414"/>
        <v>417359.43959869072</v>
      </c>
      <c r="J1893" s="169">
        <f t="shared" si="416"/>
        <v>411374.77912541019</v>
      </c>
      <c r="K1893" s="95"/>
      <c r="L1893" s="265">
        <f t="shared" si="415"/>
        <v>159982.07760977355</v>
      </c>
      <c r="M1893" s="265">
        <f>$G1893*NonHospFrac+theModel!$H1893*NonHospFrac</f>
        <v>257377.36198891717</v>
      </c>
      <c r="N1893" s="266">
        <f t="shared" si="417"/>
        <v>417359.43959869072</v>
      </c>
      <c r="O1893" s="159"/>
      <c r="P1893" s="265">
        <f t="shared" si="418"/>
        <v>157688.03960448748</v>
      </c>
      <c r="Q1893" s="265">
        <f t="shared" si="419"/>
        <v>257375.80734724237</v>
      </c>
      <c r="R1893" s="266">
        <f t="shared" si="420"/>
        <v>415063.84695172985</v>
      </c>
    </row>
    <row r="1894" spans="1:18" x14ac:dyDescent="0.3">
      <c r="A1894" s="82">
        <v>1863</v>
      </c>
      <c r="B1894" s="94">
        <f t="shared" si="409"/>
        <v>2.5158402116589506E-16</v>
      </c>
      <c r="C1894" s="179">
        <f t="shared" si="410"/>
        <v>2.5101649094275941E-16</v>
      </c>
      <c r="D1894" s="166">
        <f t="shared" si="411"/>
        <v>2.2558277767625785E-3</v>
      </c>
      <c r="E1894" s="167">
        <f t="shared" si="421"/>
        <v>24.291375447755232</v>
      </c>
      <c r="F1894" s="168">
        <f t="shared" si="422"/>
        <v>4.2048629758854608</v>
      </c>
      <c r="G1894" s="168">
        <f t="shared" si="412"/>
        <v>146127.49565381778</v>
      </c>
      <c r="H1894" s="168">
        <f t="shared" si="413"/>
        <v>271310.33852408634</v>
      </c>
      <c r="I1894" s="169">
        <f t="shared" si="414"/>
        <v>417437.83417790412</v>
      </c>
      <c r="J1894" s="169">
        <f t="shared" si="416"/>
        <v>411447.44077191455</v>
      </c>
      <c r="K1894" s="95"/>
      <c r="L1894" s="265">
        <f t="shared" si="415"/>
        <v>160012.12779305913</v>
      </c>
      <c r="M1894" s="265">
        <f>$G1894*NonHospFrac+theModel!$H1894*NonHospFrac</f>
        <v>257425.70638484496</v>
      </c>
      <c r="N1894" s="266">
        <f t="shared" si="417"/>
        <v>417437.83417790406</v>
      </c>
      <c r="O1894" s="159"/>
      <c r="P1894" s="265">
        <f t="shared" si="418"/>
        <v>157715.89224196825</v>
      </c>
      <c r="Q1894" s="265">
        <f t="shared" si="419"/>
        <v>257424.15174317016</v>
      </c>
      <c r="R1894" s="266">
        <f t="shared" si="420"/>
        <v>415140.04398513841</v>
      </c>
    </row>
    <row r="1895" spans="1:18" x14ac:dyDescent="0.3">
      <c r="A1895" s="82">
        <v>1864</v>
      </c>
      <c r="B1895" s="94">
        <f t="shared" si="409"/>
        <v>2.4688431610694086E-16</v>
      </c>
      <c r="C1895" s="179">
        <f t="shared" si="410"/>
        <v>2.4632738760901977E-16</v>
      </c>
      <c r="D1895" s="166">
        <f t="shared" si="411"/>
        <v>2.2558277767625785E-3</v>
      </c>
      <c r="E1895" s="167">
        <f t="shared" si="421"/>
        <v>24.291375447755232</v>
      </c>
      <c r="F1895" s="168">
        <f t="shared" si="422"/>
        <v>4.2071188036622233</v>
      </c>
      <c r="G1895" s="168">
        <f t="shared" si="412"/>
        <v>146205.89023303121</v>
      </c>
      <c r="H1895" s="168">
        <f t="shared" si="413"/>
        <v>271310.33852408634</v>
      </c>
      <c r="I1895" s="169">
        <f t="shared" si="414"/>
        <v>417516.22875711753</v>
      </c>
      <c r="J1895" s="169">
        <f t="shared" si="416"/>
        <v>411520.09945658711</v>
      </c>
      <c r="K1895" s="95"/>
      <c r="L1895" s="265">
        <f t="shared" si="415"/>
        <v>160042.17797634471</v>
      </c>
      <c r="M1895" s="265">
        <f>$G1895*NonHospFrac+theModel!$H1895*NonHospFrac</f>
        <v>257474.05078077281</v>
      </c>
      <c r="N1895" s="266">
        <f t="shared" si="417"/>
        <v>417516.22875711753</v>
      </c>
      <c r="O1895" s="159"/>
      <c r="P1895" s="265">
        <f t="shared" si="418"/>
        <v>157743.74374412067</v>
      </c>
      <c r="Q1895" s="265">
        <f t="shared" si="419"/>
        <v>257472.49613909802</v>
      </c>
      <c r="R1895" s="266">
        <f t="shared" si="420"/>
        <v>415216.23988321866</v>
      </c>
    </row>
    <row r="1896" spans="1:18" x14ac:dyDescent="0.3">
      <c r="A1896" s="82">
        <v>1865</v>
      </c>
      <c r="B1896" s="94">
        <f t="shared" si="409"/>
        <v>2.4227240369689497E-16</v>
      </c>
      <c r="C1896" s="179">
        <f t="shared" si="410"/>
        <v>2.4172587887909249E-16</v>
      </c>
      <c r="D1896" s="166">
        <f t="shared" si="411"/>
        <v>2.2558277767625785E-3</v>
      </c>
      <c r="E1896" s="167">
        <f t="shared" si="421"/>
        <v>24.291375447755232</v>
      </c>
      <c r="F1896" s="168">
        <f t="shared" si="422"/>
        <v>4.2093746314389859</v>
      </c>
      <c r="G1896" s="168">
        <f t="shared" si="412"/>
        <v>146284.28481224462</v>
      </c>
      <c r="H1896" s="168">
        <f t="shared" si="413"/>
        <v>271310.33852408634</v>
      </c>
      <c r="I1896" s="169">
        <f t="shared" si="414"/>
        <v>417594.62333633099</v>
      </c>
      <c r="J1896" s="169">
        <f t="shared" si="416"/>
        <v>411592.75517954869</v>
      </c>
      <c r="K1896" s="95"/>
      <c r="L1896" s="265">
        <f t="shared" si="415"/>
        <v>160072.22815963029</v>
      </c>
      <c r="M1896" s="265">
        <f>$G1896*NonHospFrac+theModel!$H1896*NonHospFrac</f>
        <v>257522.39517670067</v>
      </c>
      <c r="N1896" s="266">
        <f t="shared" si="417"/>
        <v>417594.62333633099</v>
      </c>
      <c r="O1896" s="159"/>
      <c r="P1896" s="265">
        <f t="shared" si="418"/>
        <v>157771.59411099102</v>
      </c>
      <c r="Q1896" s="265">
        <f t="shared" si="419"/>
        <v>257520.84053502587</v>
      </c>
      <c r="R1896" s="266">
        <f t="shared" si="420"/>
        <v>415292.43464601692</v>
      </c>
    </row>
    <row r="1897" spans="1:18" x14ac:dyDescent="0.3">
      <c r="A1897" s="82">
        <v>1866</v>
      </c>
      <c r="B1897" s="94">
        <f t="shared" si="409"/>
        <v>2.3774664392875576E-16</v>
      </c>
      <c r="C1897" s="179">
        <f t="shared" si="410"/>
        <v>2.3721032844554919E-16</v>
      </c>
      <c r="D1897" s="166">
        <f t="shared" si="411"/>
        <v>2.2558277767625785E-3</v>
      </c>
      <c r="E1897" s="167">
        <f t="shared" si="421"/>
        <v>24.291375447755232</v>
      </c>
      <c r="F1897" s="168">
        <f t="shared" si="422"/>
        <v>4.2116304592157485</v>
      </c>
      <c r="G1897" s="168">
        <f t="shared" si="412"/>
        <v>146362.67939145802</v>
      </c>
      <c r="H1897" s="168">
        <f t="shared" si="413"/>
        <v>271310.33852408634</v>
      </c>
      <c r="I1897" s="169">
        <f t="shared" si="414"/>
        <v>417673.01791554433</v>
      </c>
      <c r="J1897" s="169">
        <f t="shared" si="416"/>
        <v>411665.40794091992</v>
      </c>
      <c r="K1897" s="95"/>
      <c r="L1897" s="265">
        <f t="shared" si="415"/>
        <v>160102.27834291587</v>
      </c>
      <c r="M1897" s="265">
        <f>$G1897*NonHospFrac+theModel!$H1897*NonHospFrac</f>
        <v>257570.73957262849</v>
      </c>
      <c r="N1897" s="266">
        <f t="shared" si="417"/>
        <v>417673.01791554433</v>
      </c>
      <c r="O1897" s="159"/>
      <c r="P1897" s="265">
        <f t="shared" si="418"/>
        <v>157799.4433426256</v>
      </c>
      <c r="Q1897" s="265">
        <f t="shared" si="419"/>
        <v>257569.18493095369</v>
      </c>
      <c r="R1897" s="266">
        <f t="shared" si="420"/>
        <v>415368.62827357929</v>
      </c>
    </row>
    <row r="1898" spans="1:18" x14ac:dyDescent="0.3">
      <c r="A1898" s="82">
        <v>1867</v>
      </c>
      <c r="B1898" s="94">
        <f t="shared" si="409"/>
        <v>2.3330542743160559E-16</v>
      </c>
      <c r="C1898" s="179">
        <f t="shared" si="410"/>
        <v>2.3277913056793589E-16</v>
      </c>
      <c r="D1898" s="166">
        <f t="shared" si="411"/>
        <v>2.2558277767625785E-3</v>
      </c>
      <c r="E1898" s="167">
        <f t="shared" si="421"/>
        <v>24.291375447755232</v>
      </c>
      <c r="F1898" s="168">
        <f t="shared" si="422"/>
        <v>4.2138862869925111</v>
      </c>
      <c r="G1898" s="168">
        <f t="shared" si="412"/>
        <v>146441.07397067145</v>
      </c>
      <c r="H1898" s="168">
        <f t="shared" si="413"/>
        <v>271310.33852408634</v>
      </c>
      <c r="I1898" s="169">
        <f t="shared" si="414"/>
        <v>417751.41249475779</v>
      </c>
      <c r="J1898" s="169">
        <f t="shared" si="416"/>
        <v>411738.05774082162</v>
      </c>
      <c r="K1898" s="95"/>
      <c r="L1898" s="265">
        <f t="shared" si="415"/>
        <v>160132.32852620145</v>
      </c>
      <c r="M1898" s="265">
        <f>$G1898*NonHospFrac+theModel!$H1898*NonHospFrac</f>
        <v>257619.08396855634</v>
      </c>
      <c r="N1898" s="266">
        <f t="shared" si="417"/>
        <v>417751.41249475779</v>
      </c>
      <c r="O1898" s="159"/>
      <c r="P1898" s="265">
        <f t="shared" si="418"/>
        <v>157827.29143907069</v>
      </c>
      <c r="Q1898" s="265">
        <f t="shared" si="419"/>
        <v>257617.52932688154</v>
      </c>
      <c r="R1898" s="266">
        <f t="shared" si="420"/>
        <v>415444.82076595223</v>
      </c>
    </row>
    <row r="1899" spans="1:18" x14ac:dyDescent="0.3">
      <c r="A1899" s="82">
        <v>1868</v>
      </c>
      <c r="B1899" s="94">
        <f t="shared" si="409"/>
        <v>2.2894717489831462E-16</v>
      </c>
      <c r="C1899" s="179">
        <f t="shared" si="410"/>
        <v>2.284307095017677E-16</v>
      </c>
      <c r="D1899" s="166">
        <f t="shared" si="411"/>
        <v>2.2558277767625785E-3</v>
      </c>
      <c r="E1899" s="167">
        <f t="shared" si="421"/>
        <v>24.291375447755232</v>
      </c>
      <c r="F1899" s="168">
        <f t="shared" si="422"/>
        <v>4.2161421147692737</v>
      </c>
      <c r="G1899" s="168">
        <f t="shared" si="412"/>
        <v>146519.46854988488</v>
      </c>
      <c r="H1899" s="168">
        <f t="shared" si="413"/>
        <v>271310.33852408634</v>
      </c>
      <c r="I1899" s="169">
        <f t="shared" si="414"/>
        <v>417829.80707397126</v>
      </c>
      <c r="J1899" s="169">
        <f t="shared" si="416"/>
        <v>411810.70457937446</v>
      </c>
      <c r="K1899" s="95"/>
      <c r="L1899" s="265">
        <f t="shared" si="415"/>
        <v>160162.37870948703</v>
      </c>
      <c r="M1899" s="265">
        <f>$G1899*NonHospFrac+theModel!$H1899*NonHospFrac</f>
        <v>257667.42836448419</v>
      </c>
      <c r="N1899" s="266">
        <f t="shared" si="417"/>
        <v>417829.80707397126</v>
      </c>
      <c r="O1899" s="159"/>
      <c r="P1899" s="265">
        <f t="shared" si="418"/>
        <v>157855.13840037253</v>
      </c>
      <c r="Q1899" s="265">
        <f t="shared" si="419"/>
        <v>257665.8737228094</v>
      </c>
      <c r="R1899" s="266">
        <f t="shared" si="420"/>
        <v>415521.01212318195</v>
      </c>
    </row>
    <row r="1900" spans="1:18" x14ac:dyDescent="0.3">
      <c r="A1900" s="82">
        <v>1869</v>
      </c>
      <c r="B1900" s="94">
        <f t="shared" si="409"/>
        <v>2.2467033652393722E-16</v>
      </c>
      <c r="C1900" s="179">
        <f t="shared" si="410"/>
        <v>2.2416351893819193E-16</v>
      </c>
      <c r="D1900" s="166">
        <f t="shared" si="411"/>
        <v>2.2558277767625785E-3</v>
      </c>
      <c r="E1900" s="167">
        <f t="shared" si="421"/>
        <v>24.291375447755232</v>
      </c>
      <c r="F1900" s="168">
        <f t="shared" si="422"/>
        <v>4.2183979425460363</v>
      </c>
      <c r="G1900" s="168">
        <f t="shared" si="412"/>
        <v>146597.86312909829</v>
      </c>
      <c r="H1900" s="168">
        <f t="shared" si="413"/>
        <v>271310.33852408634</v>
      </c>
      <c r="I1900" s="169">
        <f t="shared" si="414"/>
        <v>417908.2016531846</v>
      </c>
      <c r="J1900" s="169">
        <f t="shared" si="416"/>
        <v>411883.34845669905</v>
      </c>
      <c r="K1900" s="95"/>
      <c r="L1900" s="265">
        <f t="shared" si="415"/>
        <v>160192.42889277259</v>
      </c>
      <c r="M1900" s="265">
        <f>$G1900*NonHospFrac+theModel!$H1900*NonHospFrac</f>
        <v>257715.77276041202</v>
      </c>
      <c r="N1900" s="266">
        <f t="shared" si="417"/>
        <v>417908.2016531846</v>
      </c>
      <c r="O1900" s="159"/>
      <c r="P1900" s="265">
        <f t="shared" si="418"/>
        <v>157882.98422657736</v>
      </c>
      <c r="Q1900" s="265">
        <f t="shared" si="419"/>
        <v>257714.21811873722</v>
      </c>
      <c r="R1900" s="266">
        <f t="shared" si="420"/>
        <v>415597.20234531455</v>
      </c>
    </row>
    <row r="1901" spans="1:18" x14ac:dyDescent="0.3">
      <c r="A1901" s="82">
        <v>1870</v>
      </c>
      <c r="B1901" s="94">
        <f t="shared" si="409"/>
        <v>2.2047339145459104E-16</v>
      </c>
      <c r="C1901" s="179">
        <f t="shared" si="410"/>
        <v>2.1997604145411073E-16</v>
      </c>
      <c r="D1901" s="166">
        <f t="shared" si="411"/>
        <v>2.2558277767625785E-3</v>
      </c>
      <c r="E1901" s="167">
        <f t="shared" si="421"/>
        <v>24.291375447755232</v>
      </c>
      <c r="F1901" s="168">
        <f t="shared" si="422"/>
        <v>4.2206537703227989</v>
      </c>
      <c r="G1901" s="168">
        <f t="shared" si="412"/>
        <v>146676.25770831172</v>
      </c>
      <c r="H1901" s="168">
        <f t="shared" si="413"/>
        <v>271310.33852408634</v>
      </c>
      <c r="I1901" s="169">
        <f t="shared" si="414"/>
        <v>417986.59623239806</v>
      </c>
      <c r="J1901" s="169">
        <f t="shared" si="416"/>
        <v>411955.98937291629</v>
      </c>
      <c r="K1901" s="95"/>
      <c r="L1901" s="265">
        <f t="shared" si="415"/>
        <v>160222.4790760582</v>
      </c>
      <c r="M1901" s="265">
        <f>$G1901*NonHospFrac+theModel!$H1901*NonHospFrac</f>
        <v>257764.11715633987</v>
      </c>
      <c r="N1901" s="266">
        <f t="shared" si="417"/>
        <v>417986.59623239806</v>
      </c>
      <c r="O1901" s="159"/>
      <c r="P1901" s="265">
        <f t="shared" si="418"/>
        <v>157910.82891773156</v>
      </c>
      <c r="Q1901" s="265">
        <f t="shared" si="419"/>
        <v>257762.56251466507</v>
      </c>
      <c r="R1901" s="266">
        <f t="shared" si="420"/>
        <v>415673.3914323966</v>
      </c>
    </row>
    <row r="1902" spans="1:18" x14ac:dyDescent="0.3">
      <c r="A1902" s="82">
        <v>1871</v>
      </c>
      <c r="B1902" s="94">
        <f t="shared" si="409"/>
        <v>2.1635484724664753E-16</v>
      </c>
      <c r="C1902" s="179">
        <f t="shared" si="410"/>
        <v>2.1586678797259132E-16</v>
      </c>
      <c r="D1902" s="166">
        <f t="shared" si="411"/>
        <v>2.2558277767625785E-3</v>
      </c>
      <c r="E1902" s="167">
        <f t="shared" si="421"/>
        <v>24.291375447755232</v>
      </c>
      <c r="F1902" s="168">
        <f t="shared" si="422"/>
        <v>4.2229095980995615</v>
      </c>
      <c r="G1902" s="168">
        <f t="shared" si="412"/>
        <v>146754.65228752512</v>
      </c>
      <c r="H1902" s="168">
        <f t="shared" si="413"/>
        <v>271310.33852408634</v>
      </c>
      <c r="I1902" s="169">
        <f t="shared" si="414"/>
        <v>418064.99081161147</v>
      </c>
      <c r="J1902" s="169">
        <f t="shared" si="416"/>
        <v>412028.62732814671</v>
      </c>
      <c r="K1902" s="95"/>
      <c r="L1902" s="265">
        <f t="shared" si="415"/>
        <v>160252.52925934375</v>
      </c>
      <c r="M1902" s="265">
        <f>$G1902*NonHospFrac+theModel!$H1902*NonHospFrac</f>
        <v>257812.46155226772</v>
      </c>
      <c r="N1902" s="266">
        <f t="shared" si="417"/>
        <v>418064.99081161147</v>
      </c>
      <c r="O1902" s="159"/>
      <c r="P1902" s="265">
        <f t="shared" si="418"/>
        <v>157938.67247388128</v>
      </c>
      <c r="Q1902" s="265">
        <f t="shared" si="419"/>
        <v>257810.90691059292</v>
      </c>
      <c r="R1902" s="266">
        <f t="shared" si="420"/>
        <v>415749.5793844742</v>
      </c>
    </row>
    <row r="1903" spans="1:18" x14ac:dyDescent="0.3">
      <c r="A1903" s="82">
        <v>1872</v>
      </c>
      <c r="B1903" s="94">
        <f t="shared" si="409"/>
        <v>2.1231323933600902E-16</v>
      </c>
      <c r="C1903" s="179">
        <f t="shared" si="410"/>
        <v>2.1183429723334041E-16</v>
      </c>
      <c r="D1903" s="166">
        <f t="shared" si="411"/>
        <v>2.2558277767625785E-3</v>
      </c>
      <c r="E1903" s="167">
        <f t="shared" si="421"/>
        <v>24.291375447755232</v>
      </c>
      <c r="F1903" s="168">
        <f t="shared" si="422"/>
        <v>4.225165425876324</v>
      </c>
      <c r="G1903" s="168">
        <f t="shared" si="412"/>
        <v>146833.04686673859</v>
      </c>
      <c r="H1903" s="168">
        <f t="shared" si="413"/>
        <v>271310.33852408634</v>
      </c>
      <c r="I1903" s="169">
        <f t="shared" si="414"/>
        <v>418143.38539082493</v>
      </c>
      <c r="J1903" s="169">
        <f t="shared" si="416"/>
        <v>412101.26232251117</v>
      </c>
      <c r="K1903" s="95"/>
      <c r="L1903" s="265">
        <f t="shared" si="415"/>
        <v>160282.57944262936</v>
      </c>
      <c r="M1903" s="265">
        <f>$G1903*NonHospFrac+theModel!$H1903*NonHospFrac</f>
        <v>257860.80594819557</v>
      </c>
      <c r="N1903" s="266">
        <f t="shared" si="417"/>
        <v>418143.38539082493</v>
      </c>
      <c r="O1903" s="159"/>
      <c r="P1903" s="265">
        <f t="shared" si="418"/>
        <v>157966.51489507291</v>
      </c>
      <c r="Q1903" s="265">
        <f t="shared" si="419"/>
        <v>257859.25130652077</v>
      </c>
      <c r="R1903" s="266">
        <f t="shared" si="420"/>
        <v>415825.76620159368</v>
      </c>
    </row>
    <row r="1904" spans="1:18" x14ac:dyDescent="0.3">
      <c r="A1904" s="82">
        <v>1873</v>
      </c>
      <c r="B1904" s="94">
        <f t="shared" si="409"/>
        <v>2.0834713051730774E-16</v>
      </c>
      <c r="C1904" s="179">
        <f t="shared" si="410"/>
        <v>2.0787713527307802E-16</v>
      </c>
      <c r="D1904" s="166">
        <f t="shared" si="411"/>
        <v>2.2558277767625785E-3</v>
      </c>
      <c r="E1904" s="167">
        <f t="shared" si="421"/>
        <v>24.291375447755232</v>
      </c>
      <c r="F1904" s="168">
        <f t="shared" si="422"/>
        <v>4.2274212536530866</v>
      </c>
      <c r="G1904" s="168">
        <f t="shared" si="412"/>
        <v>146911.44144595199</v>
      </c>
      <c r="H1904" s="168">
        <f t="shared" si="413"/>
        <v>271310.33852408634</v>
      </c>
      <c r="I1904" s="169">
        <f t="shared" si="414"/>
        <v>418221.77997003833</v>
      </c>
      <c r="J1904" s="169">
        <f t="shared" si="416"/>
        <v>412173.89435613021</v>
      </c>
      <c r="K1904" s="95"/>
      <c r="L1904" s="265">
        <f t="shared" si="415"/>
        <v>160312.62962591491</v>
      </c>
      <c r="M1904" s="265">
        <f>$G1904*NonHospFrac+theModel!$H1904*NonHospFrac</f>
        <v>257909.15034412339</v>
      </c>
      <c r="N1904" s="266">
        <f t="shared" si="417"/>
        <v>418221.77997003833</v>
      </c>
      <c r="O1904" s="159"/>
      <c r="P1904" s="265">
        <f t="shared" si="418"/>
        <v>157994.35618135257</v>
      </c>
      <c r="Q1904" s="265">
        <f t="shared" si="419"/>
        <v>257907.5957024486</v>
      </c>
      <c r="R1904" s="266">
        <f t="shared" si="420"/>
        <v>415901.95188380114</v>
      </c>
    </row>
    <row r="1905" spans="1:18" x14ac:dyDescent="0.3">
      <c r="A1905" s="82">
        <v>1874</v>
      </c>
      <c r="B1905" s="94">
        <f t="shared" si="409"/>
        <v>2.0445511043283219E-16</v>
      </c>
      <c r="C1905" s="179">
        <f t="shared" si="410"/>
        <v>2.0399389491561676E-16</v>
      </c>
      <c r="D1905" s="166">
        <f t="shared" si="411"/>
        <v>2.2558277767625785E-3</v>
      </c>
      <c r="E1905" s="167">
        <f t="shared" si="421"/>
        <v>24.291375447755232</v>
      </c>
      <c r="F1905" s="168">
        <f t="shared" si="422"/>
        <v>4.2296770814298492</v>
      </c>
      <c r="G1905" s="168">
        <f t="shared" si="412"/>
        <v>146989.83602516542</v>
      </c>
      <c r="H1905" s="168">
        <f t="shared" si="413"/>
        <v>271310.33852408634</v>
      </c>
      <c r="I1905" s="169">
        <f t="shared" si="414"/>
        <v>418300.17454925179</v>
      </c>
      <c r="J1905" s="169">
        <f t="shared" si="416"/>
        <v>412246.52342912462</v>
      </c>
      <c r="K1905" s="95"/>
      <c r="L1905" s="265">
        <f t="shared" si="415"/>
        <v>160342.67980920052</v>
      </c>
      <c r="M1905" s="265">
        <f>$G1905*NonHospFrac+theModel!$H1905*NonHospFrac</f>
        <v>257957.49474005125</v>
      </c>
      <c r="N1905" s="266">
        <f t="shared" si="417"/>
        <v>418300.17454925179</v>
      </c>
      <c r="O1905" s="159"/>
      <c r="P1905" s="265">
        <f t="shared" si="418"/>
        <v>158022.19633276665</v>
      </c>
      <c r="Q1905" s="265">
        <f t="shared" si="419"/>
        <v>257955.94009837645</v>
      </c>
      <c r="R1905" s="266">
        <f t="shared" si="420"/>
        <v>415978.1364311431</v>
      </c>
    </row>
    <row r="1906" spans="1:18" x14ac:dyDescent="0.3">
      <c r="A1906" s="82">
        <v>1875</v>
      </c>
      <c r="B1906" s="94">
        <f t="shared" si="409"/>
        <v>2.0063579507100222E-16</v>
      </c>
      <c r="C1906" s="179">
        <f t="shared" si="410"/>
        <v>2.0018319527146821E-16</v>
      </c>
      <c r="D1906" s="166">
        <f t="shared" si="411"/>
        <v>2.2558277767625785E-3</v>
      </c>
      <c r="E1906" s="167">
        <f t="shared" si="421"/>
        <v>24.291375447755232</v>
      </c>
      <c r="F1906" s="168">
        <f t="shared" si="422"/>
        <v>4.2319329092066118</v>
      </c>
      <c r="G1906" s="168">
        <f t="shared" si="412"/>
        <v>147068.23060437883</v>
      </c>
      <c r="H1906" s="168">
        <f t="shared" si="413"/>
        <v>271310.33852408634</v>
      </c>
      <c r="I1906" s="169">
        <f t="shared" si="414"/>
        <v>418378.56912846514</v>
      </c>
      <c r="J1906" s="169">
        <f t="shared" si="416"/>
        <v>412319.14954161493</v>
      </c>
      <c r="K1906" s="95"/>
      <c r="L1906" s="265">
        <f t="shared" si="415"/>
        <v>160372.72999248607</v>
      </c>
      <c r="M1906" s="265">
        <f>$G1906*NonHospFrac+theModel!$H1906*NonHospFrac</f>
        <v>258005.83913597907</v>
      </c>
      <c r="N1906" s="266">
        <f t="shared" si="417"/>
        <v>418378.56912846514</v>
      </c>
      <c r="O1906" s="159"/>
      <c r="P1906" s="265">
        <f t="shared" si="418"/>
        <v>158050.03534936131</v>
      </c>
      <c r="Q1906" s="265">
        <f t="shared" si="419"/>
        <v>258004.28449430427</v>
      </c>
      <c r="R1906" s="266">
        <f t="shared" si="420"/>
        <v>416054.31984366558</v>
      </c>
    </row>
    <row r="1907" spans="1:18" x14ac:dyDescent="0.3">
      <c r="A1907" s="82">
        <v>1876</v>
      </c>
      <c r="B1907" s="94">
        <f t="shared" si="409"/>
        <v>1.9688782627420521E-16</v>
      </c>
      <c r="C1907" s="179">
        <f t="shared" si="410"/>
        <v>1.9644368124678946E-16</v>
      </c>
      <c r="D1907" s="166">
        <f t="shared" si="411"/>
        <v>2.2558277767625785E-3</v>
      </c>
      <c r="E1907" s="167">
        <f t="shared" si="421"/>
        <v>24.291375447755232</v>
      </c>
      <c r="F1907" s="168">
        <f t="shared" si="422"/>
        <v>4.2341887369833744</v>
      </c>
      <c r="G1907" s="168">
        <f t="shared" si="412"/>
        <v>147146.62518359226</v>
      </c>
      <c r="H1907" s="168">
        <f t="shared" si="413"/>
        <v>271310.33852408634</v>
      </c>
      <c r="I1907" s="169">
        <f t="shared" si="414"/>
        <v>418456.9637076786</v>
      </c>
      <c r="J1907" s="169">
        <f t="shared" si="416"/>
        <v>412391.77269372204</v>
      </c>
      <c r="K1907" s="95"/>
      <c r="L1907" s="265">
        <f t="shared" si="415"/>
        <v>160402.78017577165</v>
      </c>
      <c r="M1907" s="265">
        <f>$G1907*NonHospFrac+theModel!$H1907*NonHospFrac</f>
        <v>258054.18353190692</v>
      </c>
      <c r="N1907" s="266">
        <f t="shared" si="417"/>
        <v>418456.9637076786</v>
      </c>
      <c r="O1907" s="159"/>
      <c r="P1907" s="265">
        <f t="shared" si="418"/>
        <v>158077.87323118286</v>
      </c>
      <c r="Q1907" s="265">
        <f t="shared" si="419"/>
        <v>258052.62889023212</v>
      </c>
      <c r="R1907" s="266">
        <f t="shared" si="420"/>
        <v>416130.50212141499</v>
      </c>
    </row>
    <row r="1908" spans="1:18" x14ac:dyDescent="0.3">
      <c r="A1908" s="82">
        <v>1877</v>
      </c>
      <c r="B1908" s="94">
        <f t="shared" si="409"/>
        <v>1.9320987125584091E-16</v>
      </c>
      <c r="C1908" s="179">
        <f t="shared" si="410"/>
        <v>1.9277402306151727E-16</v>
      </c>
      <c r="D1908" s="166">
        <f t="shared" si="411"/>
        <v>2.2558277767625785E-3</v>
      </c>
      <c r="E1908" s="167">
        <f t="shared" si="421"/>
        <v>24.291375447755232</v>
      </c>
      <c r="F1908" s="168">
        <f t="shared" si="422"/>
        <v>4.236444564760137</v>
      </c>
      <c r="G1908" s="168">
        <f t="shared" si="412"/>
        <v>147225.01976280569</v>
      </c>
      <c r="H1908" s="168">
        <f t="shared" si="413"/>
        <v>271310.33852408634</v>
      </c>
      <c r="I1908" s="169">
        <f t="shared" si="414"/>
        <v>418535.35828689206</v>
      </c>
      <c r="J1908" s="169">
        <f t="shared" si="416"/>
        <v>412464.39288556651</v>
      </c>
      <c r="K1908" s="95"/>
      <c r="L1908" s="265">
        <f t="shared" si="415"/>
        <v>160432.83035905723</v>
      </c>
      <c r="M1908" s="265">
        <f>$G1908*NonHospFrac+theModel!$H1908*NonHospFrac</f>
        <v>258102.52792783477</v>
      </c>
      <c r="N1908" s="266">
        <f t="shared" si="417"/>
        <v>418535.35828689201</v>
      </c>
      <c r="O1908" s="159"/>
      <c r="P1908" s="265">
        <f t="shared" si="418"/>
        <v>158105.70997827756</v>
      </c>
      <c r="Q1908" s="265">
        <f t="shared" si="419"/>
        <v>258100.97328615998</v>
      </c>
      <c r="R1908" s="266">
        <f t="shared" si="420"/>
        <v>416206.68326443754</v>
      </c>
    </row>
    <row r="1909" spans="1:18" x14ac:dyDescent="0.3">
      <c r="A1909" s="82">
        <v>1878</v>
      </c>
      <c r="B1909" s="94">
        <f t="shared" si="409"/>
        <v>1.8960062212637334E-16</v>
      </c>
      <c r="C1909" s="179">
        <f t="shared" si="410"/>
        <v>1.8917291577648919E-16</v>
      </c>
      <c r="D1909" s="166">
        <f t="shared" si="411"/>
        <v>2.2558277767625785E-3</v>
      </c>
      <c r="E1909" s="167">
        <f t="shared" si="421"/>
        <v>24.291375447755232</v>
      </c>
      <c r="F1909" s="168">
        <f t="shared" si="422"/>
        <v>4.2387003925368996</v>
      </c>
      <c r="G1909" s="168">
        <f t="shared" si="412"/>
        <v>147303.4143420191</v>
      </c>
      <c r="H1909" s="168">
        <f t="shared" si="413"/>
        <v>271310.33852408634</v>
      </c>
      <c r="I1909" s="169">
        <f t="shared" si="414"/>
        <v>418613.75286610541</v>
      </c>
      <c r="J1909" s="169">
        <f t="shared" si="416"/>
        <v>412537.01011726889</v>
      </c>
      <c r="K1909" s="95"/>
      <c r="L1909" s="265">
        <f t="shared" si="415"/>
        <v>160462.88054234281</v>
      </c>
      <c r="M1909" s="265">
        <f>$G1909*NonHospFrac+theModel!$H1909*NonHospFrac</f>
        <v>258150.87232376263</v>
      </c>
      <c r="N1909" s="266">
        <f t="shared" si="417"/>
        <v>418613.75286610541</v>
      </c>
      <c r="O1909" s="159"/>
      <c r="P1909" s="265">
        <f t="shared" si="418"/>
        <v>158133.54559069165</v>
      </c>
      <c r="Q1909" s="265">
        <f t="shared" si="419"/>
        <v>258149.31768208783</v>
      </c>
      <c r="R1909" s="266">
        <f t="shared" si="420"/>
        <v>416282.8632727795</v>
      </c>
    </row>
    <row r="1910" spans="1:18" x14ac:dyDescent="0.3">
      <c r="A1910" s="82">
        <v>1879</v>
      </c>
      <c r="B1910" s="94">
        <f t="shared" si="409"/>
        <v>1.8605879542824367E-16</v>
      </c>
      <c r="C1910" s="179">
        <f t="shared" si="410"/>
        <v>1.8563907882940564E-16</v>
      </c>
      <c r="D1910" s="166">
        <f t="shared" si="411"/>
        <v>2.2558277767625785E-3</v>
      </c>
      <c r="E1910" s="167">
        <f t="shared" si="421"/>
        <v>24.291375447755232</v>
      </c>
      <c r="F1910" s="168">
        <f t="shared" si="422"/>
        <v>4.2409562203136622</v>
      </c>
      <c r="G1910" s="168">
        <f t="shared" si="412"/>
        <v>147381.80892123253</v>
      </c>
      <c r="H1910" s="168">
        <f t="shared" si="413"/>
        <v>271310.33852408634</v>
      </c>
      <c r="I1910" s="169">
        <f t="shared" si="414"/>
        <v>418692.14744531887</v>
      </c>
      <c r="J1910" s="169">
        <f t="shared" si="416"/>
        <v>412609.62438895</v>
      </c>
      <c r="K1910" s="95"/>
      <c r="L1910" s="265">
        <f t="shared" si="415"/>
        <v>160492.93072562839</v>
      </c>
      <c r="M1910" s="265">
        <f>$G1910*NonHospFrac+theModel!$H1910*NonHospFrac</f>
        <v>258199.21671969048</v>
      </c>
      <c r="N1910" s="266">
        <f t="shared" si="417"/>
        <v>418692.14744531887</v>
      </c>
      <c r="O1910" s="159"/>
      <c r="P1910" s="265">
        <f t="shared" si="418"/>
        <v>158161.38006847136</v>
      </c>
      <c r="Q1910" s="265">
        <f t="shared" si="419"/>
        <v>258197.66207801568</v>
      </c>
      <c r="R1910" s="266">
        <f t="shared" si="420"/>
        <v>416359.04214648705</v>
      </c>
    </row>
    <row r="1911" spans="1:18" x14ac:dyDescent="0.3">
      <c r="A1911" s="82">
        <v>1880</v>
      </c>
      <c r="B1911" s="94">
        <f t="shared" si="409"/>
        <v>1.8258313167946988E-16</v>
      </c>
      <c r="C1911" s="179">
        <f t="shared" si="410"/>
        <v>1.8217125557945904E-16</v>
      </c>
      <c r="D1911" s="166">
        <f t="shared" si="411"/>
        <v>2.2558277767625785E-3</v>
      </c>
      <c r="E1911" s="167">
        <f t="shared" si="421"/>
        <v>24.291375447755232</v>
      </c>
      <c r="F1911" s="168">
        <f t="shared" si="422"/>
        <v>4.2432120480904247</v>
      </c>
      <c r="G1911" s="168">
        <f t="shared" si="412"/>
        <v>147460.20350044593</v>
      </c>
      <c r="H1911" s="168">
        <f t="shared" si="413"/>
        <v>271310.33852408634</v>
      </c>
      <c r="I1911" s="169">
        <f t="shared" si="414"/>
        <v>418770.54202453227</v>
      </c>
      <c r="J1911" s="169">
        <f t="shared" si="416"/>
        <v>412682.23570073041</v>
      </c>
      <c r="K1911" s="95"/>
      <c r="L1911" s="265">
        <f t="shared" si="415"/>
        <v>160522.98090891397</v>
      </c>
      <c r="M1911" s="265">
        <f>$G1911*NonHospFrac+theModel!$H1911*NonHospFrac</f>
        <v>258247.5611156183</v>
      </c>
      <c r="N1911" s="266">
        <f t="shared" si="417"/>
        <v>418770.54202453227</v>
      </c>
      <c r="O1911" s="159"/>
      <c r="P1911" s="265">
        <f t="shared" si="418"/>
        <v>158189.21341166296</v>
      </c>
      <c r="Q1911" s="265">
        <f t="shared" si="419"/>
        <v>258246.0064739435</v>
      </c>
      <c r="R1911" s="266">
        <f t="shared" si="420"/>
        <v>416435.21988560644</v>
      </c>
    </row>
    <row r="1912" spans="1:18" x14ac:dyDescent="0.3">
      <c r="A1912" s="82">
        <v>1881</v>
      </c>
      <c r="B1912" s="94">
        <f t="shared" si="409"/>
        <v>1.7917239492577169E-16</v>
      </c>
      <c r="C1912" s="179">
        <f t="shared" si="410"/>
        <v>1.7876821286046905E-16</v>
      </c>
      <c r="D1912" s="166">
        <f t="shared" si="411"/>
        <v>2.2558277767625785E-3</v>
      </c>
      <c r="E1912" s="167">
        <f t="shared" si="421"/>
        <v>24.291375447755232</v>
      </c>
      <c r="F1912" s="168">
        <f t="shared" si="422"/>
        <v>4.2454678758671873</v>
      </c>
      <c r="G1912" s="168">
        <f t="shared" si="412"/>
        <v>147538.59807965936</v>
      </c>
      <c r="H1912" s="168">
        <f t="shared" si="413"/>
        <v>271310.33852408634</v>
      </c>
      <c r="I1912" s="169">
        <f t="shared" si="414"/>
        <v>418848.93660374568</v>
      </c>
      <c r="J1912" s="169">
        <f t="shared" si="416"/>
        <v>412754.84405273083</v>
      </c>
      <c r="K1912" s="95"/>
      <c r="L1912" s="265">
        <f t="shared" si="415"/>
        <v>160553.03109219956</v>
      </c>
      <c r="M1912" s="265">
        <f>$G1912*NonHospFrac+theModel!$H1912*NonHospFrac</f>
        <v>258295.90551154612</v>
      </c>
      <c r="N1912" s="266">
        <f t="shared" si="417"/>
        <v>418848.93660374568</v>
      </c>
      <c r="O1912" s="159"/>
      <c r="P1912" s="265">
        <f t="shared" si="418"/>
        <v>158217.04562031271</v>
      </c>
      <c r="Q1912" s="265">
        <f t="shared" si="419"/>
        <v>258294.35086987133</v>
      </c>
      <c r="R1912" s="266">
        <f t="shared" si="420"/>
        <v>416511.39649018401</v>
      </c>
    </row>
    <row r="1913" spans="1:18" x14ac:dyDescent="0.3">
      <c r="A1913" s="82">
        <v>1882</v>
      </c>
      <c r="B1913" s="94">
        <f t="shared" si="409"/>
        <v>1.758253723010624E-16</v>
      </c>
      <c r="C1913" s="179">
        <f t="shared" si="410"/>
        <v>1.7542874054236603E-16</v>
      </c>
      <c r="D1913" s="166">
        <f t="shared" si="411"/>
        <v>2.2558277767625785E-3</v>
      </c>
      <c r="E1913" s="167">
        <f t="shared" si="421"/>
        <v>24.291375447755232</v>
      </c>
      <c r="F1913" s="168">
        <f t="shared" si="422"/>
        <v>4.2477237036439499</v>
      </c>
      <c r="G1913" s="168">
        <f t="shared" si="412"/>
        <v>147616.9926588728</v>
      </c>
      <c r="H1913" s="168">
        <f t="shared" si="413"/>
        <v>271310.33852408634</v>
      </c>
      <c r="I1913" s="169">
        <f t="shared" si="414"/>
        <v>418927.33118295914</v>
      </c>
      <c r="J1913" s="169">
        <f t="shared" si="416"/>
        <v>412827.44944507192</v>
      </c>
      <c r="K1913" s="95"/>
      <c r="L1913" s="265">
        <f t="shared" si="415"/>
        <v>160583.08127548514</v>
      </c>
      <c r="M1913" s="265">
        <f>$G1913*NonHospFrac+theModel!$H1913*NonHospFrac</f>
        <v>258344.24990747398</v>
      </c>
      <c r="N1913" s="266">
        <f t="shared" si="417"/>
        <v>418927.33118295914</v>
      </c>
      <c r="O1913" s="159"/>
      <c r="P1913" s="265">
        <f t="shared" si="418"/>
        <v>158244.87669446683</v>
      </c>
      <c r="Q1913" s="265">
        <f t="shared" si="419"/>
        <v>258342.69526579918</v>
      </c>
      <c r="R1913" s="266">
        <f t="shared" si="420"/>
        <v>416587.57196026598</v>
      </c>
    </row>
    <row r="1914" spans="1:18" x14ac:dyDescent="0.3">
      <c r="A1914" s="82">
        <v>1883</v>
      </c>
      <c r="B1914" s="94">
        <f t="shared" si="409"/>
        <v>1.7254087359615093E-16</v>
      </c>
      <c r="C1914" s="179">
        <f t="shared" si="410"/>
        <v>1.7215165110086584E-16</v>
      </c>
      <c r="D1914" s="166">
        <f t="shared" si="411"/>
        <v>2.2558277767625785E-3</v>
      </c>
      <c r="E1914" s="167">
        <f t="shared" si="421"/>
        <v>24.291375447755232</v>
      </c>
      <c r="F1914" s="168">
        <f t="shared" si="422"/>
        <v>4.2499795314207125</v>
      </c>
      <c r="G1914" s="168">
        <f t="shared" si="412"/>
        <v>147695.3872380862</v>
      </c>
      <c r="H1914" s="168">
        <f t="shared" si="413"/>
        <v>271310.33852408634</v>
      </c>
      <c r="I1914" s="169">
        <f t="shared" si="414"/>
        <v>419005.72576217254</v>
      </c>
      <c r="J1914" s="169">
        <f t="shared" si="416"/>
        <v>412900.05187787424</v>
      </c>
      <c r="K1914" s="95"/>
      <c r="L1914" s="265">
        <f t="shared" si="415"/>
        <v>160613.13145877072</v>
      </c>
      <c r="M1914" s="265">
        <f>$G1914*NonHospFrac+theModel!$H1914*NonHospFrac</f>
        <v>258392.59430340183</v>
      </c>
      <c r="N1914" s="266">
        <f t="shared" si="417"/>
        <v>419005.72576217254</v>
      </c>
      <c r="O1914" s="159"/>
      <c r="P1914" s="265">
        <f t="shared" si="418"/>
        <v>158272.7066341716</v>
      </c>
      <c r="Q1914" s="265">
        <f t="shared" si="419"/>
        <v>258391.03966172703</v>
      </c>
      <c r="R1914" s="266">
        <f t="shared" si="420"/>
        <v>416663.74629589863</v>
      </c>
    </row>
    <row r="1915" spans="1:18" x14ac:dyDescent="0.3">
      <c r="A1915" s="82">
        <v>1884</v>
      </c>
      <c r="B1915" s="94">
        <f t="shared" si="409"/>
        <v>1.6931773083550038E-16</v>
      </c>
      <c r="C1915" s="179">
        <f t="shared" si="410"/>
        <v>1.6893577919518326E-16</v>
      </c>
      <c r="D1915" s="166">
        <f t="shared" si="411"/>
        <v>2.2558277767625785E-3</v>
      </c>
      <c r="E1915" s="167">
        <f t="shared" si="421"/>
        <v>24.291375447755232</v>
      </c>
      <c r="F1915" s="168">
        <f t="shared" si="422"/>
        <v>4.2522353591974751</v>
      </c>
      <c r="G1915" s="168">
        <f t="shared" si="412"/>
        <v>147773.78181729963</v>
      </c>
      <c r="H1915" s="168">
        <f t="shared" si="413"/>
        <v>271310.33852408634</v>
      </c>
      <c r="I1915" s="169">
        <f t="shared" si="414"/>
        <v>419084.12034138595</v>
      </c>
      <c r="J1915" s="169">
        <f t="shared" si="416"/>
        <v>412972.65135125845</v>
      </c>
      <c r="K1915" s="95"/>
      <c r="L1915" s="265">
        <f t="shared" si="415"/>
        <v>160643.1816420563</v>
      </c>
      <c r="M1915" s="265">
        <f>$G1915*NonHospFrac+theModel!$H1915*NonHospFrac</f>
        <v>258440.93869932968</v>
      </c>
      <c r="N1915" s="266">
        <f t="shared" si="417"/>
        <v>419084.12034138595</v>
      </c>
      <c r="O1915" s="159"/>
      <c r="P1915" s="265">
        <f t="shared" si="418"/>
        <v>158300.53543947323</v>
      </c>
      <c r="Q1915" s="265">
        <f t="shared" si="419"/>
        <v>258439.38405765488</v>
      </c>
      <c r="R1915" s="266">
        <f t="shared" si="420"/>
        <v>416739.91949712811</v>
      </c>
    </row>
    <row r="1916" spans="1:18" x14ac:dyDescent="0.3">
      <c r="A1916" s="82">
        <v>1885</v>
      </c>
      <c r="B1916" s="94">
        <f t="shared" si="409"/>
        <v>1.6615479786189341E-16</v>
      </c>
      <c r="C1916" s="179">
        <f t="shared" si="410"/>
        <v>1.6577998125363419E-16</v>
      </c>
      <c r="D1916" s="166">
        <f t="shared" si="411"/>
        <v>2.2558277767625785E-3</v>
      </c>
      <c r="E1916" s="167">
        <f t="shared" si="421"/>
        <v>24.291375447755232</v>
      </c>
      <c r="F1916" s="168">
        <f t="shared" si="422"/>
        <v>4.2544911869742377</v>
      </c>
      <c r="G1916" s="168">
        <f t="shared" si="412"/>
        <v>147852.17639651304</v>
      </c>
      <c r="H1916" s="168">
        <f t="shared" si="413"/>
        <v>271310.33852408634</v>
      </c>
      <c r="I1916" s="169">
        <f t="shared" si="414"/>
        <v>419162.51492059941</v>
      </c>
      <c r="J1916" s="169">
        <f t="shared" si="416"/>
        <v>413045.24786534527</v>
      </c>
      <c r="K1916" s="95"/>
      <c r="L1916" s="265">
        <f t="shared" si="415"/>
        <v>160673.23182534188</v>
      </c>
      <c r="M1916" s="265">
        <f>$G1916*NonHospFrac+theModel!$H1916*NonHospFrac</f>
        <v>258489.2830952575</v>
      </c>
      <c r="N1916" s="266">
        <f t="shared" si="417"/>
        <v>419162.51492059941</v>
      </c>
      <c r="O1916" s="159"/>
      <c r="P1916" s="265">
        <f t="shared" si="418"/>
        <v>158328.36311041797</v>
      </c>
      <c r="Q1916" s="265">
        <f t="shared" si="419"/>
        <v>258487.72845358271</v>
      </c>
      <c r="R1916" s="266">
        <f t="shared" si="420"/>
        <v>416816.0915640007</v>
      </c>
    </row>
    <row r="1917" spans="1:18" x14ac:dyDescent="0.3">
      <c r="A1917" s="82">
        <v>1886</v>
      </c>
      <c r="B1917" s="94">
        <f t="shared" si="409"/>
        <v>1.6305094992885696E-16</v>
      </c>
      <c r="C1917" s="179">
        <f t="shared" si="410"/>
        <v>1.6268313506697993E-16</v>
      </c>
      <c r="D1917" s="166">
        <f t="shared" si="411"/>
        <v>2.2558277767625785E-3</v>
      </c>
      <c r="E1917" s="167">
        <f t="shared" si="421"/>
        <v>24.291375447755232</v>
      </c>
      <c r="F1917" s="168">
        <f t="shared" si="422"/>
        <v>4.2567470147510003</v>
      </c>
      <c r="G1917" s="168">
        <f t="shared" si="412"/>
        <v>147930.57097572647</v>
      </c>
      <c r="H1917" s="168">
        <f t="shared" si="413"/>
        <v>271310.33852408634</v>
      </c>
      <c r="I1917" s="169">
        <f t="shared" si="414"/>
        <v>419240.90949981281</v>
      </c>
      <c r="J1917" s="169">
        <f t="shared" si="416"/>
        <v>413117.84142025519</v>
      </c>
      <c r="K1917" s="95"/>
      <c r="L1917" s="265">
        <f t="shared" si="415"/>
        <v>160703.28200862746</v>
      </c>
      <c r="M1917" s="265">
        <f>$G1917*NonHospFrac+theModel!$H1917*NonHospFrac</f>
        <v>258537.62749118535</v>
      </c>
      <c r="N1917" s="266">
        <f t="shared" si="417"/>
        <v>419240.90949981281</v>
      </c>
      <c r="O1917" s="159"/>
      <c r="P1917" s="265">
        <f t="shared" si="418"/>
        <v>158356.18964705206</v>
      </c>
      <c r="Q1917" s="265">
        <f t="shared" si="419"/>
        <v>258536.07284951056</v>
      </c>
      <c r="R1917" s="266">
        <f t="shared" si="420"/>
        <v>416892.26249656262</v>
      </c>
    </row>
    <row r="1918" spans="1:18" x14ac:dyDescent="0.3">
      <c r="A1918" s="82">
        <v>1887</v>
      </c>
      <c r="B1918" s="94">
        <f t="shared" si="409"/>
        <v>1.6000508330069521E-16</v>
      </c>
      <c r="C1918" s="179">
        <f t="shared" si="410"/>
        <v>1.5964413938936228E-16</v>
      </c>
      <c r="D1918" s="166">
        <f t="shared" si="411"/>
        <v>2.2558277767625785E-3</v>
      </c>
      <c r="E1918" s="167">
        <f t="shared" si="421"/>
        <v>24.291375447755232</v>
      </c>
      <c r="F1918" s="168">
        <f t="shared" si="422"/>
        <v>4.2590028425277628</v>
      </c>
      <c r="G1918" s="168">
        <f t="shared" si="412"/>
        <v>148008.9655549399</v>
      </c>
      <c r="H1918" s="168">
        <f t="shared" si="413"/>
        <v>271310.33852408634</v>
      </c>
      <c r="I1918" s="169">
        <f t="shared" si="414"/>
        <v>419319.30407902622</v>
      </c>
      <c r="J1918" s="169">
        <f t="shared" si="416"/>
        <v>413190.43201610894</v>
      </c>
      <c r="K1918" s="95"/>
      <c r="L1918" s="265">
        <f t="shared" si="415"/>
        <v>160733.33219191304</v>
      </c>
      <c r="M1918" s="265">
        <f>$G1918*NonHospFrac+theModel!$H1918*NonHospFrac</f>
        <v>258585.97188711321</v>
      </c>
      <c r="N1918" s="266">
        <f t="shared" si="417"/>
        <v>419319.30407902622</v>
      </c>
      <c r="O1918" s="159"/>
      <c r="P1918" s="265">
        <f t="shared" si="418"/>
        <v>158384.01504942172</v>
      </c>
      <c r="Q1918" s="265">
        <f t="shared" si="419"/>
        <v>258584.41724543841</v>
      </c>
      <c r="R1918" s="266">
        <f t="shared" si="420"/>
        <v>416968.43229486013</v>
      </c>
    </row>
    <row r="1919" spans="1:18" x14ac:dyDescent="0.3">
      <c r="A1919" s="82">
        <v>1888</v>
      </c>
      <c r="B1919" s="94">
        <f t="shared" si="409"/>
        <v>1.5701611486000556E-16</v>
      </c>
      <c r="C1919" s="179">
        <f t="shared" si="410"/>
        <v>1.5666191354670501E-16</v>
      </c>
      <c r="D1919" s="166">
        <f t="shared" si="411"/>
        <v>2.2558277767625785E-3</v>
      </c>
      <c r="E1919" s="167">
        <f t="shared" si="421"/>
        <v>24.291375447755232</v>
      </c>
      <c r="F1919" s="168">
        <f t="shared" si="422"/>
        <v>4.2612586703045254</v>
      </c>
      <c r="G1919" s="168">
        <f t="shared" si="412"/>
        <v>148087.36013415331</v>
      </c>
      <c r="H1919" s="168">
        <f t="shared" si="413"/>
        <v>271310.33852408634</v>
      </c>
      <c r="I1919" s="169">
        <f t="shared" si="414"/>
        <v>419397.69865823968</v>
      </c>
      <c r="J1919" s="169">
        <f t="shared" si="416"/>
        <v>413263.01965302712</v>
      </c>
      <c r="K1919" s="95"/>
      <c r="L1919" s="265">
        <f t="shared" si="415"/>
        <v>160763.38237519859</v>
      </c>
      <c r="M1919" s="265">
        <f>$G1919*NonHospFrac+theModel!$H1919*NonHospFrac</f>
        <v>258634.31628304103</v>
      </c>
      <c r="N1919" s="266">
        <f t="shared" si="417"/>
        <v>419397.69865823962</v>
      </c>
      <c r="O1919" s="159"/>
      <c r="P1919" s="265">
        <f t="shared" si="418"/>
        <v>158411.83931757318</v>
      </c>
      <c r="Q1919" s="265">
        <f t="shared" si="419"/>
        <v>258632.76164136623</v>
      </c>
      <c r="R1919" s="266">
        <f t="shared" si="420"/>
        <v>417044.60095893941</v>
      </c>
    </row>
    <row r="1920" spans="1:18" x14ac:dyDescent="0.3">
      <c r="A1920" s="82">
        <v>1889</v>
      </c>
      <c r="B1920" s="94">
        <f t="shared" si="409"/>
        <v>1.5408298172251463E-16</v>
      </c>
      <c r="C1920" s="179">
        <f t="shared" si="410"/>
        <v>1.5373539705241859E-16</v>
      </c>
      <c r="D1920" s="166">
        <f t="shared" si="411"/>
        <v>2.2558277767625785E-3</v>
      </c>
      <c r="E1920" s="167">
        <f t="shared" si="421"/>
        <v>24.291375447755232</v>
      </c>
      <c r="F1920" s="168">
        <f t="shared" si="422"/>
        <v>4.263514498081288</v>
      </c>
      <c r="G1920" s="168">
        <f t="shared" si="412"/>
        <v>148165.75471336677</v>
      </c>
      <c r="H1920" s="168">
        <f t="shared" si="413"/>
        <v>271310.33852408634</v>
      </c>
      <c r="I1920" s="169">
        <f t="shared" si="414"/>
        <v>419476.09323745314</v>
      </c>
      <c r="J1920" s="169">
        <f t="shared" si="416"/>
        <v>413335.60433113034</v>
      </c>
      <c r="K1920" s="95"/>
      <c r="L1920" s="265">
        <f t="shared" si="415"/>
        <v>160793.4325584842</v>
      </c>
      <c r="M1920" s="265">
        <f>$G1920*NonHospFrac+theModel!$H1920*NonHospFrac</f>
        <v>258682.66067896891</v>
      </c>
      <c r="N1920" s="266">
        <f t="shared" si="417"/>
        <v>419476.09323745314</v>
      </c>
      <c r="O1920" s="159"/>
      <c r="P1920" s="265">
        <f t="shared" si="418"/>
        <v>158439.66245155275</v>
      </c>
      <c r="Q1920" s="265">
        <f t="shared" si="419"/>
        <v>258681.10603729411</v>
      </c>
      <c r="R1920" s="266">
        <f t="shared" si="420"/>
        <v>417120.76848884684</v>
      </c>
    </row>
    <row r="1921" spans="1:18" x14ac:dyDescent="0.3">
      <c r="A1921" s="82">
        <v>1890</v>
      </c>
      <c r="B1921" s="94">
        <f t="shared" si="409"/>
        <v>1.5120464085911557E-16</v>
      </c>
      <c r="C1921" s="179">
        <f t="shared" si="410"/>
        <v>1.5086354923029017E-16</v>
      </c>
      <c r="D1921" s="166">
        <f t="shared" si="411"/>
        <v>2.2558277767625785E-3</v>
      </c>
      <c r="E1921" s="167">
        <f t="shared" si="421"/>
        <v>24.291375447755232</v>
      </c>
      <c r="F1921" s="168">
        <f t="shared" si="422"/>
        <v>4.2657703258580506</v>
      </c>
      <c r="G1921" s="168">
        <f t="shared" si="412"/>
        <v>148244.14929258017</v>
      </c>
      <c r="H1921" s="168">
        <f t="shared" si="413"/>
        <v>271310.33852408634</v>
      </c>
      <c r="I1921" s="169">
        <f t="shared" si="414"/>
        <v>419554.48781666649</v>
      </c>
      <c r="J1921" s="169">
        <f t="shared" si="416"/>
        <v>413408.18605053908</v>
      </c>
      <c r="K1921" s="95"/>
      <c r="L1921" s="265">
        <f t="shared" si="415"/>
        <v>160823.48274176975</v>
      </c>
      <c r="M1921" s="265">
        <f>$G1921*NonHospFrac+theModel!$H1921*NonHospFrac</f>
        <v>258731.00507489673</v>
      </c>
      <c r="N1921" s="266">
        <f t="shared" si="417"/>
        <v>419554.48781666649</v>
      </c>
      <c r="O1921" s="159"/>
      <c r="P1921" s="265">
        <f t="shared" si="418"/>
        <v>158467.48445140655</v>
      </c>
      <c r="Q1921" s="265">
        <f t="shared" si="419"/>
        <v>258729.45043322194</v>
      </c>
      <c r="R1921" s="266">
        <f t="shared" si="420"/>
        <v>417196.93488462851</v>
      </c>
    </row>
    <row r="1922" spans="1:18" x14ac:dyDescent="0.3">
      <c r="A1922" s="82">
        <v>1891</v>
      </c>
      <c r="B1922" s="94">
        <f t="shared" si="409"/>
        <v>1.4838006872496421E-16</v>
      </c>
      <c r="C1922" s="179">
        <f t="shared" si="410"/>
        <v>1.480453488444165E-16</v>
      </c>
      <c r="D1922" s="166">
        <f t="shared" si="411"/>
        <v>2.2558277767625785E-3</v>
      </c>
      <c r="E1922" s="167">
        <f t="shared" si="421"/>
        <v>24.291375447755232</v>
      </c>
      <c r="F1922" s="168">
        <f t="shared" si="422"/>
        <v>4.2680261536348132</v>
      </c>
      <c r="G1922" s="168">
        <f t="shared" si="412"/>
        <v>148322.5438717936</v>
      </c>
      <c r="H1922" s="168">
        <f t="shared" si="413"/>
        <v>271310.33852408634</v>
      </c>
      <c r="I1922" s="169">
        <f t="shared" si="414"/>
        <v>419632.88239587995</v>
      </c>
      <c r="J1922" s="169">
        <f t="shared" si="416"/>
        <v>413480.76481137413</v>
      </c>
      <c r="K1922" s="95"/>
      <c r="L1922" s="265">
        <f t="shared" si="415"/>
        <v>160853.53292505536</v>
      </c>
      <c r="M1922" s="265">
        <f>$G1922*NonHospFrac+theModel!$H1922*NonHospFrac</f>
        <v>258779.34947082459</v>
      </c>
      <c r="N1922" s="266">
        <f t="shared" si="417"/>
        <v>419632.88239587995</v>
      </c>
      <c r="O1922" s="159"/>
      <c r="P1922" s="265">
        <f t="shared" si="418"/>
        <v>158495.30531718093</v>
      </c>
      <c r="Q1922" s="265">
        <f t="shared" si="419"/>
        <v>258777.79482914979</v>
      </c>
      <c r="R1922" s="266">
        <f t="shared" si="420"/>
        <v>417273.10014633072</v>
      </c>
    </row>
    <row r="1923" spans="1:18" x14ac:dyDescent="0.3">
      <c r="A1923" s="82">
        <v>1892</v>
      </c>
      <c r="B1923" s="94">
        <f t="shared" si="409"/>
        <v>1.4560826089550411E-16</v>
      </c>
      <c r="C1923" s="179">
        <f t="shared" si="410"/>
        <v>1.4527979373604994E-16</v>
      </c>
      <c r="D1923" s="166">
        <f t="shared" si="411"/>
        <v>2.2558277767625785E-3</v>
      </c>
      <c r="E1923" s="167">
        <f t="shared" si="421"/>
        <v>24.291375447755232</v>
      </c>
      <c r="F1923" s="168">
        <f t="shared" si="422"/>
        <v>4.2702819814115758</v>
      </c>
      <c r="G1923" s="168">
        <f t="shared" si="412"/>
        <v>148400.93845100701</v>
      </c>
      <c r="H1923" s="168">
        <f t="shared" si="413"/>
        <v>271310.33852408634</v>
      </c>
      <c r="I1923" s="169">
        <f t="shared" si="414"/>
        <v>419711.27697509335</v>
      </c>
      <c r="J1923" s="169">
        <f t="shared" si="416"/>
        <v>413553.34061375598</v>
      </c>
      <c r="K1923" s="95"/>
      <c r="L1923" s="265">
        <f t="shared" si="415"/>
        <v>160883.58310834091</v>
      </c>
      <c r="M1923" s="265">
        <f>$G1923*NonHospFrac+theModel!$H1923*NonHospFrac</f>
        <v>258827.69386675244</v>
      </c>
      <c r="N1923" s="266">
        <f t="shared" si="417"/>
        <v>419711.27697509335</v>
      </c>
      <c r="O1923" s="159"/>
      <c r="P1923" s="265">
        <f t="shared" si="418"/>
        <v>158523.125048922</v>
      </c>
      <c r="Q1923" s="265">
        <f t="shared" si="419"/>
        <v>258826.13922507764</v>
      </c>
      <c r="R1923" s="266">
        <f t="shared" si="420"/>
        <v>417349.26427399961</v>
      </c>
    </row>
    <row r="1924" spans="1:18" x14ac:dyDescent="0.3">
      <c r="A1924" s="82">
        <v>1893</v>
      </c>
      <c r="B1924" s="94">
        <f t="shared" si="409"/>
        <v>1.4288823170929088E-16</v>
      </c>
      <c r="C1924" s="179">
        <f t="shared" si="410"/>
        <v>1.4256590046722857E-16</v>
      </c>
      <c r="D1924" s="166">
        <f t="shared" si="411"/>
        <v>2.2558277767625785E-3</v>
      </c>
      <c r="E1924" s="167">
        <f t="shared" si="421"/>
        <v>24.291375447755232</v>
      </c>
      <c r="F1924" s="168">
        <f t="shared" si="422"/>
        <v>4.2725378091883384</v>
      </c>
      <c r="G1924" s="168">
        <f t="shared" si="412"/>
        <v>148479.33303022044</v>
      </c>
      <c r="H1924" s="168">
        <f t="shared" si="413"/>
        <v>271310.33852408634</v>
      </c>
      <c r="I1924" s="169">
        <f t="shared" si="414"/>
        <v>419789.67155430675</v>
      </c>
      <c r="J1924" s="169">
        <f t="shared" si="416"/>
        <v>413625.91345780523</v>
      </c>
      <c r="K1924" s="95"/>
      <c r="L1924" s="265">
        <f t="shared" si="415"/>
        <v>160913.63329162652</v>
      </c>
      <c r="M1924" s="265">
        <f>$G1924*NonHospFrac+theModel!$H1924*NonHospFrac</f>
        <v>258876.03826268026</v>
      </c>
      <c r="N1924" s="266">
        <f t="shared" si="417"/>
        <v>419789.67155430675</v>
      </c>
      <c r="O1924" s="159"/>
      <c r="P1924" s="265">
        <f t="shared" si="418"/>
        <v>158550.94364667608</v>
      </c>
      <c r="Q1924" s="265">
        <f t="shared" si="419"/>
        <v>258874.48362100546</v>
      </c>
      <c r="R1924" s="266">
        <f t="shared" si="420"/>
        <v>417425.42726768157</v>
      </c>
    </row>
    <row r="1925" spans="1:18" x14ac:dyDescent="0.3">
      <c r="A1925" s="82">
        <v>1894</v>
      </c>
      <c r="B1925" s="94">
        <f t="shared" si="409"/>
        <v>1.4021901391748857E-16</v>
      </c>
      <c r="C1925" s="179">
        <f t="shared" si="410"/>
        <v>1.3990270397106325E-16</v>
      </c>
      <c r="D1925" s="166">
        <f t="shared" si="411"/>
        <v>2.2558277767625785E-3</v>
      </c>
      <c r="E1925" s="167">
        <f t="shared" si="421"/>
        <v>24.291375447755232</v>
      </c>
      <c r="F1925" s="168">
        <f t="shared" si="422"/>
        <v>4.274793636965101</v>
      </c>
      <c r="G1925" s="168">
        <f t="shared" si="412"/>
        <v>148557.72760943387</v>
      </c>
      <c r="H1925" s="168">
        <f t="shared" si="413"/>
        <v>271310.33852408634</v>
      </c>
      <c r="I1925" s="169">
        <f t="shared" si="414"/>
        <v>419868.06613352022</v>
      </c>
      <c r="J1925" s="169">
        <f t="shared" si="416"/>
        <v>413698.48334364255</v>
      </c>
      <c r="K1925" s="95"/>
      <c r="L1925" s="265">
        <f t="shared" si="415"/>
        <v>160943.68347491208</v>
      </c>
      <c r="M1925" s="265">
        <f>$G1925*NonHospFrac+theModel!$H1925*NonHospFrac</f>
        <v>258924.38265860811</v>
      </c>
      <c r="N1925" s="266">
        <f t="shared" si="417"/>
        <v>419868.06613352022</v>
      </c>
      <c r="O1925" s="159"/>
      <c r="P1925" s="265">
        <f t="shared" si="418"/>
        <v>158578.76111048929</v>
      </c>
      <c r="Q1925" s="265">
        <f t="shared" si="419"/>
        <v>258922.82801693332</v>
      </c>
      <c r="R1925" s="266">
        <f t="shared" si="420"/>
        <v>417501.5891274226</v>
      </c>
    </row>
    <row r="1926" spans="1:18" x14ac:dyDescent="0.3">
      <c r="A1926" s="82">
        <v>1895</v>
      </c>
      <c r="B1926" s="94">
        <f t="shared" si="409"/>
        <v>1.3759965833991376E-16</v>
      </c>
      <c r="C1926" s="179">
        <f t="shared" si="410"/>
        <v>1.3728925720855755E-16</v>
      </c>
      <c r="D1926" s="166">
        <f t="shared" si="411"/>
        <v>2.2558277767625785E-3</v>
      </c>
      <c r="E1926" s="167">
        <f t="shared" si="421"/>
        <v>24.291375447755232</v>
      </c>
      <c r="F1926" s="168">
        <f t="shared" si="422"/>
        <v>4.2770494647418635</v>
      </c>
      <c r="G1926" s="168">
        <f t="shared" si="412"/>
        <v>148636.12218864725</v>
      </c>
      <c r="H1926" s="168">
        <f t="shared" si="413"/>
        <v>271310.33852408634</v>
      </c>
      <c r="I1926" s="169">
        <f t="shared" si="414"/>
        <v>419946.46071273356</v>
      </c>
      <c r="J1926" s="169">
        <f t="shared" si="416"/>
        <v>413771.05027138838</v>
      </c>
      <c r="K1926" s="95"/>
      <c r="L1926" s="265">
        <f t="shared" si="415"/>
        <v>160973.73365819766</v>
      </c>
      <c r="M1926" s="265">
        <f>$G1926*NonHospFrac+theModel!$H1926*NonHospFrac</f>
        <v>258972.72705453594</v>
      </c>
      <c r="N1926" s="266">
        <f t="shared" si="417"/>
        <v>419946.46071273356</v>
      </c>
      <c r="O1926" s="159"/>
      <c r="P1926" s="265">
        <f t="shared" si="418"/>
        <v>158606.57744040794</v>
      </c>
      <c r="Q1926" s="265">
        <f t="shared" si="419"/>
        <v>258971.17241286114</v>
      </c>
      <c r="R1926" s="266">
        <f t="shared" si="420"/>
        <v>417577.74985326908</v>
      </c>
    </row>
    <row r="1927" spans="1:18" x14ac:dyDescent="0.3">
      <c r="A1927" s="82">
        <v>1896</v>
      </c>
      <c r="B1927" s="94">
        <f t="shared" si="409"/>
        <v>1.3502923352750468E-16</v>
      </c>
      <c r="C1927" s="179">
        <f t="shared" si="410"/>
        <v>1.3472463083183837E-16</v>
      </c>
      <c r="D1927" s="166">
        <f t="shared" si="411"/>
        <v>2.2558277767625785E-3</v>
      </c>
      <c r="E1927" s="167">
        <f t="shared" si="421"/>
        <v>24.291375447755232</v>
      </c>
      <c r="F1927" s="168">
        <f t="shared" si="422"/>
        <v>4.2793052925186261</v>
      </c>
      <c r="G1927" s="168">
        <f t="shared" si="412"/>
        <v>148714.51676786068</v>
      </c>
      <c r="H1927" s="168">
        <f t="shared" si="413"/>
        <v>271310.33852408634</v>
      </c>
      <c r="I1927" s="169">
        <f t="shared" si="414"/>
        <v>420024.85529194702</v>
      </c>
      <c r="J1927" s="169">
        <f t="shared" si="416"/>
        <v>413843.61424116342</v>
      </c>
      <c r="K1927" s="95"/>
      <c r="L1927" s="265">
        <f t="shared" si="415"/>
        <v>161003.78384148324</v>
      </c>
      <c r="M1927" s="265">
        <f>$G1927*NonHospFrac+theModel!$H1927*NonHospFrac</f>
        <v>259021.07145046379</v>
      </c>
      <c r="N1927" s="266">
        <f t="shared" si="417"/>
        <v>420024.85529194702</v>
      </c>
      <c r="O1927" s="159"/>
      <c r="P1927" s="265">
        <f t="shared" si="418"/>
        <v>158634.39263647824</v>
      </c>
      <c r="Q1927" s="265">
        <f t="shared" si="419"/>
        <v>259019.51680878899</v>
      </c>
      <c r="R1927" s="266">
        <f t="shared" si="420"/>
        <v>417653.90944526723</v>
      </c>
    </row>
    <row r="1928" spans="1:18" x14ac:dyDescent="0.3">
      <c r="A1928" s="82">
        <v>1897</v>
      </c>
      <c r="B1928" s="94">
        <f t="shared" si="409"/>
        <v>1.3250682543109596E-16</v>
      </c>
      <c r="C1928" s="179">
        <f t="shared" si="410"/>
        <v>1.3220791285367786E-16</v>
      </c>
      <c r="D1928" s="166">
        <f t="shared" si="411"/>
        <v>2.2558277767625785E-3</v>
      </c>
      <c r="E1928" s="167">
        <f t="shared" si="421"/>
        <v>24.291375447755232</v>
      </c>
      <c r="F1928" s="168">
        <f t="shared" si="422"/>
        <v>4.2815611202953887</v>
      </c>
      <c r="G1928" s="168">
        <f t="shared" si="412"/>
        <v>148792.91134707411</v>
      </c>
      <c r="H1928" s="168">
        <f t="shared" si="413"/>
        <v>271310.33852408634</v>
      </c>
      <c r="I1928" s="169">
        <f t="shared" si="414"/>
        <v>420103.24987116049</v>
      </c>
      <c r="J1928" s="169">
        <f t="shared" si="416"/>
        <v>413916.17525308824</v>
      </c>
      <c r="K1928" s="95"/>
      <c r="L1928" s="265">
        <f t="shared" si="415"/>
        <v>161033.83402476882</v>
      </c>
      <c r="M1928" s="265">
        <f>$G1928*NonHospFrac+theModel!$H1928*NonHospFrac</f>
        <v>259069.41584639164</v>
      </c>
      <c r="N1928" s="266">
        <f t="shared" si="417"/>
        <v>420103.24987116049</v>
      </c>
      <c r="O1928" s="159"/>
      <c r="P1928" s="265">
        <f t="shared" si="418"/>
        <v>158662.20669874639</v>
      </c>
      <c r="Q1928" s="265">
        <f t="shared" si="419"/>
        <v>259067.86120471684</v>
      </c>
      <c r="R1928" s="266">
        <f t="shared" si="420"/>
        <v>417730.06790346326</v>
      </c>
    </row>
    <row r="1929" spans="1:18" x14ac:dyDescent="0.3">
      <c r="A1929" s="82">
        <v>1898</v>
      </c>
      <c r="B1929" s="94">
        <f t="shared" si="409"/>
        <v>1.3003153707638119E-16</v>
      </c>
      <c r="C1929" s="179">
        <f t="shared" si="410"/>
        <v>1.2973820832318914E-16</v>
      </c>
      <c r="D1929" s="166">
        <f t="shared" si="411"/>
        <v>2.2558277767625785E-3</v>
      </c>
      <c r="E1929" s="167">
        <f t="shared" si="421"/>
        <v>24.291375447755232</v>
      </c>
      <c r="F1929" s="168">
        <f t="shared" si="422"/>
        <v>4.2838169480721513</v>
      </c>
      <c r="G1929" s="168">
        <f t="shared" si="412"/>
        <v>148871.30592628752</v>
      </c>
      <c r="H1929" s="168">
        <f t="shared" si="413"/>
        <v>271310.33852408634</v>
      </c>
      <c r="I1929" s="169">
        <f t="shared" si="414"/>
        <v>420181.64445037383</v>
      </c>
      <c r="J1929" s="169">
        <f t="shared" si="416"/>
        <v>413988.73330728326</v>
      </c>
      <c r="K1929" s="95"/>
      <c r="L1929" s="265">
        <f t="shared" si="415"/>
        <v>161063.8842080544</v>
      </c>
      <c r="M1929" s="265">
        <f>$G1929*NonHospFrac+theModel!$H1929*NonHospFrac</f>
        <v>259117.76024231946</v>
      </c>
      <c r="N1929" s="266">
        <f t="shared" si="417"/>
        <v>420181.64445037383</v>
      </c>
      <c r="O1929" s="159"/>
      <c r="P1929" s="265">
        <f t="shared" si="418"/>
        <v>158690.01962725859</v>
      </c>
      <c r="Q1929" s="265">
        <f t="shared" si="419"/>
        <v>259116.20560064467</v>
      </c>
      <c r="R1929" s="266">
        <f t="shared" si="420"/>
        <v>417806.22522790323</v>
      </c>
    </row>
    <row r="1930" spans="1:18" x14ac:dyDescent="0.3">
      <c r="A1930" s="82">
        <v>1899</v>
      </c>
      <c r="B1930" s="94">
        <f t="shared" si="409"/>
        <v>1.2760248824494333E-16</v>
      </c>
      <c r="C1930" s="179">
        <f t="shared" si="410"/>
        <v>1.2731463900757637E-16</v>
      </c>
      <c r="D1930" s="166">
        <f t="shared" si="411"/>
        <v>2.2558277767625785E-3</v>
      </c>
      <c r="E1930" s="167">
        <f t="shared" si="421"/>
        <v>24.291375447755232</v>
      </c>
      <c r="F1930" s="168">
        <f t="shared" si="422"/>
        <v>4.2860727758489139</v>
      </c>
      <c r="G1930" s="168">
        <f t="shared" si="412"/>
        <v>148949.70050550095</v>
      </c>
      <c r="H1930" s="168">
        <f t="shared" si="413"/>
        <v>271310.33852408634</v>
      </c>
      <c r="I1930" s="169">
        <f t="shared" si="414"/>
        <v>420260.03902958729</v>
      </c>
      <c r="J1930" s="169">
        <f t="shared" si="416"/>
        <v>414061.28840386926</v>
      </c>
      <c r="K1930" s="95"/>
      <c r="L1930" s="265">
        <f t="shared" si="415"/>
        <v>161093.93439133998</v>
      </c>
      <c r="M1930" s="265">
        <f>$G1930*NonHospFrac+theModel!$H1930*NonHospFrac</f>
        <v>259166.10463824731</v>
      </c>
      <c r="N1930" s="266">
        <f t="shared" si="417"/>
        <v>420260.03902958729</v>
      </c>
      <c r="O1930" s="159"/>
      <c r="P1930" s="265">
        <f t="shared" si="418"/>
        <v>158717.83142206108</v>
      </c>
      <c r="Q1930" s="265">
        <f t="shared" si="419"/>
        <v>259164.54999657252</v>
      </c>
      <c r="R1930" s="266">
        <f t="shared" si="420"/>
        <v>417882.38141863362</v>
      </c>
    </row>
    <row r="1931" spans="1:18" x14ac:dyDescent="0.3">
      <c r="A1931" s="82">
        <v>1900</v>
      </c>
      <c r="B1931" s="94">
        <f t="shared" si="409"/>
        <v>1.252188151612523E-16</v>
      </c>
      <c r="C1931" s="179">
        <f t="shared" si="410"/>
        <v>1.2493634307983824E-16</v>
      </c>
      <c r="D1931" s="166">
        <f t="shared" si="411"/>
        <v>2.2558277767625785E-3</v>
      </c>
      <c r="E1931" s="167">
        <f t="shared" si="421"/>
        <v>24.291375447755232</v>
      </c>
      <c r="F1931" s="168">
        <f t="shared" si="422"/>
        <v>4.2883286036256765</v>
      </c>
      <c r="G1931" s="168">
        <f t="shared" si="412"/>
        <v>149028.09508471435</v>
      </c>
      <c r="H1931" s="168">
        <f t="shared" si="413"/>
        <v>271310.33852408634</v>
      </c>
      <c r="I1931" s="169">
        <f t="shared" si="414"/>
        <v>420338.4336088007</v>
      </c>
      <c r="J1931" s="169">
        <f t="shared" si="416"/>
        <v>414133.84054296662</v>
      </c>
      <c r="K1931" s="95"/>
      <c r="L1931" s="265">
        <f t="shared" si="415"/>
        <v>161123.98457462556</v>
      </c>
      <c r="M1931" s="265">
        <f>$G1931*NonHospFrac+theModel!$H1931*NonHospFrac</f>
        <v>259214.44903417514</v>
      </c>
      <c r="N1931" s="266">
        <f t="shared" si="417"/>
        <v>420338.4336088007</v>
      </c>
      <c r="O1931" s="159"/>
      <c r="P1931" s="265">
        <f t="shared" si="418"/>
        <v>158745.64208320004</v>
      </c>
      <c r="Q1931" s="265">
        <f t="shared" si="419"/>
        <v>259212.89439250034</v>
      </c>
      <c r="R1931" s="266">
        <f t="shared" si="420"/>
        <v>417958.53647570038</v>
      </c>
    </row>
    <row r="1932" spans="1:18" x14ac:dyDescent="0.3">
      <c r="A1932" s="82">
        <v>1901</v>
      </c>
      <c r="B1932" s="94">
        <f t="shared" si="409"/>
        <v>1.2287967018550069E-16</v>
      </c>
      <c r="C1932" s="179">
        <f t="shared" si="410"/>
        <v>1.2260247481229682E-16</v>
      </c>
      <c r="D1932" s="166">
        <f t="shared" si="411"/>
        <v>2.2558277767625785E-3</v>
      </c>
      <c r="E1932" s="167">
        <f t="shared" si="421"/>
        <v>24.291375447755232</v>
      </c>
      <c r="F1932" s="168">
        <f t="shared" si="422"/>
        <v>4.2905844314024391</v>
      </c>
      <c r="G1932" s="168">
        <f t="shared" si="412"/>
        <v>149106.48966392779</v>
      </c>
      <c r="H1932" s="168">
        <f t="shared" si="413"/>
        <v>271310.33852408634</v>
      </c>
      <c r="I1932" s="169">
        <f t="shared" si="414"/>
        <v>420416.8281880141</v>
      </c>
      <c r="J1932" s="169">
        <f t="shared" si="416"/>
        <v>414206.38972469594</v>
      </c>
      <c r="K1932" s="95"/>
      <c r="L1932" s="265">
        <f t="shared" si="415"/>
        <v>161154.03475791111</v>
      </c>
      <c r="M1932" s="265">
        <f>$G1932*NonHospFrac+theModel!$H1932*NonHospFrac</f>
        <v>259262.79343010299</v>
      </c>
      <c r="N1932" s="266">
        <f t="shared" si="417"/>
        <v>420416.8281880141</v>
      </c>
      <c r="O1932" s="159"/>
      <c r="P1932" s="265">
        <f t="shared" si="418"/>
        <v>158773.45161072171</v>
      </c>
      <c r="Q1932" s="265">
        <f t="shared" si="419"/>
        <v>259261.23878842819</v>
      </c>
      <c r="R1932" s="266">
        <f t="shared" si="420"/>
        <v>418034.6903991499</v>
      </c>
    </row>
    <row r="1933" spans="1:18" x14ac:dyDescent="0.3">
      <c r="A1933" s="82">
        <v>1902</v>
      </c>
      <c r="B1933" s="94">
        <f t="shared" si="409"/>
        <v>1.2058422151218205E-16</v>
      </c>
      <c r="C1933" s="179">
        <f t="shared" si="410"/>
        <v>1.2031220427585557E-16</v>
      </c>
      <c r="D1933" s="166">
        <f t="shared" si="411"/>
        <v>2.2558277767625785E-3</v>
      </c>
      <c r="E1933" s="167">
        <f t="shared" si="421"/>
        <v>24.291375447755232</v>
      </c>
      <c r="F1933" s="168">
        <f t="shared" si="422"/>
        <v>4.2928402591792016</v>
      </c>
      <c r="G1933" s="168">
        <f t="shared" si="412"/>
        <v>149184.88424314122</v>
      </c>
      <c r="H1933" s="168">
        <f t="shared" si="413"/>
        <v>271310.33852408634</v>
      </c>
      <c r="I1933" s="169">
        <f t="shared" si="414"/>
        <v>420495.22276722756</v>
      </c>
      <c r="J1933" s="169">
        <f t="shared" si="416"/>
        <v>414278.93594917789</v>
      </c>
      <c r="K1933" s="95"/>
      <c r="L1933" s="265">
        <f t="shared" si="415"/>
        <v>161184.08494119672</v>
      </c>
      <c r="M1933" s="265">
        <f>$G1933*NonHospFrac+theModel!$H1933*NonHospFrac</f>
        <v>259311.13782603084</v>
      </c>
      <c r="N1933" s="266">
        <f t="shared" si="417"/>
        <v>420495.22276722756</v>
      </c>
      <c r="O1933" s="159"/>
      <c r="P1933" s="265">
        <f t="shared" si="418"/>
        <v>158801.26000467234</v>
      </c>
      <c r="Q1933" s="265">
        <f t="shared" si="419"/>
        <v>259309.58318435604</v>
      </c>
      <c r="R1933" s="266">
        <f t="shared" si="420"/>
        <v>418110.84318902838</v>
      </c>
    </row>
    <row r="1934" spans="1:18" x14ac:dyDescent="0.3">
      <c r="A1934" s="82">
        <v>1903</v>
      </c>
      <c r="B1934" s="94">
        <f t="shared" si="409"/>
        <v>1.1833165287429879E-16</v>
      </c>
      <c r="C1934" s="179">
        <f t="shared" si="410"/>
        <v>1.1806471704487472E-16</v>
      </c>
      <c r="D1934" s="166">
        <f t="shared" si="411"/>
        <v>2.2558277767625785E-3</v>
      </c>
      <c r="E1934" s="167">
        <f t="shared" si="421"/>
        <v>24.291375447755232</v>
      </c>
      <c r="F1934" s="168">
        <f t="shared" si="422"/>
        <v>4.2950960869559642</v>
      </c>
      <c r="G1934" s="168">
        <f t="shared" si="412"/>
        <v>149263.27882235462</v>
      </c>
      <c r="H1934" s="168">
        <f t="shared" si="413"/>
        <v>271310.33852408634</v>
      </c>
      <c r="I1934" s="169">
        <f t="shared" si="414"/>
        <v>420573.61734644097</v>
      </c>
      <c r="J1934" s="169">
        <f t="shared" si="416"/>
        <v>414351.47921653284</v>
      </c>
      <c r="K1934" s="95"/>
      <c r="L1934" s="265">
        <f t="shared" si="415"/>
        <v>161214.13512448227</v>
      </c>
      <c r="M1934" s="265">
        <f>$G1934*NonHospFrac+theModel!$H1934*NonHospFrac</f>
        <v>259359.48222195869</v>
      </c>
      <c r="N1934" s="266">
        <f t="shared" si="417"/>
        <v>420573.61734644097</v>
      </c>
      <c r="O1934" s="159"/>
      <c r="P1934" s="265">
        <f t="shared" si="418"/>
        <v>158829.06726509801</v>
      </c>
      <c r="Q1934" s="265">
        <f t="shared" si="419"/>
        <v>259357.9275802839</v>
      </c>
      <c r="R1934" s="266">
        <f t="shared" si="420"/>
        <v>418186.99484538194</v>
      </c>
    </row>
    <row r="1935" spans="1:18" x14ac:dyDescent="0.3">
      <c r="A1935" s="82">
        <v>1904</v>
      </c>
      <c r="B1935" s="94">
        <f t="shared" si="409"/>
        <v>1.1612116325309567E-16</v>
      </c>
      <c r="C1935" s="179">
        <f t="shared" si="410"/>
        <v>1.1585921390755935E-16</v>
      </c>
      <c r="D1935" s="166">
        <f t="shared" si="411"/>
        <v>2.2558277767625785E-3</v>
      </c>
      <c r="E1935" s="167">
        <f t="shared" si="421"/>
        <v>24.291375447755232</v>
      </c>
      <c r="F1935" s="168">
        <f t="shared" si="422"/>
        <v>4.2973519147327268</v>
      </c>
      <c r="G1935" s="168">
        <f t="shared" si="412"/>
        <v>149341.67340156806</v>
      </c>
      <c r="H1935" s="168">
        <f t="shared" si="413"/>
        <v>271310.33852408634</v>
      </c>
      <c r="I1935" s="169">
        <f t="shared" si="414"/>
        <v>420652.01192565437</v>
      </c>
      <c r="J1935" s="169">
        <f t="shared" si="416"/>
        <v>414424.0195268814</v>
      </c>
      <c r="K1935" s="95"/>
      <c r="L1935" s="265">
        <f t="shared" si="415"/>
        <v>161244.18530776788</v>
      </c>
      <c r="M1935" s="265">
        <f>$G1935*NonHospFrac+theModel!$H1935*NonHospFrac</f>
        <v>259407.82661788652</v>
      </c>
      <c r="N1935" s="266">
        <f t="shared" si="417"/>
        <v>420652.01192565437</v>
      </c>
      <c r="O1935" s="159"/>
      <c r="P1935" s="265">
        <f t="shared" si="418"/>
        <v>158856.87339204506</v>
      </c>
      <c r="Q1935" s="265">
        <f t="shared" si="419"/>
        <v>259406.27197621172</v>
      </c>
      <c r="R1935" s="266">
        <f t="shared" si="420"/>
        <v>418263.14536825678</v>
      </c>
    </row>
    <row r="1936" spans="1:18" x14ac:dyDescent="0.3">
      <c r="A1936" s="82">
        <v>1905</v>
      </c>
      <c r="B1936" s="94">
        <f t="shared" si="409"/>
        <v>1.1395196659321575E-16</v>
      </c>
      <c r="C1936" s="179">
        <f t="shared" si="410"/>
        <v>1.1369491058175805E-16</v>
      </c>
      <c r="D1936" s="166">
        <f t="shared" si="411"/>
        <v>2.2558277767625785E-3</v>
      </c>
      <c r="E1936" s="167">
        <f t="shared" si="421"/>
        <v>24.291375447755232</v>
      </c>
      <c r="F1936" s="168">
        <f t="shared" si="422"/>
        <v>4.2996077425094894</v>
      </c>
      <c r="G1936" s="168">
        <f t="shared" si="412"/>
        <v>149420.06798078146</v>
      </c>
      <c r="H1936" s="168">
        <f t="shared" si="413"/>
        <v>271310.33852408634</v>
      </c>
      <c r="I1936" s="169">
        <f t="shared" si="414"/>
        <v>420730.40650486783</v>
      </c>
      <c r="J1936" s="169">
        <f t="shared" si="416"/>
        <v>414496.55688034417</v>
      </c>
      <c r="K1936" s="95"/>
      <c r="L1936" s="265">
        <f t="shared" si="415"/>
        <v>161274.23549105343</v>
      </c>
      <c r="M1936" s="265">
        <f>$G1936*NonHospFrac+theModel!$H1936*NonHospFrac</f>
        <v>259456.17101381434</v>
      </c>
      <c r="N1936" s="266">
        <f t="shared" si="417"/>
        <v>420730.40650486777</v>
      </c>
      <c r="O1936" s="159"/>
      <c r="P1936" s="265">
        <f t="shared" si="418"/>
        <v>158884.67838555959</v>
      </c>
      <c r="Q1936" s="265">
        <f t="shared" si="419"/>
        <v>259454.61637213954</v>
      </c>
      <c r="R1936" s="266">
        <f t="shared" si="420"/>
        <v>418339.29475769913</v>
      </c>
    </row>
    <row r="1937" spans="1:18" x14ac:dyDescent="0.3">
      <c r="A1937" s="82">
        <v>1906</v>
      </c>
      <c r="B1937" s="94">
        <f t="shared" si="409"/>
        <v>1.1182329152317712E-16</v>
      </c>
      <c r="C1937" s="179">
        <f t="shared" si="410"/>
        <v>1.1157103743607011E-16</v>
      </c>
      <c r="D1937" s="166">
        <f t="shared" si="411"/>
        <v>2.2558277767625785E-3</v>
      </c>
      <c r="E1937" s="167">
        <f t="shared" si="421"/>
        <v>24.291375447755232</v>
      </c>
      <c r="F1937" s="168">
        <f t="shared" si="422"/>
        <v>4.301863570286252</v>
      </c>
      <c r="G1937" s="168">
        <f t="shared" si="412"/>
        <v>149498.46255999492</v>
      </c>
      <c r="H1937" s="168">
        <f t="shared" si="413"/>
        <v>271310.33852408634</v>
      </c>
      <c r="I1937" s="169">
        <f t="shared" si="414"/>
        <v>420808.80108408129</v>
      </c>
      <c r="J1937" s="169">
        <f t="shared" si="416"/>
        <v>414569.09127704159</v>
      </c>
      <c r="K1937" s="95"/>
      <c r="L1937" s="265">
        <f t="shared" si="415"/>
        <v>161304.28567433904</v>
      </c>
      <c r="M1937" s="265">
        <f>$G1937*NonHospFrac+theModel!$H1937*NonHospFrac</f>
        <v>259504.51540974222</v>
      </c>
      <c r="N1937" s="266">
        <f t="shared" si="417"/>
        <v>420808.80108408129</v>
      </c>
      <c r="O1937" s="159"/>
      <c r="P1937" s="265">
        <f t="shared" si="418"/>
        <v>158912.48224568789</v>
      </c>
      <c r="Q1937" s="265">
        <f t="shared" si="419"/>
        <v>259502.96076806742</v>
      </c>
      <c r="R1937" s="266">
        <f t="shared" si="420"/>
        <v>418415.44301375531</v>
      </c>
    </row>
    <row r="1938" spans="1:18" x14ac:dyDescent="0.3">
      <c r="A1938" s="82">
        <v>1907</v>
      </c>
      <c r="B1938" s="94">
        <f t="shared" si="409"/>
        <v>1.0973438108107139E-16</v>
      </c>
      <c r="C1938" s="179">
        <f t="shared" si="410"/>
        <v>1.0948683921616285E-16</v>
      </c>
      <c r="D1938" s="166">
        <f t="shared" si="411"/>
        <v>2.2558277767625785E-3</v>
      </c>
      <c r="E1938" s="167">
        <f t="shared" si="421"/>
        <v>24.291375447755232</v>
      </c>
      <c r="F1938" s="168">
        <f t="shared" si="422"/>
        <v>4.3041193980630146</v>
      </c>
      <c r="G1938" s="168">
        <f t="shared" si="412"/>
        <v>149576.85713920832</v>
      </c>
      <c r="H1938" s="168">
        <f t="shared" si="413"/>
        <v>271310.33852408634</v>
      </c>
      <c r="I1938" s="169">
        <f t="shared" si="414"/>
        <v>420887.19566329464</v>
      </c>
      <c r="J1938" s="169">
        <f t="shared" si="416"/>
        <v>414641.62271709408</v>
      </c>
      <c r="K1938" s="95"/>
      <c r="L1938" s="265">
        <f t="shared" si="415"/>
        <v>161334.3358576246</v>
      </c>
      <c r="M1938" s="265">
        <f>$G1938*NonHospFrac+theModel!$H1938*NonHospFrac</f>
        <v>259552.85980567004</v>
      </c>
      <c r="N1938" s="266">
        <f t="shared" si="417"/>
        <v>420887.19566329464</v>
      </c>
      <c r="O1938" s="159"/>
      <c r="P1938" s="265">
        <f t="shared" si="418"/>
        <v>158940.28497247607</v>
      </c>
      <c r="Q1938" s="265">
        <f t="shared" si="419"/>
        <v>259551.30516399525</v>
      </c>
      <c r="R1938" s="266">
        <f t="shared" si="420"/>
        <v>418491.59013647132</v>
      </c>
    </row>
    <row r="1939" spans="1:18" x14ac:dyDescent="0.3">
      <c r="A1939" s="82">
        <v>1908</v>
      </c>
      <c r="B1939" s="94">
        <f t="shared" si="409"/>
        <v>1.0768449244538633E-16</v>
      </c>
      <c r="C1939" s="179">
        <f t="shared" si="410"/>
        <v>1.0744157477620144E-16</v>
      </c>
      <c r="D1939" s="166">
        <f t="shared" si="411"/>
        <v>2.2558277767625785E-3</v>
      </c>
      <c r="E1939" s="167">
        <f t="shared" si="421"/>
        <v>24.291375447755232</v>
      </c>
      <c r="F1939" s="168">
        <f t="shared" si="422"/>
        <v>4.3063752258397772</v>
      </c>
      <c r="G1939" s="168">
        <f t="shared" si="412"/>
        <v>149655.25171842176</v>
      </c>
      <c r="H1939" s="168">
        <f t="shared" si="413"/>
        <v>271310.33852408634</v>
      </c>
      <c r="I1939" s="169">
        <f t="shared" si="414"/>
        <v>420965.5902425081</v>
      </c>
      <c r="J1939" s="169">
        <f t="shared" si="416"/>
        <v>414714.15120062244</v>
      </c>
      <c r="K1939" s="95"/>
      <c r="L1939" s="265">
        <f t="shared" si="415"/>
        <v>161364.38604091021</v>
      </c>
      <c r="M1939" s="265">
        <f>$G1939*NonHospFrac+theModel!$H1939*NonHospFrac</f>
        <v>259601.2042015979</v>
      </c>
      <c r="N1939" s="266">
        <f t="shared" si="417"/>
        <v>420965.5902425081</v>
      </c>
      <c r="O1939" s="159"/>
      <c r="P1939" s="265">
        <f t="shared" si="418"/>
        <v>158968.08656597044</v>
      </c>
      <c r="Q1939" s="265">
        <f t="shared" si="419"/>
        <v>259599.6495599231</v>
      </c>
      <c r="R1939" s="266">
        <f t="shared" si="420"/>
        <v>418567.73612589354</v>
      </c>
    </row>
    <row r="1940" spans="1:18" x14ac:dyDescent="0.3">
      <c r="A1940" s="82">
        <v>1909</v>
      </c>
      <c r="B1940" s="94">
        <f t="shared" si="409"/>
        <v>1.0567289667085741E-16</v>
      </c>
      <c r="C1940" s="179">
        <f t="shared" si="410"/>
        <v>1.0543451681529633E-16</v>
      </c>
      <c r="D1940" s="166">
        <f t="shared" si="411"/>
        <v>2.2558277767625785E-3</v>
      </c>
      <c r="E1940" s="167">
        <f t="shared" si="421"/>
        <v>24.291375447755232</v>
      </c>
      <c r="F1940" s="168">
        <f t="shared" si="422"/>
        <v>4.3086310536165398</v>
      </c>
      <c r="G1940" s="168">
        <f t="shared" si="412"/>
        <v>149733.64629763519</v>
      </c>
      <c r="H1940" s="168">
        <f t="shared" si="413"/>
        <v>271310.33852408634</v>
      </c>
      <c r="I1940" s="169">
        <f t="shared" si="414"/>
        <v>421043.98482172156</v>
      </c>
      <c r="J1940" s="169">
        <f t="shared" si="416"/>
        <v>414786.67672774702</v>
      </c>
      <c r="K1940" s="95"/>
      <c r="L1940" s="265">
        <f t="shared" si="415"/>
        <v>161394.43622419576</v>
      </c>
      <c r="M1940" s="265">
        <f>$G1940*NonHospFrac+theModel!$H1940*NonHospFrac</f>
        <v>259649.54859752575</v>
      </c>
      <c r="N1940" s="266">
        <f t="shared" si="417"/>
        <v>421043.9848217215</v>
      </c>
      <c r="O1940" s="159"/>
      <c r="P1940" s="265">
        <f t="shared" si="418"/>
        <v>158995.88702621707</v>
      </c>
      <c r="Q1940" s="265">
        <f t="shared" si="419"/>
        <v>259647.99395585095</v>
      </c>
      <c r="R1940" s="266">
        <f t="shared" si="420"/>
        <v>418643.88098206802</v>
      </c>
    </row>
    <row r="1941" spans="1:18" x14ac:dyDescent="0.3">
      <c r="A1941" s="82">
        <v>1910</v>
      </c>
      <c r="B1941" s="94">
        <f t="shared" si="409"/>
        <v>1.036988784292502E-16</v>
      </c>
      <c r="C1941" s="179">
        <f t="shared" si="410"/>
        <v>1.0346495161887037E-16</v>
      </c>
      <c r="D1941" s="166">
        <f t="shared" si="411"/>
        <v>2.2558277767625785E-3</v>
      </c>
      <c r="E1941" s="167">
        <f t="shared" si="421"/>
        <v>24.291375447755232</v>
      </c>
      <c r="F1941" s="168">
        <f t="shared" si="422"/>
        <v>4.3108868813933023</v>
      </c>
      <c r="G1941" s="168">
        <f t="shared" si="412"/>
        <v>149812.04087684859</v>
      </c>
      <c r="H1941" s="168">
        <f t="shared" si="413"/>
        <v>271310.33852408634</v>
      </c>
      <c r="I1941" s="169">
        <f t="shared" si="414"/>
        <v>421122.37940093491</v>
      </c>
      <c r="J1941" s="169">
        <f t="shared" si="416"/>
        <v>414859.19929858821</v>
      </c>
      <c r="K1941" s="95"/>
      <c r="L1941" s="265">
        <f t="shared" si="415"/>
        <v>161424.48640748134</v>
      </c>
      <c r="M1941" s="265">
        <f>$G1941*NonHospFrac+theModel!$H1941*NonHospFrac</f>
        <v>259697.8929934536</v>
      </c>
      <c r="N1941" s="266">
        <f t="shared" si="417"/>
        <v>421122.37940093491</v>
      </c>
      <c r="O1941" s="159"/>
      <c r="P1941" s="265">
        <f t="shared" si="418"/>
        <v>159023.68635326222</v>
      </c>
      <c r="Q1941" s="265">
        <f t="shared" si="419"/>
        <v>259696.3383517788</v>
      </c>
      <c r="R1941" s="266">
        <f t="shared" si="420"/>
        <v>418720.02470504103</v>
      </c>
    </row>
    <row r="1942" spans="1:18" x14ac:dyDescent="0.3">
      <c r="A1942" s="82">
        <v>1911</v>
      </c>
      <c r="B1942" s="94">
        <f t="shared" si="409"/>
        <v>1.0176173575499244E-16</v>
      </c>
      <c r="C1942" s="179">
        <f t="shared" si="410"/>
        <v>1.0153217880486476E-16</v>
      </c>
      <c r="D1942" s="166">
        <f t="shared" si="411"/>
        <v>2.2558277767625785E-3</v>
      </c>
      <c r="E1942" s="167">
        <f t="shared" si="421"/>
        <v>24.291375447755232</v>
      </c>
      <c r="F1942" s="168">
        <f t="shared" si="422"/>
        <v>4.3131427091700649</v>
      </c>
      <c r="G1942" s="168">
        <f t="shared" si="412"/>
        <v>149890.43545606203</v>
      </c>
      <c r="H1942" s="168">
        <f t="shared" si="413"/>
        <v>271310.33852408634</v>
      </c>
      <c r="I1942" s="169">
        <f t="shared" si="414"/>
        <v>421200.77398014837</v>
      </c>
      <c r="J1942" s="169">
        <f t="shared" si="416"/>
        <v>414931.71891326678</v>
      </c>
      <c r="K1942" s="95"/>
      <c r="L1942" s="265">
        <f t="shared" si="415"/>
        <v>161454.53659076692</v>
      </c>
      <c r="M1942" s="265">
        <f>$G1942*NonHospFrac+theModel!$H1942*NonHospFrac</f>
        <v>259746.23738938145</v>
      </c>
      <c r="N1942" s="266">
        <f t="shared" si="417"/>
        <v>421200.77398014837</v>
      </c>
      <c r="O1942" s="159"/>
      <c r="P1942" s="265">
        <f t="shared" si="418"/>
        <v>159051.4845471521</v>
      </c>
      <c r="Q1942" s="265">
        <f t="shared" si="419"/>
        <v>259744.68274770665</v>
      </c>
      <c r="R1942" s="266">
        <f t="shared" si="420"/>
        <v>418796.16729485872</v>
      </c>
    </row>
    <row r="1943" spans="1:18" x14ac:dyDescent="0.3">
      <c r="A1943" s="82">
        <v>1912</v>
      </c>
      <c r="B1943" s="94">
        <f t="shared" si="409"/>
        <v>9.9860779795550418E-17</v>
      </c>
      <c r="C1943" s="179">
        <f t="shared" si="410"/>
        <v>9.9635511074678447E-17</v>
      </c>
      <c r="D1943" s="166">
        <f t="shared" si="411"/>
        <v>2.2558277767625785E-3</v>
      </c>
      <c r="E1943" s="167">
        <f t="shared" si="421"/>
        <v>24.291375447755232</v>
      </c>
      <c r="F1943" s="168">
        <f t="shared" si="422"/>
        <v>4.3153985369468275</v>
      </c>
      <c r="G1943" s="168">
        <f t="shared" si="412"/>
        <v>149968.83003527543</v>
      </c>
      <c r="H1943" s="168">
        <f t="shared" si="413"/>
        <v>271310.33852408634</v>
      </c>
      <c r="I1943" s="169">
        <f t="shared" si="414"/>
        <v>421279.16855936177</v>
      </c>
      <c r="J1943" s="169">
        <f t="shared" si="416"/>
        <v>415004.235571903</v>
      </c>
      <c r="K1943" s="95"/>
      <c r="L1943" s="265">
        <f t="shared" si="415"/>
        <v>161484.5867740525</v>
      </c>
      <c r="M1943" s="265">
        <f>$G1943*NonHospFrac+theModel!$H1943*NonHospFrac</f>
        <v>259794.58178530924</v>
      </c>
      <c r="N1943" s="266">
        <f t="shared" si="417"/>
        <v>421279.16855936171</v>
      </c>
      <c r="O1943" s="159"/>
      <c r="P1943" s="265">
        <f t="shared" si="418"/>
        <v>159079.28160793285</v>
      </c>
      <c r="Q1943" s="265">
        <f t="shared" si="419"/>
        <v>259793.02714363445</v>
      </c>
      <c r="R1943" s="266">
        <f t="shared" si="420"/>
        <v>418872.30875156727</v>
      </c>
    </row>
    <row r="1944" spans="1:18" x14ac:dyDescent="0.3">
      <c r="A1944" s="82">
        <v>1913</v>
      </c>
      <c r="B1944" s="94">
        <f t="shared" si="409"/>
        <v>9.7995334566472089E-17</v>
      </c>
      <c r="C1944" s="179">
        <f t="shared" si="410"/>
        <v>9.7774273968763902E-17</v>
      </c>
      <c r="D1944" s="166">
        <f t="shared" si="411"/>
        <v>2.2558277767625785E-3</v>
      </c>
      <c r="E1944" s="167">
        <f t="shared" si="421"/>
        <v>24.291375447755232</v>
      </c>
      <c r="F1944" s="168">
        <f t="shared" si="422"/>
        <v>4.3176543647235901</v>
      </c>
      <c r="G1944" s="168">
        <f t="shared" si="412"/>
        <v>150047.22461448886</v>
      </c>
      <c r="H1944" s="168">
        <f t="shared" si="413"/>
        <v>271310.33852408634</v>
      </c>
      <c r="I1944" s="169">
        <f t="shared" si="414"/>
        <v>421357.56313857518</v>
      </c>
      <c r="J1944" s="169">
        <f t="shared" si="416"/>
        <v>415076.74927461747</v>
      </c>
      <c r="K1944" s="95"/>
      <c r="L1944" s="265">
        <f t="shared" si="415"/>
        <v>161514.63695733808</v>
      </c>
      <c r="M1944" s="265">
        <f>$G1944*NonHospFrac+theModel!$H1944*NonHospFrac</f>
        <v>259842.9261812371</v>
      </c>
      <c r="N1944" s="266">
        <f t="shared" si="417"/>
        <v>421357.56313857518</v>
      </c>
      <c r="O1944" s="159"/>
      <c r="P1944" s="265">
        <f t="shared" si="418"/>
        <v>159107.07753565069</v>
      </c>
      <c r="Q1944" s="265">
        <f t="shared" si="419"/>
        <v>259841.3715395623</v>
      </c>
      <c r="R1944" s="266">
        <f t="shared" si="420"/>
        <v>418948.44907521299</v>
      </c>
    </row>
    <row r="1945" spans="1:18" x14ac:dyDescent="0.3">
      <c r="A1945" s="82">
        <v>1914</v>
      </c>
      <c r="B1945" s="94">
        <f t="shared" si="409"/>
        <v>9.616473671100546E-17</v>
      </c>
      <c r="C1945" s="179">
        <f t="shared" si="410"/>
        <v>9.5947805626787718E-17</v>
      </c>
      <c r="D1945" s="166">
        <f t="shared" si="411"/>
        <v>2.2558277767625785E-3</v>
      </c>
      <c r="E1945" s="167">
        <f t="shared" si="421"/>
        <v>24.291375447755232</v>
      </c>
      <c r="F1945" s="168">
        <f t="shared" si="422"/>
        <v>4.3199101925003527</v>
      </c>
      <c r="G1945" s="168">
        <f t="shared" si="412"/>
        <v>150125.6191937023</v>
      </c>
      <c r="H1945" s="168">
        <f t="shared" si="413"/>
        <v>271310.33852408634</v>
      </c>
      <c r="I1945" s="169">
        <f t="shared" si="414"/>
        <v>421435.95771778864</v>
      </c>
      <c r="J1945" s="169">
        <f t="shared" si="416"/>
        <v>415149.26002153073</v>
      </c>
      <c r="K1945" s="95"/>
      <c r="L1945" s="265">
        <f t="shared" si="415"/>
        <v>161544.68714062366</v>
      </c>
      <c r="M1945" s="265">
        <f>$G1945*NonHospFrac+theModel!$H1945*NonHospFrac</f>
        <v>259891.27057716495</v>
      </c>
      <c r="N1945" s="266">
        <f t="shared" si="417"/>
        <v>421435.95771778864</v>
      </c>
      <c r="O1945" s="159"/>
      <c r="P1945" s="265">
        <f t="shared" si="418"/>
        <v>159134.87233035179</v>
      </c>
      <c r="Q1945" s="265">
        <f t="shared" si="419"/>
        <v>259889.71593549015</v>
      </c>
      <c r="R1945" s="266">
        <f t="shared" si="420"/>
        <v>419024.58826584194</v>
      </c>
    </row>
    <row r="1946" spans="1:18" x14ac:dyDescent="0.3">
      <c r="A1946" s="82">
        <v>1915</v>
      </c>
      <c r="B1946" s="94">
        <f t="shared" si="409"/>
        <v>9.4368335264207991E-17</v>
      </c>
      <c r="C1946" s="179">
        <f t="shared" si="410"/>
        <v>9.415545655227215E-17</v>
      </c>
      <c r="D1946" s="166">
        <f t="shared" si="411"/>
        <v>2.2558277767625785E-3</v>
      </c>
      <c r="E1946" s="167">
        <f t="shared" si="421"/>
        <v>24.291375447755232</v>
      </c>
      <c r="F1946" s="168">
        <f t="shared" si="422"/>
        <v>4.3221660202771153</v>
      </c>
      <c r="G1946" s="168">
        <f t="shared" si="412"/>
        <v>150204.0137729157</v>
      </c>
      <c r="H1946" s="168">
        <f t="shared" si="413"/>
        <v>271310.33852408634</v>
      </c>
      <c r="I1946" s="169">
        <f t="shared" si="414"/>
        <v>421514.35229700204</v>
      </c>
      <c r="J1946" s="169">
        <f t="shared" si="416"/>
        <v>415221.76781276311</v>
      </c>
      <c r="K1946" s="95"/>
      <c r="L1946" s="265">
        <f t="shared" si="415"/>
        <v>161574.73732390924</v>
      </c>
      <c r="M1946" s="265">
        <f>$G1946*NonHospFrac+theModel!$H1946*NonHospFrac</f>
        <v>259939.6149730928</v>
      </c>
      <c r="N1946" s="266">
        <f t="shared" si="417"/>
        <v>421514.35229700204</v>
      </c>
      <c r="O1946" s="159"/>
      <c r="P1946" s="265">
        <f t="shared" si="418"/>
        <v>159162.66599208233</v>
      </c>
      <c r="Q1946" s="265">
        <f t="shared" si="419"/>
        <v>259938.060331418</v>
      </c>
      <c r="R1946" s="266">
        <f t="shared" si="420"/>
        <v>419100.72632350033</v>
      </c>
    </row>
    <row r="1947" spans="1:18" x14ac:dyDescent="0.3">
      <c r="A1947" s="82">
        <v>1916</v>
      </c>
      <c r="B1947" s="94">
        <f t="shared" si="409"/>
        <v>9.2605491421459177E-17</v>
      </c>
      <c r="C1947" s="179">
        <f t="shared" si="410"/>
        <v>9.23965893816299E-17</v>
      </c>
      <c r="D1947" s="166">
        <f t="shared" si="411"/>
        <v>2.2558277767625785E-3</v>
      </c>
      <c r="E1947" s="167">
        <f t="shared" si="421"/>
        <v>24.291375447755232</v>
      </c>
      <c r="F1947" s="168">
        <f t="shared" si="422"/>
        <v>4.3244218480538779</v>
      </c>
      <c r="G1947" s="168">
        <f t="shared" si="412"/>
        <v>150282.40835212913</v>
      </c>
      <c r="H1947" s="168">
        <f t="shared" si="413"/>
        <v>271310.33852408634</v>
      </c>
      <c r="I1947" s="169">
        <f t="shared" si="414"/>
        <v>421592.74687621545</v>
      </c>
      <c r="J1947" s="169">
        <f t="shared" si="416"/>
        <v>415294.2726484352</v>
      </c>
      <c r="K1947" s="95"/>
      <c r="L1947" s="265">
        <f t="shared" si="415"/>
        <v>161604.78750719482</v>
      </c>
      <c r="M1947" s="265">
        <f>$G1947*NonHospFrac+theModel!$H1947*NonHospFrac</f>
        <v>259987.95936902065</v>
      </c>
      <c r="N1947" s="266">
        <f t="shared" si="417"/>
        <v>421592.74687621545</v>
      </c>
      <c r="O1947" s="159"/>
      <c r="P1947" s="265">
        <f t="shared" si="418"/>
        <v>159190.45852088853</v>
      </c>
      <c r="Q1947" s="265">
        <f t="shared" si="419"/>
        <v>259986.40472734586</v>
      </c>
      <c r="R1947" s="266">
        <f t="shared" si="420"/>
        <v>419176.86324823438</v>
      </c>
    </row>
    <row r="1948" spans="1:18" x14ac:dyDescent="0.3">
      <c r="A1948" s="82">
        <v>1917</v>
      </c>
      <c r="B1948" s="94">
        <f t="shared" si="409"/>
        <v>9.0875578311304274E-17</v>
      </c>
      <c r="C1948" s="179">
        <f t="shared" si="410"/>
        <v>9.0670578657520267E-17</v>
      </c>
      <c r="D1948" s="166">
        <f t="shared" si="411"/>
        <v>2.2558277767625785E-3</v>
      </c>
      <c r="E1948" s="167">
        <f t="shared" si="421"/>
        <v>24.291375447755232</v>
      </c>
      <c r="F1948" s="168">
        <f t="shared" si="422"/>
        <v>4.3266776758306404</v>
      </c>
      <c r="G1948" s="168">
        <f t="shared" si="412"/>
        <v>150360.80293134254</v>
      </c>
      <c r="H1948" s="168">
        <f t="shared" si="413"/>
        <v>271310.33852408634</v>
      </c>
      <c r="I1948" s="169">
        <f t="shared" si="414"/>
        <v>421671.14145542891</v>
      </c>
      <c r="J1948" s="169">
        <f t="shared" si="416"/>
        <v>415366.77452866751</v>
      </c>
      <c r="K1948" s="95"/>
      <c r="L1948" s="265">
        <f t="shared" si="415"/>
        <v>161634.8376904804</v>
      </c>
      <c r="M1948" s="265">
        <f>$G1948*NonHospFrac+theModel!$H1948*NonHospFrac</f>
        <v>260036.30376494848</v>
      </c>
      <c r="N1948" s="266">
        <f t="shared" si="417"/>
        <v>421671.14145542891</v>
      </c>
      <c r="O1948" s="159"/>
      <c r="P1948" s="265">
        <f t="shared" si="418"/>
        <v>159218.24991681651</v>
      </c>
      <c r="Q1948" s="265">
        <f t="shared" si="419"/>
        <v>260034.74912327368</v>
      </c>
      <c r="R1948" s="266">
        <f t="shared" si="420"/>
        <v>419252.99904009019</v>
      </c>
    </row>
    <row r="1949" spans="1:18" x14ac:dyDescent="0.3">
      <c r="A1949" s="82">
        <v>1918</v>
      </c>
      <c r="B1949" s="94">
        <f t="shared" si="409"/>
        <v>8.9177980772534512E-17</v>
      </c>
      <c r="C1949" s="179">
        <f t="shared" si="410"/>
        <v>8.8976810606432224E-17</v>
      </c>
      <c r="D1949" s="166">
        <f t="shared" si="411"/>
        <v>2.2558277767625785E-3</v>
      </c>
      <c r="E1949" s="167">
        <f t="shared" si="421"/>
        <v>24.291375447755232</v>
      </c>
      <c r="F1949" s="168">
        <f t="shared" si="422"/>
        <v>4.328933503607403</v>
      </c>
      <c r="G1949" s="168">
        <f t="shared" si="412"/>
        <v>150439.19751055597</v>
      </c>
      <c r="H1949" s="168">
        <f t="shared" si="413"/>
        <v>271310.33852408634</v>
      </c>
      <c r="I1949" s="169">
        <f t="shared" si="414"/>
        <v>421749.53603464231</v>
      </c>
      <c r="J1949" s="169">
        <f t="shared" si="416"/>
        <v>415439.27345358039</v>
      </c>
      <c r="K1949" s="95"/>
      <c r="L1949" s="265">
        <f t="shared" si="415"/>
        <v>161664.88787376598</v>
      </c>
      <c r="M1949" s="265">
        <f>$G1949*NonHospFrac+theModel!$H1949*NonHospFrac</f>
        <v>260084.64816087633</v>
      </c>
      <c r="N1949" s="266">
        <f t="shared" si="417"/>
        <v>421749.53603464231</v>
      </c>
      <c r="O1949" s="159"/>
      <c r="P1949" s="265">
        <f t="shared" si="418"/>
        <v>159246.0401799125</v>
      </c>
      <c r="Q1949" s="265">
        <f t="shared" si="419"/>
        <v>260083.09351920153</v>
      </c>
      <c r="R1949" s="266">
        <f t="shared" si="420"/>
        <v>419329.13369911403</v>
      </c>
    </row>
    <row r="1950" spans="1:18" x14ac:dyDescent="0.3">
      <c r="A1950" s="82">
        <v>1919</v>
      </c>
      <c r="B1950" s="94">
        <f t="shared" si="409"/>
        <v>8.7512095135435001E-17</v>
      </c>
      <c r="C1950" s="179">
        <f t="shared" si="410"/>
        <v>8.7314682920425801E-17</v>
      </c>
      <c r="D1950" s="166">
        <f t="shared" si="411"/>
        <v>2.2558277767625785E-3</v>
      </c>
      <c r="E1950" s="167">
        <f t="shared" si="421"/>
        <v>24.291375447755232</v>
      </c>
      <c r="F1950" s="168">
        <f t="shared" si="422"/>
        <v>4.3311893313841656</v>
      </c>
      <c r="G1950" s="168">
        <f t="shared" si="412"/>
        <v>150517.5920897694</v>
      </c>
      <c r="H1950" s="168">
        <f t="shared" si="413"/>
        <v>271310.33852408634</v>
      </c>
      <c r="I1950" s="169">
        <f t="shared" si="414"/>
        <v>421827.93061385571</v>
      </c>
      <c r="J1950" s="169">
        <f t="shared" si="416"/>
        <v>415511.76942329435</v>
      </c>
      <c r="K1950" s="95"/>
      <c r="L1950" s="265">
        <f t="shared" si="415"/>
        <v>161694.93805705156</v>
      </c>
      <c r="M1950" s="265">
        <f>$G1950*NonHospFrac+theModel!$H1950*NonHospFrac</f>
        <v>260132.99255680418</v>
      </c>
      <c r="N1950" s="266">
        <f t="shared" si="417"/>
        <v>421827.93061385571</v>
      </c>
      <c r="O1950" s="159"/>
      <c r="P1950" s="265">
        <f t="shared" si="418"/>
        <v>159273.82931022265</v>
      </c>
      <c r="Q1950" s="265">
        <f t="shared" si="419"/>
        <v>260131.43791512938</v>
      </c>
      <c r="R1950" s="266">
        <f t="shared" si="420"/>
        <v>419405.267225352</v>
      </c>
    </row>
    <row r="1951" spans="1:18" x14ac:dyDescent="0.3">
      <c r="A1951" s="82">
        <v>1920</v>
      </c>
      <c r="B1951" s="94">
        <f t="shared" ref="B1951:B2014" si="423">Constant*EXP(PowerTerm*(A1951)/7)</f>
        <v>8.5877329007118442E-17</v>
      </c>
      <c r="C1951" s="179">
        <f t="shared" ref="C1951:C2014" si="424">(1-theFloor)*B1951</f>
        <v>8.5683604542950001E-17</v>
      </c>
      <c r="D1951" s="166">
        <f t="shared" ref="D1951:D2014" si="425">theFloor</f>
        <v>2.2558277767625785E-3</v>
      </c>
      <c r="E1951" s="167">
        <f t="shared" si="421"/>
        <v>24.291375447755232</v>
      </c>
      <c r="F1951" s="168">
        <f t="shared" si="422"/>
        <v>4.3334451591609282</v>
      </c>
      <c r="G1951" s="168">
        <f t="shared" ref="G1951:G2014" si="426">$B$22*F1951*totInfected/365.25</f>
        <v>150595.98666898278</v>
      </c>
      <c r="H1951" s="168">
        <f t="shared" ref="H1951:H2014" si="427">lostQALYs_Injured*E1951*totInfected/365.25</f>
        <v>271310.33852408634</v>
      </c>
      <c r="I1951" s="169">
        <f t="shared" ref="I1951:I2014" si="428">H1951+G1951</f>
        <v>421906.32519306912</v>
      </c>
      <c r="J1951" s="169">
        <f t="shared" si="416"/>
        <v>415584.26243792986</v>
      </c>
      <c r="K1951" s="95"/>
      <c r="L1951" s="265">
        <f t="shared" ref="L1951:L2014" si="429">$G1951*HospFrac+$H1951*HospFrac</f>
        <v>161724.98824033712</v>
      </c>
      <c r="M1951" s="265">
        <f>$G1951*NonHospFrac+theModel!$H1951*NonHospFrac</f>
        <v>260181.336952732</v>
      </c>
      <c r="N1951" s="266">
        <f t="shared" si="417"/>
        <v>421906.32519306912</v>
      </c>
      <c r="O1951" s="159"/>
      <c r="P1951" s="265">
        <f t="shared" si="418"/>
        <v>159301.61730779312</v>
      </c>
      <c r="Q1951" s="265">
        <f t="shared" si="419"/>
        <v>260179.78231105721</v>
      </c>
      <c r="R1951" s="266">
        <f t="shared" si="420"/>
        <v>419481.39961885032</v>
      </c>
    </row>
    <row r="1952" spans="1:18" x14ac:dyDescent="0.3">
      <c r="A1952" s="82">
        <v>1921</v>
      </c>
      <c r="B1952" s="94">
        <f t="shared" si="423"/>
        <v>8.4273101060868646E-17</v>
      </c>
      <c r="C1952" s="179">
        <f t="shared" si="424"/>
        <v>8.4082995458661621E-17</v>
      </c>
      <c r="D1952" s="166">
        <f t="shared" si="425"/>
        <v>2.2558277767625785E-3</v>
      </c>
      <c r="E1952" s="167">
        <f t="shared" si="421"/>
        <v>24.291375447755232</v>
      </c>
      <c r="F1952" s="168">
        <f t="shared" si="422"/>
        <v>4.3357009869376908</v>
      </c>
      <c r="G1952" s="168">
        <f t="shared" si="426"/>
        <v>150674.38124819621</v>
      </c>
      <c r="H1952" s="168">
        <f t="shared" si="427"/>
        <v>271310.33852408634</v>
      </c>
      <c r="I1952" s="169">
        <f t="shared" si="428"/>
        <v>421984.71977228252</v>
      </c>
      <c r="J1952" s="169">
        <f t="shared" ref="J1952:J2015" si="430">J1951+(I1952-I1951)/(1+discountDaily)^A1952</f>
        <v>415656.75249760743</v>
      </c>
      <c r="K1952" s="95"/>
      <c r="L1952" s="265">
        <f t="shared" si="429"/>
        <v>161755.0384236227</v>
      </c>
      <c r="M1952" s="265">
        <f>$G1952*NonHospFrac+theModel!$H1952*NonHospFrac</f>
        <v>260229.68134865985</v>
      </c>
      <c r="N1952" s="266">
        <f t="shared" ref="N1952:N2015" si="431">L1952+M1952</f>
        <v>421984.71977228252</v>
      </c>
      <c r="O1952" s="159"/>
      <c r="P1952" s="265">
        <f t="shared" ref="P1952:P2015" si="432">P1951+(L1952-L1951)/(1+discountDaily)^A1952</f>
        <v>159329.40417267013</v>
      </c>
      <c r="Q1952" s="265">
        <f t="shared" ref="Q1952:Q2015" si="433">Q1951+(M1952-M1951)/(1+discountDaily)^B1952</f>
        <v>260228.12670698506</v>
      </c>
      <c r="R1952" s="266">
        <f t="shared" ref="R1952:R2015" si="434">P1952+Q1952</f>
        <v>419557.53087965515</v>
      </c>
    </row>
    <row r="1953" spans="1:18" x14ac:dyDescent="0.3">
      <c r="A1953" s="82">
        <v>1922</v>
      </c>
      <c r="B1953" s="94">
        <f t="shared" si="423"/>
        <v>8.2698840829419515E-17</v>
      </c>
      <c r="C1953" s="179">
        <f t="shared" si="424"/>
        <v>8.2512286487170443E-17</v>
      </c>
      <c r="D1953" s="166">
        <f t="shared" si="425"/>
        <v>2.2558277767625785E-3</v>
      </c>
      <c r="E1953" s="167">
        <f t="shared" ref="E1953:E2016" si="435">C1953+E1952</f>
        <v>24.291375447755232</v>
      </c>
      <c r="F1953" s="168">
        <f t="shared" ref="F1953:F2016" si="436">D1953+F1952</f>
        <v>4.3379568147144534</v>
      </c>
      <c r="G1953" s="168">
        <f t="shared" si="426"/>
        <v>150752.77582740964</v>
      </c>
      <c r="H1953" s="168">
        <f t="shared" si="427"/>
        <v>271310.33852408634</v>
      </c>
      <c r="I1953" s="169">
        <f t="shared" si="428"/>
        <v>422063.11435149598</v>
      </c>
      <c r="J1953" s="169">
        <f t="shared" si="430"/>
        <v>415729.23960244749</v>
      </c>
      <c r="K1953" s="95"/>
      <c r="L1953" s="265">
        <f t="shared" si="429"/>
        <v>161785.08860690828</v>
      </c>
      <c r="M1953" s="265">
        <f>$G1953*NonHospFrac+theModel!$H1953*NonHospFrac</f>
        <v>260278.02574458771</v>
      </c>
      <c r="N1953" s="266">
        <f t="shared" si="431"/>
        <v>422063.11435149598</v>
      </c>
      <c r="O1953" s="159"/>
      <c r="P1953" s="265">
        <f t="shared" si="432"/>
        <v>159357.18990489983</v>
      </c>
      <c r="Q1953" s="265">
        <f t="shared" si="433"/>
        <v>260276.47110291291</v>
      </c>
      <c r="R1953" s="266">
        <f t="shared" si="434"/>
        <v>419633.66100781271</v>
      </c>
    </row>
    <row r="1954" spans="1:18" x14ac:dyDescent="0.3">
      <c r="A1954" s="82">
        <v>1923</v>
      </c>
      <c r="B1954" s="94">
        <f t="shared" si="423"/>
        <v>8.11539885020955E-17</v>
      </c>
      <c r="C1954" s="179">
        <f t="shared" si="424"/>
        <v>8.0970919080637398E-17</v>
      </c>
      <c r="D1954" s="166">
        <f t="shared" si="425"/>
        <v>2.2558277767625785E-3</v>
      </c>
      <c r="E1954" s="167">
        <f t="shared" si="435"/>
        <v>24.291375447755232</v>
      </c>
      <c r="F1954" s="168">
        <f t="shared" si="436"/>
        <v>4.340212642491216</v>
      </c>
      <c r="G1954" s="168">
        <f t="shared" si="426"/>
        <v>150831.1704066231</v>
      </c>
      <c r="H1954" s="168">
        <f t="shared" si="427"/>
        <v>271310.33852408634</v>
      </c>
      <c r="I1954" s="169">
        <f t="shared" si="428"/>
        <v>422141.50893070945</v>
      </c>
      <c r="J1954" s="169">
        <f t="shared" si="430"/>
        <v>415801.72375257045</v>
      </c>
      <c r="K1954" s="95"/>
      <c r="L1954" s="265">
        <f t="shared" si="429"/>
        <v>161815.13879019389</v>
      </c>
      <c r="M1954" s="265">
        <f>$G1954*NonHospFrac+theModel!$H1954*NonHospFrac</f>
        <v>260326.37014051556</v>
      </c>
      <c r="N1954" s="266">
        <f t="shared" si="431"/>
        <v>422141.50893070945</v>
      </c>
      <c r="O1954" s="159"/>
      <c r="P1954" s="265">
        <f t="shared" si="432"/>
        <v>159384.97450452839</v>
      </c>
      <c r="Q1954" s="265">
        <f t="shared" si="433"/>
        <v>260324.81549884076</v>
      </c>
      <c r="R1954" s="266">
        <f t="shared" si="434"/>
        <v>419709.79000336915</v>
      </c>
    </row>
    <row r="1955" spans="1:18" x14ac:dyDescent="0.3">
      <c r="A1955" s="82">
        <v>1924</v>
      </c>
      <c r="B1955" s="94">
        <f t="shared" si="423"/>
        <v>7.9637994725741501E-17</v>
      </c>
      <c r="C1955" s="179">
        <f t="shared" si="424"/>
        <v>7.9458345125153501E-17</v>
      </c>
      <c r="D1955" s="166">
        <f t="shared" si="425"/>
        <v>2.2558277767625785E-3</v>
      </c>
      <c r="E1955" s="167">
        <f t="shared" si="435"/>
        <v>24.291375447755232</v>
      </c>
      <c r="F1955" s="168">
        <f t="shared" si="436"/>
        <v>4.3424684702679786</v>
      </c>
      <c r="G1955" s="168">
        <f t="shared" si="426"/>
        <v>150909.56498583651</v>
      </c>
      <c r="H1955" s="168">
        <f t="shared" si="427"/>
        <v>271310.33852408634</v>
      </c>
      <c r="I1955" s="169">
        <f t="shared" si="428"/>
        <v>422219.90350992285</v>
      </c>
      <c r="J1955" s="169">
        <f t="shared" si="430"/>
        <v>415874.20494809671</v>
      </c>
      <c r="K1955" s="95"/>
      <c r="L1955" s="265">
        <f t="shared" si="429"/>
        <v>161845.18897347944</v>
      </c>
      <c r="M1955" s="265">
        <f>$G1955*NonHospFrac+theModel!$H1955*NonHospFrac</f>
        <v>260374.71453644338</v>
      </c>
      <c r="N1955" s="266">
        <f t="shared" si="431"/>
        <v>422219.90350992279</v>
      </c>
      <c r="O1955" s="159"/>
      <c r="P1955" s="265">
        <f t="shared" si="432"/>
        <v>159412.75797160194</v>
      </c>
      <c r="Q1955" s="265">
        <f t="shared" si="433"/>
        <v>260373.15989476859</v>
      </c>
      <c r="R1955" s="266">
        <f t="shared" si="434"/>
        <v>419785.91786637052</v>
      </c>
    </row>
    <row r="1956" spans="1:18" x14ac:dyDescent="0.3">
      <c r="A1956" s="82">
        <v>1925</v>
      </c>
      <c r="B1956" s="94">
        <f t="shared" si="423"/>
        <v>7.8150320409371714E-17</v>
      </c>
      <c r="C1956" s="179">
        <f t="shared" si="424"/>
        <v>7.7974026745829354E-17</v>
      </c>
      <c r="D1956" s="166">
        <f t="shared" si="425"/>
        <v>2.2558277767625785E-3</v>
      </c>
      <c r="E1956" s="167">
        <f t="shared" si="435"/>
        <v>24.291375447755232</v>
      </c>
      <c r="F1956" s="168">
        <f t="shared" si="436"/>
        <v>4.3447242980447411</v>
      </c>
      <c r="G1956" s="168">
        <f t="shared" si="426"/>
        <v>150987.95956504991</v>
      </c>
      <c r="H1956" s="168">
        <f t="shared" si="427"/>
        <v>271310.33852408634</v>
      </c>
      <c r="I1956" s="169">
        <f t="shared" si="428"/>
        <v>422298.29808913625</v>
      </c>
      <c r="J1956" s="169">
        <f t="shared" si="430"/>
        <v>415946.68318914674</v>
      </c>
      <c r="K1956" s="95"/>
      <c r="L1956" s="265">
        <f t="shared" si="429"/>
        <v>161875.23915676502</v>
      </c>
      <c r="M1956" s="265">
        <f>$G1956*NonHospFrac+theModel!$H1956*NonHospFrac</f>
        <v>260423.0589323712</v>
      </c>
      <c r="N1956" s="266">
        <f t="shared" si="431"/>
        <v>422298.29808913625</v>
      </c>
      <c r="O1956" s="159"/>
      <c r="P1956" s="265">
        <f t="shared" si="432"/>
        <v>159440.54030616669</v>
      </c>
      <c r="Q1956" s="265">
        <f t="shared" si="433"/>
        <v>260421.50429069641</v>
      </c>
      <c r="R1956" s="266">
        <f t="shared" si="434"/>
        <v>419862.0445968631</v>
      </c>
    </row>
    <row r="1957" spans="1:18" x14ac:dyDescent="0.3">
      <c r="A1957" s="82">
        <v>1926</v>
      </c>
      <c r="B1957" s="94">
        <f t="shared" si="423"/>
        <v>7.6690436532468068E-17</v>
      </c>
      <c r="C1957" s="179">
        <f t="shared" si="424"/>
        <v>7.6517436115526076E-17</v>
      </c>
      <c r="D1957" s="166">
        <f t="shared" si="425"/>
        <v>2.2558277767625785E-3</v>
      </c>
      <c r="E1957" s="167">
        <f t="shared" si="435"/>
        <v>24.291375447755232</v>
      </c>
      <c r="F1957" s="168">
        <f t="shared" si="436"/>
        <v>4.3469801258215037</v>
      </c>
      <c r="G1957" s="168">
        <f t="shared" si="426"/>
        <v>151066.35414426334</v>
      </c>
      <c r="H1957" s="168">
        <f t="shared" si="427"/>
        <v>271310.33852408634</v>
      </c>
      <c r="I1957" s="169">
        <f t="shared" si="428"/>
        <v>422376.69266834971</v>
      </c>
      <c r="J1957" s="169">
        <f t="shared" si="430"/>
        <v>416019.15847584105</v>
      </c>
      <c r="K1957" s="95"/>
      <c r="L1957" s="265">
        <f t="shared" si="429"/>
        <v>161905.2893400506</v>
      </c>
      <c r="M1957" s="265">
        <f>$G1957*NonHospFrac+theModel!$H1957*NonHospFrac</f>
        <v>260471.40332829906</v>
      </c>
      <c r="N1957" s="266">
        <f t="shared" si="431"/>
        <v>422376.69266834966</v>
      </c>
      <c r="O1957" s="159"/>
      <c r="P1957" s="265">
        <f t="shared" si="432"/>
        <v>159468.3215082688</v>
      </c>
      <c r="Q1957" s="265">
        <f t="shared" si="433"/>
        <v>260469.84868662426</v>
      </c>
      <c r="R1957" s="266">
        <f t="shared" si="434"/>
        <v>419938.17019489303</v>
      </c>
    </row>
    <row r="1958" spans="1:18" x14ac:dyDescent="0.3">
      <c r="A1958" s="82">
        <v>1927</v>
      </c>
      <c r="B1958" s="94">
        <f t="shared" si="423"/>
        <v>7.5257823956857053E-17</v>
      </c>
      <c r="C1958" s="179">
        <f t="shared" si="424"/>
        <v>7.5088055267156468E-17</v>
      </c>
      <c r="D1958" s="166">
        <f t="shared" si="425"/>
        <v>2.2558277767625785E-3</v>
      </c>
      <c r="E1958" s="167">
        <f t="shared" si="435"/>
        <v>24.291375447755232</v>
      </c>
      <c r="F1958" s="168">
        <f t="shared" si="436"/>
        <v>4.3492359535982663</v>
      </c>
      <c r="G1958" s="168">
        <f t="shared" si="426"/>
        <v>151144.74872347675</v>
      </c>
      <c r="H1958" s="168">
        <f t="shared" si="427"/>
        <v>271310.33852408634</v>
      </c>
      <c r="I1958" s="169">
        <f t="shared" si="428"/>
        <v>422455.08724756306</v>
      </c>
      <c r="J1958" s="169">
        <f t="shared" si="430"/>
        <v>416091.63080829987</v>
      </c>
      <c r="K1958" s="95"/>
      <c r="L1958" s="265">
        <f t="shared" si="429"/>
        <v>161935.33952333618</v>
      </c>
      <c r="M1958" s="265">
        <f>$G1958*NonHospFrac+theModel!$H1958*NonHospFrac</f>
        <v>260519.74772422691</v>
      </c>
      <c r="N1958" s="266">
        <f t="shared" si="431"/>
        <v>422455.08724756306</v>
      </c>
      <c r="O1958" s="159"/>
      <c r="P1958" s="265">
        <f t="shared" si="432"/>
        <v>159496.10157795443</v>
      </c>
      <c r="Q1958" s="265">
        <f t="shared" si="433"/>
        <v>260518.19308255211</v>
      </c>
      <c r="R1958" s="266">
        <f t="shared" si="434"/>
        <v>420014.29466050654</v>
      </c>
    </row>
    <row r="1959" spans="1:18" x14ac:dyDescent="0.3">
      <c r="A1959" s="82">
        <v>1928</v>
      </c>
      <c r="B1959" s="94">
        <f t="shared" si="423"/>
        <v>7.3851973242106373E-17</v>
      </c>
      <c r="C1959" s="179">
        <f t="shared" si="424"/>
        <v>7.3685375909498102E-17</v>
      </c>
      <c r="D1959" s="166">
        <f t="shared" si="425"/>
        <v>2.2558277767625785E-3</v>
      </c>
      <c r="E1959" s="167">
        <f t="shared" si="435"/>
        <v>24.291375447755232</v>
      </c>
      <c r="F1959" s="168">
        <f t="shared" si="436"/>
        <v>4.3514917813750289</v>
      </c>
      <c r="G1959" s="168">
        <f t="shared" si="426"/>
        <v>151223.14330269018</v>
      </c>
      <c r="H1959" s="168">
        <f t="shared" si="427"/>
        <v>271310.33852408634</v>
      </c>
      <c r="I1959" s="169">
        <f t="shared" si="428"/>
        <v>422533.48182677652</v>
      </c>
      <c r="J1959" s="169">
        <f t="shared" si="430"/>
        <v>416164.10018664389</v>
      </c>
      <c r="K1959" s="95"/>
      <c r="L1959" s="265">
        <f t="shared" si="429"/>
        <v>161965.38970662176</v>
      </c>
      <c r="M1959" s="265">
        <f>$G1959*NonHospFrac+theModel!$H1959*NonHospFrac</f>
        <v>260568.09212015476</v>
      </c>
      <c r="N1959" s="266">
        <f t="shared" si="431"/>
        <v>422533.48182677652</v>
      </c>
      <c r="O1959" s="159"/>
      <c r="P1959" s="265">
        <f t="shared" si="432"/>
        <v>159523.8805152697</v>
      </c>
      <c r="Q1959" s="265">
        <f t="shared" si="433"/>
        <v>260566.53747847996</v>
      </c>
      <c r="R1959" s="266">
        <f t="shared" si="434"/>
        <v>420090.41799374967</v>
      </c>
    </row>
    <row r="1960" spans="1:18" x14ac:dyDescent="0.3">
      <c r="A1960" s="82">
        <v>1929</v>
      </c>
      <c r="B1960" s="94">
        <f t="shared" si="423"/>
        <v>7.2472384464364357E-17</v>
      </c>
      <c r="C1960" s="179">
        <f t="shared" si="424"/>
        <v>7.230889924644142E-17</v>
      </c>
      <c r="D1960" s="166">
        <f t="shared" si="425"/>
        <v>2.2558277767625785E-3</v>
      </c>
      <c r="E1960" s="167">
        <f t="shared" si="435"/>
        <v>24.291375447755232</v>
      </c>
      <c r="F1960" s="168">
        <f t="shared" si="436"/>
        <v>4.3537476091517915</v>
      </c>
      <c r="G1960" s="168">
        <f t="shared" si="426"/>
        <v>151301.53788190361</v>
      </c>
      <c r="H1960" s="168">
        <f t="shared" si="427"/>
        <v>271310.33852408634</v>
      </c>
      <c r="I1960" s="169">
        <f t="shared" si="428"/>
        <v>422611.87640598998</v>
      </c>
      <c r="J1960" s="169">
        <f t="shared" si="430"/>
        <v>416236.56661099335</v>
      </c>
      <c r="K1960" s="95"/>
      <c r="L1960" s="265">
        <f t="shared" si="429"/>
        <v>161995.43988990734</v>
      </c>
      <c r="M1960" s="265">
        <f>$G1960*NonHospFrac+theModel!$H1960*NonHospFrac</f>
        <v>260616.43651608261</v>
      </c>
      <c r="N1960" s="266">
        <f t="shared" si="431"/>
        <v>422611.87640598998</v>
      </c>
      <c r="O1960" s="159"/>
      <c r="P1960" s="265">
        <f t="shared" si="432"/>
        <v>159551.65832026082</v>
      </c>
      <c r="Q1960" s="265">
        <f t="shared" si="433"/>
        <v>260614.88187440782</v>
      </c>
      <c r="R1960" s="266">
        <f t="shared" si="434"/>
        <v>420166.54019466863</v>
      </c>
    </row>
    <row r="1961" spans="1:18" x14ac:dyDescent="0.3">
      <c r="A1961" s="82">
        <v>1930</v>
      </c>
      <c r="B1961" s="94">
        <f t="shared" si="423"/>
        <v>7.1118567038586526E-17</v>
      </c>
      <c r="C1961" s="179">
        <f t="shared" si="424"/>
        <v>7.0958135799617333E-17</v>
      </c>
      <c r="D1961" s="166">
        <f t="shared" si="425"/>
        <v>2.2558277767625785E-3</v>
      </c>
      <c r="E1961" s="167">
        <f t="shared" si="435"/>
        <v>24.291375447755232</v>
      </c>
      <c r="F1961" s="168">
        <f t="shared" si="436"/>
        <v>4.3560034369285541</v>
      </c>
      <c r="G1961" s="168">
        <f t="shared" si="426"/>
        <v>151379.93246111702</v>
      </c>
      <c r="H1961" s="168">
        <f t="shared" si="427"/>
        <v>271310.33852408634</v>
      </c>
      <c r="I1961" s="169">
        <f t="shared" si="428"/>
        <v>422690.27098520333</v>
      </c>
      <c r="J1961" s="169">
        <f t="shared" si="430"/>
        <v>416309.03008146858</v>
      </c>
      <c r="K1961" s="95"/>
      <c r="L1961" s="265">
        <f t="shared" si="429"/>
        <v>162025.49007319292</v>
      </c>
      <c r="M1961" s="265">
        <f>$G1961*NonHospFrac+theModel!$H1961*NonHospFrac</f>
        <v>260664.78091201044</v>
      </c>
      <c r="N1961" s="266">
        <f t="shared" si="431"/>
        <v>422690.27098520333</v>
      </c>
      <c r="O1961" s="159"/>
      <c r="P1961" s="265">
        <f t="shared" si="432"/>
        <v>159579.43499297393</v>
      </c>
      <c r="Q1961" s="265">
        <f t="shared" si="433"/>
        <v>260663.22627033564</v>
      </c>
      <c r="R1961" s="266">
        <f t="shared" si="434"/>
        <v>420242.66126330954</v>
      </c>
    </row>
    <row r="1962" spans="1:18" x14ac:dyDescent="0.3">
      <c r="A1962" s="82">
        <v>1931</v>
      </c>
      <c r="B1962" s="94">
        <f t="shared" si="423"/>
        <v>6.9790039544082328E-17</v>
      </c>
      <c r="C1962" s="179">
        <f t="shared" si="424"/>
        <v>6.9632605234337427E-17</v>
      </c>
      <c r="D1962" s="166">
        <f t="shared" si="425"/>
        <v>2.2558277767625785E-3</v>
      </c>
      <c r="E1962" s="167">
        <f t="shared" si="435"/>
        <v>24.291375447755232</v>
      </c>
      <c r="F1962" s="168">
        <f t="shared" si="436"/>
        <v>4.3582592647053167</v>
      </c>
      <c r="G1962" s="168">
        <f t="shared" si="426"/>
        <v>151458.32704033045</v>
      </c>
      <c r="H1962" s="168">
        <f t="shared" si="427"/>
        <v>271310.33852408634</v>
      </c>
      <c r="I1962" s="169">
        <f t="shared" si="428"/>
        <v>422768.66556441679</v>
      </c>
      <c r="J1962" s="169">
        <f t="shared" si="430"/>
        <v>416381.49059819023</v>
      </c>
      <c r="K1962" s="95"/>
      <c r="L1962" s="265">
        <f t="shared" si="429"/>
        <v>162055.5402564785</v>
      </c>
      <c r="M1962" s="265">
        <f>$G1962*NonHospFrac+theModel!$H1962*NonHospFrac</f>
        <v>260713.12530793829</v>
      </c>
      <c r="N1962" s="266">
        <f t="shared" si="431"/>
        <v>422768.66556441679</v>
      </c>
      <c r="O1962" s="159"/>
      <c r="P1962" s="265">
        <f t="shared" si="432"/>
        <v>159607.21053345516</v>
      </c>
      <c r="Q1962" s="265">
        <f t="shared" si="433"/>
        <v>260711.57066626349</v>
      </c>
      <c r="R1962" s="266">
        <f t="shared" si="434"/>
        <v>420318.78119971865</v>
      </c>
    </row>
    <row r="1963" spans="1:18" x14ac:dyDescent="0.3">
      <c r="A1963" s="82">
        <v>1932</v>
      </c>
      <c r="B1963" s="94">
        <f t="shared" si="423"/>
        <v>6.8486329553320812E-17</v>
      </c>
      <c r="C1963" s="179">
        <f t="shared" si="424"/>
        <v>6.8331836188785917E-17</v>
      </c>
      <c r="D1963" s="166">
        <f t="shared" si="425"/>
        <v>2.2558277767625785E-3</v>
      </c>
      <c r="E1963" s="167">
        <f t="shared" si="435"/>
        <v>24.291375447755232</v>
      </c>
      <c r="F1963" s="168">
        <f t="shared" si="436"/>
        <v>4.3605150924820792</v>
      </c>
      <c r="G1963" s="168">
        <f t="shared" si="426"/>
        <v>151536.72161954385</v>
      </c>
      <c r="H1963" s="168">
        <f t="shared" si="427"/>
        <v>271310.33852408634</v>
      </c>
      <c r="I1963" s="169">
        <f t="shared" si="428"/>
        <v>422847.06014363019</v>
      </c>
      <c r="J1963" s="169">
        <f t="shared" si="430"/>
        <v>416453.9481612785</v>
      </c>
      <c r="K1963" s="95"/>
      <c r="L1963" s="265">
        <f t="shared" si="429"/>
        <v>162085.59043976408</v>
      </c>
      <c r="M1963" s="265">
        <f>$G1963*NonHospFrac+theModel!$H1963*NonHospFrac</f>
        <v>260761.46970386611</v>
      </c>
      <c r="N1963" s="266">
        <f t="shared" si="431"/>
        <v>422847.06014363019</v>
      </c>
      <c r="O1963" s="159"/>
      <c r="P1963" s="265">
        <f t="shared" si="432"/>
        <v>159634.98494175068</v>
      </c>
      <c r="Q1963" s="265">
        <f t="shared" si="433"/>
        <v>260759.91506219131</v>
      </c>
      <c r="R1963" s="266">
        <f t="shared" si="434"/>
        <v>420394.90000394196</v>
      </c>
    </row>
    <row r="1964" spans="1:18" x14ac:dyDescent="0.3">
      <c r="A1964" s="82">
        <v>1933</v>
      </c>
      <c r="B1964" s="94">
        <f t="shared" si="423"/>
        <v>6.720697346393425E-17</v>
      </c>
      <c r="C1964" s="179">
        <f t="shared" si="424"/>
        <v>6.7055366106402165E-17</v>
      </c>
      <c r="D1964" s="166">
        <f t="shared" si="425"/>
        <v>2.2558277767625785E-3</v>
      </c>
      <c r="E1964" s="167">
        <f t="shared" si="435"/>
        <v>24.291375447755232</v>
      </c>
      <c r="F1964" s="168">
        <f t="shared" si="436"/>
        <v>4.3627709202588418</v>
      </c>
      <c r="G1964" s="168">
        <f t="shared" si="426"/>
        <v>151615.11619875729</v>
      </c>
      <c r="H1964" s="168">
        <f t="shared" si="427"/>
        <v>271310.33852408634</v>
      </c>
      <c r="I1964" s="169">
        <f t="shared" si="428"/>
        <v>422925.4547228436</v>
      </c>
      <c r="J1964" s="169">
        <f t="shared" si="430"/>
        <v>416526.40277085383</v>
      </c>
      <c r="K1964" s="95"/>
      <c r="L1964" s="265">
        <f t="shared" si="429"/>
        <v>162115.64062304967</v>
      </c>
      <c r="M1964" s="265">
        <f>$G1964*NonHospFrac+theModel!$H1964*NonHospFrac</f>
        <v>260809.81409979396</v>
      </c>
      <c r="N1964" s="266">
        <f t="shared" si="431"/>
        <v>422925.4547228436</v>
      </c>
      <c r="O1964" s="159"/>
      <c r="P1964" s="265">
        <f t="shared" si="432"/>
        <v>159662.75821790664</v>
      </c>
      <c r="Q1964" s="265">
        <f t="shared" si="433"/>
        <v>260808.25945811917</v>
      </c>
      <c r="R1964" s="266">
        <f t="shared" si="434"/>
        <v>420471.0176760258</v>
      </c>
    </row>
    <row r="1965" spans="1:18" x14ac:dyDescent="0.3">
      <c r="A1965" s="82">
        <v>1934</v>
      </c>
      <c r="B1965" s="94">
        <f t="shared" si="423"/>
        <v>6.5951516333860083E-17</v>
      </c>
      <c r="C1965" s="179">
        <f t="shared" si="424"/>
        <v>6.5802741071394549E-17</v>
      </c>
      <c r="D1965" s="166">
        <f t="shared" si="425"/>
        <v>2.2558277767625785E-3</v>
      </c>
      <c r="E1965" s="167">
        <f t="shared" si="435"/>
        <v>24.291375447755232</v>
      </c>
      <c r="F1965" s="168">
        <f t="shared" si="436"/>
        <v>4.3650267480356044</v>
      </c>
      <c r="G1965" s="168">
        <f t="shared" si="426"/>
        <v>151693.51077797072</v>
      </c>
      <c r="H1965" s="168">
        <f t="shared" si="427"/>
        <v>271310.33852408634</v>
      </c>
      <c r="I1965" s="169">
        <f t="shared" si="428"/>
        <v>423003.84930205706</v>
      </c>
      <c r="J1965" s="169">
        <f t="shared" si="430"/>
        <v>416598.85442703671</v>
      </c>
      <c r="K1965" s="95"/>
      <c r="L1965" s="265">
        <f t="shared" si="429"/>
        <v>162145.69080633525</v>
      </c>
      <c r="M1965" s="265">
        <f>$G1965*NonHospFrac+theModel!$H1965*NonHospFrac</f>
        <v>260858.15849572181</v>
      </c>
      <c r="N1965" s="266">
        <f t="shared" si="431"/>
        <v>423003.84930205706</v>
      </c>
      <c r="O1965" s="159"/>
      <c r="P1965" s="265">
        <f t="shared" si="432"/>
        <v>159690.5303619692</v>
      </c>
      <c r="Q1965" s="265">
        <f t="shared" si="433"/>
        <v>260856.60385404702</v>
      </c>
      <c r="R1965" s="266">
        <f t="shared" si="434"/>
        <v>420547.13421601622</v>
      </c>
    </row>
    <row r="1966" spans="1:18" x14ac:dyDescent="0.3">
      <c r="A1966" s="82">
        <v>1935</v>
      </c>
      <c r="B1966" s="94">
        <f t="shared" si="423"/>
        <v>6.4719511719562424E-17</v>
      </c>
      <c r="C1966" s="179">
        <f t="shared" si="424"/>
        <v>6.4573515647326923E-17</v>
      </c>
      <c r="D1966" s="166">
        <f t="shared" si="425"/>
        <v>2.2558277767625785E-3</v>
      </c>
      <c r="E1966" s="167">
        <f t="shared" si="435"/>
        <v>24.291375447755232</v>
      </c>
      <c r="F1966" s="168">
        <f t="shared" si="436"/>
        <v>4.367282575812367</v>
      </c>
      <c r="G1966" s="168">
        <f t="shared" si="426"/>
        <v>151771.90535718412</v>
      </c>
      <c r="H1966" s="168">
        <f t="shared" si="427"/>
        <v>271310.33852408634</v>
      </c>
      <c r="I1966" s="169">
        <f t="shared" si="428"/>
        <v>423082.24388127046</v>
      </c>
      <c r="J1966" s="169">
        <f t="shared" si="430"/>
        <v>416671.3031299474</v>
      </c>
      <c r="K1966" s="95"/>
      <c r="L1966" s="265">
        <f t="shared" si="429"/>
        <v>162175.7409896208</v>
      </c>
      <c r="M1966" s="265">
        <f>$G1966*NonHospFrac+theModel!$H1966*NonHospFrac</f>
        <v>260906.50289164964</v>
      </c>
      <c r="N1966" s="266">
        <f t="shared" si="431"/>
        <v>423082.24388127041</v>
      </c>
      <c r="O1966" s="159"/>
      <c r="P1966" s="265">
        <f t="shared" si="432"/>
        <v>159718.30137398446</v>
      </c>
      <c r="Q1966" s="265">
        <f t="shared" si="433"/>
        <v>260904.94824997484</v>
      </c>
      <c r="R1966" s="266">
        <f t="shared" si="434"/>
        <v>420623.2496239593</v>
      </c>
    </row>
    <row r="1967" spans="1:18" x14ac:dyDescent="0.3">
      <c r="A1967" s="82">
        <v>1936</v>
      </c>
      <c r="B1967" s="94">
        <f t="shared" si="423"/>
        <v>6.3510521517275652E-17</v>
      </c>
      <c r="C1967" s="179">
        <f t="shared" si="424"/>
        <v>6.3367252718720298E-17</v>
      </c>
      <c r="D1967" s="166">
        <f t="shared" si="425"/>
        <v>2.2558277767625785E-3</v>
      </c>
      <c r="E1967" s="167">
        <f t="shared" si="435"/>
        <v>24.291375447755232</v>
      </c>
      <c r="F1967" s="168">
        <f t="shared" si="436"/>
        <v>4.3695384035891296</v>
      </c>
      <c r="G1967" s="168">
        <f t="shared" si="426"/>
        <v>151850.29993639755</v>
      </c>
      <c r="H1967" s="168">
        <f t="shared" si="427"/>
        <v>271310.33852408634</v>
      </c>
      <c r="I1967" s="169">
        <f t="shared" si="428"/>
        <v>423160.63846048387</v>
      </c>
      <c r="J1967" s="169">
        <f t="shared" si="430"/>
        <v>416743.74887970631</v>
      </c>
      <c r="K1967" s="95"/>
      <c r="L1967" s="265">
        <f t="shared" si="429"/>
        <v>162205.79117290641</v>
      </c>
      <c r="M1967" s="265">
        <f>$G1967*NonHospFrac+theModel!$H1967*NonHospFrac</f>
        <v>260954.84728757749</v>
      </c>
      <c r="N1967" s="266">
        <f t="shared" si="431"/>
        <v>423160.63846048387</v>
      </c>
      <c r="O1967" s="159"/>
      <c r="P1967" s="265">
        <f t="shared" si="432"/>
        <v>159746.07125399867</v>
      </c>
      <c r="Q1967" s="265">
        <f t="shared" si="433"/>
        <v>260953.29264590269</v>
      </c>
      <c r="R1967" s="266">
        <f t="shared" si="434"/>
        <v>420699.36389990139</v>
      </c>
    </row>
    <row r="1968" spans="1:18" x14ac:dyDescent="0.3">
      <c r="A1968" s="82">
        <v>1937</v>
      </c>
      <c r="B1968" s="94">
        <f t="shared" si="423"/>
        <v>6.2324115807213736E-17</v>
      </c>
      <c r="C1968" s="179">
        <f t="shared" si="424"/>
        <v>6.218352333561366E-17</v>
      </c>
      <c r="D1968" s="166">
        <f t="shared" si="425"/>
        <v>2.2558277767625785E-3</v>
      </c>
      <c r="E1968" s="167">
        <f t="shared" si="435"/>
        <v>24.291375447755232</v>
      </c>
      <c r="F1968" s="168">
        <f t="shared" si="436"/>
        <v>4.3717942313658922</v>
      </c>
      <c r="G1968" s="168">
        <f t="shared" si="426"/>
        <v>151928.69451561096</v>
      </c>
      <c r="H1968" s="168">
        <f t="shared" si="427"/>
        <v>271310.33852408634</v>
      </c>
      <c r="I1968" s="169">
        <f t="shared" si="428"/>
        <v>423239.03303969733</v>
      </c>
      <c r="J1968" s="169">
        <f t="shared" si="430"/>
        <v>416816.19167643395</v>
      </c>
      <c r="K1968" s="95"/>
      <c r="L1968" s="265">
        <f t="shared" si="429"/>
        <v>162235.84135619196</v>
      </c>
      <c r="M1968" s="265">
        <f>$G1968*NonHospFrac+theModel!$H1968*NonHospFrac</f>
        <v>261003.19168350531</v>
      </c>
      <c r="N1968" s="266">
        <f t="shared" si="431"/>
        <v>423239.03303969727</v>
      </c>
      <c r="O1968" s="159"/>
      <c r="P1968" s="265">
        <f t="shared" si="432"/>
        <v>159773.84000205784</v>
      </c>
      <c r="Q1968" s="265">
        <f t="shared" si="433"/>
        <v>261001.63704183052</v>
      </c>
      <c r="R1968" s="266">
        <f t="shared" si="434"/>
        <v>420775.47704388836</v>
      </c>
    </row>
    <row r="1969" spans="1:18" x14ac:dyDescent="0.3">
      <c r="A1969" s="82">
        <v>1938</v>
      </c>
      <c r="B1969" s="94">
        <f t="shared" si="423"/>
        <v>6.115987270069005E-17</v>
      </c>
      <c r="C1969" s="179">
        <f t="shared" si="424"/>
        <v>6.102190656102857E-17</v>
      </c>
      <c r="D1969" s="166">
        <f t="shared" si="425"/>
        <v>2.2558277767625785E-3</v>
      </c>
      <c r="E1969" s="167">
        <f t="shared" si="435"/>
        <v>24.291375447755232</v>
      </c>
      <c r="F1969" s="168">
        <f t="shared" si="436"/>
        <v>4.3740500591426548</v>
      </c>
      <c r="G1969" s="168">
        <f t="shared" si="426"/>
        <v>152007.08909482439</v>
      </c>
      <c r="H1969" s="168">
        <f t="shared" si="427"/>
        <v>271310.33852408634</v>
      </c>
      <c r="I1969" s="169">
        <f t="shared" si="428"/>
        <v>423317.42761891073</v>
      </c>
      <c r="J1969" s="169">
        <f t="shared" si="430"/>
        <v>416888.63152025052</v>
      </c>
      <c r="K1969" s="95"/>
      <c r="L1969" s="265">
        <f t="shared" si="429"/>
        <v>162265.89153947757</v>
      </c>
      <c r="M1969" s="265">
        <f>$G1969*NonHospFrac+theModel!$H1969*NonHospFrac</f>
        <v>261051.53607943316</v>
      </c>
      <c r="N1969" s="266">
        <f t="shared" si="431"/>
        <v>423317.42761891073</v>
      </c>
      <c r="O1969" s="159"/>
      <c r="P1969" s="265">
        <f t="shared" si="432"/>
        <v>159801.60761820822</v>
      </c>
      <c r="Q1969" s="265">
        <f t="shared" si="433"/>
        <v>261049.98143775837</v>
      </c>
      <c r="R1969" s="266">
        <f t="shared" si="434"/>
        <v>420851.58905596659</v>
      </c>
    </row>
    <row r="1970" spans="1:18" x14ac:dyDescent="0.3">
      <c r="A1970" s="82">
        <v>1939</v>
      </c>
      <c r="B1970" s="94">
        <f t="shared" si="423"/>
        <v>6.0017378190091184E-17</v>
      </c>
      <c r="C1970" s="179">
        <f t="shared" si="424"/>
        <v>5.9881989321281516E-17</v>
      </c>
      <c r="D1970" s="166">
        <f t="shared" si="425"/>
        <v>2.2558277767625785E-3</v>
      </c>
      <c r="E1970" s="167">
        <f t="shared" si="435"/>
        <v>24.291375447755232</v>
      </c>
      <c r="F1970" s="168">
        <f t="shared" si="436"/>
        <v>4.3763058869194174</v>
      </c>
      <c r="G1970" s="168">
        <f t="shared" si="426"/>
        <v>152085.48367403782</v>
      </c>
      <c r="H1970" s="168">
        <f t="shared" si="427"/>
        <v>271310.33852408634</v>
      </c>
      <c r="I1970" s="169">
        <f t="shared" si="428"/>
        <v>423395.82219812414</v>
      </c>
      <c r="J1970" s="169">
        <f t="shared" si="430"/>
        <v>416961.06841127644</v>
      </c>
      <c r="K1970" s="95"/>
      <c r="L1970" s="265">
        <f t="shared" si="429"/>
        <v>162295.94172276312</v>
      </c>
      <c r="M1970" s="265">
        <f>$G1970*NonHospFrac+theModel!$H1970*NonHospFrac</f>
        <v>261099.88047536102</v>
      </c>
      <c r="N1970" s="266">
        <f t="shared" si="431"/>
        <v>423395.82219812414</v>
      </c>
      <c r="O1970" s="159"/>
      <c r="P1970" s="265">
        <f t="shared" si="432"/>
        <v>159829.37410249584</v>
      </c>
      <c r="Q1970" s="265">
        <f t="shared" si="433"/>
        <v>261098.32583368622</v>
      </c>
      <c r="R1970" s="266">
        <f t="shared" si="434"/>
        <v>420927.69993618206</v>
      </c>
    </row>
    <row r="1971" spans="1:18" x14ac:dyDescent="0.3">
      <c r="A1971" s="82">
        <v>1940</v>
      </c>
      <c r="B1971" s="94">
        <f t="shared" si="423"/>
        <v>5.8896226001657288E-17</v>
      </c>
      <c r="C1971" s="179">
        <f t="shared" si="424"/>
        <v>5.8763366259096259E-17</v>
      </c>
      <c r="D1971" s="166">
        <f t="shared" si="425"/>
        <v>2.2558277767625785E-3</v>
      </c>
      <c r="E1971" s="167">
        <f t="shared" si="435"/>
        <v>24.291375447755232</v>
      </c>
      <c r="F1971" s="168">
        <f t="shared" si="436"/>
        <v>4.3785617146961799</v>
      </c>
      <c r="G1971" s="168">
        <f t="shared" si="426"/>
        <v>152163.87825325126</v>
      </c>
      <c r="H1971" s="168">
        <f t="shared" si="427"/>
        <v>271310.33852408634</v>
      </c>
      <c r="I1971" s="169">
        <f t="shared" si="428"/>
        <v>423474.2167773376</v>
      </c>
      <c r="J1971" s="169">
        <f t="shared" si="430"/>
        <v>417033.50234963215</v>
      </c>
      <c r="K1971" s="95"/>
      <c r="L1971" s="265">
        <f t="shared" si="429"/>
        <v>162325.99190604873</v>
      </c>
      <c r="M1971" s="265">
        <f>$G1971*NonHospFrac+theModel!$H1971*NonHospFrac</f>
        <v>261148.22487128887</v>
      </c>
      <c r="N1971" s="266">
        <f t="shared" si="431"/>
        <v>423474.2167773376</v>
      </c>
      <c r="O1971" s="159"/>
      <c r="P1971" s="265">
        <f t="shared" si="432"/>
        <v>159857.13945496696</v>
      </c>
      <c r="Q1971" s="265">
        <f t="shared" si="433"/>
        <v>261146.67022961407</v>
      </c>
      <c r="R1971" s="266">
        <f t="shared" si="434"/>
        <v>421003.80968458101</v>
      </c>
    </row>
    <row r="1972" spans="1:18" x14ac:dyDescent="0.3">
      <c r="A1972" s="82">
        <v>1941</v>
      </c>
      <c r="B1972" s="94">
        <f t="shared" si="423"/>
        <v>5.7796017451008607E-17</v>
      </c>
      <c r="C1972" s="179">
        <f t="shared" si="424"/>
        <v>5.7665639589456365E-17</v>
      </c>
      <c r="D1972" s="166">
        <f t="shared" si="425"/>
        <v>2.2558277767625785E-3</v>
      </c>
      <c r="E1972" s="167">
        <f t="shared" si="435"/>
        <v>24.291375447755232</v>
      </c>
      <c r="F1972" s="168">
        <f t="shared" si="436"/>
        <v>4.3808175424729425</v>
      </c>
      <c r="G1972" s="168">
        <f t="shared" si="426"/>
        <v>152242.27283246466</v>
      </c>
      <c r="H1972" s="168">
        <f t="shared" si="427"/>
        <v>271310.33852408634</v>
      </c>
      <c r="I1972" s="169">
        <f t="shared" si="428"/>
        <v>423552.611356551</v>
      </c>
      <c r="J1972" s="169">
        <f t="shared" si="430"/>
        <v>417105.93333543785</v>
      </c>
      <c r="K1972" s="95"/>
      <c r="L1972" s="265">
        <f t="shared" si="429"/>
        <v>162356.04208933428</v>
      </c>
      <c r="M1972" s="265">
        <f>$G1972*NonHospFrac+theModel!$H1972*NonHospFrac</f>
        <v>261196.56926721672</v>
      </c>
      <c r="N1972" s="266">
        <f t="shared" si="431"/>
        <v>423552.611356551</v>
      </c>
      <c r="O1972" s="159"/>
      <c r="P1972" s="265">
        <f t="shared" si="432"/>
        <v>159884.90367566759</v>
      </c>
      <c r="Q1972" s="265">
        <f t="shared" si="433"/>
        <v>261195.01462554192</v>
      </c>
      <c r="R1972" s="266">
        <f t="shared" si="434"/>
        <v>421079.91830120952</v>
      </c>
    </row>
    <row r="1973" spans="1:18" x14ac:dyDescent="0.3">
      <c r="A1973" s="82">
        <v>1942</v>
      </c>
      <c r="B1973" s="94">
        <f t="shared" si="423"/>
        <v>5.6716361301372621E-17</v>
      </c>
      <c r="C1973" s="179">
        <f t="shared" si="424"/>
        <v>5.658841895815208E-17</v>
      </c>
      <c r="D1973" s="166">
        <f t="shared" si="425"/>
        <v>2.2558277767625785E-3</v>
      </c>
      <c r="E1973" s="167">
        <f t="shared" si="435"/>
        <v>24.291375447755232</v>
      </c>
      <c r="F1973" s="168">
        <f t="shared" si="436"/>
        <v>4.3830733702497051</v>
      </c>
      <c r="G1973" s="168">
        <f t="shared" si="426"/>
        <v>152320.66741167809</v>
      </c>
      <c r="H1973" s="168">
        <f t="shared" si="427"/>
        <v>271310.33852408634</v>
      </c>
      <c r="I1973" s="169">
        <f t="shared" si="428"/>
        <v>423631.00593576441</v>
      </c>
      <c r="J1973" s="169">
        <f t="shared" si="430"/>
        <v>417178.36136881396</v>
      </c>
      <c r="K1973" s="95"/>
      <c r="L1973" s="265">
        <f t="shared" si="429"/>
        <v>162386.09227261986</v>
      </c>
      <c r="M1973" s="265">
        <f>$G1973*NonHospFrac+theModel!$H1973*NonHospFrac</f>
        <v>261244.91366314457</v>
      </c>
      <c r="N1973" s="266">
        <f t="shared" si="431"/>
        <v>423631.00593576441</v>
      </c>
      <c r="O1973" s="159"/>
      <c r="P1973" s="265">
        <f t="shared" si="432"/>
        <v>159912.66676464397</v>
      </c>
      <c r="Q1973" s="265">
        <f t="shared" si="433"/>
        <v>261243.35902146978</v>
      </c>
      <c r="R1973" s="266">
        <f t="shared" si="434"/>
        <v>421156.02578611375</v>
      </c>
    </row>
    <row r="1974" spans="1:18" x14ac:dyDescent="0.3">
      <c r="A1974" s="82">
        <v>1943</v>
      </c>
      <c r="B1974" s="94">
        <f t="shared" si="423"/>
        <v>5.5656873624459415E-17</v>
      </c>
      <c r="C1974" s="179">
        <f t="shared" si="424"/>
        <v>5.553132130296959E-17</v>
      </c>
      <c r="D1974" s="166">
        <f t="shared" si="425"/>
        <v>2.2558277767625785E-3</v>
      </c>
      <c r="E1974" s="167">
        <f t="shared" si="435"/>
        <v>24.291375447755232</v>
      </c>
      <c r="F1974" s="168">
        <f t="shared" si="436"/>
        <v>4.3853291980264677</v>
      </c>
      <c r="G1974" s="168">
        <f t="shared" si="426"/>
        <v>152399.06199089153</v>
      </c>
      <c r="H1974" s="168">
        <f t="shared" si="427"/>
        <v>271310.33852408634</v>
      </c>
      <c r="I1974" s="169">
        <f t="shared" si="428"/>
        <v>423709.40051497787</v>
      </c>
      <c r="J1974" s="169">
        <f t="shared" si="430"/>
        <v>417250.78644988092</v>
      </c>
      <c r="K1974" s="95"/>
      <c r="L1974" s="265">
        <f t="shared" si="429"/>
        <v>162416.14245590544</v>
      </c>
      <c r="M1974" s="265">
        <f>$G1974*NonHospFrac+theModel!$H1974*NonHospFrac</f>
        <v>261293.25805907242</v>
      </c>
      <c r="N1974" s="266">
        <f t="shared" si="431"/>
        <v>423709.40051497787</v>
      </c>
      <c r="O1974" s="159"/>
      <c r="P1974" s="265">
        <f t="shared" si="432"/>
        <v>159940.42872194218</v>
      </c>
      <c r="Q1974" s="265">
        <f t="shared" si="433"/>
        <v>261291.70341739763</v>
      </c>
      <c r="R1974" s="266">
        <f t="shared" si="434"/>
        <v>421232.13213933981</v>
      </c>
    </row>
    <row r="1975" spans="1:18" x14ac:dyDescent="0.3">
      <c r="A1975" s="82">
        <v>1944</v>
      </c>
      <c r="B1975" s="94">
        <f t="shared" si="423"/>
        <v>5.46171776639359E-17</v>
      </c>
      <c r="C1975" s="179">
        <f t="shared" si="424"/>
        <v>5.4493970717473214E-17</v>
      </c>
      <c r="D1975" s="166">
        <f t="shared" si="425"/>
        <v>2.2558277767625785E-3</v>
      </c>
      <c r="E1975" s="167">
        <f t="shared" si="435"/>
        <v>24.291375447755232</v>
      </c>
      <c r="F1975" s="168">
        <f t="shared" si="436"/>
        <v>4.3875850258032303</v>
      </c>
      <c r="G1975" s="168">
        <f t="shared" si="426"/>
        <v>152477.45657010493</v>
      </c>
      <c r="H1975" s="168">
        <f t="shared" si="427"/>
        <v>271310.33852408634</v>
      </c>
      <c r="I1975" s="169">
        <f t="shared" si="428"/>
        <v>423787.79509419127</v>
      </c>
      <c r="J1975" s="169">
        <f t="shared" si="430"/>
        <v>417323.20857875893</v>
      </c>
      <c r="K1975" s="95"/>
      <c r="L1975" s="265">
        <f t="shared" si="429"/>
        <v>162446.19263919102</v>
      </c>
      <c r="M1975" s="265">
        <f>$G1975*NonHospFrac+theModel!$H1975*NonHospFrac</f>
        <v>261341.60245500022</v>
      </c>
      <c r="N1975" s="266">
        <f t="shared" si="431"/>
        <v>423787.79509419121</v>
      </c>
      <c r="O1975" s="159"/>
      <c r="P1975" s="265">
        <f t="shared" si="432"/>
        <v>159968.18954760834</v>
      </c>
      <c r="Q1975" s="265">
        <f t="shared" si="433"/>
        <v>261340.04781332542</v>
      </c>
      <c r="R1975" s="266">
        <f t="shared" si="434"/>
        <v>421308.2373609338</v>
      </c>
    </row>
    <row r="1976" spans="1:18" x14ac:dyDescent="0.3">
      <c r="A1976" s="82">
        <v>1945</v>
      </c>
      <c r="B1976" s="94">
        <f t="shared" si="423"/>
        <v>5.3596903701450253E-17</v>
      </c>
      <c r="C1976" s="179">
        <f t="shared" si="424"/>
        <v>5.3475998317332049E-17</v>
      </c>
      <c r="D1976" s="166">
        <f t="shared" si="425"/>
        <v>2.2558277767625785E-3</v>
      </c>
      <c r="E1976" s="167">
        <f t="shared" si="435"/>
        <v>24.291375447755232</v>
      </c>
      <c r="F1976" s="168">
        <f t="shared" si="436"/>
        <v>4.3898408535799929</v>
      </c>
      <c r="G1976" s="168">
        <f t="shared" si="426"/>
        <v>152555.85114931836</v>
      </c>
      <c r="H1976" s="168">
        <f t="shared" si="427"/>
        <v>271310.33852408634</v>
      </c>
      <c r="I1976" s="169">
        <f t="shared" si="428"/>
        <v>423866.18967340467</v>
      </c>
      <c r="J1976" s="169">
        <f t="shared" si="430"/>
        <v>417395.62775556842</v>
      </c>
      <c r="K1976" s="95"/>
      <c r="L1976" s="265">
        <f t="shared" si="429"/>
        <v>162476.2428224766</v>
      </c>
      <c r="M1976" s="265">
        <f>$G1976*NonHospFrac+theModel!$H1976*NonHospFrac</f>
        <v>261389.94685092807</v>
      </c>
      <c r="N1976" s="266">
        <f t="shared" si="431"/>
        <v>423866.18967340467</v>
      </c>
      <c r="O1976" s="159"/>
      <c r="P1976" s="265">
        <f t="shared" si="432"/>
        <v>159995.94924168862</v>
      </c>
      <c r="Q1976" s="265">
        <f t="shared" si="433"/>
        <v>261388.39220925327</v>
      </c>
      <c r="R1976" s="266">
        <f t="shared" si="434"/>
        <v>421384.34145094187</v>
      </c>
    </row>
    <row r="1977" spans="1:18" x14ac:dyDescent="0.3">
      <c r="A1977" s="82">
        <v>1946</v>
      </c>
      <c r="B1977" s="94">
        <f t="shared" si="423"/>
        <v>5.259568892515931E-17</v>
      </c>
      <c r="C1977" s="179">
        <f t="shared" si="424"/>
        <v>5.2477042109143969E-17</v>
      </c>
      <c r="D1977" s="166">
        <f t="shared" si="425"/>
        <v>2.2558277767625785E-3</v>
      </c>
      <c r="E1977" s="167">
        <f t="shared" si="435"/>
        <v>24.291375447755232</v>
      </c>
      <c r="F1977" s="168">
        <f t="shared" si="436"/>
        <v>4.3920966813567555</v>
      </c>
      <c r="G1977" s="168">
        <f t="shared" si="426"/>
        <v>152634.24572853179</v>
      </c>
      <c r="H1977" s="168">
        <f t="shared" si="427"/>
        <v>271310.33852408634</v>
      </c>
      <c r="I1977" s="169">
        <f t="shared" si="428"/>
        <v>423944.58425261814</v>
      </c>
      <c r="J1977" s="169">
        <f t="shared" si="430"/>
        <v>417468.04398042976</v>
      </c>
      <c r="K1977" s="95"/>
      <c r="L1977" s="265">
        <f t="shared" si="429"/>
        <v>162506.29300576219</v>
      </c>
      <c r="M1977" s="265">
        <f>$G1977*NonHospFrac+theModel!$H1977*NonHospFrac</f>
        <v>261438.29124685592</v>
      </c>
      <c r="N1977" s="266">
        <f t="shared" si="431"/>
        <v>423944.58425261814</v>
      </c>
      <c r="O1977" s="159"/>
      <c r="P1977" s="265">
        <f t="shared" si="432"/>
        <v>160023.70780422911</v>
      </c>
      <c r="Q1977" s="265">
        <f t="shared" si="433"/>
        <v>261436.73660518113</v>
      </c>
      <c r="R1977" s="266">
        <f t="shared" si="434"/>
        <v>421460.44440941024</v>
      </c>
    </row>
    <row r="1978" spans="1:18" x14ac:dyDescent="0.3">
      <c r="A1978" s="82">
        <v>1947</v>
      </c>
      <c r="B1978" s="94">
        <f t="shared" si="423"/>
        <v>5.1613177300711755E-17</v>
      </c>
      <c r="C1978" s="179">
        <f t="shared" si="424"/>
        <v>5.1496746861709837E-17</v>
      </c>
      <c r="D1978" s="166">
        <f t="shared" si="425"/>
        <v>2.2558277767625785E-3</v>
      </c>
      <c r="E1978" s="167">
        <f t="shared" si="435"/>
        <v>24.291375447755232</v>
      </c>
      <c r="F1978" s="168">
        <f t="shared" si="436"/>
        <v>4.394352509133518</v>
      </c>
      <c r="G1978" s="168">
        <f t="shared" si="426"/>
        <v>152712.6403077452</v>
      </c>
      <c r="H1978" s="168">
        <f t="shared" si="427"/>
        <v>271310.33852408634</v>
      </c>
      <c r="I1978" s="169">
        <f t="shared" si="428"/>
        <v>424022.97883183154</v>
      </c>
      <c r="J1978" s="169">
        <f t="shared" si="430"/>
        <v>417540.45725346316</v>
      </c>
      <c r="K1978" s="95"/>
      <c r="L1978" s="265">
        <f t="shared" si="429"/>
        <v>162536.34318904777</v>
      </c>
      <c r="M1978" s="265">
        <f>$G1978*NonHospFrac+theModel!$H1978*NonHospFrac</f>
        <v>261486.63564278377</v>
      </c>
      <c r="N1978" s="266">
        <f t="shared" si="431"/>
        <v>424022.97883183154</v>
      </c>
      <c r="O1978" s="159"/>
      <c r="P1978" s="265">
        <f t="shared" si="432"/>
        <v>160051.46523527594</v>
      </c>
      <c r="Q1978" s="265">
        <f t="shared" si="433"/>
        <v>261485.08100110898</v>
      </c>
      <c r="R1978" s="266">
        <f t="shared" si="434"/>
        <v>421536.54623638489</v>
      </c>
    </row>
    <row r="1979" spans="1:18" x14ac:dyDescent="0.3">
      <c r="A1979" s="82">
        <v>1948</v>
      </c>
      <c r="B1979" s="94">
        <f t="shared" si="423"/>
        <v>5.0649019444641459E-17</v>
      </c>
      <c r="C1979" s="179">
        <f t="shared" si="424"/>
        <v>5.0534763979712447E-17</v>
      </c>
      <c r="D1979" s="166">
        <f t="shared" si="425"/>
        <v>2.2558277767625785E-3</v>
      </c>
      <c r="E1979" s="167">
        <f t="shared" si="435"/>
        <v>24.291375447755232</v>
      </c>
      <c r="F1979" s="168">
        <f t="shared" si="436"/>
        <v>4.3966083369102806</v>
      </c>
      <c r="G1979" s="168">
        <f t="shared" si="426"/>
        <v>152791.03488695863</v>
      </c>
      <c r="H1979" s="168">
        <f t="shared" si="427"/>
        <v>271310.33852408634</v>
      </c>
      <c r="I1979" s="169">
        <f t="shared" si="428"/>
        <v>424101.37341104494</v>
      </c>
      <c r="J1979" s="169">
        <f t="shared" si="430"/>
        <v>417612.86757478898</v>
      </c>
      <c r="K1979" s="95"/>
      <c r="L1979" s="265">
        <f t="shared" si="429"/>
        <v>162566.39337233335</v>
      </c>
      <c r="M1979" s="265">
        <f>$G1979*NonHospFrac+theModel!$H1979*NonHospFrac</f>
        <v>261534.98003871163</v>
      </c>
      <c r="N1979" s="266">
        <f t="shared" si="431"/>
        <v>424101.37341104494</v>
      </c>
      <c r="O1979" s="159"/>
      <c r="P1979" s="265">
        <f t="shared" si="432"/>
        <v>160079.22153487525</v>
      </c>
      <c r="Q1979" s="265">
        <f t="shared" si="433"/>
        <v>261533.42539703683</v>
      </c>
      <c r="R1979" s="266">
        <f t="shared" si="434"/>
        <v>421612.64693191205</v>
      </c>
    </row>
    <row r="1980" spans="1:18" x14ac:dyDescent="0.3">
      <c r="A1980" s="82">
        <v>1949</v>
      </c>
      <c r="B1980" s="94">
        <f t="shared" si="423"/>
        <v>4.9702872500125891E-17</v>
      </c>
      <c r="C1980" s="179">
        <f t="shared" si="424"/>
        <v>4.9590751379755215E-17</v>
      </c>
      <c r="D1980" s="166">
        <f t="shared" si="425"/>
        <v>2.2558277767625785E-3</v>
      </c>
      <c r="E1980" s="167">
        <f t="shared" si="435"/>
        <v>24.291375447755232</v>
      </c>
      <c r="F1980" s="168">
        <f t="shared" si="436"/>
        <v>4.3988641646870432</v>
      </c>
      <c r="G1980" s="168">
        <f t="shared" si="426"/>
        <v>152869.42946617203</v>
      </c>
      <c r="H1980" s="168">
        <f t="shared" si="427"/>
        <v>271310.33852408634</v>
      </c>
      <c r="I1980" s="169">
        <f t="shared" si="428"/>
        <v>424179.76799025841</v>
      </c>
      <c r="J1980" s="169">
        <f t="shared" si="430"/>
        <v>417685.2749445276</v>
      </c>
      <c r="K1980" s="95"/>
      <c r="L1980" s="265">
        <f t="shared" si="429"/>
        <v>162596.44355561893</v>
      </c>
      <c r="M1980" s="265">
        <f>$G1980*NonHospFrac+theModel!$H1980*NonHospFrac</f>
        <v>261583.32443463945</v>
      </c>
      <c r="N1980" s="266">
        <f t="shared" si="431"/>
        <v>424179.76799025841</v>
      </c>
      <c r="O1980" s="159"/>
      <c r="P1980" s="265">
        <f t="shared" si="432"/>
        <v>160106.97670307313</v>
      </c>
      <c r="Q1980" s="265">
        <f t="shared" si="433"/>
        <v>261581.76979296465</v>
      </c>
      <c r="R1980" s="266">
        <f t="shared" si="434"/>
        <v>421688.74649603781</v>
      </c>
    </row>
    <row r="1981" spans="1:18" x14ac:dyDescent="0.3">
      <c r="A1981" s="82">
        <v>1950</v>
      </c>
      <c r="B1981" s="94">
        <f t="shared" si="423"/>
        <v>4.8774400015065448E-17</v>
      </c>
      <c r="C1981" s="179">
        <f t="shared" si="424"/>
        <v>4.8664373368716537E-17</v>
      </c>
      <c r="D1981" s="166">
        <f t="shared" si="425"/>
        <v>2.2558277767625785E-3</v>
      </c>
      <c r="E1981" s="167">
        <f t="shared" si="435"/>
        <v>24.291375447755232</v>
      </c>
      <c r="F1981" s="168">
        <f t="shared" si="436"/>
        <v>4.4011199924638058</v>
      </c>
      <c r="G1981" s="168">
        <f t="shared" si="426"/>
        <v>152947.82404538544</v>
      </c>
      <c r="H1981" s="168">
        <f t="shared" si="427"/>
        <v>271310.33852408634</v>
      </c>
      <c r="I1981" s="169">
        <f t="shared" si="428"/>
        <v>424258.16256947175</v>
      </c>
      <c r="J1981" s="169">
        <f t="shared" si="430"/>
        <v>417757.67936279916</v>
      </c>
      <c r="K1981" s="95"/>
      <c r="L1981" s="265">
        <f t="shared" si="429"/>
        <v>162626.49373890448</v>
      </c>
      <c r="M1981" s="265">
        <f>$G1981*NonHospFrac+theModel!$H1981*NonHospFrac</f>
        <v>261631.66883056727</v>
      </c>
      <c r="N1981" s="266">
        <f t="shared" si="431"/>
        <v>424258.16256947175</v>
      </c>
      <c r="O1981" s="159"/>
      <c r="P1981" s="265">
        <f t="shared" si="432"/>
        <v>160134.73073991569</v>
      </c>
      <c r="Q1981" s="265">
        <f t="shared" si="433"/>
        <v>261630.11418889248</v>
      </c>
      <c r="R1981" s="266">
        <f t="shared" si="434"/>
        <v>421764.84492880816</v>
      </c>
    </row>
    <row r="1982" spans="1:18" x14ac:dyDescent="0.3">
      <c r="A1982" s="82">
        <v>1951</v>
      </c>
      <c r="B1982" s="94">
        <f t="shared" si="423"/>
        <v>4.7863271822440262E-17</v>
      </c>
      <c r="C1982" s="179">
        <f t="shared" si="424"/>
        <v>4.7755300524376465E-17</v>
      </c>
      <c r="D1982" s="166">
        <f t="shared" si="425"/>
        <v>2.2558277767625785E-3</v>
      </c>
      <c r="E1982" s="167">
        <f t="shared" si="435"/>
        <v>24.291375447755232</v>
      </c>
      <c r="F1982" s="168">
        <f t="shared" si="436"/>
        <v>4.4033758202405684</v>
      </c>
      <c r="G1982" s="168">
        <f t="shared" si="426"/>
        <v>153026.21862459887</v>
      </c>
      <c r="H1982" s="168">
        <f t="shared" si="427"/>
        <v>271310.33852408634</v>
      </c>
      <c r="I1982" s="169">
        <f t="shared" si="428"/>
        <v>424336.55714868521</v>
      </c>
      <c r="J1982" s="169">
        <f t="shared" si="430"/>
        <v>417830.0808297242</v>
      </c>
      <c r="K1982" s="95"/>
      <c r="L1982" s="265">
        <f t="shared" si="429"/>
        <v>162656.54392219009</v>
      </c>
      <c r="M1982" s="265">
        <f>$G1982*NonHospFrac+theModel!$H1982*NonHospFrac</f>
        <v>261680.01322649512</v>
      </c>
      <c r="N1982" s="266">
        <f t="shared" si="431"/>
        <v>424336.55714868521</v>
      </c>
      <c r="O1982" s="159"/>
      <c r="P1982" s="265">
        <f t="shared" si="432"/>
        <v>160162.48364544913</v>
      </c>
      <c r="Q1982" s="265">
        <f t="shared" si="433"/>
        <v>261678.45858482033</v>
      </c>
      <c r="R1982" s="266">
        <f t="shared" si="434"/>
        <v>421840.94223026943</v>
      </c>
    </row>
    <row r="1983" spans="1:18" x14ac:dyDescent="0.3">
      <c r="A1983" s="82">
        <v>1952</v>
      </c>
      <c r="B1983" s="94">
        <f t="shared" si="423"/>
        <v>4.6969163922902692E-17</v>
      </c>
      <c r="C1983" s="179">
        <f t="shared" si="424"/>
        <v>4.6863209578274091E-17</v>
      </c>
      <c r="D1983" s="166">
        <f t="shared" si="425"/>
        <v>2.2558277767625785E-3</v>
      </c>
      <c r="E1983" s="167">
        <f t="shared" si="435"/>
        <v>24.291375447755232</v>
      </c>
      <c r="F1983" s="168">
        <f t="shared" si="436"/>
        <v>4.405631648017331</v>
      </c>
      <c r="G1983" s="168">
        <f t="shared" si="426"/>
        <v>153104.61320381227</v>
      </c>
      <c r="H1983" s="168">
        <f t="shared" si="427"/>
        <v>271310.33852408634</v>
      </c>
      <c r="I1983" s="169">
        <f t="shared" si="428"/>
        <v>424414.95172789862</v>
      </c>
      <c r="J1983" s="169">
        <f t="shared" si="430"/>
        <v>417902.47934542288</v>
      </c>
      <c r="K1983" s="95"/>
      <c r="L1983" s="265">
        <f t="shared" si="429"/>
        <v>162686.59410547564</v>
      </c>
      <c r="M1983" s="265">
        <f>$G1983*NonHospFrac+theModel!$H1983*NonHospFrac</f>
        <v>261728.35762242298</v>
      </c>
      <c r="N1983" s="266">
        <f t="shared" si="431"/>
        <v>424414.95172789862</v>
      </c>
      <c r="O1983" s="159"/>
      <c r="P1983" s="265">
        <f t="shared" si="432"/>
        <v>160190.23541971945</v>
      </c>
      <c r="Q1983" s="265">
        <f t="shared" si="433"/>
        <v>261726.80298074818</v>
      </c>
      <c r="R1983" s="266">
        <f t="shared" si="434"/>
        <v>421917.0384004676</v>
      </c>
    </row>
    <row r="1984" spans="1:18" x14ac:dyDescent="0.3">
      <c r="A1984" s="82">
        <v>1953</v>
      </c>
      <c r="B1984" s="94">
        <f t="shared" si="423"/>
        <v>4.609175836955971E-17</v>
      </c>
      <c r="C1984" s="179">
        <f t="shared" si="424"/>
        <v>4.5987783300749829E-17</v>
      </c>
      <c r="D1984" s="166">
        <f t="shared" si="425"/>
        <v>2.2558277767625785E-3</v>
      </c>
      <c r="E1984" s="167">
        <f t="shared" si="435"/>
        <v>24.291375447755232</v>
      </c>
      <c r="F1984" s="168">
        <f t="shared" si="436"/>
        <v>4.4078874757940936</v>
      </c>
      <c r="G1984" s="168">
        <f t="shared" si="426"/>
        <v>153183.00778302571</v>
      </c>
      <c r="H1984" s="168">
        <f t="shared" si="427"/>
        <v>271310.33852408634</v>
      </c>
      <c r="I1984" s="169">
        <f t="shared" si="428"/>
        <v>424493.34630711202</v>
      </c>
      <c r="J1984" s="169">
        <f t="shared" si="430"/>
        <v>417974.87491001555</v>
      </c>
      <c r="K1984" s="95"/>
      <c r="L1984" s="265">
        <f t="shared" si="429"/>
        <v>162716.64428876122</v>
      </c>
      <c r="M1984" s="265">
        <f>$G1984*NonHospFrac+theModel!$H1984*NonHospFrac</f>
        <v>261776.70201835083</v>
      </c>
      <c r="N1984" s="266">
        <f t="shared" si="431"/>
        <v>424493.34630711202</v>
      </c>
      <c r="O1984" s="159"/>
      <c r="P1984" s="265">
        <f t="shared" si="432"/>
        <v>160217.98606277283</v>
      </c>
      <c r="Q1984" s="265">
        <f t="shared" si="433"/>
        <v>261775.14737667603</v>
      </c>
      <c r="R1984" s="266">
        <f t="shared" si="434"/>
        <v>421993.13343944889</v>
      </c>
    </row>
    <row r="1985" spans="1:18" x14ac:dyDescent="0.3">
      <c r="A1985" s="82">
        <v>1954</v>
      </c>
      <c r="B1985" s="94">
        <f t="shared" si="423"/>
        <v>4.5230743154914276E-17</v>
      </c>
      <c r="C1985" s="179">
        <f t="shared" si="424"/>
        <v>4.5128710388141805E-17</v>
      </c>
      <c r="D1985" s="166">
        <f t="shared" si="425"/>
        <v>2.2558277767625785E-3</v>
      </c>
      <c r="E1985" s="167">
        <f t="shared" si="435"/>
        <v>24.291375447755232</v>
      </c>
      <c r="F1985" s="168">
        <f t="shared" si="436"/>
        <v>4.4101433035708562</v>
      </c>
      <c r="G1985" s="168">
        <f t="shared" si="426"/>
        <v>153261.40236223914</v>
      </c>
      <c r="H1985" s="168">
        <f t="shared" si="427"/>
        <v>271310.33852408634</v>
      </c>
      <c r="I1985" s="169">
        <f t="shared" si="428"/>
        <v>424571.74088632548</v>
      </c>
      <c r="J1985" s="169">
        <f t="shared" si="430"/>
        <v>418047.26752362255</v>
      </c>
      <c r="K1985" s="95"/>
      <c r="L1985" s="265">
        <f t="shared" si="429"/>
        <v>162746.6944720468</v>
      </c>
      <c r="M1985" s="265">
        <f>$G1985*NonHospFrac+theModel!$H1985*NonHospFrac</f>
        <v>261825.04641427868</v>
      </c>
      <c r="N1985" s="266">
        <f t="shared" si="431"/>
        <v>424571.74088632548</v>
      </c>
      <c r="O1985" s="159"/>
      <c r="P1985" s="265">
        <f t="shared" si="432"/>
        <v>160245.73557465538</v>
      </c>
      <c r="Q1985" s="265">
        <f t="shared" si="433"/>
        <v>261823.49177260388</v>
      </c>
      <c r="R1985" s="266">
        <f t="shared" si="434"/>
        <v>422069.22734725929</v>
      </c>
    </row>
    <row r="1986" spans="1:18" x14ac:dyDescent="0.3">
      <c r="A1986" s="82">
        <v>1955</v>
      </c>
      <c r="B1986" s="94">
        <f t="shared" si="423"/>
        <v>4.4385812099912029E-17</v>
      </c>
      <c r="C1986" s="179">
        <f t="shared" si="424"/>
        <v>4.4285685352082884E-17</v>
      </c>
      <c r="D1986" s="166">
        <f t="shared" si="425"/>
        <v>2.2558277767625785E-3</v>
      </c>
      <c r="E1986" s="167">
        <f t="shared" si="435"/>
        <v>24.291375447755232</v>
      </c>
      <c r="F1986" s="168">
        <f t="shared" si="436"/>
        <v>4.4123991313476187</v>
      </c>
      <c r="G1986" s="168">
        <f t="shared" si="426"/>
        <v>153339.79694145254</v>
      </c>
      <c r="H1986" s="168">
        <f t="shared" si="427"/>
        <v>271310.33852408634</v>
      </c>
      <c r="I1986" s="169">
        <f t="shared" si="428"/>
        <v>424650.13546553889</v>
      </c>
      <c r="J1986" s="169">
        <f t="shared" si="430"/>
        <v>418119.657186364</v>
      </c>
      <c r="K1986" s="95"/>
      <c r="L1986" s="265">
        <f t="shared" si="429"/>
        <v>162776.74465533238</v>
      </c>
      <c r="M1986" s="265">
        <f>$G1986*NonHospFrac+theModel!$H1986*NonHospFrac</f>
        <v>261873.39081020647</v>
      </c>
      <c r="N1986" s="266">
        <f t="shared" si="431"/>
        <v>424650.13546553883</v>
      </c>
      <c r="O1986" s="159"/>
      <c r="P1986" s="265">
        <f t="shared" si="432"/>
        <v>160273.48395541319</v>
      </c>
      <c r="Q1986" s="265">
        <f t="shared" si="433"/>
        <v>261871.83616853168</v>
      </c>
      <c r="R1986" s="266">
        <f t="shared" si="434"/>
        <v>422145.3201239449</v>
      </c>
    </row>
    <row r="1987" spans="1:18" x14ac:dyDescent="0.3">
      <c r="A1987" s="82">
        <v>1956</v>
      </c>
      <c r="B1987" s="94">
        <f t="shared" si="423"/>
        <v>4.355666474506394E-17</v>
      </c>
      <c r="C1987" s="179">
        <f t="shared" si="424"/>
        <v>4.3458408410868892E-17</v>
      </c>
      <c r="D1987" s="166">
        <f t="shared" si="425"/>
        <v>2.2558277767625785E-3</v>
      </c>
      <c r="E1987" s="167">
        <f t="shared" si="435"/>
        <v>24.291375447755232</v>
      </c>
      <c r="F1987" s="168">
        <f t="shared" si="436"/>
        <v>4.4146549591243813</v>
      </c>
      <c r="G1987" s="168">
        <f t="shared" si="426"/>
        <v>153418.19152066598</v>
      </c>
      <c r="H1987" s="168">
        <f t="shared" si="427"/>
        <v>271310.33852408634</v>
      </c>
      <c r="I1987" s="169">
        <f t="shared" si="428"/>
        <v>424728.53004475229</v>
      </c>
      <c r="J1987" s="169">
        <f t="shared" si="430"/>
        <v>418192.04389836028</v>
      </c>
      <c r="K1987" s="95"/>
      <c r="L1987" s="265">
        <f t="shared" si="429"/>
        <v>162806.79483861796</v>
      </c>
      <c r="M1987" s="265">
        <f>$G1987*NonHospFrac+theModel!$H1987*NonHospFrac</f>
        <v>261921.73520613433</v>
      </c>
      <c r="N1987" s="266">
        <f t="shared" si="431"/>
        <v>424728.53004475229</v>
      </c>
      <c r="O1987" s="159"/>
      <c r="P1987" s="265">
        <f t="shared" si="432"/>
        <v>160301.23120509239</v>
      </c>
      <c r="Q1987" s="265">
        <f t="shared" si="433"/>
        <v>261920.18056445953</v>
      </c>
      <c r="R1987" s="266">
        <f t="shared" si="434"/>
        <v>422221.41176955192</v>
      </c>
    </row>
    <row r="1988" spans="1:18" x14ac:dyDescent="0.3">
      <c r="A1988" s="82">
        <v>1957</v>
      </c>
      <c r="B1988" s="94">
        <f t="shared" si="423"/>
        <v>4.2743006243602252E-17</v>
      </c>
      <c r="C1988" s="179">
        <f t="shared" si="424"/>
        <v>4.26465853828556E-17</v>
      </c>
      <c r="D1988" s="166">
        <f t="shared" si="425"/>
        <v>2.2558277767625785E-3</v>
      </c>
      <c r="E1988" s="167">
        <f t="shared" si="435"/>
        <v>24.291375447755232</v>
      </c>
      <c r="F1988" s="168">
        <f t="shared" si="436"/>
        <v>4.4169107869011439</v>
      </c>
      <c r="G1988" s="168">
        <f t="shared" si="426"/>
        <v>153496.58609987941</v>
      </c>
      <c r="H1988" s="168">
        <f t="shared" si="427"/>
        <v>271310.33852408634</v>
      </c>
      <c r="I1988" s="169">
        <f t="shared" si="428"/>
        <v>424806.92462396575</v>
      </c>
      <c r="J1988" s="169">
        <f t="shared" si="430"/>
        <v>418264.42765973177</v>
      </c>
      <c r="K1988" s="95"/>
      <c r="L1988" s="265">
        <f t="shared" si="429"/>
        <v>162836.84502190354</v>
      </c>
      <c r="M1988" s="265">
        <f>$G1988*NonHospFrac+theModel!$H1988*NonHospFrac</f>
        <v>261970.07960206218</v>
      </c>
      <c r="N1988" s="266">
        <f t="shared" si="431"/>
        <v>424806.92462396575</v>
      </c>
      <c r="O1988" s="159"/>
      <c r="P1988" s="265">
        <f t="shared" si="432"/>
        <v>160328.97732373906</v>
      </c>
      <c r="Q1988" s="265">
        <f t="shared" si="433"/>
        <v>261968.52496038738</v>
      </c>
      <c r="R1988" s="266">
        <f t="shared" si="434"/>
        <v>422297.50228412647</v>
      </c>
    </row>
    <row r="1989" spans="1:18" x14ac:dyDescent="0.3">
      <c r="A1989" s="82">
        <v>1958</v>
      </c>
      <c r="B1989" s="94">
        <f t="shared" si="423"/>
        <v>4.1944547256632218E-17</v>
      </c>
      <c r="C1989" s="179">
        <f t="shared" si="424"/>
        <v>4.1849927581846974E-17</v>
      </c>
      <c r="D1989" s="166">
        <f t="shared" si="425"/>
        <v>2.2558277767625785E-3</v>
      </c>
      <c r="E1989" s="167">
        <f t="shared" si="435"/>
        <v>24.291375447755232</v>
      </c>
      <c r="F1989" s="168">
        <f t="shared" si="436"/>
        <v>4.4191666146779065</v>
      </c>
      <c r="G1989" s="168">
        <f t="shared" si="426"/>
        <v>153574.98067909284</v>
      </c>
      <c r="H1989" s="168">
        <f t="shared" si="427"/>
        <v>271310.33852408634</v>
      </c>
      <c r="I1989" s="169">
        <f t="shared" si="428"/>
        <v>424885.31920317921</v>
      </c>
      <c r="J1989" s="169">
        <f t="shared" si="430"/>
        <v>418336.80847059865</v>
      </c>
      <c r="K1989" s="95"/>
      <c r="L1989" s="265">
        <f t="shared" si="429"/>
        <v>162866.89520518912</v>
      </c>
      <c r="M1989" s="265">
        <f>$G1989*NonHospFrac+theModel!$H1989*NonHospFrac</f>
        <v>262018.42399799003</v>
      </c>
      <c r="N1989" s="266">
        <f t="shared" si="431"/>
        <v>424885.31920317916</v>
      </c>
      <c r="O1989" s="159"/>
      <c r="P1989" s="265">
        <f t="shared" si="432"/>
        <v>160356.72231139932</v>
      </c>
      <c r="Q1989" s="265">
        <f t="shared" si="433"/>
        <v>262016.86935631523</v>
      </c>
      <c r="R1989" s="266">
        <f t="shared" si="434"/>
        <v>422373.59166771453</v>
      </c>
    </row>
    <row r="1990" spans="1:18" x14ac:dyDescent="0.3">
      <c r="A1990" s="82">
        <v>1959</v>
      </c>
      <c r="B1990" s="94">
        <f t="shared" si="423"/>
        <v>4.1161003850242537E-17</v>
      </c>
      <c r="C1990" s="179">
        <f t="shared" si="424"/>
        <v>4.106815171443773E-17</v>
      </c>
      <c r="D1990" s="166">
        <f t="shared" si="425"/>
        <v>2.2558277767625785E-3</v>
      </c>
      <c r="E1990" s="167">
        <f t="shared" si="435"/>
        <v>24.291375447755232</v>
      </c>
      <c r="F1990" s="168">
        <f t="shared" si="436"/>
        <v>4.4214224424546691</v>
      </c>
      <c r="G1990" s="168">
        <f t="shared" si="426"/>
        <v>153653.37525830625</v>
      </c>
      <c r="H1990" s="168">
        <f t="shared" si="427"/>
        <v>271310.33852408634</v>
      </c>
      <c r="I1990" s="169">
        <f t="shared" si="428"/>
        <v>424963.71378239256</v>
      </c>
      <c r="J1990" s="169">
        <f t="shared" si="430"/>
        <v>418409.18633108109</v>
      </c>
      <c r="K1990" s="95"/>
      <c r="L1990" s="265">
        <f t="shared" si="429"/>
        <v>162896.94538847471</v>
      </c>
      <c r="M1990" s="265">
        <f>$G1990*NonHospFrac+theModel!$H1990*NonHospFrac</f>
        <v>262066.76839391788</v>
      </c>
      <c r="N1990" s="266">
        <f t="shared" si="431"/>
        <v>424963.71378239256</v>
      </c>
      <c r="O1990" s="159"/>
      <c r="P1990" s="265">
        <f t="shared" si="432"/>
        <v>160384.46616811925</v>
      </c>
      <c r="Q1990" s="265">
        <f t="shared" si="433"/>
        <v>262065.21375224309</v>
      </c>
      <c r="R1990" s="266">
        <f t="shared" si="434"/>
        <v>422449.67992036231</v>
      </c>
    </row>
    <row r="1991" spans="1:18" x14ac:dyDescent="0.3">
      <c r="A1991" s="82">
        <v>1960</v>
      </c>
      <c r="B1991" s="94">
        <f t="shared" si="423"/>
        <v>4.0392097394537783E-17</v>
      </c>
      <c r="C1991" s="179">
        <f t="shared" si="424"/>
        <v>4.0300979779273488E-17</v>
      </c>
      <c r="D1991" s="166">
        <f t="shared" si="425"/>
        <v>2.2558277767625785E-3</v>
      </c>
      <c r="E1991" s="167">
        <f t="shared" si="435"/>
        <v>24.291375447755232</v>
      </c>
      <c r="F1991" s="168">
        <f t="shared" si="436"/>
        <v>4.4236782702314317</v>
      </c>
      <c r="G1991" s="168">
        <f t="shared" si="426"/>
        <v>153731.76983751968</v>
      </c>
      <c r="H1991" s="168">
        <f t="shared" si="427"/>
        <v>271310.33852408634</v>
      </c>
      <c r="I1991" s="169">
        <f t="shared" si="428"/>
        <v>425042.10836160602</v>
      </c>
      <c r="J1991" s="169">
        <f t="shared" si="430"/>
        <v>418481.56124129955</v>
      </c>
      <c r="K1991" s="95"/>
      <c r="L1991" s="265">
        <f t="shared" si="429"/>
        <v>162926.99557176029</v>
      </c>
      <c r="M1991" s="265">
        <f>$G1991*NonHospFrac+theModel!$H1991*NonHospFrac</f>
        <v>262115.11278984573</v>
      </c>
      <c r="N1991" s="266">
        <f t="shared" si="431"/>
        <v>425042.10836160602</v>
      </c>
      <c r="O1991" s="159"/>
      <c r="P1991" s="265">
        <f t="shared" si="432"/>
        <v>160412.20889394497</v>
      </c>
      <c r="Q1991" s="265">
        <f t="shared" si="433"/>
        <v>262113.55814817094</v>
      </c>
      <c r="R1991" s="266">
        <f t="shared" si="434"/>
        <v>422525.76704211591</v>
      </c>
    </row>
    <row r="1992" spans="1:18" x14ac:dyDescent="0.3">
      <c r="A1992" s="82">
        <v>1961</v>
      </c>
      <c r="B1992" s="94">
        <f t="shared" si="423"/>
        <v>3.963755446455693E-17</v>
      </c>
      <c r="C1992" s="179">
        <f t="shared" si="424"/>
        <v>3.9548138968192843E-17</v>
      </c>
      <c r="D1992" s="166">
        <f t="shared" si="425"/>
        <v>2.2558277767625785E-3</v>
      </c>
      <c r="E1992" s="167">
        <f t="shared" si="435"/>
        <v>24.291375447755232</v>
      </c>
      <c r="F1992" s="168">
        <f t="shared" si="436"/>
        <v>4.4259340980081943</v>
      </c>
      <c r="G1992" s="168">
        <f t="shared" si="426"/>
        <v>153810.16441673311</v>
      </c>
      <c r="H1992" s="168">
        <f t="shared" si="427"/>
        <v>271310.33852408634</v>
      </c>
      <c r="I1992" s="169">
        <f t="shared" si="428"/>
        <v>425120.50294081948</v>
      </c>
      <c r="J1992" s="169">
        <f t="shared" si="430"/>
        <v>418553.9332013742</v>
      </c>
      <c r="K1992" s="95"/>
      <c r="L1992" s="265">
        <f t="shared" si="429"/>
        <v>162957.04575504587</v>
      </c>
      <c r="M1992" s="265">
        <f>$G1992*NonHospFrac+theModel!$H1992*NonHospFrac</f>
        <v>262163.45718577359</v>
      </c>
      <c r="N1992" s="266">
        <f t="shared" si="431"/>
        <v>425120.50294081948</v>
      </c>
      <c r="O1992" s="159"/>
      <c r="P1992" s="265">
        <f t="shared" si="432"/>
        <v>160439.95048892256</v>
      </c>
      <c r="Q1992" s="265">
        <f t="shared" si="433"/>
        <v>262161.90254409879</v>
      </c>
      <c r="R1992" s="266">
        <f t="shared" si="434"/>
        <v>422601.85303302133</v>
      </c>
    </row>
    <row r="1993" spans="1:18" x14ac:dyDescent="0.3">
      <c r="A1993" s="82">
        <v>1962</v>
      </c>
      <c r="B1993" s="94">
        <f t="shared" si="423"/>
        <v>3.8897106743042797E-17</v>
      </c>
      <c r="C1993" s="179">
        <f t="shared" si="424"/>
        <v>3.880936156921614E-17</v>
      </c>
      <c r="D1993" s="166">
        <f t="shared" si="425"/>
        <v>2.2558277767625785E-3</v>
      </c>
      <c r="E1993" s="167">
        <f t="shared" si="435"/>
        <v>24.291375447755232</v>
      </c>
      <c r="F1993" s="168">
        <f t="shared" si="436"/>
        <v>4.4281899257849568</v>
      </c>
      <c r="G1993" s="168">
        <f t="shared" si="426"/>
        <v>153888.55899594651</v>
      </c>
      <c r="H1993" s="168">
        <f t="shared" si="427"/>
        <v>271310.33852408634</v>
      </c>
      <c r="I1993" s="169">
        <f t="shared" si="428"/>
        <v>425198.89752003283</v>
      </c>
      <c r="J1993" s="169">
        <f t="shared" si="430"/>
        <v>418626.30221142515</v>
      </c>
      <c r="K1993" s="95"/>
      <c r="L1993" s="265">
        <f t="shared" si="429"/>
        <v>162987.09593833145</v>
      </c>
      <c r="M1993" s="265">
        <f>$G1993*NonHospFrac+theModel!$H1993*NonHospFrac</f>
        <v>262211.80158170138</v>
      </c>
      <c r="N1993" s="266">
        <f t="shared" si="431"/>
        <v>425198.89752003283</v>
      </c>
      <c r="O1993" s="159"/>
      <c r="P1993" s="265">
        <f t="shared" si="432"/>
        <v>160467.69095309815</v>
      </c>
      <c r="Q1993" s="265">
        <f t="shared" si="433"/>
        <v>262210.24694002658</v>
      </c>
      <c r="R1993" s="266">
        <f t="shared" si="434"/>
        <v>422677.93789312476</v>
      </c>
    </row>
    <row r="1994" spans="1:18" x14ac:dyDescent="0.3">
      <c r="A1994" s="82">
        <v>1963</v>
      </c>
      <c r="B1994" s="94">
        <f t="shared" si="423"/>
        <v>3.817049092502807E-17</v>
      </c>
      <c r="C1994" s="179">
        <f t="shared" si="424"/>
        <v>3.8084384871346727E-17</v>
      </c>
      <c r="D1994" s="166">
        <f t="shared" si="425"/>
        <v>2.2558277767625785E-3</v>
      </c>
      <c r="E1994" s="167">
        <f t="shared" si="435"/>
        <v>24.291375447755232</v>
      </c>
      <c r="F1994" s="168">
        <f t="shared" si="436"/>
        <v>4.4304457535617194</v>
      </c>
      <c r="G1994" s="168">
        <f t="shared" si="426"/>
        <v>153966.95357515995</v>
      </c>
      <c r="H1994" s="168">
        <f t="shared" si="427"/>
        <v>271310.33852408634</v>
      </c>
      <c r="I1994" s="169">
        <f t="shared" si="428"/>
        <v>425277.29209924629</v>
      </c>
      <c r="J1994" s="169">
        <f t="shared" si="430"/>
        <v>418698.66827157291</v>
      </c>
      <c r="K1994" s="95"/>
      <c r="L1994" s="265">
        <f t="shared" si="429"/>
        <v>163017.14612161703</v>
      </c>
      <c r="M1994" s="265">
        <f>$G1994*NonHospFrac+theModel!$H1994*NonHospFrac</f>
        <v>262260.14597762923</v>
      </c>
      <c r="N1994" s="266">
        <f t="shared" si="431"/>
        <v>425277.29209924629</v>
      </c>
      <c r="O1994" s="159"/>
      <c r="P1994" s="265">
        <f t="shared" si="432"/>
        <v>160495.4302865178</v>
      </c>
      <c r="Q1994" s="265">
        <f t="shared" si="433"/>
        <v>262258.59133595444</v>
      </c>
      <c r="R1994" s="266">
        <f t="shared" si="434"/>
        <v>422754.02162247221</v>
      </c>
    </row>
    <row r="1995" spans="1:18" x14ac:dyDescent="0.3">
      <c r="A1995" s="82">
        <v>1964</v>
      </c>
      <c r="B1995" s="94">
        <f t="shared" si="423"/>
        <v>3.7457448624202336E-17</v>
      </c>
      <c r="C1995" s="179">
        <f t="shared" si="424"/>
        <v>3.7372951071149205E-17</v>
      </c>
      <c r="D1995" s="166">
        <f t="shared" si="425"/>
        <v>2.2558277767625785E-3</v>
      </c>
      <c r="E1995" s="167">
        <f t="shared" si="435"/>
        <v>24.291375447755232</v>
      </c>
      <c r="F1995" s="168">
        <f t="shared" si="436"/>
        <v>4.432701581338482</v>
      </c>
      <c r="G1995" s="168">
        <f t="shared" si="426"/>
        <v>154045.34815437335</v>
      </c>
      <c r="H1995" s="168">
        <f t="shared" si="427"/>
        <v>271310.33852408634</v>
      </c>
      <c r="I1995" s="169">
        <f t="shared" si="428"/>
        <v>425355.68667845969</v>
      </c>
      <c r="J1995" s="169">
        <f t="shared" si="430"/>
        <v>418771.0313819375</v>
      </c>
      <c r="K1995" s="95"/>
      <c r="L1995" s="265">
        <f t="shared" si="429"/>
        <v>163047.19630490261</v>
      </c>
      <c r="M1995" s="265">
        <f>$G1995*NonHospFrac+theModel!$H1995*NonHospFrac</f>
        <v>262308.49037355708</v>
      </c>
      <c r="N1995" s="266">
        <f t="shared" si="431"/>
        <v>425355.68667845969</v>
      </c>
      <c r="O1995" s="159"/>
      <c r="P1995" s="265">
        <f t="shared" si="432"/>
        <v>160523.1684892276</v>
      </c>
      <c r="Q1995" s="265">
        <f t="shared" si="433"/>
        <v>262306.93573188229</v>
      </c>
      <c r="R1995" s="266">
        <f t="shared" si="434"/>
        <v>422830.10422110988</v>
      </c>
    </row>
    <row r="1996" spans="1:18" x14ac:dyDescent="0.3">
      <c r="A1996" s="82">
        <v>1965</v>
      </c>
      <c r="B1996" s="94">
        <f t="shared" si="423"/>
        <v>3.6757726281030948E-17</v>
      </c>
      <c r="C1996" s="179">
        <f t="shared" si="424"/>
        <v>3.6674807181075563E-17</v>
      </c>
      <c r="D1996" s="166">
        <f t="shared" si="425"/>
        <v>2.2558277767625785E-3</v>
      </c>
      <c r="E1996" s="167">
        <f t="shared" si="435"/>
        <v>24.291375447755232</v>
      </c>
      <c r="F1996" s="168">
        <f t="shared" si="436"/>
        <v>4.4349574091152446</v>
      </c>
      <c r="G1996" s="168">
        <f t="shared" si="426"/>
        <v>154123.74273358678</v>
      </c>
      <c r="H1996" s="168">
        <f t="shared" si="427"/>
        <v>271310.33852408634</v>
      </c>
      <c r="I1996" s="169">
        <f t="shared" si="428"/>
        <v>425434.0812576731</v>
      </c>
      <c r="J1996" s="169">
        <f t="shared" si="430"/>
        <v>418843.39154263929</v>
      </c>
      <c r="K1996" s="95"/>
      <c r="L1996" s="265">
        <f t="shared" si="429"/>
        <v>163077.24648818819</v>
      </c>
      <c r="M1996" s="265">
        <f>$G1996*NonHospFrac+theModel!$H1996*NonHospFrac</f>
        <v>262356.83476948494</v>
      </c>
      <c r="N1996" s="266">
        <f t="shared" si="431"/>
        <v>425434.0812576731</v>
      </c>
      <c r="O1996" s="159"/>
      <c r="P1996" s="265">
        <f t="shared" si="432"/>
        <v>160550.90556127366</v>
      </c>
      <c r="Q1996" s="265">
        <f t="shared" si="433"/>
        <v>262355.28012781014</v>
      </c>
      <c r="R1996" s="266">
        <f t="shared" si="434"/>
        <v>422906.18568908377</v>
      </c>
    </row>
    <row r="1997" spans="1:18" x14ac:dyDescent="0.3">
      <c r="A1997" s="82">
        <v>1966</v>
      </c>
      <c r="B1997" s="94">
        <f t="shared" si="423"/>
        <v>3.6071075072587545E-17</v>
      </c>
      <c r="C1997" s="179">
        <f t="shared" si="424"/>
        <v>3.5989704939501115E-17</v>
      </c>
      <c r="D1997" s="166">
        <f t="shared" si="425"/>
        <v>2.2558277767625785E-3</v>
      </c>
      <c r="E1997" s="167">
        <f t="shared" si="435"/>
        <v>24.291375447755232</v>
      </c>
      <c r="F1997" s="168">
        <f t="shared" si="436"/>
        <v>4.4372132368920072</v>
      </c>
      <c r="G1997" s="168">
        <f t="shared" si="426"/>
        <v>154202.13731280022</v>
      </c>
      <c r="H1997" s="168">
        <f t="shared" si="427"/>
        <v>271310.33852408634</v>
      </c>
      <c r="I1997" s="169">
        <f t="shared" si="428"/>
        <v>425512.47583688656</v>
      </c>
      <c r="J1997" s="169">
        <f t="shared" si="430"/>
        <v>418915.74875379854</v>
      </c>
      <c r="K1997" s="95"/>
      <c r="L1997" s="265">
        <f t="shared" si="429"/>
        <v>163107.29667147377</v>
      </c>
      <c r="M1997" s="265">
        <f>$G1997*NonHospFrac+theModel!$H1997*NonHospFrac</f>
        <v>262405.17916541279</v>
      </c>
      <c r="N1997" s="266">
        <f t="shared" si="431"/>
        <v>425512.47583688656</v>
      </c>
      <c r="O1997" s="159"/>
      <c r="P1997" s="265">
        <f t="shared" si="432"/>
        <v>160578.64150270206</v>
      </c>
      <c r="Q1997" s="265">
        <f t="shared" si="433"/>
        <v>262403.62452373799</v>
      </c>
      <c r="R1997" s="266">
        <f t="shared" si="434"/>
        <v>422982.26602644008</v>
      </c>
    </row>
    <row r="1998" spans="1:18" x14ac:dyDescent="0.3">
      <c r="A1998" s="82">
        <v>1967</v>
      </c>
      <c r="B1998" s="94">
        <f t="shared" si="423"/>
        <v>3.539725082407228E-17</v>
      </c>
      <c r="C1998" s="179">
        <f t="shared" si="424"/>
        <v>3.5317400722442305E-17</v>
      </c>
      <c r="D1998" s="166">
        <f t="shared" si="425"/>
        <v>2.2558277767625785E-3</v>
      </c>
      <c r="E1998" s="167">
        <f t="shared" si="435"/>
        <v>24.291375447755232</v>
      </c>
      <c r="F1998" s="168">
        <f t="shared" si="436"/>
        <v>4.4394690646687698</v>
      </c>
      <c r="G1998" s="168">
        <f t="shared" si="426"/>
        <v>154280.53189201362</v>
      </c>
      <c r="H1998" s="168">
        <f t="shared" si="427"/>
        <v>271310.33852408634</v>
      </c>
      <c r="I1998" s="169">
        <f t="shared" si="428"/>
        <v>425590.87041609996</v>
      </c>
      <c r="J1998" s="169">
        <f t="shared" si="430"/>
        <v>418988.10301553534</v>
      </c>
      <c r="K1998" s="95"/>
      <c r="L1998" s="265">
        <f t="shared" si="429"/>
        <v>163137.34685475932</v>
      </c>
      <c r="M1998" s="265">
        <f>$G1998*NonHospFrac+theModel!$H1998*NonHospFrac</f>
        <v>262453.52356134064</v>
      </c>
      <c r="N1998" s="266">
        <f t="shared" si="431"/>
        <v>425590.87041609996</v>
      </c>
      <c r="O1998" s="159"/>
      <c r="P1998" s="265">
        <f t="shared" si="432"/>
        <v>160606.37631355884</v>
      </c>
      <c r="Q1998" s="265">
        <f t="shared" si="433"/>
        <v>262451.96891966584</v>
      </c>
      <c r="R1998" s="266">
        <f t="shared" si="434"/>
        <v>423058.34523322468</v>
      </c>
    </row>
    <row r="1999" spans="1:18" x14ac:dyDescent="0.3">
      <c r="A1999" s="82">
        <v>1968</v>
      </c>
      <c r="B1999" s="94">
        <f t="shared" si="423"/>
        <v>3.4736013921982747E-17</v>
      </c>
      <c r="C1999" s="179">
        <f t="shared" si="424"/>
        <v>3.4657655456923529E-17</v>
      </c>
      <c r="D1999" s="166">
        <f t="shared" si="425"/>
        <v>2.2558277767625785E-3</v>
      </c>
      <c r="E1999" s="167">
        <f t="shared" si="435"/>
        <v>24.291375447755232</v>
      </c>
      <c r="F1999" s="168">
        <f t="shared" si="436"/>
        <v>4.4417248924455324</v>
      </c>
      <c r="G1999" s="168">
        <f t="shared" si="426"/>
        <v>154358.92647122705</v>
      </c>
      <c r="H1999" s="168">
        <f t="shared" si="427"/>
        <v>271310.33852408634</v>
      </c>
      <c r="I1999" s="169">
        <f t="shared" si="428"/>
        <v>425669.26499531337</v>
      </c>
      <c r="J1999" s="169">
        <f t="shared" si="430"/>
        <v>419060.45432796999</v>
      </c>
      <c r="K1999" s="95"/>
      <c r="L1999" s="265">
        <f t="shared" si="429"/>
        <v>163167.39703804493</v>
      </c>
      <c r="M1999" s="265">
        <f>$G1999*NonHospFrac+theModel!$H1999*NonHospFrac</f>
        <v>262501.86795726849</v>
      </c>
      <c r="N1999" s="266">
        <f t="shared" si="431"/>
        <v>425669.26499531342</v>
      </c>
      <c r="O1999" s="159"/>
      <c r="P1999" s="265">
        <f t="shared" si="432"/>
        <v>160634.10999389019</v>
      </c>
      <c r="Q1999" s="265">
        <f t="shared" si="433"/>
        <v>262500.3133155937</v>
      </c>
      <c r="R1999" s="266">
        <f t="shared" si="434"/>
        <v>423134.42330948391</v>
      </c>
    </row>
    <row r="2000" spans="1:18" x14ac:dyDescent="0.3">
      <c r="A2000" s="82">
        <v>1969</v>
      </c>
      <c r="B2000" s="94">
        <f t="shared" si="423"/>
        <v>3.4087129228906796E-17</v>
      </c>
      <c r="C2000" s="179">
        <f t="shared" si="424"/>
        <v>3.4010234535962129E-17</v>
      </c>
      <c r="D2000" s="166">
        <f t="shared" si="425"/>
        <v>2.2558277767625785E-3</v>
      </c>
      <c r="E2000" s="167">
        <f t="shared" si="435"/>
        <v>24.291375447755232</v>
      </c>
      <c r="F2000" s="168">
        <f t="shared" si="436"/>
        <v>4.443980720222295</v>
      </c>
      <c r="G2000" s="168">
        <f t="shared" si="426"/>
        <v>154437.32105044046</v>
      </c>
      <c r="H2000" s="168">
        <f t="shared" si="427"/>
        <v>271310.33852408634</v>
      </c>
      <c r="I2000" s="169">
        <f t="shared" si="428"/>
        <v>425747.65957452683</v>
      </c>
      <c r="J2000" s="169">
        <f t="shared" si="430"/>
        <v>419132.80269122275</v>
      </c>
      <c r="K2000" s="95"/>
      <c r="L2000" s="265">
        <f t="shared" si="429"/>
        <v>163197.44722133048</v>
      </c>
      <c r="M2000" s="265">
        <f>$G2000*NonHospFrac+theModel!$H2000*NonHospFrac</f>
        <v>262550.21235319629</v>
      </c>
      <c r="N2000" s="266">
        <f t="shared" si="431"/>
        <v>425747.65957452677</v>
      </c>
      <c r="O2000" s="159"/>
      <c r="P2000" s="265">
        <f t="shared" si="432"/>
        <v>160661.8425437421</v>
      </c>
      <c r="Q2000" s="265">
        <f t="shared" si="433"/>
        <v>262548.65771152149</v>
      </c>
      <c r="R2000" s="266">
        <f t="shared" si="434"/>
        <v>423210.50025526359</v>
      </c>
    </row>
    <row r="2001" spans="1:18" x14ac:dyDescent="0.3">
      <c r="A2001" s="82">
        <v>1970</v>
      </c>
      <c r="B2001" s="94">
        <f t="shared" si="423"/>
        <v>3.3450365999907121E-17</v>
      </c>
      <c r="C2001" s="179">
        <f t="shared" si="424"/>
        <v>3.3374907735141654E-17</v>
      </c>
      <c r="D2001" s="166">
        <f t="shared" si="425"/>
        <v>2.2558277767625785E-3</v>
      </c>
      <c r="E2001" s="167">
        <f t="shared" si="435"/>
        <v>24.291375447755232</v>
      </c>
      <c r="F2001" s="168">
        <f t="shared" si="436"/>
        <v>4.4462365479990575</v>
      </c>
      <c r="G2001" s="168">
        <f t="shared" si="426"/>
        <v>154515.71562965389</v>
      </c>
      <c r="H2001" s="168">
        <f t="shared" si="427"/>
        <v>271310.33852408634</v>
      </c>
      <c r="I2001" s="169">
        <f t="shared" si="428"/>
        <v>425826.05415374023</v>
      </c>
      <c r="J2001" s="169">
        <f t="shared" si="430"/>
        <v>419205.14810541377</v>
      </c>
      <c r="K2001" s="95"/>
      <c r="L2001" s="265">
        <f t="shared" si="429"/>
        <v>163227.49740461609</v>
      </c>
      <c r="M2001" s="265">
        <f>$G2001*NonHospFrac+theModel!$H2001*NonHospFrac</f>
        <v>262598.55674912414</v>
      </c>
      <c r="N2001" s="266">
        <f t="shared" si="431"/>
        <v>425826.05415374023</v>
      </c>
      <c r="O2001" s="159"/>
      <c r="P2001" s="265">
        <f t="shared" si="432"/>
        <v>160689.57396316071</v>
      </c>
      <c r="Q2001" s="265">
        <f t="shared" si="433"/>
        <v>262597.00210744934</v>
      </c>
      <c r="R2001" s="266">
        <f t="shared" si="434"/>
        <v>423286.57607061008</v>
      </c>
    </row>
    <row r="2002" spans="1:18" x14ac:dyDescent="0.3">
      <c r="A2002" s="82">
        <v>1971</v>
      </c>
      <c r="B2002" s="94">
        <f t="shared" si="423"/>
        <v>3.2825497800467818E-17</v>
      </c>
      <c r="C2002" s="179">
        <f t="shared" si="424"/>
        <v>3.2751449130743463E-17</v>
      </c>
      <c r="D2002" s="166">
        <f t="shared" si="425"/>
        <v>2.2558277767625785E-3</v>
      </c>
      <c r="E2002" s="167">
        <f t="shared" si="435"/>
        <v>24.291375447755232</v>
      </c>
      <c r="F2002" s="168">
        <f t="shared" si="436"/>
        <v>4.4484923757758201</v>
      </c>
      <c r="G2002" s="168">
        <f t="shared" si="426"/>
        <v>154594.11020886732</v>
      </c>
      <c r="H2002" s="168">
        <f t="shared" si="427"/>
        <v>271310.33852408634</v>
      </c>
      <c r="I2002" s="169">
        <f t="shared" si="428"/>
        <v>425904.44873295364</v>
      </c>
      <c r="J2002" s="169">
        <f t="shared" si="430"/>
        <v>419277.4905706633</v>
      </c>
      <c r="K2002" s="95"/>
      <c r="L2002" s="265">
        <f t="shared" si="429"/>
        <v>163257.54758790164</v>
      </c>
      <c r="M2002" s="265">
        <f>$G2002*NonHospFrac+theModel!$H2002*NonHospFrac</f>
        <v>262646.90114505199</v>
      </c>
      <c r="N2002" s="266">
        <f t="shared" si="431"/>
        <v>425904.44873295364</v>
      </c>
      <c r="O2002" s="159"/>
      <c r="P2002" s="265">
        <f t="shared" si="432"/>
        <v>160717.30425219203</v>
      </c>
      <c r="Q2002" s="265">
        <f t="shared" si="433"/>
        <v>262645.34650337719</v>
      </c>
      <c r="R2002" s="266">
        <f t="shared" si="434"/>
        <v>423362.65075556922</v>
      </c>
    </row>
    <row r="2003" spans="1:18" x14ac:dyDescent="0.3">
      <c r="A2003" s="82">
        <v>1972</v>
      </c>
      <c r="B2003" s="94">
        <f t="shared" si="423"/>
        <v>3.2212302425973738E-17</v>
      </c>
      <c r="C2003" s="179">
        <f t="shared" si="424"/>
        <v>3.213963701940775E-17</v>
      </c>
      <c r="D2003" s="166">
        <f t="shared" si="425"/>
        <v>2.2558277767625785E-3</v>
      </c>
      <c r="E2003" s="167">
        <f t="shared" si="435"/>
        <v>24.291375447755232</v>
      </c>
      <c r="F2003" s="168">
        <f t="shared" si="436"/>
        <v>4.4507482035525827</v>
      </c>
      <c r="G2003" s="168">
        <f t="shared" si="426"/>
        <v>154672.50478808073</v>
      </c>
      <c r="H2003" s="168">
        <f t="shared" si="427"/>
        <v>271310.33852408634</v>
      </c>
      <c r="I2003" s="169">
        <f t="shared" si="428"/>
        <v>425982.8433121671</v>
      </c>
      <c r="J2003" s="169">
        <f t="shared" si="430"/>
        <v>419349.83008709154</v>
      </c>
      <c r="K2003" s="95"/>
      <c r="L2003" s="265">
        <f t="shared" si="429"/>
        <v>163287.59777118723</v>
      </c>
      <c r="M2003" s="265">
        <f>$G2003*NonHospFrac+theModel!$H2003*NonHospFrac</f>
        <v>262695.24554097984</v>
      </c>
      <c r="N2003" s="266">
        <f t="shared" si="431"/>
        <v>425982.8433121671</v>
      </c>
      <c r="O2003" s="159"/>
      <c r="P2003" s="265">
        <f t="shared" si="432"/>
        <v>160745.0334108822</v>
      </c>
      <c r="Q2003" s="265">
        <f t="shared" si="433"/>
        <v>262693.69089930505</v>
      </c>
      <c r="R2003" s="266">
        <f t="shared" si="434"/>
        <v>423438.72431018727</v>
      </c>
    </row>
    <row r="2004" spans="1:18" x14ac:dyDescent="0.3">
      <c r="A2004" s="82">
        <v>1973</v>
      </c>
      <c r="B2004" s="94">
        <f t="shared" si="423"/>
        <v>3.1610561822693987E-17</v>
      </c>
      <c r="C2004" s="179">
        <f t="shared" si="424"/>
        <v>3.1539253839295285E-17</v>
      </c>
      <c r="D2004" s="166">
        <f t="shared" si="425"/>
        <v>2.2558277767625785E-3</v>
      </c>
      <c r="E2004" s="167">
        <f t="shared" si="435"/>
        <v>24.291375447755232</v>
      </c>
      <c r="F2004" s="168">
        <f t="shared" si="436"/>
        <v>4.4530040313293453</v>
      </c>
      <c r="G2004" s="168">
        <f t="shared" si="426"/>
        <v>154750.89936729416</v>
      </c>
      <c r="H2004" s="168">
        <f t="shared" si="427"/>
        <v>271310.33852408634</v>
      </c>
      <c r="I2004" s="169">
        <f t="shared" si="428"/>
        <v>426061.2378913805</v>
      </c>
      <c r="J2004" s="169">
        <f t="shared" si="430"/>
        <v>419422.16665481863</v>
      </c>
      <c r="K2004" s="95"/>
      <c r="L2004" s="265">
        <f t="shared" si="429"/>
        <v>163317.64795447281</v>
      </c>
      <c r="M2004" s="265">
        <f>$G2004*NonHospFrac+theModel!$H2004*NonHospFrac</f>
        <v>262743.58993690769</v>
      </c>
      <c r="N2004" s="266">
        <f t="shared" si="431"/>
        <v>426061.2378913805</v>
      </c>
      <c r="O2004" s="159"/>
      <c r="P2004" s="265">
        <f t="shared" si="432"/>
        <v>160772.76143927727</v>
      </c>
      <c r="Q2004" s="265">
        <f t="shared" si="433"/>
        <v>262742.0352952329</v>
      </c>
      <c r="R2004" s="266">
        <f t="shared" si="434"/>
        <v>423514.79673451016</v>
      </c>
    </row>
    <row r="2005" spans="1:18" x14ac:dyDescent="0.3">
      <c r="A2005" s="82">
        <v>1974</v>
      </c>
      <c r="B2005" s="94">
        <f t="shared" si="423"/>
        <v>3.1020062010241516E-17</v>
      </c>
      <c r="C2005" s="179">
        <f t="shared" si="424"/>
        <v>3.0950086092721916E-17</v>
      </c>
      <c r="D2005" s="166">
        <f t="shared" si="425"/>
        <v>2.2558277767625785E-3</v>
      </c>
      <c r="E2005" s="167">
        <f t="shared" si="435"/>
        <v>24.291375447755232</v>
      </c>
      <c r="F2005" s="168">
        <f t="shared" si="436"/>
        <v>4.4552598591061079</v>
      </c>
      <c r="G2005" s="168">
        <f t="shared" si="426"/>
        <v>154829.29394650759</v>
      </c>
      <c r="H2005" s="168">
        <f t="shared" si="427"/>
        <v>271310.33852408634</v>
      </c>
      <c r="I2005" s="169">
        <f t="shared" si="428"/>
        <v>426139.6324705939</v>
      </c>
      <c r="J2005" s="169">
        <f t="shared" si="430"/>
        <v>419494.50027396483</v>
      </c>
      <c r="K2005" s="95"/>
      <c r="L2005" s="265">
        <f t="shared" si="429"/>
        <v>163347.69813775842</v>
      </c>
      <c r="M2005" s="265">
        <f>$G2005*NonHospFrac+theModel!$H2005*NonHospFrac</f>
        <v>262791.93433283555</v>
      </c>
      <c r="N2005" s="266">
        <f t="shared" si="431"/>
        <v>426139.63247059396</v>
      </c>
      <c r="O2005" s="159"/>
      <c r="P2005" s="265">
        <f t="shared" si="432"/>
        <v>160800.48833742333</v>
      </c>
      <c r="Q2005" s="265">
        <f t="shared" si="433"/>
        <v>262790.37969116075</v>
      </c>
      <c r="R2005" s="266">
        <f t="shared" si="434"/>
        <v>423590.86802858405</v>
      </c>
    </row>
    <row r="2006" spans="1:18" x14ac:dyDescent="0.3">
      <c r="A2006" s="82">
        <v>1975</v>
      </c>
      <c r="B2006" s="94">
        <f t="shared" si="423"/>
        <v>3.0440593005481391E-17</v>
      </c>
      <c r="C2006" s="179">
        <f t="shared" si="424"/>
        <v>3.0371924270238501E-17</v>
      </c>
      <c r="D2006" s="166">
        <f t="shared" si="425"/>
        <v>2.2558277767625785E-3</v>
      </c>
      <c r="E2006" s="167">
        <f t="shared" si="435"/>
        <v>24.291375447755232</v>
      </c>
      <c r="F2006" s="168">
        <f t="shared" si="436"/>
        <v>4.4575156868828705</v>
      </c>
      <c r="G2006" s="168">
        <f t="shared" si="426"/>
        <v>154907.68852572102</v>
      </c>
      <c r="H2006" s="168">
        <f t="shared" si="427"/>
        <v>271310.33852408634</v>
      </c>
      <c r="I2006" s="169">
        <f t="shared" si="428"/>
        <v>426218.02704980737</v>
      </c>
      <c r="J2006" s="169">
        <f t="shared" si="430"/>
        <v>419566.83094465034</v>
      </c>
      <c r="K2006" s="95"/>
      <c r="L2006" s="265">
        <f t="shared" si="429"/>
        <v>163377.74832104397</v>
      </c>
      <c r="M2006" s="265">
        <f>$G2006*NonHospFrac+theModel!$H2006*NonHospFrac</f>
        <v>262840.27872876334</v>
      </c>
      <c r="N2006" s="266">
        <f t="shared" si="431"/>
        <v>426218.02704980731</v>
      </c>
      <c r="O2006" s="159"/>
      <c r="P2006" s="265">
        <f t="shared" si="432"/>
        <v>160828.21410536641</v>
      </c>
      <c r="Q2006" s="265">
        <f t="shared" si="433"/>
        <v>262838.72408708854</v>
      </c>
      <c r="R2006" s="266">
        <f t="shared" si="434"/>
        <v>423666.93819245498</v>
      </c>
    </row>
    <row r="2007" spans="1:18" x14ac:dyDescent="0.3">
      <c r="A2007" s="82">
        <v>1976</v>
      </c>
      <c r="B2007" s="94">
        <f t="shared" si="423"/>
        <v>2.9871948747859438E-17</v>
      </c>
      <c r="C2007" s="179">
        <f t="shared" si="424"/>
        <v>2.9804562776127987E-17</v>
      </c>
      <c r="D2007" s="166">
        <f t="shared" si="425"/>
        <v>2.2558277767625785E-3</v>
      </c>
      <c r="E2007" s="167">
        <f t="shared" si="435"/>
        <v>24.291375447755232</v>
      </c>
      <c r="F2007" s="168">
        <f t="shared" si="436"/>
        <v>4.4597715146596331</v>
      </c>
      <c r="G2007" s="168">
        <f t="shared" si="426"/>
        <v>154986.08310493443</v>
      </c>
      <c r="H2007" s="168">
        <f t="shared" si="427"/>
        <v>271310.33852408634</v>
      </c>
      <c r="I2007" s="169">
        <f t="shared" si="428"/>
        <v>426296.42162902077</v>
      </c>
      <c r="J2007" s="169">
        <f t="shared" si="430"/>
        <v>419639.1586669953</v>
      </c>
      <c r="K2007" s="95"/>
      <c r="L2007" s="265">
        <f t="shared" si="429"/>
        <v>163407.79850432955</v>
      </c>
      <c r="M2007" s="265">
        <f>$G2007*NonHospFrac+theModel!$H2007*NonHospFrac</f>
        <v>262888.62312469119</v>
      </c>
      <c r="N2007" s="266">
        <f t="shared" si="431"/>
        <v>426296.42162902071</v>
      </c>
      <c r="O2007" s="159"/>
      <c r="P2007" s="265">
        <f t="shared" si="432"/>
        <v>160855.93874315263</v>
      </c>
      <c r="Q2007" s="265">
        <f t="shared" si="433"/>
        <v>262887.0684830164</v>
      </c>
      <c r="R2007" s="266">
        <f t="shared" si="434"/>
        <v>423743.00722616899</v>
      </c>
    </row>
    <row r="2008" spans="1:18" x14ac:dyDescent="0.3">
      <c r="A2008" s="82">
        <v>1977</v>
      </c>
      <c r="B2008" s="94">
        <f t="shared" si="423"/>
        <v>2.9313927026127905E-17</v>
      </c>
      <c r="C2008" s="179">
        <f t="shared" si="424"/>
        <v>2.9247799855296375E-17</v>
      </c>
      <c r="D2008" s="166">
        <f t="shared" si="425"/>
        <v>2.2558277767625785E-3</v>
      </c>
      <c r="E2008" s="167">
        <f t="shared" si="435"/>
        <v>24.291375447755232</v>
      </c>
      <c r="F2008" s="168">
        <f t="shared" si="436"/>
        <v>4.4620273424363956</v>
      </c>
      <c r="G2008" s="168">
        <f t="shared" si="426"/>
        <v>155064.47768414786</v>
      </c>
      <c r="H2008" s="168">
        <f t="shared" si="427"/>
        <v>271310.33852408634</v>
      </c>
      <c r="I2008" s="169">
        <f t="shared" si="428"/>
        <v>426374.81620823417</v>
      </c>
      <c r="J2008" s="169">
        <f t="shared" si="430"/>
        <v>419711.4834411199</v>
      </c>
      <c r="K2008" s="95"/>
      <c r="L2008" s="265">
        <f t="shared" si="429"/>
        <v>163437.84868761513</v>
      </c>
      <c r="M2008" s="265">
        <f>$G2008*NonHospFrac+theModel!$H2008*NonHospFrac</f>
        <v>262936.96752061904</v>
      </c>
      <c r="N2008" s="266">
        <f t="shared" si="431"/>
        <v>426374.81620823417</v>
      </c>
      <c r="O2008" s="159"/>
      <c r="P2008" s="265">
        <f t="shared" si="432"/>
        <v>160883.66225082803</v>
      </c>
      <c r="Q2008" s="265">
        <f t="shared" si="433"/>
        <v>262935.41287894425</v>
      </c>
      <c r="R2008" s="266">
        <f t="shared" si="434"/>
        <v>423819.0751297723</v>
      </c>
    </row>
    <row r="2009" spans="1:18" x14ac:dyDescent="0.3">
      <c r="A2009" s="82">
        <v>1978</v>
      </c>
      <c r="B2009" s="94">
        <f t="shared" si="423"/>
        <v>2.8766329406437807E-17</v>
      </c>
      <c r="C2009" s="179">
        <f t="shared" si="424"/>
        <v>2.8701437521527259E-17</v>
      </c>
      <c r="D2009" s="166">
        <f t="shared" si="425"/>
        <v>2.2558277767625785E-3</v>
      </c>
      <c r="E2009" s="167">
        <f t="shared" si="435"/>
        <v>24.291375447755232</v>
      </c>
      <c r="F2009" s="168">
        <f t="shared" si="436"/>
        <v>4.4642831702131582</v>
      </c>
      <c r="G2009" s="168">
        <f t="shared" si="426"/>
        <v>155142.87226336126</v>
      </c>
      <c r="H2009" s="168">
        <f t="shared" si="427"/>
        <v>271310.33852408634</v>
      </c>
      <c r="I2009" s="169">
        <f t="shared" si="428"/>
        <v>426453.21078744764</v>
      </c>
      <c r="J2009" s="169">
        <f t="shared" si="430"/>
        <v>419783.8052671444</v>
      </c>
      <c r="K2009" s="95"/>
      <c r="L2009" s="265">
        <f t="shared" si="429"/>
        <v>163467.89887090071</v>
      </c>
      <c r="M2009" s="265">
        <f>$G2009*NonHospFrac+theModel!$H2009*NonHospFrac</f>
        <v>262985.3119165469</v>
      </c>
      <c r="N2009" s="266">
        <f t="shared" si="431"/>
        <v>426453.21078744764</v>
      </c>
      <c r="O2009" s="159"/>
      <c r="P2009" s="265">
        <f t="shared" si="432"/>
        <v>160911.38462843868</v>
      </c>
      <c r="Q2009" s="265">
        <f t="shared" si="433"/>
        <v>262983.7572748721</v>
      </c>
      <c r="R2009" s="266">
        <f t="shared" si="434"/>
        <v>423895.14190331078</v>
      </c>
    </row>
    <row r="2010" spans="1:18" x14ac:dyDescent="0.3">
      <c r="A2010" s="82">
        <v>1979</v>
      </c>
      <c r="B2010" s="94">
        <f t="shared" si="423"/>
        <v>2.8228961161775597E-17</v>
      </c>
      <c r="C2010" s="179">
        <f t="shared" si="424"/>
        <v>2.8165281487077714E-17</v>
      </c>
      <c r="D2010" s="166">
        <f t="shared" si="425"/>
        <v>2.2558277767625785E-3</v>
      </c>
      <c r="E2010" s="167">
        <f t="shared" si="435"/>
        <v>24.291375447755232</v>
      </c>
      <c r="F2010" s="168">
        <f t="shared" si="436"/>
        <v>4.4665389979899208</v>
      </c>
      <c r="G2010" s="168">
        <f t="shared" si="426"/>
        <v>155221.26684257467</v>
      </c>
      <c r="H2010" s="168">
        <f t="shared" si="427"/>
        <v>271310.33852408634</v>
      </c>
      <c r="I2010" s="169">
        <f t="shared" si="428"/>
        <v>426531.60536666098</v>
      </c>
      <c r="J2010" s="169">
        <f t="shared" si="430"/>
        <v>419856.12414518878</v>
      </c>
      <c r="K2010" s="95"/>
      <c r="L2010" s="265">
        <f t="shared" si="429"/>
        <v>163497.94905418629</v>
      </c>
      <c r="M2010" s="265">
        <f>$G2010*NonHospFrac+theModel!$H2010*NonHospFrac</f>
        <v>263033.65631247475</v>
      </c>
      <c r="N2010" s="266">
        <f t="shared" si="431"/>
        <v>426531.60536666104</v>
      </c>
      <c r="O2010" s="159"/>
      <c r="P2010" s="265">
        <f t="shared" si="432"/>
        <v>160939.10587603063</v>
      </c>
      <c r="Q2010" s="265">
        <f t="shared" si="433"/>
        <v>263032.10167079995</v>
      </c>
      <c r="R2010" s="266">
        <f t="shared" si="434"/>
        <v>423971.20754683058</v>
      </c>
    </row>
    <row r="2011" spans="1:18" x14ac:dyDescent="0.3">
      <c r="A2011" s="82">
        <v>1980</v>
      </c>
      <c r="B2011" s="94">
        <f t="shared" si="423"/>
        <v>2.7701631202717752E-17</v>
      </c>
      <c r="C2011" s="179">
        <f t="shared" si="424"/>
        <v>2.7639141093589028E-17</v>
      </c>
      <c r="D2011" s="166">
        <f t="shared" si="425"/>
        <v>2.2558277767625785E-3</v>
      </c>
      <c r="E2011" s="167">
        <f t="shared" si="435"/>
        <v>24.291375447755232</v>
      </c>
      <c r="F2011" s="168">
        <f t="shared" si="436"/>
        <v>4.4687948257666834</v>
      </c>
      <c r="G2011" s="168">
        <f t="shared" si="426"/>
        <v>155299.6614217881</v>
      </c>
      <c r="H2011" s="168">
        <f t="shared" si="427"/>
        <v>271310.33852408634</v>
      </c>
      <c r="I2011" s="169">
        <f t="shared" si="428"/>
        <v>426609.99994587444</v>
      </c>
      <c r="J2011" s="169">
        <f t="shared" si="430"/>
        <v>419928.44007537339</v>
      </c>
      <c r="K2011" s="95"/>
      <c r="L2011" s="265">
        <f t="shared" si="429"/>
        <v>163527.99923747187</v>
      </c>
      <c r="M2011" s="265">
        <f>$G2011*NonHospFrac+theModel!$H2011*NonHospFrac</f>
        <v>263082.0007084026</v>
      </c>
      <c r="N2011" s="266">
        <f t="shared" si="431"/>
        <v>426609.99994587444</v>
      </c>
      <c r="O2011" s="159"/>
      <c r="P2011" s="265">
        <f t="shared" si="432"/>
        <v>160966.82599364998</v>
      </c>
      <c r="Q2011" s="265">
        <f t="shared" si="433"/>
        <v>263080.4460667278</v>
      </c>
      <c r="R2011" s="266">
        <f t="shared" si="434"/>
        <v>424047.27206037776</v>
      </c>
    </row>
    <row r="2012" spans="1:18" x14ac:dyDescent="0.3">
      <c r="A2012" s="82">
        <v>1981</v>
      </c>
      <c r="B2012" s="94">
        <f t="shared" si="423"/>
        <v>2.7184152009478967E-17</v>
      </c>
      <c r="C2012" s="179">
        <f t="shared" si="424"/>
        <v>2.712282924428825E-17</v>
      </c>
      <c r="D2012" s="166">
        <f t="shared" si="425"/>
        <v>2.2558277767625785E-3</v>
      </c>
      <c r="E2012" s="167">
        <f t="shared" si="435"/>
        <v>24.291375447755232</v>
      </c>
      <c r="F2012" s="168">
        <f t="shared" si="436"/>
        <v>4.471050653543446</v>
      </c>
      <c r="G2012" s="168">
        <f t="shared" si="426"/>
        <v>155378.05600100153</v>
      </c>
      <c r="H2012" s="168">
        <f t="shared" si="427"/>
        <v>271310.33852408634</v>
      </c>
      <c r="I2012" s="169">
        <f t="shared" si="428"/>
        <v>426688.3945250879</v>
      </c>
      <c r="J2012" s="169">
        <f t="shared" si="430"/>
        <v>420000.75305781834</v>
      </c>
      <c r="K2012" s="95"/>
      <c r="L2012" s="265">
        <f t="shared" si="429"/>
        <v>163558.04942075745</v>
      </c>
      <c r="M2012" s="265">
        <f>$G2012*NonHospFrac+theModel!$H2012*NonHospFrac</f>
        <v>263130.34510433045</v>
      </c>
      <c r="N2012" s="266">
        <f t="shared" si="431"/>
        <v>426688.3945250879</v>
      </c>
      <c r="O2012" s="159"/>
      <c r="P2012" s="265">
        <f t="shared" si="432"/>
        <v>160994.54498134274</v>
      </c>
      <c r="Q2012" s="265">
        <f t="shared" si="433"/>
        <v>263128.79046265566</v>
      </c>
      <c r="R2012" s="266">
        <f t="shared" si="434"/>
        <v>424123.3354439984</v>
      </c>
    </row>
    <row r="2013" spans="1:18" x14ac:dyDescent="0.3">
      <c r="A2013" s="82">
        <v>1982</v>
      </c>
      <c r="B2013" s="94">
        <f t="shared" si="423"/>
        <v>2.6676339565229637E-17</v>
      </c>
      <c r="C2013" s="179">
        <f t="shared" si="424"/>
        <v>2.6616162337456042E-17</v>
      </c>
      <c r="D2013" s="166">
        <f t="shared" si="425"/>
        <v>2.2558277767625785E-3</v>
      </c>
      <c r="E2013" s="167">
        <f t="shared" si="435"/>
        <v>24.291375447755232</v>
      </c>
      <c r="F2013" s="168">
        <f t="shared" si="436"/>
        <v>4.4733064813202086</v>
      </c>
      <c r="G2013" s="168">
        <f t="shared" si="426"/>
        <v>155456.45058021494</v>
      </c>
      <c r="H2013" s="168">
        <f t="shared" si="427"/>
        <v>271310.33852408634</v>
      </c>
      <c r="I2013" s="169">
        <f t="shared" si="428"/>
        <v>426766.78910430125</v>
      </c>
      <c r="J2013" s="169">
        <f t="shared" si="430"/>
        <v>420073.06309264369</v>
      </c>
      <c r="K2013" s="95"/>
      <c r="L2013" s="265">
        <f t="shared" si="429"/>
        <v>163588.099604043</v>
      </c>
      <c r="M2013" s="265">
        <f>$G2013*NonHospFrac+theModel!$H2013*NonHospFrac</f>
        <v>263178.68950025825</v>
      </c>
      <c r="N2013" s="266">
        <f t="shared" si="431"/>
        <v>426766.78910430125</v>
      </c>
      <c r="O2013" s="159"/>
      <c r="P2013" s="265">
        <f t="shared" si="432"/>
        <v>161022.26283915498</v>
      </c>
      <c r="Q2013" s="265">
        <f t="shared" si="433"/>
        <v>263177.13485858345</v>
      </c>
      <c r="R2013" s="266">
        <f t="shared" si="434"/>
        <v>424199.39769773843</v>
      </c>
    </row>
    <row r="2014" spans="1:18" x14ac:dyDescent="0.3">
      <c r="A2014" s="82">
        <v>1983</v>
      </c>
      <c r="B2014" s="94">
        <f t="shared" si="423"/>
        <v>2.617801329065905E-17</v>
      </c>
      <c r="C2014" s="179">
        <f t="shared" si="424"/>
        <v>2.6118960201137522E-17</v>
      </c>
      <c r="D2014" s="166">
        <f t="shared" si="425"/>
        <v>2.2558277767625785E-3</v>
      </c>
      <c r="E2014" s="167">
        <f t="shared" si="435"/>
        <v>24.291375447755232</v>
      </c>
      <c r="F2014" s="168">
        <f t="shared" si="436"/>
        <v>4.4755623090969712</v>
      </c>
      <c r="G2014" s="168">
        <f t="shared" si="426"/>
        <v>155534.84515942837</v>
      </c>
      <c r="H2014" s="168">
        <f t="shared" si="427"/>
        <v>271310.33852408634</v>
      </c>
      <c r="I2014" s="169">
        <f t="shared" si="428"/>
        <v>426845.18368351471</v>
      </c>
      <c r="J2014" s="169">
        <f t="shared" si="430"/>
        <v>420145.37017996976</v>
      </c>
      <c r="K2014" s="95"/>
      <c r="L2014" s="265">
        <f t="shared" si="429"/>
        <v>163618.14978732861</v>
      </c>
      <c r="M2014" s="265">
        <f>$G2014*NonHospFrac+theModel!$H2014*NonHospFrac</f>
        <v>263227.0338961861</v>
      </c>
      <c r="N2014" s="266">
        <f t="shared" si="431"/>
        <v>426845.18368351471</v>
      </c>
      <c r="O2014" s="159"/>
      <c r="P2014" s="265">
        <f t="shared" si="432"/>
        <v>161049.97956713283</v>
      </c>
      <c r="Q2014" s="265">
        <f t="shared" si="433"/>
        <v>263225.4792545113</v>
      </c>
      <c r="R2014" s="266">
        <f t="shared" si="434"/>
        <v>424275.45882164413</v>
      </c>
    </row>
    <row r="2015" spans="1:18" x14ac:dyDescent="0.3">
      <c r="A2015" s="82">
        <v>1984</v>
      </c>
      <c r="B2015" s="94">
        <f t="shared" ref="B2015:B2078" si="437">Constant*EXP(PowerTerm*(A2015)/7)</f>
        <v>2.5688995979760934E-17</v>
      </c>
      <c r="C2015" s="179">
        <f t="shared" ref="C2015:C2078" si="438">(1-theFloor)*B2015</f>
        <v>2.5631046029072647E-17</v>
      </c>
      <c r="D2015" s="166">
        <f t="shared" ref="D2015:D2078" si="439">theFloor</f>
        <v>2.2558277767625785E-3</v>
      </c>
      <c r="E2015" s="167">
        <f t="shared" si="435"/>
        <v>24.291375447755232</v>
      </c>
      <c r="F2015" s="168">
        <f t="shared" si="436"/>
        <v>4.4778181368737338</v>
      </c>
      <c r="G2015" s="168">
        <f t="shared" ref="G2015:G2078" si="440">$B$22*F2015*totInfected/365.25</f>
        <v>155613.23973864177</v>
      </c>
      <c r="H2015" s="168">
        <f t="shared" ref="H2015:H2078" si="441">lostQALYs_Injured*E2015*totInfected/365.25</f>
        <v>271310.33852408634</v>
      </c>
      <c r="I2015" s="169">
        <f t="shared" ref="I2015:I2078" si="442">H2015+G2015</f>
        <v>426923.57826272812</v>
      </c>
      <c r="J2015" s="169">
        <f t="shared" si="430"/>
        <v>420217.67431991652</v>
      </c>
      <c r="K2015" s="95"/>
      <c r="L2015" s="265">
        <f t="shared" ref="L2015:L2078" si="443">$G2015*HospFrac+$H2015*HospFrac</f>
        <v>163648.19997061417</v>
      </c>
      <c r="M2015" s="265">
        <f>$G2015*NonHospFrac+theModel!$H2015*NonHospFrac</f>
        <v>263275.37829211395</v>
      </c>
      <c r="N2015" s="266">
        <f t="shared" si="431"/>
        <v>426923.57826272812</v>
      </c>
      <c r="O2015" s="159"/>
      <c r="P2015" s="265">
        <f t="shared" si="432"/>
        <v>161077.69516532222</v>
      </c>
      <c r="Q2015" s="265">
        <f t="shared" si="433"/>
        <v>263273.82365043915</v>
      </c>
      <c r="R2015" s="266">
        <f t="shared" si="434"/>
        <v>424351.51881576137</v>
      </c>
    </row>
    <row r="2016" spans="1:18" x14ac:dyDescent="0.3">
      <c r="A2016" s="82">
        <v>1985</v>
      </c>
      <c r="B2016" s="94">
        <f t="shared" si="437"/>
        <v>2.5209113736818618E-17</v>
      </c>
      <c r="C2016" s="179">
        <f t="shared" si="438"/>
        <v>2.5152246317823535E-17</v>
      </c>
      <c r="D2016" s="166">
        <f t="shared" si="439"/>
        <v>2.2558277767625785E-3</v>
      </c>
      <c r="E2016" s="167">
        <f t="shared" si="435"/>
        <v>24.291375447755232</v>
      </c>
      <c r="F2016" s="168">
        <f t="shared" si="436"/>
        <v>4.4800739646504963</v>
      </c>
      <c r="G2016" s="168">
        <f t="shared" si="440"/>
        <v>155691.63431785521</v>
      </c>
      <c r="H2016" s="168">
        <f t="shared" si="441"/>
        <v>271310.33852408634</v>
      </c>
      <c r="I2016" s="169">
        <f t="shared" si="442"/>
        <v>427001.97284194152</v>
      </c>
      <c r="J2016" s="169">
        <f t="shared" ref="J2016:J2079" si="444">J2015+(I2016-I2015)/(1+discountDaily)^A2016</f>
        <v>420289.97551260423</v>
      </c>
      <c r="K2016" s="95"/>
      <c r="L2016" s="265">
        <f t="shared" si="443"/>
        <v>163678.25015389977</v>
      </c>
      <c r="M2016" s="265">
        <f>$G2016*NonHospFrac+theModel!$H2016*NonHospFrac</f>
        <v>263323.72268804174</v>
      </c>
      <c r="N2016" s="266">
        <f t="shared" ref="N2016:N2079" si="445">L2016+M2016</f>
        <v>427001.97284194152</v>
      </c>
      <c r="O2016" s="159"/>
      <c r="P2016" s="265">
        <f t="shared" ref="P2016:P2079" si="446">P2015+(L2016-L2015)/(1+discountDaily)^A2016</f>
        <v>161105.40963376933</v>
      </c>
      <c r="Q2016" s="265">
        <f t="shared" ref="Q2016:Q2079" si="447">Q2015+(M2016-M2015)/(1+discountDaily)^B2016</f>
        <v>263322.16804636695</v>
      </c>
      <c r="R2016" s="266">
        <f t="shared" ref="R2016:R2079" si="448">P2016+Q2016</f>
        <v>424427.57768013631</v>
      </c>
    </row>
    <row r="2017" spans="1:18" x14ac:dyDescent="0.3">
      <c r="A2017" s="82">
        <v>1986</v>
      </c>
      <c r="B2017" s="94">
        <f t="shared" si="437"/>
        <v>2.4738195914567457E-17</v>
      </c>
      <c r="C2017" s="179">
        <f t="shared" si="438"/>
        <v>2.4682390805076381E-17</v>
      </c>
      <c r="D2017" s="166">
        <f t="shared" si="439"/>
        <v>2.2558277767625785E-3</v>
      </c>
      <c r="E2017" s="167">
        <f t="shared" ref="E2017:E2080" si="449">C2017+E2016</f>
        <v>24.291375447755232</v>
      </c>
      <c r="F2017" s="168">
        <f t="shared" ref="F2017:F2080" si="450">D2017+F2016</f>
        <v>4.4823297924272589</v>
      </c>
      <c r="G2017" s="168">
        <f t="shared" si="440"/>
        <v>155770.02889706864</v>
      </c>
      <c r="H2017" s="168">
        <f t="shared" si="441"/>
        <v>271310.33852408634</v>
      </c>
      <c r="I2017" s="169">
        <f t="shared" si="442"/>
        <v>427080.36742115498</v>
      </c>
      <c r="J2017" s="169">
        <f t="shared" si="444"/>
        <v>420362.27375815302</v>
      </c>
      <c r="K2017" s="95"/>
      <c r="L2017" s="265">
        <f t="shared" si="443"/>
        <v>163708.30033718533</v>
      </c>
      <c r="M2017" s="265">
        <f>$G2017*NonHospFrac+theModel!$H2017*NonHospFrac</f>
        <v>263372.0670839696</v>
      </c>
      <c r="N2017" s="266">
        <f t="shared" si="445"/>
        <v>427080.36742115492</v>
      </c>
      <c r="O2017" s="159"/>
      <c r="P2017" s="265">
        <f t="shared" si="446"/>
        <v>161133.1229725201</v>
      </c>
      <c r="Q2017" s="265">
        <f t="shared" si="447"/>
        <v>263370.5124422948</v>
      </c>
      <c r="R2017" s="266">
        <f t="shared" si="448"/>
        <v>424503.63541481493</v>
      </c>
    </row>
    <row r="2018" spans="1:18" x14ac:dyDescent="0.3">
      <c r="A2018" s="82">
        <v>1987</v>
      </c>
      <c r="B2018" s="94">
        <f t="shared" si="437"/>
        <v>2.4276075053511543E-17</v>
      </c>
      <c r="C2018" s="179">
        <f t="shared" si="438"/>
        <v>2.4221312409095059E-17</v>
      </c>
      <c r="D2018" s="166">
        <f t="shared" si="439"/>
        <v>2.2558277767625785E-3</v>
      </c>
      <c r="E2018" s="167">
        <f t="shared" si="449"/>
        <v>24.291375447755232</v>
      </c>
      <c r="F2018" s="168">
        <f t="shared" si="450"/>
        <v>4.4845856202040215</v>
      </c>
      <c r="G2018" s="168">
        <f t="shared" si="440"/>
        <v>155848.42347628204</v>
      </c>
      <c r="H2018" s="168">
        <f t="shared" si="441"/>
        <v>271310.33852408634</v>
      </c>
      <c r="I2018" s="169">
        <f t="shared" si="442"/>
        <v>427158.76200036838</v>
      </c>
      <c r="J2018" s="169">
        <f t="shared" si="444"/>
        <v>420434.56905668293</v>
      </c>
      <c r="K2018" s="95"/>
      <c r="L2018" s="265">
        <f t="shared" si="443"/>
        <v>163738.35052047091</v>
      </c>
      <c r="M2018" s="265">
        <f>$G2018*NonHospFrac+theModel!$H2018*NonHospFrac</f>
        <v>263420.41147989745</v>
      </c>
      <c r="N2018" s="266">
        <f t="shared" si="445"/>
        <v>427158.76200036833</v>
      </c>
      <c r="O2018" s="159"/>
      <c r="P2018" s="265">
        <f t="shared" si="446"/>
        <v>161160.83518162064</v>
      </c>
      <c r="Q2018" s="265">
        <f t="shared" si="447"/>
        <v>263418.85683822265</v>
      </c>
      <c r="R2018" s="266">
        <f t="shared" si="448"/>
        <v>424579.69201984326</v>
      </c>
    </row>
    <row r="2019" spans="1:18" x14ac:dyDescent="0.3">
      <c r="A2019" s="82">
        <v>1988</v>
      </c>
      <c r="B2019" s="94">
        <f t="shared" si="437"/>
        <v>2.3822586822375795E-17</v>
      </c>
      <c r="C2019" s="179">
        <f t="shared" si="438"/>
        <v>2.3768847169307543E-17</v>
      </c>
      <c r="D2019" s="166">
        <f t="shared" si="439"/>
        <v>2.2558277767625785E-3</v>
      </c>
      <c r="E2019" s="167">
        <f t="shared" si="449"/>
        <v>24.291375447755232</v>
      </c>
      <c r="F2019" s="168">
        <f t="shared" si="450"/>
        <v>4.4868414479807841</v>
      </c>
      <c r="G2019" s="168">
        <f t="shared" si="440"/>
        <v>155926.81805549547</v>
      </c>
      <c r="H2019" s="168">
        <f t="shared" si="441"/>
        <v>271310.33852408634</v>
      </c>
      <c r="I2019" s="169">
        <f t="shared" si="442"/>
        <v>427237.15657958179</v>
      </c>
      <c r="J2019" s="169">
        <f t="shared" si="444"/>
        <v>420506.86140831414</v>
      </c>
      <c r="K2019" s="95"/>
      <c r="L2019" s="265">
        <f t="shared" si="443"/>
        <v>163768.40070375649</v>
      </c>
      <c r="M2019" s="265">
        <f>$G2019*NonHospFrac+theModel!$H2019*NonHospFrac</f>
        <v>263468.7558758253</v>
      </c>
      <c r="N2019" s="266">
        <f t="shared" si="445"/>
        <v>427237.15657958179</v>
      </c>
      <c r="O2019" s="159"/>
      <c r="P2019" s="265">
        <f t="shared" si="446"/>
        <v>161188.54626111698</v>
      </c>
      <c r="Q2019" s="265">
        <f t="shared" si="447"/>
        <v>263467.2012341505</v>
      </c>
      <c r="R2019" s="266">
        <f t="shared" si="448"/>
        <v>424655.74749526748</v>
      </c>
    </row>
    <row r="2020" spans="1:18" x14ac:dyDescent="0.3">
      <c r="A2020" s="82">
        <v>1989</v>
      </c>
      <c r="B2020" s="94">
        <f t="shared" si="437"/>
        <v>2.3377569959668648E-17</v>
      </c>
      <c r="C2020" s="179">
        <f t="shared" si="438"/>
        <v>2.3324834188000418E-17</v>
      </c>
      <c r="D2020" s="166">
        <f t="shared" si="439"/>
        <v>2.2558277767625785E-3</v>
      </c>
      <c r="E2020" s="167">
        <f t="shared" si="449"/>
        <v>24.291375447755232</v>
      </c>
      <c r="F2020" s="168">
        <f t="shared" si="450"/>
        <v>4.4890972757575467</v>
      </c>
      <c r="G2020" s="168">
        <f t="shared" si="440"/>
        <v>156005.21263470888</v>
      </c>
      <c r="H2020" s="168">
        <f t="shared" si="441"/>
        <v>271310.33852408634</v>
      </c>
      <c r="I2020" s="169">
        <f t="shared" si="442"/>
        <v>427315.55115879525</v>
      </c>
      <c r="J2020" s="169">
        <f t="shared" si="444"/>
        <v>420579.15081316687</v>
      </c>
      <c r="K2020" s="95"/>
      <c r="L2020" s="265">
        <f t="shared" si="443"/>
        <v>163798.45088704207</v>
      </c>
      <c r="M2020" s="265">
        <f>$G2020*NonHospFrac+theModel!$H2020*NonHospFrac</f>
        <v>263517.10027175315</v>
      </c>
      <c r="N2020" s="266">
        <f t="shared" si="445"/>
        <v>427315.55115879525</v>
      </c>
      <c r="O2020" s="159"/>
      <c r="P2020" s="265">
        <f t="shared" si="446"/>
        <v>161216.25621105515</v>
      </c>
      <c r="Q2020" s="265">
        <f t="shared" si="447"/>
        <v>263515.54563007836</v>
      </c>
      <c r="R2020" s="266">
        <f t="shared" si="448"/>
        <v>424731.80184113351</v>
      </c>
    </row>
    <row r="2021" spans="1:18" x14ac:dyDescent="0.3">
      <c r="A2021" s="82">
        <v>1990</v>
      </c>
      <c r="B2021" s="94">
        <f t="shared" si="437"/>
        <v>2.2940866216337257E-17</v>
      </c>
      <c r="C2021" s="179">
        <f t="shared" si="438"/>
        <v>2.2889115573103448E-17</v>
      </c>
      <c r="D2021" s="166">
        <f t="shared" si="439"/>
        <v>2.2558277767625785E-3</v>
      </c>
      <c r="E2021" s="167">
        <f t="shared" si="449"/>
        <v>24.291375447755232</v>
      </c>
      <c r="F2021" s="168">
        <f t="shared" si="450"/>
        <v>4.4913531035343093</v>
      </c>
      <c r="G2021" s="168">
        <f t="shared" si="440"/>
        <v>156083.60721392231</v>
      </c>
      <c r="H2021" s="168">
        <f t="shared" si="441"/>
        <v>271310.33852408634</v>
      </c>
      <c r="I2021" s="169">
        <f t="shared" si="442"/>
        <v>427393.94573800865</v>
      </c>
      <c r="J2021" s="169">
        <f t="shared" si="444"/>
        <v>420651.43727136106</v>
      </c>
      <c r="K2021" s="95"/>
      <c r="L2021" s="265">
        <f t="shared" si="443"/>
        <v>163828.50107032765</v>
      </c>
      <c r="M2021" s="265">
        <f>$G2021*NonHospFrac+theModel!$H2021*NonHospFrac</f>
        <v>263565.444667681</v>
      </c>
      <c r="N2021" s="266">
        <f t="shared" si="445"/>
        <v>427393.94573800865</v>
      </c>
      <c r="O2021" s="159"/>
      <c r="P2021" s="265">
        <f t="shared" si="446"/>
        <v>161243.96503148123</v>
      </c>
      <c r="Q2021" s="265">
        <f t="shared" si="447"/>
        <v>263563.89002600621</v>
      </c>
      <c r="R2021" s="266">
        <f t="shared" si="448"/>
        <v>424807.85505748744</v>
      </c>
    </row>
    <row r="2022" spans="1:18" x14ac:dyDescent="0.3">
      <c r="A2022" s="82">
        <v>1991</v>
      </c>
      <c r="B2022" s="94">
        <f t="shared" si="437"/>
        <v>2.2512320299493763E-17</v>
      </c>
      <c r="C2022" s="179">
        <f t="shared" si="438"/>
        <v>2.2461536382042789E-17</v>
      </c>
      <c r="D2022" s="166">
        <f t="shared" si="439"/>
        <v>2.2558277767625785E-3</v>
      </c>
      <c r="E2022" s="167">
        <f t="shared" si="449"/>
        <v>24.291375447755232</v>
      </c>
      <c r="F2022" s="168">
        <f t="shared" si="450"/>
        <v>4.4936089313110719</v>
      </c>
      <c r="G2022" s="168">
        <f t="shared" si="440"/>
        <v>156162.00179313574</v>
      </c>
      <c r="H2022" s="168">
        <f t="shared" si="441"/>
        <v>271310.33852408634</v>
      </c>
      <c r="I2022" s="169">
        <f t="shared" si="442"/>
        <v>427472.34031722206</v>
      </c>
      <c r="J2022" s="169">
        <f t="shared" si="444"/>
        <v>420723.72078301694</v>
      </c>
      <c r="K2022" s="95"/>
      <c r="L2022" s="265">
        <f t="shared" si="443"/>
        <v>163858.55125361323</v>
      </c>
      <c r="M2022" s="265">
        <f>$G2022*NonHospFrac+theModel!$H2022*NonHospFrac</f>
        <v>263613.78906360886</v>
      </c>
      <c r="N2022" s="266">
        <f t="shared" si="445"/>
        <v>427472.34031722206</v>
      </c>
      <c r="O2022" s="159"/>
      <c r="P2022" s="265">
        <f t="shared" si="446"/>
        <v>161271.67272244123</v>
      </c>
      <c r="Q2022" s="265">
        <f t="shared" si="447"/>
        <v>263612.23442193406</v>
      </c>
      <c r="R2022" s="266">
        <f t="shared" si="448"/>
        <v>424883.90714437526</v>
      </c>
    </row>
    <row r="2023" spans="1:18" x14ac:dyDescent="0.3">
      <c r="A2023" s="82">
        <v>1992</v>
      </c>
      <c r="B2023" s="94">
        <f t="shared" si="437"/>
        <v>2.2091779817192775E-17</v>
      </c>
      <c r="C2023" s="179">
        <f t="shared" si="438"/>
        <v>2.2041944566643028E-17</v>
      </c>
      <c r="D2023" s="166">
        <f t="shared" si="439"/>
        <v>2.2558277767625785E-3</v>
      </c>
      <c r="E2023" s="167">
        <f t="shared" si="449"/>
        <v>24.291375447755232</v>
      </c>
      <c r="F2023" s="168">
        <f t="shared" si="450"/>
        <v>4.4958647590878345</v>
      </c>
      <c r="G2023" s="168">
        <f t="shared" si="440"/>
        <v>156240.39637234918</v>
      </c>
      <c r="H2023" s="168">
        <f t="shared" si="441"/>
        <v>271310.33852408634</v>
      </c>
      <c r="I2023" s="169">
        <f t="shared" si="442"/>
        <v>427550.73489643552</v>
      </c>
      <c r="J2023" s="169">
        <f t="shared" si="444"/>
        <v>420796.00134825462</v>
      </c>
      <c r="K2023" s="95"/>
      <c r="L2023" s="265">
        <f t="shared" si="443"/>
        <v>163888.60143689881</v>
      </c>
      <c r="M2023" s="265">
        <f>$G2023*NonHospFrac+theModel!$H2023*NonHospFrac</f>
        <v>263662.13345953671</v>
      </c>
      <c r="N2023" s="266">
        <f t="shared" si="445"/>
        <v>427550.73489643552</v>
      </c>
      <c r="O2023" s="159"/>
      <c r="P2023" s="265">
        <f t="shared" si="446"/>
        <v>161299.37928398119</v>
      </c>
      <c r="Q2023" s="265">
        <f t="shared" si="447"/>
        <v>263660.57881786191</v>
      </c>
      <c r="R2023" s="266">
        <f t="shared" si="448"/>
        <v>424959.95810184313</v>
      </c>
    </row>
    <row r="2024" spans="1:18" x14ac:dyDescent="0.3">
      <c r="A2024" s="82">
        <v>1993</v>
      </c>
      <c r="B2024" s="94">
        <f t="shared" si="437"/>
        <v>2.1679095224240422E-17</v>
      </c>
      <c r="C2024" s="179">
        <f t="shared" si="438"/>
        <v>2.1630190919058499E-17</v>
      </c>
      <c r="D2024" s="166">
        <f t="shared" si="439"/>
        <v>2.2558277767625785E-3</v>
      </c>
      <c r="E2024" s="167">
        <f t="shared" si="449"/>
        <v>24.291375447755232</v>
      </c>
      <c r="F2024" s="168">
        <f t="shared" si="450"/>
        <v>4.498120586864597</v>
      </c>
      <c r="G2024" s="168">
        <f t="shared" si="440"/>
        <v>156318.79095156258</v>
      </c>
      <c r="H2024" s="168">
        <f t="shared" si="441"/>
        <v>271310.33852408634</v>
      </c>
      <c r="I2024" s="169">
        <f t="shared" si="442"/>
        <v>427629.12947564892</v>
      </c>
      <c r="J2024" s="169">
        <f t="shared" si="444"/>
        <v>420868.27896719414</v>
      </c>
      <c r="K2024" s="95"/>
      <c r="L2024" s="265">
        <f t="shared" si="443"/>
        <v>163918.65162018439</v>
      </c>
      <c r="M2024" s="265">
        <f>$G2024*NonHospFrac+theModel!$H2024*NonHospFrac</f>
        <v>263710.4778554645</v>
      </c>
      <c r="N2024" s="266">
        <f t="shared" si="445"/>
        <v>427629.12947564886</v>
      </c>
      <c r="O2024" s="159"/>
      <c r="P2024" s="265">
        <f t="shared" si="446"/>
        <v>161327.08471614716</v>
      </c>
      <c r="Q2024" s="265">
        <f t="shared" si="447"/>
        <v>263708.92321378971</v>
      </c>
      <c r="R2024" s="266">
        <f t="shared" si="448"/>
        <v>425036.00792993687</v>
      </c>
    </row>
    <row r="2025" spans="1:18" x14ac:dyDescent="0.3">
      <c r="A2025" s="82">
        <v>1994</v>
      </c>
      <c r="B2025" s="94">
        <f t="shared" si="437"/>
        <v>2.1274119769015749E-17</v>
      </c>
      <c r="C2025" s="179">
        <f t="shared" si="438"/>
        <v>2.1226129018714629E-17</v>
      </c>
      <c r="D2025" s="166">
        <f t="shared" si="439"/>
        <v>2.2558277767625785E-3</v>
      </c>
      <c r="E2025" s="167">
        <f t="shared" si="449"/>
        <v>24.291375447755232</v>
      </c>
      <c r="F2025" s="168">
        <f t="shared" si="450"/>
        <v>4.5003764146413596</v>
      </c>
      <c r="G2025" s="168">
        <f t="shared" si="440"/>
        <v>156397.18553077601</v>
      </c>
      <c r="H2025" s="168">
        <f t="shared" si="441"/>
        <v>271310.33852408634</v>
      </c>
      <c r="I2025" s="169">
        <f t="shared" si="442"/>
        <v>427707.52405486233</v>
      </c>
      <c r="J2025" s="169">
        <f t="shared" si="444"/>
        <v>420940.55363995559</v>
      </c>
      <c r="K2025" s="95"/>
      <c r="L2025" s="265">
        <f t="shared" si="443"/>
        <v>163948.70180346997</v>
      </c>
      <c r="M2025" s="265">
        <f>$G2025*NonHospFrac+theModel!$H2025*NonHospFrac</f>
        <v>263758.82225139235</v>
      </c>
      <c r="N2025" s="266">
        <f t="shared" si="445"/>
        <v>427707.52405486233</v>
      </c>
      <c r="O2025" s="159"/>
      <c r="P2025" s="265">
        <f t="shared" si="446"/>
        <v>161354.78901898518</v>
      </c>
      <c r="Q2025" s="265">
        <f t="shared" si="447"/>
        <v>263757.26760971756</v>
      </c>
      <c r="R2025" s="266">
        <f t="shared" si="448"/>
        <v>425112.05662870273</v>
      </c>
    </row>
    <row r="2026" spans="1:18" x14ac:dyDescent="0.3">
      <c r="A2026" s="82">
        <v>1995</v>
      </c>
      <c r="B2026" s="94">
        <f t="shared" si="437"/>
        <v>2.0876709441285468E-17</v>
      </c>
      <c r="C2026" s="179">
        <f t="shared" si="438"/>
        <v>2.0829615180240415E-17</v>
      </c>
      <c r="D2026" s="166">
        <f t="shared" si="439"/>
        <v>2.2558277767625785E-3</v>
      </c>
      <c r="E2026" s="167">
        <f t="shared" si="449"/>
        <v>24.291375447755232</v>
      </c>
      <c r="F2026" s="168">
        <f t="shared" si="450"/>
        <v>4.5026322424181222</v>
      </c>
      <c r="G2026" s="168">
        <f t="shared" si="440"/>
        <v>156475.58010998945</v>
      </c>
      <c r="H2026" s="168">
        <f t="shared" si="441"/>
        <v>271310.33852408634</v>
      </c>
      <c r="I2026" s="169">
        <f t="shared" si="442"/>
        <v>427785.91863407579</v>
      </c>
      <c r="J2026" s="169">
        <f t="shared" si="444"/>
        <v>421012.82536665915</v>
      </c>
      <c r="K2026" s="95"/>
      <c r="L2026" s="265">
        <f t="shared" si="443"/>
        <v>163978.75198675555</v>
      </c>
      <c r="M2026" s="265">
        <f>$G2026*NonHospFrac+theModel!$H2026*NonHospFrac</f>
        <v>263807.16664732021</v>
      </c>
      <c r="N2026" s="266">
        <f t="shared" si="445"/>
        <v>427785.91863407579</v>
      </c>
      <c r="O2026" s="159"/>
      <c r="P2026" s="265">
        <f t="shared" si="446"/>
        <v>161382.49219254128</v>
      </c>
      <c r="Q2026" s="265">
        <f t="shared" si="447"/>
        <v>263805.61200564541</v>
      </c>
      <c r="R2026" s="266">
        <f t="shared" si="448"/>
        <v>425188.10419818666</v>
      </c>
    </row>
    <row r="2027" spans="1:18" x14ac:dyDescent="0.3">
      <c r="A2027" s="82">
        <v>1996</v>
      </c>
      <c r="B2027" s="94">
        <f t="shared" si="437"/>
        <v>2.0486722920993587E-17</v>
      </c>
      <c r="C2027" s="179">
        <f t="shared" si="438"/>
        <v>2.0440508402373571E-17</v>
      </c>
      <c r="D2027" s="166">
        <f t="shared" si="439"/>
        <v>2.2558277767625785E-3</v>
      </c>
      <c r="E2027" s="167">
        <f t="shared" si="449"/>
        <v>24.291375447755232</v>
      </c>
      <c r="F2027" s="168">
        <f t="shared" si="450"/>
        <v>4.5048880701948848</v>
      </c>
      <c r="G2027" s="168">
        <f t="shared" si="440"/>
        <v>156553.97468920285</v>
      </c>
      <c r="H2027" s="168">
        <f t="shared" si="441"/>
        <v>271310.33852408634</v>
      </c>
      <c r="I2027" s="169">
        <f t="shared" si="442"/>
        <v>427864.31321328919</v>
      </c>
      <c r="J2027" s="169">
        <f t="shared" si="444"/>
        <v>421085.0941474248</v>
      </c>
      <c r="K2027" s="95"/>
      <c r="L2027" s="265">
        <f t="shared" si="443"/>
        <v>164008.80217004113</v>
      </c>
      <c r="M2027" s="265">
        <f>$G2027*NonHospFrac+theModel!$H2027*NonHospFrac</f>
        <v>263855.51104324806</v>
      </c>
      <c r="N2027" s="266">
        <f t="shared" si="445"/>
        <v>427864.31321328919</v>
      </c>
      <c r="O2027" s="159"/>
      <c r="P2027" s="265">
        <f t="shared" si="446"/>
        <v>161410.19423686148</v>
      </c>
      <c r="Q2027" s="265">
        <f t="shared" si="447"/>
        <v>263853.95640157326</v>
      </c>
      <c r="R2027" s="266">
        <f t="shared" si="448"/>
        <v>425264.15063843474</v>
      </c>
    </row>
    <row r="2028" spans="1:18" x14ac:dyDescent="0.3">
      <c r="A2028" s="82">
        <v>1997</v>
      </c>
      <c r="B2028" s="94">
        <f t="shared" si="437"/>
        <v>2.0104021528007814E-17</v>
      </c>
      <c r="C2028" s="179">
        <f t="shared" si="438"/>
        <v>2.0058670317820302E-17</v>
      </c>
      <c r="D2028" s="166">
        <f t="shared" si="439"/>
        <v>2.2558277767625785E-3</v>
      </c>
      <c r="E2028" s="167">
        <f t="shared" si="449"/>
        <v>24.291375447755232</v>
      </c>
      <c r="F2028" s="168">
        <f t="shared" si="450"/>
        <v>4.5071438979716474</v>
      </c>
      <c r="G2028" s="168">
        <f t="shared" si="440"/>
        <v>156632.36926841628</v>
      </c>
      <c r="H2028" s="168">
        <f t="shared" si="441"/>
        <v>271310.33852408634</v>
      </c>
      <c r="I2028" s="169">
        <f t="shared" si="442"/>
        <v>427942.7077925026</v>
      </c>
      <c r="J2028" s="169">
        <f t="shared" si="444"/>
        <v>421157.35998237267</v>
      </c>
      <c r="K2028" s="95"/>
      <c r="L2028" s="265">
        <f t="shared" si="443"/>
        <v>164038.85235332671</v>
      </c>
      <c r="M2028" s="265">
        <f>$G2028*NonHospFrac+theModel!$H2028*NonHospFrac</f>
        <v>263903.85543917591</v>
      </c>
      <c r="N2028" s="266">
        <f t="shared" si="445"/>
        <v>427942.7077925026</v>
      </c>
      <c r="O2028" s="159"/>
      <c r="P2028" s="265">
        <f t="shared" si="446"/>
        <v>161437.89515199183</v>
      </c>
      <c r="Q2028" s="265">
        <f t="shared" si="447"/>
        <v>263902.30079750111</v>
      </c>
      <c r="R2028" s="266">
        <f t="shared" si="448"/>
        <v>425340.19594949298</v>
      </c>
    </row>
    <row r="2029" spans="1:18" x14ac:dyDescent="0.3">
      <c r="A2029" s="82">
        <v>1998</v>
      </c>
      <c r="B2029" s="94">
        <f t="shared" si="437"/>
        <v>1.972846917280398E-17</v>
      </c>
      <c r="C2029" s="179">
        <f t="shared" si="438"/>
        <v>1.9683965144050964E-17</v>
      </c>
      <c r="D2029" s="166">
        <f t="shared" si="439"/>
        <v>2.2558277767625785E-3</v>
      </c>
      <c r="E2029" s="167">
        <f t="shared" si="449"/>
        <v>24.291375447755232</v>
      </c>
      <c r="F2029" s="168">
        <f t="shared" si="450"/>
        <v>4.50939972574841</v>
      </c>
      <c r="G2029" s="168">
        <f t="shared" si="440"/>
        <v>156710.76384762969</v>
      </c>
      <c r="H2029" s="168">
        <f t="shared" si="441"/>
        <v>271310.33852408634</v>
      </c>
      <c r="I2029" s="169">
        <f t="shared" si="442"/>
        <v>428021.10237171606</v>
      </c>
      <c r="J2029" s="169">
        <f t="shared" si="444"/>
        <v>421229.62287162291</v>
      </c>
      <c r="K2029" s="95"/>
      <c r="L2029" s="265">
        <f t="shared" si="443"/>
        <v>164068.9025366123</v>
      </c>
      <c r="M2029" s="265">
        <f>$G2029*NonHospFrac+theModel!$H2029*NonHospFrac</f>
        <v>263952.1998351037</v>
      </c>
      <c r="N2029" s="266">
        <f t="shared" si="445"/>
        <v>428021.102371716</v>
      </c>
      <c r="O2029" s="159"/>
      <c r="P2029" s="265">
        <f t="shared" si="446"/>
        <v>161465.59493797834</v>
      </c>
      <c r="Q2029" s="265">
        <f t="shared" si="447"/>
        <v>263950.64519342891</v>
      </c>
      <c r="R2029" s="266">
        <f t="shared" si="448"/>
        <v>425416.24013140728</v>
      </c>
    </row>
    <row r="2030" spans="1:18" x14ac:dyDescent="0.3">
      <c r="A2030" s="82">
        <v>1999</v>
      </c>
      <c r="B2030" s="94">
        <f t="shared" si="437"/>
        <v>1.9359932308073169E-17</v>
      </c>
      <c r="C2030" s="179">
        <f t="shared" si="438"/>
        <v>1.9316259635016376E-17</v>
      </c>
      <c r="D2030" s="166">
        <f t="shared" si="439"/>
        <v>2.2558277767625785E-3</v>
      </c>
      <c r="E2030" s="167">
        <f t="shared" si="449"/>
        <v>24.291375447755232</v>
      </c>
      <c r="F2030" s="168">
        <f t="shared" si="450"/>
        <v>4.5116555535251726</v>
      </c>
      <c r="G2030" s="168">
        <f t="shared" si="440"/>
        <v>156789.15842684312</v>
      </c>
      <c r="H2030" s="168">
        <f t="shared" si="441"/>
        <v>271310.33852408634</v>
      </c>
      <c r="I2030" s="169">
        <f t="shared" si="442"/>
        <v>428099.49695092946</v>
      </c>
      <c r="J2030" s="169">
        <f t="shared" si="444"/>
        <v>421301.88281529548</v>
      </c>
      <c r="K2030" s="95"/>
      <c r="L2030" s="265">
        <f t="shared" si="443"/>
        <v>164098.95271989788</v>
      </c>
      <c r="M2030" s="265">
        <f>$G2030*NonHospFrac+theModel!$H2030*NonHospFrac</f>
        <v>264000.54423103156</v>
      </c>
      <c r="N2030" s="266">
        <f t="shared" si="445"/>
        <v>428099.4969509294</v>
      </c>
      <c r="O2030" s="159"/>
      <c r="P2030" s="265">
        <f t="shared" si="446"/>
        <v>161493.29359486705</v>
      </c>
      <c r="Q2030" s="265">
        <f t="shared" si="447"/>
        <v>263998.98958935676</v>
      </c>
      <c r="R2030" s="266">
        <f t="shared" si="448"/>
        <v>425492.28318422381</v>
      </c>
    </row>
    <row r="2031" spans="1:18" x14ac:dyDescent="0.3">
      <c r="A2031" s="82">
        <v>2000</v>
      </c>
      <c r="B2031" s="94">
        <f t="shared" si="437"/>
        <v>1.8998279881231385E-17</v>
      </c>
      <c r="C2031" s="179">
        <f t="shared" si="438"/>
        <v>1.8955423033764593E-17</v>
      </c>
      <c r="D2031" s="166">
        <f t="shared" si="439"/>
        <v>2.2558277767625785E-3</v>
      </c>
      <c r="E2031" s="167">
        <f t="shared" si="449"/>
        <v>24.291375447755232</v>
      </c>
      <c r="F2031" s="168">
        <f t="shared" si="450"/>
        <v>4.5139113813019351</v>
      </c>
      <c r="G2031" s="168">
        <f t="shared" si="440"/>
        <v>156867.55300605655</v>
      </c>
      <c r="H2031" s="168">
        <f t="shared" si="441"/>
        <v>271310.33852408634</v>
      </c>
      <c r="I2031" s="169">
        <f t="shared" si="442"/>
        <v>428177.89153014286</v>
      </c>
      <c r="J2031" s="169">
        <f t="shared" si="444"/>
        <v>421374.13981351047</v>
      </c>
      <c r="K2031" s="95"/>
      <c r="L2031" s="265">
        <f t="shared" si="443"/>
        <v>164129.00290318346</v>
      </c>
      <c r="M2031" s="265">
        <f>$G2031*NonHospFrac+theModel!$H2031*NonHospFrac</f>
        <v>264048.88862695941</v>
      </c>
      <c r="N2031" s="266">
        <f t="shared" si="445"/>
        <v>428177.89153014286</v>
      </c>
      <c r="O2031" s="159"/>
      <c r="P2031" s="265">
        <f t="shared" si="446"/>
        <v>161520.99112270397</v>
      </c>
      <c r="Q2031" s="265">
        <f t="shared" si="447"/>
        <v>264047.33398528461</v>
      </c>
      <c r="R2031" s="266">
        <f t="shared" si="448"/>
        <v>425568.32510798855</v>
      </c>
    </row>
    <row r="2032" spans="1:18" x14ac:dyDescent="0.3">
      <c r="A2032" s="82">
        <v>2001</v>
      </c>
      <c r="B2032" s="94">
        <f t="shared" si="437"/>
        <v>1.8643383287817067E-17</v>
      </c>
      <c r="C2032" s="179">
        <f t="shared" si="438"/>
        <v>1.8601327025943577E-17</v>
      </c>
      <c r="D2032" s="166">
        <f t="shared" si="439"/>
        <v>2.2558277767625785E-3</v>
      </c>
      <c r="E2032" s="167">
        <f t="shared" si="449"/>
        <v>24.291375447755232</v>
      </c>
      <c r="F2032" s="168">
        <f t="shared" si="450"/>
        <v>4.5161672090786977</v>
      </c>
      <c r="G2032" s="168">
        <f t="shared" si="440"/>
        <v>156945.94758526995</v>
      </c>
      <c r="H2032" s="168">
        <f t="shared" si="441"/>
        <v>271310.33852408634</v>
      </c>
      <c r="I2032" s="169">
        <f t="shared" si="442"/>
        <v>428256.28610935633</v>
      </c>
      <c r="J2032" s="169">
        <f t="shared" si="444"/>
        <v>421446.39386638801</v>
      </c>
      <c r="K2032" s="95"/>
      <c r="L2032" s="265">
        <f t="shared" si="443"/>
        <v>164159.05308646901</v>
      </c>
      <c r="M2032" s="265">
        <f>$G2032*NonHospFrac+theModel!$H2032*NonHospFrac</f>
        <v>264097.23302288726</v>
      </c>
      <c r="N2032" s="266">
        <f t="shared" si="445"/>
        <v>428256.28610935627</v>
      </c>
      <c r="O2032" s="159"/>
      <c r="P2032" s="265">
        <f t="shared" si="446"/>
        <v>161548.68752153509</v>
      </c>
      <c r="Q2032" s="265">
        <f t="shared" si="447"/>
        <v>264095.67838121246</v>
      </c>
      <c r="R2032" s="266">
        <f t="shared" si="448"/>
        <v>425644.36590274755</v>
      </c>
    </row>
    <row r="2033" spans="1:18" x14ac:dyDescent="0.3">
      <c r="A2033" s="82">
        <v>2002</v>
      </c>
      <c r="B2033" s="94">
        <f t="shared" si="437"/>
        <v>1.829511632575909E-17</v>
      </c>
      <c r="C2033" s="179">
        <f t="shared" si="438"/>
        <v>1.8253845694172339E-17</v>
      </c>
      <c r="D2033" s="166">
        <f t="shared" si="439"/>
        <v>2.2558277767625785E-3</v>
      </c>
      <c r="E2033" s="167">
        <f t="shared" si="449"/>
        <v>24.291375447755232</v>
      </c>
      <c r="F2033" s="168">
        <f t="shared" si="450"/>
        <v>4.5184230368554603</v>
      </c>
      <c r="G2033" s="168">
        <f t="shared" si="440"/>
        <v>157024.34216448339</v>
      </c>
      <c r="H2033" s="168">
        <f t="shared" si="441"/>
        <v>271310.33852408634</v>
      </c>
      <c r="I2033" s="169">
        <f t="shared" si="442"/>
        <v>428334.68068856973</v>
      </c>
      <c r="J2033" s="169">
        <f t="shared" si="444"/>
        <v>421518.64497404807</v>
      </c>
      <c r="K2033" s="95"/>
      <c r="L2033" s="265">
        <f t="shared" si="443"/>
        <v>164189.10326975462</v>
      </c>
      <c r="M2033" s="265">
        <f>$G2033*NonHospFrac+theModel!$H2033*NonHospFrac</f>
        <v>264145.57741881511</v>
      </c>
      <c r="N2033" s="266">
        <f t="shared" si="445"/>
        <v>428334.68068856973</v>
      </c>
      <c r="O2033" s="159"/>
      <c r="P2033" s="265">
        <f t="shared" si="446"/>
        <v>161576.38279140653</v>
      </c>
      <c r="Q2033" s="265">
        <f t="shared" si="447"/>
        <v>264144.02277714032</v>
      </c>
      <c r="R2033" s="266">
        <f t="shared" si="448"/>
        <v>425720.40556854685</v>
      </c>
    </row>
    <row r="2034" spans="1:18" x14ac:dyDescent="0.3">
      <c r="A2034" s="82">
        <v>2003</v>
      </c>
      <c r="B2034" s="94">
        <f t="shared" si="437"/>
        <v>1.7953355150498961E-17</v>
      </c>
      <c r="C2034" s="179">
        <f t="shared" si="438"/>
        <v>1.7912855473264381E-17</v>
      </c>
      <c r="D2034" s="166">
        <f t="shared" si="439"/>
        <v>2.2558277767625785E-3</v>
      </c>
      <c r="E2034" s="167">
        <f t="shared" si="449"/>
        <v>24.291375447755232</v>
      </c>
      <c r="F2034" s="168">
        <f t="shared" si="450"/>
        <v>4.5206788646322229</v>
      </c>
      <c r="G2034" s="168">
        <f t="shared" si="440"/>
        <v>157102.73674369679</v>
      </c>
      <c r="H2034" s="168">
        <f t="shared" si="441"/>
        <v>271310.33852408634</v>
      </c>
      <c r="I2034" s="169">
        <f t="shared" si="442"/>
        <v>428413.07526778313</v>
      </c>
      <c r="J2034" s="169">
        <f t="shared" si="444"/>
        <v>421590.89313661074</v>
      </c>
      <c r="K2034" s="95"/>
      <c r="L2034" s="265">
        <f t="shared" si="443"/>
        <v>164219.15345304017</v>
      </c>
      <c r="M2034" s="265">
        <f>$G2034*NonHospFrac+theModel!$H2034*NonHospFrac</f>
        <v>264193.92181474296</v>
      </c>
      <c r="N2034" s="266">
        <f t="shared" si="445"/>
        <v>428413.07526778313</v>
      </c>
      <c r="O2034" s="159"/>
      <c r="P2034" s="265">
        <f t="shared" si="446"/>
        <v>161604.0769323642</v>
      </c>
      <c r="Q2034" s="265">
        <f t="shared" si="447"/>
        <v>264192.36717306817</v>
      </c>
      <c r="R2034" s="266">
        <f t="shared" si="448"/>
        <v>425796.44410543237</v>
      </c>
    </row>
    <row r="2035" spans="1:18" x14ac:dyDescent="0.3">
      <c r="A2035" s="82">
        <v>2004</v>
      </c>
      <c r="B2035" s="94">
        <f t="shared" si="437"/>
        <v>1.7617978230951422E-17</v>
      </c>
      <c r="C2035" s="179">
        <f t="shared" si="438"/>
        <v>1.7578235106287643E-17</v>
      </c>
      <c r="D2035" s="166">
        <f t="shared" si="439"/>
        <v>2.2558277767625785E-3</v>
      </c>
      <c r="E2035" s="167">
        <f t="shared" si="449"/>
        <v>24.291375447755232</v>
      </c>
      <c r="F2035" s="168">
        <f t="shared" si="450"/>
        <v>4.5229346924089855</v>
      </c>
      <c r="G2035" s="168">
        <f t="shared" si="440"/>
        <v>157181.13132291019</v>
      </c>
      <c r="H2035" s="168">
        <f t="shared" si="441"/>
        <v>271310.33852408634</v>
      </c>
      <c r="I2035" s="169">
        <f t="shared" si="442"/>
        <v>428491.46984699654</v>
      </c>
      <c r="J2035" s="169">
        <f t="shared" si="444"/>
        <v>421663.1383541961</v>
      </c>
      <c r="K2035" s="95"/>
      <c r="L2035" s="265">
        <f t="shared" si="443"/>
        <v>164249.20363632575</v>
      </c>
      <c r="M2035" s="265">
        <f>$G2035*NonHospFrac+theModel!$H2035*NonHospFrac</f>
        <v>264242.26621067076</v>
      </c>
      <c r="N2035" s="266">
        <f t="shared" si="445"/>
        <v>428491.46984699648</v>
      </c>
      <c r="O2035" s="159"/>
      <c r="P2035" s="265">
        <f t="shared" si="446"/>
        <v>161631.76994445419</v>
      </c>
      <c r="Q2035" s="265">
        <f t="shared" si="447"/>
        <v>264240.71156899596</v>
      </c>
      <c r="R2035" s="266">
        <f t="shared" si="448"/>
        <v>425872.48151345016</v>
      </c>
    </row>
    <row r="2036" spans="1:18" x14ac:dyDescent="0.3">
      <c r="A2036" s="82">
        <v>2005</v>
      </c>
      <c r="B2036" s="94">
        <f t="shared" si="437"/>
        <v>1.7288866306287694E-17</v>
      </c>
      <c r="C2036" s="179">
        <f t="shared" si="438"/>
        <v>1.7249865601445235E-17</v>
      </c>
      <c r="D2036" s="166">
        <f t="shared" si="439"/>
        <v>2.2558277767625785E-3</v>
      </c>
      <c r="E2036" s="167">
        <f t="shared" si="449"/>
        <v>24.291375447755232</v>
      </c>
      <c r="F2036" s="168">
        <f t="shared" si="450"/>
        <v>4.5251905201857481</v>
      </c>
      <c r="G2036" s="168">
        <f t="shared" si="440"/>
        <v>157259.52590212363</v>
      </c>
      <c r="H2036" s="168">
        <f t="shared" si="441"/>
        <v>271310.33852408634</v>
      </c>
      <c r="I2036" s="169">
        <f t="shared" si="442"/>
        <v>428569.86442620994</v>
      </c>
      <c r="J2036" s="169">
        <f t="shared" si="444"/>
        <v>421735.38062692416</v>
      </c>
      <c r="K2036" s="95"/>
      <c r="L2036" s="265">
        <f t="shared" si="443"/>
        <v>164279.25381961133</v>
      </c>
      <c r="M2036" s="265">
        <f>$G2036*NonHospFrac+theModel!$H2036*NonHospFrac</f>
        <v>264290.61060659861</v>
      </c>
      <c r="N2036" s="266">
        <f t="shared" si="445"/>
        <v>428569.86442620994</v>
      </c>
      <c r="O2036" s="159"/>
      <c r="P2036" s="265">
        <f t="shared" si="446"/>
        <v>161659.46182772249</v>
      </c>
      <c r="Q2036" s="265">
        <f t="shared" si="447"/>
        <v>264289.05596492381</v>
      </c>
      <c r="R2036" s="266">
        <f t="shared" si="448"/>
        <v>425948.51779264631</v>
      </c>
    </row>
    <row r="2037" spans="1:18" x14ac:dyDescent="0.3">
      <c r="A2037" s="82">
        <v>2006</v>
      </c>
      <c r="B2037" s="94">
        <f t="shared" si="437"/>
        <v>1.6965902343526068E-17</v>
      </c>
      <c r="C2037" s="179">
        <f t="shared" si="438"/>
        <v>1.6927630189761702E-17</v>
      </c>
      <c r="D2037" s="166">
        <f t="shared" si="439"/>
        <v>2.2558277767625785E-3</v>
      </c>
      <c r="E2037" s="167">
        <f t="shared" si="449"/>
        <v>24.291375447755232</v>
      </c>
      <c r="F2037" s="168">
        <f t="shared" si="450"/>
        <v>4.5274463479625107</v>
      </c>
      <c r="G2037" s="168">
        <f t="shared" si="440"/>
        <v>157337.92048133706</v>
      </c>
      <c r="H2037" s="168">
        <f t="shared" si="441"/>
        <v>271310.33852408634</v>
      </c>
      <c r="I2037" s="169">
        <f t="shared" si="442"/>
        <v>428648.2590054234</v>
      </c>
      <c r="J2037" s="169">
        <f t="shared" si="444"/>
        <v>421807.61995491502</v>
      </c>
      <c r="K2037" s="95"/>
      <c r="L2037" s="265">
        <f t="shared" si="443"/>
        <v>164309.30400289691</v>
      </c>
      <c r="M2037" s="265">
        <f>$G2037*NonHospFrac+theModel!$H2037*NonHospFrac</f>
        <v>264338.95500252646</v>
      </c>
      <c r="N2037" s="266">
        <f t="shared" si="445"/>
        <v>428648.2590054234</v>
      </c>
      <c r="O2037" s="159"/>
      <c r="P2037" s="265">
        <f t="shared" si="446"/>
        <v>161687.15258221512</v>
      </c>
      <c r="Q2037" s="265">
        <f t="shared" si="447"/>
        <v>264337.40036085167</v>
      </c>
      <c r="R2037" s="266">
        <f t="shared" si="448"/>
        <v>426024.55294306681</v>
      </c>
    </row>
    <row r="2038" spans="1:18" x14ac:dyDescent="0.3">
      <c r="A2038" s="82">
        <v>2007</v>
      </c>
      <c r="B2038" s="94">
        <f t="shared" si="437"/>
        <v>1.6648971495914664E-17</v>
      </c>
      <c r="C2038" s="179">
        <f t="shared" si="438"/>
        <v>1.6611414283559652E-17</v>
      </c>
      <c r="D2038" s="166">
        <f t="shared" si="439"/>
        <v>2.2558277767625785E-3</v>
      </c>
      <c r="E2038" s="167">
        <f t="shared" si="449"/>
        <v>24.291375447755232</v>
      </c>
      <c r="F2038" s="168">
        <f t="shared" si="450"/>
        <v>4.5297021757392733</v>
      </c>
      <c r="G2038" s="168">
        <f t="shared" si="440"/>
        <v>157416.31506055046</v>
      </c>
      <c r="H2038" s="168">
        <f t="shared" si="441"/>
        <v>271310.33852408634</v>
      </c>
      <c r="I2038" s="169">
        <f t="shared" si="442"/>
        <v>428726.65358463681</v>
      </c>
      <c r="J2038" s="169">
        <f t="shared" si="444"/>
        <v>421879.85633828858</v>
      </c>
      <c r="K2038" s="95"/>
      <c r="L2038" s="265">
        <f t="shared" si="443"/>
        <v>164339.35418618249</v>
      </c>
      <c r="M2038" s="265">
        <f>$G2038*NonHospFrac+theModel!$H2038*NonHospFrac</f>
        <v>264387.29939845431</v>
      </c>
      <c r="N2038" s="266">
        <f t="shared" si="445"/>
        <v>428726.65358463681</v>
      </c>
      <c r="O2038" s="159"/>
      <c r="P2038" s="265">
        <f t="shared" si="446"/>
        <v>161714.84220797807</v>
      </c>
      <c r="Q2038" s="265">
        <f t="shared" si="447"/>
        <v>264385.74475677952</v>
      </c>
      <c r="R2038" s="266">
        <f t="shared" si="448"/>
        <v>426100.58696475759</v>
      </c>
    </row>
    <row r="2039" spans="1:18" x14ac:dyDescent="0.3">
      <c r="A2039" s="82">
        <v>2008</v>
      </c>
      <c r="B2039" s="94">
        <f t="shared" si="437"/>
        <v>1.6337961062091688E-17</v>
      </c>
      <c r="C2039" s="179">
        <f t="shared" si="438"/>
        <v>1.6301105435712156E-17</v>
      </c>
      <c r="D2039" s="166">
        <f t="shared" si="439"/>
        <v>2.2558277767625785E-3</v>
      </c>
      <c r="E2039" s="167">
        <f t="shared" si="449"/>
        <v>24.291375447755232</v>
      </c>
      <c r="F2039" s="168">
        <f t="shared" si="450"/>
        <v>4.5319580035160358</v>
      </c>
      <c r="G2039" s="168">
        <f t="shared" si="440"/>
        <v>157494.7096397639</v>
      </c>
      <c r="H2039" s="168">
        <f t="shared" si="441"/>
        <v>271310.33852408634</v>
      </c>
      <c r="I2039" s="169">
        <f t="shared" si="442"/>
        <v>428805.04816385021</v>
      </c>
      <c r="J2039" s="169">
        <f t="shared" si="444"/>
        <v>421952.08977716498</v>
      </c>
      <c r="K2039" s="95"/>
      <c r="L2039" s="265">
        <f t="shared" si="443"/>
        <v>164369.40436946807</v>
      </c>
      <c r="M2039" s="265">
        <f>$G2039*NonHospFrac+theModel!$H2039*NonHospFrac</f>
        <v>264435.64379438217</v>
      </c>
      <c r="N2039" s="266">
        <f t="shared" si="445"/>
        <v>428805.04816385021</v>
      </c>
      <c r="O2039" s="159"/>
      <c r="P2039" s="265">
        <f t="shared" si="446"/>
        <v>161742.53070505738</v>
      </c>
      <c r="Q2039" s="265">
        <f t="shared" si="447"/>
        <v>264434.08915270737</v>
      </c>
      <c r="R2039" s="266">
        <f t="shared" si="448"/>
        <v>426176.61985776474</v>
      </c>
    </row>
    <row r="2040" spans="1:18" x14ac:dyDescent="0.3">
      <c r="A2040" s="82">
        <v>2009</v>
      </c>
      <c r="B2040" s="94">
        <f t="shared" si="437"/>
        <v>1.6032760446008645E-17</v>
      </c>
      <c r="C2040" s="179">
        <f t="shared" si="438"/>
        <v>1.5996593299656357E-17</v>
      </c>
      <c r="D2040" s="166">
        <f t="shared" si="439"/>
        <v>2.2558277767625785E-3</v>
      </c>
      <c r="E2040" s="167">
        <f t="shared" si="449"/>
        <v>24.291375447755232</v>
      </c>
      <c r="F2040" s="168">
        <f t="shared" si="450"/>
        <v>4.5342138312927984</v>
      </c>
      <c r="G2040" s="168">
        <f t="shared" si="440"/>
        <v>157573.10421897733</v>
      </c>
      <c r="H2040" s="168">
        <f t="shared" si="441"/>
        <v>271310.33852408634</v>
      </c>
      <c r="I2040" s="169">
        <f t="shared" si="442"/>
        <v>428883.44274306367</v>
      </c>
      <c r="J2040" s="169">
        <f t="shared" si="444"/>
        <v>422024.32027166424</v>
      </c>
      <c r="K2040" s="95"/>
      <c r="L2040" s="265">
        <f t="shared" si="443"/>
        <v>164399.45455275365</v>
      </c>
      <c r="M2040" s="265">
        <f>$G2040*NonHospFrac+theModel!$H2040*NonHospFrac</f>
        <v>264483.98819031002</v>
      </c>
      <c r="N2040" s="266">
        <f t="shared" si="445"/>
        <v>428883.44274306367</v>
      </c>
      <c r="O2040" s="159"/>
      <c r="P2040" s="265">
        <f t="shared" si="446"/>
        <v>161770.21807349901</v>
      </c>
      <c r="Q2040" s="265">
        <f t="shared" si="447"/>
        <v>264482.43354863522</v>
      </c>
      <c r="R2040" s="266">
        <f t="shared" si="448"/>
        <v>426252.65162213426</v>
      </c>
    </row>
    <row r="2041" spans="1:18" x14ac:dyDescent="0.3">
      <c r="A2041" s="82">
        <v>2010</v>
      </c>
      <c r="B2041" s="94">
        <f t="shared" si="437"/>
        <v>1.5733261117601687E-17</v>
      </c>
      <c r="C2041" s="179">
        <f t="shared" si="438"/>
        <v>1.5697769590153543E-17</v>
      </c>
      <c r="D2041" s="166">
        <f t="shared" si="439"/>
        <v>2.2558277767625785E-3</v>
      </c>
      <c r="E2041" s="167">
        <f t="shared" si="449"/>
        <v>24.291375447755232</v>
      </c>
      <c r="F2041" s="168">
        <f t="shared" si="450"/>
        <v>4.536469659069561</v>
      </c>
      <c r="G2041" s="168">
        <f t="shared" si="440"/>
        <v>157651.49879819076</v>
      </c>
      <c r="H2041" s="168">
        <f t="shared" si="441"/>
        <v>271310.33852408634</v>
      </c>
      <c r="I2041" s="169">
        <f t="shared" si="442"/>
        <v>428961.83732227713</v>
      </c>
      <c r="J2041" s="169">
        <f t="shared" si="444"/>
        <v>422096.54782190634</v>
      </c>
      <c r="K2041" s="95"/>
      <c r="L2041" s="265">
        <f t="shared" si="443"/>
        <v>164429.50473603923</v>
      </c>
      <c r="M2041" s="265">
        <f>$G2041*NonHospFrac+theModel!$H2041*NonHospFrac</f>
        <v>264532.33258623787</v>
      </c>
      <c r="N2041" s="266">
        <f t="shared" si="445"/>
        <v>428961.83732227713</v>
      </c>
      <c r="O2041" s="159"/>
      <c r="P2041" s="265">
        <f t="shared" si="446"/>
        <v>161797.90431334902</v>
      </c>
      <c r="Q2041" s="265">
        <f t="shared" si="447"/>
        <v>264530.77794456307</v>
      </c>
      <c r="R2041" s="266">
        <f t="shared" si="448"/>
        <v>426328.68225791212</v>
      </c>
    </row>
    <row r="2042" spans="1:18" x14ac:dyDescent="0.3">
      <c r="A2042" s="82">
        <v>2011</v>
      </c>
      <c r="B2042" s="94">
        <f t="shared" si="437"/>
        <v>1.5439356574198739E-17</v>
      </c>
      <c r="C2042" s="179">
        <f t="shared" si="438"/>
        <v>1.5404528044783319E-17</v>
      </c>
      <c r="D2042" s="166">
        <f t="shared" si="439"/>
        <v>2.2558277767625785E-3</v>
      </c>
      <c r="E2042" s="167">
        <f t="shared" si="449"/>
        <v>24.291375447755232</v>
      </c>
      <c r="F2042" s="168">
        <f t="shared" si="450"/>
        <v>4.5387254868463236</v>
      </c>
      <c r="G2042" s="168">
        <f t="shared" si="440"/>
        <v>157729.89337740417</v>
      </c>
      <c r="H2042" s="168">
        <f t="shared" si="441"/>
        <v>271310.33852408634</v>
      </c>
      <c r="I2042" s="169">
        <f t="shared" si="442"/>
        <v>429040.23190149048</v>
      </c>
      <c r="J2042" s="169">
        <f t="shared" si="444"/>
        <v>422168.77242801123</v>
      </c>
      <c r="K2042" s="95"/>
      <c r="L2042" s="265">
        <f t="shared" si="443"/>
        <v>164459.55491932482</v>
      </c>
      <c r="M2042" s="265">
        <f>$G2042*NonHospFrac+theModel!$H2042*NonHospFrac</f>
        <v>264580.67698216566</v>
      </c>
      <c r="N2042" s="266">
        <f t="shared" si="445"/>
        <v>429040.23190149048</v>
      </c>
      <c r="O2042" s="159"/>
      <c r="P2042" s="265">
        <f t="shared" si="446"/>
        <v>161825.58942465339</v>
      </c>
      <c r="Q2042" s="265">
        <f t="shared" si="447"/>
        <v>264579.12234049087</v>
      </c>
      <c r="R2042" s="266">
        <f t="shared" si="448"/>
        <v>426404.71176514425</v>
      </c>
    </row>
    <row r="2043" spans="1:18" x14ac:dyDescent="0.3">
      <c r="A2043" s="82">
        <v>2012</v>
      </c>
      <c r="B2043" s="94">
        <f t="shared" si="437"/>
        <v>1.515094230264644E-17</v>
      </c>
      <c r="C2043" s="179">
        <f t="shared" si="438"/>
        <v>1.5116764386156003E-17</v>
      </c>
      <c r="D2043" s="166">
        <f t="shared" si="439"/>
        <v>2.2558277767625785E-3</v>
      </c>
      <c r="E2043" s="167">
        <f t="shared" si="449"/>
        <v>24.291375447755232</v>
      </c>
      <c r="F2043" s="168">
        <f t="shared" si="450"/>
        <v>4.5409813146230862</v>
      </c>
      <c r="G2043" s="168">
        <f t="shared" si="440"/>
        <v>157808.2879566176</v>
      </c>
      <c r="H2043" s="168">
        <f t="shared" si="441"/>
        <v>271310.33852408634</v>
      </c>
      <c r="I2043" s="169">
        <f t="shared" si="442"/>
        <v>429118.62648070394</v>
      </c>
      <c r="J2043" s="169">
        <f t="shared" si="444"/>
        <v>422240.99409009906</v>
      </c>
      <c r="K2043" s="95"/>
      <c r="L2043" s="265">
        <f t="shared" si="443"/>
        <v>164489.6051026104</v>
      </c>
      <c r="M2043" s="265">
        <f>$G2043*NonHospFrac+theModel!$H2043*NonHospFrac</f>
        <v>264629.02137809352</v>
      </c>
      <c r="N2043" s="266">
        <f t="shared" si="445"/>
        <v>429118.62648070394</v>
      </c>
      <c r="O2043" s="159"/>
      <c r="P2043" s="265">
        <f t="shared" si="446"/>
        <v>161853.27340745812</v>
      </c>
      <c r="Q2043" s="265">
        <f t="shared" si="447"/>
        <v>264627.46673641872</v>
      </c>
      <c r="R2043" s="266">
        <f t="shared" si="448"/>
        <v>426480.74014387687</v>
      </c>
    </row>
    <row r="2044" spans="1:18" x14ac:dyDescent="0.3">
      <c r="A2044" s="82">
        <v>2013</v>
      </c>
      <c r="B2044" s="94">
        <f t="shared" si="437"/>
        <v>1.4867915742145137E-17</v>
      </c>
      <c r="C2044" s="179">
        <f t="shared" si="438"/>
        <v>1.4834376284831441E-17</v>
      </c>
      <c r="D2044" s="166">
        <f t="shared" si="439"/>
        <v>2.2558277767625785E-3</v>
      </c>
      <c r="E2044" s="167">
        <f t="shared" si="449"/>
        <v>24.291375447755232</v>
      </c>
      <c r="F2044" s="168">
        <f t="shared" si="450"/>
        <v>4.5432371423998488</v>
      </c>
      <c r="G2044" s="168">
        <f t="shared" si="440"/>
        <v>157886.682535831</v>
      </c>
      <c r="H2044" s="168">
        <f t="shared" si="441"/>
        <v>271310.33852408634</v>
      </c>
      <c r="I2044" s="169">
        <f t="shared" si="442"/>
        <v>429197.02105991734</v>
      </c>
      <c r="J2044" s="169">
        <f t="shared" si="444"/>
        <v>422313.21280828974</v>
      </c>
      <c r="K2044" s="95"/>
      <c r="L2044" s="265">
        <f t="shared" si="443"/>
        <v>164519.65528589598</v>
      </c>
      <c r="M2044" s="265">
        <f>$G2044*NonHospFrac+theModel!$H2044*NonHospFrac</f>
        <v>264677.36577402137</v>
      </c>
      <c r="N2044" s="266">
        <f t="shared" si="445"/>
        <v>429197.02105991734</v>
      </c>
      <c r="O2044" s="159"/>
      <c r="P2044" s="265">
        <f t="shared" si="446"/>
        <v>161880.95626180922</v>
      </c>
      <c r="Q2044" s="265">
        <f t="shared" si="447"/>
        <v>264675.81113234657</v>
      </c>
      <c r="R2044" s="266">
        <f t="shared" si="448"/>
        <v>426556.76739415579</v>
      </c>
    </row>
    <row r="2045" spans="1:18" x14ac:dyDescent="0.3">
      <c r="A2045" s="82">
        <v>2014</v>
      </c>
      <c r="B2045" s="94">
        <f t="shared" si="437"/>
        <v>1.4590176247778009E-17</v>
      </c>
      <c r="C2045" s="179">
        <f t="shared" si="438"/>
        <v>1.4557263322930411E-17</v>
      </c>
      <c r="D2045" s="166">
        <f t="shared" si="439"/>
        <v>2.2558277767625785E-3</v>
      </c>
      <c r="E2045" s="167">
        <f t="shared" si="449"/>
        <v>24.291375447755232</v>
      </c>
      <c r="F2045" s="168">
        <f t="shared" si="450"/>
        <v>4.5454929701766114</v>
      </c>
      <c r="G2045" s="168">
        <f t="shared" si="440"/>
        <v>157965.07711504443</v>
      </c>
      <c r="H2045" s="168">
        <f t="shared" si="441"/>
        <v>271310.33852408634</v>
      </c>
      <c r="I2045" s="169">
        <f t="shared" si="442"/>
        <v>429275.41563913075</v>
      </c>
      <c r="J2045" s="169">
        <f t="shared" si="444"/>
        <v>422385.42858270329</v>
      </c>
      <c r="K2045" s="95"/>
      <c r="L2045" s="265">
        <f t="shared" si="443"/>
        <v>164549.70546918156</v>
      </c>
      <c r="M2045" s="265">
        <f>$G2045*NonHospFrac+theModel!$H2045*NonHospFrac</f>
        <v>264725.71016994922</v>
      </c>
      <c r="N2045" s="266">
        <f t="shared" si="445"/>
        <v>429275.41563913075</v>
      </c>
      <c r="O2045" s="159"/>
      <c r="P2045" s="265">
        <f t="shared" si="446"/>
        <v>161908.63798775265</v>
      </c>
      <c r="Q2045" s="265">
        <f t="shared" si="447"/>
        <v>264724.15552827442</v>
      </c>
      <c r="R2045" s="266">
        <f t="shared" si="448"/>
        <v>426632.79351602704</v>
      </c>
    </row>
    <row r="2046" spans="1:18" x14ac:dyDescent="0.3">
      <c r="A2046" s="82">
        <v>2015</v>
      </c>
      <c r="B2046" s="94">
        <f t="shared" si="437"/>
        <v>1.4317625054721512E-17</v>
      </c>
      <c r="C2046" s="179">
        <f t="shared" si="438"/>
        <v>1.42853269584258E-17</v>
      </c>
      <c r="D2046" s="166">
        <f t="shared" si="439"/>
        <v>2.2558277767625785E-3</v>
      </c>
      <c r="E2046" s="167">
        <f t="shared" si="449"/>
        <v>24.291375447755232</v>
      </c>
      <c r="F2046" s="168">
        <f t="shared" si="450"/>
        <v>4.5477487979533739</v>
      </c>
      <c r="G2046" s="168">
        <f t="shared" si="440"/>
        <v>158043.47169425787</v>
      </c>
      <c r="H2046" s="168">
        <f t="shared" si="441"/>
        <v>271310.33852408634</v>
      </c>
      <c r="I2046" s="169">
        <f t="shared" si="442"/>
        <v>429353.81021834421</v>
      </c>
      <c r="J2046" s="169">
        <f t="shared" si="444"/>
        <v>422457.64141345973</v>
      </c>
      <c r="K2046" s="95"/>
      <c r="L2046" s="265">
        <f t="shared" si="443"/>
        <v>164579.75565246714</v>
      </c>
      <c r="M2046" s="265">
        <f>$G2046*NonHospFrac+theModel!$H2046*NonHospFrac</f>
        <v>264774.05456587707</v>
      </c>
      <c r="N2046" s="266">
        <f t="shared" si="445"/>
        <v>429353.81021834421</v>
      </c>
      <c r="O2046" s="159"/>
      <c r="P2046" s="265">
        <f t="shared" si="446"/>
        <v>161936.31858533446</v>
      </c>
      <c r="Q2046" s="265">
        <f t="shared" si="447"/>
        <v>264772.49992420227</v>
      </c>
      <c r="R2046" s="266">
        <f t="shared" si="448"/>
        <v>426708.81850953674</v>
      </c>
    </row>
    <row r="2047" spans="1:18" x14ac:dyDescent="0.3">
      <c r="A2047" s="82">
        <v>2016</v>
      </c>
      <c r="B2047" s="94">
        <f t="shared" si="437"/>
        <v>1.4050165243124361E-17</v>
      </c>
      <c r="C2047" s="179">
        <f t="shared" si="438"/>
        <v>1.4018470490100815E-17</v>
      </c>
      <c r="D2047" s="166">
        <f t="shared" si="439"/>
        <v>2.2558277767625785E-3</v>
      </c>
      <c r="E2047" s="167">
        <f t="shared" si="449"/>
        <v>24.291375447755232</v>
      </c>
      <c r="F2047" s="168">
        <f t="shared" si="450"/>
        <v>4.5500046257301365</v>
      </c>
      <c r="G2047" s="168">
        <f t="shared" si="440"/>
        <v>158121.86627347127</v>
      </c>
      <c r="H2047" s="168">
        <f t="shared" si="441"/>
        <v>271310.33852408634</v>
      </c>
      <c r="I2047" s="169">
        <f t="shared" si="442"/>
        <v>429432.20479755761</v>
      </c>
      <c r="J2047" s="169">
        <f t="shared" si="444"/>
        <v>422529.85130067897</v>
      </c>
      <c r="K2047" s="95"/>
      <c r="L2047" s="265">
        <f t="shared" si="443"/>
        <v>164609.80583575269</v>
      </c>
      <c r="M2047" s="265">
        <f>$G2047*NonHospFrac+theModel!$H2047*NonHospFrac</f>
        <v>264822.39896180492</v>
      </c>
      <c r="N2047" s="266">
        <f t="shared" si="445"/>
        <v>429432.20479755761</v>
      </c>
      <c r="O2047" s="159"/>
      <c r="P2047" s="265">
        <f t="shared" si="446"/>
        <v>161963.99805460058</v>
      </c>
      <c r="Q2047" s="265">
        <f t="shared" si="447"/>
        <v>264820.84432013013</v>
      </c>
      <c r="R2047" s="266">
        <f t="shared" si="448"/>
        <v>426784.84237473074</v>
      </c>
    </row>
    <row r="2048" spans="1:18" x14ac:dyDescent="0.3">
      <c r="A2048" s="82">
        <v>2017</v>
      </c>
      <c r="B2048" s="94">
        <f t="shared" si="437"/>
        <v>1.3787701703642606E-17</v>
      </c>
      <c r="C2048" s="179">
        <f t="shared" si="438"/>
        <v>1.3756599023161811E-17</v>
      </c>
      <c r="D2048" s="166">
        <f t="shared" si="439"/>
        <v>2.2558277767625785E-3</v>
      </c>
      <c r="E2048" s="167">
        <f t="shared" si="449"/>
        <v>24.291375447755232</v>
      </c>
      <c r="F2048" s="168">
        <f t="shared" si="450"/>
        <v>4.5522604535068991</v>
      </c>
      <c r="G2048" s="168">
        <f t="shared" si="440"/>
        <v>158200.2608526847</v>
      </c>
      <c r="H2048" s="168">
        <f t="shared" si="441"/>
        <v>271310.33852408634</v>
      </c>
      <c r="I2048" s="169">
        <f t="shared" si="442"/>
        <v>429510.59937677102</v>
      </c>
      <c r="J2048" s="169">
        <f t="shared" si="444"/>
        <v>422602.0582444811</v>
      </c>
      <c r="K2048" s="95"/>
      <c r="L2048" s="265">
        <f t="shared" si="443"/>
        <v>164639.8560190383</v>
      </c>
      <c r="M2048" s="265">
        <f>$G2048*NonHospFrac+theModel!$H2048*NonHospFrac</f>
        <v>264870.74335773278</v>
      </c>
      <c r="N2048" s="266">
        <f t="shared" si="445"/>
        <v>429510.59937677108</v>
      </c>
      <c r="O2048" s="159"/>
      <c r="P2048" s="265">
        <f t="shared" si="446"/>
        <v>161991.67639559711</v>
      </c>
      <c r="Q2048" s="265">
        <f t="shared" si="447"/>
        <v>264869.18871605798</v>
      </c>
      <c r="R2048" s="266">
        <f t="shared" si="448"/>
        <v>426860.86511165509</v>
      </c>
    </row>
    <row r="2049" spans="1:18" x14ac:dyDescent="0.3">
      <c r="A2049" s="82">
        <v>2018</v>
      </c>
      <c r="B2049" s="94">
        <f t="shared" si="437"/>
        <v>1.3530141103618518E-17</v>
      </c>
      <c r="C2049" s="179">
        <f t="shared" si="438"/>
        <v>1.3499619435493458E-17</v>
      </c>
      <c r="D2049" s="166">
        <f t="shared" si="439"/>
        <v>2.2558277767625785E-3</v>
      </c>
      <c r="E2049" s="167">
        <f t="shared" si="449"/>
        <v>24.291375447755232</v>
      </c>
      <c r="F2049" s="168">
        <f t="shared" si="450"/>
        <v>4.5545162812836617</v>
      </c>
      <c r="G2049" s="168">
        <f t="shared" si="440"/>
        <v>158278.65543189811</v>
      </c>
      <c r="H2049" s="168">
        <f t="shared" si="441"/>
        <v>271310.33852408634</v>
      </c>
      <c r="I2049" s="169">
        <f t="shared" si="442"/>
        <v>429588.99395598448</v>
      </c>
      <c r="J2049" s="169">
        <f t="shared" si="444"/>
        <v>422674.26224498608</v>
      </c>
      <c r="K2049" s="95"/>
      <c r="L2049" s="265">
        <f t="shared" si="443"/>
        <v>164669.90620232385</v>
      </c>
      <c r="M2049" s="265">
        <f>$G2049*NonHospFrac+theModel!$H2049*NonHospFrac</f>
        <v>264919.08775366057</v>
      </c>
      <c r="N2049" s="266">
        <f t="shared" si="445"/>
        <v>429588.99395598442</v>
      </c>
      <c r="O2049" s="159"/>
      <c r="P2049" s="265">
        <f t="shared" si="446"/>
        <v>162019.35360836991</v>
      </c>
      <c r="Q2049" s="265">
        <f t="shared" si="447"/>
        <v>264917.53311198577</v>
      </c>
      <c r="R2049" s="266">
        <f t="shared" si="448"/>
        <v>426936.88672035572</v>
      </c>
    </row>
    <row r="2050" spans="1:18" x14ac:dyDescent="0.3">
      <c r="A2050" s="82">
        <v>2019</v>
      </c>
      <c r="B2050" s="94">
        <f t="shared" si="437"/>
        <v>1.3277391853891287E-17</v>
      </c>
      <c r="C2050" s="179">
        <f t="shared" si="438"/>
        <v>1.3247440344544317E-17</v>
      </c>
      <c r="D2050" s="166">
        <f t="shared" si="439"/>
        <v>2.2558277767625785E-3</v>
      </c>
      <c r="E2050" s="167">
        <f t="shared" si="449"/>
        <v>24.291375447755232</v>
      </c>
      <c r="F2050" s="168">
        <f t="shared" si="450"/>
        <v>4.5567721090604243</v>
      </c>
      <c r="G2050" s="168">
        <f t="shared" si="440"/>
        <v>158357.05001111154</v>
      </c>
      <c r="H2050" s="168">
        <f t="shared" si="441"/>
        <v>271310.33852408634</v>
      </c>
      <c r="I2050" s="169">
        <f t="shared" si="442"/>
        <v>429667.38853519788</v>
      </c>
      <c r="J2050" s="169">
        <f t="shared" si="444"/>
        <v>422746.46330231382</v>
      </c>
      <c r="K2050" s="95"/>
      <c r="L2050" s="265">
        <f t="shared" si="443"/>
        <v>164699.95638560943</v>
      </c>
      <c r="M2050" s="265">
        <f>$G2050*NonHospFrac+theModel!$H2050*NonHospFrac</f>
        <v>264967.43214958842</v>
      </c>
      <c r="N2050" s="266">
        <f t="shared" si="445"/>
        <v>429667.38853519782</v>
      </c>
      <c r="O2050" s="159"/>
      <c r="P2050" s="265">
        <f t="shared" si="446"/>
        <v>162047.02969296506</v>
      </c>
      <c r="Q2050" s="265">
        <f t="shared" si="447"/>
        <v>264965.87750791362</v>
      </c>
      <c r="R2050" s="266">
        <f t="shared" si="448"/>
        <v>427012.90720087872</v>
      </c>
    </row>
    <row r="2051" spans="1:18" x14ac:dyDescent="0.3">
      <c r="A2051" s="82">
        <v>2020</v>
      </c>
      <c r="B2051" s="94">
        <f t="shared" si="437"/>
        <v>1.3029364076227774E-17</v>
      </c>
      <c r="C2051" s="179">
        <f t="shared" si="438"/>
        <v>1.2999972074831067E-17</v>
      </c>
      <c r="D2051" s="166">
        <f t="shared" si="439"/>
        <v>2.2558277767625785E-3</v>
      </c>
      <c r="E2051" s="167">
        <f t="shared" si="449"/>
        <v>24.291375447755232</v>
      </c>
      <c r="F2051" s="168">
        <f t="shared" si="450"/>
        <v>4.5590279368371869</v>
      </c>
      <c r="G2051" s="168">
        <f t="shared" si="440"/>
        <v>158435.44459032497</v>
      </c>
      <c r="H2051" s="168">
        <f t="shared" si="441"/>
        <v>271310.33852408634</v>
      </c>
      <c r="I2051" s="169">
        <f t="shared" si="442"/>
        <v>429745.78311441129</v>
      </c>
      <c r="J2051" s="169">
        <f t="shared" si="444"/>
        <v>422818.66141658428</v>
      </c>
      <c r="K2051" s="95"/>
      <c r="L2051" s="265">
        <f t="shared" si="443"/>
        <v>164730.00656889501</v>
      </c>
      <c r="M2051" s="265">
        <f>$G2051*NonHospFrac+theModel!$H2051*NonHospFrac</f>
        <v>265015.77654551627</v>
      </c>
      <c r="N2051" s="266">
        <f t="shared" si="445"/>
        <v>429745.78311441129</v>
      </c>
      <c r="O2051" s="159"/>
      <c r="P2051" s="265">
        <f t="shared" si="446"/>
        <v>162074.70464942852</v>
      </c>
      <c r="Q2051" s="265">
        <f t="shared" si="447"/>
        <v>265014.22190384148</v>
      </c>
      <c r="R2051" s="266">
        <f t="shared" si="448"/>
        <v>427088.92655326996</v>
      </c>
    </row>
    <row r="2052" spans="1:18" x14ac:dyDescent="0.3">
      <c r="A2052" s="82">
        <v>2021</v>
      </c>
      <c r="B2052" s="94">
        <f t="shared" si="437"/>
        <v>1.2785969571361243E-17</v>
      </c>
      <c r="C2052" s="179">
        <f t="shared" si="438"/>
        <v>1.2757126626049326E-17</v>
      </c>
      <c r="D2052" s="166">
        <f t="shared" si="439"/>
        <v>2.2558277767625785E-3</v>
      </c>
      <c r="E2052" s="167">
        <f t="shared" si="449"/>
        <v>24.291375447755232</v>
      </c>
      <c r="F2052" s="168">
        <f t="shared" si="450"/>
        <v>4.5612837646139495</v>
      </c>
      <c r="G2052" s="168">
        <f t="shared" si="440"/>
        <v>158513.83916953838</v>
      </c>
      <c r="H2052" s="168">
        <f t="shared" si="441"/>
        <v>271310.33852408634</v>
      </c>
      <c r="I2052" s="169">
        <f t="shared" si="442"/>
        <v>429824.17769362475</v>
      </c>
      <c r="J2052" s="169">
        <f t="shared" si="444"/>
        <v>422890.85658791754</v>
      </c>
      <c r="K2052" s="95"/>
      <c r="L2052" s="265">
        <f t="shared" si="443"/>
        <v>164760.05675218059</v>
      </c>
      <c r="M2052" s="265">
        <f>$G2052*NonHospFrac+theModel!$H2052*NonHospFrac</f>
        <v>265064.12094144413</v>
      </c>
      <c r="N2052" s="266">
        <f t="shared" si="445"/>
        <v>429824.17769362475</v>
      </c>
      <c r="O2052" s="159"/>
      <c r="P2052" s="265">
        <f t="shared" si="446"/>
        <v>162102.37847780625</v>
      </c>
      <c r="Q2052" s="265">
        <f t="shared" si="447"/>
        <v>265062.56629976933</v>
      </c>
      <c r="R2052" s="266">
        <f t="shared" si="448"/>
        <v>427164.94477757555</v>
      </c>
    </row>
    <row r="2053" spans="1:18" x14ac:dyDescent="0.3">
      <c r="A2053" s="82">
        <v>2022</v>
      </c>
      <c r="B2053" s="94">
        <f t="shared" si="437"/>
        <v>1.2547121787628043E-17</v>
      </c>
      <c r="C2053" s="179">
        <f t="shared" si="438"/>
        <v>1.2518817641781088E-17</v>
      </c>
      <c r="D2053" s="166">
        <f t="shared" si="439"/>
        <v>2.2558277767625785E-3</v>
      </c>
      <c r="E2053" s="167">
        <f t="shared" si="449"/>
        <v>24.291375447755232</v>
      </c>
      <c r="F2053" s="168">
        <f t="shared" si="450"/>
        <v>4.5635395923907121</v>
      </c>
      <c r="G2053" s="168">
        <f t="shared" si="440"/>
        <v>158592.23374875181</v>
      </c>
      <c r="H2053" s="168">
        <f t="shared" si="441"/>
        <v>271310.33852408634</v>
      </c>
      <c r="I2053" s="169">
        <f t="shared" si="442"/>
        <v>429902.57227283815</v>
      </c>
      <c r="J2053" s="169">
        <f t="shared" si="444"/>
        <v>422963.04881643347</v>
      </c>
      <c r="K2053" s="95"/>
      <c r="L2053" s="265">
        <f t="shared" si="443"/>
        <v>164790.10693546617</v>
      </c>
      <c r="M2053" s="265">
        <f>$G2053*NonHospFrac+theModel!$H2053*NonHospFrac</f>
        <v>265112.46533737198</v>
      </c>
      <c r="N2053" s="266">
        <f t="shared" si="445"/>
        <v>429902.57227283815</v>
      </c>
      <c r="O2053" s="159"/>
      <c r="P2053" s="265">
        <f t="shared" si="446"/>
        <v>162130.05117814426</v>
      </c>
      <c r="Q2053" s="265">
        <f t="shared" si="447"/>
        <v>265110.91069569718</v>
      </c>
      <c r="R2053" s="266">
        <f t="shared" si="448"/>
        <v>427240.96187384147</v>
      </c>
    </row>
    <row r="2054" spans="1:18" x14ac:dyDescent="0.3">
      <c r="A2054" s="82">
        <v>2023</v>
      </c>
      <c r="B2054" s="94">
        <f t="shared" si="437"/>
        <v>1.2312735790189254E-17</v>
      </c>
      <c r="C2054" s="179">
        <f t="shared" si="438"/>
        <v>1.2284960378785806E-17</v>
      </c>
      <c r="D2054" s="166">
        <f t="shared" si="439"/>
        <v>2.2558277767625785E-3</v>
      </c>
      <c r="E2054" s="167">
        <f t="shared" si="449"/>
        <v>24.291375447755232</v>
      </c>
      <c r="F2054" s="168">
        <f t="shared" si="450"/>
        <v>4.5657954201674746</v>
      </c>
      <c r="G2054" s="168">
        <f t="shared" si="440"/>
        <v>158670.62832796521</v>
      </c>
      <c r="H2054" s="168">
        <f t="shared" si="441"/>
        <v>271310.33852408634</v>
      </c>
      <c r="I2054" s="169">
        <f t="shared" si="442"/>
        <v>429980.96685205156</v>
      </c>
      <c r="J2054" s="169">
        <f t="shared" si="444"/>
        <v>423035.23810225201</v>
      </c>
      <c r="K2054" s="95"/>
      <c r="L2054" s="265">
        <f t="shared" si="443"/>
        <v>164820.15711875175</v>
      </c>
      <c r="M2054" s="265">
        <f>$G2054*NonHospFrac+theModel!$H2054*NonHospFrac</f>
        <v>265160.80973329977</v>
      </c>
      <c r="N2054" s="266">
        <f t="shared" si="445"/>
        <v>429980.96685205156</v>
      </c>
      <c r="O2054" s="159"/>
      <c r="P2054" s="265">
        <f t="shared" si="446"/>
        <v>162157.72275048852</v>
      </c>
      <c r="Q2054" s="265">
        <f t="shared" si="447"/>
        <v>265159.25509162497</v>
      </c>
      <c r="R2054" s="266">
        <f t="shared" si="448"/>
        <v>427316.97784211347</v>
      </c>
    </row>
    <row r="2055" spans="1:18" x14ac:dyDescent="0.3">
      <c r="A2055" s="82">
        <v>2024</v>
      </c>
      <c r="B2055" s="94">
        <f t="shared" si="437"/>
        <v>1.2082728230827756E-17</v>
      </c>
      <c r="C2055" s="179">
        <f t="shared" si="438"/>
        <v>1.205547167686558E-17</v>
      </c>
      <c r="D2055" s="166">
        <f t="shared" si="439"/>
        <v>2.2558277767625785E-3</v>
      </c>
      <c r="E2055" s="167">
        <f t="shared" si="449"/>
        <v>24.291375447755232</v>
      </c>
      <c r="F2055" s="168">
        <f t="shared" si="450"/>
        <v>4.5680512479442372</v>
      </c>
      <c r="G2055" s="168">
        <f t="shared" si="440"/>
        <v>158749.02290717865</v>
      </c>
      <c r="H2055" s="168">
        <f t="shared" si="441"/>
        <v>271310.33852408634</v>
      </c>
      <c r="I2055" s="169">
        <f t="shared" si="442"/>
        <v>430059.36143126502</v>
      </c>
      <c r="J2055" s="169">
        <f t="shared" si="444"/>
        <v>423107.4244454932</v>
      </c>
      <c r="K2055" s="95"/>
      <c r="L2055" s="265">
        <f t="shared" si="443"/>
        <v>164850.20730203734</v>
      </c>
      <c r="M2055" s="265">
        <f>$G2055*NonHospFrac+theModel!$H2055*NonHospFrac</f>
        <v>265209.15412922762</v>
      </c>
      <c r="N2055" s="266">
        <f t="shared" si="445"/>
        <v>430059.36143126496</v>
      </c>
      <c r="O2055" s="159"/>
      <c r="P2055" s="265">
        <f t="shared" si="446"/>
        <v>162185.39319488502</v>
      </c>
      <c r="Q2055" s="265">
        <f t="shared" si="447"/>
        <v>265207.59948755283</v>
      </c>
      <c r="R2055" s="266">
        <f t="shared" si="448"/>
        <v>427392.99268243788</v>
      </c>
    </row>
    <row r="2056" spans="1:18" x14ac:dyDescent="0.3">
      <c r="A2056" s="82">
        <v>2025</v>
      </c>
      <c r="B2056" s="94">
        <f t="shared" si="437"/>
        <v>1.1857017318309406E-17</v>
      </c>
      <c r="C2056" s="179">
        <f t="shared" si="438"/>
        <v>1.1830269929293209E-17</v>
      </c>
      <c r="D2056" s="166">
        <f t="shared" si="439"/>
        <v>2.2558277767625785E-3</v>
      </c>
      <c r="E2056" s="167">
        <f t="shared" si="449"/>
        <v>24.291375447755232</v>
      </c>
      <c r="F2056" s="168">
        <f t="shared" si="450"/>
        <v>4.5703070757209998</v>
      </c>
      <c r="G2056" s="168">
        <f t="shared" si="440"/>
        <v>158827.41748639208</v>
      </c>
      <c r="H2056" s="168">
        <f t="shared" si="441"/>
        <v>271310.33852408634</v>
      </c>
      <c r="I2056" s="169">
        <f t="shared" si="442"/>
        <v>430137.75601047842</v>
      </c>
      <c r="J2056" s="169">
        <f t="shared" si="444"/>
        <v>423179.60784627689</v>
      </c>
      <c r="K2056" s="95"/>
      <c r="L2056" s="265">
        <f t="shared" si="443"/>
        <v>164880.25748532292</v>
      </c>
      <c r="M2056" s="265">
        <f>$G2056*NonHospFrac+theModel!$H2056*NonHospFrac</f>
        <v>265257.49852515548</v>
      </c>
      <c r="N2056" s="266">
        <f t="shared" si="445"/>
        <v>430137.75601047836</v>
      </c>
      <c r="O2056" s="159"/>
      <c r="P2056" s="265">
        <f t="shared" si="446"/>
        <v>162213.06251137974</v>
      </c>
      <c r="Q2056" s="265">
        <f t="shared" si="447"/>
        <v>265255.94388348068</v>
      </c>
      <c r="R2056" s="266">
        <f t="shared" si="448"/>
        <v>427469.00639486045</v>
      </c>
    </row>
    <row r="2057" spans="1:18" x14ac:dyDescent="0.3">
      <c r="A2057" s="82">
        <v>2026</v>
      </c>
      <c r="B2057" s="94">
        <f t="shared" si="437"/>
        <v>1.163552278929788E-17</v>
      </c>
      <c r="C2057" s="179">
        <f t="shared" si="438"/>
        <v>1.1609275053792627E-17</v>
      </c>
      <c r="D2057" s="166">
        <f t="shared" si="439"/>
        <v>2.2558277767625785E-3</v>
      </c>
      <c r="E2057" s="167">
        <f t="shared" si="449"/>
        <v>24.291375447755232</v>
      </c>
      <c r="F2057" s="168">
        <f t="shared" si="450"/>
        <v>4.5725629034977624</v>
      </c>
      <c r="G2057" s="168">
        <f t="shared" si="440"/>
        <v>158905.81206560551</v>
      </c>
      <c r="H2057" s="168">
        <f t="shared" si="441"/>
        <v>271310.33852408634</v>
      </c>
      <c r="I2057" s="169">
        <f t="shared" si="442"/>
        <v>430216.15058969182</v>
      </c>
      <c r="J2057" s="169">
        <f t="shared" si="444"/>
        <v>423251.78830472304</v>
      </c>
      <c r="K2057" s="95"/>
      <c r="L2057" s="265">
        <f t="shared" si="443"/>
        <v>164910.3076686085</v>
      </c>
      <c r="M2057" s="265">
        <f>$G2057*NonHospFrac+theModel!$H2057*NonHospFrac</f>
        <v>265305.84292108333</v>
      </c>
      <c r="N2057" s="266">
        <f t="shared" si="445"/>
        <v>430216.15058969182</v>
      </c>
      <c r="O2057" s="159"/>
      <c r="P2057" s="265">
        <f t="shared" si="446"/>
        <v>162240.73070001867</v>
      </c>
      <c r="Q2057" s="265">
        <f t="shared" si="447"/>
        <v>265304.28827940853</v>
      </c>
      <c r="R2057" s="266">
        <f t="shared" si="448"/>
        <v>427545.01897942717</v>
      </c>
    </row>
    <row r="2058" spans="1:18" x14ac:dyDescent="0.3">
      <c r="A2058" s="82">
        <v>2027</v>
      </c>
      <c r="B2058" s="94">
        <f t="shared" si="437"/>
        <v>1.141816587981283E-17</v>
      </c>
      <c r="C2058" s="179">
        <f t="shared" si="438"/>
        <v>1.1392408464061465E-17</v>
      </c>
      <c r="D2058" s="166">
        <f t="shared" si="439"/>
        <v>2.2558277767625785E-3</v>
      </c>
      <c r="E2058" s="167">
        <f t="shared" si="449"/>
        <v>24.291375447755232</v>
      </c>
      <c r="F2058" s="168">
        <f t="shared" si="450"/>
        <v>4.574818731274525</v>
      </c>
      <c r="G2058" s="168">
        <f t="shared" si="440"/>
        <v>158984.20664481894</v>
      </c>
      <c r="H2058" s="168">
        <f t="shared" si="441"/>
        <v>271310.33852408634</v>
      </c>
      <c r="I2058" s="169">
        <f t="shared" si="442"/>
        <v>430294.54516890529</v>
      </c>
      <c r="J2058" s="169">
        <f t="shared" si="444"/>
        <v>423323.96582095168</v>
      </c>
      <c r="K2058" s="95"/>
      <c r="L2058" s="265">
        <f t="shared" si="443"/>
        <v>164940.35785189408</v>
      </c>
      <c r="M2058" s="265">
        <f>$G2058*NonHospFrac+theModel!$H2058*NonHospFrac</f>
        <v>265354.18731701118</v>
      </c>
      <c r="N2058" s="266">
        <f t="shared" si="445"/>
        <v>430294.54516890529</v>
      </c>
      <c r="O2058" s="159"/>
      <c r="P2058" s="265">
        <f t="shared" si="446"/>
        <v>162268.39776084776</v>
      </c>
      <c r="Q2058" s="265">
        <f t="shared" si="447"/>
        <v>265352.63267533638</v>
      </c>
      <c r="R2058" s="266">
        <f t="shared" si="448"/>
        <v>427621.03043618414</v>
      </c>
    </row>
    <row r="2059" spans="1:18" x14ac:dyDescent="0.3">
      <c r="A2059" s="82">
        <v>2028</v>
      </c>
      <c r="B2059" s="94">
        <f t="shared" si="437"/>
        <v>1.1204869297221244E-17</v>
      </c>
      <c r="C2059" s="179">
        <f t="shared" si="438"/>
        <v>1.1179593041825578E-17</v>
      </c>
      <c r="D2059" s="166">
        <f t="shared" si="439"/>
        <v>2.2558277767625785E-3</v>
      </c>
      <c r="E2059" s="167">
        <f t="shared" si="449"/>
        <v>24.291375447755232</v>
      </c>
      <c r="F2059" s="168">
        <f t="shared" si="450"/>
        <v>4.5770745590512876</v>
      </c>
      <c r="G2059" s="168">
        <f t="shared" si="440"/>
        <v>159062.60122403235</v>
      </c>
      <c r="H2059" s="168">
        <f t="shared" si="441"/>
        <v>271310.33852408634</v>
      </c>
      <c r="I2059" s="169">
        <f t="shared" si="442"/>
        <v>430372.93974811869</v>
      </c>
      <c r="J2059" s="169">
        <f t="shared" si="444"/>
        <v>423396.14039508259</v>
      </c>
      <c r="K2059" s="95"/>
      <c r="L2059" s="265">
        <f t="shared" si="443"/>
        <v>164970.40803517966</v>
      </c>
      <c r="M2059" s="265">
        <f>$G2059*NonHospFrac+theModel!$H2059*NonHospFrac</f>
        <v>265402.53171293903</v>
      </c>
      <c r="N2059" s="266">
        <f t="shared" si="445"/>
        <v>430372.93974811869</v>
      </c>
      <c r="O2059" s="159"/>
      <c r="P2059" s="265">
        <f t="shared" si="446"/>
        <v>162296.06369391296</v>
      </c>
      <c r="Q2059" s="265">
        <f t="shared" si="447"/>
        <v>265400.97707126423</v>
      </c>
      <c r="R2059" s="266">
        <f t="shared" si="448"/>
        <v>427697.04076517723</v>
      </c>
    </row>
    <row r="2060" spans="1:18" x14ac:dyDescent="0.3">
      <c r="A2060" s="82">
        <v>2029</v>
      </c>
      <c r="B2060" s="94">
        <f t="shared" si="437"/>
        <v>1.099555719275199E-17</v>
      </c>
      <c r="C2060" s="179">
        <f t="shared" si="438"/>
        <v>1.0970753109415598E-17</v>
      </c>
      <c r="D2060" s="166">
        <f t="shared" si="439"/>
        <v>2.2558277767625785E-3</v>
      </c>
      <c r="E2060" s="167">
        <f t="shared" si="449"/>
        <v>24.291375447755232</v>
      </c>
      <c r="F2060" s="168">
        <f t="shared" si="450"/>
        <v>4.5793303868280502</v>
      </c>
      <c r="G2060" s="168">
        <f t="shared" si="440"/>
        <v>159140.99580324578</v>
      </c>
      <c r="H2060" s="168">
        <f t="shared" si="441"/>
        <v>271310.33852408634</v>
      </c>
      <c r="I2060" s="169">
        <f t="shared" si="442"/>
        <v>430451.33432733209</v>
      </c>
      <c r="J2060" s="169">
        <f t="shared" si="444"/>
        <v>423468.31202723581</v>
      </c>
      <c r="K2060" s="95"/>
      <c r="L2060" s="265">
        <f t="shared" si="443"/>
        <v>165000.45821846524</v>
      </c>
      <c r="M2060" s="265">
        <f>$G2060*NonHospFrac+theModel!$H2060*NonHospFrac</f>
        <v>265450.87610886688</v>
      </c>
      <c r="N2060" s="266">
        <f t="shared" si="445"/>
        <v>430451.33432733209</v>
      </c>
      <c r="O2060" s="159"/>
      <c r="P2060" s="265">
        <f t="shared" si="446"/>
        <v>162323.72849926027</v>
      </c>
      <c r="Q2060" s="265">
        <f t="shared" si="447"/>
        <v>265449.32146719209</v>
      </c>
      <c r="R2060" s="266">
        <f t="shared" si="448"/>
        <v>427773.04996645235</v>
      </c>
    </row>
    <row r="2061" spans="1:18" x14ac:dyDescent="0.3">
      <c r="A2061" s="82">
        <v>2030</v>
      </c>
      <c r="B2061" s="94">
        <f t="shared" si="437"/>
        <v>1.0790155134523811E-17</v>
      </c>
      <c r="C2061" s="179">
        <f t="shared" si="438"/>
        <v>1.0765814402855775E-17</v>
      </c>
      <c r="D2061" s="166">
        <f t="shared" si="439"/>
        <v>2.2558277767625785E-3</v>
      </c>
      <c r="E2061" s="167">
        <f t="shared" si="449"/>
        <v>24.291375447755232</v>
      </c>
      <c r="F2061" s="168">
        <f t="shared" si="450"/>
        <v>4.5815862146048127</v>
      </c>
      <c r="G2061" s="168">
        <f t="shared" si="440"/>
        <v>159219.39038245918</v>
      </c>
      <c r="H2061" s="168">
        <f t="shared" si="441"/>
        <v>271310.33852408634</v>
      </c>
      <c r="I2061" s="169">
        <f t="shared" si="442"/>
        <v>430529.72890654556</v>
      </c>
      <c r="J2061" s="169">
        <f t="shared" si="444"/>
        <v>423540.48071753123</v>
      </c>
      <c r="K2061" s="95"/>
      <c r="L2061" s="265">
        <f t="shared" si="443"/>
        <v>165030.50840175082</v>
      </c>
      <c r="M2061" s="265">
        <f>$G2061*NonHospFrac+theModel!$H2061*NonHospFrac</f>
        <v>265499.22050479474</v>
      </c>
      <c r="N2061" s="266">
        <f t="shared" si="445"/>
        <v>430529.72890654556</v>
      </c>
      <c r="O2061" s="159"/>
      <c r="P2061" s="265">
        <f t="shared" si="446"/>
        <v>162351.39217693565</v>
      </c>
      <c r="Q2061" s="265">
        <f t="shared" si="447"/>
        <v>265497.66586311994</v>
      </c>
      <c r="R2061" s="266">
        <f t="shared" si="448"/>
        <v>427849.05804005556</v>
      </c>
    </row>
    <row r="2062" spans="1:18" x14ac:dyDescent="0.3">
      <c r="A2062" s="82">
        <v>2031</v>
      </c>
      <c r="B2062" s="94">
        <f t="shared" si="437"/>
        <v>1.058859008107733E-17</v>
      </c>
      <c r="C2062" s="179">
        <f t="shared" si="438"/>
        <v>1.0564704045455683E-17</v>
      </c>
      <c r="D2062" s="166">
        <f t="shared" si="439"/>
        <v>2.2558277767625785E-3</v>
      </c>
      <c r="E2062" s="167">
        <f t="shared" si="449"/>
        <v>24.291375447755232</v>
      </c>
      <c r="F2062" s="168">
        <f t="shared" si="450"/>
        <v>4.5838420423815753</v>
      </c>
      <c r="G2062" s="168">
        <f t="shared" si="440"/>
        <v>159297.78496167262</v>
      </c>
      <c r="H2062" s="168">
        <f t="shared" si="441"/>
        <v>271310.33852408634</v>
      </c>
      <c r="I2062" s="169">
        <f t="shared" si="442"/>
        <v>430608.12348575896</v>
      </c>
      <c r="J2062" s="169">
        <f t="shared" si="444"/>
        <v>423612.64646608871</v>
      </c>
      <c r="K2062" s="95"/>
      <c r="L2062" s="265">
        <f t="shared" si="443"/>
        <v>165060.5585850364</v>
      </c>
      <c r="M2062" s="265">
        <f>$G2062*NonHospFrac+theModel!$H2062*NonHospFrac</f>
        <v>265547.56490072259</v>
      </c>
      <c r="N2062" s="266">
        <f t="shared" si="445"/>
        <v>430608.12348575902</v>
      </c>
      <c r="O2062" s="159"/>
      <c r="P2062" s="265">
        <f t="shared" si="446"/>
        <v>162379.05472698508</v>
      </c>
      <c r="Q2062" s="265">
        <f t="shared" si="447"/>
        <v>265546.01025904779</v>
      </c>
      <c r="R2062" s="266">
        <f t="shared" si="448"/>
        <v>427925.0649860329</v>
      </c>
    </row>
    <row r="2063" spans="1:18" x14ac:dyDescent="0.3">
      <c r="A2063" s="82">
        <v>2032</v>
      </c>
      <c r="B2063" s="94">
        <f t="shared" si="437"/>
        <v>1.0390790355400723E-17</v>
      </c>
      <c r="C2063" s="179">
        <f t="shared" si="438"/>
        <v>1.0367350521894493E-17</v>
      </c>
      <c r="D2063" s="166">
        <f t="shared" si="439"/>
        <v>2.2558277767625785E-3</v>
      </c>
      <c r="E2063" s="167">
        <f t="shared" si="449"/>
        <v>24.291375447755232</v>
      </c>
      <c r="F2063" s="168">
        <f t="shared" si="450"/>
        <v>4.5860978701583379</v>
      </c>
      <c r="G2063" s="168">
        <f t="shared" si="440"/>
        <v>159376.17954088602</v>
      </c>
      <c r="H2063" s="168">
        <f t="shared" si="441"/>
        <v>271310.33852408634</v>
      </c>
      <c r="I2063" s="169">
        <f t="shared" si="442"/>
        <v>430686.51806497236</v>
      </c>
      <c r="J2063" s="169">
        <f t="shared" si="444"/>
        <v>423684.80927302822</v>
      </c>
      <c r="K2063" s="95"/>
      <c r="L2063" s="265">
        <f t="shared" si="443"/>
        <v>165090.60876832198</v>
      </c>
      <c r="M2063" s="265">
        <f>$G2063*NonHospFrac+theModel!$H2063*NonHospFrac</f>
        <v>265595.90929665038</v>
      </c>
      <c r="N2063" s="266">
        <f t="shared" si="445"/>
        <v>430686.51806497236</v>
      </c>
      <c r="O2063" s="159"/>
      <c r="P2063" s="265">
        <f t="shared" si="446"/>
        <v>162406.7161494545</v>
      </c>
      <c r="Q2063" s="265">
        <f t="shared" si="447"/>
        <v>265594.35465497558</v>
      </c>
      <c r="R2063" s="266">
        <f t="shared" si="448"/>
        <v>428001.07080443006</v>
      </c>
    </row>
    <row r="2064" spans="1:18" x14ac:dyDescent="0.3">
      <c r="A2064" s="82">
        <v>2033</v>
      </c>
      <c r="B2064" s="94">
        <f t="shared" si="437"/>
        <v>1.0196685619442124E-17</v>
      </c>
      <c r="C2064" s="179">
        <f t="shared" si="438"/>
        <v>1.0173683652790871E-17</v>
      </c>
      <c r="D2064" s="166">
        <f t="shared" si="439"/>
        <v>2.2558277767625785E-3</v>
      </c>
      <c r="E2064" s="167">
        <f t="shared" si="449"/>
        <v>24.291375447755232</v>
      </c>
      <c r="F2064" s="168">
        <f t="shared" si="450"/>
        <v>4.5883536979351005</v>
      </c>
      <c r="G2064" s="168">
        <f t="shared" si="440"/>
        <v>159454.57412009942</v>
      </c>
      <c r="H2064" s="168">
        <f t="shared" si="441"/>
        <v>271310.33852408634</v>
      </c>
      <c r="I2064" s="169">
        <f t="shared" si="442"/>
        <v>430764.91264418577</v>
      </c>
      <c r="J2064" s="169">
        <f t="shared" si="444"/>
        <v>423756.96913846966</v>
      </c>
      <c r="K2064" s="95"/>
      <c r="L2064" s="265">
        <f t="shared" si="443"/>
        <v>165120.65895160753</v>
      </c>
      <c r="M2064" s="265">
        <f>$G2064*NonHospFrac+theModel!$H2064*NonHospFrac</f>
        <v>265644.25369257823</v>
      </c>
      <c r="N2064" s="266">
        <f t="shared" si="445"/>
        <v>430764.91264418577</v>
      </c>
      <c r="O2064" s="159"/>
      <c r="P2064" s="265">
        <f t="shared" si="446"/>
        <v>162434.37644438987</v>
      </c>
      <c r="Q2064" s="265">
        <f t="shared" si="447"/>
        <v>265642.69905090344</v>
      </c>
      <c r="R2064" s="266">
        <f t="shared" si="448"/>
        <v>428077.07549529331</v>
      </c>
    </row>
    <row r="2065" spans="1:18" x14ac:dyDescent="0.3">
      <c r="A2065" s="82">
        <v>2034</v>
      </c>
      <c r="B2065" s="94">
        <f t="shared" si="437"/>
        <v>1.0006206849096615E-17</v>
      </c>
      <c r="C2065" s="179">
        <f t="shared" si="438"/>
        <v>9.9836345697463919E-18</v>
      </c>
      <c r="D2065" s="166">
        <f t="shared" si="439"/>
        <v>2.2558277767625785E-3</v>
      </c>
      <c r="E2065" s="167">
        <f t="shared" si="449"/>
        <v>24.291375447755232</v>
      </c>
      <c r="F2065" s="168">
        <f t="shared" si="450"/>
        <v>4.5906095257118631</v>
      </c>
      <c r="G2065" s="168">
        <f t="shared" si="440"/>
        <v>159532.96869931286</v>
      </c>
      <c r="H2065" s="168">
        <f t="shared" si="441"/>
        <v>271310.33852408634</v>
      </c>
      <c r="I2065" s="169">
        <f t="shared" si="442"/>
        <v>430843.30722339917</v>
      </c>
      <c r="J2065" s="169">
        <f t="shared" si="444"/>
        <v>423829.12606253295</v>
      </c>
      <c r="K2065" s="95"/>
      <c r="L2065" s="265">
        <f t="shared" si="443"/>
        <v>165150.70913489311</v>
      </c>
      <c r="M2065" s="265">
        <f>$G2065*NonHospFrac+theModel!$H2065*NonHospFrac</f>
        <v>265692.59808850609</v>
      </c>
      <c r="N2065" s="266">
        <f t="shared" si="445"/>
        <v>430843.30722339917</v>
      </c>
      <c r="O2065" s="159"/>
      <c r="P2065" s="265">
        <f t="shared" si="446"/>
        <v>162462.03561183717</v>
      </c>
      <c r="Q2065" s="265">
        <f t="shared" si="447"/>
        <v>265691.04344683129</v>
      </c>
      <c r="R2065" s="266">
        <f t="shared" si="448"/>
        <v>428153.07905866846</v>
      </c>
    </row>
    <row r="2066" spans="1:18" x14ac:dyDescent="0.3">
      <c r="A2066" s="82">
        <v>2035</v>
      </c>
      <c r="B2066" s="94">
        <f t="shared" si="437"/>
        <v>9.8192863096612752E-18</v>
      </c>
      <c r="C2066" s="179">
        <f t="shared" si="438"/>
        <v>9.7971356908559571E-18</v>
      </c>
      <c r="D2066" s="166">
        <f t="shared" si="439"/>
        <v>2.2558277767625785E-3</v>
      </c>
      <c r="E2066" s="167">
        <f t="shared" si="449"/>
        <v>24.291375447755232</v>
      </c>
      <c r="F2066" s="168">
        <f t="shared" si="450"/>
        <v>4.5928653534886257</v>
      </c>
      <c r="G2066" s="168">
        <f t="shared" si="440"/>
        <v>159611.36327852629</v>
      </c>
      <c r="H2066" s="168">
        <f t="shared" si="441"/>
        <v>271310.33852408634</v>
      </c>
      <c r="I2066" s="169">
        <f t="shared" si="442"/>
        <v>430921.70180261263</v>
      </c>
      <c r="J2066" s="169">
        <f t="shared" si="444"/>
        <v>423901.28004533803</v>
      </c>
      <c r="K2066" s="95"/>
      <c r="L2066" s="265">
        <f t="shared" si="443"/>
        <v>165180.75931817869</v>
      </c>
      <c r="M2066" s="265">
        <f>$G2066*NonHospFrac+theModel!$H2066*NonHospFrac</f>
        <v>265740.94248443394</v>
      </c>
      <c r="N2066" s="266">
        <f t="shared" si="445"/>
        <v>430921.70180261263</v>
      </c>
      <c r="O2066" s="159"/>
      <c r="P2066" s="265">
        <f t="shared" si="446"/>
        <v>162489.69365184236</v>
      </c>
      <c r="Q2066" s="265">
        <f t="shared" si="447"/>
        <v>265739.38784275914</v>
      </c>
      <c r="R2066" s="266">
        <f t="shared" si="448"/>
        <v>428229.0814946015</v>
      </c>
    </row>
    <row r="2067" spans="1:18" x14ac:dyDescent="0.3">
      <c r="A2067" s="82">
        <v>2036</v>
      </c>
      <c r="B2067" s="94">
        <f t="shared" si="437"/>
        <v>9.635857531748528E-18</v>
      </c>
      <c r="C2067" s="179">
        <f t="shared" si="438"/>
        <v>9.6141206966754825E-18</v>
      </c>
      <c r="D2067" s="166">
        <f t="shared" si="439"/>
        <v>2.2558277767625785E-3</v>
      </c>
      <c r="E2067" s="167">
        <f t="shared" si="449"/>
        <v>24.291375447755232</v>
      </c>
      <c r="F2067" s="168">
        <f t="shared" si="450"/>
        <v>4.5951211812653883</v>
      </c>
      <c r="G2067" s="168">
        <f t="shared" si="440"/>
        <v>159689.75785773969</v>
      </c>
      <c r="H2067" s="168">
        <f t="shared" si="441"/>
        <v>271310.33852408634</v>
      </c>
      <c r="I2067" s="169">
        <f t="shared" si="442"/>
        <v>431000.09638182604</v>
      </c>
      <c r="J2067" s="169">
        <f t="shared" si="444"/>
        <v>423973.43108700466</v>
      </c>
      <c r="K2067" s="95"/>
      <c r="L2067" s="265">
        <f t="shared" si="443"/>
        <v>165210.80950146427</v>
      </c>
      <c r="M2067" s="265">
        <f>$G2067*NonHospFrac+theModel!$H2067*NonHospFrac</f>
        <v>265789.28688036173</v>
      </c>
      <c r="N2067" s="266">
        <f t="shared" si="445"/>
        <v>431000.09638182598</v>
      </c>
      <c r="O2067" s="159"/>
      <c r="P2067" s="265">
        <f t="shared" si="446"/>
        <v>162517.35056445139</v>
      </c>
      <c r="Q2067" s="265">
        <f t="shared" si="447"/>
        <v>265787.73223868693</v>
      </c>
      <c r="R2067" s="266">
        <f t="shared" si="448"/>
        <v>428305.0828031383</v>
      </c>
    </row>
    <row r="2068" spans="1:18" x14ac:dyDescent="0.3">
      <c r="A2068" s="82">
        <v>2037</v>
      </c>
      <c r="B2068" s="94">
        <f t="shared" si="437"/>
        <v>9.4558552876494912E-18</v>
      </c>
      <c r="C2068" s="179">
        <f t="shared" si="438"/>
        <v>9.4345245066385647E-18</v>
      </c>
      <c r="D2068" s="166">
        <f t="shared" si="439"/>
        <v>2.2558277767625785E-3</v>
      </c>
      <c r="E2068" s="167">
        <f t="shared" si="449"/>
        <v>24.291375447755232</v>
      </c>
      <c r="F2068" s="168">
        <f t="shared" si="450"/>
        <v>4.5973770090421509</v>
      </c>
      <c r="G2068" s="168">
        <f t="shared" si="440"/>
        <v>159768.15243695313</v>
      </c>
      <c r="H2068" s="168">
        <f t="shared" si="441"/>
        <v>271310.33852408634</v>
      </c>
      <c r="I2068" s="169">
        <f t="shared" si="442"/>
        <v>431078.49096103944</v>
      </c>
      <c r="J2068" s="169">
        <f t="shared" si="444"/>
        <v>424045.57918765279</v>
      </c>
      <c r="K2068" s="95"/>
      <c r="L2068" s="265">
        <f t="shared" si="443"/>
        <v>165240.85968474986</v>
      </c>
      <c r="M2068" s="265">
        <f>$G2068*NonHospFrac+theModel!$H2068*NonHospFrac</f>
        <v>265837.63127628958</v>
      </c>
      <c r="N2068" s="266">
        <f t="shared" si="445"/>
        <v>431078.49096103944</v>
      </c>
      <c r="O2068" s="159"/>
      <c r="P2068" s="265">
        <f t="shared" si="446"/>
        <v>162545.00634971022</v>
      </c>
      <c r="Q2068" s="265">
        <f t="shared" si="447"/>
        <v>265836.07663461479</v>
      </c>
      <c r="R2068" s="266">
        <f t="shared" si="448"/>
        <v>428381.08298432501</v>
      </c>
    </row>
    <row r="2069" spans="1:18" x14ac:dyDescent="0.3">
      <c r="A2069" s="82">
        <v>2038</v>
      </c>
      <c r="B2069" s="94">
        <f t="shared" si="437"/>
        <v>9.2792155681388422E-18</v>
      </c>
      <c r="C2069" s="179">
        <f t="shared" si="438"/>
        <v>9.2582832559136669E-18</v>
      </c>
      <c r="D2069" s="166">
        <f t="shared" si="439"/>
        <v>2.2558277767625785E-3</v>
      </c>
      <c r="E2069" s="167">
        <f t="shared" si="449"/>
        <v>24.291375447755232</v>
      </c>
      <c r="F2069" s="168">
        <f t="shared" si="450"/>
        <v>4.5996328368189134</v>
      </c>
      <c r="G2069" s="168">
        <f t="shared" si="440"/>
        <v>159846.54701616653</v>
      </c>
      <c r="H2069" s="168">
        <f t="shared" si="441"/>
        <v>271310.33852408634</v>
      </c>
      <c r="I2069" s="169">
        <f t="shared" si="442"/>
        <v>431156.8855402529</v>
      </c>
      <c r="J2069" s="169">
        <f t="shared" si="444"/>
        <v>424117.72434740234</v>
      </c>
      <c r="K2069" s="95"/>
      <c r="L2069" s="265">
        <f t="shared" si="443"/>
        <v>165270.90986803544</v>
      </c>
      <c r="M2069" s="265">
        <f>$G2069*NonHospFrac+theModel!$H2069*NonHospFrac</f>
        <v>265885.97567221744</v>
      </c>
      <c r="N2069" s="266">
        <f t="shared" si="445"/>
        <v>431156.8855402529</v>
      </c>
      <c r="O2069" s="159"/>
      <c r="P2069" s="265">
        <f t="shared" si="446"/>
        <v>162572.66100766481</v>
      </c>
      <c r="Q2069" s="265">
        <f t="shared" si="447"/>
        <v>265884.42103054264</v>
      </c>
      <c r="R2069" s="266">
        <f t="shared" si="448"/>
        <v>428457.08203820745</v>
      </c>
    </row>
    <row r="2070" spans="1:18" x14ac:dyDescent="0.3">
      <c r="A2070" s="82">
        <v>2039</v>
      </c>
      <c r="B2070" s="94">
        <f t="shared" si="437"/>
        <v>9.1058755597129809E-18</v>
      </c>
      <c r="C2070" s="179">
        <f t="shared" si="438"/>
        <v>9.0853342726936373E-18</v>
      </c>
      <c r="D2070" s="166">
        <f t="shared" si="439"/>
        <v>2.2558277767625785E-3</v>
      </c>
      <c r="E2070" s="167">
        <f t="shared" si="449"/>
        <v>24.291375447755232</v>
      </c>
      <c r="F2070" s="168">
        <f t="shared" si="450"/>
        <v>4.601888664595676</v>
      </c>
      <c r="G2070" s="168">
        <f t="shared" si="440"/>
        <v>159924.94159537996</v>
      </c>
      <c r="H2070" s="168">
        <f t="shared" si="441"/>
        <v>271310.33852408634</v>
      </c>
      <c r="I2070" s="169">
        <f t="shared" si="442"/>
        <v>431235.2801194663</v>
      </c>
      <c r="J2070" s="169">
        <f t="shared" si="444"/>
        <v>424189.86656637309</v>
      </c>
      <c r="K2070" s="95"/>
      <c r="L2070" s="265">
        <f t="shared" si="443"/>
        <v>165300.96005132102</v>
      </c>
      <c r="M2070" s="265">
        <f>$G2070*NonHospFrac+theModel!$H2070*NonHospFrac</f>
        <v>265934.32006814529</v>
      </c>
      <c r="N2070" s="266">
        <f t="shared" si="445"/>
        <v>431235.2801194663</v>
      </c>
      <c r="O2070" s="159"/>
      <c r="P2070" s="265">
        <f t="shared" si="446"/>
        <v>162600.3145383611</v>
      </c>
      <c r="Q2070" s="265">
        <f t="shared" si="447"/>
        <v>265932.76542647049</v>
      </c>
      <c r="R2070" s="266">
        <f t="shared" si="448"/>
        <v>428533.07996483159</v>
      </c>
    </row>
    <row r="2071" spans="1:18" x14ac:dyDescent="0.3">
      <c r="A2071" s="82">
        <v>2040</v>
      </c>
      <c r="B2071" s="94">
        <f t="shared" si="437"/>
        <v>8.9357736222534011E-18</v>
      </c>
      <c r="C2071" s="179">
        <f t="shared" si="438"/>
        <v>8.9156160559094601E-18</v>
      </c>
      <c r="D2071" s="166">
        <f t="shared" si="439"/>
        <v>2.2558277767625785E-3</v>
      </c>
      <c r="E2071" s="167">
        <f t="shared" si="449"/>
        <v>24.291375447755232</v>
      </c>
      <c r="F2071" s="168">
        <f t="shared" si="450"/>
        <v>4.6041444923724386</v>
      </c>
      <c r="G2071" s="168">
        <f t="shared" si="440"/>
        <v>160003.33617459339</v>
      </c>
      <c r="H2071" s="168">
        <f t="shared" si="441"/>
        <v>271310.33852408634</v>
      </c>
      <c r="I2071" s="169">
        <f t="shared" si="442"/>
        <v>431313.67469867971</v>
      </c>
      <c r="J2071" s="169">
        <f t="shared" si="444"/>
        <v>424262.00584468502</v>
      </c>
      <c r="K2071" s="95"/>
      <c r="L2071" s="265">
        <f t="shared" si="443"/>
        <v>165331.0102346066</v>
      </c>
      <c r="M2071" s="265">
        <f>$G2071*NonHospFrac+theModel!$H2071*NonHospFrac</f>
        <v>265982.66446407314</v>
      </c>
      <c r="N2071" s="266">
        <f t="shared" si="445"/>
        <v>431313.67469867971</v>
      </c>
      <c r="O2071" s="159"/>
      <c r="P2071" s="265">
        <f t="shared" si="446"/>
        <v>162627.96694184502</v>
      </c>
      <c r="Q2071" s="265">
        <f t="shared" si="447"/>
        <v>265981.10982239834</v>
      </c>
      <c r="R2071" s="266">
        <f t="shared" si="448"/>
        <v>428609.07676424336</v>
      </c>
    </row>
    <row r="2072" spans="1:18" x14ac:dyDescent="0.3">
      <c r="A2072" s="82">
        <v>2041</v>
      </c>
      <c r="B2072" s="94">
        <f t="shared" si="437"/>
        <v>8.7688492671073255E-18</v>
      </c>
      <c r="C2072" s="179">
        <f t="shared" si="438"/>
        <v>8.7490682533603406E-18</v>
      </c>
      <c r="D2072" s="166">
        <f t="shared" si="439"/>
        <v>2.2558277767625785E-3</v>
      </c>
      <c r="E2072" s="167">
        <f t="shared" si="449"/>
        <v>24.291375447755232</v>
      </c>
      <c r="F2072" s="168">
        <f t="shared" si="450"/>
        <v>4.6064003201492012</v>
      </c>
      <c r="G2072" s="168">
        <f t="shared" si="440"/>
        <v>160081.7307538068</v>
      </c>
      <c r="H2072" s="168">
        <f t="shared" si="441"/>
        <v>271310.33852408634</v>
      </c>
      <c r="I2072" s="169">
        <f t="shared" si="442"/>
        <v>431392.06927789317</v>
      </c>
      <c r="J2072" s="169">
        <f t="shared" si="444"/>
        <v>424334.14218245796</v>
      </c>
      <c r="K2072" s="95"/>
      <c r="L2072" s="265">
        <f t="shared" si="443"/>
        <v>165361.06041789218</v>
      </c>
      <c r="M2072" s="265">
        <f>$G2072*NonHospFrac+theModel!$H2072*NonHospFrac</f>
        <v>266031.00886000099</v>
      </c>
      <c r="N2072" s="266">
        <f t="shared" si="445"/>
        <v>431392.06927789317</v>
      </c>
      <c r="O2072" s="159"/>
      <c r="P2072" s="265">
        <f t="shared" si="446"/>
        <v>162655.61821816256</v>
      </c>
      <c r="Q2072" s="265">
        <f t="shared" si="447"/>
        <v>266029.45421832619</v>
      </c>
      <c r="R2072" s="266">
        <f t="shared" si="448"/>
        <v>428685.07243648876</v>
      </c>
    </row>
    <row r="2073" spans="1:18" x14ac:dyDescent="0.3">
      <c r="A2073" s="82">
        <v>2042</v>
      </c>
      <c r="B2073" s="94">
        <f t="shared" si="437"/>
        <v>8.6050431355777866E-18</v>
      </c>
      <c r="C2073" s="179">
        <f t="shared" si="438"/>
        <v>8.5856316402523099E-18</v>
      </c>
      <c r="D2073" s="166">
        <f t="shared" si="439"/>
        <v>2.2558277767625785E-3</v>
      </c>
      <c r="E2073" s="167">
        <f t="shared" si="449"/>
        <v>24.291375447755232</v>
      </c>
      <c r="F2073" s="168">
        <f t="shared" si="450"/>
        <v>4.6086561479259638</v>
      </c>
      <c r="G2073" s="168">
        <f t="shared" si="440"/>
        <v>160160.12533302026</v>
      </c>
      <c r="H2073" s="168">
        <f t="shared" si="441"/>
        <v>271310.33852408634</v>
      </c>
      <c r="I2073" s="169">
        <f t="shared" si="442"/>
        <v>431470.46385710663</v>
      </c>
      <c r="J2073" s="169">
        <f t="shared" si="444"/>
        <v>424406.27557981177</v>
      </c>
      <c r="K2073" s="95"/>
      <c r="L2073" s="265">
        <f t="shared" si="443"/>
        <v>165391.11060117776</v>
      </c>
      <c r="M2073" s="265">
        <f>$G2073*NonHospFrac+theModel!$H2073*NonHospFrac</f>
        <v>266079.35325592884</v>
      </c>
      <c r="N2073" s="266">
        <f t="shared" si="445"/>
        <v>431470.46385710663</v>
      </c>
      <c r="O2073" s="159"/>
      <c r="P2073" s="265">
        <f t="shared" si="446"/>
        <v>162683.26836735962</v>
      </c>
      <c r="Q2073" s="265">
        <f t="shared" si="447"/>
        <v>266077.79861425405</v>
      </c>
      <c r="R2073" s="266">
        <f t="shared" si="448"/>
        <v>428761.06698161364</v>
      </c>
    </row>
    <row r="2074" spans="1:18" x14ac:dyDescent="0.3">
      <c r="A2074" s="82">
        <v>2043</v>
      </c>
      <c r="B2074" s="94">
        <f t="shared" si="437"/>
        <v>8.4442969778155956E-18</v>
      </c>
      <c r="C2074" s="179">
        <f t="shared" si="438"/>
        <v>8.4252480981378065E-18</v>
      </c>
      <c r="D2074" s="166">
        <f t="shared" si="439"/>
        <v>2.2558277767625785E-3</v>
      </c>
      <c r="E2074" s="167">
        <f t="shared" si="449"/>
        <v>24.291375447755232</v>
      </c>
      <c r="F2074" s="168">
        <f t="shared" si="450"/>
        <v>4.6109119757027264</v>
      </c>
      <c r="G2074" s="168">
        <f t="shared" si="440"/>
        <v>160238.51991223366</v>
      </c>
      <c r="H2074" s="168">
        <f t="shared" si="441"/>
        <v>271310.33852408634</v>
      </c>
      <c r="I2074" s="169">
        <f t="shared" si="442"/>
        <v>431548.85843631998</v>
      </c>
      <c r="J2074" s="169">
        <f t="shared" si="444"/>
        <v>424478.40603686619</v>
      </c>
      <c r="K2074" s="95"/>
      <c r="L2074" s="265">
        <f t="shared" si="443"/>
        <v>165421.16078446334</v>
      </c>
      <c r="M2074" s="265">
        <f>$G2074*NonHospFrac+theModel!$H2074*NonHospFrac</f>
        <v>266127.6976518567</v>
      </c>
      <c r="N2074" s="266">
        <f t="shared" si="445"/>
        <v>431548.85843632004</v>
      </c>
      <c r="O2074" s="159"/>
      <c r="P2074" s="265">
        <f t="shared" si="446"/>
        <v>162710.91738948217</v>
      </c>
      <c r="Q2074" s="265">
        <f t="shared" si="447"/>
        <v>266126.1430101819</v>
      </c>
      <c r="R2074" s="266">
        <f t="shared" si="448"/>
        <v>428837.0603996641</v>
      </c>
    </row>
    <row r="2075" spans="1:18" x14ac:dyDescent="0.3">
      <c r="A2075" s="82">
        <v>2044</v>
      </c>
      <c r="B2075" s="94">
        <f t="shared" si="437"/>
        <v>8.2865536321053272E-18</v>
      </c>
      <c r="C2075" s="179">
        <f t="shared" si="438"/>
        <v>8.2678605942483914E-18</v>
      </c>
      <c r="D2075" s="166">
        <f t="shared" si="439"/>
        <v>2.2558277767625785E-3</v>
      </c>
      <c r="E2075" s="167">
        <f t="shared" si="449"/>
        <v>24.291375447755232</v>
      </c>
      <c r="F2075" s="168">
        <f t="shared" si="450"/>
        <v>4.613167803479489</v>
      </c>
      <c r="G2075" s="168">
        <f t="shared" si="440"/>
        <v>160316.9144914471</v>
      </c>
      <c r="H2075" s="168">
        <f t="shared" si="441"/>
        <v>271310.33852408634</v>
      </c>
      <c r="I2075" s="169">
        <f t="shared" si="442"/>
        <v>431627.25301553344</v>
      </c>
      <c r="J2075" s="169">
        <f t="shared" si="444"/>
        <v>424550.53355374129</v>
      </c>
      <c r="K2075" s="95"/>
      <c r="L2075" s="265">
        <f t="shared" si="443"/>
        <v>165451.21096774892</v>
      </c>
      <c r="M2075" s="265">
        <f>$G2075*NonHospFrac+theModel!$H2075*NonHospFrac</f>
        <v>266176.04204778449</v>
      </c>
      <c r="N2075" s="266">
        <f t="shared" si="445"/>
        <v>431627.25301553344</v>
      </c>
      <c r="O2075" s="159"/>
      <c r="P2075" s="265">
        <f t="shared" si="446"/>
        <v>162738.56528457615</v>
      </c>
      <c r="Q2075" s="265">
        <f t="shared" si="447"/>
        <v>266174.48740610969</v>
      </c>
      <c r="R2075" s="266">
        <f t="shared" si="448"/>
        <v>428913.05269068584</v>
      </c>
    </row>
    <row r="2076" spans="1:18" x14ac:dyDescent="0.3">
      <c r="A2076" s="82">
        <v>2045</v>
      </c>
      <c r="B2076" s="94">
        <f t="shared" si="437"/>
        <v>8.1317570045388232E-18</v>
      </c>
      <c r="C2076" s="179">
        <f t="shared" si="438"/>
        <v>8.1134131612141015E-18</v>
      </c>
      <c r="D2076" s="166">
        <f t="shared" si="439"/>
        <v>2.2558277767625785E-3</v>
      </c>
      <c r="E2076" s="167">
        <f t="shared" si="449"/>
        <v>24.291375447755232</v>
      </c>
      <c r="F2076" s="168">
        <f t="shared" si="450"/>
        <v>4.6154236312562515</v>
      </c>
      <c r="G2076" s="168">
        <f t="shared" si="440"/>
        <v>160395.3090706605</v>
      </c>
      <c r="H2076" s="168">
        <f t="shared" si="441"/>
        <v>271310.33852408634</v>
      </c>
      <c r="I2076" s="169">
        <f t="shared" si="442"/>
        <v>431705.64759474684</v>
      </c>
      <c r="J2076" s="169">
        <f t="shared" si="444"/>
        <v>424622.65813055675</v>
      </c>
      <c r="K2076" s="95"/>
      <c r="L2076" s="265">
        <f t="shared" si="443"/>
        <v>165481.2611510345</v>
      </c>
      <c r="M2076" s="265">
        <f>$G2076*NonHospFrac+theModel!$H2076*NonHospFrac</f>
        <v>266224.38644371234</v>
      </c>
      <c r="N2076" s="266">
        <f t="shared" si="445"/>
        <v>431705.64759474684</v>
      </c>
      <c r="O2076" s="159"/>
      <c r="P2076" s="265">
        <f t="shared" si="446"/>
        <v>162766.21205268751</v>
      </c>
      <c r="Q2076" s="265">
        <f t="shared" si="447"/>
        <v>266222.83180203754</v>
      </c>
      <c r="R2076" s="266">
        <f t="shared" si="448"/>
        <v>428989.04385472508</v>
      </c>
    </row>
    <row r="2077" spans="1:18" x14ac:dyDescent="0.3">
      <c r="A2077" s="82">
        <v>2046</v>
      </c>
      <c r="B2077" s="94">
        <f t="shared" si="437"/>
        <v>7.9798520490678345E-18</v>
      </c>
      <c r="C2077" s="179">
        <f t="shared" si="438"/>
        <v>7.9618508771610913E-18</v>
      </c>
      <c r="D2077" s="166">
        <f t="shared" si="439"/>
        <v>2.2558277767625785E-3</v>
      </c>
      <c r="E2077" s="167">
        <f t="shared" si="449"/>
        <v>24.291375447755232</v>
      </c>
      <c r="F2077" s="168">
        <f t="shared" si="450"/>
        <v>4.6176794590330141</v>
      </c>
      <c r="G2077" s="168">
        <f t="shared" si="440"/>
        <v>160473.70364987393</v>
      </c>
      <c r="H2077" s="168">
        <f t="shared" si="441"/>
        <v>271310.33852408634</v>
      </c>
      <c r="I2077" s="169">
        <f t="shared" si="442"/>
        <v>431784.04217396025</v>
      </c>
      <c r="J2077" s="169">
        <f t="shared" si="444"/>
        <v>424694.77976743248</v>
      </c>
      <c r="K2077" s="95"/>
      <c r="L2077" s="265">
        <f t="shared" si="443"/>
        <v>165511.31133432008</v>
      </c>
      <c r="M2077" s="265">
        <f>$G2077*NonHospFrac+theModel!$H2077*NonHospFrac</f>
        <v>266272.73083964019</v>
      </c>
      <c r="N2077" s="266">
        <f t="shared" si="445"/>
        <v>431784.04217396025</v>
      </c>
      <c r="O2077" s="159"/>
      <c r="P2077" s="265">
        <f t="shared" si="446"/>
        <v>162793.85769386217</v>
      </c>
      <c r="Q2077" s="265">
        <f t="shared" si="447"/>
        <v>266271.1761979654</v>
      </c>
      <c r="R2077" s="266">
        <f t="shared" si="448"/>
        <v>429065.03389182757</v>
      </c>
    </row>
    <row r="2078" spans="1:18" x14ac:dyDescent="0.3">
      <c r="A2078" s="82">
        <v>2047</v>
      </c>
      <c r="B2078" s="94">
        <f t="shared" si="437"/>
        <v>7.8307847479295784E-18</v>
      </c>
      <c r="C2078" s="179">
        <f t="shared" si="438"/>
        <v>7.8131198461813494E-18</v>
      </c>
      <c r="D2078" s="166">
        <f t="shared" si="439"/>
        <v>2.2558277767625785E-3</v>
      </c>
      <c r="E2078" s="167">
        <f t="shared" si="449"/>
        <v>24.291375447755232</v>
      </c>
      <c r="F2078" s="168">
        <f t="shared" si="450"/>
        <v>4.6199352868097767</v>
      </c>
      <c r="G2078" s="168">
        <f t="shared" si="440"/>
        <v>160552.09822908737</v>
      </c>
      <c r="H2078" s="168">
        <f t="shared" si="441"/>
        <v>271310.33852408634</v>
      </c>
      <c r="I2078" s="169">
        <f t="shared" si="442"/>
        <v>431862.43675317371</v>
      </c>
      <c r="J2078" s="169">
        <f t="shared" si="444"/>
        <v>424766.89846448839</v>
      </c>
      <c r="K2078" s="95"/>
      <c r="L2078" s="265">
        <f t="shared" si="443"/>
        <v>165541.36151760566</v>
      </c>
      <c r="M2078" s="265">
        <f>$G2078*NonHospFrac+theModel!$H2078*NonHospFrac</f>
        <v>266321.07523556805</v>
      </c>
      <c r="N2078" s="266">
        <f t="shared" si="445"/>
        <v>431862.43675317371</v>
      </c>
      <c r="O2078" s="159"/>
      <c r="P2078" s="265">
        <f t="shared" si="446"/>
        <v>162821.50220814606</v>
      </c>
      <c r="Q2078" s="265">
        <f t="shared" si="447"/>
        <v>266319.52059389325</v>
      </c>
      <c r="R2078" s="266">
        <f t="shared" si="448"/>
        <v>429141.02280203928</v>
      </c>
    </row>
    <row r="2079" spans="1:18" x14ac:dyDescent="0.3">
      <c r="A2079" s="82">
        <v>2048</v>
      </c>
      <c r="B2079" s="94">
        <f t="shared" ref="B2079:B2142" si="451">Constant*EXP(PowerTerm*(A2079)/7)</f>
        <v>7.6845020924378827E-18</v>
      </c>
      <c r="C2079" s="179">
        <f t="shared" ref="C2079:C2142" si="452">(1-theFloor)*B2079</f>
        <v>7.6671671791671714E-18</v>
      </c>
      <c r="D2079" s="166">
        <f t="shared" ref="D2079:D2142" si="453">theFloor</f>
        <v>2.2558277767625785E-3</v>
      </c>
      <c r="E2079" s="167">
        <f t="shared" si="449"/>
        <v>24.291375447755232</v>
      </c>
      <c r="F2079" s="168">
        <f t="shared" si="450"/>
        <v>4.6221911145865393</v>
      </c>
      <c r="G2079" s="168">
        <f t="shared" ref="G2079:G2142" si="454">$B$22*F2079*totInfected/365.25</f>
        <v>160630.49280830077</v>
      </c>
      <c r="H2079" s="168">
        <f t="shared" ref="H2079:H2142" si="455">lostQALYs_Injured*E2079*totInfected/365.25</f>
        <v>271310.33852408634</v>
      </c>
      <c r="I2079" s="169">
        <f t="shared" ref="I2079:I2142" si="456">H2079+G2079</f>
        <v>431940.83133238711</v>
      </c>
      <c r="J2079" s="169">
        <f t="shared" si="444"/>
        <v>424839.01422184415</v>
      </c>
      <c r="K2079" s="95"/>
      <c r="L2079" s="265">
        <f t="shared" ref="L2079:L2142" si="457">$G2079*HospFrac+$H2079*HospFrac</f>
        <v>165571.41170089121</v>
      </c>
      <c r="M2079" s="265">
        <f>$G2079*NonHospFrac+theModel!$H2079*NonHospFrac</f>
        <v>266369.41963149584</v>
      </c>
      <c r="N2079" s="266">
        <f t="shared" si="445"/>
        <v>431940.83133238705</v>
      </c>
      <c r="O2079" s="159"/>
      <c r="P2079" s="265">
        <f t="shared" si="446"/>
        <v>162849.14559558511</v>
      </c>
      <c r="Q2079" s="265">
        <f t="shared" si="447"/>
        <v>266367.86498982104</v>
      </c>
      <c r="R2079" s="266">
        <f t="shared" si="448"/>
        <v>429217.01058540615</v>
      </c>
    </row>
    <row r="2080" spans="1:18" x14ac:dyDescent="0.3">
      <c r="A2080" s="82">
        <v>2049</v>
      </c>
      <c r="B2080" s="94">
        <f t="shared" si="451"/>
        <v>7.5409520641331826E-18</v>
      </c>
      <c r="C2080" s="179">
        <f t="shared" si="452"/>
        <v>7.5239409750036762E-18</v>
      </c>
      <c r="D2080" s="166">
        <f t="shared" si="453"/>
        <v>2.2558277767625785E-3</v>
      </c>
      <c r="E2080" s="167">
        <f t="shared" si="449"/>
        <v>24.291375447755232</v>
      </c>
      <c r="F2080" s="168">
        <f t="shared" si="450"/>
        <v>4.6244469423633019</v>
      </c>
      <c r="G2080" s="168">
        <f t="shared" si="454"/>
        <v>160708.8873875142</v>
      </c>
      <c r="H2080" s="168">
        <f t="shared" si="455"/>
        <v>271310.33852408634</v>
      </c>
      <c r="I2080" s="169">
        <f t="shared" si="456"/>
        <v>432019.22591160052</v>
      </c>
      <c r="J2080" s="169">
        <f t="shared" ref="J2080:J2143" si="458">J2079+(I2080-I2079)/(1+discountDaily)^A2080</f>
        <v>424911.12703961966</v>
      </c>
      <c r="K2080" s="95"/>
      <c r="L2080" s="265">
        <f t="shared" si="457"/>
        <v>165601.46188417682</v>
      </c>
      <c r="M2080" s="265">
        <f>$G2080*NonHospFrac+theModel!$H2080*NonHospFrac</f>
        <v>266417.76402742369</v>
      </c>
      <c r="N2080" s="266">
        <f t="shared" ref="N2080:N2143" si="459">L2080+M2080</f>
        <v>432019.22591160052</v>
      </c>
      <c r="O2080" s="159"/>
      <c r="P2080" s="265">
        <f t="shared" ref="P2080:P2143" si="460">P2079+(L2080-L2079)/(1+discountDaily)^A2080</f>
        <v>162876.78785622533</v>
      </c>
      <c r="Q2080" s="265">
        <f t="shared" ref="Q2080:Q2143" si="461">Q2079+(M2080-M2079)/(1+discountDaily)^B2080</f>
        <v>266416.20938574889</v>
      </c>
      <c r="R2080" s="266">
        <f t="shared" ref="R2080:R2143" si="462">P2080+Q2080</f>
        <v>429292.99724197423</v>
      </c>
    </row>
    <row r="2081" spans="1:18" x14ac:dyDescent="0.3">
      <c r="A2081" s="82">
        <v>2050</v>
      </c>
      <c r="B2081" s="94">
        <f t="shared" si="451"/>
        <v>7.4000836162846279E-18</v>
      </c>
      <c r="C2081" s="179">
        <f t="shared" si="452"/>
        <v>7.3833903021126468E-18</v>
      </c>
      <c r="D2081" s="166">
        <f t="shared" si="453"/>
        <v>2.2558277767625785E-3</v>
      </c>
      <c r="E2081" s="167">
        <f t="shared" ref="E2081:E2144" si="463">C2081+E2080</f>
        <v>24.291375447755232</v>
      </c>
      <c r="F2081" s="168">
        <f t="shared" ref="F2081:F2144" si="464">D2081+F2080</f>
        <v>4.6267027701400645</v>
      </c>
      <c r="G2081" s="168">
        <f t="shared" si="454"/>
        <v>160787.28196672761</v>
      </c>
      <c r="H2081" s="168">
        <f t="shared" si="455"/>
        <v>271310.33852408634</v>
      </c>
      <c r="I2081" s="169">
        <f t="shared" si="456"/>
        <v>432097.62049081398</v>
      </c>
      <c r="J2081" s="169">
        <f t="shared" si="458"/>
        <v>424983.23691793485</v>
      </c>
      <c r="K2081" s="95"/>
      <c r="L2081" s="265">
        <f t="shared" si="457"/>
        <v>165631.51206746238</v>
      </c>
      <c r="M2081" s="265">
        <f>$G2081*NonHospFrac+theModel!$H2081*NonHospFrac</f>
        <v>266466.10842335154</v>
      </c>
      <c r="N2081" s="266">
        <f t="shared" si="459"/>
        <v>432097.62049081392</v>
      </c>
      <c r="O2081" s="159"/>
      <c r="P2081" s="265">
        <f t="shared" si="460"/>
        <v>162904.42899011253</v>
      </c>
      <c r="Q2081" s="265">
        <f t="shared" si="461"/>
        <v>266464.55378167675</v>
      </c>
      <c r="R2081" s="266">
        <f t="shared" si="462"/>
        <v>429368.98277178931</v>
      </c>
    </row>
    <row r="2082" spans="1:18" x14ac:dyDescent="0.3">
      <c r="A2082" s="82">
        <v>2051</v>
      </c>
      <c r="B2082" s="94">
        <f t="shared" si="451"/>
        <v>7.2618466557377417E-18</v>
      </c>
      <c r="C2082" s="179">
        <f t="shared" si="452"/>
        <v>7.2454651803411378E-18</v>
      </c>
      <c r="D2082" s="166">
        <f t="shared" si="453"/>
        <v>2.2558277767625785E-3</v>
      </c>
      <c r="E2082" s="167">
        <f t="shared" si="463"/>
        <v>24.291375447755232</v>
      </c>
      <c r="F2082" s="168">
        <f t="shared" si="464"/>
        <v>4.6289585979168271</v>
      </c>
      <c r="G2082" s="168">
        <f t="shared" si="454"/>
        <v>160865.67654594104</v>
      </c>
      <c r="H2082" s="168">
        <f t="shared" si="455"/>
        <v>271310.33852408634</v>
      </c>
      <c r="I2082" s="169">
        <f t="shared" si="456"/>
        <v>432176.01507002738</v>
      </c>
      <c r="J2082" s="169">
        <f t="shared" si="458"/>
        <v>425055.34385690937</v>
      </c>
      <c r="K2082" s="95"/>
      <c r="L2082" s="265">
        <f t="shared" si="457"/>
        <v>165661.56225074799</v>
      </c>
      <c r="M2082" s="265">
        <f>$G2082*NonHospFrac+theModel!$H2082*NonHospFrac</f>
        <v>266514.4528192794</v>
      </c>
      <c r="N2082" s="266">
        <f t="shared" si="459"/>
        <v>432176.01507002738</v>
      </c>
      <c r="O2082" s="159"/>
      <c r="P2082" s="265">
        <f t="shared" si="460"/>
        <v>162932.06899729275</v>
      </c>
      <c r="Q2082" s="265">
        <f t="shared" si="461"/>
        <v>266512.8981776046</v>
      </c>
      <c r="R2082" s="266">
        <f t="shared" si="462"/>
        <v>429444.96717489732</v>
      </c>
    </row>
    <row r="2083" spans="1:18" x14ac:dyDescent="0.3">
      <c r="A2083" s="82">
        <v>2052</v>
      </c>
      <c r="B2083" s="94">
        <f t="shared" si="451"/>
        <v>7.1261920251011788E-18</v>
      </c>
      <c r="C2083" s="179">
        <f t="shared" si="452"/>
        <v>7.1101165631884111E-18</v>
      </c>
      <c r="D2083" s="166">
        <f t="shared" si="453"/>
        <v>2.2558277767625785E-3</v>
      </c>
      <c r="E2083" s="167">
        <f t="shared" si="463"/>
        <v>24.291375447755232</v>
      </c>
      <c r="F2083" s="168">
        <f t="shared" si="464"/>
        <v>4.6312144256935897</v>
      </c>
      <c r="G2083" s="168">
        <f t="shared" si="454"/>
        <v>160944.07112515447</v>
      </c>
      <c r="H2083" s="168">
        <f t="shared" si="455"/>
        <v>271310.33852408634</v>
      </c>
      <c r="I2083" s="169">
        <f t="shared" si="456"/>
        <v>432254.40964924078</v>
      </c>
      <c r="J2083" s="169">
        <f t="shared" si="458"/>
        <v>425127.44785666309</v>
      </c>
      <c r="K2083" s="95"/>
      <c r="L2083" s="265">
        <f t="shared" si="457"/>
        <v>165691.61243403354</v>
      </c>
      <c r="M2083" s="265">
        <f>$G2083*NonHospFrac+theModel!$H2083*NonHospFrac</f>
        <v>266562.79721520725</v>
      </c>
      <c r="N2083" s="266">
        <f t="shared" si="459"/>
        <v>432254.40964924078</v>
      </c>
      <c r="O2083" s="159"/>
      <c r="P2083" s="265">
        <f t="shared" si="460"/>
        <v>162959.7078778118</v>
      </c>
      <c r="Q2083" s="265">
        <f t="shared" si="461"/>
        <v>266561.24257353245</v>
      </c>
      <c r="R2083" s="266">
        <f t="shared" si="462"/>
        <v>429520.95045134425</v>
      </c>
    </row>
    <row r="2084" spans="1:18" x14ac:dyDescent="0.3">
      <c r="A2084" s="82">
        <v>2053</v>
      </c>
      <c r="B2084" s="94">
        <f t="shared" si="451"/>
        <v>6.9930714852662471E-18</v>
      </c>
      <c r="C2084" s="179">
        <f t="shared" si="452"/>
        <v>6.9772963203648964E-18</v>
      </c>
      <c r="D2084" s="166">
        <f t="shared" si="453"/>
        <v>2.2558277767625785E-3</v>
      </c>
      <c r="E2084" s="167">
        <f t="shared" si="463"/>
        <v>24.291375447755232</v>
      </c>
      <c r="F2084" s="168">
        <f t="shared" si="464"/>
        <v>4.6334702534703522</v>
      </c>
      <c r="G2084" s="168">
        <f t="shared" si="454"/>
        <v>161022.46570436787</v>
      </c>
      <c r="H2084" s="168">
        <f t="shared" si="455"/>
        <v>271310.33852408634</v>
      </c>
      <c r="I2084" s="169">
        <f t="shared" si="456"/>
        <v>432332.80422845425</v>
      </c>
      <c r="J2084" s="169">
        <f t="shared" si="458"/>
        <v>425199.5489173159</v>
      </c>
      <c r="K2084" s="95"/>
      <c r="L2084" s="265">
        <f t="shared" si="457"/>
        <v>165721.66261731912</v>
      </c>
      <c r="M2084" s="265">
        <f>$G2084*NonHospFrac+theModel!$H2084*NonHospFrac</f>
        <v>266611.1416111351</v>
      </c>
      <c r="N2084" s="266">
        <f t="shared" si="459"/>
        <v>432332.80422845425</v>
      </c>
      <c r="O2084" s="159"/>
      <c r="P2084" s="265">
        <f t="shared" si="460"/>
        <v>162987.3456317157</v>
      </c>
      <c r="Q2084" s="265">
        <f t="shared" si="461"/>
        <v>266609.5869694603</v>
      </c>
      <c r="R2084" s="266">
        <f t="shared" si="462"/>
        <v>429596.93260117597</v>
      </c>
    </row>
    <row r="2085" spans="1:18" x14ac:dyDescent="0.3">
      <c r="A2085" s="82">
        <v>2054</v>
      </c>
      <c r="B2085" s="94">
        <f t="shared" si="451"/>
        <v>6.8624376982530005E-18</v>
      </c>
      <c r="C2085" s="179">
        <f t="shared" si="452"/>
        <v>6.8469572206769789E-18</v>
      </c>
      <c r="D2085" s="166">
        <f t="shared" si="453"/>
        <v>2.2558277767625785E-3</v>
      </c>
      <c r="E2085" s="167">
        <f t="shared" si="463"/>
        <v>24.291375447755232</v>
      </c>
      <c r="F2085" s="168">
        <f t="shared" si="464"/>
        <v>4.6357260812471148</v>
      </c>
      <c r="G2085" s="168">
        <f t="shared" si="454"/>
        <v>161100.86028358131</v>
      </c>
      <c r="H2085" s="168">
        <f t="shared" si="455"/>
        <v>271310.33852408634</v>
      </c>
      <c r="I2085" s="169">
        <f t="shared" si="456"/>
        <v>432411.19880766765</v>
      </c>
      <c r="J2085" s="169">
        <f t="shared" si="458"/>
        <v>425271.64703898749</v>
      </c>
      <c r="K2085" s="95"/>
      <c r="L2085" s="265">
        <f t="shared" si="457"/>
        <v>165751.7128006047</v>
      </c>
      <c r="M2085" s="265">
        <f>$G2085*NonHospFrac+theModel!$H2085*NonHospFrac</f>
        <v>266659.48600706295</v>
      </c>
      <c r="N2085" s="266">
        <f t="shared" si="459"/>
        <v>432411.19880766765</v>
      </c>
      <c r="O2085" s="159"/>
      <c r="P2085" s="265">
        <f t="shared" si="460"/>
        <v>163014.98225905033</v>
      </c>
      <c r="Q2085" s="265">
        <f t="shared" si="461"/>
        <v>266657.93136538815</v>
      </c>
      <c r="R2085" s="266">
        <f t="shared" si="462"/>
        <v>429672.91362443846</v>
      </c>
    </row>
    <row r="2086" spans="1:18" x14ac:dyDescent="0.3">
      <c r="A2086" s="82">
        <v>2055</v>
      </c>
      <c r="B2086" s="94">
        <f t="shared" si="451"/>
        <v>6.734244210376554E-18</v>
      </c>
      <c r="C2086" s="179">
        <f t="shared" si="452"/>
        <v>6.7190529152312841E-18</v>
      </c>
      <c r="D2086" s="166">
        <f t="shared" si="453"/>
        <v>2.2558277767625785E-3</v>
      </c>
      <c r="E2086" s="167">
        <f t="shared" si="463"/>
        <v>24.291375447755232</v>
      </c>
      <c r="F2086" s="168">
        <f t="shared" si="464"/>
        <v>4.6379819090238774</v>
      </c>
      <c r="G2086" s="168">
        <f t="shared" si="454"/>
        <v>161179.25486279471</v>
      </c>
      <c r="H2086" s="168">
        <f t="shared" si="455"/>
        <v>271310.33852408634</v>
      </c>
      <c r="I2086" s="169">
        <f t="shared" si="456"/>
        <v>432489.59338688105</v>
      </c>
      <c r="J2086" s="169">
        <f t="shared" si="458"/>
        <v>425343.7422217977</v>
      </c>
      <c r="K2086" s="95"/>
      <c r="L2086" s="265">
        <f t="shared" si="457"/>
        <v>165781.76298389028</v>
      </c>
      <c r="M2086" s="265">
        <f>$G2086*NonHospFrac+theModel!$H2086*NonHospFrac</f>
        <v>266707.83040299074</v>
      </c>
      <c r="N2086" s="266">
        <f t="shared" si="459"/>
        <v>432489.59338688105</v>
      </c>
      <c r="O2086" s="159"/>
      <c r="P2086" s="265">
        <f t="shared" si="460"/>
        <v>163042.61775986163</v>
      </c>
      <c r="Q2086" s="265">
        <f t="shared" si="461"/>
        <v>266706.27576131595</v>
      </c>
      <c r="R2086" s="266">
        <f t="shared" si="462"/>
        <v>429748.89352117758</v>
      </c>
    </row>
    <row r="2087" spans="1:18" x14ac:dyDescent="0.3">
      <c r="A2087" s="82">
        <v>2056</v>
      </c>
      <c r="B2087" s="94">
        <f t="shared" si="451"/>
        <v>6.6084454357283416E-18</v>
      </c>
      <c r="C2087" s="179">
        <f t="shared" si="452"/>
        <v>6.5935379209532056E-18</v>
      </c>
      <c r="D2087" s="166">
        <f t="shared" si="453"/>
        <v>2.2558277767625785E-3</v>
      </c>
      <c r="E2087" s="167">
        <f t="shared" si="463"/>
        <v>24.291375447755232</v>
      </c>
      <c r="F2087" s="168">
        <f t="shared" si="464"/>
        <v>4.64023773680064</v>
      </c>
      <c r="G2087" s="168">
        <f t="shared" si="454"/>
        <v>161257.64944200814</v>
      </c>
      <c r="H2087" s="168">
        <f t="shared" si="455"/>
        <v>271310.33852408634</v>
      </c>
      <c r="I2087" s="169">
        <f t="shared" si="456"/>
        <v>432567.98796609452</v>
      </c>
      <c r="J2087" s="169">
        <f t="shared" si="458"/>
        <v>425415.83446586638</v>
      </c>
      <c r="K2087" s="95"/>
      <c r="L2087" s="265">
        <f t="shared" si="457"/>
        <v>165811.81316717586</v>
      </c>
      <c r="M2087" s="265">
        <f>$G2087*NonHospFrac+theModel!$H2087*NonHospFrac</f>
        <v>266756.1747989186</v>
      </c>
      <c r="N2087" s="266">
        <f t="shared" si="459"/>
        <v>432567.98796609446</v>
      </c>
      <c r="O2087" s="159"/>
      <c r="P2087" s="265">
        <f t="shared" si="460"/>
        <v>163070.25213419553</v>
      </c>
      <c r="Q2087" s="265">
        <f t="shared" si="461"/>
        <v>266754.6201572438</v>
      </c>
      <c r="R2087" s="266">
        <f t="shared" si="462"/>
        <v>429824.87229143933</v>
      </c>
    </row>
    <row r="2088" spans="1:18" x14ac:dyDescent="0.3">
      <c r="A2088" s="82">
        <v>2057</v>
      </c>
      <c r="B2088" s="94">
        <f t="shared" si="451"/>
        <v>6.484996639965451E-18</v>
      </c>
      <c r="C2088" s="179">
        <f t="shared" si="452"/>
        <v>6.4703676044128047E-18</v>
      </c>
      <c r="D2088" s="166">
        <f t="shared" si="453"/>
        <v>2.2558277767625785E-3</v>
      </c>
      <c r="E2088" s="167">
        <f t="shared" si="463"/>
        <v>24.291375447755232</v>
      </c>
      <c r="F2088" s="168">
        <f t="shared" si="464"/>
        <v>4.6424935645774026</v>
      </c>
      <c r="G2088" s="168">
        <f t="shared" si="454"/>
        <v>161336.04402122155</v>
      </c>
      <c r="H2088" s="168">
        <f t="shared" si="455"/>
        <v>271310.33852408634</v>
      </c>
      <c r="I2088" s="169">
        <f t="shared" si="456"/>
        <v>432646.38254530786</v>
      </c>
      <c r="J2088" s="169">
        <f t="shared" si="458"/>
        <v>425487.92377131316</v>
      </c>
      <c r="K2088" s="95"/>
      <c r="L2088" s="265">
        <f t="shared" si="457"/>
        <v>165841.86335046144</v>
      </c>
      <c r="M2088" s="265">
        <f>$G2088*NonHospFrac+theModel!$H2088*NonHospFrac</f>
        <v>266804.51919484645</v>
      </c>
      <c r="N2088" s="266">
        <f t="shared" si="459"/>
        <v>432646.38254530786</v>
      </c>
      <c r="O2088" s="159"/>
      <c r="P2088" s="265">
        <f t="shared" si="460"/>
        <v>163097.88538209791</v>
      </c>
      <c r="Q2088" s="265">
        <f t="shared" si="461"/>
        <v>266802.96455317165</v>
      </c>
      <c r="R2088" s="266">
        <f t="shared" si="462"/>
        <v>429900.84993526957</v>
      </c>
    </row>
    <row r="2089" spans="1:18" x14ac:dyDescent="0.3">
      <c r="A2089" s="82">
        <v>2058</v>
      </c>
      <c r="B2089" s="94">
        <f t="shared" si="451"/>
        <v>6.363853924403044E-18</v>
      </c>
      <c r="C2089" s="179">
        <f t="shared" si="452"/>
        <v>6.3494981659531164E-18</v>
      </c>
      <c r="D2089" s="166">
        <f t="shared" si="453"/>
        <v>2.2558277767625785E-3</v>
      </c>
      <c r="E2089" s="167">
        <f t="shared" si="463"/>
        <v>24.291375447755232</v>
      </c>
      <c r="F2089" s="168">
        <f t="shared" si="464"/>
        <v>4.6447493923541652</v>
      </c>
      <c r="G2089" s="168">
        <f t="shared" si="454"/>
        <v>161414.43860043498</v>
      </c>
      <c r="H2089" s="168">
        <f t="shared" si="455"/>
        <v>271310.33852408634</v>
      </c>
      <c r="I2089" s="169">
        <f t="shared" si="456"/>
        <v>432724.77712452132</v>
      </c>
      <c r="J2089" s="169">
        <f t="shared" si="458"/>
        <v>425560.01013825805</v>
      </c>
      <c r="K2089" s="95"/>
      <c r="L2089" s="265">
        <f t="shared" si="457"/>
        <v>165871.91353374702</v>
      </c>
      <c r="M2089" s="265">
        <f>$G2089*NonHospFrac+theModel!$H2089*NonHospFrac</f>
        <v>266852.8635907743</v>
      </c>
      <c r="N2089" s="266">
        <f t="shared" si="459"/>
        <v>432724.77712452132</v>
      </c>
      <c r="O2089" s="159"/>
      <c r="P2089" s="265">
        <f t="shared" si="460"/>
        <v>163125.51750361471</v>
      </c>
      <c r="Q2089" s="265">
        <f t="shared" si="461"/>
        <v>266851.3089490995</v>
      </c>
      <c r="R2089" s="266">
        <f t="shared" si="462"/>
        <v>429976.82645271422</v>
      </c>
    </row>
    <row r="2090" spans="1:18" x14ac:dyDescent="0.3">
      <c r="A2090" s="82">
        <v>2059</v>
      </c>
      <c r="B2090" s="94">
        <f t="shared" si="451"/>
        <v>6.244974210403875E-18</v>
      </c>
      <c r="C2090" s="179">
        <f t="shared" si="452"/>
        <v>6.2308866241148799E-18</v>
      </c>
      <c r="D2090" s="166">
        <f t="shared" si="453"/>
        <v>2.2558277767625785E-3</v>
      </c>
      <c r="E2090" s="167">
        <f t="shared" si="463"/>
        <v>24.291375447755232</v>
      </c>
      <c r="F2090" s="168">
        <f t="shared" si="464"/>
        <v>4.6470052201309278</v>
      </c>
      <c r="G2090" s="168">
        <f t="shared" si="454"/>
        <v>161492.83317964844</v>
      </c>
      <c r="H2090" s="168">
        <f t="shared" si="455"/>
        <v>271310.33852408634</v>
      </c>
      <c r="I2090" s="169">
        <f t="shared" si="456"/>
        <v>432803.17170373478</v>
      </c>
      <c r="J2090" s="169">
        <f t="shared" si="458"/>
        <v>425632.09356682067</v>
      </c>
      <c r="K2090" s="95"/>
      <c r="L2090" s="265">
        <f t="shared" si="457"/>
        <v>165901.9637170326</v>
      </c>
      <c r="M2090" s="265">
        <f>$G2090*NonHospFrac+theModel!$H2090*NonHospFrac</f>
        <v>266901.20798670215</v>
      </c>
      <c r="N2090" s="266">
        <f t="shared" si="459"/>
        <v>432803.17170373478</v>
      </c>
      <c r="O2090" s="159"/>
      <c r="P2090" s="265">
        <f t="shared" si="460"/>
        <v>163153.14849879185</v>
      </c>
      <c r="Q2090" s="265">
        <f t="shared" si="461"/>
        <v>266899.65334502736</v>
      </c>
      <c r="R2090" s="266">
        <f t="shared" si="462"/>
        <v>430052.80184381921</v>
      </c>
    </row>
    <row r="2091" spans="1:18" x14ac:dyDescent="0.3">
      <c r="A2091" s="82">
        <v>2060</v>
      </c>
      <c r="B2091" s="94">
        <f t="shared" si="451"/>
        <v>6.1283152240594268E-18</v>
      </c>
      <c r="C2091" s="179">
        <f t="shared" si="452"/>
        <v>6.1144908003522362E-18</v>
      </c>
      <c r="D2091" s="166">
        <f t="shared" si="453"/>
        <v>2.2558277767625785E-3</v>
      </c>
      <c r="E2091" s="167">
        <f t="shared" si="463"/>
        <v>24.291375447755232</v>
      </c>
      <c r="F2091" s="168">
        <f t="shared" si="464"/>
        <v>4.6492610479076903</v>
      </c>
      <c r="G2091" s="168">
        <f t="shared" si="454"/>
        <v>161571.22775886185</v>
      </c>
      <c r="H2091" s="168">
        <f t="shared" si="455"/>
        <v>271310.33852408634</v>
      </c>
      <c r="I2091" s="169">
        <f t="shared" si="456"/>
        <v>432881.56628294819</v>
      </c>
      <c r="J2091" s="169">
        <f t="shared" si="458"/>
        <v>425704.17405712081</v>
      </c>
      <c r="K2091" s="95"/>
      <c r="L2091" s="265">
        <f t="shared" si="457"/>
        <v>165932.01390031818</v>
      </c>
      <c r="M2091" s="265">
        <f>$G2091*NonHospFrac+theModel!$H2091*NonHospFrac</f>
        <v>266949.55238263001</v>
      </c>
      <c r="N2091" s="266">
        <f t="shared" si="459"/>
        <v>432881.56628294819</v>
      </c>
      <c r="O2091" s="159"/>
      <c r="P2091" s="265">
        <f t="shared" si="460"/>
        <v>163180.77836767523</v>
      </c>
      <c r="Q2091" s="265">
        <f t="shared" si="461"/>
        <v>266947.99774095521</v>
      </c>
      <c r="R2091" s="266">
        <f t="shared" si="462"/>
        <v>430128.77610863047</v>
      </c>
    </row>
    <row r="2092" spans="1:18" x14ac:dyDescent="0.3">
      <c r="A2092" s="82">
        <v>2061</v>
      </c>
      <c r="B2092" s="94">
        <f t="shared" si="451"/>
        <v>6.0138354811572083E-18</v>
      </c>
      <c r="C2092" s="179">
        <f t="shared" si="452"/>
        <v>6.0002693040339332E-18</v>
      </c>
      <c r="D2092" s="166">
        <f t="shared" si="453"/>
        <v>2.2558277767625785E-3</v>
      </c>
      <c r="E2092" s="167">
        <f t="shared" si="463"/>
        <v>24.291375447755232</v>
      </c>
      <c r="F2092" s="168">
        <f t="shared" si="464"/>
        <v>4.6515168756844529</v>
      </c>
      <c r="G2092" s="168">
        <f t="shared" si="454"/>
        <v>161649.62233807525</v>
      </c>
      <c r="H2092" s="168">
        <f t="shared" si="455"/>
        <v>271310.33852408634</v>
      </c>
      <c r="I2092" s="169">
        <f t="shared" si="456"/>
        <v>432959.96086216159</v>
      </c>
      <c r="J2092" s="169">
        <f t="shared" si="458"/>
        <v>425776.25160927826</v>
      </c>
      <c r="K2092" s="95"/>
      <c r="L2092" s="265">
        <f t="shared" si="457"/>
        <v>165962.06408360376</v>
      </c>
      <c r="M2092" s="265">
        <f>$G2092*NonHospFrac+theModel!$H2092*NonHospFrac</f>
        <v>266997.8967785578</v>
      </c>
      <c r="N2092" s="266">
        <f t="shared" si="459"/>
        <v>432959.96086216159</v>
      </c>
      <c r="O2092" s="159"/>
      <c r="P2092" s="265">
        <f t="shared" si="460"/>
        <v>163208.40711031074</v>
      </c>
      <c r="Q2092" s="265">
        <f t="shared" si="461"/>
        <v>266996.342136883</v>
      </c>
      <c r="R2092" s="266">
        <f t="shared" si="462"/>
        <v>430204.74924719374</v>
      </c>
    </row>
    <row r="2093" spans="1:18" x14ac:dyDescent="0.3">
      <c r="A2093" s="82">
        <v>2062</v>
      </c>
      <c r="B2093" s="94">
        <f t="shared" si="451"/>
        <v>5.9014942724288685E-18</v>
      </c>
      <c r="C2093" s="179">
        <f t="shared" si="452"/>
        <v>5.8881815177247182E-18</v>
      </c>
      <c r="D2093" s="166">
        <f t="shared" si="453"/>
        <v>2.2558277767625785E-3</v>
      </c>
      <c r="E2093" s="167">
        <f t="shared" si="463"/>
        <v>24.291375447755232</v>
      </c>
      <c r="F2093" s="168">
        <f t="shared" si="464"/>
        <v>4.6537727034612155</v>
      </c>
      <c r="G2093" s="168">
        <f t="shared" si="454"/>
        <v>161728.01691728868</v>
      </c>
      <c r="H2093" s="168">
        <f t="shared" si="455"/>
        <v>271310.33852408634</v>
      </c>
      <c r="I2093" s="169">
        <f t="shared" si="456"/>
        <v>433038.35544137505</v>
      </c>
      <c r="J2093" s="169">
        <f t="shared" si="458"/>
        <v>425848.32622341282</v>
      </c>
      <c r="K2093" s="95"/>
      <c r="L2093" s="265">
        <f t="shared" si="457"/>
        <v>165992.11426688934</v>
      </c>
      <c r="M2093" s="265">
        <f>$G2093*NonHospFrac+theModel!$H2093*NonHospFrac</f>
        <v>267046.24117448565</v>
      </c>
      <c r="N2093" s="266">
        <f t="shared" si="459"/>
        <v>433038.355441375</v>
      </c>
      <c r="O2093" s="159"/>
      <c r="P2093" s="265">
        <f t="shared" si="460"/>
        <v>163236.03472674431</v>
      </c>
      <c r="Q2093" s="265">
        <f t="shared" si="461"/>
        <v>267044.68653281085</v>
      </c>
      <c r="R2093" s="266">
        <f t="shared" si="462"/>
        <v>430280.7212595552</v>
      </c>
    </row>
    <row r="2094" spans="1:18" x14ac:dyDescent="0.3">
      <c r="A2094" s="82">
        <v>2063</v>
      </c>
      <c r="B2094" s="94">
        <f t="shared" si="451"/>
        <v>5.7912516490738886E-18</v>
      </c>
      <c r="C2094" s="179">
        <f t="shared" si="452"/>
        <v>5.7781875827416857E-18</v>
      </c>
      <c r="D2094" s="166">
        <f t="shared" si="453"/>
        <v>2.2558277767625785E-3</v>
      </c>
      <c r="E2094" s="167">
        <f t="shared" si="463"/>
        <v>24.291375447755232</v>
      </c>
      <c r="F2094" s="168">
        <f t="shared" si="464"/>
        <v>4.6560285312379781</v>
      </c>
      <c r="G2094" s="168">
        <f t="shared" si="454"/>
        <v>161806.41149650209</v>
      </c>
      <c r="H2094" s="168">
        <f t="shared" si="455"/>
        <v>271310.33852408634</v>
      </c>
      <c r="I2094" s="169">
        <f t="shared" si="456"/>
        <v>433116.7500205884</v>
      </c>
      <c r="J2094" s="169">
        <f t="shared" si="458"/>
        <v>425920.3978996441</v>
      </c>
      <c r="K2094" s="95"/>
      <c r="L2094" s="265">
        <f t="shared" si="457"/>
        <v>166022.1644501749</v>
      </c>
      <c r="M2094" s="265">
        <f>$G2094*NonHospFrac+theModel!$H2094*NonHospFrac</f>
        <v>267094.5855704135</v>
      </c>
      <c r="N2094" s="266">
        <f t="shared" si="459"/>
        <v>433116.7500205884</v>
      </c>
      <c r="O2094" s="159"/>
      <c r="P2094" s="265">
        <f t="shared" si="460"/>
        <v>163263.66121702184</v>
      </c>
      <c r="Q2094" s="265">
        <f t="shared" si="461"/>
        <v>267093.03092873871</v>
      </c>
      <c r="R2094" s="266">
        <f t="shared" si="462"/>
        <v>430356.69214576052</v>
      </c>
    </row>
    <row r="2095" spans="1:18" x14ac:dyDescent="0.3">
      <c r="A2095" s="82">
        <v>2064</v>
      </c>
      <c r="B2095" s="94">
        <f t="shared" si="451"/>
        <v>5.6830684085536871E-18</v>
      </c>
      <c r="C2095" s="179">
        <f t="shared" si="452"/>
        <v>5.6702483849804295E-18</v>
      </c>
      <c r="D2095" s="166">
        <f t="shared" si="453"/>
        <v>2.2558277767625785E-3</v>
      </c>
      <c r="E2095" s="167">
        <f t="shared" si="463"/>
        <v>24.291375447755232</v>
      </c>
      <c r="F2095" s="168">
        <f t="shared" si="464"/>
        <v>4.6582843590147407</v>
      </c>
      <c r="G2095" s="168">
        <f t="shared" si="454"/>
        <v>161884.80607571552</v>
      </c>
      <c r="H2095" s="168">
        <f t="shared" si="455"/>
        <v>271310.33852408634</v>
      </c>
      <c r="I2095" s="169">
        <f t="shared" si="456"/>
        <v>433195.14459980186</v>
      </c>
      <c r="J2095" s="169">
        <f t="shared" si="458"/>
        <v>425992.46663809213</v>
      </c>
      <c r="K2095" s="95"/>
      <c r="L2095" s="265">
        <f t="shared" si="457"/>
        <v>166052.21463346051</v>
      </c>
      <c r="M2095" s="265">
        <f>$G2095*NonHospFrac+theModel!$H2095*NonHospFrac</f>
        <v>267142.92996634135</v>
      </c>
      <c r="N2095" s="266">
        <f t="shared" si="459"/>
        <v>433195.14459980186</v>
      </c>
      <c r="O2095" s="159"/>
      <c r="P2095" s="265">
        <f t="shared" si="460"/>
        <v>163291.28658118928</v>
      </c>
      <c r="Q2095" s="265">
        <f t="shared" si="461"/>
        <v>267141.37532466656</v>
      </c>
      <c r="R2095" s="266">
        <f t="shared" si="462"/>
        <v>430432.66190585587</v>
      </c>
    </row>
    <row r="2096" spans="1:18" x14ac:dyDescent="0.3">
      <c r="A2096" s="82">
        <v>2065</v>
      </c>
      <c r="B2096" s="94">
        <f t="shared" si="451"/>
        <v>5.5769060806511107E-18</v>
      </c>
      <c r="C2096" s="179">
        <f t="shared" si="452"/>
        <v>5.5643255410059817E-18</v>
      </c>
      <c r="D2096" s="166">
        <f t="shared" si="453"/>
        <v>2.2558277767625785E-3</v>
      </c>
      <c r="E2096" s="167">
        <f t="shared" si="463"/>
        <v>24.291375447755232</v>
      </c>
      <c r="F2096" s="168">
        <f t="shared" si="464"/>
        <v>4.6605401867915033</v>
      </c>
      <c r="G2096" s="168">
        <f t="shared" si="454"/>
        <v>161963.20065492892</v>
      </c>
      <c r="H2096" s="168">
        <f t="shared" si="455"/>
        <v>271310.33852408634</v>
      </c>
      <c r="I2096" s="169">
        <f t="shared" si="456"/>
        <v>433273.53917901526</v>
      </c>
      <c r="J2096" s="169">
        <f t="shared" si="458"/>
        <v>426064.5324388764</v>
      </c>
      <c r="K2096" s="95"/>
      <c r="L2096" s="265">
        <f t="shared" si="457"/>
        <v>166082.26481674606</v>
      </c>
      <c r="M2096" s="265">
        <f>$G2096*NonHospFrac+theModel!$H2096*NonHospFrac</f>
        <v>267191.27436226921</v>
      </c>
      <c r="N2096" s="266">
        <f t="shared" si="459"/>
        <v>433273.53917901526</v>
      </c>
      <c r="O2096" s="159"/>
      <c r="P2096" s="265">
        <f t="shared" si="460"/>
        <v>163318.91081929245</v>
      </c>
      <c r="Q2096" s="265">
        <f t="shared" si="461"/>
        <v>267189.71972059441</v>
      </c>
      <c r="R2096" s="266">
        <f t="shared" si="462"/>
        <v>430508.63053988689</v>
      </c>
    </row>
    <row r="2097" spans="1:18" x14ac:dyDescent="0.3">
      <c r="A2097" s="82">
        <v>2066</v>
      </c>
      <c r="B2097" s="94">
        <f t="shared" si="451"/>
        <v>5.4727269137903676E-18</v>
      </c>
      <c r="C2097" s="179">
        <f t="shared" si="452"/>
        <v>5.4603813844036028E-18</v>
      </c>
      <c r="D2097" s="166">
        <f t="shared" si="453"/>
        <v>2.2558277767625785E-3</v>
      </c>
      <c r="E2097" s="167">
        <f t="shared" si="463"/>
        <v>24.291375447755232</v>
      </c>
      <c r="F2097" s="168">
        <f t="shared" si="464"/>
        <v>4.6627960145682659</v>
      </c>
      <c r="G2097" s="168">
        <f t="shared" si="454"/>
        <v>162041.59523414235</v>
      </c>
      <c r="H2097" s="168">
        <f t="shared" si="455"/>
        <v>271310.33852408634</v>
      </c>
      <c r="I2097" s="169">
        <f t="shared" si="456"/>
        <v>433351.93375822867</v>
      </c>
      <c r="J2097" s="169">
        <f t="shared" si="458"/>
        <v>426136.59530211677</v>
      </c>
      <c r="K2097" s="95"/>
      <c r="L2097" s="265">
        <f t="shared" si="457"/>
        <v>166112.31500003167</v>
      </c>
      <c r="M2097" s="265">
        <f>$G2097*NonHospFrac+theModel!$H2097*NonHospFrac</f>
        <v>267239.61875819706</v>
      </c>
      <c r="N2097" s="266">
        <f t="shared" si="459"/>
        <v>433351.93375822873</v>
      </c>
      <c r="O2097" s="159"/>
      <c r="P2097" s="265">
        <f t="shared" si="460"/>
        <v>163346.53393137734</v>
      </c>
      <c r="Q2097" s="265">
        <f t="shared" si="461"/>
        <v>267238.06411652226</v>
      </c>
      <c r="R2097" s="266">
        <f t="shared" si="462"/>
        <v>430584.59804789961</v>
      </c>
    </row>
    <row r="2098" spans="1:18" x14ac:dyDescent="0.3">
      <c r="A2098" s="82">
        <v>2067</v>
      </c>
      <c r="B2098" s="94">
        <f t="shared" si="451"/>
        <v>5.3704938616123222E-18</v>
      </c>
      <c r="C2098" s="179">
        <f t="shared" si="452"/>
        <v>5.3583789523843644E-18</v>
      </c>
      <c r="D2098" s="166">
        <f t="shared" si="453"/>
        <v>2.2558277767625785E-3</v>
      </c>
      <c r="E2098" s="167">
        <f t="shared" si="463"/>
        <v>24.291375447755232</v>
      </c>
      <c r="F2098" s="168">
        <f t="shared" si="464"/>
        <v>4.6650518423450285</v>
      </c>
      <c r="G2098" s="168">
        <f t="shared" si="454"/>
        <v>162119.98981335579</v>
      </c>
      <c r="H2098" s="168">
        <f t="shared" si="455"/>
        <v>271310.33852408634</v>
      </c>
      <c r="I2098" s="169">
        <f t="shared" si="456"/>
        <v>433430.32833744213</v>
      </c>
      <c r="J2098" s="169">
        <f t="shared" si="458"/>
        <v>426208.65522793302</v>
      </c>
      <c r="K2098" s="95"/>
      <c r="L2098" s="265">
        <f t="shared" si="457"/>
        <v>166142.36518331722</v>
      </c>
      <c r="M2098" s="265">
        <f>$G2098*NonHospFrac+theModel!$H2098*NonHospFrac</f>
        <v>267287.96315412491</v>
      </c>
      <c r="N2098" s="266">
        <f t="shared" si="459"/>
        <v>433430.32833744213</v>
      </c>
      <c r="O2098" s="159"/>
      <c r="P2098" s="265">
        <f t="shared" si="460"/>
        <v>163374.15591748976</v>
      </c>
      <c r="Q2098" s="265">
        <f t="shared" si="461"/>
        <v>267286.40851245011</v>
      </c>
      <c r="R2098" s="266">
        <f t="shared" si="462"/>
        <v>430660.56442993984</v>
      </c>
    </row>
    <row r="2099" spans="1:18" x14ac:dyDescent="0.3">
      <c r="A2099" s="82">
        <v>2068</v>
      </c>
      <c r="B2099" s="94">
        <f t="shared" si="451"/>
        <v>5.2701705698009609E-18</v>
      </c>
      <c r="C2099" s="179">
        <f t="shared" si="452"/>
        <v>5.2582819726413273E-18</v>
      </c>
      <c r="D2099" s="166">
        <f t="shared" si="453"/>
        <v>2.2558277767625785E-3</v>
      </c>
      <c r="E2099" s="167">
        <f t="shared" si="463"/>
        <v>24.291375447755232</v>
      </c>
      <c r="F2099" s="168">
        <f t="shared" si="464"/>
        <v>4.667307670121791</v>
      </c>
      <c r="G2099" s="168">
        <f t="shared" si="454"/>
        <v>162198.38439256919</v>
      </c>
      <c r="H2099" s="168">
        <f t="shared" si="455"/>
        <v>271310.33852408634</v>
      </c>
      <c r="I2099" s="169">
        <f t="shared" si="456"/>
        <v>433508.72291665553</v>
      </c>
      <c r="J2099" s="169">
        <f t="shared" si="458"/>
        <v>426280.71221644478</v>
      </c>
      <c r="K2099" s="95"/>
      <c r="L2099" s="265">
        <f t="shared" si="457"/>
        <v>166172.4153666028</v>
      </c>
      <c r="M2099" s="265">
        <f>$G2099*NonHospFrac+theModel!$H2099*NonHospFrac</f>
        <v>267336.3075500527</v>
      </c>
      <c r="N2099" s="266">
        <f t="shared" si="459"/>
        <v>433508.72291665548</v>
      </c>
      <c r="O2099" s="159"/>
      <c r="P2099" s="265">
        <f t="shared" si="460"/>
        <v>163401.77677767567</v>
      </c>
      <c r="Q2099" s="265">
        <f t="shared" si="461"/>
        <v>267334.75290837791</v>
      </c>
      <c r="R2099" s="266">
        <f t="shared" si="462"/>
        <v>430736.52968605357</v>
      </c>
    </row>
    <row r="2100" spans="1:18" x14ac:dyDescent="0.3">
      <c r="A2100" s="82">
        <v>2069</v>
      </c>
      <c r="B2100" s="94">
        <f t="shared" si="451"/>
        <v>5.1717213631555479E-18</v>
      </c>
      <c r="C2100" s="179">
        <f t="shared" si="452"/>
        <v>5.1600548504508654E-18</v>
      </c>
      <c r="D2100" s="166">
        <f t="shared" si="453"/>
        <v>2.2558277767625785E-3</v>
      </c>
      <c r="E2100" s="167">
        <f t="shared" si="463"/>
        <v>24.291375447755232</v>
      </c>
      <c r="F2100" s="168">
        <f t="shared" si="464"/>
        <v>4.6695634978985536</v>
      </c>
      <c r="G2100" s="168">
        <f t="shared" si="454"/>
        <v>162276.77897178262</v>
      </c>
      <c r="H2100" s="168">
        <f t="shared" si="455"/>
        <v>271310.33852408634</v>
      </c>
      <c r="I2100" s="169">
        <f t="shared" si="456"/>
        <v>433587.11749586894</v>
      </c>
      <c r="J2100" s="169">
        <f t="shared" si="458"/>
        <v>426352.76626777183</v>
      </c>
      <c r="K2100" s="95"/>
      <c r="L2100" s="265">
        <f t="shared" si="457"/>
        <v>166202.46554988838</v>
      </c>
      <c r="M2100" s="265">
        <f>$G2100*NonHospFrac+theModel!$H2100*NonHospFrac</f>
        <v>267384.65194598056</v>
      </c>
      <c r="N2100" s="266">
        <f t="shared" si="459"/>
        <v>433587.11749586894</v>
      </c>
      <c r="O2100" s="159"/>
      <c r="P2100" s="265">
        <f t="shared" si="460"/>
        <v>163429.39651198094</v>
      </c>
      <c r="Q2100" s="265">
        <f t="shared" si="461"/>
        <v>267383.09730430576</v>
      </c>
      <c r="R2100" s="266">
        <f t="shared" si="462"/>
        <v>430812.49381628667</v>
      </c>
    </row>
    <row r="2101" spans="1:18" x14ac:dyDescent="0.3">
      <c r="A2101" s="82">
        <v>2070</v>
      </c>
      <c r="B2101" s="94">
        <f t="shared" si="451"/>
        <v>5.075111232904484E-18</v>
      </c>
      <c r="C2101" s="179">
        <f t="shared" si="452"/>
        <v>5.0636626560151383E-18</v>
      </c>
      <c r="D2101" s="166">
        <f t="shared" si="453"/>
        <v>2.2558277767625785E-3</v>
      </c>
      <c r="E2101" s="167">
        <f t="shared" si="463"/>
        <v>24.291375447755232</v>
      </c>
      <c r="F2101" s="168">
        <f t="shared" si="464"/>
        <v>4.6718193256753162</v>
      </c>
      <c r="G2101" s="168">
        <f t="shared" si="454"/>
        <v>162355.17355099603</v>
      </c>
      <c r="H2101" s="168">
        <f t="shared" si="455"/>
        <v>271310.33852408634</v>
      </c>
      <c r="I2101" s="169">
        <f t="shared" si="456"/>
        <v>433665.5120750824</v>
      </c>
      <c r="J2101" s="169">
        <f t="shared" si="458"/>
        <v>426424.81738203397</v>
      </c>
      <c r="K2101" s="95"/>
      <c r="L2101" s="265">
        <f t="shared" si="457"/>
        <v>166232.51573317396</v>
      </c>
      <c r="M2101" s="265">
        <f>$G2101*NonHospFrac+theModel!$H2101*NonHospFrac</f>
        <v>267432.99634190841</v>
      </c>
      <c r="N2101" s="266">
        <f t="shared" si="459"/>
        <v>433665.5120750824</v>
      </c>
      <c r="O2101" s="159"/>
      <c r="P2101" s="265">
        <f t="shared" si="460"/>
        <v>163457.01512045146</v>
      </c>
      <c r="Q2101" s="265">
        <f t="shared" si="461"/>
        <v>267431.44170023361</v>
      </c>
      <c r="R2101" s="266">
        <f t="shared" si="462"/>
        <v>430888.45682068507</v>
      </c>
    </row>
    <row r="2102" spans="1:18" x14ac:dyDescent="0.3">
      <c r="A2102" s="82">
        <v>2071</v>
      </c>
      <c r="B2102" s="94">
        <f t="shared" si="451"/>
        <v>4.980305824256099E-18</v>
      </c>
      <c r="C2102" s="179">
        <f t="shared" si="452"/>
        <v>4.9690711120409694E-18</v>
      </c>
      <c r="D2102" s="166">
        <f t="shared" si="453"/>
        <v>2.2558277767625785E-3</v>
      </c>
      <c r="E2102" s="167">
        <f t="shared" si="463"/>
        <v>24.291375447755232</v>
      </c>
      <c r="F2102" s="168">
        <f t="shared" si="464"/>
        <v>4.6740751534520788</v>
      </c>
      <c r="G2102" s="168">
        <f t="shared" si="454"/>
        <v>162433.56813020946</v>
      </c>
      <c r="H2102" s="168">
        <f t="shared" si="455"/>
        <v>271310.33852408634</v>
      </c>
      <c r="I2102" s="169">
        <f t="shared" si="456"/>
        <v>433743.9066542958</v>
      </c>
      <c r="J2102" s="169">
        <f t="shared" si="458"/>
        <v>426496.86555935082</v>
      </c>
      <c r="K2102" s="95"/>
      <c r="L2102" s="265">
        <f t="shared" si="457"/>
        <v>166262.56591645954</v>
      </c>
      <c r="M2102" s="265">
        <f>$G2102*NonHospFrac+theModel!$H2102*NonHospFrac</f>
        <v>267481.34073783626</v>
      </c>
      <c r="N2102" s="266">
        <f t="shared" si="459"/>
        <v>433743.9066542958</v>
      </c>
      <c r="O2102" s="159"/>
      <c r="P2102" s="265">
        <f t="shared" si="460"/>
        <v>163484.63260313313</v>
      </c>
      <c r="Q2102" s="265">
        <f t="shared" si="461"/>
        <v>267479.78609616146</v>
      </c>
      <c r="R2102" s="266">
        <f t="shared" si="462"/>
        <v>430964.41869929456</v>
      </c>
    </row>
    <row r="2103" spans="1:18" x14ac:dyDescent="0.3">
      <c r="A2103" s="82">
        <v>2072</v>
      </c>
      <c r="B2103" s="94">
        <f t="shared" si="451"/>
        <v>4.8872714241820124E-18</v>
      </c>
      <c r="C2103" s="179">
        <f t="shared" si="452"/>
        <v>4.8762465815507648E-18</v>
      </c>
      <c r="D2103" s="166">
        <f t="shared" si="453"/>
        <v>2.2558277767625785E-3</v>
      </c>
      <c r="E2103" s="167">
        <f t="shared" si="463"/>
        <v>24.291375447755232</v>
      </c>
      <c r="F2103" s="168">
        <f t="shared" si="464"/>
        <v>4.6763309812288414</v>
      </c>
      <c r="G2103" s="168">
        <f t="shared" si="454"/>
        <v>162511.96270942289</v>
      </c>
      <c r="H2103" s="168">
        <f t="shared" si="455"/>
        <v>271310.33852408634</v>
      </c>
      <c r="I2103" s="169">
        <f t="shared" si="456"/>
        <v>433822.30123350921</v>
      </c>
      <c r="J2103" s="169">
        <f t="shared" si="458"/>
        <v>426568.9107998421</v>
      </c>
      <c r="K2103" s="95"/>
      <c r="L2103" s="265">
        <f t="shared" si="457"/>
        <v>166292.61609974512</v>
      </c>
      <c r="M2103" s="265">
        <f>$G2103*NonHospFrac+theModel!$H2103*NonHospFrac</f>
        <v>267529.68513376411</v>
      </c>
      <c r="N2103" s="266">
        <f t="shared" si="459"/>
        <v>433822.30123350921</v>
      </c>
      <c r="O2103" s="159"/>
      <c r="P2103" s="265">
        <f t="shared" si="460"/>
        <v>163512.24896007183</v>
      </c>
      <c r="Q2103" s="265">
        <f t="shared" si="461"/>
        <v>267528.13049208932</v>
      </c>
      <c r="R2103" s="266">
        <f t="shared" si="462"/>
        <v>431040.37945216114</v>
      </c>
    </row>
    <row r="2104" spans="1:18" x14ac:dyDescent="0.3">
      <c r="A2104" s="82">
        <v>2073</v>
      </c>
      <c r="B2104" s="94">
        <f t="shared" si="451"/>
        <v>4.7959749494286939E-18</v>
      </c>
      <c r="C2104" s="179">
        <f t="shared" si="452"/>
        <v>4.7851560559211151E-18</v>
      </c>
      <c r="D2104" s="166">
        <f t="shared" si="453"/>
        <v>2.2558277767625785E-3</v>
      </c>
      <c r="E2104" s="167">
        <f t="shared" si="463"/>
        <v>24.291375447755232</v>
      </c>
      <c r="F2104" s="168">
        <f t="shared" si="464"/>
        <v>4.678586809005604</v>
      </c>
      <c r="G2104" s="168">
        <f t="shared" si="454"/>
        <v>162590.3572886363</v>
      </c>
      <c r="H2104" s="168">
        <f t="shared" si="455"/>
        <v>271310.33852408634</v>
      </c>
      <c r="I2104" s="169">
        <f t="shared" si="456"/>
        <v>433900.69581272267</v>
      </c>
      <c r="J2104" s="169">
        <f t="shared" si="458"/>
        <v>426640.9531036276</v>
      </c>
      <c r="K2104" s="95"/>
      <c r="L2104" s="265">
        <f t="shared" si="457"/>
        <v>166322.6662830307</v>
      </c>
      <c r="M2104" s="265">
        <f>$G2104*NonHospFrac+theModel!$H2104*NonHospFrac</f>
        <v>267578.02952969191</v>
      </c>
      <c r="N2104" s="266">
        <f t="shared" si="459"/>
        <v>433900.69581272261</v>
      </c>
      <c r="O2104" s="159"/>
      <c r="P2104" s="265">
        <f t="shared" si="460"/>
        <v>163539.86419131345</v>
      </c>
      <c r="Q2104" s="265">
        <f t="shared" si="461"/>
        <v>267576.47488801711</v>
      </c>
      <c r="R2104" s="266">
        <f t="shared" si="462"/>
        <v>431116.33907933056</v>
      </c>
    </row>
    <row r="2105" spans="1:18" x14ac:dyDescent="0.3">
      <c r="A2105" s="82">
        <v>2074</v>
      </c>
      <c r="B2105" s="94">
        <f t="shared" si="451"/>
        <v>4.7063839347529855E-18</v>
      </c>
      <c r="C2105" s="179">
        <f t="shared" si="452"/>
        <v>4.6957671431448602E-18</v>
      </c>
      <c r="D2105" s="166">
        <f t="shared" si="453"/>
        <v>2.2558277767625785E-3</v>
      </c>
      <c r="E2105" s="167">
        <f t="shared" si="463"/>
        <v>24.291375447755232</v>
      </c>
      <c r="F2105" s="168">
        <f t="shared" si="464"/>
        <v>4.6808426367823666</v>
      </c>
      <c r="G2105" s="168">
        <f t="shared" si="454"/>
        <v>162668.75186784973</v>
      </c>
      <c r="H2105" s="168">
        <f t="shared" si="455"/>
        <v>271310.33852408634</v>
      </c>
      <c r="I2105" s="169">
        <f t="shared" si="456"/>
        <v>433979.09039193607</v>
      </c>
      <c r="J2105" s="169">
        <f t="shared" si="458"/>
        <v>426712.99247082695</v>
      </c>
      <c r="K2105" s="95"/>
      <c r="L2105" s="265">
        <f t="shared" si="457"/>
        <v>166352.71646631628</v>
      </c>
      <c r="M2105" s="265">
        <f>$G2105*NonHospFrac+theModel!$H2105*NonHospFrac</f>
        <v>267626.37392561976</v>
      </c>
      <c r="N2105" s="266">
        <f t="shared" si="459"/>
        <v>433979.09039193601</v>
      </c>
      <c r="O2105" s="159"/>
      <c r="P2105" s="265">
        <f t="shared" si="460"/>
        <v>163567.47829690389</v>
      </c>
      <c r="Q2105" s="265">
        <f t="shared" si="461"/>
        <v>267624.81928394496</v>
      </c>
      <c r="R2105" s="266">
        <f t="shared" si="462"/>
        <v>431192.29758084886</v>
      </c>
    </row>
    <row r="2106" spans="1:18" x14ac:dyDescent="0.3">
      <c r="A2106" s="82">
        <v>2075</v>
      </c>
      <c r="B2106" s="94">
        <f t="shared" si="451"/>
        <v>4.6184665213773778E-18</v>
      </c>
      <c r="C2106" s="179">
        <f t="shared" si="452"/>
        <v>4.6080480563124067E-18</v>
      </c>
      <c r="D2106" s="166">
        <f t="shared" si="453"/>
        <v>2.2558277767625785E-3</v>
      </c>
      <c r="E2106" s="167">
        <f t="shared" si="463"/>
        <v>24.291375447755232</v>
      </c>
      <c r="F2106" s="168">
        <f t="shared" si="464"/>
        <v>4.6830984645591291</v>
      </c>
      <c r="G2106" s="168">
        <f t="shared" si="454"/>
        <v>162747.14644706313</v>
      </c>
      <c r="H2106" s="168">
        <f t="shared" si="455"/>
        <v>271310.33852408634</v>
      </c>
      <c r="I2106" s="169">
        <f t="shared" si="456"/>
        <v>434057.48497114948</v>
      </c>
      <c r="J2106" s="169">
        <f t="shared" si="458"/>
        <v>426785.02890155982</v>
      </c>
      <c r="K2106" s="95"/>
      <c r="L2106" s="265">
        <f t="shared" si="457"/>
        <v>166382.76664960186</v>
      </c>
      <c r="M2106" s="265">
        <f>$G2106*NonHospFrac+theModel!$H2106*NonHospFrac</f>
        <v>267674.71832154761</v>
      </c>
      <c r="N2106" s="266">
        <f t="shared" si="459"/>
        <v>434057.48497114948</v>
      </c>
      <c r="O2106" s="159"/>
      <c r="P2106" s="265">
        <f t="shared" si="460"/>
        <v>163595.09127688903</v>
      </c>
      <c r="Q2106" s="265">
        <f t="shared" si="461"/>
        <v>267673.16367987281</v>
      </c>
      <c r="R2106" s="266">
        <f t="shared" si="462"/>
        <v>431268.25495676184</v>
      </c>
    </row>
    <row r="2107" spans="1:18" x14ac:dyDescent="0.3">
      <c r="A2107" s="82">
        <v>2076</v>
      </c>
      <c r="B2107" s="94">
        <f t="shared" si="451"/>
        <v>4.5321914456609628E-18</v>
      </c>
      <c r="C2107" s="179">
        <f t="shared" si="452"/>
        <v>4.5219676023082351E-18</v>
      </c>
      <c r="D2107" s="166">
        <f t="shared" si="453"/>
        <v>2.2558277767625785E-3</v>
      </c>
      <c r="E2107" s="167">
        <f t="shared" si="463"/>
        <v>24.291375447755232</v>
      </c>
      <c r="F2107" s="168">
        <f t="shared" si="464"/>
        <v>4.6853542923358917</v>
      </c>
      <c r="G2107" s="168">
        <f t="shared" si="454"/>
        <v>162825.54102627659</v>
      </c>
      <c r="H2107" s="168">
        <f t="shared" si="455"/>
        <v>271310.33852408634</v>
      </c>
      <c r="I2107" s="169">
        <f t="shared" si="456"/>
        <v>434135.87955036294</v>
      </c>
      <c r="J2107" s="169">
        <f t="shared" si="458"/>
        <v>426857.06239594606</v>
      </c>
      <c r="K2107" s="95"/>
      <c r="L2107" s="265">
        <f t="shared" si="457"/>
        <v>166412.81683288745</v>
      </c>
      <c r="M2107" s="265">
        <f>$G2107*NonHospFrac+theModel!$H2107*NonHospFrac</f>
        <v>267723.06271747546</v>
      </c>
      <c r="N2107" s="266">
        <f t="shared" si="459"/>
        <v>434135.87955036294</v>
      </c>
      <c r="O2107" s="159"/>
      <c r="P2107" s="265">
        <f t="shared" si="460"/>
        <v>163622.70313131475</v>
      </c>
      <c r="Q2107" s="265">
        <f t="shared" si="461"/>
        <v>267721.50807580067</v>
      </c>
      <c r="R2107" s="266">
        <f t="shared" si="462"/>
        <v>431344.21120711544</v>
      </c>
    </row>
    <row r="2108" spans="1:18" x14ac:dyDescent="0.3">
      <c r="A2108" s="82">
        <v>2077</v>
      </c>
      <c r="B2108" s="94">
        <f t="shared" si="451"/>
        <v>4.4475280279820301E-18</v>
      </c>
      <c r="C2108" s="179">
        <f t="shared" si="452"/>
        <v>4.4374951707185778E-18</v>
      </c>
      <c r="D2108" s="166">
        <f t="shared" si="453"/>
        <v>2.2558277767625785E-3</v>
      </c>
      <c r="E2108" s="167">
        <f t="shared" si="463"/>
        <v>24.291375447755232</v>
      </c>
      <c r="F2108" s="168">
        <f t="shared" si="464"/>
        <v>4.6876101201126543</v>
      </c>
      <c r="G2108" s="168">
        <f t="shared" si="454"/>
        <v>162903.93560549</v>
      </c>
      <c r="H2108" s="168">
        <f t="shared" si="455"/>
        <v>271310.33852408634</v>
      </c>
      <c r="I2108" s="169">
        <f t="shared" si="456"/>
        <v>434214.27412957634</v>
      </c>
      <c r="J2108" s="169">
        <f t="shared" si="458"/>
        <v>426929.09295410517</v>
      </c>
      <c r="K2108" s="95"/>
      <c r="L2108" s="265">
        <f t="shared" si="457"/>
        <v>166442.86701617303</v>
      </c>
      <c r="M2108" s="265">
        <f>$G2108*NonHospFrac+theModel!$H2108*NonHospFrac</f>
        <v>267771.40711340331</v>
      </c>
      <c r="N2108" s="266">
        <f t="shared" si="459"/>
        <v>434214.27412957634</v>
      </c>
      <c r="O2108" s="159"/>
      <c r="P2108" s="265">
        <f t="shared" si="460"/>
        <v>163650.31386022692</v>
      </c>
      <c r="Q2108" s="265">
        <f t="shared" si="461"/>
        <v>267769.85247172852</v>
      </c>
      <c r="R2108" s="266">
        <f t="shared" si="462"/>
        <v>431420.16633195546</v>
      </c>
    </row>
    <row r="2109" spans="1:18" x14ac:dyDescent="0.3">
      <c r="A2109" s="82">
        <v>2078</v>
      </c>
      <c r="B2109" s="94">
        <f t="shared" si="451"/>
        <v>4.3644461618281975E-18</v>
      </c>
      <c r="C2109" s="179">
        <f t="shared" si="452"/>
        <v>4.3546007229461608E-18</v>
      </c>
      <c r="D2109" s="166">
        <f t="shared" si="453"/>
        <v>2.2558277767625785E-3</v>
      </c>
      <c r="E2109" s="167">
        <f t="shared" si="463"/>
        <v>24.291375447755232</v>
      </c>
      <c r="F2109" s="168">
        <f t="shared" si="464"/>
        <v>4.6898659478894169</v>
      </c>
      <c r="G2109" s="168">
        <f t="shared" si="454"/>
        <v>162982.33018470343</v>
      </c>
      <c r="H2109" s="168">
        <f t="shared" si="455"/>
        <v>271310.33852408634</v>
      </c>
      <c r="I2109" s="169">
        <f t="shared" si="456"/>
        <v>434292.66870878974</v>
      </c>
      <c r="J2109" s="169">
        <f t="shared" si="458"/>
        <v>427001.12057615694</v>
      </c>
      <c r="K2109" s="95"/>
      <c r="L2109" s="265">
        <f t="shared" si="457"/>
        <v>166472.91719945861</v>
      </c>
      <c r="M2109" s="265">
        <f>$G2109*NonHospFrac+theModel!$H2109*NonHospFrac</f>
        <v>267819.75150933117</v>
      </c>
      <c r="N2109" s="266">
        <f t="shared" si="459"/>
        <v>434292.66870878974</v>
      </c>
      <c r="O2109" s="159"/>
      <c r="P2109" s="265">
        <f t="shared" si="460"/>
        <v>163677.92346367141</v>
      </c>
      <c r="Q2109" s="265">
        <f t="shared" si="461"/>
        <v>267818.19686765637</v>
      </c>
      <c r="R2109" s="266">
        <f t="shared" si="462"/>
        <v>431496.12033132778</v>
      </c>
    </row>
    <row r="2110" spans="1:18" x14ac:dyDescent="0.3">
      <c r="A2110" s="82">
        <v>2079</v>
      </c>
      <c r="B2110" s="94">
        <f t="shared" si="451"/>
        <v>4.2829163030906601E-18</v>
      </c>
      <c r="C2110" s="179">
        <f t="shared" si="452"/>
        <v>4.273254781528599E-18</v>
      </c>
      <c r="D2110" s="166">
        <f t="shared" si="453"/>
        <v>2.2558277767625785E-3</v>
      </c>
      <c r="E2110" s="167">
        <f t="shared" si="463"/>
        <v>24.291375447755232</v>
      </c>
      <c r="F2110" s="168">
        <f t="shared" si="464"/>
        <v>4.6921217756661795</v>
      </c>
      <c r="G2110" s="168">
        <f t="shared" si="454"/>
        <v>163060.72476391686</v>
      </c>
      <c r="H2110" s="168">
        <f t="shared" si="455"/>
        <v>271310.33852408634</v>
      </c>
      <c r="I2110" s="169">
        <f t="shared" si="456"/>
        <v>434371.06328800321</v>
      </c>
      <c r="J2110" s="169">
        <f t="shared" si="458"/>
        <v>427073.14526222111</v>
      </c>
      <c r="K2110" s="95"/>
      <c r="L2110" s="265">
        <f t="shared" si="457"/>
        <v>166502.96738274419</v>
      </c>
      <c r="M2110" s="265">
        <f>$G2110*NonHospFrac+theModel!$H2110*NonHospFrac</f>
        <v>267868.09590525902</v>
      </c>
      <c r="N2110" s="266">
        <f t="shared" si="459"/>
        <v>434371.06328800321</v>
      </c>
      <c r="O2110" s="159"/>
      <c r="P2110" s="265">
        <f t="shared" si="460"/>
        <v>163705.53194169412</v>
      </c>
      <c r="Q2110" s="265">
        <f t="shared" si="461"/>
        <v>267866.54126358422</v>
      </c>
      <c r="R2110" s="266">
        <f t="shared" si="462"/>
        <v>431572.07320527837</v>
      </c>
    </row>
    <row r="2111" spans="1:18" x14ac:dyDescent="0.3">
      <c r="A2111" s="82">
        <v>2080</v>
      </c>
      <c r="B2111" s="94">
        <f t="shared" si="451"/>
        <v>4.2029094595580975E-18</v>
      </c>
      <c r="C2111" s="179">
        <f t="shared" si="452"/>
        <v>4.1934284196560078E-18</v>
      </c>
      <c r="D2111" s="166">
        <f t="shared" si="453"/>
        <v>2.2558277767625785E-3</v>
      </c>
      <c r="E2111" s="167">
        <f t="shared" si="463"/>
        <v>24.291375447755232</v>
      </c>
      <c r="F2111" s="168">
        <f t="shared" si="464"/>
        <v>4.6943776034429421</v>
      </c>
      <c r="G2111" s="168">
        <f t="shared" si="454"/>
        <v>163139.11934313027</v>
      </c>
      <c r="H2111" s="168">
        <f t="shared" si="455"/>
        <v>271310.33852408634</v>
      </c>
      <c r="I2111" s="169">
        <f t="shared" si="456"/>
        <v>434449.45786721661</v>
      </c>
      <c r="J2111" s="169">
        <f t="shared" si="458"/>
        <v>427145.16701241722</v>
      </c>
      <c r="K2111" s="95"/>
      <c r="L2111" s="265">
        <f t="shared" si="457"/>
        <v>166533.01756602977</v>
      </c>
      <c r="M2111" s="265">
        <f>$G2111*NonHospFrac+theModel!$H2111*NonHospFrac</f>
        <v>267916.44030118687</v>
      </c>
      <c r="N2111" s="266">
        <f t="shared" si="459"/>
        <v>434449.45786721667</v>
      </c>
      <c r="O2111" s="159"/>
      <c r="P2111" s="265">
        <f t="shared" si="460"/>
        <v>163733.13929434092</v>
      </c>
      <c r="Q2111" s="265">
        <f t="shared" si="461"/>
        <v>267914.88565951207</v>
      </c>
      <c r="R2111" s="266">
        <f t="shared" si="462"/>
        <v>431648.02495385299</v>
      </c>
    </row>
    <row r="2112" spans="1:18" x14ac:dyDescent="0.3">
      <c r="A2112" s="82">
        <v>2081</v>
      </c>
      <c r="B2112" s="94">
        <f t="shared" si="451"/>
        <v>4.1243971806070158E-18</v>
      </c>
      <c r="C2112" s="179">
        <f t="shared" si="452"/>
        <v>4.1150932508846008E-18</v>
      </c>
      <c r="D2112" s="166">
        <f t="shared" si="453"/>
        <v>2.2558277767625785E-3</v>
      </c>
      <c r="E2112" s="167">
        <f t="shared" si="463"/>
        <v>24.291375447755232</v>
      </c>
      <c r="F2112" s="168">
        <f t="shared" si="464"/>
        <v>4.6966334312197047</v>
      </c>
      <c r="G2112" s="168">
        <f t="shared" si="454"/>
        <v>163217.5139223437</v>
      </c>
      <c r="H2112" s="168">
        <f t="shared" si="455"/>
        <v>271310.33852408634</v>
      </c>
      <c r="I2112" s="169">
        <f t="shared" si="456"/>
        <v>434527.85244643001</v>
      </c>
      <c r="J2112" s="169">
        <f t="shared" si="458"/>
        <v>427217.18582686502</v>
      </c>
      <c r="K2112" s="95"/>
      <c r="L2112" s="265">
        <f t="shared" si="457"/>
        <v>166563.06774931535</v>
      </c>
      <c r="M2112" s="265">
        <f>$G2112*NonHospFrac+theModel!$H2112*NonHospFrac</f>
        <v>267964.78469711472</v>
      </c>
      <c r="N2112" s="266">
        <f t="shared" si="459"/>
        <v>434527.85244643007</v>
      </c>
      <c r="O2112" s="159"/>
      <c r="P2112" s="265">
        <f t="shared" si="460"/>
        <v>163760.74552165766</v>
      </c>
      <c r="Q2112" s="265">
        <f t="shared" si="461"/>
        <v>267963.23005543993</v>
      </c>
      <c r="R2112" s="266">
        <f t="shared" si="462"/>
        <v>431723.97557709762</v>
      </c>
    </row>
    <row r="2113" spans="1:18" x14ac:dyDescent="0.3">
      <c r="A2113" s="82">
        <v>2082</v>
      </c>
      <c r="B2113" s="94">
        <f t="shared" si="451"/>
        <v>4.0473515470846318E-18</v>
      </c>
      <c r="C2113" s="179">
        <f t="shared" si="452"/>
        <v>4.0382214190423955E-18</v>
      </c>
      <c r="D2113" s="166">
        <f t="shared" si="453"/>
        <v>2.2558277767625785E-3</v>
      </c>
      <c r="E2113" s="167">
        <f t="shared" si="463"/>
        <v>24.291375447755232</v>
      </c>
      <c r="F2113" s="168">
        <f t="shared" si="464"/>
        <v>4.6988892589964673</v>
      </c>
      <c r="G2113" s="168">
        <f t="shared" si="454"/>
        <v>163295.9085015571</v>
      </c>
      <c r="H2113" s="168">
        <f t="shared" si="455"/>
        <v>271310.33852408634</v>
      </c>
      <c r="I2113" s="169">
        <f t="shared" si="456"/>
        <v>434606.24702564348</v>
      </c>
      <c r="J2113" s="169">
        <f t="shared" si="458"/>
        <v>427289.20170568419</v>
      </c>
      <c r="K2113" s="95"/>
      <c r="L2113" s="265">
        <f t="shared" si="457"/>
        <v>166593.1179326009</v>
      </c>
      <c r="M2113" s="265">
        <f>$G2113*NonHospFrac+theModel!$H2113*NonHospFrac</f>
        <v>268013.12909304252</v>
      </c>
      <c r="N2113" s="266">
        <f t="shared" si="459"/>
        <v>434606.24702564342</v>
      </c>
      <c r="O2113" s="159"/>
      <c r="P2113" s="265">
        <f t="shared" si="460"/>
        <v>163788.3506236902</v>
      </c>
      <c r="Q2113" s="265">
        <f t="shared" si="461"/>
        <v>268011.57445136772</v>
      </c>
      <c r="R2113" s="266">
        <f t="shared" si="462"/>
        <v>431799.92507505789</v>
      </c>
    </row>
    <row r="2114" spans="1:18" x14ac:dyDescent="0.3">
      <c r="A2114" s="82">
        <v>2083</v>
      </c>
      <c r="B2114" s="94">
        <f t="shared" si="451"/>
        <v>3.9717451613807604E-18</v>
      </c>
      <c r="C2114" s="179">
        <f t="shared" si="452"/>
        <v>3.962785588323495E-18</v>
      </c>
      <c r="D2114" s="166">
        <f t="shared" si="453"/>
        <v>2.2558277767625785E-3</v>
      </c>
      <c r="E2114" s="167">
        <f t="shared" si="463"/>
        <v>24.291375447755232</v>
      </c>
      <c r="F2114" s="168">
        <f t="shared" si="464"/>
        <v>4.7011450867732298</v>
      </c>
      <c r="G2114" s="168">
        <f t="shared" si="454"/>
        <v>163374.30308077054</v>
      </c>
      <c r="H2114" s="168">
        <f t="shared" si="455"/>
        <v>271310.33852408634</v>
      </c>
      <c r="I2114" s="169">
        <f t="shared" si="456"/>
        <v>434684.64160485688</v>
      </c>
      <c r="J2114" s="169">
        <f t="shared" si="458"/>
        <v>427361.21464899433</v>
      </c>
      <c r="K2114" s="95"/>
      <c r="L2114" s="265">
        <f t="shared" si="457"/>
        <v>166623.16811588651</v>
      </c>
      <c r="M2114" s="265">
        <f>$G2114*NonHospFrac+theModel!$H2114*NonHospFrac</f>
        <v>268061.47348897037</v>
      </c>
      <c r="N2114" s="266">
        <f t="shared" si="459"/>
        <v>434684.64160485688</v>
      </c>
      <c r="O2114" s="159"/>
      <c r="P2114" s="265">
        <f t="shared" si="460"/>
        <v>163815.95460048452</v>
      </c>
      <c r="Q2114" s="265">
        <f t="shared" si="461"/>
        <v>268059.91884729557</v>
      </c>
      <c r="R2114" s="266">
        <f t="shared" si="462"/>
        <v>431875.87344778009</v>
      </c>
    </row>
    <row r="2115" spans="1:18" x14ac:dyDescent="0.3">
      <c r="A2115" s="82">
        <v>2084</v>
      </c>
      <c r="B2115" s="94">
        <f t="shared" si="451"/>
        <v>3.8975511376851554E-18</v>
      </c>
      <c r="C2115" s="179">
        <f t="shared" si="452"/>
        <v>3.8887589335674128E-18</v>
      </c>
      <c r="D2115" s="166">
        <f t="shared" si="453"/>
        <v>2.2558277767625785E-3</v>
      </c>
      <c r="E2115" s="167">
        <f t="shared" si="463"/>
        <v>24.291375447755232</v>
      </c>
      <c r="F2115" s="168">
        <f t="shared" si="464"/>
        <v>4.7034009145499924</v>
      </c>
      <c r="G2115" s="168">
        <f t="shared" si="454"/>
        <v>163452.69765998397</v>
      </c>
      <c r="H2115" s="168">
        <f t="shared" si="455"/>
        <v>271310.33852408634</v>
      </c>
      <c r="I2115" s="169">
        <f t="shared" si="456"/>
        <v>434763.03618407028</v>
      </c>
      <c r="J2115" s="169">
        <f t="shared" si="458"/>
        <v>427433.22465691512</v>
      </c>
      <c r="K2115" s="95"/>
      <c r="L2115" s="265">
        <f t="shared" si="457"/>
        <v>166653.21829917209</v>
      </c>
      <c r="M2115" s="265">
        <f>$G2115*NonHospFrac+theModel!$H2115*NonHospFrac</f>
        <v>268109.81788489822</v>
      </c>
      <c r="N2115" s="266">
        <f t="shared" si="459"/>
        <v>434763.03618407028</v>
      </c>
      <c r="O2115" s="159"/>
      <c r="P2115" s="265">
        <f t="shared" si="460"/>
        <v>163843.55745208636</v>
      </c>
      <c r="Q2115" s="265">
        <f t="shared" si="461"/>
        <v>268108.26324322342</v>
      </c>
      <c r="R2115" s="266">
        <f t="shared" si="462"/>
        <v>431951.82069530978</v>
      </c>
    </row>
    <row r="2116" spans="1:18" x14ac:dyDescent="0.3">
      <c r="A2116" s="82">
        <v>2085</v>
      </c>
      <c r="B2116" s="94">
        <f t="shared" si="451"/>
        <v>3.8247430924268548E-18</v>
      </c>
      <c r="C2116" s="179">
        <f t="shared" si="452"/>
        <v>3.8161151307199778E-18</v>
      </c>
      <c r="D2116" s="166">
        <f t="shared" si="453"/>
        <v>2.2558277767625785E-3</v>
      </c>
      <c r="E2116" s="167">
        <f t="shared" si="463"/>
        <v>24.291375447755232</v>
      </c>
      <c r="F2116" s="168">
        <f t="shared" si="464"/>
        <v>4.705656742326755</v>
      </c>
      <c r="G2116" s="168">
        <f t="shared" si="454"/>
        <v>163531.09223919737</v>
      </c>
      <c r="H2116" s="168">
        <f t="shared" si="455"/>
        <v>271310.33852408634</v>
      </c>
      <c r="I2116" s="169">
        <f t="shared" si="456"/>
        <v>434841.43076328374</v>
      </c>
      <c r="J2116" s="169">
        <f t="shared" si="458"/>
        <v>427505.23172956629</v>
      </c>
      <c r="K2116" s="95"/>
      <c r="L2116" s="265">
        <f t="shared" si="457"/>
        <v>166683.26848245764</v>
      </c>
      <c r="M2116" s="265">
        <f>$G2116*NonHospFrac+theModel!$H2116*NonHospFrac</f>
        <v>268158.16228082607</v>
      </c>
      <c r="N2116" s="266">
        <f t="shared" si="459"/>
        <v>434841.43076328374</v>
      </c>
      <c r="O2116" s="159"/>
      <c r="P2116" s="265">
        <f t="shared" si="460"/>
        <v>163871.15917854159</v>
      </c>
      <c r="Q2116" s="265">
        <f t="shared" si="461"/>
        <v>268156.60763915128</v>
      </c>
      <c r="R2116" s="266">
        <f t="shared" si="462"/>
        <v>432027.7668176929</v>
      </c>
    </row>
    <row r="2117" spans="1:18" x14ac:dyDescent="0.3">
      <c r="A2117" s="82">
        <v>2086</v>
      </c>
      <c r="B2117" s="94">
        <f t="shared" si="451"/>
        <v>3.7532951348921202E-18</v>
      </c>
      <c r="C2117" s="179">
        <f t="shared" si="452"/>
        <v>3.7448283474724431E-18</v>
      </c>
      <c r="D2117" s="166">
        <f t="shared" si="453"/>
        <v>2.2558277767625785E-3</v>
      </c>
      <c r="E2117" s="167">
        <f t="shared" si="463"/>
        <v>24.291375447755232</v>
      </c>
      <c r="F2117" s="168">
        <f t="shared" si="464"/>
        <v>4.7079125701035176</v>
      </c>
      <c r="G2117" s="168">
        <f t="shared" si="454"/>
        <v>163609.48681841078</v>
      </c>
      <c r="H2117" s="168">
        <f t="shared" si="455"/>
        <v>271310.33852408634</v>
      </c>
      <c r="I2117" s="169">
        <f t="shared" si="456"/>
        <v>434919.82534249709</v>
      </c>
      <c r="J2117" s="169">
        <f t="shared" si="458"/>
        <v>427577.2358670673</v>
      </c>
      <c r="K2117" s="95"/>
      <c r="L2117" s="265">
        <f t="shared" si="457"/>
        <v>166713.31866574322</v>
      </c>
      <c r="M2117" s="265">
        <f>$G2117*NonHospFrac+theModel!$H2117*NonHospFrac</f>
        <v>268206.50667675387</v>
      </c>
      <c r="N2117" s="266">
        <f t="shared" si="459"/>
        <v>434919.82534249709</v>
      </c>
      <c r="O2117" s="159"/>
      <c r="P2117" s="265">
        <f t="shared" si="460"/>
        <v>163898.75977989615</v>
      </c>
      <c r="Q2117" s="265">
        <f t="shared" si="461"/>
        <v>268204.95203507907</v>
      </c>
      <c r="R2117" s="266">
        <f t="shared" si="462"/>
        <v>432103.71181497525</v>
      </c>
    </row>
    <row r="2118" spans="1:18" x14ac:dyDescent="0.3">
      <c r="A2118" s="82">
        <v>2087</v>
      </c>
      <c r="B2118" s="94">
        <f t="shared" si="451"/>
        <v>3.6831818580176358E-18</v>
      </c>
      <c r="C2118" s="179">
        <f t="shared" si="452"/>
        <v>3.6748732340754513E-18</v>
      </c>
      <c r="D2118" s="166">
        <f t="shared" si="453"/>
        <v>2.2558277767625785E-3</v>
      </c>
      <c r="E2118" s="167">
        <f t="shared" si="463"/>
        <v>24.291375447755232</v>
      </c>
      <c r="F2118" s="168">
        <f t="shared" si="464"/>
        <v>4.7101683978802802</v>
      </c>
      <c r="G2118" s="168">
        <f t="shared" si="454"/>
        <v>163687.88139762421</v>
      </c>
      <c r="H2118" s="168">
        <f t="shared" si="455"/>
        <v>271310.33852408634</v>
      </c>
      <c r="I2118" s="169">
        <f t="shared" si="456"/>
        <v>434998.21992171055</v>
      </c>
      <c r="J2118" s="169">
        <f t="shared" si="458"/>
        <v>427649.23706953804</v>
      </c>
      <c r="K2118" s="95"/>
      <c r="L2118" s="265">
        <f t="shared" si="457"/>
        <v>166743.3688490288</v>
      </c>
      <c r="M2118" s="265">
        <f>$G2118*NonHospFrac+theModel!$H2118*NonHospFrac</f>
        <v>268254.85107268172</v>
      </c>
      <c r="N2118" s="266">
        <f t="shared" si="459"/>
        <v>434998.21992171055</v>
      </c>
      <c r="O2118" s="159"/>
      <c r="P2118" s="265">
        <f t="shared" si="460"/>
        <v>163926.35925619586</v>
      </c>
      <c r="Q2118" s="265">
        <f t="shared" si="461"/>
        <v>268253.29643100692</v>
      </c>
      <c r="R2118" s="266">
        <f t="shared" si="462"/>
        <v>432179.65568720282</v>
      </c>
    </row>
    <row r="2119" spans="1:18" x14ac:dyDescent="0.3">
      <c r="A2119" s="82">
        <v>2088</v>
      </c>
      <c r="B2119" s="94">
        <f t="shared" si="451"/>
        <v>3.6143783293557216E-18</v>
      </c>
      <c r="C2119" s="179">
        <f t="shared" si="452"/>
        <v>3.6062249143246323E-18</v>
      </c>
      <c r="D2119" s="166">
        <f t="shared" si="453"/>
        <v>2.2558277767625785E-3</v>
      </c>
      <c r="E2119" s="167">
        <f t="shared" si="463"/>
        <v>24.291375447755232</v>
      </c>
      <c r="F2119" s="168">
        <f t="shared" si="464"/>
        <v>4.7124242256570428</v>
      </c>
      <c r="G2119" s="168">
        <f t="shared" si="454"/>
        <v>163766.27597683761</v>
      </c>
      <c r="H2119" s="168">
        <f t="shared" si="455"/>
        <v>271310.33852408634</v>
      </c>
      <c r="I2119" s="169">
        <f t="shared" si="456"/>
        <v>435076.61450092396</v>
      </c>
      <c r="J2119" s="169">
        <f t="shared" si="458"/>
        <v>427721.23533709795</v>
      </c>
      <c r="K2119" s="95"/>
      <c r="L2119" s="265">
        <f t="shared" si="457"/>
        <v>166773.41903231438</v>
      </c>
      <c r="M2119" s="265">
        <f>$G2119*NonHospFrac+theModel!$H2119*NonHospFrac</f>
        <v>268303.19546860957</v>
      </c>
      <c r="N2119" s="266">
        <f t="shared" si="459"/>
        <v>435076.61450092396</v>
      </c>
      <c r="O2119" s="159"/>
      <c r="P2119" s="265">
        <f t="shared" si="460"/>
        <v>163953.95760748658</v>
      </c>
      <c r="Q2119" s="265">
        <f t="shared" si="461"/>
        <v>268301.64082693477</v>
      </c>
      <c r="R2119" s="266">
        <f t="shared" si="462"/>
        <v>432255.59843442135</v>
      </c>
    </row>
    <row r="2120" spans="1:18" x14ac:dyDescent="0.3">
      <c r="A2120" s="82">
        <v>2089</v>
      </c>
      <c r="B2120" s="94">
        <f t="shared" si="451"/>
        <v>3.5468600822081951E-18</v>
      </c>
      <c r="C2120" s="179">
        <f t="shared" si="452"/>
        <v>3.5388589767144597E-18</v>
      </c>
      <c r="D2120" s="166">
        <f t="shared" si="453"/>
        <v>2.2558277767625785E-3</v>
      </c>
      <c r="E2120" s="167">
        <f t="shared" si="463"/>
        <v>24.291375447755232</v>
      </c>
      <c r="F2120" s="168">
        <f t="shared" si="464"/>
        <v>4.7146800534338054</v>
      </c>
      <c r="G2120" s="168">
        <f t="shared" si="454"/>
        <v>163844.67055605105</v>
      </c>
      <c r="H2120" s="168">
        <f t="shared" si="455"/>
        <v>271310.33852408634</v>
      </c>
      <c r="I2120" s="169">
        <f t="shared" si="456"/>
        <v>435155.00908013736</v>
      </c>
      <c r="J2120" s="169">
        <f t="shared" si="458"/>
        <v>427793.23066986672</v>
      </c>
      <c r="K2120" s="95"/>
      <c r="L2120" s="265">
        <f t="shared" si="457"/>
        <v>166803.46921559997</v>
      </c>
      <c r="M2120" s="265">
        <f>$G2120*NonHospFrac+theModel!$H2120*NonHospFrac</f>
        <v>268351.53986453742</v>
      </c>
      <c r="N2120" s="266">
        <f t="shared" si="459"/>
        <v>435155.00908013736</v>
      </c>
      <c r="O2120" s="159"/>
      <c r="P2120" s="265">
        <f t="shared" si="460"/>
        <v>163981.55483381418</v>
      </c>
      <c r="Q2120" s="265">
        <f t="shared" si="461"/>
        <v>268349.98522286263</v>
      </c>
      <c r="R2120" s="266">
        <f t="shared" si="462"/>
        <v>432331.54005667684</v>
      </c>
    </row>
    <row r="2121" spans="1:18" x14ac:dyDescent="0.3">
      <c r="A2121" s="82">
        <v>2090</v>
      </c>
      <c r="B2121" s="94">
        <f t="shared" si="451"/>
        <v>3.4806031069261081E-18</v>
      </c>
      <c r="C2121" s="179">
        <f t="shared" si="452"/>
        <v>3.4727514657576184E-18</v>
      </c>
      <c r="D2121" s="166">
        <f t="shared" si="453"/>
        <v>2.2558277767625785E-3</v>
      </c>
      <c r="E2121" s="167">
        <f t="shared" si="463"/>
        <v>24.291375447755232</v>
      </c>
      <c r="F2121" s="168">
        <f t="shared" si="464"/>
        <v>4.7169358812105679</v>
      </c>
      <c r="G2121" s="168">
        <f t="shared" si="454"/>
        <v>163923.06513526445</v>
      </c>
      <c r="H2121" s="168">
        <f t="shared" si="455"/>
        <v>271310.33852408634</v>
      </c>
      <c r="I2121" s="169">
        <f t="shared" si="456"/>
        <v>435233.40365935082</v>
      </c>
      <c r="J2121" s="169">
        <f t="shared" si="458"/>
        <v>427865.22306796408</v>
      </c>
      <c r="K2121" s="95"/>
      <c r="L2121" s="265">
        <f t="shared" si="457"/>
        <v>166833.51939888555</v>
      </c>
      <c r="M2121" s="265">
        <f>$G2121*NonHospFrac+theModel!$H2121*NonHospFrac</f>
        <v>268399.88426046527</v>
      </c>
      <c r="N2121" s="266">
        <f t="shared" si="459"/>
        <v>435233.40365935082</v>
      </c>
      <c r="O2121" s="159"/>
      <c r="P2121" s="265">
        <f t="shared" si="460"/>
        <v>164009.15093522449</v>
      </c>
      <c r="Q2121" s="265">
        <f t="shared" si="461"/>
        <v>268398.32961879048</v>
      </c>
      <c r="R2121" s="266">
        <f t="shared" si="462"/>
        <v>432407.48055401497</v>
      </c>
    </row>
    <row r="2122" spans="1:18" x14ac:dyDescent="0.3">
      <c r="A2122" s="82">
        <v>2091</v>
      </c>
      <c r="B2122" s="94">
        <f t="shared" si="451"/>
        <v>3.4155838423717597E-18</v>
      </c>
      <c r="C2122" s="179">
        <f t="shared" si="452"/>
        <v>3.407878873466276E-18</v>
      </c>
      <c r="D2122" s="166">
        <f t="shared" si="453"/>
        <v>2.2558277767625785E-3</v>
      </c>
      <c r="E2122" s="167">
        <f t="shared" si="463"/>
        <v>24.291375447755232</v>
      </c>
      <c r="F2122" s="168">
        <f t="shared" si="464"/>
        <v>4.7191917089873305</v>
      </c>
      <c r="G2122" s="168">
        <f t="shared" si="454"/>
        <v>164001.45971447788</v>
      </c>
      <c r="H2122" s="168">
        <f t="shared" si="455"/>
        <v>271310.33852408634</v>
      </c>
      <c r="I2122" s="169">
        <f t="shared" si="456"/>
        <v>435311.79823856422</v>
      </c>
      <c r="J2122" s="169">
        <f t="shared" si="458"/>
        <v>427937.21253150952</v>
      </c>
      <c r="K2122" s="95"/>
      <c r="L2122" s="265">
        <f t="shared" si="457"/>
        <v>166863.56958217113</v>
      </c>
      <c r="M2122" s="265">
        <f>$G2122*NonHospFrac+theModel!$H2122*NonHospFrac</f>
        <v>268448.22865639313</v>
      </c>
      <c r="N2122" s="266">
        <f t="shared" si="459"/>
        <v>435311.79823856428</v>
      </c>
      <c r="O2122" s="159"/>
      <c r="P2122" s="265">
        <f t="shared" si="460"/>
        <v>164036.7459117634</v>
      </c>
      <c r="Q2122" s="265">
        <f t="shared" si="461"/>
        <v>268446.67401471833</v>
      </c>
      <c r="R2122" s="266">
        <f t="shared" si="462"/>
        <v>432483.41992648173</v>
      </c>
    </row>
    <row r="2123" spans="1:18" x14ac:dyDescent="0.3">
      <c r="A2123" s="82">
        <v>2092</v>
      </c>
      <c r="B2123" s="94">
        <f t="shared" si="451"/>
        <v>3.3517791675403163E-18</v>
      </c>
      <c r="C2123" s="179">
        <f t="shared" si="452"/>
        <v>3.3442181309926047E-18</v>
      </c>
      <c r="D2123" s="166">
        <f t="shared" si="453"/>
        <v>2.2558277767625785E-3</v>
      </c>
      <c r="E2123" s="167">
        <f t="shared" si="463"/>
        <v>24.291375447755232</v>
      </c>
      <c r="F2123" s="168">
        <f t="shared" si="464"/>
        <v>4.7214475367640931</v>
      </c>
      <c r="G2123" s="168">
        <f t="shared" si="454"/>
        <v>164079.85429369131</v>
      </c>
      <c r="H2123" s="168">
        <f t="shared" si="455"/>
        <v>271310.33852408634</v>
      </c>
      <c r="I2123" s="169">
        <f t="shared" si="456"/>
        <v>435390.19281777763</v>
      </c>
      <c r="J2123" s="169">
        <f t="shared" si="458"/>
        <v>428009.19906062266</v>
      </c>
      <c r="K2123" s="95"/>
      <c r="L2123" s="265">
        <f t="shared" si="457"/>
        <v>166893.61976545671</v>
      </c>
      <c r="M2123" s="265">
        <f>$G2123*NonHospFrac+theModel!$H2123*NonHospFrac</f>
        <v>268496.57305232098</v>
      </c>
      <c r="N2123" s="266">
        <f t="shared" si="459"/>
        <v>435390.19281777769</v>
      </c>
      <c r="O2123" s="159"/>
      <c r="P2123" s="265">
        <f t="shared" si="460"/>
        <v>164064.33976347672</v>
      </c>
      <c r="Q2123" s="265">
        <f t="shared" si="461"/>
        <v>268495.01841064618</v>
      </c>
      <c r="R2123" s="266">
        <f t="shared" si="462"/>
        <v>432559.35817412287</v>
      </c>
    </row>
    <row r="2124" spans="1:18" x14ac:dyDescent="0.3">
      <c r="A2124" s="82">
        <v>2093</v>
      </c>
      <c r="B2124" s="94">
        <f t="shared" si="451"/>
        <v>3.2891663933379386E-18</v>
      </c>
      <c r="C2124" s="179">
        <f t="shared" si="452"/>
        <v>3.281746600425453E-18</v>
      </c>
      <c r="D2124" s="166">
        <f t="shared" si="453"/>
        <v>2.2558277767625785E-3</v>
      </c>
      <c r="E2124" s="167">
        <f t="shared" si="463"/>
        <v>24.291375447755232</v>
      </c>
      <c r="F2124" s="168">
        <f t="shared" si="464"/>
        <v>4.7237033645408557</v>
      </c>
      <c r="G2124" s="168">
        <f t="shared" si="454"/>
        <v>164158.24887290475</v>
      </c>
      <c r="H2124" s="168">
        <f t="shared" si="455"/>
        <v>271310.33852408634</v>
      </c>
      <c r="I2124" s="169">
        <f t="shared" si="456"/>
        <v>435468.58739699109</v>
      </c>
      <c r="J2124" s="169">
        <f t="shared" si="458"/>
        <v>428081.18265542324</v>
      </c>
      <c r="K2124" s="95"/>
      <c r="L2124" s="265">
        <f t="shared" si="457"/>
        <v>166923.66994874229</v>
      </c>
      <c r="M2124" s="265">
        <f>$G2124*NonHospFrac+theModel!$H2124*NonHospFrac</f>
        <v>268544.91744824883</v>
      </c>
      <c r="N2124" s="266">
        <f t="shared" si="459"/>
        <v>435468.58739699109</v>
      </c>
      <c r="O2124" s="159"/>
      <c r="P2124" s="265">
        <f t="shared" si="460"/>
        <v>164091.93249041034</v>
      </c>
      <c r="Q2124" s="265">
        <f t="shared" si="461"/>
        <v>268543.36280657403</v>
      </c>
      <c r="R2124" s="266">
        <f t="shared" si="462"/>
        <v>432635.29529698438</v>
      </c>
    </row>
    <row r="2125" spans="1:18" x14ac:dyDescent="0.3">
      <c r="A2125" s="82">
        <v>2094</v>
      </c>
      <c r="B2125" s="94">
        <f t="shared" si="451"/>
        <v>3.2277232545134769E-18</v>
      </c>
      <c r="C2125" s="179">
        <f t="shared" si="452"/>
        <v>3.2204420667402427E-18</v>
      </c>
      <c r="D2125" s="166">
        <f t="shared" si="453"/>
        <v>2.2558277767625785E-3</v>
      </c>
      <c r="E2125" s="167">
        <f t="shared" si="463"/>
        <v>24.291375447755232</v>
      </c>
      <c r="F2125" s="168">
        <f t="shared" si="464"/>
        <v>4.7259591923176183</v>
      </c>
      <c r="G2125" s="168">
        <f t="shared" si="454"/>
        <v>164236.64345211818</v>
      </c>
      <c r="H2125" s="168">
        <f t="shared" si="455"/>
        <v>271310.33852408634</v>
      </c>
      <c r="I2125" s="169">
        <f t="shared" si="456"/>
        <v>435546.98197620455</v>
      </c>
      <c r="J2125" s="169">
        <f t="shared" si="458"/>
        <v>428153.16331603081</v>
      </c>
      <c r="K2125" s="95"/>
      <c r="L2125" s="265">
        <f t="shared" si="457"/>
        <v>166953.72013202787</v>
      </c>
      <c r="M2125" s="265">
        <f>$G2125*NonHospFrac+theModel!$H2125*NonHospFrac</f>
        <v>268593.26184417662</v>
      </c>
      <c r="N2125" s="266">
        <f t="shared" si="459"/>
        <v>435546.98197620449</v>
      </c>
      <c r="O2125" s="159"/>
      <c r="P2125" s="265">
        <f t="shared" si="460"/>
        <v>164119.52409261008</v>
      </c>
      <c r="Q2125" s="265">
        <f t="shared" si="461"/>
        <v>268591.70720250183</v>
      </c>
      <c r="R2125" s="266">
        <f t="shared" si="462"/>
        <v>432711.23129511194</v>
      </c>
    </row>
    <row r="2126" spans="1:18" x14ac:dyDescent="0.3">
      <c r="A2126" s="82">
        <v>2095</v>
      </c>
      <c r="B2126" s="94">
        <f t="shared" si="451"/>
        <v>3.1674279017408997E-18</v>
      </c>
      <c r="C2126" s="179">
        <f t="shared" si="452"/>
        <v>3.1602827298992598E-18</v>
      </c>
      <c r="D2126" s="166">
        <f t="shared" si="453"/>
        <v>2.2558277767625785E-3</v>
      </c>
      <c r="E2126" s="167">
        <f t="shared" si="463"/>
        <v>24.291375447755232</v>
      </c>
      <c r="F2126" s="168">
        <f t="shared" si="464"/>
        <v>4.7282150200943809</v>
      </c>
      <c r="G2126" s="168">
        <f t="shared" si="454"/>
        <v>164315.03803133158</v>
      </c>
      <c r="H2126" s="168">
        <f t="shared" si="455"/>
        <v>271310.33852408634</v>
      </c>
      <c r="I2126" s="169">
        <f t="shared" si="456"/>
        <v>435625.3765554179</v>
      </c>
      <c r="J2126" s="169">
        <f t="shared" si="458"/>
        <v>428225.14104256482</v>
      </c>
      <c r="K2126" s="95"/>
      <c r="L2126" s="265">
        <f t="shared" si="457"/>
        <v>166983.77031531345</v>
      </c>
      <c r="M2126" s="265">
        <f>$G2126*NonHospFrac+theModel!$H2126*NonHospFrac</f>
        <v>268641.60624010448</v>
      </c>
      <c r="N2126" s="266">
        <f t="shared" si="459"/>
        <v>435625.3765554179</v>
      </c>
      <c r="O2126" s="159"/>
      <c r="P2126" s="265">
        <f t="shared" si="460"/>
        <v>164147.1145701218</v>
      </c>
      <c r="Q2126" s="265">
        <f t="shared" si="461"/>
        <v>268640.05159842968</v>
      </c>
      <c r="R2126" s="266">
        <f t="shared" si="462"/>
        <v>432787.16616855148</v>
      </c>
    </row>
    <row r="2127" spans="1:18" x14ac:dyDescent="0.3">
      <c r="A2127" s="82">
        <v>2096</v>
      </c>
      <c r="B2127" s="94">
        <f t="shared" si="451"/>
        <v>3.1082588938496215E-18</v>
      </c>
      <c r="C2127" s="179">
        <f t="shared" si="452"/>
        <v>3.1012471970995063E-18</v>
      </c>
      <c r="D2127" s="166">
        <f t="shared" si="453"/>
        <v>2.2558277767625785E-3</v>
      </c>
      <c r="E2127" s="167">
        <f t="shared" si="463"/>
        <v>24.291375447755232</v>
      </c>
      <c r="F2127" s="168">
        <f t="shared" si="464"/>
        <v>4.7304708478711435</v>
      </c>
      <c r="G2127" s="168">
        <f t="shared" si="454"/>
        <v>164393.43261054502</v>
      </c>
      <c r="H2127" s="168">
        <f t="shared" si="455"/>
        <v>271310.33852408634</v>
      </c>
      <c r="I2127" s="169">
        <f t="shared" si="456"/>
        <v>435703.77113463136</v>
      </c>
      <c r="J2127" s="169">
        <f t="shared" si="458"/>
        <v>428297.11583514512</v>
      </c>
      <c r="K2127" s="95"/>
      <c r="L2127" s="265">
        <f t="shared" si="457"/>
        <v>167013.82049859903</v>
      </c>
      <c r="M2127" s="265">
        <f>$G2127*NonHospFrac+theModel!$H2127*NonHospFrac</f>
        <v>268689.95063603233</v>
      </c>
      <c r="N2127" s="266">
        <f t="shared" si="459"/>
        <v>435703.77113463136</v>
      </c>
      <c r="O2127" s="159"/>
      <c r="P2127" s="265">
        <f t="shared" si="460"/>
        <v>164174.70392299135</v>
      </c>
      <c r="Q2127" s="265">
        <f t="shared" si="461"/>
        <v>268688.39599435753</v>
      </c>
      <c r="R2127" s="266">
        <f t="shared" si="462"/>
        <v>432863.09991734888</v>
      </c>
    </row>
    <row r="2128" spans="1:18" x14ac:dyDescent="0.3">
      <c r="A2128" s="82">
        <v>2097</v>
      </c>
      <c r="B2128" s="94">
        <f t="shared" si="451"/>
        <v>3.0501951901999694E-18</v>
      </c>
      <c r="C2128" s="179">
        <f t="shared" si="452"/>
        <v>3.0433144751653688E-18</v>
      </c>
      <c r="D2128" s="166">
        <f t="shared" si="453"/>
        <v>2.2558277767625785E-3</v>
      </c>
      <c r="E2128" s="167">
        <f t="shared" si="463"/>
        <v>24.291375447755232</v>
      </c>
      <c r="F2128" s="168">
        <f t="shared" si="464"/>
        <v>4.7327266756479061</v>
      </c>
      <c r="G2128" s="168">
        <f t="shared" si="454"/>
        <v>164471.82718975842</v>
      </c>
      <c r="H2128" s="168">
        <f t="shared" si="455"/>
        <v>271310.33852408634</v>
      </c>
      <c r="I2128" s="169">
        <f t="shared" si="456"/>
        <v>435782.16571384476</v>
      </c>
      <c r="J2128" s="169">
        <f t="shared" si="458"/>
        <v>428369.08769389114</v>
      </c>
      <c r="K2128" s="95"/>
      <c r="L2128" s="265">
        <f t="shared" si="457"/>
        <v>167043.87068188458</v>
      </c>
      <c r="M2128" s="265">
        <f>$G2128*NonHospFrac+theModel!$H2128*NonHospFrac</f>
        <v>268738.29503196012</v>
      </c>
      <c r="N2128" s="266">
        <f t="shared" si="459"/>
        <v>435782.1657138447</v>
      </c>
      <c r="O2128" s="159"/>
      <c r="P2128" s="265">
        <f t="shared" si="460"/>
        <v>164202.29215126453</v>
      </c>
      <c r="Q2128" s="265">
        <f t="shared" si="461"/>
        <v>268736.74039028533</v>
      </c>
      <c r="R2128" s="266">
        <f t="shared" si="462"/>
        <v>432939.03254154988</v>
      </c>
    </row>
    <row r="2129" spans="1:18" x14ac:dyDescent="0.3">
      <c r="A2129" s="82">
        <v>2098</v>
      </c>
      <c r="B2129" s="94">
        <f t="shared" si="451"/>
        <v>2.9932161432010822E-18</v>
      </c>
      <c r="C2129" s="179">
        <f t="shared" si="452"/>
        <v>2.9864639630833951E-18</v>
      </c>
      <c r="D2129" s="166">
        <f t="shared" si="453"/>
        <v>2.2558277767625785E-3</v>
      </c>
      <c r="E2129" s="167">
        <f t="shared" si="463"/>
        <v>24.291375447755232</v>
      </c>
      <c r="F2129" s="168">
        <f t="shared" si="464"/>
        <v>4.7349825034246686</v>
      </c>
      <c r="G2129" s="168">
        <f t="shared" si="454"/>
        <v>164550.22176897185</v>
      </c>
      <c r="H2129" s="168">
        <f t="shared" si="455"/>
        <v>271310.33852408634</v>
      </c>
      <c r="I2129" s="169">
        <f t="shared" si="456"/>
        <v>435860.56029305817</v>
      </c>
      <c r="J2129" s="169">
        <f t="shared" si="458"/>
        <v>428441.05661892251</v>
      </c>
      <c r="K2129" s="95"/>
      <c r="L2129" s="265">
        <f t="shared" si="457"/>
        <v>167073.92086517019</v>
      </c>
      <c r="M2129" s="265">
        <f>$G2129*NonHospFrac+theModel!$H2129*NonHospFrac</f>
        <v>268786.63942788797</v>
      </c>
      <c r="N2129" s="266">
        <f t="shared" si="459"/>
        <v>435860.56029305817</v>
      </c>
      <c r="O2129" s="159"/>
      <c r="P2129" s="265">
        <f t="shared" si="460"/>
        <v>164229.87925498726</v>
      </c>
      <c r="Q2129" s="265">
        <f t="shared" si="461"/>
        <v>268785.08478621318</v>
      </c>
      <c r="R2129" s="266">
        <f t="shared" si="462"/>
        <v>433014.96404120047</v>
      </c>
    </row>
    <row r="2130" spans="1:18" x14ac:dyDescent="0.3">
      <c r="A2130" s="82">
        <v>2099</v>
      </c>
      <c r="B2130" s="94">
        <f t="shared" si="451"/>
        <v>2.9373014909685797E-18</v>
      </c>
      <c r="C2130" s="179">
        <f t="shared" si="452"/>
        <v>2.9306754446765266E-18</v>
      </c>
      <c r="D2130" s="166">
        <f t="shared" si="453"/>
        <v>2.2558277767625785E-3</v>
      </c>
      <c r="E2130" s="167">
        <f t="shared" si="463"/>
        <v>24.291375447755232</v>
      </c>
      <c r="F2130" s="168">
        <f t="shared" si="464"/>
        <v>4.7372383312014312</v>
      </c>
      <c r="G2130" s="168">
        <f t="shared" si="454"/>
        <v>164628.61634818529</v>
      </c>
      <c r="H2130" s="168">
        <f t="shared" si="455"/>
        <v>271310.33852408634</v>
      </c>
      <c r="I2130" s="169">
        <f t="shared" si="456"/>
        <v>435938.95487227163</v>
      </c>
      <c r="J2130" s="169">
        <f t="shared" si="458"/>
        <v>428513.02261035884</v>
      </c>
      <c r="K2130" s="95"/>
      <c r="L2130" s="265">
        <f t="shared" si="457"/>
        <v>167103.97104845574</v>
      </c>
      <c r="M2130" s="265">
        <f>$G2130*NonHospFrac+theModel!$H2130*NonHospFrac</f>
        <v>268834.98382381583</v>
      </c>
      <c r="N2130" s="266">
        <f t="shared" si="459"/>
        <v>435938.95487227157</v>
      </c>
      <c r="O2130" s="159"/>
      <c r="P2130" s="265">
        <f t="shared" si="460"/>
        <v>164257.46523420527</v>
      </c>
      <c r="Q2130" s="265">
        <f t="shared" si="461"/>
        <v>268833.42918214103</v>
      </c>
      <c r="R2130" s="266">
        <f t="shared" si="462"/>
        <v>433090.89441634633</v>
      </c>
    </row>
    <row r="2131" spans="1:18" x14ac:dyDescent="0.3">
      <c r="A2131" s="82">
        <v>2100</v>
      </c>
      <c r="B2131" s="94">
        <f t="shared" si="451"/>
        <v>2.8824313501194084E-18</v>
      </c>
      <c r="C2131" s="179">
        <f t="shared" si="452"/>
        <v>2.8759290814151978E-18</v>
      </c>
      <c r="D2131" s="166">
        <f t="shared" si="453"/>
        <v>2.2558277767625785E-3</v>
      </c>
      <c r="E2131" s="167">
        <f t="shared" si="463"/>
        <v>24.291375447755232</v>
      </c>
      <c r="F2131" s="168">
        <f t="shared" si="464"/>
        <v>4.7394941589781938</v>
      </c>
      <c r="G2131" s="168">
        <f t="shared" si="454"/>
        <v>164707.01092739869</v>
      </c>
      <c r="H2131" s="168">
        <f t="shared" si="455"/>
        <v>271310.33852408634</v>
      </c>
      <c r="I2131" s="169">
        <f t="shared" si="456"/>
        <v>436017.34945148503</v>
      </c>
      <c r="J2131" s="169">
        <f t="shared" si="458"/>
        <v>428584.98566831963</v>
      </c>
      <c r="K2131" s="95"/>
      <c r="L2131" s="265">
        <f t="shared" si="457"/>
        <v>167134.02123174132</v>
      </c>
      <c r="M2131" s="265">
        <f>$G2131*NonHospFrac+theModel!$H2131*NonHospFrac</f>
        <v>268883.32821974368</v>
      </c>
      <c r="N2131" s="266">
        <f t="shared" si="459"/>
        <v>436017.34945148497</v>
      </c>
      <c r="O2131" s="159"/>
      <c r="P2131" s="265">
        <f t="shared" si="460"/>
        <v>164285.05008896449</v>
      </c>
      <c r="Q2131" s="265">
        <f t="shared" si="461"/>
        <v>268881.77357806888</v>
      </c>
      <c r="R2131" s="266">
        <f t="shared" si="462"/>
        <v>433166.82366703334</v>
      </c>
    </row>
    <row r="2132" spans="1:18" x14ac:dyDescent="0.3">
      <c r="A2132" s="82">
        <v>2101</v>
      </c>
      <c r="B2132" s="94">
        <f t="shared" si="451"/>
        <v>2.8285862087011794E-18</v>
      </c>
      <c r="C2132" s="179">
        <f t="shared" si="452"/>
        <v>2.8222054053626235E-18</v>
      </c>
      <c r="D2132" s="166">
        <f t="shared" si="453"/>
        <v>2.2558277767625785E-3</v>
      </c>
      <c r="E2132" s="167">
        <f t="shared" si="463"/>
        <v>24.291375447755232</v>
      </c>
      <c r="F2132" s="168">
        <f t="shared" si="464"/>
        <v>4.7417499867549564</v>
      </c>
      <c r="G2132" s="168">
        <f t="shared" si="454"/>
        <v>164785.40550661212</v>
      </c>
      <c r="H2132" s="168">
        <f t="shared" si="455"/>
        <v>271310.33852408634</v>
      </c>
      <c r="I2132" s="169">
        <f t="shared" si="456"/>
        <v>436095.74403069844</v>
      </c>
      <c r="J2132" s="169">
        <f t="shared" si="458"/>
        <v>428656.9457929245</v>
      </c>
      <c r="K2132" s="95"/>
      <c r="L2132" s="265">
        <f t="shared" si="457"/>
        <v>167164.07141502691</v>
      </c>
      <c r="M2132" s="265">
        <f>$G2132*NonHospFrac+theModel!$H2132*NonHospFrac</f>
        <v>268931.67261567153</v>
      </c>
      <c r="N2132" s="266">
        <f t="shared" si="459"/>
        <v>436095.74403069844</v>
      </c>
      <c r="O2132" s="159"/>
      <c r="P2132" s="265">
        <f t="shared" si="460"/>
        <v>164312.63381931072</v>
      </c>
      <c r="Q2132" s="265">
        <f t="shared" si="461"/>
        <v>268930.11797399673</v>
      </c>
      <c r="R2132" s="266">
        <f t="shared" si="462"/>
        <v>433242.75179330749</v>
      </c>
    </row>
    <row r="2133" spans="1:18" x14ac:dyDescent="0.3">
      <c r="A2133" s="82">
        <v>2102</v>
      </c>
      <c r="B2133" s="94">
        <f t="shared" si="451"/>
        <v>2.7757469192537978E-18</v>
      </c>
      <c r="C2133" s="179">
        <f t="shared" si="452"/>
        <v>2.7694853122520817E-18</v>
      </c>
      <c r="D2133" s="166">
        <f t="shared" si="453"/>
        <v>2.2558277767625785E-3</v>
      </c>
      <c r="E2133" s="167">
        <f t="shared" si="463"/>
        <v>24.291375447755232</v>
      </c>
      <c r="F2133" s="168">
        <f t="shared" si="464"/>
        <v>4.744005814531719</v>
      </c>
      <c r="G2133" s="168">
        <f t="shared" si="454"/>
        <v>164863.80008582553</v>
      </c>
      <c r="H2133" s="168">
        <f t="shared" si="455"/>
        <v>271310.33852408634</v>
      </c>
      <c r="I2133" s="169">
        <f t="shared" si="456"/>
        <v>436174.1386099119</v>
      </c>
      <c r="J2133" s="169">
        <f t="shared" si="458"/>
        <v>428728.90298429306</v>
      </c>
      <c r="K2133" s="95"/>
      <c r="L2133" s="265">
        <f t="shared" si="457"/>
        <v>167194.12159831249</v>
      </c>
      <c r="M2133" s="265">
        <f>$G2133*NonHospFrac+theModel!$H2133*NonHospFrac</f>
        <v>268980.01701159938</v>
      </c>
      <c r="N2133" s="266">
        <f t="shared" si="459"/>
        <v>436174.1386099119</v>
      </c>
      <c r="O2133" s="159"/>
      <c r="P2133" s="265">
        <f t="shared" si="460"/>
        <v>164340.21642528981</v>
      </c>
      <c r="Q2133" s="265">
        <f t="shared" si="461"/>
        <v>268978.46236992459</v>
      </c>
      <c r="R2133" s="266">
        <f t="shared" si="462"/>
        <v>433318.67879521439</v>
      </c>
    </row>
    <row r="2134" spans="1:18" x14ac:dyDescent="0.3">
      <c r="A2134" s="82">
        <v>2103</v>
      </c>
      <c r="B2134" s="94">
        <f t="shared" si="451"/>
        <v>2.7238946920004954E-18</v>
      </c>
      <c r="C2134" s="179">
        <f t="shared" si="452"/>
        <v>2.7177500546933043E-18</v>
      </c>
      <c r="D2134" s="166">
        <f t="shared" si="453"/>
        <v>2.2558277767625785E-3</v>
      </c>
      <c r="E2134" s="167">
        <f t="shared" si="463"/>
        <v>24.291375447755232</v>
      </c>
      <c r="F2134" s="168">
        <f t="shared" si="464"/>
        <v>4.7462616423084816</v>
      </c>
      <c r="G2134" s="168">
        <f t="shared" si="454"/>
        <v>164942.19466503896</v>
      </c>
      <c r="H2134" s="168">
        <f t="shared" si="455"/>
        <v>271310.33852408634</v>
      </c>
      <c r="I2134" s="169">
        <f t="shared" si="456"/>
        <v>436252.5331891253</v>
      </c>
      <c r="J2134" s="169">
        <f t="shared" si="458"/>
        <v>428800.85724254482</v>
      </c>
      <c r="K2134" s="95"/>
      <c r="L2134" s="265">
        <f t="shared" si="457"/>
        <v>167224.17178159807</v>
      </c>
      <c r="M2134" s="265">
        <f>$G2134*NonHospFrac+theModel!$H2134*NonHospFrac</f>
        <v>269028.36140752723</v>
      </c>
      <c r="N2134" s="266">
        <f t="shared" si="459"/>
        <v>436252.5331891253</v>
      </c>
      <c r="O2134" s="159"/>
      <c r="P2134" s="265">
        <f t="shared" si="460"/>
        <v>164367.79790694758</v>
      </c>
      <c r="Q2134" s="265">
        <f t="shared" si="461"/>
        <v>269026.80676585244</v>
      </c>
      <c r="R2134" s="266">
        <f t="shared" si="462"/>
        <v>433394.60467280005</v>
      </c>
    </row>
    <row r="2135" spans="1:18" x14ac:dyDescent="0.3">
      <c r="A2135" s="82">
        <v>2104</v>
      </c>
      <c r="B2135" s="94">
        <f t="shared" si="451"/>
        <v>2.6730110881661647E-18</v>
      </c>
      <c r="C2135" s="179">
        <f t="shared" si="452"/>
        <v>2.666981235505885E-18</v>
      </c>
      <c r="D2135" s="166">
        <f t="shared" si="453"/>
        <v>2.2558277767625785E-3</v>
      </c>
      <c r="E2135" s="167">
        <f t="shared" si="463"/>
        <v>24.291375447755232</v>
      </c>
      <c r="F2135" s="168">
        <f t="shared" si="464"/>
        <v>4.7485174700852442</v>
      </c>
      <c r="G2135" s="168">
        <f t="shared" si="454"/>
        <v>165020.58924425239</v>
      </c>
      <c r="H2135" s="168">
        <f t="shared" si="455"/>
        <v>271310.33852408634</v>
      </c>
      <c r="I2135" s="169">
        <f t="shared" si="456"/>
        <v>436330.9277683387</v>
      </c>
      <c r="J2135" s="169">
        <f t="shared" si="458"/>
        <v>428872.80856779934</v>
      </c>
      <c r="K2135" s="95"/>
      <c r="L2135" s="265">
        <f t="shared" si="457"/>
        <v>167254.22196488365</v>
      </c>
      <c r="M2135" s="265">
        <f>$G2135*NonHospFrac+theModel!$H2135*NonHospFrac</f>
        <v>269076.70580345509</v>
      </c>
      <c r="N2135" s="266">
        <f t="shared" si="459"/>
        <v>436330.9277683387</v>
      </c>
      <c r="O2135" s="159"/>
      <c r="P2135" s="265">
        <f t="shared" si="460"/>
        <v>164395.37826432986</v>
      </c>
      <c r="Q2135" s="265">
        <f t="shared" si="461"/>
        <v>269075.15116178029</v>
      </c>
      <c r="R2135" s="266">
        <f t="shared" si="462"/>
        <v>433470.52942611015</v>
      </c>
    </row>
    <row r="2136" spans="1:18" x14ac:dyDescent="0.3">
      <c r="A2136" s="82">
        <v>2105</v>
      </c>
      <c r="B2136" s="94">
        <f t="shared" si="451"/>
        <v>2.6230780134204856E-18</v>
      </c>
      <c r="C2136" s="179">
        <f t="shared" si="452"/>
        <v>2.6171608011771965E-18</v>
      </c>
      <c r="D2136" s="166">
        <f t="shared" si="453"/>
        <v>2.2558277767625785E-3</v>
      </c>
      <c r="E2136" s="167">
        <f t="shared" si="463"/>
        <v>24.291375447755232</v>
      </c>
      <c r="F2136" s="168">
        <f t="shared" si="464"/>
        <v>4.7507732978620067</v>
      </c>
      <c r="G2136" s="168">
        <f t="shared" si="454"/>
        <v>165098.98382346579</v>
      </c>
      <c r="H2136" s="168">
        <f t="shared" si="455"/>
        <v>271310.33852408634</v>
      </c>
      <c r="I2136" s="169">
        <f t="shared" si="456"/>
        <v>436409.32234755217</v>
      </c>
      <c r="J2136" s="169">
        <f t="shared" si="458"/>
        <v>428944.75696017628</v>
      </c>
      <c r="K2136" s="95"/>
      <c r="L2136" s="265">
        <f t="shared" si="457"/>
        <v>167284.27214816923</v>
      </c>
      <c r="M2136" s="265">
        <f>$G2136*NonHospFrac+theModel!$H2136*NonHospFrac</f>
        <v>269125.05019938288</v>
      </c>
      <c r="N2136" s="266">
        <f t="shared" si="459"/>
        <v>436409.32234755211</v>
      </c>
      <c r="O2136" s="159"/>
      <c r="P2136" s="265">
        <f t="shared" si="460"/>
        <v>164422.95749748248</v>
      </c>
      <c r="Q2136" s="265">
        <f t="shared" si="461"/>
        <v>269123.49555770808</v>
      </c>
      <c r="R2136" s="266">
        <f t="shared" si="462"/>
        <v>433546.45305519056</v>
      </c>
    </row>
    <row r="2137" spans="1:18" x14ac:dyDescent="0.3">
      <c r="A2137" s="82">
        <v>2106</v>
      </c>
      <c r="B2137" s="94">
        <f t="shared" si="451"/>
        <v>2.5740777114435378E-18</v>
      </c>
      <c r="C2137" s="179">
        <f t="shared" si="452"/>
        <v>2.5682710354425182E-18</v>
      </c>
      <c r="D2137" s="166">
        <f t="shared" si="453"/>
        <v>2.2558277767625785E-3</v>
      </c>
      <c r="E2137" s="167">
        <f t="shared" si="463"/>
        <v>24.291375447755232</v>
      </c>
      <c r="F2137" s="168">
        <f t="shared" si="464"/>
        <v>4.7530291256387693</v>
      </c>
      <c r="G2137" s="168">
        <f t="shared" si="454"/>
        <v>165177.37840267923</v>
      </c>
      <c r="H2137" s="168">
        <f t="shared" si="455"/>
        <v>271310.33852408634</v>
      </c>
      <c r="I2137" s="169">
        <f t="shared" si="456"/>
        <v>436487.71692676557</v>
      </c>
      <c r="J2137" s="169">
        <f t="shared" si="458"/>
        <v>429016.70241979504</v>
      </c>
      <c r="K2137" s="95"/>
      <c r="L2137" s="265">
        <f t="shared" si="457"/>
        <v>167314.32233145481</v>
      </c>
      <c r="M2137" s="265">
        <f>$G2137*NonHospFrac+theModel!$H2137*NonHospFrac</f>
        <v>269173.39459531073</v>
      </c>
      <c r="N2137" s="266">
        <f t="shared" si="459"/>
        <v>436487.71692676551</v>
      </c>
      <c r="O2137" s="159"/>
      <c r="P2137" s="265">
        <f t="shared" si="460"/>
        <v>164450.53560645127</v>
      </c>
      <c r="Q2137" s="265">
        <f t="shared" si="461"/>
        <v>269171.83995363594</v>
      </c>
      <c r="R2137" s="266">
        <f t="shared" si="462"/>
        <v>433622.37556008721</v>
      </c>
    </row>
    <row r="2138" spans="1:18" x14ac:dyDescent="0.3">
      <c r="A2138" s="82">
        <v>2107</v>
      </c>
      <c r="B2138" s="94">
        <f t="shared" si="451"/>
        <v>2.5259927576116114E-18</v>
      </c>
      <c r="C2138" s="179">
        <f t="shared" si="452"/>
        <v>2.5202945529850899E-18</v>
      </c>
      <c r="D2138" s="166">
        <f t="shared" si="453"/>
        <v>2.2558277767625785E-3</v>
      </c>
      <c r="E2138" s="167">
        <f t="shared" si="463"/>
        <v>24.291375447755232</v>
      </c>
      <c r="F2138" s="168">
        <f t="shared" si="464"/>
        <v>4.7552849534155319</v>
      </c>
      <c r="G2138" s="168">
        <f t="shared" si="454"/>
        <v>165255.77298189263</v>
      </c>
      <c r="H2138" s="168">
        <f t="shared" si="455"/>
        <v>271310.33852408634</v>
      </c>
      <c r="I2138" s="169">
        <f t="shared" si="456"/>
        <v>436566.11150597897</v>
      </c>
      <c r="J2138" s="169">
        <f t="shared" si="458"/>
        <v>429088.64494677522</v>
      </c>
      <c r="K2138" s="95"/>
      <c r="L2138" s="265">
        <f t="shared" si="457"/>
        <v>167344.37251474039</v>
      </c>
      <c r="M2138" s="265">
        <f>$G2138*NonHospFrac+theModel!$H2138*NonHospFrac</f>
        <v>269221.73899123858</v>
      </c>
      <c r="N2138" s="266">
        <f t="shared" si="459"/>
        <v>436566.11150597897</v>
      </c>
      <c r="O2138" s="159"/>
      <c r="P2138" s="265">
        <f t="shared" si="460"/>
        <v>164478.11259128206</v>
      </c>
      <c r="Q2138" s="265">
        <f t="shared" si="461"/>
        <v>269220.18434956379</v>
      </c>
      <c r="R2138" s="266">
        <f t="shared" si="462"/>
        <v>433698.29694084584</v>
      </c>
    </row>
    <row r="2139" spans="1:18" x14ac:dyDescent="0.3">
      <c r="A2139" s="82">
        <v>2108</v>
      </c>
      <c r="B2139" s="94">
        <f t="shared" si="451"/>
        <v>2.478806052800971E-18</v>
      </c>
      <c r="C2139" s="179">
        <f t="shared" si="452"/>
        <v>2.4732142932538555E-18</v>
      </c>
      <c r="D2139" s="166">
        <f t="shared" si="453"/>
        <v>2.2558277767625785E-3</v>
      </c>
      <c r="E2139" s="167">
        <f t="shared" si="463"/>
        <v>24.291375447755232</v>
      </c>
      <c r="F2139" s="168">
        <f t="shared" si="464"/>
        <v>4.7575407811922945</v>
      </c>
      <c r="G2139" s="168">
        <f t="shared" si="454"/>
        <v>165334.16756110606</v>
      </c>
      <c r="H2139" s="168">
        <f t="shared" si="455"/>
        <v>271310.33852408634</v>
      </c>
      <c r="I2139" s="169">
        <f t="shared" si="456"/>
        <v>436644.50608519244</v>
      </c>
      <c r="J2139" s="169">
        <f t="shared" si="458"/>
        <v>429160.58454123646</v>
      </c>
      <c r="K2139" s="95"/>
      <c r="L2139" s="265">
        <f t="shared" si="457"/>
        <v>167374.42269802597</v>
      </c>
      <c r="M2139" s="265">
        <f>$G2139*NonHospFrac+theModel!$H2139*NonHospFrac</f>
        <v>269270.08338716644</v>
      </c>
      <c r="N2139" s="266">
        <f t="shared" si="459"/>
        <v>436644.50608519244</v>
      </c>
      <c r="O2139" s="159"/>
      <c r="P2139" s="265">
        <f t="shared" si="460"/>
        <v>164505.68845202064</v>
      </c>
      <c r="Q2139" s="265">
        <f t="shared" si="461"/>
        <v>269268.52874549164</v>
      </c>
      <c r="R2139" s="266">
        <f t="shared" si="462"/>
        <v>433774.21719751228</v>
      </c>
    </row>
    <row r="2140" spans="1:18" x14ac:dyDescent="0.3">
      <c r="A2140" s="82">
        <v>2109</v>
      </c>
      <c r="B2140" s="94">
        <f t="shared" si="451"/>
        <v>2.4325008173073654E-18</v>
      </c>
      <c r="C2140" s="179">
        <f t="shared" si="452"/>
        <v>2.4270135143966859E-18</v>
      </c>
      <c r="D2140" s="166">
        <f t="shared" si="453"/>
        <v>2.2558277767625785E-3</v>
      </c>
      <c r="E2140" s="167">
        <f t="shared" si="463"/>
        <v>24.291375447755232</v>
      </c>
      <c r="F2140" s="168">
        <f t="shared" si="464"/>
        <v>4.7597966089690571</v>
      </c>
      <c r="G2140" s="168">
        <f t="shared" si="454"/>
        <v>165412.5621403195</v>
      </c>
      <c r="H2140" s="168">
        <f t="shared" si="455"/>
        <v>271310.33852408634</v>
      </c>
      <c r="I2140" s="169">
        <f t="shared" si="456"/>
        <v>436722.90066440584</v>
      </c>
      <c r="J2140" s="169">
        <f t="shared" si="458"/>
        <v>429232.52120329812</v>
      </c>
      <c r="K2140" s="95"/>
      <c r="L2140" s="265">
        <f t="shared" si="457"/>
        <v>167404.47288131155</v>
      </c>
      <c r="M2140" s="265">
        <f>$G2140*NonHospFrac+theModel!$H2140*NonHospFrac</f>
        <v>269318.42778309429</v>
      </c>
      <c r="N2140" s="266">
        <f t="shared" si="459"/>
        <v>436722.90066440584</v>
      </c>
      <c r="O2140" s="159"/>
      <c r="P2140" s="265">
        <f t="shared" si="460"/>
        <v>164533.26318871285</v>
      </c>
      <c r="Q2140" s="265">
        <f t="shared" si="461"/>
        <v>269316.87314141949</v>
      </c>
      <c r="R2140" s="266">
        <f t="shared" si="462"/>
        <v>433850.13633013237</v>
      </c>
    </row>
    <row r="2141" spans="1:18" x14ac:dyDescent="0.3">
      <c r="A2141" s="82">
        <v>2110</v>
      </c>
      <c r="B2141" s="94">
        <f t="shared" si="451"/>
        <v>2.3870605848791252E-18</v>
      </c>
      <c r="C2141" s="179">
        <f t="shared" si="452"/>
        <v>2.3816757873069398E-18</v>
      </c>
      <c r="D2141" s="166">
        <f t="shared" si="453"/>
        <v>2.2558277767625785E-3</v>
      </c>
      <c r="E2141" s="167">
        <f t="shared" si="463"/>
        <v>24.291375447755232</v>
      </c>
      <c r="F2141" s="168">
        <f t="shared" si="464"/>
        <v>4.7620524367458197</v>
      </c>
      <c r="G2141" s="168">
        <f t="shared" si="454"/>
        <v>165490.95671953293</v>
      </c>
      <c r="H2141" s="168">
        <f t="shared" si="455"/>
        <v>271310.33852408634</v>
      </c>
      <c r="I2141" s="169">
        <f t="shared" si="456"/>
        <v>436801.29524361924</v>
      </c>
      <c r="J2141" s="169">
        <f t="shared" si="458"/>
        <v>429304.45493307983</v>
      </c>
      <c r="K2141" s="95"/>
      <c r="L2141" s="265">
        <f t="shared" si="457"/>
        <v>167434.52306459713</v>
      </c>
      <c r="M2141" s="265">
        <f>$G2141*NonHospFrac+theModel!$H2141*NonHospFrac</f>
        <v>269366.77217902214</v>
      </c>
      <c r="N2141" s="266">
        <f t="shared" si="459"/>
        <v>436801.29524361924</v>
      </c>
      <c r="O2141" s="159"/>
      <c r="P2141" s="265">
        <f t="shared" si="460"/>
        <v>164560.83680140451</v>
      </c>
      <c r="Q2141" s="265">
        <f t="shared" si="461"/>
        <v>269365.21753734734</v>
      </c>
      <c r="R2141" s="266">
        <f t="shared" si="462"/>
        <v>433926.05433875183</v>
      </c>
    </row>
    <row r="2142" spans="1:18" x14ac:dyDescent="0.3">
      <c r="A2142" s="82">
        <v>2111</v>
      </c>
      <c r="B2142" s="94">
        <f t="shared" si="451"/>
        <v>2.3424691968617571E-18</v>
      </c>
      <c r="C2142" s="179">
        <f t="shared" si="452"/>
        <v>2.3371849897812655E-18</v>
      </c>
      <c r="D2142" s="166">
        <f t="shared" si="453"/>
        <v>2.2558277767625785E-3</v>
      </c>
      <c r="E2142" s="167">
        <f t="shared" si="463"/>
        <v>24.291375447755232</v>
      </c>
      <c r="F2142" s="168">
        <f t="shared" si="464"/>
        <v>4.7643082645225823</v>
      </c>
      <c r="G2142" s="168">
        <f t="shared" si="454"/>
        <v>165569.35129874633</v>
      </c>
      <c r="H2142" s="168">
        <f t="shared" si="455"/>
        <v>271310.33852408634</v>
      </c>
      <c r="I2142" s="169">
        <f t="shared" si="456"/>
        <v>436879.6898228327</v>
      </c>
      <c r="J2142" s="169">
        <f t="shared" si="458"/>
        <v>429376.38573070115</v>
      </c>
      <c r="K2142" s="95"/>
      <c r="L2142" s="265">
        <f t="shared" si="457"/>
        <v>167464.57324788271</v>
      </c>
      <c r="M2142" s="265">
        <f>$G2142*NonHospFrac+theModel!$H2142*NonHospFrac</f>
        <v>269415.11657494993</v>
      </c>
      <c r="N2142" s="266">
        <f t="shared" si="459"/>
        <v>436879.68982283265</v>
      </c>
      <c r="O2142" s="159"/>
      <c r="P2142" s="265">
        <f t="shared" si="460"/>
        <v>164588.40929014143</v>
      </c>
      <c r="Q2142" s="265">
        <f t="shared" si="461"/>
        <v>269413.56193327514</v>
      </c>
      <c r="R2142" s="266">
        <f t="shared" si="462"/>
        <v>434001.97122341656</v>
      </c>
    </row>
    <row r="2143" spans="1:18" x14ac:dyDescent="0.3">
      <c r="A2143" s="82">
        <v>2112</v>
      </c>
      <c r="B2143" s="94">
        <f t="shared" ref="B2143:B2206" si="465">Constant*EXP(PowerTerm*(A2143)/7)</f>
        <v>2.2987107964517552E-18</v>
      </c>
      <c r="C2143" s="179">
        <f t="shared" ref="C2143:C2206" si="466">(1-theFloor)*B2143</f>
        <v>2.2935253007863753E-18</v>
      </c>
      <c r="D2143" s="166">
        <f t="shared" ref="D2143:D2206" si="467">theFloor</f>
        <v>2.2558277767625785E-3</v>
      </c>
      <c r="E2143" s="167">
        <f t="shared" si="463"/>
        <v>24.291375447755232</v>
      </c>
      <c r="F2143" s="168">
        <f t="shared" si="464"/>
        <v>4.7665640922993449</v>
      </c>
      <c r="G2143" s="168">
        <f t="shared" ref="G2143:G2206" si="468">$B$22*F2143*totInfected/365.25</f>
        <v>165647.74587795977</v>
      </c>
      <c r="H2143" s="168">
        <f t="shared" ref="H2143:H2206" si="469">lostQALYs_Injured*E2143*totInfected/365.25</f>
        <v>271310.33852408634</v>
      </c>
      <c r="I2143" s="169">
        <f t="shared" ref="I2143:I2206" si="470">H2143+G2143</f>
        <v>436958.08440204611</v>
      </c>
      <c r="J2143" s="169">
        <f t="shared" si="458"/>
        <v>429448.31359628151</v>
      </c>
      <c r="K2143" s="95"/>
      <c r="L2143" s="265">
        <f t="shared" ref="L2143:L2206" si="471">$G2143*HospFrac+$H2143*HospFrac</f>
        <v>167494.62343116829</v>
      </c>
      <c r="M2143" s="265">
        <f>$G2143*NonHospFrac+theModel!$H2143*NonHospFrac</f>
        <v>269463.46097087779</v>
      </c>
      <c r="N2143" s="266">
        <f t="shared" si="459"/>
        <v>436958.08440204605</v>
      </c>
      <c r="O2143" s="159"/>
      <c r="P2143" s="265">
        <f t="shared" si="460"/>
        <v>164615.98065496943</v>
      </c>
      <c r="Q2143" s="265">
        <f t="shared" si="461"/>
        <v>269461.90632920299</v>
      </c>
      <c r="R2143" s="266">
        <f t="shared" si="462"/>
        <v>434077.88698417239</v>
      </c>
    </row>
    <row r="2144" spans="1:18" x14ac:dyDescent="0.3">
      <c r="A2144" s="82">
        <v>2113</v>
      </c>
      <c r="B2144" s="94">
        <f t="shared" si="465"/>
        <v>2.2557698230580864E-18</v>
      </c>
      <c r="C2144" s="179">
        <f t="shared" si="466"/>
        <v>2.2506811948332492E-18</v>
      </c>
      <c r="D2144" s="166">
        <f t="shared" si="467"/>
        <v>2.2558277767625785E-3</v>
      </c>
      <c r="E2144" s="167">
        <f t="shared" si="463"/>
        <v>24.291375447755232</v>
      </c>
      <c r="F2144" s="168">
        <f t="shared" si="464"/>
        <v>4.7688199200761074</v>
      </c>
      <c r="G2144" s="168">
        <f t="shared" si="468"/>
        <v>165726.1404571732</v>
      </c>
      <c r="H2144" s="168">
        <f t="shared" si="469"/>
        <v>271310.33852408634</v>
      </c>
      <c r="I2144" s="169">
        <f t="shared" si="470"/>
        <v>437036.47898125951</v>
      </c>
      <c r="J2144" s="169">
        <f t="shared" ref="J2144:J2207" si="472">J2143+(I2144-I2143)/(1+discountDaily)^A2144</f>
        <v>429520.23852994049</v>
      </c>
      <c r="K2144" s="95"/>
      <c r="L2144" s="265">
        <f t="shared" si="471"/>
        <v>167524.67361445387</v>
      </c>
      <c r="M2144" s="265">
        <f>$G2144*NonHospFrac+theModel!$H2144*NonHospFrac</f>
        <v>269511.80536680564</v>
      </c>
      <c r="N2144" s="266">
        <f t="shared" ref="N2144:N2207" si="473">L2144+M2144</f>
        <v>437036.47898125951</v>
      </c>
      <c r="O2144" s="159"/>
      <c r="P2144" s="265">
        <f t="shared" ref="P2144:P2207" si="474">P2143+(L2144-L2143)/(1+discountDaily)^A2144</f>
        <v>164643.55089593431</v>
      </c>
      <c r="Q2144" s="265">
        <f t="shared" ref="Q2144:Q2207" si="475">Q2143+(M2144-M2143)/(1+discountDaily)^B2144</f>
        <v>269510.25072513084</v>
      </c>
      <c r="R2144" s="266">
        <f t="shared" ref="R2144:R2207" si="476">P2144+Q2144</f>
        <v>434153.80162106513</v>
      </c>
    </row>
    <row r="2145" spans="1:18" x14ac:dyDescent="0.3">
      <c r="A2145" s="82">
        <v>2114</v>
      </c>
      <c r="B2145" s="94">
        <f t="shared" si="465"/>
        <v>2.2136310067686702E-18</v>
      </c>
      <c r="C2145" s="179">
        <f t="shared" si="466"/>
        <v>2.2086374364560987E-18</v>
      </c>
      <c r="D2145" s="166">
        <f t="shared" si="467"/>
        <v>2.2558277767625785E-3</v>
      </c>
      <c r="E2145" s="167">
        <f t="shared" ref="E2145:E2208" si="477">C2145+E2144</f>
        <v>24.291375447755232</v>
      </c>
      <c r="F2145" s="168">
        <f t="shared" ref="F2145:F2208" si="478">D2145+F2144</f>
        <v>4.77107574785287</v>
      </c>
      <c r="G2145" s="168">
        <f t="shared" si="468"/>
        <v>165804.5350363866</v>
      </c>
      <c r="H2145" s="168">
        <f t="shared" si="469"/>
        <v>271310.33852408634</v>
      </c>
      <c r="I2145" s="169">
        <f t="shared" si="470"/>
        <v>437114.87356047297</v>
      </c>
      <c r="J2145" s="169">
        <f t="shared" si="472"/>
        <v>429592.16053179762</v>
      </c>
      <c r="K2145" s="95"/>
      <c r="L2145" s="265">
        <f t="shared" si="471"/>
        <v>167554.72379773943</v>
      </c>
      <c r="M2145" s="265">
        <f>$G2145*NonHospFrac+theModel!$H2145*NonHospFrac</f>
        <v>269560.14976273349</v>
      </c>
      <c r="N2145" s="266">
        <f t="shared" si="473"/>
        <v>437114.87356047292</v>
      </c>
      <c r="O2145" s="159"/>
      <c r="P2145" s="265">
        <f t="shared" si="474"/>
        <v>164671.12001308188</v>
      </c>
      <c r="Q2145" s="265">
        <f t="shared" si="475"/>
        <v>269558.59512105869</v>
      </c>
      <c r="R2145" s="266">
        <f t="shared" si="476"/>
        <v>434229.71513414057</v>
      </c>
    </row>
    <row r="2146" spans="1:18" x14ac:dyDescent="0.3">
      <c r="A2146" s="82">
        <v>2115</v>
      </c>
      <c r="B2146" s="94">
        <f t="shared" si="465"/>
        <v>2.1722793629203966E-18</v>
      </c>
      <c r="C2146" s="179">
        <f t="shared" si="466"/>
        <v>2.1673790747946326E-18</v>
      </c>
      <c r="D2146" s="166">
        <f t="shared" si="467"/>
        <v>2.2558277767625785E-3</v>
      </c>
      <c r="E2146" s="167">
        <f t="shared" si="477"/>
        <v>24.291375447755232</v>
      </c>
      <c r="F2146" s="168">
        <f t="shared" si="478"/>
        <v>4.7733315756296326</v>
      </c>
      <c r="G2146" s="168">
        <f t="shared" si="468"/>
        <v>165882.92961560001</v>
      </c>
      <c r="H2146" s="168">
        <f t="shared" si="469"/>
        <v>271310.33852408634</v>
      </c>
      <c r="I2146" s="169">
        <f t="shared" si="470"/>
        <v>437193.26813968632</v>
      </c>
      <c r="J2146" s="169">
        <f t="shared" si="472"/>
        <v>429664.07960197225</v>
      </c>
      <c r="K2146" s="95"/>
      <c r="L2146" s="265">
        <f t="shared" si="471"/>
        <v>167584.77398102501</v>
      </c>
      <c r="M2146" s="265">
        <f>$G2146*NonHospFrac+theModel!$H2146*NonHospFrac</f>
        <v>269608.49415866134</v>
      </c>
      <c r="N2146" s="266">
        <f t="shared" si="473"/>
        <v>437193.26813968632</v>
      </c>
      <c r="O2146" s="159"/>
      <c r="P2146" s="265">
        <f t="shared" si="474"/>
        <v>164698.68800645799</v>
      </c>
      <c r="Q2146" s="265">
        <f t="shared" si="475"/>
        <v>269606.93951698655</v>
      </c>
      <c r="R2146" s="266">
        <f t="shared" si="476"/>
        <v>434305.62752344453</v>
      </c>
    </row>
    <row r="2147" spans="1:18" x14ac:dyDescent="0.3">
      <c r="A2147" s="82">
        <v>2116</v>
      </c>
      <c r="B2147" s="94">
        <f t="shared" si="465"/>
        <v>2.131700186770545E-18</v>
      </c>
      <c r="C2147" s="179">
        <f t="shared" si="466"/>
        <v>2.126891438277498E-18</v>
      </c>
      <c r="D2147" s="166">
        <f t="shared" si="467"/>
        <v>2.2558277767625785E-3</v>
      </c>
      <c r="E2147" s="167">
        <f t="shared" si="477"/>
        <v>24.291375447755232</v>
      </c>
      <c r="F2147" s="168">
        <f t="shared" si="478"/>
        <v>4.7755874034063952</v>
      </c>
      <c r="G2147" s="168">
        <f t="shared" si="468"/>
        <v>165961.32419481344</v>
      </c>
      <c r="H2147" s="168">
        <f t="shared" si="469"/>
        <v>271310.33852408634</v>
      </c>
      <c r="I2147" s="169">
        <f t="shared" si="470"/>
        <v>437271.66271889978</v>
      </c>
      <c r="J2147" s="169">
        <f t="shared" si="472"/>
        <v>429735.9957405841</v>
      </c>
      <c r="K2147" s="95"/>
      <c r="L2147" s="265">
        <f t="shared" si="471"/>
        <v>167614.82416431059</v>
      </c>
      <c r="M2147" s="265">
        <f>$G2147*NonHospFrac+theModel!$H2147*NonHospFrac</f>
        <v>269656.83855458919</v>
      </c>
      <c r="N2147" s="266">
        <f t="shared" si="473"/>
        <v>437271.66271889978</v>
      </c>
      <c r="O2147" s="159"/>
      <c r="P2147" s="265">
        <f t="shared" si="474"/>
        <v>164726.2548761084</v>
      </c>
      <c r="Q2147" s="265">
        <f t="shared" si="475"/>
        <v>269655.2839129144</v>
      </c>
      <c r="R2147" s="266">
        <f t="shared" si="476"/>
        <v>434381.53878902283</v>
      </c>
    </row>
    <row r="2148" spans="1:18" x14ac:dyDescent="0.3">
      <c r="A2148" s="82">
        <v>2117</v>
      </c>
      <c r="B2148" s="94">
        <f t="shared" si="465"/>
        <v>2.0918790482677424E-18</v>
      </c>
      <c r="C2148" s="179">
        <f t="shared" si="466"/>
        <v>2.0871601294050324E-18</v>
      </c>
      <c r="D2148" s="166">
        <f t="shared" si="467"/>
        <v>2.2558277767625785E-3</v>
      </c>
      <c r="E2148" s="167">
        <f t="shared" si="477"/>
        <v>24.291375447755232</v>
      </c>
      <c r="F2148" s="168">
        <f t="shared" si="478"/>
        <v>4.7778432311831578</v>
      </c>
      <c r="G2148" s="168">
        <f t="shared" si="468"/>
        <v>166039.71877402684</v>
      </c>
      <c r="H2148" s="168">
        <f t="shared" si="469"/>
        <v>271310.33852408634</v>
      </c>
      <c r="I2148" s="169">
        <f t="shared" si="470"/>
        <v>437350.05729811318</v>
      </c>
      <c r="J2148" s="169">
        <f t="shared" si="472"/>
        <v>429807.9089477525</v>
      </c>
      <c r="K2148" s="95"/>
      <c r="L2148" s="265">
        <f t="shared" si="471"/>
        <v>167644.87434759617</v>
      </c>
      <c r="M2148" s="265">
        <f>$G2148*NonHospFrac+theModel!$H2148*NonHospFrac</f>
        <v>269705.18295051699</v>
      </c>
      <c r="N2148" s="266">
        <f t="shared" si="473"/>
        <v>437350.05729811313</v>
      </c>
      <c r="O2148" s="159"/>
      <c r="P2148" s="265">
        <f t="shared" si="474"/>
        <v>164753.82062207896</v>
      </c>
      <c r="Q2148" s="265">
        <f t="shared" si="475"/>
        <v>269703.62830884219</v>
      </c>
      <c r="R2148" s="266">
        <f t="shared" si="476"/>
        <v>434457.44893092115</v>
      </c>
    </row>
    <row r="2149" spans="1:18" x14ac:dyDescent="0.3">
      <c r="A2149" s="82">
        <v>2118</v>
      </c>
      <c r="B2149" s="94">
        <f t="shared" si="465"/>
        <v>2.0528017869206023E-18</v>
      </c>
      <c r="C2149" s="179">
        <f t="shared" si="466"/>
        <v>2.0481710196294789E-18</v>
      </c>
      <c r="D2149" s="166">
        <f t="shared" si="467"/>
        <v>2.2558277767625785E-3</v>
      </c>
      <c r="E2149" s="167">
        <f t="shared" si="477"/>
        <v>24.291375447755232</v>
      </c>
      <c r="F2149" s="168">
        <f t="shared" si="478"/>
        <v>4.7800990589599204</v>
      </c>
      <c r="G2149" s="168">
        <f t="shared" si="468"/>
        <v>166118.11335324027</v>
      </c>
      <c r="H2149" s="168">
        <f t="shared" si="469"/>
        <v>271310.33852408634</v>
      </c>
      <c r="I2149" s="169">
        <f t="shared" si="470"/>
        <v>437428.45187732659</v>
      </c>
      <c r="J2149" s="169">
        <f t="shared" si="472"/>
        <v>429879.81922359701</v>
      </c>
      <c r="K2149" s="95"/>
      <c r="L2149" s="265">
        <f t="shared" si="471"/>
        <v>167674.92453088175</v>
      </c>
      <c r="M2149" s="265">
        <f>$G2149*NonHospFrac+theModel!$H2149*NonHospFrac</f>
        <v>269753.52734644484</v>
      </c>
      <c r="N2149" s="266">
        <f t="shared" si="473"/>
        <v>437428.45187732659</v>
      </c>
      <c r="O2149" s="159"/>
      <c r="P2149" s="265">
        <f t="shared" si="474"/>
        <v>164781.38524441543</v>
      </c>
      <c r="Q2149" s="265">
        <f t="shared" si="475"/>
        <v>269751.97270477004</v>
      </c>
      <c r="R2149" s="266">
        <f t="shared" si="476"/>
        <v>434533.35794918548</v>
      </c>
    </row>
    <row r="2150" spans="1:18" x14ac:dyDescent="0.3">
      <c r="A2150" s="82">
        <v>2119</v>
      </c>
      <c r="B2150" s="94">
        <f t="shared" si="465"/>
        <v>2.0144545067622199E-18</v>
      </c>
      <c r="C2150" s="179">
        <f t="shared" si="466"/>
        <v>2.0099102443308411E-18</v>
      </c>
      <c r="D2150" s="166">
        <f t="shared" si="467"/>
        <v>2.2558277767625785E-3</v>
      </c>
      <c r="E2150" s="167">
        <f t="shared" si="477"/>
        <v>24.291375447755232</v>
      </c>
      <c r="F2150" s="168">
        <f t="shared" si="478"/>
        <v>4.782354886736683</v>
      </c>
      <c r="G2150" s="168">
        <f t="shared" si="468"/>
        <v>166196.50793245371</v>
      </c>
      <c r="H2150" s="168">
        <f t="shared" si="469"/>
        <v>271310.33852408634</v>
      </c>
      <c r="I2150" s="169">
        <f t="shared" si="470"/>
        <v>437506.84645654005</v>
      </c>
      <c r="J2150" s="169">
        <f t="shared" si="472"/>
        <v>429951.72656823718</v>
      </c>
      <c r="K2150" s="95"/>
      <c r="L2150" s="265">
        <f t="shared" si="471"/>
        <v>167704.97471416733</v>
      </c>
      <c r="M2150" s="265">
        <f>$G2150*NonHospFrac+theModel!$H2150*NonHospFrac</f>
        <v>269801.87174237269</v>
      </c>
      <c r="N2150" s="266">
        <f t="shared" si="473"/>
        <v>437506.84645654005</v>
      </c>
      <c r="O2150" s="159"/>
      <c r="P2150" s="265">
        <f t="shared" si="474"/>
        <v>164808.94874316364</v>
      </c>
      <c r="Q2150" s="265">
        <f t="shared" si="475"/>
        <v>269800.3171006979</v>
      </c>
      <c r="R2150" s="266">
        <f t="shared" si="476"/>
        <v>434609.2658438615</v>
      </c>
    </row>
    <row r="2151" spans="1:18" x14ac:dyDescent="0.3">
      <c r="A2151" s="82">
        <v>2120</v>
      </c>
      <c r="B2151" s="94">
        <f t="shared" si="465"/>
        <v>1.9768235714087351E-18</v>
      </c>
      <c r="C2151" s="179">
        <f t="shared" si="466"/>
        <v>1.9723641978865922E-18</v>
      </c>
      <c r="D2151" s="166">
        <f t="shared" si="467"/>
        <v>2.2558277767625785E-3</v>
      </c>
      <c r="E2151" s="167">
        <f t="shared" si="477"/>
        <v>24.291375447755232</v>
      </c>
      <c r="F2151" s="168">
        <f t="shared" si="478"/>
        <v>4.7846107145134456</v>
      </c>
      <c r="G2151" s="168">
        <f t="shared" si="468"/>
        <v>166274.90251166711</v>
      </c>
      <c r="H2151" s="168">
        <f t="shared" si="469"/>
        <v>271310.33852408634</v>
      </c>
      <c r="I2151" s="169">
        <f t="shared" si="470"/>
        <v>437585.24103575345</v>
      </c>
      <c r="J2151" s="169">
        <f t="shared" si="472"/>
        <v>430023.63098179235</v>
      </c>
      <c r="K2151" s="95"/>
      <c r="L2151" s="265">
        <f t="shared" si="471"/>
        <v>167735.02489745291</v>
      </c>
      <c r="M2151" s="265">
        <f>$G2151*NonHospFrac+theModel!$H2151*NonHospFrac</f>
        <v>269850.21613830054</v>
      </c>
      <c r="N2151" s="266">
        <f t="shared" si="473"/>
        <v>437585.24103575345</v>
      </c>
      <c r="O2151" s="159"/>
      <c r="P2151" s="265">
        <f t="shared" si="474"/>
        <v>164836.51111836938</v>
      </c>
      <c r="Q2151" s="265">
        <f t="shared" si="475"/>
        <v>269848.66149662575</v>
      </c>
      <c r="R2151" s="266">
        <f t="shared" si="476"/>
        <v>434685.17261499516</v>
      </c>
    </row>
    <row r="2152" spans="1:18" x14ac:dyDescent="0.3">
      <c r="A2152" s="82">
        <v>2121</v>
      </c>
      <c r="B2152" s="94">
        <f t="shared" si="465"/>
        <v>1.9398955992102014E-18</v>
      </c>
      <c r="C2152" s="179">
        <f t="shared" si="466"/>
        <v>1.9355195288334835E-18</v>
      </c>
      <c r="D2152" s="166">
        <f t="shared" si="467"/>
        <v>2.2558277767625785E-3</v>
      </c>
      <c r="E2152" s="167">
        <f t="shared" si="477"/>
        <v>24.291375447755232</v>
      </c>
      <c r="F2152" s="168">
        <f t="shared" si="478"/>
        <v>4.7868665422902081</v>
      </c>
      <c r="G2152" s="168">
        <f t="shared" si="468"/>
        <v>166353.29709088054</v>
      </c>
      <c r="H2152" s="168">
        <f t="shared" si="469"/>
        <v>271310.33852408634</v>
      </c>
      <c r="I2152" s="169">
        <f t="shared" si="470"/>
        <v>437663.63561496686</v>
      </c>
      <c r="J2152" s="169">
        <f t="shared" si="472"/>
        <v>430095.53246438206</v>
      </c>
      <c r="K2152" s="95"/>
      <c r="L2152" s="265">
        <f t="shared" si="471"/>
        <v>167765.07508073849</v>
      </c>
      <c r="M2152" s="265">
        <f>$G2152*NonHospFrac+theModel!$H2152*NonHospFrac</f>
        <v>269898.5605342284</v>
      </c>
      <c r="N2152" s="266">
        <f t="shared" si="473"/>
        <v>437663.63561496686</v>
      </c>
      <c r="O2152" s="159"/>
      <c r="P2152" s="265">
        <f t="shared" si="474"/>
        <v>164864.07237007844</v>
      </c>
      <c r="Q2152" s="265">
        <f t="shared" si="475"/>
        <v>269897.0058925536</v>
      </c>
      <c r="R2152" s="266">
        <f t="shared" si="476"/>
        <v>434761.07826263201</v>
      </c>
    </row>
    <row r="2153" spans="1:18" x14ac:dyDescent="0.3">
      <c r="A2153" s="82">
        <v>2122</v>
      </c>
      <c r="B2153" s="94">
        <f t="shared" si="465"/>
        <v>1.9036574584920513E-18</v>
      </c>
      <c r="C2153" s="179">
        <f t="shared" si="466"/>
        <v>1.8993631351197436E-18</v>
      </c>
      <c r="D2153" s="166">
        <f t="shared" si="467"/>
        <v>2.2558277767625785E-3</v>
      </c>
      <c r="E2153" s="167">
        <f t="shared" si="477"/>
        <v>24.291375447755232</v>
      </c>
      <c r="F2153" s="168">
        <f t="shared" si="478"/>
        <v>4.7891223700669707</v>
      </c>
      <c r="G2153" s="168">
        <f t="shared" si="468"/>
        <v>166431.69167009395</v>
      </c>
      <c r="H2153" s="168">
        <f t="shared" si="469"/>
        <v>271310.33852408634</v>
      </c>
      <c r="I2153" s="169">
        <f t="shared" si="470"/>
        <v>437742.03019418032</v>
      </c>
      <c r="J2153" s="169">
        <f t="shared" si="472"/>
        <v>430167.43101612589</v>
      </c>
      <c r="K2153" s="95"/>
      <c r="L2153" s="265">
        <f t="shared" si="471"/>
        <v>167795.12526402407</v>
      </c>
      <c r="M2153" s="265">
        <f>$G2153*NonHospFrac+theModel!$H2153*NonHospFrac</f>
        <v>269946.90493015619</v>
      </c>
      <c r="N2153" s="266">
        <f t="shared" si="473"/>
        <v>437742.03019418026</v>
      </c>
      <c r="O2153" s="159"/>
      <c r="P2153" s="265">
        <f t="shared" si="474"/>
        <v>164891.63249833664</v>
      </c>
      <c r="Q2153" s="265">
        <f t="shared" si="475"/>
        <v>269945.35028848139</v>
      </c>
      <c r="R2153" s="266">
        <f t="shared" si="476"/>
        <v>434836.98278681806</v>
      </c>
    </row>
    <row r="2154" spans="1:18" x14ac:dyDescent="0.3">
      <c r="A2154" s="82">
        <v>2123</v>
      </c>
      <c r="B2154" s="94">
        <f t="shared" si="465"/>
        <v>1.8680962628853892E-18</v>
      </c>
      <c r="C2154" s="179">
        <f t="shared" si="466"/>
        <v>1.8638821594459059E-18</v>
      </c>
      <c r="D2154" s="166">
        <f t="shared" si="467"/>
        <v>2.2558277767625785E-3</v>
      </c>
      <c r="E2154" s="167">
        <f t="shared" si="477"/>
        <v>24.291375447755232</v>
      </c>
      <c r="F2154" s="168">
        <f t="shared" si="478"/>
        <v>4.7913781978437333</v>
      </c>
      <c r="G2154" s="168">
        <f t="shared" si="468"/>
        <v>166510.08624930738</v>
      </c>
      <c r="H2154" s="168">
        <f t="shared" si="469"/>
        <v>271310.33852408634</v>
      </c>
      <c r="I2154" s="169">
        <f t="shared" si="470"/>
        <v>437820.42477339372</v>
      </c>
      <c r="J2154" s="169">
        <f t="shared" si="472"/>
        <v>430239.32663714315</v>
      </c>
      <c r="K2154" s="95"/>
      <c r="L2154" s="265">
        <f t="shared" si="471"/>
        <v>167825.17544730965</v>
      </c>
      <c r="M2154" s="265">
        <f>$G2154*NonHospFrac+theModel!$H2154*NonHospFrac</f>
        <v>269995.24932608404</v>
      </c>
      <c r="N2154" s="266">
        <f t="shared" si="473"/>
        <v>437820.42477339366</v>
      </c>
      <c r="O2154" s="159"/>
      <c r="P2154" s="265">
        <f t="shared" si="474"/>
        <v>164919.19150318974</v>
      </c>
      <c r="Q2154" s="265">
        <f t="shared" si="475"/>
        <v>269993.69468440925</v>
      </c>
      <c r="R2154" s="266">
        <f t="shared" si="476"/>
        <v>434912.88618759898</v>
      </c>
    </row>
    <row r="2155" spans="1:18" x14ac:dyDescent="0.3">
      <c r="A2155" s="82">
        <v>2124</v>
      </c>
      <c r="B2155" s="94">
        <f t="shared" si="465"/>
        <v>1.8331993667446497E-18</v>
      </c>
      <c r="C2155" s="179">
        <f t="shared" si="466"/>
        <v>1.8290639846928036E-18</v>
      </c>
      <c r="D2155" s="166">
        <f t="shared" si="467"/>
        <v>2.2558277767625785E-3</v>
      </c>
      <c r="E2155" s="167">
        <f t="shared" si="477"/>
        <v>24.291375447755232</v>
      </c>
      <c r="F2155" s="168">
        <f t="shared" si="478"/>
        <v>4.7936340256204959</v>
      </c>
      <c r="G2155" s="168">
        <f t="shared" si="468"/>
        <v>166588.48082852081</v>
      </c>
      <c r="H2155" s="168">
        <f t="shared" si="469"/>
        <v>271310.33852408634</v>
      </c>
      <c r="I2155" s="169">
        <f t="shared" si="470"/>
        <v>437898.81935260713</v>
      </c>
      <c r="J2155" s="169">
        <f t="shared" si="472"/>
        <v>430311.21932755335</v>
      </c>
      <c r="K2155" s="95"/>
      <c r="L2155" s="265">
        <f t="shared" si="471"/>
        <v>167855.22563059523</v>
      </c>
      <c r="M2155" s="265">
        <f>$G2155*NonHospFrac+theModel!$H2155*NonHospFrac</f>
        <v>270043.59372201189</v>
      </c>
      <c r="N2155" s="266">
        <f t="shared" si="473"/>
        <v>437898.81935260713</v>
      </c>
      <c r="O2155" s="159"/>
      <c r="P2155" s="265">
        <f t="shared" si="474"/>
        <v>164946.74938468353</v>
      </c>
      <c r="Q2155" s="265">
        <f t="shared" si="475"/>
        <v>270042.0390803371</v>
      </c>
      <c r="R2155" s="266">
        <f t="shared" si="476"/>
        <v>434988.7884650206</v>
      </c>
    </row>
    <row r="2156" spans="1:18" x14ac:dyDescent="0.3">
      <c r="A2156" s="82">
        <v>2125</v>
      </c>
      <c r="B2156" s="94">
        <f t="shared" si="465"/>
        <v>1.7989543606507198E-18</v>
      </c>
      <c r="C2156" s="179">
        <f t="shared" si="466"/>
        <v>1.794896229434836E-18</v>
      </c>
      <c r="D2156" s="166">
        <f t="shared" si="467"/>
        <v>2.2558277767625785E-3</v>
      </c>
      <c r="E2156" s="167">
        <f t="shared" si="477"/>
        <v>24.291375447755232</v>
      </c>
      <c r="F2156" s="168">
        <f t="shared" si="478"/>
        <v>4.7958898533972585</v>
      </c>
      <c r="G2156" s="168">
        <f t="shared" si="468"/>
        <v>166666.87540773422</v>
      </c>
      <c r="H2156" s="168">
        <f t="shared" si="469"/>
        <v>271310.33852408634</v>
      </c>
      <c r="I2156" s="169">
        <f t="shared" si="470"/>
        <v>437977.21393182059</v>
      </c>
      <c r="J2156" s="169">
        <f t="shared" si="472"/>
        <v>430383.10908747598</v>
      </c>
      <c r="K2156" s="95"/>
      <c r="L2156" s="265">
        <f t="shared" si="471"/>
        <v>167885.27581388078</v>
      </c>
      <c r="M2156" s="265">
        <f>$G2156*NonHospFrac+theModel!$H2156*NonHospFrac</f>
        <v>270091.93811793975</v>
      </c>
      <c r="N2156" s="266">
        <f t="shared" si="473"/>
        <v>437977.21393182053</v>
      </c>
      <c r="O2156" s="159"/>
      <c r="P2156" s="265">
        <f t="shared" si="474"/>
        <v>164974.30614286379</v>
      </c>
      <c r="Q2156" s="265">
        <f t="shared" si="475"/>
        <v>270090.38347626495</v>
      </c>
      <c r="R2156" s="266">
        <f t="shared" si="476"/>
        <v>435064.68961912871</v>
      </c>
    </row>
    <row r="2157" spans="1:18" x14ac:dyDescent="0.3">
      <c r="A2157" s="82">
        <v>2126</v>
      </c>
      <c r="B2157" s="94">
        <f t="shared" si="465"/>
        <v>1.7653490669981355E-18</v>
      </c>
      <c r="C2157" s="179">
        <f t="shared" si="466"/>
        <v>1.7613667435371193E-18</v>
      </c>
      <c r="D2157" s="166">
        <f t="shared" si="467"/>
        <v>2.2558277767625785E-3</v>
      </c>
      <c r="E2157" s="167">
        <f t="shared" si="477"/>
        <v>24.291375447755232</v>
      </c>
      <c r="F2157" s="168">
        <f t="shared" si="478"/>
        <v>4.7981456811740211</v>
      </c>
      <c r="G2157" s="168">
        <f t="shared" si="468"/>
        <v>166745.26998694765</v>
      </c>
      <c r="H2157" s="168">
        <f t="shared" si="469"/>
        <v>271310.33852408634</v>
      </c>
      <c r="I2157" s="169">
        <f t="shared" si="470"/>
        <v>438055.60851103399</v>
      </c>
      <c r="J2157" s="169">
        <f t="shared" si="472"/>
        <v>430454.99591703044</v>
      </c>
      <c r="K2157" s="95"/>
      <c r="L2157" s="265">
        <f t="shared" si="471"/>
        <v>167915.32599716639</v>
      </c>
      <c r="M2157" s="265">
        <f>$G2157*NonHospFrac+theModel!$H2157*NonHospFrac</f>
        <v>270140.2825138676</v>
      </c>
      <c r="N2157" s="266">
        <f t="shared" si="473"/>
        <v>438055.60851103399</v>
      </c>
      <c r="O2157" s="159"/>
      <c r="P2157" s="265">
        <f t="shared" si="474"/>
        <v>165001.86177777642</v>
      </c>
      <c r="Q2157" s="265">
        <f t="shared" si="475"/>
        <v>270138.7278721928</v>
      </c>
      <c r="R2157" s="266">
        <f t="shared" si="476"/>
        <v>435140.58964996925</v>
      </c>
    </row>
    <row r="2158" spans="1:18" x14ac:dyDescent="0.3">
      <c r="A2158" s="82">
        <v>2127</v>
      </c>
      <c r="B2158" s="94">
        <f t="shared" si="465"/>
        <v>1.7323715356646952E-18</v>
      </c>
      <c r="C2158" s="179">
        <f t="shared" si="466"/>
        <v>1.7284636038348699E-18</v>
      </c>
      <c r="D2158" s="166">
        <f t="shared" si="467"/>
        <v>2.2558277767625785E-3</v>
      </c>
      <c r="E2158" s="167">
        <f t="shared" si="477"/>
        <v>24.291375447755232</v>
      </c>
      <c r="F2158" s="168">
        <f t="shared" si="478"/>
        <v>4.8004015089507837</v>
      </c>
      <c r="G2158" s="168">
        <f t="shared" si="468"/>
        <v>166823.66456616108</v>
      </c>
      <c r="H2158" s="168">
        <f t="shared" si="469"/>
        <v>271310.33852408634</v>
      </c>
      <c r="I2158" s="169">
        <f t="shared" si="470"/>
        <v>438134.0030902474</v>
      </c>
      <c r="J2158" s="169">
        <f t="shared" si="472"/>
        <v>430526.87981633621</v>
      </c>
      <c r="K2158" s="95"/>
      <c r="L2158" s="265">
        <f t="shared" si="471"/>
        <v>167945.37618045197</v>
      </c>
      <c r="M2158" s="265">
        <f>$G2158*NonHospFrac+theModel!$H2158*NonHospFrac</f>
        <v>270188.62690979545</v>
      </c>
      <c r="N2158" s="266">
        <f t="shared" si="473"/>
        <v>438134.0030902474</v>
      </c>
      <c r="O2158" s="159"/>
      <c r="P2158" s="265">
        <f t="shared" si="474"/>
        <v>165029.41628946707</v>
      </c>
      <c r="Q2158" s="265">
        <f t="shared" si="475"/>
        <v>270187.07226812065</v>
      </c>
      <c r="R2158" s="266">
        <f t="shared" si="476"/>
        <v>435216.48855758773</v>
      </c>
    </row>
    <row r="2159" spans="1:18" x14ac:dyDescent="0.3">
      <c r="A2159" s="82">
        <v>2128</v>
      </c>
      <c r="B2159" s="94">
        <f t="shared" si="465"/>
        <v>1.7000100397619686E-18</v>
      </c>
      <c r="C2159" s="179">
        <f t="shared" si="466"/>
        <v>1.6961751098934983E-18</v>
      </c>
      <c r="D2159" s="166">
        <f t="shared" si="467"/>
        <v>2.2558277767625785E-3</v>
      </c>
      <c r="E2159" s="167">
        <f t="shared" si="477"/>
        <v>24.291375447755232</v>
      </c>
      <c r="F2159" s="168">
        <f t="shared" si="478"/>
        <v>4.8026573367275462</v>
      </c>
      <c r="G2159" s="168">
        <f t="shared" si="468"/>
        <v>166902.05914537451</v>
      </c>
      <c r="H2159" s="168">
        <f t="shared" si="469"/>
        <v>271310.33852408634</v>
      </c>
      <c r="I2159" s="169">
        <f t="shared" si="470"/>
        <v>438212.39766946086</v>
      </c>
      <c r="J2159" s="169">
        <f t="shared" si="472"/>
        <v>430598.76078551274</v>
      </c>
      <c r="K2159" s="95"/>
      <c r="L2159" s="265">
        <f t="shared" si="471"/>
        <v>167975.42636373756</v>
      </c>
      <c r="M2159" s="265">
        <f>$G2159*NonHospFrac+theModel!$H2159*NonHospFrac</f>
        <v>270236.9713057233</v>
      </c>
      <c r="N2159" s="266">
        <f t="shared" si="473"/>
        <v>438212.39766946086</v>
      </c>
      <c r="O2159" s="159"/>
      <c r="P2159" s="265">
        <f t="shared" si="474"/>
        <v>165056.9696779816</v>
      </c>
      <c r="Q2159" s="265">
        <f t="shared" si="475"/>
        <v>270235.41666404851</v>
      </c>
      <c r="R2159" s="266">
        <f t="shared" si="476"/>
        <v>435292.38634203013</v>
      </c>
    </row>
    <row r="2160" spans="1:18" x14ac:dyDescent="0.3">
      <c r="A2160" s="82">
        <v>2129</v>
      </c>
      <c r="B2160" s="94">
        <f t="shared" si="465"/>
        <v>1.6682530714651869E-18</v>
      </c>
      <c r="C2160" s="179">
        <f t="shared" si="466"/>
        <v>1.6644897798479062E-18</v>
      </c>
      <c r="D2160" s="166">
        <f t="shared" si="467"/>
        <v>2.2558277767625785E-3</v>
      </c>
      <c r="E2160" s="167">
        <f t="shared" si="477"/>
        <v>24.291375447755232</v>
      </c>
      <c r="F2160" s="168">
        <f t="shared" si="478"/>
        <v>4.8049131645043088</v>
      </c>
      <c r="G2160" s="168">
        <f t="shared" si="468"/>
        <v>166980.45372458792</v>
      </c>
      <c r="H2160" s="168">
        <f t="shared" si="469"/>
        <v>271310.33852408634</v>
      </c>
      <c r="I2160" s="169">
        <f t="shared" si="470"/>
        <v>438290.79224867426</v>
      </c>
      <c r="J2160" s="169">
        <f t="shared" si="472"/>
        <v>430670.63882467942</v>
      </c>
      <c r="K2160" s="95"/>
      <c r="L2160" s="265">
        <f t="shared" si="471"/>
        <v>168005.47654702311</v>
      </c>
      <c r="M2160" s="265">
        <f>$G2160*NonHospFrac+theModel!$H2160*NonHospFrac</f>
        <v>270285.31570165115</v>
      </c>
      <c r="N2160" s="266">
        <f t="shared" si="473"/>
        <v>438290.79224867426</v>
      </c>
      <c r="O2160" s="159"/>
      <c r="P2160" s="265">
        <f t="shared" si="474"/>
        <v>165084.52194336575</v>
      </c>
      <c r="Q2160" s="265">
        <f t="shared" si="475"/>
        <v>270283.76105997636</v>
      </c>
      <c r="R2160" s="266">
        <f t="shared" si="476"/>
        <v>435368.28300334211</v>
      </c>
    </row>
    <row r="2161" spans="1:18" x14ac:dyDescent="0.3">
      <c r="A2161" s="82">
        <v>2130</v>
      </c>
      <c r="B2161" s="94">
        <f t="shared" si="465"/>
        <v>1.6370893379210323E-18</v>
      </c>
      <c r="C2161" s="179">
        <f t="shared" si="466"/>
        <v>1.6333963463195082E-18</v>
      </c>
      <c r="D2161" s="166">
        <f t="shared" si="467"/>
        <v>2.2558277767625785E-3</v>
      </c>
      <c r="E2161" s="167">
        <f t="shared" si="477"/>
        <v>24.291375447755232</v>
      </c>
      <c r="F2161" s="168">
        <f t="shared" si="478"/>
        <v>4.8071689922810714</v>
      </c>
      <c r="G2161" s="168">
        <f t="shared" si="468"/>
        <v>167058.84830380135</v>
      </c>
      <c r="H2161" s="168">
        <f t="shared" si="469"/>
        <v>271310.33852408634</v>
      </c>
      <c r="I2161" s="169">
        <f t="shared" si="470"/>
        <v>438369.18682788766</v>
      </c>
      <c r="J2161" s="169">
        <f t="shared" si="472"/>
        <v>430742.51393395575</v>
      </c>
      <c r="K2161" s="95"/>
      <c r="L2161" s="265">
        <f t="shared" si="471"/>
        <v>168035.52673030872</v>
      </c>
      <c r="M2161" s="265">
        <f>$G2161*NonHospFrac+theModel!$H2161*NonHospFrac</f>
        <v>270333.66009757901</v>
      </c>
      <c r="N2161" s="266">
        <f t="shared" si="473"/>
        <v>438369.18682788772</v>
      </c>
      <c r="O2161" s="159"/>
      <c r="P2161" s="265">
        <f t="shared" si="474"/>
        <v>165112.07308566535</v>
      </c>
      <c r="Q2161" s="265">
        <f t="shared" si="475"/>
        <v>270332.10545590421</v>
      </c>
      <c r="R2161" s="266">
        <f t="shared" si="476"/>
        <v>435444.17854156956</v>
      </c>
    </row>
    <row r="2162" spans="1:18" x14ac:dyDescent="0.3">
      <c r="A2162" s="82">
        <v>2131</v>
      </c>
      <c r="B2162" s="94">
        <f t="shared" si="465"/>
        <v>1.6065077572318752E-18</v>
      </c>
      <c r="C2162" s="179">
        <f t="shared" si="466"/>
        <v>1.6028837524095269E-18</v>
      </c>
      <c r="D2162" s="166">
        <f t="shared" si="467"/>
        <v>2.2558277767625785E-3</v>
      </c>
      <c r="E2162" s="167">
        <f t="shared" si="477"/>
        <v>24.291375447755232</v>
      </c>
      <c r="F2162" s="168">
        <f t="shared" si="478"/>
        <v>4.809424820057834</v>
      </c>
      <c r="G2162" s="168">
        <f t="shared" si="468"/>
        <v>167137.24288301475</v>
      </c>
      <c r="H2162" s="168">
        <f t="shared" si="469"/>
        <v>271310.33852408634</v>
      </c>
      <c r="I2162" s="169">
        <f t="shared" si="470"/>
        <v>438447.58140710113</v>
      </c>
      <c r="J2162" s="169">
        <f t="shared" si="472"/>
        <v>430814.38611346117</v>
      </c>
      <c r="K2162" s="95"/>
      <c r="L2162" s="265">
        <f t="shared" si="471"/>
        <v>168065.57691359427</v>
      </c>
      <c r="M2162" s="265">
        <f>$G2162*NonHospFrac+theModel!$H2162*NonHospFrac</f>
        <v>270382.0044935068</v>
      </c>
      <c r="N2162" s="266">
        <f t="shared" si="473"/>
        <v>438447.58140710107</v>
      </c>
      <c r="O2162" s="159"/>
      <c r="P2162" s="265">
        <f t="shared" si="474"/>
        <v>165139.62310492611</v>
      </c>
      <c r="Q2162" s="265">
        <f t="shared" si="475"/>
        <v>270380.449851832</v>
      </c>
      <c r="R2162" s="266">
        <f t="shared" si="476"/>
        <v>435520.07295675809</v>
      </c>
    </row>
    <row r="2163" spans="1:18" x14ac:dyDescent="0.3">
      <c r="A2163" s="82">
        <v>2132</v>
      </c>
      <c r="B2163" s="94">
        <f t="shared" si="465"/>
        <v>1.5764974545150218E-18</v>
      </c>
      <c r="C2163" s="179">
        <f t="shared" si="466"/>
        <v>1.5729411477671313E-18</v>
      </c>
      <c r="D2163" s="166">
        <f t="shared" si="467"/>
        <v>2.2558277767625785E-3</v>
      </c>
      <c r="E2163" s="167">
        <f t="shared" si="477"/>
        <v>24.291375447755232</v>
      </c>
      <c r="F2163" s="168">
        <f t="shared" si="478"/>
        <v>4.8116806478345966</v>
      </c>
      <c r="G2163" s="168">
        <f t="shared" si="468"/>
        <v>167215.63746222819</v>
      </c>
      <c r="H2163" s="168">
        <f t="shared" si="469"/>
        <v>271310.33852408634</v>
      </c>
      <c r="I2163" s="169">
        <f t="shared" si="470"/>
        <v>438525.97598631453</v>
      </c>
      <c r="J2163" s="169">
        <f t="shared" si="472"/>
        <v>430886.25536331499</v>
      </c>
      <c r="K2163" s="95"/>
      <c r="L2163" s="265">
        <f t="shared" si="471"/>
        <v>168095.62709687988</v>
      </c>
      <c r="M2163" s="265">
        <f>$G2163*NonHospFrac+theModel!$H2163*NonHospFrac</f>
        <v>270430.34888943465</v>
      </c>
      <c r="N2163" s="266">
        <f t="shared" si="473"/>
        <v>438525.97598631453</v>
      </c>
      <c r="O2163" s="159"/>
      <c r="P2163" s="265">
        <f t="shared" si="474"/>
        <v>165167.17200119389</v>
      </c>
      <c r="Q2163" s="265">
        <f t="shared" si="475"/>
        <v>270428.79424775986</v>
      </c>
      <c r="R2163" s="266">
        <f t="shared" si="476"/>
        <v>435595.96624895371</v>
      </c>
    </row>
    <row r="2164" spans="1:18" x14ac:dyDescent="0.3">
      <c r="A2164" s="82">
        <v>2133</v>
      </c>
      <c r="B2164" s="94">
        <f t="shared" si="465"/>
        <v>1.5470477580355817E-18</v>
      </c>
      <c r="C2164" s="179">
        <f t="shared" si="466"/>
        <v>1.5435578847310268E-18</v>
      </c>
      <c r="D2164" s="166">
        <f t="shared" si="467"/>
        <v>2.2558277767625785E-3</v>
      </c>
      <c r="E2164" s="167">
        <f t="shared" si="477"/>
        <v>24.291375447755232</v>
      </c>
      <c r="F2164" s="168">
        <f t="shared" si="478"/>
        <v>4.8139364756113592</v>
      </c>
      <c r="G2164" s="168">
        <f t="shared" si="468"/>
        <v>167294.03204144162</v>
      </c>
      <c r="H2164" s="168">
        <f t="shared" si="469"/>
        <v>271310.33852408634</v>
      </c>
      <c r="I2164" s="169">
        <f t="shared" si="470"/>
        <v>438604.37056552793</v>
      </c>
      <c r="J2164" s="169">
        <f t="shared" si="472"/>
        <v>430958.12168363674</v>
      </c>
      <c r="K2164" s="95"/>
      <c r="L2164" s="265">
        <f t="shared" si="471"/>
        <v>168125.67728016543</v>
      </c>
      <c r="M2164" s="265">
        <f>$G2164*NonHospFrac+theModel!$H2164*NonHospFrac</f>
        <v>270478.6932853625</v>
      </c>
      <c r="N2164" s="266">
        <f t="shared" si="473"/>
        <v>438604.37056552793</v>
      </c>
      <c r="O2164" s="159"/>
      <c r="P2164" s="265">
        <f t="shared" si="474"/>
        <v>165194.71977451438</v>
      </c>
      <c r="Q2164" s="265">
        <f t="shared" si="475"/>
        <v>270477.13864368771</v>
      </c>
      <c r="R2164" s="266">
        <f t="shared" si="476"/>
        <v>435671.85841820209</v>
      </c>
    </row>
    <row r="2165" spans="1:18" x14ac:dyDescent="0.3">
      <c r="A2165" s="82">
        <v>2134</v>
      </c>
      <c r="B2165" s="94">
        <f t="shared" si="465"/>
        <v>1.5181481954115843E-18</v>
      </c>
      <c r="C2165" s="179">
        <f t="shared" si="466"/>
        <v>1.5147235145431329E-18</v>
      </c>
      <c r="D2165" s="166">
        <f t="shared" si="467"/>
        <v>2.2558277767625785E-3</v>
      </c>
      <c r="E2165" s="167">
        <f t="shared" si="477"/>
        <v>24.291375447755232</v>
      </c>
      <c r="F2165" s="168">
        <f t="shared" si="478"/>
        <v>4.8161923033881218</v>
      </c>
      <c r="G2165" s="168">
        <f t="shared" si="468"/>
        <v>167372.42662065502</v>
      </c>
      <c r="H2165" s="168">
        <f t="shared" si="469"/>
        <v>271310.33852408634</v>
      </c>
      <c r="I2165" s="169">
        <f t="shared" si="470"/>
        <v>438682.7651447414</v>
      </c>
      <c r="J2165" s="169">
        <f t="shared" si="472"/>
        <v>431029.98507454584</v>
      </c>
      <c r="K2165" s="95"/>
      <c r="L2165" s="265">
        <f t="shared" si="471"/>
        <v>168155.72746345101</v>
      </c>
      <c r="M2165" s="265">
        <f>$G2165*NonHospFrac+theModel!$H2165*NonHospFrac</f>
        <v>270527.03768129036</v>
      </c>
      <c r="N2165" s="266">
        <f t="shared" si="473"/>
        <v>438682.7651447414</v>
      </c>
      <c r="O2165" s="159"/>
      <c r="P2165" s="265">
        <f t="shared" si="474"/>
        <v>165222.26642493342</v>
      </c>
      <c r="Q2165" s="265">
        <f t="shared" si="475"/>
        <v>270525.48303961556</v>
      </c>
      <c r="R2165" s="266">
        <f t="shared" si="476"/>
        <v>435747.74946454901</v>
      </c>
    </row>
    <row r="2166" spans="1:18" x14ac:dyDescent="0.3">
      <c r="A2166" s="82">
        <v>2135</v>
      </c>
      <c r="B2166" s="94">
        <f t="shared" si="465"/>
        <v>1.4897884898899317E-18</v>
      </c>
      <c r="C2166" s="179">
        <f t="shared" si="466"/>
        <v>1.4864277836329368E-18</v>
      </c>
      <c r="D2166" s="166">
        <f t="shared" si="467"/>
        <v>2.2558277767625785E-3</v>
      </c>
      <c r="E2166" s="167">
        <f t="shared" si="477"/>
        <v>24.291375447755232</v>
      </c>
      <c r="F2166" s="168">
        <f t="shared" si="478"/>
        <v>4.8184481311648844</v>
      </c>
      <c r="G2166" s="168">
        <f t="shared" si="468"/>
        <v>167450.82119986846</v>
      </c>
      <c r="H2166" s="168">
        <f t="shared" si="469"/>
        <v>271310.33852408634</v>
      </c>
      <c r="I2166" s="169">
        <f t="shared" si="470"/>
        <v>438761.1597239548</v>
      </c>
      <c r="J2166" s="169">
        <f t="shared" si="472"/>
        <v>431101.84553616156</v>
      </c>
      <c r="K2166" s="95"/>
      <c r="L2166" s="265">
        <f t="shared" si="471"/>
        <v>168185.77764673659</v>
      </c>
      <c r="M2166" s="265">
        <f>$G2166*NonHospFrac+theModel!$H2166*NonHospFrac</f>
        <v>270575.38207721821</v>
      </c>
      <c r="N2166" s="266">
        <f t="shared" si="473"/>
        <v>438761.1597239548</v>
      </c>
      <c r="O2166" s="159"/>
      <c r="P2166" s="265">
        <f t="shared" si="474"/>
        <v>165249.81195249676</v>
      </c>
      <c r="Q2166" s="265">
        <f t="shared" si="475"/>
        <v>270573.82743554341</v>
      </c>
      <c r="R2166" s="266">
        <f t="shared" si="476"/>
        <v>435823.63938804017</v>
      </c>
    </row>
    <row r="2167" spans="1:18" x14ac:dyDescent="0.3">
      <c r="A2167" s="82">
        <v>2136</v>
      </c>
      <c r="B2167" s="94">
        <f t="shared" si="465"/>
        <v>1.4619585566920257E-18</v>
      </c>
      <c r="C2167" s="179">
        <f t="shared" si="466"/>
        <v>1.4586606299713642E-18</v>
      </c>
      <c r="D2167" s="166">
        <f t="shared" si="467"/>
        <v>2.2558277767625785E-3</v>
      </c>
      <c r="E2167" s="167">
        <f t="shared" si="477"/>
        <v>24.291375447755232</v>
      </c>
      <c r="F2167" s="168">
        <f t="shared" si="478"/>
        <v>4.8207039589416469</v>
      </c>
      <c r="G2167" s="168">
        <f t="shared" si="468"/>
        <v>167529.21577908186</v>
      </c>
      <c r="H2167" s="168">
        <f t="shared" si="469"/>
        <v>271310.33852408634</v>
      </c>
      <c r="I2167" s="169">
        <f t="shared" si="470"/>
        <v>438839.5543031682</v>
      </c>
      <c r="J2167" s="169">
        <f t="shared" si="472"/>
        <v>431173.70306860341</v>
      </c>
      <c r="K2167" s="95"/>
      <c r="L2167" s="265">
        <f t="shared" si="471"/>
        <v>168215.82783002217</v>
      </c>
      <c r="M2167" s="265">
        <f>$G2167*NonHospFrac+theModel!$H2167*NonHospFrac</f>
        <v>270623.726473146</v>
      </c>
      <c r="N2167" s="266">
        <f t="shared" si="473"/>
        <v>438839.5543031682</v>
      </c>
      <c r="O2167" s="159"/>
      <c r="P2167" s="265">
        <f t="shared" si="474"/>
        <v>165277.35635725019</v>
      </c>
      <c r="Q2167" s="265">
        <f t="shared" si="475"/>
        <v>270622.17183147121</v>
      </c>
      <c r="R2167" s="266">
        <f t="shared" si="476"/>
        <v>435899.52818872139</v>
      </c>
    </row>
    <row r="2168" spans="1:18" x14ac:dyDescent="0.3">
      <c r="A2168" s="82">
        <v>2137</v>
      </c>
      <c r="B2168" s="94">
        <f t="shared" si="465"/>
        <v>1.4346484994275532E-18</v>
      </c>
      <c r="C2168" s="179">
        <f t="shared" si="466"/>
        <v>1.4314121794926538E-18</v>
      </c>
      <c r="D2168" s="166">
        <f t="shared" si="467"/>
        <v>2.2558277767625785E-3</v>
      </c>
      <c r="E2168" s="167">
        <f t="shared" si="477"/>
        <v>24.291375447755232</v>
      </c>
      <c r="F2168" s="168">
        <f t="shared" si="478"/>
        <v>4.8229597867184095</v>
      </c>
      <c r="G2168" s="168">
        <f t="shared" si="468"/>
        <v>167607.61035829529</v>
      </c>
      <c r="H2168" s="168">
        <f t="shared" si="469"/>
        <v>271310.33852408634</v>
      </c>
      <c r="I2168" s="169">
        <f t="shared" si="470"/>
        <v>438917.94888238166</v>
      </c>
      <c r="J2168" s="169">
        <f t="shared" si="472"/>
        <v>431245.55767199083</v>
      </c>
      <c r="K2168" s="95"/>
      <c r="L2168" s="265">
        <f t="shared" si="471"/>
        <v>168245.87801330775</v>
      </c>
      <c r="M2168" s="265">
        <f>$G2168*NonHospFrac+theModel!$H2168*NonHospFrac</f>
        <v>270672.07086907385</v>
      </c>
      <c r="N2168" s="266">
        <f t="shared" si="473"/>
        <v>438917.94888238161</v>
      </c>
      <c r="O2168" s="159"/>
      <c r="P2168" s="265">
        <f t="shared" si="474"/>
        <v>165304.89963923945</v>
      </c>
      <c r="Q2168" s="265">
        <f t="shared" si="475"/>
        <v>270670.51622739906</v>
      </c>
      <c r="R2168" s="266">
        <f t="shared" si="476"/>
        <v>435975.41586663853</v>
      </c>
    </row>
    <row r="2169" spans="1:18" x14ac:dyDescent="0.3">
      <c r="A2169" s="82">
        <v>2138</v>
      </c>
      <c r="B2169" s="94">
        <f t="shared" si="465"/>
        <v>1.4078486065753168E-18</v>
      </c>
      <c r="C2169" s="179">
        <f t="shared" si="466"/>
        <v>1.4046727425831278E-18</v>
      </c>
      <c r="D2169" s="166">
        <f t="shared" si="467"/>
        <v>2.2558277767625785E-3</v>
      </c>
      <c r="E2169" s="167">
        <f t="shared" si="477"/>
        <v>24.291375447755232</v>
      </c>
      <c r="F2169" s="168">
        <f t="shared" si="478"/>
        <v>4.8252156144951721</v>
      </c>
      <c r="G2169" s="168">
        <f t="shared" si="468"/>
        <v>167686.00493750873</v>
      </c>
      <c r="H2169" s="168">
        <f t="shared" si="469"/>
        <v>271310.33852408634</v>
      </c>
      <c r="I2169" s="169">
        <f t="shared" si="470"/>
        <v>438996.34346159507</v>
      </c>
      <c r="J2169" s="169">
        <f t="shared" si="472"/>
        <v>431317.40934644314</v>
      </c>
      <c r="K2169" s="95"/>
      <c r="L2169" s="265">
        <f t="shared" si="471"/>
        <v>168275.92819659333</v>
      </c>
      <c r="M2169" s="265">
        <f>$G2169*NonHospFrac+theModel!$H2169*NonHospFrac</f>
        <v>270720.41526500171</v>
      </c>
      <c r="N2169" s="266">
        <f t="shared" si="473"/>
        <v>438996.34346159501</v>
      </c>
      <c r="O2169" s="159"/>
      <c r="P2169" s="265">
        <f t="shared" si="474"/>
        <v>165332.44179851029</v>
      </c>
      <c r="Q2169" s="265">
        <f t="shared" si="475"/>
        <v>270718.86062332691</v>
      </c>
      <c r="R2169" s="266">
        <f t="shared" si="476"/>
        <v>436051.30242183723</v>
      </c>
    </row>
    <row r="2170" spans="1:18" x14ac:dyDescent="0.3">
      <c r="A2170" s="82">
        <v>2139</v>
      </c>
      <c r="B2170" s="94">
        <f t="shared" si="465"/>
        <v>1.3815493480297962E-18</v>
      </c>
      <c r="C2170" s="179">
        <f t="shared" si="466"/>
        <v>1.3784328106355423E-18</v>
      </c>
      <c r="D2170" s="166">
        <f t="shared" si="467"/>
        <v>2.2558277767625785E-3</v>
      </c>
      <c r="E2170" s="167">
        <f t="shared" si="477"/>
        <v>24.291375447755232</v>
      </c>
      <c r="F2170" s="168">
        <f t="shared" si="478"/>
        <v>4.8274714422719347</v>
      </c>
      <c r="G2170" s="168">
        <f t="shared" si="468"/>
        <v>167764.39951672213</v>
      </c>
      <c r="H2170" s="168">
        <f t="shared" si="469"/>
        <v>271310.33852408634</v>
      </c>
      <c r="I2170" s="169">
        <f t="shared" si="470"/>
        <v>439074.73804080847</v>
      </c>
      <c r="J2170" s="169">
        <f t="shared" si="472"/>
        <v>431389.25809207972</v>
      </c>
      <c r="K2170" s="95"/>
      <c r="L2170" s="265">
        <f t="shared" si="471"/>
        <v>168305.97837987891</v>
      </c>
      <c r="M2170" s="265">
        <f>$G2170*NonHospFrac+theModel!$H2170*NonHospFrac</f>
        <v>270768.75966092956</v>
      </c>
      <c r="N2170" s="266">
        <f t="shared" si="473"/>
        <v>439074.73804080847</v>
      </c>
      <c r="O2170" s="159"/>
      <c r="P2170" s="265">
        <f t="shared" si="474"/>
        <v>165359.9828351085</v>
      </c>
      <c r="Q2170" s="265">
        <f t="shared" si="475"/>
        <v>270767.20501925476</v>
      </c>
      <c r="R2170" s="266">
        <f t="shared" si="476"/>
        <v>436127.18785436323</v>
      </c>
    </row>
    <row r="2171" spans="1:18" x14ac:dyDescent="0.3">
      <c r="A2171" s="82">
        <v>2140</v>
      </c>
      <c r="B2171" s="94">
        <f t="shared" si="465"/>
        <v>1.3557413717122181E-18</v>
      </c>
      <c r="C2171" s="179">
        <f t="shared" si="466"/>
        <v>1.3526830526678035E-18</v>
      </c>
      <c r="D2171" s="166">
        <f t="shared" si="467"/>
        <v>2.2558277767625785E-3</v>
      </c>
      <c r="E2171" s="167">
        <f t="shared" si="477"/>
        <v>24.291375447755232</v>
      </c>
      <c r="F2171" s="168">
        <f t="shared" si="478"/>
        <v>4.8297272700486973</v>
      </c>
      <c r="G2171" s="168">
        <f t="shared" si="468"/>
        <v>167842.79409593553</v>
      </c>
      <c r="H2171" s="168">
        <f t="shared" si="469"/>
        <v>271310.33852408634</v>
      </c>
      <c r="I2171" s="169">
        <f t="shared" si="470"/>
        <v>439153.13262002188</v>
      </c>
      <c r="J2171" s="169">
        <f t="shared" si="472"/>
        <v>431461.10390902002</v>
      </c>
      <c r="K2171" s="95"/>
      <c r="L2171" s="265">
        <f t="shared" si="471"/>
        <v>168336.02856316447</v>
      </c>
      <c r="M2171" s="265">
        <f>$G2171*NonHospFrac+theModel!$H2171*NonHospFrac</f>
        <v>270817.10405685741</v>
      </c>
      <c r="N2171" s="266">
        <f t="shared" si="473"/>
        <v>439153.13262002188</v>
      </c>
      <c r="O2171" s="159"/>
      <c r="P2171" s="265">
        <f t="shared" si="474"/>
        <v>165387.52274907983</v>
      </c>
      <c r="Q2171" s="265">
        <f t="shared" si="475"/>
        <v>270815.54941518261</v>
      </c>
      <c r="R2171" s="266">
        <f t="shared" si="476"/>
        <v>436203.07216426241</v>
      </c>
    </row>
    <row r="2172" spans="1:18" x14ac:dyDescent="0.3">
      <c r="A2172" s="82">
        <v>2141</v>
      </c>
      <c r="B2172" s="94">
        <f t="shared" si="465"/>
        <v>1.3304155002449359E-18</v>
      </c>
      <c r="C2172" s="179">
        <f t="shared" si="466"/>
        <v>1.3274143120048478E-18</v>
      </c>
      <c r="D2172" s="166">
        <f t="shared" si="467"/>
        <v>2.2558277767625785E-3</v>
      </c>
      <c r="E2172" s="167">
        <f t="shared" si="477"/>
        <v>24.291375447755232</v>
      </c>
      <c r="F2172" s="168">
        <f t="shared" si="478"/>
        <v>4.8319830978254599</v>
      </c>
      <c r="G2172" s="168">
        <f t="shared" si="468"/>
        <v>167921.18867514897</v>
      </c>
      <c r="H2172" s="168">
        <f t="shared" si="469"/>
        <v>271310.33852408634</v>
      </c>
      <c r="I2172" s="169">
        <f t="shared" si="470"/>
        <v>439231.52719923528</v>
      </c>
      <c r="J2172" s="169">
        <f t="shared" si="472"/>
        <v>431532.94679738337</v>
      </c>
      <c r="K2172" s="95"/>
      <c r="L2172" s="265">
        <f t="shared" si="471"/>
        <v>168366.07874645008</v>
      </c>
      <c r="M2172" s="265">
        <f>$G2172*NonHospFrac+theModel!$H2172*NonHospFrac</f>
        <v>270865.44845278526</v>
      </c>
      <c r="N2172" s="266">
        <f t="shared" si="473"/>
        <v>439231.52719923534</v>
      </c>
      <c r="O2172" s="159"/>
      <c r="P2172" s="265">
        <f t="shared" si="474"/>
        <v>165415.06154047011</v>
      </c>
      <c r="Q2172" s="265">
        <f t="shared" si="475"/>
        <v>270863.89381111047</v>
      </c>
      <c r="R2172" s="266">
        <f t="shared" si="476"/>
        <v>436278.95535158057</v>
      </c>
    </row>
    <row r="2173" spans="1:18" x14ac:dyDescent="0.3">
      <c r="A2173" s="82">
        <v>2142</v>
      </c>
      <c r="B2173" s="94">
        <f t="shared" si="465"/>
        <v>1.3055627276879332E-18</v>
      </c>
      <c r="C2173" s="179">
        <f t="shared" si="466"/>
        <v>1.3026176030225089E-18</v>
      </c>
      <c r="D2173" s="166">
        <f t="shared" si="467"/>
        <v>2.2558277767625785E-3</v>
      </c>
      <c r="E2173" s="167">
        <f t="shared" si="477"/>
        <v>24.291375447755232</v>
      </c>
      <c r="F2173" s="168">
        <f t="shared" si="478"/>
        <v>4.8342389256022225</v>
      </c>
      <c r="G2173" s="168">
        <f t="shared" si="468"/>
        <v>167999.58325436237</v>
      </c>
      <c r="H2173" s="168">
        <f t="shared" si="469"/>
        <v>271310.33852408634</v>
      </c>
      <c r="I2173" s="169">
        <f t="shared" si="470"/>
        <v>439309.92177844874</v>
      </c>
      <c r="J2173" s="169">
        <f t="shared" si="472"/>
        <v>431604.7867572892</v>
      </c>
      <c r="K2173" s="95"/>
      <c r="L2173" s="265">
        <f t="shared" si="471"/>
        <v>168396.12892973563</v>
      </c>
      <c r="M2173" s="265">
        <f>$G2173*NonHospFrac+theModel!$H2173*NonHospFrac</f>
        <v>270913.79284871306</v>
      </c>
      <c r="N2173" s="266">
        <f t="shared" si="473"/>
        <v>439309.92177844868</v>
      </c>
      <c r="O2173" s="159"/>
      <c r="P2173" s="265">
        <f t="shared" si="474"/>
        <v>165442.59920932498</v>
      </c>
      <c r="Q2173" s="265">
        <f t="shared" si="475"/>
        <v>270912.23820703826</v>
      </c>
      <c r="R2173" s="266">
        <f t="shared" si="476"/>
        <v>436354.83741636324</v>
      </c>
    </row>
    <row r="2174" spans="1:18" x14ac:dyDescent="0.3">
      <c r="A2174" s="82">
        <v>2143</v>
      </c>
      <c r="B2174" s="94">
        <f t="shared" si="465"/>
        <v>1.2811742163362878E-18</v>
      </c>
      <c r="C2174" s="179">
        <f t="shared" si="466"/>
        <v>1.2782841079522043E-18</v>
      </c>
      <c r="D2174" s="166">
        <f t="shared" si="467"/>
        <v>2.2558277767625785E-3</v>
      </c>
      <c r="E2174" s="167">
        <f t="shared" si="477"/>
        <v>24.291375447755232</v>
      </c>
      <c r="F2174" s="168">
        <f t="shared" si="478"/>
        <v>4.836494753378985</v>
      </c>
      <c r="G2174" s="168">
        <f t="shared" si="468"/>
        <v>168077.9778335758</v>
      </c>
      <c r="H2174" s="168">
        <f t="shared" si="469"/>
        <v>271310.33852408634</v>
      </c>
      <c r="I2174" s="169">
        <f t="shared" si="470"/>
        <v>439388.31635766214</v>
      </c>
      <c r="J2174" s="169">
        <f t="shared" si="472"/>
        <v>431676.62378885678</v>
      </c>
      <c r="K2174" s="95"/>
      <c r="L2174" s="265">
        <f t="shared" si="471"/>
        <v>168426.17911302124</v>
      </c>
      <c r="M2174" s="265">
        <f>$G2174*NonHospFrac+theModel!$H2174*NonHospFrac</f>
        <v>270962.13724464091</v>
      </c>
      <c r="N2174" s="266">
        <f t="shared" si="473"/>
        <v>439388.31635766214</v>
      </c>
      <c r="O2174" s="159"/>
      <c r="P2174" s="265">
        <f t="shared" si="474"/>
        <v>165470.13575569031</v>
      </c>
      <c r="Q2174" s="265">
        <f t="shared" si="475"/>
        <v>270960.58260296611</v>
      </c>
      <c r="R2174" s="266">
        <f t="shared" si="476"/>
        <v>436430.71835865639</v>
      </c>
    </row>
    <row r="2175" spans="1:18" x14ac:dyDescent="0.3">
      <c r="A2175" s="82">
        <v>2144</v>
      </c>
      <c r="B2175" s="94">
        <f t="shared" si="465"/>
        <v>1.2572412935774653E-18</v>
      </c>
      <c r="C2175" s="179">
        <f t="shared" si="466"/>
        <v>1.2544051737453203E-18</v>
      </c>
      <c r="D2175" s="166">
        <f t="shared" si="467"/>
        <v>2.2558277767625785E-3</v>
      </c>
      <c r="E2175" s="167">
        <f t="shared" si="477"/>
        <v>24.291375447755232</v>
      </c>
      <c r="F2175" s="168">
        <f t="shared" si="478"/>
        <v>4.8387505811557476</v>
      </c>
      <c r="G2175" s="168">
        <f t="shared" si="468"/>
        <v>168156.37241278923</v>
      </c>
      <c r="H2175" s="168">
        <f t="shared" si="469"/>
        <v>271310.33852408634</v>
      </c>
      <c r="I2175" s="169">
        <f t="shared" si="470"/>
        <v>439466.71093687555</v>
      </c>
      <c r="J2175" s="169">
        <f t="shared" si="472"/>
        <v>431748.45789220557</v>
      </c>
      <c r="K2175" s="95"/>
      <c r="L2175" s="265">
        <f t="shared" si="471"/>
        <v>168456.22929630679</v>
      </c>
      <c r="M2175" s="265">
        <f>$G2175*NonHospFrac+theModel!$H2175*NonHospFrac</f>
        <v>271010.48164056876</v>
      </c>
      <c r="N2175" s="266">
        <f t="shared" si="473"/>
        <v>439466.71093687555</v>
      </c>
      <c r="O2175" s="159"/>
      <c r="P2175" s="265">
        <f t="shared" si="474"/>
        <v>165497.67117961173</v>
      </c>
      <c r="Q2175" s="265">
        <f t="shared" si="475"/>
        <v>271008.92699889396</v>
      </c>
      <c r="R2175" s="266">
        <f t="shared" si="476"/>
        <v>436506.59817850566</v>
      </c>
    </row>
    <row r="2176" spans="1:18" x14ac:dyDescent="0.3">
      <c r="A2176" s="82">
        <v>2145</v>
      </c>
      <c r="B2176" s="94">
        <f t="shared" si="465"/>
        <v>1.2337554488073248E-18</v>
      </c>
      <c r="C2176" s="179">
        <f t="shared" si="466"/>
        <v>1.2309723089961732E-18</v>
      </c>
      <c r="D2176" s="166">
        <f t="shared" si="467"/>
        <v>2.2558277767625785E-3</v>
      </c>
      <c r="E2176" s="167">
        <f t="shared" si="477"/>
        <v>24.291375447755232</v>
      </c>
      <c r="F2176" s="168">
        <f t="shared" si="478"/>
        <v>4.8410064089325102</v>
      </c>
      <c r="G2176" s="168">
        <f t="shared" si="468"/>
        <v>168234.76699200267</v>
      </c>
      <c r="H2176" s="168">
        <f t="shared" si="469"/>
        <v>271310.33852408634</v>
      </c>
      <c r="I2176" s="169">
        <f t="shared" si="470"/>
        <v>439545.10551608901</v>
      </c>
      <c r="J2176" s="169">
        <f t="shared" si="472"/>
        <v>431820.28906745493</v>
      </c>
      <c r="K2176" s="95"/>
      <c r="L2176" s="265">
        <f t="shared" si="471"/>
        <v>168486.2794795924</v>
      </c>
      <c r="M2176" s="265">
        <f>$G2176*NonHospFrac+theModel!$H2176*NonHospFrac</f>
        <v>271058.82603649661</v>
      </c>
      <c r="N2176" s="266">
        <f t="shared" si="473"/>
        <v>439545.10551608901</v>
      </c>
      <c r="O2176" s="159"/>
      <c r="P2176" s="265">
        <f t="shared" si="474"/>
        <v>165525.20548113514</v>
      </c>
      <c r="Q2176" s="265">
        <f t="shared" si="475"/>
        <v>271057.27139482182</v>
      </c>
      <c r="R2176" s="266">
        <f t="shared" si="476"/>
        <v>436582.47687595699</v>
      </c>
    </row>
    <row r="2177" spans="1:18" x14ac:dyDescent="0.3">
      <c r="A2177" s="82">
        <v>2146</v>
      </c>
      <c r="B2177" s="94">
        <f t="shared" si="465"/>
        <v>1.2107083304036935E-18</v>
      </c>
      <c r="C2177" s="179">
        <f t="shared" si="466"/>
        <v>1.207977180922411E-18</v>
      </c>
      <c r="D2177" s="166">
        <f t="shared" si="467"/>
        <v>2.2558277767625785E-3</v>
      </c>
      <c r="E2177" s="167">
        <f t="shared" si="477"/>
        <v>24.291375447755232</v>
      </c>
      <c r="F2177" s="168">
        <f t="shared" si="478"/>
        <v>4.8432622367092728</v>
      </c>
      <c r="G2177" s="168">
        <f t="shared" si="468"/>
        <v>168313.16157121607</v>
      </c>
      <c r="H2177" s="168">
        <f t="shared" si="469"/>
        <v>271310.33852408634</v>
      </c>
      <c r="I2177" s="169">
        <f t="shared" si="470"/>
        <v>439623.50009530241</v>
      </c>
      <c r="J2177" s="169">
        <f t="shared" si="472"/>
        <v>431892.11731472408</v>
      </c>
      <c r="K2177" s="95"/>
      <c r="L2177" s="265">
        <f t="shared" si="471"/>
        <v>168516.32966287795</v>
      </c>
      <c r="M2177" s="265">
        <f>$G2177*NonHospFrac+theModel!$H2177*NonHospFrac</f>
        <v>271107.17043242446</v>
      </c>
      <c r="N2177" s="266">
        <f t="shared" si="473"/>
        <v>439623.50009530241</v>
      </c>
      <c r="O2177" s="159"/>
      <c r="P2177" s="265">
        <f t="shared" si="474"/>
        <v>165552.73866030615</v>
      </c>
      <c r="Q2177" s="265">
        <f t="shared" si="475"/>
        <v>271105.61579074967</v>
      </c>
      <c r="R2177" s="266">
        <f t="shared" si="476"/>
        <v>436658.35445105581</v>
      </c>
    </row>
    <row r="2178" spans="1:18" x14ac:dyDescent="0.3">
      <c r="A2178" s="82">
        <v>2147</v>
      </c>
      <c r="B2178" s="94">
        <f t="shared" si="465"/>
        <v>1.1880917427565621E-18</v>
      </c>
      <c r="C2178" s="179">
        <f t="shared" si="466"/>
        <v>1.1854116124019096E-18</v>
      </c>
      <c r="D2178" s="166">
        <f t="shared" si="467"/>
        <v>2.2558277767625785E-3</v>
      </c>
      <c r="E2178" s="167">
        <f t="shared" si="477"/>
        <v>24.291375447755232</v>
      </c>
      <c r="F2178" s="168">
        <f t="shared" si="478"/>
        <v>4.8455180644860354</v>
      </c>
      <c r="G2178" s="168">
        <f t="shared" si="468"/>
        <v>168391.5561504295</v>
      </c>
      <c r="H2178" s="168">
        <f t="shared" si="469"/>
        <v>271310.33852408634</v>
      </c>
      <c r="I2178" s="169">
        <f t="shared" si="470"/>
        <v>439701.89467451582</v>
      </c>
      <c r="J2178" s="169">
        <f t="shared" si="472"/>
        <v>431963.94263413246</v>
      </c>
      <c r="K2178" s="95"/>
      <c r="L2178" s="265">
        <f t="shared" si="471"/>
        <v>168546.37984616356</v>
      </c>
      <c r="M2178" s="265">
        <f>$G2178*NonHospFrac+theModel!$H2178*NonHospFrac</f>
        <v>271155.51482835232</v>
      </c>
      <c r="N2178" s="266">
        <f t="shared" si="473"/>
        <v>439701.89467451588</v>
      </c>
      <c r="O2178" s="159"/>
      <c r="P2178" s="265">
        <f t="shared" si="474"/>
        <v>165580.27071717061</v>
      </c>
      <c r="Q2178" s="265">
        <f t="shared" si="475"/>
        <v>271153.96018667752</v>
      </c>
      <c r="R2178" s="266">
        <f t="shared" si="476"/>
        <v>436734.23090384813</v>
      </c>
    </row>
    <row r="2179" spans="1:18" x14ac:dyDescent="0.3">
      <c r="A2179" s="82">
        <v>2148</v>
      </c>
      <c r="B2179" s="94">
        <f t="shared" si="465"/>
        <v>1.1658976433536718E-18</v>
      </c>
      <c r="C2179" s="179">
        <f t="shared" si="466"/>
        <v>1.1632675790649326E-18</v>
      </c>
      <c r="D2179" s="166">
        <f t="shared" si="467"/>
        <v>2.2558277767625785E-3</v>
      </c>
      <c r="E2179" s="167">
        <f t="shared" si="477"/>
        <v>24.291375447755232</v>
      </c>
      <c r="F2179" s="168">
        <f t="shared" si="478"/>
        <v>4.847773892262798</v>
      </c>
      <c r="G2179" s="168">
        <f t="shared" si="468"/>
        <v>168469.95072964294</v>
      </c>
      <c r="H2179" s="168">
        <f t="shared" si="469"/>
        <v>271310.33852408634</v>
      </c>
      <c r="I2179" s="169">
        <f t="shared" si="470"/>
        <v>439780.28925372928</v>
      </c>
      <c r="J2179" s="169">
        <f t="shared" si="472"/>
        <v>432035.76502579951</v>
      </c>
      <c r="K2179" s="95"/>
      <c r="L2179" s="265">
        <f t="shared" si="471"/>
        <v>168576.43002944911</v>
      </c>
      <c r="M2179" s="265">
        <f>$G2179*NonHospFrac+theModel!$H2179*NonHospFrac</f>
        <v>271203.85922428011</v>
      </c>
      <c r="N2179" s="266">
        <f t="shared" si="473"/>
        <v>439780.28925372922</v>
      </c>
      <c r="O2179" s="159"/>
      <c r="P2179" s="265">
        <f t="shared" si="474"/>
        <v>165607.80165177421</v>
      </c>
      <c r="Q2179" s="265">
        <f t="shared" si="475"/>
        <v>271202.30458260531</v>
      </c>
      <c r="R2179" s="266">
        <f t="shared" si="476"/>
        <v>436810.10623437952</v>
      </c>
    </row>
    <row r="2180" spans="1:18" x14ac:dyDescent="0.3">
      <c r="A2180" s="82">
        <v>2149</v>
      </c>
      <c r="B2180" s="94">
        <f t="shared" si="465"/>
        <v>1.1441181399205866E-18</v>
      </c>
      <c r="C2180" s="179">
        <f t="shared" si="466"/>
        <v>1.1415372064406558E-18</v>
      </c>
      <c r="D2180" s="166">
        <f t="shared" si="467"/>
        <v>2.2558277767625785E-3</v>
      </c>
      <c r="E2180" s="167">
        <f t="shared" si="477"/>
        <v>24.291375447755232</v>
      </c>
      <c r="F2180" s="168">
        <f t="shared" si="478"/>
        <v>4.8500297200395606</v>
      </c>
      <c r="G2180" s="168">
        <f t="shared" si="468"/>
        <v>168548.34530885634</v>
      </c>
      <c r="H2180" s="168">
        <f t="shared" si="469"/>
        <v>271310.33852408634</v>
      </c>
      <c r="I2180" s="169">
        <f t="shared" si="470"/>
        <v>439858.68383294268</v>
      </c>
      <c r="J2180" s="169">
        <f t="shared" si="472"/>
        <v>432107.58448984445</v>
      </c>
      <c r="K2180" s="95"/>
      <c r="L2180" s="265">
        <f t="shared" si="471"/>
        <v>168606.48021273469</v>
      </c>
      <c r="M2180" s="265">
        <f>$G2180*NonHospFrac+theModel!$H2180*NonHospFrac</f>
        <v>271252.20362020796</v>
      </c>
      <c r="N2180" s="266">
        <f t="shared" si="473"/>
        <v>439858.68383294262</v>
      </c>
      <c r="O2180" s="159"/>
      <c r="P2180" s="265">
        <f t="shared" si="474"/>
        <v>165635.33146416274</v>
      </c>
      <c r="Q2180" s="265">
        <f t="shared" si="475"/>
        <v>271250.64897853317</v>
      </c>
      <c r="R2180" s="266">
        <f t="shared" si="476"/>
        <v>436885.9804426959</v>
      </c>
    </row>
    <row r="2181" spans="1:18" x14ac:dyDescent="0.3">
      <c r="A2181" s="82">
        <v>2150</v>
      </c>
      <c r="B2181" s="94">
        <f t="shared" si="465"/>
        <v>1.122745487614181E-18</v>
      </c>
      <c r="C2181" s="179">
        <f t="shared" si="466"/>
        <v>1.1202127671569861E-18</v>
      </c>
      <c r="D2181" s="166">
        <f t="shared" si="467"/>
        <v>2.2558277767625785E-3</v>
      </c>
      <c r="E2181" s="167">
        <f t="shared" si="477"/>
        <v>24.291375447755232</v>
      </c>
      <c r="F2181" s="168">
        <f t="shared" si="478"/>
        <v>4.8522855478163232</v>
      </c>
      <c r="G2181" s="168">
        <f t="shared" si="468"/>
        <v>168626.73988806977</v>
      </c>
      <c r="H2181" s="168">
        <f t="shared" si="469"/>
        <v>271310.33852408634</v>
      </c>
      <c r="I2181" s="169">
        <f t="shared" si="470"/>
        <v>439937.07841215609</v>
      </c>
      <c r="J2181" s="169">
        <f t="shared" si="472"/>
        <v>432179.40102638659</v>
      </c>
      <c r="K2181" s="95"/>
      <c r="L2181" s="265">
        <f t="shared" si="471"/>
        <v>168636.53039602027</v>
      </c>
      <c r="M2181" s="265">
        <f>$G2181*NonHospFrac+theModel!$H2181*NonHospFrac</f>
        <v>271300.54801613581</v>
      </c>
      <c r="N2181" s="266">
        <f t="shared" si="473"/>
        <v>439937.07841215609</v>
      </c>
      <c r="O2181" s="159"/>
      <c r="P2181" s="265">
        <f t="shared" si="474"/>
        <v>165662.86015438189</v>
      </c>
      <c r="Q2181" s="265">
        <f t="shared" si="475"/>
        <v>271298.99337446102</v>
      </c>
      <c r="R2181" s="266">
        <f t="shared" si="476"/>
        <v>436961.85352884291</v>
      </c>
    </row>
    <row r="2182" spans="1:18" x14ac:dyDescent="0.3">
      <c r="A2182" s="82">
        <v>2151</v>
      </c>
      <c r="B2182" s="94">
        <f t="shared" si="465"/>
        <v>1.1017720862685567E-18</v>
      </c>
      <c r="C2182" s="179">
        <f t="shared" si="466"/>
        <v>1.0992866781926903E-18</v>
      </c>
      <c r="D2182" s="166">
        <f t="shared" si="467"/>
        <v>2.2558277767625785E-3</v>
      </c>
      <c r="E2182" s="167">
        <f t="shared" si="477"/>
        <v>24.291375447755232</v>
      </c>
      <c r="F2182" s="168">
        <f t="shared" si="478"/>
        <v>4.8545413755930857</v>
      </c>
      <c r="G2182" s="168">
        <f t="shared" si="468"/>
        <v>168705.13446728321</v>
      </c>
      <c r="H2182" s="168">
        <f t="shared" si="469"/>
        <v>271310.33852408634</v>
      </c>
      <c r="I2182" s="169">
        <f t="shared" si="470"/>
        <v>440015.47299136955</v>
      </c>
      <c r="J2182" s="169">
        <f t="shared" si="472"/>
        <v>432251.21463554539</v>
      </c>
      <c r="K2182" s="95"/>
      <c r="L2182" s="265">
        <f t="shared" si="471"/>
        <v>168666.58057930585</v>
      </c>
      <c r="M2182" s="265">
        <f>$G2182*NonHospFrac+theModel!$H2182*NonHospFrac</f>
        <v>271348.89241206367</v>
      </c>
      <c r="N2182" s="266">
        <f t="shared" si="473"/>
        <v>440015.47299136955</v>
      </c>
      <c r="O2182" s="159"/>
      <c r="P2182" s="265">
        <f t="shared" si="474"/>
        <v>165690.38772247746</v>
      </c>
      <c r="Q2182" s="265">
        <f t="shared" si="475"/>
        <v>271347.33777038887</v>
      </c>
      <c r="R2182" s="266">
        <f t="shared" si="476"/>
        <v>437037.72549286636</v>
      </c>
    </row>
    <row r="2183" spans="1:18" x14ac:dyDescent="0.3">
      <c r="A2183" s="82">
        <v>2152</v>
      </c>
      <c r="B2183" s="94">
        <f t="shared" si="465"/>
        <v>1.0811904776924046E-18</v>
      </c>
      <c r="C2183" s="179">
        <f t="shared" si="466"/>
        <v>1.0787514981808548E-18</v>
      </c>
      <c r="D2183" s="166">
        <f t="shared" si="467"/>
        <v>2.2558277767625785E-3</v>
      </c>
      <c r="E2183" s="167">
        <f t="shared" si="477"/>
        <v>24.291375447755232</v>
      </c>
      <c r="F2183" s="168">
        <f t="shared" si="478"/>
        <v>4.8567972033698483</v>
      </c>
      <c r="G2183" s="168">
        <f t="shared" si="468"/>
        <v>168783.52904649661</v>
      </c>
      <c r="H2183" s="168">
        <f t="shared" si="469"/>
        <v>271310.33852408634</v>
      </c>
      <c r="I2183" s="169">
        <f t="shared" si="470"/>
        <v>440093.86757058295</v>
      </c>
      <c r="J2183" s="169">
        <f t="shared" si="472"/>
        <v>432323.02531744004</v>
      </c>
      <c r="K2183" s="95"/>
      <c r="L2183" s="265">
        <f t="shared" si="471"/>
        <v>168696.63076259143</v>
      </c>
      <c r="M2183" s="265">
        <f>$G2183*NonHospFrac+theModel!$H2183*NonHospFrac</f>
        <v>271397.23680799152</v>
      </c>
      <c r="N2183" s="266">
        <f t="shared" si="473"/>
        <v>440093.86757058295</v>
      </c>
      <c r="O2183" s="159"/>
      <c r="P2183" s="265">
        <f t="shared" si="474"/>
        <v>165717.91416849516</v>
      </c>
      <c r="Q2183" s="265">
        <f t="shared" si="475"/>
        <v>271395.68216631672</v>
      </c>
      <c r="R2183" s="266">
        <f t="shared" si="476"/>
        <v>437113.59633481188</v>
      </c>
    </row>
    <row r="2184" spans="1:18" x14ac:dyDescent="0.3">
      <c r="A2184" s="82">
        <v>2153</v>
      </c>
      <c r="B2184" s="94">
        <f t="shared" si="465"/>
        <v>1.060993343016854E-18</v>
      </c>
      <c r="C2184" s="179">
        <f t="shared" si="466"/>
        <v>1.0585999247627164E-18</v>
      </c>
      <c r="D2184" s="166">
        <f t="shared" si="467"/>
        <v>2.2558277767625785E-3</v>
      </c>
      <c r="E2184" s="167">
        <f t="shared" si="477"/>
        <v>24.291375447755232</v>
      </c>
      <c r="F2184" s="168">
        <f t="shared" si="478"/>
        <v>4.8590530311466109</v>
      </c>
      <c r="G2184" s="168">
        <f t="shared" si="468"/>
        <v>168861.92362571004</v>
      </c>
      <c r="H2184" s="168">
        <f t="shared" si="469"/>
        <v>271310.33852408634</v>
      </c>
      <c r="I2184" s="169">
        <f t="shared" si="470"/>
        <v>440172.26214979636</v>
      </c>
      <c r="J2184" s="169">
        <f t="shared" si="472"/>
        <v>432394.83307218994</v>
      </c>
      <c r="K2184" s="95"/>
      <c r="L2184" s="265">
        <f t="shared" si="471"/>
        <v>168726.68094587701</v>
      </c>
      <c r="M2184" s="265">
        <f>$G2184*NonHospFrac+theModel!$H2184*NonHospFrac</f>
        <v>271445.58120391937</v>
      </c>
      <c r="N2184" s="266">
        <f t="shared" si="473"/>
        <v>440172.26214979636</v>
      </c>
      <c r="O2184" s="159"/>
      <c r="P2184" s="265">
        <f t="shared" si="474"/>
        <v>165745.43949248071</v>
      </c>
      <c r="Q2184" s="265">
        <f t="shared" si="475"/>
        <v>271444.02656224457</v>
      </c>
      <c r="R2184" s="266">
        <f t="shared" si="476"/>
        <v>437189.46605472529</v>
      </c>
    </row>
    <row r="2185" spans="1:18" x14ac:dyDescent="0.3">
      <c r="A2185" s="82">
        <v>2154</v>
      </c>
      <c r="B2185" s="94">
        <f t="shared" si="465"/>
        <v>1.0411735000928671E-18</v>
      </c>
      <c r="C2185" s="179">
        <f t="shared" si="466"/>
        <v>1.0388247919909285E-18</v>
      </c>
      <c r="D2185" s="166">
        <f t="shared" si="467"/>
        <v>2.2558277767625785E-3</v>
      </c>
      <c r="E2185" s="167">
        <f t="shared" si="477"/>
        <v>24.291375447755232</v>
      </c>
      <c r="F2185" s="168">
        <f t="shared" si="478"/>
        <v>4.8613088589233735</v>
      </c>
      <c r="G2185" s="168">
        <f t="shared" si="468"/>
        <v>168940.31820492345</v>
      </c>
      <c r="H2185" s="168">
        <f t="shared" si="469"/>
        <v>271310.33852408634</v>
      </c>
      <c r="I2185" s="169">
        <f t="shared" si="470"/>
        <v>440250.65672900982</v>
      </c>
      <c r="J2185" s="169">
        <f t="shared" si="472"/>
        <v>432466.63789991447</v>
      </c>
      <c r="K2185" s="95"/>
      <c r="L2185" s="265">
        <f t="shared" si="471"/>
        <v>168756.7311291626</v>
      </c>
      <c r="M2185" s="265">
        <f>$G2185*NonHospFrac+theModel!$H2185*NonHospFrac</f>
        <v>271493.92559984722</v>
      </c>
      <c r="N2185" s="266">
        <f t="shared" si="473"/>
        <v>440250.65672900982</v>
      </c>
      <c r="O2185" s="159"/>
      <c r="P2185" s="265">
        <f t="shared" si="474"/>
        <v>165772.9636944799</v>
      </c>
      <c r="Q2185" s="265">
        <f t="shared" si="475"/>
        <v>271492.37095817243</v>
      </c>
      <c r="R2185" s="266">
        <f t="shared" si="476"/>
        <v>437265.33465265232</v>
      </c>
    </row>
    <row r="2186" spans="1:18" x14ac:dyDescent="0.3">
      <c r="A2186" s="82">
        <v>2155</v>
      </c>
      <c r="B2186" s="94">
        <f t="shared" si="465"/>
        <v>1.021723900937248E-18</v>
      </c>
      <c r="C2186" s="179">
        <f t="shared" si="466"/>
        <v>1.0194190677813315E-18</v>
      </c>
      <c r="D2186" s="166">
        <f t="shared" si="467"/>
        <v>2.2558277767625785E-3</v>
      </c>
      <c r="E2186" s="167">
        <f t="shared" si="477"/>
        <v>24.291375447755232</v>
      </c>
      <c r="F2186" s="168">
        <f t="shared" si="478"/>
        <v>4.8635646867001361</v>
      </c>
      <c r="G2186" s="168">
        <f t="shared" si="468"/>
        <v>169018.71278413688</v>
      </c>
      <c r="H2186" s="168">
        <f t="shared" si="469"/>
        <v>271310.33852408634</v>
      </c>
      <c r="I2186" s="169">
        <f t="shared" si="470"/>
        <v>440329.05130822322</v>
      </c>
      <c r="J2186" s="169">
        <f t="shared" si="472"/>
        <v>432538.43980073277</v>
      </c>
      <c r="K2186" s="95"/>
      <c r="L2186" s="265">
        <f t="shared" si="471"/>
        <v>168786.78131244818</v>
      </c>
      <c r="M2186" s="265">
        <f>$G2186*NonHospFrac+theModel!$H2186*NonHospFrac</f>
        <v>271542.26999577507</v>
      </c>
      <c r="N2186" s="266">
        <f t="shared" si="473"/>
        <v>440329.05130822328</v>
      </c>
      <c r="O2186" s="159"/>
      <c r="P2186" s="265">
        <f t="shared" si="474"/>
        <v>165800.48677453841</v>
      </c>
      <c r="Q2186" s="265">
        <f t="shared" si="475"/>
        <v>271540.71535410028</v>
      </c>
      <c r="R2186" s="266">
        <f t="shared" si="476"/>
        <v>437341.20212863869</v>
      </c>
    </row>
    <row r="2187" spans="1:18" x14ac:dyDescent="0.3">
      <c r="A2187" s="82">
        <v>2156</v>
      </c>
      <c r="B2187" s="94">
        <f t="shared" si="465"/>
        <v>1.0026376292263634E-18</v>
      </c>
      <c r="C2187" s="179">
        <f t="shared" si="466"/>
        <v>1.0003758514123272E-18</v>
      </c>
      <c r="D2187" s="166">
        <f t="shared" si="467"/>
        <v>2.2558277767625785E-3</v>
      </c>
      <c r="E2187" s="167">
        <f t="shared" si="477"/>
        <v>24.291375447755232</v>
      </c>
      <c r="F2187" s="168">
        <f t="shared" si="478"/>
        <v>4.8658205144768987</v>
      </c>
      <c r="G2187" s="168">
        <f t="shared" si="468"/>
        <v>169097.10736335031</v>
      </c>
      <c r="H2187" s="168">
        <f t="shared" si="469"/>
        <v>271310.33852408634</v>
      </c>
      <c r="I2187" s="169">
        <f t="shared" si="470"/>
        <v>440407.44588743662</v>
      </c>
      <c r="J2187" s="169">
        <f t="shared" si="472"/>
        <v>432610.23877476429</v>
      </c>
      <c r="K2187" s="95"/>
      <c r="L2187" s="265">
        <f t="shared" si="471"/>
        <v>168816.83149573376</v>
      </c>
      <c r="M2187" s="265">
        <f>$G2187*NonHospFrac+theModel!$H2187*NonHospFrac</f>
        <v>271590.61439170287</v>
      </c>
      <c r="N2187" s="266">
        <f t="shared" si="473"/>
        <v>440407.44588743662</v>
      </c>
      <c r="O2187" s="159"/>
      <c r="P2187" s="265">
        <f t="shared" si="474"/>
        <v>165828.008732702</v>
      </c>
      <c r="Q2187" s="265">
        <f t="shared" si="475"/>
        <v>271589.05975002807</v>
      </c>
      <c r="R2187" s="266">
        <f t="shared" si="476"/>
        <v>437417.06848273007</v>
      </c>
    </row>
    <row r="2188" spans="1:18" x14ac:dyDescent="0.3">
      <c r="A2188" s="82">
        <v>2157</v>
      </c>
      <c r="B2188" s="94">
        <f t="shared" si="465"/>
        <v>9.8390789783668969E-19</v>
      </c>
      <c r="C2188" s="179">
        <f t="shared" si="466"/>
        <v>9.8168837107097353E-19</v>
      </c>
      <c r="D2188" s="166">
        <f t="shared" si="467"/>
        <v>2.2558277767625785E-3</v>
      </c>
      <c r="E2188" s="167">
        <f t="shared" si="477"/>
        <v>24.291375447755232</v>
      </c>
      <c r="F2188" s="168">
        <f t="shared" si="478"/>
        <v>4.8680763422536613</v>
      </c>
      <c r="G2188" s="168">
        <f t="shared" si="468"/>
        <v>169175.50194256371</v>
      </c>
      <c r="H2188" s="168">
        <f t="shared" si="469"/>
        <v>271310.33852408634</v>
      </c>
      <c r="I2188" s="169">
        <f t="shared" si="470"/>
        <v>440485.84046665009</v>
      </c>
      <c r="J2188" s="169">
        <f t="shared" si="472"/>
        <v>432682.03482212831</v>
      </c>
      <c r="K2188" s="95"/>
      <c r="L2188" s="265">
        <f t="shared" si="471"/>
        <v>168846.88167901934</v>
      </c>
      <c r="M2188" s="265">
        <f>$G2188*NonHospFrac+theModel!$H2188*NonHospFrac</f>
        <v>271638.95878763072</v>
      </c>
      <c r="N2188" s="266">
        <f t="shared" si="473"/>
        <v>440485.84046665009</v>
      </c>
      <c r="O2188" s="159"/>
      <c r="P2188" s="265">
        <f t="shared" si="474"/>
        <v>165855.52956901639</v>
      </c>
      <c r="Q2188" s="265">
        <f t="shared" si="475"/>
        <v>271637.40414595592</v>
      </c>
      <c r="R2188" s="266">
        <f t="shared" si="476"/>
        <v>437492.93371497234</v>
      </c>
    </row>
    <row r="2189" spans="1:18" x14ac:dyDescent="0.3">
      <c r="A2189" s="82">
        <v>2158</v>
      </c>
      <c r="B2189" s="94">
        <f t="shared" si="465"/>
        <v>9.6552804643126607E-19</v>
      </c>
      <c r="C2189" s="179">
        <f t="shared" si="466"/>
        <v>9.633499814448831E-19</v>
      </c>
      <c r="D2189" s="166">
        <f t="shared" si="467"/>
        <v>2.2558277767625785E-3</v>
      </c>
      <c r="E2189" s="167">
        <f t="shared" si="477"/>
        <v>24.291375447755232</v>
      </c>
      <c r="F2189" s="168">
        <f t="shared" si="478"/>
        <v>4.8703321700304238</v>
      </c>
      <c r="G2189" s="168">
        <f t="shared" si="468"/>
        <v>169253.89652177715</v>
      </c>
      <c r="H2189" s="168">
        <f t="shared" si="469"/>
        <v>271310.33852408634</v>
      </c>
      <c r="I2189" s="169">
        <f t="shared" si="470"/>
        <v>440564.23504586349</v>
      </c>
      <c r="J2189" s="169">
        <f t="shared" si="472"/>
        <v>432753.82794294407</v>
      </c>
      <c r="K2189" s="95"/>
      <c r="L2189" s="265">
        <f t="shared" si="471"/>
        <v>168876.93186230492</v>
      </c>
      <c r="M2189" s="265">
        <f>$G2189*NonHospFrac+theModel!$H2189*NonHospFrac</f>
        <v>271687.30318355857</v>
      </c>
      <c r="N2189" s="266">
        <f t="shared" si="473"/>
        <v>440564.23504586349</v>
      </c>
      <c r="O2189" s="159"/>
      <c r="P2189" s="265">
        <f t="shared" si="474"/>
        <v>165883.0492835273</v>
      </c>
      <c r="Q2189" s="265">
        <f t="shared" si="475"/>
        <v>271685.74854188378</v>
      </c>
      <c r="R2189" s="266">
        <f t="shared" si="476"/>
        <v>437568.79782541108</v>
      </c>
    </row>
    <row r="2190" spans="1:18" x14ac:dyDescent="0.3">
      <c r="A2190" s="82">
        <v>2159</v>
      </c>
      <c r="B2190" s="94">
        <f t="shared" si="465"/>
        <v>9.4749153909130678E-19</v>
      </c>
      <c r="C2190" s="179">
        <f t="shared" si="466"/>
        <v>9.4535416135917714E-19</v>
      </c>
      <c r="D2190" s="166">
        <f t="shared" si="467"/>
        <v>2.2558277767625785E-3</v>
      </c>
      <c r="E2190" s="167">
        <f t="shared" si="477"/>
        <v>24.291375447755232</v>
      </c>
      <c r="F2190" s="168">
        <f t="shared" si="478"/>
        <v>4.8725879978071864</v>
      </c>
      <c r="G2190" s="168">
        <f t="shared" si="468"/>
        <v>169332.29110099055</v>
      </c>
      <c r="H2190" s="168">
        <f t="shared" si="469"/>
        <v>271310.33852408634</v>
      </c>
      <c r="I2190" s="169">
        <f t="shared" si="470"/>
        <v>440642.62962507689</v>
      </c>
      <c r="J2190" s="169">
        <f t="shared" si="472"/>
        <v>432825.61813733086</v>
      </c>
      <c r="K2190" s="95"/>
      <c r="L2190" s="265">
        <f t="shared" si="471"/>
        <v>168906.98204559047</v>
      </c>
      <c r="M2190" s="265">
        <f>$G2190*NonHospFrac+theModel!$H2190*NonHospFrac</f>
        <v>271735.64757948637</v>
      </c>
      <c r="N2190" s="266">
        <f t="shared" si="473"/>
        <v>440642.62962507684</v>
      </c>
      <c r="O2190" s="159"/>
      <c r="P2190" s="265">
        <f t="shared" si="474"/>
        <v>165910.56787628046</v>
      </c>
      <c r="Q2190" s="265">
        <f t="shared" si="475"/>
        <v>271734.09293781157</v>
      </c>
      <c r="R2190" s="266">
        <f t="shared" si="476"/>
        <v>437644.66081409203</v>
      </c>
    </row>
    <row r="2191" spans="1:18" x14ac:dyDescent="0.3">
      <c r="A2191" s="82">
        <v>2160</v>
      </c>
      <c r="B2191" s="94">
        <f t="shared" si="465"/>
        <v>9.2979196199198277E-19</v>
      </c>
      <c r="C2191" s="179">
        <f t="shared" si="466"/>
        <v>9.2769451145751061E-19</v>
      </c>
      <c r="D2191" s="166">
        <f t="shared" si="467"/>
        <v>2.2558277767625785E-3</v>
      </c>
      <c r="E2191" s="167">
        <f t="shared" si="477"/>
        <v>24.291375447755232</v>
      </c>
      <c r="F2191" s="168">
        <f t="shared" si="478"/>
        <v>4.874843825583949</v>
      </c>
      <c r="G2191" s="168">
        <f t="shared" si="468"/>
        <v>169410.68568020398</v>
      </c>
      <c r="H2191" s="168">
        <f t="shared" si="469"/>
        <v>271310.33852408634</v>
      </c>
      <c r="I2191" s="169">
        <f t="shared" si="470"/>
        <v>440721.02420429036</v>
      </c>
      <c r="J2191" s="169">
        <f t="shared" si="472"/>
        <v>432897.40540540806</v>
      </c>
      <c r="K2191" s="95"/>
      <c r="L2191" s="265">
        <f t="shared" si="471"/>
        <v>168937.03222887608</v>
      </c>
      <c r="M2191" s="265">
        <f>$G2191*NonHospFrac+theModel!$H2191*NonHospFrac</f>
        <v>271783.99197541422</v>
      </c>
      <c r="N2191" s="266">
        <f t="shared" si="473"/>
        <v>440721.0242042903</v>
      </c>
      <c r="O2191" s="159"/>
      <c r="P2191" s="265">
        <f t="shared" si="474"/>
        <v>165938.08534732164</v>
      </c>
      <c r="Q2191" s="265">
        <f t="shared" si="475"/>
        <v>271782.43733373942</v>
      </c>
      <c r="R2191" s="266">
        <f t="shared" si="476"/>
        <v>437720.52268106106</v>
      </c>
    </row>
    <row r="2192" spans="1:18" x14ac:dyDescent="0.3">
      <c r="A2192" s="82">
        <v>2161</v>
      </c>
      <c r="B2192" s="94">
        <f t="shared" si="465"/>
        <v>9.1242302112165925E-19</v>
      </c>
      <c r="C2192" s="179">
        <f t="shared" si="466"/>
        <v>9.1036475192645539E-19</v>
      </c>
      <c r="D2192" s="166">
        <f t="shared" si="467"/>
        <v>2.2558277767625785E-3</v>
      </c>
      <c r="E2192" s="167">
        <f t="shared" si="477"/>
        <v>24.291375447755232</v>
      </c>
      <c r="F2192" s="168">
        <f t="shared" si="478"/>
        <v>4.8770996533607116</v>
      </c>
      <c r="G2192" s="168">
        <f t="shared" si="468"/>
        <v>169489.08025941742</v>
      </c>
      <c r="H2192" s="168">
        <f t="shared" si="469"/>
        <v>271310.33852408634</v>
      </c>
      <c r="I2192" s="169">
        <f t="shared" si="470"/>
        <v>440799.41878350376</v>
      </c>
      <c r="J2192" s="169">
        <f t="shared" si="472"/>
        <v>432969.18974729482</v>
      </c>
      <c r="K2192" s="95"/>
      <c r="L2192" s="265">
        <f t="shared" si="471"/>
        <v>168967.08241216166</v>
      </c>
      <c r="M2192" s="265">
        <f>$G2192*NonHospFrac+theModel!$H2192*NonHospFrac</f>
        <v>271832.33637134207</v>
      </c>
      <c r="N2192" s="266">
        <f t="shared" si="473"/>
        <v>440799.4187835037</v>
      </c>
      <c r="O2192" s="159"/>
      <c r="P2192" s="265">
        <f t="shared" si="474"/>
        <v>165965.60169669651</v>
      </c>
      <c r="Q2192" s="265">
        <f t="shared" si="475"/>
        <v>271830.78172966727</v>
      </c>
      <c r="R2192" s="266">
        <f t="shared" si="476"/>
        <v>437796.38342636381</v>
      </c>
    </row>
    <row r="2193" spans="1:18" x14ac:dyDescent="0.3">
      <c r="A2193" s="82">
        <v>2162</v>
      </c>
      <c r="B2193" s="94">
        <f t="shared" si="465"/>
        <v>8.9537854004372891E-19</v>
      </c>
      <c r="C2193" s="179">
        <f t="shared" si="466"/>
        <v>8.9335872026238105E-19</v>
      </c>
      <c r="D2193" s="166">
        <f t="shared" si="467"/>
        <v>2.2558277767625785E-3</v>
      </c>
      <c r="E2193" s="167">
        <f t="shared" si="477"/>
        <v>24.291375447755232</v>
      </c>
      <c r="F2193" s="168">
        <f t="shared" si="478"/>
        <v>4.8793554811374742</v>
      </c>
      <c r="G2193" s="168">
        <f t="shared" si="468"/>
        <v>169567.47483863085</v>
      </c>
      <c r="H2193" s="168">
        <f t="shared" si="469"/>
        <v>271310.33852408634</v>
      </c>
      <c r="I2193" s="169">
        <f t="shared" si="470"/>
        <v>440877.81336271716</v>
      </c>
      <c r="J2193" s="169">
        <f t="shared" si="472"/>
        <v>433040.97116311052</v>
      </c>
      <c r="K2193" s="95"/>
      <c r="L2193" s="265">
        <f t="shared" si="471"/>
        <v>168997.13259544724</v>
      </c>
      <c r="M2193" s="265">
        <f>$G2193*NonHospFrac+theModel!$H2193*NonHospFrac</f>
        <v>271880.68076726992</v>
      </c>
      <c r="N2193" s="266">
        <f t="shared" si="473"/>
        <v>440877.81336271716</v>
      </c>
      <c r="O2193" s="159"/>
      <c r="P2193" s="265">
        <f t="shared" si="474"/>
        <v>165993.11692445082</v>
      </c>
      <c r="Q2193" s="265">
        <f t="shared" si="475"/>
        <v>271879.12612559512</v>
      </c>
      <c r="R2193" s="266">
        <f t="shared" si="476"/>
        <v>437872.24305004592</v>
      </c>
    </row>
    <row r="2194" spans="1:18" x14ac:dyDescent="0.3">
      <c r="A2194" s="82">
        <v>2163</v>
      </c>
      <c r="B2194" s="94">
        <f t="shared" si="465"/>
        <v>8.7865245770025701E-19</v>
      </c>
      <c r="C2194" s="179">
        <f t="shared" si="466"/>
        <v>8.7667036908005607E-19</v>
      </c>
      <c r="D2194" s="166">
        <f t="shared" si="467"/>
        <v>2.2558277767625785E-3</v>
      </c>
      <c r="E2194" s="167">
        <f t="shared" si="477"/>
        <v>24.291375447755232</v>
      </c>
      <c r="F2194" s="168">
        <f t="shared" si="478"/>
        <v>4.8816113089142368</v>
      </c>
      <c r="G2194" s="168">
        <f t="shared" si="468"/>
        <v>169645.86941784425</v>
      </c>
      <c r="H2194" s="168">
        <f t="shared" si="469"/>
        <v>271310.33852408634</v>
      </c>
      <c r="I2194" s="169">
        <f t="shared" si="470"/>
        <v>440956.20794193062</v>
      </c>
      <c r="J2194" s="169">
        <f t="shared" si="472"/>
        <v>433112.74965297442</v>
      </c>
      <c r="K2194" s="95"/>
      <c r="L2194" s="265">
        <f t="shared" si="471"/>
        <v>169027.18277873279</v>
      </c>
      <c r="M2194" s="265">
        <f>$G2194*NonHospFrac+theModel!$H2194*NonHospFrac</f>
        <v>271929.02516319777</v>
      </c>
      <c r="N2194" s="266">
        <f t="shared" si="473"/>
        <v>440956.20794193057</v>
      </c>
      <c r="O2194" s="159"/>
      <c r="P2194" s="265">
        <f t="shared" si="474"/>
        <v>166020.63103063026</v>
      </c>
      <c r="Q2194" s="265">
        <f t="shared" si="475"/>
        <v>271927.47052152298</v>
      </c>
      <c r="R2194" s="266">
        <f t="shared" si="476"/>
        <v>437948.10155215324</v>
      </c>
    </row>
    <row r="2195" spans="1:18" x14ac:dyDescent="0.3">
      <c r="A2195" s="82">
        <v>2164</v>
      </c>
      <c r="B2195" s="94">
        <f t="shared" si="465"/>
        <v>8.6223882625665475E-19</v>
      </c>
      <c r="C2195" s="179">
        <f t="shared" si="466"/>
        <v>8.6029376396218179E-19</v>
      </c>
      <c r="D2195" s="166">
        <f t="shared" si="467"/>
        <v>2.2558277767625785E-3</v>
      </c>
      <c r="E2195" s="167">
        <f t="shared" si="477"/>
        <v>24.291375447755232</v>
      </c>
      <c r="F2195" s="168">
        <f t="shared" si="478"/>
        <v>4.8838671366909994</v>
      </c>
      <c r="G2195" s="168">
        <f t="shared" si="468"/>
        <v>169724.26399705769</v>
      </c>
      <c r="H2195" s="168">
        <f t="shared" si="469"/>
        <v>271310.33852408634</v>
      </c>
      <c r="I2195" s="169">
        <f t="shared" si="470"/>
        <v>441034.60252114403</v>
      </c>
      <c r="J2195" s="169">
        <f t="shared" si="472"/>
        <v>433184.52521700575</v>
      </c>
      <c r="K2195" s="95"/>
      <c r="L2195" s="265">
        <f t="shared" si="471"/>
        <v>169057.2329620184</v>
      </c>
      <c r="M2195" s="265">
        <f>$G2195*NonHospFrac+theModel!$H2195*NonHospFrac</f>
        <v>271977.36955912563</v>
      </c>
      <c r="N2195" s="266">
        <f t="shared" si="473"/>
        <v>441034.60252114403</v>
      </c>
      <c r="O2195" s="159"/>
      <c r="P2195" s="265">
        <f t="shared" si="474"/>
        <v>166048.14401528062</v>
      </c>
      <c r="Q2195" s="265">
        <f t="shared" si="475"/>
        <v>271975.81491745083</v>
      </c>
      <c r="R2195" s="266">
        <f t="shared" si="476"/>
        <v>438023.95893273142</v>
      </c>
    </row>
    <row r="2196" spans="1:18" x14ac:dyDescent="0.3">
      <c r="A2196" s="82">
        <v>2165</v>
      </c>
      <c r="B2196" s="94">
        <f t="shared" si="465"/>
        <v>8.4613180898661492E-19</v>
      </c>
      <c r="C2196" s="179">
        <f t="shared" si="466"/>
        <v>8.4422308134910055E-19</v>
      </c>
      <c r="D2196" s="166">
        <f t="shared" si="467"/>
        <v>2.2558277767625785E-3</v>
      </c>
      <c r="E2196" s="167">
        <f t="shared" si="477"/>
        <v>24.291375447755232</v>
      </c>
      <c r="F2196" s="168">
        <f t="shared" si="478"/>
        <v>4.886122964467762</v>
      </c>
      <c r="G2196" s="168">
        <f t="shared" si="468"/>
        <v>169802.65857627112</v>
      </c>
      <c r="H2196" s="168">
        <f t="shared" si="469"/>
        <v>271310.33852408634</v>
      </c>
      <c r="I2196" s="169">
        <f t="shared" si="470"/>
        <v>441112.99710035743</v>
      </c>
      <c r="J2196" s="169">
        <f t="shared" si="472"/>
        <v>433256.29785532376</v>
      </c>
      <c r="K2196" s="95"/>
      <c r="L2196" s="265">
        <f t="shared" si="471"/>
        <v>169087.28314530395</v>
      </c>
      <c r="M2196" s="265">
        <f>$G2196*NonHospFrac+theModel!$H2196*NonHospFrac</f>
        <v>272025.71395505348</v>
      </c>
      <c r="N2196" s="266">
        <f t="shared" si="473"/>
        <v>441112.99710035743</v>
      </c>
      <c r="O2196" s="159"/>
      <c r="P2196" s="265">
        <f t="shared" si="474"/>
        <v>166075.65587844749</v>
      </c>
      <c r="Q2196" s="265">
        <f t="shared" si="475"/>
        <v>272024.15931337868</v>
      </c>
      <c r="R2196" s="266">
        <f t="shared" si="476"/>
        <v>438099.8151918262</v>
      </c>
    </row>
    <row r="2197" spans="1:18" x14ac:dyDescent="0.3">
      <c r="A2197" s="82">
        <v>2166</v>
      </c>
      <c r="B2197" s="94">
        <f t="shared" si="465"/>
        <v>8.3032567819655852E-19</v>
      </c>
      <c r="C2197" s="179">
        <f t="shared" si="466"/>
        <v>8.284526064679235E-19</v>
      </c>
      <c r="D2197" s="166">
        <f t="shared" si="467"/>
        <v>2.2558277767625785E-3</v>
      </c>
      <c r="E2197" s="167">
        <f t="shared" si="477"/>
        <v>24.291375447755232</v>
      </c>
      <c r="F2197" s="168">
        <f t="shared" si="478"/>
        <v>4.8883787922445245</v>
      </c>
      <c r="G2197" s="168">
        <f t="shared" si="468"/>
        <v>169881.05315548452</v>
      </c>
      <c r="H2197" s="168">
        <f t="shared" si="469"/>
        <v>271310.33852408634</v>
      </c>
      <c r="I2197" s="169">
        <f t="shared" si="470"/>
        <v>441191.39167957089</v>
      </c>
      <c r="J2197" s="169">
        <f t="shared" si="472"/>
        <v>433328.06756804779</v>
      </c>
      <c r="K2197" s="95"/>
      <c r="L2197" s="265">
        <f t="shared" si="471"/>
        <v>169117.33332858954</v>
      </c>
      <c r="M2197" s="265">
        <f>$G2197*NonHospFrac+theModel!$H2197*NonHospFrac</f>
        <v>272074.05835098133</v>
      </c>
      <c r="N2197" s="266">
        <f t="shared" si="473"/>
        <v>441191.39167957089</v>
      </c>
      <c r="O2197" s="159"/>
      <c r="P2197" s="265">
        <f t="shared" si="474"/>
        <v>166103.16662017669</v>
      </c>
      <c r="Q2197" s="265">
        <f t="shared" si="475"/>
        <v>272072.50370930653</v>
      </c>
      <c r="R2197" s="266">
        <f t="shared" si="476"/>
        <v>438175.67032948323</v>
      </c>
    </row>
    <row r="2198" spans="1:18" x14ac:dyDescent="0.3">
      <c r="A2198" s="82">
        <v>2167</v>
      </c>
      <c r="B2198" s="94">
        <f t="shared" si="465"/>
        <v>8.1481481318885283E-19</v>
      </c>
      <c r="C2198" s="179">
        <f t="shared" si="466"/>
        <v>8.1297673130034384E-19</v>
      </c>
      <c r="D2198" s="166">
        <f t="shared" si="467"/>
        <v>2.2558277767625785E-3</v>
      </c>
      <c r="E2198" s="167">
        <f t="shared" si="477"/>
        <v>24.291375447755232</v>
      </c>
      <c r="F2198" s="168">
        <f t="shared" si="478"/>
        <v>4.8906346200212871</v>
      </c>
      <c r="G2198" s="168">
        <f t="shared" si="468"/>
        <v>169959.44773469795</v>
      </c>
      <c r="H2198" s="168">
        <f t="shared" si="469"/>
        <v>271310.33852408634</v>
      </c>
      <c r="I2198" s="169">
        <f t="shared" si="470"/>
        <v>441269.7862587843</v>
      </c>
      <c r="J2198" s="169">
        <f t="shared" si="472"/>
        <v>433399.83435529697</v>
      </c>
      <c r="K2198" s="95"/>
      <c r="L2198" s="265">
        <f t="shared" si="471"/>
        <v>169147.38351187512</v>
      </c>
      <c r="M2198" s="265">
        <f>$G2198*NonHospFrac+theModel!$H2198*NonHospFrac</f>
        <v>272122.40274690918</v>
      </c>
      <c r="N2198" s="266">
        <f t="shared" si="473"/>
        <v>441269.7862587843</v>
      </c>
      <c r="O2198" s="159"/>
      <c r="P2198" s="265">
        <f t="shared" si="474"/>
        <v>166130.67624051392</v>
      </c>
      <c r="Q2198" s="265">
        <f t="shared" si="475"/>
        <v>272120.84810523439</v>
      </c>
      <c r="R2198" s="266">
        <f t="shared" si="476"/>
        <v>438251.5243457483</v>
      </c>
    </row>
    <row r="2199" spans="1:18" x14ac:dyDescent="0.3">
      <c r="A2199" s="82">
        <v>2168</v>
      </c>
      <c r="B2199" s="94">
        <f t="shared" si="465"/>
        <v>7.995936982630845E-19</v>
      </c>
      <c r="C2199" s="179">
        <f t="shared" si="466"/>
        <v>7.9778995258841832E-19</v>
      </c>
      <c r="D2199" s="166">
        <f t="shared" si="467"/>
        <v>2.2558277767625785E-3</v>
      </c>
      <c r="E2199" s="167">
        <f t="shared" si="477"/>
        <v>24.291375447755232</v>
      </c>
      <c r="F2199" s="168">
        <f t="shared" si="478"/>
        <v>4.8928904477980497</v>
      </c>
      <c r="G2199" s="168">
        <f t="shared" si="468"/>
        <v>170037.84231391136</v>
      </c>
      <c r="H2199" s="168">
        <f t="shared" si="469"/>
        <v>271310.33852408634</v>
      </c>
      <c r="I2199" s="169">
        <f t="shared" si="470"/>
        <v>441348.1808379977</v>
      </c>
      <c r="J2199" s="169">
        <f t="shared" si="472"/>
        <v>433471.59821719065</v>
      </c>
      <c r="K2199" s="95"/>
      <c r="L2199" s="265">
        <f t="shared" si="471"/>
        <v>169177.4336951607</v>
      </c>
      <c r="M2199" s="265">
        <f>$G2199*NonHospFrac+theModel!$H2199*NonHospFrac</f>
        <v>272170.74714283698</v>
      </c>
      <c r="N2199" s="266">
        <f t="shared" si="473"/>
        <v>441348.1808379977</v>
      </c>
      <c r="O2199" s="159"/>
      <c r="P2199" s="265">
        <f t="shared" si="474"/>
        <v>166158.18473950485</v>
      </c>
      <c r="Q2199" s="265">
        <f t="shared" si="475"/>
        <v>272169.19250116218</v>
      </c>
      <c r="R2199" s="266">
        <f t="shared" si="476"/>
        <v>438327.377240667</v>
      </c>
    </row>
    <row r="2200" spans="1:18" x14ac:dyDescent="0.3">
      <c r="A2200" s="82">
        <v>2169</v>
      </c>
      <c r="B2200" s="94">
        <f t="shared" si="465"/>
        <v>7.8465692075463953E-19</v>
      </c>
      <c r="C2200" s="179">
        <f t="shared" si="466"/>
        <v>7.828868698775722E-19</v>
      </c>
      <c r="D2200" s="166">
        <f t="shared" si="467"/>
        <v>2.2558277767625785E-3</v>
      </c>
      <c r="E2200" s="167">
        <f t="shared" si="477"/>
        <v>24.291375447755232</v>
      </c>
      <c r="F2200" s="168">
        <f t="shared" si="478"/>
        <v>4.8951462755748123</v>
      </c>
      <c r="G2200" s="168">
        <f t="shared" si="468"/>
        <v>170116.23689312476</v>
      </c>
      <c r="H2200" s="168">
        <f t="shared" si="469"/>
        <v>271310.33852408634</v>
      </c>
      <c r="I2200" s="169">
        <f t="shared" si="470"/>
        <v>441426.5754172111</v>
      </c>
      <c r="J2200" s="169">
        <f t="shared" si="472"/>
        <v>433543.35915384803</v>
      </c>
      <c r="K2200" s="95"/>
      <c r="L2200" s="265">
        <f t="shared" si="471"/>
        <v>169207.48387844628</v>
      </c>
      <c r="M2200" s="265">
        <f>$G2200*NonHospFrac+theModel!$H2200*NonHospFrac</f>
        <v>272219.09153876483</v>
      </c>
      <c r="N2200" s="266">
        <f t="shared" si="473"/>
        <v>441426.5754172111</v>
      </c>
      <c r="O2200" s="159"/>
      <c r="P2200" s="265">
        <f t="shared" si="474"/>
        <v>166185.6921171952</v>
      </c>
      <c r="Q2200" s="265">
        <f t="shared" si="475"/>
        <v>272217.53689709003</v>
      </c>
      <c r="R2200" s="266">
        <f t="shared" si="476"/>
        <v>438403.22901428526</v>
      </c>
    </row>
    <row r="2201" spans="1:18" x14ac:dyDescent="0.3">
      <c r="A2201" s="82">
        <v>2170</v>
      </c>
      <c r="B2201" s="94">
        <f t="shared" si="465"/>
        <v>7.6999916910998171E-19</v>
      </c>
      <c r="C2201" s="179">
        <f t="shared" si="466"/>
        <v>7.6826218359621931E-19</v>
      </c>
      <c r="D2201" s="166">
        <f t="shared" si="467"/>
        <v>2.2558277767625785E-3</v>
      </c>
      <c r="E2201" s="167">
        <f t="shared" si="477"/>
        <v>24.291375447755232</v>
      </c>
      <c r="F2201" s="168">
        <f t="shared" si="478"/>
        <v>4.8974021033515749</v>
      </c>
      <c r="G2201" s="168">
        <f t="shared" si="468"/>
        <v>170194.63147233819</v>
      </c>
      <c r="H2201" s="168">
        <f t="shared" si="469"/>
        <v>271310.33852408634</v>
      </c>
      <c r="I2201" s="169">
        <f t="shared" si="470"/>
        <v>441504.96999642451</v>
      </c>
      <c r="J2201" s="169">
        <f t="shared" si="472"/>
        <v>433615.11716538836</v>
      </c>
      <c r="K2201" s="95"/>
      <c r="L2201" s="265">
        <f t="shared" si="471"/>
        <v>169237.53406173186</v>
      </c>
      <c r="M2201" s="265">
        <f>$G2201*NonHospFrac+theModel!$H2201*NonHospFrac</f>
        <v>272267.43593469268</v>
      </c>
      <c r="N2201" s="266">
        <f t="shared" si="473"/>
        <v>441504.96999642451</v>
      </c>
      <c r="O2201" s="159"/>
      <c r="P2201" s="265">
        <f t="shared" si="474"/>
        <v>166213.19837363067</v>
      </c>
      <c r="Q2201" s="265">
        <f t="shared" si="475"/>
        <v>272265.88129301788</v>
      </c>
      <c r="R2201" s="266">
        <f t="shared" si="476"/>
        <v>438479.07966664853</v>
      </c>
    </row>
    <row r="2202" spans="1:18" x14ac:dyDescent="0.3">
      <c r="A2202" s="82">
        <v>2171</v>
      </c>
      <c r="B2202" s="94">
        <f t="shared" si="465"/>
        <v>7.5561523099782927E-19</v>
      </c>
      <c r="C2202" s="179">
        <f t="shared" si="466"/>
        <v>7.539106931711995E-19</v>
      </c>
      <c r="D2202" s="166">
        <f t="shared" si="467"/>
        <v>2.2558277767625785E-3</v>
      </c>
      <c r="E2202" s="167">
        <f t="shared" si="477"/>
        <v>24.291375447755232</v>
      </c>
      <c r="F2202" s="168">
        <f t="shared" si="478"/>
        <v>4.8996579311283375</v>
      </c>
      <c r="G2202" s="168">
        <f t="shared" si="468"/>
        <v>170273.02605155163</v>
      </c>
      <c r="H2202" s="168">
        <f t="shared" si="469"/>
        <v>271310.33852408634</v>
      </c>
      <c r="I2202" s="169">
        <f t="shared" si="470"/>
        <v>441583.36457563797</v>
      </c>
      <c r="J2202" s="169">
        <f t="shared" si="472"/>
        <v>433686.87225193094</v>
      </c>
      <c r="K2202" s="95"/>
      <c r="L2202" s="265">
        <f t="shared" si="471"/>
        <v>169267.58424501744</v>
      </c>
      <c r="M2202" s="265">
        <f>$G2202*NonHospFrac+theModel!$H2202*NonHospFrac</f>
        <v>272315.78033062053</v>
      </c>
      <c r="N2202" s="266">
        <f t="shared" si="473"/>
        <v>441583.36457563797</v>
      </c>
      <c r="O2202" s="159"/>
      <c r="P2202" s="265">
        <f t="shared" si="474"/>
        <v>166240.703508857</v>
      </c>
      <c r="Q2202" s="265">
        <f t="shared" si="475"/>
        <v>272314.22568894573</v>
      </c>
      <c r="R2202" s="266">
        <f t="shared" si="476"/>
        <v>438554.92919780273</v>
      </c>
    </row>
    <row r="2203" spans="1:18" x14ac:dyDescent="0.3">
      <c r="A2203" s="82">
        <v>2172</v>
      </c>
      <c r="B2203" s="94">
        <f t="shared" si="465"/>
        <v>7.4149999145564191E-19</v>
      </c>
      <c r="C2203" s="179">
        <f t="shared" si="466"/>
        <v>7.39827295178447E-19</v>
      </c>
      <c r="D2203" s="166">
        <f t="shared" si="467"/>
        <v>2.2558277767625785E-3</v>
      </c>
      <c r="E2203" s="167">
        <f t="shared" si="477"/>
        <v>24.291375447755232</v>
      </c>
      <c r="F2203" s="168">
        <f t="shared" si="478"/>
        <v>4.9019137589051001</v>
      </c>
      <c r="G2203" s="168">
        <f t="shared" si="468"/>
        <v>170351.42063076503</v>
      </c>
      <c r="H2203" s="168">
        <f t="shared" si="469"/>
        <v>271310.33852408634</v>
      </c>
      <c r="I2203" s="169">
        <f t="shared" si="470"/>
        <v>441661.75915485137</v>
      </c>
      <c r="J2203" s="169">
        <f t="shared" si="472"/>
        <v>433758.62441359489</v>
      </c>
      <c r="K2203" s="95"/>
      <c r="L2203" s="265">
        <f t="shared" si="471"/>
        <v>169297.63442830302</v>
      </c>
      <c r="M2203" s="265">
        <f>$G2203*NonHospFrac+theModel!$H2203*NonHospFrac</f>
        <v>272364.12472654833</v>
      </c>
      <c r="N2203" s="266">
        <f t="shared" si="473"/>
        <v>441661.75915485132</v>
      </c>
      <c r="O2203" s="159"/>
      <c r="P2203" s="265">
        <f t="shared" si="474"/>
        <v>166268.20752291987</v>
      </c>
      <c r="Q2203" s="265">
        <f t="shared" si="475"/>
        <v>272362.57008487353</v>
      </c>
      <c r="R2203" s="266">
        <f t="shared" si="476"/>
        <v>438630.7776077934</v>
      </c>
    </row>
    <row r="2204" spans="1:18" x14ac:dyDescent="0.3">
      <c r="A2204" s="82">
        <v>2173</v>
      </c>
      <c r="B2204" s="94">
        <f t="shared" si="465"/>
        <v>7.2764843107072914E-19</v>
      </c>
      <c r="C2204" s="179">
        <f t="shared" si="466"/>
        <v>7.2600698152820212E-19</v>
      </c>
      <c r="D2204" s="166">
        <f t="shared" si="467"/>
        <v>2.2558277767625785E-3</v>
      </c>
      <c r="E2204" s="167">
        <f t="shared" si="477"/>
        <v>24.291375447755232</v>
      </c>
      <c r="F2204" s="168">
        <f t="shared" si="478"/>
        <v>4.9041695866818626</v>
      </c>
      <c r="G2204" s="168">
        <f t="shared" si="468"/>
        <v>170429.81520997846</v>
      </c>
      <c r="H2204" s="168">
        <f t="shared" si="469"/>
        <v>271310.33852408634</v>
      </c>
      <c r="I2204" s="169">
        <f t="shared" si="470"/>
        <v>441740.15373406478</v>
      </c>
      <c r="J2204" s="169">
        <f t="shared" si="472"/>
        <v>433830.37365049944</v>
      </c>
      <c r="K2204" s="95"/>
      <c r="L2204" s="265">
        <f t="shared" si="471"/>
        <v>169327.6846115886</v>
      </c>
      <c r="M2204" s="265">
        <f>$G2204*NonHospFrac+theModel!$H2204*NonHospFrac</f>
        <v>272412.46912247618</v>
      </c>
      <c r="N2204" s="266">
        <f t="shared" si="473"/>
        <v>441740.15373406478</v>
      </c>
      <c r="O2204" s="159"/>
      <c r="P2204" s="265">
        <f t="shared" si="474"/>
        <v>166295.71041586497</v>
      </c>
      <c r="Q2204" s="265">
        <f t="shared" si="475"/>
        <v>272410.91448080138</v>
      </c>
      <c r="R2204" s="266">
        <f t="shared" si="476"/>
        <v>438706.62489666638</v>
      </c>
    </row>
    <row r="2205" spans="1:18" x14ac:dyDescent="0.3">
      <c r="A2205" s="82">
        <v>2174</v>
      </c>
      <c r="B2205" s="94">
        <f t="shared" si="465"/>
        <v>7.1405562419533454E-19</v>
      </c>
      <c r="C2205" s="179">
        <f t="shared" si="466"/>
        <v>7.1244483768412116E-19</v>
      </c>
      <c r="D2205" s="166">
        <f t="shared" si="467"/>
        <v>2.2558277767625785E-3</v>
      </c>
      <c r="E2205" s="167">
        <f t="shared" si="477"/>
        <v>24.291375447755232</v>
      </c>
      <c r="F2205" s="168">
        <f t="shared" si="478"/>
        <v>4.9064254144586252</v>
      </c>
      <c r="G2205" s="168">
        <f t="shared" si="468"/>
        <v>170508.20978919187</v>
      </c>
      <c r="H2205" s="168">
        <f t="shared" si="469"/>
        <v>271310.33852408634</v>
      </c>
      <c r="I2205" s="169">
        <f t="shared" si="470"/>
        <v>441818.54831327824</v>
      </c>
      <c r="J2205" s="169">
        <f t="shared" si="472"/>
        <v>433902.11996276391</v>
      </c>
      <c r="K2205" s="95"/>
      <c r="L2205" s="265">
        <f t="shared" si="471"/>
        <v>169357.73479487415</v>
      </c>
      <c r="M2205" s="265">
        <f>$G2205*NonHospFrac+theModel!$H2205*NonHospFrac</f>
        <v>272460.81351840403</v>
      </c>
      <c r="N2205" s="266">
        <f t="shared" si="473"/>
        <v>441818.54831327818</v>
      </c>
      <c r="O2205" s="159"/>
      <c r="P2205" s="265">
        <f t="shared" si="474"/>
        <v>166323.21218773798</v>
      </c>
      <c r="Q2205" s="265">
        <f t="shared" si="475"/>
        <v>272459.25887672923</v>
      </c>
      <c r="R2205" s="266">
        <f t="shared" si="476"/>
        <v>438782.47106446722</v>
      </c>
    </row>
    <row r="2206" spans="1:18" x14ac:dyDescent="0.3">
      <c r="A2206" s="82">
        <v>2175</v>
      </c>
      <c r="B2206" s="94">
        <f t="shared" si="465"/>
        <v>7.0071673719506415E-19</v>
      </c>
      <c r="C2206" s="179">
        <f t="shared" si="466"/>
        <v>6.9913604091565709E-19</v>
      </c>
      <c r="D2206" s="166">
        <f t="shared" si="467"/>
        <v>2.2558277767625785E-3</v>
      </c>
      <c r="E2206" s="167">
        <f t="shared" si="477"/>
        <v>24.291375447755232</v>
      </c>
      <c r="F2206" s="168">
        <f t="shared" si="478"/>
        <v>4.9086812422353878</v>
      </c>
      <c r="G2206" s="168">
        <f t="shared" si="468"/>
        <v>170586.6043684053</v>
      </c>
      <c r="H2206" s="168">
        <f t="shared" si="469"/>
        <v>271310.33852408634</v>
      </c>
      <c r="I2206" s="169">
        <f t="shared" si="470"/>
        <v>441896.94289249164</v>
      </c>
      <c r="J2206" s="169">
        <f t="shared" si="472"/>
        <v>433973.8633505074</v>
      </c>
      <c r="K2206" s="95"/>
      <c r="L2206" s="265">
        <f t="shared" si="471"/>
        <v>169387.78497815976</v>
      </c>
      <c r="M2206" s="265">
        <f>$G2206*NonHospFrac+theModel!$H2206*NonHospFrac</f>
        <v>272509.15791433188</v>
      </c>
      <c r="N2206" s="266">
        <f t="shared" si="473"/>
        <v>441896.94289249164</v>
      </c>
      <c r="O2206" s="159"/>
      <c r="P2206" s="265">
        <f t="shared" si="474"/>
        <v>166350.7128385847</v>
      </c>
      <c r="Q2206" s="265">
        <f t="shared" si="475"/>
        <v>272507.60327265708</v>
      </c>
      <c r="R2206" s="266">
        <f t="shared" si="476"/>
        <v>438858.31611124182</v>
      </c>
    </row>
    <row r="2207" spans="1:18" x14ac:dyDescent="0.3">
      <c r="A2207" s="82">
        <v>2176</v>
      </c>
      <c r="B2207" s="94">
        <f t="shared" ref="B2207:B2270" si="479">Constant*EXP(PowerTerm*(A2207)/7)</f>
        <v>6.876270267300342E-19</v>
      </c>
      <c r="C2207" s="179">
        <f t="shared" ref="C2207:C2270" si="480">(1-theFloor)*B2207</f>
        <v>6.8607585858308396E-19</v>
      </c>
      <c r="D2207" s="166">
        <f t="shared" ref="D2207:D2270" si="481">theFloor</f>
        <v>2.2558277767625785E-3</v>
      </c>
      <c r="E2207" s="167">
        <f t="shared" si="477"/>
        <v>24.291375447755232</v>
      </c>
      <c r="F2207" s="168">
        <f t="shared" si="478"/>
        <v>4.9109370700121504</v>
      </c>
      <c r="G2207" s="168">
        <f t="shared" ref="G2207:G2270" si="482">$B$22*F2207*totInfected/365.25</f>
        <v>170664.99894761873</v>
      </c>
      <c r="H2207" s="168">
        <f t="shared" ref="H2207:H2270" si="483">lostQALYs_Injured*E2207*totInfected/365.25</f>
        <v>271310.33852408634</v>
      </c>
      <c r="I2207" s="169">
        <f t="shared" ref="I2207:I2270" si="484">H2207+G2207</f>
        <v>441975.33747170505</v>
      </c>
      <c r="J2207" s="169">
        <f t="shared" si="472"/>
        <v>434045.60381384916</v>
      </c>
      <c r="K2207" s="95"/>
      <c r="L2207" s="265">
        <f t="shared" ref="L2207:L2270" si="485">$G2207*HospFrac+$H2207*HospFrac</f>
        <v>169417.83516144534</v>
      </c>
      <c r="M2207" s="265">
        <f>$G2207*NonHospFrac+theModel!$H2207*NonHospFrac</f>
        <v>272557.50231025973</v>
      </c>
      <c r="N2207" s="266">
        <f t="shared" si="473"/>
        <v>441975.33747170505</v>
      </c>
      <c r="O2207" s="159"/>
      <c r="P2207" s="265">
        <f t="shared" si="474"/>
        <v>166378.21236845071</v>
      </c>
      <c r="Q2207" s="265">
        <f t="shared" si="475"/>
        <v>272555.94766858494</v>
      </c>
      <c r="R2207" s="266">
        <f t="shared" si="476"/>
        <v>438934.16003703565</v>
      </c>
    </row>
    <row r="2208" spans="1:18" x14ac:dyDescent="0.3">
      <c r="A2208" s="82">
        <v>2177</v>
      </c>
      <c r="B2208" s="94">
        <f t="shared" si="479"/>
        <v>6.7478183806812862E-19</v>
      </c>
      <c r="C2208" s="179">
        <f t="shared" si="480"/>
        <v>6.732596464545596E-19</v>
      </c>
      <c r="D2208" s="166">
        <f t="shared" si="481"/>
        <v>2.2558277767625785E-3</v>
      </c>
      <c r="E2208" s="167">
        <f t="shared" si="477"/>
        <v>24.291375447755232</v>
      </c>
      <c r="F2208" s="168">
        <f t="shared" si="478"/>
        <v>4.913192897788913</v>
      </c>
      <c r="G2208" s="168">
        <f t="shared" si="482"/>
        <v>170743.39352683214</v>
      </c>
      <c r="H2208" s="168">
        <f t="shared" si="483"/>
        <v>271310.33852408634</v>
      </c>
      <c r="I2208" s="169">
        <f t="shared" si="484"/>
        <v>442053.73205091851</v>
      </c>
      <c r="J2208" s="169">
        <f t="shared" ref="J2208:J2271" si="486">J2207+(I2208-I2207)/(1+discountDaily)^A2208</f>
        <v>434117.34135290846</v>
      </c>
      <c r="K2208" s="95"/>
      <c r="L2208" s="265">
        <f t="shared" si="485"/>
        <v>169447.88534473089</v>
      </c>
      <c r="M2208" s="265">
        <f>$G2208*NonHospFrac+theModel!$H2208*NonHospFrac</f>
        <v>272605.84670618759</v>
      </c>
      <c r="N2208" s="266">
        <f t="shared" ref="N2208:N2271" si="487">L2208+M2208</f>
        <v>442053.73205091851</v>
      </c>
      <c r="O2208" s="159"/>
      <c r="P2208" s="265">
        <f t="shared" ref="P2208:P2271" si="488">P2207+(L2208-L2207)/(1+discountDaily)^A2208</f>
        <v>166405.71077738173</v>
      </c>
      <c r="Q2208" s="265">
        <f t="shared" ref="Q2208:Q2271" si="489">Q2207+(M2208-M2207)/(1+discountDaily)^B2208</f>
        <v>272604.29206451279</v>
      </c>
      <c r="R2208" s="266">
        <f t="shared" ref="R2208:R2271" si="490">P2208+Q2208</f>
        <v>439010.00284189451</v>
      </c>
    </row>
    <row r="2209" spans="1:18" x14ac:dyDescent="0.3">
      <c r="A2209" s="82">
        <v>2178</v>
      </c>
      <c r="B2209" s="94">
        <f t="shared" si="479"/>
        <v>6.6217660342976487E-19</v>
      </c>
      <c r="C2209" s="179">
        <f t="shared" si="480"/>
        <v>6.606828470546257E-19</v>
      </c>
      <c r="D2209" s="166">
        <f t="shared" si="481"/>
        <v>2.2558277767625785E-3</v>
      </c>
      <c r="E2209" s="167">
        <f t="shared" ref="E2209:E2272" si="491">C2209+E2208</f>
        <v>24.291375447755232</v>
      </c>
      <c r="F2209" s="168">
        <f t="shared" ref="F2209:F2272" si="492">D2209+F2208</f>
        <v>4.9154487255656756</v>
      </c>
      <c r="G2209" s="168">
        <f t="shared" si="482"/>
        <v>170821.78810604557</v>
      </c>
      <c r="H2209" s="168">
        <f t="shared" si="483"/>
        <v>271310.33852408634</v>
      </c>
      <c r="I2209" s="169">
        <f t="shared" si="484"/>
        <v>442132.12663013191</v>
      </c>
      <c r="J2209" s="169">
        <f t="shared" si="486"/>
        <v>434189.07596780441</v>
      </c>
      <c r="K2209" s="95"/>
      <c r="L2209" s="265">
        <f t="shared" si="485"/>
        <v>169477.93552801647</v>
      </c>
      <c r="M2209" s="265">
        <f>$G2209*NonHospFrac+theModel!$H2209*NonHospFrac</f>
        <v>272654.19110211544</v>
      </c>
      <c r="N2209" s="266">
        <f t="shared" si="487"/>
        <v>442132.12663013191</v>
      </c>
      <c r="O2209" s="159"/>
      <c r="P2209" s="265">
        <f t="shared" si="488"/>
        <v>166433.20806542347</v>
      </c>
      <c r="Q2209" s="265">
        <f t="shared" si="489"/>
        <v>272652.63646044064</v>
      </c>
      <c r="R2209" s="266">
        <f t="shared" si="490"/>
        <v>439085.84452586411</v>
      </c>
    </row>
    <row r="2210" spans="1:18" x14ac:dyDescent="0.3">
      <c r="A2210" s="82">
        <v>2179</v>
      </c>
      <c r="B2210" s="94">
        <f t="shared" si="479"/>
        <v>6.4980684036358536E-19</v>
      </c>
      <c r="C2210" s="179">
        <f t="shared" si="480"/>
        <v>6.4834098804356283E-19</v>
      </c>
      <c r="D2210" s="166">
        <f t="shared" si="481"/>
        <v>2.2558277767625785E-3</v>
      </c>
      <c r="E2210" s="167">
        <f t="shared" si="491"/>
        <v>24.291375447755232</v>
      </c>
      <c r="F2210" s="168">
        <f t="shared" si="492"/>
        <v>4.9177045533424382</v>
      </c>
      <c r="G2210" s="168">
        <f t="shared" si="482"/>
        <v>170900.182685259</v>
      </c>
      <c r="H2210" s="168">
        <f t="shared" si="483"/>
        <v>271310.33852408634</v>
      </c>
      <c r="I2210" s="169">
        <f t="shared" si="484"/>
        <v>442210.52120934532</v>
      </c>
      <c r="J2210" s="169">
        <f t="shared" si="486"/>
        <v>434260.80765865621</v>
      </c>
      <c r="K2210" s="95"/>
      <c r="L2210" s="265">
        <f t="shared" si="485"/>
        <v>169507.98571130208</v>
      </c>
      <c r="M2210" s="265">
        <f>$G2210*NonHospFrac+theModel!$H2210*NonHospFrac</f>
        <v>272702.53549804329</v>
      </c>
      <c r="N2210" s="266">
        <f t="shared" si="487"/>
        <v>442210.52120934537</v>
      </c>
      <c r="O2210" s="159"/>
      <c r="P2210" s="265">
        <f t="shared" si="488"/>
        <v>166460.70423262168</v>
      </c>
      <c r="Q2210" s="265">
        <f t="shared" si="489"/>
        <v>272700.98085636849</v>
      </c>
      <c r="R2210" s="266">
        <f t="shared" si="490"/>
        <v>439161.68508899014</v>
      </c>
    </row>
    <row r="2211" spans="1:18" x14ac:dyDescent="0.3">
      <c r="A2211" s="82">
        <v>2180</v>
      </c>
      <c r="B2211" s="94">
        <f t="shared" si="479"/>
        <v>6.376681501524688E-19</v>
      </c>
      <c r="C2211" s="179">
        <f t="shared" si="480"/>
        <v>6.3622968062699802E-19</v>
      </c>
      <c r="D2211" s="166">
        <f t="shared" si="481"/>
        <v>2.2558277767625785E-3</v>
      </c>
      <c r="E2211" s="167">
        <f t="shared" si="491"/>
        <v>24.291375447755232</v>
      </c>
      <c r="F2211" s="168">
        <f t="shared" si="492"/>
        <v>4.9199603811192008</v>
      </c>
      <c r="G2211" s="168">
        <f t="shared" si="482"/>
        <v>170978.57726447243</v>
      </c>
      <c r="H2211" s="168">
        <f t="shared" si="483"/>
        <v>271310.33852408634</v>
      </c>
      <c r="I2211" s="169">
        <f t="shared" si="484"/>
        <v>442288.91578855878</v>
      </c>
      <c r="J2211" s="169">
        <f t="shared" si="486"/>
        <v>434332.53642558312</v>
      </c>
      <c r="K2211" s="95"/>
      <c r="L2211" s="265">
        <f t="shared" si="485"/>
        <v>169538.03589458764</v>
      </c>
      <c r="M2211" s="265">
        <f>$G2211*NonHospFrac+theModel!$H2211*NonHospFrac</f>
        <v>272750.87989397114</v>
      </c>
      <c r="N2211" s="266">
        <f t="shared" si="487"/>
        <v>442288.91578855878</v>
      </c>
      <c r="O2211" s="159"/>
      <c r="P2211" s="265">
        <f t="shared" si="488"/>
        <v>166488.19927902191</v>
      </c>
      <c r="Q2211" s="265">
        <f t="shared" si="489"/>
        <v>272749.32525229634</v>
      </c>
      <c r="R2211" s="266">
        <f t="shared" si="490"/>
        <v>439237.52453131822</v>
      </c>
    </row>
    <row r="2212" spans="1:18" x14ac:dyDescent="0.3">
      <c r="A2212" s="82">
        <v>2181</v>
      </c>
      <c r="B2212" s="94">
        <f t="shared" si="479"/>
        <v>6.2575621624936372E-19</v>
      </c>
      <c r="C2212" s="179">
        <f t="shared" si="480"/>
        <v>6.2434461799526655E-19</v>
      </c>
      <c r="D2212" s="166">
        <f t="shared" si="481"/>
        <v>2.2558277767625785E-3</v>
      </c>
      <c r="E2212" s="167">
        <f t="shared" si="491"/>
        <v>24.291375447755232</v>
      </c>
      <c r="F2212" s="168">
        <f t="shared" si="492"/>
        <v>4.9222162088959633</v>
      </c>
      <c r="G2212" s="168">
        <f t="shared" si="482"/>
        <v>171056.97184368584</v>
      </c>
      <c r="H2212" s="168">
        <f t="shared" si="483"/>
        <v>271310.33852408634</v>
      </c>
      <c r="I2212" s="169">
        <f t="shared" si="484"/>
        <v>442367.31036777218</v>
      </c>
      <c r="J2212" s="169">
        <f t="shared" si="486"/>
        <v>434404.26226870425</v>
      </c>
      <c r="K2212" s="95"/>
      <c r="L2212" s="265">
        <f t="shared" si="485"/>
        <v>169568.08607787325</v>
      </c>
      <c r="M2212" s="265">
        <f>$G2212*NonHospFrac+theModel!$H2212*NonHospFrac</f>
        <v>272799.22428989894</v>
      </c>
      <c r="N2212" s="266">
        <f t="shared" si="487"/>
        <v>442367.31036777218</v>
      </c>
      <c r="O2212" s="159"/>
      <c r="P2212" s="265">
        <f t="shared" si="488"/>
        <v>166515.69320466998</v>
      </c>
      <c r="Q2212" s="265">
        <f t="shared" si="489"/>
        <v>272797.66964822414</v>
      </c>
      <c r="R2212" s="266">
        <f t="shared" si="490"/>
        <v>439313.36285289412</v>
      </c>
    </row>
    <row r="2213" spans="1:18" x14ac:dyDescent="0.3">
      <c r="A2213" s="82">
        <v>2182</v>
      </c>
      <c r="B2213" s="94">
        <f t="shared" si="479"/>
        <v>6.1406680274229558E-19</v>
      </c>
      <c r="C2213" s="179">
        <f t="shared" si="480"/>
        <v>6.1268157379188169E-19</v>
      </c>
      <c r="D2213" s="166">
        <f t="shared" si="481"/>
        <v>2.2558277767625785E-3</v>
      </c>
      <c r="E2213" s="167">
        <f t="shared" si="491"/>
        <v>24.291375447755232</v>
      </c>
      <c r="F2213" s="168">
        <f t="shared" si="492"/>
        <v>4.9244720366727259</v>
      </c>
      <c r="G2213" s="168">
        <f t="shared" si="482"/>
        <v>171135.36642289927</v>
      </c>
      <c r="H2213" s="168">
        <f t="shared" si="483"/>
        <v>271310.33852408634</v>
      </c>
      <c r="I2213" s="169">
        <f t="shared" si="484"/>
        <v>442445.70494698558</v>
      </c>
      <c r="J2213" s="169">
        <f t="shared" si="486"/>
        <v>434475.98518813879</v>
      </c>
      <c r="K2213" s="95"/>
      <c r="L2213" s="265">
        <f t="shared" si="485"/>
        <v>169598.1362611588</v>
      </c>
      <c r="M2213" s="265">
        <f>$G2213*NonHospFrac+theModel!$H2213*NonHospFrac</f>
        <v>272847.56868582679</v>
      </c>
      <c r="N2213" s="266">
        <f t="shared" si="487"/>
        <v>442445.70494698558</v>
      </c>
      <c r="O2213" s="159"/>
      <c r="P2213" s="265">
        <f t="shared" si="488"/>
        <v>166543.18600961147</v>
      </c>
      <c r="Q2213" s="265">
        <f t="shared" si="489"/>
        <v>272846.01404415199</v>
      </c>
      <c r="R2213" s="266">
        <f t="shared" si="490"/>
        <v>439389.20005376346</v>
      </c>
    </row>
    <row r="2214" spans="1:18" x14ac:dyDescent="0.3">
      <c r="A2214" s="82">
        <v>2183</v>
      </c>
      <c r="B2214" s="94">
        <f t="shared" si="479"/>
        <v>6.0259575284807024E-19</v>
      </c>
      <c r="C2214" s="179">
        <f t="shared" si="480"/>
        <v>6.012364006106364E-19</v>
      </c>
      <c r="D2214" s="166">
        <f t="shared" si="481"/>
        <v>2.2558277767625785E-3</v>
      </c>
      <c r="E2214" s="167">
        <f t="shared" si="491"/>
        <v>24.291375447755232</v>
      </c>
      <c r="F2214" s="168">
        <f t="shared" si="492"/>
        <v>4.9267278644494885</v>
      </c>
      <c r="G2214" s="168">
        <f t="shared" si="482"/>
        <v>171213.76100211267</v>
      </c>
      <c r="H2214" s="168">
        <f t="shared" si="483"/>
        <v>271310.33852408634</v>
      </c>
      <c r="I2214" s="169">
        <f t="shared" si="484"/>
        <v>442524.09952619905</v>
      </c>
      <c r="J2214" s="169">
        <f t="shared" si="486"/>
        <v>434547.70518400602</v>
      </c>
      <c r="K2214" s="95"/>
      <c r="L2214" s="265">
        <f t="shared" si="485"/>
        <v>169628.18644444438</v>
      </c>
      <c r="M2214" s="265">
        <f>$G2214*NonHospFrac+theModel!$H2214*NonHospFrac</f>
        <v>272895.91308175464</v>
      </c>
      <c r="N2214" s="266">
        <f t="shared" si="487"/>
        <v>442524.09952619905</v>
      </c>
      <c r="O2214" s="159"/>
      <c r="P2214" s="265">
        <f t="shared" si="488"/>
        <v>166570.67769389212</v>
      </c>
      <c r="Q2214" s="265">
        <f t="shared" si="489"/>
        <v>272894.35844007984</v>
      </c>
      <c r="R2214" s="266">
        <f t="shared" si="490"/>
        <v>439465.036133972</v>
      </c>
    </row>
    <row r="2215" spans="1:18" x14ac:dyDescent="0.3">
      <c r="A2215" s="82">
        <v>2184</v>
      </c>
      <c r="B2215" s="94">
        <f t="shared" si="479"/>
        <v>5.9133898743411361E-19</v>
      </c>
      <c r="C2215" s="179">
        <f t="shared" si="480"/>
        <v>5.9000502852077704E-19</v>
      </c>
      <c r="D2215" s="166">
        <f t="shared" si="481"/>
        <v>2.2558277767625785E-3</v>
      </c>
      <c r="E2215" s="167">
        <f t="shared" si="491"/>
        <v>24.291375447755232</v>
      </c>
      <c r="F2215" s="168">
        <f t="shared" si="492"/>
        <v>4.9289836922262511</v>
      </c>
      <c r="G2215" s="168">
        <f t="shared" si="482"/>
        <v>171292.15558132611</v>
      </c>
      <c r="H2215" s="168">
        <f t="shared" si="483"/>
        <v>271310.33852408634</v>
      </c>
      <c r="I2215" s="169">
        <f t="shared" si="484"/>
        <v>442602.49410541245</v>
      </c>
      <c r="J2215" s="169">
        <f t="shared" si="486"/>
        <v>434619.42225642496</v>
      </c>
      <c r="K2215" s="95"/>
      <c r="L2215" s="265">
        <f t="shared" si="485"/>
        <v>169658.23662772996</v>
      </c>
      <c r="M2215" s="265">
        <f>$G2215*NonHospFrac+theModel!$H2215*NonHospFrac</f>
        <v>272944.25747768249</v>
      </c>
      <c r="N2215" s="266">
        <f t="shared" si="487"/>
        <v>442602.49410541245</v>
      </c>
      <c r="O2215" s="159"/>
      <c r="P2215" s="265">
        <f t="shared" si="488"/>
        <v>166598.16825755761</v>
      </c>
      <c r="Q2215" s="265">
        <f t="shared" si="489"/>
        <v>272942.70283600769</v>
      </c>
      <c r="R2215" s="266">
        <f t="shared" si="490"/>
        <v>439540.87109356531</v>
      </c>
    </row>
    <row r="2216" spans="1:18" x14ac:dyDescent="0.3">
      <c r="A2216" s="82">
        <v>2185</v>
      </c>
      <c r="B2216" s="94">
        <f t="shared" si="479"/>
        <v>5.8029250356792091E-19</v>
      </c>
      <c r="C2216" s="179">
        <f t="shared" si="480"/>
        <v>5.7898346361972533E-19</v>
      </c>
      <c r="D2216" s="166">
        <f t="shared" si="481"/>
        <v>2.2558277767625785E-3</v>
      </c>
      <c r="E2216" s="167">
        <f t="shared" si="491"/>
        <v>24.291375447755232</v>
      </c>
      <c r="F2216" s="168">
        <f t="shared" si="492"/>
        <v>4.9312395200030137</v>
      </c>
      <c r="G2216" s="168">
        <f t="shared" si="482"/>
        <v>171370.55016053954</v>
      </c>
      <c r="H2216" s="168">
        <f t="shared" si="483"/>
        <v>271310.33852408634</v>
      </c>
      <c r="I2216" s="169">
        <f t="shared" si="484"/>
        <v>442680.88868462585</v>
      </c>
      <c r="J2216" s="169">
        <f t="shared" si="486"/>
        <v>434691.13640551484</v>
      </c>
      <c r="K2216" s="95"/>
      <c r="L2216" s="265">
        <f t="shared" si="485"/>
        <v>169688.28681101554</v>
      </c>
      <c r="M2216" s="265">
        <f>$G2216*NonHospFrac+theModel!$H2216*NonHospFrac</f>
        <v>272992.60187361034</v>
      </c>
      <c r="N2216" s="266">
        <f t="shared" si="487"/>
        <v>442680.88868462585</v>
      </c>
      <c r="O2216" s="159"/>
      <c r="P2216" s="265">
        <f t="shared" si="488"/>
        <v>166625.6577006536</v>
      </c>
      <c r="Q2216" s="265">
        <f t="shared" si="489"/>
        <v>272991.04723193555</v>
      </c>
      <c r="R2216" s="266">
        <f t="shared" si="490"/>
        <v>439616.70493258914</v>
      </c>
    </row>
    <row r="2217" spans="1:18" x14ac:dyDescent="0.3">
      <c r="A2217" s="82">
        <v>2186</v>
      </c>
      <c r="B2217" s="94">
        <f t="shared" si="479"/>
        <v>5.6945237309360503E-19</v>
      </c>
      <c r="C2217" s="179">
        <f t="shared" si="480"/>
        <v>5.6816778661283713E-19</v>
      </c>
      <c r="D2217" s="166">
        <f t="shared" si="481"/>
        <v>2.2558277767625785E-3</v>
      </c>
      <c r="E2217" s="167">
        <f t="shared" si="491"/>
        <v>24.291375447755232</v>
      </c>
      <c r="F2217" s="168">
        <f t="shared" si="492"/>
        <v>4.9334953477797763</v>
      </c>
      <c r="G2217" s="168">
        <f t="shared" si="482"/>
        <v>171448.94473975294</v>
      </c>
      <c r="H2217" s="168">
        <f t="shared" si="483"/>
        <v>271310.33852408634</v>
      </c>
      <c r="I2217" s="169">
        <f t="shared" si="484"/>
        <v>442759.28326383932</v>
      </c>
      <c r="J2217" s="169">
        <f t="shared" si="486"/>
        <v>434762.84763139492</v>
      </c>
      <c r="K2217" s="95"/>
      <c r="L2217" s="265">
        <f t="shared" si="485"/>
        <v>169718.33699430112</v>
      </c>
      <c r="M2217" s="265">
        <f>$G2217*NonHospFrac+theModel!$H2217*NonHospFrac</f>
        <v>273040.94626953814</v>
      </c>
      <c r="N2217" s="266">
        <f t="shared" si="487"/>
        <v>442759.28326383926</v>
      </c>
      <c r="O2217" s="159"/>
      <c r="P2217" s="265">
        <f t="shared" si="488"/>
        <v>166653.14602322577</v>
      </c>
      <c r="Q2217" s="265">
        <f t="shared" si="489"/>
        <v>273039.39162786334</v>
      </c>
      <c r="R2217" s="266">
        <f t="shared" si="490"/>
        <v>439692.53765108914</v>
      </c>
    </row>
    <row r="2218" spans="1:18" x14ac:dyDescent="0.3">
      <c r="A2218" s="82">
        <v>2187</v>
      </c>
      <c r="B2218" s="94">
        <f t="shared" si="479"/>
        <v>5.5881474123503503E-19</v>
      </c>
      <c r="C2218" s="179">
        <f t="shared" si="480"/>
        <v>5.575541514196926E-19</v>
      </c>
      <c r="D2218" s="166">
        <f t="shared" si="481"/>
        <v>2.2558277767625785E-3</v>
      </c>
      <c r="E2218" s="167">
        <f t="shared" si="491"/>
        <v>24.291375447755232</v>
      </c>
      <c r="F2218" s="168">
        <f t="shared" si="492"/>
        <v>4.9357511755565389</v>
      </c>
      <c r="G2218" s="168">
        <f t="shared" si="482"/>
        <v>171527.33931896638</v>
      </c>
      <c r="H2218" s="168">
        <f t="shared" si="483"/>
        <v>271310.33852408634</v>
      </c>
      <c r="I2218" s="169">
        <f t="shared" si="484"/>
        <v>442837.67784305272</v>
      </c>
      <c r="J2218" s="169">
        <f t="shared" si="486"/>
        <v>434834.55593418417</v>
      </c>
      <c r="K2218" s="95"/>
      <c r="L2218" s="265">
        <f t="shared" si="485"/>
        <v>169748.3871775867</v>
      </c>
      <c r="M2218" s="265">
        <f>$G2218*NonHospFrac+theModel!$H2218*NonHospFrac</f>
        <v>273089.29066546599</v>
      </c>
      <c r="N2218" s="266">
        <f t="shared" si="487"/>
        <v>442837.67784305266</v>
      </c>
      <c r="O2218" s="159"/>
      <c r="P2218" s="265">
        <f t="shared" si="488"/>
        <v>166680.63322531979</v>
      </c>
      <c r="Q2218" s="265">
        <f t="shared" si="489"/>
        <v>273087.73602379119</v>
      </c>
      <c r="R2218" s="266">
        <f t="shared" si="490"/>
        <v>439768.36924911098</v>
      </c>
    </row>
    <row r="2219" spans="1:18" x14ac:dyDescent="0.3">
      <c r="A2219" s="82">
        <v>2188</v>
      </c>
      <c r="B2219" s="94">
        <f t="shared" si="479"/>
        <v>5.4837582522506824E-19</v>
      </c>
      <c r="C2219" s="179">
        <f t="shared" si="480"/>
        <v>5.4713878380642043E-19</v>
      </c>
      <c r="D2219" s="166">
        <f t="shared" si="481"/>
        <v>2.2558277767625785E-3</v>
      </c>
      <c r="E2219" s="167">
        <f t="shared" si="491"/>
        <v>24.291375447755232</v>
      </c>
      <c r="F2219" s="168">
        <f t="shared" si="492"/>
        <v>4.9380070033333014</v>
      </c>
      <c r="G2219" s="168">
        <f t="shared" si="482"/>
        <v>171605.73389817978</v>
      </c>
      <c r="H2219" s="168">
        <f t="shared" si="483"/>
        <v>271310.33852408634</v>
      </c>
      <c r="I2219" s="169">
        <f t="shared" si="484"/>
        <v>442916.07242226612</v>
      </c>
      <c r="J2219" s="169">
        <f t="shared" si="486"/>
        <v>434906.26131400187</v>
      </c>
      <c r="K2219" s="95"/>
      <c r="L2219" s="265">
        <f t="shared" si="485"/>
        <v>169778.43736087228</v>
      </c>
      <c r="M2219" s="265">
        <f>$G2219*NonHospFrac+theModel!$H2219*NonHospFrac</f>
        <v>273137.63506139384</v>
      </c>
      <c r="N2219" s="266">
        <f t="shared" si="487"/>
        <v>442916.07242226612</v>
      </c>
      <c r="O2219" s="159"/>
      <c r="P2219" s="265">
        <f t="shared" si="488"/>
        <v>166708.11930698136</v>
      </c>
      <c r="Q2219" s="265">
        <f t="shared" si="489"/>
        <v>273136.08041971904</v>
      </c>
      <c r="R2219" s="266">
        <f t="shared" si="490"/>
        <v>439844.19972670043</v>
      </c>
    </row>
    <row r="2220" spans="1:18" x14ac:dyDescent="0.3">
      <c r="A2220" s="82">
        <v>2189</v>
      </c>
      <c r="B2220" s="94">
        <f t="shared" si="479"/>
        <v>5.3813191296038985E-19</v>
      </c>
      <c r="C2220" s="179">
        <f t="shared" si="480"/>
        <v>5.3691798004357139E-19</v>
      </c>
      <c r="D2220" s="166">
        <f t="shared" si="481"/>
        <v>2.2558277767625785E-3</v>
      </c>
      <c r="E2220" s="167">
        <f t="shared" si="491"/>
        <v>24.291375447755232</v>
      </c>
      <c r="F2220" s="168">
        <f t="shared" si="492"/>
        <v>4.940262831110064</v>
      </c>
      <c r="G2220" s="168">
        <f t="shared" si="482"/>
        <v>171684.12847739321</v>
      </c>
      <c r="H2220" s="168">
        <f t="shared" si="483"/>
        <v>271310.33852408634</v>
      </c>
      <c r="I2220" s="169">
        <f t="shared" si="484"/>
        <v>442994.46700147958</v>
      </c>
      <c r="J2220" s="169">
        <f t="shared" si="486"/>
        <v>434977.96377096715</v>
      </c>
      <c r="K2220" s="95"/>
      <c r="L2220" s="265">
        <f t="shared" si="485"/>
        <v>169808.48754415786</v>
      </c>
      <c r="M2220" s="265">
        <f>$G2220*NonHospFrac+theModel!$H2220*NonHospFrac</f>
        <v>273185.97945732169</v>
      </c>
      <c r="N2220" s="266">
        <f t="shared" si="487"/>
        <v>442994.46700147958</v>
      </c>
      <c r="O2220" s="159"/>
      <c r="P2220" s="265">
        <f t="shared" si="488"/>
        <v>166735.60426825611</v>
      </c>
      <c r="Q2220" s="265">
        <f t="shared" si="489"/>
        <v>273184.4248156469</v>
      </c>
      <c r="R2220" s="266">
        <f t="shared" si="490"/>
        <v>439920.02908390301</v>
      </c>
    </row>
    <row r="2221" spans="1:18" x14ac:dyDescent="0.3">
      <c r="A2221" s="82">
        <v>2190</v>
      </c>
      <c r="B2221" s="94">
        <f t="shared" si="479"/>
        <v>5.280793616814794E-19</v>
      </c>
      <c r="C2221" s="179">
        <f t="shared" si="480"/>
        <v>5.2688810558906322E-19</v>
      </c>
      <c r="D2221" s="166">
        <f t="shared" si="481"/>
        <v>2.2558277767625785E-3</v>
      </c>
      <c r="E2221" s="167">
        <f t="shared" si="491"/>
        <v>24.291375447755232</v>
      </c>
      <c r="F2221" s="168">
        <f t="shared" si="492"/>
        <v>4.9425186588868266</v>
      </c>
      <c r="G2221" s="168">
        <f t="shared" si="482"/>
        <v>171762.52305660665</v>
      </c>
      <c r="H2221" s="168">
        <f t="shared" si="483"/>
        <v>271310.33852408634</v>
      </c>
      <c r="I2221" s="169">
        <f t="shared" si="484"/>
        <v>443072.86158069299</v>
      </c>
      <c r="J2221" s="169">
        <f t="shared" si="486"/>
        <v>435049.66330519906</v>
      </c>
      <c r="K2221" s="95"/>
      <c r="L2221" s="265">
        <f t="shared" si="485"/>
        <v>169838.53772744344</v>
      </c>
      <c r="M2221" s="265">
        <f>$G2221*NonHospFrac+theModel!$H2221*NonHospFrac</f>
        <v>273234.32385324955</v>
      </c>
      <c r="N2221" s="266">
        <f t="shared" si="487"/>
        <v>443072.86158069299</v>
      </c>
      <c r="O2221" s="159"/>
      <c r="P2221" s="265">
        <f t="shared" si="488"/>
        <v>166763.08810918973</v>
      </c>
      <c r="Q2221" s="265">
        <f t="shared" si="489"/>
        <v>273232.76921157475</v>
      </c>
      <c r="R2221" s="266">
        <f t="shared" si="490"/>
        <v>439995.85732076445</v>
      </c>
    </row>
    <row r="2222" spans="1:18" x14ac:dyDescent="0.3">
      <c r="A2222" s="82">
        <v>2191</v>
      </c>
      <c r="B2222" s="94">
        <f t="shared" si="479"/>
        <v>5.1821459667724492E-19</v>
      </c>
      <c r="C2222" s="179">
        <f t="shared" si="480"/>
        <v>5.1704559379573656E-19</v>
      </c>
      <c r="D2222" s="166">
        <f t="shared" si="481"/>
        <v>2.2558277767625785E-3</v>
      </c>
      <c r="E2222" s="167">
        <f t="shared" si="491"/>
        <v>24.291375447755232</v>
      </c>
      <c r="F2222" s="168">
        <f t="shared" si="492"/>
        <v>4.9447744866635892</v>
      </c>
      <c r="G2222" s="168">
        <f t="shared" si="482"/>
        <v>171840.91763582005</v>
      </c>
      <c r="H2222" s="168">
        <f t="shared" si="483"/>
        <v>271310.33852408634</v>
      </c>
      <c r="I2222" s="169">
        <f t="shared" si="484"/>
        <v>443151.25615990639</v>
      </c>
      <c r="J2222" s="169">
        <f t="shared" si="486"/>
        <v>435121.35991681681</v>
      </c>
      <c r="K2222" s="95"/>
      <c r="L2222" s="265">
        <f t="shared" si="485"/>
        <v>169868.58791072899</v>
      </c>
      <c r="M2222" s="265">
        <f>$G2222*NonHospFrac+theModel!$H2222*NonHospFrac</f>
        <v>273282.6682491774</v>
      </c>
      <c r="N2222" s="266">
        <f t="shared" si="487"/>
        <v>443151.25615990639</v>
      </c>
      <c r="O2222" s="159"/>
      <c r="P2222" s="265">
        <f t="shared" si="488"/>
        <v>166790.57082982786</v>
      </c>
      <c r="Q2222" s="265">
        <f t="shared" si="489"/>
        <v>273281.1136075026</v>
      </c>
      <c r="R2222" s="266">
        <f t="shared" si="490"/>
        <v>440071.68443733046</v>
      </c>
    </row>
    <row r="2223" spans="1:18" x14ac:dyDescent="0.3">
      <c r="A2223" s="82">
        <v>2192</v>
      </c>
      <c r="B2223" s="94">
        <f t="shared" si="479"/>
        <v>5.085341100138173E-19</v>
      </c>
      <c r="C2223" s="179">
        <f t="shared" si="480"/>
        <v>5.0738694464301687E-19</v>
      </c>
      <c r="D2223" s="166">
        <f t="shared" si="481"/>
        <v>2.2558277767625785E-3</v>
      </c>
      <c r="E2223" s="167">
        <f t="shared" si="491"/>
        <v>24.291375447755232</v>
      </c>
      <c r="F2223" s="168">
        <f t="shared" si="492"/>
        <v>4.9470303144403518</v>
      </c>
      <c r="G2223" s="168">
        <f t="shared" si="482"/>
        <v>171919.31221503348</v>
      </c>
      <c r="H2223" s="168">
        <f t="shared" si="483"/>
        <v>271310.33852408634</v>
      </c>
      <c r="I2223" s="169">
        <f t="shared" si="484"/>
        <v>443229.65073911985</v>
      </c>
      <c r="J2223" s="169">
        <f t="shared" si="486"/>
        <v>435193.05360593961</v>
      </c>
      <c r="K2223" s="95"/>
      <c r="L2223" s="265">
        <f t="shared" si="485"/>
        <v>169898.6380940146</v>
      </c>
      <c r="M2223" s="265">
        <f>$G2223*NonHospFrac+theModel!$H2223*NonHospFrac</f>
        <v>273331.01264510525</v>
      </c>
      <c r="N2223" s="266">
        <f t="shared" si="487"/>
        <v>443229.65073911985</v>
      </c>
      <c r="O2223" s="159"/>
      <c r="P2223" s="265">
        <f t="shared" si="488"/>
        <v>166818.05243021625</v>
      </c>
      <c r="Q2223" s="265">
        <f t="shared" si="489"/>
        <v>273329.45800343045</v>
      </c>
      <c r="R2223" s="266">
        <f t="shared" si="490"/>
        <v>440147.51043364673</v>
      </c>
    </row>
    <row r="2224" spans="1:18" x14ac:dyDescent="0.3">
      <c r="A2224" s="82">
        <v>2193</v>
      </c>
      <c r="B2224" s="94">
        <f t="shared" si="479"/>
        <v>4.9903445928716497E-19</v>
      </c>
      <c r="C2224" s="179">
        <f t="shared" si="480"/>
        <v>4.9790872349234325E-19</v>
      </c>
      <c r="D2224" s="166">
        <f t="shared" si="481"/>
        <v>2.2558277767625785E-3</v>
      </c>
      <c r="E2224" s="167">
        <f t="shared" si="491"/>
        <v>24.291375447755232</v>
      </c>
      <c r="F2224" s="168">
        <f t="shared" si="492"/>
        <v>4.9492861422171144</v>
      </c>
      <c r="G2224" s="168">
        <f t="shared" si="482"/>
        <v>171997.70679424689</v>
      </c>
      <c r="H2224" s="168">
        <f t="shared" si="483"/>
        <v>271310.33852408634</v>
      </c>
      <c r="I2224" s="169">
        <f t="shared" si="484"/>
        <v>443308.0453183332</v>
      </c>
      <c r="J2224" s="169">
        <f t="shared" si="486"/>
        <v>435264.74437268637</v>
      </c>
      <c r="K2224" s="95"/>
      <c r="L2224" s="265">
        <f t="shared" si="485"/>
        <v>169928.68827730016</v>
      </c>
      <c r="M2224" s="265">
        <f>$G2224*NonHospFrac+theModel!$H2224*NonHospFrac</f>
        <v>273379.35704103304</v>
      </c>
      <c r="N2224" s="266">
        <f t="shared" si="487"/>
        <v>443308.0453183332</v>
      </c>
      <c r="O2224" s="159"/>
      <c r="P2224" s="265">
        <f t="shared" si="488"/>
        <v>166845.53291040045</v>
      </c>
      <c r="Q2224" s="265">
        <f t="shared" si="489"/>
        <v>273377.80239935825</v>
      </c>
      <c r="R2224" s="266">
        <f t="shared" si="490"/>
        <v>440223.33530975867</v>
      </c>
    </row>
    <row r="2225" spans="1:18" x14ac:dyDescent="0.3">
      <c r="A2225" s="82">
        <v>2194</v>
      </c>
      <c r="B2225" s="94">
        <f t="shared" si="479"/>
        <v>4.8971226639893754E-19</v>
      </c>
      <c r="C2225" s="179">
        <f t="shared" si="480"/>
        <v>4.8860755986577341E-19</v>
      </c>
      <c r="D2225" s="166">
        <f t="shared" si="481"/>
        <v>2.2558277767625785E-3</v>
      </c>
      <c r="E2225" s="167">
        <f t="shared" si="491"/>
        <v>24.291375447755232</v>
      </c>
      <c r="F2225" s="168">
        <f t="shared" si="492"/>
        <v>4.951541969993877</v>
      </c>
      <c r="G2225" s="168">
        <f t="shared" si="482"/>
        <v>172076.10137346029</v>
      </c>
      <c r="H2225" s="168">
        <f t="shared" si="483"/>
        <v>271310.33852408634</v>
      </c>
      <c r="I2225" s="169">
        <f t="shared" si="484"/>
        <v>443386.43989754666</v>
      </c>
      <c r="J2225" s="169">
        <f t="shared" si="486"/>
        <v>435336.43221717642</v>
      </c>
      <c r="K2225" s="95"/>
      <c r="L2225" s="265">
        <f t="shared" si="485"/>
        <v>169958.73846058574</v>
      </c>
      <c r="M2225" s="265">
        <f>$G2225*NonHospFrac+theModel!$H2225*NonHospFrac</f>
        <v>273427.7014369609</v>
      </c>
      <c r="N2225" s="266">
        <f t="shared" si="487"/>
        <v>443386.43989754666</v>
      </c>
      <c r="O2225" s="159"/>
      <c r="P2225" s="265">
        <f t="shared" si="488"/>
        <v>166873.0122704262</v>
      </c>
      <c r="Q2225" s="265">
        <f t="shared" si="489"/>
        <v>273426.1467952861</v>
      </c>
      <c r="R2225" s="266">
        <f t="shared" si="490"/>
        <v>440299.1590657123</v>
      </c>
    </row>
    <row r="2226" spans="1:18" x14ac:dyDescent="0.3">
      <c r="A2226" s="82">
        <v>2195</v>
      </c>
      <c r="B2226" s="94">
        <f t="shared" si="479"/>
        <v>4.8056421635521316E-19</v>
      </c>
      <c r="C2226" s="179">
        <f t="shared" si="480"/>
        <v>4.7948014624744088E-19</v>
      </c>
      <c r="D2226" s="166">
        <f t="shared" si="481"/>
        <v>2.2558277767625785E-3</v>
      </c>
      <c r="E2226" s="167">
        <f t="shared" si="491"/>
        <v>24.291375447755232</v>
      </c>
      <c r="F2226" s="168">
        <f t="shared" si="492"/>
        <v>4.9537977977706396</v>
      </c>
      <c r="G2226" s="168">
        <f t="shared" si="482"/>
        <v>172154.49595267372</v>
      </c>
      <c r="H2226" s="168">
        <f t="shared" si="483"/>
        <v>271310.33852408634</v>
      </c>
      <c r="I2226" s="169">
        <f t="shared" si="484"/>
        <v>443464.83447676006</v>
      </c>
      <c r="J2226" s="169">
        <f t="shared" si="486"/>
        <v>435408.1171395288</v>
      </c>
      <c r="K2226" s="95"/>
      <c r="L2226" s="265">
        <f t="shared" si="485"/>
        <v>169988.78864387132</v>
      </c>
      <c r="M2226" s="265">
        <f>$G2226*NonHospFrac+theModel!$H2226*NonHospFrac</f>
        <v>273476.04583288875</v>
      </c>
      <c r="N2226" s="266">
        <f t="shared" si="487"/>
        <v>443464.83447676006</v>
      </c>
      <c r="O2226" s="159"/>
      <c r="P2226" s="265">
        <f t="shared" si="488"/>
        <v>166900.49051033915</v>
      </c>
      <c r="Q2226" s="265">
        <f t="shared" si="489"/>
        <v>273474.49119121395</v>
      </c>
      <c r="R2226" s="266">
        <f t="shared" si="490"/>
        <v>440374.9817015531</v>
      </c>
    </row>
    <row r="2227" spans="1:18" x14ac:dyDescent="0.3">
      <c r="A2227" s="82">
        <v>2196</v>
      </c>
      <c r="B2227" s="94">
        <f t="shared" si="479"/>
        <v>4.7158705608767905E-19</v>
      </c>
      <c r="C2227" s="179">
        <f t="shared" si="480"/>
        <v>4.705232369073948E-19</v>
      </c>
      <c r="D2227" s="166">
        <f t="shared" si="481"/>
        <v>2.2558277767625785E-3</v>
      </c>
      <c r="E2227" s="167">
        <f t="shared" si="491"/>
        <v>24.291375447755232</v>
      </c>
      <c r="F2227" s="168">
        <f t="shared" si="492"/>
        <v>4.9560536255474021</v>
      </c>
      <c r="G2227" s="168">
        <f t="shared" si="482"/>
        <v>172232.89053188718</v>
      </c>
      <c r="H2227" s="168">
        <f t="shared" si="483"/>
        <v>271310.33852408634</v>
      </c>
      <c r="I2227" s="169">
        <f t="shared" si="484"/>
        <v>443543.22905597353</v>
      </c>
      <c r="J2227" s="169">
        <f t="shared" si="486"/>
        <v>435479.79913986265</v>
      </c>
      <c r="K2227" s="95"/>
      <c r="L2227" s="265">
        <f t="shared" si="485"/>
        <v>170018.83882715693</v>
      </c>
      <c r="M2227" s="265">
        <f>$G2227*NonHospFrac+theModel!$H2227*NonHospFrac</f>
        <v>273524.3902288166</v>
      </c>
      <c r="N2227" s="266">
        <f t="shared" si="487"/>
        <v>443543.22905597353</v>
      </c>
      <c r="O2227" s="159"/>
      <c r="P2227" s="265">
        <f t="shared" si="488"/>
        <v>166927.96763018498</v>
      </c>
      <c r="Q2227" s="265">
        <f t="shared" si="489"/>
        <v>273522.8355871418</v>
      </c>
      <c r="R2227" s="266">
        <f t="shared" si="490"/>
        <v>440450.80321732676</v>
      </c>
    </row>
    <row r="2228" spans="1:18" x14ac:dyDescent="0.3">
      <c r="A2228" s="82">
        <v>2197</v>
      </c>
      <c r="B2228" s="94">
        <f t="shared" si="479"/>
        <v>4.6277759329683212E-19</v>
      </c>
      <c r="C2228" s="179">
        <f t="shared" si="480"/>
        <v>4.6173364674740975E-19</v>
      </c>
      <c r="D2228" s="166">
        <f t="shared" si="481"/>
        <v>2.2558277767625785E-3</v>
      </c>
      <c r="E2228" s="167">
        <f t="shared" si="491"/>
        <v>24.291375447755232</v>
      </c>
      <c r="F2228" s="168">
        <f t="shared" si="492"/>
        <v>4.9583094533241647</v>
      </c>
      <c r="G2228" s="168">
        <f t="shared" si="482"/>
        <v>172311.28511110059</v>
      </c>
      <c r="H2228" s="168">
        <f t="shared" si="483"/>
        <v>271310.33852408634</v>
      </c>
      <c r="I2228" s="169">
        <f t="shared" si="484"/>
        <v>443621.62363518693</v>
      </c>
      <c r="J2228" s="169">
        <f t="shared" si="486"/>
        <v>435551.47821829701</v>
      </c>
      <c r="K2228" s="95"/>
      <c r="L2228" s="265">
        <f t="shared" si="485"/>
        <v>170048.88901044248</v>
      </c>
      <c r="M2228" s="265">
        <f>$G2228*NonHospFrac+theModel!$H2228*NonHospFrac</f>
        <v>273572.73462474445</v>
      </c>
      <c r="N2228" s="266">
        <f t="shared" si="487"/>
        <v>443621.62363518693</v>
      </c>
      <c r="O2228" s="159"/>
      <c r="P2228" s="265">
        <f t="shared" si="488"/>
        <v>166955.44363000925</v>
      </c>
      <c r="Q2228" s="265">
        <f t="shared" si="489"/>
        <v>273571.17998306965</v>
      </c>
      <c r="R2228" s="266">
        <f t="shared" si="490"/>
        <v>440526.6236130789</v>
      </c>
    </row>
    <row r="2229" spans="1:18" x14ac:dyDescent="0.3">
      <c r="A2229" s="82">
        <v>2198</v>
      </c>
      <c r="B2229" s="94">
        <f t="shared" si="479"/>
        <v>4.5413269531679072E-19</v>
      </c>
      <c r="C2229" s="179">
        <f t="shared" si="480"/>
        <v>4.5310825016835905E-19</v>
      </c>
      <c r="D2229" s="166">
        <f t="shared" si="481"/>
        <v>2.2558277767625785E-3</v>
      </c>
      <c r="E2229" s="167">
        <f t="shared" si="491"/>
        <v>24.291375447755232</v>
      </c>
      <c r="F2229" s="168">
        <f t="shared" si="492"/>
        <v>4.9605652811009273</v>
      </c>
      <c r="G2229" s="168">
        <f t="shared" si="482"/>
        <v>172389.67969031399</v>
      </c>
      <c r="H2229" s="168">
        <f t="shared" si="483"/>
        <v>271310.33852408634</v>
      </c>
      <c r="I2229" s="169">
        <f t="shared" si="484"/>
        <v>443700.01821440033</v>
      </c>
      <c r="J2229" s="169">
        <f t="shared" si="486"/>
        <v>435623.15437495103</v>
      </c>
      <c r="K2229" s="95"/>
      <c r="L2229" s="265">
        <f t="shared" si="485"/>
        <v>170078.93919372806</v>
      </c>
      <c r="M2229" s="265">
        <f>$G2229*NonHospFrac+theModel!$H2229*NonHospFrac</f>
        <v>273621.07902067224</v>
      </c>
      <c r="N2229" s="266">
        <f t="shared" si="487"/>
        <v>443700.01821440028</v>
      </c>
      <c r="O2229" s="159"/>
      <c r="P2229" s="265">
        <f t="shared" si="488"/>
        <v>166982.9185098577</v>
      </c>
      <c r="Q2229" s="265">
        <f t="shared" si="489"/>
        <v>273619.52437899745</v>
      </c>
      <c r="R2229" s="266">
        <f t="shared" si="490"/>
        <v>440602.44288885512</v>
      </c>
    </row>
    <row r="2230" spans="1:18" x14ac:dyDescent="0.3">
      <c r="A2230" s="82">
        <v>2199</v>
      </c>
      <c r="B2230" s="94">
        <f t="shared" si="479"/>
        <v>4.4564928800130989E-19</v>
      </c>
      <c r="C2230" s="179">
        <f t="shared" si="480"/>
        <v>4.4464397995874211E-19</v>
      </c>
      <c r="D2230" s="166">
        <f t="shared" si="481"/>
        <v>2.2558277767625785E-3</v>
      </c>
      <c r="E2230" s="167">
        <f t="shared" si="491"/>
        <v>24.291375447755232</v>
      </c>
      <c r="F2230" s="168">
        <f t="shared" si="492"/>
        <v>4.9628211088776899</v>
      </c>
      <c r="G2230" s="168">
        <f t="shared" si="482"/>
        <v>172468.07426952742</v>
      </c>
      <c r="H2230" s="168">
        <f t="shared" si="483"/>
        <v>271310.33852408634</v>
      </c>
      <c r="I2230" s="169">
        <f t="shared" si="484"/>
        <v>443778.41279361374</v>
      </c>
      <c r="J2230" s="169">
        <f t="shared" si="486"/>
        <v>435694.82760994381</v>
      </c>
      <c r="K2230" s="95"/>
      <c r="L2230" s="265">
        <f t="shared" si="485"/>
        <v>170108.98937701364</v>
      </c>
      <c r="M2230" s="265">
        <f>$G2230*NonHospFrac+theModel!$H2230*NonHospFrac</f>
        <v>273669.4234166001</v>
      </c>
      <c r="N2230" s="266">
        <f t="shared" si="487"/>
        <v>443778.41279361374</v>
      </c>
      <c r="O2230" s="159"/>
      <c r="P2230" s="265">
        <f t="shared" si="488"/>
        <v>167010.39226977597</v>
      </c>
      <c r="Q2230" s="265">
        <f t="shared" si="489"/>
        <v>273667.8687749253</v>
      </c>
      <c r="R2230" s="266">
        <f t="shared" si="490"/>
        <v>440678.26104470127</v>
      </c>
    </row>
    <row r="2231" spans="1:18" x14ac:dyDescent="0.3">
      <c r="A2231" s="82">
        <v>2200</v>
      </c>
      <c r="B2231" s="94">
        <f t="shared" si="479"/>
        <v>4.373243546306089E-19</v>
      </c>
      <c r="C2231" s="179">
        <f t="shared" si="480"/>
        <v>4.3633782620397837E-19</v>
      </c>
      <c r="D2231" s="166">
        <f t="shared" si="481"/>
        <v>2.2558277767625785E-3</v>
      </c>
      <c r="E2231" s="167">
        <f t="shared" si="491"/>
        <v>24.291375447755232</v>
      </c>
      <c r="F2231" s="168">
        <f t="shared" si="492"/>
        <v>4.9650769366544525</v>
      </c>
      <c r="G2231" s="168">
        <f t="shared" si="482"/>
        <v>172546.46884874086</v>
      </c>
      <c r="H2231" s="168">
        <f t="shared" si="483"/>
        <v>271310.33852408634</v>
      </c>
      <c r="I2231" s="169">
        <f t="shared" si="484"/>
        <v>443856.8073728272</v>
      </c>
      <c r="J2231" s="169">
        <f t="shared" si="486"/>
        <v>435766.49792339443</v>
      </c>
      <c r="K2231" s="95"/>
      <c r="L2231" s="265">
        <f t="shared" si="485"/>
        <v>170139.03956029922</v>
      </c>
      <c r="M2231" s="265">
        <f>$G2231*NonHospFrac+theModel!$H2231*NonHospFrac</f>
        <v>273717.76781252795</v>
      </c>
      <c r="N2231" s="266">
        <f t="shared" si="487"/>
        <v>443856.8073728272</v>
      </c>
      <c r="O2231" s="159"/>
      <c r="P2231" s="265">
        <f t="shared" si="488"/>
        <v>167037.86490980969</v>
      </c>
      <c r="Q2231" s="265">
        <f t="shared" si="489"/>
        <v>273716.21317085315</v>
      </c>
      <c r="R2231" s="266">
        <f t="shared" si="490"/>
        <v>440754.07808066288</v>
      </c>
    </row>
    <row r="2232" spans="1:18" x14ac:dyDescent="0.3">
      <c r="A2232" s="82">
        <v>2201</v>
      </c>
      <c r="B2232" s="94">
        <f t="shared" si="479"/>
        <v>4.2915493483861792E-19</v>
      </c>
      <c r="C2232" s="179">
        <f t="shared" si="480"/>
        <v>4.2818683521607425E-19</v>
      </c>
      <c r="D2232" s="166">
        <f t="shared" si="481"/>
        <v>2.2558277767625785E-3</v>
      </c>
      <c r="E2232" s="167">
        <f t="shared" si="491"/>
        <v>24.291375447755232</v>
      </c>
      <c r="F2232" s="168">
        <f t="shared" si="492"/>
        <v>4.9673327644312151</v>
      </c>
      <c r="G2232" s="168">
        <f t="shared" si="482"/>
        <v>172624.86342795426</v>
      </c>
      <c r="H2232" s="168">
        <f t="shared" si="483"/>
        <v>271310.33852408634</v>
      </c>
      <c r="I2232" s="169">
        <f t="shared" si="484"/>
        <v>443935.2019520406</v>
      </c>
      <c r="J2232" s="169">
        <f t="shared" si="486"/>
        <v>435838.16531542194</v>
      </c>
      <c r="K2232" s="95"/>
      <c r="L2232" s="265">
        <f t="shared" si="485"/>
        <v>170169.0897435848</v>
      </c>
      <c r="M2232" s="265">
        <f>$G2232*NonHospFrac+theModel!$H2232*NonHospFrac</f>
        <v>273766.1122084558</v>
      </c>
      <c r="N2232" s="266">
        <f t="shared" si="487"/>
        <v>443935.2019520406</v>
      </c>
      <c r="O2232" s="159"/>
      <c r="P2232" s="265">
        <f t="shared" si="488"/>
        <v>167065.33643000454</v>
      </c>
      <c r="Q2232" s="265">
        <f t="shared" si="489"/>
        <v>273764.557566781</v>
      </c>
      <c r="R2232" s="266">
        <f t="shared" si="490"/>
        <v>440829.89399678551</v>
      </c>
    </row>
    <row r="2233" spans="1:18" x14ac:dyDescent="0.3">
      <c r="A2233" s="82">
        <v>2202</v>
      </c>
      <c r="B2233" s="94">
        <f t="shared" si="479"/>
        <v>4.2113812356026769E-19</v>
      </c>
      <c r="C2233" s="179">
        <f t="shared" si="480"/>
        <v>4.2018810848328677E-19</v>
      </c>
      <c r="D2233" s="166">
        <f t="shared" si="481"/>
        <v>2.2558277767625785E-3</v>
      </c>
      <c r="E2233" s="167">
        <f t="shared" si="491"/>
        <v>24.291375447755232</v>
      </c>
      <c r="F2233" s="168">
        <f t="shared" si="492"/>
        <v>4.9695885922079777</v>
      </c>
      <c r="G2233" s="168">
        <f t="shared" si="482"/>
        <v>172703.25800716769</v>
      </c>
      <c r="H2233" s="168">
        <f t="shared" si="483"/>
        <v>271310.33852408634</v>
      </c>
      <c r="I2233" s="169">
        <f t="shared" si="484"/>
        <v>444013.59653125401</v>
      </c>
      <c r="J2233" s="169">
        <f t="shared" si="486"/>
        <v>435909.82978614548</v>
      </c>
      <c r="K2233" s="95"/>
      <c r="L2233" s="265">
        <f t="shared" si="485"/>
        <v>170199.13992687038</v>
      </c>
      <c r="M2233" s="265">
        <f>$G2233*NonHospFrac+theModel!$H2233*NonHospFrac</f>
        <v>273814.45660438365</v>
      </c>
      <c r="N2233" s="266">
        <f t="shared" si="487"/>
        <v>444013.59653125401</v>
      </c>
      <c r="O2233" s="159"/>
      <c r="P2233" s="265">
        <f t="shared" si="488"/>
        <v>167092.80683040613</v>
      </c>
      <c r="Q2233" s="265">
        <f t="shared" si="489"/>
        <v>273812.90196270886</v>
      </c>
      <c r="R2233" s="266">
        <f t="shared" si="490"/>
        <v>440905.70879311499</v>
      </c>
    </row>
    <row r="2234" spans="1:18" x14ac:dyDescent="0.3">
      <c r="A2234" s="82">
        <v>2203</v>
      </c>
      <c r="B2234" s="94">
        <f t="shared" si="479"/>
        <v>4.1327106999842972E-19</v>
      </c>
      <c r="C2234" s="179">
        <f t="shared" si="480"/>
        <v>4.1233880163939489E-19</v>
      </c>
      <c r="D2234" s="166">
        <f t="shared" si="481"/>
        <v>2.2558277767625785E-3</v>
      </c>
      <c r="E2234" s="167">
        <f t="shared" si="491"/>
        <v>24.291375447755232</v>
      </c>
      <c r="F2234" s="168">
        <f t="shared" si="492"/>
        <v>4.9718444199847402</v>
      </c>
      <c r="G2234" s="168">
        <f t="shared" si="482"/>
        <v>172781.6525863811</v>
      </c>
      <c r="H2234" s="168">
        <f t="shared" si="483"/>
        <v>271310.33852408634</v>
      </c>
      <c r="I2234" s="169">
        <f t="shared" si="484"/>
        <v>444091.99111046747</v>
      </c>
      <c r="J2234" s="169">
        <f t="shared" si="486"/>
        <v>435981.49133568414</v>
      </c>
      <c r="K2234" s="95"/>
      <c r="L2234" s="265">
        <f t="shared" si="485"/>
        <v>170229.19011015596</v>
      </c>
      <c r="M2234" s="265">
        <f>$G2234*NonHospFrac+theModel!$H2234*NonHospFrac</f>
        <v>273862.80100031151</v>
      </c>
      <c r="N2234" s="266">
        <f t="shared" si="487"/>
        <v>444091.99111046747</v>
      </c>
      <c r="O2234" s="159"/>
      <c r="P2234" s="265">
        <f t="shared" si="488"/>
        <v>167120.27611106011</v>
      </c>
      <c r="Q2234" s="265">
        <f t="shared" si="489"/>
        <v>273861.24635863671</v>
      </c>
      <c r="R2234" s="266">
        <f t="shared" si="490"/>
        <v>440981.52246969682</v>
      </c>
    </row>
    <row r="2235" spans="1:18" x14ac:dyDescent="0.3">
      <c r="A2235" s="82">
        <v>2204</v>
      </c>
      <c r="B2235" s="94">
        <f t="shared" si="479"/>
        <v>4.0555097661018424E-19</v>
      </c>
      <c r="C2235" s="179">
        <f t="shared" si="480"/>
        <v>4.0463612345225378E-19</v>
      </c>
      <c r="D2235" s="166">
        <f t="shared" si="481"/>
        <v>2.2558277767625785E-3</v>
      </c>
      <c r="E2235" s="167">
        <f t="shared" si="491"/>
        <v>24.291375447755232</v>
      </c>
      <c r="F2235" s="168">
        <f t="shared" si="492"/>
        <v>4.9741002477615028</v>
      </c>
      <c r="G2235" s="168">
        <f t="shared" si="482"/>
        <v>172860.04716559453</v>
      </c>
      <c r="H2235" s="168">
        <f t="shared" si="483"/>
        <v>271310.33852408634</v>
      </c>
      <c r="I2235" s="169">
        <f t="shared" si="484"/>
        <v>444170.38568968087</v>
      </c>
      <c r="J2235" s="169">
        <f t="shared" si="486"/>
        <v>436053.14996415691</v>
      </c>
      <c r="K2235" s="95"/>
      <c r="L2235" s="265">
        <f t="shared" si="485"/>
        <v>170259.24029344154</v>
      </c>
      <c r="M2235" s="265">
        <f>$G2235*NonHospFrac+theModel!$H2235*NonHospFrac</f>
        <v>273911.14539623936</v>
      </c>
      <c r="N2235" s="266">
        <f t="shared" si="487"/>
        <v>444170.38568968093</v>
      </c>
      <c r="O2235" s="159"/>
      <c r="P2235" s="265">
        <f t="shared" si="488"/>
        <v>167147.74427201215</v>
      </c>
      <c r="Q2235" s="265">
        <f t="shared" si="489"/>
        <v>273909.59075456456</v>
      </c>
      <c r="R2235" s="266">
        <f t="shared" si="490"/>
        <v>441057.33502657671</v>
      </c>
    </row>
    <row r="2236" spans="1:18" x14ac:dyDescent="0.3">
      <c r="A2236" s="82">
        <v>2205</v>
      </c>
      <c r="B2236" s="94">
        <f t="shared" si="479"/>
        <v>3.9797509811199506E-19</v>
      </c>
      <c r="C2236" s="179">
        <f t="shared" si="480"/>
        <v>3.9707733483121422E-19</v>
      </c>
      <c r="D2236" s="166">
        <f t="shared" si="481"/>
        <v>2.2558277767625785E-3</v>
      </c>
      <c r="E2236" s="167">
        <f t="shared" si="491"/>
        <v>24.291375447755232</v>
      </c>
      <c r="F2236" s="168">
        <f t="shared" si="492"/>
        <v>4.9763560755382654</v>
      </c>
      <c r="G2236" s="168">
        <f t="shared" si="482"/>
        <v>172938.44174480796</v>
      </c>
      <c r="H2236" s="168">
        <f t="shared" si="483"/>
        <v>271310.33852408634</v>
      </c>
      <c r="I2236" s="169">
        <f t="shared" si="484"/>
        <v>444248.78026889428</v>
      </c>
      <c r="J2236" s="169">
        <f t="shared" si="486"/>
        <v>436124.80567168293</v>
      </c>
      <c r="K2236" s="95"/>
      <c r="L2236" s="265">
        <f t="shared" si="485"/>
        <v>170289.29047672712</v>
      </c>
      <c r="M2236" s="265">
        <f>$G2236*NonHospFrac+theModel!$H2236*NonHospFrac</f>
        <v>273959.48979216721</v>
      </c>
      <c r="N2236" s="266">
        <f t="shared" si="487"/>
        <v>444248.78026889433</v>
      </c>
      <c r="O2236" s="159"/>
      <c r="P2236" s="265">
        <f t="shared" si="488"/>
        <v>167175.21131330787</v>
      </c>
      <c r="Q2236" s="265">
        <f t="shared" si="489"/>
        <v>273957.93515049241</v>
      </c>
      <c r="R2236" s="266">
        <f t="shared" si="490"/>
        <v>441133.14646380028</v>
      </c>
    </row>
    <row r="2237" spans="1:18" x14ac:dyDescent="0.3">
      <c r="A2237" s="82">
        <v>2206</v>
      </c>
      <c r="B2237" s="94">
        <f t="shared" si="479"/>
        <v>3.9054074050348293E-19</v>
      </c>
      <c r="C2237" s="179">
        <f t="shared" si="480"/>
        <v>3.8965974785309775E-19</v>
      </c>
      <c r="D2237" s="166">
        <f t="shared" si="481"/>
        <v>2.2558277767625785E-3</v>
      </c>
      <c r="E2237" s="167">
        <f t="shared" si="491"/>
        <v>24.291375447755232</v>
      </c>
      <c r="F2237" s="168">
        <f t="shared" si="492"/>
        <v>4.978611903315028</v>
      </c>
      <c r="G2237" s="168">
        <f t="shared" si="482"/>
        <v>173016.83632402137</v>
      </c>
      <c r="H2237" s="168">
        <f t="shared" si="483"/>
        <v>271310.33852408634</v>
      </c>
      <c r="I2237" s="169">
        <f t="shared" si="484"/>
        <v>444327.17484810774</v>
      </c>
      <c r="J2237" s="169">
        <f t="shared" si="486"/>
        <v>436196.4584583813</v>
      </c>
      <c r="K2237" s="95"/>
      <c r="L2237" s="265">
        <f t="shared" si="485"/>
        <v>170319.34066001268</v>
      </c>
      <c r="M2237" s="265">
        <f>$G2237*NonHospFrac+theModel!$H2237*NonHospFrac</f>
        <v>274007.834188095</v>
      </c>
      <c r="N2237" s="266">
        <f t="shared" si="487"/>
        <v>444327.17484810768</v>
      </c>
      <c r="O2237" s="159"/>
      <c r="P2237" s="265">
        <f t="shared" si="488"/>
        <v>167202.67723499288</v>
      </c>
      <c r="Q2237" s="265">
        <f t="shared" si="489"/>
        <v>274006.27954642021</v>
      </c>
      <c r="R2237" s="266">
        <f t="shared" si="490"/>
        <v>441208.95678141306</v>
      </c>
    </row>
    <row r="2238" spans="1:18" x14ac:dyDescent="0.3">
      <c r="A2238" s="82">
        <v>2207</v>
      </c>
      <c r="B2238" s="94">
        <f t="shared" si="479"/>
        <v>3.8324526010943341E-19</v>
      </c>
      <c r="C2238" s="179">
        <f t="shared" si="480"/>
        <v>3.8238072480636593E-19</v>
      </c>
      <c r="D2238" s="166">
        <f t="shared" si="481"/>
        <v>2.2558277767625785E-3</v>
      </c>
      <c r="E2238" s="167">
        <f t="shared" si="491"/>
        <v>24.291375447755232</v>
      </c>
      <c r="F2238" s="168">
        <f t="shared" si="492"/>
        <v>4.9808677310917906</v>
      </c>
      <c r="G2238" s="168">
        <f t="shared" si="482"/>
        <v>173095.2309032348</v>
      </c>
      <c r="H2238" s="168">
        <f t="shared" si="483"/>
        <v>271310.33852408634</v>
      </c>
      <c r="I2238" s="169">
        <f t="shared" si="484"/>
        <v>444405.56942732114</v>
      </c>
      <c r="J2238" s="169">
        <f t="shared" si="486"/>
        <v>436268.10832437099</v>
      </c>
      <c r="K2238" s="95"/>
      <c r="L2238" s="265">
        <f t="shared" si="485"/>
        <v>170349.39084329829</v>
      </c>
      <c r="M2238" s="265">
        <f>$G2238*NonHospFrac+theModel!$H2238*NonHospFrac</f>
        <v>274056.17858402285</v>
      </c>
      <c r="N2238" s="266">
        <f t="shared" si="487"/>
        <v>444405.56942732114</v>
      </c>
      <c r="O2238" s="159"/>
      <c r="P2238" s="265">
        <f t="shared" si="488"/>
        <v>167230.14203711291</v>
      </c>
      <c r="Q2238" s="265">
        <f t="shared" si="489"/>
        <v>274054.62394234806</v>
      </c>
      <c r="R2238" s="266">
        <f t="shared" si="490"/>
        <v>441284.76597946096</v>
      </c>
    </row>
    <row r="2239" spans="1:18" x14ac:dyDescent="0.3">
      <c r="A2239" s="82">
        <v>2208</v>
      </c>
      <c r="B2239" s="94">
        <f t="shared" si="479"/>
        <v>3.7608606263969885E-19</v>
      </c>
      <c r="C2239" s="179">
        <f t="shared" si="480"/>
        <v>3.7523767725314296E-19</v>
      </c>
      <c r="D2239" s="166">
        <f t="shared" si="481"/>
        <v>2.2558277767625785E-3</v>
      </c>
      <c r="E2239" s="167">
        <f t="shared" si="491"/>
        <v>24.291375447755232</v>
      </c>
      <c r="F2239" s="168">
        <f t="shared" si="492"/>
        <v>4.9831235588685532</v>
      </c>
      <c r="G2239" s="168">
        <f t="shared" si="482"/>
        <v>173173.6254824482</v>
      </c>
      <c r="H2239" s="168">
        <f t="shared" si="483"/>
        <v>271310.33852408634</v>
      </c>
      <c r="I2239" s="169">
        <f t="shared" si="484"/>
        <v>444483.96400653454</v>
      </c>
      <c r="J2239" s="169">
        <f t="shared" si="486"/>
        <v>436339.75526977109</v>
      </c>
      <c r="K2239" s="95"/>
      <c r="L2239" s="265">
        <f t="shared" si="485"/>
        <v>170379.44102658384</v>
      </c>
      <c r="M2239" s="265">
        <f>$G2239*NonHospFrac+theModel!$H2239*NonHospFrac</f>
        <v>274104.52297995071</v>
      </c>
      <c r="N2239" s="266">
        <f t="shared" si="487"/>
        <v>444483.96400653454</v>
      </c>
      <c r="O2239" s="159"/>
      <c r="P2239" s="265">
        <f t="shared" si="488"/>
        <v>167257.60571971349</v>
      </c>
      <c r="Q2239" s="265">
        <f t="shared" si="489"/>
        <v>274102.96833827591</v>
      </c>
      <c r="R2239" s="266">
        <f t="shared" si="490"/>
        <v>441360.5740579894</v>
      </c>
    </row>
    <row r="2240" spans="1:18" x14ac:dyDescent="0.3">
      <c r="A2240" s="82">
        <v>2209</v>
      </c>
      <c r="B2240" s="94">
        <f t="shared" si="479"/>
        <v>3.6906060226666319E-19</v>
      </c>
      <c r="C2240" s="179">
        <f t="shared" si="480"/>
        <v>3.682280651087613E-19</v>
      </c>
      <c r="D2240" s="166">
        <f t="shared" si="481"/>
        <v>2.2558277767625785E-3</v>
      </c>
      <c r="E2240" s="167">
        <f t="shared" si="491"/>
        <v>24.291375447755232</v>
      </c>
      <c r="F2240" s="168">
        <f t="shared" si="492"/>
        <v>4.9853793866453158</v>
      </c>
      <c r="G2240" s="168">
        <f t="shared" si="482"/>
        <v>173252.02006166163</v>
      </c>
      <c r="H2240" s="168">
        <f t="shared" si="483"/>
        <v>271310.33852408634</v>
      </c>
      <c r="I2240" s="169">
        <f t="shared" si="484"/>
        <v>444562.35858574801</v>
      </c>
      <c r="J2240" s="169">
        <f t="shared" si="486"/>
        <v>436411.39929470071</v>
      </c>
      <c r="K2240" s="95"/>
      <c r="L2240" s="265">
        <f t="shared" si="485"/>
        <v>170409.49120986945</v>
      </c>
      <c r="M2240" s="265">
        <f>$G2240*NonHospFrac+theModel!$H2240*NonHospFrac</f>
        <v>274152.8673758785</v>
      </c>
      <c r="N2240" s="266">
        <f t="shared" si="487"/>
        <v>444562.35858574795</v>
      </c>
      <c r="O2240" s="159"/>
      <c r="P2240" s="265">
        <f t="shared" si="488"/>
        <v>167285.06828284037</v>
      </c>
      <c r="Q2240" s="265">
        <f t="shared" si="489"/>
        <v>274151.3127342037</v>
      </c>
      <c r="R2240" s="266">
        <f t="shared" si="490"/>
        <v>441436.38101704407</v>
      </c>
    </row>
    <row r="2241" spans="1:18" x14ac:dyDescent="0.3">
      <c r="A2241" s="82">
        <v>2210</v>
      </c>
      <c r="B2241" s="94">
        <f t="shared" si="479"/>
        <v>3.6216638071993941E-19</v>
      </c>
      <c r="C2241" s="179">
        <f t="shared" si="480"/>
        <v>3.6134939573850178E-19</v>
      </c>
      <c r="D2241" s="166">
        <f t="shared" si="481"/>
        <v>2.2558277767625785E-3</v>
      </c>
      <c r="E2241" s="167">
        <f t="shared" si="491"/>
        <v>24.291375447755232</v>
      </c>
      <c r="F2241" s="168">
        <f t="shared" si="492"/>
        <v>4.9876352144220784</v>
      </c>
      <c r="G2241" s="168">
        <f t="shared" si="482"/>
        <v>173330.41464087507</v>
      </c>
      <c r="H2241" s="168">
        <f t="shared" si="483"/>
        <v>271310.33852408634</v>
      </c>
      <c r="I2241" s="169">
        <f t="shared" si="484"/>
        <v>444640.75316496141</v>
      </c>
      <c r="J2241" s="169">
        <f t="shared" si="486"/>
        <v>436483.04039927875</v>
      </c>
      <c r="K2241" s="95"/>
      <c r="L2241" s="265">
        <f t="shared" si="485"/>
        <v>170439.541393155</v>
      </c>
      <c r="M2241" s="265">
        <f>$G2241*NonHospFrac+theModel!$H2241*NonHospFrac</f>
        <v>274201.21177180635</v>
      </c>
      <c r="N2241" s="266">
        <f t="shared" si="487"/>
        <v>444640.75316496135</v>
      </c>
      <c r="O2241" s="159"/>
      <c r="P2241" s="265">
        <f t="shared" si="488"/>
        <v>167312.52972653904</v>
      </c>
      <c r="Q2241" s="265">
        <f t="shared" si="489"/>
        <v>274199.65713013156</v>
      </c>
      <c r="R2241" s="266">
        <f t="shared" si="490"/>
        <v>441512.1868566706</v>
      </c>
    </row>
    <row r="2242" spans="1:18" x14ac:dyDescent="0.3">
      <c r="A2242" s="82">
        <v>2211</v>
      </c>
      <c r="B2242" s="94">
        <f t="shared" si="479"/>
        <v>3.5540094639797875E-19</v>
      </c>
      <c r="C2242" s="179">
        <f t="shared" si="480"/>
        <v>3.5459922307120648E-19</v>
      </c>
      <c r="D2242" s="166">
        <f t="shared" si="481"/>
        <v>2.2558277767625785E-3</v>
      </c>
      <c r="E2242" s="167">
        <f t="shared" si="491"/>
        <v>24.291375447755232</v>
      </c>
      <c r="F2242" s="168">
        <f t="shared" si="492"/>
        <v>4.9898910421988409</v>
      </c>
      <c r="G2242" s="168">
        <f t="shared" si="482"/>
        <v>173408.80922008847</v>
      </c>
      <c r="H2242" s="168">
        <f t="shared" si="483"/>
        <v>271310.33852408634</v>
      </c>
      <c r="I2242" s="169">
        <f t="shared" si="484"/>
        <v>444719.14774417481</v>
      </c>
      <c r="J2242" s="169">
        <f t="shared" si="486"/>
        <v>436554.67858362437</v>
      </c>
      <c r="K2242" s="95"/>
      <c r="L2242" s="265">
        <f t="shared" si="485"/>
        <v>170469.59157644058</v>
      </c>
      <c r="M2242" s="265">
        <f>$G2242*NonHospFrac+theModel!$H2242*NonHospFrac</f>
        <v>274249.5561677342</v>
      </c>
      <c r="N2242" s="266">
        <f t="shared" si="487"/>
        <v>444719.14774417481</v>
      </c>
      <c r="O2242" s="159"/>
      <c r="P2242" s="265">
        <f t="shared" si="488"/>
        <v>167339.99005085524</v>
      </c>
      <c r="Q2242" s="265">
        <f t="shared" si="489"/>
        <v>274248.00152605941</v>
      </c>
      <c r="R2242" s="266">
        <f t="shared" si="490"/>
        <v>441587.99157691468</v>
      </c>
    </row>
    <row r="2243" spans="1:18" x14ac:dyDescent="0.3">
      <c r="A2243" s="82">
        <v>2212</v>
      </c>
      <c r="B2243" s="94">
        <f t="shared" si="479"/>
        <v>3.4876189349627518E-19</v>
      </c>
      <c r="C2243" s="179">
        <f t="shared" si="480"/>
        <v>3.4797514672944996E-19</v>
      </c>
      <c r="D2243" s="166">
        <f t="shared" si="481"/>
        <v>2.2558277767625785E-3</v>
      </c>
      <c r="E2243" s="167">
        <f t="shared" si="491"/>
        <v>24.291375447755232</v>
      </c>
      <c r="F2243" s="168">
        <f t="shared" si="492"/>
        <v>4.9921468699756035</v>
      </c>
      <c r="G2243" s="168">
        <f t="shared" si="482"/>
        <v>173487.2037993019</v>
      </c>
      <c r="H2243" s="168">
        <f t="shared" si="483"/>
        <v>271310.33852408634</v>
      </c>
      <c r="I2243" s="169">
        <f t="shared" si="484"/>
        <v>444797.54232338828</v>
      </c>
      <c r="J2243" s="169">
        <f t="shared" si="486"/>
        <v>436626.3138478566</v>
      </c>
      <c r="K2243" s="95"/>
      <c r="L2243" s="265">
        <f t="shared" si="485"/>
        <v>170499.64175972616</v>
      </c>
      <c r="M2243" s="265">
        <f>$G2243*NonHospFrac+theModel!$H2243*NonHospFrac</f>
        <v>274297.90056366206</v>
      </c>
      <c r="N2243" s="266">
        <f t="shared" si="487"/>
        <v>444797.54232338822</v>
      </c>
      <c r="O2243" s="159"/>
      <c r="P2243" s="265">
        <f t="shared" si="488"/>
        <v>167367.44925583454</v>
      </c>
      <c r="Q2243" s="265">
        <f t="shared" si="489"/>
        <v>274296.34592198726</v>
      </c>
      <c r="R2243" s="266">
        <f t="shared" si="490"/>
        <v>441663.79517782177</v>
      </c>
    </row>
    <row r="2244" spans="1:18" x14ac:dyDescent="0.3">
      <c r="A2244" s="82">
        <v>2213</v>
      </c>
      <c r="B2244" s="94">
        <f t="shared" si="479"/>
        <v>3.4224686115185826E-19</v>
      </c>
      <c r="C2244" s="179">
        <f t="shared" si="480"/>
        <v>3.4147481117596211E-19</v>
      </c>
      <c r="D2244" s="166">
        <f t="shared" si="481"/>
        <v>2.2558277767625785E-3</v>
      </c>
      <c r="E2244" s="167">
        <f t="shared" si="491"/>
        <v>24.291375447755232</v>
      </c>
      <c r="F2244" s="168">
        <f t="shared" si="492"/>
        <v>4.9944026977523661</v>
      </c>
      <c r="G2244" s="168">
        <f t="shared" si="482"/>
        <v>173565.59837851534</v>
      </c>
      <c r="H2244" s="168">
        <f t="shared" si="483"/>
        <v>271310.33852408634</v>
      </c>
      <c r="I2244" s="169">
        <f t="shared" si="484"/>
        <v>444875.93690260168</v>
      </c>
      <c r="J2244" s="169">
        <f t="shared" si="486"/>
        <v>436697.94619209436</v>
      </c>
      <c r="K2244" s="95"/>
      <c r="L2244" s="265">
        <f t="shared" si="485"/>
        <v>170529.69194301177</v>
      </c>
      <c r="M2244" s="265">
        <f>$G2244*NonHospFrac+theModel!$H2244*NonHospFrac</f>
        <v>274346.24495958991</v>
      </c>
      <c r="N2244" s="266">
        <f t="shared" si="487"/>
        <v>444875.93690260168</v>
      </c>
      <c r="O2244" s="159"/>
      <c r="P2244" s="265">
        <f t="shared" si="488"/>
        <v>167394.90734152263</v>
      </c>
      <c r="Q2244" s="265">
        <f t="shared" si="489"/>
        <v>274344.69031791511</v>
      </c>
      <c r="R2244" s="266">
        <f t="shared" si="490"/>
        <v>441739.59765943774</v>
      </c>
    </row>
    <row r="2245" spans="1:18" x14ac:dyDescent="0.3">
      <c r="A2245" s="82">
        <v>2214</v>
      </c>
      <c r="B2245" s="94">
        <f t="shared" si="479"/>
        <v>3.3585353260375478E-19</v>
      </c>
      <c r="C2245" s="179">
        <f t="shared" si="480"/>
        <v>3.3509590487598339E-19</v>
      </c>
      <c r="D2245" s="166">
        <f t="shared" si="481"/>
        <v>2.2558277767625785E-3</v>
      </c>
      <c r="E2245" s="167">
        <f t="shared" si="491"/>
        <v>24.291375447755232</v>
      </c>
      <c r="F2245" s="168">
        <f t="shared" si="492"/>
        <v>4.9966585255291287</v>
      </c>
      <c r="G2245" s="168">
        <f t="shared" si="482"/>
        <v>173643.99295772877</v>
      </c>
      <c r="H2245" s="168">
        <f t="shared" si="483"/>
        <v>271310.33852408634</v>
      </c>
      <c r="I2245" s="169">
        <f t="shared" si="484"/>
        <v>444954.33148181508</v>
      </c>
      <c r="J2245" s="169">
        <f t="shared" si="486"/>
        <v>436769.57561645674</v>
      </c>
      <c r="K2245" s="95"/>
      <c r="L2245" s="265">
        <f t="shared" si="485"/>
        <v>170559.74212629732</v>
      </c>
      <c r="M2245" s="265">
        <f>$G2245*NonHospFrac+theModel!$H2245*NonHospFrac</f>
        <v>274394.58935551776</v>
      </c>
      <c r="N2245" s="266">
        <f t="shared" si="487"/>
        <v>444954.33148181508</v>
      </c>
      <c r="O2245" s="159"/>
      <c r="P2245" s="265">
        <f t="shared" si="488"/>
        <v>167422.36430796504</v>
      </c>
      <c r="Q2245" s="265">
        <f t="shared" si="489"/>
        <v>274393.03471384296</v>
      </c>
      <c r="R2245" s="266">
        <f t="shared" si="490"/>
        <v>441815.399021808</v>
      </c>
    </row>
    <row r="2246" spans="1:18" x14ac:dyDescent="0.3">
      <c r="A2246" s="82">
        <v>2215</v>
      </c>
      <c r="B2246" s="94">
        <f t="shared" si="479"/>
        <v>3.2957963436915787E-19</v>
      </c>
      <c r="C2246" s="179">
        <f t="shared" si="480"/>
        <v>3.2883615947529268E-19</v>
      </c>
      <c r="D2246" s="166">
        <f t="shared" si="481"/>
        <v>2.2558277767625785E-3</v>
      </c>
      <c r="E2246" s="167">
        <f t="shared" si="491"/>
        <v>24.291375447755232</v>
      </c>
      <c r="F2246" s="168">
        <f t="shared" si="492"/>
        <v>4.9989143533058913</v>
      </c>
      <c r="G2246" s="168">
        <f t="shared" si="482"/>
        <v>173722.38753694217</v>
      </c>
      <c r="H2246" s="168">
        <f t="shared" si="483"/>
        <v>271310.33852408634</v>
      </c>
      <c r="I2246" s="169">
        <f t="shared" si="484"/>
        <v>445032.72606102854</v>
      </c>
      <c r="J2246" s="169">
        <f t="shared" si="486"/>
        <v>436841.20212106284</v>
      </c>
      <c r="K2246" s="95"/>
      <c r="L2246" s="265">
        <f t="shared" si="485"/>
        <v>170589.7923095829</v>
      </c>
      <c r="M2246" s="265">
        <f>$G2246*NonHospFrac+theModel!$H2246*NonHospFrac</f>
        <v>274442.93375144561</v>
      </c>
      <c r="N2246" s="266">
        <f t="shared" si="487"/>
        <v>445032.72606102854</v>
      </c>
      <c r="O2246" s="159"/>
      <c r="P2246" s="265">
        <f t="shared" si="488"/>
        <v>167449.82015520748</v>
      </c>
      <c r="Q2246" s="265">
        <f t="shared" si="489"/>
        <v>274441.37910977082</v>
      </c>
      <c r="R2246" s="266">
        <f t="shared" si="490"/>
        <v>441891.19926497829</v>
      </c>
    </row>
    <row r="2247" spans="1:18" x14ac:dyDescent="0.3">
      <c r="A2247" s="82">
        <v>2216</v>
      </c>
      <c r="B2247" s="94">
        <f t="shared" si="479"/>
        <v>3.2342293543496112E-19</v>
      </c>
      <c r="C2247" s="179">
        <f t="shared" si="480"/>
        <v>3.2269334899356484E-19</v>
      </c>
      <c r="D2247" s="166">
        <f t="shared" si="481"/>
        <v>2.2558277767625785E-3</v>
      </c>
      <c r="E2247" s="167">
        <f t="shared" si="491"/>
        <v>24.291375447755232</v>
      </c>
      <c r="F2247" s="168">
        <f t="shared" si="492"/>
        <v>5.0011701810826539</v>
      </c>
      <c r="G2247" s="168">
        <f t="shared" si="482"/>
        <v>173800.78211615561</v>
      </c>
      <c r="H2247" s="168">
        <f t="shared" si="483"/>
        <v>271310.33852408634</v>
      </c>
      <c r="I2247" s="169">
        <f t="shared" si="484"/>
        <v>445111.12064024195</v>
      </c>
      <c r="J2247" s="169">
        <f t="shared" si="486"/>
        <v>436912.82570603158</v>
      </c>
      <c r="K2247" s="95"/>
      <c r="L2247" s="265">
        <f t="shared" si="485"/>
        <v>170619.84249286848</v>
      </c>
      <c r="M2247" s="265">
        <f>$G2247*NonHospFrac+theModel!$H2247*NonHospFrac</f>
        <v>274491.27814737346</v>
      </c>
      <c r="N2247" s="266">
        <f t="shared" si="487"/>
        <v>445111.12064024195</v>
      </c>
      <c r="O2247" s="159"/>
      <c r="P2247" s="265">
        <f t="shared" si="488"/>
        <v>167477.27488329553</v>
      </c>
      <c r="Q2247" s="265">
        <f t="shared" si="489"/>
        <v>274489.72350569867</v>
      </c>
      <c r="R2247" s="266">
        <f t="shared" si="490"/>
        <v>441966.99838899419</v>
      </c>
    </row>
    <row r="2248" spans="1:18" x14ac:dyDescent="0.3">
      <c r="A2248" s="82">
        <v>2217</v>
      </c>
      <c r="B2248" s="94">
        <f t="shared" si="479"/>
        <v>3.1738124646440756E-19</v>
      </c>
      <c r="C2248" s="179">
        <f t="shared" si="480"/>
        <v>3.166652890328096E-19</v>
      </c>
      <c r="D2248" s="166">
        <f t="shared" si="481"/>
        <v>2.2558277767625785E-3</v>
      </c>
      <c r="E2248" s="167">
        <f t="shared" si="491"/>
        <v>24.291375447755232</v>
      </c>
      <c r="F2248" s="168">
        <f t="shared" si="492"/>
        <v>5.0034260088594165</v>
      </c>
      <c r="G2248" s="168">
        <f t="shared" si="482"/>
        <v>173879.17669536904</v>
      </c>
      <c r="H2248" s="168">
        <f t="shared" si="483"/>
        <v>271310.33852408634</v>
      </c>
      <c r="I2248" s="169">
        <f t="shared" si="484"/>
        <v>445189.51521945535</v>
      </c>
      <c r="J2248" s="169">
        <f t="shared" si="486"/>
        <v>436984.44637148199</v>
      </c>
      <c r="K2248" s="95"/>
      <c r="L2248" s="265">
        <f t="shared" si="485"/>
        <v>170649.89267615409</v>
      </c>
      <c r="M2248" s="265">
        <f>$G2248*NonHospFrac+theModel!$H2248*NonHospFrac</f>
        <v>274539.62254330132</v>
      </c>
      <c r="N2248" s="266">
        <f t="shared" si="487"/>
        <v>445189.51521945541</v>
      </c>
      <c r="O2248" s="159"/>
      <c r="P2248" s="265">
        <f t="shared" si="488"/>
        <v>167504.72849227482</v>
      </c>
      <c r="Q2248" s="265">
        <f t="shared" si="489"/>
        <v>274538.06790162652</v>
      </c>
      <c r="R2248" s="266">
        <f t="shared" si="490"/>
        <v>442042.79639390134</v>
      </c>
    </row>
    <row r="2249" spans="1:18" x14ac:dyDescent="0.3">
      <c r="A2249" s="82">
        <v>2218</v>
      </c>
      <c r="B2249" s="94">
        <f t="shared" si="479"/>
        <v>3.1145241901855636E-19</v>
      </c>
      <c r="C2249" s="179">
        <f t="shared" si="480"/>
        <v>3.1074983600059441E-19</v>
      </c>
      <c r="D2249" s="166">
        <f t="shared" si="481"/>
        <v>2.2558277767625785E-3</v>
      </c>
      <c r="E2249" s="167">
        <f t="shared" si="491"/>
        <v>24.291375447755232</v>
      </c>
      <c r="F2249" s="168">
        <f t="shared" si="492"/>
        <v>5.005681836636179</v>
      </c>
      <c r="G2249" s="168">
        <f t="shared" si="482"/>
        <v>173957.57127458244</v>
      </c>
      <c r="H2249" s="168">
        <f t="shared" si="483"/>
        <v>271310.33852408634</v>
      </c>
      <c r="I2249" s="169">
        <f t="shared" si="484"/>
        <v>445267.90979866881</v>
      </c>
      <c r="J2249" s="169">
        <f t="shared" si="486"/>
        <v>437056.0641175331</v>
      </c>
      <c r="K2249" s="95"/>
      <c r="L2249" s="265">
        <f t="shared" si="485"/>
        <v>170679.94285943964</v>
      </c>
      <c r="M2249" s="265">
        <f>$G2249*NonHospFrac+theModel!$H2249*NonHospFrac</f>
        <v>274587.96693922911</v>
      </c>
      <c r="N2249" s="266">
        <f t="shared" si="487"/>
        <v>445267.90979866876</v>
      </c>
      <c r="O2249" s="159"/>
      <c r="P2249" s="265">
        <f t="shared" si="488"/>
        <v>167532.18098219091</v>
      </c>
      <c r="Q2249" s="265">
        <f t="shared" si="489"/>
        <v>274586.41229755431</v>
      </c>
      <c r="R2249" s="266">
        <f t="shared" si="490"/>
        <v>442118.5932797452</v>
      </c>
    </row>
    <row r="2250" spans="1:18" x14ac:dyDescent="0.3">
      <c r="A2250" s="82">
        <v>2219</v>
      </c>
      <c r="B2250" s="94">
        <f t="shared" si="479"/>
        <v>3.0563434479229285E-19</v>
      </c>
      <c r="C2250" s="179">
        <f t="shared" si="480"/>
        <v>3.0494488634777776E-19</v>
      </c>
      <c r="D2250" s="166">
        <f t="shared" si="481"/>
        <v>2.2558277767625785E-3</v>
      </c>
      <c r="E2250" s="167">
        <f t="shared" si="491"/>
        <v>24.291375447755232</v>
      </c>
      <c r="F2250" s="168">
        <f t="shared" si="492"/>
        <v>5.0079376644129416</v>
      </c>
      <c r="G2250" s="168">
        <f t="shared" si="482"/>
        <v>174035.96585379587</v>
      </c>
      <c r="H2250" s="168">
        <f t="shared" si="483"/>
        <v>271310.33852408634</v>
      </c>
      <c r="I2250" s="169">
        <f t="shared" si="484"/>
        <v>445346.30437788222</v>
      </c>
      <c r="J2250" s="169">
        <f t="shared" si="486"/>
        <v>437127.67894430383</v>
      </c>
      <c r="K2250" s="95"/>
      <c r="L2250" s="265">
        <f t="shared" si="485"/>
        <v>170709.99304272523</v>
      </c>
      <c r="M2250" s="265">
        <f>$G2250*NonHospFrac+theModel!$H2250*NonHospFrac</f>
        <v>274636.31133515696</v>
      </c>
      <c r="N2250" s="266">
        <f t="shared" si="487"/>
        <v>445346.30437788216</v>
      </c>
      <c r="O2250" s="159"/>
      <c r="P2250" s="265">
        <f t="shared" si="488"/>
        <v>167559.63235308952</v>
      </c>
      <c r="Q2250" s="265">
        <f t="shared" si="489"/>
        <v>274634.75669348217</v>
      </c>
      <c r="R2250" s="266">
        <f t="shared" si="490"/>
        <v>442194.38904657168</v>
      </c>
    </row>
    <row r="2251" spans="1:18" x14ac:dyDescent="0.3">
      <c r="A2251" s="82">
        <v>2220</v>
      </c>
      <c r="B2251" s="94">
        <f t="shared" si="479"/>
        <v>2.999249548646101E-19</v>
      </c>
      <c r="C2251" s="179">
        <f t="shared" si="480"/>
        <v>2.9924837582048226E-19</v>
      </c>
      <c r="D2251" s="166">
        <f t="shared" si="481"/>
        <v>2.2558277767625785E-3</v>
      </c>
      <c r="E2251" s="167">
        <f t="shared" si="491"/>
        <v>24.291375447755232</v>
      </c>
      <c r="F2251" s="168">
        <f t="shared" si="492"/>
        <v>5.0101934921897042</v>
      </c>
      <c r="G2251" s="168">
        <f t="shared" si="482"/>
        <v>174114.36043300928</v>
      </c>
      <c r="H2251" s="168">
        <f t="shared" si="483"/>
        <v>271310.33852408634</v>
      </c>
      <c r="I2251" s="169">
        <f t="shared" si="484"/>
        <v>445424.69895709562</v>
      </c>
      <c r="J2251" s="169">
        <f t="shared" si="486"/>
        <v>437199.29085191328</v>
      </c>
      <c r="K2251" s="95"/>
      <c r="L2251" s="265">
        <f t="shared" si="485"/>
        <v>170740.04322601081</v>
      </c>
      <c r="M2251" s="265">
        <f>$G2251*NonHospFrac+theModel!$H2251*NonHospFrac</f>
        <v>274684.65573108481</v>
      </c>
      <c r="N2251" s="266">
        <f t="shared" si="487"/>
        <v>445424.69895709562</v>
      </c>
      <c r="O2251" s="159"/>
      <c r="P2251" s="265">
        <f t="shared" si="488"/>
        <v>167587.08260501618</v>
      </c>
      <c r="Q2251" s="265">
        <f t="shared" si="489"/>
        <v>274683.10108941002</v>
      </c>
      <c r="R2251" s="266">
        <f t="shared" si="490"/>
        <v>442270.1836944262</v>
      </c>
    </row>
    <row r="2252" spans="1:18" x14ac:dyDescent="0.3">
      <c r="A2252" s="82">
        <v>2221</v>
      </c>
      <c r="B2252" s="94">
        <f t="shared" si="479"/>
        <v>2.9432221896289575E-19</v>
      </c>
      <c r="C2252" s="179">
        <f t="shared" si="480"/>
        <v>2.9365827872604086E-19</v>
      </c>
      <c r="D2252" s="166">
        <f t="shared" si="481"/>
        <v>2.2558277767625785E-3</v>
      </c>
      <c r="E2252" s="167">
        <f t="shared" si="491"/>
        <v>24.291375447755232</v>
      </c>
      <c r="F2252" s="168">
        <f t="shared" si="492"/>
        <v>5.0124493199664668</v>
      </c>
      <c r="G2252" s="168">
        <f t="shared" si="482"/>
        <v>174192.75501222271</v>
      </c>
      <c r="H2252" s="168">
        <f t="shared" si="483"/>
        <v>271310.33852408634</v>
      </c>
      <c r="I2252" s="169">
        <f t="shared" si="484"/>
        <v>445503.09353630908</v>
      </c>
      <c r="J2252" s="169">
        <f t="shared" si="486"/>
        <v>437270.89984048042</v>
      </c>
      <c r="K2252" s="95"/>
      <c r="L2252" s="265">
        <f t="shared" si="485"/>
        <v>170770.09340929639</v>
      </c>
      <c r="M2252" s="265">
        <f>$G2252*NonHospFrac+theModel!$H2252*NonHospFrac</f>
        <v>274733.00012701267</v>
      </c>
      <c r="N2252" s="266">
        <f t="shared" si="487"/>
        <v>445503.09353630908</v>
      </c>
      <c r="O2252" s="159"/>
      <c r="P2252" s="265">
        <f t="shared" si="488"/>
        <v>167614.53173801655</v>
      </c>
      <c r="Q2252" s="265">
        <f t="shared" si="489"/>
        <v>274731.44548533787</v>
      </c>
      <c r="R2252" s="266">
        <f t="shared" si="490"/>
        <v>442345.97722335439</v>
      </c>
    </row>
    <row r="2253" spans="1:18" x14ac:dyDescent="0.3">
      <c r="A2253" s="82">
        <v>2222</v>
      </c>
      <c r="B2253" s="94">
        <f t="shared" si="479"/>
        <v>2.8882414474096241E-19</v>
      </c>
      <c r="C2253" s="179">
        <f t="shared" si="480"/>
        <v>2.8817260721265604E-19</v>
      </c>
      <c r="D2253" s="166">
        <f t="shared" si="481"/>
        <v>2.2558277767625785E-3</v>
      </c>
      <c r="E2253" s="167">
        <f t="shared" si="491"/>
        <v>24.291375447755232</v>
      </c>
      <c r="F2253" s="168">
        <f t="shared" si="492"/>
        <v>5.0147051477432294</v>
      </c>
      <c r="G2253" s="168">
        <f t="shared" si="482"/>
        <v>174271.14959143611</v>
      </c>
      <c r="H2253" s="168">
        <f t="shared" si="483"/>
        <v>271310.33852408634</v>
      </c>
      <c r="I2253" s="169">
        <f t="shared" si="484"/>
        <v>445581.48811552243</v>
      </c>
      <c r="J2253" s="169">
        <f t="shared" si="486"/>
        <v>437342.50591012411</v>
      </c>
      <c r="K2253" s="95"/>
      <c r="L2253" s="265">
        <f t="shared" si="485"/>
        <v>170800.14359258197</v>
      </c>
      <c r="M2253" s="265">
        <f>$G2253*NonHospFrac+theModel!$H2253*NonHospFrac</f>
        <v>274781.34452294046</v>
      </c>
      <c r="N2253" s="266">
        <f t="shared" si="487"/>
        <v>445581.48811552243</v>
      </c>
      <c r="O2253" s="159"/>
      <c r="P2253" s="265">
        <f t="shared" si="488"/>
        <v>167641.97975213622</v>
      </c>
      <c r="Q2253" s="265">
        <f t="shared" si="489"/>
        <v>274779.78988126566</v>
      </c>
      <c r="R2253" s="266">
        <f t="shared" si="490"/>
        <v>442421.76963340188</v>
      </c>
    </row>
    <row r="2254" spans="1:18" x14ac:dyDescent="0.3">
      <c r="A2254" s="82">
        <v>2223</v>
      </c>
      <c r="B2254" s="94">
        <f t="shared" si="479"/>
        <v>2.834287770705643E-19</v>
      </c>
      <c r="C2254" s="179">
        <f t="shared" si="480"/>
        <v>2.8278941056251467E-19</v>
      </c>
      <c r="D2254" s="166">
        <f t="shared" si="481"/>
        <v>2.2558277767625785E-3</v>
      </c>
      <c r="E2254" s="167">
        <f t="shared" si="491"/>
        <v>24.291375447755232</v>
      </c>
      <c r="F2254" s="168">
        <f t="shared" si="492"/>
        <v>5.016960975519992</v>
      </c>
      <c r="G2254" s="168">
        <f t="shared" si="482"/>
        <v>174349.54417064952</v>
      </c>
      <c r="H2254" s="168">
        <f t="shared" si="483"/>
        <v>271310.33852408634</v>
      </c>
      <c r="I2254" s="169">
        <f t="shared" si="484"/>
        <v>445659.88269473589</v>
      </c>
      <c r="J2254" s="169">
        <f t="shared" si="486"/>
        <v>437414.10906096356</v>
      </c>
      <c r="K2254" s="95"/>
      <c r="L2254" s="265">
        <f t="shared" si="485"/>
        <v>170830.19377586752</v>
      </c>
      <c r="M2254" s="265">
        <f>$G2254*NonHospFrac+theModel!$H2254*NonHospFrac</f>
        <v>274829.68891886831</v>
      </c>
      <c r="N2254" s="266">
        <f t="shared" si="487"/>
        <v>445659.88269473583</v>
      </c>
      <c r="O2254" s="159"/>
      <c r="P2254" s="265">
        <f t="shared" si="488"/>
        <v>167669.42664742077</v>
      </c>
      <c r="Q2254" s="265">
        <f t="shared" si="489"/>
        <v>274828.13427719352</v>
      </c>
      <c r="R2254" s="266">
        <f t="shared" si="490"/>
        <v>442497.56092461431</v>
      </c>
    </row>
    <row r="2255" spans="1:18" x14ac:dyDescent="0.3">
      <c r="A2255" s="82">
        <v>2224</v>
      </c>
      <c r="B2255" s="94">
        <f t="shared" si="479"/>
        <v>2.7813419734614939E-19</v>
      </c>
      <c r="C2255" s="179">
        <f t="shared" si="480"/>
        <v>2.7750677449810839E-19</v>
      </c>
      <c r="D2255" s="166">
        <f t="shared" si="481"/>
        <v>2.2558277767625785E-3</v>
      </c>
      <c r="E2255" s="167">
        <f t="shared" si="491"/>
        <v>24.291375447755232</v>
      </c>
      <c r="F2255" s="168">
        <f t="shared" si="492"/>
        <v>5.0192168032967546</v>
      </c>
      <c r="G2255" s="168">
        <f t="shared" si="482"/>
        <v>174427.93874986295</v>
      </c>
      <c r="H2255" s="168">
        <f t="shared" si="483"/>
        <v>271310.33852408634</v>
      </c>
      <c r="I2255" s="169">
        <f t="shared" si="484"/>
        <v>445738.27727394929</v>
      </c>
      <c r="J2255" s="169">
        <f t="shared" si="486"/>
        <v>437485.70929311757</v>
      </c>
      <c r="K2255" s="95"/>
      <c r="L2255" s="265">
        <f t="shared" si="485"/>
        <v>170860.24395915313</v>
      </c>
      <c r="M2255" s="265">
        <f>$G2255*NonHospFrac+theModel!$H2255*NonHospFrac</f>
        <v>274878.03331479616</v>
      </c>
      <c r="N2255" s="266">
        <f t="shared" si="487"/>
        <v>445738.27727394929</v>
      </c>
      <c r="O2255" s="159"/>
      <c r="P2255" s="265">
        <f t="shared" si="488"/>
        <v>167696.87242391589</v>
      </c>
      <c r="Q2255" s="265">
        <f t="shared" si="489"/>
        <v>274876.47867312137</v>
      </c>
      <c r="R2255" s="266">
        <f t="shared" si="490"/>
        <v>442573.35109703726</v>
      </c>
    </row>
    <row r="2256" spans="1:18" x14ac:dyDescent="0.3">
      <c r="A2256" s="82">
        <v>2225</v>
      </c>
      <c r="B2256" s="94">
        <f t="shared" si="479"/>
        <v>2.7293852280260021E-19</v>
      </c>
      <c r="C2256" s="179">
        <f t="shared" si="480"/>
        <v>2.7232282050151354E-19</v>
      </c>
      <c r="D2256" s="166">
        <f t="shared" si="481"/>
        <v>2.2558277767625785E-3</v>
      </c>
      <c r="E2256" s="167">
        <f t="shared" si="491"/>
        <v>24.291375447755232</v>
      </c>
      <c r="F2256" s="168">
        <f t="shared" si="492"/>
        <v>5.0214726310735172</v>
      </c>
      <c r="G2256" s="168">
        <f t="shared" si="482"/>
        <v>174506.33332907638</v>
      </c>
      <c r="H2256" s="168">
        <f t="shared" si="483"/>
        <v>271310.33852408634</v>
      </c>
      <c r="I2256" s="169">
        <f t="shared" si="484"/>
        <v>445816.6718531627</v>
      </c>
      <c r="J2256" s="169">
        <f t="shared" si="486"/>
        <v>437557.30660670513</v>
      </c>
      <c r="K2256" s="95"/>
      <c r="L2256" s="265">
        <f t="shared" si="485"/>
        <v>170890.29414243868</v>
      </c>
      <c r="M2256" s="265">
        <f>$G2256*NonHospFrac+theModel!$H2256*NonHospFrac</f>
        <v>274926.37771072402</v>
      </c>
      <c r="N2256" s="266">
        <f t="shared" si="487"/>
        <v>445816.6718531627</v>
      </c>
      <c r="O2256" s="159"/>
      <c r="P2256" s="265">
        <f t="shared" si="488"/>
        <v>167724.31708166708</v>
      </c>
      <c r="Q2256" s="265">
        <f t="shared" si="489"/>
        <v>274924.82306904922</v>
      </c>
      <c r="R2256" s="266">
        <f t="shared" si="490"/>
        <v>442649.1401507163</v>
      </c>
    </row>
    <row r="2257" spans="1:18" x14ac:dyDescent="0.3">
      <c r="A2257" s="82">
        <v>2226</v>
      </c>
      <c r="B2257" s="94">
        <f t="shared" si="479"/>
        <v>2.6783990584571076E-19</v>
      </c>
      <c r="C2257" s="179">
        <f t="shared" si="480"/>
        <v>2.6723570514637854E-19</v>
      </c>
      <c r="D2257" s="166">
        <f t="shared" si="481"/>
        <v>2.2558277767625785E-3</v>
      </c>
      <c r="E2257" s="167">
        <f t="shared" si="491"/>
        <v>24.291375447755232</v>
      </c>
      <c r="F2257" s="168">
        <f t="shared" si="492"/>
        <v>5.0237284588502797</v>
      </c>
      <c r="G2257" s="168">
        <f t="shared" si="482"/>
        <v>174584.72790828979</v>
      </c>
      <c r="H2257" s="168">
        <f t="shared" si="483"/>
        <v>271310.33852408634</v>
      </c>
      <c r="I2257" s="169">
        <f t="shared" si="484"/>
        <v>445895.06643237616</v>
      </c>
      <c r="J2257" s="169">
        <f t="shared" si="486"/>
        <v>437628.90100184531</v>
      </c>
      <c r="K2257" s="95"/>
      <c r="L2257" s="265">
        <f t="shared" si="485"/>
        <v>170920.34432572426</v>
      </c>
      <c r="M2257" s="265">
        <f>$G2257*NonHospFrac+theModel!$H2257*NonHospFrac</f>
        <v>274974.72210665187</v>
      </c>
      <c r="N2257" s="266">
        <f t="shared" si="487"/>
        <v>445895.06643237616</v>
      </c>
      <c r="O2257" s="159"/>
      <c r="P2257" s="265">
        <f t="shared" si="488"/>
        <v>167751.76062072002</v>
      </c>
      <c r="Q2257" s="265">
        <f t="shared" si="489"/>
        <v>274973.16746497707</v>
      </c>
      <c r="R2257" s="266">
        <f t="shared" si="490"/>
        <v>442724.92808569712</v>
      </c>
    </row>
    <row r="2258" spans="1:18" x14ac:dyDescent="0.3">
      <c r="A2258" s="82">
        <v>2227</v>
      </c>
      <c r="B2258" s="94">
        <f t="shared" si="479"/>
        <v>2.6283653339518907E-19</v>
      </c>
      <c r="C2258" s="179">
        <f t="shared" si="480"/>
        <v>2.6224361944240821E-19</v>
      </c>
      <c r="D2258" s="166">
        <f t="shared" si="481"/>
        <v>2.2558277767625785E-3</v>
      </c>
      <c r="E2258" s="167">
        <f t="shared" si="491"/>
        <v>24.291375447755232</v>
      </c>
      <c r="F2258" s="168">
        <f t="shared" si="492"/>
        <v>5.0259842866270423</v>
      </c>
      <c r="G2258" s="168">
        <f t="shared" si="482"/>
        <v>174663.12248750322</v>
      </c>
      <c r="H2258" s="168">
        <f t="shared" si="483"/>
        <v>271310.33852408634</v>
      </c>
      <c r="I2258" s="169">
        <f t="shared" si="484"/>
        <v>445973.46101158956</v>
      </c>
      <c r="J2258" s="169">
        <f t="shared" si="486"/>
        <v>437700.49247865693</v>
      </c>
      <c r="K2258" s="95"/>
      <c r="L2258" s="265">
        <f t="shared" si="485"/>
        <v>170950.39450900984</v>
      </c>
      <c r="M2258" s="265">
        <f>$G2258*NonHospFrac+theModel!$H2258*NonHospFrac</f>
        <v>275023.06650257972</v>
      </c>
      <c r="N2258" s="266">
        <f t="shared" si="487"/>
        <v>445973.46101158956</v>
      </c>
      <c r="O2258" s="159"/>
      <c r="P2258" s="265">
        <f t="shared" si="488"/>
        <v>167779.20304112026</v>
      </c>
      <c r="Q2258" s="265">
        <f t="shared" si="489"/>
        <v>275021.51186090492</v>
      </c>
      <c r="R2258" s="266">
        <f t="shared" si="490"/>
        <v>442800.71490202518</v>
      </c>
    </row>
    <row r="2259" spans="1:18" x14ac:dyDescent="0.3">
      <c r="A2259" s="82">
        <v>2228</v>
      </c>
      <c r="B2259" s="94">
        <f t="shared" si="479"/>
        <v>2.5792662623991379E-19</v>
      </c>
      <c r="C2259" s="179">
        <f t="shared" si="480"/>
        <v>2.5734478819207512E-19</v>
      </c>
      <c r="D2259" s="166">
        <f t="shared" si="481"/>
        <v>2.2558277767625785E-3</v>
      </c>
      <c r="E2259" s="167">
        <f t="shared" si="491"/>
        <v>24.291375447755232</v>
      </c>
      <c r="F2259" s="168">
        <f t="shared" si="492"/>
        <v>5.0282401144038049</v>
      </c>
      <c r="G2259" s="168">
        <f t="shared" si="482"/>
        <v>174741.51706671662</v>
      </c>
      <c r="H2259" s="168">
        <f t="shared" si="483"/>
        <v>271310.33852408634</v>
      </c>
      <c r="I2259" s="169">
        <f t="shared" si="484"/>
        <v>446051.85559080297</v>
      </c>
      <c r="J2259" s="169">
        <f t="shared" si="486"/>
        <v>437772.08103725902</v>
      </c>
      <c r="K2259" s="95"/>
      <c r="L2259" s="265">
        <f t="shared" si="485"/>
        <v>170980.44469229542</v>
      </c>
      <c r="M2259" s="265">
        <f>$G2259*NonHospFrac+theModel!$H2259*NonHospFrac</f>
        <v>275071.41089850751</v>
      </c>
      <c r="N2259" s="266">
        <f t="shared" si="487"/>
        <v>446051.85559080297</v>
      </c>
      <c r="O2259" s="159"/>
      <c r="P2259" s="265">
        <f t="shared" si="488"/>
        <v>167806.64434291344</v>
      </c>
      <c r="Q2259" s="265">
        <f t="shared" si="489"/>
        <v>275069.85625683272</v>
      </c>
      <c r="R2259" s="266">
        <f t="shared" si="490"/>
        <v>442876.50059974613</v>
      </c>
    </row>
    <row r="2260" spans="1:18" x14ac:dyDescent="0.3">
      <c r="A2260" s="82">
        <v>2229</v>
      </c>
      <c r="B2260" s="94">
        <f t="shared" si="479"/>
        <v>2.5310843840524446E-19</v>
      </c>
      <c r="C2260" s="179">
        <f t="shared" si="480"/>
        <v>2.5253746935935692E-19</v>
      </c>
      <c r="D2260" s="166">
        <f t="shared" si="481"/>
        <v>2.2558277767625785E-3</v>
      </c>
      <c r="E2260" s="167">
        <f t="shared" si="491"/>
        <v>24.291375447755232</v>
      </c>
      <c r="F2260" s="168">
        <f t="shared" si="492"/>
        <v>5.0304959421805675</v>
      </c>
      <c r="G2260" s="168">
        <f t="shared" si="482"/>
        <v>174819.91164593006</v>
      </c>
      <c r="H2260" s="168">
        <f t="shared" si="483"/>
        <v>271310.33852408634</v>
      </c>
      <c r="I2260" s="169">
        <f t="shared" si="484"/>
        <v>446130.25017001643</v>
      </c>
      <c r="J2260" s="169">
        <f t="shared" si="486"/>
        <v>437843.66667777061</v>
      </c>
      <c r="K2260" s="95"/>
      <c r="L2260" s="265">
        <f t="shared" si="485"/>
        <v>171010.494875581</v>
      </c>
      <c r="M2260" s="265">
        <f>$G2260*NonHospFrac+theModel!$H2260*NonHospFrac</f>
        <v>275119.75529443537</v>
      </c>
      <c r="N2260" s="266">
        <f t="shared" si="487"/>
        <v>446130.25017001637</v>
      </c>
      <c r="O2260" s="159"/>
      <c r="P2260" s="265">
        <f t="shared" si="488"/>
        <v>167834.08452614513</v>
      </c>
      <c r="Q2260" s="265">
        <f t="shared" si="489"/>
        <v>275118.20065276057</v>
      </c>
      <c r="R2260" s="266">
        <f t="shared" si="490"/>
        <v>442952.2851789057</v>
      </c>
    </row>
    <row r="2261" spans="1:18" x14ac:dyDescent="0.3">
      <c r="A2261" s="82">
        <v>2230</v>
      </c>
      <c r="B2261" s="94">
        <f t="shared" si="479"/>
        <v>2.4838025653214874E-19</v>
      </c>
      <c r="C2261" s="179">
        <f t="shared" si="480"/>
        <v>2.478199534502641E-19</v>
      </c>
      <c r="D2261" s="166">
        <f t="shared" si="481"/>
        <v>2.2558277767625785E-3</v>
      </c>
      <c r="E2261" s="167">
        <f t="shared" si="491"/>
        <v>24.291375447755232</v>
      </c>
      <c r="F2261" s="168">
        <f t="shared" si="492"/>
        <v>5.0327517699573301</v>
      </c>
      <c r="G2261" s="168">
        <f t="shared" si="482"/>
        <v>174898.30622514349</v>
      </c>
      <c r="H2261" s="168">
        <f t="shared" si="483"/>
        <v>271310.33852408634</v>
      </c>
      <c r="I2261" s="169">
        <f t="shared" si="484"/>
        <v>446208.64474922983</v>
      </c>
      <c r="J2261" s="169">
        <f t="shared" si="486"/>
        <v>437915.24940031051</v>
      </c>
      <c r="K2261" s="95"/>
      <c r="L2261" s="265">
        <f t="shared" si="485"/>
        <v>171040.54505886658</v>
      </c>
      <c r="M2261" s="265">
        <f>$G2261*NonHospFrac+theModel!$H2261*NonHospFrac</f>
        <v>275168.09969036322</v>
      </c>
      <c r="N2261" s="266">
        <f t="shared" si="487"/>
        <v>446208.64474922977</v>
      </c>
      <c r="O2261" s="159"/>
      <c r="P2261" s="265">
        <f t="shared" si="488"/>
        <v>167861.52359086095</v>
      </c>
      <c r="Q2261" s="265">
        <f t="shared" si="489"/>
        <v>275166.54504868842</v>
      </c>
      <c r="R2261" s="266">
        <f t="shared" si="490"/>
        <v>443028.06863954937</v>
      </c>
    </row>
    <row r="2262" spans="1:18" x14ac:dyDescent="0.3">
      <c r="A2262" s="82">
        <v>2231</v>
      </c>
      <c r="B2262" s="94">
        <f t="shared" si="479"/>
        <v>2.4374039926792783E-19</v>
      </c>
      <c r="C2262" s="179">
        <f t="shared" si="480"/>
        <v>2.4319056290494003E-19</v>
      </c>
      <c r="D2262" s="166">
        <f t="shared" si="481"/>
        <v>2.2558277767625785E-3</v>
      </c>
      <c r="E2262" s="167">
        <f t="shared" si="491"/>
        <v>24.291375447755232</v>
      </c>
      <c r="F2262" s="168">
        <f t="shared" si="492"/>
        <v>5.0350075977340927</v>
      </c>
      <c r="G2262" s="168">
        <f t="shared" si="482"/>
        <v>174976.70080435692</v>
      </c>
      <c r="H2262" s="168">
        <f t="shared" si="483"/>
        <v>271310.33852408634</v>
      </c>
      <c r="I2262" s="169">
        <f t="shared" si="484"/>
        <v>446287.03932844324</v>
      </c>
      <c r="J2262" s="169">
        <f t="shared" si="486"/>
        <v>437986.82920499769</v>
      </c>
      <c r="K2262" s="95"/>
      <c r="L2262" s="265">
        <f t="shared" si="485"/>
        <v>171070.59524215217</v>
      </c>
      <c r="M2262" s="265">
        <f>$G2262*NonHospFrac+theModel!$H2262*NonHospFrac</f>
        <v>275216.44408629107</v>
      </c>
      <c r="N2262" s="266">
        <f t="shared" si="487"/>
        <v>446287.03932844324</v>
      </c>
      <c r="O2262" s="159"/>
      <c r="P2262" s="265">
        <f t="shared" si="488"/>
        <v>167888.96153710646</v>
      </c>
      <c r="Q2262" s="265">
        <f t="shared" si="489"/>
        <v>275214.88944461627</v>
      </c>
      <c r="R2262" s="266">
        <f t="shared" si="490"/>
        <v>443103.8509817227</v>
      </c>
    </row>
    <row r="2263" spans="1:18" x14ac:dyDescent="0.3">
      <c r="A2263" s="82">
        <v>2232</v>
      </c>
      <c r="B2263" s="94">
        <f t="shared" si="479"/>
        <v>2.3918721666832369E-19</v>
      </c>
      <c r="C2263" s="179">
        <f t="shared" si="480"/>
        <v>2.3864765150111673E-19</v>
      </c>
      <c r="D2263" s="166">
        <f t="shared" si="481"/>
        <v>2.2558277767625785E-3</v>
      </c>
      <c r="E2263" s="167">
        <f t="shared" si="491"/>
        <v>24.291375447755232</v>
      </c>
      <c r="F2263" s="168">
        <f t="shared" si="492"/>
        <v>5.0372634255108553</v>
      </c>
      <c r="G2263" s="168">
        <f t="shared" si="482"/>
        <v>175055.09538357035</v>
      </c>
      <c r="H2263" s="168">
        <f t="shared" si="483"/>
        <v>271310.33852408634</v>
      </c>
      <c r="I2263" s="169">
        <f t="shared" si="484"/>
        <v>446365.4339076567</v>
      </c>
      <c r="J2263" s="169">
        <f t="shared" si="486"/>
        <v>438058.40609195118</v>
      </c>
      <c r="K2263" s="95"/>
      <c r="L2263" s="265">
        <f t="shared" si="485"/>
        <v>171100.64542543777</v>
      </c>
      <c r="M2263" s="265">
        <f>$G2263*NonHospFrac+theModel!$H2263*NonHospFrac</f>
        <v>275264.78848221892</v>
      </c>
      <c r="N2263" s="266">
        <f t="shared" si="487"/>
        <v>446365.4339076567</v>
      </c>
      <c r="O2263" s="159"/>
      <c r="P2263" s="265">
        <f t="shared" si="488"/>
        <v>167916.3983649273</v>
      </c>
      <c r="Q2263" s="265">
        <f t="shared" si="489"/>
        <v>275263.23384054413</v>
      </c>
      <c r="R2263" s="266">
        <f t="shared" si="490"/>
        <v>443179.6322054714</v>
      </c>
    </row>
    <row r="2264" spans="1:18" x14ac:dyDescent="0.3">
      <c r="A2264" s="82">
        <v>2233</v>
      </c>
      <c r="B2264" s="94">
        <f t="shared" si="479"/>
        <v>2.3471908961079465E-19</v>
      </c>
      <c r="C2264" s="179">
        <f t="shared" si="480"/>
        <v>2.341896037687142E-19</v>
      </c>
      <c r="D2264" s="166">
        <f t="shared" si="481"/>
        <v>2.2558277767625785E-3</v>
      </c>
      <c r="E2264" s="167">
        <f t="shared" si="491"/>
        <v>24.291375447755232</v>
      </c>
      <c r="F2264" s="168">
        <f t="shared" si="492"/>
        <v>5.0395192532876179</v>
      </c>
      <c r="G2264" s="168">
        <f t="shared" si="482"/>
        <v>175133.48996278376</v>
      </c>
      <c r="H2264" s="168">
        <f t="shared" si="483"/>
        <v>271310.33852408634</v>
      </c>
      <c r="I2264" s="169">
        <f t="shared" si="484"/>
        <v>446443.8284868701</v>
      </c>
      <c r="J2264" s="169">
        <f t="shared" si="486"/>
        <v>438129.9800612898</v>
      </c>
      <c r="K2264" s="95"/>
      <c r="L2264" s="265">
        <f t="shared" si="485"/>
        <v>171130.69560872333</v>
      </c>
      <c r="M2264" s="265">
        <f>$G2264*NonHospFrac+theModel!$H2264*NonHospFrac</f>
        <v>275313.13287814677</v>
      </c>
      <c r="N2264" s="266">
        <f t="shared" si="487"/>
        <v>446443.8284868701</v>
      </c>
      <c r="O2264" s="159"/>
      <c r="P2264" s="265">
        <f t="shared" si="488"/>
        <v>167943.83407436896</v>
      </c>
      <c r="Q2264" s="265">
        <f t="shared" si="489"/>
        <v>275311.57823647198</v>
      </c>
      <c r="R2264" s="266">
        <f t="shared" si="490"/>
        <v>443255.41231084091</v>
      </c>
    </row>
    <row r="2265" spans="1:18" x14ac:dyDescent="0.3">
      <c r="A2265" s="82">
        <v>2234</v>
      </c>
      <c r="B2265" s="94">
        <f t="shared" si="479"/>
        <v>2.3033442921875178E-19</v>
      </c>
      <c r="C2265" s="179">
        <f t="shared" si="480"/>
        <v>2.2981483441537535E-19</v>
      </c>
      <c r="D2265" s="166">
        <f t="shared" si="481"/>
        <v>2.2558277767625785E-3</v>
      </c>
      <c r="E2265" s="167">
        <f t="shared" si="491"/>
        <v>24.291375447755232</v>
      </c>
      <c r="F2265" s="168">
        <f t="shared" si="492"/>
        <v>5.0417750810643804</v>
      </c>
      <c r="G2265" s="168">
        <f t="shared" si="482"/>
        <v>175211.88454199719</v>
      </c>
      <c r="H2265" s="168">
        <f t="shared" si="483"/>
        <v>271310.33852408634</v>
      </c>
      <c r="I2265" s="169">
        <f t="shared" si="484"/>
        <v>446522.2230660835</v>
      </c>
      <c r="J2265" s="169">
        <f t="shared" si="486"/>
        <v>438201.5511131325</v>
      </c>
      <c r="K2265" s="95"/>
      <c r="L2265" s="265">
        <f t="shared" si="485"/>
        <v>171160.74579200891</v>
      </c>
      <c r="M2265" s="265">
        <f>$G2265*NonHospFrac+theModel!$H2265*NonHospFrac</f>
        <v>275361.47727407463</v>
      </c>
      <c r="N2265" s="266">
        <f t="shared" si="487"/>
        <v>446522.2230660835</v>
      </c>
      <c r="O2265" s="159"/>
      <c r="P2265" s="265">
        <f t="shared" si="488"/>
        <v>167971.26866547711</v>
      </c>
      <c r="Q2265" s="265">
        <f t="shared" si="489"/>
        <v>275359.92263239983</v>
      </c>
      <c r="R2265" s="266">
        <f t="shared" si="490"/>
        <v>443331.19129787694</v>
      </c>
    </row>
    <row r="2266" spans="1:18" x14ac:dyDescent="0.3">
      <c r="A2266" s="82">
        <v>2235</v>
      </c>
      <c r="B2266" s="94">
        <f t="shared" si="479"/>
        <v>2.2603167629655055E-19</v>
      </c>
      <c r="C2266" s="179">
        <f t="shared" si="480"/>
        <v>2.2552178776273258E-19</v>
      </c>
      <c r="D2266" s="166">
        <f t="shared" si="481"/>
        <v>2.2558277767625785E-3</v>
      </c>
      <c r="E2266" s="167">
        <f t="shared" si="491"/>
        <v>24.291375447755232</v>
      </c>
      <c r="F2266" s="168">
        <f t="shared" si="492"/>
        <v>5.044030908841143</v>
      </c>
      <c r="G2266" s="168">
        <f t="shared" si="482"/>
        <v>175290.27912121059</v>
      </c>
      <c r="H2266" s="168">
        <f t="shared" si="483"/>
        <v>271310.33852408634</v>
      </c>
      <c r="I2266" s="169">
        <f t="shared" si="484"/>
        <v>446600.61764529697</v>
      </c>
      <c r="J2266" s="169">
        <f t="shared" si="486"/>
        <v>438273.11924759834</v>
      </c>
      <c r="K2266" s="95"/>
      <c r="L2266" s="265">
        <f t="shared" si="485"/>
        <v>171190.79597529449</v>
      </c>
      <c r="M2266" s="265">
        <f>$G2266*NonHospFrac+theModel!$H2266*NonHospFrac</f>
        <v>275409.82167000242</v>
      </c>
      <c r="N2266" s="266">
        <f t="shared" si="487"/>
        <v>446600.61764529691</v>
      </c>
      <c r="O2266" s="159"/>
      <c r="P2266" s="265">
        <f t="shared" si="488"/>
        <v>167998.70213829732</v>
      </c>
      <c r="Q2266" s="265">
        <f t="shared" si="489"/>
        <v>275408.26702832762</v>
      </c>
      <c r="R2266" s="266">
        <f t="shared" si="490"/>
        <v>443406.96916662494</v>
      </c>
    </row>
    <row r="2267" spans="1:18" x14ac:dyDescent="0.3">
      <c r="A2267" s="82">
        <v>2236</v>
      </c>
      <c r="B2267" s="94">
        <f t="shared" si="479"/>
        <v>2.2180930077503867E-19</v>
      </c>
      <c r="C2267" s="179">
        <f t="shared" si="480"/>
        <v>2.2130893719320605E-19</v>
      </c>
      <c r="D2267" s="166">
        <f t="shared" si="481"/>
        <v>2.2558277767625785E-3</v>
      </c>
      <c r="E2267" s="167">
        <f t="shared" si="491"/>
        <v>24.291375447755232</v>
      </c>
      <c r="F2267" s="168">
        <f t="shared" si="492"/>
        <v>5.0462867366179056</v>
      </c>
      <c r="G2267" s="168">
        <f t="shared" si="482"/>
        <v>175368.67370042403</v>
      </c>
      <c r="H2267" s="168">
        <f t="shared" si="483"/>
        <v>271310.33852408634</v>
      </c>
      <c r="I2267" s="169">
        <f t="shared" si="484"/>
        <v>446679.01222451037</v>
      </c>
      <c r="J2267" s="169">
        <f t="shared" si="486"/>
        <v>438344.68446480605</v>
      </c>
      <c r="K2267" s="95"/>
      <c r="L2267" s="265">
        <f t="shared" si="485"/>
        <v>171220.84615858007</v>
      </c>
      <c r="M2267" s="265">
        <f>$G2267*NonHospFrac+theModel!$H2267*NonHospFrac</f>
        <v>275458.16606593027</v>
      </c>
      <c r="N2267" s="266">
        <f t="shared" si="487"/>
        <v>446679.01222451031</v>
      </c>
      <c r="O2267" s="159"/>
      <c r="P2267" s="265">
        <f t="shared" si="488"/>
        <v>168026.13449287516</v>
      </c>
      <c r="Q2267" s="265">
        <f t="shared" si="489"/>
        <v>275456.61142425548</v>
      </c>
      <c r="R2267" s="266">
        <f t="shared" si="490"/>
        <v>443482.74591713061</v>
      </c>
    </row>
    <row r="2268" spans="1:18" x14ac:dyDescent="0.3">
      <c r="A2268" s="82">
        <v>2237</v>
      </c>
      <c r="B2268" s="94">
        <f t="shared" si="479"/>
        <v>2.1766580116745365E-19</v>
      </c>
      <c r="C2268" s="179">
        <f t="shared" si="480"/>
        <v>2.1717478460712881E-19</v>
      </c>
      <c r="D2268" s="166">
        <f t="shared" si="481"/>
        <v>2.2558277767625785E-3</v>
      </c>
      <c r="E2268" s="167">
        <f t="shared" si="491"/>
        <v>24.291375447755232</v>
      </c>
      <c r="F2268" s="168">
        <f t="shared" si="492"/>
        <v>5.0485425643946682</v>
      </c>
      <c r="G2268" s="168">
        <f t="shared" si="482"/>
        <v>175447.06827963746</v>
      </c>
      <c r="H2268" s="168">
        <f t="shared" si="483"/>
        <v>271310.33852408634</v>
      </c>
      <c r="I2268" s="169">
        <f t="shared" si="484"/>
        <v>446757.40680372377</v>
      </c>
      <c r="J2268" s="169">
        <f t="shared" si="486"/>
        <v>438416.24676487461</v>
      </c>
      <c r="K2268" s="95"/>
      <c r="L2268" s="265">
        <f t="shared" si="485"/>
        <v>171250.89634186565</v>
      </c>
      <c r="M2268" s="265">
        <f>$G2268*NonHospFrac+theModel!$H2268*NonHospFrac</f>
        <v>275506.51046185812</v>
      </c>
      <c r="N2268" s="266">
        <f t="shared" si="487"/>
        <v>446757.40680372377</v>
      </c>
      <c r="O2268" s="159"/>
      <c r="P2268" s="265">
        <f t="shared" si="488"/>
        <v>168053.56572925625</v>
      </c>
      <c r="Q2268" s="265">
        <f t="shared" si="489"/>
        <v>275504.95582018333</v>
      </c>
      <c r="R2268" s="266">
        <f t="shared" si="490"/>
        <v>443558.52154943958</v>
      </c>
    </row>
    <row r="2269" spans="1:18" x14ac:dyDescent="0.3">
      <c r="A2269" s="82">
        <v>2238</v>
      </c>
      <c r="B2269" s="94">
        <f t="shared" si="479"/>
        <v>2.1359970403550008E-19</v>
      </c>
      <c r="C2269" s="179">
        <f t="shared" si="480"/>
        <v>2.1311785989002852E-19</v>
      </c>
      <c r="D2269" s="166">
        <f t="shared" si="481"/>
        <v>2.2558277767625785E-3</v>
      </c>
      <c r="E2269" s="167">
        <f t="shared" si="491"/>
        <v>24.291375447755232</v>
      </c>
      <c r="F2269" s="168">
        <f t="shared" si="492"/>
        <v>5.0507983921714308</v>
      </c>
      <c r="G2269" s="168">
        <f t="shared" si="482"/>
        <v>175525.46285885086</v>
      </c>
      <c r="H2269" s="168">
        <f t="shared" si="483"/>
        <v>271310.33852408634</v>
      </c>
      <c r="I2269" s="169">
        <f t="shared" si="484"/>
        <v>446835.80138293724</v>
      </c>
      <c r="J2269" s="169">
        <f t="shared" si="486"/>
        <v>438487.80614792299</v>
      </c>
      <c r="K2269" s="95"/>
      <c r="L2269" s="265">
        <f t="shared" si="485"/>
        <v>171280.9465251512</v>
      </c>
      <c r="M2269" s="265">
        <f>$G2269*NonHospFrac+theModel!$H2269*NonHospFrac</f>
        <v>275554.85485778598</v>
      </c>
      <c r="N2269" s="266">
        <f t="shared" si="487"/>
        <v>446835.80138293718</v>
      </c>
      <c r="O2269" s="159"/>
      <c r="P2269" s="265">
        <f t="shared" si="488"/>
        <v>168080.99584748611</v>
      </c>
      <c r="Q2269" s="265">
        <f t="shared" si="489"/>
        <v>275553.30021611118</v>
      </c>
      <c r="R2269" s="266">
        <f t="shared" si="490"/>
        <v>443634.29606359731</v>
      </c>
    </row>
    <row r="2270" spans="1:18" x14ac:dyDescent="0.3">
      <c r="A2270" s="82">
        <v>2239</v>
      </c>
      <c r="B2270" s="94">
        <f t="shared" si="479"/>
        <v>2.0960956346538488E-19</v>
      </c>
      <c r="C2270" s="179">
        <f t="shared" si="480"/>
        <v>2.0913672038984458E-19</v>
      </c>
      <c r="D2270" s="166">
        <f t="shared" si="481"/>
        <v>2.2558277767625785E-3</v>
      </c>
      <c r="E2270" s="167">
        <f t="shared" si="491"/>
        <v>24.291375447755232</v>
      </c>
      <c r="F2270" s="168">
        <f t="shared" si="492"/>
        <v>5.0530542199481934</v>
      </c>
      <c r="G2270" s="168">
        <f t="shared" si="482"/>
        <v>175603.8574380643</v>
      </c>
      <c r="H2270" s="168">
        <f t="shared" si="483"/>
        <v>271310.33852408634</v>
      </c>
      <c r="I2270" s="169">
        <f t="shared" si="484"/>
        <v>446914.19596215064</v>
      </c>
      <c r="J2270" s="169">
        <f t="shared" si="486"/>
        <v>438559.36261407001</v>
      </c>
      <c r="K2270" s="95"/>
      <c r="L2270" s="265">
        <f t="shared" si="485"/>
        <v>171310.99670843681</v>
      </c>
      <c r="M2270" s="265">
        <f>$G2270*NonHospFrac+theModel!$H2270*NonHospFrac</f>
        <v>275603.19925371383</v>
      </c>
      <c r="N2270" s="266">
        <f t="shared" si="487"/>
        <v>446914.19596215064</v>
      </c>
      <c r="O2270" s="159"/>
      <c r="P2270" s="265">
        <f t="shared" si="488"/>
        <v>168108.42484761038</v>
      </c>
      <c r="Q2270" s="265">
        <f t="shared" si="489"/>
        <v>275601.64461203903</v>
      </c>
      <c r="R2270" s="266">
        <f t="shared" si="490"/>
        <v>443710.06945964938</v>
      </c>
    </row>
    <row r="2271" spans="1:18" x14ac:dyDescent="0.3">
      <c r="A2271" s="82">
        <v>2240</v>
      </c>
      <c r="B2271" s="94">
        <f t="shared" ref="B2271:B2334" si="493">Constant*EXP(PowerTerm*(A2271)/7)</f>
        <v>2.0569396055364879E-19</v>
      </c>
      <c r="C2271" s="179">
        <f t="shared" ref="C2271:C2334" si="494">(1-theFloor)*B2271</f>
        <v>2.0522995040391956E-19</v>
      </c>
      <c r="D2271" s="166">
        <f t="shared" ref="D2271:D2334" si="495">theFloor</f>
        <v>2.2558277767625785E-3</v>
      </c>
      <c r="E2271" s="167">
        <f t="shared" si="491"/>
        <v>24.291375447755232</v>
      </c>
      <c r="F2271" s="168">
        <f t="shared" si="492"/>
        <v>5.055310047724956</v>
      </c>
      <c r="G2271" s="168">
        <f t="shared" ref="G2271:G2334" si="496">$B$22*F2271*totInfected/365.25</f>
        <v>175682.2520172777</v>
      </c>
      <c r="H2271" s="168">
        <f t="shared" ref="H2271:H2334" si="497">lostQALYs_Injured*E2271*totInfected/365.25</f>
        <v>271310.33852408634</v>
      </c>
      <c r="I2271" s="169">
        <f t="shared" ref="I2271:I2334" si="498">H2271+G2271</f>
        <v>446992.59054136404</v>
      </c>
      <c r="J2271" s="169">
        <f t="shared" si="486"/>
        <v>438630.91616343457</v>
      </c>
      <c r="K2271" s="95"/>
      <c r="L2271" s="265">
        <f t="shared" ref="L2271:L2334" si="499">$G2271*HospFrac+$H2271*HospFrac</f>
        <v>171341.04689172236</v>
      </c>
      <c r="M2271" s="265">
        <f>$G2271*NonHospFrac+theModel!$H2271*NonHospFrac</f>
        <v>275651.54364964168</v>
      </c>
      <c r="N2271" s="266">
        <f t="shared" si="487"/>
        <v>446992.59054136404</v>
      </c>
      <c r="O2271" s="159"/>
      <c r="P2271" s="265">
        <f t="shared" si="488"/>
        <v>168135.85272967457</v>
      </c>
      <c r="Q2271" s="265">
        <f t="shared" si="489"/>
        <v>275649.98900796688</v>
      </c>
      <c r="R2271" s="266">
        <f t="shared" si="490"/>
        <v>443785.84173764149</v>
      </c>
    </row>
    <row r="2272" spans="1:18" x14ac:dyDescent="0.3">
      <c r="A2272" s="82">
        <v>2241</v>
      </c>
      <c r="B2272" s="94">
        <f t="shared" si="493"/>
        <v>2.0185150290260082E-19</v>
      </c>
      <c r="C2272" s="179">
        <f t="shared" si="494"/>
        <v>2.0139616067557185E-19</v>
      </c>
      <c r="D2272" s="166">
        <f t="shared" si="495"/>
        <v>2.2558277767625785E-3</v>
      </c>
      <c r="E2272" s="167">
        <f t="shared" si="491"/>
        <v>24.291375447755232</v>
      </c>
      <c r="F2272" s="168">
        <f t="shared" si="492"/>
        <v>5.0575658755017185</v>
      </c>
      <c r="G2272" s="168">
        <f t="shared" si="496"/>
        <v>175760.64659649113</v>
      </c>
      <c r="H2272" s="168">
        <f t="shared" si="497"/>
        <v>271310.33852408634</v>
      </c>
      <c r="I2272" s="169">
        <f t="shared" si="498"/>
        <v>447070.9851205775</v>
      </c>
      <c r="J2272" s="169">
        <f t="shared" ref="J2272:J2335" si="500">J2271+(I2272-I2271)/(1+discountDaily)^A2272</f>
        <v>438702.46679613565</v>
      </c>
      <c r="K2272" s="95"/>
      <c r="L2272" s="265">
        <f t="shared" si="499"/>
        <v>171371.09707500797</v>
      </c>
      <c r="M2272" s="265">
        <f>$G2272*NonHospFrac+theModel!$H2272*NonHospFrac</f>
        <v>275699.88804556953</v>
      </c>
      <c r="N2272" s="266">
        <f t="shared" ref="N2272:N2335" si="501">L2272+M2272</f>
        <v>447070.9851205775</v>
      </c>
      <c r="O2272" s="159"/>
      <c r="P2272" s="265">
        <f t="shared" ref="P2272:P2335" si="502">P2271+(L2272-L2271)/(1+discountDaily)^A2272</f>
        <v>168163.27949372435</v>
      </c>
      <c r="Q2272" s="265">
        <f t="shared" ref="Q2272:Q2335" si="503">Q2271+(M2272-M2271)/(1+discountDaily)^B2272</f>
        <v>275698.33340389474</v>
      </c>
      <c r="R2272" s="266">
        <f t="shared" ref="R2272:R2335" si="504">P2272+Q2272</f>
        <v>443861.61289761908</v>
      </c>
    </row>
    <row r="2273" spans="1:18" x14ac:dyDescent="0.3">
      <c r="A2273" s="82">
        <v>2242</v>
      </c>
      <c r="B2273" s="94">
        <f t="shared" si="493"/>
        <v>1.9808082412517833E-19</v>
      </c>
      <c r="C2273" s="179">
        <f t="shared" si="494"/>
        <v>1.9763398790007273E-19</v>
      </c>
      <c r="D2273" s="166">
        <f t="shared" si="495"/>
        <v>2.2558277767625785E-3</v>
      </c>
      <c r="E2273" s="167">
        <f t="shared" ref="E2273:E2336" si="505">C2273+E2272</f>
        <v>24.291375447755232</v>
      </c>
      <c r="F2273" s="168">
        <f t="shared" ref="F2273:F2336" si="506">D2273+F2272</f>
        <v>5.0598217032784811</v>
      </c>
      <c r="G2273" s="168">
        <f t="shared" si="496"/>
        <v>175839.04117570457</v>
      </c>
      <c r="H2273" s="168">
        <f t="shared" si="497"/>
        <v>271310.33852408634</v>
      </c>
      <c r="I2273" s="169">
        <f t="shared" si="498"/>
        <v>447149.37969979091</v>
      </c>
      <c r="J2273" s="169">
        <f t="shared" si="500"/>
        <v>438774.01451229205</v>
      </c>
      <c r="K2273" s="95"/>
      <c r="L2273" s="265">
        <f t="shared" si="499"/>
        <v>171401.14725829352</v>
      </c>
      <c r="M2273" s="265">
        <f>$G2273*NonHospFrac+theModel!$H2273*NonHospFrac</f>
        <v>275748.23244149738</v>
      </c>
      <c r="N2273" s="266">
        <f t="shared" si="501"/>
        <v>447149.37969979091</v>
      </c>
      <c r="O2273" s="159"/>
      <c r="P2273" s="265">
        <f t="shared" si="502"/>
        <v>168190.70513980518</v>
      </c>
      <c r="Q2273" s="265">
        <f t="shared" si="503"/>
        <v>275746.67779982259</v>
      </c>
      <c r="R2273" s="266">
        <f t="shared" si="504"/>
        <v>443937.38293962774</v>
      </c>
    </row>
    <row r="2274" spans="1:18" x14ac:dyDescent="0.3">
      <c r="A2274" s="82">
        <v>2243</v>
      </c>
      <c r="B2274" s="94">
        <f t="shared" si="493"/>
        <v>1.9438058335905643E-19</v>
      </c>
      <c r="C2274" s="179">
        <f t="shared" si="494"/>
        <v>1.9394209423985175E-19</v>
      </c>
      <c r="D2274" s="166">
        <f t="shared" si="495"/>
        <v>2.2558277767625785E-3</v>
      </c>
      <c r="E2274" s="167">
        <f t="shared" si="505"/>
        <v>24.291375447755232</v>
      </c>
      <c r="F2274" s="168">
        <f t="shared" si="506"/>
        <v>5.0620775310552437</v>
      </c>
      <c r="G2274" s="168">
        <f t="shared" si="496"/>
        <v>175917.43575491797</v>
      </c>
      <c r="H2274" s="168">
        <f t="shared" si="497"/>
        <v>271310.33852408634</v>
      </c>
      <c r="I2274" s="169">
        <f t="shared" si="498"/>
        <v>447227.77427900431</v>
      </c>
      <c r="J2274" s="169">
        <f t="shared" si="500"/>
        <v>438845.5593120227</v>
      </c>
      <c r="K2274" s="95"/>
      <c r="L2274" s="265">
        <f t="shared" si="499"/>
        <v>171431.19744157913</v>
      </c>
      <c r="M2274" s="265">
        <f>$G2274*NonHospFrac+theModel!$H2274*NonHospFrac</f>
        <v>275796.57683742518</v>
      </c>
      <c r="N2274" s="266">
        <f t="shared" si="501"/>
        <v>447227.77427900431</v>
      </c>
      <c r="O2274" s="159"/>
      <c r="P2274" s="265">
        <f t="shared" si="502"/>
        <v>168218.12966796273</v>
      </c>
      <c r="Q2274" s="265">
        <f t="shared" si="503"/>
        <v>275795.02219575038</v>
      </c>
      <c r="R2274" s="266">
        <f t="shared" si="504"/>
        <v>444013.15186371311</v>
      </c>
    </row>
    <row r="2275" spans="1:18" x14ac:dyDescent="0.3">
      <c r="A2275" s="82">
        <v>2244</v>
      </c>
      <c r="B2275" s="94">
        <f t="shared" si="493"/>
        <v>1.907494647898344E-19</v>
      </c>
      <c r="C2275" s="179">
        <f t="shared" si="494"/>
        <v>1.9031916684875889E-19</v>
      </c>
      <c r="D2275" s="166">
        <f t="shared" si="495"/>
        <v>2.2558277767625785E-3</v>
      </c>
      <c r="E2275" s="167">
        <f t="shared" si="505"/>
        <v>24.291375447755232</v>
      </c>
      <c r="F2275" s="168">
        <f t="shared" si="506"/>
        <v>5.0643333588320063</v>
      </c>
      <c r="G2275" s="168">
        <f t="shared" si="496"/>
        <v>175995.8303341314</v>
      </c>
      <c r="H2275" s="168">
        <f t="shared" si="497"/>
        <v>271310.33852408634</v>
      </c>
      <c r="I2275" s="169">
        <f t="shared" si="498"/>
        <v>447306.16885821777</v>
      </c>
      <c r="J2275" s="169">
        <f t="shared" si="500"/>
        <v>438917.10119544651</v>
      </c>
      <c r="K2275" s="95"/>
      <c r="L2275" s="265">
        <f t="shared" si="499"/>
        <v>171461.24762486469</v>
      </c>
      <c r="M2275" s="265">
        <f>$G2275*NonHospFrac+theModel!$H2275*NonHospFrac</f>
        <v>275844.92123335303</v>
      </c>
      <c r="N2275" s="266">
        <f t="shared" si="501"/>
        <v>447306.16885821772</v>
      </c>
      <c r="O2275" s="159"/>
      <c r="P2275" s="265">
        <f t="shared" si="502"/>
        <v>168245.55307824246</v>
      </c>
      <c r="Q2275" s="265">
        <f t="shared" si="503"/>
        <v>275843.36659167823</v>
      </c>
      <c r="R2275" s="266">
        <f t="shared" si="504"/>
        <v>444088.9196699207</v>
      </c>
    </row>
    <row r="2276" spans="1:18" x14ac:dyDescent="0.3">
      <c r="A2276" s="82">
        <v>2245</v>
      </c>
      <c r="B2276" s="94">
        <f t="shared" si="493"/>
        <v>1.8718617718312884E-19</v>
      </c>
      <c r="C2276" s="179">
        <f t="shared" si="494"/>
        <v>1.8676391740521313E-19</v>
      </c>
      <c r="D2276" s="166">
        <f t="shared" si="495"/>
        <v>2.2558277767625785E-3</v>
      </c>
      <c r="E2276" s="167">
        <f t="shared" si="505"/>
        <v>24.291375447755232</v>
      </c>
      <c r="F2276" s="168">
        <f t="shared" si="506"/>
        <v>5.0665891866087689</v>
      </c>
      <c r="G2276" s="168">
        <f t="shared" si="496"/>
        <v>176074.22491334481</v>
      </c>
      <c r="H2276" s="168">
        <f t="shared" si="497"/>
        <v>271310.33852408634</v>
      </c>
      <c r="I2276" s="169">
        <f t="shared" si="498"/>
        <v>447384.56343743112</v>
      </c>
      <c r="J2276" s="169">
        <f t="shared" si="500"/>
        <v>438988.64016268222</v>
      </c>
      <c r="K2276" s="95"/>
      <c r="L2276" s="265">
        <f t="shared" si="499"/>
        <v>171491.29780815027</v>
      </c>
      <c r="M2276" s="265">
        <f>$G2276*NonHospFrac+theModel!$H2276*NonHospFrac</f>
        <v>275893.26562928088</v>
      </c>
      <c r="N2276" s="266">
        <f t="shared" si="501"/>
        <v>447384.56343743112</v>
      </c>
      <c r="O2276" s="159"/>
      <c r="P2276" s="265">
        <f t="shared" si="502"/>
        <v>168272.97537069005</v>
      </c>
      <c r="Q2276" s="265">
        <f t="shared" si="503"/>
        <v>275891.71098760609</v>
      </c>
      <c r="R2276" s="266">
        <f t="shared" si="504"/>
        <v>444164.68635829614</v>
      </c>
    </row>
    <row r="2277" spans="1:18" x14ac:dyDescent="0.3">
      <c r="A2277" s="82">
        <v>2246</v>
      </c>
      <c r="B2277" s="94">
        <f t="shared" si="493"/>
        <v>1.836894534254075E-19</v>
      </c>
      <c r="C2277" s="179">
        <f t="shared" si="494"/>
        <v>1.8327508165407213E-19</v>
      </c>
      <c r="D2277" s="166">
        <f t="shared" si="495"/>
        <v>2.2558277767625785E-3</v>
      </c>
      <c r="E2277" s="167">
        <f t="shared" si="505"/>
        <v>24.291375447755232</v>
      </c>
      <c r="F2277" s="168">
        <f t="shared" si="506"/>
        <v>5.0688450143855315</v>
      </c>
      <c r="G2277" s="168">
        <f t="shared" si="496"/>
        <v>176152.61949255824</v>
      </c>
      <c r="H2277" s="168">
        <f t="shared" si="497"/>
        <v>271310.33852408634</v>
      </c>
      <c r="I2277" s="169">
        <f t="shared" si="498"/>
        <v>447462.95801664458</v>
      </c>
      <c r="J2277" s="169">
        <f t="shared" si="500"/>
        <v>439060.17621384887</v>
      </c>
      <c r="K2277" s="95"/>
      <c r="L2277" s="265">
        <f t="shared" si="499"/>
        <v>171521.34799143585</v>
      </c>
      <c r="M2277" s="265">
        <f>$G2277*NonHospFrac+theModel!$H2277*NonHospFrac</f>
        <v>275941.61002520873</v>
      </c>
      <c r="N2277" s="266">
        <f t="shared" si="501"/>
        <v>447462.95801664458</v>
      </c>
      <c r="O2277" s="159"/>
      <c r="P2277" s="265">
        <f t="shared" si="502"/>
        <v>168300.39654535102</v>
      </c>
      <c r="Q2277" s="265">
        <f t="shared" si="503"/>
        <v>275940.05538353394</v>
      </c>
      <c r="R2277" s="266">
        <f t="shared" si="504"/>
        <v>444240.45192888496</v>
      </c>
    </row>
    <row r="2278" spans="1:18" x14ac:dyDescent="0.3">
      <c r="A2278" s="82">
        <v>2247</v>
      </c>
      <c r="B2278" s="94">
        <f t="shared" si="493"/>
        <v>1.8025805007340104E-19</v>
      </c>
      <c r="C2278" s="179">
        <f t="shared" si="494"/>
        <v>1.798514189570604E-19</v>
      </c>
      <c r="D2278" s="166">
        <f t="shared" si="495"/>
        <v>2.2558277767625785E-3</v>
      </c>
      <c r="E2278" s="167">
        <f t="shared" si="505"/>
        <v>24.291375447755232</v>
      </c>
      <c r="F2278" s="168">
        <f t="shared" si="506"/>
        <v>5.0711008421622941</v>
      </c>
      <c r="G2278" s="168">
        <f t="shared" si="496"/>
        <v>176231.01407177167</v>
      </c>
      <c r="H2278" s="168">
        <f t="shared" si="497"/>
        <v>271310.33852408634</v>
      </c>
      <c r="I2278" s="169">
        <f t="shared" si="498"/>
        <v>447541.35259585804</v>
      </c>
      <c r="J2278" s="169">
        <f t="shared" si="500"/>
        <v>439131.70934906526</v>
      </c>
      <c r="K2278" s="95"/>
      <c r="L2278" s="265">
        <f t="shared" si="499"/>
        <v>171551.39817472146</v>
      </c>
      <c r="M2278" s="265">
        <f>$G2278*NonHospFrac+theModel!$H2278*NonHospFrac</f>
        <v>275989.95442113659</v>
      </c>
      <c r="N2278" s="266">
        <f t="shared" si="501"/>
        <v>447541.35259585804</v>
      </c>
      <c r="O2278" s="159"/>
      <c r="P2278" s="265">
        <f t="shared" si="502"/>
        <v>168327.81660227093</v>
      </c>
      <c r="Q2278" s="265">
        <f t="shared" si="503"/>
        <v>275988.39977946179</v>
      </c>
      <c r="R2278" s="266">
        <f t="shared" si="504"/>
        <v>444316.21638173272</v>
      </c>
    </row>
    <row r="2279" spans="1:18" x14ac:dyDescent="0.3">
      <c r="A2279" s="82">
        <v>2248</v>
      </c>
      <c r="B2279" s="94">
        <f t="shared" si="493"/>
        <v>1.768907469119326E-19</v>
      </c>
      <c r="C2279" s="179">
        <f t="shared" si="494"/>
        <v>1.7649171185159638E-19</v>
      </c>
      <c r="D2279" s="166">
        <f t="shared" si="495"/>
        <v>2.2558277767625785E-3</v>
      </c>
      <c r="E2279" s="167">
        <f t="shared" si="505"/>
        <v>24.291375447755232</v>
      </c>
      <c r="F2279" s="168">
        <f t="shared" si="506"/>
        <v>5.0733566699390567</v>
      </c>
      <c r="G2279" s="168">
        <f t="shared" si="496"/>
        <v>176309.4086509851</v>
      </c>
      <c r="H2279" s="168">
        <f t="shared" si="497"/>
        <v>271310.33852408634</v>
      </c>
      <c r="I2279" s="169">
        <f t="shared" si="498"/>
        <v>447619.74717507145</v>
      </c>
      <c r="J2279" s="169">
        <f t="shared" si="500"/>
        <v>439203.2395684502</v>
      </c>
      <c r="K2279" s="95"/>
      <c r="L2279" s="265">
        <f t="shared" si="499"/>
        <v>171581.44835800701</v>
      </c>
      <c r="M2279" s="265">
        <f>$G2279*NonHospFrac+theModel!$H2279*NonHospFrac</f>
        <v>276038.29881706444</v>
      </c>
      <c r="N2279" s="266">
        <f t="shared" si="501"/>
        <v>447619.74717507145</v>
      </c>
      <c r="O2279" s="159"/>
      <c r="P2279" s="265">
        <f t="shared" si="502"/>
        <v>168355.23554149529</v>
      </c>
      <c r="Q2279" s="265">
        <f t="shared" si="503"/>
        <v>276036.74417538964</v>
      </c>
      <c r="R2279" s="266">
        <f t="shared" si="504"/>
        <v>444391.9797168849</v>
      </c>
    </row>
    <row r="2280" spans="1:18" x14ac:dyDescent="0.3">
      <c r="A2280" s="82">
        <v>2249</v>
      </c>
      <c r="B2280" s="94">
        <f t="shared" si="493"/>
        <v>1.7358634652000144E-19</v>
      </c>
      <c r="C2280" s="179">
        <f t="shared" si="494"/>
        <v>1.731947656178549E-19</v>
      </c>
      <c r="D2280" s="166">
        <f t="shared" si="495"/>
        <v>2.2558277767625785E-3</v>
      </c>
      <c r="E2280" s="167">
        <f t="shared" si="505"/>
        <v>24.291375447755232</v>
      </c>
      <c r="F2280" s="168">
        <f t="shared" si="506"/>
        <v>5.0756124977158192</v>
      </c>
      <c r="G2280" s="168">
        <f t="shared" si="496"/>
        <v>176387.80323019851</v>
      </c>
      <c r="H2280" s="168">
        <f t="shared" si="497"/>
        <v>271310.33852408634</v>
      </c>
      <c r="I2280" s="169">
        <f t="shared" si="498"/>
        <v>447698.14175428485</v>
      </c>
      <c r="J2280" s="169">
        <f t="shared" si="500"/>
        <v>439274.76687212253</v>
      </c>
      <c r="K2280" s="95"/>
      <c r="L2280" s="265">
        <f t="shared" si="499"/>
        <v>171611.49854129259</v>
      </c>
      <c r="M2280" s="265">
        <f>$G2280*NonHospFrac+theModel!$H2280*NonHospFrac</f>
        <v>276086.64321299223</v>
      </c>
      <c r="N2280" s="266">
        <f t="shared" si="501"/>
        <v>447698.14175428485</v>
      </c>
      <c r="O2280" s="159"/>
      <c r="P2280" s="265">
        <f t="shared" si="502"/>
        <v>168382.65336306975</v>
      </c>
      <c r="Q2280" s="265">
        <f t="shared" si="503"/>
        <v>276085.08857131744</v>
      </c>
      <c r="R2280" s="266">
        <f t="shared" si="504"/>
        <v>444467.74193438719</v>
      </c>
    </row>
    <row r="2281" spans="1:18" x14ac:dyDescent="0.3">
      <c r="A2281" s="82">
        <v>2250</v>
      </c>
      <c r="B2281" s="94">
        <f t="shared" si="493"/>
        <v>1.7034367384498492E-19</v>
      </c>
      <c r="C2281" s="179">
        <f t="shared" si="494"/>
        <v>1.6995940785392962E-19</v>
      </c>
      <c r="D2281" s="166">
        <f t="shared" si="495"/>
        <v>2.2558277767625785E-3</v>
      </c>
      <c r="E2281" s="167">
        <f t="shared" si="505"/>
        <v>24.291375447755232</v>
      </c>
      <c r="F2281" s="168">
        <f t="shared" si="506"/>
        <v>5.0778683254925818</v>
      </c>
      <c r="G2281" s="168">
        <f t="shared" si="496"/>
        <v>176466.19780941194</v>
      </c>
      <c r="H2281" s="168">
        <f t="shared" si="497"/>
        <v>271310.33852408634</v>
      </c>
      <c r="I2281" s="169">
        <f t="shared" si="498"/>
        <v>447776.53633349831</v>
      </c>
      <c r="J2281" s="169">
        <f t="shared" si="500"/>
        <v>439346.29126020125</v>
      </c>
      <c r="K2281" s="95"/>
      <c r="L2281" s="265">
        <f t="shared" si="499"/>
        <v>171641.54872457817</v>
      </c>
      <c r="M2281" s="265">
        <f>$G2281*NonHospFrac+theModel!$H2281*NonHospFrac</f>
        <v>276134.98760892008</v>
      </c>
      <c r="N2281" s="266">
        <f t="shared" si="501"/>
        <v>447776.53633349825</v>
      </c>
      <c r="O2281" s="159"/>
      <c r="P2281" s="265">
        <f t="shared" si="502"/>
        <v>168410.07006703984</v>
      </c>
      <c r="Q2281" s="265">
        <f t="shared" si="503"/>
        <v>276133.43296724529</v>
      </c>
      <c r="R2281" s="266">
        <f t="shared" si="504"/>
        <v>444543.50303428515</v>
      </c>
    </row>
    <row r="2282" spans="1:18" x14ac:dyDescent="0.3">
      <c r="A2282" s="82">
        <v>2251</v>
      </c>
      <c r="B2282" s="94">
        <f t="shared" si="493"/>
        <v>1.6716157578478172E-19</v>
      </c>
      <c r="C2282" s="179">
        <f t="shared" si="494"/>
        <v>1.6678448805891901E-19</v>
      </c>
      <c r="D2282" s="166">
        <f t="shared" si="495"/>
        <v>2.2558277767625785E-3</v>
      </c>
      <c r="E2282" s="167">
        <f t="shared" si="505"/>
        <v>24.291375447755232</v>
      </c>
      <c r="F2282" s="168">
        <f t="shared" si="506"/>
        <v>5.0801241532693444</v>
      </c>
      <c r="G2282" s="168">
        <f t="shared" si="496"/>
        <v>176544.59238862534</v>
      </c>
      <c r="H2282" s="168">
        <f t="shared" si="497"/>
        <v>271310.33852408634</v>
      </c>
      <c r="I2282" s="169">
        <f t="shared" si="498"/>
        <v>447854.93091271166</v>
      </c>
      <c r="J2282" s="169">
        <f t="shared" si="500"/>
        <v>439417.81273280497</v>
      </c>
      <c r="K2282" s="95"/>
      <c r="L2282" s="265">
        <f t="shared" si="499"/>
        <v>171671.59890786375</v>
      </c>
      <c r="M2282" s="265">
        <f>$G2282*NonHospFrac+theModel!$H2282*NonHospFrac</f>
        <v>276183.33200484794</v>
      </c>
      <c r="N2282" s="266">
        <f t="shared" si="501"/>
        <v>447854.93091271166</v>
      </c>
      <c r="O2282" s="159"/>
      <c r="P2282" s="265">
        <f t="shared" si="502"/>
        <v>168437.48565345109</v>
      </c>
      <c r="Q2282" s="265">
        <f t="shared" si="503"/>
        <v>276181.77736317314</v>
      </c>
      <c r="R2282" s="266">
        <f t="shared" si="504"/>
        <v>444619.26301662426</v>
      </c>
    </row>
    <row r="2283" spans="1:18" x14ac:dyDescent="0.3">
      <c r="A2283" s="82">
        <v>2252</v>
      </c>
      <c r="B2283" s="94">
        <f t="shared" si="493"/>
        <v>1.6403892077776735E-19</v>
      </c>
      <c r="C2283" s="179">
        <f t="shared" si="494"/>
        <v>1.6366887722380671E-19</v>
      </c>
      <c r="D2283" s="166">
        <f t="shared" si="495"/>
        <v>2.2558277767625785E-3</v>
      </c>
      <c r="E2283" s="167">
        <f t="shared" si="505"/>
        <v>24.291375447755232</v>
      </c>
      <c r="F2283" s="168">
        <f t="shared" si="506"/>
        <v>5.082379981046107</v>
      </c>
      <c r="G2283" s="168">
        <f t="shared" si="496"/>
        <v>176622.98696783878</v>
      </c>
      <c r="H2283" s="168">
        <f t="shared" si="497"/>
        <v>271310.33852408634</v>
      </c>
      <c r="I2283" s="169">
        <f t="shared" si="498"/>
        <v>447933.32549192512</v>
      </c>
      <c r="J2283" s="169">
        <f t="shared" si="500"/>
        <v>439489.3312900528</v>
      </c>
      <c r="K2283" s="95"/>
      <c r="L2283" s="265">
        <f t="shared" si="499"/>
        <v>171701.64909114933</v>
      </c>
      <c r="M2283" s="265">
        <f>$G2283*NonHospFrac+theModel!$H2283*NonHospFrac</f>
        <v>276231.67640077579</v>
      </c>
      <c r="N2283" s="266">
        <f t="shared" si="501"/>
        <v>447933.32549192512</v>
      </c>
      <c r="O2283" s="159"/>
      <c r="P2283" s="265">
        <f t="shared" si="502"/>
        <v>168464.90012234906</v>
      </c>
      <c r="Q2283" s="265">
        <f t="shared" si="503"/>
        <v>276230.12175910099</v>
      </c>
      <c r="R2283" s="266">
        <f t="shared" si="504"/>
        <v>444695.02188145008</v>
      </c>
    </row>
    <row r="2284" spans="1:18" x14ac:dyDescent="0.3">
      <c r="A2284" s="82">
        <v>2253</v>
      </c>
      <c r="B2284" s="94">
        <f t="shared" si="493"/>
        <v>1.6097459840040815E-19</v>
      </c>
      <c r="C2284" s="179">
        <f t="shared" si="494"/>
        <v>1.6061146742998331E-19</v>
      </c>
      <c r="D2284" s="166">
        <f t="shared" si="495"/>
        <v>2.2558277767625785E-3</v>
      </c>
      <c r="E2284" s="167">
        <f t="shared" si="505"/>
        <v>24.291375447755232</v>
      </c>
      <c r="F2284" s="168">
        <f t="shared" si="506"/>
        <v>5.0846358088228696</v>
      </c>
      <c r="G2284" s="168">
        <f t="shared" si="496"/>
        <v>176701.38154705218</v>
      </c>
      <c r="H2284" s="168">
        <f t="shared" si="497"/>
        <v>271310.33852408634</v>
      </c>
      <c r="I2284" s="169">
        <f t="shared" si="498"/>
        <v>448011.72007113852</v>
      </c>
      <c r="J2284" s="169">
        <f t="shared" si="500"/>
        <v>439560.84693206334</v>
      </c>
      <c r="K2284" s="95"/>
      <c r="L2284" s="265">
        <f t="shared" si="499"/>
        <v>171731.69927443488</v>
      </c>
      <c r="M2284" s="265">
        <f>$G2284*NonHospFrac+theModel!$H2284*NonHospFrac</f>
        <v>276280.02079670364</v>
      </c>
      <c r="N2284" s="266">
        <f t="shared" si="501"/>
        <v>448011.72007113852</v>
      </c>
      <c r="O2284" s="159"/>
      <c r="P2284" s="265">
        <f t="shared" si="502"/>
        <v>168492.31347377927</v>
      </c>
      <c r="Q2284" s="265">
        <f t="shared" si="503"/>
        <v>276278.46615502884</v>
      </c>
      <c r="R2284" s="266">
        <f t="shared" si="504"/>
        <v>444770.77962880814</v>
      </c>
    </row>
    <row r="2285" spans="1:18" x14ac:dyDescent="0.3">
      <c r="A2285" s="82">
        <v>2254</v>
      </c>
      <c r="B2285" s="94">
        <f t="shared" si="493"/>
        <v>1.5796751897239209E-19</v>
      </c>
      <c r="C2285" s="179">
        <f t="shared" si="494"/>
        <v>1.576111714552679E-19</v>
      </c>
      <c r="D2285" s="166">
        <f t="shared" si="495"/>
        <v>2.2558277767625785E-3</v>
      </c>
      <c r="E2285" s="167">
        <f t="shared" si="505"/>
        <v>24.291375447755232</v>
      </c>
      <c r="F2285" s="168">
        <f t="shared" si="506"/>
        <v>5.0868916365996322</v>
      </c>
      <c r="G2285" s="168">
        <f t="shared" si="496"/>
        <v>176779.77612626561</v>
      </c>
      <c r="H2285" s="168">
        <f t="shared" si="497"/>
        <v>271310.33852408634</v>
      </c>
      <c r="I2285" s="169">
        <f t="shared" si="498"/>
        <v>448090.11465035193</v>
      </c>
      <c r="J2285" s="169">
        <f t="shared" si="500"/>
        <v>439632.35965895554</v>
      </c>
      <c r="K2285" s="95"/>
      <c r="L2285" s="265">
        <f t="shared" si="499"/>
        <v>171761.74945772049</v>
      </c>
      <c r="M2285" s="265">
        <f>$G2285*NonHospFrac+theModel!$H2285*NonHospFrac</f>
        <v>276328.36519263149</v>
      </c>
      <c r="N2285" s="266">
        <f t="shared" si="501"/>
        <v>448090.11465035198</v>
      </c>
      <c r="O2285" s="159"/>
      <c r="P2285" s="265">
        <f t="shared" si="502"/>
        <v>168519.72570778738</v>
      </c>
      <c r="Q2285" s="265">
        <f t="shared" si="503"/>
        <v>276326.8105509567</v>
      </c>
      <c r="R2285" s="266">
        <f t="shared" si="504"/>
        <v>444846.53625874408</v>
      </c>
    </row>
    <row r="2286" spans="1:18" x14ac:dyDescent="0.3">
      <c r="A2286" s="82">
        <v>2255</v>
      </c>
      <c r="B2286" s="94">
        <f t="shared" si="493"/>
        <v>1.5501661316913582E-19</v>
      </c>
      <c r="C2286" s="179">
        <f t="shared" si="494"/>
        <v>1.5466692238728923E-19</v>
      </c>
      <c r="D2286" s="166">
        <f t="shared" si="495"/>
        <v>2.2558277767625785E-3</v>
      </c>
      <c r="E2286" s="167">
        <f t="shared" si="505"/>
        <v>24.291375447755232</v>
      </c>
      <c r="F2286" s="168">
        <f t="shared" si="506"/>
        <v>5.0891474643763948</v>
      </c>
      <c r="G2286" s="168">
        <f t="shared" si="496"/>
        <v>176858.17070547902</v>
      </c>
      <c r="H2286" s="168">
        <f t="shared" si="497"/>
        <v>271310.33852408634</v>
      </c>
      <c r="I2286" s="169">
        <f t="shared" si="498"/>
        <v>448168.50922956539</v>
      </c>
      <c r="J2286" s="169">
        <f t="shared" si="500"/>
        <v>439703.86947084829</v>
      </c>
      <c r="K2286" s="95"/>
      <c r="L2286" s="265">
        <f t="shared" si="499"/>
        <v>171791.79964100604</v>
      </c>
      <c r="M2286" s="265">
        <f>$G2286*NonHospFrac+theModel!$H2286*NonHospFrac</f>
        <v>276376.70958855929</v>
      </c>
      <c r="N2286" s="266">
        <f t="shared" si="501"/>
        <v>448168.50922956533</v>
      </c>
      <c r="O2286" s="159"/>
      <c r="P2286" s="265">
        <f t="shared" si="502"/>
        <v>168547.13682441882</v>
      </c>
      <c r="Q2286" s="265">
        <f t="shared" si="503"/>
        <v>276375.15494688449</v>
      </c>
      <c r="R2286" s="266">
        <f t="shared" si="504"/>
        <v>444922.29177130328</v>
      </c>
    </row>
    <row r="2287" spans="1:18" x14ac:dyDescent="0.3">
      <c r="A2287" s="82">
        <v>2256</v>
      </c>
      <c r="B2287" s="94">
        <f t="shared" si="493"/>
        <v>1.5212083164153022E-19</v>
      </c>
      <c r="C2287" s="179">
        <f t="shared" si="494"/>
        <v>1.5177767324408902E-19</v>
      </c>
      <c r="D2287" s="166">
        <f t="shared" si="495"/>
        <v>2.2558277767625785E-3</v>
      </c>
      <c r="E2287" s="167">
        <f t="shared" si="505"/>
        <v>24.291375447755232</v>
      </c>
      <c r="F2287" s="168">
        <f t="shared" si="506"/>
        <v>5.0914032921531573</v>
      </c>
      <c r="G2287" s="168">
        <f t="shared" si="496"/>
        <v>176936.56528469245</v>
      </c>
      <c r="H2287" s="168">
        <f t="shared" si="497"/>
        <v>271310.33852408634</v>
      </c>
      <c r="I2287" s="169">
        <f t="shared" si="498"/>
        <v>448246.90380877879</v>
      </c>
      <c r="J2287" s="169">
        <f t="shared" si="500"/>
        <v>439775.37636786024</v>
      </c>
      <c r="K2287" s="95"/>
      <c r="L2287" s="265">
        <f t="shared" si="499"/>
        <v>171821.84982429165</v>
      </c>
      <c r="M2287" s="265">
        <f>$G2287*NonHospFrac+theModel!$H2287*NonHospFrac</f>
        <v>276425.05398448714</v>
      </c>
      <c r="N2287" s="266">
        <f t="shared" si="501"/>
        <v>448246.90380877879</v>
      </c>
      <c r="O2287" s="159"/>
      <c r="P2287" s="265">
        <f t="shared" si="502"/>
        <v>168574.54682371923</v>
      </c>
      <c r="Q2287" s="265">
        <f t="shared" si="503"/>
        <v>276423.49934281234</v>
      </c>
      <c r="R2287" s="266">
        <f t="shared" si="504"/>
        <v>444998.04616653157</v>
      </c>
    </row>
    <row r="2288" spans="1:18" x14ac:dyDescent="0.3">
      <c r="A2288" s="82">
        <v>2257</v>
      </c>
      <c r="B2288" s="94">
        <f t="shared" si="493"/>
        <v>1.4927914464278956E-19</v>
      </c>
      <c r="C2288" s="179">
        <f t="shared" si="494"/>
        <v>1.48942396601813E-19</v>
      </c>
      <c r="D2288" s="166">
        <f t="shared" si="495"/>
        <v>2.2558277767625785E-3</v>
      </c>
      <c r="E2288" s="167">
        <f t="shared" si="505"/>
        <v>24.291375447755232</v>
      </c>
      <c r="F2288" s="168">
        <f t="shared" si="506"/>
        <v>5.0936591199299199</v>
      </c>
      <c r="G2288" s="168">
        <f t="shared" si="496"/>
        <v>177014.95986390588</v>
      </c>
      <c r="H2288" s="168">
        <f t="shared" si="497"/>
        <v>271310.33852408634</v>
      </c>
      <c r="I2288" s="169">
        <f t="shared" si="498"/>
        <v>448325.2983879922</v>
      </c>
      <c r="J2288" s="169">
        <f t="shared" si="500"/>
        <v>439846.8803501103</v>
      </c>
      <c r="K2288" s="95"/>
      <c r="L2288" s="265">
        <f t="shared" si="499"/>
        <v>171851.90000757721</v>
      </c>
      <c r="M2288" s="265">
        <f>$G2288*NonHospFrac+theModel!$H2288*NonHospFrac</f>
        <v>276473.39838041499</v>
      </c>
      <c r="N2288" s="266">
        <f t="shared" si="501"/>
        <v>448325.2983879922</v>
      </c>
      <c r="O2288" s="159"/>
      <c r="P2288" s="265">
        <f t="shared" si="502"/>
        <v>168601.95570573406</v>
      </c>
      <c r="Q2288" s="265">
        <f t="shared" si="503"/>
        <v>276471.84373874019</v>
      </c>
      <c r="R2288" s="266">
        <f t="shared" si="504"/>
        <v>445073.79944447428</v>
      </c>
    </row>
    <row r="2289" spans="1:18" x14ac:dyDescent="0.3">
      <c r="A2289" s="82">
        <v>2258</v>
      </c>
      <c r="B2289" s="94">
        <f t="shared" si="493"/>
        <v>1.4649054166227093E-19</v>
      </c>
      <c r="C2289" s="179">
        <f t="shared" si="494"/>
        <v>1.4616008422935618E-19</v>
      </c>
      <c r="D2289" s="166">
        <f t="shared" si="495"/>
        <v>2.2558277767625785E-3</v>
      </c>
      <c r="E2289" s="167">
        <f t="shared" si="505"/>
        <v>24.291375447755232</v>
      </c>
      <c r="F2289" s="168">
        <f t="shared" si="506"/>
        <v>5.0959149477066825</v>
      </c>
      <c r="G2289" s="168">
        <f t="shared" si="496"/>
        <v>177093.35444311929</v>
      </c>
      <c r="H2289" s="168">
        <f t="shared" si="497"/>
        <v>271310.33852408634</v>
      </c>
      <c r="I2289" s="169">
        <f t="shared" si="498"/>
        <v>448403.69296720566</v>
      </c>
      <c r="J2289" s="169">
        <f t="shared" si="500"/>
        <v>439918.38141771732</v>
      </c>
      <c r="K2289" s="95"/>
      <c r="L2289" s="265">
        <f t="shared" si="499"/>
        <v>171881.95019086282</v>
      </c>
      <c r="M2289" s="265">
        <f>$G2289*NonHospFrac+theModel!$H2289*NonHospFrac</f>
        <v>276521.74277634284</v>
      </c>
      <c r="N2289" s="266">
        <f t="shared" si="501"/>
        <v>448403.69296720566</v>
      </c>
      <c r="O2289" s="159"/>
      <c r="P2289" s="265">
        <f t="shared" si="502"/>
        <v>168629.36347050895</v>
      </c>
      <c r="Q2289" s="265">
        <f t="shared" si="503"/>
        <v>276520.18813466805</v>
      </c>
      <c r="R2289" s="266">
        <f t="shared" si="504"/>
        <v>445149.551605177</v>
      </c>
    </row>
    <row r="2290" spans="1:18" x14ac:dyDescent="0.3">
      <c r="A2290" s="82">
        <v>2259</v>
      </c>
      <c r="B2290" s="94">
        <f t="shared" si="493"/>
        <v>1.437540310661354E-19</v>
      </c>
      <c r="C2290" s="179">
        <f t="shared" si="494"/>
        <v>1.4342974672983483E-19</v>
      </c>
      <c r="D2290" s="166">
        <f t="shared" si="495"/>
        <v>2.2558277767625785E-3</v>
      </c>
      <c r="E2290" s="167">
        <f t="shared" si="505"/>
        <v>24.291375447755232</v>
      </c>
      <c r="F2290" s="168">
        <f t="shared" si="506"/>
        <v>5.0981707754834451</v>
      </c>
      <c r="G2290" s="168">
        <f t="shared" si="496"/>
        <v>177171.74902233272</v>
      </c>
      <c r="H2290" s="168">
        <f t="shared" si="497"/>
        <v>271310.33852408634</v>
      </c>
      <c r="I2290" s="169">
        <f t="shared" si="498"/>
        <v>448482.08754641906</v>
      </c>
      <c r="J2290" s="169">
        <f t="shared" si="500"/>
        <v>439989.87957080005</v>
      </c>
      <c r="K2290" s="95"/>
      <c r="L2290" s="265">
        <f t="shared" si="499"/>
        <v>171912.00037414837</v>
      </c>
      <c r="M2290" s="265">
        <f>$G2290*NonHospFrac+theModel!$H2290*NonHospFrac</f>
        <v>276570.08717227069</v>
      </c>
      <c r="N2290" s="266">
        <f t="shared" si="501"/>
        <v>448482.08754641906</v>
      </c>
      <c r="O2290" s="159"/>
      <c r="P2290" s="265">
        <f t="shared" si="502"/>
        <v>168656.77011808933</v>
      </c>
      <c r="Q2290" s="265">
        <f t="shared" si="503"/>
        <v>276568.5325305959</v>
      </c>
      <c r="R2290" s="266">
        <f t="shared" si="504"/>
        <v>445225.30264868523</v>
      </c>
    </row>
    <row r="2291" spans="1:18" x14ac:dyDescent="0.3">
      <c r="A2291" s="82">
        <v>2260</v>
      </c>
      <c r="B2291" s="94">
        <f t="shared" si="493"/>
        <v>1.4106863974471646E-19</v>
      </c>
      <c r="C2291" s="179">
        <f t="shared" si="494"/>
        <v>1.4075041318875022E-19</v>
      </c>
      <c r="D2291" s="166">
        <f t="shared" si="495"/>
        <v>2.2558277767625785E-3</v>
      </c>
      <c r="E2291" s="167">
        <f t="shared" si="505"/>
        <v>24.291375447755232</v>
      </c>
      <c r="F2291" s="168">
        <f t="shared" si="506"/>
        <v>5.1004266032602077</v>
      </c>
      <c r="G2291" s="168">
        <f t="shared" si="496"/>
        <v>177250.14360154612</v>
      </c>
      <c r="H2291" s="168">
        <f t="shared" si="497"/>
        <v>271310.33852408634</v>
      </c>
      <c r="I2291" s="169">
        <f t="shared" si="498"/>
        <v>448560.48212563246</v>
      </c>
      <c r="J2291" s="169">
        <f t="shared" si="500"/>
        <v>440061.3748094773</v>
      </c>
      <c r="K2291" s="95"/>
      <c r="L2291" s="265">
        <f t="shared" si="499"/>
        <v>171942.05055743395</v>
      </c>
      <c r="M2291" s="265">
        <f>$G2291*NonHospFrac+theModel!$H2291*NonHospFrac</f>
        <v>276618.43156819849</v>
      </c>
      <c r="N2291" s="266">
        <f t="shared" si="501"/>
        <v>448560.48212563246</v>
      </c>
      <c r="O2291" s="159"/>
      <c r="P2291" s="265">
        <f t="shared" si="502"/>
        <v>168684.17564852085</v>
      </c>
      <c r="Q2291" s="265">
        <f t="shared" si="503"/>
        <v>276616.87692652369</v>
      </c>
      <c r="R2291" s="266">
        <f t="shared" si="504"/>
        <v>445301.05257504457</v>
      </c>
    </row>
    <row r="2292" spans="1:18" x14ac:dyDescent="0.3">
      <c r="A2292" s="82">
        <v>2261</v>
      </c>
      <c r="B2292" s="94">
        <f t="shared" si="493"/>
        <v>1.3843341276648615E-19</v>
      </c>
      <c r="C2292" s="179">
        <f t="shared" si="494"/>
        <v>1.3812113082873547E-19</v>
      </c>
      <c r="D2292" s="166">
        <f t="shared" si="495"/>
        <v>2.2558277767625785E-3</v>
      </c>
      <c r="E2292" s="167">
        <f t="shared" si="505"/>
        <v>24.291375447755232</v>
      </c>
      <c r="F2292" s="168">
        <f t="shared" si="506"/>
        <v>5.1026824310369703</v>
      </c>
      <c r="G2292" s="168">
        <f t="shared" si="496"/>
        <v>177328.53818075955</v>
      </c>
      <c r="H2292" s="168">
        <f t="shared" si="497"/>
        <v>271310.33852408634</v>
      </c>
      <c r="I2292" s="169">
        <f t="shared" si="498"/>
        <v>448638.87670484593</v>
      </c>
      <c r="J2292" s="169">
        <f t="shared" si="500"/>
        <v>440132.86713386793</v>
      </c>
      <c r="K2292" s="95"/>
      <c r="L2292" s="265">
        <f t="shared" si="499"/>
        <v>171972.10074071953</v>
      </c>
      <c r="M2292" s="265">
        <f>$G2292*NonHospFrac+theModel!$H2292*NonHospFrac</f>
        <v>276666.77596412634</v>
      </c>
      <c r="N2292" s="266">
        <f t="shared" si="501"/>
        <v>448638.87670484587</v>
      </c>
      <c r="O2292" s="159"/>
      <c r="P2292" s="265">
        <f t="shared" si="502"/>
        <v>168711.58006184897</v>
      </c>
      <c r="Q2292" s="265">
        <f t="shared" si="503"/>
        <v>276665.22132245154</v>
      </c>
      <c r="R2292" s="266">
        <f t="shared" si="504"/>
        <v>445376.80138430052</v>
      </c>
    </row>
    <row r="2293" spans="1:18" x14ac:dyDescent="0.3">
      <c r="A2293" s="82">
        <v>2262</v>
      </c>
      <c r="B2293" s="94">
        <f t="shared" si="493"/>
        <v>1.3584741303847504E-19</v>
      </c>
      <c r="C2293" s="179">
        <f t="shared" si="494"/>
        <v>1.355409646707415E-19</v>
      </c>
      <c r="D2293" s="166">
        <f t="shared" si="495"/>
        <v>2.2558277767625785E-3</v>
      </c>
      <c r="E2293" s="167">
        <f t="shared" si="505"/>
        <v>24.291375447755232</v>
      </c>
      <c r="F2293" s="168">
        <f t="shared" si="506"/>
        <v>5.1049382588137329</v>
      </c>
      <c r="G2293" s="168">
        <f t="shared" si="496"/>
        <v>177406.93275997299</v>
      </c>
      <c r="H2293" s="168">
        <f t="shared" si="497"/>
        <v>271310.33852408634</v>
      </c>
      <c r="I2293" s="169">
        <f t="shared" si="498"/>
        <v>448717.27128405933</v>
      </c>
      <c r="J2293" s="169">
        <f t="shared" si="500"/>
        <v>440204.35654409061</v>
      </c>
      <c r="K2293" s="95"/>
      <c r="L2293" s="265">
        <f t="shared" si="499"/>
        <v>172002.15092400514</v>
      </c>
      <c r="M2293" s="265">
        <f>$G2293*NonHospFrac+theModel!$H2293*NonHospFrac</f>
        <v>276715.12036005419</v>
      </c>
      <c r="N2293" s="266">
        <f t="shared" si="501"/>
        <v>448717.27128405933</v>
      </c>
      <c r="O2293" s="159"/>
      <c r="P2293" s="265">
        <f t="shared" si="502"/>
        <v>168738.98335811929</v>
      </c>
      <c r="Q2293" s="265">
        <f t="shared" si="503"/>
        <v>276713.5657183794</v>
      </c>
      <c r="R2293" s="266">
        <f t="shared" si="504"/>
        <v>445452.54907649872</v>
      </c>
    </row>
    <row r="2294" spans="1:18" x14ac:dyDescent="0.3">
      <c r="A2294" s="82">
        <v>2263</v>
      </c>
      <c r="B2294" s="94">
        <f t="shared" si="493"/>
        <v>1.3330972097304069E-19</v>
      </c>
      <c r="C2294" s="179">
        <f t="shared" si="494"/>
        <v>1.3300899720155725E-19</v>
      </c>
      <c r="D2294" s="166">
        <f t="shared" si="495"/>
        <v>2.2558277767625785E-3</v>
      </c>
      <c r="E2294" s="167">
        <f t="shared" si="505"/>
        <v>24.291375447755232</v>
      </c>
      <c r="F2294" s="168">
        <f t="shared" si="506"/>
        <v>5.1071940865904955</v>
      </c>
      <c r="G2294" s="168">
        <f t="shared" si="496"/>
        <v>177485.32733918639</v>
      </c>
      <c r="H2294" s="168">
        <f t="shared" si="497"/>
        <v>271310.33852408634</v>
      </c>
      <c r="I2294" s="169">
        <f t="shared" si="498"/>
        <v>448795.66586327273</v>
      </c>
      <c r="J2294" s="169">
        <f t="shared" si="500"/>
        <v>440275.84304026421</v>
      </c>
      <c r="K2294" s="95"/>
      <c r="L2294" s="265">
        <f t="shared" si="499"/>
        <v>172032.20110729069</v>
      </c>
      <c r="M2294" s="265">
        <f>$G2294*NonHospFrac+theModel!$H2294*NonHospFrac</f>
        <v>276763.46475598204</v>
      </c>
      <c r="N2294" s="266">
        <f t="shared" si="501"/>
        <v>448795.66586327273</v>
      </c>
      <c r="O2294" s="159"/>
      <c r="P2294" s="265">
        <f t="shared" si="502"/>
        <v>168766.38553737727</v>
      </c>
      <c r="Q2294" s="265">
        <f t="shared" si="503"/>
        <v>276761.91011430725</v>
      </c>
      <c r="R2294" s="266">
        <f t="shared" si="504"/>
        <v>445528.29565168452</v>
      </c>
    </row>
    <row r="2295" spans="1:18" x14ac:dyDescent="0.3">
      <c r="A2295" s="82">
        <v>2264</v>
      </c>
      <c r="B2295" s="94">
        <f t="shared" si="493"/>
        <v>1.308194341608602E-19</v>
      </c>
      <c r="C2295" s="179">
        <f t="shared" si="494"/>
        <v>1.3052432804753976E-19</v>
      </c>
      <c r="D2295" s="166">
        <f t="shared" si="495"/>
        <v>2.2558277767625785E-3</v>
      </c>
      <c r="E2295" s="167">
        <f t="shared" si="505"/>
        <v>24.291375447755232</v>
      </c>
      <c r="F2295" s="168">
        <f t="shared" si="506"/>
        <v>5.109449914367258</v>
      </c>
      <c r="G2295" s="168">
        <f t="shared" si="496"/>
        <v>177563.72191839985</v>
      </c>
      <c r="H2295" s="168">
        <f t="shared" si="497"/>
        <v>271310.33852408634</v>
      </c>
      <c r="I2295" s="169">
        <f t="shared" si="498"/>
        <v>448874.0604424862</v>
      </c>
      <c r="J2295" s="169">
        <f t="shared" si="500"/>
        <v>440347.32662250753</v>
      </c>
      <c r="K2295" s="95"/>
      <c r="L2295" s="265">
        <f t="shared" si="499"/>
        <v>172062.2512905763</v>
      </c>
      <c r="M2295" s="265">
        <f>$G2295*NonHospFrac+theModel!$H2295*NonHospFrac</f>
        <v>276811.8091519099</v>
      </c>
      <c r="N2295" s="266">
        <f t="shared" si="501"/>
        <v>448874.0604424862</v>
      </c>
      <c r="O2295" s="159"/>
      <c r="P2295" s="265">
        <f t="shared" si="502"/>
        <v>168793.7865996685</v>
      </c>
      <c r="Q2295" s="265">
        <f t="shared" si="503"/>
        <v>276810.2545102351</v>
      </c>
      <c r="R2295" s="266">
        <f t="shared" si="504"/>
        <v>445604.0411099036</v>
      </c>
    </row>
    <row r="2296" spans="1:18" x14ac:dyDescent="0.3">
      <c r="A2296" s="82">
        <v>2265</v>
      </c>
      <c r="B2296" s="94">
        <f t="shared" si="493"/>
        <v>1.2837566705003118E-19</v>
      </c>
      <c r="C2296" s="179">
        <f t="shared" si="494"/>
        <v>1.280860736544393E-19</v>
      </c>
      <c r="D2296" s="166">
        <f t="shared" si="495"/>
        <v>2.2558277767625785E-3</v>
      </c>
      <c r="E2296" s="167">
        <f t="shared" si="505"/>
        <v>24.291375447755232</v>
      </c>
      <c r="F2296" s="168">
        <f t="shared" si="506"/>
        <v>5.1117057421440206</v>
      </c>
      <c r="G2296" s="168">
        <f t="shared" si="496"/>
        <v>177642.11649761326</v>
      </c>
      <c r="H2296" s="168">
        <f t="shared" si="497"/>
        <v>271310.33852408634</v>
      </c>
      <c r="I2296" s="169">
        <f t="shared" si="498"/>
        <v>448952.4550216996</v>
      </c>
      <c r="J2296" s="169">
        <f t="shared" si="500"/>
        <v>440418.80729093926</v>
      </c>
      <c r="K2296" s="95"/>
      <c r="L2296" s="265">
        <f t="shared" si="499"/>
        <v>172092.30147386185</v>
      </c>
      <c r="M2296" s="265">
        <f>$G2296*NonHospFrac+theModel!$H2296*NonHospFrac</f>
        <v>276860.15354783775</v>
      </c>
      <c r="N2296" s="266">
        <f t="shared" si="501"/>
        <v>448952.4550216996</v>
      </c>
      <c r="O2296" s="159"/>
      <c r="P2296" s="265">
        <f t="shared" si="502"/>
        <v>168821.18654503845</v>
      </c>
      <c r="Q2296" s="265">
        <f t="shared" si="503"/>
        <v>276858.59890616295</v>
      </c>
      <c r="R2296" s="266">
        <f t="shared" si="504"/>
        <v>445679.78545120137</v>
      </c>
    </row>
    <row r="2297" spans="1:18" x14ac:dyDescent="0.3">
      <c r="A2297" s="82">
        <v>2266</v>
      </c>
      <c r="B2297" s="94">
        <f t="shared" si="493"/>
        <v>1.2597755063116763E-19</v>
      </c>
      <c r="C2297" s="179">
        <f t="shared" si="494"/>
        <v>1.2569336697320532E-19</v>
      </c>
      <c r="D2297" s="166">
        <f t="shared" si="495"/>
        <v>2.2558277767625785E-3</v>
      </c>
      <c r="E2297" s="167">
        <f t="shared" si="505"/>
        <v>24.291375447755232</v>
      </c>
      <c r="F2297" s="168">
        <f t="shared" si="506"/>
        <v>5.1139615699207832</v>
      </c>
      <c r="G2297" s="168">
        <f t="shared" si="496"/>
        <v>177720.51107682669</v>
      </c>
      <c r="H2297" s="168">
        <f t="shared" si="497"/>
        <v>271310.33852408634</v>
      </c>
      <c r="I2297" s="169">
        <f t="shared" si="498"/>
        <v>449030.849600913</v>
      </c>
      <c r="J2297" s="169">
        <f t="shared" si="500"/>
        <v>440490.2850456782</v>
      </c>
      <c r="K2297" s="95"/>
      <c r="L2297" s="265">
        <f t="shared" si="499"/>
        <v>172122.35165714743</v>
      </c>
      <c r="M2297" s="265">
        <f>$G2297*NonHospFrac+theModel!$H2297*NonHospFrac</f>
        <v>276908.4979437656</v>
      </c>
      <c r="N2297" s="266">
        <f t="shared" si="501"/>
        <v>449030.849600913</v>
      </c>
      <c r="O2297" s="159"/>
      <c r="P2297" s="265">
        <f t="shared" si="502"/>
        <v>168848.5853735327</v>
      </c>
      <c r="Q2297" s="265">
        <f t="shared" si="503"/>
        <v>276906.9433020908</v>
      </c>
      <c r="R2297" s="266">
        <f t="shared" si="504"/>
        <v>445755.52867562347</v>
      </c>
    </row>
    <row r="2298" spans="1:18" x14ac:dyDescent="0.3">
      <c r="A2298" s="82">
        <v>2267</v>
      </c>
      <c r="B2298" s="94">
        <f t="shared" si="493"/>
        <v>1.2362423212837785E-19</v>
      </c>
      <c r="C2298" s="179">
        <f t="shared" si="494"/>
        <v>1.233453571516617E-19</v>
      </c>
      <c r="D2298" s="166">
        <f t="shared" si="495"/>
        <v>2.2558277767625785E-3</v>
      </c>
      <c r="E2298" s="167">
        <f t="shared" si="505"/>
        <v>24.291375447755232</v>
      </c>
      <c r="F2298" s="168">
        <f t="shared" si="506"/>
        <v>5.1162173976975458</v>
      </c>
      <c r="G2298" s="168">
        <f t="shared" si="496"/>
        <v>177798.90565604009</v>
      </c>
      <c r="H2298" s="168">
        <f t="shared" si="497"/>
        <v>271310.33852408634</v>
      </c>
      <c r="I2298" s="169">
        <f t="shared" si="498"/>
        <v>449109.24418012646</v>
      </c>
      <c r="J2298" s="169">
        <f t="shared" si="500"/>
        <v>440561.75988684321</v>
      </c>
      <c r="K2298" s="95"/>
      <c r="L2298" s="265">
        <f t="shared" si="499"/>
        <v>172152.40184043301</v>
      </c>
      <c r="M2298" s="265">
        <f>$G2298*NonHospFrac+theModel!$H2298*NonHospFrac</f>
        <v>276956.84233969345</v>
      </c>
      <c r="N2298" s="266">
        <f t="shared" si="501"/>
        <v>449109.24418012646</v>
      </c>
      <c r="O2298" s="159"/>
      <c r="P2298" s="265">
        <f t="shared" si="502"/>
        <v>168875.98308519676</v>
      </c>
      <c r="Q2298" s="265">
        <f t="shared" si="503"/>
        <v>276955.28769801866</v>
      </c>
      <c r="R2298" s="266">
        <f t="shared" si="504"/>
        <v>445831.27078321541</v>
      </c>
    </row>
    <row r="2299" spans="1:18" x14ac:dyDescent="0.3">
      <c r="A2299" s="82">
        <v>2268</v>
      </c>
      <c r="B2299" s="94">
        <f t="shared" si="493"/>
        <v>1.2131487469601549E-19</v>
      </c>
      <c r="C2299" s="179">
        <f t="shared" si="494"/>
        <v>1.2104120923194174E-19</v>
      </c>
      <c r="D2299" s="166">
        <f t="shared" si="495"/>
        <v>2.2558277767625785E-3</v>
      </c>
      <c r="E2299" s="167">
        <f t="shared" si="505"/>
        <v>24.291375447755232</v>
      </c>
      <c r="F2299" s="168">
        <f t="shared" si="506"/>
        <v>5.1184732254743084</v>
      </c>
      <c r="G2299" s="168">
        <f t="shared" si="496"/>
        <v>177877.30023525353</v>
      </c>
      <c r="H2299" s="168">
        <f t="shared" si="497"/>
        <v>271310.33852408634</v>
      </c>
      <c r="I2299" s="169">
        <f t="shared" si="498"/>
        <v>449187.63875933987</v>
      </c>
      <c r="J2299" s="169">
        <f t="shared" si="500"/>
        <v>440633.23181455297</v>
      </c>
      <c r="K2299" s="95"/>
      <c r="L2299" s="265">
        <f t="shared" si="499"/>
        <v>172182.45202371859</v>
      </c>
      <c r="M2299" s="265">
        <f>$G2299*NonHospFrac+theModel!$H2299*NonHospFrac</f>
        <v>277005.18673562125</v>
      </c>
      <c r="N2299" s="266">
        <f t="shared" si="501"/>
        <v>449187.63875933981</v>
      </c>
      <c r="O2299" s="159"/>
      <c r="P2299" s="265">
        <f t="shared" si="502"/>
        <v>168903.37968007618</v>
      </c>
      <c r="Q2299" s="265">
        <f t="shared" si="503"/>
        <v>277003.63209394645</v>
      </c>
      <c r="R2299" s="266">
        <f t="shared" si="504"/>
        <v>445907.0117740226</v>
      </c>
    </row>
    <row r="2300" spans="1:18" x14ac:dyDescent="0.3">
      <c r="A2300" s="82">
        <v>2269</v>
      </c>
      <c r="B2300" s="94">
        <f t="shared" si="493"/>
        <v>1.1904865712109526E-19</v>
      </c>
      <c r="C2300" s="179">
        <f t="shared" si="494"/>
        <v>1.1878010385357521E-19</v>
      </c>
      <c r="D2300" s="166">
        <f t="shared" si="495"/>
        <v>2.2558277767625785E-3</v>
      </c>
      <c r="E2300" s="167">
        <f t="shared" si="505"/>
        <v>24.291375447755232</v>
      </c>
      <c r="F2300" s="168">
        <f t="shared" si="506"/>
        <v>5.120729053251071</v>
      </c>
      <c r="G2300" s="168">
        <f t="shared" si="496"/>
        <v>177955.69481446696</v>
      </c>
      <c r="H2300" s="168">
        <f t="shared" si="497"/>
        <v>271310.33852408634</v>
      </c>
      <c r="I2300" s="169">
        <f t="shared" si="498"/>
        <v>449266.03333855327</v>
      </c>
      <c r="J2300" s="169">
        <f t="shared" si="500"/>
        <v>440704.70082892623</v>
      </c>
      <c r="K2300" s="95"/>
      <c r="L2300" s="265">
        <f t="shared" si="499"/>
        <v>172212.50220700417</v>
      </c>
      <c r="M2300" s="265">
        <f>$G2300*NonHospFrac+theModel!$H2300*NonHospFrac</f>
        <v>277053.5311315491</v>
      </c>
      <c r="N2300" s="266">
        <f t="shared" si="501"/>
        <v>449266.03333855327</v>
      </c>
      <c r="O2300" s="159"/>
      <c r="P2300" s="265">
        <f t="shared" si="502"/>
        <v>168930.77515821645</v>
      </c>
      <c r="Q2300" s="265">
        <f t="shared" si="503"/>
        <v>277051.9764898743</v>
      </c>
      <c r="R2300" s="266">
        <f t="shared" si="504"/>
        <v>445982.75164809078</v>
      </c>
    </row>
    <row r="2301" spans="1:18" x14ac:dyDescent="0.3">
      <c r="A2301" s="82">
        <v>2270</v>
      </c>
      <c r="B2301" s="94">
        <f t="shared" si="493"/>
        <v>1.1682477353126915E-19</v>
      </c>
      <c r="C2301" s="179">
        <f t="shared" si="494"/>
        <v>1.1656123696212331E-19</v>
      </c>
      <c r="D2301" s="166">
        <f t="shared" si="495"/>
        <v>2.2558277767625785E-3</v>
      </c>
      <c r="E2301" s="167">
        <f t="shared" si="505"/>
        <v>24.291375447755232</v>
      </c>
      <c r="F2301" s="168">
        <f t="shared" si="506"/>
        <v>5.1229848810278336</v>
      </c>
      <c r="G2301" s="168">
        <f t="shared" si="496"/>
        <v>178034.08939368036</v>
      </c>
      <c r="H2301" s="168">
        <f t="shared" si="497"/>
        <v>271310.33852408634</v>
      </c>
      <c r="I2301" s="169">
        <f t="shared" si="498"/>
        <v>449344.42791776673</v>
      </c>
      <c r="J2301" s="169">
        <f t="shared" si="500"/>
        <v>440776.16693008179</v>
      </c>
      <c r="K2301" s="95"/>
      <c r="L2301" s="265">
        <f t="shared" si="499"/>
        <v>172242.55239028975</v>
      </c>
      <c r="M2301" s="265">
        <f>$G2301*NonHospFrac+theModel!$H2301*NonHospFrac</f>
        <v>277101.87552747695</v>
      </c>
      <c r="N2301" s="266">
        <f t="shared" si="501"/>
        <v>449344.42791776673</v>
      </c>
      <c r="O2301" s="159"/>
      <c r="P2301" s="265">
        <f t="shared" si="502"/>
        <v>168958.16951966309</v>
      </c>
      <c r="Q2301" s="265">
        <f t="shared" si="503"/>
        <v>277100.32088580215</v>
      </c>
      <c r="R2301" s="266">
        <f t="shared" si="504"/>
        <v>446058.49040546524</v>
      </c>
    </row>
    <row r="2302" spans="1:18" x14ac:dyDescent="0.3">
      <c r="A2302" s="82">
        <v>2271</v>
      </c>
      <c r="B2302" s="94">
        <f t="shared" si="493"/>
        <v>1.1464243310824981E-19</v>
      </c>
      <c r="C2302" s="179">
        <f t="shared" si="494"/>
        <v>1.1438381952324857E-19</v>
      </c>
      <c r="D2302" s="166">
        <f t="shared" si="495"/>
        <v>2.2558277767625785E-3</v>
      </c>
      <c r="E2302" s="167">
        <f t="shared" si="505"/>
        <v>24.291375447755232</v>
      </c>
      <c r="F2302" s="168">
        <f t="shared" si="506"/>
        <v>5.1252407088045961</v>
      </c>
      <c r="G2302" s="168">
        <f t="shared" si="496"/>
        <v>178112.48397289379</v>
      </c>
      <c r="H2302" s="168">
        <f t="shared" si="497"/>
        <v>271310.33852408634</v>
      </c>
      <c r="I2302" s="169">
        <f t="shared" si="498"/>
        <v>449422.82249698014</v>
      </c>
      <c r="J2302" s="169">
        <f t="shared" si="500"/>
        <v>440847.63011813833</v>
      </c>
      <c r="K2302" s="95"/>
      <c r="L2302" s="265">
        <f t="shared" si="499"/>
        <v>172272.60257357534</v>
      </c>
      <c r="M2302" s="265">
        <f>$G2302*NonHospFrac+theModel!$H2302*NonHospFrac</f>
        <v>277150.2199234048</v>
      </c>
      <c r="N2302" s="266">
        <f t="shared" si="501"/>
        <v>449422.82249698014</v>
      </c>
      <c r="O2302" s="159"/>
      <c r="P2302" s="265">
        <f t="shared" si="502"/>
        <v>168985.56276446165</v>
      </c>
      <c r="Q2302" s="265">
        <f t="shared" si="503"/>
        <v>277148.66528173001</v>
      </c>
      <c r="R2302" s="266">
        <f t="shared" si="504"/>
        <v>446134.22804619162</v>
      </c>
    </row>
    <row r="2303" spans="1:18" x14ac:dyDescent="0.3">
      <c r="A2303" s="82">
        <v>2272</v>
      </c>
      <c r="B2303" s="94">
        <f t="shared" si="493"/>
        <v>1.1250085980660369E-19</v>
      </c>
      <c r="C2303" s="179">
        <f t="shared" si="494"/>
        <v>1.1224707724214228E-19</v>
      </c>
      <c r="D2303" s="166">
        <f t="shared" si="495"/>
        <v>2.2558277767625785E-3</v>
      </c>
      <c r="E2303" s="167">
        <f t="shared" si="505"/>
        <v>24.291375447755232</v>
      </c>
      <c r="F2303" s="168">
        <f t="shared" si="506"/>
        <v>5.1274965365813587</v>
      </c>
      <c r="G2303" s="168">
        <f t="shared" si="496"/>
        <v>178190.8785521072</v>
      </c>
      <c r="H2303" s="168">
        <f t="shared" si="497"/>
        <v>271310.33852408634</v>
      </c>
      <c r="I2303" s="169">
        <f t="shared" si="498"/>
        <v>449501.21707619354</v>
      </c>
      <c r="J2303" s="169">
        <f t="shared" si="500"/>
        <v>440919.09039321466</v>
      </c>
      <c r="K2303" s="95"/>
      <c r="L2303" s="265">
        <f t="shared" si="499"/>
        <v>172302.65275686089</v>
      </c>
      <c r="M2303" s="265">
        <f>$G2303*NonHospFrac+theModel!$H2303*NonHospFrac</f>
        <v>277198.5643193326</v>
      </c>
      <c r="N2303" s="266">
        <f t="shared" si="501"/>
        <v>449501.21707619348</v>
      </c>
      <c r="O2303" s="159"/>
      <c r="P2303" s="265">
        <f t="shared" si="502"/>
        <v>169012.95489265758</v>
      </c>
      <c r="Q2303" s="265">
        <f t="shared" si="503"/>
        <v>277197.0096776578</v>
      </c>
      <c r="R2303" s="266">
        <f t="shared" si="504"/>
        <v>446209.96457031538</v>
      </c>
    </row>
    <row r="2304" spans="1:18" x14ac:dyDescent="0.3">
      <c r="A2304" s="82">
        <v>2273</v>
      </c>
      <c r="B2304" s="94">
        <f t="shared" si="493"/>
        <v>1.1039929207778058E-19</v>
      </c>
      <c r="C2304" s="179">
        <f t="shared" si="494"/>
        <v>1.101502502881766E-19</v>
      </c>
      <c r="D2304" s="166">
        <f t="shared" si="495"/>
        <v>2.2558277767625785E-3</v>
      </c>
      <c r="E2304" s="167">
        <f t="shared" si="505"/>
        <v>24.291375447755232</v>
      </c>
      <c r="F2304" s="168">
        <f t="shared" si="506"/>
        <v>5.1297523643581213</v>
      </c>
      <c r="G2304" s="168">
        <f t="shared" si="496"/>
        <v>178269.27313132063</v>
      </c>
      <c r="H2304" s="168">
        <f t="shared" si="497"/>
        <v>271310.33852408634</v>
      </c>
      <c r="I2304" s="169">
        <f t="shared" si="498"/>
        <v>449579.611655407</v>
      </c>
      <c r="J2304" s="169">
        <f t="shared" si="500"/>
        <v>440990.54775542958</v>
      </c>
      <c r="K2304" s="95"/>
      <c r="L2304" s="265">
        <f t="shared" si="499"/>
        <v>172332.7029401465</v>
      </c>
      <c r="M2304" s="265">
        <f>$G2304*NonHospFrac+theModel!$H2304*NonHospFrac</f>
        <v>277246.90871526045</v>
      </c>
      <c r="N2304" s="266">
        <f t="shared" si="501"/>
        <v>449579.61165540694</v>
      </c>
      <c r="O2304" s="159"/>
      <c r="P2304" s="265">
        <f t="shared" si="502"/>
        <v>169040.3459042965</v>
      </c>
      <c r="Q2304" s="265">
        <f t="shared" si="503"/>
        <v>277245.35407358565</v>
      </c>
      <c r="R2304" s="266">
        <f t="shared" si="504"/>
        <v>446285.69997788215</v>
      </c>
    </row>
    <row r="2305" spans="1:18" x14ac:dyDescent="0.3">
      <c r="A2305" s="82">
        <v>2274</v>
      </c>
      <c r="B2305" s="94">
        <f t="shared" si="493"/>
        <v>1.0833698259930706E-19</v>
      </c>
      <c r="C2305" s="179">
        <f t="shared" si="494"/>
        <v>1.080925930247089E-19</v>
      </c>
      <c r="D2305" s="166">
        <f t="shared" si="495"/>
        <v>2.2558277767625785E-3</v>
      </c>
      <c r="E2305" s="167">
        <f t="shared" si="505"/>
        <v>24.291375447755232</v>
      </c>
      <c r="F2305" s="168">
        <f t="shared" si="506"/>
        <v>5.1320081921348839</v>
      </c>
      <c r="G2305" s="168">
        <f t="shared" si="496"/>
        <v>178347.66771053406</v>
      </c>
      <c r="H2305" s="168">
        <f t="shared" si="497"/>
        <v>271310.33852408634</v>
      </c>
      <c r="I2305" s="169">
        <f t="shared" si="498"/>
        <v>449658.00623462041</v>
      </c>
      <c r="J2305" s="169">
        <f t="shared" si="500"/>
        <v>441062.00220490166</v>
      </c>
      <c r="K2305" s="95"/>
      <c r="L2305" s="265">
        <f t="shared" si="499"/>
        <v>172362.75312343205</v>
      </c>
      <c r="M2305" s="265">
        <f>$G2305*NonHospFrac+theModel!$H2305*NonHospFrac</f>
        <v>277295.2531111883</v>
      </c>
      <c r="N2305" s="266">
        <f t="shared" si="501"/>
        <v>449658.00623462035</v>
      </c>
      <c r="O2305" s="159"/>
      <c r="P2305" s="265">
        <f t="shared" si="502"/>
        <v>169067.7357994238</v>
      </c>
      <c r="Q2305" s="265">
        <f t="shared" si="503"/>
        <v>277293.6984695135</v>
      </c>
      <c r="R2305" s="266">
        <f t="shared" si="504"/>
        <v>446361.43426893733</v>
      </c>
    </row>
    <row r="2306" spans="1:18" x14ac:dyDescent="0.3">
      <c r="A2306" s="82">
        <v>2275</v>
      </c>
      <c r="B2306" s="94">
        <f t="shared" si="493"/>
        <v>1.0631319800903669E-19</v>
      </c>
      <c r="C2306" s="179">
        <f t="shared" si="494"/>
        <v>1.0607337374393145E-19</v>
      </c>
      <c r="D2306" s="166">
        <f t="shared" si="495"/>
        <v>2.2558277767625785E-3</v>
      </c>
      <c r="E2306" s="167">
        <f t="shared" si="505"/>
        <v>24.291375447755232</v>
      </c>
      <c r="F2306" s="168">
        <f t="shared" si="506"/>
        <v>5.1342640199116465</v>
      </c>
      <c r="G2306" s="168">
        <f t="shared" si="496"/>
        <v>178426.06228974747</v>
      </c>
      <c r="H2306" s="168">
        <f t="shared" si="497"/>
        <v>271310.33852408634</v>
      </c>
      <c r="I2306" s="169">
        <f t="shared" si="498"/>
        <v>449736.40081383381</v>
      </c>
      <c r="J2306" s="169">
        <f t="shared" si="500"/>
        <v>441133.45374174969</v>
      </c>
      <c r="K2306" s="95"/>
      <c r="L2306" s="265">
        <f t="shared" si="499"/>
        <v>172392.80330671766</v>
      </c>
      <c r="M2306" s="265">
        <f>$G2306*NonHospFrac+theModel!$H2306*NonHospFrac</f>
        <v>277343.59750711615</v>
      </c>
      <c r="N2306" s="266">
        <f t="shared" si="501"/>
        <v>449736.40081383381</v>
      </c>
      <c r="O2306" s="159"/>
      <c r="P2306" s="265">
        <f t="shared" si="502"/>
        <v>169095.12457808512</v>
      </c>
      <c r="Q2306" s="265">
        <f t="shared" si="503"/>
        <v>277342.04286544136</v>
      </c>
      <c r="R2306" s="266">
        <f t="shared" si="504"/>
        <v>446437.16744352644</v>
      </c>
    </row>
    <row r="2307" spans="1:18" x14ac:dyDescent="0.3">
      <c r="A2307" s="82">
        <v>2276</v>
      </c>
      <c r="B2307" s="94">
        <f t="shared" si="493"/>
        <v>1.043272186443647E-19</v>
      </c>
      <c r="C2307" s="179">
        <f t="shared" si="494"/>
        <v>1.0409187440667436E-19</v>
      </c>
      <c r="D2307" s="166">
        <f t="shared" si="495"/>
        <v>2.2558277767625785E-3</v>
      </c>
      <c r="E2307" s="167">
        <f t="shared" si="505"/>
        <v>24.291375447755232</v>
      </c>
      <c r="F2307" s="168">
        <f t="shared" si="506"/>
        <v>5.1365198476884091</v>
      </c>
      <c r="G2307" s="168">
        <f t="shared" si="496"/>
        <v>178504.45686896087</v>
      </c>
      <c r="H2307" s="168">
        <f t="shared" si="497"/>
        <v>271310.33852408634</v>
      </c>
      <c r="I2307" s="169">
        <f t="shared" si="498"/>
        <v>449814.79539304721</v>
      </c>
      <c r="J2307" s="169">
        <f t="shared" si="500"/>
        <v>441204.90236609243</v>
      </c>
      <c r="K2307" s="95"/>
      <c r="L2307" s="265">
        <f t="shared" si="499"/>
        <v>172422.85349000321</v>
      </c>
      <c r="M2307" s="265">
        <f>$G2307*NonHospFrac+theModel!$H2307*NonHospFrac</f>
        <v>277391.941903044</v>
      </c>
      <c r="N2307" s="266">
        <f t="shared" si="501"/>
        <v>449814.79539304721</v>
      </c>
      <c r="O2307" s="159"/>
      <c r="P2307" s="265">
        <f t="shared" si="502"/>
        <v>169122.51224032583</v>
      </c>
      <c r="Q2307" s="265">
        <f t="shared" si="503"/>
        <v>277390.38726136921</v>
      </c>
      <c r="R2307" s="266">
        <f t="shared" si="504"/>
        <v>446512.89950169506</v>
      </c>
    </row>
    <row r="2308" spans="1:18" x14ac:dyDescent="0.3">
      <c r="A2308" s="82">
        <v>2277</v>
      </c>
      <c r="B2308" s="94">
        <f t="shared" si="493"/>
        <v>1.0237833828631434E-19</v>
      </c>
      <c r="C2308" s="179">
        <f t="shared" si="494"/>
        <v>1.0214739038706927E-19</v>
      </c>
      <c r="D2308" s="166">
        <f t="shared" si="495"/>
        <v>2.2558277767625785E-3</v>
      </c>
      <c r="E2308" s="167">
        <f t="shared" si="505"/>
        <v>24.291375447755232</v>
      </c>
      <c r="F2308" s="168">
        <f t="shared" si="506"/>
        <v>5.1387756754651717</v>
      </c>
      <c r="G2308" s="168">
        <f t="shared" si="496"/>
        <v>178582.8514481743</v>
      </c>
      <c r="H2308" s="168">
        <f t="shared" si="497"/>
        <v>271310.33852408634</v>
      </c>
      <c r="I2308" s="169">
        <f t="shared" si="498"/>
        <v>449893.18997226062</v>
      </c>
      <c r="J2308" s="169">
        <f t="shared" si="500"/>
        <v>441276.34807804861</v>
      </c>
      <c r="K2308" s="95"/>
      <c r="L2308" s="265">
        <f t="shared" si="499"/>
        <v>172452.90367328879</v>
      </c>
      <c r="M2308" s="265">
        <f>$G2308*NonHospFrac+theModel!$H2308*NonHospFrac</f>
        <v>277440.28629897186</v>
      </c>
      <c r="N2308" s="266">
        <f t="shared" si="501"/>
        <v>449893.18997226062</v>
      </c>
      <c r="O2308" s="159"/>
      <c r="P2308" s="265">
        <f t="shared" si="502"/>
        <v>169149.89878619154</v>
      </c>
      <c r="Q2308" s="265">
        <f t="shared" si="503"/>
        <v>277438.73165729706</v>
      </c>
      <c r="R2308" s="266">
        <f t="shared" si="504"/>
        <v>446588.6304434886</v>
      </c>
    </row>
    <row r="2309" spans="1:18" x14ac:dyDescent="0.3">
      <c r="A2309" s="82">
        <v>2278</v>
      </c>
      <c r="B2309" s="94">
        <f t="shared" si="493"/>
        <v>1.0046586390840363E-19</v>
      </c>
      <c r="C2309" s="179">
        <f t="shared" si="494"/>
        <v>1.002392302219826E-19</v>
      </c>
      <c r="D2309" s="166">
        <f t="shared" si="495"/>
        <v>2.2558277767625785E-3</v>
      </c>
      <c r="E2309" s="167">
        <f t="shared" si="505"/>
        <v>24.291375447755232</v>
      </c>
      <c r="F2309" s="168">
        <f t="shared" si="506"/>
        <v>5.1410315032419343</v>
      </c>
      <c r="G2309" s="168">
        <f t="shared" si="496"/>
        <v>178661.24602738771</v>
      </c>
      <c r="H2309" s="168">
        <f t="shared" si="497"/>
        <v>271310.33852408634</v>
      </c>
      <c r="I2309" s="169">
        <f t="shared" si="498"/>
        <v>449971.58455147408</v>
      </c>
      <c r="J2309" s="169">
        <f t="shared" si="500"/>
        <v>441347.79087773693</v>
      </c>
      <c r="K2309" s="95"/>
      <c r="L2309" s="265">
        <f t="shared" si="499"/>
        <v>172482.95385657437</v>
      </c>
      <c r="M2309" s="265">
        <f>$G2309*NonHospFrac+theModel!$H2309*NonHospFrac</f>
        <v>277488.63069489965</v>
      </c>
      <c r="N2309" s="266">
        <f t="shared" si="501"/>
        <v>449971.58455147402</v>
      </c>
      <c r="O2309" s="159"/>
      <c r="P2309" s="265">
        <f t="shared" si="502"/>
        <v>169177.28421572773</v>
      </c>
      <c r="Q2309" s="265">
        <f t="shared" si="503"/>
        <v>277487.07605322485</v>
      </c>
      <c r="R2309" s="266">
        <f t="shared" si="504"/>
        <v>446664.36026895256</v>
      </c>
    </row>
    <row r="2310" spans="1:18" x14ac:dyDescent="0.3">
      <c r="A2310" s="82">
        <v>2279</v>
      </c>
      <c r="B2310" s="94">
        <f t="shared" si="493"/>
        <v>9.8589115430203643E-20</v>
      </c>
      <c r="C2310" s="179">
        <f t="shared" si="494"/>
        <v>9.8366715365129736E-20</v>
      </c>
      <c r="D2310" s="166">
        <f t="shared" si="495"/>
        <v>2.2558277767625785E-3</v>
      </c>
      <c r="E2310" s="167">
        <f t="shared" si="505"/>
        <v>24.291375447755232</v>
      </c>
      <c r="F2310" s="168">
        <f t="shared" si="506"/>
        <v>5.1432873310186968</v>
      </c>
      <c r="G2310" s="168">
        <f t="shared" si="496"/>
        <v>178739.64060660114</v>
      </c>
      <c r="H2310" s="168">
        <f t="shared" si="497"/>
        <v>271310.33852408634</v>
      </c>
      <c r="I2310" s="169">
        <f t="shared" si="498"/>
        <v>450049.97913068748</v>
      </c>
      <c r="J2310" s="169">
        <f t="shared" si="500"/>
        <v>441419.23076527606</v>
      </c>
      <c r="K2310" s="95"/>
      <c r="L2310" s="265">
        <f t="shared" si="499"/>
        <v>172513.00403985995</v>
      </c>
      <c r="M2310" s="265">
        <f>$G2310*NonHospFrac+theModel!$H2310*NonHospFrac</f>
        <v>277536.9750908275</v>
      </c>
      <c r="N2310" s="266">
        <f t="shared" si="501"/>
        <v>450049.97913068742</v>
      </c>
      <c r="O2310" s="159"/>
      <c r="P2310" s="265">
        <f t="shared" si="502"/>
        <v>169204.66852897991</v>
      </c>
      <c r="Q2310" s="265">
        <f t="shared" si="503"/>
        <v>277535.42044915271</v>
      </c>
      <c r="R2310" s="266">
        <f t="shared" si="504"/>
        <v>446740.08897813258</v>
      </c>
    </row>
    <row r="2311" spans="1:18" x14ac:dyDescent="0.3">
      <c r="A2311" s="82">
        <v>2280</v>
      </c>
      <c r="B2311" s="94">
        <f t="shared" si="493"/>
        <v>9.674742547550012E-20</v>
      </c>
      <c r="C2311" s="179">
        <f t="shared" si="494"/>
        <v>9.6529179945782224E-20</v>
      </c>
      <c r="D2311" s="166">
        <f t="shared" si="495"/>
        <v>2.2558277767625785E-3</v>
      </c>
      <c r="E2311" s="167">
        <f t="shared" si="505"/>
        <v>24.291375447755232</v>
      </c>
      <c r="F2311" s="168">
        <f t="shared" si="506"/>
        <v>5.1455431587954594</v>
      </c>
      <c r="G2311" s="168">
        <f t="shared" si="496"/>
        <v>178818.03518581454</v>
      </c>
      <c r="H2311" s="168">
        <f t="shared" si="497"/>
        <v>271310.33852408634</v>
      </c>
      <c r="I2311" s="169">
        <f t="shared" si="498"/>
        <v>450128.37370990089</v>
      </c>
      <c r="J2311" s="169">
        <f t="shared" si="500"/>
        <v>441490.66774078476</v>
      </c>
      <c r="K2311" s="95"/>
      <c r="L2311" s="265">
        <f t="shared" si="499"/>
        <v>172543.05422314553</v>
      </c>
      <c r="M2311" s="265">
        <f>$G2311*NonHospFrac+theModel!$H2311*NonHospFrac</f>
        <v>277585.31948675535</v>
      </c>
      <c r="N2311" s="266">
        <f t="shared" si="501"/>
        <v>450128.37370990089</v>
      </c>
      <c r="O2311" s="159"/>
      <c r="P2311" s="265">
        <f t="shared" si="502"/>
        <v>169232.05172599357</v>
      </c>
      <c r="Q2311" s="265">
        <f t="shared" si="503"/>
        <v>277583.76484508056</v>
      </c>
      <c r="R2311" s="266">
        <f t="shared" si="504"/>
        <v>446815.81657107413</v>
      </c>
    </row>
    <row r="2312" spans="1:18" x14ac:dyDescent="0.3">
      <c r="A2312" s="82">
        <v>2281</v>
      </c>
      <c r="B2312" s="94">
        <f t="shared" si="493"/>
        <v>9.4940139134973023E-20</v>
      </c>
      <c r="C2312" s="179">
        <f t="shared" si="494"/>
        <v>9.4725970531982642E-20</v>
      </c>
      <c r="D2312" s="166">
        <f t="shared" si="495"/>
        <v>2.2558277767625785E-3</v>
      </c>
      <c r="E2312" s="167">
        <f t="shared" si="505"/>
        <v>24.291375447755232</v>
      </c>
      <c r="F2312" s="168">
        <f t="shared" si="506"/>
        <v>5.147798986572222</v>
      </c>
      <c r="G2312" s="168">
        <f t="shared" si="496"/>
        <v>178896.42976502801</v>
      </c>
      <c r="H2312" s="168">
        <f t="shared" si="497"/>
        <v>271310.33852408634</v>
      </c>
      <c r="I2312" s="169">
        <f t="shared" si="498"/>
        <v>450206.76828911435</v>
      </c>
      <c r="J2312" s="169">
        <f t="shared" si="500"/>
        <v>441562.1018043817</v>
      </c>
      <c r="K2312" s="95"/>
      <c r="L2312" s="265">
        <f t="shared" si="499"/>
        <v>172573.10440643111</v>
      </c>
      <c r="M2312" s="265">
        <f>$G2312*NonHospFrac+theModel!$H2312*NonHospFrac</f>
        <v>277633.66388268321</v>
      </c>
      <c r="N2312" s="266">
        <f t="shared" si="501"/>
        <v>450206.76828911435</v>
      </c>
      <c r="O2312" s="159"/>
      <c r="P2312" s="265">
        <f t="shared" si="502"/>
        <v>169259.43380681422</v>
      </c>
      <c r="Q2312" s="265">
        <f t="shared" si="503"/>
        <v>277632.10924100841</v>
      </c>
      <c r="R2312" s="266">
        <f t="shared" si="504"/>
        <v>446891.54304782266</v>
      </c>
    </row>
    <row r="2313" spans="1:18" x14ac:dyDescent="0.3">
      <c r="A2313" s="82">
        <v>2282</v>
      </c>
      <c r="B2313" s="94">
        <f t="shared" si="493"/>
        <v>9.3166613733309857E-20</v>
      </c>
      <c r="C2313" s="179">
        <f t="shared" si="494"/>
        <v>9.2956445898183348E-20</v>
      </c>
      <c r="D2313" s="166">
        <f t="shared" si="495"/>
        <v>2.2558277767625785E-3</v>
      </c>
      <c r="E2313" s="167">
        <f t="shared" si="505"/>
        <v>24.291375447755232</v>
      </c>
      <c r="F2313" s="168">
        <f t="shared" si="506"/>
        <v>5.1500548143489846</v>
      </c>
      <c r="G2313" s="168">
        <f t="shared" si="496"/>
        <v>178974.82434424141</v>
      </c>
      <c r="H2313" s="168">
        <f t="shared" si="497"/>
        <v>271310.33852408634</v>
      </c>
      <c r="I2313" s="169">
        <f t="shared" si="498"/>
        <v>450285.16286832775</v>
      </c>
      <c r="J2313" s="169">
        <f t="shared" si="500"/>
        <v>441633.53295618558</v>
      </c>
      <c r="K2313" s="95"/>
      <c r="L2313" s="265">
        <f t="shared" si="499"/>
        <v>172603.15458971669</v>
      </c>
      <c r="M2313" s="265">
        <f>$G2313*NonHospFrac+theModel!$H2313*NonHospFrac</f>
        <v>277682.00827861106</v>
      </c>
      <c r="N2313" s="266">
        <f t="shared" si="501"/>
        <v>450285.16286832775</v>
      </c>
      <c r="O2313" s="159"/>
      <c r="P2313" s="265">
        <f t="shared" si="502"/>
        <v>169286.81477148735</v>
      </c>
      <c r="Q2313" s="265">
        <f t="shared" si="503"/>
        <v>277680.45363693626</v>
      </c>
      <c r="R2313" s="266">
        <f t="shared" si="504"/>
        <v>446967.26840842364</v>
      </c>
    </row>
    <row r="2314" spans="1:18" x14ac:dyDescent="0.3">
      <c r="A2314" s="82">
        <v>2283</v>
      </c>
      <c r="B2314" s="94">
        <f t="shared" si="493"/>
        <v>9.1426218600666097E-20</v>
      </c>
      <c r="C2314" s="179">
        <f t="shared" si="494"/>
        <v>9.1219976797222343E-20</v>
      </c>
      <c r="D2314" s="166">
        <f t="shared" si="495"/>
        <v>2.2558277767625785E-3</v>
      </c>
      <c r="E2314" s="167">
        <f t="shared" si="505"/>
        <v>24.291375447755232</v>
      </c>
      <c r="F2314" s="168">
        <f t="shared" si="506"/>
        <v>5.1523106421257472</v>
      </c>
      <c r="G2314" s="168">
        <f t="shared" si="496"/>
        <v>179053.21892345484</v>
      </c>
      <c r="H2314" s="168">
        <f t="shared" si="497"/>
        <v>271310.33852408634</v>
      </c>
      <c r="I2314" s="169">
        <f t="shared" si="498"/>
        <v>450363.55744754116</v>
      </c>
      <c r="J2314" s="169">
        <f t="shared" si="500"/>
        <v>441704.96119631507</v>
      </c>
      <c r="K2314" s="95"/>
      <c r="L2314" s="265">
        <f t="shared" si="499"/>
        <v>172633.20477300228</v>
      </c>
      <c r="M2314" s="265">
        <f>$G2314*NonHospFrac+theModel!$H2314*NonHospFrac</f>
        <v>277730.35267453891</v>
      </c>
      <c r="N2314" s="266">
        <f t="shared" si="501"/>
        <v>450363.55744754116</v>
      </c>
      <c r="O2314" s="159"/>
      <c r="P2314" s="265">
        <f t="shared" si="502"/>
        <v>169314.19462005844</v>
      </c>
      <c r="Q2314" s="265">
        <f t="shared" si="503"/>
        <v>277728.79803286411</v>
      </c>
      <c r="R2314" s="266">
        <f t="shared" si="504"/>
        <v>447042.99265292252</v>
      </c>
    </row>
    <row r="2315" spans="1:18" x14ac:dyDescent="0.3">
      <c r="A2315" s="82">
        <v>2284</v>
      </c>
      <c r="B2315" s="94">
        <f t="shared" si="493"/>
        <v>8.9718334848401599E-20</v>
      </c>
      <c r="C2315" s="179">
        <f t="shared" si="494"/>
        <v>8.9515945736565689E-20</v>
      </c>
      <c r="D2315" s="166">
        <f t="shared" si="495"/>
        <v>2.2558277767625785E-3</v>
      </c>
      <c r="E2315" s="167">
        <f t="shared" si="505"/>
        <v>24.291375447755232</v>
      </c>
      <c r="F2315" s="168">
        <f t="shared" si="506"/>
        <v>5.1545664699025098</v>
      </c>
      <c r="G2315" s="168">
        <f t="shared" si="496"/>
        <v>179131.61350266828</v>
      </c>
      <c r="H2315" s="168">
        <f t="shared" si="497"/>
        <v>271310.33852408634</v>
      </c>
      <c r="I2315" s="169">
        <f t="shared" si="498"/>
        <v>450441.95202675462</v>
      </c>
      <c r="J2315" s="169">
        <f t="shared" si="500"/>
        <v>441776.38652488892</v>
      </c>
      <c r="K2315" s="95"/>
      <c r="L2315" s="265">
        <f t="shared" si="499"/>
        <v>172663.25495628786</v>
      </c>
      <c r="M2315" s="265">
        <f>$G2315*NonHospFrac+theModel!$H2315*NonHospFrac</f>
        <v>277778.69707046676</v>
      </c>
      <c r="N2315" s="266">
        <f t="shared" si="501"/>
        <v>450441.95202675462</v>
      </c>
      <c r="O2315" s="159"/>
      <c r="P2315" s="265">
        <f t="shared" si="502"/>
        <v>169341.573352573</v>
      </c>
      <c r="Q2315" s="265">
        <f t="shared" si="503"/>
        <v>277777.14242879197</v>
      </c>
      <c r="R2315" s="266">
        <f t="shared" si="504"/>
        <v>447118.71578136494</v>
      </c>
    </row>
    <row r="2316" spans="1:18" x14ac:dyDescent="0.3">
      <c r="A2316" s="82">
        <v>2285</v>
      </c>
      <c r="B2316" s="94">
        <f t="shared" si="493"/>
        <v>8.8042355148999532E-20</v>
      </c>
      <c r="C2316" s="179">
        <f t="shared" si="494"/>
        <v>8.7843746758722819E-20</v>
      </c>
      <c r="D2316" s="166">
        <f t="shared" si="495"/>
        <v>2.2558277767625785E-3</v>
      </c>
      <c r="E2316" s="167">
        <f t="shared" si="505"/>
        <v>24.291375447755232</v>
      </c>
      <c r="F2316" s="168">
        <f t="shared" si="506"/>
        <v>5.1568222976792724</v>
      </c>
      <c r="G2316" s="168">
        <f t="shared" si="496"/>
        <v>179210.00808188168</v>
      </c>
      <c r="H2316" s="168">
        <f t="shared" si="497"/>
        <v>271310.33852408634</v>
      </c>
      <c r="I2316" s="169">
        <f t="shared" si="498"/>
        <v>450520.34660596802</v>
      </c>
      <c r="J2316" s="169">
        <f t="shared" si="500"/>
        <v>441847.8089420257</v>
      </c>
      <c r="K2316" s="95"/>
      <c r="L2316" s="265">
        <f t="shared" si="499"/>
        <v>172693.30513957341</v>
      </c>
      <c r="M2316" s="265">
        <f>$G2316*NonHospFrac+theModel!$H2316*NonHospFrac</f>
        <v>277827.04146639456</v>
      </c>
      <c r="N2316" s="266">
        <f t="shared" si="501"/>
        <v>450520.34660596796</v>
      </c>
      <c r="O2316" s="159"/>
      <c r="P2316" s="265">
        <f t="shared" si="502"/>
        <v>169368.95096907651</v>
      </c>
      <c r="Q2316" s="265">
        <f t="shared" si="503"/>
        <v>277825.48682471976</v>
      </c>
      <c r="R2316" s="266">
        <f t="shared" si="504"/>
        <v>447194.4377937963</v>
      </c>
    </row>
    <row r="2317" spans="1:18" x14ac:dyDescent="0.3">
      <c r="A2317" s="82">
        <v>2286</v>
      </c>
      <c r="B2317" s="94">
        <f t="shared" si="493"/>
        <v>8.6397683520100052E-20</v>
      </c>
      <c r="C2317" s="179">
        <f t="shared" si="494"/>
        <v>8.6202785225767468E-20</v>
      </c>
      <c r="D2317" s="166">
        <f t="shared" si="495"/>
        <v>2.2558277767625785E-3</v>
      </c>
      <c r="E2317" s="167">
        <f t="shared" si="505"/>
        <v>24.291375447755232</v>
      </c>
      <c r="F2317" s="168">
        <f t="shared" si="506"/>
        <v>5.1590781254560349</v>
      </c>
      <c r="G2317" s="168">
        <f t="shared" si="496"/>
        <v>179288.40266109511</v>
      </c>
      <c r="H2317" s="168">
        <f t="shared" si="497"/>
        <v>271310.33852408634</v>
      </c>
      <c r="I2317" s="169">
        <f t="shared" si="498"/>
        <v>450598.74118518142</v>
      </c>
      <c r="J2317" s="169">
        <f t="shared" si="500"/>
        <v>441919.22844784416</v>
      </c>
      <c r="K2317" s="95"/>
      <c r="L2317" s="265">
        <f t="shared" si="499"/>
        <v>172723.35532285902</v>
      </c>
      <c r="M2317" s="265">
        <f>$G2317*NonHospFrac+theModel!$H2317*NonHospFrac</f>
        <v>277875.38586232241</v>
      </c>
      <c r="N2317" s="266">
        <f t="shared" si="501"/>
        <v>450598.74118518142</v>
      </c>
      <c r="O2317" s="159"/>
      <c r="P2317" s="265">
        <f t="shared" si="502"/>
        <v>169396.32746961451</v>
      </c>
      <c r="Q2317" s="265">
        <f t="shared" si="503"/>
        <v>277873.83122064761</v>
      </c>
      <c r="R2317" s="266">
        <f t="shared" si="504"/>
        <v>447270.15869026212</v>
      </c>
    </row>
    <row r="2318" spans="1:18" x14ac:dyDescent="0.3">
      <c r="A2318" s="82">
        <v>2287</v>
      </c>
      <c r="B2318" s="94">
        <f t="shared" si="493"/>
        <v>8.4783735112567475E-20</v>
      </c>
      <c r="C2318" s="179">
        <f t="shared" si="494"/>
        <v>8.4592477607882863E-20</v>
      </c>
      <c r="D2318" s="166">
        <f t="shared" si="495"/>
        <v>2.2558277767625785E-3</v>
      </c>
      <c r="E2318" s="167">
        <f t="shared" si="505"/>
        <v>24.291375447755232</v>
      </c>
      <c r="F2318" s="168">
        <f t="shared" si="506"/>
        <v>5.1613339532327975</v>
      </c>
      <c r="G2318" s="168">
        <f t="shared" si="496"/>
        <v>179366.79724030852</v>
      </c>
      <c r="H2318" s="168">
        <f t="shared" si="497"/>
        <v>271310.33852408634</v>
      </c>
      <c r="I2318" s="169">
        <f t="shared" si="498"/>
        <v>450677.13576439489</v>
      </c>
      <c r="J2318" s="169">
        <f t="shared" si="500"/>
        <v>441990.64504246303</v>
      </c>
      <c r="K2318" s="95"/>
      <c r="L2318" s="265">
        <f t="shared" si="499"/>
        <v>172753.40550614457</v>
      </c>
      <c r="M2318" s="265">
        <f>$G2318*NonHospFrac+theModel!$H2318*NonHospFrac</f>
        <v>277923.73025825026</v>
      </c>
      <c r="N2318" s="266">
        <f t="shared" si="501"/>
        <v>450677.13576439483</v>
      </c>
      <c r="O2318" s="159"/>
      <c r="P2318" s="265">
        <f t="shared" si="502"/>
        <v>169423.7028542324</v>
      </c>
      <c r="Q2318" s="265">
        <f t="shared" si="503"/>
        <v>277922.17561657546</v>
      </c>
      <c r="R2318" s="266">
        <f t="shared" si="504"/>
        <v>447345.87847080786</v>
      </c>
    </row>
    <row r="2319" spans="1:18" x14ac:dyDescent="0.3">
      <c r="A2319" s="82">
        <v>2288</v>
      </c>
      <c r="B2319" s="94">
        <f t="shared" si="493"/>
        <v>8.3199936002516584E-20</v>
      </c>
      <c r="C2319" s="179">
        <f t="shared" si="494"/>
        <v>8.3012251275857233E-20</v>
      </c>
      <c r="D2319" s="166">
        <f t="shared" si="495"/>
        <v>2.2558277767625785E-3</v>
      </c>
      <c r="E2319" s="167">
        <f t="shared" si="505"/>
        <v>24.291375447755232</v>
      </c>
      <c r="F2319" s="168">
        <f t="shared" si="506"/>
        <v>5.1635897810095601</v>
      </c>
      <c r="G2319" s="168">
        <f t="shared" si="496"/>
        <v>179445.19181952195</v>
      </c>
      <c r="H2319" s="168">
        <f t="shared" si="497"/>
        <v>271310.33852408634</v>
      </c>
      <c r="I2319" s="169">
        <f t="shared" si="498"/>
        <v>450755.53034360829</v>
      </c>
      <c r="J2319" s="169">
        <f t="shared" si="500"/>
        <v>442062.05872600083</v>
      </c>
      <c r="K2319" s="95"/>
      <c r="L2319" s="265">
        <f t="shared" si="499"/>
        <v>172783.45568943018</v>
      </c>
      <c r="M2319" s="265">
        <f>$G2319*NonHospFrac+theModel!$H2319*NonHospFrac</f>
        <v>277972.07465417811</v>
      </c>
      <c r="N2319" s="266">
        <f t="shared" si="501"/>
        <v>450755.53034360829</v>
      </c>
      <c r="O2319" s="159"/>
      <c r="P2319" s="265">
        <f t="shared" si="502"/>
        <v>169451.07712297578</v>
      </c>
      <c r="Q2319" s="265">
        <f t="shared" si="503"/>
        <v>277970.52001250332</v>
      </c>
      <c r="R2319" s="266">
        <f t="shared" si="504"/>
        <v>447421.5971354791</v>
      </c>
    </row>
    <row r="2320" spans="1:18" x14ac:dyDescent="0.3">
      <c r="A2320" s="82">
        <v>2289</v>
      </c>
      <c r="B2320" s="94">
        <f t="shared" si="493"/>
        <v>8.1645722987223952E-20</v>
      </c>
      <c r="C2320" s="179">
        <f t="shared" si="494"/>
        <v>8.1461544297455508E-20</v>
      </c>
      <c r="D2320" s="166">
        <f t="shared" si="495"/>
        <v>2.2558277767625785E-3</v>
      </c>
      <c r="E2320" s="167">
        <f t="shared" si="505"/>
        <v>24.291375447755232</v>
      </c>
      <c r="F2320" s="168">
        <f t="shared" si="506"/>
        <v>5.1658456087863227</v>
      </c>
      <c r="G2320" s="168">
        <f t="shared" si="496"/>
        <v>179523.58639873538</v>
      </c>
      <c r="H2320" s="168">
        <f t="shared" si="497"/>
        <v>271310.33852408634</v>
      </c>
      <c r="I2320" s="169">
        <f t="shared" si="498"/>
        <v>450833.92492282169</v>
      </c>
      <c r="J2320" s="169">
        <f t="shared" si="500"/>
        <v>442133.46949857631</v>
      </c>
      <c r="K2320" s="95"/>
      <c r="L2320" s="265">
        <f t="shared" si="499"/>
        <v>172813.50587271573</v>
      </c>
      <c r="M2320" s="265">
        <f>$G2320*NonHospFrac+theModel!$H2320*NonHospFrac</f>
        <v>278020.41905010596</v>
      </c>
      <c r="N2320" s="266">
        <f t="shared" si="501"/>
        <v>450833.92492282169</v>
      </c>
      <c r="O2320" s="159"/>
      <c r="P2320" s="265">
        <f t="shared" si="502"/>
        <v>169478.45027589003</v>
      </c>
      <c r="Q2320" s="265">
        <f t="shared" si="503"/>
        <v>278018.86440843117</v>
      </c>
      <c r="R2320" s="266">
        <f t="shared" si="504"/>
        <v>447497.31468432117</v>
      </c>
    </row>
    <row r="2321" spans="1:18" x14ac:dyDescent="0.3">
      <c r="A2321" s="82">
        <v>2290</v>
      </c>
      <c r="B2321" s="94">
        <f t="shared" si="493"/>
        <v>8.0120543384851633E-20</v>
      </c>
      <c r="C2321" s="179">
        <f t="shared" si="494"/>
        <v>7.9939805237594775E-20</v>
      </c>
      <c r="D2321" s="166">
        <f t="shared" si="495"/>
        <v>2.2558277767625785E-3</v>
      </c>
      <c r="E2321" s="167">
        <f t="shared" si="505"/>
        <v>24.291375447755232</v>
      </c>
      <c r="F2321" s="168">
        <f t="shared" si="506"/>
        <v>5.1681014365630853</v>
      </c>
      <c r="G2321" s="168">
        <f t="shared" si="496"/>
        <v>179601.98097794878</v>
      </c>
      <c r="H2321" s="168">
        <f t="shared" si="497"/>
        <v>271310.33852408634</v>
      </c>
      <c r="I2321" s="169">
        <f t="shared" si="498"/>
        <v>450912.31950203516</v>
      </c>
      <c r="J2321" s="169">
        <f t="shared" si="500"/>
        <v>442204.87736030819</v>
      </c>
      <c r="K2321" s="95"/>
      <c r="L2321" s="265">
        <f t="shared" si="499"/>
        <v>172843.55605600134</v>
      </c>
      <c r="M2321" s="265">
        <f>$G2321*NonHospFrac+theModel!$H2321*NonHospFrac</f>
        <v>278068.76344603382</v>
      </c>
      <c r="N2321" s="266">
        <f t="shared" si="501"/>
        <v>450912.31950203516</v>
      </c>
      <c r="O2321" s="159"/>
      <c r="P2321" s="265">
        <f t="shared" si="502"/>
        <v>169505.82231302073</v>
      </c>
      <c r="Q2321" s="265">
        <f t="shared" si="503"/>
        <v>278067.20880435902</v>
      </c>
      <c r="R2321" s="266">
        <f t="shared" si="504"/>
        <v>447573.03111737978</v>
      </c>
    </row>
    <row r="2322" spans="1:18" x14ac:dyDescent="0.3">
      <c r="A2322" s="82">
        <v>2291</v>
      </c>
      <c r="B2322" s="94">
        <f t="shared" si="493"/>
        <v>7.862385483791227E-20</v>
      </c>
      <c r="C2322" s="179">
        <f t="shared" si="494"/>
        <v>7.8446492962252754E-20</v>
      </c>
      <c r="D2322" s="166">
        <f t="shared" si="495"/>
        <v>2.2558277767625785E-3</v>
      </c>
      <c r="E2322" s="167">
        <f t="shared" si="505"/>
        <v>24.291375447755232</v>
      </c>
      <c r="F2322" s="168">
        <f t="shared" si="506"/>
        <v>5.1703572643398479</v>
      </c>
      <c r="G2322" s="168">
        <f t="shared" si="496"/>
        <v>179680.37555716222</v>
      </c>
      <c r="H2322" s="168">
        <f t="shared" si="497"/>
        <v>271310.33852408634</v>
      </c>
      <c r="I2322" s="169">
        <f t="shared" si="498"/>
        <v>450990.71408124856</v>
      </c>
      <c r="J2322" s="169">
        <f t="shared" si="500"/>
        <v>442276.28231131501</v>
      </c>
      <c r="K2322" s="95"/>
      <c r="L2322" s="265">
        <f t="shared" si="499"/>
        <v>172873.60623928689</v>
      </c>
      <c r="M2322" s="265">
        <f>$G2322*NonHospFrac+theModel!$H2322*NonHospFrac</f>
        <v>278117.10784196167</v>
      </c>
      <c r="N2322" s="266">
        <f t="shared" si="501"/>
        <v>450990.71408124856</v>
      </c>
      <c r="O2322" s="159"/>
      <c r="P2322" s="265">
        <f t="shared" si="502"/>
        <v>169533.19323441325</v>
      </c>
      <c r="Q2322" s="265">
        <f t="shared" si="503"/>
        <v>278115.55320028687</v>
      </c>
      <c r="R2322" s="266">
        <f t="shared" si="504"/>
        <v>447648.74643470009</v>
      </c>
    </row>
    <row r="2323" spans="1:18" x14ac:dyDescent="0.3">
      <c r="A2323" s="82">
        <v>2292</v>
      </c>
      <c r="B2323" s="94">
        <f t="shared" si="493"/>
        <v>7.7155125120405444E-20</v>
      </c>
      <c r="C2323" s="179">
        <f t="shared" si="494"/>
        <v>7.6981076446039236E-20</v>
      </c>
      <c r="D2323" s="166">
        <f t="shared" si="495"/>
        <v>2.2558277767625785E-3</v>
      </c>
      <c r="E2323" s="167">
        <f t="shared" si="505"/>
        <v>24.291375447755232</v>
      </c>
      <c r="F2323" s="168">
        <f t="shared" si="506"/>
        <v>5.1726130921166105</v>
      </c>
      <c r="G2323" s="168">
        <f t="shared" si="496"/>
        <v>179758.77013637562</v>
      </c>
      <c r="H2323" s="168">
        <f t="shared" si="497"/>
        <v>271310.33852408634</v>
      </c>
      <c r="I2323" s="169">
        <f t="shared" si="498"/>
        <v>451069.10866046196</v>
      </c>
      <c r="J2323" s="169">
        <f t="shared" si="500"/>
        <v>442347.68435171543</v>
      </c>
      <c r="K2323" s="95"/>
      <c r="L2323" s="265">
        <f t="shared" si="499"/>
        <v>172903.65642257247</v>
      </c>
      <c r="M2323" s="265">
        <f>$G2323*NonHospFrac+theModel!$H2323*NonHospFrac</f>
        <v>278165.45223788946</v>
      </c>
      <c r="N2323" s="266">
        <f t="shared" si="501"/>
        <v>451069.10866046196</v>
      </c>
      <c r="O2323" s="159"/>
      <c r="P2323" s="265">
        <f t="shared" si="502"/>
        <v>169560.56304011316</v>
      </c>
      <c r="Q2323" s="265">
        <f t="shared" si="503"/>
        <v>278163.89759621467</v>
      </c>
      <c r="R2323" s="266">
        <f t="shared" si="504"/>
        <v>447724.46063632786</v>
      </c>
    </row>
    <row r="2324" spans="1:18" x14ac:dyDescent="0.3">
      <c r="A2324" s="82">
        <v>2293</v>
      </c>
      <c r="B2324" s="94">
        <f t="shared" si="493"/>
        <v>7.5713831948557397E-20</v>
      </c>
      <c r="C2324" s="179">
        <f t="shared" si="494"/>
        <v>7.5543034583362702E-20</v>
      </c>
      <c r="D2324" s="166">
        <f t="shared" si="495"/>
        <v>2.2558277767625785E-3</v>
      </c>
      <c r="E2324" s="167">
        <f t="shared" si="505"/>
        <v>24.291375447755232</v>
      </c>
      <c r="F2324" s="168">
        <f t="shared" si="506"/>
        <v>5.1748689198933731</v>
      </c>
      <c r="G2324" s="168">
        <f t="shared" si="496"/>
        <v>179837.16471558905</v>
      </c>
      <c r="H2324" s="168">
        <f t="shared" si="497"/>
        <v>271310.33852408634</v>
      </c>
      <c r="I2324" s="169">
        <f t="shared" si="498"/>
        <v>451147.50323967542</v>
      </c>
      <c r="J2324" s="169">
        <f t="shared" si="500"/>
        <v>442419.08348162816</v>
      </c>
      <c r="K2324" s="95"/>
      <c r="L2324" s="265">
        <f t="shared" si="499"/>
        <v>172933.70660585805</v>
      </c>
      <c r="M2324" s="265">
        <f>$G2324*NonHospFrac+theModel!$H2324*NonHospFrac</f>
        <v>278213.79663381731</v>
      </c>
      <c r="N2324" s="266">
        <f t="shared" si="501"/>
        <v>451147.50323967537</v>
      </c>
      <c r="O2324" s="159"/>
      <c r="P2324" s="265">
        <f t="shared" si="502"/>
        <v>169587.9317301659</v>
      </c>
      <c r="Q2324" s="265">
        <f t="shared" si="503"/>
        <v>278212.24199214252</v>
      </c>
      <c r="R2324" s="266">
        <f t="shared" si="504"/>
        <v>447800.17372230842</v>
      </c>
    </row>
    <row r="2325" spans="1:18" x14ac:dyDescent="0.3">
      <c r="A2325" s="82">
        <v>2294</v>
      </c>
      <c r="B2325" s="94">
        <f t="shared" si="493"/>
        <v>7.429946279509353E-20</v>
      </c>
      <c r="C2325" s="179">
        <f t="shared" si="494"/>
        <v>7.4131856003121819E-20</v>
      </c>
      <c r="D2325" s="166">
        <f t="shared" si="495"/>
        <v>2.2558277767625785E-3</v>
      </c>
      <c r="E2325" s="167">
        <f t="shared" si="505"/>
        <v>24.291375447755232</v>
      </c>
      <c r="F2325" s="168">
        <f t="shared" si="506"/>
        <v>5.1771247476701356</v>
      </c>
      <c r="G2325" s="168">
        <f t="shared" si="496"/>
        <v>179915.55929480249</v>
      </c>
      <c r="H2325" s="168">
        <f t="shared" si="497"/>
        <v>271310.33852408634</v>
      </c>
      <c r="I2325" s="169">
        <f t="shared" si="498"/>
        <v>451225.89781888883</v>
      </c>
      <c r="J2325" s="169">
        <f t="shared" si="500"/>
        <v>442490.47970117175</v>
      </c>
      <c r="K2325" s="95"/>
      <c r="L2325" s="265">
        <f t="shared" si="499"/>
        <v>172963.75678914366</v>
      </c>
      <c r="M2325" s="265">
        <f>$G2325*NonHospFrac+theModel!$H2325*NonHospFrac</f>
        <v>278262.14102974517</v>
      </c>
      <c r="N2325" s="266">
        <f t="shared" si="501"/>
        <v>451225.89781888883</v>
      </c>
      <c r="O2325" s="159"/>
      <c r="P2325" s="265">
        <f t="shared" si="502"/>
        <v>169615.29930461699</v>
      </c>
      <c r="Q2325" s="265">
        <f t="shared" si="503"/>
        <v>278260.58638807037</v>
      </c>
      <c r="R2325" s="266">
        <f t="shared" si="504"/>
        <v>447875.88569268736</v>
      </c>
    </row>
    <row r="2326" spans="1:18" x14ac:dyDescent="0.3">
      <c r="A2326" s="82">
        <v>2295</v>
      </c>
      <c r="B2326" s="94">
        <f t="shared" si="493"/>
        <v>7.2911514706985715E-20</v>
      </c>
      <c r="C2326" s="179">
        <f t="shared" si="494"/>
        <v>7.2747038886863865E-20</v>
      </c>
      <c r="D2326" s="166">
        <f t="shared" si="495"/>
        <v>2.2558277767625785E-3</v>
      </c>
      <c r="E2326" s="167">
        <f t="shared" si="505"/>
        <v>24.291375447755232</v>
      </c>
      <c r="F2326" s="168">
        <f t="shared" si="506"/>
        <v>5.1793805754468982</v>
      </c>
      <c r="G2326" s="168">
        <f t="shared" si="496"/>
        <v>179993.95387401589</v>
      </c>
      <c r="H2326" s="168">
        <f t="shared" si="497"/>
        <v>271310.33852408634</v>
      </c>
      <c r="I2326" s="169">
        <f t="shared" si="498"/>
        <v>451304.29239810223</v>
      </c>
      <c r="J2326" s="169">
        <f t="shared" si="500"/>
        <v>442561.87301046489</v>
      </c>
      <c r="K2326" s="95"/>
      <c r="L2326" s="265">
        <f t="shared" si="499"/>
        <v>172993.80697242921</v>
      </c>
      <c r="M2326" s="265">
        <f>$G2326*NonHospFrac+theModel!$H2326*NonHospFrac</f>
        <v>278310.48542567302</v>
      </c>
      <c r="N2326" s="266">
        <f t="shared" si="501"/>
        <v>451304.29239810223</v>
      </c>
      <c r="O2326" s="159"/>
      <c r="P2326" s="265">
        <f t="shared" si="502"/>
        <v>169642.66576351182</v>
      </c>
      <c r="Q2326" s="265">
        <f t="shared" si="503"/>
        <v>278308.93078399822</v>
      </c>
      <c r="R2326" s="266">
        <f t="shared" si="504"/>
        <v>447951.59654751001</v>
      </c>
    </row>
    <row r="2327" spans="1:18" x14ac:dyDescent="0.3">
      <c r="A2327" s="82">
        <v>2296</v>
      </c>
      <c r="B2327" s="94">
        <f t="shared" si="493"/>
        <v>7.1549494126598851E-20</v>
      </c>
      <c r="C2327" s="179">
        <f t="shared" si="494"/>
        <v>7.1388090790334763E-20</v>
      </c>
      <c r="D2327" s="166">
        <f t="shared" si="495"/>
        <v>2.2558277767625785E-3</v>
      </c>
      <c r="E2327" s="167">
        <f t="shared" si="505"/>
        <v>24.291375447755232</v>
      </c>
      <c r="F2327" s="168">
        <f t="shared" si="506"/>
        <v>5.1816364032236608</v>
      </c>
      <c r="G2327" s="168">
        <f t="shared" si="496"/>
        <v>180072.34845322932</v>
      </c>
      <c r="H2327" s="168">
        <f t="shared" si="497"/>
        <v>271310.33852408634</v>
      </c>
      <c r="I2327" s="169">
        <f t="shared" si="498"/>
        <v>451382.68697731569</v>
      </c>
      <c r="J2327" s="169">
        <f t="shared" si="500"/>
        <v>442633.26340962626</v>
      </c>
      <c r="K2327" s="95"/>
      <c r="L2327" s="265">
        <f t="shared" si="499"/>
        <v>173023.8571557148</v>
      </c>
      <c r="M2327" s="265">
        <f>$G2327*NonHospFrac+theModel!$H2327*NonHospFrac</f>
        <v>278358.82982160087</v>
      </c>
      <c r="N2327" s="266">
        <f t="shared" si="501"/>
        <v>451382.68697731569</v>
      </c>
      <c r="O2327" s="159"/>
      <c r="P2327" s="265">
        <f t="shared" si="502"/>
        <v>169670.03110689594</v>
      </c>
      <c r="Q2327" s="265">
        <f t="shared" si="503"/>
        <v>278357.27517992607</v>
      </c>
      <c r="R2327" s="266">
        <f t="shared" si="504"/>
        <v>448027.30628682201</v>
      </c>
    </row>
    <row r="2328" spans="1:18" x14ac:dyDescent="0.3">
      <c r="A2328" s="82">
        <v>2297</v>
      </c>
      <c r="B2328" s="94">
        <f t="shared" si="493"/>
        <v>7.0212916716181127E-20</v>
      </c>
      <c r="C2328" s="179">
        <f t="shared" si="494"/>
        <v>7.0054528468365243E-20</v>
      </c>
      <c r="D2328" s="166">
        <f t="shared" si="495"/>
        <v>2.2558277767625785E-3</v>
      </c>
      <c r="E2328" s="167">
        <f t="shared" si="505"/>
        <v>24.291375447755232</v>
      </c>
      <c r="F2328" s="168">
        <f t="shared" si="506"/>
        <v>5.1838922310004234</v>
      </c>
      <c r="G2328" s="168">
        <f t="shared" si="496"/>
        <v>180150.74303244273</v>
      </c>
      <c r="H2328" s="168">
        <f t="shared" si="497"/>
        <v>271310.33852408634</v>
      </c>
      <c r="I2328" s="169">
        <f t="shared" si="498"/>
        <v>451461.08155652904</v>
      </c>
      <c r="J2328" s="169">
        <f t="shared" si="500"/>
        <v>442704.65089877433</v>
      </c>
      <c r="K2328" s="95"/>
      <c r="L2328" s="265">
        <f t="shared" si="499"/>
        <v>173053.90733900038</v>
      </c>
      <c r="M2328" s="265">
        <f>$G2328*NonHospFrac+theModel!$H2328*NonHospFrac</f>
        <v>278407.17421752866</v>
      </c>
      <c r="N2328" s="266">
        <f t="shared" si="501"/>
        <v>451461.08155652904</v>
      </c>
      <c r="O2328" s="159"/>
      <c r="P2328" s="265">
        <f t="shared" si="502"/>
        <v>169697.39533481479</v>
      </c>
      <c r="Q2328" s="265">
        <f t="shared" si="503"/>
        <v>278405.61957585387</v>
      </c>
      <c r="R2328" s="266">
        <f t="shared" si="504"/>
        <v>448103.01491066866</v>
      </c>
    </row>
    <row r="2329" spans="1:18" x14ac:dyDescent="0.3">
      <c r="A2329" s="82">
        <v>2298</v>
      </c>
      <c r="B2329" s="94">
        <f t="shared" si="493"/>
        <v>6.8901307185632387E-20</v>
      </c>
      <c r="C2329" s="179">
        <f t="shared" si="494"/>
        <v>6.8745877703027786E-20</v>
      </c>
      <c r="D2329" s="166">
        <f t="shared" si="495"/>
        <v>2.2558277767625785E-3</v>
      </c>
      <c r="E2329" s="167">
        <f t="shared" si="505"/>
        <v>24.291375447755232</v>
      </c>
      <c r="F2329" s="168">
        <f t="shared" si="506"/>
        <v>5.186148058777186</v>
      </c>
      <c r="G2329" s="168">
        <f t="shared" si="496"/>
        <v>180229.13761165619</v>
      </c>
      <c r="H2329" s="168">
        <f t="shared" si="497"/>
        <v>271310.33852408634</v>
      </c>
      <c r="I2329" s="169">
        <f t="shared" si="498"/>
        <v>451539.4761357425</v>
      </c>
      <c r="J2329" s="169">
        <f t="shared" si="500"/>
        <v>442776.03547802789</v>
      </c>
      <c r="K2329" s="95"/>
      <c r="L2329" s="265">
        <f t="shared" si="499"/>
        <v>173083.95752228599</v>
      </c>
      <c r="M2329" s="265">
        <f>$G2329*NonHospFrac+theModel!$H2329*NonHospFrac</f>
        <v>278455.51861345657</v>
      </c>
      <c r="N2329" s="266">
        <f t="shared" si="501"/>
        <v>451539.47613574256</v>
      </c>
      <c r="O2329" s="159"/>
      <c r="P2329" s="265">
        <f t="shared" si="502"/>
        <v>169724.75844731386</v>
      </c>
      <c r="Q2329" s="265">
        <f t="shared" si="503"/>
        <v>278453.96397178178</v>
      </c>
      <c r="R2329" s="266">
        <f t="shared" si="504"/>
        <v>448178.72241909563</v>
      </c>
    </row>
    <row r="2330" spans="1:18" x14ac:dyDescent="0.3">
      <c r="A2330" s="82">
        <v>2299</v>
      </c>
      <c r="B2330" s="94">
        <f t="shared" si="493"/>
        <v>6.7614199123489798E-20</v>
      </c>
      <c r="C2330" s="179">
        <f t="shared" si="494"/>
        <v>6.7461673135003478E-20</v>
      </c>
      <c r="D2330" s="166">
        <f t="shared" si="495"/>
        <v>2.2558277767625785E-3</v>
      </c>
      <c r="E2330" s="167">
        <f t="shared" si="505"/>
        <v>24.291375447755232</v>
      </c>
      <c r="F2330" s="168">
        <f t="shared" si="506"/>
        <v>5.1884038865539486</v>
      </c>
      <c r="G2330" s="168">
        <f t="shared" si="496"/>
        <v>180307.53219086959</v>
      </c>
      <c r="H2330" s="168">
        <f t="shared" si="497"/>
        <v>271310.33852408634</v>
      </c>
      <c r="I2330" s="169">
        <f t="shared" si="498"/>
        <v>451617.87071495596</v>
      </c>
      <c r="J2330" s="169">
        <f t="shared" si="500"/>
        <v>442847.41714750545</v>
      </c>
      <c r="K2330" s="95"/>
      <c r="L2330" s="265">
        <f t="shared" si="499"/>
        <v>173114.00770557154</v>
      </c>
      <c r="M2330" s="265">
        <f>$G2330*NonHospFrac+theModel!$H2330*NonHospFrac</f>
        <v>278503.86300938437</v>
      </c>
      <c r="N2330" s="266">
        <f t="shared" si="501"/>
        <v>451617.8707149559</v>
      </c>
      <c r="O2330" s="159"/>
      <c r="P2330" s="265">
        <f t="shared" si="502"/>
        <v>169752.12044443854</v>
      </c>
      <c r="Q2330" s="265">
        <f t="shared" si="503"/>
        <v>278502.30836770957</v>
      </c>
      <c r="R2330" s="266">
        <f t="shared" si="504"/>
        <v>448254.42881214811</v>
      </c>
    </row>
    <row r="2331" spans="1:18" x14ac:dyDescent="0.3">
      <c r="A2331" s="82">
        <v>2300</v>
      </c>
      <c r="B2331" s="94">
        <f t="shared" si="493"/>
        <v>6.6351134831070907E-20</v>
      </c>
      <c r="C2331" s="179">
        <f t="shared" si="494"/>
        <v>6.620145809809926E-20</v>
      </c>
      <c r="D2331" s="166">
        <f t="shared" si="495"/>
        <v>2.2558277767625785E-3</v>
      </c>
      <c r="E2331" s="167">
        <f t="shared" si="505"/>
        <v>24.291375447755232</v>
      </c>
      <c r="F2331" s="168">
        <f t="shared" si="506"/>
        <v>5.1906597143307112</v>
      </c>
      <c r="G2331" s="168">
        <f t="shared" si="496"/>
        <v>180385.92677008302</v>
      </c>
      <c r="H2331" s="168">
        <f t="shared" si="497"/>
        <v>271310.33852408634</v>
      </c>
      <c r="I2331" s="169">
        <f t="shared" si="498"/>
        <v>451696.26529416937</v>
      </c>
      <c r="J2331" s="169">
        <f t="shared" si="500"/>
        <v>442918.79590732558</v>
      </c>
      <c r="K2331" s="95"/>
      <c r="L2331" s="265">
        <f t="shared" si="499"/>
        <v>173144.05788885712</v>
      </c>
      <c r="M2331" s="265">
        <f>$G2331*NonHospFrac+theModel!$H2331*NonHospFrac</f>
        <v>278552.20740531222</v>
      </c>
      <c r="N2331" s="266">
        <f t="shared" si="501"/>
        <v>451696.26529416931</v>
      </c>
      <c r="O2331" s="159"/>
      <c r="P2331" s="265">
        <f t="shared" si="502"/>
        <v>169779.48132623438</v>
      </c>
      <c r="Q2331" s="265">
        <f t="shared" si="503"/>
        <v>278550.65276363742</v>
      </c>
      <c r="R2331" s="266">
        <f t="shared" si="504"/>
        <v>448330.13408987178</v>
      </c>
    </row>
    <row r="2332" spans="1:18" x14ac:dyDescent="0.3">
      <c r="A2332" s="82">
        <v>2301</v>
      </c>
      <c r="B2332" s="94">
        <f t="shared" si="493"/>
        <v>6.5111665159714814E-20</v>
      </c>
      <c r="C2332" s="179">
        <f t="shared" si="494"/>
        <v>6.4964784456856268E-20</v>
      </c>
      <c r="D2332" s="166">
        <f t="shared" si="495"/>
        <v>2.2558277767625785E-3</v>
      </c>
      <c r="E2332" s="167">
        <f t="shared" si="505"/>
        <v>24.291375447755232</v>
      </c>
      <c r="F2332" s="168">
        <f t="shared" si="506"/>
        <v>5.1929155421074737</v>
      </c>
      <c r="G2332" s="168">
        <f t="shared" si="496"/>
        <v>180464.32134929643</v>
      </c>
      <c r="H2332" s="168">
        <f t="shared" si="497"/>
        <v>271310.33852408634</v>
      </c>
      <c r="I2332" s="169">
        <f t="shared" si="498"/>
        <v>451774.65987338277</v>
      </c>
      <c r="J2332" s="169">
        <f t="shared" si="500"/>
        <v>442990.17175760696</v>
      </c>
      <c r="K2332" s="95"/>
      <c r="L2332" s="265">
        <f t="shared" si="499"/>
        <v>173174.1080721427</v>
      </c>
      <c r="M2332" s="265">
        <f>$G2332*NonHospFrac+theModel!$H2332*NonHospFrac</f>
        <v>278600.55180124007</v>
      </c>
      <c r="N2332" s="266">
        <f t="shared" si="501"/>
        <v>451774.65987338277</v>
      </c>
      <c r="O2332" s="159"/>
      <c r="P2332" s="265">
        <f t="shared" si="502"/>
        <v>169806.84109274682</v>
      </c>
      <c r="Q2332" s="265">
        <f t="shared" si="503"/>
        <v>278598.99715956528</v>
      </c>
      <c r="R2332" s="266">
        <f t="shared" si="504"/>
        <v>448405.8382523121</v>
      </c>
    </row>
    <row r="2333" spans="1:18" x14ac:dyDescent="0.3">
      <c r="A2333" s="82">
        <v>2302</v>
      </c>
      <c r="B2333" s="94">
        <f t="shared" si="493"/>
        <v>6.3895349351063902E-20</v>
      </c>
      <c r="C2333" s="179">
        <f t="shared" si="494"/>
        <v>6.3751212447191822E-20</v>
      </c>
      <c r="D2333" s="166">
        <f t="shared" si="495"/>
        <v>2.2558277767625785E-3</v>
      </c>
      <c r="E2333" s="167">
        <f t="shared" si="505"/>
        <v>24.291375447755232</v>
      </c>
      <c r="F2333" s="168">
        <f t="shared" si="506"/>
        <v>5.1951713698842363</v>
      </c>
      <c r="G2333" s="168">
        <f t="shared" si="496"/>
        <v>180542.71592850986</v>
      </c>
      <c r="H2333" s="168">
        <f t="shared" si="497"/>
        <v>271310.33852408634</v>
      </c>
      <c r="I2333" s="169">
        <f t="shared" si="498"/>
        <v>451853.05445259623</v>
      </c>
      <c r="J2333" s="169">
        <f t="shared" si="500"/>
        <v>443061.54469846823</v>
      </c>
      <c r="K2333" s="95"/>
      <c r="L2333" s="265">
        <f t="shared" si="499"/>
        <v>173204.15825542828</v>
      </c>
      <c r="M2333" s="265">
        <f>$G2333*NonHospFrac+theModel!$H2333*NonHospFrac</f>
        <v>278648.89619716792</v>
      </c>
      <c r="N2333" s="266">
        <f t="shared" si="501"/>
        <v>451853.05445259623</v>
      </c>
      <c r="O2333" s="159"/>
      <c r="P2333" s="265">
        <f t="shared" si="502"/>
        <v>169834.19974402132</v>
      </c>
      <c r="Q2333" s="265">
        <f t="shared" si="503"/>
        <v>278647.34155549313</v>
      </c>
      <c r="R2333" s="266">
        <f t="shared" si="504"/>
        <v>448481.54129951447</v>
      </c>
    </row>
    <row r="2334" spans="1:18" x14ac:dyDescent="0.3">
      <c r="A2334" s="82">
        <v>2303</v>
      </c>
      <c r="B2334" s="94">
        <f t="shared" si="493"/>
        <v>6.2701754880329096E-20</v>
      </c>
      <c r="C2334" s="179">
        <f t="shared" si="494"/>
        <v>6.2560310520018293E-20</v>
      </c>
      <c r="D2334" s="166">
        <f t="shared" si="495"/>
        <v>2.2558277767625785E-3</v>
      </c>
      <c r="E2334" s="167">
        <f t="shared" si="505"/>
        <v>24.291375447755232</v>
      </c>
      <c r="F2334" s="168">
        <f t="shared" si="506"/>
        <v>5.1974271976609989</v>
      </c>
      <c r="G2334" s="168">
        <f t="shared" si="496"/>
        <v>180621.11050772329</v>
      </c>
      <c r="H2334" s="168">
        <f t="shared" si="497"/>
        <v>271310.33852408634</v>
      </c>
      <c r="I2334" s="169">
        <f t="shared" si="498"/>
        <v>451931.44903180964</v>
      </c>
      <c r="J2334" s="169">
        <f t="shared" si="500"/>
        <v>443132.91473002784</v>
      </c>
      <c r="K2334" s="95"/>
      <c r="L2334" s="265">
        <f t="shared" si="499"/>
        <v>173234.20843871386</v>
      </c>
      <c r="M2334" s="265">
        <f>$G2334*NonHospFrac+theModel!$H2334*NonHospFrac</f>
        <v>278697.24059309578</v>
      </c>
      <c r="N2334" s="266">
        <f t="shared" si="501"/>
        <v>451931.44903180964</v>
      </c>
      <c r="O2334" s="159"/>
      <c r="P2334" s="265">
        <f t="shared" si="502"/>
        <v>169861.55728010333</v>
      </c>
      <c r="Q2334" s="265">
        <f t="shared" si="503"/>
        <v>278695.68595142098</v>
      </c>
      <c r="R2334" s="266">
        <f t="shared" si="504"/>
        <v>448557.24323152431</v>
      </c>
    </row>
    <row r="2335" spans="1:18" x14ac:dyDescent="0.3">
      <c r="A2335" s="82">
        <v>2304</v>
      </c>
      <c r="B2335" s="94">
        <f t="shared" ref="B2335:B2398" si="507">Constant*EXP(PowerTerm*(A2335)/7)</f>
        <v>6.1530457302483022E-20</v>
      </c>
      <c r="C2335" s="179">
        <f t="shared" ref="C2335:C2398" si="508">(1-theFloor)*B2335</f>
        <v>6.1391655187783176E-20</v>
      </c>
      <c r="D2335" s="166">
        <f t="shared" ref="D2335:D2398" si="509">theFloor</f>
        <v>2.2558277767625785E-3</v>
      </c>
      <c r="E2335" s="167">
        <f t="shared" si="505"/>
        <v>24.291375447755232</v>
      </c>
      <c r="F2335" s="168">
        <f t="shared" si="506"/>
        <v>5.1996830254377615</v>
      </c>
      <c r="G2335" s="168">
        <f t="shared" ref="G2335:G2398" si="510">$B$22*F2335*totInfected/365.25</f>
        <v>180699.5050869367</v>
      </c>
      <c r="H2335" s="168">
        <f t="shared" ref="H2335:H2398" si="511">lostQALYs_Injured*E2335*totInfected/365.25</f>
        <v>271310.33852408634</v>
      </c>
      <c r="I2335" s="169">
        <f t="shared" ref="I2335:I2398" si="512">H2335+G2335</f>
        <v>452009.84361102304</v>
      </c>
      <c r="J2335" s="169">
        <f t="shared" si="500"/>
        <v>443204.28185240447</v>
      </c>
      <c r="K2335" s="95"/>
      <c r="L2335" s="265">
        <f t="shared" ref="L2335:L2398" si="513">$G2335*HospFrac+$H2335*HospFrac</f>
        <v>173264.25862199941</v>
      </c>
      <c r="M2335" s="265">
        <f>$G2335*NonHospFrac+theModel!$H2335*NonHospFrac</f>
        <v>278745.58498902363</v>
      </c>
      <c r="N2335" s="266">
        <f t="shared" si="501"/>
        <v>452009.84361102304</v>
      </c>
      <c r="O2335" s="159"/>
      <c r="P2335" s="265">
        <f t="shared" si="502"/>
        <v>169888.91370103828</v>
      </c>
      <c r="Q2335" s="265">
        <f t="shared" si="503"/>
        <v>278744.03034734883</v>
      </c>
      <c r="R2335" s="266">
        <f t="shared" si="504"/>
        <v>448632.94404838711</v>
      </c>
    </row>
    <row r="2336" spans="1:18" x14ac:dyDescent="0.3">
      <c r="A2336" s="82">
        <v>2305</v>
      </c>
      <c r="B2336" s="94">
        <f t="shared" si="507"/>
        <v>6.0381040101326782E-20</v>
      </c>
      <c r="C2336" s="179">
        <f t="shared" si="508"/>
        <v>6.024483087387639E-20</v>
      </c>
      <c r="D2336" s="166">
        <f t="shared" si="509"/>
        <v>2.2558277767625785E-3</v>
      </c>
      <c r="E2336" s="167">
        <f t="shared" si="505"/>
        <v>24.291375447755232</v>
      </c>
      <c r="F2336" s="168">
        <f t="shared" si="506"/>
        <v>5.2019388532145241</v>
      </c>
      <c r="G2336" s="168">
        <f t="shared" si="510"/>
        <v>180777.8996661501</v>
      </c>
      <c r="H2336" s="168">
        <f t="shared" si="511"/>
        <v>271310.33852408634</v>
      </c>
      <c r="I2336" s="169">
        <f t="shared" si="512"/>
        <v>452088.23819023644</v>
      </c>
      <c r="J2336" s="169">
        <f t="shared" ref="J2336:J2399" si="514">J2335+(I2336-I2335)/(1+discountDaily)^A2336</f>
        <v>443275.64606571669</v>
      </c>
      <c r="K2336" s="95"/>
      <c r="L2336" s="265">
        <f t="shared" si="513"/>
        <v>173294.30880528502</v>
      </c>
      <c r="M2336" s="265">
        <f>$G2336*NonHospFrac+theModel!$H2336*NonHospFrac</f>
        <v>278793.92938495142</v>
      </c>
      <c r="N2336" s="266">
        <f t="shared" ref="N2336:N2399" si="515">L2336+M2336</f>
        <v>452088.23819023644</v>
      </c>
      <c r="O2336" s="159"/>
      <c r="P2336" s="265">
        <f t="shared" ref="P2336:P2399" si="516">P2335+(L2336-L2335)/(1+discountDaily)^A2336</f>
        <v>169916.26900687171</v>
      </c>
      <c r="Q2336" s="265">
        <f t="shared" ref="Q2336:Q2399" si="517">Q2335+(M2336-M2335)/(1+discountDaily)^B2336</f>
        <v>278792.37474327662</v>
      </c>
      <c r="R2336" s="266">
        <f t="shared" ref="R2336:R2399" si="518">P2336+Q2336</f>
        <v>448708.64375014836</v>
      </c>
    </row>
    <row r="2337" spans="1:18" x14ac:dyDescent="0.3">
      <c r="A2337" s="82">
        <v>2306</v>
      </c>
      <c r="B2337" s="94">
        <f t="shared" si="507"/>
        <v>5.9253094541374062E-20</v>
      </c>
      <c r="C2337" s="179">
        <f t="shared" si="508"/>
        <v>5.9119429764848488E-20</v>
      </c>
      <c r="D2337" s="166">
        <f t="shared" si="509"/>
        <v>2.2558277767625785E-3</v>
      </c>
      <c r="E2337" s="167">
        <f t="shared" ref="E2337:E2400" si="519">C2337+E2336</f>
        <v>24.291375447755232</v>
      </c>
      <c r="F2337" s="168">
        <f t="shared" ref="F2337:F2400" si="520">D2337+F2336</f>
        <v>5.2041946809912867</v>
      </c>
      <c r="G2337" s="168">
        <f t="shared" si="510"/>
        <v>180856.29424536353</v>
      </c>
      <c r="H2337" s="168">
        <f t="shared" si="511"/>
        <v>271310.33852408634</v>
      </c>
      <c r="I2337" s="169">
        <f t="shared" si="512"/>
        <v>452166.63276944985</v>
      </c>
      <c r="J2337" s="169">
        <f t="shared" si="514"/>
        <v>443347.00737008307</v>
      </c>
      <c r="K2337" s="95"/>
      <c r="L2337" s="265">
        <f t="shared" si="513"/>
        <v>173324.35898857057</v>
      </c>
      <c r="M2337" s="265">
        <f>$G2337*NonHospFrac+theModel!$H2337*NonHospFrac</f>
        <v>278842.27378087927</v>
      </c>
      <c r="N2337" s="266">
        <f t="shared" si="515"/>
        <v>452166.63276944985</v>
      </c>
      <c r="O2337" s="159"/>
      <c r="P2337" s="265">
        <f t="shared" si="516"/>
        <v>169943.62319764897</v>
      </c>
      <c r="Q2337" s="265">
        <f t="shared" si="517"/>
        <v>278840.71913920448</v>
      </c>
      <c r="R2337" s="266">
        <f t="shared" si="518"/>
        <v>448784.34233685344</v>
      </c>
    </row>
    <row r="2338" spans="1:18" x14ac:dyDescent="0.3">
      <c r="A2338" s="82">
        <v>2307</v>
      </c>
      <c r="B2338" s="94">
        <f t="shared" si="507"/>
        <v>5.8146219522506459E-20</v>
      </c>
      <c r="C2338" s="179">
        <f t="shared" si="508"/>
        <v>5.8015051665393858E-20</v>
      </c>
      <c r="D2338" s="166">
        <f t="shared" si="509"/>
        <v>2.2558277767625785E-3</v>
      </c>
      <c r="E2338" s="167">
        <f t="shared" si="519"/>
        <v>24.291375447755232</v>
      </c>
      <c r="F2338" s="168">
        <f t="shared" si="520"/>
        <v>5.2064505087680493</v>
      </c>
      <c r="G2338" s="168">
        <f t="shared" si="510"/>
        <v>180934.68882457694</v>
      </c>
      <c r="H2338" s="168">
        <f t="shared" si="511"/>
        <v>271310.33852408634</v>
      </c>
      <c r="I2338" s="169">
        <f t="shared" si="512"/>
        <v>452245.02734866331</v>
      </c>
      <c r="J2338" s="169">
        <f t="shared" si="514"/>
        <v>443418.36576562229</v>
      </c>
      <c r="K2338" s="95"/>
      <c r="L2338" s="265">
        <f t="shared" si="513"/>
        <v>173354.40917185615</v>
      </c>
      <c r="M2338" s="265">
        <f>$G2338*NonHospFrac+theModel!$H2338*NonHospFrac</f>
        <v>278890.61817680713</v>
      </c>
      <c r="N2338" s="266">
        <f t="shared" si="515"/>
        <v>452245.02734866331</v>
      </c>
      <c r="O2338" s="159"/>
      <c r="P2338" s="265">
        <f t="shared" si="516"/>
        <v>169970.97627341558</v>
      </c>
      <c r="Q2338" s="265">
        <f t="shared" si="517"/>
        <v>278889.06353513233</v>
      </c>
      <c r="R2338" s="266">
        <f t="shared" si="518"/>
        <v>448860.03980854794</v>
      </c>
    </row>
    <row r="2339" spans="1:18" x14ac:dyDescent="0.3">
      <c r="A2339" s="82">
        <v>2308</v>
      </c>
      <c r="B2339" s="94">
        <f t="shared" si="507"/>
        <v>5.7060021437339561E-20</v>
      </c>
      <c r="C2339" s="179">
        <f t="shared" si="508"/>
        <v>5.6931303856038539E-20</v>
      </c>
      <c r="D2339" s="166">
        <f t="shared" si="509"/>
        <v>2.2558277767625785E-3</v>
      </c>
      <c r="E2339" s="167">
        <f t="shared" si="519"/>
        <v>24.291375447755232</v>
      </c>
      <c r="F2339" s="168">
        <f t="shared" si="520"/>
        <v>5.2087063365448119</v>
      </c>
      <c r="G2339" s="168">
        <f t="shared" si="510"/>
        <v>181013.08340379037</v>
      </c>
      <c r="H2339" s="168">
        <f t="shared" si="511"/>
        <v>271310.33852408634</v>
      </c>
      <c r="I2339" s="169">
        <f t="shared" si="512"/>
        <v>452323.42192787671</v>
      </c>
      <c r="J2339" s="169">
        <f t="shared" si="514"/>
        <v>443489.72125245276</v>
      </c>
      <c r="K2339" s="95"/>
      <c r="L2339" s="265">
        <f t="shared" si="513"/>
        <v>173384.45935514173</v>
      </c>
      <c r="M2339" s="265">
        <f>$G2339*NonHospFrac+theModel!$H2339*NonHospFrac</f>
        <v>278938.96257273498</v>
      </c>
      <c r="N2339" s="266">
        <f t="shared" si="515"/>
        <v>452323.42192787671</v>
      </c>
      <c r="O2339" s="159"/>
      <c r="P2339" s="265">
        <f t="shared" si="516"/>
        <v>169998.32823421698</v>
      </c>
      <c r="Q2339" s="265">
        <f t="shared" si="517"/>
        <v>278937.40793106018</v>
      </c>
      <c r="R2339" s="266">
        <f t="shared" si="518"/>
        <v>448935.73616527719</v>
      </c>
    </row>
    <row r="2340" spans="1:18" x14ac:dyDescent="0.3">
      <c r="A2340" s="82">
        <v>2309</v>
      </c>
      <c r="B2340" s="94">
        <f t="shared" si="507"/>
        <v>5.599411403125565E-20</v>
      </c>
      <c r="C2340" s="179">
        <f t="shared" si="508"/>
        <v>5.5867800953488727E-20</v>
      </c>
      <c r="D2340" s="166">
        <f t="shared" si="509"/>
        <v>2.2558277767625785E-3</v>
      </c>
      <c r="E2340" s="167">
        <f t="shared" si="519"/>
        <v>24.291375447755232</v>
      </c>
      <c r="F2340" s="168">
        <f t="shared" si="520"/>
        <v>5.2109621643215744</v>
      </c>
      <c r="G2340" s="168">
        <f t="shared" si="510"/>
        <v>181091.4779830038</v>
      </c>
      <c r="H2340" s="168">
        <f t="shared" si="511"/>
        <v>271310.33852408634</v>
      </c>
      <c r="I2340" s="169">
        <f t="shared" si="512"/>
        <v>452401.81650709012</v>
      </c>
      <c r="J2340" s="169">
        <f t="shared" si="514"/>
        <v>443561.07383069309</v>
      </c>
      <c r="K2340" s="95"/>
      <c r="L2340" s="265">
        <f t="shared" si="513"/>
        <v>173414.50953842734</v>
      </c>
      <c r="M2340" s="265">
        <f>$G2340*NonHospFrac+theModel!$H2340*NonHospFrac</f>
        <v>278987.30696866283</v>
      </c>
      <c r="N2340" s="266">
        <f t="shared" si="515"/>
        <v>452401.81650709017</v>
      </c>
      <c r="O2340" s="159"/>
      <c r="P2340" s="265">
        <f t="shared" si="516"/>
        <v>170025.67908009863</v>
      </c>
      <c r="Q2340" s="265">
        <f t="shared" si="517"/>
        <v>278985.75232698803</v>
      </c>
      <c r="R2340" s="266">
        <f t="shared" si="518"/>
        <v>449011.43140708667</v>
      </c>
    </row>
    <row r="2341" spans="1:18" x14ac:dyDescent="0.3">
      <c r="A2341" s="82">
        <v>2310</v>
      </c>
      <c r="B2341" s="94">
        <f t="shared" si="507"/>
        <v>5.4948118265050677E-20</v>
      </c>
      <c r="C2341" s="179">
        <f t="shared" si="508"/>
        <v>5.4824164773587534E-20</v>
      </c>
      <c r="D2341" s="166">
        <f t="shared" si="509"/>
        <v>2.2558277767625785E-3</v>
      </c>
      <c r="E2341" s="167">
        <f t="shared" si="519"/>
        <v>24.291375447755232</v>
      </c>
      <c r="F2341" s="168">
        <f t="shared" si="520"/>
        <v>5.213217992098337</v>
      </c>
      <c r="G2341" s="168">
        <f t="shared" si="510"/>
        <v>181169.87256221721</v>
      </c>
      <c r="H2341" s="168">
        <f t="shared" si="511"/>
        <v>271310.33852408634</v>
      </c>
      <c r="I2341" s="169">
        <f t="shared" si="512"/>
        <v>452480.21108630358</v>
      </c>
      <c r="J2341" s="169">
        <f t="shared" si="514"/>
        <v>443632.42350046197</v>
      </c>
      <c r="K2341" s="95"/>
      <c r="L2341" s="265">
        <f t="shared" si="513"/>
        <v>173444.5597217129</v>
      </c>
      <c r="M2341" s="265">
        <f>$G2341*NonHospFrac+theModel!$H2341*NonHospFrac</f>
        <v>279035.65136459062</v>
      </c>
      <c r="N2341" s="266">
        <f t="shared" si="515"/>
        <v>452480.21108630352</v>
      </c>
      <c r="O2341" s="159"/>
      <c r="P2341" s="265">
        <f t="shared" si="516"/>
        <v>170053.02881110593</v>
      </c>
      <c r="Q2341" s="265">
        <f t="shared" si="517"/>
        <v>279034.09672291583</v>
      </c>
      <c r="R2341" s="266">
        <f t="shared" si="518"/>
        <v>449087.12553402176</v>
      </c>
    </row>
    <row r="2342" spans="1:18" x14ac:dyDescent="0.3">
      <c r="A2342" s="82">
        <v>2311</v>
      </c>
      <c r="B2342" s="94">
        <f t="shared" si="507"/>
        <v>5.3921662180146977E-20</v>
      </c>
      <c r="C2342" s="179">
        <f t="shared" si="508"/>
        <v>5.3800024196831794E-20</v>
      </c>
      <c r="D2342" s="166">
        <f t="shared" si="509"/>
        <v>2.2558277767625785E-3</v>
      </c>
      <c r="E2342" s="167">
        <f t="shared" si="519"/>
        <v>24.291375447755232</v>
      </c>
      <c r="F2342" s="168">
        <f t="shared" si="520"/>
        <v>5.2154738198750996</v>
      </c>
      <c r="G2342" s="168">
        <f t="shared" si="510"/>
        <v>181248.26714143064</v>
      </c>
      <c r="H2342" s="168">
        <f t="shared" si="511"/>
        <v>271310.33852408634</v>
      </c>
      <c r="I2342" s="169">
        <f t="shared" si="512"/>
        <v>452558.60566551698</v>
      </c>
      <c r="J2342" s="169">
        <f t="shared" si="514"/>
        <v>443703.77026187774</v>
      </c>
      <c r="K2342" s="95"/>
      <c r="L2342" s="265">
        <f t="shared" si="513"/>
        <v>173474.60990499848</v>
      </c>
      <c r="M2342" s="265">
        <f>$G2342*NonHospFrac+theModel!$H2342*NonHospFrac</f>
        <v>279083.99576051848</v>
      </c>
      <c r="N2342" s="266">
        <f t="shared" si="515"/>
        <v>452558.60566551692</v>
      </c>
      <c r="O2342" s="159"/>
      <c r="P2342" s="265">
        <f t="shared" si="516"/>
        <v>170080.37742728437</v>
      </c>
      <c r="Q2342" s="265">
        <f t="shared" si="517"/>
        <v>279082.44111884368</v>
      </c>
      <c r="R2342" s="266">
        <f t="shared" si="518"/>
        <v>449162.81854612805</v>
      </c>
    </row>
    <row r="2343" spans="1:18" x14ac:dyDescent="0.3">
      <c r="A2343" s="82">
        <v>2312</v>
      </c>
      <c r="B2343" s="94">
        <f t="shared" si="507"/>
        <v>5.2914380766323994E-20</v>
      </c>
      <c r="C2343" s="179">
        <f t="shared" si="508"/>
        <v>5.2795015036401127E-20</v>
      </c>
      <c r="D2343" s="166">
        <f t="shared" si="509"/>
        <v>2.2558277767625785E-3</v>
      </c>
      <c r="E2343" s="167">
        <f t="shared" si="519"/>
        <v>24.291375447755232</v>
      </c>
      <c r="F2343" s="168">
        <f t="shared" si="520"/>
        <v>5.2177296476518622</v>
      </c>
      <c r="G2343" s="168">
        <f t="shared" si="510"/>
        <v>181326.66172064404</v>
      </c>
      <c r="H2343" s="168">
        <f t="shared" si="511"/>
        <v>271310.33852408634</v>
      </c>
      <c r="I2343" s="169">
        <f t="shared" si="512"/>
        <v>452637.00024473039</v>
      </c>
      <c r="J2343" s="169">
        <f t="shared" si="514"/>
        <v>443775.11411505908</v>
      </c>
      <c r="K2343" s="95"/>
      <c r="L2343" s="265">
        <f t="shared" si="513"/>
        <v>173504.66008828406</v>
      </c>
      <c r="M2343" s="265">
        <f>$G2343*NonHospFrac+theModel!$H2343*NonHospFrac</f>
        <v>279132.34015644633</v>
      </c>
      <c r="N2343" s="266">
        <f t="shared" si="515"/>
        <v>452637.00024473039</v>
      </c>
      <c r="O2343" s="159"/>
      <c r="P2343" s="265">
        <f t="shared" si="516"/>
        <v>170107.72492867938</v>
      </c>
      <c r="Q2343" s="265">
        <f t="shared" si="517"/>
        <v>279130.78551477153</v>
      </c>
      <c r="R2343" s="266">
        <f t="shared" si="518"/>
        <v>449238.51044345088</v>
      </c>
    </row>
    <row r="2344" spans="1:18" x14ac:dyDescent="0.3">
      <c r="A2344" s="82">
        <v>2313</v>
      </c>
      <c r="B2344" s="94">
        <f t="shared" si="507"/>
        <v>5.192591583191967E-20</v>
      </c>
      <c r="C2344" s="179">
        <f t="shared" si="508"/>
        <v>5.180877990865219E-20</v>
      </c>
      <c r="D2344" s="166">
        <f t="shared" si="509"/>
        <v>2.2558277767625785E-3</v>
      </c>
      <c r="E2344" s="167">
        <f t="shared" si="519"/>
        <v>24.291375447755232</v>
      </c>
      <c r="F2344" s="168">
        <f t="shared" si="520"/>
        <v>5.2199854754286248</v>
      </c>
      <c r="G2344" s="168">
        <f t="shared" si="510"/>
        <v>181405.05629985748</v>
      </c>
      <c r="H2344" s="168">
        <f t="shared" si="511"/>
        <v>271310.33852408634</v>
      </c>
      <c r="I2344" s="169">
        <f t="shared" si="512"/>
        <v>452715.39482394385</v>
      </c>
      <c r="J2344" s="169">
        <f t="shared" si="514"/>
        <v>443846.45506012457</v>
      </c>
      <c r="K2344" s="95"/>
      <c r="L2344" s="265">
        <f t="shared" si="513"/>
        <v>173534.71027156964</v>
      </c>
      <c r="M2344" s="265">
        <f>$G2344*NonHospFrac+theModel!$H2344*NonHospFrac</f>
        <v>279180.68455237418</v>
      </c>
      <c r="N2344" s="266">
        <f t="shared" si="515"/>
        <v>452715.39482394385</v>
      </c>
      <c r="O2344" s="159"/>
      <c r="P2344" s="265">
        <f t="shared" si="516"/>
        <v>170135.07131533639</v>
      </c>
      <c r="Q2344" s="265">
        <f t="shared" si="517"/>
        <v>279179.12991069938</v>
      </c>
      <c r="R2344" s="266">
        <f t="shared" si="518"/>
        <v>449314.20122603577</v>
      </c>
    </row>
    <row r="2345" spans="1:18" x14ac:dyDescent="0.3">
      <c r="A2345" s="82">
        <v>2314</v>
      </c>
      <c r="B2345" s="94">
        <f t="shared" si="507"/>
        <v>5.0955915876456746E-20</v>
      </c>
      <c r="C2345" s="179">
        <f t="shared" si="508"/>
        <v>5.0840968106032258E-20</v>
      </c>
      <c r="D2345" s="166">
        <f t="shared" si="509"/>
        <v>2.2558277767625785E-3</v>
      </c>
      <c r="E2345" s="167">
        <f t="shared" si="519"/>
        <v>24.291375447755232</v>
      </c>
      <c r="F2345" s="168">
        <f t="shared" si="520"/>
        <v>5.2222413032053874</v>
      </c>
      <c r="G2345" s="168">
        <f t="shared" si="510"/>
        <v>181483.45087907091</v>
      </c>
      <c r="H2345" s="168">
        <f t="shared" si="511"/>
        <v>271310.33852408634</v>
      </c>
      <c r="I2345" s="169">
        <f t="shared" si="512"/>
        <v>452793.78940315725</v>
      </c>
      <c r="J2345" s="169">
        <f t="shared" si="514"/>
        <v>443917.79309719265</v>
      </c>
      <c r="K2345" s="95"/>
      <c r="L2345" s="265">
        <f t="shared" si="513"/>
        <v>173564.76045485522</v>
      </c>
      <c r="M2345" s="265">
        <f>$G2345*NonHospFrac+theModel!$H2345*NonHospFrac</f>
        <v>279229.02894830203</v>
      </c>
      <c r="N2345" s="266">
        <f t="shared" si="515"/>
        <v>452793.78940315725</v>
      </c>
      <c r="O2345" s="159"/>
      <c r="P2345" s="265">
        <f t="shared" si="516"/>
        <v>170162.41658730083</v>
      </c>
      <c r="Q2345" s="265">
        <f t="shared" si="517"/>
        <v>279227.47430662723</v>
      </c>
      <c r="R2345" s="266">
        <f t="shared" si="518"/>
        <v>449389.89089392807</v>
      </c>
    </row>
    <row r="2346" spans="1:18" x14ac:dyDescent="0.3">
      <c r="A2346" s="82">
        <v>2315</v>
      </c>
      <c r="B2346" s="94">
        <f t="shared" si="507"/>
        <v>5.0004035965648279E-20</v>
      </c>
      <c r="C2346" s="179">
        <f t="shared" si="508"/>
        <v>4.9891235472366735E-20</v>
      </c>
      <c r="D2346" s="166">
        <f t="shared" si="509"/>
        <v>2.2558277767625785E-3</v>
      </c>
      <c r="E2346" s="167">
        <f t="shared" si="519"/>
        <v>24.291375447755232</v>
      </c>
      <c r="F2346" s="168">
        <f t="shared" si="520"/>
        <v>5.22449713098215</v>
      </c>
      <c r="G2346" s="168">
        <f t="shared" si="510"/>
        <v>181561.84545828434</v>
      </c>
      <c r="H2346" s="168">
        <f t="shared" si="511"/>
        <v>271310.33852408634</v>
      </c>
      <c r="I2346" s="169">
        <f t="shared" si="512"/>
        <v>452872.18398237065</v>
      </c>
      <c r="J2346" s="169">
        <f t="shared" si="514"/>
        <v>443989.1282263819</v>
      </c>
      <c r="K2346" s="95"/>
      <c r="L2346" s="265">
        <f t="shared" si="513"/>
        <v>173594.8106381408</v>
      </c>
      <c r="M2346" s="265">
        <f>$G2346*NonHospFrac+theModel!$H2346*NonHospFrac</f>
        <v>279277.37334422988</v>
      </c>
      <c r="N2346" s="266">
        <f t="shared" si="515"/>
        <v>452872.18398237065</v>
      </c>
      <c r="O2346" s="159"/>
      <c r="P2346" s="265">
        <f t="shared" si="516"/>
        <v>170189.76074461816</v>
      </c>
      <c r="Q2346" s="265">
        <f t="shared" si="517"/>
        <v>279275.81870255509</v>
      </c>
      <c r="R2346" s="266">
        <f t="shared" si="518"/>
        <v>449465.57944717328</v>
      </c>
    </row>
    <row r="2347" spans="1:18" x14ac:dyDescent="0.3">
      <c r="A2347" s="82">
        <v>2316</v>
      </c>
      <c r="B2347" s="94">
        <f t="shared" si="507"/>
        <v>4.9069937608738578E-20</v>
      </c>
      <c r="C2347" s="179">
        <f t="shared" si="508"/>
        <v>4.895924428047678E-20</v>
      </c>
      <c r="D2347" s="166">
        <f t="shared" si="509"/>
        <v>2.2558277767625785E-3</v>
      </c>
      <c r="E2347" s="167">
        <f t="shared" si="519"/>
        <v>24.291375447755232</v>
      </c>
      <c r="F2347" s="168">
        <f t="shared" si="520"/>
        <v>5.2267529587589125</v>
      </c>
      <c r="G2347" s="168">
        <f t="shared" si="510"/>
        <v>181640.24003749774</v>
      </c>
      <c r="H2347" s="168">
        <f t="shared" si="511"/>
        <v>271310.33852408634</v>
      </c>
      <c r="I2347" s="169">
        <f t="shared" si="512"/>
        <v>452950.57856158412</v>
      </c>
      <c r="J2347" s="169">
        <f t="shared" si="514"/>
        <v>444060.46044781088</v>
      </c>
      <c r="K2347" s="95"/>
      <c r="L2347" s="265">
        <f t="shared" si="513"/>
        <v>173624.86082142638</v>
      </c>
      <c r="M2347" s="265">
        <f>$G2347*NonHospFrac+theModel!$H2347*NonHospFrac</f>
        <v>279325.71774015774</v>
      </c>
      <c r="N2347" s="266">
        <f t="shared" si="515"/>
        <v>452950.57856158412</v>
      </c>
      <c r="O2347" s="159"/>
      <c r="P2347" s="265">
        <f t="shared" si="516"/>
        <v>170217.10378733382</v>
      </c>
      <c r="Q2347" s="265">
        <f t="shared" si="517"/>
        <v>279324.16309848294</v>
      </c>
      <c r="R2347" s="266">
        <f t="shared" si="518"/>
        <v>449541.26688581676</v>
      </c>
    </row>
    <row r="2348" spans="1:18" x14ac:dyDescent="0.3">
      <c r="A2348" s="82">
        <v>2317</v>
      </c>
      <c r="B2348" s="94">
        <f t="shared" si="507"/>
        <v>4.8153288638133692E-20</v>
      </c>
      <c r="C2348" s="179">
        <f t="shared" si="508"/>
        <v>4.8044663112081323E-20</v>
      </c>
      <c r="D2348" s="166">
        <f t="shared" si="509"/>
        <v>2.2558277767625785E-3</v>
      </c>
      <c r="E2348" s="167">
        <f t="shared" si="519"/>
        <v>24.291375447755232</v>
      </c>
      <c r="F2348" s="168">
        <f t="shared" si="520"/>
        <v>5.2290087865356751</v>
      </c>
      <c r="G2348" s="168">
        <f t="shared" si="510"/>
        <v>181718.63461671118</v>
      </c>
      <c r="H2348" s="168">
        <f t="shared" si="511"/>
        <v>271310.33852408634</v>
      </c>
      <c r="I2348" s="169">
        <f t="shared" si="512"/>
        <v>453028.97314079752</v>
      </c>
      <c r="J2348" s="169">
        <f t="shared" si="514"/>
        <v>444131.78976159805</v>
      </c>
      <c r="K2348" s="95"/>
      <c r="L2348" s="265">
        <f t="shared" si="513"/>
        <v>173654.91100471196</v>
      </c>
      <c r="M2348" s="265">
        <f>$G2348*NonHospFrac+theModel!$H2348*NonHospFrac</f>
        <v>279374.06213608559</v>
      </c>
      <c r="N2348" s="266">
        <f t="shared" si="515"/>
        <v>453028.97314079758</v>
      </c>
      <c r="O2348" s="159"/>
      <c r="P2348" s="265">
        <f t="shared" si="516"/>
        <v>170244.44571549323</v>
      </c>
      <c r="Q2348" s="265">
        <f t="shared" si="517"/>
        <v>279372.50749441079</v>
      </c>
      <c r="R2348" s="266">
        <f t="shared" si="518"/>
        <v>449616.95320990402</v>
      </c>
    </row>
    <row r="2349" spans="1:18" x14ac:dyDescent="0.3">
      <c r="A2349" s="82">
        <v>2318</v>
      </c>
      <c r="B2349" s="94">
        <f t="shared" si="507"/>
        <v>4.7253763091283911E-20</v>
      </c>
      <c r="C2349" s="179">
        <f t="shared" si="508"/>
        <v>4.7147166739946033E-20</v>
      </c>
      <c r="D2349" s="166">
        <f t="shared" si="509"/>
        <v>2.2558277767625785E-3</v>
      </c>
      <c r="E2349" s="167">
        <f t="shared" si="519"/>
        <v>24.291375447755232</v>
      </c>
      <c r="F2349" s="168">
        <f t="shared" si="520"/>
        <v>5.2312646143124377</v>
      </c>
      <c r="G2349" s="168">
        <f t="shared" si="510"/>
        <v>181797.02919592461</v>
      </c>
      <c r="H2349" s="168">
        <f t="shared" si="511"/>
        <v>271310.33852408634</v>
      </c>
      <c r="I2349" s="169">
        <f t="shared" si="512"/>
        <v>453107.36772001092</v>
      </c>
      <c r="J2349" s="169">
        <f t="shared" si="514"/>
        <v>444203.11616786197</v>
      </c>
      <c r="K2349" s="95"/>
      <c r="L2349" s="265">
        <f t="shared" si="513"/>
        <v>173684.96118799754</v>
      </c>
      <c r="M2349" s="265">
        <f>$G2349*NonHospFrac+theModel!$H2349*NonHospFrac</f>
        <v>279422.40653201338</v>
      </c>
      <c r="N2349" s="266">
        <f t="shared" si="515"/>
        <v>453107.36772001092</v>
      </c>
      <c r="O2349" s="159"/>
      <c r="P2349" s="265">
        <f t="shared" si="516"/>
        <v>170271.78652914183</v>
      </c>
      <c r="Q2349" s="265">
        <f t="shared" si="517"/>
        <v>279420.85189033858</v>
      </c>
      <c r="R2349" s="266">
        <f t="shared" si="518"/>
        <v>449692.63841948041</v>
      </c>
    </row>
    <row r="2350" spans="1:18" x14ac:dyDescent="0.3">
      <c r="A2350" s="82">
        <v>2319</v>
      </c>
      <c r="B2350" s="94">
        <f t="shared" si="507"/>
        <v>4.6371041094769312E-20</v>
      </c>
      <c r="C2350" s="179">
        <f t="shared" si="508"/>
        <v>4.6266436012230329E-20</v>
      </c>
      <c r="D2350" s="166">
        <f t="shared" si="509"/>
        <v>2.2558277767625785E-3</v>
      </c>
      <c r="E2350" s="167">
        <f t="shared" si="519"/>
        <v>24.291375447755232</v>
      </c>
      <c r="F2350" s="168">
        <f t="shared" si="520"/>
        <v>5.2335204420892003</v>
      </c>
      <c r="G2350" s="168">
        <f t="shared" si="510"/>
        <v>181875.42377513801</v>
      </c>
      <c r="H2350" s="168">
        <f t="shared" si="511"/>
        <v>271310.33852408634</v>
      </c>
      <c r="I2350" s="169">
        <f t="shared" si="512"/>
        <v>453185.76229922439</v>
      </c>
      <c r="J2350" s="169">
        <f t="shared" si="514"/>
        <v>444274.43966672121</v>
      </c>
      <c r="K2350" s="95"/>
      <c r="L2350" s="265">
        <f t="shared" si="513"/>
        <v>173715.01137128309</v>
      </c>
      <c r="M2350" s="265">
        <f>$G2350*NonHospFrac+theModel!$H2350*NonHospFrac</f>
        <v>279470.75092794123</v>
      </c>
      <c r="N2350" s="266">
        <f t="shared" si="515"/>
        <v>453185.76229922433</v>
      </c>
      <c r="O2350" s="159"/>
      <c r="P2350" s="265">
        <f t="shared" si="516"/>
        <v>170299.12622832498</v>
      </c>
      <c r="Q2350" s="265">
        <f t="shared" si="517"/>
        <v>279469.19628626644</v>
      </c>
      <c r="R2350" s="266">
        <f t="shared" si="518"/>
        <v>449768.32251459139</v>
      </c>
    </row>
    <row r="2351" spans="1:18" x14ac:dyDescent="0.3">
      <c r="A2351" s="82">
        <v>2320</v>
      </c>
      <c r="B2351" s="94">
        <f t="shared" si="507"/>
        <v>4.5504808750552367E-20</v>
      </c>
      <c r="C2351" s="179">
        <f t="shared" si="508"/>
        <v>4.5402157738996598E-20</v>
      </c>
      <c r="D2351" s="166">
        <f t="shared" si="509"/>
        <v>2.2558277767625785E-3</v>
      </c>
      <c r="E2351" s="167">
        <f t="shared" si="519"/>
        <v>24.291375447755232</v>
      </c>
      <c r="F2351" s="168">
        <f t="shared" si="520"/>
        <v>5.2357762698659629</v>
      </c>
      <c r="G2351" s="168">
        <f t="shared" si="510"/>
        <v>181953.81835435145</v>
      </c>
      <c r="H2351" s="168">
        <f t="shared" si="511"/>
        <v>271310.33852408634</v>
      </c>
      <c r="I2351" s="169">
        <f t="shared" si="512"/>
        <v>453264.15687843779</v>
      </c>
      <c r="J2351" s="169">
        <f t="shared" si="514"/>
        <v>444345.76025829418</v>
      </c>
      <c r="K2351" s="95"/>
      <c r="L2351" s="265">
        <f t="shared" si="513"/>
        <v>173745.0615545687</v>
      </c>
      <c r="M2351" s="265">
        <f>$G2351*NonHospFrac+theModel!$H2351*NonHospFrac</f>
        <v>279519.09532386909</v>
      </c>
      <c r="N2351" s="266">
        <f t="shared" si="515"/>
        <v>453264.15687843779</v>
      </c>
      <c r="O2351" s="159"/>
      <c r="P2351" s="265">
        <f t="shared" si="516"/>
        <v>170326.46481308824</v>
      </c>
      <c r="Q2351" s="265">
        <f t="shared" si="517"/>
        <v>279517.54068219429</v>
      </c>
      <c r="R2351" s="266">
        <f t="shared" si="518"/>
        <v>449844.00549528253</v>
      </c>
    </row>
    <row r="2352" spans="1:18" x14ac:dyDescent="0.3">
      <c r="A2352" s="82">
        <v>2321</v>
      </c>
      <c r="B2352" s="94">
        <f t="shared" si="507"/>
        <v>4.4654758024355034E-20</v>
      </c>
      <c r="C2352" s="179">
        <f t="shared" si="508"/>
        <v>4.4554024580839081E-20</v>
      </c>
      <c r="D2352" s="166">
        <f t="shared" si="509"/>
        <v>2.2558277767625785E-3</v>
      </c>
      <c r="E2352" s="167">
        <f t="shared" si="519"/>
        <v>24.291375447755232</v>
      </c>
      <c r="F2352" s="168">
        <f t="shared" si="520"/>
        <v>5.2380320976427255</v>
      </c>
      <c r="G2352" s="168">
        <f t="shared" si="510"/>
        <v>182032.21293356485</v>
      </c>
      <c r="H2352" s="168">
        <f t="shared" si="511"/>
        <v>271310.33852408634</v>
      </c>
      <c r="I2352" s="169">
        <f t="shared" si="512"/>
        <v>453342.55145765119</v>
      </c>
      <c r="J2352" s="169">
        <f t="shared" si="514"/>
        <v>444417.07794269943</v>
      </c>
      <c r="K2352" s="95"/>
      <c r="L2352" s="265">
        <f t="shared" si="513"/>
        <v>173775.11173785425</v>
      </c>
      <c r="M2352" s="265">
        <f>$G2352*NonHospFrac+theModel!$H2352*NonHospFrac</f>
        <v>279567.43971979688</v>
      </c>
      <c r="N2352" s="266">
        <f t="shared" si="515"/>
        <v>453342.55145765113</v>
      </c>
      <c r="O2352" s="159"/>
      <c r="P2352" s="265">
        <f t="shared" si="516"/>
        <v>170353.80228347692</v>
      </c>
      <c r="Q2352" s="265">
        <f t="shared" si="517"/>
        <v>279565.88507812208</v>
      </c>
      <c r="R2352" s="266">
        <f t="shared" si="518"/>
        <v>449919.687361599</v>
      </c>
    </row>
    <row r="2353" spans="1:18" x14ac:dyDescent="0.3">
      <c r="A2353" s="82">
        <v>2322</v>
      </c>
      <c r="B2353" s="94">
        <f t="shared" si="507"/>
        <v>4.3820586636121071E-20</v>
      </c>
      <c r="C2353" s="179">
        <f t="shared" si="508"/>
        <v>4.3721734939593279E-20</v>
      </c>
      <c r="D2353" s="166">
        <f t="shared" si="509"/>
        <v>2.2558277767625785E-3</v>
      </c>
      <c r="E2353" s="167">
        <f t="shared" si="519"/>
        <v>24.291375447755232</v>
      </c>
      <c r="F2353" s="168">
        <f t="shared" si="520"/>
        <v>5.2402879254194881</v>
      </c>
      <c r="G2353" s="168">
        <f t="shared" si="510"/>
        <v>182110.60751277828</v>
      </c>
      <c r="H2353" s="168">
        <f t="shared" si="511"/>
        <v>271310.33852408634</v>
      </c>
      <c r="I2353" s="169">
        <f t="shared" si="512"/>
        <v>453420.94603686465</v>
      </c>
      <c r="J2353" s="169">
        <f t="shared" si="514"/>
        <v>444488.39272005553</v>
      </c>
      <c r="K2353" s="95"/>
      <c r="L2353" s="265">
        <f t="shared" si="513"/>
        <v>173805.16192113986</v>
      </c>
      <c r="M2353" s="265">
        <f>$G2353*NonHospFrac+theModel!$H2353*NonHospFrac</f>
        <v>279615.78411572473</v>
      </c>
      <c r="N2353" s="266">
        <f t="shared" si="515"/>
        <v>453420.9460368646</v>
      </c>
      <c r="O2353" s="159"/>
      <c r="P2353" s="265">
        <f t="shared" si="516"/>
        <v>170381.13863953654</v>
      </c>
      <c r="Q2353" s="265">
        <f t="shared" si="517"/>
        <v>279614.22947404993</v>
      </c>
      <c r="R2353" s="266">
        <f t="shared" si="518"/>
        <v>449995.36811358645</v>
      </c>
    </row>
    <row r="2354" spans="1:18" x14ac:dyDescent="0.3">
      <c r="A2354" s="82">
        <v>2323</v>
      </c>
      <c r="B2354" s="94">
        <f t="shared" si="507"/>
        <v>4.3001997952524514E-20</v>
      </c>
      <c r="C2354" s="179">
        <f t="shared" si="508"/>
        <v>4.2904992851086924E-20</v>
      </c>
      <c r="D2354" s="166">
        <f t="shared" si="509"/>
        <v>2.2558277767625785E-3</v>
      </c>
      <c r="E2354" s="167">
        <f t="shared" si="519"/>
        <v>24.291375447755232</v>
      </c>
      <c r="F2354" s="168">
        <f t="shared" si="520"/>
        <v>5.2425437531962507</v>
      </c>
      <c r="G2354" s="168">
        <f t="shared" si="510"/>
        <v>182189.00209199172</v>
      </c>
      <c r="H2354" s="168">
        <f t="shared" si="511"/>
        <v>271310.33852408634</v>
      </c>
      <c r="I2354" s="169">
        <f t="shared" si="512"/>
        <v>453499.34061607806</v>
      </c>
      <c r="J2354" s="169">
        <f t="shared" si="514"/>
        <v>444559.70459048083</v>
      </c>
      <c r="K2354" s="95"/>
      <c r="L2354" s="265">
        <f t="shared" si="513"/>
        <v>173835.21210442542</v>
      </c>
      <c r="M2354" s="265">
        <f>$G2354*NonHospFrac+theModel!$H2354*NonHospFrac</f>
        <v>279664.12851165258</v>
      </c>
      <c r="N2354" s="266">
        <f t="shared" si="515"/>
        <v>453499.340616078</v>
      </c>
      <c r="O2354" s="159"/>
      <c r="P2354" s="265">
        <f t="shared" si="516"/>
        <v>170408.47388131241</v>
      </c>
      <c r="Q2354" s="265">
        <f t="shared" si="517"/>
        <v>279662.57386997779</v>
      </c>
      <c r="R2354" s="266">
        <f t="shared" si="518"/>
        <v>450071.0477512902</v>
      </c>
    </row>
    <row r="2355" spans="1:18" x14ac:dyDescent="0.3">
      <c r="A2355" s="82">
        <v>2324</v>
      </c>
      <c r="B2355" s="94">
        <f t="shared" si="507"/>
        <v>4.2198700881486152E-20</v>
      </c>
      <c r="C2355" s="179">
        <f t="shared" si="508"/>
        <v>4.2103507879894402E-20</v>
      </c>
      <c r="D2355" s="166">
        <f t="shared" si="509"/>
        <v>2.2558277767625785E-3</v>
      </c>
      <c r="E2355" s="167">
        <f t="shared" si="519"/>
        <v>24.291375447755232</v>
      </c>
      <c r="F2355" s="168">
        <f t="shared" si="520"/>
        <v>5.2447995809730132</v>
      </c>
      <c r="G2355" s="168">
        <f t="shared" si="510"/>
        <v>182267.39667120512</v>
      </c>
      <c r="H2355" s="168">
        <f t="shared" si="511"/>
        <v>271310.33852408634</v>
      </c>
      <c r="I2355" s="169">
        <f t="shared" si="512"/>
        <v>453577.73519529146</v>
      </c>
      <c r="J2355" s="169">
        <f t="shared" si="514"/>
        <v>444631.01355409389</v>
      </c>
      <c r="K2355" s="95"/>
      <c r="L2355" s="265">
        <f t="shared" si="513"/>
        <v>173865.26228771103</v>
      </c>
      <c r="M2355" s="265">
        <f>$G2355*NonHospFrac+theModel!$H2355*NonHospFrac</f>
        <v>279712.47290758044</v>
      </c>
      <c r="N2355" s="266">
        <f t="shared" si="515"/>
        <v>453577.73519529146</v>
      </c>
      <c r="O2355" s="159"/>
      <c r="P2355" s="265">
        <f t="shared" si="516"/>
        <v>170435.80800885006</v>
      </c>
      <c r="Q2355" s="265">
        <f t="shared" si="517"/>
        <v>279710.91826590564</v>
      </c>
      <c r="R2355" s="266">
        <f t="shared" si="518"/>
        <v>450146.72627475567</v>
      </c>
    </row>
    <row r="2356" spans="1:18" x14ac:dyDescent="0.3">
      <c r="A2356" s="82">
        <v>2325</v>
      </c>
      <c r="B2356" s="94">
        <f t="shared" si="507"/>
        <v>4.1410409768660498E-20</v>
      </c>
      <c r="C2356" s="179">
        <f t="shared" si="508"/>
        <v>4.1316995016057232E-20</v>
      </c>
      <c r="D2356" s="166">
        <f t="shared" si="509"/>
        <v>2.2558277767625785E-3</v>
      </c>
      <c r="E2356" s="167">
        <f t="shared" si="519"/>
        <v>24.291375447755232</v>
      </c>
      <c r="F2356" s="168">
        <f t="shared" si="520"/>
        <v>5.2470554087497758</v>
      </c>
      <c r="G2356" s="168">
        <f t="shared" si="510"/>
        <v>182345.79125041855</v>
      </c>
      <c r="H2356" s="168">
        <f t="shared" si="511"/>
        <v>271310.33852408634</v>
      </c>
      <c r="I2356" s="169">
        <f t="shared" si="512"/>
        <v>453656.12977450492</v>
      </c>
      <c r="J2356" s="169">
        <f t="shared" si="514"/>
        <v>444702.31961101328</v>
      </c>
      <c r="K2356" s="95"/>
      <c r="L2356" s="265">
        <f t="shared" si="513"/>
        <v>173895.31247099658</v>
      </c>
      <c r="M2356" s="265">
        <f>$G2356*NonHospFrac+theModel!$H2356*NonHospFrac</f>
        <v>279760.81730350829</v>
      </c>
      <c r="N2356" s="266">
        <f t="shared" si="515"/>
        <v>453656.12977450487</v>
      </c>
      <c r="O2356" s="159"/>
      <c r="P2356" s="265">
        <f t="shared" si="516"/>
        <v>170463.14102219482</v>
      </c>
      <c r="Q2356" s="265">
        <f t="shared" si="517"/>
        <v>279759.26266183349</v>
      </c>
      <c r="R2356" s="266">
        <f t="shared" si="518"/>
        <v>450222.40368402831</v>
      </c>
    </row>
    <row r="2357" spans="1:18" x14ac:dyDescent="0.3">
      <c r="A2357" s="82">
        <v>2326</v>
      </c>
      <c r="B2357" s="94">
        <f t="shared" si="507"/>
        <v>4.063684429585645E-20</v>
      </c>
      <c r="C2357" s="179">
        <f t="shared" si="508"/>
        <v>4.054517457373388E-20</v>
      </c>
      <c r="D2357" s="166">
        <f t="shared" si="509"/>
        <v>2.2558277767625785E-3</v>
      </c>
      <c r="E2357" s="167">
        <f t="shared" si="519"/>
        <v>24.291375447755232</v>
      </c>
      <c r="F2357" s="168">
        <f t="shared" si="520"/>
        <v>5.2493112365265384</v>
      </c>
      <c r="G2357" s="168">
        <f t="shared" si="510"/>
        <v>182424.18582963196</v>
      </c>
      <c r="H2357" s="168">
        <f t="shared" si="511"/>
        <v>271310.33852408634</v>
      </c>
      <c r="I2357" s="169">
        <f t="shared" si="512"/>
        <v>453734.52435371827</v>
      </c>
      <c r="J2357" s="169">
        <f t="shared" si="514"/>
        <v>444773.62276135734</v>
      </c>
      <c r="K2357" s="95"/>
      <c r="L2357" s="265">
        <f t="shared" si="513"/>
        <v>173925.36265428216</v>
      </c>
      <c r="M2357" s="265">
        <f>$G2357*NonHospFrac+theModel!$H2357*NonHospFrac</f>
        <v>279809.16169943614</v>
      </c>
      <c r="N2357" s="266">
        <f t="shared" si="515"/>
        <v>453734.52435371827</v>
      </c>
      <c r="O2357" s="159"/>
      <c r="P2357" s="265">
        <f t="shared" si="516"/>
        <v>170490.47292139215</v>
      </c>
      <c r="Q2357" s="265">
        <f t="shared" si="517"/>
        <v>279807.60705776134</v>
      </c>
      <c r="R2357" s="266">
        <f t="shared" si="518"/>
        <v>450298.07997915347</v>
      </c>
    </row>
    <row r="2358" spans="1:18" x14ac:dyDescent="0.3">
      <c r="A2358" s="82">
        <v>2327</v>
      </c>
      <c r="B2358" s="94">
        <f t="shared" si="507"/>
        <v>3.9877729381355716E-20</v>
      </c>
      <c r="C2358" s="179">
        <f t="shared" si="508"/>
        <v>3.9787772091743032E-20</v>
      </c>
      <c r="D2358" s="166">
        <f t="shared" si="509"/>
        <v>2.2558277767625785E-3</v>
      </c>
      <c r="E2358" s="167">
        <f t="shared" si="519"/>
        <v>24.291375447755232</v>
      </c>
      <c r="F2358" s="168">
        <f t="shared" si="520"/>
        <v>5.251567064303301</v>
      </c>
      <c r="G2358" s="168">
        <f t="shared" si="510"/>
        <v>182502.58040884539</v>
      </c>
      <c r="H2358" s="168">
        <f t="shared" si="511"/>
        <v>271310.33852408634</v>
      </c>
      <c r="I2358" s="169">
        <f t="shared" si="512"/>
        <v>453812.91893293173</v>
      </c>
      <c r="J2358" s="169">
        <f t="shared" si="514"/>
        <v>444844.92300524469</v>
      </c>
      <c r="K2358" s="95"/>
      <c r="L2358" s="265">
        <f t="shared" si="513"/>
        <v>173955.41283756774</v>
      </c>
      <c r="M2358" s="265">
        <f>$G2358*NonHospFrac+theModel!$H2358*NonHospFrac</f>
        <v>279857.50609536399</v>
      </c>
      <c r="N2358" s="266">
        <f t="shared" si="515"/>
        <v>453812.91893293173</v>
      </c>
      <c r="O2358" s="159"/>
      <c r="P2358" s="265">
        <f t="shared" si="516"/>
        <v>170517.8037064875</v>
      </c>
      <c r="Q2358" s="265">
        <f t="shared" si="517"/>
        <v>279855.95145368919</v>
      </c>
      <c r="R2358" s="266">
        <f t="shared" si="518"/>
        <v>450373.75516017666</v>
      </c>
    </row>
    <row r="2359" spans="1:18" x14ac:dyDescent="0.3">
      <c r="A2359" s="82">
        <v>2328</v>
      </c>
      <c r="B2359" s="94">
        <f t="shared" si="507"/>
        <v>3.9132795082091999E-20</v>
      </c>
      <c r="C2359" s="179">
        <f t="shared" si="508"/>
        <v>3.9044518235963456E-20</v>
      </c>
      <c r="D2359" s="166">
        <f t="shared" si="509"/>
        <v>2.2558277767625785E-3</v>
      </c>
      <c r="E2359" s="167">
        <f t="shared" si="519"/>
        <v>24.291375447755232</v>
      </c>
      <c r="F2359" s="168">
        <f t="shared" si="520"/>
        <v>5.2538228920800636</v>
      </c>
      <c r="G2359" s="168">
        <f t="shared" si="510"/>
        <v>182580.97498805882</v>
      </c>
      <c r="H2359" s="168">
        <f t="shared" si="511"/>
        <v>271310.33852408634</v>
      </c>
      <c r="I2359" s="169">
        <f t="shared" si="512"/>
        <v>453891.31351214519</v>
      </c>
      <c r="J2359" s="169">
        <f t="shared" si="514"/>
        <v>444916.22034279373</v>
      </c>
      <c r="K2359" s="95"/>
      <c r="L2359" s="265">
        <f t="shared" si="513"/>
        <v>173985.46302085332</v>
      </c>
      <c r="M2359" s="265">
        <f>$G2359*NonHospFrac+theModel!$H2359*NonHospFrac</f>
        <v>279905.85049129184</v>
      </c>
      <c r="N2359" s="266">
        <f t="shared" si="515"/>
        <v>453891.31351214519</v>
      </c>
      <c r="O2359" s="159"/>
      <c r="P2359" s="265">
        <f t="shared" si="516"/>
        <v>170545.13337752622</v>
      </c>
      <c r="Q2359" s="265">
        <f t="shared" si="517"/>
        <v>279904.29584961705</v>
      </c>
      <c r="R2359" s="266">
        <f t="shared" si="518"/>
        <v>450449.42922714329</v>
      </c>
    </row>
    <row r="2360" spans="1:18" x14ac:dyDescent="0.3">
      <c r="A2360" s="82">
        <v>2329</v>
      </c>
      <c r="B2360" s="94">
        <f t="shared" si="507"/>
        <v>3.8401776497660313E-20</v>
      </c>
      <c r="C2360" s="179">
        <f t="shared" si="508"/>
        <v>3.8315148703559864E-20</v>
      </c>
      <c r="D2360" s="166">
        <f t="shared" si="509"/>
        <v>2.2558277767625785E-3</v>
      </c>
      <c r="E2360" s="167">
        <f t="shared" si="519"/>
        <v>24.291375447755232</v>
      </c>
      <c r="F2360" s="168">
        <f t="shared" si="520"/>
        <v>5.2560787198568262</v>
      </c>
      <c r="G2360" s="168">
        <f t="shared" si="510"/>
        <v>182659.36956727222</v>
      </c>
      <c r="H2360" s="168">
        <f t="shared" si="511"/>
        <v>271310.33852408634</v>
      </c>
      <c r="I2360" s="169">
        <f t="shared" si="512"/>
        <v>453969.70809135854</v>
      </c>
      <c r="J2360" s="169">
        <f t="shared" si="514"/>
        <v>444987.51477412286</v>
      </c>
      <c r="K2360" s="95"/>
      <c r="L2360" s="265">
        <f t="shared" si="513"/>
        <v>174015.5132041389</v>
      </c>
      <c r="M2360" s="265">
        <f>$G2360*NonHospFrac+theModel!$H2360*NonHospFrac</f>
        <v>279954.19488721964</v>
      </c>
      <c r="N2360" s="266">
        <f t="shared" si="515"/>
        <v>453969.70809135854</v>
      </c>
      <c r="O2360" s="159"/>
      <c r="P2360" s="265">
        <f t="shared" si="516"/>
        <v>170572.46193455375</v>
      </c>
      <c r="Q2360" s="265">
        <f t="shared" si="517"/>
        <v>279952.64024554484</v>
      </c>
      <c r="R2360" s="266">
        <f t="shared" si="518"/>
        <v>450525.10218009859</v>
      </c>
    </row>
    <row r="2361" spans="1:18" x14ac:dyDescent="0.3">
      <c r="A2361" s="82">
        <v>2330</v>
      </c>
      <c r="B2361" s="94">
        <f t="shared" si="507"/>
        <v>3.7684413676116589E-20</v>
      </c>
      <c r="C2361" s="179">
        <f t="shared" si="508"/>
        <v>3.7599404128994992E-20</v>
      </c>
      <c r="D2361" s="166">
        <f t="shared" si="509"/>
        <v>2.2558277767625785E-3</v>
      </c>
      <c r="E2361" s="167">
        <f t="shared" si="519"/>
        <v>24.291375447755232</v>
      </c>
      <c r="F2361" s="168">
        <f t="shared" si="520"/>
        <v>5.2583345476335888</v>
      </c>
      <c r="G2361" s="168">
        <f t="shared" si="510"/>
        <v>182737.76414648563</v>
      </c>
      <c r="H2361" s="168">
        <f t="shared" si="511"/>
        <v>271310.33852408634</v>
      </c>
      <c r="I2361" s="169">
        <f t="shared" si="512"/>
        <v>454048.102670572</v>
      </c>
      <c r="J2361" s="169">
        <f t="shared" si="514"/>
        <v>445058.80629935069</v>
      </c>
      <c r="K2361" s="95"/>
      <c r="L2361" s="265">
        <f t="shared" si="513"/>
        <v>174045.56338742445</v>
      </c>
      <c r="M2361" s="265">
        <f>$G2361*NonHospFrac+theModel!$H2361*NonHospFrac</f>
        <v>280002.53928314749</v>
      </c>
      <c r="N2361" s="266">
        <f t="shared" si="515"/>
        <v>454048.10267057194</v>
      </c>
      <c r="O2361" s="159"/>
      <c r="P2361" s="265">
        <f t="shared" si="516"/>
        <v>170599.78937761547</v>
      </c>
      <c r="Q2361" s="265">
        <f t="shared" si="517"/>
        <v>280000.98464147269</v>
      </c>
      <c r="R2361" s="266">
        <f t="shared" si="518"/>
        <v>450600.77401908813</v>
      </c>
    </row>
    <row r="2362" spans="1:18" x14ac:dyDescent="0.3">
      <c r="A2362" s="82">
        <v>2331</v>
      </c>
      <c r="B2362" s="94">
        <f t="shared" si="507"/>
        <v>3.6980451521538477E-20</v>
      </c>
      <c r="C2362" s="179">
        <f t="shared" si="508"/>
        <v>3.6897029991798967E-20</v>
      </c>
      <c r="D2362" s="166">
        <f t="shared" si="509"/>
        <v>2.2558277767625785E-3</v>
      </c>
      <c r="E2362" s="167">
        <f t="shared" si="519"/>
        <v>24.291375447755232</v>
      </c>
      <c r="F2362" s="168">
        <f t="shared" si="520"/>
        <v>5.2605903754103513</v>
      </c>
      <c r="G2362" s="168">
        <f t="shared" si="510"/>
        <v>182816.15872569906</v>
      </c>
      <c r="H2362" s="168">
        <f t="shared" si="511"/>
        <v>271310.33852408634</v>
      </c>
      <c r="I2362" s="169">
        <f t="shared" si="512"/>
        <v>454126.4972497854</v>
      </c>
      <c r="J2362" s="169">
        <f t="shared" si="514"/>
        <v>445130.09491859557</v>
      </c>
      <c r="K2362" s="95"/>
      <c r="L2362" s="265">
        <f t="shared" si="513"/>
        <v>174075.61357071006</v>
      </c>
      <c r="M2362" s="265">
        <f>$G2362*NonHospFrac+theModel!$H2362*NonHospFrac</f>
        <v>280050.88367907534</v>
      </c>
      <c r="N2362" s="266">
        <f t="shared" si="515"/>
        <v>454126.4972497854</v>
      </c>
      <c r="O2362" s="159"/>
      <c r="P2362" s="265">
        <f t="shared" si="516"/>
        <v>170627.11570675686</v>
      </c>
      <c r="Q2362" s="265">
        <f t="shared" si="517"/>
        <v>280049.32903740054</v>
      </c>
      <c r="R2362" s="266">
        <f t="shared" si="518"/>
        <v>450676.44474415737</v>
      </c>
    </row>
    <row r="2363" spans="1:18" x14ac:dyDescent="0.3">
      <c r="A2363" s="82">
        <v>2332</v>
      </c>
      <c r="B2363" s="94">
        <f t="shared" si="507"/>
        <v>3.6289639703312621E-20</v>
      </c>
      <c r="C2363" s="179">
        <f t="shared" si="508"/>
        <v>3.6207776526061184E-20</v>
      </c>
      <c r="D2363" s="166">
        <f t="shared" si="509"/>
        <v>2.2558277767625785E-3</v>
      </c>
      <c r="E2363" s="167">
        <f t="shared" si="519"/>
        <v>24.291375447755232</v>
      </c>
      <c r="F2363" s="168">
        <f t="shared" si="520"/>
        <v>5.2628462031871139</v>
      </c>
      <c r="G2363" s="168">
        <f t="shared" si="510"/>
        <v>182894.55330491252</v>
      </c>
      <c r="H2363" s="168">
        <f t="shared" si="511"/>
        <v>271310.33852408634</v>
      </c>
      <c r="I2363" s="169">
        <f t="shared" si="512"/>
        <v>454204.89182899887</v>
      </c>
      <c r="J2363" s="169">
        <f t="shared" si="514"/>
        <v>445201.38063197606</v>
      </c>
      <c r="K2363" s="95"/>
      <c r="L2363" s="265">
        <f t="shared" si="513"/>
        <v>174105.66375399564</v>
      </c>
      <c r="M2363" s="265">
        <f>$G2363*NonHospFrac+theModel!$H2363*NonHospFrac</f>
        <v>280099.22807500319</v>
      </c>
      <c r="N2363" s="266">
        <f t="shared" si="515"/>
        <v>454204.89182899881</v>
      </c>
      <c r="O2363" s="159"/>
      <c r="P2363" s="265">
        <f t="shared" si="516"/>
        <v>170654.44092202326</v>
      </c>
      <c r="Q2363" s="265">
        <f t="shared" si="517"/>
        <v>280097.6734333284</v>
      </c>
      <c r="R2363" s="266">
        <f t="shared" si="518"/>
        <v>450752.11435535166</v>
      </c>
    </row>
    <row r="2364" spans="1:18" x14ac:dyDescent="0.3">
      <c r="A2364" s="82">
        <v>2333</v>
      </c>
      <c r="B2364" s="94">
        <f t="shared" si="507"/>
        <v>3.5611732567116474E-20</v>
      </c>
      <c r="C2364" s="179">
        <f t="shared" si="508"/>
        <v>3.5531398631612932E-20</v>
      </c>
      <c r="D2364" s="166">
        <f t="shared" si="509"/>
        <v>2.2558277767625785E-3</v>
      </c>
      <c r="E2364" s="167">
        <f t="shared" si="519"/>
        <v>24.291375447755232</v>
      </c>
      <c r="F2364" s="168">
        <f t="shared" si="520"/>
        <v>5.2651020309638765</v>
      </c>
      <c r="G2364" s="168">
        <f t="shared" si="510"/>
        <v>182972.94788412593</v>
      </c>
      <c r="H2364" s="168">
        <f t="shared" si="511"/>
        <v>271310.33852408634</v>
      </c>
      <c r="I2364" s="169">
        <f t="shared" si="512"/>
        <v>454283.28640821227</v>
      </c>
      <c r="J2364" s="169">
        <f t="shared" si="514"/>
        <v>445272.66343961045</v>
      </c>
      <c r="K2364" s="95"/>
      <c r="L2364" s="265">
        <f t="shared" si="513"/>
        <v>174135.71393728122</v>
      </c>
      <c r="M2364" s="265">
        <f>$G2364*NonHospFrac+theModel!$H2364*NonHospFrac</f>
        <v>280147.57247093105</v>
      </c>
      <c r="N2364" s="266">
        <f t="shared" si="515"/>
        <v>454283.28640821227</v>
      </c>
      <c r="O2364" s="159"/>
      <c r="P2364" s="265">
        <f t="shared" si="516"/>
        <v>170681.76502346009</v>
      </c>
      <c r="Q2364" s="265">
        <f t="shared" si="517"/>
        <v>280146.01782925625</v>
      </c>
      <c r="R2364" s="266">
        <f t="shared" si="518"/>
        <v>450827.78285271634</v>
      </c>
    </row>
    <row r="2365" spans="1:18" x14ac:dyDescent="0.3">
      <c r="A2365" s="82">
        <v>2334</v>
      </c>
      <c r="B2365" s="94">
        <f t="shared" si="507"/>
        <v>3.4946489047563054E-20</v>
      </c>
      <c r="C2365" s="179">
        <f t="shared" si="508"/>
        <v>3.4867655786869231E-20</v>
      </c>
      <c r="D2365" s="166">
        <f t="shared" si="509"/>
        <v>2.2558277767625785E-3</v>
      </c>
      <c r="E2365" s="167">
        <f t="shared" si="519"/>
        <v>24.291375447755232</v>
      </c>
      <c r="F2365" s="168">
        <f t="shared" si="520"/>
        <v>5.2673578587406391</v>
      </c>
      <c r="G2365" s="168">
        <f t="shared" si="510"/>
        <v>183051.34246333933</v>
      </c>
      <c r="H2365" s="168">
        <f t="shared" si="511"/>
        <v>271310.33852408634</v>
      </c>
      <c r="I2365" s="169">
        <f t="shared" si="512"/>
        <v>454361.68098742567</v>
      </c>
      <c r="J2365" s="169">
        <f t="shared" si="514"/>
        <v>445343.9433416173</v>
      </c>
      <c r="K2365" s="95"/>
      <c r="L2365" s="265">
        <f t="shared" si="513"/>
        <v>174165.76412056678</v>
      </c>
      <c r="M2365" s="265">
        <f>$G2365*NonHospFrac+theModel!$H2365*NonHospFrac</f>
        <v>280195.91686685884</v>
      </c>
      <c r="N2365" s="266">
        <f t="shared" si="515"/>
        <v>454361.68098742561</v>
      </c>
      <c r="O2365" s="159"/>
      <c r="P2365" s="265">
        <f t="shared" si="516"/>
        <v>170709.08801111273</v>
      </c>
      <c r="Q2365" s="265">
        <f t="shared" si="517"/>
        <v>280194.36222518404</v>
      </c>
      <c r="R2365" s="266">
        <f t="shared" si="518"/>
        <v>450903.45023629675</v>
      </c>
    </row>
    <row r="2366" spans="1:18" x14ac:dyDescent="0.3">
      <c r="A2366" s="82">
        <v>2335</v>
      </c>
      <c r="B2366" s="94">
        <f t="shared" si="507"/>
        <v>3.4293672582477537E-20</v>
      </c>
      <c r="C2366" s="179">
        <f t="shared" si="508"/>
        <v>3.4216311963298782E-20</v>
      </c>
      <c r="D2366" s="166">
        <f t="shared" si="509"/>
        <v>2.2558277767625785E-3</v>
      </c>
      <c r="E2366" s="167">
        <f t="shared" si="519"/>
        <v>24.291375447755232</v>
      </c>
      <c r="F2366" s="168">
        <f t="shared" si="520"/>
        <v>5.2696136865174017</v>
      </c>
      <c r="G2366" s="168">
        <f t="shared" si="510"/>
        <v>183129.73704255276</v>
      </c>
      <c r="H2366" s="168">
        <f t="shared" si="511"/>
        <v>271310.33852408634</v>
      </c>
      <c r="I2366" s="169">
        <f t="shared" si="512"/>
        <v>454440.07556663908</v>
      </c>
      <c r="J2366" s="169">
        <f t="shared" si="514"/>
        <v>445415.220338115</v>
      </c>
      <c r="K2366" s="95"/>
      <c r="L2366" s="265">
        <f t="shared" si="513"/>
        <v>174195.81430385238</v>
      </c>
      <c r="M2366" s="265">
        <f>$G2366*NonHospFrac+theModel!$H2366*NonHospFrac</f>
        <v>280244.26126278669</v>
      </c>
      <c r="N2366" s="266">
        <f t="shared" si="515"/>
        <v>454440.07556663908</v>
      </c>
      <c r="O2366" s="159"/>
      <c r="P2366" s="265">
        <f t="shared" si="516"/>
        <v>170736.40988502666</v>
      </c>
      <c r="Q2366" s="265">
        <f t="shared" si="517"/>
        <v>280242.70662111189</v>
      </c>
      <c r="R2366" s="266">
        <f t="shared" si="518"/>
        <v>450979.11650613858</v>
      </c>
    </row>
    <row r="2367" spans="1:18" x14ac:dyDescent="0.3">
      <c r="A2367" s="82">
        <v>2336</v>
      </c>
      <c r="B2367" s="94">
        <f t="shared" si="507"/>
        <v>3.3653051028775158E-20</v>
      </c>
      <c r="C2367" s="179">
        <f t="shared" si="508"/>
        <v>3.3577135541491635E-20</v>
      </c>
      <c r="D2367" s="166">
        <f t="shared" si="509"/>
        <v>2.2558277767625785E-3</v>
      </c>
      <c r="E2367" s="167">
        <f t="shared" si="519"/>
        <v>24.291375447755232</v>
      </c>
      <c r="F2367" s="168">
        <f t="shared" si="520"/>
        <v>5.2718695142941643</v>
      </c>
      <c r="G2367" s="168">
        <f t="shared" si="510"/>
        <v>183208.13162176617</v>
      </c>
      <c r="H2367" s="168">
        <f t="shared" si="511"/>
        <v>271310.33852408634</v>
      </c>
      <c r="I2367" s="169">
        <f t="shared" si="512"/>
        <v>454518.47014585254</v>
      </c>
      <c r="J2367" s="169">
        <f t="shared" si="514"/>
        <v>445486.49442922208</v>
      </c>
      <c r="K2367" s="95"/>
      <c r="L2367" s="265">
        <f t="shared" si="513"/>
        <v>174225.86448713794</v>
      </c>
      <c r="M2367" s="265">
        <f>$G2367*NonHospFrac+theModel!$H2367*NonHospFrac</f>
        <v>280292.60565871454</v>
      </c>
      <c r="N2367" s="266">
        <f t="shared" si="515"/>
        <v>454518.47014585248</v>
      </c>
      <c r="O2367" s="159"/>
      <c r="P2367" s="265">
        <f t="shared" si="516"/>
        <v>170763.73064524715</v>
      </c>
      <c r="Q2367" s="265">
        <f t="shared" si="517"/>
        <v>280291.05101703975</v>
      </c>
      <c r="R2367" s="266">
        <f t="shared" si="518"/>
        <v>451054.7816622869</v>
      </c>
    </row>
    <row r="2368" spans="1:18" x14ac:dyDescent="0.3">
      <c r="A2368" s="82">
        <v>2337</v>
      </c>
      <c r="B2368" s="94">
        <f t="shared" si="507"/>
        <v>3.3024396579910584E-20</v>
      </c>
      <c r="C2368" s="179">
        <f t="shared" si="508"/>
        <v>3.2949899228794799E-20</v>
      </c>
      <c r="D2368" s="166">
        <f t="shared" si="509"/>
        <v>2.2558277767625785E-3</v>
      </c>
      <c r="E2368" s="167">
        <f t="shared" si="519"/>
        <v>24.291375447755232</v>
      </c>
      <c r="F2368" s="168">
        <f t="shared" si="520"/>
        <v>5.2741253420709269</v>
      </c>
      <c r="G2368" s="168">
        <f t="shared" si="510"/>
        <v>183286.5262009796</v>
      </c>
      <c r="H2368" s="168">
        <f t="shared" si="511"/>
        <v>271310.33852408634</v>
      </c>
      <c r="I2368" s="169">
        <f t="shared" si="512"/>
        <v>454596.86472506594</v>
      </c>
      <c r="J2368" s="169">
        <f t="shared" si="514"/>
        <v>445557.76561505679</v>
      </c>
      <c r="K2368" s="95"/>
      <c r="L2368" s="265">
        <f t="shared" si="513"/>
        <v>174255.91467042355</v>
      </c>
      <c r="M2368" s="265">
        <f>$G2368*NonHospFrac+theModel!$H2368*NonHospFrac</f>
        <v>280340.9500546424</v>
      </c>
      <c r="N2368" s="266">
        <f t="shared" si="515"/>
        <v>454596.86472506594</v>
      </c>
      <c r="O2368" s="159"/>
      <c r="P2368" s="265">
        <f t="shared" si="516"/>
        <v>170791.05029181973</v>
      </c>
      <c r="Q2368" s="265">
        <f t="shared" si="517"/>
        <v>280339.3954129676</v>
      </c>
      <c r="R2368" s="266">
        <f t="shared" si="518"/>
        <v>451130.44570478733</v>
      </c>
    </row>
    <row r="2369" spans="1:18" x14ac:dyDescent="0.3">
      <c r="A2369" s="82">
        <v>2338</v>
      </c>
      <c r="B2369" s="94">
        <f t="shared" si="507"/>
        <v>3.2407485684869394E-20</v>
      </c>
      <c r="C2369" s="179">
        <f t="shared" si="508"/>
        <v>3.2334379978486427E-20</v>
      </c>
      <c r="D2369" s="166">
        <f t="shared" si="509"/>
        <v>2.2558277767625785E-3</v>
      </c>
      <c r="E2369" s="167">
        <f t="shared" si="519"/>
        <v>24.291375447755232</v>
      </c>
      <c r="F2369" s="168">
        <f t="shared" si="520"/>
        <v>5.2763811698476895</v>
      </c>
      <c r="G2369" s="168">
        <f t="shared" si="510"/>
        <v>183364.92078019303</v>
      </c>
      <c r="H2369" s="168">
        <f t="shared" si="511"/>
        <v>271310.33852408634</v>
      </c>
      <c r="I2369" s="169">
        <f t="shared" si="512"/>
        <v>454675.25930427935</v>
      </c>
      <c r="J2369" s="169">
        <f t="shared" si="514"/>
        <v>445629.03389573767</v>
      </c>
      <c r="K2369" s="95"/>
      <c r="L2369" s="265">
        <f t="shared" si="513"/>
        <v>174285.9648537091</v>
      </c>
      <c r="M2369" s="265">
        <f>$G2369*NonHospFrac+theModel!$H2369*NonHospFrac</f>
        <v>280389.29445057025</v>
      </c>
      <c r="N2369" s="266">
        <f t="shared" si="515"/>
        <v>454675.25930427935</v>
      </c>
      <c r="O2369" s="159"/>
      <c r="P2369" s="265">
        <f t="shared" si="516"/>
        <v>170818.36882478968</v>
      </c>
      <c r="Q2369" s="265">
        <f t="shared" si="517"/>
        <v>280387.73980889545</v>
      </c>
      <c r="R2369" s="266">
        <f t="shared" si="518"/>
        <v>451206.10863368516</v>
      </c>
    </row>
    <row r="2370" spans="1:18" x14ac:dyDescent="0.3">
      <c r="A2370" s="82">
        <v>2339</v>
      </c>
      <c r="B2370" s="94">
        <f t="shared" si="507"/>
        <v>3.1802098968672982E-20</v>
      </c>
      <c r="C2370" s="179">
        <f t="shared" si="508"/>
        <v>3.1730358910460096E-20</v>
      </c>
      <c r="D2370" s="166">
        <f t="shared" si="509"/>
        <v>2.2558277767625785E-3</v>
      </c>
      <c r="E2370" s="167">
        <f t="shared" si="519"/>
        <v>24.291375447755232</v>
      </c>
      <c r="F2370" s="168">
        <f t="shared" si="520"/>
        <v>5.278636997624452</v>
      </c>
      <c r="G2370" s="168">
        <f t="shared" si="510"/>
        <v>183443.31535940644</v>
      </c>
      <c r="H2370" s="168">
        <f t="shared" si="511"/>
        <v>271310.33852408634</v>
      </c>
      <c r="I2370" s="169">
        <f t="shared" si="512"/>
        <v>454753.65388349281</v>
      </c>
      <c r="J2370" s="169">
        <f t="shared" si="514"/>
        <v>445700.29927138321</v>
      </c>
      <c r="K2370" s="95"/>
      <c r="L2370" s="265">
        <f t="shared" si="513"/>
        <v>174316.01503699471</v>
      </c>
      <c r="M2370" s="265">
        <f>$G2370*NonHospFrac+theModel!$H2370*NonHospFrac</f>
        <v>280437.6388464981</v>
      </c>
      <c r="N2370" s="266">
        <f t="shared" si="515"/>
        <v>454753.65388349281</v>
      </c>
      <c r="O2370" s="159"/>
      <c r="P2370" s="265">
        <f t="shared" si="516"/>
        <v>170845.68624420252</v>
      </c>
      <c r="Q2370" s="265">
        <f t="shared" si="517"/>
        <v>280436.0842048233</v>
      </c>
      <c r="R2370" s="266">
        <f t="shared" si="518"/>
        <v>451281.77044902579</v>
      </c>
    </row>
    <row r="2371" spans="1:18" x14ac:dyDescent="0.3">
      <c r="A2371" s="82">
        <v>2340</v>
      </c>
      <c r="B2371" s="94">
        <f t="shared" si="507"/>
        <v>3.1208021154367439E-20</v>
      </c>
      <c r="C2371" s="179">
        <f t="shared" si="508"/>
        <v>3.1137621233389622E-20</v>
      </c>
      <c r="D2371" s="166">
        <f t="shared" si="509"/>
        <v>2.2558277767625785E-3</v>
      </c>
      <c r="E2371" s="167">
        <f t="shared" si="519"/>
        <v>24.291375447755232</v>
      </c>
      <c r="F2371" s="168">
        <f t="shared" si="520"/>
        <v>5.2808928254012146</v>
      </c>
      <c r="G2371" s="168">
        <f t="shared" si="510"/>
        <v>183521.70993861987</v>
      </c>
      <c r="H2371" s="168">
        <f t="shared" si="511"/>
        <v>271310.33852408634</v>
      </c>
      <c r="I2371" s="169">
        <f t="shared" si="512"/>
        <v>454832.04846270621</v>
      </c>
      <c r="J2371" s="169">
        <f t="shared" si="514"/>
        <v>445771.56174211169</v>
      </c>
      <c r="K2371" s="95"/>
      <c r="L2371" s="265">
        <f t="shared" si="513"/>
        <v>174346.06522028026</v>
      </c>
      <c r="M2371" s="265">
        <f>$G2371*NonHospFrac+theModel!$H2371*NonHospFrac</f>
        <v>280485.98324242595</v>
      </c>
      <c r="N2371" s="266">
        <f t="shared" si="515"/>
        <v>454832.04846270621</v>
      </c>
      <c r="O2371" s="159"/>
      <c r="P2371" s="265">
        <f t="shared" si="516"/>
        <v>170873.0025501035</v>
      </c>
      <c r="Q2371" s="265">
        <f t="shared" si="517"/>
        <v>280484.42860075115</v>
      </c>
      <c r="R2371" s="266">
        <f t="shared" si="518"/>
        <v>451357.43115085468</v>
      </c>
    </row>
    <row r="2372" spans="1:18" x14ac:dyDescent="0.3">
      <c r="A2372" s="82">
        <v>2341</v>
      </c>
      <c r="B2372" s="94">
        <f t="shared" si="507"/>
        <v>3.0625040986471892E-20</v>
      </c>
      <c r="C2372" s="179">
        <f t="shared" si="508"/>
        <v>3.0555956168350114E-20</v>
      </c>
      <c r="D2372" s="166">
        <f t="shared" si="509"/>
        <v>2.2558277767625785E-3</v>
      </c>
      <c r="E2372" s="167">
        <f t="shared" si="519"/>
        <v>24.291375447755232</v>
      </c>
      <c r="F2372" s="168">
        <f t="shared" si="520"/>
        <v>5.2831486531779772</v>
      </c>
      <c r="G2372" s="168">
        <f t="shared" si="510"/>
        <v>183600.10451783327</v>
      </c>
      <c r="H2372" s="168">
        <f t="shared" si="511"/>
        <v>271310.33852408634</v>
      </c>
      <c r="I2372" s="169">
        <f t="shared" si="512"/>
        <v>454910.44304191961</v>
      </c>
      <c r="J2372" s="169">
        <f t="shared" si="514"/>
        <v>445842.82130804157</v>
      </c>
      <c r="K2372" s="95"/>
      <c r="L2372" s="265">
        <f t="shared" si="513"/>
        <v>174376.11540356584</v>
      </c>
      <c r="M2372" s="265">
        <f>$G2372*NonHospFrac+theModel!$H2372*NonHospFrac</f>
        <v>280534.32763835374</v>
      </c>
      <c r="N2372" s="266">
        <f t="shared" si="515"/>
        <v>454910.44304191961</v>
      </c>
      <c r="O2372" s="159"/>
      <c r="P2372" s="265">
        <f t="shared" si="516"/>
        <v>170900.31774253809</v>
      </c>
      <c r="Q2372" s="265">
        <f t="shared" si="517"/>
        <v>280532.77299667895</v>
      </c>
      <c r="R2372" s="266">
        <f t="shared" si="518"/>
        <v>451433.090739217</v>
      </c>
    </row>
    <row r="2373" spans="1:18" x14ac:dyDescent="0.3">
      <c r="A2373" s="82">
        <v>2342</v>
      </c>
      <c r="B2373" s="94">
        <f t="shared" si="507"/>
        <v>3.0052951155854651E-20</v>
      </c>
      <c r="C2373" s="179">
        <f t="shared" si="508"/>
        <v>2.9985156873863583E-20</v>
      </c>
      <c r="D2373" s="166">
        <f t="shared" si="509"/>
        <v>2.2558277767625785E-3</v>
      </c>
      <c r="E2373" s="167">
        <f t="shared" si="519"/>
        <v>24.291375447755232</v>
      </c>
      <c r="F2373" s="168">
        <f t="shared" si="520"/>
        <v>5.2854044809547398</v>
      </c>
      <c r="G2373" s="168">
        <f t="shared" si="510"/>
        <v>183678.4990970467</v>
      </c>
      <c r="H2373" s="168">
        <f t="shared" si="511"/>
        <v>271310.33852408634</v>
      </c>
      <c r="I2373" s="169">
        <f t="shared" si="512"/>
        <v>454988.83762113308</v>
      </c>
      <c r="J2373" s="169">
        <f t="shared" si="514"/>
        <v>445914.07796929131</v>
      </c>
      <c r="K2373" s="95"/>
      <c r="L2373" s="265">
        <f t="shared" si="513"/>
        <v>174406.16558685142</v>
      </c>
      <c r="M2373" s="265">
        <f>$G2373*NonHospFrac+theModel!$H2373*NonHospFrac</f>
        <v>280582.6720342816</v>
      </c>
      <c r="N2373" s="266">
        <f t="shared" si="515"/>
        <v>454988.83762113302</v>
      </c>
      <c r="O2373" s="159"/>
      <c r="P2373" s="265">
        <f t="shared" si="516"/>
        <v>170927.63182155168</v>
      </c>
      <c r="Q2373" s="265">
        <f t="shared" si="517"/>
        <v>280581.1173926068</v>
      </c>
      <c r="R2373" s="266">
        <f t="shared" si="518"/>
        <v>451508.74921415851</v>
      </c>
    </row>
    <row r="2374" spans="1:18" x14ac:dyDescent="0.3">
      <c r="A2374" s="82">
        <v>2343</v>
      </c>
      <c r="B2374" s="94">
        <f t="shared" si="507"/>
        <v>2.949154822601381E-20</v>
      </c>
      <c r="C2374" s="179">
        <f t="shared" si="508"/>
        <v>2.9425020372345837E-20</v>
      </c>
      <c r="D2374" s="166">
        <f t="shared" si="509"/>
        <v>2.2558277767625785E-3</v>
      </c>
      <c r="E2374" s="167">
        <f t="shared" si="519"/>
        <v>24.291375447755232</v>
      </c>
      <c r="F2374" s="168">
        <f t="shared" si="520"/>
        <v>5.2876603087315024</v>
      </c>
      <c r="G2374" s="168">
        <f t="shared" si="510"/>
        <v>183756.89367626014</v>
      </c>
      <c r="H2374" s="168">
        <f t="shared" si="511"/>
        <v>271310.33852408634</v>
      </c>
      <c r="I2374" s="169">
        <f t="shared" si="512"/>
        <v>455067.23220034648</v>
      </c>
      <c r="J2374" s="169">
        <f t="shared" si="514"/>
        <v>445985.33172597917</v>
      </c>
      <c r="K2374" s="95"/>
      <c r="L2374" s="265">
        <f t="shared" si="513"/>
        <v>174436.215770137</v>
      </c>
      <c r="M2374" s="265">
        <f>$G2374*NonHospFrac+theModel!$H2374*NonHospFrac</f>
        <v>280631.01643020945</v>
      </c>
      <c r="N2374" s="266">
        <f t="shared" si="515"/>
        <v>455067.23220034642</v>
      </c>
      <c r="O2374" s="159"/>
      <c r="P2374" s="265">
        <f t="shared" si="516"/>
        <v>170954.94478718963</v>
      </c>
      <c r="Q2374" s="265">
        <f t="shared" si="517"/>
        <v>280629.46178853465</v>
      </c>
      <c r="R2374" s="266">
        <f t="shared" si="518"/>
        <v>451584.40657572425</v>
      </c>
    </row>
    <row r="2375" spans="1:18" x14ac:dyDescent="0.3">
      <c r="A2375" s="82">
        <v>2344</v>
      </c>
      <c r="B2375" s="94">
        <f t="shared" si="507"/>
        <v>2.8940632560734755E-20</v>
      </c>
      <c r="C2375" s="179">
        <f t="shared" si="508"/>
        <v>2.8875347477927172E-20</v>
      </c>
      <c r="D2375" s="166">
        <f t="shared" si="509"/>
        <v>2.2558277767625785E-3</v>
      </c>
      <c r="E2375" s="167">
        <f t="shared" si="519"/>
        <v>24.291375447755232</v>
      </c>
      <c r="F2375" s="168">
        <f t="shared" si="520"/>
        <v>5.289916136508265</v>
      </c>
      <c r="G2375" s="168">
        <f t="shared" si="510"/>
        <v>183835.28825547354</v>
      </c>
      <c r="H2375" s="168">
        <f t="shared" si="511"/>
        <v>271310.33852408634</v>
      </c>
      <c r="I2375" s="169">
        <f t="shared" si="512"/>
        <v>455145.62677955988</v>
      </c>
      <c r="J2375" s="169">
        <f t="shared" si="514"/>
        <v>446056.58257822366</v>
      </c>
      <c r="K2375" s="95"/>
      <c r="L2375" s="265">
        <f t="shared" si="513"/>
        <v>174466.26595342258</v>
      </c>
      <c r="M2375" s="265">
        <f>$G2375*NonHospFrac+theModel!$H2375*NonHospFrac</f>
        <v>280679.3608261373</v>
      </c>
      <c r="N2375" s="266">
        <f t="shared" si="515"/>
        <v>455145.62677955988</v>
      </c>
      <c r="O2375" s="159"/>
      <c r="P2375" s="265">
        <f t="shared" si="516"/>
        <v>170982.25663949733</v>
      </c>
      <c r="Q2375" s="265">
        <f t="shared" si="517"/>
        <v>280677.8061844625</v>
      </c>
      <c r="R2375" s="266">
        <f t="shared" si="518"/>
        <v>451660.06282395986</v>
      </c>
    </row>
    <row r="2376" spans="1:18" x14ac:dyDescent="0.3">
      <c r="A2376" s="82">
        <v>2345</v>
      </c>
      <c r="B2376" s="94">
        <f t="shared" si="507"/>
        <v>2.840000825309905E-20</v>
      </c>
      <c r="C2376" s="179">
        <f t="shared" si="508"/>
        <v>2.8335942725621421E-20</v>
      </c>
      <c r="D2376" s="166">
        <f t="shared" si="509"/>
        <v>2.2558277767625785E-3</v>
      </c>
      <c r="E2376" s="167">
        <f t="shared" si="519"/>
        <v>24.291375447755232</v>
      </c>
      <c r="F2376" s="168">
        <f t="shared" si="520"/>
        <v>5.2921719642850276</v>
      </c>
      <c r="G2376" s="168">
        <f t="shared" si="510"/>
        <v>183913.68283468697</v>
      </c>
      <c r="H2376" s="168">
        <f t="shared" si="511"/>
        <v>271310.33852408634</v>
      </c>
      <c r="I2376" s="169">
        <f t="shared" si="512"/>
        <v>455224.02135877335</v>
      </c>
      <c r="J2376" s="169">
        <f t="shared" si="514"/>
        <v>446127.8305261432</v>
      </c>
      <c r="K2376" s="95"/>
      <c r="L2376" s="265">
        <f t="shared" si="513"/>
        <v>174496.31613670816</v>
      </c>
      <c r="M2376" s="265">
        <f>$G2376*NonHospFrac+theModel!$H2376*NonHospFrac</f>
        <v>280727.70522206515</v>
      </c>
      <c r="N2376" s="266">
        <f t="shared" si="515"/>
        <v>455224.02135877335</v>
      </c>
      <c r="O2376" s="159"/>
      <c r="P2376" s="265">
        <f t="shared" si="516"/>
        <v>171009.56737852015</v>
      </c>
      <c r="Q2376" s="265">
        <f t="shared" si="517"/>
        <v>280726.15058039036</v>
      </c>
      <c r="R2376" s="266">
        <f t="shared" si="518"/>
        <v>451735.71795891051</v>
      </c>
    </row>
    <row r="2377" spans="1:18" x14ac:dyDescent="0.3">
      <c r="A2377" s="82">
        <v>2346</v>
      </c>
      <c r="B2377" s="94">
        <f t="shared" si="507"/>
        <v>2.7869483055819456E-20</v>
      </c>
      <c r="C2377" s="179">
        <f t="shared" si="508"/>
        <v>2.7806614301818122E-20</v>
      </c>
      <c r="D2377" s="166">
        <f t="shared" si="509"/>
        <v>2.2558277767625785E-3</v>
      </c>
      <c r="E2377" s="167">
        <f t="shared" si="519"/>
        <v>24.291375447755232</v>
      </c>
      <c r="F2377" s="168">
        <f t="shared" si="520"/>
        <v>5.2944277920617902</v>
      </c>
      <c r="G2377" s="168">
        <f t="shared" si="510"/>
        <v>183992.07741390038</v>
      </c>
      <c r="H2377" s="168">
        <f t="shared" si="511"/>
        <v>271310.33852408634</v>
      </c>
      <c r="I2377" s="169">
        <f t="shared" si="512"/>
        <v>455302.41593798669</v>
      </c>
      <c r="J2377" s="169">
        <f t="shared" si="514"/>
        <v>446199.07556985598</v>
      </c>
      <c r="K2377" s="95"/>
      <c r="L2377" s="265">
        <f t="shared" si="513"/>
        <v>174526.36631999374</v>
      </c>
      <c r="M2377" s="265">
        <f>$G2377*NonHospFrac+theModel!$H2377*NonHospFrac</f>
        <v>280776.04961799295</v>
      </c>
      <c r="N2377" s="266">
        <f t="shared" si="515"/>
        <v>455302.41593798669</v>
      </c>
      <c r="O2377" s="159"/>
      <c r="P2377" s="265">
        <f t="shared" si="516"/>
        <v>171036.8770043035</v>
      </c>
      <c r="Q2377" s="265">
        <f t="shared" si="517"/>
        <v>280774.49497631815</v>
      </c>
      <c r="R2377" s="266">
        <f t="shared" si="518"/>
        <v>451811.37198062165</v>
      </c>
    </row>
    <row r="2378" spans="1:18" x14ac:dyDescent="0.3">
      <c r="A2378" s="82">
        <v>2347</v>
      </c>
      <c r="B2378" s="94">
        <f t="shared" si="507"/>
        <v>2.7348868312876362E-20</v>
      </c>
      <c r="C2378" s="179">
        <f t="shared" si="508"/>
        <v>2.7287173976073154E-20</v>
      </c>
      <c r="D2378" s="166">
        <f t="shared" si="509"/>
        <v>2.2558277767625785E-3</v>
      </c>
      <c r="E2378" s="167">
        <f t="shared" si="519"/>
        <v>24.291375447755232</v>
      </c>
      <c r="F2378" s="168">
        <f t="shared" si="520"/>
        <v>5.2966836198385527</v>
      </c>
      <c r="G2378" s="168">
        <f t="shared" si="510"/>
        <v>184070.47199311381</v>
      </c>
      <c r="H2378" s="168">
        <f t="shared" si="511"/>
        <v>271310.33852408634</v>
      </c>
      <c r="I2378" s="169">
        <f t="shared" si="512"/>
        <v>455380.81051720015</v>
      </c>
      <c r="J2378" s="169">
        <f t="shared" si="514"/>
        <v>446270.31770948065</v>
      </c>
      <c r="K2378" s="95"/>
      <c r="L2378" s="265">
        <f t="shared" si="513"/>
        <v>174556.41650327932</v>
      </c>
      <c r="M2378" s="265">
        <f>$G2378*NonHospFrac+theModel!$H2378*NonHospFrac</f>
        <v>280824.3940139208</v>
      </c>
      <c r="N2378" s="266">
        <f t="shared" si="515"/>
        <v>455380.81051720015</v>
      </c>
      <c r="O2378" s="159"/>
      <c r="P2378" s="265">
        <f t="shared" si="516"/>
        <v>171064.18551689273</v>
      </c>
      <c r="Q2378" s="265">
        <f t="shared" si="517"/>
        <v>280822.839372246</v>
      </c>
      <c r="R2378" s="266">
        <f t="shared" si="518"/>
        <v>451887.02488913876</v>
      </c>
    </row>
    <row r="2379" spans="1:18" x14ac:dyDescent="0.3">
      <c r="A2379" s="82">
        <v>2348</v>
      </c>
      <c r="B2379" s="94">
        <f t="shared" si="507"/>
        <v>2.6837978892431236E-20</v>
      </c>
      <c r="C2379" s="179">
        <f t="shared" si="508"/>
        <v>2.6777437034173522E-20</v>
      </c>
      <c r="D2379" s="166">
        <f t="shared" si="509"/>
        <v>2.2558277767625785E-3</v>
      </c>
      <c r="E2379" s="167">
        <f t="shared" si="519"/>
        <v>24.291375447755232</v>
      </c>
      <c r="F2379" s="168">
        <f t="shared" si="520"/>
        <v>5.2989394476153153</v>
      </c>
      <c r="G2379" s="168">
        <f t="shared" si="510"/>
        <v>184148.86657232724</v>
      </c>
      <c r="H2379" s="168">
        <f t="shared" si="511"/>
        <v>271310.33852408634</v>
      </c>
      <c r="I2379" s="169">
        <f t="shared" si="512"/>
        <v>455459.20509641361</v>
      </c>
      <c r="J2379" s="169">
        <f t="shared" si="514"/>
        <v>446341.55694513547</v>
      </c>
      <c r="K2379" s="95"/>
      <c r="L2379" s="265">
        <f t="shared" si="513"/>
        <v>174586.46668656491</v>
      </c>
      <c r="M2379" s="265">
        <f>$G2379*NonHospFrac+theModel!$H2379*NonHospFrac</f>
        <v>280872.73840984865</v>
      </c>
      <c r="N2379" s="266">
        <f t="shared" si="515"/>
        <v>455459.20509641356</v>
      </c>
      <c r="O2379" s="159"/>
      <c r="P2379" s="265">
        <f t="shared" si="516"/>
        <v>171091.49291633323</v>
      </c>
      <c r="Q2379" s="265">
        <f t="shared" si="517"/>
        <v>280871.18376817385</v>
      </c>
      <c r="R2379" s="266">
        <f t="shared" si="518"/>
        <v>451962.67668450705</v>
      </c>
    </row>
    <row r="2380" spans="1:18" x14ac:dyDescent="0.3">
      <c r="A2380" s="82">
        <v>2349</v>
      </c>
      <c r="B2380" s="94">
        <f t="shared" si="507"/>
        <v>2.6336633120993332E-20</v>
      </c>
      <c r="C2380" s="179">
        <f t="shared" si="508"/>
        <v>2.6277222212452589E-20</v>
      </c>
      <c r="D2380" s="166">
        <f t="shared" si="509"/>
        <v>2.2558277767625785E-3</v>
      </c>
      <c r="E2380" s="167">
        <f t="shared" si="519"/>
        <v>24.291375447755232</v>
      </c>
      <c r="F2380" s="168">
        <f t="shared" si="520"/>
        <v>5.3011952753920779</v>
      </c>
      <c r="G2380" s="168">
        <f t="shared" si="510"/>
        <v>184227.26115154065</v>
      </c>
      <c r="H2380" s="168">
        <f t="shared" si="511"/>
        <v>271310.33852408634</v>
      </c>
      <c r="I2380" s="169">
        <f t="shared" si="512"/>
        <v>455537.59967562696</v>
      </c>
      <c r="J2380" s="169">
        <f t="shared" si="514"/>
        <v>446412.79327693867</v>
      </c>
      <c r="K2380" s="95"/>
      <c r="L2380" s="265">
        <f t="shared" si="513"/>
        <v>174616.51686985046</v>
      </c>
      <c r="M2380" s="265">
        <f>$G2380*NonHospFrac+theModel!$H2380*NonHospFrac</f>
        <v>280921.0828057765</v>
      </c>
      <c r="N2380" s="266">
        <f t="shared" si="515"/>
        <v>455537.59967562696</v>
      </c>
      <c r="O2380" s="159"/>
      <c r="P2380" s="265">
        <f t="shared" si="516"/>
        <v>171118.79920267034</v>
      </c>
      <c r="Q2380" s="265">
        <f t="shared" si="517"/>
        <v>280919.52816410171</v>
      </c>
      <c r="R2380" s="266">
        <f t="shared" si="518"/>
        <v>452038.32736677205</v>
      </c>
    </row>
    <row r="2381" spans="1:18" x14ac:dyDescent="0.3">
      <c r="A2381" s="82">
        <v>2350</v>
      </c>
      <c r="B2381" s="94">
        <f t="shared" si="507"/>
        <v>2.5844652718816508E-20</v>
      </c>
      <c r="C2381" s="179">
        <f t="shared" si="508"/>
        <v>2.5786351633332618E-20</v>
      </c>
      <c r="D2381" s="166">
        <f t="shared" si="509"/>
        <v>2.2558277767625785E-3</v>
      </c>
      <c r="E2381" s="167">
        <f t="shared" si="519"/>
        <v>24.291375447755232</v>
      </c>
      <c r="F2381" s="168">
        <f t="shared" si="520"/>
        <v>5.3034511031688405</v>
      </c>
      <c r="G2381" s="168">
        <f t="shared" si="510"/>
        <v>184305.65573075408</v>
      </c>
      <c r="H2381" s="168">
        <f t="shared" si="511"/>
        <v>271310.33852408634</v>
      </c>
      <c r="I2381" s="169">
        <f t="shared" si="512"/>
        <v>455615.99425484042</v>
      </c>
      <c r="J2381" s="169">
        <f t="shared" si="514"/>
        <v>446484.02670500887</v>
      </c>
      <c r="K2381" s="95"/>
      <c r="L2381" s="265">
        <f t="shared" si="513"/>
        <v>174646.56705313607</v>
      </c>
      <c r="M2381" s="265">
        <f>$G2381*NonHospFrac+theModel!$H2381*NonHospFrac</f>
        <v>280969.42720170435</v>
      </c>
      <c r="N2381" s="266">
        <f t="shared" si="515"/>
        <v>455615.99425484042</v>
      </c>
      <c r="O2381" s="159"/>
      <c r="P2381" s="265">
        <f t="shared" si="516"/>
        <v>171146.10437594954</v>
      </c>
      <c r="Q2381" s="265">
        <f t="shared" si="517"/>
        <v>280967.87256002956</v>
      </c>
      <c r="R2381" s="266">
        <f t="shared" si="518"/>
        <v>452113.9769359791</v>
      </c>
    </row>
    <row r="2382" spans="1:18" x14ac:dyDescent="0.3">
      <c r="A2382" s="82">
        <v>2351</v>
      </c>
      <c r="B2382" s="94">
        <f t="shared" si="507"/>
        <v>2.5361862736501044E-20</v>
      </c>
      <c r="C2382" s="179">
        <f t="shared" si="508"/>
        <v>2.5304650742069604E-20</v>
      </c>
      <c r="D2382" s="166">
        <f t="shared" si="509"/>
        <v>2.2558277767625785E-3</v>
      </c>
      <c r="E2382" s="167">
        <f t="shared" si="519"/>
        <v>24.291375447755232</v>
      </c>
      <c r="F2382" s="168">
        <f t="shared" si="520"/>
        <v>5.3057069309456031</v>
      </c>
      <c r="G2382" s="168">
        <f t="shared" si="510"/>
        <v>184384.05030996748</v>
      </c>
      <c r="H2382" s="168">
        <f t="shared" si="511"/>
        <v>271310.33852408634</v>
      </c>
      <c r="I2382" s="169">
        <f t="shared" si="512"/>
        <v>455694.38883405383</v>
      </c>
      <c r="J2382" s="169">
        <f t="shared" si="514"/>
        <v>446555.25722946425</v>
      </c>
      <c r="K2382" s="95"/>
      <c r="L2382" s="265">
        <f t="shared" si="513"/>
        <v>174676.61723642162</v>
      </c>
      <c r="M2382" s="265">
        <f>$G2382*NonHospFrac+theModel!$H2382*NonHospFrac</f>
        <v>281017.77159763221</v>
      </c>
      <c r="N2382" s="266">
        <f t="shared" si="515"/>
        <v>455694.38883405383</v>
      </c>
      <c r="O2382" s="159"/>
      <c r="P2382" s="265">
        <f t="shared" si="516"/>
        <v>171173.40843621604</v>
      </c>
      <c r="Q2382" s="265">
        <f t="shared" si="517"/>
        <v>281016.21695595741</v>
      </c>
      <c r="R2382" s="266">
        <f t="shared" si="518"/>
        <v>452189.62539217342</v>
      </c>
    </row>
    <row r="2383" spans="1:18" x14ac:dyDescent="0.3">
      <c r="A2383" s="82">
        <v>2352</v>
      </c>
      <c r="B2383" s="94">
        <f t="shared" si="507"/>
        <v>2.4888091492783462E-20</v>
      </c>
      <c r="C2383" s="179">
        <f t="shared" si="508"/>
        <v>2.4831948244683433E-20</v>
      </c>
      <c r="D2383" s="166">
        <f t="shared" si="509"/>
        <v>2.2558277767625785E-3</v>
      </c>
      <c r="E2383" s="167">
        <f t="shared" si="519"/>
        <v>24.291375447755232</v>
      </c>
      <c r="F2383" s="168">
        <f t="shared" si="520"/>
        <v>5.3079627587223657</v>
      </c>
      <c r="G2383" s="168">
        <f t="shared" si="510"/>
        <v>184462.44488918092</v>
      </c>
      <c r="H2383" s="168">
        <f t="shared" si="511"/>
        <v>271310.33852408634</v>
      </c>
      <c r="I2383" s="169">
        <f t="shared" si="512"/>
        <v>455772.78341326723</v>
      </c>
      <c r="J2383" s="169">
        <f t="shared" si="514"/>
        <v>446626.48485042324</v>
      </c>
      <c r="K2383" s="95"/>
      <c r="L2383" s="265">
        <f t="shared" si="513"/>
        <v>174706.66741970723</v>
      </c>
      <c r="M2383" s="265">
        <f>$G2383*NonHospFrac+theModel!$H2383*NonHospFrac</f>
        <v>281066.11599356006</v>
      </c>
      <c r="N2383" s="266">
        <f t="shared" si="515"/>
        <v>455772.78341326729</v>
      </c>
      <c r="O2383" s="159"/>
      <c r="P2383" s="265">
        <f t="shared" si="516"/>
        <v>171200.71138351536</v>
      </c>
      <c r="Q2383" s="265">
        <f t="shared" si="517"/>
        <v>281064.56135188526</v>
      </c>
      <c r="R2383" s="266">
        <f t="shared" si="518"/>
        <v>452265.27273540059</v>
      </c>
    </row>
    <row r="2384" spans="1:18" x14ac:dyDescent="0.3">
      <c r="A2384" s="82">
        <v>2353</v>
      </c>
      <c r="B2384" s="94">
        <f t="shared" si="507"/>
        <v>2.4423170513484776E-20</v>
      </c>
      <c r="C2384" s="179">
        <f t="shared" si="508"/>
        <v>2.436807604704385E-20</v>
      </c>
      <c r="D2384" s="166">
        <f t="shared" si="509"/>
        <v>2.2558277767625785E-3</v>
      </c>
      <c r="E2384" s="167">
        <f t="shared" si="519"/>
        <v>24.291375447755232</v>
      </c>
      <c r="F2384" s="168">
        <f t="shared" si="520"/>
        <v>5.3102185864991283</v>
      </c>
      <c r="G2384" s="168">
        <f t="shared" si="510"/>
        <v>184540.83946839435</v>
      </c>
      <c r="H2384" s="168">
        <f t="shared" si="511"/>
        <v>271310.33852408634</v>
      </c>
      <c r="I2384" s="169">
        <f t="shared" si="512"/>
        <v>455851.17799248069</v>
      </c>
      <c r="J2384" s="169">
        <f t="shared" si="514"/>
        <v>446697.70956800424</v>
      </c>
      <c r="K2384" s="95"/>
      <c r="L2384" s="265">
        <f t="shared" si="513"/>
        <v>174736.71760299278</v>
      </c>
      <c r="M2384" s="265">
        <f>$G2384*NonHospFrac+theModel!$H2384*NonHospFrac</f>
        <v>281114.46038948791</v>
      </c>
      <c r="N2384" s="266">
        <f t="shared" si="515"/>
        <v>455851.17799248069</v>
      </c>
      <c r="O2384" s="159"/>
      <c r="P2384" s="265">
        <f t="shared" si="516"/>
        <v>171228.01321789273</v>
      </c>
      <c r="Q2384" s="265">
        <f t="shared" si="517"/>
        <v>281112.90574781311</v>
      </c>
      <c r="R2384" s="266">
        <f t="shared" si="518"/>
        <v>452340.91896570585</v>
      </c>
    </row>
    <row r="2385" spans="1:18" x14ac:dyDescent="0.3">
      <c r="A2385" s="82">
        <v>2354</v>
      </c>
      <c r="B2385" s="94">
        <f t="shared" si="507"/>
        <v>2.3966934471601026E-20</v>
      </c>
      <c r="C2385" s="179">
        <f t="shared" si="508"/>
        <v>2.391286919509614E-20</v>
      </c>
      <c r="D2385" s="166">
        <f t="shared" si="509"/>
        <v>2.2558277767625785E-3</v>
      </c>
      <c r="E2385" s="167">
        <f t="shared" si="519"/>
        <v>24.291375447755232</v>
      </c>
      <c r="F2385" s="168">
        <f t="shared" si="520"/>
        <v>5.3124744142758908</v>
      </c>
      <c r="G2385" s="168">
        <f t="shared" si="510"/>
        <v>184619.23404760775</v>
      </c>
      <c r="H2385" s="168">
        <f t="shared" si="511"/>
        <v>271310.33852408634</v>
      </c>
      <c r="I2385" s="169">
        <f t="shared" si="512"/>
        <v>455929.57257169409</v>
      </c>
      <c r="J2385" s="169">
        <f t="shared" si="514"/>
        <v>446768.93138232548</v>
      </c>
      <c r="K2385" s="95"/>
      <c r="L2385" s="265">
        <f t="shared" si="513"/>
        <v>174766.76778627836</v>
      </c>
      <c r="M2385" s="265">
        <f>$G2385*NonHospFrac+theModel!$H2385*NonHospFrac</f>
        <v>281162.8047854157</v>
      </c>
      <c r="N2385" s="266">
        <f t="shared" si="515"/>
        <v>455929.57257169404</v>
      </c>
      <c r="O2385" s="159"/>
      <c r="P2385" s="265">
        <f t="shared" si="516"/>
        <v>171255.31393939361</v>
      </c>
      <c r="Q2385" s="265">
        <f t="shared" si="517"/>
        <v>281161.25014374091</v>
      </c>
      <c r="R2385" s="266">
        <f t="shared" si="518"/>
        <v>452416.56408313452</v>
      </c>
    </row>
    <row r="2386" spans="1:18" x14ac:dyDescent="0.3">
      <c r="A2386" s="82">
        <v>2355</v>
      </c>
      <c r="B2386" s="94">
        <f t="shared" si="507"/>
        <v>2.3519221128512625E-20</v>
      </c>
      <c r="C2386" s="179">
        <f t="shared" si="508"/>
        <v>2.3466165816203104E-20</v>
      </c>
      <c r="D2386" s="166">
        <f t="shared" si="509"/>
        <v>2.2558277767625785E-3</v>
      </c>
      <c r="E2386" s="167">
        <f t="shared" si="519"/>
        <v>24.291375447755232</v>
      </c>
      <c r="F2386" s="168">
        <f t="shared" si="520"/>
        <v>5.3147302420526534</v>
      </c>
      <c r="G2386" s="168">
        <f t="shared" si="510"/>
        <v>184697.62862682118</v>
      </c>
      <c r="H2386" s="168">
        <f t="shared" si="511"/>
        <v>271310.33852408634</v>
      </c>
      <c r="I2386" s="169">
        <f t="shared" si="512"/>
        <v>456007.9671509075</v>
      </c>
      <c r="J2386" s="169">
        <f t="shared" si="514"/>
        <v>446840.15029350534</v>
      </c>
      <c r="K2386" s="95"/>
      <c r="L2386" s="265">
        <f t="shared" si="513"/>
        <v>174796.81796956394</v>
      </c>
      <c r="M2386" s="265">
        <f>$G2386*NonHospFrac+theModel!$H2386*NonHospFrac</f>
        <v>281211.14918134356</v>
      </c>
      <c r="N2386" s="266">
        <f t="shared" si="515"/>
        <v>456007.9671509075</v>
      </c>
      <c r="O2386" s="159"/>
      <c r="P2386" s="265">
        <f t="shared" si="516"/>
        <v>171282.61354806335</v>
      </c>
      <c r="Q2386" s="265">
        <f t="shared" si="517"/>
        <v>281209.59453966876</v>
      </c>
      <c r="R2386" s="266">
        <f t="shared" si="518"/>
        <v>452492.20808773208</v>
      </c>
    </row>
    <row r="2387" spans="1:18" x14ac:dyDescent="0.3">
      <c r="A2387" s="82">
        <v>2356</v>
      </c>
      <c r="B2387" s="94">
        <f t="shared" si="507"/>
        <v>2.3079871276291892E-20</v>
      </c>
      <c r="C2387" s="179">
        <f t="shared" si="508"/>
        <v>2.3027807061582729E-20</v>
      </c>
      <c r="D2387" s="166">
        <f t="shared" si="509"/>
        <v>2.2558277767625785E-3</v>
      </c>
      <c r="E2387" s="167">
        <f t="shared" si="519"/>
        <v>24.291375447755232</v>
      </c>
      <c r="F2387" s="168">
        <f t="shared" si="520"/>
        <v>5.316986069829416</v>
      </c>
      <c r="G2387" s="168">
        <f t="shared" si="510"/>
        <v>184776.02320603462</v>
      </c>
      <c r="H2387" s="168">
        <f t="shared" si="511"/>
        <v>271310.33852408634</v>
      </c>
      <c r="I2387" s="169">
        <f t="shared" si="512"/>
        <v>456086.36173012096</v>
      </c>
      <c r="J2387" s="169">
        <f t="shared" si="514"/>
        <v>446911.36630166223</v>
      </c>
      <c r="K2387" s="95"/>
      <c r="L2387" s="265">
        <f t="shared" si="513"/>
        <v>174826.86815284955</v>
      </c>
      <c r="M2387" s="265">
        <f>$G2387*NonHospFrac+theModel!$H2387*NonHospFrac</f>
        <v>281259.49357727141</v>
      </c>
      <c r="N2387" s="266">
        <f t="shared" si="515"/>
        <v>456086.36173012096</v>
      </c>
      <c r="O2387" s="159"/>
      <c r="P2387" s="265">
        <f t="shared" si="516"/>
        <v>171309.91204394732</v>
      </c>
      <c r="Q2387" s="265">
        <f t="shared" si="517"/>
        <v>281257.93893559661</v>
      </c>
      <c r="R2387" s="266">
        <f t="shared" si="518"/>
        <v>452567.85097954393</v>
      </c>
    </row>
    <row r="2388" spans="1:18" x14ac:dyDescent="0.3">
      <c r="A2388" s="82">
        <v>2357</v>
      </c>
      <c r="B2388" s="94">
        <f t="shared" si="507"/>
        <v>2.2648728681088377E-20</v>
      </c>
      <c r="C2388" s="179">
        <f t="shared" si="508"/>
        <v>2.2597637049821217E-20</v>
      </c>
      <c r="D2388" s="166">
        <f t="shared" si="509"/>
        <v>2.2558277767625785E-3</v>
      </c>
      <c r="E2388" s="167">
        <f t="shared" si="519"/>
        <v>24.291375447755232</v>
      </c>
      <c r="F2388" s="168">
        <f t="shared" si="520"/>
        <v>5.3192418976061786</v>
      </c>
      <c r="G2388" s="168">
        <f t="shared" si="510"/>
        <v>184854.41778524802</v>
      </c>
      <c r="H2388" s="168">
        <f t="shared" si="511"/>
        <v>271310.33852408634</v>
      </c>
      <c r="I2388" s="169">
        <f t="shared" si="512"/>
        <v>456164.75630933436</v>
      </c>
      <c r="J2388" s="169">
        <f t="shared" si="514"/>
        <v>446982.57940691436</v>
      </c>
      <c r="K2388" s="95"/>
      <c r="L2388" s="265">
        <f t="shared" si="513"/>
        <v>174856.9183361351</v>
      </c>
      <c r="M2388" s="265">
        <f>$G2388*NonHospFrac+theModel!$H2388*NonHospFrac</f>
        <v>281307.83797319926</v>
      </c>
      <c r="N2388" s="266">
        <f t="shared" si="515"/>
        <v>456164.75630933436</v>
      </c>
      <c r="O2388" s="159"/>
      <c r="P2388" s="265">
        <f t="shared" si="516"/>
        <v>171337.2094270908</v>
      </c>
      <c r="Q2388" s="265">
        <f t="shared" si="517"/>
        <v>281306.28333152446</v>
      </c>
      <c r="R2388" s="266">
        <f t="shared" si="518"/>
        <v>452643.49275861529</v>
      </c>
    </row>
    <row r="2389" spans="1:18" x14ac:dyDescent="0.3">
      <c r="A2389" s="82">
        <v>2358</v>
      </c>
      <c r="B2389" s="94">
        <f t="shared" si="507"/>
        <v>2.2225640027571687E-20</v>
      </c>
      <c r="C2389" s="179">
        <f t="shared" si="508"/>
        <v>2.2175502811441166E-20</v>
      </c>
      <c r="D2389" s="166">
        <f t="shared" si="509"/>
        <v>2.2558277767625785E-3</v>
      </c>
      <c r="E2389" s="167">
        <f t="shared" si="519"/>
        <v>24.291375447755232</v>
      </c>
      <c r="F2389" s="168">
        <f t="shared" si="520"/>
        <v>5.3214977253829412</v>
      </c>
      <c r="G2389" s="168">
        <f t="shared" si="510"/>
        <v>184932.81236446145</v>
      </c>
      <c r="H2389" s="168">
        <f t="shared" si="511"/>
        <v>271310.33852408634</v>
      </c>
      <c r="I2389" s="169">
        <f t="shared" si="512"/>
        <v>456243.15088854777</v>
      </c>
      <c r="J2389" s="169">
        <f t="shared" si="514"/>
        <v>447053.78960938012</v>
      </c>
      <c r="K2389" s="95"/>
      <c r="L2389" s="265">
        <f t="shared" si="513"/>
        <v>174886.96851942068</v>
      </c>
      <c r="M2389" s="265">
        <f>$G2389*NonHospFrac+theModel!$H2389*NonHospFrac</f>
        <v>281356.18236912711</v>
      </c>
      <c r="N2389" s="266">
        <f t="shared" si="515"/>
        <v>456243.15088854777</v>
      </c>
      <c r="O2389" s="159"/>
      <c r="P2389" s="265">
        <f t="shared" si="516"/>
        <v>171364.50569753922</v>
      </c>
      <c r="Q2389" s="265">
        <f t="shared" si="517"/>
        <v>281354.62772745232</v>
      </c>
      <c r="R2389" s="266">
        <f t="shared" si="518"/>
        <v>452719.13342499151</v>
      </c>
    </row>
    <row r="2390" spans="1:18" x14ac:dyDescent="0.3">
      <c r="A2390" s="82">
        <v>2359</v>
      </c>
      <c r="B2390" s="94">
        <f t="shared" si="507"/>
        <v>2.1810454864412238E-20</v>
      </c>
      <c r="C2390" s="179">
        <f t="shared" si="508"/>
        <v>2.1761254234505269E-20</v>
      </c>
      <c r="D2390" s="166">
        <f t="shared" si="509"/>
        <v>2.2558277767625785E-3</v>
      </c>
      <c r="E2390" s="167">
        <f t="shared" si="519"/>
        <v>24.291375447755232</v>
      </c>
      <c r="F2390" s="168">
        <f t="shared" si="520"/>
        <v>5.3237535531597038</v>
      </c>
      <c r="G2390" s="168">
        <f t="shared" si="510"/>
        <v>185011.20694367486</v>
      </c>
      <c r="H2390" s="168">
        <f t="shared" si="511"/>
        <v>271310.33852408634</v>
      </c>
      <c r="I2390" s="169">
        <f t="shared" si="512"/>
        <v>456321.54546776123</v>
      </c>
      <c r="J2390" s="169">
        <f t="shared" si="514"/>
        <v>447124.99690917792</v>
      </c>
      <c r="K2390" s="95"/>
      <c r="L2390" s="265">
        <f t="shared" si="513"/>
        <v>174917.01870270626</v>
      </c>
      <c r="M2390" s="265">
        <f>$G2390*NonHospFrac+theModel!$H2390*NonHospFrac</f>
        <v>281404.52676505491</v>
      </c>
      <c r="N2390" s="266">
        <f t="shared" si="515"/>
        <v>456321.54546776117</v>
      </c>
      <c r="O2390" s="159"/>
      <c r="P2390" s="265">
        <f t="shared" si="516"/>
        <v>171391.80085533793</v>
      </c>
      <c r="Q2390" s="265">
        <f t="shared" si="517"/>
        <v>281402.97212338011</v>
      </c>
      <c r="R2390" s="266">
        <f t="shared" si="518"/>
        <v>452794.77297871804</v>
      </c>
    </row>
    <row r="2391" spans="1:18" x14ac:dyDescent="0.3">
      <c r="A2391" s="82">
        <v>2360</v>
      </c>
      <c r="B2391" s="94">
        <f t="shared" si="507"/>
        <v>2.1403025550780352E-20</v>
      </c>
      <c r="C2391" s="179">
        <f t="shared" si="508"/>
        <v>2.1354744011236142E-20</v>
      </c>
      <c r="D2391" s="166">
        <f t="shared" si="509"/>
        <v>2.2558277767625785E-3</v>
      </c>
      <c r="E2391" s="167">
        <f t="shared" si="519"/>
        <v>24.291375447755232</v>
      </c>
      <c r="F2391" s="168">
        <f t="shared" si="520"/>
        <v>5.3260093809364664</v>
      </c>
      <c r="G2391" s="168">
        <f t="shared" si="510"/>
        <v>185089.60152288829</v>
      </c>
      <c r="H2391" s="168">
        <f t="shared" si="511"/>
        <v>271310.33852408634</v>
      </c>
      <c r="I2391" s="169">
        <f t="shared" si="512"/>
        <v>456399.94004697463</v>
      </c>
      <c r="J2391" s="169">
        <f t="shared" si="514"/>
        <v>447196.20130642597</v>
      </c>
      <c r="K2391" s="95"/>
      <c r="L2391" s="265">
        <f t="shared" si="513"/>
        <v>174947.06888599184</v>
      </c>
      <c r="M2391" s="265">
        <f>$G2391*NonHospFrac+theModel!$H2391*NonHospFrac</f>
        <v>281452.87116098276</v>
      </c>
      <c r="N2391" s="266">
        <f t="shared" si="515"/>
        <v>456399.94004697457</v>
      </c>
      <c r="O2391" s="159"/>
      <c r="P2391" s="265">
        <f t="shared" si="516"/>
        <v>171419.09490053228</v>
      </c>
      <c r="Q2391" s="265">
        <f t="shared" si="517"/>
        <v>281451.31651930796</v>
      </c>
      <c r="R2391" s="266">
        <f t="shared" si="518"/>
        <v>452870.41141984024</v>
      </c>
    </row>
    <row r="2392" spans="1:18" x14ac:dyDescent="0.3">
      <c r="A2392" s="82">
        <v>2361</v>
      </c>
      <c r="B2392" s="94">
        <f t="shared" si="507"/>
        <v>2.1003207203845024E-20</v>
      </c>
      <c r="C2392" s="179">
        <f t="shared" si="508"/>
        <v>2.095582758563349E-20</v>
      </c>
      <c r="D2392" s="166">
        <f t="shared" si="509"/>
        <v>2.2558277767625785E-3</v>
      </c>
      <c r="E2392" s="167">
        <f t="shared" si="519"/>
        <v>24.291375447755232</v>
      </c>
      <c r="F2392" s="168">
        <f t="shared" si="520"/>
        <v>5.328265208713229</v>
      </c>
      <c r="G2392" s="168">
        <f t="shared" si="510"/>
        <v>185167.99610210172</v>
      </c>
      <c r="H2392" s="168">
        <f t="shared" si="511"/>
        <v>271310.33852408634</v>
      </c>
      <c r="I2392" s="169">
        <f t="shared" si="512"/>
        <v>456478.33462618804</v>
      </c>
      <c r="J2392" s="169">
        <f t="shared" si="514"/>
        <v>447267.4028012426</v>
      </c>
      <c r="K2392" s="95"/>
      <c r="L2392" s="265">
        <f t="shared" si="513"/>
        <v>174977.11906927743</v>
      </c>
      <c r="M2392" s="265">
        <f>$G2392*NonHospFrac+theModel!$H2392*NonHospFrac</f>
        <v>281501.21555691061</v>
      </c>
      <c r="N2392" s="266">
        <f t="shared" si="515"/>
        <v>456478.33462618804</v>
      </c>
      <c r="O2392" s="159"/>
      <c r="P2392" s="265">
        <f t="shared" si="516"/>
        <v>171446.38783316762</v>
      </c>
      <c r="Q2392" s="265">
        <f t="shared" si="517"/>
        <v>281499.66091523581</v>
      </c>
      <c r="R2392" s="266">
        <f t="shared" si="518"/>
        <v>452946.04874840344</v>
      </c>
    </row>
    <row r="2393" spans="1:18" x14ac:dyDescent="0.3">
      <c r="A2393" s="82">
        <v>2362</v>
      </c>
      <c r="B2393" s="94">
        <f t="shared" si="507"/>
        <v>2.0610857647252615E-20</v>
      </c>
      <c r="C2393" s="179">
        <f t="shared" si="508"/>
        <v>2.0564363102069042E-20</v>
      </c>
      <c r="D2393" s="166">
        <f t="shared" si="509"/>
        <v>2.2558277767625785E-3</v>
      </c>
      <c r="E2393" s="167">
        <f t="shared" si="519"/>
        <v>24.291375447755232</v>
      </c>
      <c r="F2393" s="168">
        <f t="shared" si="520"/>
        <v>5.3305210364899915</v>
      </c>
      <c r="G2393" s="168">
        <f t="shared" si="510"/>
        <v>185246.39068131513</v>
      </c>
      <c r="H2393" s="168">
        <f t="shared" si="511"/>
        <v>271310.33852408634</v>
      </c>
      <c r="I2393" s="169">
        <f t="shared" si="512"/>
        <v>456556.7292054015</v>
      </c>
      <c r="J2393" s="169">
        <f t="shared" si="514"/>
        <v>447338.60139374615</v>
      </c>
      <c r="K2393" s="95"/>
      <c r="L2393" s="265">
        <f t="shared" si="513"/>
        <v>175007.16925256301</v>
      </c>
      <c r="M2393" s="265">
        <f>$G2393*NonHospFrac+theModel!$H2393*NonHospFrac</f>
        <v>281549.55995283846</v>
      </c>
      <c r="N2393" s="266">
        <f t="shared" si="515"/>
        <v>456556.7292054015</v>
      </c>
      <c r="O2393" s="159"/>
      <c r="P2393" s="265">
        <f t="shared" si="516"/>
        <v>171473.67965328929</v>
      </c>
      <c r="Q2393" s="265">
        <f t="shared" si="517"/>
        <v>281548.00531116367</v>
      </c>
      <c r="R2393" s="266">
        <f t="shared" si="518"/>
        <v>453021.68496445299</v>
      </c>
    </row>
    <row r="2394" spans="1:18" x14ac:dyDescent="0.3">
      <c r="A2394" s="82">
        <v>2363</v>
      </c>
      <c r="B2394" s="94">
        <f t="shared" si="507"/>
        <v>2.0225837360569526E-20</v>
      </c>
      <c r="C2394" s="179">
        <f t="shared" si="508"/>
        <v>2.0180211354843272E-20</v>
      </c>
      <c r="D2394" s="166">
        <f t="shared" si="509"/>
        <v>2.2558277767625785E-3</v>
      </c>
      <c r="E2394" s="167">
        <f t="shared" si="519"/>
        <v>24.291375447755232</v>
      </c>
      <c r="F2394" s="168">
        <f t="shared" si="520"/>
        <v>5.3327768642667541</v>
      </c>
      <c r="G2394" s="168">
        <f t="shared" si="510"/>
        <v>185324.78526052856</v>
      </c>
      <c r="H2394" s="168">
        <f t="shared" si="511"/>
        <v>271310.33852408634</v>
      </c>
      <c r="I2394" s="169">
        <f t="shared" si="512"/>
        <v>456635.1237846149</v>
      </c>
      <c r="J2394" s="169">
        <f t="shared" si="514"/>
        <v>447409.79708405485</v>
      </c>
      <c r="K2394" s="95"/>
      <c r="L2394" s="265">
        <f t="shared" si="513"/>
        <v>175037.21943584859</v>
      </c>
      <c r="M2394" s="265">
        <f>$G2394*NonHospFrac+theModel!$H2394*NonHospFrac</f>
        <v>281597.90434876631</v>
      </c>
      <c r="N2394" s="266">
        <f t="shared" si="515"/>
        <v>456635.1237846149</v>
      </c>
      <c r="O2394" s="159"/>
      <c r="P2394" s="265">
        <f t="shared" si="516"/>
        <v>171500.97036094265</v>
      </c>
      <c r="Q2394" s="265">
        <f t="shared" si="517"/>
        <v>281596.34970709152</v>
      </c>
      <c r="R2394" s="266">
        <f t="shared" si="518"/>
        <v>453097.32006803417</v>
      </c>
    </row>
    <row r="2395" spans="1:18" x14ac:dyDescent="0.3">
      <c r="A2395" s="82">
        <v>2364</v>
      </c>
      <c r="B2395" s="94">
        <f t="shared" si="507"/>
        <v>1.9848009429667769E-20</v>
      </c>
      <c r="C2395" s="179">
        <f t="shared" si="508"/>
        <v>1.9803235738682878E-20</v>
      </c>
      <c r="D2395" s="166">
        <f t="shared" si="509"/>
        <v>2.2558277767625785E-3</v>
      </c>
      <c r="E2395" s="167">
        <f t="shared" si="519"/>
        <v>24.291375447755232</v>
      </c>
      <c r="F2395" s="168">
        <f t="shared" si="520"/>
        <v>5.3350326920435167</v>
      </c>
      <c r="G2395" s="168">
        <f t="shared" si="510"/>
        <v>185403.17983974196</v>
      </c>
      <c r="H2395" s="168">
        <f t="shared" si="511"/>
        <v>271310.33852408634</v>
      </c>
      <c r="I2395" s="169">
        <f t="shared" si="512"/>
        <v>456713.51836382831</v>
      </c>
      <c r="J2395" s="169">
        <f t="shared" si="514"/>
        <v>447480.98987228709</v>
      </c>
      <c r="K2395" s="95"/>
      <c r="L2395" s="265">
        <f t="shared" si="513"/>
        <v>175067.26961913414</v>
      </c>
      <c r="M2395" s="265">
        <f>$G2395*NonHospFrac+theModel!$H2395*NonHospFrac</f>
        <v>281646.24874469417</v>
      </c>
      <c r="N2395" s="266">
        <f t="shared" si="515"/>
        <v>456713.51836382831</v>
      </c>
      <c r="O2395" s="159"/>
      <c r="P2395" s="265">
        <f t="shared" si="516"/>
        <v>171528.25995617302</v>
      </c>
      <c r="Q2395" s="265">
        <f t="shared" si="517"/>
        <v>281644.69410301937</v>
      </c>
      <c r="R2395" s="266">
        <f t="shared" si="518"/>
        <v>453172.95405919239</v>
      </c>
    </row>
    <row r="2396" spans="1:18" x14ac:dyDescent="0.3">
      <c r="A2396" s="82">
        <v>2365</v>
      </c>
      <c r="B2396" s="94">
        <f t="shared" si="507"/>
        <v>1.9477239498038166E-20</v>
      </c>
      <c r="C2396" s="179">
        <f t="shared" si="508"/>
        <v>1.9433302200163833E-20</v>
      </c>
      <c r="D2396" s="166">
        <f t="shared" si="509"/>
        <v>2.2558277767625785E-3</v>
      </c>
      <c r="E2396" s="167">
        <f t="shared" si="519"/>
        <v>24.291375447755232</v>
      </c>
      <c r="F2396" s="168">
        <f t="shared" si="520"/>
        <v>5.3372885198202793</v>
      </c>
      <c r="G2396" s="168">
        <f t="shared" si="510"/>
        <v>185481.5744189554</v>
      </c>
      <c r="H2396" s="168">
        <f t="shared" si="511"/>
        <v>271310.33852408634</v>
      </c>
      <c r="I2396" s="169">
        <f t="shared" si="512"/>
        <v>456791.91294304177</v>
      </c>
      <c r="J2396" s="169">
        <f t="shared" si="514"/>
        <v>447552.17975856119</v>
      </c>
      <c r="K2396" s="95"/>
      <c r="L2396" s="265">
        <f t="shared" si="513"/>
        <v>175097.31980241975</v>
      </c>
      <c r="M2396" s="265">
        <f>$G2396*NonHospFrac+theModel!$H2396*NonHospFrac</f>
        <v>281694.59314062202</v>
      </c>
      <c r="N2396" s="266">
        <f t="shared" si="515"/>
        <v>456791.91294304177</v>
      </c>
      <c r="O2396" s="159"/>
      <c r="P2396" s="265">
        <f t="shared" si="516"/>
        <v>171555.54843902579</v>
      </c>
      <c r="Q2396" s="265">
        <f t="shared" si="517"/>
        <v>281693.03849894722</v>
      </c>
      <c r="R2396" s="266">
        <f t="shared" si="518"/>
        <v>453248.58693797304</v>
      </c>
    </row>
    <row r="2397" spans="1:18" x14ac:dyDescent="0.3">
      <c r="A2397" s="82">
        <v>2366</v>
      </c>
      <c r="B2397" s="94">
        <f t="shared" si="507"/>
        <v>1.9113395719012816E-20</v>
      </c>
      <c r="C2397" s="179">
        <f t="shared" si="508"/>
        <v>1.9070279190041611E-20</v>
      </c>
      <c r="D2397" s="166">
        <f t="shared" si="509"/>
        <v>2.2558277767625785E-3</v>
      </c>
      <c r="E2397" s="167">
        <f t="shared" si="519"/>
        <v>24.291375447755232</v>
      </c>
      <c r="F2397" s="168">
        <f t="shared" si="520"/>
        <v>5.3395443475970419</v>
      </c>
      <c r="G2397" s="168">
        <f t="shared" si="510"/>
        <v>185559.96899816886</v>
      </c>
      <c r="H2397" s="168">
        <f t="shared" si="511"/>
        <v>271310.33852408634</v>
      </c>
      <c r="I2397" s="169">
        <f t="shared" si="512"/>
        <v>456870.30752225523</v>
      </c>
      <c r="J2397" s="169">
        <f t="shared" si="514"/>
        <v>447623.36674299533</v>
      </c>
      <c r="K2397" s="95"/>
      <c r="L2397" s="265">
        <f t="shared" si="513"/>
        <v>175127.36998570533</v>
      </c>
      <c r="M2397" s="265">
        <f>$G2397*NonHospFrac+theModel!$H2397*NonHospFrac</f>
        <v>281742.93753654987</v>
      </c>
      <c r="N2397" s="266">
        <f t="shared" si="515"/>
        <v>456870.30752225523</v>
      </c>
      <c r="O2397" s="159"/>
      <c r="P2397" s="265">
        <f t="shared" si="516"/>
        <v>171582.83580954626</v>
      </c>
      <c r="Q2397" s="265">
        <f t="shared" si="517"/>
        <v>281741.38289487507</v>
      </c>
      <c r="R2397" s="266">
        <f t="shared" si="518"/>
        <v>453324.21870442131</v>
      </c>
    </row>
    <row r="2398" spans="1:18" x14ac:dyDescent="0.3">
      <c r="A2398" s="82">
        <v>2367</v>
      </c>
      <c r="B2398" s="94">
        <f t="shared" si="507"/>
        <v>1.8756348708880144E-20</v>
      </c>
      <c r="C2398" s="179">
        <f t="shared" si="508"/>
        <v>1.8714037616472005E-20</v>
      </c>
      <c r="D2398" s="166">
        <f t="shared" si="509"/>
        <v>2.2558277767625785E-3</v>
      </c>
      <c r="E2398" s="167">
        <f t="shared" si="519"/>
        <v>24.291375447755232</v>
      </c>
      <c r="F2398" s="168">
        <f t="shared" si="520"/>
        <v>5.3418001753738045</v>
      </c>
      <c r="G2398" s="168">
        <f t="shared" si="510"/>
        <v>185638.36357738229</v>
      </c>
      <c r="H2398" s="168">
        <f t="shared" si="511"/>
        <v>271310.33852408634</v>
      </c>
      <c r="I2398" s="169">
        <f t="shared" si="512"/>
        <v>456948.70210146863</v>
      </c>
      <c r="J2398" s="169">
        <f t="shared" si="514"/>
        <v>447694.55082570785</v>
      </c>
      <c r="K2398" s="95"/>
      <c r="L2398" s="265">
        <f t="shared" si="513"/>
        <v>175157.42016899091</v>
      </c>
      <c r="M2398" s="265">
        <f>$G2398*NonHospFrac+theModel!$H2398*NonHospFrac</f>
        <v>281791.28193247772</v>
      </c>
      <c r="N2398" s="266">
        <f t="shared" si="515"/>
        <v>456948.70210146863</v>
      </c>
      <c r="O2398" s="159"/>
      <c r="P2398" s="265">
        <f t="shared" si="516"/>
        <v>171610.1220677798</v>
      </c>
      <c r="Q2398" s="265">
        <f t="shared" si="517"/>
        <v>281789.72729080293</v>
      </c>
      <c r="R2398" s="266">
        <f t="shared" si="518"/>
        <v>453399.84935858275</v>
      </c>
    </row>
    <row r="2399" spans="1:18" x14ac:dyDescent="0.3">
      <c r="A2399" s="82">
        <v>2368</v>
      </c>
      <c r="B2399" s="94">
        <f t="shared" ref="B2399:B2462" si="521">Constant*EXP(PowerTerm*(A2399)/7)</f>
        <v>1.8405971500875716E-20</v>
      </c>
      <c r="C2399" s="179">
        <f t="shared" ref="C2399:C2462" si="522">(1-theFloor)*B2399</f>
        <v>1.836445079910574E-20</v>
      </c>
      <c r="D2399" s="166">
        <f t="shared" ref="D2399:D2462" si="523">theFloor</f>
        <v>2.2558277767625785E-3</v>
      </c>
      <c r="E2399" s="167">
        <f t="shared" si="519"/>
        <v>24.291375447755232</v>
      </c>
      <c r="F2399" s="168">
        <f t="shared" si="520"/>
        <v>5.3440560031505671</v>
      </c>
      <c r="G2399" s="168">
        <f t="shared" ref="G2399:G2462" si="524">$B$22*F2399*totInfected/365.25</f>
        <v>185716.75815659569</v>
      </c>
      <c r="H2399" s="168">
        <f t="shared" ref="H2399:H2462" si="525">lostQALYs_Injured*E2399*totInfected/365.25</f>
        <v>271310.33852408634</v>
      </c>
      <c r="I2399" s="169">
        <f t="shared" ref="I2399:I2462" si="526">H2399+G2399</f>
        <v>457027.09668068204</v>
      </c>
      <c r="J2399" s="169">
        <f t="shared" si="514"/>
        <v>447765.73200681701</v>
      </c>
      <c r="K2399" s="95"/>
      <c r="L2399" s="265">
        <f t="shared" ref="L2399:L2462" si="527">$G2399*HospFrac+$H2399*HospFrac</f>
        <v>175187.47035227649</v>
      </c>
      <c r="M2399" s="265">
        <f>$G2399*NonHospFrac+theModel!$H2399*NonHospFrac</f>
        <v>281839.62632840557</v>
      </c>
      <c r="N2399" s="266">
        <f t="shared" si="515"/>
        <v>457027.09668068204</v>
      </c>
      <c r="O2399" s="159"/>
      <c r="P2399" s="265">
        <f t="shared" si="516"/>
        <v>171637.40721377172</v>
      </c>
      <c r="Q2399" s="265">
        <f t="shared" si="517"/>
        <v>281838.07168673078</v>
      </c>
      <c r="R2399" s="266">
        <f t="shared" si="518"/>
        <v>453475.47890050249</v>
      </c>
    </row>
    <row r="2400" spans="1:18" x14ac:dyDescent="0.3">
      <c r="A2400" s="82">
        <v>2369</v>
      </c>
      <c r="B2400" s="94">
        <f t="shared" si="521"/>
        <v>1.8062139500032579E-20</v>
      </c>
      <c r="C2400" s="179">
        <f t="shared" si="522"/>
        <v>1.8021394424040644E-20</v>
      </c>
      <c r="D2400" s="166">
        <f t="shared" si="523"/>
        <v>2.2558277767625785E-3</v>
      </c>
      <c r="E2400" s="167">
        <f t="shared" si="519"/>
        <v>24.291375447755232</v>
      </c>
      <c r="F2400" s="168">
        <f t="shared" si="520"/>
        <v>5.3463118309273296</v>
      </c>
      <c r="G2400" s="168">
        <f t="shared" si="524"/>
        <v>185795.15273580913</v>
      </c>
      <c r="H2400" s="168">
        <f t="shared" si="525"/>
        <v>271310.33852408634</v>
      </c>
      <c r="I2400" s="169">
        <f t="shared" si="526"/>
        <v>457105.4912598955</v>
      </c>
      <c r="J2400" s="169">
        <f t="shared" ref="J2400:J2463" si="528">J2399+(I2400-I2399)/(1+discountDaily)^A2400</f>
        <v>447836.91028644115</v>
      </c>
      <c r="K2400" s="95"/>
      <c r="L2400" s="265">
        <f t="shared" si="527"/>
        <v>175217.52053556207</v>
      </c>
      <c r="M2400" s="265">
        <f>$G2400*NonHospFrac+theModel!$H2400*NonHospFrac</f>
        <v>281887.97072433337</v>
      </c>
      <c r="N2400" s="266">
        <f t="shared" ref="N2400:N2463" si="529">L2400+M2400</f>
        <v>457105.49125989544</v>
      </c>
      <c r="O2400" s="159"/>
      <c r="P2400" s="265">
        <f t="shared" ref="P2400:P2463" si="530">P2399+(L2400-L2399)/(1+discountDaily)^A2400</f>
        <v>171664.69124756739</v>
      </c>
      <c r="Q2400" s="265">
        <f t="shared" ref="Q2400:Q2463" si="531">Q2399+(M2400-M2399)/(1+discountDaily)^B2400</f>
        <v>281886.41608265857</v>
      </c>
      <c r="R2400" s="266">
        <f t="shared" ref="R2400:R2463" si="532">P2400+Q2400</f>
        <v>453551.10733022599</v>
      </c>
    </row>
    <row r="2401" spans="1:18" x14ac:dyDescent="0.3">
      <c r="A2401" s="82">
        <v>2370</v>
      </c>
      <c r="B2401" s="94">
        <f t="shared" si="521"/>
        <v>1.7724730438874975E-20</v>
      </c>
      <c r="C2401" s="179">
        <f t="shared" si="522"/>
        <v>1.7684746499615333E-20</v>
      </c>
      <c r="D2401" s="166">
        <f t="shared" si="523"/>
        <v>2.2558277767625785E-3</v>
      </c>
      <c r="E2401" s="167">
        <f t="shared" ref="E2401:E2464" si="533">C2401+E2400</f>
        <v>24.291375447755232</v>
      </c>
      <c r="F2401" s="168">
        <f t="shared" ref="F2401:F2464" si="534">D2401+F2400</f>
        <v>5.3485676587040922</v>
      </c>
      <c r="G2401" s="168">
        <f t="shared" si="524"/>
        <v>185873.54731502253</v>
      </c>
      <c r="H2401" s="168">
        <f t="shared" si="525"/>
        <v>271310.33852408634</v>
      </c>
      <c r="I2401" s="169">
        <f t="shared" si="526"/>
        <v>457183.88583910884</v>
      </c>
      <c r="J2401" s="169">
        <f t="shared" si="528"/>
        <v>447908.08566469839</v>
      </c>
      <c r="K2401" s="95"/>
      <c r="L2401" s="265">
        <f t="shared" si="527"/>
        <v>175247.57071884762</v>
      </c>
      <c r="M2401" s="265">
        <f>$G2401*NonHospFrac+theModel!$H2401*NonHospFrac</f>
        <v>281936.31512026122</v>
      </c>
      <c r="N2401" s="266">
        <f t="shared" si="529"/>
        <v>457183.88583910884</v>
      </c>
      <c r="O2401" s="159"/>
      <c r="P2401" s="265">
        <f t="shared" si="530"/>
        <v>171691.9741692121</v>
      </c>
      <c r="Q2401" s="265">
        <f t="shared" si="531"/>
        <v>281934.76047858642</v>
      </c>
      <c r="R2401" s="266">
        <f t="shared" si="532"/>
        <v>453626.73464779853</v>
      </c>
    </row>
    <row r="2402" spans="1:18" x14ac:dyDescent="0.3">
      <c r="A2402" s="82">
        <v>2371</v>
      </c>
      <c r="B2402" s="94">
        <f t="shared" si="521"/>
        <v>1.739362433393975E-20</v>
      </c>
      <c r="C2402" s="179">
        <f t="shared" si="522"/>
        <v>1.7354387313028674E-20</v>
      </c>
      <c r="D2402" s="166">
        <f t="shared" si="523"/>
        <v>2.2558277767625785E-3</v>
      </c>
      <c r="E2402" s="167">
        <f t="shared" si="533"/>
        <v>24.291375447755232</v>
      </c>
      <c r="F2402" s="168">
        <f t="shared" si="534"/>
        <v>5.3508234864808548</v>
      </c>
      <c r="G2402" s="168">
        <f t="shared" si="524"/>
        <v>185951.94189423596</v>
      </c>
      <c r="H2402" s="168">
        <f t="shared" si="525"/>
        <v>271310.33852408634</v>
      </c>
      <c r="I2402" s="169">
        <f t="shared" si="526"/>
        <v>457262.28041832231</v>
      </c>
      <c r="J2402" s="169">
        <f t="shared" si="528"/>
        <v>447979.25814170716</v>
      </c>
      <c r="K2402" s="95"/>
      <c r="L2402" s="265">
        <f t="shared" si="527"/>
        <v>175277.62090213323</v>
      </c>
      <c r="M2402" s="265">
        <f>$G2402*NonHospFrac+theModel!$H2402*NonHospFrac</f>
        <v>281984.65951618907</v>
      </c>
      <c r="N2402" s="266">
        <f t="shared" si="529"/>
        <v>457262.28041832231</v>
      </c>
      <c r="O2402" s="159"/>
      <c r="P2402" s="265">
        <f t="shared" si="530"/>
        <v>171719.25597875126</v>
      </c>
      <c r="Q2402" s="265">
        <f t="shared" si="531"/>
        <v>281983.10487451428</v>
      </c>
      <c r="R2402" s="266">
        <f t="shared" si="532"/>
        <v>453702.36085326551</v>
      </c>
    </row>
    <row r="2403" spans="1:18" x14ac:dyDescent="0.3">
      <c r="A2403" s="82">
        <v>2372</v>
      </c>
      <c r="B2403" s="94">
        <f t="shared" si="521"/>
        <v>1.7068703443109953E-20</v>
      </c>
      <c r="C2403" s="179">
        <f t="shared" si="522"/>
        <v>1.7030199387769661E-20</v>
      </c>
      <c r="D2403" s="166">
        <f t="shared" si="523"/>
        <v>2.2558277767625785E-3</v>
      </c>
      <c r="E2403" s="167">
        <f t="shared" si="533"/>
        <v>24.291375447755232</v>
      </c>
      <c r="F2403" s="168">
        <f t="shared" si="534"/>
        <v>5.3530793142576174</v>
      </c>
      <c r="G2403" s="168">
        <f t="shared" si="524"/>
        <v>186030.3364734494</v>
      </c>
      <c r="H2403" s="168">
        <f t="shared" si="525"/>
        <v>271310.33852408634</v>
      </c>
      <c r="I2403" s="169">
        <f t="shared" si="526"/>
        <v>457340.67499753577</v>
      </c>
      <c r="J2403" s="169">
        <f t="shared" si="528"/>
        <v>448050.4277175857</v>
      </c>
      <c r="K2403" s="95"/>
      <c r="L2403" s="265">
        <f t="shared" si="527"/>
        <v>175307.67108541881</v>
      </c>
      <c r="M2403" s="265">
        <f>$G2403*NonHospFrac+theModel!$H2403*NonHospFrac</f>
        <v>282033.00391211692</v>
      </c>
      <c r="N2403" s="266">
        <f t="shared" si="529"/>
        <v>457340.67499753577</v>
      </c>
      <c r="O2403" s="159"/>
      <c r="P2403" s="265">
        <f t="shared" si="530"/>
        <v>171746.53667623014</v>
      </c>
      <c r="Q2403" s="265">
        <f t="shared" si="531"/>
        <v>282031.44927044213</v>
      </c>
      <c r="R2403" s="266">
        <f t="shared" si="532"/>
        <v>453777.98594667227</v>
      </c>
    </row>
    <row r="2404" spans="1:18" x14ac:dyDescent="0.3">
      <c r="A2404" s="82">
        <v>2373</v>
      </c>
      <c r="B2404" s="94">
        <f t="shared" si="521"/>
        <v>1.6749852223745561E-20</v>
      </c>
      <c r="C2404" s="179">
        <f t="shared" si="522"/>
        <v>1.6712067441842566E-20</v>
      </c>
      <c r="D2404" s="166">
        <f t="shared" si="523"/>
        <v>2.2558277767625785E-3</v>
      </c>
      <c r="E2404" s="167">
        <f t="shared" si="533"/>
        <v>24.291375447755232</v>
      </c>
      <c r="F2404" s="168">
        <f t="shared" si="534"/>
        <v>5.35533514203438</v>
      </c>
      <c r="G2404" s="168">
        <f t="shared" si="524"/>
        <v>186108.7310526628</v>
      </c>
      <c r="H2404" s="168">
        <f t="shared" si="525"/>
        <v>271310.33852408634</v>
      </c>
      <c r="I2404" s="169">
        <f t="shared" si="526"/>
        <v>457419.06957674911</v>
      </c>
      <c r="J2404" s="169">
        <f t="shared" si="528"/>
        <v>448121.5943924521</v>
      </c>
      <c r="K2404" s="95"/>
      <c r="L2404" s="265">
        <f t="shared" si="527"/>
        <v>175337.72126870439</v>
      </c>
      <c r="M2404" s="265">
        <f>$G2404*NonHospFrac+theModel!$H2404*NonHospFrac</f>
        <v>282081.34830804472</v>
      </c>
      <c r="N2404" s="266">
        <f t="shared" si="529"/>
        <v>457419.06957674911</v>
      </c>
      <c r="O2404" s="159"/>
      <c r="P2404" s="265">
        <f t="shared" si="530"/>
        <v>171773.81626169407</v>
      </c>
      <c r="Q2404" s="265">
        <f t="shared" si="531"/>
        <v>282079.79366636992</v>
      </c>
      <c r="R2404" s="266">
        <f t="shared" si="532"/>
        <v>453853.60992806399</v>
      </c>
    </row>
    <row r="2405" spans="1:18" x14ac:dyDescent="0.3">
      <c r="A2405" s="82">
        <v>2374</v>
      </c>
      <c r="B2405" s="94">
        <f t="shared" si="521"/>
        <v>1.6436957291595776E-20</v>
      </c>
      <c r="C2405" s="179">
        <f t="shared" si="522"/>
        <v>1.6399878346771933E-20</v>
      </c>
      <c r="D2405" s="166">
        <f t="shared" si="523"/>
        <v>2.2558277767625785E-3</v>
      </c>
      <c r="E2405" s="167">
        <f t="shared" si="533"/>
        <v>24.291375447755232</v>
      </c>
      <c r="F2405" s="168">
        <f t="shared" si="534"/>
        <v>5.3575909698111426</v>
      </c>
      <c r="G2405" s="168">
        <f t="shared" si="524"/>
        <v>186187.12563187617</v>
      </c>
      <c r="H2405" s="168">
        <f t="shared" si="525"/>
        <v>271310.33852408634</v>
      </c>
      <c r="I2405" s="169">
        <f t="shared" si="526"/>
        <v>457497.46415596252</v>
      </c>
      <c r="J2405" s="169">
        <f t="shared" si="528"/>
        <v>448192.75816642476</v>
      </c>
      <c r="K2405" s="95"/>
      <c r="L2405" s="265">
        <f t="shared" si="527"/>
        <v>175367.77145198995</v>
      </c>
      <c r="M2405" s="265">
        <f>$G2405*NonHospFrac+theModel!$H2405*NonHospFrac</f>
        <v>282129.69270397257</v>
      </c>
      <c r="N2405" s="266">
        <f t="shared" si="529"/>
        <v>457497.46415596252</v>
      </c>
      <c r="O2405" s="159"/>
      <c r="P2405" s="265">
        <f t="shared" si="530"/>
        <v>171801.09473518838</v>
      </c>
      <c r="Q2405" s="265">
        <f t="shared" si="531"/>
        <v>282128.13806229777</v>
      </c>
      <c r="R2405" s="266">
        <f t="shared" si="532"/>
        <v>453929.23279748613</v>
      </c>
    </row>
    <row r="2406" spans="1:18" x14ac:dyDescent="0.3">
      <c r="A2406" s="82">
        <v>2375</v>
      </c>
      <c r="B2406" s="94">
        <f t="shared" si="521"/>
        <v>1.6129907380480044E-20</v>
      </c>
      <c r="C2406" s="179">
        <f t="shared" si="522"/>
        <v>1.6093521087374549E-20</v>
      </c>
      <c r="D2406" s="166">
        <f t="shared" si="523"/>
        <v>2.2558277767625785E-3</v>
      </c>
      <c r="E2406" s="167">
        <f t="shared" si="533"/>
        <v>24.291375447755232</v>
      </c>
      <c r="F2406" s="168">
        <f t="shared" si="534"/>
        <v>5.3598467975879052</v>
      </c>
      <c r="G2406" s="168">
        <f t="shared" si="524"/>
        <v>186265.52021108961</v>
      </c>
      <c r="H2406" s="168">
        <f t="shared" si="525"/>
        <v>271310.33852408634</v>
      </c>
      <c r="I2406" s="169">
        <f t="shared" si="526"/>
        <v>457575.85873517592</v>
      </c>
      <c r="J2406" s="169">
        <f t="shared" si="528"/>
        <v>448263.91903962189</v>
      </c>
      <c r="K2406" s="95"/>
      <c r="L2406" s="265">
        <f t="shared" si="527"/>
        <v>175397.82163527553</v>
      </c>
      <c r="M2406" s="265">
        <f>$G2406*NonHospFrac+theModel!$H2406*NonHospFrac</f>
        <v>282178.03709990042</v>
      </c>
      <c r="N2406" s="266">
        <f t="shared" si="529"/>
        <v>457575.85873517592</v>
      </c>
      <c r="O2406" s="159"/>
      <c r="P2406" s="265">
        <f t="shared" si="530"/>
        <v>171828.37209675842</v>
      </c>
      <c r="Q2406" s="265">
        <f t="shared" si="531"/>
        <v>282176.48245822563</v>
      </c>
      <c r="R2406" s="266">
        <f t="shared" si="532"/>
        <v>454004.85455498402</v>
      </c>
    </row>
    <row r="2407" spans="1:18" x14ac:dyDescent="0.3">
      <c r="A2407" s="82">
        <v>2376</v>
      </c>
      <c r="B2407" s="94">
        <f t="shared" si="521"/>
        <v>1.5828593302721038E-20</v>
      </c>
      <c r="C2407" s="179">
        <f t="shared" si="522"/>
        <v>1.5792886722281681E-20</v>
      </c>
      <c r="D2407" s="166">
        <f t="shared" si="523"/>
        <v>2.2558277767625785E-3</v>
      </c>
      <c r="E2407" s="167">
        <f t="shared" si="533"/>
        <v>24.291375447755232</v>
      </c>
      <c r="F2407" s="168">
        <f t="shared" si="534"/>
        <v>5.3621026253646678</v>
      </c>
      <c r="G2407" s="168">
        <f t="shared" si="524"/>
        <v>186343.91479030304</v>
      </c>
      <c r="H2407" s="168">
        <f t="shared" si="525"/>
        <v>271310.33852408634</v>
      </c>
      <c r="I2407" s="169">
        <f t="shared" si="526"/>
        <v>457654.25331438938</v>
      </c>
      <c r="J2407" s="169">
        <f t="shared" si="528"/>
        <v>448335.07701216178</v>
      </c>
      <c r="K2407" s="95"/>
      <c r="L2407" s="265">
        <f t="shared" si="527"/>
        <v>175427.87181856111</v>
      </c>
      <c r="M2407" s="265">
        <f>$G2407*NonHospFrac+theModel!$H2407*NonHospFrac</f>
        <v>282226.38149582827</v>
      </c>
      <c r="N2407" s="266">
        <f t="shared" si="529"/>
        <v>457654.25331438938</v>
      </c>
      <c r="O2407" s="159"/>
      <c r="P2407" s="265">
        <f t="shared" si="530"/>
        <v>171855.64834644951</v>
      </c>
      <c r="Q2407" s="265">
        <f t="shared" si="531"/>
        <v>282224.82685415348</v>
      </c>
      <c r="R2407" s="266">
        <f t="shared" si="532"/>
        <v>454080.47520060302</v>
      </c>
    </row>
    <row r="2408" spans="1:18" x14ac:dyDescent="0.3">
      <c r="A2408" s="82">
        <v>2377</v>
      </c>
      <c r="B2408" s="94">
        <f t="shared" si="521"/>
        <v>1.5532907910317385E-20</v>
      </c>
      <c r="C2408" s="179">
        <f t="shared" si="522"/>
        <v>1.5497868345199396E-20</v>
      </c>
      <c r="D2408" s="166">
        <f t="shared" si="523"/>
        <v>2.2558277767625785E-3</v>
      </c>
      <c r="E2408" s="167">
        <f t="shared" si="533"/>
        <v>24.291375447755232</v>
      </c>
      <c r="F2408" s="168">
        <f t="shared" si="534"/>
        <v>5.3643584531414303</v>
      </c>
      <c r="G2408" s="168">
        <f t="shared" si="524"/>
        <v>186422.30936951644</v>
      </c>
      <c r="H2408" s="168">
        <f t="shared" si="525"/>
        <v>271310.33852408634</v>
      </c>
      <c r="I2408" s="169">
        <f t="shared" si="526"/>
        <v>457732.64789360279</v>
      </c>
      <c r="J2408" s="169">
        <f t="shared" si="528"/>
        <v>448406.23208416259</v>
      </c>
      <c r="K2408" s="95"/>
      <c r="L2408" s="265">
        <f t="shared" si="527"/>
        <v>175457.92200184666</v>
      </c>
      <c r="M2408" s="265">
        <f>$G2408*NonHospFrac+theModel!$H2408*NonHospFrac</f>
        <v>282274.72589175613</v>
      </c>
      <c r="N2408" s="266">
        <f t="shared" si="529"/>
        <v>457732.64789360279</v>
      </c>
      <c r="O2408" s="159"/>
      <c r="P2408" s="265">
        <f t="shared" si="530"/>
        <v>171882.92348430696</v>
      </c>
      <c r="Q2408" s="265">
        <f t="shared" si="531"/>
        <v>282273.17125008133</v>
      </c>
      <c r="R2408" s="266">
        <f t="shared" si="532"/>
        <v>454156.09473438829</v>
      </c>
    </row>
    <row r="2409" spans="1:18" x14ac:dyDescent="0.3">
      <c r="A2409" s="82">
        <v>2378</v>
      </c>
      <c r="B2409" s="94">
        <f t="shared" si="521"/>
        <v>1.5242746056841596E-20</v>
      </c>
      <c r="C2409" s="179">
        <f t="shared" si="522"/>
        <v>1.5208361046892435E-20</v>
      </c>
      <c r="D2409" s="166">
        <f t="shared" si="523"/>
        <v>2.2558277767625785E-3</v>
      </c>
      <c r="E2409" s="167">
        <f t="shared" si="533"/>
        <v>24.291375447755232</v>
      </c>
      <c r="F2409" s="168">
        <f t="shared" si="534"/>
        <v>5.3666142809181929</v>
      </c>
      <c r="G2409" s="168">
        <f t="shared" si="524"/>
        <v>186500.70394872988</v>
      </c>
      <c r="H2409" s="168">
        <f t="shared" si="525"/>
        <v>271310.33852408634</v>
      </c>
      <c r="I2409" s="169">
        <f t="shared" si="526"/>
        <v>457811.04247281619</v>
      </c>
      <c r="J2409" s="169">
        <f t="shared" si="528"/>
        <v>448477.3842557426</v>
      </c>
      <c r="K2409" s="95"/>
      <c r="L2409" s="265">
        <f t="shared" si="527"/>
        <v>175487.97218513227</v>
      </c>
      <c r="M2409" s="265">
        <f>$G2409*NonHospFrac+theModel!$H2409*NonHospFrac</f>
        <v>282323.07028768398</v>
      </c>
      <c r="N2409" s="266">
        <f t="shared" si="529"/>
        <v>457811.04247281625</v>
      </c>
      <c r="O2409" s="159"/>
      <c r="P2409" s="265">
        <f t="shared" si="530"/>
        <v>171910.19751037614</v>
      </c>
      <c r="Q2409" s="265">
        <f t="shared" si="531"/>
        <v>282321.51564600918</v>
      </c>
      <c r="R2409" s="266">
        <f t="shared" si="532"/>
        <v>454231.71315638535</v>
      </c>
    </row>
    <row r="2410" spans="1:18" x14ac:dyDescent="0.3">
      <c r="A2410" s="82">
        <v>2379</v>
      </c>
      <c r="B2410" s="94">
        <f t="shared" si="521"/>
        <v>1.4958004560049734E-20</v>
      </c>
      <c r="C2410" s="179">
        <f t="shared" si="522"/>
        <v>1.4924261877878233E-20</v>
      </c>
      <c r="D2410" s="166">
        <f t="shared" si="523"/>
        <v>2.2558277767625785E-3</v>
      </c>
      <c r="E2410" s="167">
        <f t="shared" si="533"/>
        <v>24.291375447755232</v>
      </c>
      <c r="F2410" s="168">
        <f t="shared" si="534"/>
        <v>5.3688701086949555</v>
      </c>
      <c r="G2410" s="168">
        <f t="shared" si="524"/>
        <v>186579.09852794328</v>
      </c>
      <c r="H2410" s="168">
        <f t="shared" si="525"/>
        <v>271310.33852408634</v>
      </c>
      <c r="I2410" s="169">
        <f t="shared" si="526"/>
        <v>457889.43705202965</v>
      </c>
      <c r="J2410" s="169">
        <f t="shared" si="528"/>
        <v>448548.53352702007</v>
      </c>
      <c r="K2410" s="95"/>
      <c r="L2410" s="265">
        <f t="shared" si="527"/>
        <v>175518.02236841782</v>
      </c>
      <c r="M2410" s="265">
        <f>$G2410*NonHospFrac+theModel!$H2410*NonHospFrac</f>
        <v>282371.41468361177</v>
      </c>
      <c r="N2410" s="266">
        <f t="shared" si="529"/>
        <v>457889.43705202959</v>
      </c>
      <c r="O2410" s="159"/>
      <c r="P2410" s="265">
        <f t="shared" si="530"/>
        <v>171937.47042470225</v>
      </c>
      <c r="Q2410" s="265">
        <f t="shared" si="531"/>
        <v>282369.86004193698</v>
      </c>
      <c r="R2410" s="266">
        <f t="shared" si="532"/>
        <v>454307.33046663925</v>
      </c>
    </row>
    <row r="2411" spans="1:18" x14ac:dyDescent="0.3">
      <c r="A2411" s="82">
        <v>2380</v>
      </c>
      <c r="B2411" s="94">
        <f t="shared" si="521"/>
        <v>1.4678582165189565E-20</v>
      </c>
      <c r="C2411" s="179">
        <f t="shared" si="522"/>
        <v>1.464546981181784E-20</v>
      </c>
      <c r="D2411" s="166">
        <f t="shared" si="523"/>
        <v>2.2558277767625785E-3</v>
      </c>
      <c r="E2411" s="167">
        <f t="shared" si="533"/>
        <v>24.291375447755232</v>
      </c>
      <c r="F2411" s="168">
        <f t="shared" si="534"/>
        <v>5.3711259364717181</v>
      </c>
      <c r="G2411" s="168">
        <f t="shared" si="524"/>
        <v>186657.49310715671</v>
      </c>
      <c r="H2411" s="168">
        <f t="shared" si="525"/>
        <v>271310.33852408634</v>
      </c>
      <c r="I2411" s="169">
        <f t="shared" si="526"/>
        <v>457967.83163124305</v>
      </c>
      <c r="J2411" s="169">
        <f t="shared" si="528"/>
        <v>448619.67989811313</v>
      </c>
      <c r="K2411" s="95"/>
      <c r="L2411" s="265">
        <f t="shared" si="527"/>
        <v>175548.07255170343</v>
      </c>
      <c r="M2411" s="265">
        <f>$G2411*NonHospFrac+theModel!$H2411*NonHospFrac</f>
        <v>282419.75907953962</v>
      </c>
      <c r="N2411" s="266">
        <f t="shared" si="529"/>
        <v>457967.83163124305</v>
      </c>
      <c r="O2411" s="159"/>
      <c r="P2411" s="265">
        <f t="shared" si="530"/>
        <v>171964.74222733075</v>
      </c>
      <c r="Q2411" s="265">
        <f t="shared" si="531"/>
        <v>282418.20443786483</v>
      </c>
      <c r="R2411" s="266">
        <f t="shared" si="532"/>
        <v>454382.94666519557</v>
      </c>
    </row>
    <row r="2412" spans="1:18" x14ac:dyDescent="0.3">
      <c r="A2412" s="82">
        <v>2381</v>
      </c>
      <c r="B2412" s="94">
        <f t="shared" si="521"/>
        <v>1.4404379508994135E-20</v>
      </c>
      <c r="C2412" s="179">
        <f t="shared" si="522"/>
        <v>1.4371885709590715E-20</v>
      </c>
      <c r="D2412" s="166">
        <f t="shared" si="523"/>
        <v>2.2558277767625785E-3</v>
      </c>
      <c r="E2412" s="167">
        <f t="shared" si="533"/>
        <v>24.291375447755232</v>
      </c>
      <c r="F2412" s="168">
        <f t="shared" si="534"/>
        <v>5.3733817642484807</v>
      </c>
      <c r="G2412" s="168">
        <f t="shared" si="524"/>
        <v>186735.88768637014</v>
      </c>
      <c r="H2412" s="168">
        <f t="shared" si="525"/>
        <v>271310.33852408634</v>
      </c>
      <c r="I2412" s="169">
        <f t="shared" si="526"/>
        <v>458046.22621045646</v>
      </c>
      <c r="J2412" s="169">
        <f t="shared" si="528"/>
        <v>448690.82336914004</v>
      </c>
      <c r="K2412" s="95"/>
      <c r="L2412" s="265">
        <f t="shared" si="527"/>
        <v>175578.12273498898</v>
      </c>
      <c r="M2412" s="265">
        <f>$G2412*NonHospFrac+theModel!$H2412*NonHospFrac</f>
        <v>282468.10347546748</v>
      </c>
      <c r="N2412" s="266">
        <f t="shared" si="529"/>
        <v>458046.22621045646</v>
      </c>
      <c r="O2412" s="159"/>
      <c r="P2412" s="265">
        <f t="shared" si="530"/>
        <v>171992.01291830683</v>
      </c>
      <c r="Q2412" s="265">
        <f t="shared" si="531"/>
        <v>282466.54883379268</v>
      </c>
      <c r="R2412" s="266">
        <f t="shared" si="532"/>
        <v>454458.56175209954</v>
      </c>
    </row>
    <row r="2413" spans="1:18" x14ac:dyDescent="0.3">
      <c r="A2413" s="82">
        <v>2382</v>
      </c>
      <c r="B2413" s="94">
        <f t="shared" si="521"/>
        <v>1.4135299084347939E-20</v>
      </c>
      <c r="C2413" s="179">
        <f t="shared" si="522"/>
        <v>1.410341228404062E-20</v>
      </c>
      <c r="D2413" s="166">
        <f t="shared" si="523"/>
        <v>2.2558277767625785E-3</v>
      </c>
      <c r="E2413" s="167">
        <f t="shared" si="533"/>
        <v>24.291375447755232</v>
      </c>
      <c r="F2413" s="168">
        <f t="shared" si="534"/>
        <v>5.3756375920252433</v>
      </c>
      <c r="G2413" s="168">
        <f t="shared" si="524"/>
        <v>186814.28226558355</v>
      </c>
      <c r="H2413" s="168">
        <f t="shared" si="525"/>
        <v>271310.33852408634</v>
      </c>
      <c r="I2413" s="169">
        <f t="shared" si="526"/>
        <v>458124.62078966992</v>
      </c>
      <c r="J2413" s="169">
        <f t="shared" si="528"/>
        <v>448761.96394021908</v>
      </c>
      <c r="K2413" s="95"/>
      <c r="L2413" s="265">
        <f t="shared" si="527"/>
        <v>175608.17291827459</v>
      </c>
      <c r="M2413" s="265">
        <f>$G2413*NonHospFrac+theModel!$H2413*NonHospFrac</f>
        <v>282516.44787139533</v>
      </c>
      <c r="N2413" s="266">
        <f t="shared" si="529"/>
        <v>458124.62078966992</v>
      </c>
      <c r="O2413" s="159"/>
      <c r="P2413" s="265">
        <f t="shared" si="530"/>
        <v>172019.28249767591</v>
      </c>
      <c r="Q2413" s="265">
        <f t="shared" si="531"/>
        <v>282514.89322972053</v>
      </c>
      <c r="R2413" s="266">
        <f t="shared" si="532"/>
        <v>454534.17572739645</v>
      </c>
    </row>
    <row r="2414" spans="1:18" x14ac:dyDescent="0.3">
      <c r="A2414" s="82">
        <v>2383</v>
      </c>
      <c r="B2414" s="94">
        <f t="shared" si="521"/>
        <v>1.387124520561319E-20</v>
      </c>
      <c r="C2414" s="179">
        <f t="shared" si="522"/>
        <v>1.3839954065380084E-20</v>
      </c>
      <c r="D2414" s="166">
        <f t="shared" si="523"/>
        <v>2.2558277767625785E-3</v>
      </c>
      <c r="E2414" s="167">
        <f t="shared" si="533"/>
        <v>24.291375447755232</v>
      </c>
      <c r="F2414" s="168">
        <f t="shared" si="534"/>
        <v>5.3778934198020059</v>
      </c>
      <c r="G2414" s="168">
        <f t="shared" si="524"/>
        <v>186892.67684479701</v>
      </c>
      <c r="H2414" s="168">
        <f t="shared" si="525"/>
        <v>271310.33852408634</v>
      </c>
      <c r="I2414" s="169">
        <f t="shared" si="526"/>
        <v>458203.01536888338</v>
      </c>
      <c r="J2414" s="169">
        <f t="shared" si="528"/>
        <v>448833.10161146836</v>
      </c>
      <c r="K2414" s="95"/>
      <c r="L2414" s="265">
        <f t="shared" si="527"/>
        <v>175638.22310156017</v>
      </c>
      <c r="M2414" s="265">
        <f>$G2414*NonHospFrac+theModel!$H2414*NonHospFrac</f>
        <v>282564.79226732318</v>
      </c>
      <c r="N2414" s="266">
        <f t="shared" si="529"/>
        <v>458203.01536888338</v>
      </c>
      <c r="O2414" s="159"/>
      <c r="P2414" s="265">
        <f t="shared" si="530"/>
        <v>172046.55096548324</v>
      </c>
      <c r="Q2414" s="265">
        <f t="shared" si="531"/>
        <v>282563.23762564838</v>
      </c>
      <c r="R2414" s="266">
        <f t="shared" si="532"/>
        <v>454609.78859113163</v>
      </c>
    </row>
    <row r="2415" spans="1:18" x14ac:dyDescent="0.3">
      <c r="A2415" s="82">
        <v>2384</v>
      </c>
      <c r="B2415" s="94">
        <f t="shared" si="521"/>
        <v>1.3612123974603833E-20</v>
      </c>
      <c r="C2415" s="179">
        <f t="shared" si="522"/>
        <v>1.3581417367241187E-20</v>
      </c>
      <c r="D2415" s="166">
        <f t="shared" si="523"/>
        <v>2.2558277767625785E-3</v>
      </c>
      <c r="E2415" s="167">
        <f t="shared" si="533"/>
        <v>24.291375447755232</v>
      </c>
      <c r="F2415" s="168">
        <f t="shared" si="534"/>
        <v>5.3801492475787684</v>
      </c>
      <c r="G2415" s="168">
        <f t="shared" si="524"/>
        <v>186971.07142401044</v>
      </c>
      <c r="H2415" s="168">
        <f t="shared" si="525"/>
        <v>271310.33852408634</v>
      </c>
      <c r="I2415" s="169">
        <f t="shared" si="526"/>
        <v>458281.40994809679</v>
      </c>
      <c r="J2415" s="169">
        <f t="shared" si="528"/>
        <v>448904.23638300609</v>
      </c>
      <c r="K2415" s="95"/>
      <c r="L2415" s="265">
        <f t="shared" si="527"/>
        <v>175668.27328484575</v>
      </c>
      <c r="M2415" s="265">
        <f>$G2415*NonHospFrac+theModel!$H2415*NonHospFrac</f>
        <v>282613.13666325103</v>
      </c>
      <c r="N2415" s="266">
        <f t="shared" si="529"/>
        <v>458281.40994809679</v>
      </c>
      <c r="O2415" s="159"/>
      <c r="P2415" s="265">
        <f t="shared" si="530"/>
        <v>172073.81832177413</v>
      </c>
      <c r="Q2415" s="265">
        <f t="shared" si="531"/>
        <v>282611.58202157624</v>
      </c>
      <c r="R2415" s="266">
        <f t="shared" si="532"/>
        <v>454685.40034335037</v>
      </c>
    </row>
    <row r="2416" spans="1:18" x14ac:dyDescent="0.3">
      <c r="A2416" s="82">
        <v>2385</v>
      </c>
      <c r="B2416" s="94">
        <f t="shared" si="521"/>
        <v>1.3357843247194785E-20</v>
      </c>
      <c r="C2416" s="179">
        <f t="shared" si="522"/>
        <v>1.3327710253360122E-20</v>
      </c>
      <c r="D2416" s="166">
        <f t="shared" si="523"/>
        <v>2.2558277767625785E-3</v>
      </c>
      <c r="E2416" s="167">
        <f t="shared" si="533"/>
        <v>24.291375447755232</v>
      </c>
      <c r="F2416" s="168">
        <f t="shared" si="534"/>
        <v>5.382405075355531</v>
      </c>
      <c r="G2416" s="168">
        <f t="shared" si="524"/>
        <v>187049.46600322385</v>
      </c>
      <c r="H2416" s="168">
        <f t="shared" si="525"/>
        <v>271310.33852408634</v>
      </c>
      <c r="I2416" s="169">
        <f t="shared" si="526"/>
        <v>458359.80452731019</v>
      </c>
      <c r="J2416" s="169">
        <f t="shared" si="528"/>
        <v>448975.3682549505</v>
      </c>
      <c r="K2416" s="95"/>
      <c r="L2416" s="265">
        <f t="shared" si="527"/>
        <v>175698.3234681313</v>
      </c>
      <c r="M2416" s="265">
        <f>$G2416*NonHospFrac+theModel!$H2416*NonHospFrac</f>
        <v>282661.48105917883</v>
      </c>
      <c r="N2416" s="266">
        <f t="shared" si="529"/>
        <v>458359.80452731013</v>
      </c>
      <c r="O2416" s="159"/>
      <c r="P2416" s="265">
        <f t="shared" si="530"/>
        <v>172101.08456659387</v>
      </c>
      <c r="Q2416" s="265">
        <f t="shared" si="531"/>
        <v>282659.92641750403</v>
      </c>
      <c r="R2416" s="266">
        <f t="shared" si="532"/>
        <v>454761.0109840979</v>
      </c>
    </row>
    <row r="2417" spans="1:18" x14ac:dyDescent="0.3">
      <c r="A2417" s="82">
        <v>2386</v>
      </c>
      <c r="B2417" s="94">
        <f t="shared" si="521"/>
        <v>1.3108312600555813E-20</v>
      </c>
      <c r="C2417" s="179">
        <f t="shared" si="522"/>
        <v>1.3078742504884992E-20</v>
      </c>
      <c r="D2417" s="166">
        <f t="shared" si="523"/>
        <v>2.2558277767625785E-3</v>
      </c>
      <c r="E2417" s="167">
        <f t="shared" si="533"/>
        <v>24.291375447755232</v>
      </c>
      <c r="F2417" s="168">
        <f t="shared" si="534"/>
        <v>5.3846609031322936</v>
      </c>
      <c r="G2417" s="168">
        <f t="shared" si="524"/>
        <v>187127.86058243728</v>
      </c>
      <c r="H2417" s="168">
        <f t="shared" si="525"/>
        <v>271310.33852408634</v>
      </c>
      <c r="I2417" s="169">
        <f t="shared" si="526"/>
        <v>458438.19910652365</v>
      </c>
      <c r="J2417" s="169">
        <f t="shared" si="528"/>
        <v>449046.49722741981</v>
      </c>
      <c r="K2417" s="95"/>
      <c r="L2417" s="265">
        <f t="shared" si="527"/>
        <v>175728.37365141691</v>
      </c>
      <c r="M2417" s="265">
        <f>$G2417*NonHospFrac+theModel!$H2417*NonHospFrac</f>
        <v>282709.82545510668</v>
      </c>
      <c r="N2417" s="266">
        <f t="shared" si="529"/>
        <v>458438.19910652359</v>
      </c>
      <c r="O2417" s="159"/>
      <c r="P2417" s="265">
        <f t="shared" si="530"/>
        <v>172128.34969998786</v>
      </c>
      <c r="Q2417" s="265">
        <f t="shared" si="531"/>
        <v>282708.27081343188</v>
      </c>
      <c r="R2417" s="266">
        <f t="shared" si="532"/>
        <v>454836.62051341974</v>
      </c>
    </row>
    <row r="2418" spans="1:18" x14ac:dyDescent="0.3">
      <c r="A2418" s="82">
        <v>2387</v>
      </c>
      <c r="B2418" s="94">
        <f t="shared" si="521"/>
        <v>1.2863443300996593E-20</v>
      </c>
      <c r="C2418" s="179">
        <f t="shared" si="522"/>
        <v>1.2834425588293394E-20</v>
      </c>
      <c r="D2418" s="166">
        <f t="shared" si="523"/>
        <v>2.2558277767625785E-3</v>
      </c>
      <c r="E2418" s="167">
        <f t="shared" si="533"/>
        <v>24.291375447755232</v>
      </c>
      <c r="F2418" s="168">
        <f t="shared" si="534"/>
        <v>5.3869167309090562</v>
      </c>
      <c r="G2418" s="168">
        <f t="shared" si="524"/>
        <v>187206.25516165071</v>
      </c>
      <c r="H2418" s="168">
        <f t="shared" si="525"/>
        <v>271310.33852408634</v>
      </c>
      <c r="I2418" s="169">
        <f t="shared" si="526"/>
        <v>458516.59368573705</v>
      </c>
      <c r="J2418" s="169">
        <f t="shared" si="528"/>
        <v>449117.62330053211</v>
      </c>
      <c r="K2418" s="95"/>
      <c r="L2418" s="265">
        <f t="shared" si="527"/>
        <v>175758.42383470249</v>
      </c>
      <c r="M2418" s="265">
        <f>$G2418*NonHospFrac+theModel!$H2418*NonHospFrac</f>
        <v>282758.16985103453</v>
      </c>
      <c r="N2418" s="266">
        <f t="shared" si="529"/>
        <v>458516.593685737</v>
      </c>
      <c r="O2418" s="159"/>
      <c r="P2418" s="265">
        <f t="shared" si="530"/>
        <v>172155.61372200129</v>
      </c>
      <c r="Q2418" s="265">
        <f t="shared" si="531"/>
        <v>282756.61520935973</v>
      </c>
      <c r="R2418" s="266">
        <f t="shared" si="532"/>
        <v>454912.22893136099</v>
      </c>
    </row>
    <row r="2419" spans="1:18" x14ac:dyDescent="0.3">
      <c r="A2419" s="82">
        <v>2388</v>
      </c>
      <c r="B2419" s="94">
        <f t="shared" si="521"/>
        <v>1.262314827241288E-20</v>
      </c>
      <c r="C2419" s="179">
        <f t="shared" si="522"/>
        <v>1.2594672623909778E-20</v>
      </c>
      <c r="D2419" s="166">
        <f t="shared" si="523"/>
        <v>2.2558277767625785E-3</v>
      </c>
      <c r="E2419" s="167">
        <f t="shared" si="533"/>
        <v>24.291375447755232</v>
      </c>
      <c r="F2419" s="168">
        <f t="shared" si="534"/>
        <v>5.3891725586858188</v>
      </c>
      <c r="G2419" s="168">
        <f t="shared" si="524"/>
        <v>187284.64974086412</v>
      </c>
      <c r="H2419" s="168">
        <f t="shared" si="525"/>
        <v>271310.33852408634</v>
      </c>
      <c r="I2419" s="169">
        <f t="shared" si="526"/>
        <v>458594.98826495046</v>
      </c>
      <c r="J2419" s="169">
        <f t="shared" si="528"/>
        <v>449188.74647440563</v>
      </c>
      <c r="K2419" s="95"/>
      <c r="L2419" s="265">
        <f t="shared" si="527"/>
        <v>175788.47401798808</v>
      </c>
      <c r="M2419" s="265">
        <f>$G2419*NonHospFrac+theModel!$H2419*NonHospFrac</f>
        <v>282806.51424696238</v>
      </c>
      <c r="N2419" s="266">
        <f t="shared" si="529"/>
        <v>458594.98826495046</v>
      </c>
      <c r="O2419" s="159"/>
      <c r="P2419" s="265">
        <f t="shared" si="530"/>
        <v>172182.87663267952</v>
      </c>
      <c r="Q2419" s="265">
        <f t="shared" si="531"/>
        <v>282804.95960528759</v>
      </c>
      <c r="R2419" s="266">
        <f t="shared" si="532"/>
        <v>454987.83623796713</v>
      </c>
    </row>
    <row r="2420" spans="1:18" x14ac:dyDescent="0.3">
      <c r="A2420" s="82">
        <v>2389</v>
      </c>
      <c r="B2420" s="94">
        <f t="shared" si="521"/>
        <v>1.2387342065322054E-20</v>
      </c>
      <c r="C2420" s="179">
        <f t="shared" si="522"/>
        <v>1.2359398355010841E-20</v>
      </c>
      <c r="D2420" s="166">
        <f t="shared" si="523"/>
        <v>2.2558277767625785E-3</v>
      </c>
      <c r="E2420" s="167">
        <f t="shared" si="533"/>
        <v>24.291375447755232</v>
      </c>
      <c r="F2420" s="168">
        <f t="shared" si="534"/>
        <v>5.3914283864625814</v>
      </c>
      <c r="G2420" s="168">
        <f t="shared" si="524"/>
        <v>187363.04432007755</v>
      </c>
      <c r="H2420" s="168">
        <f t="shared" si="525"/>
        <v>271310.33852408634</v>
      </c>
      <c r="I2420" s="169">
        <f t="shared" si="526"/>
        <v>458673.38284416392</v>
      </c>
      <c r="J2420" s="169">
        <f t="shared" si="528"/>
        <v>449259.86674915865</v>
      </c>
      <c r="K2420" s="95"/>
      <c r="L2420" s="265">
        <f t="shared" si="527"/>
        <v>175818.52420127363</v>
      </c>
      <c r="M2420" s="265">
        <f>$G2420*NonHospFrac+theModel!$H2420*NonHospFrac</f>
        <v>282854.85864289023</v>
      </c>
      <c r="N2420" s="266">
        <f t="shared" si="529"/>
        <v>458673.38284416386</v>
      </c>
      <c r="O2420" s="159"/>
      <c r="P2420" s="265">
        <f t="shared" si="530"/>
        <v>172210.13843206782</v>
      </c>
      <c r="Q2420" s="265">
        <f t="shared" si="531"/>
        <v>282853.30400121544</v>
      </c>
      <c r="R2420" s="266">
        <f t="shared" si="532"/>
        <v>455063.44243328326</v>
      </c>
    </row>
    <row r="2421" spans="1:18" x14ac:dyDescent="0.3">
      <c r="A2421" s="82">
        <v>2390</v>
      </c>
      <c r="B2421" s="94">
        <f t="shared" si="521"/>
        <v>1.2155940826477072E-20</v>
      </c>
      <c r="C2421" s="179">
        <f t="shared" si="522"/>
        <v>1.2128519117508023E-20</v>
      </c>
      <c r="D2421" s="166">
        <f t="shared" si="523"/>
        <v>2.2558277767625785E-3</v>
      </c>
      <c r="E2421" s="167">
        <f t="shared" si="533"/>
        <v>24.291375447755232</v>
      </c>
      <c r="F2421" s="168">
        <f t="shared" si="534"/>
        <v>5.393684214239344</v>
      </c>
      <c r="G2421" s="168">
        <f t="shared" si="524"/>
        <v>187441.43889929095</v>
      </c>
      <c r="H2421" s="168">
        <f t="shared" si="525"/>
        <v>271310.33852408634</v>
      </c>
      <c r="I2421" s="169">
        <f t="shared" si="526"/>
        <v>458751.77742337727</v>
      </c>
      <c r="J2421" s="169">
        <f t="shared" si="528"/>
        <v>449330.98412490916</v>
      </c>
      <c r="K2421" s="95"/>
      <c r="L2421" s="265">
        <f t="shared" si="527"/>
        <v>175848.57438455924</v>
      </c>
      <c r="M2421" s="265">
        <f>$G2421*NonHospFrac+theModel!$H2421*NonHospFrac</f>
        <v>282903.20303881809</v>
      </c>
      <c r="N2421" s="266">
        <f t="shared" si="529"/>
        <v>458751.77742337732</v>
      </c>
      <c r="O2421" s="159"/>
      <c r="P2421" s="265">
        <f t="shared" si="530"/>
        <v>172237.39912021154</v>
      </c>
      <c r="Q2421" s="265">
        <f t="shared" si="531"/>
        <v>282901.64839714329</v>
      </c>
      <c r="R2421" s="266">
        <f t="shared" si="532"/>
        <v>455139.04751735483</v>
      </c>
    </row>
    <row r="2422" spans="1:18" x14ac:dyDescent="0.3">
      <c r="A2422" s="82">
        <v>2391</v>
      </c>
      <c r="B2422" s="94">
        <f t="shared" si="521"/>
        <v>1.1928862269048058E-20</v>
      </c>
      <c r="C2422" s="179">
        <f t="shared" si="522"/>
        <v>1.1901952810196364E-20</v>
      </c>
      <c r="D2422" s="166">
        <f t="shared" si="523"/>
        <v>2.2558277767625785E-3</v>
      </c>
      <c r="E2422" s="167">
        <f t="shared" si="533"/>
        <v>24.291375447755232</v>
      </c>
      <c r="F2422" s="168">
        <f t="shared" si="534"/>
        <v>5.3959400420161066</v>
      </c>
      <c r="G2422" s="168">
        <f t="shared" si="524"/>
        <v>187519.83347850438</v>
      </c>
      <c r="H2422" s="168">
        <f t="shared" si="525"/>
        <v>271310.33852408634</v>
      </c>
      <c r="I2422" s="169">
        <f t="shared" si="526"/>
        <v>458830.17200259073</v>
      </c>
      <c r="J2422" s="169">
        <f t="shared" si="528"/>
        <v>449402.09860177553</v>
      </c>
      <c r="K2422" s="95"/>
      <c r="L2422" s="265">
        <f t="shared" si="527"/>
        <v>175878.62456784479</v>
      </c>
      <c r="M2422" s="265">
        <f>$G2422*NonHospFrac+theModel!$H2422*NonHospFrac</f>
        <v>282951.54743474594</v>
      </c>
      <c r="N2422" s="266">
        <f t="shared" si="529"/>
        <v>458830.17200259073</v>
      </c>
      <c r="O2422" s="159"/>
      <c r="P2422" s="265">
        <f t="shared" si="530"/>
        <v>172264.65869715592</v>
      </c>
      <c r="Q2422" s="265">
        <f t="shared" si="531"/>
        <v>282949.99279307114</v>
      </c>
      <c r="R2422" s="266">
        <f t="shared" si="532"/>
        <v>455214.65149022709</v>
      </c>
    </row>
    <row r="2423" spans="1:18" x14ac:dyDescent="0.3">
      <c r="A2423" s="82">
        <v>2392</v>
      </c>
      <c r="B2423" s="94">
        <f t="shared" si="521"/>
        <v>1.1706025643360908E-20</v>
      </c>
      <c r="C2423" s="179">
        <f t="shared" si="522"/>
        <v>1.1679618865559119E-20</v>
      </c>
      <c r="D2423" s="166">
        <f t="shared" si="523"/>
        <v>2.2558277767625785E-3</v>
      </c>
      <c r="E2423" s="167">
        <f t="shared" si="533"/>
        <v>24.291375447755232</v>
      </c>
      <c r="F2423" s="168">
        <f t="shared" si="534"/>
        <v>5.3981958697928691</v>
      </c>
      <c r="G2423" s="168">
        <f t="shared" si="524"/>
        <v>187598.22805771782</v>
      </c>
      <c r="H2423" s="168">
        <f t="shared" si="525"/>
        <v>271310.33852408634</v>
      </c>
      <c r="I2423" s="169">
        <f t="shared" si="526"/>
        <v>458908.56658180419</v>
      </c>
      <c r="J2423" s="169">
        <f t="shared" si="528"/>
        <v>449473.21017987584</v>
      </c>
      <c r="K2423" s="95"/>
      <c r="L2423" s="265">
        <f t="shared" si="527"/>
        <v>175908.6747511304</v>
      </c>
      <c r="M2423" s="265">
        <f>$G2423*NonHospFrac+theModel!$H2423*NonHospFrac</f>
        <v>282999.89183067379</v>
      </c>
      <c r="N2423" s="266">
        <f t="shared" si="529"/>
        <v>458908.56658180419</v>
      </c>
      <c r="O2423" s="159"/>
      <c r="P2423" s="265">
        <f t="shared" si="530"/>
        <v>172291.91716294631</v>
      </c>
      <c r="Q2423" s="265">
        <f t="shared" si="531"/>
        <v>282998.33718899899</v>
      </c>
      <c r="R2423" s="266">
        <f t="shared" si="532"/>
        <v>455290.2543519453</v>
      </c>
    </row>
    <row r="2424" spans="1:18" x14ac:dyDescent="0.3">
      <c r="A2424" s="82">
        <v>2393</v>
      </c>
      <c r="B2424" s="94">
        <f t="shared" si="521"/>
        <v>1.1487351708182512E-20</v>
      </c>
      <c r="C2424" s="179">
        <f t="shared" si="522"/>
        <v>1.1461438221117753E-20</v>
      </c>
      <c r="D2424" s="166">
        <f t="shared" si="523"/>
        <v>2.2558277767625785E-3</v>
      </c>
      <c r="E2424" s="167">
        <f t="shared" si="533"/>
        <v>24.291375447755232</v>
      </c>
      <c r="F2424" s="168">
        <f t="shared" si="534"/>
        <v>5.4004516975696317</v>
      </c>
      <c r="G2424" s="168">
        <f t="shared" si="524"/>
        <v>187676.62263693122</v>
      </c>
      <c r="H2424" s="168">
        <f t="shared" si="525"/>
        <v>271310.33852408634</v>
      </c>
      <c r="I2424" s="169">
        <f t="shared" si="526"/>
        <v>458986.96116101753</v>
      </c>
      <c r="J2424" s="169">
        <f t="shared" si="528"/>
        <v>449544.31885932811</v>
      </c>
      <c r="K2424" s="95"/>
      <c r="L2424" s="265">
        <f t="shared" si="527"/>
        <v>175938.72493441595</v>
      </c>
      <c r="M2424" s="265">
        <f>$G2424*NonHospFrac+theModel!$H2424*NonHospFrac</f>
        <v>283048.23622660158</v>
      </c>
      <c r="N2424" s="266">
        <f t="shared" si="529"/>
        <v>458986.96116101753</v>
      </c>
      <c r="O2424" s="159"/>
      <c r="P2424" s="265">
        <f t="shared" si="530"/>
        <v>172319.17451762792</v>
      </c>
      <c r="Q2424" s="265">
        <f t="shared" si="531"/>
        <v>283046.68158492679</v>
      </c>
      <c r="R2424" s="266">
        <f t="shared" si="532"/>
        <v>455365.85610255471</v>
      </c>
    </row>
    <row r="2425" spans="1:18" x14ac:dyDescent="0.3">
      <c r="A2425" s="82">
        <v>2394</v>
      </c>
      <c r="B2425" s="94">
        <f t="shared" si="521"/>
        <v>1.1272762702542395E-20</v>
      </c>
      <c r="C2425" s="179">
        <f t="shared" si="522"/>
        <v>1.1247333291317147E-20</v>
      </c>
      <c r="D2425" s="166">
        <f t="shared" si="523"/>
        <v>2.2558277767625785E-3</v>
      </c>
      <c r="E2425" s="167">
        <f t="shared" si="533"/>
        <v>24.291375447755232</v>
      </c>
      <c r="F2425" s="168">
        <f t="shared" si="534"/>
        <v>5.4027075253463943</v>
      </c>
      <c r="G2425" s="168">
        <f t="shared" si="524"/>
        <v>187755.01721614465</v>
      </c>
      <c r="H2425" s="168">
        <f t="shared" si="525"/>
        <v>271310.33852408634</v>
      </c>
      <c r="I2425" s="169">
        <f t="shared" si="526"/>
        <v>459065.355740231</v>
      </c>
      <c r="J2425" s="169">
        <f t="shared" si="528"/>
        <v>449615.42464025074</v>
      </c>
      <c r="K2425" s="95"/>
      <c r="L2425" s="265">
        <f t="shared" si="527"/>
        <v>175968.77511770153</v>
      </c>
      <c r="M2425" s="265">
        <f>$G2425*NonHospFrac+theModel!$H2425*NonHospFrac</f>
        <v>283096.58062252944</v>
      </c>
      <c r="N2425" s="266">
        <f t="shared" si="529"/>
        <v>459065.355740231</v>
      </c>
      <c r="O2425" s="159"/>
      <c r="P2425" s="265">
        <f t="shared" si="530"/>
        <v>172346.43076124613</v>
      </c>
      <c r="Q2425" s="265">
        <f t="shared" si="531"/>
        <v>283095.02598085464</v>
      </c>
      <c r="R2425" s="266">
        <f t="shared" si="532"/>
        <v>455441.45674210077</v>
      </c>
    </row>
    <row r="2426" spans="1:18" x14ac:dyDescent="0.3">
      <c r="A2426" s="82">
        <v>2395</v>
      </c>
      <c r="B2426" s="94">
        <f t="shared" si="521"/>
        <v>1.106218231808072E-20</v>
      </c>
      <c r="C2426" s="179">
        <f t="shared" si="522"/>
        <v>1.1037227939935981E-20</v>
      </c>
      <c r="D2426" s="166">
        <f t="shared" si="523"/>
        <v>2.2558277767625785E-3</v>
      </c>
      <c r="E2426" s="167">
        <f t="shared" si="533"/>
        <v>24.291375447755232</v>
      </c>
      <c r="F2426" s="168">
        <f t="shared" si="534"/>
        <v>5.4049633531231569</v>
      </c>
      <c r="G2426" s="168">
        <f t="shared" si="524"/>
        <v>187833.41179535806</v>
      </c>
      <c r="H2426" s="168">
        <f t="shared" si="525"/>
        <v>271310.33852408634</v>
      </c>
      <c r="I2426" s="169">
        <f t="shared" si="526"/>
        <v>459143.7503194444</v>
      </c>
      <c r="J2426" s="169">
        <f t="shared" si="528"/>
        <v>449686.52752276167</v>
      </c>
      <c r="K2426" s="95"/>
      <c r="L2426" s="265">
        <f t="shared" si="527"/>
        <v>175998.82530098711</v>
      </c>
      <c r="M2426" s="265">
        <f>$G2426*NonHospFrac+theModel!$H2426*NonHospFrac</f>
        <v>283144.92501845729</v>
      </c>
      <c r="N2426" s="266">
        <f t="shared" si="529"/>
        <v>459143.7503194444</v>
      </c>
      <c r="O2426" s="159"/>
      <c r="P2426" s="265">
        <f t="shared" si="530"/>
        <v>172373.68589384618</v>
      </c>
      <c r="Q2426" s="265">
        <f t="shared" si="531"/>
        <v>283143.37037678249</v>
      </c>
      <c r="R2426" s="266">
        <f t="shared" si="532"/>
        <v>455517.0562706287</v>
      </c>
    </row>
    <row r="2427" spans="1:18" x14ac:dyDescent="0.3">
      <c r="A2427" s="82">
        <v>2396</v>
      </c>
      <c r="B2427" s="94">
        <f t="shared" si="521"/>
        <v>1.0855535671912931E-20</v>
      </c>
      <c r="C2427" s="179">
        <f t="shared" si="522"/>
        <v>1.0831047453012594E-20</v>
      </c>
      <c r="D2427" s="166">
        <f t="shared" si="523"/>
        <v>2.2558277767625785E-3</v>
      </c>
      <c r="E2427" s="167">
        <f t="shared" si="533"/>
        <v>24.291375447755232</v>
      </c>
      <c r="F2427" s="168">
        <f t="shared" si="534"/>
        <v>5.4072191808999195</v>
      </c>
      <c r="G2427" s="168">
        <f t="shared" si="524"/>
        <v>187911.80637457149</v>
      </c>
      <c r="H2427" s="168">
        <f t="shared" si="525"/>
        <v>271310.33852408634</v>
      </c>
      <c r="I2427" s="169">
        <f t="shared" si="526"/>
        <v>459222.1448986578</v>
      </c>
      <c r="J2427" s="169">
        <f t="shared" si="528"/>
        <v>449757.62750697916</v>
      </c>
      <c r="K2427" s="95"/>
      <c r="L2427" s="265">
        <f t="shared" si="527"/>
        <v>176028.87548427269</v>
      </c>
      <c r="M2427" s="265">
        <f>$G2427*NonHospFrac+theModel!$H2427*NonHospFrac</f>
        <v>283193.26941438514</v>
      </c>
      <c r="N2427" s="266">
        <f t="shared" si="529"/>
        <v>459222.1448986578</v>
      </c>
      <c r="O2427" s="159"/>
      <c r="P2427" s="265">
        <f t="shared" si="530"/>
        <v>172400.93991547337</v>
      </c>
      <c r="Q2427" s="265">
        <f t="shared" si="531"/>
        <v>283191.71477271034</v>
      </c>
      <c r="R2427" s="266">
        <f t="shared" si="532"/>
        <v>455592.65468818368</v>
      </c>
    </row>
    <row r="2428" spans="1:18" x14ac:dyDescent="0.3">
      <c r="A2428" s="82">
        <v>2397</v>
      </c>
      <c r="B2428" s="94">
        <f t="shared" si="521"/>
        <v>1.065274928000092E-20</v>
      </c>
      <c r="C2428" s="179">
        <f t="shared" si="522"/>
        <v>1.0628718512276206E-20</v>
      </c>
      <c r="D2428" s="166">
        <f t="shared" si="523"/>
        <v>2.2558277767625785E-3</v>
      </c>
      <c r="E2428" s="167">
        <f t="shared" si="533"/>
        <v>24.291375447755232</v>
      </c>
      <c r="F2428" s="168">
        <f t="shared" si="534"/>
        <v>5.4094750086766821</v>
      </c>
      <c r="G2428" s="168">
        <f t="shared" si="524"/>
        <v>187990.20095378492</v>
      </c>
      <c r="H2428" s="168">
        <f t="shared" si="525"/>
        <v>271310.33852408634</v>
      </c>
      <c r="I2428" s="169">
        <f t="shared" si="526"/>
        <v>459300.53947787127</v>
      </c>
      <c r="J2428" s="169">
        <f t="shared" si="528"/>
        <v>449828.72459302138</v>
      </c>
      <c r="K2428" s="95"/>
      <c r="L2428" s="265">
        <f t="shared" si="527"/>
        <v>176058.92566755827</v>
      </c>
      <c r="M2428" s="265">
        <f>$G2428*NonHospFrac+theModel!$H2428*NonHospFrac</f>
        <v>283241.61381031299</v>
      </c>
      <c r="N2428" s="266">
        <f t="shared" si="529"/>
        <v>459300.53947787127</v>
      </c>
      <c r="O2428" s="159"/>
      <c r="P2428" s="265">
        <f t="shared" si="530"/>
        <v>172428.19282617298</v>
      </c>
      <c r="Q2428" s="265">
        <f t="shared" si="531"/>
        <v>283240.0591686382</v>
      </c>
      <c r="R2428" s="266">
        <f t="shared" si="532"/>
        <v>455668.25199481117</v>
      </c>
    </row>
    <row r="2429" spans="1:18" x14ac:dyDescent="0.3">
      <c r="A2429" s="82">
        <v>2398</v>
      </c>
      <c r="B2429" s="94">
        <f t="shared" si="521"/>
        <v>1.0453751031022387E-20</v>
      </c>
      <c r="C2429" s="179">
        <f t="shared" si="522"/>
        <v>1.0430169169075247E-20</v>
      </c>
      <c r="D2429" s="166">
        <f t="shared" si="523"/>
        <v>2.2558277767625785E-3</v>
      </c>
      <c r="E2429" s="167">
        <f t="shared" si="533"/>
        <v>24.291375447755232</v>
      </c>
      <c r="F2429" s="168">
        <f t="shared" si="534"/>
        <v>5.4117308364534447</v>
      </c>
      <c r="G2429" s="168">
        <f t="shared" si="524"/>
        <v>188068.59553299833</v>
      </c>
      <c r="H2429" s="168">
        <f t="shared" si="525"/>
        <v>271310.33852408634</v>
      </c>
      <c r="I2429" s="169">
        <f t="shared" si="526"/>
        <v>459378.93405708467</v>
      </c>
      <c r="J2429" s="169">
        <f t="shared" si="528"/>
        <v>449899.81878100632</v>
      </c>
      <c r="K2429" s="95"/>
      <c r="L2429" s="265">
        <f t="shared" si="527"/>
        <v>176088.97585084385</v>
      </c>
      <c r="M2429" s="265">
        <f>$G2429*NonHospFrac+theModel!$H2429*NonHospFrac</f>
        <v>283289.95820624079</v>
      </c>
      <c r="N2429" s="266">
        <f t="shared" si="529"/>
        <v>459378.93405708461</v>
      </c>
      <c r="O2429" s="159"/>
      <c r="P2429" s="265">
        <f t="shared" si="530"/>
        <v>172455.44462599032</v>
      </c>
      <c r="Q2429" s="265">
        <f t="shared" si="531"/>
        <v>283288.40356456599</v>
      </c>
      <c r="R2429" s="266">
        <f t="shared" si="532"/>
        <v>455743.84819055628</v>
      </c>
    </row>
    <row r="2430" spans="1:18" x14ac:dyDescent="0.3">
      <c r="A2430" s="82">
        <v>2399</v>
      </c>
      <c r="B2430" s="94">
        <f t="shared" si="521"/>
        <v>1.0258470160727579E-20</v>
      </c>
      <c r="C2430" s="179">
        <f t="shared" si="522"/>
        <v>1.023532881879192E-20</v>
      </c>
      <c r="D2430" s="166">
        <f t="shared" si="523"/>
        <v>2.2558277767625785E-3</v>
      </c>
      <c r="E2430" s="167">
        <f t="shared" si="533"/>
        <v>24.291375447755232</v>
      </c>
      <c r="F2430" s="168">
        <f t="shared" si="534"/>
        <v>5.4139866642302072</v>
      </c>
      <c r="G2430" s="168">
        <f t="shared" si="524"/>
        <v>188146.9901122117</v>
      </c>
      <c r="H2430" s="168">
        <f t="shared" si="525"/>
        <v>271310.33852408634</v>
      </c>
      <c r="I2430" s="169">
        <f t="shared" si="526"/>
        <v>459457.32863629807</v>
      </c>
      <c r="J2430" s="169">
        <f t="shared" si="528"/>
        <v>449970.9100710522</v>
      </c>
      <c r="K2430" s="95"/>
      <c r="L2430" s="265">
        <f t="shared" si="527"/>
        <v>176119.02603412941</v>
      </c>
      <c r="M2430" s="265">
        <f>$G2430*NonHospFrac+theModel!$H2430*NonHospFrac</f>
        <v>283338.30260216864</v>
      </c>
      <c r="N2430" s="266">
        <f t="shared" si="529"/>
        <v>459457.32863629807</v>
      </c>
      <c r="O2430" s="159"/>
      <c r="P2430" s="265">
        <f t="shared" si="530"/>
        <v>172482.69531497062</v>
      </c>
      <c r="Q2430" s="265">
        <f t="shared" si="531"/>
        <v>283336.74796049384</v>
      </c>
      <c r="R2430" s="266">
        <f t="shared" si="532"/>
        <v>455819.44327546447</v>
      </c>
    </row>
    <row r="2431" spans="1:18" x14ac:dyDescent="0.3">
      <c r="A2431" s="82">
        <v>2400</v>
      </c>
      <c r="B2431" s="94">
        <f t="shared" si="521"/>
        <v>1.0066837226775421E-20</v>
      </c>
      <c r="C2431" s="179">
        <f t="shared" si="522"/>
        <v>1.0044128175735113E-20</v>
      </c>
      <c r="D2431" s="166">
        <f t="shared" si="523"/>
        <v>2.2558277767625785E-3</v>
      </c>
      <c r="E2431" s="167">
        <f t="shared" si="533"/>
        <v>24.291375447755232</v>
      </c>
      <c r="F2431" s="168">
        <f t="shared" si="534"/>
        <v>5.4162424920069698</v>
      </c>
      <c r="G2431" s="168">
        <f t="shared" si="524"/>
        <v>188225.38469142516</v>
      </c>
      <c r="H2431" s="168">
        <f t="shared" si="525"/>
        <v>271310.33852408634</v>
      </c>
      <c r="I2431" s="169">
        <f t="shared" si="526"/>
        <v>459535.72321551153</v>
      </c>
      <c r="J2431" s="169">
        <f t="shared" si="528"/>
        <v>450041.99846327724</v>
      </c>
      <c r="K2431" s="95"/>
      <c r="L2431" s="265">
        <f t="shared" si="527"/>
        <v>176149.07621741499</v>
      </c>
      <c r="M2431" s="265">
        <f>$G2431*NonHospFrac+theModel!$H2431*NonHospFrac</f>
        <v>283386.64699809649</v>
      </c>
      <c r="N2431" s="266">
        <f t="shared" si="529"/>
        <v>459535.72321551148</v>
      </c>
      <c r="O2431" s="159"/>
      <c r="P2431" s="265">
        <f t="shared" si="530"/>
        <v>172509.94489315921</v>
      </c>
      <c r="Q2431" s="265">
        <f t="shared" si="531"/>
        <v>283385.09235642169</v>
      </c>
      <c r="R2431" s="266">
        <f t="shared" si="532"/>
        <v>455895.0372495809</v>
      </c>
    </row>
    <row r="2432" spans="1:18" x14ac:dyDescent="0.3">
      <c r="A2432" s="82">
        <v>2401</v>
      </c>
      <c r="B2432" s="94">
        <f t="shared" si="521"/>
        <v>9.8787840840396696E-21</v>
      </c>
      <c r="C2432" s="179">
        <f t="shared" si="522"/>
        <v>9.8564992485022521E-21</v>
      </c>
      <c r="D2432" s="166">
        <f t="shared" si="523"/>
        <v>2.2558277767625785E-3</v>
      </c>
      <c r="E2432" s="167">
        <f t="shared" si="533"/>
        <v>24.291375447755232</v>
      </c>
      <c r="F2432" s="168">
        <f t="shared" si="534"/>
        <v>5.4184983197837324</v>
      </c>
      <c r="G2432" s="168">
        <f t="shared" si="524"/>
        <v>188303.7792706386</v>
      </c>
      <c r="H2432" s="168">
        <f t="shared" si="525"/>
        <v>271310.33852408634</v>
      </c>
      <c r="I2432" s="169">
        <f t="shared" si="526"/>
        <v>459614.11779472494</v>
      </c>
      <c r="J2432" s="169">
        <f t="shared" si="528"/>
        <v>450113.08395779936</v>
      </c>
      <c r="K2432" s="95"/>
      <c r="L2432" s="265">
        <f t="shared" si="527"/>
        <v>176179.1264007006</v>
      </c>
      <c r="M2432" s="265">
        <f>$G2432*NonHospFrac+theModel!$H2432*NonHospFrac</f>
        <v>283434.99139402434</v>
      </c>
      <c r="N2432" s="266">
        <f t="shared" si="529"/>
        <v>459614.11779472494</v>
      </c>
      <c r="O2432" s="159"/>
      <c r="P2432" s="265">
        <f t="shared" si="530"/>
        <v>172537.19336060138</v>
      </c>
      <c r="Q2432" s="265">
        <f t="shared" si="531"/>
        <v>283433.43675234955</v>
      </c>
      <c r="R2432" s="266">
        <f t="shared" si="532"/>
        <v>455970.63011295092</v>
      </c>
    </row>
    <row r="2433" spans="1:18" x14ac:dyDescent="0.3">
      <c r="A2433" s="82">
        <v>2402</v>
      </c>
      <c r="B2433" s="94">
        <f t="shared" si="521"/>
        <v>9.6942438603763263E-21</v>
      </c>
      <c r="C2433" s="179">
        <f t="shared" si="522"/>
        <v>9.6723753158013792E-21</v>
      </c>
      <c r="D2433" s="166">
        <f t="shared" si="523"/>
        <v>2.2558277767625785E-3</v>
      </c>
      <c r="E2433" s="167">
        <f t="shared" si="533"/>
        <v>24.291375447755232</v>
      </c>
      <c r="F2433" s="168">
        <f t="shared" si="534"/>
        <v>5.420754147560495</v>
      </c>
      <c r="G2433" s="168">
        <f t="shared" si="524"/>
        <v>188382.17384985203</v>
      </c>
      <c r="H2433" s="168">
        <f t="shared" si="525"/>
        <v>271310.33852408634</v>
      </c>
      <c r="I2433" s="169">
        <f t="shared" si="526"/>
        <v>459692.51237393834</v>
      </c>
      <c r="J2433" s="169">
        <f t="shared" si="528"/>
        <v>450184.16655473679</v>
      </c>
      <c r="K2433" s="95"/>
      <c r="L2433" s="265">
        <f t="shared" si="527"/>
        <v>176209.17658398618</v>
      </c>
      <c r="M2433" s="265">
        <f>$G2433*NonHospFrac+theModel!$H2433*NonHospFrac</f>
        <v>283483.33578995219</v>
      </c>
      <c r="N2433" s="266">
        <f t="shared" si="529"/>
        <v>459692.51237393834</v>
      </c>
      <c r="O2433" s="159"/>
      <c r="P2433" s="265">
        <f t="shared" si="530"/>
        <v>172564.44071734234</v>
      </c>
      <c r="Q2433" s="265">
        <f t="shared" si="531"/>
        <v>283481.7811482774</v>
      </c>
      <c r="R2433" s="266">
        <f t="shared" si="532"/>
        <v>456046.22186561977</v>
      </c>
    </row>
    <row r="2434" spans="1:18" x14ac:dyDescent="0.3">
      <c r="A2434" s="82">
        <v>2403</v>
      </c>
      <c r="B2434" s="94">
        <f t="shared" si="521"/>
        <v>9.5131509328437646E-21</v>
      </c>
      <c r="C2434" s="179">
        <f t="shared" si="522"/>
        <v>9.4916909027249213E-21</v>
      </c>
      <c r="D2434" s="166">
        <f t="shared" si="523"/>
        <v>2.2558277767625785E-3</v>
      </c>
      <c r="E2434" s="167">
        <f t="shared" si="533"/>
        <v>24.291375447755232</v>
      </c>
      <c r="F2434" s="168">
        <f t="shared" si="534"/>
        <v>5.4230099753372576</v>
      </c>
      <c r="G2434" s="168">
        <f t="shared" si="524"/>
        <v>188460.56842906543</v>
      </c>
      <c r="H2434" s="168">
        <f t="shared" si="525"/>
        <v>271310.33852408634</v>
      </c>
      <c r="I2434" s="169">
        <f t="shared" si="526"/>
        <v>459770.9069531518</v>
      </c>
      <c r="J2434" s="169">
        <f t="shared" si="528"/>
        <v>450255.24625420768</v>
      </c>
      <c r="K2434" s="95"/>
      <c r="L2434" s="265">
        <f t="shared" si="527"/>
        <v>176239.22676727176</v>
      </c>
      <c r="M2434" s="265">
        <f>$G2434*NonHospFrac+theModel!$H2434*NonHospFrac</f>
        <v>283531.68018588005</v>
      </c>
      <c r="N2434" s="266">
        <f t="shared" si="529"/>
        <v>459770.9069531518</v>
      </c>
      <c r="O2434" s="159"/>
      <c r="P2434" s="265">
        <f t="shared" si="530"/>
        <v>172591.6869634274</v>
      </c>
      <c r="Q2434" s="265">
        <f t="shared" si="531"/>
        <v>283530.12554420525</v>
      </c>
      <c r="R2434" s="266">
        <f t="shared" si="532"/>
        <v>456121.81250763265</v>
      </c>
    </row>
    <row r="2435" spans="1:18" x14ac:dyDescent="0.3">
      <c r="A2435" s="82">
        <v>2404</v>
      </c>
      <c r="B2435" s="94">
        <f t="shared" si="521"/>
        <v>9.3354409043670362E-21</v>
      </c>
      <c r="C2435" s="179">
        <f t="shared" si="522"/>
        <v>9.3143817574666398E-21</v>
      </c>
      <c r="D2435" s="166">
        <f t="shared" si="523"/>
        <v>2.2558277767625785E-3</v>
      </c>
      <c r="E2435" s="167">
        <f t="shared" si="533"/>
        <v>24.291375447755232</v>
      </c>
      <c r="F2435" s="168">
        <f t="shared" si="534"/>
        <v>5.4252658031140202</v>
      </c>
      <c r="G2435" s="168">
        <f t="shared" si="524"/>
        <v>188538.96300827886</v>
      </c>
      <c r="H2435" s="168">
        <f t="shared" si="525"/>
        <v>271310.33852408634</v>
      </c>
      <c r="I2435" s="169">
        <f t="shared" si="526"/>
        <v>459849.30153236521</v>
      </c>
      <c r="J2435" s="169">
        <f t="shared" si="528"/>
        <v>450326.32305633009</v>
      </c>
      <c r="K2435" s="95"/>
      <c r="L2435" s="265">
        <f t="shared" si="527"/>
        <v>176269.27695055731</v>
      </c>
      <c r="M2435" s="265">
        <f>$G2435*NonHospFrac+theModel!$H2435*NonHospFrac</f>
        <v>283580.0245818079</v>
      </c>
      <c r="N2435" s="266">
        <f t="shared" si="529"/>
        <v>459849.30153236521</v>
      </c>
      <c r="O2435" s="159"/>
      <c r="P2435" s="265">
        <f t="shared" si="530"/>
        <v>172618.9320989018</v>
      </c>
      <c r="Q2435" s="265">
        <f t="shared" si="531"/>
        <v>283578.4699401331</v>
      </c>
      <c r="R2435" s="266">
        <f t="shared" si="532"/>
        <v>456197.40203903487</v>
      </c>
    </row>
    <row r="2436" spans="1:18" x14ac:dyDescent="0.3">
      <c r="A2436" s="82">
        <v>2405</v>
      </c>
      <c r="B2436" s="94">
        <f t="shared" si="521"/>
        <v>9.1610505808381383E-21</v>
      </c>
      <c r="C2436" s="179">
        <f t="shared" si="522"/>
        <v>9.1403848284735568E-21</v>
      </c>
      <c r="D2436" s="166">
        <f t="shared" si="523"/>
        <v>2.2558277767625785E-3</v>
      </c>
      <c r="E2436" s="167">
        <f t="shared" si="533"/>
        <v>24.291375447755232</v>
      </c>
      <c r="F2436" s="168">
        <f t="shared" si="534"/>
        <v>5.4275216308907828</v>
      </c>
      <c r="G2436" s="168">
        <f t="shared" si="524"/>
        <v>188617.35758749227</v>
      </c>
      <c r="H2436" s="168">
        <f t="shared" si="525"/>
        <v>271310.33852408634</v>
      </c>
      <c r="I2436" s="169">
        <f t="shared" si="526"/>
        <v>459927.69611157861</v>
      </c>
      <c r="J2436" s="169">
        <f t="shared" si="528"/>
        <v>450397.39696122211</v>
      </c>
      <c r="K2436" s="95"/>
      <c r="L2436" s="265">
        <f t="shared" si="527"/>
        <v>176299.32713384292</v>
      </c>
      <c r="M2436" s="265">
        <f>$G2436*NonHospFrac+theModel!$H2436*NonHospFrac</f>
        <v>283628.36897773569</v>
      </c>
      <c r="N2436" s="266">
        <f t="shared" si="529"/>
        <v>459927.69611157861</v>
      </c>
      <c r="O2436" s="159"/>
      <c r="P2436" s="265">
        <f t="shared" si="530"/>
        <v>172646.1761238109</v>
      </c>
      <c r="Q2436" s="265">
        <f t="shared" si="531"/>
        <v>283626.8143360609</v>
      </c>
      <c r="R2436" s="266">
        <f t="shared" si="532"/>
        <v>456272.99045987183</v>
      </c>
    </row>
    <row r="2437" spans="1:18" x14ac:dyDescent="0.3">
      <c r="A2437" s="82">
        <v>2406</v>
      </c>
      <c r="B2437" s="94">
        <f t="shared" si="521"/>
        <v>8.9899179486440208E-21</v>
      </c>
      <c r="C2437" s="179">
        <f t="shared" si="522"/>
        <v>8.9696382420246532E-21</v>
      </c>
      <c r="D2437" s="166">
        <f t="shared" si="523"/>
        <v>2.2558277767625785E-3</v>
      </c>
      <c r="E2437" s="167">
        <f t="shared" si="533"/>
        <v>24.291375447755232</v>
      </c>
      <c r="F2437" s="168">
        <f t="shared" si="534"/>
        <v>5.4297774586675454</v>
      </c>
      <c r="G2437" s="168">
        <f t="shared" si="524"/>
        <v>188695.7521667057</v>
      </c>
      <c r="H2437" s="168">
        <f t="shared" si="525"/>
        <v>271310.33852408634</v>
      </c>
      <c r="I2437" s="169">
        <f t="shared" si="526"/>
        <v>460006.09069079207</v>
      </c>
      <c r="J2437" s="169">
        <f t="shared" si="528"/>
        <v>450468.46796900185</v>
      </c>
      <c r="K2437" s="95"/>
      <c r="L2437" s="265">
        <f t="shared" si="527"/>
        <v>176329.37731712847</v>
      </c>
      <c r="M2437" s="265">
        <f>$G2437*NonHospFrac+theModel!$H2437*NonHospFrac</f>
        <v>283676.71337366354</v>
      </c>
      <c r="N2437" s="266">
        <f t="shared" si="529"/>
        <v>460006.09069079201</v>
      </c>
      <c r="O2437" s="159"/>
      <c r="P2437" s="265">
        <f t="shared" si="530"/>
        <v>172673.41903819988</v>
      </c>
      <c r="Q2437" s="265">
        <f t="shared" si="531"/>
        <v>283675.15873198875</v>
      </c>
      <c r="R2437" s="266">
        <f t="shared" si="532"/>
        <v>456348.57777018863</v>
      </c>
    </row>
    <row r="2438" spans="1:18" x14ac:dyDescent="0.3">
      <c r="A2438" s="82">
        <v>2407</v>
      </c>
      <c r="B2438" s="94">
        <f t="shared" si="521"/>
        <v>8.8219821526144702E-21</v>
      </c>
      <c r="C2438" s="179">
        <f t="shared" si="522"/>
        <v>8.8020812802284989E-21</v>
      </c>
      <c r="D2438" s="166">
        <f t="shared" si="523"/>
        <v>2.2558277767625785E-3</v>
      </c>
      <c r="E2438" s="167">
        <f t="shared" si="533"/>
        <v>24.291375447755232</v>
      </c>
      <c r="F2438" s="168">
        <f t="shared" si="534"/>
        <v>5.4320332864443079</v>
      </c>
      <c r="G2438" s="168">
        <f t="shared" si="524"/>
        <v>188774.14674591913</v>
      </c>
      <c r="H2438" s="168">
        <f t="shared" si="525"/>
        <v>271310.33852408634</v>
      </c>
      <c r="I2438" s="169">
        <f t="shared" si="526"/>
        <v>460084.48527000548</v>
      </c>
      <c r="J2438" s="169">
        <f t="shared" si="528"/>
        <v>450539.53607978736</v>
      </c>
      <c r="K2438" s="95"/>
      <c r="L2438" s="265">
        <f t="shared" si="527"/>
        <v>176359.42750041408</v>
      </c>
      <c r="M2438" s="265">
        <f>$G2438*NonHospFrac+theModel!$H2438*NonHospFrac</f>
        <v>283725.0577695914</v>
      </c>
      <c r="N2438" s="266">
        <f t="shared" si="529"/>
        <v>460084.48527000548</v>
      </c>
      <c r="O2438" s="159"/>
      <c r="P2438" s="265">
        <f t="shared" si="530"/>
        <v>172700.66084211407</v>
      </c>
      <c r="Q2438" s="265">
        <f t="shared" si="531"/>
        <v>283723.5031279166</v>
      </c>
      <c r="R2438" s="266">
        <f t="shared" si="532"/>
        <v>456424.16397003067</v>
      </c>
    </row>
    <row r="2439" spans="1:18" x14ac:dyDescent="0.3">
      <c r="A2439" s="82">
        <v>2408</v>
      </c>
      <c r="B2439" s="94">
        <f t="shared" si="521"/>
        <v>8.6571834743816175E-21</v>
      </c>
      <c r="C2439" s="179">
        <f t="shared" si="522"/>
        <v>8.6376543594315767E-21</v>
      </c>
      <c r="D2439" s="166">
        <f t="shared" si="523"/>
        <v>2.2558277767625785E-3</v>
      </c>
      <c r="E2439" s="167">
        <f t="shared" si="533"/>
        <v>24.291375447755232</v>
      </c>
      <c r="F2439" s="168">
        <f t="shared" si="534"/>
        <v>5.4342891142210705</v>
      </c>
      <c r="G2439" s="168">
        <f t="shared" si="524"/>
        <v>188852.54132513254</v>
      </c>
      <c r="H2439" s="168">
        <f t="shared" si="525"/>
        <v>271310.33852408634</v>
      </c>
      <c r="I2439" s="169">
        <f t="shared" si="526"/>
        <v>460162.87984921888</v>
      </c>
      <c r="J2439" s="169">
        <f t="shared" si="528"/>
        <v>450610.60129369679</v>
      </c>
      <c r="K2439" s="95"/>
      <c r="L2439" s="265">
        <f t="shared" si="527"/>
        <v>176389.47768369963</v>
      </c>
      <c r="M2439" s="265">
        <f>$G2439*NonHospFrac+theModel!$H2439*NonHospFrac</f>
        <v>283773.40216551925</v>
      </c>
      <c r="N2439" s="266">
        <f t="shared" si="529"/>
        <v>460162.87984921888</v>
      </c>
      <c r="O2439" s="159"/>
      <c r="P2439" s="265">
        <f t="shared" si="530"/>
        <v>172727.90153559865</v>
      </c>
      <c r="Q2439" s="265">
        <f t="shared" si="531"/>
        <v>283771.84752384445</v>
      </c>
      <c r="R2439" s="266">
        <f t="shared" si="532"/>
        <v>456499.74905944313</v>
      </c>
    </row>
    <row r="2440" spans="1:18" x14ac:dyDescent="0.3">
      <c r="A2440" s="82">
        <v>2409</v>
      </c>
      <c r="B2440" s="94">
        <f t="shared" si="521"/>
        <v>8.4954633111443128E-21</v>
      </c>
      <c r="C2440" s="179">
        <f t="shared" si="522"/>
        <v>8.4762990090305662E-21</v>
      </c>
      <c r="D2440" s="166">
        <f t="shared" si="523"/>
        <v>2.2558277767625785E-3</v>
      </c>
      <c r="E2440" s="167">
        <f t="shared" si="533"/>
        <v>24.291375447755232</v>
      </c>
      <c r="F2440" s="168">
        <f t="shared" si="534"/>
        <v>5.4365449419978331</v>
      </c>
      <c r="G2440" s="168">
        <f t="shared" si="524"/>
        <v>188930.93590434597</v>
      </c>
      <c r="H2440" s="168">
        <f t="shared" si="525"/>
        <v>271310.33852408634</v>
      </c>
      <c r="I2440" s="169">
        <f t="shared" si="526"/>
        <v>460241.27442843234</v>
      </c>
      <c r="J2440" s="169">
        <f t="shared" si="528"/>
        <v>450681.66361084825</v>
      </c>
      <c r="K2440" s="95"/>
      <c r="L2440" s="265">
        <f t="shared" si="527"/>
        <v>176419.52786698521</v>
      </c>
      <c r="M2440" s="265">
        <f>$G2440*NonHospFrac+theModel!$H2440*NonHospFrac</f>
        <v>283821.7465614471</v>
      </c>
      <c r="N2440" s="266">
        <f t="shared" si="529"/>
        <v>460241.27442843234</v>
      </c>
      <c r="O2440" s="159"/>
      <c r="P2440" s="265">
        <f t="shared" si="530"/>
        <v>172755.14111869896</v>
      </c>
      <c r="Q2440" s="265">
        <f t="shared" si="531"/>
        <v>283820.1919197723</v>
      </c>
      <c r="R2440" s="266">
        <f t="shared" si="532"/>
        <v>456575.33303847129</v>
      </c>
    </row>
    <row r="2441" spans="1:18" x14ac:dyDescent="0.3">
      <c r="A2441" s="82">
        <v>2410</v>
      </c>
      <c r="B2441" s="94">
        <f t="shared" si="521"/>
        <v>8.3367641548285894E-21</v>
      </c>
      <c r="C2441" s="179">
        <f t="shared" si="522"/>
        <v>8.3179578506798082E-21</v>
      </c>
      <c r="D2441" s="166">
        <f t="shared" si="523"/>
        <v>2.2558277767625785E-3</v>
      </c>
      <c r="E2441" s="167">
        <f t="shared" si="533"/>
        <v>24.291375447755232</v>
      </c>
      <c r="F2441" s="168">
        <f t="shared" si="534"/>
        <v>5.4388007697745957</v>
      </c>
      <c r="G2441" s="168">
        <f t="shared" si="524"/>
        <v>189009.33048355937</v>
      </c>
      <c r="H2441" s="168">
        <f t="shared" si="525"/>
        <v>271310.33852408634</v>
      </c>
      <c r="I2441" s="169">
        <f t="shared" si="526"/>
        <v>460319.66900764569</v>
      </c>
      <c r="J2441" s="169">
        <f t="shared" si="528"/>
        <v>450752.72303135967</v>
      </c>
      <c r="K2441" s="95"/>
      <c r="L2441" s="265">
        <f t="shared" si="527"/>
        <v>176449.57805027079</v>
      </c>
      <c r="M2441" s="265">
        <f>$G2441*NonHospFrac+theModel!$H2441*NonHospFrac</f>
        <v>283870.09095737489</v>
      </c>
      <c r="N2441" s="266">
        <f t="shared" si="529"/>
        <v>460319.66900764569</v>
      </c>
      <c r="O2441" s="159"/>
      <c r="P2441" s="265">
        <f t="shared" si="530"/>
        <v>172782.37959146025</v>
      </c>
      <c r="Q2441" s="265">
        <f t="shared" si="531"/>
        <v>283868.5363157001</v>
      </c>
      <c r="R2441" s="266">
        <f t="shared" si="532"/>
        <v>456650.91590716038</v>
      </c>
    </row>
    <row r="2442" spans="1:18" x14ac:dyDescent="0.3">
      <c r="A2442" s="82">
        <v>2411</v>
      </c>
      <c r="B2442" s="94">
        <f t="shared" si="521"/>
        <v>8.1810295716377114E-21</v>
      </c>
      <c r="C2442" s="179">
        <f t="shared" si="522"/>
        <v>8.1625745778874945E-21</v>
      </c>
      <c r="D2442" s="166">
        <f t="shared" si="523"/>
        <v>2.2558277767625785E-3</v>
      </c>
      <c r="E2442" s="167">
        <f t="shared" si="533"/>
        <v>24.291375447755232</v>
      </c>
      <c r="F2442" s="168">
        <f t="shared" si="534"/>
        <v>5.4410565975513583</v>
      </c>
      <c r="G2442" s="168">
        <f t="shared" si="524"/>
        <v>189087.72506277281</v>
      </c>
      <c r="H2442" s="168">
        <f t="shared" si="525"/>
        <v>271310.33852408634</v>
      </c>
      <c r="I2442" s="169">
        <f t="shared" si="526"/>
        <v>460398.06358685915</v>
      </c>
      <c r="J2442" s="169">
        <f t="shared" si="528"/>
        <v>450823.77955534932</v>
      </c>
      <c r="K2442" s="95"/>
      <c r="L2442" s="265">
        <f t="shared" si="527"/>
        <v>176479.62823355637</v>
      </c>
      <c r="M2442" s="265">
        <f>$G2442*NonHospFrac+theModel!$H2442*NonHospFrac</f>
        <v>283918.43535330275</v>
      </c>
      <c r="N2442" s="266">
        <f t="shared" si="529"/>
        <v>460398.06358685915</v>
      </c>
      <c r="O2442" s="159"/>
      <c r="P2442" s="265">
        <f t="shared" si="530"/>
        <v>172809.61695392776</v>
      </c>
      <c r="Q2442" s="265">
        <f t="shared" si="531"/>
        <v>283916.88071162795</v>
      </c>
      <c r="R2442" s="266">
        <f t="shared" si="532"/>
        <v>456726.49766555568</v>
      </c>
    </row>
    <row r="2443" spans="1:18" x14ac:dyDescent="0.3">
      <c r="A2443" s="82">
        <v>2412</v>
      </c>
      <c r="B2443" s="94">
        <f t="shared" si="521"/>
        <v>8.0282041819841818E-21</v>
      </c>
      <c r="C2443" s="179">
        <f t="shared" si="522"/>
        <v>8.0100939359929401E-21</v>
      </c>
      <c r="D2443" s="166">
        <f t="shared" si="523"/>
        <v>2.2558277767625785E-3</v>
      </c>
      <c r="E2443" s="167">
        <f t="shared" si="533"/>
        <v>24.291375447755232</v>
      </c>
      <c r="F2443" s="168">
        <f t="shared" si="534"/>
        <v>5.4433124253281209</v>
      </c>
      <c r="G2443" s="168">
        <f t="shared" si="524"/>
        <v>189166.11964198624</v>
      </c>
      <c r="H2443" s="168">
        <f t="shared" si="525"/>
        <v>271310.33852408634</v>
      </c>
      <c r="I2443" s="169">
        <f t="shared" si="526"/>
        <v>460476.45816607261</v>
      </c>
      <c r="J2443" s="169">
        <f t="shared" si="528"/>
        <v>450894.83318293514</v>
      </c>
      <c r="K2443" s="95"/>
      <c r="L2443" s="265">
        <f t="shared" si="527"/>
        <v>176509.67841684195</v>
      </c>
      <c r="M2443" s="265">
        <f>$G2443*NonHospFrac+theModel!$H2443*NonHospFrac</f>
        <v>283966.7797492306</v>
      </c>
      <c r="N2443" s="266">
        <f t="shared" si="529"/>
        <v>460476.45816607255</v>
      </c>
      <c r="O2443" s="159"/>
      <c r="P2443" s="265">
        <f t="shared" si="530"/>
        <v>172836.85320614677</v>
      </c>
      <c r="Q2443" s="265">
        <f t="shared" si="531"/>
        <v>283965.2251075558</v>
      </c>
      <c r="R2443" s="266">
        <f t="shared" si="532"/>
        <v>456802.0783137026</v>
      </c>
    </row>
    <row r="2444" spans="1:18" x14ac:dyDescent="0.3">
      <c r="A2444" s="82">
        <v>2413</v>
      </c>
      <c r="B2444" s="94">
        <f t="shared" si="521"/>
        <v>7.878233640796635E-21</v>
      </c>
      <c r="C2444" s="179">
        <f t="shared" si="522"/>
        <v>7.8604617025179001E-21</v>
      </c>
      <c r="D2444" s="166">
        <f t="shared" si="523"/>
        <v>2.2558277767625785E-3</v>
      </c>
      <c r="E2444" s="167">
        <f t="shared" si="533"/>
        <v>24.291375447755232</v>
      </c>
      <c r="F2444" s="168">
        <f t="shared" si="534"/>
        <v>5.4455682531048835</v>
      </c>
      <c r="G2444" s="168">
        <f t="shared" si="524"/>
        <v>189244.51422119964</v>
      </c>
      <c r="H2444" s="168">
        <f t="shared" si="525"/>
        <v>271310.33852408634</v>
      </c>
      <c r="I2444" s="169">
        <f t="shared" si="526"/>
        <v>460554.85274528596</v>
      </c>
      <c r="J2444" s="169">
        <f t="shared" si="528"/>
        <v>450965.88391423511</v>
      </c>
      <c r="K2444" s="95"/>
      <c r="L2444" s="265">
        <f t="shared" si="527"/>
        <v>176539.72860012754</v>
      </c>
      <c r="M2444" s="265">
        <f>$G2444*NonHospFrac+theModel!$H2444*NonHospFrac</f>
        <v>284015.12414515845</v>
      </c>
      <c r="N2444" s="266">
        <f t="shared" si="529"/>
        <v>460554.85274528596</v>
      </c>
      <c r="O2444" s="159"/>
      <c r="P2444" s="265">
        <f t="shared" si="530"/>
        <v>172864.08834816251</v>
      </c>
      <c r="Q2444" s="265">
        <f t="shared" si="531"/>
        <v>284013.56950348365</v>
      </c>
      <c r="R2444" s="266">
        <f t="shared" si="532"/>
        <v>456877.65785164619</v>
      </c>
    </row>
    <row r="2445" spans="1:18" x14ac:dyDescent="0.3">
      <c r="A2445" s="82">
        <v>2414</v>
      </c>
      <c r="B2445" s="94">
        <f t="shared" si="521"/>
        <v>7.7310646181945985E-21</v>
      </c>
      <c r="C2445" s="179">
        <f t="shared" si="522"/>
        <v>7.7136246678849294E-21</v>
      </c>
      <c r="D2445" s="166">
        <f t="shared" si="523"/>
        <v>2.2558277767625785E-3</v>
      </c>
      <c r="E2445" s="167">
        <f t="shared" si="533"/>
        <v>24.291375447755232</v>
      </c>
      <c r="F2445" s="168">
        <f t="shared" si="534"/>
        <v>5.447824080881646</v>
      </c>
      <c r="G2445" s="168">
        <f t="shared" si="524"/>
        <v>189322.90880041308</v>
      </c>
      <c r="H2445" s="168">
        <f t="shared" si="525"/>
        <v>271310.33852408634</v>
      </c>
      <c r="I2445" s="169">
        <f t="shared" si="526"/>
        <v>460633.24732449942</v>
      </c>
      <c r="J2445" s="169">
        <f t="shared" si="528"/>
        <v>451036.9317493675</v>
      </c>
      <c r="K2445" s="95"/>
      <c r="L2445" s="265">
        <f t="shared" si="527"/>
        <v>176569.77878341312</v>
      </c>
      <c r="M2445" s="265">
        <f>$G2445*NonHospFrac+theModel!$H2445*NonHospFrac</f>
        <v>284063.4685410863</v>
      </c>
      <c r="N2445" s="266">
        <f t="shared" si="529"/>
        <v>460633.24732449942</v>
      </c>
      <c r="O2445" s="159"/>
      <c r="P2445" s="265">
        <f t="shared" si="530"/>
        <v>172891.32238002022</v>
      </c>
      <c r="Q2445" s="265">
        <f t="shared" si="531"/>
        <v>284061.91389941151</v>
      </c>
      <c r="R2445" s="266">
        <f t="shared" si="532"/>
        <v>456953.23627943173</v>
      </c>
    </row>
    <row r="2446" spans="1:18" x14ac:dyDescent="0.3">
      <c r="A2446" s="82">
        <v>2415</v>
      </c>
      <c r="B2446" s="94">
        <f t="shared" si="521"/>
        <v>7.5866447805242547E-21</v>
      </c>
      <c r="C2446" s="179">
        <f t="shared" si="522"/>
        <v>7.5695306164959167E-21</v>
      </c>
      <c r="D2446" s="166">
        <f t="shared" si="523"/>
        <v>2.2558277767625785E-3</v>
      </c>
      <c r="E2446" s="167">
        <f t="shared" si="533"/>
        <v>24.291375447755232</v>
      </c>
      <c r="F2446" s="168">
        <f t="shared" si="534"/>
        <v>5.4500799086584086</v>
      </c>
      <c r="G2446" s="168">
        <f t="shared" si="524"/>
        <v>189401.30337962648</v>
      </c>
      <c r="H2446" s="168">
        <f t="shared" si="525"/>
        <v>271310.33852408634</v>
      </c>
      <c r="I2446" s="169">
        <f t="shared" si="526"/>
        <v>460711.64190371282</v>
      </c>
      <c r="J2446" s="169">
        <f t="shared" si="528"/>
        <v>451107.97668845026</v>
      </c>
      <c r="K2446" s="95"/>
      <c r="L2446" s="265">
        <f t="shared" si="527"/>
        <v>176599.82896669867</v>
      </c>
      <c r="M2446" s="265">
        <f>$G2446*NonHospFrac+theModel!$H2446*NonHospFrac</f>
        <v>284111.81293701415</v>
      </c>
      <c r="N2446" s="266">
        <f t="shared" si="529"/>
        <v>460711.64190371282</v>
      </c>
      <c r="O2446" s="159"/>
      <c r="P2446" s="265">
        <f t="shared" si="530"/>
        <v>172918.55530176518</v>
      </c>
      <c r="Q2446" s="265">
        <f t="shared" si="531"/>
        <v>284110.25829533936</v>
      </c>
      <c r="R2446" s="266">
        <f t="shared" si="532"/>
        <v>457028.81359710451</v>
      </c>
    </row>
    <row r="2447" spans="1:18" x14ac:dyDescent="0.3">
      <c r="A2447" s="82">
        <v>2416</v>
      </c>
      <c r="B2447" s="94">
        <f t="shared" si="521"/>
        <v>7.4449227717484779E-21</v>
      </c>
      <c r="C2447" s="179">
        <f t="shared" si="522"/>
        <v>7.4281283081641161E-21</v>
      </c>
      <c r="D2447" s="166">
        <f t="shared" si="523"/>
        <v>2.2558277767625785E-3</v>
      </c>
      <c r="E2447" s="167">
        <f t="shared" si="533"/>
        <v>24.291375447755232</v>
      </c>
      <c r="F2447" s="168">
        <f t="shared" si="534"/>
        <v>5.4523357364351712</v>
      </c>
      <c r="G2447" s="168">
        <f t="shared" si="524"/>
        <v>189479.69795883991</v>
      </c>
      <c r="H2447" s="168">
        <f t="shared" si="525"/>
        <v>271310.33852408634</v>
      </c>
      <c r="I2447" s="169">
        <f t="shared" si="526"/>
        <v>460790.03648292623</v>
      </c>
      <c r="J2447" s="169">
        <f t="shared" si="528"/>
        <v>451179.01873160142</v>
      </c>
      <c r="K2447" s="95"/>
      <c r="L2447" s="265">
        <f t="shared" si="527"/>
        <v>176629.87914998428</v>
      </c>
      <c r="M2447" s="265">
        <f>$G2447*NonHospFrac+theModel!$H2447*NonHospFrac</f>
        <v>284160.15733294201</v>
      </c>
      <c r="N2447" s="266">
        <f t="shared" si="529"/>
        <v>460790.03648292628</v>
      </c>
      <c r="O2447" s="159"/>
      <c r="P2447" s="265">
        <f t="shared" si="530"/>
        <v>172945.7871134427</v>
      </c>
      <c r="Q2447" s="265">
        <f t="shared" si="531"/>
        <v>284158.60269126721</v>
      </c>
      <c r="R2447" s="266">
        <f t="shared" si="532"/>
        <v>457104.38980470994</v>
      </c>
    </row>
    <row r="2448" spans="1:18" x14ac:dyDescent="0.3">
      <c r="A2448" s="82">
        <v>2417</v>
      </c>
      <c r="B2448" s="94">
        <f t="shared" si="521"/>
        <v>7.3058481951845001E-21</v>
      </c>
      <c r="C2448" s="179">
        <f t="shared" si="522"/>
        <v>7.2893674598929928E-21</v>
      </c>
      <c r="D2448" s="166">
        <f t="shared" si="523"/>
        <v>2.2558277767625785E-3</v>
      </c>
      <c r="E2448" s="167">
        <f t="shared" si="533"/>
        <v>24.291375447755232</v>
      </c>
      <c r="F2448" s="168">
        <f t="shared" si="534"/>
        <v>5.4545915642119338</v>
      </c>
      <c r="G2448" s="168">
        <f t="shared" si="524"/>
        <v>189558.09253805334</v>
      </c>
      <c r="H2448" s="168">
        <f t="shared" si="525"/>
        <v>271310.33852408634</v>
      </c>
      <c r="I2448" s="169">
        <f t="shared" si="526"/>
        <v>460868.43106213969</v>
      </c>
      <c r="J2448" s="169">
        <f t="shared" si="528"/>
        <v>451250.05787893909</v>
      </c>
      <c r="K2448" s="95"/>
      <c r="L2448" s="265">
        <f t="shared" si="527"/>
        <v>176659.92933326983</v>
      </c>
      <c r="M2448" s="265">
        <f>$G2448*NonHospFrac+theModel!$H2448*NonHospFrac</f>
        <v>284208.50172886986</v>
      </c>
      <c r="N2448" s="266">
        <f t="shared" si="529"/>
        <v>460868.43106213969</v>
      </c>
      <c r="O2448" s="159"/>
      <c r="P2448" s="265">
        <f t="shared" si="530"/>
        <v>172973.0178150979</v>
      </c>
      <c r="Q2448" s="265">
        <f t="shared" si="531"/>
        <v>284206.94708719506</v>
      </c>
      <c r="R2448" s="266">
        <f t="shared" si="532"/>
        <v>457179.96490229294</v>
      </c>
    </row>
    <row r="2449" spans="1:18" x14ac:dyDescent="0.3">
      <c r="A2449" s="82">
        <v>2418</v>
      </c>
      <c r="B2449" s="94">
        <f t="shared" si="521"/>
        <v>7.1693715955827852E-21</v>
      </c>
      <c r="C2449" s="179">
        <f t="shared" si="522"/>
        <v>7.1531987279955376E-21</v>
      </c>
      <c r="D2449" s="166">
        <f t="shared" si="523"/>
        <v>2.2558277767625785E-3</v>
      </c>
      <c r="E2449" s="167">
        <f t="shared" si="533"/>
        <v>24.291375447755232</v>
      </c>
      <c r="F2449" s="168">
        <f t="shared" si="534"/>
        <v>5.4568473919886964</v>
      </c>
      <c r="G2449" s="168">
        <f t="shared" si="524"/>
        <v>189636.48711726675</v>
      </c>
      <c r="H2449" s="168">
        <f t="shared" si="525"/>
        <v>271310.33852408634</v>
      </c>
      <c r="I2449" s="169">
        <f t="shared" si="526"/>
        <v>460946.82564135309</v>
      </c>
      <c r="J2449" s="169">
        <f t="shared" si="528"/>
        <v>451321.09413058119</v>
      </c>
      <c r="K2449" s="95"/>
      <c r="L2449" s="265">
        <f t="shared" si="527"/>
        <v>176689.97951655544</v>
      </c>
      <c r="M2449" s="265">
        <f>$G2449*NonHospFrac+theModel!$H2449*NonHospFrac</f>
        <v>284256.84612479765</v>
      </c>
      <c r="N2449" s="266">
        <f t="shared" si="529"/>
        <v>460946.82564135309</v>
      </c>
      <c r="O2449" s="159"/>
      <c r="P2449" s="265">
        <f t="shared" si="530"/>
        <v>173000.24740677615</v>
      </c>
      <c r="Q2449" s="265">
        <f t="shared" si="531"/>
        <v>284255.29148312286</v>
      </c>
      <c r="R2449" s="266">
        <f t="shared" si="532"/>
        <v>457255.53888989903</v>
      </c>
    </row>
    <row r="2450" spans="1:18" x14ac:dyDescent="0.3">
      <c r="A2450" s="82">
        <v>2419</v>
      </c>
      <c r="B2450" s="94">
        <f t="shared" si="521"/>
        <v>7.0354444415404191E-21</v>
      </c>
      <c r="C2450" s="179">
        <f t="shared" si="522"/>
        <v>7.0195736905473219E-21</v>
      </c>
      <c r="D2450" s="166">
        <f t="shared" si="523"/>
        <v>2.2558277767625785E-3</v>
      </c>
      <c r="E2450" s="167">
        <f t="shared" si="533"/>
        <v>24.291375447755232</v>
      </c>
      <c r="F2450" s="168">
        <f t="shared" si="534"/>
        <v>5.459103219765459</v>
      </c>
      <c r="G2450" s="168">
        <f t="shared" si="524"/>
        <v>189714.88169648018</v>
      </c>
      <c r="H2450" s="168">
        <f t="shared" si="525"/>
        <v>271310.33852408634</v>
      </c>
      <c r="I2450" s="169">
        <f t="shared" si="526"/>
        <v>461025.22022056649</v>
      </c>
      <c r="J2450" s="169">
        <f t="shared" si="528"/>
        <v>451392.12748664583</v>
      </c>
      <c r="K2450" s="95"/>
      <c r="L2450" s="265">
        <f t="shared" si="527"/>
        <v>176720.02969984099</v>
      </c>
      <c r="M2450" s="265">
        <f>$G2450*NonHospFrac+theModel!$H2450*NonHospFrac</f>
        <v>284305.1905207255</v>
      </c>
      <c r="N2450" s="266">
        <f t="shared" si="529"/>
        <v>461025.22022056649</v>
      </c>
      <c r="O2450" s="159"/>
      <c r="P2450" s="265">
        <f t="shared" si="530"/>
        <v>173027.47588852257</v>
      </c>
      <c r="Q2450" s="265">
        <f t="shared" si="531"/>
        <v>284303.63587905071</v>
      </c>
      <c r="R2450" s="266">
        <f t="shared" si="532"/>
        <v>457331.11176757328</v>
      </c>
    </row>
    <row r="2451" spans="1:18" x14ac:dyDescent="0.3">
      <c r="A2451" s="82">
        <v>2420</v>
      </c>
      <c r="B2451" s="94">
        <f t="shared" si="521"/>
        <v>6.9040191082435319E-21</v>
      </c>
      <c r="C2451" s="179">
        <f t="shared" si="522"/>
        <v>6.8884448301678572E-21</v>
      </c>
      <c r="D2451" s="166">
        <f t="shared" si="523"/>
        <v>2.2558277767625785E-3</v>
      </c>
      <c r="E2451" s="167">
        <f t="shared" si="533"/>
        <v>24.291375447755232</v>
      </c>
      <c r="F2451" s="168">
        <f t="shared" si="534"/>
        <v>5.4613590475422216</v>
      </c>
      <c r="G2451" s="168">
        <f t="shared" si="524"/>
        <v>189793.27627569358</v>
      </c>
      <c r="H2451" s="168">
        <f t="shared" si="525"/>
        <v>271310.33852408634</v>
      </c>
      <c r="I2451" s="169">
        <f t="shared" si="526"/>
        <v>461103.61479977996</v>
      </c>
      <c r="J2451" s="169">
        <f t="shared" si="528"/>
        <v>451463.15794725111</v>
      </c>
      <c r="K2451" s="95"/>
      <c r="L2451" s="265">
        <f t="shared" si="527"/>
        <v>176750.07988312657</v>
      </c>
      <c r="M2451" s="265">
        <f>$G2451*NonHospFrac+theModel!$H2451*NonHospFrac</f>
        <v>284353.53491665336</v>
      </c>
      <c r="N2451" s="266">
        <f t="shared" si="529"/>
        <v>461103.61479977996</v>
      </c>
      <c r="O2451" s="159"/>
      <c r="P2451" s="265">
        <f t="shared" si="530"/>
        <v>173054.70326038252</v>
      </c>
      <c r="Q2451" s="265">
        <f t="shared" si="531"/>
        <v>284351.98027497856</v>
      </c>
      <c r="R2451" s="266">
        <f t="shared" si="532"/>
        <v>457406.68353536108</v>
      </c>
    </row>
    <row r="2452" spans="1:18" x14ac:dyDescent="0.3">
      <c r="A2452" s="82">
        <v>2421</v>
      </c>
      <c r="B2452" s="94">
        <f t="shared" si="521"/>
        <v>6.775048860531604E-21</v>
      </c>
      <c r="C2452" s="179">
        <f t="shared" si="522"/>
        <v>6.7597655171230928E-21</v>
      </c>
      <c r="D2452" s="166">
        <f t="shared" si="523"/>
        <v>2.2558277767625785E-3</v>
      </c>
      <c r="E2452" s="167">
        <f t="shared" si="533"/>
        <v>24.291375447755232</v>
      </c>
      <c r="F2452" s="168">
        <f t="shared" si="534"/>
        <v>5.4636148753189842</v>
      </c>
      <c r="G2452" s="168">
        <f t="shared" si="524"/>
        <v>189871.67085490702</v>
      </c>
      <c r="H2452" s="168">
        <f t="shared" si="525"/>
        <v>271310.33852408634</v>
      </c>
      <c r="I2452" s="169">
        <f t="shared" si="526"/>
        <v>461182.00937899336</v>
      </c>
      <c r="J2452" s="169">
        <f t="shared" si="528"/>
        <v>451534.1855125149</v>
      </c>
      <c r="K2452" s="95"/>
      <c r="L2452" s="265">
        <f t="shared" si="527"/>
        <v>176780.13006641215</v>
      </c>
      <c r="M2452" s="265">
        <f>$G2452*NonHospFrac+theModel!$H2452*NonHospFrac</f>
        <v>284401.87931258121</v>
      </c>
      <c r="N2452" s="266">
        <f t="shared" si="529"/>
        <v>461182.00937899336</v>
      </c>
      <c r="O2452" s="159"/>
      <c r="P2452" s="265">
        <f t="shared" si="530"/>
        <v>173081.92952240119</v>
      </c>
      <c r="Q2452" s="265">
        <f t="shared" si="531"/>
        <v>284400.32467090641</v>
      </c>
      <c r="R2452" s="266">
        <f t="shared" si="532"/>
        <v>457482.2541933076</v>
      </c>
    </row>
    <row r="2453" spans="1:18" x14ac:dyDescent="0.3">
      <c r="A2453" s="82">
        <v>2422</v>
      </c>
      <c r="B2453" s="94">
        <f t="shared" si="521"/>
        <v>6.6484878362783733E-21</v>
      </c>
      <c r="C2453" s="179">
        <f t="shared" si="522"/>
        <v>6.6334899927438283E-21</v>
      </c>
      <c r="D2453" s="166">
        <f t="shared" si="523"/>
        <v>2.2558277767625785E-3</v>
      </c>
      <c r="E2453" s="167">
        <f t="shared" si="533"/>
        <v>24.291375447755232</v>
      </c>
      <c r="F2453" s="168">
        <f t="shared" si="534"/>
        <v>5.4658707030957467</v>
      </c>
      <c r="G2453" s="168">
        <f t="shared" si="524"/>
        <v>189950.06543412045</v>
      </c>
      <c r="H2453" s="168">
        <f t="shared" si="525"/>
        <v>271310.33852408634</v>
      </c>
      <c r="I2453" s="169">
        <f t="shared" si="526"/>
        <v>461260.40395820676</v>
      </c>
      <c r="J2453" s="169">
        <f t="shared" si="528"/>
        <v>451605.21018255531</v>
      </c>
      <c r="K2453" s="95"/>
      <c r="L2453" s="265">
        <f t="shared" si="527"/>
        <v>176810.18024969776</v>
      </c>
      <c r="M2453" s="265">
        <f>$G2453*NonHospFrac+theModel!$H2453*NonHospFrac</f>
        <v>284450.223708509</v>
      </c>
      <c r="N2453" s="266">
        <f t="shared" si="529"/>
        <v>461260.40395820676</v>
      </c>
      <c r="O2453" s="159"/>
      <c r="P2453" s="265">
        <f t="shared" si="530"/>
        <v>173109.15467462383</v>
      </c>
      <c r="Q2453" s="265">
        <f t="shared" si="531"/>
        <v>284448.66906683421</v>
      </c>
      <c r="R2453" s="266">
        <f t="shared" si="532"/>
        <v>457557.82374145801</v>
      </c>
    </row>
    <row r="2454" spans="1:18" x14ac:dyDescent="0.3">
      <c r="A2454" s="82">
        <v>2423</v>
      </c>
      <c r="B2454" s="94">
        <f t="shared" si="521"/>
        <v>6.52429103008316E-21</v>
      </c>
      <c r="C2454" s="179">
        <f t="shared" si="522"/>
        <v>6.5095733531538151E-21</v>
      </c>
      <c r="D2454" s="166">
        <f t="shared" si="523"/>
        <v>2.2558277767625785E-3</v>
      </c>
      <c r="E2454" s="167">
        <f t="shared" si="533"/>
        <v>24.291375447755232</v>
      </c>
      <c r="F2454" s="168">
        <f t="shared" si="534"/>
        <v>5.4681265308725093</v>
      </c>
      <c r="G2454" s="168">
        <f t="shared" si="524"/>
        <v>190028.46001333385</v>
      </c>
      <c r="H2454" s="168">
        <f t="shared" si="525"/>
        <v>271310.33852408634</v>
      </c>
      <c r="I2454" s="169">
        <f t="shared" si="526"/>
        <v>461338.79853742023</v>
      </c>
      <c r="J2454" s="169">
        <f t="shared" si="528"/>
        <v>451676.23195749044</v>
      </c>
      <c r="K2454" s="95"/>
      <c r="L2454" s="265">
        <f t="shared" si="527"/>
        <v>176840.23043298331</v>
      </c>
      <c r="M2454" s="265">
        <f>$G2454*NonHospFrac+theModel!$H2454*NonHospFrac</f>
        <v>284498.56810443685</v>
      </c>
      <c r="N2454" s="266">
        <f t="shared" si="529"/>
        <v>461338.79853742017</v>
      </c>
      <c r="O2454" s="159"/>
      <c r="P2454" s="265">
        <f t="shared" si="530"/>
        <v>173136.37871709562</v>
      </c>
      <c r="Q2454" s="265">
        <f t="shared" si="531"/>
        <v>284497.01346276206</v>
      </c>
      <c r="R2454" s="266">
        <f t="shared" si="532"/>
        <v>457633.39217985771</v>
      </c>
    </row>
    <row r="2455" spans="1:18" x14ac:dyDescent="0.3">
      <c r="A2455" s="82">
        <v>2424</v>
      </c>
      <c r="B2455" s="94">
        <f t="shared" si="521"/>
        <v>6.4024142772668412E-21</v>
      </c>
      <c r="C2455" s="179">
        <f t="shared" si="522"/>
        <v>6.3879715333018409E-21</v>
      </c>
      <c r="D2455" s="166">
        <f t="shared" si="523"/>
        <v>2.2558277767625785E-3</v>
      </c>
      <c r="E2455" s="167">
        <f t="shared" si="533"/>
        <v>24.291375447755232</v>
      </c>
      <c r="F2455" s="168">
        <f t="shared" si="534"/>
        <v>5.4703823586492719</v>
      </c>
      <c r="G2455" s="168">
        <f t="shared" si="524"/>
        <v>190106.85459254729</v>
      </c>
      <c r="H2455" s="168">
        <f t="shared" si="525"/>
        <v>271310.33852408634</v>
      </c>
      <c r="I2455" s="169">
        <f t="shared" si="526"/>
        <v>461417.19311663363</v>
      </c>
      <c r="J2455" s="169">
        <f t="shared" si="528"/>
        <v>451747.25083743816</v>
      </c>
      <c r="K2455" s="95"/>
      <c r="L2455" s="265">
        <f t="shared" si="527"/>
        <v>176870.28061626889</v>
      </c>
      <c r="M2455" s="265">
        <f>$G2455*NonHospFrac+theModel!$H2455*NonHospFrac</f>
        <v>284546.91250036471</v>
      </c>
      <c r="N2455" s="266">
        <f t="shared" si="529"/>
        <v>461417.19311663357</v>
      </c>
      <c r="O2455" s="159"/>
      <c r="P2455" s="265">
        <f t="shared" si="530"/>
        <v>173163.60164986187</v>
      </c>
      <c r="Q2455" s="265">
        <f t="shared" si="531"/>
        <v>284545.35785868991</v>
      </c>
      <c r="R2455" s="266">
        <f t="shared" si="532"/>
        <v>457708.95950855175</v>
      </c>
    </row>
    <row r="2456" spans="1:18" x14ac:dyDescent="0.3">
      <c r="A2456" s="82">
        <v>2425</v>
      </c>
      <c r="B2456" s="94">
        <f t="shared" si="521"/>
        <v>6.2828142381667807E-21</v>
      </c>
      <c r="C2456" s="179">
        <f t="shared" si="522"/>
        <v>6.2686412912920849E-21</v>
      </c>
      <c r="D2456" s="166">
        <f t="shared" si="523"/>
        <v>2.2558277767625785E-3</v>
      </c>
      <c r="E2456" s="167">
        <f t="shared" si="533"/>
        <v>24.291375447755232</v>
      </c>
      <c r="F2456" s="168">
        <f t="shared" si="534"/>
        <v>5.4726381864260345</v>
      </c>
      <c r="G2456" s="168">
        <f t="shared" si="524"/>
        <v>190185.24917176069</v>
      </c>
      <c r="H2456" s="168">
        <f t="shared" si="525"/>
        <v>271310.33852408634</v>
      </c>
      <c r="I2456" s="169">
        <f t="shared" si="526"/>
        <v>461495.58769584703</v>
      </c>
      <c r="J2456" s="169">
        <f t="shared" si="528"/>
        <v>451818.26682251651</v>
      </c>
      <c r="K2456" s="95"/>
      <c r="L2456" s="265">
        <f t="shared" si="527"/>
        <v>176900.33079955447</v>
      </c>
      <c r="M2456" s="265">
        <f>$G2456*NonHospFrac+theModel!$H2456*NonHospFrac</f>
        <v>284595.25689629256</v>
      </c>
      <c r="N2456" s="266">
        <f t="shared" si="529"/>
        <v>461495.58769584703</v>
      </c>
      <c r="O2456" s="159"/>
      <c r="P2456" s="265">
        <f t="shared" si="530"/>
        <v>173190.82347296778</v>
      </c>
      <c r="Q2456" s="265">
        <f t="shared" si="531"/>
        <v>284593.70225461776</v>
      </c>
      <c r="R2456" s="266">
        <f t="shared" si="532"/>
        <v>457784.52572758554</v>
      </c>
    </row>
    <row r="2457" spans="1:18" x14ac:dyDescent="0.3">
      <c r="A2457" s="82">
        <v>2426</v>
      </c>
      <c r="B2457" s="94">
        <f t="shared" si="521"/>
        <v>6.1654483827251454E-21</v>
      </c>
      <c r="C2457" s="179">
        <f t="shared" si="522"/>
        <v>6.1515401930071977E-21</v>
      </c>
      <c r="D2457" s="166">
        <f t="shared" si="523"/>
        <v>2.2558277767625785E-3</v>
      </c>
      <c r="E2457" s="167">
        <f t="shared" si="533"/>
        <v>24.291375447755232</v>
      </c>
      <c r="F2457" s="168">
        <f t="shared" si="534"/>
        <v>5.4748940142027971</v>
      </c>
      <c r="G2457" s="168">
        <f t="shared" si="524"/>
        <v>190263.64375097412</v>
      </c>
      <c r="H2457" s="168">
        <f t="shared" si="525"/>
        <v>271310.33852408634</v>
      </c>
      <c r="I2457" s="169">
        <f t="shared" si="526"/>
        <v>461573.98227506049</v>
      </c>
      <c r="J2457" s="169">
        <f t="shared" si="528"/>
        <v>451889.27991284354</v>
      </c>
      <c r="K2457" s="95"/>
      <c r="L2457" s="265">
        <f t="shared" si="527"/>
        <v>176930.38098284006</v>
      </c>
      <c r="M2457" s="265">
        <f>$G2457*NonHospFrac+theModel!$H2457*NonHospFrac</f>
        <v>284643.60129222041</v>
      </c>
      <c r="N2457" s="266">
        <f t="shared" si="529"/>
        <v>461573.98227506049</v>
      </c>
      <c r="O2457" s="159"/>
      <c r="P2457" s="265">
        <f t="shared" si="530"/>
        <v>173218.0441864586</v>
      </c>
      <c r="Q2457" s="265">
        <f t="shared" si="531"/>
        <v>284642.04665054561</v>
      </c>
      <c r="R2457" s="266">
        <f t="shared" si="532"/>
        <v>457860.09083700425</v>
      </c>
    </row>
    <row r="2458" spans="1:18" x14ac:dyDescent="0.3">
      <c r="A2458" s="82">
        <v>2427</v>
      </c>
      <c r="B2458" s="94">
        <f t="shared" si="521"/>
        <v>6.0502749753651142E-21</v>
      </c>
      <c r="C2458" s="179">
        <f t="shared" si="522"/>
        <v>6.0366265970186341E-21</v>
      </c>
      <c r="D2458" s="166">
        <f t="shared" si="523"/>
        <v>2.2558277767625785E-3</v>
      </c>
      <c r="E2458" s="167">
        <f t="shared" si="533"/>
        <v>24.291375447755232</v>
      </c>
      <c r="F2458" s="168">
        <f t="shared" si="534"/>
        <v>5.4771498419795597</v>
      </c>
      <c r="G2458" s="168">
        <f t="shared" si="524"/>
        <v>190342.03833018756</v>
      </c>
      <c r="H2458" s="168">
        <f t="shared" si="525"/>
        <v>271310.33852408634</v>
      </c>
      <c r="I2458" s="169">
        <f t="shared" si="526"/>
        <v>461652.3768542739</v>
      </c>
      <c r="J2458" s="169">
        <f t="shared" si="528"/>
        <v>451960.29010853719</v>
      </c>
      <c r="K2458" s="95"/>
      <c r="L2458" s="265">
        <f t="shared" si="527"/>
        <v>176960.43116612564</v>
      </c>
      <c r="M2458" s="265">
        <f>$G2458*NonHospFrac+theModel!$H2458*NonHospFrac</f>
        <v>284691.94568814826</v>
      </c>
      <c r="N2458" s="266">
        <f t="shared" si="529"/>
        <v>461652.3768542739</v>
      </c>
      <c r="O2458" s="159"/>
      <c r="P2458" s="265">
        <f t="shared" si="530"/>
        <v>173245.26379037954</v>
      </c>
      <c r="Q2458" s="265">
        <f t="shared" si="531"/>
        <v>284690.39104647347</v>
      </c>
      <c r="R2458" s="266">
        <f t="shared" si="532"/>
        <v>457935.65483685303</v>
      </c>
    </row>
    <row r="2459" spans="1:18" x14ac:dyDescent="0.3">
      <c r="A2459" s="82">
        <v>2428</v>
      </c>
      <c r="B2459" s="94">
        <f t="shared" si="521"/>
        <v>5.9372530601496102E-21</v>
      </c>
      <c r="C2459" s="179">
        <f t="shared" si="522"/>
        <v>5.9238596397788564E-21</v>
      </c>
      <c r="D2459" s="166">
        <f t="shared" si="523"/>
        <v>2.2558277767625785E-3</v>
      </c>
      <c r="E2459" s="167">
        <f t="shared" si="533"/>
        <v>24.291375447755232</v>
      </c>
      <c r="F2459" s="168">
        <f t="shared" si="534"/>
        <v>5.4794056697563223</v>
      </c>
      <c r="G2459" s="168">
        <f t="shared" si="524"/>
        <v>190420.43290940096</v>
      </c>
      <c r="H2459" s="168">
        <f t="shared" si="525"/>
        <v>271310.33852408634</v>
      </c>
      <c r="I2459" s="169">
        <f t="shared" si="526"/>
        <v>461730.7714334873</v>
      </c>
      <c r="J2459" s="169">
        <f t="shared" si="528"/>
        <v>452031.29740971542</v>
      </c>
      <c r="K2459" s="95"/>
      <c r="L2459" s="265">
        <f t="shared" si="527"/>
        <v>176990.48134941122</v>
      </c>
      <c r="M2459" s="265">
        <f>$G2459*NonHospFrac+theModel!$H2459*NonHospFrac</f>
        <v>284740.29008407611</v>
      </c>
      <c r="N2459" s="266">
        <f t="shared" si="529"/>
        <v>461730.7714334873</v>
      </c>
      <c r="O2459" s="159"/>
      <c r="P2459" s="265">
        <f t="shared" si="530"/>
        <v>173272.48228477585</v>
      </c>
      <c r="Q2459" s="265">
        <f t="shared" si="531"/>
        <v>284738.73544240132</v>
      </c>
      <c r="R2459" s="266">
        <f t="shared" si="532"/>
        <v>458011.21772717719</v>
      </c>
    </row>
    <row r="2460" spans="1:18" x14ac:dyDescent="0.3">
      <c r="A2460" s="82">
        <v>2429</v>
      </c>
      <c r="B2460" s="94">
        <f t="shared" si="521"/>
        <v>5.8263424462172694E-21</v>
      </c>
      <c r="C2460" s="179">
        <f t="shared" si="522"/>
        <v>5.8131992210901619E-21</v>
      </c>
      <c r="D2460" s="166">
        <f t="shared" si="523"/>
        <v>2.2558277767625785E-3</v>
      </c>
      <c r="E2460" s="167">
        <f t="shared" si="533"/>
        <v>24.291375447755232</v>
      </c>
      <c r="F2460" s="168">
        <f t="shared" si="534"/>
        <v>5.4816614975330848</v>
      </c>
      <c r="G2460" s="168">
        <f t="shared" si="524"/>
        <v>190498.82748861439</v>
      </c>
      <c r="H2460" s="168">
        <f t="shared" si="525"/>
        <v>271310.33852408634</v>
      </c>
      <c r="I2460" s="169">
        <f t="shared" si="526"/>
        <v>461809.16601270076</v>
      </c>
      <c r="J2460" s="169">
        <f t="shared" si="528"/>
        <v>452102.30181649636</v>
      </c>
      <c r="K2460" s="95"/>
      <c r="L2460" s="265">
        <f t="shared" si="527"/>
        <v>177020.5315326968</v>
      </c>
      <c r="M2460" s="265">
        <f>$G2460*NonHospFrac+theModel!$H2460*NonHospFrac</f>
        <v>284788.63448000397</v>
      </c>
      <c r="N2460" s="266">
        <f t="shared" si="529"/>
        <v>461809.16601270076</v>
      </c>
      <c r="O2460" s="159"/>
      <c r="P2460" s="265">
        <f t="shared" si="530"/>
        <v>173299.69966969275</v>
      </c>
      <c r="Q2460" s="265">
        <f t="shared" si="531"/>
        <v>284787.07983832917</v>
      </c>
      <c r="R2460" s="266">
        <f t="shared" si="532"/>
        <v>458086.77950802189</v>
      </c>
    </row>
    <row r="2461" spans="1:18" x14ac:dyDescent="0.3">
      <c r="A2461" s="82">
        <v>2430</v>
      </c>
      <c r="B2461" s="94">
        <f t="shared" si="521"/>
        <v>5.7175036934905592E-21</v>
      </c>
      <c r="C2461" s="179">
        <f t="shared" si="522"/>
        <v>5.7046059898450402E-21</v>
      </c>
      <c r="D2461" s="166">
        <f t="shared" si="523"/>
        <v>2.2558277767625785E-3</v>
      </c>
      <c r="E2461" s="167">
        <f t="shared" si="533"/>
        <v>24.291375447755232</v>
      </c>
      <c r="F2461" s="168">
        <f t="shared" si="534"/>
        <v>5.4839173253098474</v>
      </c>
      <c r="G2461" s="168">
        <f t="shared" si="524"/>
        <v>190577.2220678278</v>
      </c>
      <c r="H2461" s="168">
        <f t="shared" si="525"/>
        <v>271310.33852408634</v>
      </c>
      <c r="I2461" s="169">
        <f t="shared" si="526"/>
        <v>461887.56059191411</v>
      </c>
      <c r="J2461" s="169">
        <f t="shared" si="528"/>
        <v>452173.30332899775</v>
      </c>
      <c r="K2461" s="95"/>
      <c r="L2461" s="265">
        <f t="shared" si="527"/>
        <v>177050.58171598235</v>
      </c>
      <c r="M2461" s="265">
        <f>$G2461*NonHospFrac+theModel!$H2461*NonHospFrac</f>
        <v>284836.97887593176</v>
      </c>
      <c r="N2461" s="266">
        <f t="shared" si="529"/>
        <v>461887.56059191411</v>
      </c>
      <c r="O2461" s="159"/>
      <c r="P2461" s="265">
        <f t="shared" si="530"/>
        <v>173326.91594517542</v>
      </c>
      <c r="Q2461" s="265">
        <f t="shared" si="531"/>
        <v>284835.42423425696</v>
      </c>
      <c r="R2461" s="266">
        <f t="shared" si="532"/>
        <v>458162.34017943242</v>
      </c>
    </row>
    <row r="2462" spans="1:18" x14ac:dyDescent="0.3">
      <c r="A2462" s="82">
        <v>2431</v>
      </c>
      <c r="B2462" s="94">
        <f t="shared" si="521"/>
        <v>5.6106980986504629E-21</v>
      </c>
      <c r="C2462" s="179">
        <f t="shared" si="522"/>
        <v>5.5980413300324979E-21</v>
      </c>
      <c r="D2462" s="166">
        <f t="shared" si="523"/>
        <v>2.2558277767625785E-3</v>
      </c>
      <c r="E2462" s="167">
        <f t="shared" si="533"/>
        <v>24.291375447755232</v>
      </c>
      <c r="F2462" s="168">
        <f t="shared" si="534"/>
        <v>5.48617315308661</v>
      </c>
      <c r="G2462" s="168">
        <f t="shared" si="524"/>
        <v>190655.61664704123</v>
      </c>
      <c r="H2462" s="168">
        <f t="shared" si="525"/>
        <v>271310.33852408634</v>
      </c>
      <c r="I2462" s="169">
        <f t="shared" si="526"/>
        <v>461965.95517112757</v>
      </c>
      <c r="J2462" s="169">
        <f t="shared" si="528"/>
        <v>452244.30194733787</v>
      </c>
      <c r="K2462" s="95"/>
      <c r="L2462" s="265">
        <f t="shared" si="527"/>
        <v>177080.63189926796</v>
      </c>
      <c r="M2462" s="265">
        <f>$G2462*NonHospFrac+theModel!$H2462*NonHospFrac</f>
        <v>284885.32327185961</v>
      </c>
      <c r="N2462" s="266">
        <f t="shared" si="529"/>
        <v>461965.95517112757</v>
      </c>
      <c r="O2462" s="159"/>
      <c r="P2462" s="265">
        <f t="shared" si="530"/>
        <v>173354.13111126918</v>
      </c>
      <c r="Q2462" s="265">
        <f t="shared" si="531"/>
        <v>284883.76863018482</v>
      </c>
      <c r="R2462" s="266">
        <f t="shared" si="532"/>
        <v>458237.89974145399</v>
      </c>
    </row>
    <row r="2463" spans="1:18" x14ac:dyDescent="0.3">
      <c r="A2463" s="82">
        <v>2432</v>
      </c>
      <c r="B2463" s="94">
        <f t="shared" ref="B2463:B2526" si="535">Constant*EXP(PowerTerm*(A2463)/7)</f>
        <v>5.5058876813739823E-21</v>
      </c>
      <c r="C2463" s="179">
        <f t="shared" ref="C2463:C2526" si="536">(1-theFloor)*B2463</f>
        <v>5.4934673470066038E-21</v>
      </c>
      <c r="D2463" s="166">
        <f t="shared" ref="D2463:D2526" si="537">theFloor</f>
        <v>2.2558277767625785E-3</v>
      </c>
      <c r="E2463" s="167">
        <f t="shared" si="533"/>
        <v>24.291375447755232</v>
      </c>
      <c r="F2463" s="168">
        <f t="shared" si="534"/>
        <v>5.4884289808633726</v>
      </c>
      <c r="G2463" s="168">
        <f t="shared" ref="G2463:G2526" si="538">$B$22*F2463*totInfected/365.25</f>
        <v>190734.01122625466</v>
      </c>
      <c r="H2463" s="168">
        <f t="shared" ref="H2463:H2526" si="539">lostQALYs_Injured*E2463*totInfected/365.25</f>
        <v>271310.33852408634</v>
      </c>
      <c r="I2463" s="169">
        <f t="shared" ref="I2463:I2526" si="540">H2463+G2463</f>
        <v>462044.34975034103</v>
      </c>
      <c r="J2463" s="169">
        <f t="shared" si="528"/>
        <v>452315.29767163453</v>
      </c>
      <c r="K2463" s="95"/>
      <c r="L2463" s="265">
        <f t="shared" ref="L2463:L2526" si="541">$G2463*HospFrac+$H2463*HospFrac</f>
        <v>177110.68208255351</v>
      </c>
      <c r="M2463" s="265">
        <f>$G2463*NonHospFrac+theModel!$H2463*NonHospFrac</f>
        <v>284933.66766778746</v>
      </c>
      <c r="N2463" s="266">
        <f t="shared" si="529"/>
        <v>462044.34975034097</v>
      </c>
      <c r="O2463" s="159"/>
      <c r="P2463" s="265">
        <f t="shared" si="530"/>
        <v>173381.34516801915</v>
      </c>
      <c r="Q2463" s="265">
        <f t="shared" si="531"/>
        <v>284932.11302611267</v>
      </c>
      <c r="R2463" s="266">
        <f t="shared" si="532"/>
        <v>458313.45819413185</v>
      </c>
    </row>
    <row r="2464" spans="1:18" x14ac:dyDescent="0.3">
      <c r="A2464" s="82">
        <v>2433</v>
      </c>
      <c r="B2464" s="94">
        <f t="shared" si="535"/>
        <v>5.4030351708279165E-21</v>
      </c>
      <c r="C2464" s="179">
        <f t="shared" si="536"/>
        <v>5.3908468540107378E-21</v>
      </c>
      <c r="D2464" s="166">
        <f t="shared" si="537"/>
        <v>2.2558277767625785E-3</v>
      </c>
      <c r="E2464" s="167">
        <f t="shared" si="533"/>
        <v>24.291375447755232</v>
      </c>
      <c r="F2464" s="168">
        <f t="shared" si="534"/>
        <v>5.4906848086401352</v>
      </c>
      <c r="G2464" s="168">
        <f t="shared" si="538"/>
        <v>190812.40580546806</v>
      </c>
      <c r="H2464" s="168">
        <f t="shared" si="539"/>
        <v>271310.33852408634</v>
      </c>
      <c r="I2464" s="169">
        <f t="shared" si="540"/>
        <v>462122.74432955438</v>
      </c>
      <c r="J2464" s="169">
        <f t="shared" ref="J2464:J2527" si="542">J2463+(I2464-I2463)/(1+discountDaily)^A2464</f>
        <v>452386.29050200555</v>
      </c>
      <c r="K2464" s="95"/>
      <c r="L2464" s="265">
        <f t="shared" si="541"/>
        <v>177140.73226583912</v>
      </c>
      <c r="M2464" s="265">
        <f>$G2464*NonHospFrac+theModel!$H2464*NonHospFrac</f>
        <v>284982.01206371526</v>
      </c>
      <c r="N2464" s="266">
        <f t="shared" ref="N2464:N2527" si="543">L2464+M2464</f>
        <v>462122.74432955438</v>
      </c>
      <c r="O2464" s="159"/>
      <c r="P2464" s="265">
        <f t="shared" ref="P2464:P2527" si="544">P2463+(L2464-L2463)/(1+discountDaily)^A2464</f>
        <v>173408.55811547063</v>
      </c>
      <c r="Q2464" s="265">
        <f t="shared" ref="Q2464:Q2527" si="545">Q2463+(M2464-M2463)/(1+discountDaily)^B2464</f>
        <v>284980.45742204046</v>
      </c>
      <c r="R2464" s="266">
        <f t="shared" ref="R2464:R2527" si="546">P2464+Q2464</f>
        <v>458389.01553751109</v>
      </c>
    </row>
    <row r="2465" spans="1:18" x14ac:dyDescent="0.3">
      <c r="A2465" s="82">
        <v>2434</v>
      </c>
      <c r="B2465" s="94">
        <f t="shared" si="535"/>
        <v>5.3021039924153436E-21</v>
      </c>
      <c r="C2465" s="179">
        <f t="shared" si="536"/>
        <v>5.290143358953969E-21</v>
      </c>
      <c r="D2465" s="166">
        <f t="shared" si="537"/>
        <v>2.2558277767625785E-3</v>
      </c>
      <c r="E2465" s="167">
        <f t="shared" ref="E2465:E2528" si="547">C2465+E2464</f>
        <v>24.291375447755232</v>
      </c>
      <c r="F2465" s="168">
        <f t="shared" ref="F2465:F2528" si="548">D2465+F2464</f>
        <v>5.4929406364168978</v>
      </c>
      <c r="G2465" s="168">
        <f t="shared" si="538"/>
        <v>190890.8003846815</v>
      </c>
      <c r="H2465" s="168">
        <f t="shared" si="539"/>
        <v>271310.33852408634</v>
      </c>
      <c r="I2465" s="169">
        <f t="shared" si="540"/>
        <v>462201.13890876784</v>
      </c>
      <c r="J2465" s="169">
        <f t="shared" si="542"/>
        <v>452457.2804385692</v>
      </c>
      <c r="K2465" s="95"/>
      <c r="L2465" s="265">
        <f t="shared" si="541"/>
        <v>177170.78244912467</v>
      </c>
      <c r="M2465" s="265">
        <f>$G2465*NonHospFrac+theModel!$H2465*NonHospFrac</f>
        <v>285030.35645964311</v>
      </c>
      <c r="N2465" s="266">
        <f t="shared" si="543"/>
        <v>462201.13890876778</v>
      </c>
      <c r="O2465" s="159"/>
      <c r="P2465" s="265">
        <f t="shared" si="544"/>
        <v>173435.76995366876</v>
      </c>
      <c r="Q2465" s="265">
        <f t="shared" si="545"/>
        <v>285028.80181796831</v>
      </c>
      <c r="R2465" s="266">
        <f t="shared" si="546"/>
        <v>458464.57177163707</v>
      </c>
    </row>
    <row r="2466" spans="1:18" x14ac:dyDescent="0.3">
      <c r="A2466" s="82">
        <v>2435</v>
      </c>
      <c r="B2466" s="94">
        <f t="shared" si="535"/>
        <v>5.2030582547696116E-21</v>
      </c>
      <c r="C2466" s="179">
        <f t="shared" si="536"/>
        <v>5.1913210514343882E-21</v>
      </c>
      <c r="D2466" s="166">
        <f t="shared" si="537"/>
        <v>2.2558277767625785E-3</v>
      </c>
      <c r="E2466" s="167">
        <f t="shared" si="547"/>
        <v>24.291375447755232</v>
      </c>
      <c r="F2466" s="168">
        <f t="shared" si="548"/>
        <v>5.4951964641936604</v>
      </c>
      <c r="G2466" s="168">
        <f t="shared" si="538"/>
        <v>190969.1949638949</v>
      </c>
      <c r="H2466" s="168">
        <f t="shared" si="539"/>
        <v>271310.33852408634</v>
      </c>
      <c r="I2466" s="169">
        <f t="shared" si="540"/>
        <v>462279.53348798124</v>
      </c>
      <c r="J2466" s="169">
        <f t="shared" si="542"/>
        <v>452528.26748144318</v>
      </c>
      <c r="K2466" s="95"/>
      <c r="L2466" s="265">
        <f t="shared" si="541"/>
        <v>177200.83263241025</v>
      </c>
      <c r="M2466" s="265">
        <f>$G2466*NonHospFrac+theModel!$H2466*NonHospFrac</f>
        <v>285078.70085557096</v>
      </c>
      <c r="N2466" s="266">
        <f t="shared" si="543"/>
        <v>462279.53348798119</v>
      </c>
      <c r="O2466" s="159"/>
      <c r="P2466" s="265">
        <f t="shared" si="544"/>
        <v>173462.98068265882</v>
      </c>
      <c r="Q2466" s="265">
        <f t="shared" si="545"/>
        <v>285077.14621389617</v>
      </c>
      <c r="R2466" s="266">
        <f t="shared" si="546"/>
        <v>458540.12689655495</v>
      </c>
    </row>
    <row r="2467" spans="1:18" x14ac:dyDescent="0.3">
      <c r="A2467" s="82">
        <v>2436</v>
      </c>
      <c r="B2467" s="94">
        <f t="shared" si="535"/>
        <v>5.1058627369912791E-21</v>
      </c>
      <c r="C2467" s="179">
        <f t="shared" si="536"/>
        <v>5.0943447900048373E-21</v>
      </c>
      <c r="D2467" s="166">
        <f t="shared" si="537"/>
        <v>2.2558277767625785E-3</v>
      </c>
      <c r="E2467" s="167">
        <f t="shared" si="547"/>
        <v>24.291375447755232</v>
      </c>
      <c r="F2467" s="168">
        <f t="shared" si="548"/>
        <v>5.497452291970423</v>
      </c>
      <c r="G2467" s="168">
        <f t="shared" si="538"/>
        <v>191047.58954310833</v>
      </c>
      <c r="H2467" s="168">
        <f t="shared" si="539"/>
        <v>271310.33852408634</v>
      </c>
      <c r="I2467" s="169">
        <f t="shared" si="540"/>
        <v>462357.92806719465</v>
      </c>
      <c r="J2467" s="169">
        <f t="shared" si="542"/>
        <v>452599.2516307456</v>
      </c>
      <c r="K2467" s="95"/>
      <c r="L2467" s="265">
        <f t="shared" si="541"/>
        <v>177230.88281569583</v>
      </c>
      <c r="M2467" s="265">
        <f>$G2467*NonHospFrac+theModel!$H2467*NonHospFrac</f>
        <v>285127.04525149881</v>
      </c>
      <c r="N2467" s="266">
        <f t="shared" si="543"/>
        <v>462357.92806719465</v>
      </c>
      <c r="O2467" s="159"/>
      <c r="P2467" s="265">
        <f t="shared" si="544"/>
        <v>173490.19030248598</v>
      </c>
      <c r="Q2467" s="265">
        <f t="shared" si="545"/>
        <v>285125.49060982402</v>
      </c>
      <c r="R2467" s="266">
        <f t="shared" si="546"/>
        <v>458615.68091231002</v>
      </c>
    </row>
    <row r="2468" spans="1:18" x14ac:dyDescent="0.3">
      <c r="A2468" s="82">
        <v>2437</v>
      </c>
      <c r="B2468" s="94">
        <f t="shared" si="535"/>
        <v>5.0104828761234836E-21</v>
      </c>
      <c r="C2468" s="179">
        <f t="shared" si="536"/>
        <v>4.9991800896765308E-21</v>
      </c>
      <c r="D2468" s="166">
        <f t="shared" si="537"/>
        <v>2.2558277767625785E-3</v>
      </c>
      <c r="E2468" s="167">
        <f t="shared" si="547"/>
        <v>24.291375447755232</v>
      </c>
      <c r="F2468" s="168">
        <f t="shared" si="548"/>
        <v>5.4997081197471855</v>
      </c>
      <c r="G2468" s="168">
        <f t="shared" si="538"/>
        <v>191125.98412232177</v>
      </c>
      <c r="H2468" s="168">
        <f t="shared" si="539"/>
        <v>271310.33852408634</v>
      </c>
      <c r="I2468" s="169">
        <f t="shared" si="540"/>
        <v>462436.32264640811</v>
      </c>
      <c r="J2468" s="169">
        <f t="shared" si="542"/>
        <v>452670.23288659437</v>
      </c>
      <c r="K2468" s="95"/>
      <c r="L2468" s="265">
        <f t="shared" si="541"/>
        <v>177260.93299898144</v>
      </c>
      <c r="M2468" s="265">
        <f>$G2468*NonHospFrac+theModel!$H2468*NonHospFrac</f>
        <v>285175.38964742667</v>
      </c>
      <c r="N2468" s="266">
        <f t="shared" si="543"/>
        <v>462436.32264640811</v>
      </c>
      <c r="O2468" s="159"/>
      <c r="P2468" s="265">
        <f t="shared" si="544"/>
        <v>173517.3988131955</v>
      </c>
      <c r="Q2468" s="265">
        <f t="shared" si="545"/>
        <v>285173.83500575187</v>
      </c>
      <c r="R2468" s="266">
        <f t="shared" si="546"/>
        <v>458691.23381894734</v>
      </c>
    </row>
    <row r="2469" spans="1:18" x14ac:dyDescent="0.3">
      <c r="A2469" s="82">
        <v>2438</v>
      </c>
      <c r="B2469" s="94">
        <f t="shared" si="535"/>
        <v>4.916884754861269E-21</v>
      </c>
      <c r="C2469" s="179">
        <f t="shared" si="536"/>
        <v>4.9057931096561122E-21</v>
      </c>
      <c r="D2469" s="166">
        <f t="shared" si="537"/>
        <v>2.2558277767625785E-3</v>
      </c>
      <c r="E2469" s="167">
        <f t="shared" si="547"/>
        <v>24.291375447755232</v>
      </c>
      <c r="F2469" s="168">
        <f t="shared" si="548"/>
        <v>5.5019639475239481</v>
      </c>
      <c r="G2469" s="168">
        <f t="shared" si="538"/>
        <v>191204.37870153517</v>
      </c>
      <c r="H2469" s="168">
        <f t="shared" si="539"/>
        <v>271310.33852408634</v>
      </c>
      <c r="I2469" s="169">
        <f t="shared" si="540"/>
        <v>462514.71722562151</v>
      </c>
      <c r="J2469" s="169">
        <f t="shared" si="542"/>
        <v>452741.21124910738</v>
      </c>
      <c r="K2469" s="95"/>
      <c r="L2469" s="265">
        <f t="shared" si="541"/>
        <v>177290.98318226699</v>
      </c>
      <c r="M2469" s="265">
        <f>$G2469*NonHospFrac+theModel!$H2469*NonHospFrac</f>
        <v>285223.73404335452</v>
      </c>
      <c r="N2469" s="266">
        <f t="shared" si="543"/>
        <v>462514.71722562151</v>
      </c>
      <c r="O2469" s="159"/>
      <c r="P2469" s="265">
        <f t="shared" si="544"/>
        <v>173544.60621483251</v>
      </c>
      <c r="Q2469" s="265">
        <f t="shared" si="545"/>
        <v>285222.17940167972</v>
      </c>
      <c r="R2469" s="266">
        <f t="shared" si="546"/>
        <v>458766.78561651224</v>
      </c>
    </row>
    <row r="2470" spans="1:18" x14ac:dyDescent="0.3">
      <c r="A2470" s="82">
        <v>2439</v>
      </c>
      <c r="B2470" s="94">
        <f t="shared" si="535"/>
        <v>4.8250350894905147E-21</v>
      </c>
      <c r="C2470" s="179">
        <f t="shared" si="536"/>
        <v>4.8141506413117877E-21</v>
      </c>
      <c r="D2470" s="166">
        <f t="shared" si="537"/>
        <v>2.2558277767625785E-3</v>
      </c>
      <c r="E2470" s="167">
        <f t="shared" si="547"/>
        <v>24.291375447755232</v>
      </c>
      <c r="F2470" s="168">
        <f t="shared" si="548"/>
        <v>5.5042197753007107</v>
      </c>
      <c r="G2470" s="168">
        <f t="shared" si="538"/>
        <v>191282.7732807486</v>
      </c>
      <c r="H2470" s="168">
        <f t="shared" si="539"/>
        <v>271310.33852408634</v>
      </c>
      <c r="I2470" s="169">
        <f t="shared" si="540"/>
        <v>462593.11180483492</v>
      </c>
      <c r="J2470" s="169">
        <f t="shared" si="542"/>
        <v>452812.18671840261</v>
      </c>
      <c r="K2470" s="95"/>
      <c r="L2470" s="265">
        <f t="shared" si="541"/>
        <v>177321.03336555258</v>
      </c>
      <c r="M2470" s="265">
        <f>$G2470*NonHospFrac+theModel!$H2470*NonHospFrac</f>
        <v>285272.07843928237</v>
      </c>
      <c r="N2470" s="266">
        <f t="shared" si="543"/>
        <v>462593.11180483492</v>
      </c>
      <c r="O2470" s="159"/>
      <c r="P2470" s="265">
        <f t="shared" si="544"/>
        <v>173571.81250744232</v>
      </c>
      <c r="Q2470" s="265">
        <f t="shared" si="545"/>
        <v>285270.52379760757</v>
      </c>
      <c r="R2470" s="266">
        <f t="shared" si="546"/>
        <v>458842.33630504989</v>
      </c>
    </row>
    <row r="2471" spans="1:18" x14ac:dyDescent="0.3">
      <c r="A2471" s="82">
        <v>2440</v>
      </c>
      <c r="B2471" s="94">
        <f t="shared" si="535"/>
        <v>4.7349012180521641E-21</v>
      </c>
      <c r="C2471" s="179">
        <f t="shared" si="536"/>
        <v>4.7242200963642551E-21</v>
      </c>
      <c r="D2471" s="166">
        <f t="shared" si="537"/>
        <v>2.2558277767625785E-3</v>
      </c>
      <c r="E2471" s="167">
        <f t="shared" si="547"/>
        <v>24.291375447755232</v>
      </c>
      <c r="F2471" s="168">
        <f t="shared" si="548"/>
        <v>5.5064756030774733</v>
      </c>
      <c r="G2471" s="168">
        <f t="shared" si="538"/>
        <v>191361.16785996201</v>
      </c>
      <c r="H2471" s="168">
        <f t="shared" si="539"/>
        <v>271310.33852408634</v>
      </c>
      <c r="I2471" s="169">
        <f t="shared" si="540"/>
        <v>462671.50638404838</v>
      </c>
      <c r="J2471" s="169">
        <f t="shared" si="542"/>
        <v>452883.15929459804</v>
      </c>
      <c r="K2471" s="95"/>
      <c r="L2471" s="265">
        <f t="shared" si="541"/>
        <v>177351.08354883816</v>
      </c>
      <c r="M2471" s="265">
        <f>$G2471*NonHospFrac+theModel!$H2471*NonHospFrac</f>
        <v>285320.42283521022</v>
      </c>
      <c r="N2471" s="266">
        <f t="shared" si="543"/>
        <v>462671.50638404838</v>
      </c>
      <c r="O2471" s="159"/>
      <c r="P2471" s="265">
        <f t="shared" si="544"/>
        <v>173599.01769107007</v>
      </c>
      <c r="Q2471" s="265">
        <f t="shared" si="545"/>
        <v>285318.86819353543</v>
      </c>
      <c r="R2471" s="266">
        <f t="shared" si="546"/>
        <v>458917.88588460546</v>
      </c>
    </row>
    <row r="2472" spans="1:18" x14ac:dyDescent="0.3">
      <c r="A2472" s="82">
        <v>2441</v>
      </c>
      <c r="B2472" s="94">
        <f t="shared" si="535"/>
        <v>4.6464510887275902E-21</v>
      </c>
      <c r="C2472" s="179">
        <f t="shared" si="536"/>
        <v>4.6359694952982697E-21</v>
      </c>
      <c r="D2472" s="166">
        <f t="shared" si="537"/>
        <v>2.2558277767625785E-3</v>
      </c>
      <c r="E2472" s="167">
        <f t="shared" si="547"/>
        <v>24.291375447755232</v>
      </c>
      <c r="F2472" s="168">
        <f t="shared" si="548"/>
        <v>5.5087314308542359</v>
      </c>
      <c r="G2472" s="168">
        <f t="shared" si="538"/>
        <v>191439.56243917544</v>
      </c>
      <c r="H2472" s="168">
        <f t="shared" si="539"/>
        <v>271310.33852408634</v>
      </c>
      <c r="I2472" s="169">
        <f t="shared" si="540"/>
        <v>462749.90096326178</v>
      </c>
      <c r="J2472" s="169">
        <f t="shared" si="542"/>
        <v>452954.12897781149</v>
      </c>
      <c r="K2472" s="95"/>
      <c r="L2472" s="265">
        <f t="shared" si="541"/>
        <v>177381.13373212374</v>
      </c>
      <c r="M2472" s="265">
        <f>$G2472*NonHospFrac+theModel!$H2472*NonHospFrac</f>
        <v>285368.76723113802</v>
      </c>
      <c r="N2472" s="266">
        <f t="shared" si="543"/>
        <v>462749.90096326172</v>
      </c>
      <c r="O2472" s="159"/>
      <c r="P2472" s="265">
        <f t="shared" si="544"/>
        <v>173626.22176576097</v>
      </c>
      <c r="Q2472" s="265">
        <f t="shared" si="545"/>
        <v>285367.21258946322</v>
      </c>
      <c r="R2472" s="266">
        <f t="shared" si="546"/>
        <v>458993.43435522419</v>
      </c>
    </row>
    <row r="2473" spans="1:18" x14ac:dyDescent="0.3">
      <c r="A2473" s="82">
        <v>2442</v>
      </c>
      <c r="B2473" s="94">
        <f t="shared" si="535"/>
        <v>4.5596532484407581E-21</v>
      </c>
      <c r="C2473" s="179">
        <f t="shared" si="536"/>
        <v>4.5493674559905197E-21</v>
      </c>
      <c r="D2473" s="166">
        <f t="shared" si="537"/>
        <v>2.2558277767625785E-3</v>
      </c>
      <c r="E2473" s="167">
        <f t="shared" si="547"/>
        <v>24.291375447755232</v>
      </c>
      <c r="F2473" s="168">
        <f t="shared" si="548"/>
        <v>5.5109872586309985</v>
      </c>
      <c r="G2473" s="168">
        <f t="shared" si="538"/>
        <v>191517.95701838887</v>
      </c>
      <c r="H2473" s="168">
        <f t="shared" si="539"/>
        <v>271310.33852408634</v>
      </c>
      <c r="I2473" s="169">
        <f t="shared" si="540"/>
        <v>462828.29554247519</v>
      </c>
      <c r="J2473" s="169">
        <f t="shared" si="542"/>
        <v>453025.09576816089</v>
      </c>
      <c r="K2473" s="95"/>
      <c r="L2473" s="265">
        <f t="shared" si="541"/>
        <v>177411.18391540932</v>
      </c>
      <c r="M2473" s="265">
        <f>$G2473*NonHospFrac+theModel!$H2473*NonHospFrac</f>
        <v>285417.11162706587</v>
      </c>
      <c r="N2473" s="266">
        <f t="shared" si="543"/>
        <v>462828.29554247519</v>
      </c>
      <c r="O2473" s="159"/>
      <c r="P2473" s="265">
        <f t="shared" si="544"/>
        <v>173653.42473156023</v>
      </c>
      <c r="Q2473" s="265">
        <f t="shared" si="545"/>
        <v>285415.55698539107</v>
      </c>
      <c r="R2473" s="266">
        <f t="shared" si="546"/>
        <v>459068.9817169513</v>
      </c>
    </row>
    <row r="2474" spans="1:18" x14ac:dyDescent="0.3">
      <c r="A2474" s="82">
        <v>2443</v>
      </c>
      <c r="B2474" s="94">
        <f t="shared" si="535"/>
        <v>4.4744768316736393E-21</v>
      </c>
      <c r="C2474" s="179">
        <f t="shared" si="536"/>
        <v>4.4643831825502695E-21</v>
      </c>
      <c r="D2474" s="166">
        <f t="shared" si="537"/>
        <v>2.2558277767625785E-3</v>
      </c>
      <c r="E2474" s="167">
        <f t="shared" si="547"/>
        <v>24.291375447755232</v>
      </c>
      <c r="F2474" s="168">
        <f t="shared" si="548"/>
        <v>5.5132430864077611</v>
      </c>
      <c r="G2474" s="168">
        <f t="shared" si="538"/>
        <v>191596.35159760228</v>
      </c>
      <c r="H2474" s="168">
        <f t="shared" si="539"/>
        <v>271310.33852408634</v>
      </c>
      <c r="I2474" s="169">
        <f t="shared" si="540"/>
        <v>462906.69012168865</v>
      </c>
      <c r="J2474" s="169">
        <f t="shared" si="542"/>
        <v>453096.05966576427</v>
      </c>
      <c r="K2474" s="95"/>
      <c r="L2474" s="265">
        <f t="shared" si="541"/>
        <v>177441.23409869487</v>
      </c>
      <c r="M2474" s="265">
        <f>$G2474*NonHospFrac+theModel!$H2474*NonHospFrac</f>
        <v>285465.45602299372</v>
      </c>
      <c r="N2474" s="266">
        <f t="shared" si="543"/>
        <v>462906.69012168859</v>
      </c>
      <c r="O2474" s="159"/>
      <c r="P2474" s="265">
        <f t="shared" si="544"/>
        <v>173680.62658851303</v>
      </c>
      <c r="Q2474" s="265">
        <f t="shared" si="545"/>
        <v>285463.90138131892</v>
      </c>
      <c r="R2474" s="266">
        <f t="shared" si="546"/>
        <v>459144.52796983195</v>
      </c>
    </row>
    <row r="2475" spans="1:18" x14ac:dyDescent="0.3">
      <c r="A2475" s="82">
        <v>2444</v>
      </c>
      <c r="B2475" s="94">
        <f t="shared" si="535"/>
        <v>4.3908915494902231E-21</v>
      </c>
      <c r="C2475" s="179">
        <f t="shared" si="536"/>
        <v>4.3809864543681306E-21</v>
      </c>
      <c r="D2475" s="166">
        <f t="shared" si="537"/>
        <v>2.2558277767625785E-3</v>
      </c>
      <c r="E2475" s="167">
        <f t="shared" si="547"/>
        <v>24.291375447755232</v>
      </c>
      <c r="F2475" s="168">
        <f t="shared" si="548"/>
        <v>5.5154989141845236</v>
      </c>
      <c r="G2475" s="168">
        <f t="shared" si="538"/>
        <v>191674.74617681571</v>
      </c>
      <c r="H2475" s="168">
        <f t="shared" si="539"/>
        <v>271310.33852408634</v>
      </c>
      <c r="I2475" s="169">
        <f t="shared" si="540"/>
        <v>462985.08470090205</v>
      </c>
      <c r="J2475" s="169">
        <f t="shared" si="542"/>
        <v>453167.02067073947</v>
      </c>
      <c r="K2475" s="95"/>
      <c r="L2475" s="265">
        <f t="shared" si="541"/>
        <v>177471.28428198048</v>
      </c>
      <c r="M2475" s="265">
        <f>$G2475*NonHospFrac+theModel!$H2475*NonHospFrac</f>
        <v>285513.80041892157</v>
      </c>
      <c r="N2475" s="266">
        <f t="shared" si="543"/>
        <v>462985.08470090205</v>
      </c>
      <c r="O2475" s="159"/>
      <c r="P2475" s="265">
        <f t="shared" si="544"/>
        <v>173707.82733666463</v>
      </c>
      <c r="Q2475" s="265">
        <f t="shared" si="545"/>
        <v>285512.24577724678</v>
      </c>
      <c r="R2475" s="266">
        <f t="shared" si="546"/>
        <v>459220.07311391144</v>
      </c>
    </row>
    <row r="2476" spans="1:18" x14ac:dyDescent="0.3">
      <c r="A2476" s="82">
        <v>2445</v>
      </c>
      <c r="B2476" s="94">
        <f t="shared" si="535"/>
        <v>4.3088676787657345E-21</v>
      </c>
      <c r="C2476" s="179">
        <f t="shared" si="536"/>
        <v>4.2991476153695806E-21</v>
      </c>
      <c r="D2476" s="166">
        <f t="shared" si="537"/>
        <v>2.2558277767625785E-3</v>
      </c>
      <c r="E2476" s="167">
        <f t="shared" si="547"/>
        <v>24.291375447755232</v>
      </c>
      <c r="F2476" s="168">
        <f t="shared" si="548"/>
        <v>5.5177547419612862</v>
      </c>
      <c r="G2476" s="168">
        <f t="shared" si="538"/>
        <v>191753.14075602911</v>
      </c>
      <c r="H2476" s="168">
        <f t="shared" si="539"/>
        <v>271310.33852408634</v>
      </c>
      <c r="I2476" s="169">
        <f t="shared" si="540"/>
        <v>463063.47928011545</v>
      </c>
      <c r="J2476" s="169">
        <f t="shared" si="542"/>
        <v>453237.97878320439</v>
      </c>
      <c r="K2476" s="95"/>
      <c r="L2476" s="265">
        <f t="shared" si="541"/>
        <v>177501.33446526603</v>
      </c>
      <c r="M2476" s="265">
        <f>$G2476*NonHospFrac+theModel!$H2476*NonHospFrac</f>
        <v>285562.14481484937</v>
      </c>
      <c r="N2476" s="266">
        <f t="shared" si="543"/>
        <v>463063.4792801154</v>
      </c>
      <c r="O2476" s="159"/>
      <c r="P2476" s="265">
        <f t="shared" si="544"/>
        <v>173735.02697606015</v>
      </c>
      <c r="Q2476" s="265">
        <f t="shared" si="545"/>
        <v>285560.59017317457</v>
      </c>
      <c r="R2476" s="266">
        <f t="shared" si="546"/>
        <v>459295.61714923475</v>
      </c>
    </row>
    <row r="2477" spans="1:18" x14ac:dyDescent="0.3">
      <c r="A2477" s="82">
        <v>2446</v>
      </c>
      <c r="B2477" s="94">
        <f t="shared" si="535"/>
        <v>4.2283760516170196E-21</v>
      </c>
      <c r="C2477" s="179">
        <f t="shared" si="536"/>
        <v>4.2188375634691846E-21</v>
      </c>
      <c r="D2477" s="166">
        <f t="shared" si="537"/>
        <v>2.2558277767625785E-3</v>
      </c>
      <c r="E2477" s="167">
        <f t="shared" si="547"/>
        <v>24.291375447755232</v>
      </c>
      <c r="F2477" s="168">
        <f t="shared" si="548"/>
        <v>5.5200105697380488</v>
      </c>
      <c r="G2477" s="168">
        <f t="shared" si="538"/>
        <v>191831.53533524254</v>
      </c>
      <c r="H2477" s="168">
        <f t="shared" si="539"/>
        <v>271310.33852408634</v>
      </c>
      <c r="I2477" s="169">
        <f t="shared" si="540"/>
        <v>463141.87385932892</v>
      </c>
      <c r="J2477" s="169">
        <f t="shared" si="542"/>
        <v>453308.93400327698</v>
      </c>
      <c r="K2477" s="95"/>
      <c r="L2477" s="265">
        <f t="shared" si="541"/>
        <v>177531.38464855164</v>
      </c>
      <c r="M2477" s="265">
        <f>$G2477*NonHospFrac+theModel!$H2477*NonHospFrac</f>
        <v>285610.48921077722</v>
      </c>
      <c r="N2477" s="266">
        <f t="shared" si="543"/>
        <v>463141.87385932886</v>
      </c>
      <c r="O2477" s="159"/>
      <c r="P2477" s="265">
        <f t="shared" si="544"/>
        <v>173762.22550674487</v>
      </c>
      <c r="Q2477" s="265">
        <f t="shared" si="545"/>
        <v>285608.93456910242</v>
      </c>
      <c r="R2477" s="266">
        <f t="shared" si="546"/>
        <v>459371.16007584729</v>
      </c>
    </row>
    <row r="2478" spans="1:18" x14ac:dyDescent="0.3">
      <c r="A2478" s="82">
        <v>2447</v>
      </c>
      <c r="B2478" s="94">
        <f t="shared" si="535"/>
        <v>4.1493880450303791E-21</v>
      </c>
      <c r="C2478" s="179">
        <f t="shared" si="536"/>
        <v>4.1400277402218327E-21</v>
      </c>
      <c r="D2478" s="166">
        <f t="shared" si="537"/>
        <v>2.2558277767625785E-3</v>
      </c>
      <c r="E2478" s="167">
        <f t="shared" si="547"/>
        <v>24.291375447755232</v>
      </c>
      <c r="F2478" s="168">
        <f t="shared" si="548"/>
        <v>5.5222663975148114</v>
      </c>
      <c r="G2478" s="168">
        <f t="shared" si="538"/>
        <v>191909.92991445598</v>
      </c>
      <c r="H2478" s="168">
        <f t="shared" si="539"/>
        <v>271310.33852408634</v>
      </c>
      <c r="I2478" s="169">
        <f t="shared" si="540"/>
        <v>463220.26843854232</v>
      </c>
      <c r="J2478" s="169">
        <f t="shared" si="542"/>
        <v>453379.8863310751</v>
      </c>
      <c r="K2478" s="95"/>
      <c r="L2478" s="265">
        <f t="shared" si="541"/>
        <v>177561.43483183719</v>
      </c>
      <c r="M2478" s="265">
        <f>$G2478*NonHospFrac+theModel!$H2478*NonHospFrac</f>
        <v>285658.83360670507</v>
      </c>
      <c r="N2478" s="266">
        <f t="shared" si="543"/>
        <v>463220.26843854226</v>
      </c>
      <c r="O2478" s="159"/>
      <c r="P2478" s="265">
        <f t="shared" si="544"/>
        <v>173789.42292876387</v>
      </c>
      <c r="Q2478" s="265">
        <f t="shared" si="545"/>
        <v>285657.27896503027</v>
      </c>
      <c r="R2478" s="266">
        <f t="shared" si="546"/>
        <v>459446.70189379412</v>
      </c>
    </row>
    <row r="2479" spans="1:18" x14ac:dyDescent="0.3">
      <c r="A2479" s="82">
        <v>2448</v>
      </c>
      <c r="B2479" s="94">
        <f t="shared" si="535"/>
        <v>4.0718755706831537E-21</v>
      </c>
      <c r="C2479" s="179">
        <f t="shared" si="536"/>
        <v>4.0626901206672856E-21</v>
      </c>
      <c r="D2479" s="166">
        <f t="shared" si="537"/>
        <v>2.2558277767625785E-3</v>
      </c>
      <c r="E2479" s="167">
        <f t="shared" si="547"/>
        <v>24.291375447755232</v>
      </c>
      <c r="F2479" s="168">
        <f t="shared" si="548"/>
        <v>5.524522225291574</v>
      </c>
      <c r="G2479" s="168">
        <f t="shared" si="538"/>
        <v>191988.32449366938</v>
      </c>
      <c r="H2479" s="168">
        <f t="shared" si="539"/>
        <v>271310.33852408634</v>
      </c>
      <c r="I2479" s="169">
        <f t="shared" si="540"/>
        <v>463298.66301775572</v>
      </c>
      <c r="J2479" s="169">
        <f t="shared" si="542"/>
        <v>453450.83576671663</v>
      </c>
      <c r="K2479" s="95"/>
      <c r="L2479" s="265">
        <f t="shared" si="541"/>
        <v>177591.4850151228</v>
      </c>
      <c r="M2479" s="265">
        <f>$G2479*NonHospFrac+theModel!$H2479*NonHospFrac</f>
        <v>285707.17800263292</v>
      </c>
      <c r="N2479" s="266">
        <f t="shared" si="543"/>
        <v>463298.66301775572</v>
      </c>
      <c r="O2479" s="159"/>
      <c r="P2479" s="265">
        <f t="shared" si="544"/>
        <v>173816.61924216247</v>
      </c>
      <c r="Q2479" s="265">
        <f t="shared" si="545"/>
        <v>285705.62336095812</v>
      </c>
      <c r="R2479" s="266">
        <f t="shared" si="546"/>
        <v>459522.24260312063</v>
      </c>
    </row>
    <row r="2480" spans="1:18" x14ac:dyDescent="0.3">
      <c r="A2480" s="82">
        <v>2449</v>
      </c>
      <c r="B2480" s="94">
        <f t="shared" si="535"/>
        <v>3.9958110649554514E-21</v>
      </c>
      <c r="C2480" s="179">
        <f t="shared" si="536"/>
        <v>3.9867972033644293E-21</v>
      </c>
      <c r="D2480" s="166">
        <f t="shared" si="537"/>
        <v>2.2558277767625785E-3</v>
      </c>
      <c r="E2480" s="167">
        <f t="shared" si="547"/>
        <v>24.291375447755232</v>
      </c>
      <c r="F2480" s="168">
        <f t="shared" si="548"/>
        <v>5.5267780530683366</v>
      </c>
      <c r="G2480" s="168">
        <f t="shared" si="538"/>
        <v>192066.71907288281</v>
      </c>
      <c r="H2480" s="168">
        <f t="shared" si="539"/>
        <v>271310.33852408634</v>
      </c>
      <c r="I2480" s="169">
        <f t="shared" si="540"/>
        <v>463377.05759696919</v>
      </c>
      <c r="J2480" s="169">
        <f t="shared" si="542"/>
        <v>453521.78231031954</v>
      </c>
      <c r="K2480" s="95"/>
      <c r="L2480" s="265">
        <f t="shared" si="541"/>
        <v>177621.53519840835</v>
      </c>
      <c r="M2480" s="265">
        <f>$G2480*NonHospFrac+theModel!$H2480*NonHospFrac</f>
        <v>285755.52239856077</v>
      </c>
      <c r="N2480" s="266">
        <f t="shared" si="543"/>
        <v>463377.05759696913</v>
      </c>
      <c r="O2480" s="159"/>
      <c r="P2480" s="265">
        <f t="shared" si="544"/>
        <v>173843.81444698575</v>
      </c>
      <c r="Q2480" s="265">
        <f t="shared" si="545"/>
        <v>285753.96775688598</v>
      </c>
      <c r="R2480" s="266">
        <f t="shared" si="546"/>
        <v>459597.78220387176</v>
      </c>
    </row>
    <row r="2481" spans="1:18" x14ac:dyDescent="0.3">
      <c r="A2481" s="82">
        <v>2450</v>
      </c>
      <c r="B2481" s="94">
        <f t="shared" si="535"/>
        <v>3.9211674791284594E-21</v>
      </c>
      <c r="C2481" s="179">
        <f t="shared" si="536"/>
        <v>3.9123220006117035E-21</v>
      </c>
      <c r="D2481" s="166">
        <f t="shared" si="537"/>
        <v>2.2558277767625785E-3</v>
      </c>
      <c r="E2481" s="167">
        <f t="shared" si="547"/>
        <v>24.291375447755232</v>
      </c>
      <c r="F2481" s="168">
        <f t="shared" si="548"/>
        <v>5.5290338808450992</v>
      </c>
      <c r="G2481" s="168">
        <f t="shared" si="538"/>
        <v>192145.11365209622</v>
      </c>
      <c r="H2481" s="168">
        <f t="shared" si="539"/>
        <v>271310.33852408634</v>
      </c>
      <c r="I2481" s="169">
        <f t="shared" si="540"/>
        <v>463455.45217618253</v>
      </c>
      <c r="J2481" s="169">
        <f t="shared" si="542"/>
        <v>453592.7259620016</v>
      </c>
      <c r="K2481" s="95"/>
      <c r="L2481" s="265">
        <f t="shared" si="541"/>
        <v>177651.58538169393</v>
      </c>
      <c r="M2481" s="265">
        <f>$G2481*NonHospFrac+theModel!$H2481*NonHospFrac</f>
        <v>285803.86679448863</v>
      </c>
      <c r="N2481" s="266">
        <f t="shared" si="543"/>
        <v>463455.45217618253</v>
      </c>
      <c r="O2481" s="159"/>
      <c r="P2481" s="265">
        <f t="shared" si="544"/>
        <v>173871.00854327896</v>
      </c>
      <c r="Q2481" s="265">
        <f t="shared" si="545"/>
        <v>285802.31215281383</v>
      </c>
      <c r="R2481" s="266">
        <f t="shared" si="546"/>
        <v>459673.32069609279</v>
      </c>
    </row>
    <row r="2482" spans="1:18" x14ac:dyDescent="0.3">
      <c r="A2482" s="82">
        <v>2451</v>
      </c>
      <c r="B2482" s="94">
        <f t="shared" si="535"/>
        <v>3.8479182697658537E-21</v>
      </c>
      <c r="C2482" s="179">
        <f t="shared" si="536"/>
        <v>3.8392380288502035E-21</v>
      </c>
      <c r="D2482" s="166">
        <f t="shared" si="537"/>
        <v>2.2558277767625785E-3</v>
      </c>
      <c r="E2482" s="167">
        <f t="shared" si="547"/>
        <v>24.291375447755232</v>
      </c>
      <c r="F2482" s="168">
        <f t="shared" si="548"/>
        <v>5.5312897086218618</v>
      </c>
      <c r="G2482" s="168">
        <f t="shared" si="538"/>
        <v>192223.50823130968</v>
      </c>
      <c r="H2482" s="168">
        <f t="shared" si="539"/>
        <v>271310.33852408634</v>
      </c>
      <c r="I2482" s="169">
        <f t="shared" si="540"/>
        <v>463533.84675539599</v>
      </c>
      <c r="J2482" s="169">
        <f t="shared" si="542"/>
        <v>453663.66672188084</v>
      </c>
      <c r="K2482" s="95"/>
      <c r="L2482" s="265">
        <f t="shared" si="541"/>
        <v>177681.63556497952</v>
      </c>
      <c r="M2482" s="265">
        <f>$G2482*NonHospFrac+theModel!$H2482*NonHospFrac</f>
        <v>285852.21119041648</v>
      </c>
      <c r="N2482" s="266">
        <f t="shared" si="543"/>
        <v>463533.84675539599</v>
      </c>
      <c r="O2482" s="159"/>
      <c r="P2482" s="265">
        <f t="shared" si="544"/>
        <v>173898.20153108728</v>
      </c>
      <c r="Q2482" s="265">
        <f t="shared" si="545"/>
        <v>285850.65654874168</v>
      </c>
      <c r="R2482" s="266">
        <f t="shared" si="546"/>
        <v>459748.85807982896</v>
      </c>
    </row>
    <row r="2483" spans="1:18" x14ac:dyDescent="0.3">
      <c r="A2483" s="82">
        <v>2452</v>
      </c>
      <c r="B2483" s="94">
        <f t="shared" si="535"/>
        <v>3.7760373892749207E-21</v>
      </c>
      <c r="C2483" s="179">
        <f t="shared" si="536"/>
        <v>3.7675192992461006E-21</v>
      </c>
      <c r="D2483" s="166">
        <f t="shared" si="537"/>
        <v>2.2558277767625785E-3</v>
      </c>
      <c r="E2483" s="167">
        <f t="shared" si="547"/>
        <v>24.291375447755232</v>
      </c>
      <c r="F2483" s="168">
        <f t="shared" si="548"/>
        <v>5.5335455363986243</v>
      </c>
      <c r="G2483" s="168">
        <f t="shared" si="538"/>
        <v>192301.90281052311</v>
      </c>
      <c r="H2483" s="168">
        <f t="shared" si="539"/>
        <v>271310.33852408634</v>
      </c>
      <c r="I2483" s="169">
        <f t="shared" si="540"/>
        <v>463612.24133460945</v>
      </c>
      <c r="J2483" s="169">
        <f t="shared" si="542"/>
        <v>453734.60459007503</v>
      </c>
      <c r="K2483" s="95"/>
      <c r="L2483" s="265">
        <f t="shared" si="541"/>
        <v>177711.68574826512</v>
      </c>
      <c r="M2483" s="265">
        <f>$G2483*NonHospFrac+theModel!$H2483*NonHospFrac</f>
        <v>285900.55558634433</v>
      </c>
      <c r="N2483" s="266">
        <f t="shared" si="543"/>
        <v>463612.24133460945</v>
      </c>
      <c r="O2483" s="159"/>
      <c r="P2483" s="265">
        <f t="shared" si="544"/>
        <v>173925.3934104559</v>
      </c>
      <c r="Q2483" s="265">
        <f t="shared" si="545"/>
        <v>285899.00094466953</v>
      </c>
      <c r="R2483" s="266">
        <f t="shared" si="546"/>
        <v>459824.39435512543</v>
      </c>
    </row>
    <row r="2484" spans="1:18" x14ac:dyDescent="0.3">
      <c r="A2484" s="82">
        <v>2453</v>
      </c>
      <c r="B2484" s="94">
        <f t="shared" si="535"/>
        <v>3.7054992766438581E-21</v>
      </c>
      <c r="C2484" s="179">
        <f t="shared" si="536"/>
        <v>3.6971403084488315E-21</v>
      </c>
      <c r="D2484" s="166">
        <f t="shared" si="537"/>
        <v>2.2558277767625785E-3</v>
      </c>
      <c r="E2484" s="167">
        <f t="shared" si="547"/>
        <v>24.291375447755232</v>
      </c>
      <c r="F2484" s="168">
        <f t="shared" si="548"/>
        <v>5.5358013641753869</v>
      </c>
      <c r="G2484" s="168">
        <f t="shared" si="538"/>
        <v>192380.29738973654</v>
      </c>
      <c r="H2484" s="168">
        <f t="shared" si="539"/>
        <v>271310.33852408634</v>
      </c>
      <c r="I2484" s="169">
        <f t="shared" si="540"/>
        <v>463690.63591382292</v>
      </c>
      <c r="J2484" s="169">
        <f t="shared" si="542"/>
        <v>453805.53956670209</v>
      </c>
      <c r="K2484" s="95"/>
      <c r="L2484" s="265">
        <f t="shared" si="541"/>
        <v>177741.73593155071</v>
      </c>
      <c r="M2484" s="265">
        <f>$G2484*NonHospFrac+theModel!$H2484*NonHospFrac</f>
        <v>285948.89998227218</v>
      </c>
      <c r="N2484" s="266">
        <f t="shared" si="543"/>
        <v>463690.63591382292</v>
      </c>
      <c r="O2484" s="159"/>
      <c r="P2484" s="265">
        <f t="shared" si="544"/>
        <v>173952.58418142996</v>
      </c>
      <c r="Q2484" s="265">
        <f t="shared" si="545"/>
        <v>285947.34534059739</v>
      </c>
      <c r="R2484" s="266">
        <f t="shared" si="546"/>
        <v>459899.92952202738</v>
      </c>
    </row>
    <row r="2485" spans="1:18" x14ac:dyDescent="0.3">
      <c r="A2485" s="82">
        <v>2454</v>
      </c>
      <c r="B2485" s="94">
        <f t="shared" si="535"/>
        <v>3.6362788483523859E-21</v>
      </c>
      <c r="C2485" s="179">
        <f t="shared" si="536"/>
        <v>3.6280760295222187E-21</v>
      </c>
      <c r="D2485" s="166">
        <f t="shared" si="537"/>
        <v>2.2558277767625785E-3</v>
      </c>
      <c r="E2485" s="167">
        <f t="shared" si="547"/>
        <v>24.291375447755232</v>
      </c>
      <c r="F2485" s="168">
        <f t="shared" si="548"/>
        <v>5.5380571919521495</v>
      </c>
      <c r="G2485" s="168">
        <f t="shared" si="538"/>
        <v>192458.69196894995</v>
      </c>
      <c r="H2485" s="168">
        <f t="shared" si="539"/>
        <v>271310.33852408634</v>
      </c>
      <c r="I2485" s="169">
        <f t="shared" si="540"/>
        <v>463769.03049303626</v>
      </c>
      <c r="J2485" s="169">
        <f t="shared" si="542"/>
        <v>453876.47165187972</v>
      </c>
      <c r="K2485" s="95"/>
      <c r="L2485" s="265">
        <f t="shared" si="541"/>
        <v>177771.78611483629</v>
      </c>
      <c r="M2485" s="265">
        <f>$G2485*NonHospFrac+theModel!$H2485*NonHospFrac</f>
        <v>285997.24437820003</v>
      </c>
      <c r="N2485" s="266">
        <f t="shared" si="543"/>
        <v>463769.03049303632</v>
      </c>
      <c r="O2485" s="159"/>
      <c r="P2485" s="265">
        <f t="shared" si="544"/>
        <v>173979.77384405467</v>
      </c>
      <c r="Q2485" s="265">
        <f t="shared" si="545"/>
        <v>285995.68973652524</v>
      </c>
      <c r="R2485" s="266">
        <f t="shared" si="546"/>
        <v>459975.4635805799</v>
      </c>
    </row>
    <row r="2486" spans="1:18" x14ac:dyDescent="0.3">
      <c r="A2486" s="82">
        <v>2455</v>
      </c>
      <c r="B2486" s="94">
        <f t="shared" si="535"/>
        <v>3.5683514894518734E-21</v>
      </c>
      <c r="C2486" s="179">
        <f t="shared" si="536"/>
        <v>3.5603019030447155E-21</v>
      </c>
      <c r="D2486" s="166">
        <f t="shared" si="537"/>
        <v>2.2558277767625785E-3</v>
      </c>
      <c r="E2486" s="167">
        <f t="shared" si="547"/>
        <v>24.291375447755232</v>
      </c>
      <c r="F2486" s="168">
        <f t="shared" si="548"/>
        <v>5.5403130197289121</v>
      </c>
      <c r="G2486" s="168">
        <f t="shared" si="538"/>
        <v>192537.08654816338</v>
      </c>
      <c r="H2486" s="168">
        <f t="shared" si="539"/>
        <v>271310.33852408634</v>
      </c>
      <c r="I2486" s="169">
        <f t="shared" si="540"/>
        <v>463847.42507224972</v>
      </c>
      <c r="J2486" s="169">
        <f t="shared" si="542"/>
        <v>453947.40084572602</v>
      </c>
      <c r="K2486" s="95"/>
      <c r="L2486" s="265">
        <f t="shared" si="541"/>
        <v>177801.83629812184</v>
      </c>
      <c r="M2486" s="265">
        <f>$G2486*NonHospFrac+theModel!$H2486*NonHospFrac</f>
        <v>286045.58877412789</v>
      </c>
      <c r="N2486" s="266">
        <f t="shared" si="543"/>
        <v>463847.42507224972</v>
      </c>
      <c r="O2486" s="159"/>
      <c r="P2486" s="265">
        <f t="shared" si="544"/>
        <v>174006.96239837518</v>
      </c>
      <c r="Q2486" s="265">
        <f t="shared" si="545"/>
        <v>286044.03413245309</v>
      </c>
      <c r="R2486" s="266">
        <f t="shared" si="546"/>
        <v>460050.9965308283</v>
      </c>
    </row>
    <row r="2487" spans="1:18" x14ac:dyDescent="0.3">
      <c r="A2487" s="82">
        <v>2456</v>
      </c>
      <c r="B2487" s="94">
        <f t="shared" si="535"/>
        <v>3.5016930448122375E-21</v>
      </c>
      <c r="C2487" s="179">
        <f t="shared" si="536"/>
        <v>3.4937938283760536E-21</v>
      </c>
      <c r="D2487" s="166">
        <f t="shared" si="537"/>
        <v>2.2558277767625785E-3</v>
      </c>
      <c r="E2487" s="167">
        <f t="shared" si="547"/>
        <v>24.291375447755232</v>
      </c>
      <c r="F2487" s="168">
        <f t="shared" si="548"/>
        <v>5.5425688475056747</v>
      </c>
      <c r="G2487" s="168">
        <f t="shared" si="538"/>
        <v>192615.48112737676</v>
      </c>
      <c r="H2487" s="168">
        <f t="shared" si="539"/>
        <v>271310.33852408634</v>
      </c>
      <c r="I2487" s="169">
        <f t="shared" si="540"/>
        <v>463925.81965146307</v>
      </c>
      <c r="J2487" s="169">
        <f t="shared" si="542"/>
        <v>454018.32714835869</v>
      </c>
      <c r="K2487" s="95"/>
      <c r="L2487" s="265">
        <f t="shared" si="541"/>
        <v>177831.88648140742</v>
      </c>
      <c r="M2487" s="265">
        <f>$G2487*NonHospFrac+theModel!$H2487*NonHospFrac</f>
        <v>286093.93317005568</v>
      </c>
      <c r="N2487" s="266">
        <f t="shared" si="543"/>
        <v>463925.81965146307</v>
      </c>
      <c r="O2487" s="159"/>
      <c r="P2487" s="265">
        <f t="shared" si="544"/>
        <v>174034.1498444367</v>
      </c>
      <c r="Q2487" s="265">
        <f t="shared" si="545"/>
        <v>286092.37852838088</v>
      </c>
      <c r="R2487" s="266">
        <f t="shared" si="546"/>
        <v>460126.52837281756</v>
      </c>
    </row>
    <row r="2488" spans="1:18" x14ac:dyDescent="0.3">
      <c r="A2488" s="82">
        <v>2457</v>
      </c>
      <c r="B2488" s="94">
        <f t="shared" si="535"/>
        <v>3.4362798105323184E-21</v>
      </c>
      <c r="C2488" s="179">
        <f t="shared" si="536"/>
        <v>3.4285281550869908E-21</v>
      </c>
      <c r="D2488" s="166">
        <f t="shared" si="537"/>
        <v>2.2558277767625785E-3</v>
      </c>
      <c r="E2488" s="167">
        <f t="shared" si="547"/>
        <v>24.291375447755232</v>
      </c>
      <c r="F2488" s="168">
        <f t="shared" si="548"/>
        <v>5.5448246752824373</v>
      </c>
      <c r="G2488" s="168">
        <f t="shared" si="538"/>
        <v>192693.87570659019</v>
      </c>
      <c r="H2488" s="168">
        <f t="shared" si="539"/>
        <v>271310.33852408634</v>
      </c>
      <c r="I2488" s="169">
        <f t="shared" si="540"/>
        <v>464004.21423067653</v>
      </c>
      <c r="J2488" s="169">
        <f t="shared" si="542"/>
        <v>454089.25055989571</v>
      </c>
      <c r="K2488" s="95"/>
      <c r="L2488" s="265">
        <f t="shared" si="541"/>
        <v>177861.936664693</v>
      </c>
      <c r="M2488" s="265">
        <f>$G2488*NonHospFrac+theModel!$H2488*NonHospFrac</f>
        <v>286142.27756598353</v>
      </c>
      <c r="N2488" s="266">
        <f t="shared" si="543"/>
        <v>464004.21423067653</v>
      </c>
      <c r="O2488" s="159"/>
      <c r="P2488" s="265">
        <f t="shared" si="544"/>
        <v>174061.3361822844</v>
      </c>
      <c r="Q2488" s="265">
        <f t="shared" si="545"/>
        <v>286140.72292430873</v>
      </c>
      <c r="R2488" s="266">
        <f t="shared" si="546"/>
        <v>460202.05910659314</v>
      </c>
    </row>
    <row r="2489" spans="1:18" x14ac:dyDescent="0.3">
      <c r="A2489" s="82">
        <v>2458</v>
      </c>
      <c r="B2489" s="94">
        <f t="shared" si="535"/>
        <v>3.3720885255107162E-21</v>
      </c>
      <c r="C2489" s="179">
        <f t="shared" si="536"/>
        <v>3.3644816745491667E-21</v>
      </c>
      <c r="D2489" s="166">
        <f t="shared" si="537"/>
        <v>2.2558277767625785E-3</v>
      </c>
      <c r="E2489" s="167">
        <f t="shared" si="547"/>
        <v>24.291375447755232</v>
      </c>
      <c r="F2489" s="168">
        <f t="shared" si="548"/>
        <v>5.5470805030591999</v>
      </c>
      <c r="G2489" s="168">
        <f t="shared" si="538"/>
        <v>192772.27028580359</v>
      </c>
      <c r="H2489" s="168">
        <f t="shared" si="539"/>
        <v>271310.33852408634</v>
      </c>
      <c r="I2489" s="169">
        <f t="shared" si="540"/>
        <v>464082.60880988993</v>
      </c>
      <c r="J2489" s="169">
        <f t="shared" si="542"/>
        <v>454160.17108045478</v>
      </c>
      <c r="K2489" s="95"/>
      <c r="L2489" s="265">
        <f t="shared" si="541"/>
        <v>177891.98684797855</v>
      </c>
      <c r="M2489" s="265">
        <f>$G2489*NonHospFrac+theModel!$H2489*NonHospFrac</f>
        <v>286190.62196191133</v>
      </c>
      <c r="N2489" s="266">
        <f t="shared" si="543"/>
        <v>464082.60880988988</v>
      </c>
      <c r="O2489" s="159"/>
      <c r="P2489" s="265">
        <f t="shared" si="544"/>
        <v>174088.52141196345</v>
      </c>
      <c r="Q2489" s="265">
        <f t="shared" si="545"/>
        <v>286189.06732023653</v>
      </c>
      <c r="R2489" s="266">
        <f t="shared" si="546"/>
        <v>460277.58873219998</v>
      </c>
    </row>
    <row r="2490" spans="1:18" x14ac:dyDescent="0.3">
      <c r="A2490" s="82">
        <v>2459</v>
      </c>
      <c r="B2490" s="94">
        <f t="shared" si="535"/>
        <v>3.3090963631740868E-21</v>
      </c>
      <c r="C2490" s="179">
        <f t="shared" si="536"/>
        <v>3.3016316116820545E-21</v>
      </c>
      <c r="D2490" s="166">
        <f t="shared" si="537"/>
        <v>2.2558277767625785E-3</v>
      </c>
      <c r="E2490" s="167">
        <f t="shared" si="547"/>
        <v>24.291375447755232</v>
      </c>
      <c r="F2490" s="168">
        <f t="shared" si="548"/>
        <v>5.5493363308359624</v>
      </c>
      <c r="G2490" s="168">
        <f t="shared" si="538"/>
        <v>192850.66486501702</v>
      </c>
      <c r="H2490" s="168">
        <f t="shared" si="539"/>
        <v>271310.33852408634</v>
      </c>
      <c r="I2490" s="169">
        <f t="shared" si="540"/>
        <v>464161.00338910334</v>
      </c>
      <c r="J2490" s="169">
        <f t="shared" si="542"/>
        <v>454231.08871015382</v>
      </c>
      <c r="K2490" s="95"/>
      <c r="L2490" s="265">
        <f t="shared" si="541"/>
        <v>177922.03703126416</v>
      </c>
      <c r="M2490" s="265">
        <f>$G2490*NonHospFrac+theModel!$H2490*NonHospFrac</f>
        <v>286238.96635783918</v>
      </c>
      <c r="N2490" s="266">
        <f t="shared" si="543"/>
        <v>464161.00338910334</v>
      </c>
      <c r="O2490" s="159"/>
      <c r="P2490" s="265">
        <f t="shared" si="544"/>
        <v>174115.70553351904</v>
      </c>
      <c r="Q2490" s="265">
        <f t="shared" si="545"/>
        <v>286237.41171616438</v>
      </c>
      <c r="R2490" s="266">
        <f t="shared" si="546"/>
        <v>460353.11724968342</v>
      </c>
    </row>
    <row r="2491" spans="1:18" x14ac:dyDescent="0.3">
      <c r="A2491" s="82">
        <v>2460</v>
      </c>
      <c r="B2491" s="94">
        <f t="shared" si="535"/>
        <v>3.2472809233599607E-21</v>
      </c>
      <c r="C2491" s="179">
        <f t="shared" si="536"/>
        <v>3.2399556168540939E-21</v>
      </c>
      <c r="D2491" s="166">
        <f t="shared" si="537"/>
        <v>2.2558277767625785E-3</v>
      </c>
      <c r="E2491" s="167">
        <f t="shared" si="547"/>
        <v>24.291375447755232</v>
      </c>
      <c r="F2491" s="168">
        <f t="shared" si="548"/>
        <v>5.551592158612725</v>
      </c>
      <c r="G2491" s="168">
        <f t="shared" si="538"/>
        <v>192929.05944423043</v>
      </c>
      <c r="H2491" s="168">
        <f t="shared" si="539"/>
        <v>271310.33852408634</v>
      </c>
      <c r="I2491" s="169">
        <f t="shared" si="540"/>
        <v>464239.3979683168</v>
      </c>
      <c r="J2491" s="169">
        <f t="shared" si="542"/>
        <v>454302.00344911072</v>
      </c>
      <c r="K2491" s="95"/>
      <c r="L2491" s="265">
        <f t="shared" si="541"/>
        <v>177952.08721454971</v>
      </c>
      <c r="M2491" s="265">
        <f>$G2491*NonHospFrac+theModel!$H2491*NonHospFrac</f>
        <v>286287.31075376703</v>
      </c>
      <c r="N2491" s="266">
        <f t="shared" si="543"/>
        <v>464239.39796831674</v>
      </c>
      <c r="O2491" s="159"/>
      <c r="P2491" s="265">
        <f t="shared" si="544"/>
        <v>174142.88854699628</v>
      </c>
      <c r="Q2491" s="265">
        <f t="shared" si="545"/>
        <v>286285.75611209223</v>
      </c>
      <c r="R2491" s="266">
        <f t="shared" si="546"/>
        <v>460428.64465908852</v>
      </c>
    </row>
    <row r="2492" spans="1:18" x14ac:dyDescent="0.3">
      <c r="A2492" s="82">
        <v>2461</v>
      </c>
      <c r="B2492" s="94">
        <f t="shared" si="535"/>
        <v>3.1866202243511913E-21</v>
      </c>
      <c r="C2492" s="179">
        <f t="shared" si="536"/>
        <v>3.1794317579351066E-21</v>
      </c>
      <c r="D2492" s="166">
        <f t="shared" si="537"/>
        <v>2.2558277767625785E-3</v>
      </c>
      <c r="E2492" s="167">
        <f t="shared" si="547"/>
        <v>24.291375447755232</v>
      </c>
      <c r="F2492" s="168">
        <f t="shared" si="548"/>
        <v>5.5538479863894876</v>
      </c>
      <c r="G2492" s="168">
        <f t="shared" si="538"/>
        <v>193007.45402344386</v>
      </c>
      <c r="H2492" s="168">
        <f t="shared" si="539"/>
        <v>271310.33852408634</v>
      </c>
      <c r="I2492" s="169">
        <f t="shared" si="540"/>
        <v>464317.7925475302</v>
      </c>
      <c r="J2492" s="169">
        <f t="shared" si="542"/>
        <v>454372.91529744322</v>
      </c>
      <c r="K2492" s="95"/>
      <c r="L2492" s="265">
        <f t="shared" si="541"/>
        <v>177982.13739783532</v>
      </c>
      <c r="M2492" s="265">
        <f>$G2492*NonHospFrac+theModel!$H2492*NonHospFrac</f>
        <v>286335.65514969488</v>
      </c>
      <c r="N2492" s="266">
        <f t="shared" si="543"/>
        <v>464317.7925475302</v>
      </c>
      <c r="O2492" s="159"/>
      <c r="P2492" s="265">
        <f t="shared" si="544"/>
        <v>174170.07045244044</v>
      </c>
      <c r="Q2492" s="265">
        <f t="shared" si="545"/>
        <v>286334.10050802008</v>
      </c>
      <c r="R2492" s="266">
        <f t="shared" si="546"/>
        <v>460504.17096046056</v>
      </c>
    </row>
    <row r="2493" spans="1:18" x14ac:dyDescent="0.3">
      <c r="A2493" s="82">
        <v>2462</v>
      </c>
      <c r="B2493" s="94">
        <f t="shared" si="535"/>
        <v>3.1270926950592026E-21</v>
      </c>
      <c r="C2493" s="179">
        <f t="shared" si="536"/>
        <v>3.1200385124971768E-21</v>
      </c>
      <c r="D2493" s="166">
        <f t="shared" si="537"/>
        <v>2.2558277767625785E-3</v>
      </c>
      <c r="E2493" s="167">
        <f t="shared" si="547"/>
        <v>24.291375447755232</v>
      </c>
      <c r="F2493" s="168">
        <f t="shared" si="548"/>
        <v>5.5561038141662502</v>
      </c>
      <c r="G2493" s="168">
        <f t="shared" si="538"/>
        <v>193085.84860265729</v>
      </c>
      <c r="H2493" s="168">
        <f t="shared" si="539"/>
        <v>271310.33852408634</v>
      </c>
      <c r="I2493" s="169">
        <f t="shared" si="540"/>
        <v>464396.18712674361</v>
      </c>
      <c r="J2493" s="169">
        <f t="shared" si="542"/>
        <v>454443.8242552692</v>
      </c>
      <c r="K2493" s="95"/>
      <c r="L2493" s="265">
        <f t="shared" si="541"/>
        <v>178012.18758112087</v>
      </c>
      <c r="M2493" s="265">
        <f>$G2493*NonHospFrac+theModel!$H2493*NonHospFrac</f>
        <v>286383.99954562273</v>
      </c>
      <c r="N2493" s="266">
        <f t="shared" si="543"/>
        <v>464396.18712674361</v>
      </c>
      <c r="O2493" s="159"/>
      <c r="P2493" s="265">
        <f t="shared" si="544"/>
        <v>174197.25124989657</v>
      </c>
      <c r="Q2493" s="265">
        <f t="shared" si="545"/>
        <v>286382.44490394794</v>
      </c>
      <c r="R2493" s="266">
        <f t="shared" si="546"/>
        <v>460579.69615384447</v>
      </c>
    </row>
    <row r="2494" spans="1:18" x14ac:dyDescent="0.3">
      <c r="A2494" s="82">
        <v>2463</v>
      </c>
      <c r="B2494" s="94">
        <f t="shared" si="535"/>
        <v>3.0686771673532614E-21</v>
      </c>
      <c r="C2494" s="179">
        <f t="shared" si="536"/>
        <v>3.0617547601612288E-21</v>
      </c>
      <c r="D2494" s="166">
        <f t="shared" si="537"/>
        <v>2.2558277767625785E-3</v>
      </c>
      <c r="E2494" s="167">
        <f t="shared" si="547"/>
        <v>24.291375447755232</v>
      </c>
      <c r="F2494" s="168">
        <f t="shared" si="548"/>
        <v>5.5583596419430128</v>
      </c>
      <c r="G2494" s="168">
        <f t="shared" si="538"/>
        <v>193164.2431818707</v>
      </c>
      <c r="H2494" s="168">
        <f t="shared" si="539"/>
        <v>271310.33852408634</v>
      </c>
      <c r="I2494" s="169">
        <f t="shared" si="540"/>
        <v>464474.58170595707</v>
      </c>
      <c r="J2494" s="169">
        <f t="shared" si="542"/>
        <v>454514.73032270651</v>
      </c>
      <c r="K2494" s="95"/>
      <c r="L2494" s="265">
        <f t="shared" si="541"/>
        <v>178042.23776440648</v>
      </c>
      <c r="M2494" s="265">
        <f>$G2494*NonHospFrac+theModel!$H2494*NonHospFrac</f>
        <v>286432.34394155059</v>
      </c>
      <c r="N2494" s="266">
        <f t="shared" si="543"/>
        <v>464474.58170595707</v>
      </c>
      <c r="O2494" s="159"/>
      <c r="P2494" s="265">
        <f t="shared" si="544"/>
        <v>174224.43093940994</v>
      </c>
      <c r="Q2494" s="265">
        <f t="shared" si="545"/>
        <v>286430.78929987579</v>
      </c>
      <c r="R2494" s="266">
        <f t="shared" si="546"/>
        <v>460655.22023928573</v>
      </c>
    </row>
    <row r="2495" spans="1:18" x14ac:dyDescent="0.3">
      <c r="A2495" s="82">
        <v>2464</v>
      </c>
      <c r="B2495" s="94">
        <f t="shared" si="535"/>
        <v>3.0113528685330588E-21</v>
      </c>
      <c r="C2495" s="179">
        <f t="shared" si="536"/>
        <v>3.0045597750865884E-21</v>
      </c>
      <c r="D2495" s="166">
        <f t="shared" si="537"/>
        <v>2.2558277767625785E-3</v>
      </c>
      <c r="E2495" s="167">
        <f t="shared" si="547"/>
        <v>24.291375447755232</v>
      </c>
      <c r="F2495" s="168">
        <f t="shared" si="548"/>
        <v>5.5606154697197754</v>
      </c>
      <c r="G2495" s="168">
        <f t="shared" si="538"/>
        <v>193242.63776108413</v>
      </c>
      <c r="H2495" s="168">
        <f t="shared" si="539"/>
        <v>271310.33852408634</v>
      </c>
      <c r="I2495" s="169">
        <f t="shared" si="540"/>
        <v>464552.97628517047</v>
      </c>
      <c r="J2495" s="169">
        <f t="shared" si="542"/>
        <v>454585.63349987287</v>
      </c>
      <c r="K2495" s="95"/>
      <c r="L2495" s="265">
        <f t="shared" si="541"/>
        <v>178072.28794769204</v>
      </c>
      <c r="M2495" s="265">
        <f>$G2495*NonHospFrac+theModel!$H2495*NonHospFrac</f>
        <v>286480.68833747844</v>
      </c>
      <c r="N2495" s="266">
        <f t="shared" si="543"/>
        <v>464552.97628517047</v>
      </c>
      <c r="O2495" s="159"/>
      <c r="P2495" s="265">
        <f t="shared" si="544"/>
        <v>174251.60952102559</v>
      </c>
      <c r="Q2495" s="265">
        <f t="shared" si="545"/>
        <v>286479.13369580364</v>
      </c>
      <c r="R2495" s="266">
        <f t="shared" si="546"/>
        <v>460730.74321682926</v>
      </c>
    </row>
    <row r="2496" spans="1:18" x14ac:dyDescent="0.3">
      <c r="A2496" s="82">
        <v>2465</v>
      </c>
      <c r="B2496" s="94">
        <f t="shared" si="535"/>
        <v>2.9550994139418039E-21</v>
      </c>
      <c r="C2496" s="179">
        <f t="shared" si="536"/>
        <v>2.948433218600739E-21</v>
      </c>
      <c r="D2496" s="166">
        <f t="shared" si="537"/>
        <v>2.2558277767625785E-3</v>
      </c>
      <c r="E2496" s="167">
        <f t="shared" si="547"/>
        <v>24.291375447755232</v>
      </c>
      <c r="F2496" s="168">
        <f t="shared" si="548"/>
        <v>5.562871297496538</v>
      </c>
      <c r="G2496" s="168">
        <f t="shared" si="538"/>
        <v>193321.03234029753</v>
      </c>
      <c r="H2496" s="168">
        <f t="shared" si="539"/>
        <v>271310.33852408634</v>
      </c>
      <c r="I2496" s="169">
        <f t="shared" si="540"/>
        <v>464631.37086438388</v>
      </c>
      <c r="J2496" s="169">
        <f t="shared" si="542"/>
        <v>454656.53378688614</v>
      </c>
      <c r="K2496" s="95"/>
      <c r="L2496" s="265">
        <f t="shared" si="541"/>
        <v>178102.33813097762</v>
      </c>
      <c r="M2496" s="265">
        <f>$G2496*NonHospFrac+theModel!$H2496*NonHospFrac</f>
        <v>286529.03273340623</v>
      </c>
      <c r="N2496" s="266">
        <f t="shared" si="543"/>
        <v>464631.37086438388</v>
      </c>
      <c r="O2496" s="159"/>
      <c r="P2496" s="265">
        <f t="shared" si="544"/>
        <v>174278.78699478877</v>
      </c>
      <c r="Q2496" s="265">
        <f t="shared" si="545"/>
        <v>286527.47809173143</v>
      </c>
      <c r="R2496" s="266">
        <f t="shared" si="546"/>
        <v>460806.26508652023</v>
      </c>
    </row>
    <row r="2497" spans="1:18" x14ac:dyDescent="0.3">
      <c r="A2497" s="82">
        <v>2466</v>
      </c>
      <c r="B2497" s="94">
        <f t="shared" si="535"/>
        <v>2.8998967997175202E-21</v>
      </c>
      <c r="C2497" s="179">
        <f t="shared" si="536"/>
        <v>2.8933551319669724E-21</v>
      </c>
      <c r="D2497" s="166">
        <f t="shared" si="537"/>
        <v>2.2558277767625785E-3</v>
      </c>
      <c r="E2497" s="167">
        <f t="shared" si="547"/>
        <v>24.291375447755232</v>
      </c>
      <c r="F2497" s="168">
        <f t="shared" si="548"/>
        <v>5.5651271252733006</v>
      </c>
      <c r="G2497" s="168">
        <f t="shared" si="538"/>
        <v>193399.42691951097</v>
      </c>
      <c r="H2497" s="168">
        <f t="shared" si="539"/>
        <v>271310.33852408634</v>
      </c>
      <c r="I2497" s="169">
        <f t="shared" si="540"/>
        <v>464709.76544359734</v>
      </c>
      <c r="J2497" s="169">
        <f t="shared" si="542"/>
        <v>454727.43118386419</v>
      </c>
      <c r="K2497" s="95"/>
      <c r="L2497" s="265">
        <f t="shared" si="541"/>
        <v>178132.3883142632</v>
      </c>
      <c r="M2497" s="265">
        <f>$G2497*NonHospFrac+theModel!$H2497*NonHospFrac</f>
        <v>286577.37712933408</v>
      </c>
      <c r="N2497" s="266">
        <f t="shared" si="543"/>
        <v>464709.76544359728</v>
      </c>
      <c r="O2497" s="159"/>
      <c r="P2497" s="265">
        <f t="shared" si="544"/>
        <v>174305.96336074462</v>
      </c>
      <c r="Q2497" s="265">
        <f t="shared" si="545"/>
        <v>286575.82248765929</v>
      </c>
      <c r="R2497" s="266">
        <f t="shared" si="546"/>
        <v>460881.78584840393</v>
      </c>
    </row>
    <row r="2498" spans="1:18" x14ac:dyDescent="0.3">
      <c r="A2498" s="82">
        <v>2467</v>
      </c>
      <c r="B2498" s="94">
        <f t="shared" si="535"/>
        <v>2.8457253956795403E-21</v>
      </c>
      <c r="C2498" s="179">
        <f t="shared" si="536"/>
        <v>2.8393059292869277E-21</v>
      </c>
      <c r="D2498" s="166">
        <f t="shared" si="537"/>
        <v>2.2558277767625785E-3</v>
      </c>
      <c r="E2498" s="167">
        <f t="shared" si="547"/>
        <v>24.291375447755232</v>
      </c>
      <c r="F2498" s="168">
        <f t="shared" si="548"/>
        <v>5.5673829530500631</v>
      </c>
      <c r="G2498" s="168">
        <f t="shared" si="538"/>
        <v>193477.8214987244</v>
      </c>
      <c r="H2498" s="168">
        <f t="shared" si="539"/>
        <v>271310.33852408634</v>
      </c>
      <c r="I2498" s="169">
        <f t="shared" si="540"/>
        <v>464788.16002281074</v>
      </c>
      <c r="J2498" s="169">
        <f t="shared" si="542"/>
        <v>454798.32569092471</v>
      </c>
      <c r="K2498" s="95"/>
      <c r="L2498" s="265">
        <f t="shared" si="541"/>
        <v>178162.43849754881</v>
      </c>
      <c r="M2498" s="265">
        <f>$G2498*NonHospFrac+theModel!$H2498*NonHospFrac</f>
        <v>286625.72152526194</v>
      </c>
      <c r="N2498" s="266">
        <f t="shared" si="543"/>
        <v>464788.16002281074</v>
      </c>
      <c r="O2498" s="159"/>
      <c r="P2498" s="265">
        <f t="shared" si="544"/>
        <v>174333.13861893833</v>
      </c>
      <c r="Q2498" s="265">
        <f t="shared" si="545"/>
        <v>286624.16688358714</v>
      </c>
      <c r="R2498" s="266">
        <f t="shared" si="546"/>
        <v>460957.30550252547</v>
      </c>
    </row>
    <row r="2499" spans="1:18" x14ac:dyDescent="0.3">
      <c r="A2499" s="82">
        <v>2468</v>
      </c>
      <c r="B2499" s="94">
        <f t="shared" si="535"/>
        <v>2.7925659383479846E-21</v>
      </c>
      <c r="C2499" s="179">
        <f t="shared" si="536"/>
        <v>2.786266390535818E-21</v>
      </c>
      <c r="D2499" s="166">
        <f t="shared" si="537"/>
        <v>2.2558277767625785E-3</v>
      </c>
      <c r="E2499" s="167">
        <f t="shared" si="547"/>
        <v>24.291375447755232</v>
      </c>
      <c r="F2499" s="168">
        <f t="shared" si="548"/>
        <v>5.5696387808268257</v>
      </c>
      <c r="G2499" s="168">
        <f t="shared" si="538"/>
        <v>193556.21607793786</v>
      </c>
      <c r="H2499" s="168">
        <f t="shared" si="539"/>
        <v>271310.33852408634</v>
      </c>
      <c r="I2499" s="169">
        <f t="shared" si="540"/>
        <v>464866.5546020242</v>
      </c>
      <c r="J2499" s="169">
        <f t="shared" si="542"/>
        <v>454869.21730818559</v>
      </c>
      <c r="K2499" s="95"/>
      <c r="L2499" s="265">
        <f t="shared" si="541"/>
        <v>178192.48868083439</v>
      </c>
      <c r="M2499" s="265">
        <f>$G2499*NonHospFrac+theModel!$H2499*NonHospFrac</f>
        <v>286674.06592118985</v>
      </c>
      <c r="N2499" s="266">
        <f t="shared" si="543"/>
        <v>464866.55460202426</v>
      </c>
      <c r="O2499" s="159"/>
      <c r="P2499" s="265">
        <f t="shared" si="544"/>
        <v>174360.312769415</v>
      </c>
      <c r="Q2499" s="265">
        <f t="shared" si="545"/>
        <v>286672.51127951505</v>
      </c>
      <c r="R2499" s="266">
        <f t="shared" si="546"/>
        <v>461032.82404893008</v>
      </c>
    </row>
    <row r="2500" spans="1:18" x14ac:dyDescent="0.3">
      <c r="A2500" s="82">
        <v>2469</v>
      </c>
      <c r="B2500" s="94">
        <f t="shared" si="535"/>
        <v>2.7403995240936269E-21</v>
      </c>
      <c r="C2500" s="179">
        <f t="shared" si="536"/>
        <v>2.7342176547277494E-21</v>
      </c>
      <c r="D2500" s="166">
        <f t="shared" si="537"/>
        <v>2.2558277767625785E-3</v>
      </c>
      <c r="E2500" s="167">
        <f t="shared" si="547"/>
        <v>24.291375447755232</v>
      </c>
      <c r="F2500" s="168">
        <f t="shared" si="548"/>
        <v>5.5718946086035883</v>
      </c>
      <c r="G2500" s="168">
        <f t="shared" si="538"/>
        <v>193634.61065715126</v>
      </c>
      <c r="H2500" s="168">
        <f t="shared" si="539"/>
        <v>271310.33852408634</v>
      </c>
      <c r="I2500" s="169">
        <f t="shared" si="540"/>
        <v>464944.94918123761</v>
      </c>
      <c r="J2500" s="169">
        <f t="shared" si="542"/>
        <v>454940.10603576456</v>
      </c>
      <c r="K2500" s="95"/>
      <c r="L2500" s="265">
        <f t="shared" si="541"/>
        <v>178222.53886411997</v>
      </c>
      <c r="M2500" s="265">
        <f>$G2500*NonHospFrac+theModel!$H2500*NonHospFrac</f>
        <v>286722.41031711764</v>
      </c>
      <c r="N2500" s="266">
        <f t="shared" si="543"/>
        <v>464944.94918123761</v>
      </c>
      <c r="O2500" s="159"/>
      <c r="P2500" s="265">
        <f t="shared" si="544"/>
        <v>174387.48581221979</v>
      </c>
      <c r="Q2500" s="265">
        <f t="shared" si="545"/>
        <v>286720.85567544284</v>
      </c>
      <c r="R2500" s="266">
        <f t="shared" si="546"/>
        <v>461108.34148766263</v>
      </c>
    </row>
    <row r="2501" spans="1:18" x14ac:dyDescent="0.3">
      <c r="A2501" s="82">
        <v>2470</v>
      </c>
      <c r="B2501" s="94">
        <f t="shared" si="535"/>
        <v>2.6892076024157156E-21</v>
      </c>
      <c r="C2501" s="179">
        <f t="shared" si="536"/>
        <v>2.6831412132087049E-21</v>
      </c>
      <c r="D2501" s="166">
        <f t="shared" si="537"/>
        <v>2.2558277767625785E-3</v>
      </c>
      <c r="E2501" s="167">
        <f t="shared" si="547"/>
        <v>24.291375447755232</v>
      </c>
      <c r="F2501" s="168">
        <f t="shared" si="548"/>
        <v>5.5741504363803509</v>
      </c>
      <c r="G2501" s="168">
        <f t="shared" si="538"/>
        <v>193713.0052363647</v>
      </c>
      <c r="H2501" s="168">
        <f t="shared" si="539"/>
        <v>271310.33852408634</v>
      </c>
      <c r="I2501" s="169">
        <f t="shared" si="540"/>
        <v>465023.34376045107</v>
      </c>
      <c r="J2501" s="169">
        <f t="shared" si="542"/>
        <v>455010.99187377945</v>
      </c>
      <c r="K2501" s="95"/>
      <c r="L2501" s="265">
        <f t="shared" si="541"/>
        <v>178252.58904740552</v>
      </c>
      <c r="M2501" s="265">
        <f>$G2501*NonHospFrac+theModel!$H2501*NonHospFrac</f>
        <v>286770.75471304549</v>
      </c>
      <c r="N2501" s="266">
        <f t="shared" si="543"/>
        <v>465023.34376045101</v>
      </c>
      <c r="O2501" s="159"/>
      <c r="P2501" s="265">
        <f t="shared" si="544"/>
        <v>174414.65774739784</v>
      </c>
      <c r="Q2501" s="265">
        <f t="shared" si="545"/>
        <v>286769.20007137069</v>
      </c>
      <c r="R2501" s="266">
        <f t="shared" si="546"/>
        <v>461183.85781876853</v>
      </c>
    </row>
    <row r="2502" spans="1:18" x14ac:dyDescent="0.3">
      <c r="A2502" s="82">
        <v>2471</v>
      </c>
      <c r="B2502" s="94">
        <f t="shared" si="535"/>
        <v>2.6389719693453729E-21</v>
      </c>
      <c r="C2502" s="179">
        <f t="shared" si="536"/>
        <v>2.6330189030748259E-21</v>
      </c>
      <c r="D2502" s="166">
        <f t="shared" si="537"/>
        <v>2.2558277767625785E-3</v>
      </c>
      <c r="E2502" s="167">
        <f t="shared" si="547"/>
        <v>24.291375447755232</v>
      </c>
      <c r="F2502" s="168">
        <f t="shared" si="548"/>
        <v>5.5764062641571135</v>
      </c>
      <c r="G2502" s="168">
        <f t="shared" si="538"/>
        <v>193791.3998155781</v>
      </c>
      <c r="H2502" s="168">
        <f t="shared" si="539"/>
        <v>271310.33852408634</v>
      </c>
      <c r="I2502" s="169">
        <f t="shared" si="540"/>
        <v>465101.73833966441</v>
      </c>
      <c r="J2502" s="169">
        <f t="shared" si="542"/>
        <v>455081.87482234795</v>
      </c>
      <c r="K2502" s="95"/>
      <c r="L2502" s="265">
        <f t="shared" si="541"/>
        <v>178282.63923069113</v>
      </c>
      <c r="M2502" s="265">
        <f>$G2502*NonHospFrac+theModel!$H2502*NonHospFrac</f>
        <v>286819.09910897334</v>
      </c>
      <c r="N2502" s="266">
        <f t="shared" si="543"/>
        <v>465101.73833966447</v>
      </c>
      <c r="O2502" s="159"/>
      <c r="P2502" s="265">
        <f t="shared" si="544"/>
        <v>174441.82857499438</v>
      </c>
      <c r="Q2502" s="265">
        <f t="shared" si="545"/>
        <v>286817.54446729855</v>
      </c>
      <c r="R2502" s="266">
        <f t="shared" si="546"/>
        <v>461259.37304229289</v>
      </c>
    </row>
    <row r="2503" spans="1:18" x14ac:dyDescent="0.3">
      <c r="A2503" s="82">
        <v>2472</v>
      </c>
      <c r="B2503" s="94">
        <f t="shared" si="535"/>
        <v>2.5896747609722203E-21</v>
      </c>
      <c r="C2503" s="179">
        <f t="shared" si="536"/>
        <v>2.5838329007136383E-21</v>
      </c>
      <c r="D2503" s="166">
        <f t="shared" si="537"/>
        <v>2.2558277767625785E-3</v>
      </c>
      <c r="E2503" s="167">
        <f t="shared" si="547"/>
        <v>24.291375447755232</v>
      </c>
      <c r="F2503" s="168">
        <f t="shared" si="548"/>
        <v>5.5786620919338761</v>
      </c>
      <c r="G2503" s="168">
        <f t="shared" si="538"/>
        <v>193869.79439479153</v>
      </c>
      <c r="H2503" s="168">
        <f t="shared" si="539"/>
        <v>271310.33852408634</v>
      </c>
      <c r="I2503" s="169">
        <f t="shared" si="540"/>
        <v>465180.13291887788</v>
      </c>
      <c r="J2503" s="169">
        <f t="shared" si="542"/>
        <v>455152.75488158804</v>
      </c>
      <c r="K2503" s="95"/>
      <c r="L2503" s="265">
        <f t="shared" si="541"/>
        <v>178312.68941397668</v>
      </c>
      <c r="M2503" s="265">
        <f>$G2503*NonHospFrac+theModel!$H2503*NonHospFrac</f>
        <v>286867.4435049012</v>
      </c>
      <c r="N2503" s="266">
        <f t="shared" si="543"/>
        <v>465180.13291887788</v>
      </c>
      <c r="O2503" s="159"/>
      <c r="P2503" s="265">
        <f t="shared" si="544"/>
        <v>174468.99829505442</v>
      </c>
      <c r="Q2503" s="265">
        <f t="shared" si="545"/>
        <v>286865.8888632264</v>
      </c>
      <c r="R2503" s="266">
        <f t="shared" si="546"/>
        <v>461334.88715828082</v>
      </c>
    </row>
    <row r="2504" spans="1:18" x14ac:dyDescent="0.3">
      <c r="A2504" s="82">
        <v>2473</v>
      </c>
      <c r="B2504" s="94">
        <f t="shared" si="535"/>
        <v>2.5412984470919291E-21</v>
      </c>
      <c r="C2504" s="179">
        <f t="shared" si="536"/>
        <v>2.5355657154659353E-21</v>
      </c>
      <c r="D2504" s="166">
        <f t="shared" si="537"/>
        <v>2.2558277767625785E-3</v>
      </c>
      <c r="E2504" s="167">
        <f t="shared" si="547"/>
        <v>24.291375447755232</v>
      </c>
      <c r="F2504" s="168">
        <f t="shared" si="548"/>
        <v>5.5809179197106387</v>
      </c>
      <c r="G2504" s="168">
        <f t="shared" si="538"/>
        <v>193948.18897400497</v>
      </c>
      <c r="H2504" s="168">
        <f t="shared" si="539"/>
        <v>271310.33852408634</v>
      </c>
      <c r="I2504" s="169">
        <f t="shared" si="540"/>
        <v>465258.52749809134</v>
      </c>
      <c r="J2504" s="169">
        <f t="shared" si="542"/>
        <v>455223.63205161737</v>
      </c>
      <c r="K2504" s="95"/>
      <c r="L2504" s="265">
        <f t="shared" si="541"/>
        <v>178342.73959726229</v>
      </c>
      <c r="M2504" s="265">
        <f>$G2504*NonHospFrac+theModel!$H2504*NonHospFrac</f>
        <v>286915.78790082899</v>
      </c>
      <c r="N2504" s="266">
        <f t="shared" si="543"/>
        <v>465258.52749809128</v>
      </c>
      <c r="O2504" s="159"/>
      <c r="P2504" s="265">
        <f t="shared" si="544"/>
        <v>174496.16690762324</v>
      </c>
      <c r="Q2504" s="265">
        <f t="shared" si="545"/>
        <v>286914.23325915419</v>
      </c>
      <c r="R2504" s="266">
        <f t="shared" si="546"/>
        <v>461410.40016677743</v>
      </c>
    </row>
    <row r="2505" spans="1:18" x14ac:dyDescent="0.3">
      <c r="A2505" s="82">
        <v>2474</v>
      </c>
      <c r="B2505" s="94">
        <f t="shared" si="535"/>
        <v>2.493825824972439E-21</v>
      </c>
      <c r="C2505" s="179">
        <f t="shared" si="536"/>
        <v>2.4882001834060583E-21</v>
      </c>
      <c r="D2505" s="166">
        <f t="shared" si="537"/>
        <v>2.2558277767625785E-3</v>
      </c>
      <c r="E2505" s="167">
        <f t="shared" si="547"/>
        <v>24.291375447755232</v>
      </c>
      <c r="F2505" s="168">
        <f t="shared" si="548"/>
        <v>5.5831737474874013</v>
      </c>
      <c r="G2505" s="168">
        <f t="shared" si="538"/>
        <v>194026.58355321837</v>
      </c>
      <c r="H2505" s="168">
        <f t="shared" si="539"/>
        <v>271310.33852408634</v>
      </c>
      <c r="I2505" s="169">
        <f t="shared" si="540"/>
        <v>465336.92207730468</v>
      </c>
      <c r="J2505" s="169">
        <f t="shared" si="542"/>
        <v>455294.50633255363</v>
      </c>
      <c r="K2505" s="95"/>
      <c r="L2505" s="265">
        <f t="shared" si="541"/>
        <v>178372.78978054784</v>
      </c>
      <c r="M2505" s="265">
        <f>$G2505*NonHospFrac+theModel!$H2505*NonHospFrac</f>
        <v>286964.13229675684</v>
      </c>
      <c r="N2505" s="266">
        <f t="shared" si="543"/>
        <v>465336.92207730468</v>
      </c>
      <c r="O2505" s="159"/>
      <c r="P2505" s="265">
        <f t="shared" si="544"/>
        <v>174523.33441274587</v>
      </c>
      <c r="Q2505" s="265">
        <f t="shared" si="545"/>
        <v>286962.57765508204</v>
      </c>
      <c r="R2505" s="266">
        <f t="shared" si="546"/>
        <v>461485.91206782789</v>
      </c>
    </row>
    <row r="2506" spans="1:18" x14ac:dyDescent="0.3">
      <c r="A2506" s="82">
        <v>2475</v>
      </c>
      <c r="B2506" s="94">
        <f t="shared" si="535"/>
        <v>2.4472400132366415E-21</v>
      </c>
      <c r="C2506" s="179">
        <f t="shared" si="536"/>
        <v>2.4417194612383774E-21</v>
      </c>
      <c r="D2506" s="166">
        <f t="shared" si="537"/>
        <v>2.2558277767625785E-3</v>
      </c>
      <c r="E2506" s="167">
        <f t="shared" si="547"/>
        <v>24.291375447755232</v>
      </c>
      <c r="F2506" s="168">
        <f t="shared" si="548"/>
        <v>5.5854295752641638</v>
      </c>
      <c r="G2506" s="168">
        <f t="shared" si="538"/>
        <v>194104.9781324318</v>
      </c>
      <c r="H2506" s="168">
        <f t="shared" si="539"/>
        <v>271310.33852408634</v>
      </c>
      <c r="I2506" s="169">
        <f t="shared" si="540"/>
        <v>465415.31665651815</v>
      </c>
      <c r="J2506" s="169">
        <f t="shared" si="542"/>
        <v>455365.37772451475</v>
      </c>
      <c r="K2506" s="95"/>
      <c r="L2506" s="265">
        <f t="shared" si="541"/>
        <v>178402.83996383342</v>
      </c>
      <c r="M2506" s="265">
        <f>$G2506*NonHospFrac+theModel!$H2506*NonHospFrac</f>
        <v>287012.47669268469</v>
      </c>
      <c r="N2506" s="266">
        <f t="shared" si="543"/>
        <v>465415.31665651815</v>
      </c>
      <c r="O2506" s="159"/>
      <c r="P2506" s="265">
        <f t="shared" si="544"/>
        <v>174550.50081046755</v>
      </c>
      <c r="Q2506" s="265">
        <f t="shared" si="545"/>
        <v>287010.9220510099</v>
      </c>
      <c r="R2506" s="266">
        <f t="shared" si="546"/>
        <v>461561.42286147748</v>
      </c>
    </row>
    <row r="2507" spans="1:18" x14ac:dyDescent="0.3">
      <c r="A2507" s="82">
        <v>2476</v>
      </c>
      <c r="B2507" s="94">
        <f t="shared" si="535"/>
        <v>2.4015244458592548E-21</v>
      </c>
      <c r="C2507" s="179">
        <f t="shared" si="536"/>
        <v>2.3961070203077111E-21</v>
      </c>
      <c r="D2507" s="166">
        <f t="shared" si="537"/>
        <v>2.2558277767625785E-3</v>
      </c>
      <c r="E2507" s="167">
        <f t="shared" si="547"/>
        <v>24.291375447755232</v>
      </c>
      <c r="F2507" s="168">
        <f t="shared" si="548"/>
        <v>5.5876854030409264</v>
      </c>
      <c r="G2507" s="168">
        <f t="shared" si="538"/>
        <v>194183.37271164521</v>
      </c>
      <c r="H2507" s="168">
        <f t="shared" si="539"/>
        <v>271310.33852408634</v>
      </c>
      <c r="I2507" s="169">
        <f t="shared" si="540"/>
        <v>465493.71123573155</v>
      </c>
      <c r="J2507" s="169">
        <f t="shared" si="542"/>
        <v>455436.24622761837</v>
      </c>
      <c r="K2507" s="95"/>
      <c r="L2507" s="265">
        <f t="shared" si="541"/>
        <v>178432.890147119</v>
      </c>
      <c r="M2507" s="265">
        <f>$G2507*NonHospFrac+theModel!$H2507*NonHospFrac</f>
        <v>287060.82108861255</v>
      </c>
      <c r="N2507" s="266">
        <f t="shared" si="543"/>
        <v>465493.71123573155</v>
      </c>
      <c r="O2507" s="159"/>
      <c r="P2507" s="265">
        <f t="shared" si="544"/>
        <v>174577.66610083336</v>
      </c>
      <c r="Q2507" s="265">
        <f t="shared" si="545"/>
        <v>287059.26644693775</v>
      </c>
      <c r="R2507" s="266">
        <f t="shared" si="546"/>
        <v>461636.93254777114</v>
      </c>
    </row>
    <row r="2508" spans="1:18" x14ac:dyDescent="0.3">
      <c r="A2508" s="82">
        <v>2477</v>
      </c>
      <c r="B2508" s="94">
        <f t="shared" si="535"/>
        <v>2.3566628662760089E-21</v>
      </c>
      <c r="C2508" s="179">
        <f t="shared" si="536"/>
        <v>2.3513466407217986E-21</v>
      </c>
      <c r="D2508" s="166">
        <f t="shared" si="537"/>
        <v>2.2558277767625785E-3</v>
      </c>
      <c r="E2508" s="167">
        <f t="shared" si="547"/>
        <v>24.291375447755232</v>
      </c>
      <c r="F2508" s="168">
        <f t="shared" si="548"/>
        <v>5.589941230817689</v>
      </c>
      <c r="G2508" s="168">
        <f t="shared" si="538"/>
        <v>194261.76729085864</v>
      </c>
      <c r="H2508" s="168">
        <f t="shared" si="539"/>
        <v>271310.33852408634</v>
      </c>
      <c r="I2508" s="169">
        <f t="shared" si="540"/>
        <v>465572.10581494495</v>
      </c>
      <c r="J2508" s="169">
        <f t="shared" si="542"/>
        <v>455507.11184198229</v>
      </c>
      <c r="K2508" s="95"/>
      <c r="L2508" s="265">
        <f t="shared" si="541"/>
        <v>178462.94033040458</v>
      </c>
      <c r="M2508" s="265">
        <f>$G2508*NonHospFrac+theModel!$H2508*NonHospFrac</f>
        <v>287109.1654845404</v>
      </c>
      <c r="N2508" s="266">
        <f t="shared" si="543"/>
        <v>465572.10581494495</v>
      </c>
      <c r="O2508" s="159"/>
      <c r="P2508" s="265">
        <f t="shared" si="544"/>
        <v>174604.83028388847</v>
      </c>
      <c r="Q2508" s="265">
        <f t="shared" si="545"/>
        <v>287107.6108428656</v>
      </c>
      <c r="R2508" s="266">
        <f t="shared" si="546"/>
        <v>461712.44112675404</v>
      </c>
    </row>
    <row r="2509" spans="1:18" x14ac:dyDescent="0.3">
      <c r="A2509" s="82">
        <v>2478</v>
      </c>
      <c r="B2509" s="94">
        <f t="shared" si="535"/>
        <v>2.3126393216027023E-21</v>
      </c>
      <c r="C2509" s="179">
        <f t="shared" si="536"/>
        <v>2.3074224055833977E-21</v>
      </c>
      <c r="D2509" s="166">
        <f t="shared" si="537"/>
        <v>2.2558277767625785E-3</v>
      </c>
      <c r="E2509" s="167">
        <f t="shared" si="547"/>
        <v>24.291375447755232</v>
      </c>
      <c r="F2509" s="168">
        <f t="shared" si="548"/>
        <v>5.5921970585944516</v>
      </c>
      <c r="G2509" s="168">
        <f t="shared" si="538"/>
        <v>194340.16187007207</v>
      </c>
      <c r="H2509" s="168">
        <f t="shared" si="539"/>
        <v>271310.33852408634</v>
      </c>
      <c r="I2509" s="169">
        <f t="shared" si="540"/>
        <v>465650.50039415841</v>
      </c>
      <c r="J2509" s="169">
        <f t="shared" si="542"/>
        <v>455577.97456772433</v>
      </c>
      <c r="K2509" s="95"/>
      <c r="L2509" s="265">
        <f t="shared" si="541"/>
        <v>178492.99051369017</v>
      </c>
      <c r="M2509" s="265">
        <f>$G2509*NonHospFrac+theModel!$H2509*NonHospFrac</f>
        <v>287157.50988046825</v>
      </c>
      <c r="N2509" s="266">
        <f t="shared" si="543"/>
        <v>465650.50039415841</v>
      </c>
      <c r="O2509" s="159"/>
      <c r="P2509" s="265">
        <f t="shared" si="544"/>
        <v>174631.99335967799</v>
      </c>
      <c r="Q2509" s="265">
        <f t="shared" si="545"/>
        <v>287155.95523879345</v>
      </c>
      <c r="R2509" s="266">
        <f t="shared" si="546"/>
        <v>461787.94859847147</v>
      </c>
    </row>
    <row r="2510" spans="1:18" x14ac:dyDescent="0.3">
      <c r="A2510" s="82">
        <v>2479</v>
      </c>
      <c r="B2510" s="94">
        <f t="shared" si="535"/>
        <v>2.2694381569623385E-21</v>
      </c>
      <c r="C2510" s="179">
        <f t="shared" si="536"/>
        <v>2.2643186953302178E-21</v>
      </c>
      <c r="D2510" s="166">
        <f t="shared" si="537"/>
        <v>2.2558277767625785E-3</v>
      </c>
      <c r="E2510" s="167">
        <f t="shared" si="547"/>
        <v>24.291375447755232</v>
      </c>
      <c r="F2510" s="168">
        <f t="shared" si="548"/>
        <v>5.5944528863712142</v>
      </c>
      <c r="G2510" s="168">
        <f t="shared" si="538"/>
        <v>194418.55644928548</v>
      </c>
      <c r="H2510" s="168">
        <f t="shared" si="539"/>
        <v>271310.33852408634</v>
      </c>
      <c r="I2510" s="169">
        <f t="shared" si="540"/>
        <v>465728.89497337182</v>
      </c>
      <c r="J2510" s="169">
        <f t="shared" si="542"/>
        <v>455648.83440496208</v>
      </c>
      <c r="K2510" s="95"/>
      <c r="L2510" s="265">
        <f t="shared" si="541"/>
        <v>178523.04069697575</v>
      </c>
      <c r="M2510" s="265">
        <f>$G2510*NonHospFrac+theModel!$H2510*NonHospFrac</f>
        <v>287205.8542763961</v>
      </c>
      <c r="N2510" s="266">
        <f t="shared" si="543"/>
        <v>465728.89497337188</v>
      </c>
      <c r="O2510" s="159"/>
      <c r="P2510" s="265">
        <f t="shared" si="544"/>
        <v>174659.15532824708</v>
      </c>
      <c r="Q2510" s="265">
        <f t="shared" si="545"/>
        <v>287204.2996347213</v>
      </c>
      <c r="R2510" s="266">
        <f t="shared" si="546"/>
        <v>461863.45496296836</v>
      </c>
    </row>
    <row r="2511" spans="1:18" x14ac:dyDescent="0.3">
      <c r="A2511" s="82">
        <v>2480</v>
      </c>
      <c r="B2511" s="94">
        <f t="shared" si="535"/>
        <v>2.2270440099182122E-21</v>
      </c>
      <c r="C2511" s="179">
        <f t="shared" si="536"/>
        <v>2.2220201821805661E-21</v>
      </c>
      <c r="D2511" s="166">
        <f t="shared" si="537"/>
        <v>2.2558277767625785E-3</v>
      </c>
      <c r="E2511" s="167">
        <f t="shared" si="547"/>
        <v>24.291375447755232</v>
      </c>
      <c r="F2511" s="168">
        <f t="shared" si="548"/>
        <v>5.5967087141479768</v>
      </c>
      <c r="G2511" s="168">
        <f t="shared" si="538"/>
        <v>194496.95102849891</v>
      </c>
      <c r="H2511" s="168">
        <f t="shared" si="539"/>
        <v>271310.33852408634</v>
      </c>
      <c r="I2511" s="169">
        <f t="shared" si="540"/>
        <v>465807.28955258522</v>
      </c>
      <c r="J2511" s="169">
        <f t="shared" si="542"/>
        <v>455719.6913538134</v>
      </c>
      <c r="K2511" s="95"/>
      <c r="L2511" s="265">
        <f t="shared" si="541"/>
        <v>178553.09088026133</v>
      </c>
      <c r="M2511" s="265">
        <f>$G2511*NonHospFrac+theModel!$H2511*NonHospFrac</f>
        <v>287254.19867232395</v>
      </c>
      <c r="N2511" s="266">
        <f t="shared" si="543"/>
        <v>465807.28955258528</v>
      </c>
      <c r="O2511" s="159"/>
      <c r="P2511" s="265">
        <f t="shared" si="544"/>
        <v>174686.31618964087</v>
      </c>
      <c r="Q2511" s="265">
        <f t="shared" si="545"/>
        <v>287252.64403064916</v>
      </c>
      <c r="R2511" s="266">
        <f t="shared" si="546"/>
        <v>461938.96022029</v>
      </c>
    </row>
    <row r="2512" spans="1:18" x14ac:dyDescent="0.3">
      <c r="A2512" s="82">
        <v>2481</v>
      </c>
      <c r="B2512" s="94">
        <f t="shared" si="535"/>
        <v>2.1854418050109906E-21</v>
      </c>
      <c r="C2512" s="179">
        <f t="shared" si="536"/>
        <v>2.1805118246827488E-21</v>
      </c>
      <c r="D2512" s="166">
        <f t="shared" si="537"/>
        <v>2.2558277767625785E-3</v>
      </c>
      <c r="E2512" s="167">
        <f t="shared" si="547"/>
        <v>24.291375447755232</v>
      </c>
      <c r="F2512" s="168">
        <f t="shared" si="548"/>
        <v>5.5989645419247394</v>
      </c>
      <c r="G2512" s="168">
        <f t="shared" si="538"/>
        <v>194575.34560771228</v>
      </c>
      <c r="H2512" s="168">
        <f t="shared" si="539"/>
        <v>271310.33852408634</v>
      </c>
      <c r="I2512" s="169">
        <f t="shared" si="540"/>
        <v>465885.68413179863</v>
      </c>
      <c r="J2512" s="169">
        <f t="shared" si="542"/>
        <v>455790.54541439598</v>
      </c>
      <c r="K2512" s="95"/>
      <c r="L2512" s="265">
        <f t="shared" si="541"/>
        <v>178583.14106354688</v>
      </c>
      <c r="M2512" s="265">
        <f>$G2512*NonHospFrac+theModel!$H2512*NonHospFrac</f>
        <v>287302.54306825175</v>
      </c>
      <c r="N2512" s="266">
        <f t="shared" si="543"/>
        <v>465885.68413179863</v>
      </c>
      <c r="O2512" s="159"/>
      <c r="P2512" s="265">
        <f t="shared" si="544"/>
        <v>174713.47594390443</v>
      </c>
      <c r="Q2512" s="265">
        <f t="shared" si="545"/>
        <v>287300.98842657695</v>
      </c>
      <c r="R2512" s="266">
        <f t="shared" si="546"/>
        <v>462014.46437048138</v>
      </c>
    </row>
    <row r="2513" spans="1:18" x14ac:dyDescent="0.3">
      <c r="A2513" s="82">
        <v>2482</v>
      </c>
      <c r="B2513" s="94">
        <f t="shared" si="535"/>
        <v>2.1446167483978464E-21</v>
      </c>
      <c r="C2513" s="179">
        <f t="shared" si="536"/>
        <v>2.1397788623663002E-21</v>
      </c>
      <c r="D2513" s="166">
        <f t="shared" si="537"/>
        <v>2.2558277767625785E-3</v>
      </c>
      <c r="E2513" s="167">
        <f t="shared" si="547"/>
        <v>24.291375447755232</v>
      </c>
      <c r="F2513" s="168">
        <f t="shared" si="548"/>
        <v>5.6012203697015019</v>
      </c>
      <c r="G2513" s="168">
        <f t="shared" si="538"/>
        <v>194653.74018692572</v>
      </c>
      <c r="H2513" s="168">
        <f t="shared" si="539"/>
        <v>271310.33852408634</v>
      </c>
      <c r="I2513" s="169">
        <f t="shared" si="540"/>
        <v>465964.07871101203</v>
      </c>
      <c r="J2513" s="169">
        <f t="shared" si="542"/>
        <v>455861.39658682758</v>
      </c>
      <c r="K2513" s="95"/>
      <c r="L2513" s="265">
        <f t="shared" si="541"/>
        <v>178613.19124683249</v>
      </c>
      <c r="M2513" s="265">
        <f>$G2513*NonHospFrac+theModel!$H2513*NonHospFrac</f>
        <v>287350.8874641796</v>
      </c>
      <c r="N2513" s="266">
        <f t="shared" si="543"/>
        <v>465964.07871101209</v>
      </c>
      <c r="O2513" s="159"/>
      <c r="P2513" s="265">
        <f t="shared" si="544"/>
        <v>174740.63459108298</v>
      </c>
      <c r="Q2513" s="265">
        <f t="shared" si="545"/>
        <v>287349.3328225048</v>
      </c>
      <c r="R2513" s="266">
        <f t="shared" si="546"/>
        <v>462089.96741358779</v>
      </c>
    </row>
    <row r="2514" spans="1:18" x14ac:dyDescent="0.3">
      <c r="A2514" s="82">
        <v>2483</v>
      </c>
      <c r="B2514" s="94">
        <f t="shared" si="535"/>
        <v>2.1045543225917296E-21</v>
      </c>
      <c r="C2514" s="179">
        <f t="shared" si="536"/>
        <v>2.0998068104931215E-21</v>
      </c>
      <c r="D2514" s="166">
        <f t="shared" si="537"/>
        <v>2.2558277767625785E-3</v>
      </c>
      <c r="E2514" s="167">
        <f t="shared" si="547"/>
        <v>24.291375447755232</v>
      </c>
      <c r="F2514" s="168">
        <f t="shared" si="548"/>
        <v>5.6034761974782645</v>
      </c>
      <c r="G2514" s="168">
        <f t="shared" si="538"/>
        <v>194732.13476613912</v>
      </c>
      <c r="H2514" s="168">
        <f t="shared" si="539"/>
        <v>271310.33852408634</v>
      </c>
      <c r="I2514" s="169">
        <f t="shared" si="540"/>
        <v>466042.47329022549</v>
      </c>
      <c r="J2514" s="169">
        <f t="shared" si="542"/>
        <v>455932.24487122596</v>
      </c>
      <c r="K2514" s="95"/>
      <c r="L2514" s="265">
        <f t="shared" si="541"/>
        <v>178643.24143011804</v>
      </c>
      <c r="M2514" s="265">
        <f>$G2514*NonHospFrac+theModel!$H2514*NonHospFrac</f>
        <v>287399.23186010739</v>
      </c>
      <c r="N2514" s="266">
        <f t="shared" si="543"/>
        <v>466042.47329022543</v>
      </c>
      <c r="O2514" s="159"/>
      <c r="P2514" s="265">
        <f t="shared" si="544"/>
        <v>174767.79213122156</v>
      </c>
      <c r="Q2514" s="265">
        <f t="shared" si="545"/>
        <v>287397.6772184326</v>
      </c>
      <c r="R2514" s="266">
        <f t="shared" si="546"/>
        <v>462165.46934965416</v>
      </c>
    </row>
    <row r="2515" spans="1:18" x14ac:dyDescent="0.3">
      <c r="A2515" s="82">
        <v>2484</v>
      </c>
      <c r="B2515" s="94">
        <f t="shared" si="535"/>
        <v>2.0652402812989153E-21</v>
      </c>
      <c r="C2515" s="179">
        <f t="shared" si="536"/>
        <v>2.0605814549066723E-21</v>
      </c>
      <c r="D2515" s="166">
        <f t="shared" si="537"/>
        <v>2.2558277767625785E-3</v>
      </c>
      <c r="E2515" s="167">
        <f t="shared" si="547"/>
        <v>24.291375447755232</v>
      </c>
      <c r="F2515" s="168">
        <f t="shared" si="548"/>
        <v>5.6057320252550271</v>
      </c>
      <c r="G2515" s="168">
        <f t="shared" si="538"/>
        <v>194810.52934535255</v>
      </c>
      <c r="H2515" s="168">
        <f t="shared" si="539"/>
        <v>271310.33852408634</v>
      </c>
      <c r="I2515" s="169">
        <f t="shared" si="540"/>
        <v>466120.86786943889</v>
      </c>
      <c r="J2515" s="169">
        <f t="shared" si="542"/>
        <v>456003.0902677087</v>
      </c>
      <c r="K2515" s="95"/>
      <c r="L2515" s="265">
        <f t="shared" si="541"/>
        <v>178673.29161340362</v>
      </c>
      <c r="M2515" s="265">
        <f>$G2515*NonHospFrac+theModel!$H2515*NonHospFrac</f>
        <v>287447.57625603525</v>
      </c>
      <c r="N2515" s="266">
        <f t="shared" si="543"/>
        <v>466120.86786943884</v>
      </c>
      <c r="O2515" s="159"/>
      <c r="P2515" s="265">
        <f t="shared" si="544"/>
        <v>174794.94856436539</v>
      </c>
      <c r="Q2515" s="265">
        <f t="shared" si="545"/>
        <v>287446.02161436045</v>
      </c>
      <c r="R2515" s="266">
        <f t="shared" si="546"/>
        <v>462240.97017872584</v>
      </c>
    </row>
    <row r="2516" spans="1:18" x14ac:dyDescent="0.3">
      <c r="A2516" s="82">
        <v>2485</v>
      </c>
      <c r="B2516" s="94">
        <f t="shared" si="535"/>
        <v>2.0266606443529888E-21</v>
      </c>
      <c r="C2516" s="179">
        <f t="shared" si="536"/>
        <v>2.0220888469773858E-21</v>
      </c>
      <c r="D2516" s="166">
        <f t="shared" si="537"/>
        <v>2.2558277767625785E-3</v>
      </c>
      <c r="E2516" s="167">
        <f t="shared" si="547"/>
        <v>24.291375447755232</v>
      </c>
      <c r="F2516" s="168">
        <f t="shared" si="548"/>
        <v>5.6079878530317897</v>
      </c>
      <c r="G2516" s="168">
        <f t="shared" si="538"/>
        <v>194888.92392456601</v>
      </c>
      <c r="H2516" s="168">
        <f t="shared" si="539"/>
        <v>271310.33852408634</v>
      </c>
      <c r="I2516" s="169">
        <f t="shared" si="540"/>
        <v>466199.26244865236</v>
      </c>
      <c r="J2516" s="169">
        <f t="shared" si="542"/>
        <v>456073.93277639366</v>
      </c>
      <c r="K2516" s="95"/>
      <c r="L2516" s="265">
        <f t="shared" si="541"/>
        <v>178703.3417966892</v>
      </c>
      <c r="M2516" s="265">
        <f>$G2516*NonHospFrac+theModel!$H2516*NonHospFrac</f>
        <v>287495.9206519631</v>
      </c>
      <c r="N2516" s="266">
        <f t="shared" si="543"/>
        <v>466199.2624486523</v>
      </c>
      <c r="O2516" s="159"/>
      <c r="P2516" s="265">
        <f t="shared" si="544"/>
        <v>174822.10389055952</v>
      </c>
      <c r="Q2516" s="265">
        <f t="shared" si="545"/>
        <v>287494.3660102883</v>
      </c>
      <c r="R2516" s="266">
        <f t="shared" si="546"/>
        <v>462316.46990084782</v>
      </c>
    </row>
    <row r="2517" spans="1:18" x14ac:dyDescent="0.3">
      <c r="A2517" s="82">
        <v>2486</v>
      </c>
      <c r="B2517" s="94">
        <f t="shared" si="535"/>
        <v>1.9888016927434646E-21</v>
      </c>
      <c r="C2517" s="179">
        <f t="shared" si="536"/>
        <v>1.9843152986425015E-21</v>
      </c>
      <c r="D2517" s="166">
        <f t="shared" si="537"/>
        <v>2.2558277767625785E-3</v>
      </c>
      <c r="E2517" s="167">
        <f t="shared" si="547"/>
        <v>24.291375447755232</v>
      </c>
      <c r="F2517" s="168">
        <f t="shared" si="548"/>
        <v>5.6102436808085523</v>
      </c>
      <c r="G2517" s="168">
        <f t="shared" si="538"/>
        <v>194967.31850377942</v>
      </c>
      <c r="H2517" s="168">
        <f t="shared" si="539"/>
        <v>271310.33852408634</v>
      </c>
      <c r="I2517" s="169">
        <f t="shared" si="540"/>
        <v>466277.65702786576</v>
      </c>
      <c r="J2517" s="169">
        <f t="shared" si="542"/>
        <v>456144.77239739848</v>
      </c>
      <c r="K2517" s="95"/>
      <c r="L2517" s="265">
        <f t="shared" si="541"/>
        <v>178733.39197997478</v>
      </c>
      <c r="M2517" s="265">
        <f>$G2517*NonHospFrac+theModel!$H2517*NonHospFrac</f>
        <v>287544.26504789095</v>
      </c>
      <c r="N2517" s="266">
        <f t="shared" si="543"/>
        <v>466277.65702786576</v>
      </c>
      <c r="O2517" s="159"/>
      <c r="P2517" s="265">
        <f t="shared" si="544"/>
        <v>174849.25810984912</v>
      </c>
      <c r="Q2517" s="265">
        <f t="shared" si="545"/>
        <v>287542.71040621615</v>
      </c>
      <c r="R2517" s="266">
        <f t="shared" si="546"/>
        <v>462391.96851606527</v>
      </c>
    </row>
    <row r="2518" spans="1:18" x14ac:dyDescent="0.3">
      <c r="A2518" s="82">
        <v>2487</v>
      </c>
      <c r="B2518" s="94">
        <f t="shared" si="535"/>
        <v>1.9516499637372876E-21</v>
      </c>
      <c r="C2518" s="179">
        <f t="shared" si="536"/>
        <v>1.9472473775385713E-21</v>
      </c>
      <c r="D2518" s="166">
        <f t="shared" si="537"/>
        <v>2.2558277767625785E-3</v>
      </c>
      <c r="E2518" s="167">
        <f t="shared" si="547"/>
        <v>24.291375447755232</v>
      </c>
      <c r="F2518" s="168">
        <f t="shared" si="548"/>
        <v>5.6124995085853149</v>
      </c>
      <c r="G2518" s="168">
        <f t="shared" si="538"/>
        <v>195045.71308299285</v>
      </c>
      <c r="H2518" s="168">
        <f t="shared" si="539"/>
        <v>271310.33852408634</v>
      </c>
      <c r="I2518" s="169">
        <f t="shared" si="540"/>
        <v>466356.05160707922</v>
      </c>
      <c r="J2518" s="169">
        <f t="shared" si="542"/>
        <v>456215.60913084092</v>
      </c>
      <c r="K2518" s="95"/>
      <c r="L2518" s="265">
        <f t="shared" si="541"/>
        <v>178763.44216326036</v>
      </c>
      <c r="M2518" s="265">
        <f>$G2518*NonHospFrac+theModel!$H2518*NonHospFrac</f>
        <v>287592.6094438188</v>
      </c>
      <c r="N2518" s="266">
        <f t="shared" si="543"/>
        <v>466356.05160707916</v>
      </c>
      <c r="O2518" s="159"/>
      <c r="P2518" s="265">
        <f t="shared" si="544"/>
        <v>174876.41122227928</v>
      </c>
      <c r="Q2518" s="265">
        <f t="shared" si="545"/>
        <v>287591.054802144</v>
      </c>
      <c r="R2518" s="266">
        <f t="shared" si="546"/>
        <v>462467.46602442325</v>
      </c>
    </row>
    <row r="2519" spans="1:18" x14ac:dyDescent="0.3">
      <c r="A2519" s="82">
        <v>2488</v>
      </c>
      <c r="B2519" s="94">
        <f t="shared" si="535"/>
        <v>1.9151922460913974E-21</v>
      </c>
      <c r="C2519" s="179">
        <f t="shared" si="536"/>
        <v>1.910871902224824E-21</v>
      </c>
      <c r="D2519" s="166">
        <f t="shared" si="537"/>
        <v>2.2558277767625785E-3</v>
      </c>
      <c r="E2519" s="167">
        <f t="shared" si="547"/>
        <v>24.291375447755232</v>
      </c>
      <c r="F2519" s="168">
        <f t="shared" si="548"/>
        <v>5.6147553363620775</v>
      </c>
      <c r="G2519" s="168">
        <f t="shared" si="538"/>
        <v>195124.10766220628</v>
      </c>
      <c r="H2519" s="168">
        <f t="shared" si="539"/>
        <v>271310.33852408634</v>
      </c>
      <c r="I2519" s="169">
        <f t="shared" si="540"/>
        <v>466434.44618629263</v>
      </c>
      <c r="J2519" s="169">
        <f t="shared" si="542"/>
        <v>456286.44297683862</v>
      </c>
      <c r="K2519" s="95"/>
      <c r="L2519" s="265">
        <f t="shared" si="541"/>
        <v>178793.49234654597</v>
      </c>
      <c r="M2519" s="265">
        <f>$G2519*NonHospFrac+theModel!$H2519*NonHospFrac</f>
        <v>287640.95383974665</v>
      </c>
      <c r="N2519" s="266">
        <f t="shared" si="543"/>
        <v>466434.44618629263</v>
      </c>
      <c r="O2519" s="159"/>
      <c r="P2519" s="265">
        <f t="shared" si="544"/>
        <v>174903.56322789512</v>
      </c>
      <c r="Q2519" s="265">
        <f t="shared" si="545"/>
        <v>287639.39919807186</v>
      </c>
      <c r="R2519" s="266">
        <f t="shared" si="546"/>
        <v>462542.96242596698</v>
      </c>
    </row>
    <row r="2520" spans="1:18" x14ac:dyDescent="0.3">
      <c r="A2520" s="82">
        <v>2489</v>
      </c>
      <c r="B2520" s="94">
        <f t="shared" si="535"/>
        <v>1.8794155753548629E-21</v>
      </c>
      <c r="C2520" s="179">
        <f t="shared" si="536"/>
        <v>1.8751759374958971E-21</v>
      </c>
      <c r="D2520" s="166">
        <f t="shared" si="537"/>
        <v>2.2558277767625785E-3</v>
      </c>
      <c r="E2520" s="167">
        <f t="shared" si="547"/>
        <v>24.291375447755232</v>
      </c>
      <c r="F2520" s="168">
        <f t="shared" si="548"/>
        <v>5.6170111641388401</v>
      </c>
      <c r="G2520" s="168">
        <f t="shared" si="538"/>
        <v>195202.50224141969</v>
      </c>
      <c r="H2520" s="168">
        <f t="shared" si="539"/>
        <v>271310.33852408634</v>
      </c>
      <c r="I2520" s="169">
        <f t="shared" si="540"/>
        <v>466512.84076550603</v>
      </c>
      <c r="J2520" s="169">
        <f t="shared" si="542"/>
        <v>456357.27393550932</v>
      </c>
      <c r="K2520" s="95"/>
      <c r="L2520" s="265">
        <f t="shared" si="541"/>
        <v>178823.54252983152</v>
      </c>
      <c r="M2520" s="265">
        <f>$G2520*NonHospFrac+theModel!$H2520*NonHospFrac</f>
        <v>287689.29823567451</v>
      </c>
      <c r="N2520" s="266">
        <f t="shared" si="543"/>
        <v>466512.84076550603</v>
      </c>
      <c r="O2520" s="159"/>
      <c r="P2520" s="265">
        <f t="shared" si="544"/>
        <v>174930.71412674172</v>
      </c>
      <c r="Q2520" s="265">
        <f t="shared" si="545"/>
        <v>287687.74359399971</v>
      </c>
      <c r="R2520" s="266">
        <f t="shared" si="546"/>
        <v>462618.4577207414</v>
      </c>
    </row>
    <row r="2521" spans="1:18" x14ac:dyDescent="0.3">
      <c r="A2521" s="82">
        <v>2490</v>
      </c>
      <c r="B2521" s="94">
        <f t="shared" si="535"/>
        <v>1.8443072292586363E-21</v>
      </c>
      <c r="C2521" s="179">
        <f t="shared" si="536"/>
        <v>1.8401467897819908E-21</v>
      </c>
      <c r="D2521" s="166">
        <f t="shared" si="537"/>
        <v>2.2558277767625785E-3</v>
      </c>
      <c r="E2521" s="167">
        <f t="shared" si="547"/>
        <v>24.291375447755232</v>
      </c>
      <c r="F2521" s="168">
        <f t="shared" si="548"/>
        <v>5.6192669919156026</v>
      </c>
      <c r="G2521" s="168">
        <f t="shared" si="538"/>
        <v>195280.89682063312</v>
      </c>
      <c r="H2521" s="168">
        <f t="shared" si="539"/>
        <v>271310.33852408634</v>
      </c>
      <c r="I2521" s="169">
        <f t="shared" si="540"/>
        <v>466591.23534471949</v>
      </c>
      <c r="J2521" s="169">
        <f t="shared" si="542"/>
        <v>456428.10200697073</v>
      </c>
      <c r="K2521" s="95"/>
      <c r="L2521" s="265">
        <f t="shared" si="541"/>
        <v>178853.5927131171</v>
      </c>
      <c r="M2521" s="265">
        <f>$G2521*NonHospFrac+theModel!$H2521*NonHospFrac</f>
        <v>287737.64263160236</v>
      </c>
      <c r="N2521" s="266">
        <f t="shared" si="543"/>
        <v>466591.23534471949</v>
      </c>
      <c r="O2521" s="159"/>
      <c r="P2521" s="265">
        <f t="shared" si="544"/>
        <v>174957.86391886426</v>
      </c>
      <c r="Q2521" s="265">
        <f t="shared" si="545"/>
        <v>287736.08798992756</v>
      </c>
      <c r="R2521" s="266">
        <f t="shared" si="546"/>
        <v>462693.95190879179</v>
      </c>
    </row>
    <row r="2522" spans="1:18" x14ac:dyDescent="0.3">
      <c r="A2522" s="82">
        <v>2491</v>
      </c>
      <c r="B2522" s="94">
        <f t="shared" si="535"/>
        <v>1.8098547231914998E-21</v>
      </c>
      <c r="C2522" s="179">
        <f t="shared" si="536"/>
        <v>1.8057720026350197E-21</v>
      </c>
      <c r="D2522" s="166">
        <f t="shared" si="537"/>
        <v>2.2558277767625785E-3</v>
      </c>
      <c r="E2522" s="167">
        <f t="shared" si="547"/>
        <v>24.291375447755232</v>
      </c>
      <c r="F2522" s="168">
        <f t="shared" si="548"/>
        <v>5.6215228196923652</v>
      </c>
      <c r="G2522" s="168">
        <f t="shared" si="538"/>
        <v>195359.29139984652</v>
      </c>
      <c r="H2522" s="168">
        <f t="shared" si="539"/>
        <v>271310.33852408634</v>
      </c>
      <c r="I2522" s="169">
        <f t="shared" si="540"/>
        <v>466669.62992393284</v>
      </c>
      <c r="J2522" s="169">
        <f t="shared" si="542"/>
        <v>456498.92719134042</v>
      </c>
      <c r="K2522" s="95"/>
      <c r="L2522" s="265">
        <f t="shared" si="541"/>
        <v>178883.64289640269</v>
      </c>
      <c r="M2522" s="265">
        <f>$G2522*NonHospFrac+theModel!$H2522*NonHospFrac</f>
        <v>287785.98702753015</v>
      </c>
      <c r="N2522" s="266">
        <f t="shared" si="543"/>
        <v>466669.62992393284</v>
      </c>
      <c r="O2522" s="159"/>
      <c r="P2522" s="265">
        <f t="shared" si="544"/>
        <v>174985.01260430782</v>
      </c>
      <c r="Q2522" s="265">
        <f t="shared" si="545"/>
        <v>287784.43238585535</v>
      </c>
      <c r="R2522" s="266">
        <f t="shared" si="546"/>
        <v>462769.4449901632</v>
      </c>
    </row>
    <row r="2523" spans="1:18" x14ac:dyDescent="0.3">
      <c r="A2523" s="82">
        <v>2492</v>
      </c>
      <c r="B2523" s="94">
        <f t="shared" si="535"/>
        <v>1.7760458057605057E-21</v>
      </c>
      <c r="C2523" s="179">
        <f t="shared" si="536"/>
        <v>1.7720393522990683E-21</v>
      </c>
      <c r="D2523" s="166">
        <f t="shared" si="537"/>
        <v>2.2558277767625785E-3</v>
      </c>
      <c r="E2523" s="167">
        <f t="shared" si="547"/>
        <v>24.291375447755232</v>
      </c>
      <c r="F2523" s="168">
        <f t="shared" si="548"/>
        <v>5.6237786474691278</v>
      </c>
      <c r="G2523" s="168">
        <f t="shared" si="538"/>
        <v>195437.68597905996</v>
      </c>
      <c r="H2523" s="168">
        <f t="shared" si="539"/>
        <v>271310.33852408634</v>
      </c>
      <c r="I2523" s="169">
        <f t="shared" si="540"/>
        <v>466748.0245031463</v>
      </c>
      <c r="J2523" s="169">
        <f t="shared" si="542"/>
        <v>456569.74948873627</v>
      </c>
      <c r="K2523" s="95"/>
      <c r="L2523" s="265">
        <f t="shared" si="541"/>
        <v>178913.69307968827</v>
      </c>
      <c r="M2523" s="265">
        <f>$G2523*NonHospFrac+theModel!$H2523*NonHospFrac</f>
        <v>287834.331423458</v>
      </c>
      <c r="N2523" s="266">
        <f t="shared" si="543"/>
        <v>466748.0245031463</v>
      </c>
      <c r="O2523" s="159"/>
      <c r="P2523" s="265">
        <f t="shared" si="544"/>
        <v>175012.16018311752</v>
      </c>
      <c r="Q2523" s="265">
        <f t="shared" si="545"/>
        <v>287832.77678178321</v>
      </c>
      <c r="R2523" s="266">
        <f t="shared" si="546"/>
        <v>462844.9369649007</v>
      </c>
    </row>
    <row r="2524" spans="1:18" x14ac:dyDescent="0.3">
      <c r="A2524" s="82">
        <v>2493</v>
      </c>
      <c r="B2524" s="94">
        <f t="shared" si="535"/>
        <v>1.7428684544343534E-21</v>
      </c>
      <c r="C2524" s="179">
        <f t="shared" si="536"/>
        <v>1.7389368433635972E-21</v>
      </c>
      <c r="D2524" s="166">
        <f t="shared" si="537"/>
        <v>2.2558277767625785E-3</v>
      </c>
      <c r="E2524" s="167">
        <f t="shared" si="547"/>
        <v>24.291375447755232</v>
      </c>
      <c r="F2524" s="168">
        <f t="shared" si="548"/>
        <v>5.6260344752458904</v>
      </c>
      <c r="G2524" s="168">
        <f t="shared" si="538"/>
        <v>195516.08055827339</v>
      </c>
      <c r="H2524" s="168">
        <f t="shared" si="539"/>
        <v>271310.33852408634</v>
      </c>
      <c r="I2524" s="169">
        <f t="shared" si="540"/>
        <v>466826.41908235976</v>
      </c>
      <c r="J2524" s="169">
        <f t="shared" si="542"/>
        <v>456640.56889927585</v>
      </c>
      <c r="K2524" s="95"/>
      <c r="L2524" s="265">
        <f t="shared" si="541"/>
        <v>178943.74326297385</v>
      </c>
      <c r="M2524" s="265">
        <f>$G2524*NonHospFrac+theModel!$H2524*NonHospFrac</f>
        <v>287882.67581938585</v>
      </c>
      <c r="N2524" s="266">
        <f t="shared" si="543"/>
        <v>466826.4190823597</v>
      </c>
      <c r="O2524" s="159"/>
      <c r="P2524" s="265">
        <f t="shared" si="544"/>
        <v>175039.30665533847</v>
      </c>
      <c r="Q2524" s="265">
        <f t="shared" si="545"/>
        <v>287881.12117771106</v>
      </c>
      <c r="R2524" s="266">
        <f t="shared" si="546"/>
        <v>462920.42783304956</v>
      </c>
    </row>
    <row r="2525" spans="1:18" x14ac:dyDescent="0.3">
      <c r="A2525" s="82">
        <v>2494</v>
      </c>
      <c r="B2525" s="94">
        <f t="shared" si="535"/>
        <v>1.7103108712681487E-21</v>
      </c>
      <c r="C2525" s="179">
        <f t="shared" si="536"/>
        <v>1.7064527044978429E-21</v>
      </c>
      <c r="D2525" s="166">
        <f t="shared" si="537"/>
        <v>2.2558277767625785E-3</v>
      </c>
      <c r="E2525" s="167">
        <f t="shared" si="547"/>
        <v>24.291375447755232</v>
      </c>
      <c r="F2525" s="168">
        <f t="shared" si="548"/>
        <v>5.628290303022653</v>
      </c>
      <c r="G2525" s="168">
        <f t="shared" si="538"/>
        <v>195594.47513748679</v>
      </c>
      <c r="H2525" s="168">
        <f t="shared" si="539"/>
        <v>271310.33852408634</v>
      </c>
      <c r="I2525" s="169">
        <f t="shared" si="540"/>
        <v>466904.81366157311</v>
      </c>
      <c r="J2525" s="169">
        <f t="shared" si="542"/>
        <v>456711.38542307675</v>
      </c>
      <c r="K2525" s="95"/>
      <c r="L2525" s="265">
        <f t="shared" si="541"/>
        <v>178973.79344625943</v>
      </c>
      <c r="M2525" s="265">
        <f>$G2525*NonHospFrac+theModel!$H2525*NonHospFrac</f>
        <v>287931.02021531371</v>
      </c>
      <c r="N2525" s="266">
        <f t="shared" si="543"/>
        <v>466904.81366157311</v>
      </c>
      <c r="O2525" s="159"/>
      <c r="P2525" s="265">
        <f t="shared" si="544"/>
        <v>175066.45202101578</v>
      </c>
      <c r="Q2525" s="265">
        <f t="shared" si="545"/>
        <v>287929.46557363891</v>
      </c>
      <c r="R2525" s="266">
        <f t="shared" si="546"/>
        <v>462995.91759465472</v>
      </c>
    </row>
    <row r="2526" spans="1:18" x14ac:dyDescent="0.3">
      <c r="A2526" s="82">
        <v>2495</v>
      </c>
      <c r="B2526" s="94">
        <f t="shared" si="535"/>
        <v>1.6783614787080266E-21</v>
      </c>
      <c r="C2526" s="179">
        <f t="shared" si="536"/>
        <v>1.6745753842649087E-21</v>
      </c>
      <c r="D2526" s="166">
        <f t="shared" si="537"/>
        <v>2.2558277767625785E-3</v>
      </c>
      <c r="E2526" s="167">
        <f t="shared" si="547"/>
        <v>24.291375447755232</v>
      </c>
      <c r="F2526" s="168">
        <f t="shared" si="548"/>
        <v>5.6305461307994156</v>
      </c>
      <c r="G2526" s="168">
        <f t="shared" si="538"/>
        <v>195672.86971670022</v>
      </c>
      <c r="H2526" s="168">
        <f t="shared" si="539"/>
        <v>271310.33852408634</v>
      </c>
      <c r="I2526" s="169">
        <f t="shared" si="540"/>
        <v>466983.20824078657</v>
      </c>
      <c r="J2526" s="169">
        <f t="shared" si="542"/>
        <v>456782.19906025683</v>
      </c>
      <c r="K2526" s="95"/>
      <c r="L2526" s="265">
        <f t="shared" si="541"/>
        <v>179003.84362954501</v>
      </c>
      <c r="M2526" s="265">
        <f>$G2526*NonHospFrac+theModel!$H2526*NonHospFrac</f>
        <v>287979.36461124156</v>
      </c>
      <c r="N2526" s="266">
        <f t="shared" si="543"/>
        <v>466983.20824078657</v>
      </c>
      <c r="O2526" s="159"/>
      <c r="P2526" s="265">
        <f t="shared" si="544"/>
        <v>175093.59628019453</v>
      </c>
      <c r="Q2526" s="265">
        <f t="shared" si="545"/>
        <v>287977.80996956676</v>
      </c>
      <c r="R2526" s="266">
        <f t="shared" si="546"/>
        <v>463071.40624976129</v>
      </c>
    </row>
    <row r="2527" spans="1:18" x14ac:dyDescent="0.3">
      <c r="A2527" s="82">
        <v>2496</v>
      </c>
      <c r="B2527" s="94">
        <f t="shared" ref="B2527:B2590" si="549">Constant*EXP(PowerTerm*(A2527)/7)</f>
        <v>1.6470089154741449E-21</v>
      </c>
      <c r="C2527" s="179">
        <f t="shared" ref="C2527:C2590" si="550">(1-theFloor)*B2527</f>
        <v>1.6432935470140426E-21</v>
      </c>
      <c r="D2527" s="166">
        <f t="shared" ref="D2527:D2590" si="551">theFloor</f>
        <v>2.2558277767625785E-3</v>
      </c>
      <c r="E2527" s="167">
        <f t="shared" si="547"/>
        <v>24.291375447755232</v>
      </c>
      <c r="F2527" s="168">
        <f t="shared" si="548"/>
        <v>5.6328019585761782</v>
      </c>
      <c r="G2527" s="168">
        <f t="shared" ref="G2527:G2590" si="552">$B$22*F2527*totInfected/365.25</f>
        <v>195751.26429591363</v>
      </c>
      <c r="H2527" s="168">
        <f t="shared" ref="H2527:H2590" si="553">lostQALYs_Injured*E2527*totInfected/365.25</f>
        <v>271310.33852408634</v>
      </c>
      <c r="I2527" s="169">
        <f t="shared" ref="I2527:I2590" si="554">H2527+G2527</f>
        <v>467061.60281999997</v>
      </c>
      <c r="J2527" s="169">
        <f t="shared" si="542"/>
        <v>456853.00981093361</v>
      </c>
      <c r="K2527" s="95"/>
      <c r="L2527" s="265">
        <f t="shared" ref="L2527:L2590" si="555">$G2527*HospFrac+$H2527*HospFrac</f>
        <v>179033.89381283056</v>
      </c>
      <c r="M2527" s="265">
        <f>$G2527*NonHospFrac+theModel!$H2527*NonHospFrac</f>
        <v>288027.70900716935</v>
      </c>
      <c r="N2527" s="266">
        <f t="shared" si="543"/>
        <v>467061.60281999991</v>
      </c>
      <c r="O2527" s="159"/>
      <c r="P2527" s="265">
        <f t="shared" si="544"/>
        <v>175120.73943291983</v>
      </c>
      <c r="Q2527" s="265">
        <f t="shared" si="545"/>
        <v>288026.15436549456</v>
      </c>
      <c r="R2527" s="266">
        <f t="shared" si="546"/>
        <v>463146.89379841438</v>
      </c>
    </row>
    <row r="2528" spans="1:18" x14ac:dyDescent="0.3">
      <c r="A2528" s="82">
        <v>2497</v>
      </c>
      <c r="B2528" s="94">
        <f t="shared" si="549"/>
        <v>1.6162420325205874E-21</v>
      </c>
      <c r="C2528" s="179">
        <f t="shared" si="550"/>
        <v>1.6125960688496562E-21</v>
      </c>
      <c r="D2528" s="166">
        <f t="shared" si="551"/>
        <v>2.2558277767625785E-3</v>
      </c>
      <c r="E2528" s="167">
        <f t="shared" si="547"/>
        <v>24.291375447755232</v>
      </c>
      <c r="F2528" s="168">
        <f t="shared" si="548"/>
        <v>5.6350577863529407</v>
      </c>
      <c r="G2528" s="168">
        <f t="shared" si="552"/>
        <v>195829.65887512706</v>
      </c>
      <c r="H2528" s="168">
        <f t="shared" si="553"/>
        <v>271310.33852408634</v>
      </c>
      <c r="I2528" s="169">
        <f t="shared" si="554"/>
        <v>467139.99739921337</v>
      </c>
      <c r="J2528" s="169">
        <f t="shared" ref="J2528:J2591" si="556">J2527+(I2528-I2527)/(1+discountDaily)^A2528</f>
        <v>456923.8176752248</v>
      </c>
      <c r="K2528" s="95"/>
      <c r="L2528" s="265">
        <f t="shared" si="555"/>
        <v>179063.94399611617</v>
      </c>
      <c r="M2528" s="265">
        <f>$G2528*NonHospFrac+theModel!$H2528*NonHospFrac</f>
        <v>288076.0534030972</v>
      </c>
      <c r="N2528" s="266">
        <f t="shared" ref="N2528:N2591" si="557">L2528+M2528</f>
        <v>467139.99739921337</v>
      </c>
      <c r="O2528" s="159"/>
      <c r="P2528" s="265">
        <f t="shared" ref="P2528:P2591" si="558">P2527+(L2528-L2527)/(1+discountDaily)^A2528</f>
        <v>175147.88147923682</v>
      </c>
      <c r="Q2528" s="265">
        <f t="shared" ref="Q2528:Q2591" si="559">Q2527+(M2528-M2527)/(1+discountDaily)^B2528</f>
        <v>288074.49876142241</v>
      </c>
      <c r="R2528" s="266">
        <f t="shared" ref="R2528:R2591" si="560">P2528+Q2528</f>
        <v>463222.38024065923</v>
      </c>
    </row>
    <row r="2529" spans="1:18" x14ac:dyDescent="0.3">
      <c r="A2529" s="82">
        <v>2498</v>
      </c>
      <c r="B2529" s="94">
        <f t="shared" si="549"/>
        <v>1.5860498890707461E-21</v>
      </c>
      <c r="C2529" s="179">
        <f t="shared" si="550"/>
        <v>1.5824720336756491E-21</v>
      </c>
      <c r="D2529" s="166">
        <f t="shared" si="551"/>
        <v>2.2558277767625785E-3</v>
      </c>
      <c r="E2529" s="167">
        <f t="shared" ref="E2529:E2592" si="561">C2529+E2528</f>
        <v>24.291375447755232</v>
      </c>
      <c r="F2529" s="168">
        <f t="shared" ref="F2529:F2592" si="562">D2529+F2528</f>
        <v>5.6373136141297033</v>
      </c>
      <c r="G2529" s="168">
        <f t="shared" si="552"/>
        <v>195908.05345434049</v>
      </c>
      <c r="H2529" s="168">
        <f t="shared" si="553"/>
        <v>271310.33852408634</v>
      </c>
      <c r="I2529" s="169">
        <f t="shared" si="554"/>
        <v>467218.39197842684</v>
      </c>
      <c r="J2529" s="169">
        <f t="shared" si="556"/>
        <v>456994.62265324808</v>
      </c>
      <c r="K2529" s="95"/>
      <c r="L2529" s="265">
        <f t="shared" si="555"/>
        <v>179093.99417940172</v>
      </c>
      <c r="M2529" s="265">
        <f>$G2529*NonHospFrac+theModel!$H2529*NonHospFrac</f>
        <v>288124.39779902506</v>
      </c>
      <c r="N2529" s="266">
        <f t="shared" si="557"/>
        <v>467218.39197842678</v>
      </c>
      <c r="O2529" s="159"/>
      <c r="P2529" s="265">
        <f t="shared" si="558"/>
        <v>175175.02241919053</v>
      </c>
      <c r="Q2529" s="265">
        <f t="shared" si="559"/>
        <v>288122.84315735026</v>
      </c>
      <c r="R2529" s="266">
        <f t="shared" si="560"/>
        <v>463297.86557654082</v>
      </c>
    </row>
    <row r="2530" spans="1:18" x14ac:dyDescent="0.3">
      <c r="A2530" s="82">
        <v>2499</v>
      </c>
      <c r="B2530" s="94">
        <f t="shared" si="549"/>
        <v>1.5564217487267125E-21</v>
      </c>
      <c r="C2530" s="179">
        <f t="shared" si="550"/>
        <v>1.5529107293135774E-21</v>
      </c>
      <c r="D2530" s="166">
        <f t="shared" si="551"/>
        <v>2.2558277767625785E-3</v>
      </c>
      <c r="E2530" s="167">
        <f t="shared" si="561"/>
        <v>24.291375447755232</v>
      </c>
      <c r="F2530" s="168">
        <f t="shared" si="562"/>
        <v>5.6395694419064659</v>
      </c>
      <c r="G2530" s="168">
        <f t="shared" si="552"/>
        <v>195986.4480335539</v>
      </c>
      <c r="H2530" s="168">
        <f t="shared" si="553"/>
        <v>271310.33852408634</v>
      </c>
      <c r="I2530" s="169">
        <f t="shared" si="554"/>
        <v>467296.78655764024</v>
      </c>
      <c r="J2530" s="169">
        <f t="shared" si="556"/>
        <v>457065.42474512098</v>
      </c>
      <c r="K2530" s="95"/>
      <c r="L2530" s="265">
        <f t="shared" si="555"/>
        <v>179124.04436268733</v>
      </c>
      <c r="M2530" s="265">
        <f>$G2530*NonHospFrac+theModel!$H2530*NonHospFrac</f>
        <v>288172.74219495291</v>
      </c>
      <c r="N2530" s="266">
        <f t="shared" si="557"/>
        <v>467296.78655764024</v>
      </c>
      <c r="O2530" s="159"/>
      <c r="P2530" s="265">
        <f t="shared" si="558"/>
        <v>175202.16225282615</v>
      </c>
      <c r="Q2530" s="265">
        <f t="shared" si="559"/>
        <v>288171.18755327811</v>
      </c>
      <c r="R2530" s="266">
        <f t="shared" si="560"/>
        <v>463373.34980610426</v>
      </c>
    </row>
    <row r="2531" spans="1:18" x14ac:dyDescent="0.3">
      <c r="A2531" s="82">
        <v>2500</v>
      </c>
      <c r="B2531" s="94">
        <f t="shared" si="549"/>
        <v>1.527347075651454E-21</v>
      </c>
      <c r="C2531" s="179">
        <f t="shared" si="550"/>
        <v>1.5239016436934423E-21</v>
      </c>
      <c r="D2531" s="166">
        <f t="shared" si="551"/>
        <v>2.2558277767625785E-3</v>
      </c>
      <c r="E2531" s="167">
        <f t="shared" si="561"/>
        <v>24.291375447755232</v>
      </c>
      <c r="F2531" s="168">
        <f t="shared" si="562"/>
        <v>5.6418252696832285</v>
      </c>
      <c r="G2531" s="168">
        <f t="shared" si="552"/>
        <v>196064.84261276733</v>
      </c>
      <c r="H2531" s="168">
        <f t="shared" si="553"/>
        <v>271310.33852408634</v>
      </c>
      <c r="I2531" s="169">
        <f t="shared" si="554"/>
        <v>467375.18113685364</v>
      </c>
      <c r="J2531" s="169">
        <f t="shared" si="556"/>
        <v>457136.22395096126</v>
      </c>
      <c r="K2531" s="95"/>
      <c r="L2531" s="265">
        <f t="shared" si="555"/>
        <v>179154.09454597288</v>
      </c>
      <c r="M2531" s="265">
        <f>$G2531*NonHospFrac+theModel!$H2531*NonHospFrac</f>
        <v>288221.08659088076</v>
      </c>
      <c r="N2531" s="266">
        <f t="shared" si="557"/>
        <v>467375.18113685364</v>
      </c>
      <c r="O2531" s="159"/>
      <c r="P2531" s="265">
        <f t="shared" si="558"/>
        <v>175229.30098018868</v>
      </c>
      <c r="Q2531" s="265">
        <f t="shared" si="559"/>
        <v>288219.53194920596</v>
      </c>
      <c r="R2531" s="266">
        <f t="shared" si="560"/>
        <v>463448.83292939467</v>
      </c>
    </row>
    <row r="2532" spans="1:18" x14ac:dyDescent="0.3">
      <c r="A2532" s="82">
        <v>2501</v>
      </c>
      <c r="B2532" s="94">
        <f t="shared" si="549"/>
        <v>1.4988155308222027E-21</v>
      </c>
      <c r="C2532" s="179">
        <f t="shared" si="550"/>
        <v>1.4954344611155308E-21</v>
      </c>
      <c r="D2532" s="166">
        <f t="shared" si="551"/>
        <v>2.2558277767625785E-3</v>
      </c>
      <c r="E2532" s="167">
        <f t="shared" si="561"/>
        <v>24.291375447755232</v>
      </c>
      <c r="F2532" s="168">
        <f t="shared" si="562"/>
        <v>5.6440810974599911</v>
      </c>
      <c r="G2532" s="168">
        <f t="shared" si="552"/>
        <v>196143.23719198073</v>
      </c>
      <c r="H2532" s="168">
        <f t="shared" si="553"/>
        <v>271310.33852408634</v>
      </c>
      <c r="I2532" s="169">
        <f t="shared" si="554"/>
        <v>467453.57571606711</v>
      </c>
      <c r="J2532" s="169">
        <f t="shared" si="556"/>
        <v>457207.0202708866</v>
      </c>
      <c r="K2532" s="95"/>
      <c r="L2532" s="265">
        <f t="shared" si="555"/>
        <v>179184.14472925846</v>
      </c>
      <c r="M2532" s="265">
        <f>$G2532*NonHospFrac+theModel!$H2532*NonHospFrac</f>
        <v>288269.43098680861</v>
      </c>
      <c r="N2532" s="266">
        <f t="shared" si="557"/>
        <v>467453.57571606711</v>
      </c>
      <c r="O2532" s="159"/>
      <c r="P2532" s="265">
        <f t="shared" si="558"/>
        <v>175256.43860132326</v>
      </c>
      <c r="Q2532" s="265">
        <f t="shared" si="559"/>
        <v>288267.87634513382</v>
      </c>
      <c r="R2532" s="266">
        <f t="shared" si="560"/>
        <v>463524.31494645705</v>
      </c>
    </row>
    <row r="2533" spans="1:18" x14ac:dyDescent="0.3">
      <c r="A2533" s="82">
        <v>2502</v>
      </c>
      <c r="B2533" s="94">
        <f t="shared" si="549"/>
        <v>1.4708169683538836E-21</v>
      </c>
      <c r="C2533" s="179">
        <f t="shared" si="550"/>
        <v>1.4674990585821371E-21</v>
      </c>
      <c r="D2533" s="166">
        <f t="shared" si="551"/>
        <v>2.2558277767625785E-3</v>
      </c>
      <c r="E2533" s="167">
        <f t="shared" si="561"/>
        <v>24.291375447755232</v>
      </c>
      <c r="F2533" s="168">
        <f t="shared" si="562"/>
        <v>5.6463369252367537</v>
      </c>
      <c r="G2533" s="168">
        <f t="shared" si="552"/>
        <v>196221.63177119417</v>
      </c>
      <c r="H2533" s="168">
        <f t="shared" si="553"/>
        <v>271310.33852408634</v>
      </c>
      <c r="I2533" s="169">
        <f t="shared" si="554"/>
        <v>467531.97029528051</v>
      </c>
      <c r="J2533" s="169">
        <f t="shared" si="556"/>
        <v>457277.81370501447</v>
      </c>
      <c r="K2533" s="95"/>
      <c r="L2533" s="265">
        <f t="shared" si="555"/>
        <v>179214.19491254404</v>
      </c>
      <c r="M2533" s="265">
        <f>$G2533*NonHospFrac+theModel!$H2533*NonHospFrac</f>
        <v>288317.77538273646</v>
      </c>
      <c r="N2533" s="266">
        <f t="shared" si="557"/>
        <v>467531.97029528051</v>
      </c>
      <c r="O2533" s="159"/>
      <c r="P2533" s="265">
        <f t="shared" si="558"/>
        <v>175283.57511627499</v>
      </c>
      <c r="Q2533" s="265">
        <f t="shared" si="559"/>
        <v>288316.22074106167</v>
      </c>
      <c r="R2533" s="266">
        <f t="shared" si="560"/>
        <v>463599.79585733666</v>
      </c>
    </row>
    <row r="2534" spans="1:18" x14ac:dyDescent="0.3">
      <c r="A2534" s="82">
        <v>2503</v>
      </c>
      <c r="B2534" s="94">
        <f t="shared" si="549"/>
        <v>1.4433414318912149E-21</v>
      </c>
      <c r="C2534" s="179">
        <f t="shared" si="550"/>
        <v>1.4400855021978024E-21</v>
      </c>
      <c r="D2534" s="166">
        <f t="shared" si="551"/>
        <v>2.2558277767625785E-3</v>
      </c>
      <c r="E2534" s="167">
        <f t="shared" si="561"/>
        <v>24.291375447755232</v>
      </c>
      <c r="F2534" s="168">
        <f t="shared" si="562"/>
        <v>5.6485927530135163</v>
      </c>
      <c r="G2534" s="168">
        <f t="shared" si="552"/>
        <v>196300.0263504076</v>
      </c>
      <c r="H2534" s="168">
        <f t="shared" si="553"/>
        <v>271310.33852408634</v>
      </c>
      <c r="I2534" s="169">
        <f t="shared" si="554"/>
        <v>467610.36487449391</v>
      </c>
      <c r="J2534" s="169">
        <f t="shared" si="556"/>
        <v>457348.60425346263</v>
      </c>
      <c r="K2534" s="95"/>
      <c r="L2534" s="265">
        <f t="shared" si="555"/>
        <v>179244.24509582965</v>
      </c>
      <c r="M2534" s="265">
        <f>$G2534*NonHospFrac+theModel!$H2534*NonHospFrac</f>
        <v>288366.11977866432</v>
      </c>
      <c r="N2534" s="266">
        <f t="shared" si="557"/>
        <v>467610.36487449397</v>
      </c>
      <c r="O2534" s="159"/>
      <c r="P2534" s="265">
        <f t="shared" si="558"/>
        <v>175310.71052508897</v>
      </c>
      <c r="Q2534" s="265">
        <f t="shared" si="559"/>
        <v>288364.56513698952</v>
      </c>
      <c r="R2534" s="266">
        <f t="shared" si="560"/>
        <v>463675.27566207852</v>
      </c>
    </row>
    <row r="2535" spans="1:18" x14ac:dyDescent="0.3">
      <c r="A2535" s="82">
        <v>2504</v>
      </c>
      <c r="B2535" s="94">
        <f t="shared" si="549"/>
        <v>1.4163791510682031E-21</v>
      </c>
      <c r="C2535" s="179">
        <f t="shared" si="550"/>
        <v>1.413184043636796E-21</v>
      </c>
      <c r="D2535" s="166">
        <f t="shared" si="551"/>
        <v>2.2558277767625785E-3</v>
      </c>
      <c r="E2535" s="167">
        <f t="shared" si="561"/>
        <v>24.291375447755232</v>
      </c>
      <c r="F2535" s="168">
        <f t="shared" si="562"/>
        <v>5.6508485807902789</v>
      </c>
      <c r="G2535" s="168">
        <f t="shared" si="552"/>
        <v>196378.420929621</v>
      </c>
      <c r="H2535" s="168">
        <f t="shared" si="553"/>
        <v>271310.33852408634</v>
      </c>
      <c r="I2535" s="169">
        <f t="shared" si="554"/>
        <v>467688.75945370737</v>
      </c>
      <c r="J2535" s="169">
        <f t="shared" si="556"/>
        <v>457419.39191634872</v>
      </c>
      <c r="K2535" s="95"/>
      <c r="L2535" s="265">
        <f t="shared" si="555"/>
        <v>179274.29527911521</v>
      </c>
      <c r="M2535" s="265">
        <f>$G2535*NonHospFrac+theModel!$H2535*NonHospFrac</f>
        <v>288414.46417459211</v>
      </c>
      <c r="N2535" s="266">
        <f t="shared" si="557"/>
        <v>467688.75945370732</v>
      </c>
      <c r="O2535" s="159"/>
      <c r="P2535" s="265">
        <f t="shared" si="558"/>
        <v>175337.84482781022</v>
      </c>
      <c r="Q2535" s="265">
        <f t="shared" si="559"/>
        <v>288412.90953291731</v>
      </c>
      <c r="R2535" s="266">
        <f t="shared" si="560"/>
        <v>463750.7543607275</v>
      </c>
    </row>
    <row r="2536" spans="1:18" x14ac:dyDescent="0.3">
      <c r="A2536" s="82">
        <v>2505</v>
      </c>
      <c r="B2536" s="94">
        <f t="shared" si="549"/>
        <v>1.3899205380337805E-21</v>
      </c>
      <c r="C2536" s="179">
        <f t="shared" si="550"/>
        <v>1.3867851166765912E-21</v>
      </c>
      <c r="D2536" s="166">
        <f t="shared" si="551"/>
        <v>2.2558277767625785E-3</v>
      </c>
      <c r="E2536" s="167">
        <f t="shared" si="561"/>
        <v>24.291375447755232</v>
      </c>
      <c r="F2536" s="168">
        <f t="shared" si="562"/>
        <v>5.6531044085670414</v>
      </c>
      <c r="G2536" s="168">
        <f t="shared" si="552"/>
        <v>196456.81550883444</v>
      </c>
      <c r="H2536" s="168">
        <f t="shared" si="553"/>
        <v>271310.33852408634</v>
      </c>
      <c r="I2536" s="169">
        <f t="shared" si="554"/>
        <v>467767.15403292078</v>
      </c>
      <c r="J2536" s="169">
        <f t="shared" si="556"/>
        <v>457490.17669379024</v>
      </c>
      <c r="K2536" s="95"/>
      <c r="L2536" s="265">
        <f t="shared" si="555"/>
        <v>179304.34546240079</v>
      </c>
      <c r="M2536" s="265">
        <f>$G2536*NonHospFrac+theModel!$H2536*NonHospFrac</f>
        <v>288462.80857051996</v>
      </c>
      <c r="N2536" s="266">
        <f t="shared" si="557"/>
        <v>467767.15403292072</v>
      </c>
      <c r="O2536" s="159"/>
      <c r="P2536" s="265">
        <f t="shared" si="558"/>
        <v>175364.97802448389</v>
      </c>
      <c r="Q2536" s="265">
        <f t="shared" si="559"/>
        <v>288461.25392884517</v>
      </c>
      <c r="R2536" s="266">
        <f t="shared" si="560"/>
        <v>463826.23195332906</v>
      </c>
    </row>
    <row r="2537" spans="1:18" x14ac:dyDescent="0.3">
      <c r="A2537" s="82">
        <v>2506</v>
      </c>
      <c r="B2537" s="94">
        <f t="shared" si="549"/>
        <v>1.3639561840423385E-21</v>
      </c>
      <c r="C2537" s="179">
        <f t="shared" si="550"/>
        <v>1.3608793337960887E-21</v>
      </c>
      <c r="D2537" s="166">
        <f t="shared" si="551"/>
        <v>2.2558277767625785E-3</v>
      </c>
      <c r="E2537" s="167">
        <f t="shared" si="561"/>
        <v>24.291375447755232</v>
      </c>
      <c r="F2537" s="168">
        <f t="shared" si="562"/>
        <v>5.655360236343804</v>
      </c>
      <c r="G2537" s="168">
        <f t="shared" si="552"/>
        <v>196535.21008804784</v>
      </c>
      <c r="H2537" s="168">
        <f t="shared" si="553"/>
        <v>271310.33852408634</v>
      </c>
      <c r="I2537" s="169">
        <f t="shared" si="554"/>
        <v>467845.54861213418</v>
      </c>
      <c r="J2537" s="169">
        <f t="shared" si="556"/>
        <v>457560.95858590491</v>
      </c>
      <c r="K2537" s="95"/>
      <c r="L2537" s="265">
        <f t="shared" si="555"/>
        <v>179334.39564568637</v>
      </c>
      <c r="M2537" s="265">
        <f>$G2537*NonHospFrac+theModel!$H2537*NonHospFrac</f>
        <v>288511.15296644781</v>
      </c>
      <c r="N2537" s="266">
        <f t="shared" si="557"/>
        <v>467845.54861213418</v>
      </c>
      <c r="O2537" s="159"/>
      <c r="P2537" s="265">
        <f t="shared" si="558"/>
        <v>175392.11011515505</v>
      </c>
      <c r="Q2537" s="265">
        <f t="shared" si="559"/>
        <v>288509.59832477302</v>
      </c>
      <c r="R2537" s="266">
        <f t="shared" si="560"/>
        <v>463901.70843992807</v>
      </c>
    </row>
    <row r="2538" spans="1:18" x14ac:dyDescent="0.3">
      <c r="A2538" s="82">
        <v>2507</v>
      </c>
      <c r="B2538" s="94">
        <f t="shared" si="549"/>
        <v>1.3384768561079593E-21</v>
      </c>
      <c r="C2538" s="179">
        <f t="shared" si="550"/>
        <v>1.3354574828373971E-21</v>
      </c>
      <c r="D2538" s="166">
        <f t="shared" si="551"/>
        <v>2.2558277767625785E-3</v>
      </c>
      <c r="E2538" s="167">
        <f t="shared" si="561"/>
        <v>24.291375447755232</v>
      </c>
      <c r="F2538" s="168">
        <f t="shared" si="562"/>
        <v>5.6576160641205666</v>
      </c>
      <c r="G2538" s="168">
        <f t="shared" si="552"/>
        <v>196613.60466726127</v>
      </c>
      <c r="H2538" s="168">
        <f t="shared" si="553"/>
        <v>271310.33852408634</v>
      </c>
      <c r="I2538" s="169">
        <f t="shared" si="554"/>
        <v>467923.94319134764</v>
      </c>
      <c r="J2538" s="169">
        <f t="shared" si="556"/>
        <v>457631.73759281036</v>
      </c>
      <c r="K2538" s="95"/>
      <c r="L2538" s="265">
        <f t="shared" si="555"/>
        <v>179364.44582897195</v>
      </c>
      <c r="M2538" s="265">
        <f>$G2538*NonHospFrac+theModel!$H2538*NonHospFrac</f>
        <v>288559.49736237567</v>
      </c>
      <c r="N2538" s="266">
        <f t="shared" si="557"/>
        <v>467923.94319134764</v>
      </c>
      <c r="O2538" s="159"/>
      <c r="P2538" s="265">
        <f t="shared" si="558"/>
        <v>175419.24109986878</v>
      </c>
      <c r="Q2538" s="265">
        <f t="shared" si="559"/>
        <v>288557.94272070087</v>
      </c>
      <c r="R2538" s="266">
        <f t="shared" si="560"/>
        <v>463977.18382056965</v>
      </c>
    </row>
    <row r="2539" spans="1:18" x14ac:dyDescent="0.3">
      <c r="A2539" s="82">
        <v>2508</v>
      </c>
      <c r="B2539" s="94">
        <f t="shared" si="549"/>
        <v>1.3134734937211417E-21</v>
      </c>
      <c r="C2539" s="179">
        <f t="shared" si="550"/>
        <v>1.3105105237299642E-21</v>
      </c>
      <c r="D2539" s="166">
        <f t="shared" si="551"/>
        <v>2.2558277767625785E-3</v>
      </c>
      <c r="E2539" s="167">
        <f t="shared" si="561"/>
        <v>24.291375447755232</v>
      </c>
      <c r="F2539" s="168">
        <f t="shared" si="562"/>
        <v>5.6598718918973292</v>
      </c>
      <c r="G2539" s="168">
        <f t="shared" si="552"/>
        <v>196691.9992464747</v>
      </c>
      <c r="H2539" s="168">
        <f t="shared" si="553"/>
        <v>271310.33852408634</v>
      </c>
      <c r="I2539" s="169">
        <f t="shared" si="554"/>
        <v>468002.33777056105</v>
      </c>
      <c r="J2539" s="169">
        <f t="shared" si="556"/>
        <v>457702.5137146241</v>
      </c>
      <c r="K2539" s="95"/>
      <c r="L2539" s="265">
        <f t="shared" si="555"/>
        <v>179394.49601225753</v>
      </c>
      <c r="M2539" s="265">
        <f>$G2539*NonHospFrac+theModel!$H2539*NonHospFrac</f>
        <v>288607.84175830352</v>
      </c>
      <c r="N2539" s="266">
        <f t="shared" si="557"/>
        <v>468002.33777056105</v>
      </c>
      <c r="O2539" s="159"/>
      <c r="P2539" s="265">
        <f t="shared" si="558"/>
        <v>175446.37097867017</v>
      </c>
      <c r="Q2539" s="265">
        <f t="shared" si="559"/>
        <v>288606.28711662872</v>
      </c>
      <c r="R2539" s="266">
        <f t="shared" si="560"/>
        <v>464052.65809529892</v>
      </c>
    </row>
    <row r="2540" spans="1:18" x14ac:dyDescent="0.3">
      <c r="A2540" s="82">
        <v>2509</v>
      </c>
      <c r="B2540" s="94">
        <f t="shared" si="549"/>
        <v>1.2889372056268814E-21</v>
      </c>
      <c r="C2540" s="179">
        <f t="shared" si="550"/>
        <v>1.2860295852759255E-21</v>
      </c>
      <c r="D2540" s="166">
        <f t="shared" si="551"/>
        <v>2.2558277767625785E-3</v>
      </c>
      <c r="E2540" s="167">
        <f t="shared" si="561"/>
        <v>24.291375447755232</v>
      </c>
      <c r="F2540" s="168">
        <f t="shared" si="562"/>
        <v>5.6621277196740918</v>
      </c>
      <c r="G2540" s="168">
        <f t="shared" si="552"/>
        <v>196770.39382568811</v>
      </c>
      <c r="H2540" s="168">
        <f t="shared" si="553"/>
        <v>271310.33852408634</v>
      </c>
      <c r="I2540" s="169">
        <f t="shared" si="554"/>
        <v>468080.73234977445</v>
      </c>
      <c r="J2540" s="169">
        <f t="shared" si="556"/>
        <v>457773.28695146379</v>
      </c>
      <c r="K2540" s="95"/>
      <c r="L2540" s="265">
        <f t="shared" si="555"/>
        <v>179424.54619554308</v>
      </c>
      <c r="M2540" s="265">
        <f>$G2540*NonHospFrac+theModel!$H2540*NonHospFrac</f>
        <v>288656.18615423131</v>
      </c>
      <c r="N2540" s="266">
        <f t="shared" si="557"/>
        <v>468080.73234977439</v>
      </c>
      <c r="O2540" s="159"/>
      <c r="P2540" s="265">
        <f t="shared" si="558"/>
        <v>175473.49975160425</v>
      </c>
      <c r="Q2540" s="265">
        <f t="shared" si="559"/>
        <v>288654.63151255652</v>
      </c>
      <c r="R2540" s="266">
        <f t="shared" si="560"/>
        <v>464128.13126416074</v>
      </c>
    </row>
    <row r="2541" spans="1:18" x14ac:dyDescent="0.3">
      <c r="A2541" s="82">
        <v>2510</v>
      </c>
      <c r="B2541" s="94">
        <f t="shared" si="549"/>
        <v>1.2648592666628464E-21</v>
      </c>
      <c r="C2541" s="179">
        <f t="shared" si="550"/>
        <v>1.2620059619954128E-21</v>
      </c>
      <c r="D2541" s="166">
        <f t="shared" si="551"/>
        <v>2.2558277767625785E-3</v>
      </c>
      <c r="E2541" s="167">
        <f t="shared" si="561"/>
        <v>24.291375447755232</v>
      </c>
      <c r="F2541" s="168">
        <f t="shared" si="562"/>
        <v>5.6643835474508544</v>
      </c>
      <c r="G2541" s="168">
        <f t="shared" si="552"/>
        <v>196848.78840490154</v>
      </c>
      <c r="H2541" s="168">
        <f t="shared" si="553"/>
        <v>271310.33852408634</v>
      </c>
      <c r="I2541" s="169">
        <f t="shared" si="554"/>
        <v>468159.12692898791</v>
      </c>
      <c r="J2541" s="169">
        <f t="shared" si="556"/>
        <v>457844.05730344704</v>
      </c>
      <c r="K2541" s="95"/>
      <c r="L2541" s="265">
        <f t="shared" si="555"/>
        <v>179454.59637882869</v>
      </c>
      <c r="M2541" s="265">
        <f>$G2541*NonHospFrac+theModel!$H2541*NonHospFrac</f>
        <v>288704.53055015916</v>
      </c>
      <c r="N2541" s="266">
        <f t="shared" si="557"/>
        <v>468159.12692898785</v>
      </c>
      <c r="O2541" s="159"/>
      <c r="P2541" s="265">
        <f t="shared" si="558"/>
        <v>175500.62741871621</v>
      </c>
      <c r="Q2541" s="265">
        <f t="shared" si="559"/>
        <v>288702.97590848437</v>
      </c>
      <c r="R2541" s="266">
        <f t="shared" si="560"/>
        <v>464203.60332720057</v>
      </c>
    </row>
    <row r="2542" spans="1:18" x14ac:dyDescent="0.3">
      <c r="A2542" s="82">
        <v>2511</v>
      </c>
      <c r="B2542" s="94">
        <f t="shared" si="549"/>
        <v>1.2412311146567986E-21</v>
      </c>
      <c r="C2542" s="179">
        <f t="shared" si="550"/>
        <v>1.2384311110309739E-21</v>
      </c>
      <c r="D2542" s="166">
        <f t="shared" si="551"/>
        <v>2.2558277767625785E-3</v>
      </c>
      <c r="E2542" s="167">
        <f t="shared" si="561"/>
        <v>24.291375447755232</v>
      </c>
      <c r="F2542" s="168">
        <f t="shared" si="562"/>
        <v>5.666639375227617</v>
      </c>
      <c r="G2542" s="168">
        <f t="shared" si="552"/>
        <v>196927.18298411494</v>
      </c>
      <c r="H2542" s="168">
        <f t="shared" si="553"/>
        <v>271310.33852408634</v>
      </c>
      <c r="I2542" s="169">
        <f t="shared" si="554"/>
        <v>468237.52150820126</v>
      </c>
      <c r="J2542" s="169">
        <f t="shared" si="556"/>
        <v>457914.82477069134</v>
      </c>
      <c r="K2542" s="95"/>
      <c r="L2542" s="265">
        <f t="shared" si="555"/>
        <v>179484.64656211424</v>
      </c>
      <c r="M2542" s="265">
        <f>$G2542*NonHospFrac+theModel!$H2542*NonHospFrac</f>
        <v>288752.87494608702</v>
      </c>
      <c r="N2542" s="266">
        <f t="shared" si="557"/>
        <v>468237.52150820126</v>
      </c>
      <c r="O2542" s="159"/>
      <c r="P2542" s="265">
        <f t="shared" si="558"/>
        <v>175527.753980051</v>
      </c>
      <c r="Q2542" s="265">
        <f t="shared" si="559"/>
        <v>288751.32030441222</v>
      </c>
      <c r="R2542" s="266">
        <f t="shared" si="560"/>
        <v>464279.07428446319</v>
      </c>
    </row>
    <row r="2543" spans="1:18" x14ac:dyDescent="0.3">
      <c r="A2543" s="82">
        <v>2512</v>
      </c>
      <c r="B2543" s="94">
        <f t="shared" si="549"/>
        <v>1.2180443473817922E-21</v>
      </c>
      <c r="C2543" s="179">
        <f t="shared" si="550"/>
        <v>1.2152966491096397E-21</v>
      </c>
      <c r="D2543" s="166">
        <f t="shared" si="551"/>
        <v>2.2558277767625785E-3</v>
      </c>
      <c r="E2543" s="167">
        <f t="shared" si="561"/>
        <v>24.291375447755232</v>
      </c>
      <c r="F2543" s="168">
        <f t="shared" si="562"/>
        <v>5.6688952030043795</v>
      </c>
      <c r="G2543" s="168">
        <f t="shared" si="552"/>
        <v>197005.57756332838</v>
      </c>
      <c r="H2543" s="168">
        <f t="shared" si="553"/>
        <v>271310.33852408634</v>
      </c>
      <c r="I2543" s="169">
        <f t="shared" si="554"/>
        <v>468315.91608741472</v>
      </c>
      <c r="J2543" s="169">
        <f t="shared" si="556"/>
        <v>457985.58935331448</v>
      </c>
      <c r="K2543" s="95"/>
      <c r="L2543" s="265">
        <f t="shared" si="555"/>
        <v>179514.69674539985</v>
      </c>
      <c r="M2543" s="265">
        <f>$G2543*NonHospFrac+theModel!$H2543*NonHospFrac</f>
        <v>288801.21934201487</v>
      </c>
      <c r="N2543" s="266">
        <f t="shared" si="557"/>
        <v>468315.91608741472</v>
      </c>
      <c r="O2543" s="159"/>
      <c r="P2543" s="265">
        <f t="shared" si="558"/>
        <v>175554.8794356538</v>
      </c>
      <c r="Q2543" s="265">
        <f t="shared" si="559"/>
        <v>288799.66470034007</v>
      </c>
      <c r="R2543" s="266">
        <f t="shared" si="560"/>
        <v>464354.54413599387</v>
      </c>
    </row>
    <row r="2544" spans="1:18" x14ac:dyDescent="0.3">
      <c r="A2544" s="82">
        <v>2513</v>
      </c>
      <c r="B2544" s="94">
        <f t="shared" si="549"/>
        <v>1.1952907195683387E-21</v>
      </c>
      <c r="C2544" s="179">
        <f t="shared" si="550"/>
        <v>1.1925943495618299E-21</v>
      </c>
      <c r="D2544" s="166">
        <f t="shared" si="551"/>
        <v>2.2558277767625785E-3</v>
      </c>
      <c r="E2544" s="167">
        <f t="shared" si="561"/>
        <v>24.291375447755232</v>
      </c>
      <c r="F2544" s="168">
        <f t="shared" si="562"/>
        <v>5.6711510307811421</v>
      </c>
      <c r="G2544" s="168">
        <f t="shared" si="552"/>
        <v>197083.97214254181</v>
      </c>
      <c r="H2544" s="168">
        <f t="shared" si="553"/>
        <v>271310.33852408634</v>
      </c>
      <c r="I2544" s="169">
        <f t="shared" si="554"/>
        <v>468394.31066662818</v>
      </c>
      <c r="J2544" s="169">
        <f t="shared" si="556"/>
        <v>458056.35105143389</v>
      </c>
      <c r="K2544" s="95"/>
      <c r="L2544" s="265">
        <f t="shared" si="555"/>
        <v>179544.7469286854</v>
      </c>
      <c r="M2544" s="265">
        <f>$G2544*NonHospFrac+theModel!$H2544*NonHospFrac</f>
        <v>288849.56373794272</v>
      </c>
      <c r="N2544" s="266">
        <f t="shared" si="557"/>
        <v>468394.31066662812</v>
      </c>
      <c r="O2544" s="159"/>
      <c r="P2544" s="265">
        <f t="shared" si="558"/>
        <v>175582.00378556957</v>
      </c>
      <c r="Q2544" s="265">
        <f t="shared" si="559"/>
        <v>288848.00909626792</v>
      </c>
      <c r="R2544" s="266">
        <f t="shared" si="560"/>
        <v>464430.01288183749</v>
      </c>
    </row>
    <row r="2545" spans="1:18" x14ac:dyDescent="0.3">
      <c r="A2545" s="82">
        <v>2514</v>
      </c>
      <c r="B2545" s="94">
        <f t="shared" si="549"/>
        <v>1.1729621399723709E-21</v>
      </c>
      <c r="C2545" s="179">
        <f t="shared" si="550"/>
        <v>1.1703161393959304E-21</v>
      </c>
      <c r="D2545" s="166">
        <f t="shared" si="551"/>
        <v>2.2558277767625785E-3</v>
      </c>
      <c r="E2545" s="167">
        <f t="shared" si="561"/>
        <v>24.291375447755232</v>
      </c>
      <c r="F2545" s="168">
        <f t="shared" si="562"/>
        <v>5.6734068585579047</v>
      </c>
      <c r="G2545" s="168">
        <f t="shared" si="552"/>
        <v>197162.36672175521</v>
      </c>
      <c r="H2545" s="168">
        <f t="shared" si="553"/>
        <v>271310.33852408634</v>
      </c>
      <c r="I2545" s="169">
        <f t="shared" si="554"/>
        <v>468472.70524584153</v>
      </c>
      <c r="J2545" s="169">
        <f t="shared" si="556"/>
        <v>458127.10986516706</v>
      </c>
      <c r="K2545" s="95"/>
      <c r="L2545" s="265">
        <f t="shared" si="555"/>
        <v>179574.79711197101</v>
      </c>
      <c r="M2545" s="265">
        <f>$G2545*NonHospFrac+theModel!$H2545*NonHospFrac</f>
        <v>288897.90813387057</v>
      </c>
      <c r="N2545" s="266">
        <f t="shared" si="557"/>
        <v>468472.70524584159</v>
      </c>
      <c r="O2545" s="159"/>
      <c r="P2545" s="265">
        <f t="shared" si="558"/>
        <v>175609.12702984348</v>
      </c>
      <c r="Q2545" s="265">
        <f t="shared" si="559"/>
        <v>288896.35349219578</v>
      </c>
      <c r="R2545" s="266">
        <f t="shared" si="560"/>
        <v>464505.48052203923</v>
      </c>
    </row>
    <row r="2546" spans="1:18" x14ac:dyDescent="0.3">
      <c r="A2546" s="82">
        <v>2515</v>
      </c>
      <c r="B2546" s="94">
        <f t="shared" si="549"/>
        <v>1.1510506684979768E-21</v>
      </c>
      <c r="C2546" s="179">
        <f t="shared" si="550"/>
        <v>1.1484540964275178E-21</v>
      </c>
      <c r="D2546" s="166">
        <f t="shared" si="551"/>
        <v>2.2558277767625785E-3</v>
      </c>
      <c r="E2546" s="167">
        <f t="shared" si="561"/>
        <v>24.291375447755232</v>
      </c>
      <c r="F2546" s="168">
        <f t="shared" si="562"/>
        <v>5.6756626863346673</v>
      </c>
      <c r="G2546" s="168">
        <f t="shared" si="552"/>
        <v>197240.76130096865</v>
      </c>
      <c r="H2546" s="168">
        <f t="shared" si="553"/>
        <v>271310.33852408634</v>
      </c>
      <c r="I2546" s="169">
        <f t="shared" si="554"/>
        <v>468551.09982505499</v>
      </c>
      <c r="J2546" s="169">
        <f t="shared" si="556"/>
        <v>458197.86579463183</v>
      </c>
      <c r="K2546" s="95"/>
      <c r="L2546" s="265">
        <f t="shared" si="555"/>
        <v>179604.84729525656</v>
      </c>
      <c r="M2546" s="265">
        <f>$G2546*NonHospFrac+theModel!$H2546*NonHospFrac</f>
        <v>288946.25252979842</v>
      </c>
      <c r="N2546" s="266">
        <f t="shared" si="557"/>
        <v>468551.09982505499</v>
      </c>
      <c r="O2546" s="159"/>
      <c r="P2546" s="265">
        <f t="shared" si="558"/>
        <v>175636.24916852053</v>
      </c>
      <c r="Q2546" s="265">
        <f t="shared" si="559"/>
        <v>288944.69788812363</v>
      </c>
      <c r="R2546" s="266">
        <f t="shared" si="560"/>
        <v>464580.94705664413</v>
      </c>
    </row>
    <row r="2547" spans="1:18" x14ac:dyDescent="0.3">
      <c r="A2547" s="82">
        <v>2516</v>
      </c>
      <c r="B2547" s="94">
        <f t="shared" si="549"/>
        <v>1.1295485133738823E-21</v>
      </c>
      <c r="C2547" s="179">
        <f t="shared" si="550"/>
        <v>1.1270004464622126E-21</v>
      </c>
      <c r="D2547" s="166">
        <f t="shared" si="551"/>
        <v>2.2558277767625785E-3</v>
      </c>
      <c r="E2547" s="167">
        <f t="shared" si="561"/>
        <v>24.291375447755232</v>
      </c>
      <c r="F2547" s="168">
        <f t="shared" si="562"/>
        <v>5.6779185141114299</v>
      </c>
      <c r="G2547" s="168">
        <f t="shared" si="552"/>
        <v>197319.15588018205</v>
      </c>
      <c r="H2547" s="168">
        <f t="shared" si="553"/>
        <v>271310.33852408634</v>
      </c>
      <c r="I2547" s="169">
        <f t="shared" si="554"/>
        <v>468629.49440426839</v>
      </c>
      <c r="J2547" s="169">
        <f t="shared" si="556"/>
        <v>458268.61883994553</v>
      </c>
      <c r="K2547" s="95"/>
      <c r="L2547" s="265">
        <f t="shared" si="555"/>
        <v>179634.89747854215</v>
      </c>
      <c r="M2547" s="265">
        <f>$G2547*NonHospFrac+theModel!$H2547*NonHospFrac</f>
        <v>288994.59692572622</v>
      </c>
      <c r="N2547" s="266">
        <f t="shared" si="557"/>
        <v>468629.49440426833</v>
      </c>
      <c r="O2547" s="159"/>
      <c r="P2547" s="265">
        <f t="shared" si="558"/>
        <v>175663.37020164583</v>
      </c>
      <c r="Q2547" s="265">
        <f t="shared" si="559"/>
        <v>288993.04228405142</v>
      </c>
      <c r="R2547" s="266">
        <f t="shared" si="560"/>
        <v>464656.41248569725</v>
      </c>
    </row>
    <row r="2548" spans="1:18" x14ac:dyDescent="0.3">
      <c r="A2548" s="82">
        <v>2517</v>
      </c>
      <c r="B2548" s="94">
        <f t="shared" si="549"/>
        <v>1.1084480283826796E-21</v>
      </c>
      <c r="C2548" s="179">
        <f t="shared" si="550"/>
        <v>1.1059475605311562E-21</v>
      </c>
      <c r="D2548" s="166">
        <f t="shared" si="551"/>
        <v>2.2558277767625785E-3</v>
      </c>
      <c r="E2548" s="167">
        <f t="shared" si="561"/>
        <v>24.291375447755232</v>
      </c>
      <c r="F2548" s="168">
        <f t="shared" si="562"/>
        <v>5.6801743418881925</v>
      </c>
      <c r="G2548" s="168">
        <f t="shared" si="552"/>
        <v>197397.55045939548</v>
      </c>
      <c r="H2548" s="168">
        <f t="shared" si="553"/>
        <v>271310.33852408634</v>
      </c>
      <c r="I2548" s="169">
        <f t="shared" si="554"/>
        <v>468707.8889834818</v>
      </c>
      <c r="J2548" s="169">
        <f t="shared" si="556"/>
        <v>458339.36900122586</v>
      </c>
      <c r="K2548" s="95"/>
      <c r="L2548" s="265">
        <f t="shared" si="555"/>
        <v>179664.94766182773</v>
      </c>
      <c r="M2548" s="265">
        <f>$G2548*NonHospFrac+theModel!$H2548*NonHospFrac</f>
        <v>289042.94132165407</v>
      </c>
      <c r="N2548" s="266">
        <f t="shared" si="557"/>
        <v>468707.8889834818</v>
      </c>
      <c r="O2548" s="159"/>
      <c r="P2548" s="265">
        <f t="shared" si="558"/>
        <v>175690.49012926442</v>
      </c>
      <c r="Q2548" s="265">
        <f t="shared" si="559"/>
        <v>289041.38667997927</v>
      </c>
      <c r="R2548" s="266">
        <f t="shared" si="560"/>
        <v>464731.87680924369</v>
      </c>
    </row>
    <row r="2549" spans="1:18" x14ac:dyDescent="0.3">
      <c r="A2549" s="82">
        <v>2518</v>
      </c>
      <c r="B2549" s="94">
        <f t="shared" si="549"/>
        <v>1.0877417101418132E-21</v>
      </c>
      <c r="C2549" s="179">
        <f t="shared" si="550"/>
        <v>1.085287952178132E-21</v>
      </c>
      <c r="D2549" s="166">
        <f t="shared" si="551"/>
        <v>2.2558277767625785E-3</v>
      </c>
      <c r="E2549" s="167">
        <f t="shared" si="561"/>
        <v>24.291375447755232</v>
      </c>
      <c r="F2549" s="168">
        <f t="shared" si="562"/>
        <v>5.6824301696649551</v>
      </c>
      <c r="G2549" s="168">
        <f t="shared" si="552"/>
        <v>197475.94503860892</v>
      </c>
      <c r="H2549" s="168">
        <f t="shared" si="553"/>
        <v>271310.33852408634</v>
      </c>
      <c r="I2549" s="169">
        <f t="shared" si="554"/>
        <v>468786.28356269526</v>
      </c>
      <c r="J2549" s="169">
        <f t="shared" si="556"/>
        <v>458410.11627859034</v>
      </c>
      <c r="K2549" s="95"/>
      <c r="L2549" s="265">
        <f t="shared" si="555"/>
        <v>179694.99784511334</v>
      </c>
      <c r="M2549" s="265">
        <f>$G2549*NonHospFrac+theModel!$H2549*NonHospFrac</f>
        <v>289091.28571758192</v>
      </c>
      <c r="N2549" s="266">
        <f t="shared" si="557"/>
        <v>468786.28356269526</v>
      </c>
      <c r="O2549" s="159"/>
      <c r="P2549" s="265">
        <f t="shared" si="558"/>
        <v>175717.6089514214</v>
      </c>
      <c r="Q2549" s="265">
        <f t="shared" si="559"/>
        <v>289089.73107590713</v>
      </c>
      <c r="R2549" s="266">
        <f t="shared" si="560"/>
        <v>464807.34002732852</v>
      </c>
    </row>
    <row r="2550" spans="1:18" x14ac:dyDescent="0.3">
      <c r="A2550" s="82">
        <v>2519</v>
      </c>
      <c r="B2550" s="94">
        <f t="shared" si="549"/>
        <v>1.0674221954353601E-21</v>
      </c>
      <c r="C2550" s="179">
        <f t="shared" si="550"/>
        <v>1.0650142747973642E-21</v>
      </c>
      <c r="D2550" s="166">
        <f t="shared" si="551"/>
        <v>2.2558277767625785E-3</v>
      </c>
      <c r="E2550" s="167">
        <f t="shared" si="561"/>
        <v>24.291375447755232</v>
      </c>
      <c r="F2550" s="168">
        <f t="shared" si="562"/>
        <v>5.6846859974417177</v>
      </c>
      <c r="G2550" s="168">
        <f t="shared" si="552"/>
        <v>197554.33961782232</v>
      </c>
      <c r="H2550" s="168">
        <f t="shared" si="553"/>
        <v>271310.33852408634</v>
      </c>
      <c r="I2550" s="169">
        <f t="shared" si="554"/>
        <v>468864.67814190866</v>
      </c>
      <c r="J2550" s="169">
        <f t="shared" si="556"/>
        <v>458480.8606721565</v>
      </c>
      <c r="K2550" s="95"/>
      <c r="L2550" s="265">
        <f t="shared" si="555"/>
        <v>179725.04802839889</v>
      </c>
      <c r="M2550" s="265">
        <f>$G2550*NonHospFrac+theModel!$H2550*NonHospFrac</f>
        <v>289139.63011350977</v>
      </c>
      <c r="N2550" s="266">
        <f t="shared" si="557"/>
        <v>468864.67814190866</v>
      </c>
      <c r="O2550" s="159"/>
      <c r="P2550" s="265">
        <f t="shared" si="558"/>
        <v>175744.72666816175</v>
      </c>
      <c r="Q2550" s="265">
        <f t="shared" si="559"/>
        <v>289138.07547183498</v>
      </c>
      <c r="R2550" s="266">
        <f t="shared" si="560"/>
        <v>464882.80213999673</v>
      </c>
    </row>
    <row r="2551" spans="1:18" x14ac:dyDescent="0.3">
      <c r="A2551" s="82">
        <v>2520</v>
      </c>
      <c r="B2551" s="94">
        <f t="shared" si="549"/>
        <v>1.047482258595653E-21</v>
      </c>
      <c r="C2551" s="179">
        <f t="shared" si="550"/>
        <v>1.0451193190210469E-21</v>
      </c>
      <c r="D2551" s="166">
        <f t="shared" si="551"/>
        <v>2.2558277767625785E-3</v>
      </c>
      <c r="E2551" s="167">
        <f t="shared" si="561"/>
        <v>24.291375447755232</v>
      </c>
      <c r="F2551" s="168">
        <f t="shared" si="562"/>
        <v>5.6869418252184802</v>
      </c>
      <c r="G2551" s="168">
        <f t="shared" si="552"/>
        <v>197632.73419703575</v>
      </c>
      <c r="H2551" s="168">
        <f t="shared" si="553"/>
        <v>271310.33852408634</v>
      </c>
      <c r="I2551" s="169">
        <f t="shared" si="554"/>
        <v>468943.07272112207</v>
      </c>
      <c r="J2551" s="169">
        <f t="shared" si="556"/>
        <v>458551.60218204191</v>
      </c>
      <c r="K2551" s="95"/>
      <c r="L2551" s="265">
        <f t="shared" si="555"/>
        <v>179755.09821168447</v>
      </c>
      <c r="M2551" s="265">
        <f>$G2551*NonHospFrac+theModel!$H2551*NonHospFrac</f>
        <v>289187.97450943763</v>
      </c>
      <c r="N2551" s="266">
        <f t="shared" si="557"/>
        <v>468943.07272112207</v>
      </c>
      <c r="O2551" s="159"/>
      <c r="P2551" s="265">
        <f t="shared" si="558"/>
        <v>175771.84327953061</v>
      </c>
      <c r="Q2551" s="265">
        <f t="shared" si="559"/>
        <v>289186.41986776283</v>
      </c>
      <c r="R2551" s="266">
        <f t="shared" si="560"/>
        <v>464958.26314729347</v>
      </c>
    </row>
    <row r="2552" spans="1:18" x14ac:dyDescent="0.3">
      <c r="A2552" s="82">
        <v>2521</v>
      </c>
      <c r="B2552" s="94">
        <f t="shared" si="549"/>
        <v>1.0279148089338209E-21</v>
      </c>
      <c r="C2552" s="179">
        <f t="shared" si="550"/>
        <v>1.0255960101556824E-21</v>
      </c>
      <c r="D2552" s="166">
        <f t="shared" si="551"/>
        <v>2.2558277767625785E-3</v>
      </c>
      <c r="E2552" s="167">
        <f t="shared" si="561"/>
        <v>24.291375447755232</v>
      </c>
      <c r="F2552" s="168">
        <f t="shared" si="562"/>
        <v>5.6891976529952428</v>
      </c>
      <c r="G2552" s="168">
        <f t="shared" si="552"/>
        <v>197711.12877624916</v>
      </c>
      <c r="H2552" s="168">
        <f t="shared" si="553"/>
        <v>271310.33852408634</v>
      </c>
      <c r="I2552" s="169">
        <f t="shared" si="554"/>
        <v>469021.46730033553</v>
      </c>
      <c r="J2552" s="169">
        <f t="shared" si="556"/>
        <v>458622.34080836416</v>
      </c>
      <c r="K2552" s="95"/>
      <c r="L2552" s="265">
        <f t="shared" si="555"/>
        <v>179785.14839497005</v>
      </c>
      <c r="M2552" s="265">
        <f>$G2552*NonHospFrac+theModel!$H2552*NonHospFrac</f>
        <v>289236.31890536542</v>
      </c>
      <c r="N2552" s="266">
        <f t="shared" si="557"/>
        <v>469021.46730033547</v>
      </c>
      <c r="O2552" s="159"/>
      <c r="P2552" s="265">
        <f t="shared" si="558"/>
        <v>175798.95878557302</v>
      </c>
      <c r="Q2552" s="265">
        <f t="shared" si="559"/>
        <v>289234.76426369062</v>
      </c>
      <c r="R2552" s="266">
        <f t="shared" si="560"/>
        <v>465033.72304926364</v>
      </c>
    </row>
    <row r="2553" spans="1:18" x14ac:dyDescent="0.3">
      <c r="A2553" s="82">
        <v>2522</v>
      </c>
      <c r="B2553" s="94">
        <f t="shared" si="549"/>
        <v>1.008712888218297E-21</v>
      </c>
      <c r="C2553" s="179">
        <f t="shared" si="550"/>
        <v>1.0064374056662757E-21</v>
      </c>
      <c r="D2553" s="166">
        <f t="shared" si="551"/>
        <v>2.2558277767625785E-3</v>
      </c>
      <c r="E2553" s="167">
        <f t="shared" si="561"/>
        <v>24.291375447755232</v>
      </c>
      <c r="F2553" s="168">
        <f t="shared" si="562"/>
        <v>5.6914534807720054</v>
      </c>
      <c r="G2553" s="168">
        <f t="shared" si="552"/>
        <v>197789.52335546259</v>
      </c>
      <c r="H2553" s="168">
        <f t="shared" si="553"/>
        <v>271310.33852408634</v>
      </c>
      <c r="I2553" s="169">
        <f t="shared" si="554"/>
        <v>469099.86187954893</v>
      </c>
      <c r="J2553" s="169">
        <f t="shared" si="556"/>
        <v>458693.07655124069</v>
      </c>
      <c r="K2553" s="95"/>
      <c r="L2553" s="265">
        <f t="shared" si="555"/>
        <v>179815.19857825563</v>
      </c>
      <c r="M2553" s="265">
        <f>$G2553*NonHospFrac+theModel!$H2553*NonHospFrac</f>
        <v>289284.66330129327</v>
      </c>
      <c r="N2553" s="266">
        <f t="shared" si="557"/>
        <v>469099.86187954887</v>
      </c>
      <c r="O2553" s="159"/>
      <c r="P2553" s="265">
        <f t="shared" si="558"/>
        <v>175826.07318633402</v>
      </c>
      <c r="Q2553" s="265">
        <f t="shared" si="559"/>
        <v>289283.10865961848</v>
      </c>
      <c r="R2553" s="266">
        <f t="shared" si="560"/>
        <v>465109.18184595252</v>
      </c>
    </row>
    <row r="2554" spans="1:18" x14ac:dyDescent="0.3">
      <c r="A2554" s="82">
        <v>2523</v>
      </c>
      <c r="B2554" s="94">
        <f t="shared" si="549"/>
        <v>9.8986966820049696E-22</v>
      </c>
      <c r="C2554" s="179">
        <f t="shared" si="550"/>
        <v>9.876366927075955E-22</v>
      </c>
      <c r="D2554" s="166">
        <f t="shared" si="551"/>
        <v>2.2558277767625785E-3</v>
      </c>
      <c r="E2554" s="167">
        <f t="shared" si="561"/>
        <v>24.291375447755232</v>
      </c>
      <c r="F2554" s="168">
        <f t="shared" si="562"/>
        <v>5.693709308548768</v>
      </c>
      <c r="G2554" s="168">
        <f t="shared" si="552"/>
        <v>197867.91793467602</v>
      </c>
      <c r="H2554" s="168">
        <f t="shared" si="553"/>
        <v>271310.33852408634</v>
      </c>
      <c r="I2554" s="169">
        <f t="shared" si="554"/>
        <v>469178.25645876233</v>
      </c>
      <c r="J2554" s="169">
        <f t="shared" si="556"/>
        <v>458763.80941078911</v>
      </c>
      <c r="K2554" s="95"/>
      <c r="L2554" s="265">
        <f t="shared" si="555"/>
        <v>179845.24876154121</v>
      </c>
      <c r="M2554" s="265">
        <f>$G2554*NonHospFrac+theModel!$H2554*NonHospFrac</f>
        <v>289333.00769722112</v>
      </c>
      <c r="N2554" s="266">
        <f t="shared" si="557"/>
        <v>469178.25645876233</v>
      </c>
      <c r="O2554" s="159"/>
      <c r="P2554" s="265">
        <f t="shared" si="558"/>
        <v>175853.18648185866</v>
      </c>
      <c r="Q2554" s="265">
        <f t="shared" si="559"/>
        <v>289331.45305554633</v>
      </c>
      <c r="R2554" s="266">
        <f t="shared" si="560"/>
        <v>465184.63953740499</v>
      </c>
    </row>
    <row r="2555" spans="1:18" x14ac:dyDescent="0.3">
      <c r="A2555" s="82">
        <v>2524</v>
      </c>
      <c r="B2555" s="94">
        <f t="shared" si="549"/>
        <v>9.7137844818664885E-22</v>
      </c>
      <c r="C2555" s="179">
        <f t="shared" si="550"/>
        <v>9.6918718570148088E-22</v>
      </c>
      <c r="D2555" s="166">
        <f t="shared" si="551"/>
        <v>2.2558277767625785E-3</v>
      </c>
      <c r="E2555" s="167">
        <f t="shared" si="561"/>
        <v>24.291375447755232</v>
      </c>
      <c r="F2555" s="168">
        <f t="shared" si="562"/>
        <v>5.6959651363255306</v>
      </c>
      <c r="G2555" s="168">
        <f t="shared" si="552"/>
        <v>197946.31251388942</v>
      </c>
      <c r="H2555" s="168">
        <f t="shared" si="553"/>
        <v>271310.33852408634</v>
      </c>
      <c r="I2555" s="169">
        <f t="shared" si="554"/>
        <v>469256.6510379758</v>
      </c>
      <c r="J2555" s="169">
        <f t="shared" si="556"/>
        <v>458834.53938712698</v>
      </c>
      <c r="K2555" s="95"/>
      <c r="L2555" s="265">
        <f t="shared" si="555"/>
        <v>179875.29894482676</v>
      </c>
      <c r="M2555" s="265">
        <f>$G2555*NonHospFrac+theModel!$H2555*NonHospFrac</f>
        <v>289381.35209314898</v>
      </c>
      <c r="N2555" s="266">
        <f t="shared" si="557"/>
        <v>469256.65103797574</v>
      </c>
      <c r="O2555" s="159"/>
      <c r="P2555" s="265">
        <f t="shared" si="558"/>
        <v>175880.29867219197</v>
      </c>
      <c r="Q2555" s="265">
        <f t="shared" si="559"/>
        <v>289379.79745147418</v>
      </c>
      <c r="R2555" s="266">
        <f t="shared" si="560"/>
        <v>465260.09612366615</v>
      </c>
    </row>
    <row r="2556" spans="1:18" x14ac:dyDescent="0.3">
      <c r="A2556" s="82">
        <v>2525</v>
      </c>
      <c r="B2556" s="94">
        <f t="shared" si="549"/>
        <v>9.5323265265501786E-22</v>
      </c>
      <c r="C2556" s="179">
        <f t="shared" si="550"/>
        <v>9.510823239594415E-22</v>
      </c>
      <c r="D2556" s="166">
        <f t="shared" si="551"/>
        <v>2.2558277767625785E-3</v>
      </c>
      <c r="E2556" s="167">
        <f t="shared" si="561"/>
        <v>24.291375447755232</v>
      </c>
      <c r="F2556" s="168">
        <f t="shared" si="562"/>
        <v>5.6982209641022932</v>
      </c>
      <c r="G2556" s="168">
        <f t="shared" si="552"/>
        <v>198024.70709310286</v>
      </c>
      <c r="H2556" s="168">
        <f t="shared" si="553"/>
        <v>271310.33852408634</v>
      </c>
      <c r="I2556" s="169">
        <f t="shared" si="554"/>
        <v>469335.0456171892</v>
      </c>
      <c r="J2556" s="169">
        <f t="shared" si="556"/>
        <v>458905.26648037171</v>
      </c>
      <c r="K2556" s="95"/>
      <c r="L2556" s="265">
        <f t="shared" si="555"/>
        <v>179905.34912811237</v>
      </c>
      <c r="M2556" s="265">
        <f>$G2556*NonHospFrac+theModel!$H2556*NonHospFrac</f>
        <v>289429.69648907683</v>
      </c>
      <c r="N2556" s="266">
        <f t="shared" si="557"/>
        <v>469335.0456171892</v>
      </c>
      <c r="O2556" s="159"/>
      <c r="P2556" s="265">
        <f t="shared" si="558"/>
        <v>175907.40975737909</v>
      </c>
      <c r="Q2556" s="265">
        <f t="shared" si="559"/>
        <v>289428.14184740203</v>
      </c>
      <c r="R2556" s="266">
        <f t="shared" si="560"/>
        <v>465335.55160478113</v>
      </c>
    </row>
    <row r="2557" spans="1:18" x14ac:dyDescent="0.3">
      <c r="A2557" s="82">
        <v>2526</v>
      </c>
      <c r="B2557" s="94">
        <f t="shared" si="549"/>
        <v>9.3542582891763495E-22</v>
      </c>
      <c r="C2557" s="179">
        <f t="shared" si="550"/>
        <v>9.3331566934966147E-22</v>
      </c>
      <c r="D2557" s="166">
        <f t="shared" si="551"/>
        <v>2.2558277767625785E-3</v>
      </c>
      <c r="E2557" s="167">
        <f t="shared" si="561"/>
        <v>24.291375447755232</v>
      </c>
      <c r="F2557" s="168">
        <f t="shared" si="562"/>
        <v>5.7004767918790558</v>
      </c>
      <c r="G2557" s="168">
        <f t="shared" si="552"/>
        <v>198103.10167231626</v>
      </c>
      <c r="H2557" s="168">
        <f t="shared" si="553"/>
        <v>271310.33852408634</v>
      </c>
      <c r="I2557" s="169">
        <f t="shared" si="554"/>
        <v>469413.4401964026</v>
      </c>
      <c r="J2557" s="169">
        <f t="shared" si="556"/>
        <v>458975.99069064087</v>
      </c>
      <c r="K2557" s="95"/>
      <c r="L2557" s="265">
        <f t="shared" si="555"/>
        <v>179935.39931139792</v>
      </c>
      <c r="M2557" s="265">
        <f>$G2557*NonHospFrac+theModel!$H2557*NonHospFrac</f>
        <v>289478.04088500468</v>
      </c>
      <c r="N2557" s="266">
        <f t="shared" si="557"/>
        <v>469413.4401964026</v>
      </c>
      <c r="O2557" s="159"/>
      <c r="P2557" s="265">
        <f t="shared" si="558"/>
        <v>175934.51973746493</v>
      </c>
      <c r="Q2557" s="265">
        <f t="shared" si="559"/>
        <v>289476.48624332988</v>
      </c>
      <c r="R2557" s="266">
        <f t="shared" si="560"/>
        <v>465411.00598079478</v>
      </c>
    </row>
    <row r="2558" spans="1:18" x14ac:dyDescent="0.3">
      <c r="A2558" s="82">
        <v>2527</v>
      </c>
      <c r="B2558" s="94">
        <f t="shared" si="549"/>
        <v>9.1795164482570572E-22</v>
      </c>
      <c r="C2558" s="179">
        <f t="shared" si="550"/>
        <v>9.1588090400758302E-22</v>
      </c>
      <c r="D2558" s="166">
        <f t="shared" si="551"/>
        <v>2.2558277767625785E-3</v>
      </c>
      <c r="E2558" s="167">
        <f t="shared" si="561"/>
        <v>24.291375447755232</v>
      </c>
      <c r="F2558" s="168">
        <f t="shared" si="562"/>
        <v>5.7027326196558183</v>
      </c>
      <c r="G2558" s="168">
        <f t="shared" si="552"/>
        <v>198181.49625152969</v>
      </c>
      <c r="H2558" s="168">
        <f t="shared" si="553"/>
        <v>271310.33852408634</v>
      </c>
      <c r="I2558" s="169">
        <f t="shared" si="554"/>
        <v>469491.83477561607</v>
      </c>
      <c r="J2558" s="169">
        <f t="shared" si="556"/>
        <v>459046.71201805206</v>
      </c>
      <c r="K2558" s="95"/>
      <c r="L2558" s="265">
        <f t="shared" si="555"/>
        <v>179965.44949468353</v>
      </c>
      <c r="M2558" s="265">
        <f>$G2558*NonHospFrac+theModel!$H2558*NonHospFrac</f>
        <v>289526.38528093253</v>
      </c>
      <c r="N2558" s="266">
        <f t="shared" si="557"/>
        <v>469491.83477561607</v>
      </c>
      <c r="O2558" s="159"/>
      <c r="P2558" s="265">
        <f t="shared" si="558"/>
        <v>175961.62861249468</v>
      </c>
      <c r="Q2558" s="265">
        <f t="shared" si="559"/>
        <v>289524.83063925774</v>
      </c>
      <c r="R2558" s="266">
        <f t="shared" si="560"/>
        <v>465486.45925175241</v>
      </c>
    </row>
    <row r="2559" spans="1:18" x14ac:dyDescent="0.3">
      <c r="A2559" s="82">
        <v>2528</v>
      </c>
      <c r="B2559" s="94">
        <f t="shared" si="549"/>
        <v>9.00803886517884E-22</v>
      </c>
      <c r="C2559" s="179">
        <f t="shared" si="550"/>
        <v>8.987718280892613E-22</v>
      </c>
      <c r="D2559" s="166">
        <f t="shared" si="551"/>
        <v>2.2558277767625785E-3</v>
      </c>
      <c r="E2559" s="167">
        <f t="shared" si="561"/>
        <v>24.291375447755232</v>
      </c>
      <c r="F2559" s="168">
        <f t="shared" si="562"/>
        <v>5.7049884474325809</v>
      </c>
      <c r="G2559" s="168">
        <f t="shared" si="552"/>
        <v>198259.89083074313</v>
      </c>
      <c r="H2559" s="168">
        <f t="shared" si="553"/>
        <v>271310.33852408634</v>
      </c>
      <c r="I2559" s="169">
        <f t="shared" si="554"/>
        <v>469570.22935482947</v>
      </c>
      <c r="J2559" s="169">
        <f t="shared" si="556"/>
        <v>459117.43046272267</v>
      </c>
      <c r="K2559" s="95"/>
      <c r="L2559" s="265">
        <f t="shared" si="555"/>
        <v>179995.49967796908</v>
      </c>
      <c r="M2559" s="265">
        <f>$G2559*NonHospFrac+theModel!$H2559*NonHospFrac</f>
        <v>289574.72967686038</v>
      </c>
      <c r="N2559" s="266">
        <f t="shared" si="557"/>
        <v>469570.22935482947</v>
      </c>
      <c r="O2559" s="159"/>
      <c r="P2559" s="265">
        <f t="shared" si="558"/>
        <v>175988.73638251325</v>
      </c>
      <c r="Q2559" s="265">
        <f t="shared" si="559"/>
        <v>289573.17503518559</v>
      </c>
      <c r="R2559" s="266">
        <f t="shared" si="560"/>
        <v>465561.91141769884</v>
      </c>
    </row>
    <row r="2560" spans="1:18" x14ac:dyDescent="0.3">
      <c r="A2560" s="82">
        <v>2529</v>
      </c>
      <c r="B2560" s="94">
        <f t="shared" si="549"/>
        <v>8.8397645621060655E-22</v>
      </c>
      <c r="C2560" s="179">
        <f t="shared" si="550"/>
        <v>8.8198235756668257E-22</v>
      </c>
      <c r="D2560" s="166">
        <f t="shared" si="551"/>
        <v>2.2558277767625785E-3</v>
      </c>
      <c r="E2560" s="167">
        <f t="shared" si="561"/>
        <v>24.291375447755232</v>
      </c>
      <c r="F2560" s="168">
        <f t="shared" si="562"/>
        <v>5.7072442752093435</v>
      </c>
      <c r="G2560" s="168">
        <f t="shared" si="552"/>
        <v>198338.28540995653</v>
      </c>
      <c r="H2560" s="168">
        <f t="shared" si="553"/>
        <v>271310.33852408634</v>
      </c>
      <c r="I2560" s="169">
        <f t="shared" si="554"/>
        <v>469648.62393404287</v>
      </c>
      <c r="J2560" s="169">
        <f t="shared" si="556"/>
        <v>459188.14602477022</v>
      </c>
      <c r="K2560" s="95"/>
      <c r="L2560" s="265">
        <f t="shared" si="555"/>
        <v>180025.54986125469</v>
      </c>
      <c r="M2560" s="265">
        <f>$G2560*NonHospFrac+theModel!$H2560*NonHospFrac</f>
        <v>289623.07407278818</v>
      </c>
      <c r="N2560" s="266">
        <f t="shared" si="557"/>
        <v>469648.62393404287</v>
      </c>
      <c r="O2560" s="159"/>
      <c r="P2560" s="265">
        <f t="shared" si="558"/>
        <v>176015.84304756581</v>
      </c>
      <c r="Q2560" s="265">
        <f t="shared" si="559"/>
        <v>289621.51943111338</v>
      </c>
      <c r="R2560" s="266">
        <f t="shared" si="560"/>
        <v>465637.36247867916</v>
      </c>
    </row>
    <row r="2561" spans="1:18" x14ac:dyDescent="0.3">
      <c r="A2561" s="82">
        <v>2530</v>
      </c>
      <c r="B2561" s="94">
        <f t="shared" si="549"/>
        <v>8.674633700297081E-22</v>
      </c>
      <c r="C2561" s="179">
        <f t="shared" si="550"/>
        <v>8.6550652206427099E-22</v>
      </c>
      <c r="D2561" s="166">
        <f t="shared" si="551"/>
        <v>2.2558277767625785E-3</v>
      </c>
      <c r="E2561" s="167">
        <f t="shared" si="561"/>
        <v>24.291375447755232</v>
      </c>
      <c r="F2561" s="168">
        <f t="shared" si="562"/>
        <v>5.7095001029861061</v>
      </c>
      <c r="G2561" s="168">
        <f t="shared" si="552"/>
        <v>198416.67998916996</v>
      </c>
      <c r="H2561" s="168">
        <f t="shared" si="553"/>
        <v>271310.33852408634</v>
      </c>
      <c r="I2561" s="169">
        <f t="shared" si="554"/>
        <v>469727.01851325633</v>
      </c>
      <c r="J2561" s="169">
        <f t="shared" si="556"/>
        <v>459258.8587043123</v>
      </c>
      <c r="K2561" s="95"/>
      <c r="L2561" s="265">
        <f t="shared" si="555"/>
        <v>180055.60004454025</v>
      </c>
      <c r="M2561" s="265">
        <f>$G2561*NonHospFrac+theModel!$H2561*NonHospFrac</f>
        <v>289671.41846871603</v>
      </c>
      <c r="N2561" s="266">
        <f t="shared" si="557"/>
        <v>469727.01851325628</v>
      </c>
      <c r="O2561" s="159"/>
      <c r="P2561" s="265">
        <f t="shared" si="558"/>
        <v>176042.9486076973</v>
      </c>
      <c r="Q2561" s="265">
        <f t="shared" si="559"/>
        <v>289669.86382704123</v>
      </c>
      <c r="R2561" s="266">
        <f t="shared" si="560"/>
        <v>465712.8124347385</v>
      </c>
    </row>
    <row r="2562" spans="1:18" x14ac:dyDescent="0.3">
      <c r="A2562" s="82">
        <v>2531</v>
      </c>
      <c r="B2562" s="94">
        <f t="shared" si="549"/>
        <v>8.5125875588254105E-22</v>
      </c>
      <c r="C2562" s="179">
        <f t="shared" si="550"/>
        <v>8.4933846273580892E-22</v>
      </c>
      <c r="D2562" s="166">
        <f t="shared" si="551"/>
        <v>2.2558277767625785E-3</v>
      </c>
      <c r="E2562" s="167">
        <f t="shared" si="561"/>
        <v>24.291375447755232</v>
      </c>
      <c r="F2562" s="168">
        <f t="shared" si="562"/>
        <v>5.7117559307628687</v>
      </c>
      <c r="G2562" s="168">
        <f t="shared" si="552"/>
        <v>198495.07456838337</v>
      </c>
      <c r="H2562" s="168">
        <f t="shared" si="553"/>
        <v>271310.33852408634</v>
      </c>
      <c r="I2562" s="169">
        <f t="shared" si="554"/>
        <v>469805.41309246968</v>
      </c>
      <c r="J2562" s="169">
        <f t="shared" si="556"/>
        <v>459329.56850146624</v>
      </c>
      <c r="K2562" s="95"/>
      <c r="L2562" s="265">
        <f t="shared" si="555"/>
        <v>180085.65022782583</v>
      </c>
      <c r="M2562" s="265">
        <f>$G2562*NonHospFrac+theModel!$H2562*NonHospFrac</f>
        <v>289719.76286464388</v>
      </c>
      <c r="N2562" s="266">
        <f t="shared" si="557"/>
        <v>469805.41309246968</v>
      </c>
      <c r="O2562" s="159"/>
      <c r="P2562" s="265">
        <f t="shared" si="558"/>
        <v>176070.05306295279</v>
      </c>
      <c r="Q2562" s="265">
        <f t="shared" si="559"/>
        <v>289718.20822296909</v>
      </c>
      <c r="R2562" s="266">
        <f t="shared" si="560"/>
        <v>465788.26128592191</v>
      </c>
    </row>
    <row r="2563" spans="1:18" x14ac:dyDescent="0.3">
      <c r="A2563" s="82">
        <v>2532</v>
      </c>
      <c r="B2563" s="94">
        <f t="shared" si="549"/>
        <v>8.353568513698507E-22</v>
      </c>
      <c r="C2563" s="179">
        <f t="shared" si="550"/>
        <v>8.3347243018102164E-22</v>
      </c>
      <c r="D2563" s="166">
        <f t="shared" si="551"/>
        <v>2.2558277767625785E-3</v>
      </c>
      <c r="E2563" s="167">
        <f t="shared" si="561"/>
        <v>24.291375447755232</v>
      </c>
      <c r="F2563" s="168">
        <f t="shared" si="562"/>
        <v>5.7140117585396313</v>
      </c>
      <c r="G2563" s="168">
        <f t="shared" si="552"/>
        <v>198573.4691475968</v>
      </c>
      <c r="H2563" s="168">
        <f t="shared" si="553"/>
        <v>271310.33852408634</v>
      </c>
      <c r="I2563" s="169">
        <f t="shared" si="554"/>
        <v>469883.80767168314</v>
      </c>
      <c r="J2563" s="169">
        <f t="shared" si="556"/>
        <v>459400.27541634976</v>
      </c>
      <c r="K2563" s="95"/>
      <c r="L2563" s="265">
        <f t="shared" si="555"/>
        <v>180115.70041111141</v>
      </c>
      <c r="M2563" s="265">
        <f>$G2563*NonHospFrac+theModel!$H2563*NonHospFrac</f>
        <v>289768.10726057173</v>
      </c>
      <c r="N2563" s="266">
        <f t="shared" si="557"/>
        <v>469883.80767168314</v>
      </c>
      <c r="O2563" s="159"/>
      <c r="P2563" s="265">
        <f t="shared" si="558"/>
        <v>176097.15641337735</v>
      </c>
      <c r="Q2563" s="265">
        <f t="shared" si="559"/>
        <v>289766.55261889694</v>
      </c>
      <c r="R2563" s="266">
        <f t="shared" si="560"/>
        <v>465863.70903227432</v>
      </c>
    </row>
    <row r="2564" spans="1:18" x14ac:dyDescent="0.3">
      <c r="A2564" s="82">
        <v>2533</v>
      </c>
      <c r="B2564" s="94">
        <f t="shared" si="549"/>
        <v>8.1975200173662948E-22</v>
      </c>
      <c r="C2564" s="179">
        <f t="shared" si="550"/>
        <v>8.1790278240105528E-22</v>
      </c>
      <c r="D2564" s="166">
        <f t="shared" si="551"/>
        <v>2.2558277767625785E-3</v>
      </c>
      <c r="E2564" s="167">
        <f t="shared" si="561"/>
        <v>24.291375447755232</v>
      </c>
      <c r="F2564" s="168">
        <f t="shared" si="562"/>
        <v>5.7162675863163939</v>
      </c>
      <c r="G2564" s="168">
        <f t="shared" si="552"/>
        <v>198651.86372681023</v>
      </c>
      <c r="H2564" s="168">
        <f t="shared" si="553"/>
        <v>271310.33852408634</v>
      </c>
      <c r="I2564" s="169">
        <f t="shared" si="554"/>
        <v>469962.2022508966</v>
      </c>
      <c r="J2564" s="169">
        <f t="shared" si="556"/>
        <v>459470.97944908025</v>
      </c>
      <c r="K2564" s="95"/>
      <c r="L2564" s="265">
        <f t="shared" si="555"/>
        <v>180145.75059439702</v>
      </c>
      <c r="M2564" s="265">
        <f>$G2564*NonHospFrac+theModel!$H2564*NonHospFrac</f>
        <v>289816.45165649959</v>
      </c>
      <c r="N2564" s="266">
        <f t="shared" si="557"/>
        <v>469962.2022508966</v>
      </c>
      <c r="O2564" s="159"/>
      <c r="P2564" s="265">
        <f t="shared" si="558"/>
        <v>176124.25865901602</v>
      </c>
      <c r="Q2564" s="265">
        <f t="shared" si="559"/>
        <v>289814.89701482479</v>
      </c>
      <c r="R2564" s="266">
        <f t="shared" si="560"/>
        <v>465939.15567384078</v>
      </c>
    </row>
    <row r="2565" spans="1:18" x14ac:dyDescent="0.3">
      <c r="A2565" s="82">
        <v>2534</v>
      </c>
      <c r="B2565" s="94">
        <f t="shared" si="549"/>
        <v>8.0443865786130821E-22</v>
      </c>
      <c r="C2565" s="179">
        <f t="shared" si="550"/>
        <v>8.0262398279220306E-22</v>
      </c>
      <c r="D2565" s="166">
        <f t="shared" si="551"/>
        <v>2.2558277767625785E-3</v>
      </c>
      <c r="E2565" s="167">
        <f t="shared" si="561"/>
        <v>24.291375447755232</v>
      </c>
      <c r="F2565" s="168">
        <f t="shared" si="562"/>
        <v>5.7185234140931565</v>
      </c>
      <c r="G2565" s="168">
        <f t="shared" si="552"/>
        <v>198730.25830602364</v>
      </c>
      <c r="H2565" s="168">
        <f t="shared" si="553"/>
        <v>271310.33852408634</v>
      </c>
      <c r="I2565" s="169">
        <f t="shared" si="554"/>
        <v>470040.59683010995</v>
      </c>
      <c r="J2565" s="169">
        <f t="shared" si="556"/>
        <v>459541.68059977505</v>
      </c>
      <c r="K2565" s="95"/>
      <c r="L2565" s="265">
        <f t="shared" si="555"/>
        <v>180175.80077768257</v>
      </c>
      <c r="M2565" s="265">
        <f>$G2565*NonHospFrac+theModel!$H2565*NonHospFrac</f>
        <v>289864.79605242738</v>
      </c>
      <c r="N2565" s="266">
        <f t="shared" si="557"/>
        <v>470040.59683010995</v>
      </c>
      <c r="O2565" s="159"/>
      <c r="P2565" s="265">
        <f t="shared" si="558"/>
        <v>176151.35979991374</v>
      </c>
      <c r="Q2565" s="265">
        <f t="shared" si="559"/>
        <v>289863.24141075258</v>
      </c>
      <c r="R2565" s="266">
        <f t="shared" si="560"/>
        <v>466014.60121066635</v>
      </c>
    </row>
    <row r="2566" spans="1:18" x14ac:dyDescent="0.3">
      <c r="A2566" s="82">
        <v>2535</v>
      </c>
      <c r="B2566" s="94">
        <f t="shared" si="549"/>
        <v>7.8941137428245096E-22</v>
      </c>
      <c r="C2566" s="179">
        <f t="shared" si="550"/>
        <v>7.8763059817705229E-22</v>
      </c>
      <c r="D2566" s="166">
        <f t="shared" si="551"/>
        <v>2.2558277767625785E-3</v>
      </c>
      <c r="E2566" s="167">
        <f t="shared" si="561"/>
        <v>24.291375447755232</v>
      </c>
      <c r="F2566" s="168">
        <f t="shared" si="562"/>
        <v>5.720779241869919</v>
      </c>
      <c r="G2566" s="168">
        <f t="shared" si="552"/>
        <v>198808.65288523707</v>
      </c>
      <c r="H2566" s="168">
        <f t="shared" si="553"/>
        <v>271310.33852408634</v>
      </c>
      <c r="I2566" s="169">
        <f t="shared" si="554"/>
        <v>470118.99140932341</v>
      </c>
      <c r="J2566" s="169">
        <f t="shared" si="556"/>
        <v>459612.37886855187</v>
      </c>
      <c r="K2566" s="95"/>
      <c r="L2566" s="265">
        <f t="shared" si="555"/>
        <v>180205.85096096815</v>
      </c>
      <c r="M2566" s="265">
        <f>$G2566*NonHospFrac+theModel!$H2566*NonHospFrac</f>
        <v>289913.14044835523</v>
      </c>
      <c r="N2566" s="266">
        <f t="shared" si="557"/>
        <v>470118.99140932341</v>
      </c>
      <c r="O2566" s="159"/>
      <c r="P2566" s="265">
        <f t="shared" si="558"/>
        <v>176178.45983611562</v>
      </c>
      <c r="Q2566" s="265">
        <f t="shared" si="559"/>
        <v>289911.58580668044</v>
      </c>
      <c r="R2566" s="266">
        <f t="shared" si="560"/>
        <v>466090.04564279609</v>
      </c>
    </row>
    <row r="2567" spans="1:18" x14ac:dyDescent="0.3">
      <c r="A2567" s="82">
        <v>2536</v>
      </c>
      <c r="B2567" s="94">
        <f t="shared" si="549"/>
        <v>7.7466480726234266E-22</v>
      </c>
      <c r="C2567" s="179">
        <f t="shared" si="550"/>
        <v>7.7291729687243981E-22</v>
      </c>
      <c r="D2567" s="166">
        <f t="shared" si="551"/>
        <v>2.2558277767625785E-3</v>
      </c>
      <c r="E2567" s="167">
        <f t="shared" si="561"/>
        <v>24.291375447755232</v>
      </c>
      <c r="F2567" s="168">
        <f t="shared" si="562"/>
        <v>5.7230350696466816</v>
      </c>
      <c r="G2567" s="168">
        <f t="shared" si="552"/>
        <v>198887.04746445047</v>
      </c>
      <c r="H2567" s="168">
        <f t="shared" si="553"/>
        <v>271310.33852408634</v>
      </c>
      <c r="I2567" s="169">
        <f t="shared" si="554"/>
        <v>470197.38598853681</v>
      </c>
      <c r="J2567" s="169">
        <f t="shared" si="556"/>
        <v>459683.07425552804</v>
      </c>
      <c r="K2567" s="95"/>
      <c r="L2567" s="265">
        <f t="shared" si="555"/>
        <v>180235.90114425373</v>
      </c>
      <c r="M2567" s="265">
        <f>$G2567*NonHospFrac+theModel!$H2567*NonHospFrac</f>
        <v>289961.48484428308</v>
      </c>
      <c r="N2567" s="266">
        <f t="shared" si="557"/>
        <v>470197.38598853681</v>
      </c>
      <c r="O2567" s="159"/>
      <c r="P2567" s="265">
        <f t="shared" si="558"/>
        <v>176205.55876766669</v>
      </c>
      <c r="Q2567" s="265">
        <f t="shared" si="559"/>
        <v>289959.93020260829</v>
      </c>
      <c r="R2567" s="266">
        <f t="shared" si="560"/>
        <v>466165.48897027498</v>
      </c>
    </row>
    <row r="2568" spans="1:18" x14ac:dyDescent="0.3">
      <c r="A2568" s="82">
        <v>2537</v>
      </c>
      <c r="B2568" s="94">
        <f t="shared" si="549"/>
        <v>7.6019371288674268E-22</v>
      </c>
      <c r="C2568" s="179">
        <f t="shared" si="550"/>
        <v>7.5847884679349246E-22</v>
      </c>
      <c r="D2568" s="166">
        <f t="shared" si="551"/>
        <v>2.2558277767625785E-3</v>
      </c>
      <c r="E2568" s="167">
        <f t="shared" si="561"/>
        <v>24.291375447755232</v>
      </c>
      <c r="F2568" s="168">
        <f t="shared" si="562"/>
        <v>5.7252908974234442</v>
      </c>
      <c r="G2568" s="168">
        <f t="shared" si="552"/>
        <v>198965.44204366393</v>
      </c>
      <c r="H2568" s="168">
        <f t="shared" si="553"/>
        <v>271310.33852408634</v>
      </c>
      <c r="I2568" s="169">
        <f t="shared" si="554"/>
        <v>470275.78056775028</v>
      </c>
      <c r="J2568" s="169">
        <f t="shared" si="556"/>
        <v>459753.7667608211</v>
      </c>
      <c r="K2568" s="95"/>
      <c r="L2568" s="265">
        <f t="shared" si="555"/>
        <v>180265.95132753934</v>
      </c>
      <c r="M2568" s="265">
        <f>$G2568*NonHospFrac+theModel!$H2568*NonHospFrac</f>
        <v>290009.82924021094</v>
      </c>
      <c r="N2568" s="266">
        <f t="shared" si="557"/>
        <v>470275.78056775028</v>
      </c>
      <c r="O2568" s="159"/>
      <c r="P2568" s="265">
        <f t="shared" si="558"/>
        <v>176232.656594612</v>
      </c>
      <c r="Q2568" s="265">
        <f t="shared" si="559"/>
        <v>290008.27459853614</v>
      </c>
      <c r="R2568" s="266">
        <f t="shared" si="560"/>
        <v>466240.93119314814</v>
      </c>
    </row>
    <row r="2569" spans="1:18" x14ac:dyDescent="0.3">
      <c r="A2569" s="82">
        <v>2538</v>
      </c>
      <c r="B2569" s="94">
        <f t="shared" si="549"/>
        <v>7.4599294520013686E-22</v>
      </c>
      <c r="C2569" s="179">
        <f t="shared" si="550"/>
        <v>7.4431011359308542E-22</v>
      </c>
      <c r="D2569" s="166">
        <f t="shared" si="551"/>
        <v>2.2558277767625785E-3</v>
      </c>
      <c r="E2569" s="167">
        <f t="shared" si="561"/>
        <v>24.291375447755232</v>
      </c>
      <c r="F2569" s="168">
        <f t="shared" si="562"/>
        <v>5.7275467252002068</v>
      </c>
      <c r="G2569" s="168">
        <f t="shared" si="552"/>
        <v>199043.83662287737</v>
      </c>
      <c r="H2569" s="168">
        <f t="shared" si="553"/>
        <v>271310.33852408634</v>
      </c>
      <c r="I2569" s="169">
        <f t="shared" si="554"/>
        <v>470354.17514696368</v>
      </c>
      <c r="J2569" s="169">
        <f t="shared" si="556"/>
        <v>459824.45638454845</v>
      </c>
      <c r="K2569" s="95"/>
      <c r="L2569" s="265">
        <f t="shared" si="555"/>
        <v>180296.00151082489</v>
      </c>
      <c r="M2569" s="265">
        <f>$G2569*NonHospFrac+theModel!$H2569*NonHospFrac</f>
        <v>290058.17363613879</v>
      </c>
      <c r="N2569" s="266">
        <f t="shared" si="557"/>
        <v>470354.17514696368</v>
      </c>
      <c r="O2569" s="159"/>
      <c r="P2569" s="265">
        <f t="shared" si="558"/>
        <v>176259.75331699647</v>
      </c>
      <c r="Q2569" s="265">
        <f t="shared" si="559"/>
        <v>290056.61899446399</v>
      </c>
      <c r="R2569" s="266">
        <f t="shared" si="560"/>
        <v>466316.37231146044</v>
      </c>
    </row>
    <row r="2570" spans="1:18" x14ac:dyDescent="0.3">
      <c r="A2570" s="82">
        <v>2539</v>
      </c>
      <c r="B2570" s="94">
        <f t="shared" si="549"/>
        <v>7.3205745437582341E-22</v>
      </c>
      <c r="C2570" s="179">
        <f t="shared" si="550"/>
        <v>7.3040605883605633E-22</v>
      </c>
      <c r="D2570" s="166">
        <f t="shared" si="551"/>
        <v>2.2558277767625785E-3</v>
      </c>
      <c r="E2570" s="167">
        <f t="shared" si="561"/>
        <v>24.291375447755232</v>
      </c>
      <c r="F2570" s="168">
        <f t="shared" si="562"/>
        <v>5.7298025529769694</v>
      </c>
      <c r="G2570" s="168">
        <f t="shared" si="552"/>
        <v>199122.23120209074</v>
      </c>
      <c r="H2570" s="168">
        <f t="shared" si="553"/>
        <v>271310.33852408634</v>
      </c>
      <c r="I2570" s="169">
        <f t="shared" si="554"/>
        <v>470432.56972617708</v>
      </c>
      <c r="J2570" s="169">
        <f t="shared" si="556"/>
        <v>459895.14312682755</v>
      </c>
      <c r="K2570" s="95"/>
      <c r="L2570" s="265">
        <f t="shared" si="555"/>
        <v>180326.05169411044</v>
      </c>
      <c r="M2570" s="265">
        <f>$G2570*NonHospFrac+theModel!$H2570*NonHospFrac</f>
        <v>290106.51803206664</v>
      </c>
      <c r="N2570" s="266">
        <f t="shared" si="557"/>
        <v>470432.56972617708</v>
      </c>
      <c r="O2570" s="159"/>
      <c r="P2570" s="265">
        <f t="shared" si="558"/>
        <v>176286.84893486521</v>
      </c>
      <c r="Q2570" s="265">
        <f t="shared" si="559"/>
        <v>290104.96339039184</v>
      </c>
      <c r="R2570" s="266">
        <f t="shared" si="560"/>
        <v>466391.81232525705</v>
      </c>
    </row>
    <row r="2571" spans="1:18" x14ac:dyDescent="0.3">
      <c r="A2571" s="82">
        <v>2540</v>
      </c>
      <c r="B2571" s="94">
        <f t="shared" si="549"/>
        <v>7.1838228492018244E-22</v>
      </c>
      <c r="C2571" s="179">
        <f t="shared" si="550"/>
        <v>7.1676173820752536E-22</v>
      </c>
      <c r="D2571" s="166">
        <f t="shared" si="551"/>
        <v>2.2558277767625785E-3</v>
      </c>
      <c r="E2571" s="167">
        <f t="shared" si="561"/>
        <v>24.291375447755232</v>
      </c>
      <c r="F2571" s="168">
        <f t="shared" si="562"/>
        <v>5.732058380753732</v>
      </c>
      <c r="G2571" s="168">
        <f t="shared" si="552"/>
        <v>199200.62578130417</v>
      </c>
      <c r="H2571" s="168">
        <f t="shared" si="553"/>
        <v>271310.33852408634</v>
      </c>
      <c r="I2571" s="169">
        <f t="shared" si="554"/>
        <v>470510.96430539049</v>
      </c>
      <c r="J2571" s="169">
        <f t="shared" si="556"/>
        <v>459965.82698777586</v>
      </c>
      <c r="K2571" s="95"/>
      <c r="L2571" s="265">
        <f t="shared" si="555"/>
        <v>180356.10187739605</v>
      </c>
      <c r="M2571" s="265">
        <f>$G2571*NonHospFrac+theModel!$H2571*NonHospFrac</f>
        <v>290154.86242799449</v>
      </c>
      <c r="N2571" s="266">
        <f t="shared" si="557"/>
        <v>470510.96430539055</v>
      </c>
      <c r="O2571" s="159"/>
      <c r="P2571" s="265">
        <f t="shared" si="558"/>
        <v>176313.94344826325</v>
      </c>
      <c r="Q2571" s="265">
        <f t="shared" si="559"/>
        <v>290153.3077863197</v>
      </c>
      <c r="R2571" s="266">
        <f t="shared" si="560"/>
        <v>466467.25123458297</v>
      </c>
    </row>
    <row r="2572" spans="1:18" x14ac:dyDescent="0.3">
      <c r="A2572" s="82">
        <v>2541</v>
      </c>
      <c r="B2572" s="94">
        <f t="shared" si="549"/>
        <v>7.0496257391049085E-22</v>
      </c>
      <c r="C2572" s="179">
        <f t="shared" si="550"/>
        <v>7.0337229975468555E-22</v>
      </c>
      <c r="D2572" s="166">
        <f t="shared" si="551"/>
        <v>2.2558277767625785E-3</v>
      </c>
      <c r="E2572" s="167">
        <f t="shared" si="561"/>
        <v>24.291375447755232</v>
      </c>
      <c r="F2572" s="168">
        <f t="shared" si="562"/>
        <v>5.7343142085304946</v>
      </c>
      <c r="G2572" s="168">
        <f t="shared" si="552"/>
        <v>199279.02036051758</v>
      </c>
      <c r="H2572" s="168">
        <f t="shared" si="553"/>
        <v>271310.33852408634</v>
      </c>
      <c r="I2572" s="169">
        <f t="shared" si="554"/>
        <v>470589.35888460395</v>
      </c>
      <c r="J2572" s="169">
        <f t="shared" si="556"/>
        <v>460036.5079675109</v>
      </c>
      <c r="K2572" s="95"/>
      <c r="L2572" s="265">
        <f t="shared" si="555"/>
        <v>180386.1520606816</v>
      </c>
      <c r="M2572" s="265">
        <f>$G2572*NonHospFrac+theModel!$H2572*NonHospFrac</f>
        <v>290203.20682392229</v>
      </c>
      <c r="N2572" s="266">
        <f t="shared" si="557"/>
        <v>470589.35888460389</v>
      </c>
      <c r="O2572" s="159"/>
      <c r="P2572" s="265">
        <f t="shared" si="558"/>
        <v>176341.03685723554</v>
      </c>
      <c r="Q2572" s="265">
        <f t="shared" si="559"/>
        <v>290201.65218224749</v>
      </c>
      <c r="R2572" s="266">
        <f t="shared" si="560"/>
        <v>466542.68903948303</v>
      </c>
    </row>
    <row r="2573" spans="1:18" x14ac:dyDescent="0.3">
      <c r="A2573" s="82">
        <v>2542</v>
      </c>
      <c r="B2573" s="94">
        <f t="shared" si="549"/>
        <v>6.9179354926565524E-22</v>
      </c>
      <c r="C2573" s="179">
        <f t="shared" si="550"/>
        <v>6.9023298216143663E-22</v>
      </c>
      <c r="D2573" s="166">
        <f t="shared" si="551"/>
        <v>2.2558277767625785E-3</v>
      </c>
      <c r="E2573" s="167">
        <f t="shared" si="561"/>
        <v>24.291375447755232</v>
      </c>
      <c r="F2573" s="168">
        <f t="shared" si="562"/>
        <v>5.7365700363072571</v>
      </c>
      <c r="G2573" s="168">
        <f t="shared" si="552"/>
        <v>199357.41493973101</v>
      </c>
      <c r="H2573" s="168">
        <f t="shared" si="553"/>
        <v>271310.33852408634</v>
      </c>
      <c r="I2573" s="169">
        <f t="shared" si="554"/>
        <v>470667.75346381735</v>
      </c>
      <c r="J2573" s="169">
        <f t="shared" si="556"/>
        <v>460107.18606615002</v>
      </c>
      <c r="K2573" s="95"/>
      <c r="L2573" s="265">
        <f t="shared" si="555"/>
        <v>180416.20224396721</v>
      </c>
      <c r="M2573" s="265">
        <f>$G2573*NonHospFrac+theModel!$H2573*NonHospFrac</f>
        <v>290251.55121985014</v>
      </c>
      <c r="N2573" s="266">
        <f t="shared" si="557"/>
        <v>470667.75346381735</v>
      </c>
      <c r="O2573" s="159"/>
      <c r="P2573" s="265">
        <f t="shared" si="558"/>
        <v>176368.12916182718</v>
      </c>
      <c r="Q2573" s="265">
        <f t="shared" si="559"/>
        <v>290249.99657817534</v>
      </c>
      <c r="R2573" s="266">
        <f t="shared" si="560"/>
        <v>466618.12574000249</v>
      </c>
    </row>
    <row r="2574" spans="1:18" x14ac:dyDescent="0.3">
      <c r="A2574" s="82">
        <v>2543</v>
      </c>
      <c r="B2574" s="94">
        <f t="shared" si="549"/>
        <v>6.7887052804925379E-22</v>
      </c>
      <c r="C2574" s="179">
        <f t="shared" si="550"/>
        <v>6.7733911305525479E-22</v>
      </c>
      <c r="D2574" s="166">
        <f t="shared" si="551"/>
        <v>2.2558277767625785E-3</v>
      </c>
      <c r="E2574" s="167">
        <f t="shared" si="561"/>
        <v>24.291375447755232</v>
      </c>
      <c r="F2574" s="168">
        <f t="shared" si="562"/>
        <v>5.7388258640840197</v>
      </c>
      <c r="G2574" s="168">
        <f t="shared" si="552"/>
        <v>199435.80951894444</v>
      </c>
      <c r="H2574" s="168">
        <f t="shared" si="553"/>
        <v>271310.33852408634</v>
      </c>
      <c r="I2574" s="169">
        <f t="shared" si="554"/>
        <v>470746.14804303076</v>
      </c>
      <c r="J2574" s="169">
        <f t="shared" si="556"/>
        <v>460177.86128381069</v>
      </c>
      <c r="K2574" s="95"/>
      <c r="L2574" s="265">
        <f t="shared" si="555"/>
        <v>180446.25242725277</v>
      </c>
      <c r="M2574" s="265">
        <f>$G2574*NonHospFrac+theModel!$H2574*NonHospFrac</f>
        <v>290299.89561577799</v>
      </c>
      <c r="N2574" s="266">
        <f t="shared" si="557"/>
        <v>470746.14804303076</v>
      </c>
      <c r="O2574" s="159"/>
      <c r="P2574" s="265">
        <f t="shared" si="558"/>
        <v>176395.22036208311</v>
      </c>
      <c r="Q2574" s="265">
        <f t="shared" si="559"/>
        <v>290298.34097410319</v>
      </c>
      <c r="R2574" s="266">
        <f t="shared" si="560"/>
        <v>466693.56133618631</v>
      </c>
    </row>
    <row r="2575" spans="1:18" x14ac:dyDescent="0.3">
      <c r="A2575" s="82">
        <v>2544</v>
      </c>
      <c r="B2575" s="94">
        <f t="shared" si="549"/>
        <v>6.6618891480425297E-22</v>
      </c>
      <c r="C2575" s="179">
        <f t="shared" si="550"/>
        <v>6.6468610734566623E-22</v>
      </c>
      <c r="D2575" s="166">
        <f t="shared" si="551"/>
        <v>2.2558277767625785E-3</v>
      </c>
      <c r="E2575" s="167">
        <f t="shared" si="561"/>
        <v>24.291375447755232</v>
      </c>
      <c r="F2575" s="168">
        <f t="shared" si="562"/>
        <v>5.7410816918607823</v>
      </c>
      <c r="G2575" s="168">
        <f t="shared" si="552"/>
        <v>199514.20409815785</v>
      </c>
      <c r="H2575" s="168">
        <f t="shared" si="553"/>
        <v>271310.33852408634</v>
      </c>
      <c r="I2575" s="169">
        <f t="shared" si="554"/>
        <v>470824.54262224422</v>
      </c>
      <c r="J2575" s="169">
        <f t="shared" si="556"/>
        <v>460248.53362061043</v>
      </c>
      <c r="K2575" s="95"/>
      <c r="L2575" s="265">
        <f t="shared" si="555"/>
        <v>180476.30261053838</v>
      </c>
      <c r="M2575" s="265">
        <f>$G2575*NonHospFrac+theModel!$H2575*NonHospFrac</f>
        <v>290348.24001170584</v>
      </c>
      <c r="N2575" s="266">
        <f t="shared" si="557"/>
        <v>470824.54262224422</v>
      </c>
      <c r="O2575" s="159"/>
      <c r="P2575" s="265">
        <f t="shared" si="558"/>
        <v>176422.31045804845</v>
      </c>
      <c r="Q2575" s="265">
        <f t="shared" si="559"/>
        <v>290346.68537003105</v>
      </c>
      <c r="R2575" s="266">
        <f t="shared" si="560"/>
        <v>466768.99582807953</v>
      </c>
    </row>
    <row r="2576" spans="1:18" x14ac:dyDescent="0.3">
      <c r="A2576" s="82">
        <v>2545</v>
      </c>
      <c r="B2576" s="94">
        <f t="shared" si="549"/>
        <v>6.5374419991888181E-22</v>
      </c>
      <c r="C2576" s="179">
        <f t="shared" si="550"/>
        <v>6.522694655938074E-22</v>
      </c>
      <c r="D2576" s="166">
        <f t="shared" si="551"/>
        <v>2.2558277767625785E-3</v>
      </c>
      <c r="E2576" s="167">
        <f t="shared" si="561"/>
        <v>24.291375447755232</v>
      </c>
      <c r="F2576" s="168">
        <f t="shared" si="562"/>
        <v>5.7433375196375449</v>
      </c>
      <c r="G2576" s="168">
        <f t="shared" si="552"/>
        <v>199592.59867737128</v>
      </c>
      <c r="H2576" s="168">
        <f t="shared" si="553"/>
        <v>271310.33852408634</v>
      </c>
      <c r="I2576" s="169">
        <f t="shared" si="554"/>
        <v>470902.93720145762</v>
      </c>
      <c r="J2576" s="169">
        <f t="shared" si="556"/>
        <v>460319.20307666651</v>
      </c>
      <c r="K2576" s="95"/>
      <c r="L2576" s="265">
        <f t="shared" si="555"/>
        <v>180506.35279382393</v>
      </c>
      <c r="M2576" s="265">
        <f>$G2576*NonHospFrac+theModel!$H2576*NonHospFrac</f>
        <v>290396.58440763364</v>
      </c>
      <c r="N2576" s="266">
        <f t="shared" si="557"/>
        <v>470902.93720145756</v>
      </c>
      <c r="O2576" s="159"/>
      <c r="P2576" s="265">
        <f t="shared" si="558"/>
        <v>176449.3994497681</v>
      </c>
      <c r="Q2576" s="265">
        <f t="shared" si="559"/>
        <v>290395.02976595884</v>
      </c>
      <c r="R2576" s="266">
        <f t="shared" si="560"/>
        <v>466844.42921572691</v>
      </c>
    </row>
    <row r="2577" spans="1:18" x14ac:dyDescent="0.3">
      <c r="A2577" s="82">
        <v>2546</v>
      </c>
      <c r="B2577" s="94">
        <f t="shared" si="549"/>
        <v>6.415319580229834E-22</v>
      </c>
      <c r="C2577" s="179">
        <f t="shared" si="550"/>
        <v>6.4008477241239429E-22</v>
      </c>
      <c r="D2577" s="166">
        <f t="shared" si="551"/>
        <v>2.2558277767625785E-3</v>
      </c>
      <c r="E2577" s="167">
        <f t="shared" si="561"/>
        <v>24.291375447755232</v>
      </c>
      <c r="F2577" s="168">
        <f t="shared" si="562"/>
        <v>5.7455933474143075</v>
      </c>
      <c r="G2577" s="168">
        <f t="shared" si="552"/>
        <v>199670.99325658468</v>
      </c>
      <c r="H2577" s="168">
        <f t="shared" si="553"/>
        <v>271310.33852408634</v>
      </c>
      <c r="I2577" s="169">
        <f t="shared" si="554"/>
        <v>470981.33178067103</v>
      </c>
      <c r="J2577" s="169">
        <f t="shared" si="556"/>
        <v>460389.86965209647</v>
      </c>
      <c r="K2577" s="95"/>
      <c r="L2577" s="265">
        <f t="shared" si="555"/>
        <v>180536.40297710951</v>
      </c>
      <c r="M2577" s="265">
        <f>$G2577*NonHospFrac+theModel!$H2577*NonHospFrac</f>
        <v>290444.92880356149</v>
      </c>
      <c r="N2577" s="266">
        <f t="shared" si="557"/>
        <v>470981.33178067103</v>
      </c>
      <c r="O2577" s="159"/>
      <c r="P2577" s="265">
        <f t="shared" si="558"/>
        <v>176476.48733728714</v>
      </c>
      <c r="Q2577" s="265">
        <f t="shared" si="559"/>
        <v>290443.37416188669</v>
      </c>
      <c r="R2577" s="266">
        <f t="shared" si="560"/>
        <v>466919.8614991738</v>
      </c>
    </row>
    <row r="2578" spans="1:18" x14ac:dyDescent="0.3">
      <c r="A2578" s="82">
        <v>2547</v>
      </c>
      <c r="B2578" s="94">
        <f t="shared" si="549"/>
        <v>6.2954784641434785E-22</v>
      </c>
      <c r="C2578" s="179">
        <f t="shared" si="550"/>
        <v>6.2812769489560525E-22</v>
      </c>
      <c r="D2578" s="166">
        <f t="shared" si="551"/>
        <v>2.2558277767625785E-3</v>
      </c>
      <c r="E2578" s="167">
        <f t="shared" si="561"/>
        <v>24.291375447755232</v>
      </c>
      <c r="F2578" s="168">
        <f t="shared" si="562"/>
        <v>5.7478491751910701</v>
      </c>
      <c r="G2578" s="168">
        <f t="shared" si="552"/>
        <v>199749.38783579812</v>
      </c>
      <c r="H2578" s="168">
        <f t="shared" si="553"/>
        <v>271310.33852408634</v>
      </c>
      <c r="I2578" s="169">
        <f t="shared" si="554"/>
        <v>471059.72635988449</v>
      </c>
      <c r="J2578" s="169">
        <f t="shared" si="556"/>
        <v>460460.53334701777</v>
      </c>
      <c r="K2578" s="95"/>
      <c r="L2578" s="265">
        <f t="shared" si="555"/>
        <v>180566.45316039509</v>
      </c>
      <c r="M2578" s="265">
        <f>$G2578*NonHospFrac+theModel!$H2578*NonHospFrac</f>
        <v>290493.27319948934</v>
      </c>
      <c r="N2578" s="266">
        <f t="shared" si="557"/>
        <v>471059.72635988443</v>
      </c>
      <c r="O2578" s="159"/>
      <c r="P2578" s="265">
        <f t="shared" si="558"/>
        <v>176503.57412065053</v>
      </c>
      <c r="Q2578" s="265">
        <f t="shared" si="559"/>
        <v>290491.71855781454</v>
      </c>
      <c r="R2578" s="266">
        <f t="shared" si="560"/>
        <v>466995.29267846508</v>
      </c>
    </row>
    <row r="2579" spans="1:18" x14ac:dyDescent="0.3">
      <c r="A2579" s="82">
        <v>2548</v>
      </c>
      <c r="B2579" s="94">
        <f t="shared" si="549"/>
        <v>6.1778760351443712E-22</v>
      </c>
      <c r="C2579" s="179">
        <f t="shared" si="550"/>
        <v>6.163939810782897E-22</v>
      </c>
      <c r="D2579" s="166">
        <f t="shared" si="551"/>
        <v>2.2558277767625785E-3</v>
      </c>
      <c r="E2579" s="167">
        <f t="shared" si="561"/>
        <v>24.291375447755232</v>
      </c>
      <c r="F2579" s="168">
        <f t="shared" si="562"/>
        <v>5.7501050029678327</v>
      </c>
      <c r="G2579" s="168">
        <f t="shared" si="552"/>
        <v>199827.78241501155</v>
      </c>
      <c r="H2579" s="168">
        <f t="shared" si="553"/>
        <v>271310.33852408634</v>
      </c>
      <c r="I2579" s="169">
        <f t="shared" si="554"/>
        <v>471138.12093909789</v>
      </c>
      <c r="J2579" s="169">
        <f t="shared" si="556"/>
        <v>460531.1941615477</v>
      </c>
      <c r="K2579" s="95"/>
      <c r="L2579" s="265">
        <f t="shared" si="555"/>
        <v>180596.5033436807</v>
      </c>
      <c r="M2579" s="265">
        <f>$G2579*NonHospFrac+theModel!$H2579*NonHospFrac</f>
        <v>290541.61759541719</v>
      </c>
      <c r="N2579" s="266">
        <f t="shared" si="557"/>
        <v>471138.12093909789</v>
      </c>
      <c r="O2579" s="159"/>
      <c r="P2579" s="265">
        <f t="shared" si="558"/>
        <v>176530.65979990334</v>
      </c>
      <c r="Q2579" s="265">
        <f t="shared" si="559"/>
        <v>290540.0629537424</v>
      </c>
      <c r="R2579" s="266">
        <f t="shared" si="560"/>
        <v>467070.72275364574</v>
      </c>
    </row>
    <row r="2580" spans="1:18" x14ac:dyDescent="0.3">
      <c r="A2580" s="82">
        <v>2549</v>
      </c>
      <c r="B2580" s="94">
        <f t="shared" si="549"/>
        <v>6.0624704735295698E-22</v>
      </c>
      <c r="C2580" s="179">
        <f t="shared" si="550"/>
        <v>6.0487945842395788E-22</v>
      </c>
      <c r="D2580" s="166">
        <f t="shared" si="551"/>
        <v>2.2558277767625785E-3</v>
      </c>
      <c r="E2580" s="167">
        <f t="shared" si="561"/>
        <v>24.291375447755232</v>
      </c>
      <c r="F2580" s="168">
        <f t="shared" si="562"/>
        <v>5.7523608307445953</v>
      </c>
      <c r="G2580" s="168">
        <f t="shared" si="552"/>
        <v>199906.17699422495</v>
      </c>
      <c r="H2580" s="168">
        <f t="shared" si="553"/>
        <v>271310.33852408634</v>
      </c>
      <c r="I2580" s="169">
        <f t="shared" si="554"/>
        <v>471216.51551831129</v>
      </c>
      <c r="J2580" s="169">
        <f t="shared" si="556"/>
        <v>460601.85209580371</v>
      </c>
      <c r="K2580" s="95"/>
      <c r="L2580" s="265">
        <f t="shared" si="555"/>
        <v>180626.55352696625</v>
      </c>
      <c r="M2580" s="265">
        <f>$G2580*NonHospFrac+theModel!$H2580*NonHospFrac</f>
        <v>290589.96199134504</v>
      </c>
      <c r="N2580" s="266">
        <f t="shared" si="557"/>
        <v>471216.51551831129</v>
      </c>
      <c r="O2580" s="159"/>
      <c r="P2580" s="265">
        <f t="shared" si="558"/>
        <v>176557.74437509049</v>
      </c>
      <c r="Q2580" s="265">
        <f t="shared" si="559"/>
        <v>290588.40734967025</v>
      </c>
      <c r="R2580" s="266">
        <f t="shared" si="560"/>
        <v>467146.15172476077</v>
      </c>
    </row>
    <row r="2581" spans="1:18" x14ac:dyDescent="0.3">
      <c r="A2581" s="82">
        <v>2550</v>
      </c>
      <c r="B2581" s="94">
        <f t="shared" si="549"/>
        <v>5.949220740807397E-22</v>
      </c>
      <c r="C2581" s="179">
        <f t="shared" si="550"/>
        <v>5.9358003234101911E-22</v>
      </c>
      <c r="D2581" s="166">
        <f t="shared" si="551"/>
        <v>2.2558277767625785E-3</v>
      </c>
      <c r="E2581" s="167">
        <f t="shared" si="561"/>
        <v>24.291375447755232</v>
      </c>
      <c r="F2581" s="168">
        <f t="shared" si="562"/>
        <v>5.7546166585213578</v>
      </c>
      <c r="G2581" s="168">
        <f t="shared" si="552"/>
        <v>199984.57157343838</v>
      </c>
      <c r="H2581" s="168">
        <f t="shared" si="553"/>
        <v>271310.33852408634</v>
      </c>
      <c r="I2581" s="169">
        <f t="shared" si="554"/>
        <v>471294.91009752476</v>
      </c>
      <c r="J2581" s="169">
        <f t="shared" si="556"/>
        <v>460672.50714990328</v>
      </c>
      <c r="K2581" s="95"/>
      <c r="L2581" s="265">
        <f t="shared" si="555"/>
        <v>180656.60371025183</v>
      </c>
      <c r="M2581" s="265">
        <f>$G2581*NonHospFrac+theModel!$H2581*NonHospFrac</f>
        <v>290638.3063872729</v>
      </c>
      <c r="N2581" s="266">
        <f t="shared" si="557"/>
        <v>471294.91009752476</v>
      </c>
      <c r="O2581" s="159"/>
      <c r="P2581" s="265">
        <f t="shared" si="558"/>
        <v>176584.82784625707</v>
      </c>
      <c r="Q2581" s="265">
        <f t="shared" si="559"/>
        <v>290636.7517455981</v>
      </c>
      <c r="R2581" s="266">
        <f t="shared" si="560"/>
        <v>467221.57959185517</v>
      </c>
    </row>
    <row r="2582" spans="1:18" x14ac:dyDescent="0.3">
      <c r="A2582" s="82">
        <v>2551</v>
      </c>
      <c r="B2582" s="94">
        <f t="shared" si="549"/>
        <v>5.8380865651040395E-22</v>
      </c>
      <c r="C2582" s="179">
        <f t="shared" si="550"/>
        <v>5.8249168472673336E-22</v>
      </c>
      <c r="D2582" s="166">
        <f t="shared" si="551"/>
        <v>2.2558277767625785E-3</v>
      </c>
      <c r="E2582" s="167">
        <f t="shared" si="561"/>
        <v>24.291375447755232</v>
      </c>
      <c r="F2582" s="168">
        <f t="shared" si="562"/>
        <v>5.7568724862981204</v>
      </c>
      <c r="G2582" s="168">
        <f t="shared" si="552"/>
        <v>200062.96615265179</v>
      </c>
      <c r="H2582" s="168">
        <f t="shared" si="553"/>
        <v>271310.33852408634</v>
      </c>
      <c r="I2582" s="169">
        <f t="shared" si="554"/>
        <v>471373.3046767381</v>
      </c>
      <c r="J2582" s="169">
        <f t="shared" si="556"/>
        <v>460743.15932396363</v>
      </c>
      <c r="K2582" s="95"/>
      <c r="L2582" s="265">
        <f t="shared" si="555"/>
        <v>180686.65389353741</v>
      </c>
      <c r="M2582" s="265">
        <f>$G2582*NonHospFrac+theModel!$H2582*NonHospFrac</f>
        <v>290686.65078320075</v>
      </c>
      <c r="N2582" s="266">
        <f t="shared" si="557"/>
        <v>471373.30467673816</v>
      </c>
      <c r="O2582" s="159"/>
      <c r="P2582" s="265">
        <f t="shared" si="558"/>
        <v>176611.91021344805</v>
      </c>
      <c r="Q2582" s="265">
        <f t="shared" si="559"/>
        <v>290685.09614152595</v>
      </c>
      <c r="R2582" s="266">
        <f t="shared" si="560"/>
        <v>467297.006354974</v>
      </c>
    </row>
    <row r="2583" spans="1:18" x14ac:dyDescent="0.3">
      <c r="A2583" s="82">
        <v>2552</v>
      </c>
      <c r="B2583" s="94">
        <f t="shared" si="549"/>
        <v>5.7290284268427872E-22</v>
      </c>
      <c r="C2583" s="179">
        <f t="shared" si="550"/>
        <v>5.716104725383653E-22</v>
      </c>
      <c r="D2583" s="166">
        <f t="shared" si="551"/>
        <v>2.2558277767625785E-3</v>
      </c>
      <c r="E2583" s="167">
        <f t="shared" si="561"/>
        <v>24.291375447755232</v>
      </c>
      <c r="F2583" s="168">
        <f t="shared" si="562"/>
        <v>5.759128314074883</v>
      </c>
      <c r="G2583" s="168">
        <f t="shared" si="552"/>
        <v>200141.36073186522</v>
      </c>
      <c r="H2583" s="168">
        <f t="shared" si="553"/>
        <v>271310.33852408634</v>
      </c>
      <c r="I2583" s="169">
        <f t="shared" si="554"/>
        <v>471451.69925595156</v>
      </c>
      <c r="J2583" s="169">
        <f t="shared" si="556"/>
        <v>460813.8086181024</v>
      </c>
      <c r="K2583" s="95"/>
      <c r="L2583" s="265">
        <f t="shared" si="555"/>
        <v>180716.70407682299</v>
      </c>
      <c r="M2583" s="265">
        <f>$G2583*NonHospFrac+theModel!$H2583*NonHospFrac</f>
        <v>290734.9951791286</v>
      </c>
      <c r="N2583" s="266">
        <f t="shared" si="557"/>
        <v>471451.69925595156</v>
      </c>
      <c r="O2583" s="159"/>
      <c r="P2583" s="265">
        <f t="shared" si="558"/>
        <v>176638.99147670841</v>
      </c>
      <c r="Q2583" s="265">
        <f t="shared" si="559"/>
        <v>290733.4405374538</v>
      </c>
      <c r="R2583" s="266">
        <f t="shared" si="560"/>
        <v>467372.43201416219</v>
      </c>
    </row>
    <row r="2584" spans="1:18" x14ac:dyDescent="0.3">
      <c r="A2584" s="82">
        <v>2553</v>
      </c>
      <c r="B2584" s="94">
        <f t="shared" si="549"/>
        <v>5.6220075446907715E-22</v>
      </c>
      <c r="C2584" s="179">
        <f t="shared" si="550"/>
        <v>5.6093252639102888E-22</v>
      </c>
      <c r="D2584" s="166">
        <f t="shared" si="551"/>
        <v>2.2558277767625785E-3</v>
      </c>
      <c r="E2584" s="167">
        <f t="shared" si="561"/>
        <v>24.291375447755232</v>
      </c>
      <c r="F2584" s="168">
        <f t="shared" si="562"/>
        <v>5.7613841418516456</v>
      </c>
      <c r="G2584" s="168">
        <f t="shared" si="552"/>
        <v>200219.75531107865</v>
      </c>
      <c r="H2584" s="168">
        <f t="shared" si="553"/>
        <v>271310.33852408634</v>
      </c>
      <c r="I2584" s="169">
        <f t="shared" si="554"/>
        <v>471530.09383516503</v>
      </c>
      <c r="J2584" s="169">
        <f t="shared" si="556"/>
        <v>460884.45503243682</v>
      </c>
      <c r="K2584" s="95"/>
      <c r="L2584" s="265">
        <f t="shared" si="555"/>
        <v>180746.75426010857</v>
      </c>
      <c r="M2584" s="265">
        <f>$G2584*NonHospFrac+theModel!$H2584*NonHospFrac</f>
        <v>290783.33957505639</v>
      </c>
      <c r="N2584" s="266">
        <f t="shared" si="557"/>
        <v>471530.09383516497</v>
      </c>
      <c r="O2584" s="159"/>
      <c r="P2584" s="265">
        <f t="shared" si="558"/>
        <v>176666.07163608319</v>
      </c>
      <c r="Q2584" s="265">
        <f t="shared" si="559"/>
        <v>290781.7849333816</v>
      </c>
      <c r="R2584" s="266">
        <f t="shared" si="560"/>
        <v>467447.85656946478</v>
      </c>
    </row>
    <row r="2585" spans="1:18" x14ac:dyDescent="0.3">
      <c r="A2585" s="82">
        <v>2554</v>
      </c>
      <c r="B2585" s="94">
        <f t="shared" si="549"/>
        <v>5.5169858617682337E-22</v>
      </c>
      <c r="C2585" s="179">
        <f t="shared" si="550"/>
        <v>5.5045404918172503E-22</v>
      </c>
      <c r="D2585" s="166">
        <f t="shared" si="551"/>
        <v>2.2558277767625785E-3</v>
      </c>
      <c r="E2585" s="167">
        <f t="shared" si="561"/>
        <v>24.291375447755232</v>
      </c>
      <c r="F2585" s="168">
        <f t="shared" si="562"/>
        <v>5.7636399696284082</v>
      </c>
      <c r="G2585" s="168">
        <f t="shared" si="552"/>
        <v>200298.14989029212</v>
      </c>
      <c r="H2585" s="168">
        <f t="shared" si="553"/>
        <v>271310.33852408634</v>
      </c>
      <c r="I2585" s="169">
        <f t="shared" si="554"/>
        <v>471608.48841437849</v>
      </c>
      <c r="J2585" s="169">
        <f t="shared" si="556"/>
        <v>460955.09856708435</v>
      </c>
      <c r="K2585" s="95"/>
      <c r="L2585" s="265">
        <f t="shared" si="555"/>
        <v>180776.80444339418</v>
      </c>
      <c r="M2585" s="265">
        <f>$G2585*NonHospFrac+theModel!$H2585*NonHospFrac</f>
        <v>290831.6839709843</v>
      </c>
      <c r="N2585" s="266">
        <f t="shared" si="557"/>
        <v>471608.48841437849</v>
      </c>
      <c r="O2585" s="159"/>
      <c r="P2585" s="265">
        <f t="shared" si="558"/>
        <v>176693.15069161737</v>
      </c>
      <c r="Q2585" s="265">
        <f t="shared" si="559"/>
        <v>290830.12932930951</v>
      </c>
      <c r="R2585" s="266">
        <f t="shared" si="560"/>
        <v>467523.28002092685</v>
      </c>
    </row>
    <row r="2586" spans="1:18" x14ac:dyDescent="0.3">
      <c r="A2586" s="82">
        <v>2555</v>
      </c>
      <c r="B2586" s="94">
        <f t="shared" si="549"/>
        <v>5.4139260321154431E-22</v>
      </c>
      <c r="C2586" s="179">
        <f t="shared" si="550"/>
        <v>5.4017131473908589E-22</v>
      </c>
      <c r="D2586" s="166">
        <f t="shared" si="551"/>
        <v>2.2558277767625785E-3</v>
      </c>
      <c r="E2586" s="167">
        <f t="shared" si="561"/>
        <v>24.291375447755232</v>
      </c>
      <c r="F2586" s="168">
        <f t="shared" si="562"/>
        <v>5.7658957974051708</v>
      </c>
      <c r="G2586" s="168">
        <f t="shared" si="552"/>
        <v>200376.54446950552</v>
      </c>
      <c r="H2586" s="168">
        <f t="shared" si="553"/>
        <v>271310.33852408634</v>
      </c>
      <c r="I2586" s="169">
        <f t="shared" si="554"/>
        <v>471686.88299359183</v>
      </c>
      <c r="J2586" s="169">
        <f t="shared" si="556"/>
        <v>461025.73922216223</v>
      </c>
      <c r="K2586" s="95"/>
      <c r="L2586" s="265">
        <f t="shared" si="555"/>
        <v>180806.85462667973</v>
      </c>
      <c r="M2586" s="265">
        <f>$G2586*NonHospFrac+theModel!$H2586*NonHospFrac</f>
        <v>290880.0283669121</v>
      </c>
      <c r="N2586" s="266">
        <f t="shared" si="557"/>
        <v>471686.88299359183</v>
      </c>
      <c r="O2586" s="159"/>
      <c r="P2586" s="265">
        <f t="shared" si="558"/>
        <v>176720.22864335589</v>
      </c>
      <c r="Q2586" s="265">
        <f t="shared" si="559"/>
        <v>290878.4737252373</v>
      </c>
      <c r="R2586" s="266">
        <f t="shared" si="560"/>
        <v>467598.70236859319</v>
      </c>
    </row>
    <row r="2587" spans="1:18" x14ac:dyDescent="0.3">
      <c r="A2587" s="82">
        <v>2556</v>
      </c>
      <c r="B2587" s="94">
        <f t="shared" si="549"/>
        <v>5.3127914074122349E-22</v>
      </c>
      <c r="C2587" s="179">
        <f t="shared" si="550"/>
        <v>5.3008066649832486E-22</v>
      </c>
      <c r="D2587" s="166">
        <f t="shared" si="551"/>
        <v>2.2558277767625785E-3</v>
      </c>
      <c r="E2587" s="167">
        <f t="shared" si="561"/>
        <v>24.291375447755232</v>
      </c>
      <c r="F2587" s="168">
        <f t="shared" si="562"/>
        <v>5.7681516251819334</v>
      </c>
      <c r="G2587" s="168">
        <f t="shared" si="552"/>
        <v>200454.93904871895</v>
      </c>
      <c r="H2587" s="168">
        <f t="shared" si="553"/>
        <v>271310.33852408634</v>
      </c>
      <c r="I2587" s="169">
        <f t="shared" si="554"/>
        <v>471765.27757280529</v>
      </c>
      <c r="J2587" s="169">
        <f t="shared" si="556"/>
        <v>461096.37699778803</v>
      </c>
      <c r="K2587" s="95"/>
      <c r="L2587" s="265">
        <f t="shared" si="555"/>
        <v>180836.90480996532</v>
      </c>
      <c r="M2587" s="265">
        <f>$G2587*NonHospFrac+theModel!$H2587*NonHospFrac</f>
        <v>290928.37276283995</v>
      </c>
      <c r="N2587" s="266">
        <f t="shared" si="557"/>
        <v>471765.27757280529</v>
      </c>
      <c r="O2587" s="159"/>
      <c r="P2587" s="265">
        <f t="shared" si="558"/>
        <v>176747.30549134381</v>
      </c>
      <c r="Q2587" s="265">
        <f t="shared" si="559"/>
        <v>290926.81812116515</v>
      </c>
      <c r="R2587" s="266">
        <f t="shared" si="560"/>
        <v>467674.12361250899</v>
      </c>
    </row>
    <row r="2588" spans="1:18" x14ac:dyDescent="0.3">
      <c r="A2588" s="82">
        <v>2557</v>
      </c>
      <c r="B2588" s="94">
        <f t="shared" si="549"/>
        <v>5.2135460239460114E-22</v>
      </c>
      <c r="C2588" s="179">
        <f t="shared" si="550"/>
        <v>5.201785162009764E-22</v>
      </c>
      <c r="D2588" s="166">
        <f t="shared" si="551"/>
        <v>2.2558277767625785E-3</v>
      </c>
      <c r="E2588" s="167">
        <f t="shared" si="561"/>
        <v>24.291375447755232</v>
      </c>
      <c r="F2588" s="168">
        <f t="shared" si="562"/>
        <v>5.7704074529586959</v>
      </c>
      <c r="G2588" s="168">
        <f t="shared" si="552"/>
        <v>200533.33362793238</v>
      </c>
      <c r="H2588" s="168">
        <f t="shared" si="553"/>
        <v>271310.33852408634</v>
      </c>
      <c r="I2588" s="169">
        <f t="shared" si="554"/>
        <v>471843.67215201876</v>
      </c>
      <c r="J2588" s="169">
        <f t="shared" si="556"/>
        <v>461167.01189407904</v>
      </c>
      <c r="K2588" s="95"/>
      <c r="L2588" s="265">
        <f t="shared" si="555"/>
        <v>180866.9549932509</v>
      </c>
      <c r="M2588" s="265">
        <f>$G2588*NonHospFrac+theModel!$H2588*NonHospFrac</f>
        <v>290976.7171587678</v>
      </c>
      <c r="N2588" s="266">
        <f t="shared" si="557"/>
        <v>471843.6721520187</v>
      </c>
      <c r="O2588" s="159"/>
      <c r="P2588" s="265">
        <f t="shared" si="558"/>
        <v>176774.38123562612</v>
      </c>
      <c r="Q2588" s="265">
        <f t="shared" si="559"/>
        <v>290975.16251709301</v>
      </c>
      <c r="R2588" s="266">
        <f t="shared" si="560"/>
        <v>467749.54375271912</v>
      </c>
    </row>
    <row r="2589" spans="1:18" x14ac:dyDescent="0.3">
      <c r="A2589" s="82">
        <v>2558</v>
      </c>
      <c r="B2589" s="94">
        <f t="shared" si="549"/>
        <v>5.1161545898228056E-22</v>
      </c>
      <c r="C2589" s="179">
        <f t="shared" si="550"/>
        <v>5.1046134261888715E-22</v>
      </c>
      <c r="D2589" s="166">
        <f t="shared" si="551"/>
        <v>2.2558277767625785E-3</v>
      </c>
      <c r="E2589" s="167">
        <f t="shared" si="561"/>
        <v>24.291375447755232</v>
      </c>
      <c r="F2589" s="168">
        <f t="shared" si="562"/>
        <v>5.7726632807354585</v>
      </c>
      <c r="G2589" s="168">
        <f t="shared" si="552"/>
        <v>200611.72820714579</v>
      </c>
      <c r="H2589" s="168">
        <f t="shared" si="553"/>
        <v>271310.33852408634</v>
      </c>
      <c r="I2589" s="169">
        <f t="shared" si="554"/>
        <v>471922.0667312321</v>
      </c>
      <c r="J2589" s="169">
        <f t="shared" si="556"/>
        <v>461237.6439111525</v>
      </c>
      <c r="K2589" s="95"/>
      <c r="L2589" s="265">
        <f t="shared" si="555"/>
        <v>180897.00517653648</v>
      </c>
      <c r="M2589" s="265">
        <f>$G2589*NonHospFrac+theModel!$H2589*NonHospFrac</f>
        <v>291025.06155469565</v>
      </c>
      <c r="N2589" s="266">
        <f t="shared" si="557"/>
        <v>471922.0667312321</v>
      </c>
      <c r="O2589" s="159"/>
      <c r="P2589" s="265">
        <f t="shared" si="558"/>
        <v>176801.45587624778</v>
      </c>
      <c r="Q2589" s="265">
        <f t="shared" si="559"/>
        <v>291023.50691302086</v>
      </c>
      <c r="R2589" s="266">
        <f t="shared" si="560"/>
        <v>467824.96278926864</v>
      </c>
    </row>
    <row r="2590" spans="1:18" x14ac:dyDescent="0.3">
      <c r="A2590" s="82">
        <v>2559</v>
      </c>
      <c r="B2590" s="94">
        <f t="shared" si="549"/>
        <v>5.0205824724174351E-22</v>
      </c>
      <c r="C2590" s="179">
        <f t="shared" si="550"/>
        <v>5.0092569030206287E-22</v>
      </c>
      <c r="D2590" s="166">
        <f t="shared" si="551"/>
        <v>2.2558277767625785E-3</v>
      </c>
      <c r="E2590" s="167">
        <f t="shared" si="561"/>
        <v>24.291375447755232</v>
      </c>
      <c r="F2590" s="168">
        <f t="shared" si="562"/>
        <v>5.7749191085122211</v>
      </c>
      <c r="G2590" s="168">
        <f t="shared" si="552"/>
        <v>200690.12278635922</v>
      </c>
      <c r="H2590" s="168">
        <f t="shared" si="553"/>
        <v>271310.33852408634</v>
      </c>
      <c r="I2590" s="169">
        <f t="shared" si="554"/>
        <v>472000.46131044556</v>
      </c>
      <c r="J2590" s="169">
        <f t="shared" si="556"/>
        <v>461308.27304912603</v>
      </c>
      <c r="K2590" s="95"/>
      <c r="L2590" s="265">
        <f t="shared" si="555"/>
        <v>180927.05535982206</v>
      </c>
      <c r="M2590" s="265">
        <f>$G2590*NonHospFrac+theModel!$H2590*NonHospFrac</f>
        <v>291073.40595062351</v>
      </c>
      <c r="N2590" s="266">
        <f t="shared" si="557"/>
        <v>472000.46131044556</v>
      </c>
      <c r="O2590" s="159"/>
      <c r="P2590" s="265">
        <f t="shared" si="558"/>
        <v>176828.5294132538</v>
      </c>
      <c r="Q2590" s="265">
        <f t="shared" si="559"/>
        <v>291071.85130894871</v>
      </c>
      <c r="R2590" s="266">
        <f t="shared" si="560"/>
        <v>467900.38072220248</v>
      </c>
    </row>
    <row r="2591" spans="1:18" x14ac:dyDescent="0.3">
      <c r="A2591" s="82">
        <v>2560</v>
      </c>
      <c r="B2591" s="94">
        <f t="shared" ref="B2591:B2654" si="563">Constant*EXP(PowerTerm*(A2591)/7)</f>
        <v>4.9267956860580659E-22</v>
      </c>
      <c r="C2591" s="179">
        <f t="shared" ref="C2591:C2654" si="564">(1-theFloor)*B2591</f>
        <v>4.9156816834990221E-22</v>
      </c>
      <c r="D2591" s="166">
        <f t="shared" ref="D2591:D2654" si="565">theFloor</f>
        <v>2.2558277767625785E-3</v>
      </c>
      <c r="E2591" s="167">
        <f t="shared" si="561"/>
        <v>24.291375447755232</v>
      </c>
      <c r="F2591" s="168">
        <f t="shared" si="562"/>
        <v>5.7771749362889837</v>
      </c>
      <c r="G2591" s="168">
        <f t="shared" ref="G2591:G2654" si="566">$B$22*F2591*totInfected/365.25</f>
        <v>200768.51736557262</v>
      </c>
      <c r="H2591" s="168">
        <f t="shared" ref="H2591:H2654" si="567">lostQALYs_Injured*E2591*totInfected/365.25</f>
        <v>271310.33852408634</v>
      </c>
      <c r="I2591" s="169">
        <f t="shared" ref="I2591:I2654" si="568">H2591+G2591</f>
        <v>472078.85588965897</v>
      </c>
      <c r="J2591" s="169">
        <f t="shared" si="556"/>
        <v>461378.89930811676</v>
      </c>
      <c r="K2591" s="95"/>
      <c r="L2591" s="265">
        <f t="shared" ref="L2591:L2654" si="569">$G2591*HospFrac+$H2591*HospFrac</f>
        <v>180957.10554310764</v>
      </c>
      <c r="M2591" s="265">
        <f>$G2591*NonHospFrac+theModel!$H2591*NonHospFrac</f>
        <v>291121.7503465513</v>
      </c>
      <c r="N2591" s="266">
        <f t="shared" si="557"/>
        <v>472078.85588965891</v>
      </c>
      <c r="O2591" s="159"/>
      <c r="P2591" s="265">
        <f t="shared" si="558"/>
        <v>176855.60184668915</v>
      </c>
      <c r="Q2591" s="265">
        <f t="shared" si="559"/>
        <v>291120.1957048765</v>
      </c>
      <c r="R2591" s="266">
        <f t="shared" si="560"/>
        <v>467975.79755156569</v>
      </c>
    </row>
    <row r="2592" spans="1:18" x14ac:dyDescent="0.3">
      <c r="A2592" s="82">
        <v>2561</v>
      </c>
      <c r="B2592" s="94">
        <f t="shared" si="563"/>
        <v>4.8347608799408172E-22</v>
      </c>
      <c r="C2592" s="179">
        <f t="shared" si="564"/>
        <v>4.8238544920538416E-22</v>
      </c>
      <c r="D2592" s="166">
        <f t="shared" si="565"/>
        <v>2.2558277767625785E-3</v>
      </c>
      <c r="E2592" s="167">
        <f t="shared" si="561"/>
        <v>24.291375447755232</v>
      </c>
      <c r="F2592" s="168">
        <f t="shared" si="562"/>
        <v>5.7794307640657463</v>
      </c>
      <c r="G2592" s="168">
        <f t="shared" si="566"/>
        <v>200846.91194478606</v>
      </c>
      <c r="H2592" s="168">
        <f t="shared" si="567"/>
        <v>271310.33852408634</v>
      </c>
      <c r="I2592" s="169">
        <f t="shared" si="568"/>
        <v>472157.25046887237</v>
      </c>
      <c r="J2592" s="169">
        <f t="shared" ref="J2592:J2655" si="570">J2591+(I2592-I2591)/(1+discountDaily)^A2592</f>
        <v>461449.52268824214</v>
      </c>
      <c r="K2592" s="95"/>
      <c r="L2592" s="265">
        <f t="shared" si="569"/>
        <v>180987.15572639322</v>
      </c>
      <c r="M2592" s="265">
        <f>$G2592*NonHospFrac+theModel!$H2592*NonHospFrac</f>
        <v>291170.09474247915</v>
      </c>
      <c r="N2592" s="266">
        <f t="shared" ref="N2592:N2655" si="571">L2592+M2592</f>
        <v>472157.25046887237</v>
      </c>
      <c r="O2592" s="159"/>
      <c r="P2592" s="265">
        <f t="shared" ref="P2592:P2655" si="572">P2591+(L2592-L2591)/(1+discountDaily)^A2592</f>
        <v>176882.67317659882</v>
      </c>
      <c r="Q2592" s="265">
        <f t="shared" ref="Q2592:Q2655" si="573">Q2591+(M2592-M2591)/(1+discountDaily)^B2592</f>
        <v>291168.54010080436</v>
      </c>
      <c r="R2592" s="266">
        <f t="shared" ref="R2592:R2655" si="574">P2592+Q2592</f>
        <v>468051.21327740315</v>
      </c>
    </row>
    <row r="2593" spans="1:18" x14ac:dyDescent="0.3">
      <c r="A2593" s="82">
        <v>2562</v>
      </c>
      <c r="B2593" s="94">
        <f t="shared" si="563"/>
        <v>4.744445326270146E-22</v>
      </c>
      <c r="C2593" s="179">
        <f t="shared" si="564"/>
        <v>4.7337426747178145E-22</v>
      </c>
      <c r="D2593" s="166">
        <f t="shared" si="565"/>
        <v>2.2558277767625785E-3</v>
      </c>
      <c r="E2593" s="167">
        <f t="shared" ref="E2593:E2656" si="575">C2593+E2592</f>
        <v>24.291375447755232</v>
      </c>
      <c r="F2593" s="168">
        <f t="shared" ref="F2593:F2656" si="576">D2593+F2592</f>
        <v>5.7816865918425089</v>
      </c>
      <c r="G2593" s="168">
        <f t="shared" si="566"/>
        <v>200925.30652399949</v>
      </c>
      <c r="H2593" s="168">
        <f t="shared" si="567"/>
        <v>271310.33852408634</v>
      </c>
      <c r="I2593" s="169">
        <f t="shared" si="568"/>
        <v>472235.64504808583</v>
      </c>
      <c r="J2593" s="169">
        <f t="shared" si="570"/>
        <v>461520.14318961959</v>
      </c>
      <c r="K2593" s="95"/>
      <c r="L2593" s="265">
        <f t="shared" si="569"/>
        <v>181017.2059096788</v>
      </c>
      <c r="M2593" s="265">
        <f>$G2593*NonHospFrac+theModel!$H2593*NonHospFrac</f>
        <v>291218.439138407</v>
      </c>
      <c r="N2593" s="266">
        <f t="shared" si="571"/>
        <v>472235.64504808583</v>
      </c>
      <c r="O2593" s="159"/>
      <c r="P2593" s="265">
        <f t="shared" si="572"/>
        <v>176909.74340302779</v>
      </c>
      <c r="Q2593" s="265">
        <f t="shared" si="573"/>
        <v>291216.88449673221</v>
      </c>
      <c r="R2593" s="266">
        <f t="shared" si="574"/>
        <v>468126.62789976003</v>
      </c>
    </row>
    <row r="2594" spans="1:18" x14ac:dyDescent="0.3">
      <c r="A2594" s="82">
        <v>2563</v>
      </c>
      <c r="B2594" s="94">
        <f t="shared" si="563"/>
        <v>4.6558169086207586E-22</v>
      </c>
      <c r="C2594" s="179">
        <f t="shared" si="564"/>
        <v>4.6453141875147709E-22</v>
      </c>
      <c r="D2594" s="166">
        <f t="shared" si="565"/>
        <v>2.2558277767625785E-3</v>
      </c>
      <c r="E2594" s="167">
        <f t="shared" si="575"/>
        <v>24.291375447755232</v>
      </c>
      <c r="F2594" s="168">
        <f t="shared" si="576"/>
        <v>5.7839424196192715</v>
      </c>
      <c r="G2594" s="168">
        <f t="shared" si="566"/>
        <v>201003.70110321289</v>
      </c>
      <c r="H2594" s="168">
        <f t="shared" si="567"/>
        <v>271310.33852408634</v>
      </c>
      <c r="I2594" s="169">
        <f t="shared" si="568"/>
        <v>472314.03962729924</v>
      </c>
      <c r="J2594" s="169">
        <f t="shared" si="570"/>
        <v>461590.76081236632</v>
      </c>
      <c r="K2594" s="95"/>
      <c r="L2594" s="265">
        <f t="shared" si="569"/>
        <v>181047.25609296438</v>
      </c>
      <c r="M2594" s="265">
        <f>$G2594*NonHospFrac+theModel!$H2594*NonHospFrac</f>
        <v>291266.78353433486</v>
      </c>
      <c r="N2594" s="266">
        <f t="shared" si="571"/>
        <v>472314.03962729924</v>
      </c>
      <c r="O2594" s="159"/>
      <c r="P2594" s="265">
        <f t="shared" si="572"/>
        <v>176936.81252602104</v>
      </c>
      <c r="Q2594" s="265">
        <f t="shared" si="573"/>
        <v>291265.22889266006</v>
      </c>
      <c r="R2594" s="266">
        <f t="shared" si="574"/>
        <v>468202.0414186811</v>
      </c>
    </row>
    <row r="2595" spans="1:18" x14ac:dyDescent="0.3">
      <c r="A2595" s="82">
        <v>2564</v>
      </c>
      <c r="B2595" s="94">
        <f t="shared" si="563"/>
        <v>4.5688441105169343E-22</v>
      </c>
      <c r="C2595" s="179">
        <f t="shared" si="564"/>
        <v>4.5585375850647317E-22</v>
      </c>
      <c r="D2595" s="166">
        <f t="shared" si="565"/>
        <v>2.2558277767625785E-3</v>
      </c>
      <c r="E2595" s="167">
        <f t="shared" si="575"/>
        <v>24.291375447755232</v>
      </c>
      <c r="F2595" s="168">
        <f t="shared" si="576"/>
        <v>5.7861982473960341</v>
      </c>
      <c r="G2595" s="168">
        <f t="shared" si="566"/>
        <v>201082.09568242627</v>
      </c>
      <c r="H2595" s="168">
        <f t="shared" si="567"/>
        <v>271310.33852408634</v>
      </c>
      <c r="I2595" s="169">
        <f t="shared" si="568"/>
        <v>472392.43420651264</v>
      </c>
      <c r="J2595" s="169">
        <f t="shared" si="570"/>
        <v>461661.3755565997</v>
      </c>
      <c r="K2595" s="95"/>
      <c r="L2595" s="265">
        <f t="shared" si="569"/>
        <v>181077.30627624993</v>
      </c>
      <c r="M2595" s="265">
        <f>$G2595*NonHospFrac+theModel!$H2595*NonHospFrac</f>
        <v>291315.12793026265</v>
      </c>
      <c r="N2595" s="266">
        <f t="shared" si="571"/>
        <v>472392.43420651258</v>
      </c>
      <c r="O2595" s="159"/>
      <c r="P2595" s="265">
        <f t="shared" si="572"/>
        <v>176963.88054562351</v>
      </c>
      <c r="Q2595" s="265">
        <f t="shared" si="573"/>
        <v>291313.57328858785</v>
      </c>
      <c r="R2595" s="266">
        <f t="shared" si="574"/>
        <v>468277.45383421134</v>
      </c>
    </row>
    <row r="2596" spans="1:18" x14ac:dyDescent="0.3">
      <c r="A2596" s="82">
        <v>2565</v>
      </c>
      <c r="B2596" s="94">
        <f t="shared" si="563"/>
        <v>4.4834960042251971E-22</v>
      </c>
      <c r="C2596" s="179">
        <f t="shared" si="564"/>
        <v>4.4733820094018616E-22</v>
      </c>
      <c r="D2596" s="166">
        <f t="shared" si="565"/>
        <v>2.2558277767625785E-3</v>
      </c>
      <c r="E2596" s="167">
        <f t="shared" si="575"/>
        <v>24.291375447755232</v>
      </c>
      <c r="F2596" s="168">
        <f t="shared" si="576"/>
        <v>5.7884540751727966</v>
      </c>
      <c r="G2596" s="168">
        <f t="shared" si="566"/>
        <v>201160.4902616397</v>
      </c>
      <c r="H2596" s="168">
        <f t="shared" si="567"/>
        <v>271310.33852408634</v>
      </c>
      <c r="I2596" s="169">
        <f t="shared" si="568"/>
        <v>472470.82878572604</v>
      </c>
      <c r="J2596" s="169">
        <f t="shared" si="570"/>
        <v>461731.98742243712</v>
      </c>
      <c r="K2596" s="95"/>
      <c r="L2596" s="265">
        <f t="shared" si="569"/>
        <v>181107.35645953551</v>
      </c>
      <c r="M2596" s="265">
        <f>$G2596*NonHospFrac+theModel!$H2596*NonHospFrac</f>
        <v>291363.4723261905</v>
      </c>
      <c r="N2596" s="266">
        <f t="shared" si="571"/>
        <v>472470.82878572599</v>
      </c>
      <c r="O2596" s="159"/>
      <c r="P2596" s="265">
        <f t="shared" si="572"/>
        <v>176990.94746188025</v>
      </c>
      <c r="Q2596" s="265">
        <f t="shared" si="573"/>
        <v>291361.91768451571</v>
      </c>
      <c r="R2596" s="266">
        <f t="shared" si="574"/>
        <v>468352.86514639598</v>
      </c>
    </row>
    <row r="2597" spans="1:18" x14ac:dyDescent="0.3">
      <c r="A2597" s="82">
        <v>2566</v>
      </c>
      <c r="B2597" s="94">
        <f t="shared" si="563"/>
        <v>4.3997422397563651E-22</v>
      </c>
      <c r="C2597" s="179">
        <f t="shared" si="564"/>
        <v>4.3898171790013272E-22</v>
      </c>
      <c r="D2597" s="166">
        <f t="shared" si="565"/>
        <v>2.2558277767625785E-3</v>
      </c>
      <c r="E2597" s="167">
        <f t="shared" si="575"/>
        <v>24.291375447755232</v>
      </c>
      <c r="F2597" s="168">
        <f t="shared" si="576"/>
        <v>5.7907099029495592</v>
      </c>
      <c r="G2597" s="168">
        <f t="shared" si="566"/>
        <v>201238.88484085313</v>
      </c>
      <c r="H2597" s="168">
        <f t="shared" si="567"/>
        <v>271310.33852408634</v>
      </c>
      <c r="I2597" s="169">
        <f t="shared" si="568"/>
        <v>472549.22336493945</v>
      </c>
      <c r="J2597" s="169">
        <f t="shared" si="570"/>
        <v>461802.59640999587</v>
      </c>
      <c r="K2597" s="95"/>
      <c r="L2597" s="265">
        <f t="shared" si="569"/>
        <v>181137.40664282109</v>
      </c>
      <c r="M2597" s="265">
        <f>$G2597*NonHospFrac+theModel!$H2597*NonHospFrac</f>
        <v>291411.81672211835</v>
      </c>
      <c r="N2597" s="266">
        <f t="shared" si="571"/>
        <v>472549.22336493945</v>
      </c>
      <c r="O2597" s="159"/>
      <c r="P2597" s="265">
        <f t="shared" si="572"/>
        <v>177018.01327483618</v>
      </c>
      <c r="Q2597" s="265">
        <f t="shared" si="573"/>
        <v>291410.26208044356</v>
      </c>
      <c r="R2597" s="266">
        <f t="shared" si="574"/>
        <v>468428.27535527974</v>
      </c>
    </row>
    <row r="2598" spans="1:18" x14ac:dyDescent="0.3">
      <c r="A2598" s="82">
        <v>2567</v>
      </c>
      <c r="B2598" s="94">
        <f t="shared" si="563"/>
        <v>4.3175530340728974E-22</v>
      </c>
      <c r="C2598" s="179">
        <f t="shared" si="564"/>
        <v>4.3078133780109899E-22</v>
      </c>
      <c r="D2598" s="166">
        <f t="shared" si="565"/>
        <v>2.2558277767625785E-3</v>
      </c>
      <c r="E2598" s="167">
        <f t="shared" si="575"/>
        <v>24.291375447755232</v>
      </c>
      <c r="F2598" s="168">
        <f t="shared" si="576"/>
        <v>5.7929657307263218</v>
      </c>
      <c r="G2598" s="168">
        <f t="shared" si="566"/>
        <v>201317.27942006654</v>
      </c>
      <c r="H2598" s="168">
        <f t="shared" si="567"/>
        <v>271310.33852408634</v>
      </c>
      <c r="I2598" s="169">
        <f t="shared" si="568"/>
        <v>472627.61794415291</v>
      </c>
      <c r="J2598" s="169">
        <f t="shared" si="570"/>
        <v>461873.20251939335</v>
      </c>
      <c r="K2598" s="95"/>
      <c r="L2598" s="265">
        <f t="shared" si="569"/>
        <v>181167.45682610667</v>
      </c>
      <c r="M2598" s="265">
        <f>$G2598*NonHospFrac+theModel!$H2598*NonHospFrac</f>
        <v>291460.16111804621</v>
      </c>
      <c r="N2598" s="266">
        <f t="shared" si="571"/>
        <v>472627.61794415291</v>
      </c>
      <c r="O2598" s="159"/>
      <c r="P2598" s="265">
        <f t="shared" si="572"/>
        <v>177045.0779845363</v>
      </c>
      <c r="Q2598" s="265">
        <f t="shared" si="573"/>
        <v>291458.60647637141</v>
      </c>
      <c r="R2598" s="266">
        <f t="shared" si="574"/>
        <v>468503.68446090771</v>
      </c>
    </row>
    <row r="2599" spans="1:18" x14ac:dyDescent="0.3">
      <c r="A2599" s="82">
        <v>2568</v>
      </c>
      <c r="B2599" s="94">
        <f t="shared" si="563"/>
        <v>4.2368991604981718E-22</v>
      </c>
      <c r="C2599" s="179">
        <f t="shared" si="564"/>
        <v>4.2273414456845782E-22</v>
      </c>
      <c r="D2599" s="166">
        <f t="shared" si="565"/>
        <v>2.2558277767625785E-3</v>
      </c>
      <c r="E2599" s="167">
        <f t="shared" si="575"/>
        <v>24.291375447755232</v>
      </c>
      <c r="F2599" s="168">
        <f t="shared" si="576"/>
        <v>5.7952215585030844</v>
      </c>
      <c r="G2599" s="168">
        <f t="shared" si="566"/>
        <v>201395.67399927997</v>
      </c>
      <c r="H2599" s="168">
        <f t="shared" si="567"/>
        <v>271310.33852408634</v>
      </c>
      <c r="I2599" s="169">
        <f t="shared" si="568"/>
        <v>472706.01252336631</v>
      </c>
      <c r="J2599" s="169">
        <f t="shared" si="570"/>
        <v>461943.80575074675</v>
      </c>
      <c r="K2599" s="95"/>
      <c r="L2599" s="265">
        <f t="shared" si="569"/>
        <v>181197.50700939225</v>
      </c>
      <c r="M2599" s="265">
        <f>$G2599*NonHospFrac+theModel!$H2599*NonHospFrac</f>
        <v>291508.50551397406</v>
      </c>
      <c r="N2599" s="266">
        <f t="shared" si="571"/>
        <v>472706.01252336631</v>
      </c>
      <c r="O2599" s="159"/>
      <c r="P2599" s="265">
        <f t="shared" si="572"/>
        <v>177072.14159102557</v>
      </c>
      <c r="Q2599" s="265">
        <f t="shared" si="573"/>
        <v>291506.95087229926</v>
      </c>
      <c r="R2599" s="266">
        <f t="shared" si="574"/>
        <v>468579.09246332484</v>
      </c>
    </row>
    <row r="2600" spans="1:18" x14ac:dyDescent="0.3">
      <c r="A2600" s="82">
        <v>2569</v>
      </c>
      <c r="B2600" s="94">
        <f t="shared" si="563"/>
        <v>4.1577519383232705E-22</v>
      </c>
      <c r="C2600" s="179">
        <f t="shared" si="564"/>
        <v>4.1483727660119122E-22</v>
      </c>
      <c r="D2600" s="166">
        <f t="shared" si="565"/>
        <v>2.2558277767625785E-3</v>
      </c>
      <c r="E2600" s="167">
        <f t="shared" si="575"/>
        <v>24.291375447755232</v>
      </c>
      <c r="F2600" s="168">
        <f t="shared" si="576"/>
        <v>5.797477386279847</v>
      </c>
      <c r="G2600" s="168">
        <f t="shared" si="566"/>
        <v>201474.06857849337</v>
      </c>
      <c r="H2600" s="168">
        <f t="shared" si="567"/>
        <v>271310.33852408634</v>
      </c>
      <c r="I2600" s="169">
        <f t="shared" si="568"/>
        <v>472784.40710257972</v>
      </c>
      <c r="J2600" s="169">
        <f t="shared" si="570"/>
        <v>462014.40610417345</v>
      </c>
      <c r="K2600" s="95"/>
      <c r="L2600" s="265">
        <f t="shared" si="569"/>
        <v>181227.55719267781</v>
      </c>
      <c r="M2600" s="265">
        <f>$G2600*NonHospFrac+theModel!$H2600*NonHospFrac</f>
        <v>291556.84990990185</v>
      </c>
      <c r="N2600" s="266">
        <f t="shared" si="571"/>
        <v>472784.40710257966</v>
      </c>
      <c r="O2600" s="159"/>
      <c r="P2600" s="265">
        <f t="shared" si="572"/>
        <v>177099.20409434894</v>
      </c>
      <c r="Q2600" s="265">
        <f t="shared" si="573"/>
        <v>291555.29526822706</v>
      </c>
      <c r="R2600" s="266">
        <f t="shared" si="574"/>
        <v>468654.499362576</v>
      </c>
    </row>
    <row r="2601" spans="1:18" x14ac:dyDescent="0.3">
      <c r="A2601" s="82">
        <v>2570</v>
      </c>
      <c r="B2601" s="94">
        <f t="shared" si="563"/>
        <v>4.0800832226080954E-22</v>
      </c>
      <c r="C2601" s="179">
        <f t="shared" si="564"/>
        <v>4.0708792575430328E-22</v>
      </c>
      <c r="D2601" s="166">
        <f t="shared" si="565"/>
        <v>2.2558277767625785E-3</v>
      </c>
      <c r="E2601" s="167">
        <f t="shared" si="575"/>
        <v>24.291375447755232</v>
      </c>
      <c r="F2601" s="168">
        <f t="shared" si="576"/>
        <v>5.7997332140566096</v>
      </c>
      <c r="G2601" s="168">
        <f t="shared" si="566"/>
        <v>201552.46315770681</v>
      </c>
      <c r="H2601" s="168">
        <f t="shared" si="567"/>
        <v>271310.33852408634</v>
      </c>
      <c r="I2601" s="169">
        <f t="shared" si="568"/>
        <v>472862.80168179318</v>
      </c>
      <c r="J2601" s="169">
        <f t="shared" si="570"/>
        <v>462085.00357979082</v>
      </c>
      <c r="K2601" s="95"/>
      <c r="L2601" s="265">
        <f t="shared" si="569"/>
        <v>181257.60737596342</v>
      </c>
      <c r="M2601" s="265">
        <f>$G2601*NonHospFrac+theModel!$H2601*NonHospFrac</f>
        <v>291605.1943058297</v>
      </c>
      <c r="N2601" s="266">
        <f t="shared" si="571"/>
        <v>472862.80168179312</v>
      </c>
      <c r="O2601" s="159"/>
      <c r="P2601" s="265">
        <f t="shared" si="572"/>
        <v>177126.26549455145</v>
      </c>
      <c r="Q2601" s="265">
        <f t="shared" si="573"/>
        <v>291603.63966415491</v>
      </c>
      <c r="R2601" s="266">
        <f t="shared" si="574"/>
        <v>468729.90515870636</v>
      </c>
    </row>
    <row r="2602" spans="1:18" x14ac:dyDescent="0.3">
      <c r="A2602" s="82">
        <v>2571</v>
      </c>
      <c r="B2602" s="94">
        <f t="shared" si="563"/>
        <v>4.0038653941729533E-22</v>
      </c>
      <c r="C2602" s="179">
        <f t="shared" si="564"/>
        <v>3.9948333634023593E-22</v>
      </c>
      <c r="D2602" s="166">
        <f t="shared" si="565"/>
        <v>2.2558277767625785E-3</v>
      </c>
      <c r="E2602" s="167">
        <f t="shared" si="575"/>
        <v>24.291375447755232</v>
      </c>
      <c r="F2602" s="168">
        <f t="shared" si="576"/>
        <v>5.8019890418333722</v>
      </c>
      <c r="G2602" s="168">
        <f t="shared" si="566"/>
        <v>201630.85773692027</v>
      </c>
      <c r="H2602" s="168">
        <f t="shared" si="567"/>
        <v>271310.33852408634</v>
      </c>
      <c r="I2602" s="169">
        <f t="shared" si="568"/>
        <v>472941.19626100664</v>
      </c>
      <c r="J2602" s="169">
        <f t="shared" si="570"/>
        <v>462155.59817771608</v>
      </c>
      <c r="K2602" s="95"/>
      <c r="L2602" s="265">
        <f t="shared" si="569"/>
        <v>181287.657559249</v>
      </c>
      <c r="M2602" s="265">
        <f>$G2602*NonHospFrac+theModel!$H2602*NonHospFrac</f>
        <v>291653.53870175761</v>
      </c>
      <c r="N2602" s="266">
        <f t="shared" si="571"/>
        <v>472941.19626100664</v>
      </c>
      <c r="O2602" s="159"/>
      <c r="P2602" s="265">
        <f t="shared" si="572"/>
        <v>177153.32579167798</v>
      </c>
      <c r="Q2602" s="265">
        <f t="shared" si="573"/>
        <v>291651.98406008282</v>
      </c>
      <c r="R2602" s="266">
        <f t="shared" si="574"/>
        <v>468805.3098517608</v>
      </c>
    </row>
    <row r="2603" spans="1:18" x14ac:dyDescent="0.3">
      <c r="A2603" s="82">
        <v>2572</v>
      </c>
      <c r="B2603" s="94">
        <f t="shared" si="563"/>
        <v>3.9290713497771122E-22</v>
      </c>
      <c r="C2603" s="179">
        <f t="shared" si="564"/>
        <v>3.9202080414894029E-22</v>
      </c>
      <c r="D2603" s="166">
        <f t="shared" si="565"/>
        <v>2.2558277767625785E-3</v>
      </c>
      <c r="E2603" s="167">
        <f t="shared" si="575"/>
        <v>24.291375447755232</v>
      </c>
      <c r="F2603" s="168">
        <f t="shared" si="576"/>
        <v>5.8042448696101347</v>
      </c>
      <c r="G2603" s="168">
        <f t="shared" si="566"/>
        <v>201709.2523161337</v>
      </c>
      <c r="H2603" s="168">
        <f t="shared" si="567"/>
        <v>271310.33852408634</v>
      </c>
      <c r="I2603" s="169">
        <f t="shared" si="568"/>
        <v>473019.59084022004</v>
      </c>
      <c r="J2603" s="169">
        <f t="shared" si="570"/>
        <v>462226.18989806651</v>
      </c>
      <c r="K2603" s="95"/>
      <c r="L2603" s="265">
        <f t="shared" si="569"/>
        <v>181317.70774253458</v>
      </c>
      <c r="M2603" s="265">
        <f>$G2603*NonHospFrac+theModel!$H2603*NonHospFrac</f>
        <v>291701.88309768547</v>
      </c>
      <c r="N2603" s="266">
        <f t="shared" si="571"/>
        <v>473019.59084022004</v>
      </c>
      <c r="O2603" s="159"/>
      <c r="P2603" s="265">
        <f t="shared" si="572"/>
        <v>177180.38498577353</v>
      </c>
      <c r="Q2603" s="265">
        <f t="shared" si="573"/>
        <v>291700.32845601067</v>
      </c>
      <c r="R2603" s="266">
        <f t="shared" si="574"/>
        <v>468880.7134417842</v>
      </c>
    </row>
    <row r="2604" spans="1:18" x14ac:dyDescent="0.3">
      <c r="A2604" s="82">
        <v>2573</v>
      </c>
      <c r="B2604" s="94">
        <f t="shared" si="563"/>
        <v>3.8556744924808243E-22</v>
      </c>
      <c r="C2604" s="179">
        <f t="shared" si="564"/>
        <v>3.8469767548625311E-22</v>
      </c>
      <c r="D2604" s="166">
        <f t="shared" si="565"/>
        <v>2.2558277767625785E-3</v>
      </c>
      <c r="E2604" s="167">
        <f t="shared" si="575"/>
        <v>24.291375447755232</v>
      </c>
      <c r="F2604" s="168">
        <f t="shared" si="576"/>
        <v>5.8065006973868973</v>
      </c>
      <c r="G2604" s="168">
        <f t="shared" si="566"/>
        <v>201787.6468953471</v>
      </c>
      <c r="H2604" s="168">
        <f t="shared" si="567"/>
        <v>271310.33852408634</v>
      </c>
      <c r="I2604" s="169">
        <f t="shared" si="568"/>
        <v>473097.98541943345</v>
      </c>
      <c r="J2604" s="169">
        <f t="shared" si="570"/>
        <v>462296.77874095947</v>
      </c>
      <c r="K2604" s="95"/>
      <c r="L2604" s="265">
        <f t="shared" si="569"/>
        <v>181347.75792582016</v>
      </c>
      <c r="M2604" s="265">
        <f>$G2604*NonHospFrac+theModel!$H2604*NonHospFrac</f>
        <v>291750.22749361326</v>
      </c>
      <c r="N2604" s="266">
        <f t="shared" si="571"/>
        <v>473097.98541943345</v>
      </c>
      <c r="O2604" s="159"/>
      <c r="P2604" s="265">
        <f t="shared" si="572"/>
        <v>177207.44307688306</v>
      </c>
      <c r="Q2604" s="265">
        <f t="shared" si="573"/>
        <v>291748.67285193846</v>
      </c>
      <c r="R2604" s="266">
        <f t="shared" si="574"/>
        <v>468956.1159288215</v>
      </c>
    </row>
    <row r="2605" spans="1:18" x14ac:dyDescent="0.3">
      <c r="A2605" s="82">
        <v>2574</v>
      </c>
      <c r="B2605" s="94">
        <f t="shared" si="563"/>
        <v>3.7836487221873915E-22</v>
      </c>
      <c r="C2605" s="179">
        <f t="shared" si="564"/>
        <v>3.775113462302369E-22</v>
      </c>
      <c r="D2605" s="166">
        <f t="shared" si="565"/>
        <v>2.2558277767625785E-3</v>
      </c>
      <c r="E2605" s="167">
        <f t="shared" si="575"/>
        <v>24.291375447755232</v>
      </c>
      <c r="F2605" s="168">
        <f t="shared" si="576"/>
        <v>5.8087565251636599</v>
      </c>
      <c r="G2605" s="168">
        <f t="shared" si="566"/>
        <v>201866.04147456054</v>
      </c>
      <c r="H2605" s="168">
        <f t="shared" si="567"/>
        <v>271310.33852408634</v>
      </c>
      <c r="I2605" s="169">
        <f t="shared" si="568"/>
        <v>473176.37999864691</v>
      </c>
      <c r="J2605" s="169">
        <f t="shared" si="570"/>
        <v>462367.36470651225</v>
      </c>
      <c r="K2605" s="95"/>
      <c r="L2605" s="265">
        <f t="shared" si="569"/>
        <v>181377.80810910574</v>
      </c>
      <c r="M2605" s="265">
        <f>$G2605*NonHospFrac+theModel!$H2605*NonHospFrac</f>
        <v>291798.57188954111</v>
      </c>
      <c r="N2605" s="266">
        <f t="shared" si="571"/>
        <v>473176.37999864685</v>
      </c>
      <c r="O2605" s="159"/>
      <c r="P2605" s="265">
        <f t="shared" si="572"/>
        <v>177234.50006505154</v>
      </c>
      <c r="Q2605" s="265">
        <f t="shared" si="573"/>
        <v>291797.01724786632</v>
      </c>
      <c r="R2605" s="266">
        <f t="shared" si="574"/>
        <v>469031.51731291786</v>
      </c>
    </row>
    <row r="2606" spans="1:18" x14ac:dyDescent="0.3">
      <c r="A2606" s="82">
        <v>2575</v>
      </c>
      <c r="B2606" s="94">
        <f t="shared" si="563"/>
        <v>3.7129684263619103E-22</v>
      </c>
      <c r="C2606" s="179">
        <f t="shared" si="564"/>
        <v>3.7045926090514805E-22</v>
      </c>
      <c r="D2606" s="166">
        <f t="shared" si="565"/>
        <v>2.2558277767625785E-3</v>
      </c>
      <c r="E2606" s="167">
        <f t="shared" si="575"/>
        <v>24.291375447755232</v>
      </c>
      <c r="F2606" s="168">
        <f t="shared" si="576"/>
        <v>5.8110123529404225</v>
      </c>
      <c r="G2606" s="168">
        <f t="shared" si="566"/>
        <v>201944.43605377394</v>
      </c>
      <c r="H2606" s="168">
        <f t="shared" si="567"/>
        <v>271310.33852408634</v>
      </c>
      <c r="I2606" s="169">
        <f t="shared" si="568"/>
        <v>473254.77457786025</v>
      </c>
      <c r="J2606" s="169">
        <f t="shared" si="570"/>
        <v>462437.94779484201</v>
      </c>
      <c r="K2606" s="95"/>
      <c r="L2606" s="265">
        <f t="shared" si="569"/>
        <v>181407.85829239129</v>
      </c>
      <c r="M2606" s="265">
        <f>$G2606*NonHospFrac+theModel!$H2606*NonHospFrac</f>
        <v>291846.91628546896</v>
      </c>
      <c r="N2606" s="266">
        <f t="shared" si="571"/>
        <v>473254.77457786025</v>
      </c>
      <c r="O2606" s="159"/>
      <c r="P2606" s="265">
        <f t="shared" si="572"/>
        <v>177261.55595032388</v>
      </c>
      <c r="Q2606" s="265">
        <f t="shared" si="573"/>
        <v>291845.36164379417</v>
      </c>
      <c r="R2606" s="266">
        <f t="shared" si="574"/>
        <v>469106.91759411804</v>
      </c>
    </row>
    <row r="2607" spans="1:18" x14ac:dyDescent="0.3">
      <c r="A2607" s="82">
        <v>2576</v>
      </c>
      <c r="B2607" s="94">
        <f t="shared" si="563"/>
        <v>3.6436084709233898E-22</v>
      </c>
      <c r="C2607" s="179">
        <f t="shared" si="564"/>
        <v>3.6353891177270334E-22</v>
      </c>
      <c r="D2607" s="166">
        <f t="shared" si="565"/>
        <v>2.2558277767625785E-3</v>
      </c>
      <c r="E2607" s="167">
        <f t="shared" si="575"/>
        <v>24.291375447755232</v>
      </c>
      <c r="F2607" s="168">
        <f t="shared" si="576"/>
        <v>5.8132681807171851</v>
      </c>
      <c r="G2607" s="168">
        <f t="shared" si="566"/>
        <v>202022.83063298737</v>
      </c>
      <c r="H2607" s="168">
        <f t="shared" si="567"/>
        <v>271310.33852408634</v>
      </c>
      <c r="I2607" s="169">
        <f t="shared" si="568"/>
        <v>473333.16915707372</v>
      </c>
      <c r="J2607" s="169">
        <f t="shared" si="570"/>
        <v>462508.52800606622</v>
      </c>
      <c r="K2607" s="95"/>
      <c r="L2607" s="265">
        <f t="shared" si="569"/>
        <v>181437.9084756769</v>
      </c>
      <c r="M2607" s="265">
        <f>$G2607*NonHospFrac+theModel!$H2607*NonHospFrac</f>
        <v>291895.26068139682</v>
      </c>
      <c r="N2607" s="266">
        <f t="shared" si="571"/>
        <v>473333.16915707372</v>
      </c>
      <c r="O2607" s="159"/>
      <c r="P2607" s="265">
        <f t="shared" si="572"/>
        <v>177288.61073274512</v>
      </c>
      <c r="Q2607" s="265">
        <f t="shared" si="573"/>
        <v>291893.70603972202</v>
      </c>
      <c r="R2607" s="266">
        <f t="shared" si="574"/>
        <v>469182.31677246711</v>
      </c>
    </row>
    <row r="2608" spans="1:18" x14ac:dyDescent="0.3">
      <c r="A2608" s="82">
        <v>2577</v>
      </c>
      <c r="B2608" s="94">
        <f t="shared" si="563"/>
        <v>3.5755441913070168E-22</v>
      </c>
      <c r="C2608" s="179">
        <f t="shared" si="564"/>
        <v>3.5674783794032243E-22</v>
      </c>
      <c r="D2608" s="166">
        <f t="shared" si="565"/>
        <v>2.2558277767625785E-3</v>
      </c>
      <c r="E2608" s="167">
        <f t="shared" si="575"/>
        <v>24.291375447755232</v>
      </c>
      <c r="F2608" s="168">
        <f t="shared" si="576"/>
        <v>5.8155240084939477</v>
      </c>
      <c r="G2608" s="168">
        <f t="shared" si="566"/>
        <v>202101.22521220081</v>
      </c>
      <c r="H2608" s="168">
        <f t="shared" si="567"/>
        <v>271310.33852408634</v>
      </c>
      <c r="I2608" s="169">
        <f t="shared" si="568"/>
        <v>473411.56373628718</v>
      </c>
      <c r="J2608" s="169">
        <f t="shared" si="570"/>
        <v>462579.10534030211</v>
      </c>
      <c r="K2608" s="95"/>
      <c r="L2608" s="265">
        <f t="shared" si="569"/>
        <v>181467.95865896248</v>
      </c>
      <c r="M2608" s="265">
        <f>$G2608*NonHospFrac+theModel!$H2608*NonHospFrac</f>
        <v>291943.60507732467</v>
      </c>
      <c r="N2608" s="266">
        <f t="shared" si="571"/>
        <v>473411.56373628718</v>
      </c>
      <c r="O2608" s="159"/>
      <c r="P2608" s="265">
        <f t="shared" si="572"/>
        <v>177315.66441236014</v>
      </c>
      <c r="Q2608" s="265">
        <f t="shared" si="573"/>
        <v>291942.05043564987</v>
      </c>
      <c r="R2608" s="266">
        <f t="shared" si="574"/>
        <v>469257.71484800999</v>
      </c>
    </row>
    <row r="2609" spans="1:18" x14ac:dyDescent="0.3">
      <c r="A2609" s="82">
        <v>2578</v>
      </c>
      <c r="B2609" s="94">
        <f t="shared" si="563"/>
        <v>3.5087513836934007E-22</v>
      </c>
      <c r="C2609" s="179">
        <f t="shared" si="564"/>
        <v>3.5008362448603108E-22</v>
      </c>
      <c r="D2609" s="166">
        <f t="shared" si="565"/>
        <v>2.2558277767625785E-3</v>
      </c>
      <c r="E2609" s="167">
        <f t="shared" si="575"/>
        <v>24.291375447755232</v>
      </c>
      <c r="F2609" s="168">
        <f t="shared" si="576"/>
        <v>5.8177798362707103</v>
      </c>
      <c r="G2609" s="168">
        <f t="shared" si="566"/>
        <v>202179.61979141421</v>
      </c>
      <c r="H2609" s="168">
        <f t="shared" si="567"/>
        <v>271310.33852408634</v>
      </c>
      <c r="I2609" s="169">
        <f t="shared" si="568"/>
        <v>473489.95831550052</v>
      </c>
      <c r="J2609" s="169">
        <f t="shared" si="570"/>
        <v>462649.67979766679</v>
      </c>
      <c r="K2609" s="95"/>
      <c r="L2609" s="265">
        <f t="shared" si="569"/>
        <v>181498.00884224806</v>
      </c>
      <c r="M2609" s="265">
        <f>$G2609*NonHospFrac+theModel!$H2609*NonHospFrac</f>
        <v>291991.94947325252</v>
      </c>
      <c r="N2609" s="266">
        <f t="shared" si="571"/>
        <v>473489.95831550058</v>
      </c>
      <c r="O2609" s="159"/>
      <c r="P2609" s="265">
        <f t="shared" si="572"/>
        <v>177342.71698921392</v>
      </c>
      <c r="Q2609" s="265">
        <f t="shared" si="573"/>
        <v>291990.39483157772</v>
      </c>
      <c r="R2609" s="266">
        <f t="shared" si="574"/>
        <v>469333.11182079162</v>
      </c>
    </row>
    <row r="2610" spans="1:18" x14ac:dyDescent="0.3">
      <c r="A2610" s="82">
        <v>2579</v>
      </c>
      <c r="B2610" s="94">
        <f t="shared" si="563"/>
        <v>3.443206296401538E-22</v>
      </c>
      <c r="C2610" s="179">
        <f t="shared" si="564"/>
        <v>3.4354390159969914E-22</v>
      </c>
      <c r="D2610" s="166">
        <f t="shared" si="565"/>
        <v>2.2558277767625785E-3</v>
      </c>
      <c r="E2610" s="167">
        <f t="shared" si="575"/>
        <v>24.291375447755232</v>
      </c>
      <c r="F2610" s="168">
        <f t="shared" si="576"/>
        <v>5.8200356640474729</v>
      </c>
      <c r="G2610" s="168">
        <f t="shared" si="566"/>
        <v>202258.01437062764</v>
      </c>
      <c r="H2610" s="168">
        <f t="shared" si="567"/>
        <v>271310.33852408634</v>
      </c>
      <c r="I2610" s="169">
        <f t="shared" si="568"/>
        <v>473568.35289471399</v>
      </c>
      <c r="J2610" s="169">
        <f t="shared" si="570"/>
        <v>462720.25137827778</v>
      </c>
      <c r="K2610" s="95"/>
      <c r="L2610" s="265">
        <f t="shared" si="569"/>
        <v>181528.05902553361</v>
      </c>
      <c r="M2610" s="265">
        <f>$G2610*NonHospFrac+theModel!$H2610*NonHospFrac</f>
        <v>292040.29386918037</v>
      </c>
      <c r="N2610" s="266">
        <f t="shared" si="571"/>
        <v>473568.35289471399</v>
      </c>
      <c r="O2610" s="159"/>
      <c r="P2610" s="265">
        <f t="shared" si="572"/>
        <v>177369.76846335139</v>
      </c>
      <c r="Q2610" s="265">
        <f t="shared" si="573"/>
        <v>292038.73922750558</v>
      </c>
      <c r="R2610" s="266">
        <f t="shared" si="574"/>
        <v>469408.50769085693</v>
      </c>
    </row>
    <row r="2611" spans="1:18" x14ac:dyDescent="0.3">
      <c r="A2611" s="82">
        <v>2580</v>
      </c>
      <c r="B2611" s="94">
        <f t="shared" si="563"/>
        <v>3.37888562144281E-22</v>
      </c>
      <c r="C2611" s="179">
        <f t="shared" si="564"/>
        <v>3.3712634374034554E-22</v>
      </c>
      <c r="D2611" s="166">
        <f t="shared" si="565"/>
        <v>2.2558277767625785E-3</v>
      </c>
      <c r="E2611" s="167">
        <f t="shared" si="575"/>
        <v>24.291375447755232</v>
      </c>
      <c r="F2611" s="168">
        <f t="shared" si="576"/>
        <v>5.8222914918242354</v>
      </c>
      <c r="G2611" s="168">
        <f t="shared" si="566"/>
        <v>202336.40894984105</v>
      </c>
      <c r="H2611" s="168">
        <f t="shared" si="567"/>
        <v>271310.33852408634</v>
      </c>
      <c r="I2611" s="169">
        <f t="shared" si="568"/>
        <v>473646.74747392739</v>
      </c>
      <c r="J2611" s="169">
        <f t="shared" si="570"/>
        <v>462790.82008225215</v>
      </c>
      <c r="K2611" s="95"/>
      <c r="L2611" s="265">
        <f t="shared" si="569"/>
        <v>181558.10920881922</v>
      </c>
      <c r="M2611" s="265">
        <f>$G2611*NonHospFrac+theModel!$H2611*NonHospFrac</f>
        <v>292088.63826510817</v>
      </c>
      <c r="N2611" s="266">
        <f t="shared" si="571"/>
        <v>473646.74747392739</v>
      </c>
      <c r="O2611" s="159"/>
      <c r="P2611" s="265">
        <f t="shared" si="572"/>
        <v>177396.81883481756</v>
      </c>
      <c r="Q2611" s="265">
        <f t="shared" si="573"/>
        <v>292087.08362343337</v>
      </c>
      <c r="R2611" s="266">
        <f t="shared" si="574"/>
        <v>469483.90245825093</v>
      </c>
    </row>
    <row r="2612" spans="1:18" x14ac:dyDescent="0.3">
      <c r="A2612" s="82">
        <v>2581</v>
      </c>
      <c r="B2612" s="94">
        <f t="shared" si="563"/>
        <v>3.3157664862325051E-22</v>
      </c>
      <c r="C2612" s="179">
        <f t="shared" si="564"/>
        <v>3.3082866880916031E-22</v>
      </c>
      <c r="D2612" s="166">
        <f t="shared" si="565"/>
        <v>2.2558277767625785E-3</v>
      </c>
      <c r="E2612" s="167">
        <f t="shared" si="575"/>
        <v>24.291375447755232</v>
      </c>
      <c r="F2612" s="168">
        <f t="shared" si="576"/>
        <v>5.824547319600998</v>
      </c>
      <c r="G2612" s="168">
        <f t="shared" si="566"/>
        <v>202414.80352905448</v>
      </c>
      <c r="H2612" s="168">
        <f t="shared" si="567"/>
        <v>271310.33852408634</v>
      </c>
      <c r="I2612" s="169">
        <f t="shared" si="568"/>
        <v>473725.14205314079</v>
      </c>
      <c r="J2612" s="169">
        <f t="shared" si="570"/>
        <v>462861.38590970723</v>
      </c>
      <c r="K2612" s="95"/>
      <c r="L2612" s="265">
        <f t="shared" si="569"/>
        <v>181588.15939210478</v>
      </c>
      <c r="M2612" s="265">
        <f>$G2612*NonHospFrac+theModel!$H2612*NonHospFrac</f>
        <v>292136.98266103602</v>
      </c>
      <c r="N2612" s="266">
        <f t="shared" si="571"/>
        <v>473725.14205314079</v>
      </c>
      <c r="O2612" s="159"/>
      <c r="P2612" s="265">
        <f t="shared" si="572"/>
        <v>177423.8681036573</v>
      </c>
      <c r="Q2612" s="265">
        <f t="shared" si="573"/>
        <v>292135.42801936122</v>
      </c>
      <c r="R2612" s="266">
        <f t="shared" si="574"/>
        <v>469559.29612301849</v>
      </c>
    </row>
    <row r="2613" spans="1:18" x14ac:dyDescent="0.3">
      <c r="A2613" s="82">
        <v>2582</v>
      </c>
      <c r="B2613" s="94">
        <f t="shared" si="563"/>
        <v>3.253826445456298E-22</v>
      </c>
      <c r="C2613" s="179">
        <f t="shared" si="564"/>
        <v>3.2464863733798731E-22</v>
      </c>
      <c r="D2613" s="166">
        <f t="shared" si="565"/>
        <v>2.2558277767625785E-3</v>
      </c>
      <c r="E2613" s="167">
        <f t="shared" si="575"/>
        <v>24.291375447755232</v>
      </c>
      <c r="F2613" s="168">
        <f t="shared" si="576"/>
        <v>5.8268031473777606</v>
      </c>
      <c r="G2613" s="168">
        <f t="shared" si="566"/>
        <v>202493.19810826791</v>
      </c>
      <c r="H2613" s="168">
        <f t="shared" si="567"/>
        <v>271310.33852408634</v>
      </c>
      <c r="I2613" s="169">
        <f t="shared" si="568"/>
        <v>473803.53663235425</v>
      </c>
      <c r="J2613" s="169">
        <f t="shared" si="570"/>
        <v>462931.94886076031</v>
      </c>
      <c r="K2613" s="95"/>
      <c r="L2613" s="265">
        <f t="shared" si="569"/>
        <v>181618.20957539038</v>
      </c>
      <c r="M2613" s="265">
        <f>$G2613*NonHospFrac+theModel!$H2613*NonHospFrac</f>
        <v>292185.32705696387</v>
      </c>
      <c r="N2613" s="266">
        <f t="shared" si="571"/>
        <v>473803.53663235425</v>
      </c>
      <c r="O2613" s="159"/>
      <c r="P2613" s="265">
        <f t="shared" si="572"/>
        <v>177450.91626991564</v>
      </c>
      <c r="Q2613" s="265">
        <f t="shared" si="573"/>
        <v>292183.77241528907</v>
      </c>
      <c r="R2613" s="266">
        <f t="shared" si="574"/>
        <v>469634.68868520472</v>
      </c>
    </row>
    <row r="2614" spans="1:18" x14ac:dyDescent="0.3">
      <c r="A2614" s="82">
        <v>2583</v>
      </c>
      <c r="B2614" s="94">
        <f t="shared" si="563"/>
        <v>3.1930434730886438E-22</v>
      </c>
      <c r="C2614" s="179">
        <f t="shared" si="564"/>
        <v>3.1858405169296399E-22</v>
      </c>
      <c r="D2614" s="166">
        <f t="shared" si="565"/>
        <v>2.2558277767625785E-3</v>
      </c>
      <c r="E2614" s="167">
        <f t="shared" si="575"/>
        <v>24.291375447755232</v>
      </c>
      <c r="F2614" s="168">
        <f t="shared" si="576"/>
        <v>5.8290589751545232</v>
      </c>
      <c r="G2614" s="168">
        <f t="shared" si="566"/>
        <v>202571.59268748132</v>
      </c>
      <c r="H2614" s="168">
        <f t="shared" si="567"/>
        <v>271310.33852408634</v>
      </c>
      <c r="I2614" s="169">
        <f t="shared" si="568"/>
        <v>473881.93121156766</v>
      </c>
      <c r="J2614" s="169">
        <f t="shared" si="570"/>
        <v>463002.50893552852</v>
      </c>
      <c r="K2614" s="95"/>
      <c r="L2614" s="265">
        <f t="shared" si="569"/>
        <v>181648.25975867594</v>
      </c>
      <c r="M2614" s="265">
        <f>$G2614*NonHospFrac+theModel!$H2614*NonHospFrac</f>
        <v>292233.67145289172</v>
      </c>
      <c r="N2614" s="266">
        <f t="shared" si="571"/>
        <v>473881.93121156766</v>
      </c>
      <c r="O2614" s="159"/>
      <c r="P2614" s="265">
        <f t="shared" si="572"/>
        <v>177477.96333363742</v>
      </c>
      <c r="Q2614" s="265">
        <f t="shared" si="573"/>
        <v>292232.11681121693</v>
      </c>
      <c r="R2614" s="266">
        <f t="shared" si="574"/>
        <v>469710.08014485438</v>
      </c>
    </row>
    <row r="2615" spans="1:18" x14ac:dyDescent="0.3">
      <c r="A2615" s="82">
        <v>2584</v>
      </c>
      <c r="B2615" s="94">
        <f t="shared" si="563"/>
        <v>3.1333959545602706E-22</v>
      </c>
      <c r="C2615" s="179">
        <f t="shared" si="564"/>
        <v>3.126327552930378E-22</v>
      </c>
      <c r="D2615" s="166">
        <f t="shared" si="565"/>
        <v>2.2558277767625785E-3</v>
      </c>
      <c r="E2615" s="167">
        <f t="shared" si="575"/>
        <v>24.291375447755232</v>
      </c>
      <c r="F2615" s="168">
        <f t="shared" si="576"/>
        <v>5.8313148029312858</v>
      </c>
      <c r="G2615" s="168">
        <f t="shared" si="566"/>
        <v>202649.98726669475</v>
      </c>
      <c r="H2615" s="168">
        <f t="shared" si="567"/>
        <v>271310.33852408634</v>
      </c>
      <c r="I2615" s="169">
        <f t="shared" si="568"/>
        <v>473960.32579078106</v>
      </c>
      <c r="J2615" s="169">
        <f t="shared" si="570"/>
        <v>463073.06613412919</v>
      </c>
      <c r="K2615" s="95"/>
      <c r="L2615" s="265">
        <f t="shared" si="569"/>
        <v>181678.30994196155</v>
      </c>
      <c r="M2615" s="265">
        <f>$G2615*NonHospFrac+theModel!$H2615*NonHospFrac</f>
        <v>292282.01584881957</v>
      </c>
      <c r="N2615" s="266">
        <f t="shared" si="571"/>
        <v>473960.32579078112</v>
      </c>
      <c r="O2615" s="159"/>
      <c r="P2615" s="265">
        <f t="shared" si="572"/>
        <v>177505.00929486769</v>
      </c>
      <c r="Q2615" s="265">
        <f t="shared" si="573"/>
        <v>292280.46120714478</v>
      </c>
      <c r="R2615" s="266">
        <f t="shared" si="574"/>
        <v>469785.47050201247</v>
      </c>
    </row>
    <row r="2616" spans="1:18" x14ac:dyDescent="0.3">
      <c r="A2616" s="82">
        <v>2585</v>
      </c>
      <c r="B2616" s="94">
        <f t="shared" si="563"/>
        <v>3.0748626790719871E-22</v>
      </c>
      <c r="C2616" s="179">
        <f t="shared" si="564"/>
        <v>3.0679263184308058E-22</v>
      </c>
      <c r="D2616" s="166">
        <f t="shared" si="565"/>
        <v>2.2558277767625785E-3</v>
      </c>
      <c r="E2616" s="167">
        <f t="shared" si="575"/>
        <v>24.291375447755232</v>
      </c>
      <c r="F2616" s="168">
        <f t="shared" si="576"/>
        <v>5.8335706307080484</v>
      </c>
      <c r="G2616" s="168">
        <f t="shared" si="566"/>
        <v>202728.38184590815</v>
      </c>
      <c r="H2616" s="168">
        <f t="shared" si="567"/>
        <v>271310.33852408634</v>
      </c>
      <c r="I2616" s="169">
        <f t="shared" si="568"/>
        <v>474038.72036999452</v>
      </c>
      <c r="J2616" s="169">
        <f t="shared" si="570"/>
        <v>463143.62045667961</v>
      </c>
      <c r="K2616" s="95"/>
      <c r="L2616" s="265">
        <f t="shared" si="569"/>
        <v>181708.3601252471</v>
      </c>
      <c r="M2616" s="265">
        <f>$G2616*NonHospFrac+theModel!$H2616*NonHospFrac</f>
        <v>292330.36024474737</v>
      </c>
      <c r="N2616" s="266">
        <f t="shared" si="571"/>
        <v>474038.72036999447</v>
      </c>
      <c r="O2616" s="159"/>
      <c r="P2616" s="265">
        <f t="shared" si="572"/>
        <v>177532.05415365129</v>
      </c>
      <c r="Q2616" s="265">
        <f t="shared" si="573"/>
        <v>292328.80560307257</v>
      </c>
      <c r="R2616" s="266">
        <f t="shared" si="574"/>
        <v>469860.85975672386</v>
      </c>
    </row>
    <row r="2617" spans="1:18" x14ac:dyDescent="0.3">
      <c r="A2617" s="82">
        <v>2586</v>
      </c>
      <c r="B2617" s="94">
        <f t="shared" si="563"/>
        <v>3.0174228320520721E-22</v>
      </c>
      <c r="C2617" s="179">
        <f t="shared" si="564"/>
        <v>3.0106160458132916E-22</v>
      </c>
      <c r="D2617" s="166">
        <f t="shared" si="565"/>
        <v>2.2558277767625785E-3</v>
      </c>
      <c r="E2617" s="167">
        <f t="shared" si="575"/>
        <v>24.291375447755232</v>
      </c>
      <c r="F2617" s="168">
        <f t="shared" si="576"/>
        <v>5.835826458484811</v>
      </c>
      <c r="G2617" s="168">
        <f t="shared" si="566"/>
        <v>202806.77642512158</v>
      </c>
      <c r="H2617" s="168">
        <f t="shared" si="567"/>
        <v>271310.33852408634</v>
      </c>
      <c r="I2617" s="169">
        <f t="shared" si="568"/>
        <v>474117.11494920793</v>
      </c>
      <c r="J2617" s="169">
        <f t="shared" si="570"/>
        <v>463214.1719032969</v>
      </c>
      <c r="K2617" s="95"/>
      <c r="L2617" s="265">
        <f t="shared" si="569"/>
        <v>181738.41030853268</v>
      </c>
      <c r="M2617" s="265">
        <f>$G2617*NonHospFrac+theModel!$H2617*NonHospFrac</f>
        <v>292378.70464067522</v>
      </c>
      <c r="N2617" s="266">
        <f t="shared" si="571"/>
        <v>474117.11494920787</v>
      </c>
      <c r="O2617" s="159"/>
      <c r="P2617" s="265">
        <f t="shared" si="572"/>
        <v>177559.09791003322</v>
      </c>
      <c r="Q2617" s="265">
        <f t="shared" si="573"/>
        <v>292377.14999900042</v>
      </c>
      <c r="R2617" s="266">
        <f t="shared" si="574"/>
        <v>469936.24790903367</v>
      </c>
    </row>
    <row r="2618" spans="1:18" x14ac:dyDescent="0.3">
      <c r="A2618" s="82">
        <v>2587</v>
      </c>
      <c r="B2618" s="94">
        <f t="shared" si="563"/>
        <v>2.9610559877545637E-22</v>
      </c>
      <c r="C2618" s="179">
        <f t="shared" si="564"/>
        <v>2.9543763554088378E-22</v>
      </c>
      <c r="D2618" s="166">
        <f t="shared" si="565"/>
        <v>2.2558277767625785E-3</v>
      </c>
      <c r="E2618" s="167">
        <f t="shared" si="575"/>
        <v>24.291375447755232</v>
      </c>
      <c r="F2618" s="168">
        <f t="shared" si="576"/>
        <v>5.8380822862615736</v>
      </c>
      <c r="G2618" s="168">
        <f t="shared" si="566"/>
        <v>202885.17100433502</v>
      </c>
      <c r="H2618" s="168">
        <f t="shared" si="567"/>
        <v>271310.33852408634</v>
      </c>
      <c r="I2618" s="169">
        <f t="shared" si="568"/>
        <v>474195.50952842133</v>
      </c>
      <c r="J2618" s="169">
        <f t="shared" si="570"/>
        <v>463284.72047409829</v>
      </c>
      <c r="K2618" s="95"/>
      <c r="L2618" s="265">
        <f t="shared" si="569"/>
        <v>181768.46049181826</v>
      </c>
      <c r="M2618" s="265">
        <f>$G2618*NonHospFrac+theModel!$H2618*NonHospFrac</f>
        <v>292427.04903660307</v>
      </c>
      <c r="N2618" s="266">
        <f t="shared" si="571"/>
        <v>474195.50952842133</v>
      </c>
      <c r="O2618" s="159"/>
      <c r="P2618" s="265">
        <f t="shared" si="572"/>
        <v>177586.14056405841</v>
      </c>
      <c r="Q2618" s="265">
        <f t="shared" si="573"/>
        <v>292425.49439492828</v>
      </c>
      <c r="R2618" s="266">
        <f t="shared" si="574"/>
        <v>470011.63495898666</v>
      </c>
    </row>
    <row r="2619" spans="1:18" x14ac:dyDescent="0.3">
      <c r="A2619" s="82">
        <v>2588</v>
      </c>
      <c r="B2619" s="94">
        <f t="shared" si="563"/>
        <v>2.9057421019958158E-22</v>
      </c>
      <c r="C2619" s="179">
        <f t="shared" si="564"/>
        <v>2.8991872482500251E-22</v>
      </c>
      <c r="D2619" s="166">
        <f t="shared" si="565"/>
        <v>2.2558277767625785E-3</v>
      </c>
      <c r="E2619" s="167">
        <f t="shared" si="575"/>
        <v>24.291375447755232</v>
      </c>
      <c r="F2619" s="168">
        <f t="shared" si="576"/>
        <v>5.8403381140383361</v>
      </c>
      <c r="G2619" s="168">
        <f t="shared" si="566"/>
        <v>202963.56558354842</v>
      </c>
      <c r="H2619" s="168">
        <f t="shared" si="567"/>
        <v>271310.33852408634</v>
      </c>
      <c r="I2619" s="169">
        <f t="shared" si="568"/>
        <v>474273.90410763479</v>
      </c>
      <c r="J2619" s="169">
        <f t="shared" si="570"/>
        <v>463355.26616920112</v>
      </c>
      <c r="K2619" s="95"/>
      <c r="L2619" s="265">
        <f t="shared" si="569"/>
        <v>181798.51067510384</v>
      </c>
      <c r="M2619" s="265">
        <f>$G2619*NonHospFrac+theModel!$H2619*NonHospFrac</f>
        <v>292475.39343253092</v>
      </c>
      <c r="N2619" s="266">
        <f t="shared" si="571"/>
        <v>474273.90410763479</v>
      </c>
      <c r="O2619" s="159"/>
      <c r="P2619" s="265">
        <f t="shared" si="572"/>
        <v>177613.18211577178</v>
      </c>
      <c r="Q2619" s="265">
        <f t="shared" si="573"/>
        <v>292473.83879085613</v>
      </c>
      <c r="R2619" s="266">
        <f t="shared" si="574"/>
        <v>470087.02090662788</v>
      </c>
    </row>
    <row r="2620" spans="1:18" x14ac:dyDescent="0.3">
      <c r="A2620" s="82">
        <v>2589</v>
      </c>
      <c r="B2620" s="94">
        <f t="shared" si="563"/>
        <v>2.8514615050267788E-22</v>
      </c>
      <c r="C2620" s="179">
        <f t="shared" si="564"/>
        <v>2.8450290989593702E-22</v>
      </c>
      <c r="D2620" s="166">
        <f t="shared" si="565"/>
        <v>2.2558277767625785E-3</v>
      </c>
      <c r="E2620" s="167">
        <f t="shared" si="575"/>
        <v>24.291375447755232</v>
      </c>
      <c r="F2620" s="168">
        <f t="shared" si="576"/>
        <v>5.8425939418150987</v>
      </c>
      <c r="G2620" s="168">
        <f t="shared" si="566"/>
        <v>203041.96016276185</v>
      </c>
      <c r="H2620" s="168">
        <f t="shared" si="567"/>
        <v>271310.33852408634</v>
      </c>
      <c r="I2620" s="169">
        <f t="shared" si="568"/>
        <v>474352.2986868482</v>
      </c>
      <c r="J2620" s="169">
        <f t="shared" si="570"/>
        <v>463425.80898872251</v>
      </c>
      <c r="K2620" s="95"/>
      <c r="L2620" s="265">
        <f t="shared" si="569"/>
        <v>181828.56085838942</v>
      </c>
      <c r="M2620" s="265">
        <f>$G2620*NonHospFrac+theModel!$H2620*NonHospFrac</f>
        <v>292523.73782845878</v>
      </c>
      <c r="N2620" s="266">
        <f t="shared" si="571"/>
        <v>474352.2986868482</v>
      </c>
      <c r="O2620" s="159"/>
      <c r="P2620" s="265">
        <f t="shared" si="572"/>
        <v>177640.22256521828</v>
      </c>
      <c r="Q2620" s="265">
        <f t="shared" si="573"/>
        <v>292522.18318678398</v>
      </c>
      <c r="R2620" s="266">
        <f t="shared" si="574"/>
        <v>470162.40575200226</v>
      </c>
    </row>
    <row r="2621" spans="1:18" x14ac:dyDescent="0.3">
      <c r="A2621" s="82">
        <v>2590</v>
      </c>
      <c r="B2621" s="94">
        <f t="shared" si="563"/>
        <v>2.7981948945382259E-22</v>
      </c>
      <c r="C2621" s="179">
        <f t="shared" si="564"/>
        <v>2.7918826487703311E-22</v>
      </c>
      <c r="D2621" s="166">
        <f t="shared" si="565"/>
        <v>2.2558277767625785E-3</v>
      </c>
      <c r="E2621" s="167">
        <f t="shared" si="575"/>
        <v>24.291375447755232</v>
      </c>
      <c r="F2621" s="168">
        <f t="shared" si="576"/>
        <v>5.8448497695918613</v>
      </c>
      <c r="G2621" s="168">
        <f t="shared" si="566"/>
        <v>203120.35474197526</v>
      </c>
      <c r="H2621" s="168">
        <f t="shared" si="567"/>
        <v>271310.33852408634</v>
      </c>
      <c r="I2621" s="169">
        <f t="shared" si="568"/>
        <v>474430.6932660616</v>
      </c>
      <c r="J2621" s="169">
        <f t="shared" si="570"/>
        <v>463496.34893277969</v>
      </c>
      <c r="K2621" s="95"/>
      <c r="L2621" s="265">
        <f t="shared" si="569"/>
        <v>181858.61104167497</v>
      </c>
      <c r="M2621" s="265">
        <f>$G2621*NonHospFrac+theModel!$H2621*NonHospFrac</f>
        <v>292572.08222438663</v>
      </c>
      <c r="N2621" s="266">
        <f t="shared" si="571"/>
        <v>474430.6932660616</v>
      </c>
      <c r="O2621" s="159"/>
      <c r="P2621" s="265">
        <f t="shared" si="572"/>
        <v>177667.2619124428</v>
      </c>
      <c r="Q2621" s="265">
        <f t="shared" si="573"/>
        <v>292570.52758271183</v>
      </c>
      <c r="R2621" s="266">
        <f t="shared" si="574"/>
        <v>470237.78949515463</v>
      </c>
    </row>
    <row r="2622" spans="1:18" x14ac:dyDescent="0.3">
      <c r="A2622" s="82">
        <v>2591</v>
      </c>
      <c r="B2622" s="94">
        <f t="shared" si="563"/>
        <v>2.7459233287970558E-22</v>
      </c>
      <c r="C2622" s="179">
        <f t="shared" si="564"/>
        <v>2.7397289986790952E-22</v>
      </c>
      <c r="D2622" s="166">
        <f t="shared" si="565"/>
        <v>2.2558277767625785E-3</v>
      </c>
      <c r="E2622" s="167">
        <f t="shared" si="575"/>
        <v>24.291375447755232</v>
      </c>
      <c r="F2622" s="168">
        <f t="shared" si="576"/>
        <v>5.8471055973686239</v>
      </c>
      <c r="G2622" s="168">
        <f t="shared" si="566"/>
        <v>203198.74932118869</v>
      </c>
      <c r="H2622" s="168">
        <f t="shared" si="567"/>
        <v>271310.33852408634</v>
      </c>
      <c r="I2622" s="169">
        <f t="shared" si="568"/>
        <v>474509.08784527506</v>
      </c>
      <c r="J2622" s="169">
        <f t="shared" si="570"/>
        <v>463566.88600148994</v>
      </c>
      <c r="K2622" s="95"/>
      <c r="L2622" s="265">
        <f t="shared" si="569"/>
        <v>181888.66122496058</v>
      </c>
      <c r="M2622" s="265">
        <f>$G2622*NonHospFrac+theModel!$H2622*NonHospFrac</f>
        <v>292620.42662031448</v>
      </c>
      <c r="N2622" s="266">
        <f t="shared" si="571"/>
        <v>474509.08784527506</v>
      </c>
      <c r="O2622" s="159"/>
      <c r="P2622" s="265">
        <f t="shared" si="572"/>
        <v>177694.30015749033</v>
      </c>
      <c r="Q2622" s="265">
        <f t="shared" si="573"/>
        <v>292618.87197863968</v>
      </c>
      <c r="R2622" s="266">
        <f t="shared" si="574"/>
        <v>470313.17213613004</v>
      </c>
    </row>
    <row r="2623" spans="1:18" x14ac:dyDescent="0.3">
      <c r="A2623" s="82">
        <v>2592</v>
      </c>
      <c r="B2623" s="94">
        <f t="shared" si="563"/>
        <v>2.6946282199103979E-22</v>
      </c>
      <c r="C2623" s="179">
        <f t="shared" si="564"/>
        <v>2.6885496027238759E-22</v>
      </c>
      <c r="D2623" s="166">
        <f t="shared" si="565"/>
        <v>2.2558277767625785E-3</v>
      </c>
      <c r="E2623" s="167">
        <f t="shared" si="575"/>
        <v>24.291375447755232</v>
      </c>
      <c r="F2623" s="168">
        <f t="shared" si="576"/>
        <v>5.8493614251453865</v>
      </c>
      <c r="G2623" s="168">
        <f t="shared" si="566"/>
        <v>203277.14390040212</v>
      </c>
      <c r="H2623" s="168">
        <f t="shared" si="567"/>
        <v>271310.33852408634</v>
      </c>
      <c r="I2623" s="169">
        <f t="shared" si="568"/>
        <v>474587.48242448847</v>
      </c>
      <c r="J2623" s="169">
        <f t="shared" si="570"/>
        <v>463637.42019497033</v>
      </c>
      <c r="K2623" s="95"/>
      <c r="L2623" s="265">
        <f t="shared" si="569"/>
        <v>181918.71140824616</v>
      </c>
      <c r="M2623" s="265">
        <f>$G2623*NonHospFrac+theModel!$H2623*NonHospFrac</f>
        <v>292668.77101624233</v>
      </c>
      <c r="N2623" s="266">
        <f t="shared" si="571"/>
        <v>474587.48242448852</v>
      </c>
      <c r="O2623" s="159"/>
      <c r="P2623" s="265">
        <f t="shared" si="572"/>
        <v>177721.33730040575</v>
      </c>
      <c r="Q2623" s="265">
        <f t="shared" si="573"/>
        <v>292667.21637456754</v>
      </c>
      <c r="R2623" s="266">
        <f t="shared" si="574"/>
        <v>470388.55367497331</v>
      </c>
    </row>
    <row r="2624" spans="1:18" x14ac:dyDescent="0.3">
      <c r="A2624" s="82">
        <v>2593</v>
      </c>
      <c r="B2624" s="94">
        <f t="shared" si="563"/>
        <v>2.6442913272157578E-22</v>
      </c>
      <c r="C2624" s="179">
        <f t="shared" si="564"/>
        <v>2.638326261389972E-22</v>
      </c>
      <c r="D2624" s="166">
        <f t="shared" si="565"/>
        <v>2.2558277767625785E-3</v>
      </c>
      <c r="E2624" s="167">
        <f t="shared" si="575"/>
        <v>24.291375447755232</v>
      </c>
      <c r="F2624" s="168">
        <f t="shared" si="576"/>
        <v>5.8516172529221491</v>
      </c>
      <c r="G2624" s="168">
        <f t="shared" si="566"/>
        <v>203355.53847961553</v>
      </c>
      <c r="H2624" s="168">
        <f t="shared" si="567"/>
        <v>271310.33852408634</v>
      </c>
      <c r="I2624" s="169">
        <f t="shared" si="568"/>
        <v>474665.87700370187</v>
      </c>
      <c r="J2624" s="169">
        <f t="shared" si="570"/>
        <v>463707.95151333814</v>
      </c>
      <c r="K2624" s="95"/>
      <c r="L2624" s="265">
        <f t="shared" si="569"/>
        <v>181948.76159153174</v>
      </c>
      <c r="M2624" s="265">
        <f>$G2624*NonHospFrac+theModel!$H2624*NonHospFrac</f>
        <v>292717.11541217013</v>
      </c>
      <c r="N2624" s="266">
        <f t="shared" si="571"/>
        <v>474665.87700370187</v>
      </c>
      <c r="O2624" s="159"/>
      <c r="P2624" s="265">
        <f t="shared" si="572"/>
        <v>177748.37334123399</v>
      </c>
      <c r="Q2624" s="265">
        <f t="shared" si="573"/>
        <v>292715.56077049533</v>
      </c>
      <c r="R2624" s="266">
        <f t="shared" si="574"/>
        <v>470463.93411172932</v>
      </c>
    </row>
    <row r="2625" spans="1:18" x14ac:dyDescent="0.3">
      <c r="A2625" s="82">
        <v>2594</v>
      </c>
      <c r="B2625" s="94">
        <f t="shared" si="563"/>
        <v>2.5948947507945949E-22</v>
      </c>
      <c r="C2625" s="179">
        <f t="shared" si="564"/>
        <v>2.5890411151379771E-22</v>
      </c>
      <c r="D2625" s="166">
        <f t="shared" si="565"/>
        <v>2.2558277767625785E-3</v>
      </c>
      <c r="E2625" s="167">
        <f t="shared" si="575"/>
        <v>24.291375447755232</v>
      </c>
      <c r="F2625" s="168">
        <f t="shared" si="576"/>
        <v>5.8538730806989117</v>
      </c>
      <c r="G2625" s="168">
        <f t="shared" si="566"/>
        <v>203433.93305882896</v>
      </c>
      <c r="H2625" s="168">
        <f t="shared" si="567"/>
        <v>271310.33852408634</v>
      </c>
      <c r="I2625" s="169">
        <f t="shared" si="568"/>
        <v>474744.27158291533</v>
      </c>
      <c r="J2625" s="169">
        <f t="shared" si="570"/>
        <v>463778.47995671059</v>
      </c>
      <c r="K2625" s="95"/>
      <c r="L2625" s="265">
        <f t="shared" si="569"/>
        <v>181978.8117748173</v>
      </c>
      <c r="M2625" s="265">
        <f>$G2625*NonHospFrac+theModel!$H2625*NonHospFrac</f>
        <v>292765.45980809798</v>
      </c>
      <c r="N2625" s="266">
        <f t="shared" si="571"/>
        <v>474744.27158291527</v>
      </c>
      <c r="O2625" s="159"/>
      <c r="P2625" s="265">
        <f t="shared" si="572"/>
        <v>177775.40828001997</v>
      </c>
      <c r="Q2625" s="265">
        <f t="shared" si="573"/>
        <v>292763.90516642318</v>
      </c>
      <c r="R2625" s="266">
        <f t="shared" si="574"/>
        <v>470539.31344644318</v>
      </c>
    </row>
    <row r="2626" spans="1:18" x14ac:dyDescent="0.3">
      <c r="A2626" s="82">
        <v>2595</v>
      </c>
      <c r="B2626" s="94">
        <f t="shared" si="563"/>
        <v>2.5464209251070666E-22</v>
      </c>
      <c r="C2626" s="179">
        <f t="shared" si="564"/>
        <v>2.5406766380528807E-22</v>
      </c>
      <c r="D2626" s="166">
        <f t="shared" si="565"/>
        <v>2.2558277767625785E-3</v>
      </c>
      <c r="E2626" s="167">
        <f t="shared" si="575"/>
        <v>24.291375447755232</v>
      </c>
      <c r="F2626" s="168">
        <f t="shared" si="576"/>
        <v>5.8561289084756742</v>
      </c>
      <c r="G2626" s="168">
        <f t="shared" si="566"/>
        <v>203512.32763804236</v>
      </c>
      <c r="H2626" s="168">
        <f t="shared" si="567"/>
        <v>271310.33852408634</v>
      </c>
      <c r="I2626" s="169">
        <f t="shared" si="568"/>
        <v>474822.66616212868</v>
      </c>
      <c r="J2626" s="169">
        <f t="shared" si="570"/>
        <v>463849.00552520476</v>
      </c>
      <c r="K2626" s="95"/>
      <c r="L2626" s="265">
        <f t="shared" si="569"/>
        <v>182008.86195810291</v>
      </c>
      <c r="M2626" s="265">
        <f>$G2626*NonHospFrac+theModel!$H2626*NonHospFrac</f>
        <v>292813.80420402583</v>
      </c>
      <c r="N2626" s="266">
        <f t="shared" si="571"/>
        <v>474822.66616212873</v>
      </c>
      <c r="O2626" s="159"/>
      <c r="P2626" s="265">
        <f t="shared" si="572"/>
        <v>177802.44211680867</v>
      </c>
      <c r="Q2626" s="265">
        <f t="shared" si="573"/>
        <v>292812.24956235103</v>
      </c>
      <c r="R2626" s="266">
        <f t="shared" si="574"/>
        <v>470614.6916791597</v>
      </c>
    </row>
    <row r="2627" spans="1:18" x14ac:dyDescent="0.3">
      <c r="A2627" s="82">
        <v>2596</v>
      </c>
      <c r="B2627" s="94">
        <f t="shared" si="563"/>
        <v>2.4988526127456823E-22</v>
      </c>
      <c r="C2627" s="179">
        <f t="shared" si="564"/>
        <v>2.4932156316118147E-22</v>
      </c>
      <c r="D2627" s="166">
        <f t="shared" si="565"/>
        <v>2.2558277767625785E-3</v>
      </c>
      <c r="E2627" s="167">
        <f t="shared" si="575"/>
        <v>24.291375447755232</v>
      </c>
      <c r="F2627" s="168">
        <f t="shared" si="576"/>
        <v>5.8583847362524368</v>
      </c>
      <c r="G2627" s="168">
        <f t="shared" si="566"/>
        <v>203590.7222172558</v>
      </c>
      <c r="H2627" s="168">
        <f t="shared" si="567"/>
        <v>271310.33852408634</v>
      </c>
      <c r="I2627" s="169">
        <f t="shared" si="568"/>
        <v>474901.06074134214</v>
      </c>
      <c r="J2627" s="169">
        <f t="shared" si="570"/>
        <v>463919.52821893804</v>
      </c>
      <c r="K2627" s="95"/>
      <c r="L2627" s="265">
        <f t="shared" si="569"/>
        <v>182038.91214138846</v>
      </c>
      <c r="M2627" s="265">
        <f>$G2627*NonHospFrac+theModel!$H2627*NonHospFrac</f>
        <v>292862.14859995362</v>
      </c>
      <c r="N2627" s="266">
        <f t="shared" si="571"/>
        <v>474901.06074134208</v>
      </c>
      <c r="O2627" s="159"/>
      <c r="P2627" s="265">
        <f t="shared" si="572"/>
        <v>177829.47485164492</v>
      </c>
      <c r="Q2627" s="265">
        <f t="shared" si="573"/>
        <v>292860.59395827883</v>
      </c>
      <c r="R2627" s="266">
        <f t="shared" si="574"/>
        <v>470690.06880992372</v>
      </c>
    </row>
    <row r="2628" spans="1:18" x14ac:dyDescent="0.3">
      <c r="A2628" s="82">
        <v>2597</v>
      </c>
      <c r="B2628" s="94">
        <f t="shared" si="563"/>
        <v>2.4521728983056387E-22</v>
      </c>
      <c r="C2628" s="179">
        <f t="shared" si="564"/>
        <v>2.4466412185682162E-22</v>
      </c>
      <c r="D2628" s="166">
        <f t="shared" si="565"/>
        <v>2.2558277767625785E-3</v>
      </c>
      <c r="E2628" s="167">
        <f t="shared" si="575"/>
        <v>24.291375447755232</v>
      </c>
      <c r="F2628" s="168">
        <f t="shared" si="576"/>
        <v>5.8606405640291994</v>
      </c>
      <c r="G2628" s="168">
        <f t="shared" si="566"/>
        <v>203669.11679646923</v>
      </c>
      <c r="H2628" s="168">
        <f t="shared" si="567"/>
        <v>271310.33852408634</v>
      </c>
      <c r="I2628" s="169">
        <f t="shared" si="568"/>
        <v>474979.4553205556</v>
      </c>
      <c r="J2628" s="169">
        <f t="shared" si="570"/>
        <v>463990.04803802748</v>
      </c>
      <c r="K2628" s="95"/>
      <c r="L2628" s="265">
        <f t="shared" si="569"/>
        <v>182068.96232467407</v>
      </c>
      <c r="M2628" s="265">
        <f>$G2628*NonHospFrac+theModel!$H2628*NonHospFrac</f>
        <v>292910.49299588148</v>
      </c>
      <c r="N2628" s="266">
        <f t="shared" si="571"/>
        <v>474979.45532055554</v>
      </c>
      <c r="O2628" s="159"/>
      <c r="P2628" s="265">
        <f t="shared" si="572"/>
        <v>177856.50648457371</v>
      </c>
      <c r="Q2628" s="265">
        <f t="shared" si="573"/>
        <v>292908.93835420668</v>
      </c>
      <c r="R2628" s="266">
        <f t="shared" si="574"/>
        <v>470765.44483878039</v>
      </c>
    </row>
    <row r="2629" spans="1:18" x14ac:dyDescent="0.3">
      <c r="A2629" s="82">
        <v>2598</v>
      </c>
      <c r="B2629" s="94">
        <f t="shared" si="563"/>
        <v>2.4063651823696648E-22</v>
      </c>
      <c r="C2629" s="179">
        <f t="shared" si="564"/>
        <v>2.4009368369502411E-22</v>
      </c>
      <c r="D2629" s="166">
        <f t="shared" si="565"/>
        <v>2.2558277767625785E-3</v>
      </c>
      <c r="E2629" s="167">
        <f t="shared" si="575"/>
        <v>24.291375447755232</v>
      </c>
      <c r="F2629" s="168">
        <f t="shared" si="576"/>
        <v>5.862896391805962</v>
      </c>
      <c r="G2629" s="168">
        <f t="shared" si="566"/>
        <v>203747.51137568263</v>
      </c>
      <c r="H2629" s="168">
        <f t="shared" si="567"/>
        <v>271310.33852408634</v>
      </c>
      <c r="I2629" s="169">
        <f t="shared" si="568"/>
        <v>475057.84989976895</v>
      </c>
      <c r="J2629" s="169">
        <f t="shared" si="570"/>
        <v>464060.56498259015</v>
      </c>
      <c r="K2629" s="95"/>
      <c r="L2629" s="265">
        <f t="shared" si="569"/>
        <v>182099.01250795962</v>
      </c>
      <c r="M2629" s="265">
        <f>$G2629*NonHospFrac+theModel!$H2629*NonHospFrac</f>
        <v>292958.83739180933</v>
      </c>
      <c r="N2629" s="266">
        <f t="shared" si="571"/>
        <v>475057.84989976895</v>
      </c>
      <c r="O2629" s="159"/>
      <c r="P2629" s="265">
        <f t="shared" si="572"/>
        <v>177883.53701563989</v>
      </c>
      <c r="Q2629" s="265">
        <f t="shared" si="573"/>
        <v>292957.28275013453</v>
      </c>
      <c r="R2629" s="266">
        <f t="shared" si="574"/>
        <v>470840.81976577442</v>
      </c>
    </row>
    <row r="2630" spans="1:18" x14ac:dyDescent="0.3">
      <c r="A2630" s="82">
        <v>2599</v>
      </c>
      <c r="B2630" s="94">
        <f t="shared" si="563"/>
        <v>2.3614131756052265E-22</v>
      </c>
      <c r="C2630" s="179">
        <f t="shared" si="564"/>
        <v>2.3560862341712829E-22</v>
      </c>
      <c r="D2630" s="166">
        <f t="shared" si="565"/>
        <v>2.2558277767625785E-3</v>
      </c>
      <c r="E2630" s="167">
        <f t="shared" si="575"/>
        <v>24.291375447755232</v>
      </c>
      <c r="F2630" s="168">
        <f t="shared" si="576"/>
        <v>5.8651522195827246</v>
      </c>
      <c r="G2630" s="168">
        <f t="shared" si="566"/>
        <v>203825.90595489606</v>
      </c>
      <c r="H2630" s="168">
        <f t="shared" si="567"/>
        <v>271310.33852408634</v>
      </c>
      <c r="I2630" s="169">
        <f t="shared" si="568"/>
        <v>475136.24447898241</v>
      </c>
      <c r="J2630" s="169">
        <f t="shared" si="570"/>
        <v>464131.07905274344</v>
      </c>
      <c r="K2630" s="95"/>
      <c r="L2630" s="265">
        <f t="shared" si="569"/>
        <v>182129.06269124523</v>
      </c>
      <c r="M2630" s="265">
        <f>$G2630*NonHospFrac+theModel!$H2630*NonHospFrac</f>
        <v>293007.18178773718</v>
      </c>
      <c r="N2630" s="266">
        <f t="shared" si="571"/>
        <v>475136.24447898241</v>
      </c>
      <c r="O2630" s="159"/>
      <c r="P2630" s="265">
        <f t="shared" si="572"/>
        <v>177910.56644488845</v>
      </c>
      <c r="Q2630" s="265">
        <f t="shared" si="573"/>
        <v>293005.62714606238</v>
      </c>
      <c r="R2630" s="266">
        <f t="shared" si="574"/>
        <v>470916.1935909508</v>
      </c>
    </row>
    <row r="2631" spans="1:18" x14ac:dyDescent="0.3">
      <c r="A2631" s="82">
        <v>2600</v>
      </c>
      <c r="B2631" s="94">
        <f t="shared" si="563"/>
        <v>2.3173008929720189E-22</v>
      </c>
      <c r="C2631" s="179">
        <f t="shared" si="564"/>
        <v>2.3120734612505359E-22</v>
      </c>
      <c r="D2631" s="166">
        <f t="shared" si="565"/>
        <v>2.2558277767625785E-3</v>
      </c>
      <c r="E2631" s="167">
        <f t="shared" si="575"/>
        <v>24.291375447755232</v>
      </c>
      <c r="F2631" s="168">
        <f t="shared" si="576"/>
        <v>5.8674080473594872</v>
      </c>
      <c r="G2631" s="168">
        <f t="shared" si="566"/>
        <v>203904.30053410947</v>
      </c>
      <c r="H2631" s="168">
        <f t="shared" si="567"/>
        <v>271310.33852408634</v>
      </c>
      <c r="I2631" s="169">
        <f t="shared" si="568"/>
        <v>475214.63905819581</v>
      </c>
      <c r="J2631" s="169">
        <f t="shared" si="570"/>
        <v>464201.59024860436</v>
      </c>
      <c r="K2631" s="95"/>
      <c r="L2631" s="265">
        <f t="shared" si="569"/>
        <v>182159.11287453078</v>
      </c>
      <c r="M2631" s="265">
        <f>$G2631*NonHospFrac+theModel!$H2631*NonHospFrac</f>
        <v>293055.52618366503</v>
      </c>
      <c r="N2631" s="266">
        <f t="shared" si="571"/>
        <v>475214.63905819581</v>
      </c>
      <c r="O2631" s="159"/>
      <c r="P2631" s="265">
        <f t="shared" si="572"/>
        <v>177937.59477236422</v>
      </c>
      <c r="Q2631" s="265">
        <f t="shared" si="573"/>
        <v>293053.97154199023</v>
      </c>
      <c r="R2631" s="266">
        <f t="shared" si="574"/>
        <v>470991.56631435442</v>
      </c>
    </row>
    <row r="2632" spans="1:18" x14ac:dyDescent="0.3">
      <c r="A2632" s="82">
        <v>2601</v>
      </c>
      <c r="B2632" s="94">
        <f t="shared" si="563"/>
        <v>2.2740126480375829E-22</v>
      </c>
      <c r="C2632" s="179">
        <f t="shared" si="564"/>
        <v>2.2688828671414302E-22</v>
      </c>
      <c r="D2632" s="166">
        <f t="shared" si="565"/>
        <v>2.2558277767625785E-3</v>
      </c>
      <c r="E2632" s="167">
        <f t="shared" si="575"/>
        <v>24.291375447755232</v>
      </c>
      <c r="F2632" s="168">
        <f t="shared" si="576"/>
        <v>5.8696638751362498</v>
      </c>
      <c r="G2632" s="168">
        <f t="shared" si="566"/>
        <v>203982.6951133229</v>
      </c>
      <c r="H2632" s="168">
        <f t="shared" si="567"/>
        <v>271310.33852408634</v>
      </c>
      <c r="I2632" s="169">
        <f t="shared" si="568"/>
        <v>475293.03363740921</v>
      </c>
      <c r="J2632" s="169">
        <f t="shared" si="570"/>
        <v>464272.09857029014</v>
      </c>
      <c r="K2632" s="95"/>
      <c r="L2632" s="265">
        <f t="shared" si="569"/>
        <v>182189.16305781636</v>
      </c>
      <c r="M2632" s="265">
        <f>$G2632*NonHospFrac+theModel!$H2632*NonHospFrac</f>
        <v>293103.87057959288</v>
      </c>
      <c r="N2632" s="266">
        <f t="shared" si="571"/>
        <v>475293.03363740921</v>
      </c>
      <c r="O2632" s="159"/>
      <c r="P2632" s="265">
        <f t="shared" si="572"/>
        <v>177964.62199811218</v>
      </c>
      <c r="Q2632" s="265">
        <f t="shared" si="573"/>
        <v>293102.31593791809</v>
      </c>
      <c r="R2632" s="266">
        <f t="shared" si="574"/>
        <v>471066.93793603027</v>
      </c>
    </row>
    <row r="2633" spans="1:18" x14ac:dyDescent="0.3">
      <c r="A2633" s="82">
        <v>2602</v>
      </c>
      <c r="B2633" s="94">
        <f t="shared" si="563"/>
        <v>2.2315330473992697E-22</v>
      </c>
      <c r="C2633" s="179">
        <f t="shared" si="564"/>
        <v>2.2264990931661825E-22</v>
      </c>
      <c r="D2633" s="166">
        <f t="shared" si="565"/>
        <v>2.2558277767625785E-3</v>
      </c>
      <c r="E2633" s="167">
        <f t="shared" si="575"/>
        <v>24.291375447755232</v>
      </c>
      <c r="F2633" s="168">
        <f t="shared" si="576"/>
        <v>5.8719197029130124</v>
      </c>
      <c r="G2633" s="168">
        <f t="shared" si="566"/>
        <v>204061.08969253633</v>
      </c>
      <c r="H2633" s="168">
        <f t="shared" si="567"/>
        <v>271310.33852408634</v>
      </c>
      <c r="I2633" s="169">
        <f t="shared" si="568"/>
        <v>475371.42821662268</v>
      </c>
      <c r="J2633" s="169">
        <f t="shared" si="570"/>
        <v>464342.604017918</v>
      </c>
      <c r="K2633" s="95"/>
      <c r="L2633" s="265">
        <f t="shared" si="569"/>
        <v>182219.21324110194</v>
      </c>
      <c r="M2633" s="265">
        <f>$G2633*NonHospFrac+theModel!$H2633*NonHospFrac</f>
        <v>293152.21497552074</v>
      </c>
      <c r="N2633" s="266">
        <f t="shared" si="571"/>
        <v>475371.42821662268</v>
      </c>
      <c r="O2633" s="159"/>
      <c r="P2633" s="265">
        <f t="shared" si="572"/>
        <v>177991.6481221772</v>
      </c>
      <c r="Q2633" s="265">
        <f t="shared" si="573"/>
        <v>293150.66033384594</v>
      </c>
      <c r="R2633" s="266">
        <f t="shared" si="574"/>
        <v>471142.30845602311</v>
      </c>
    </row>
    <row r="2634" spans="1:18" x14ac:dyDescent="0.3">
      <c r="A2634" s="82">
        <v>2603</v>
      </c>
      <c r="B2634" s="94">
        <f t="shared" si="563"/>
        <v>2.1898469852102474E-22</v>
      </c>
      <c r="C2634" s="179">
        <f t="shared" si="564"/>
        <v>2.1849070675541505E-22</v>
      </c>
      <c r="D2634" s="166">
        <f t="shared" si="565"/>
        <v>2.2558277767625785E-3</v>
      </c>
      <c r="E2634" s="167">
        <f t="shared" si="575"/>
        <v>24.291375447755232</v>
      </c>
      <c r="F2634" s="168">
        <f t="shared" si="576"/>
        <v>5.8741755306897749</v>
      </c>
      <c r="G2634" s="168">
        <f t="shared" si="566"/>
        <v>204139.48427174974</v>
      </c>
      <c r="H2634" s="168">
        <f t="shared" si="567"/>
        <v>271310.33852408634</v>
      </c>
      <c r="I2634" s="169">
        <f t="shared" si="568"/>
        <v>475449.82279583608</v>
      </c>
      <c r="J2634" s="169">
        <f t="shared" si="570"/>
        <v>464413.10659160494</v>
      </c>
      <c r="K2634" s="95"/>
      <c r="L2634" s="265">
        <f t="shared" si="569"/>
        <v>182249.26342438752</v>
      </c>
      <c r="M2634" s="265">
        <f>$G2634*NonHospFrac+theModel!$H2634*NonHospFrac</f>
        <v>293200.55937144853</v>
      </c>
      <c r="N2634" s="266">
        <f t="shared" si="571"/>
        <v>475449.82279583602</v>
      </c>
      <c r="O2634" s="159"/>
      <c r="P2634" s="265">
        <f t="shared" si="572"/>
        <v>178018.6731446042</v>
      </c>
      <c r="Q2634" s="265">
        <f t="shared" si="573"/>
        <v>293199.00472977373</v>
      </c>
      <c r="R2634" s="266">
        <f t="shared" si="574"/>
        <v>471217.67787437793</v>
      </c>
    </row>
    <row r="2635" spans="1:18" x14ac:dyDescent="0.3">
      <c r="A2635" s="82">
        <v>2604</v>
      </c>
      <c r="B2635" s="94">
        <f t="shared" si="563"/>
        <v>2.148939637807839E-22</v>
      </c>
      <c r="C2635" s="179">
        <f t="shared" si="564"/>
        <v>2.144092000082286E-22</v>
      </c>
      <c r="D2635" s="166">
        <f t="shared" si="565"/>
        <v>2.2558277767625785E-3</v>
      </c>
      <c r="E2635" s="167">
        <f t="shared" si="575"/>
        <v>24.291375447755232</v>
      </c>
      <c r="F2635" s="168">
        <f t="shared" si="576"/>
        <v>5.8764313584665375</v>
      </c>
      <c r="G2635" s="168">
        <f t="shared" si="566"/>
        <v>204217.87885096317</v>
      </c>
      <c r="H2635" s="168">
        <f t="shared" si="567"/>
        <v>271310.33852408634</v>
      </c>
      <c r="I2635" s="169">
        <f t="shared" si="568"/>
        <v>475528.21737504948</v>
      </c>
      <c r="J2635" s="169">
        <f t="shared" si="570"/>
        <v>464483.6062914682</v>
      </c>
      <c r="K2635" s="95"/>
      <c r="L2635" s="265">
        <f t="shared" si="569"/>
        <v>182279.3136076731</v>
      </c>
      <c r="M2635" s="265">
        <f>$G2635*NonHospFrac+theModel!$H2635*NonHospFrac</f>
        <v>293248.90376737638</v>
      </c>
      <c r="N2635" s="266">
        <f t="shared" si="571"/>
        <v>475528.21737504948</v>
      </c>
      <c r="O2635" s="159"/>
      <c r="P2635" s="265">
        <f t="shared" si="572"/>
        <v>178045.69706543809</v>
      </c>
      <c r="Q2635" s="265">
        <f t="shared" si="573"/>
        <v>293247.34912570158</v>
      </c>
      <c r="R2635" s="266">
        <f t="shared" si="574"/>
        <v>471293.04619113967</v>
      </c>
    </row>
    <row r="2636" spans="1:18" x14ac:dyDescent="0.3">
      <c r="A2636" s="82">
        <v>2605</v>
      </c>
      <c r="B2636" s="94">
        <f t="shared" si="563"/>
        <v>2.1087964584421941E-22</v>
      </c>
      <c r="C2636" s="179">
        <f t="shared" si="564"/>
        <v>2.1040393768157016E-22</v>
      </c>
      <c r="D2636" s="166">
        <f t="shared" si="565"/>
        <v>2.2558277767625785E-3</v>
      </c>
      <c r="E2636" s="167">
        <f t="shared" si="575"/>
        <v>24.291375447755232</v>
      </c>
      <c r="F2636" s="168">
        <f t="shared" si="576"/>
        <v>5.8786871862433001</v>
      </c>
      <c r="G2636" s="168">
        <f t="shared" si="566"/>
        <v>204296.27343017657</v>
      </c>
      <c r="H2636" s="168">
        <f t="shared" si="567"/>
        <v>271310.33852408634</v>
      </c>
      <c r="I2636" s="169">
        <f t="shared" si="568"/>
        <v>475606.61195426295</v>
      </c>
      <c r="J2636" s="169">
        <f t="shared" si="570"/>
        <v>464554.10311762494</v>
      </c>
      <c r="K2636" s="95"/>
      <c r="L2636" s="265">
        <f t="shared" si="569"/>
        <v>182309.36379095865</v>
      </c>
      <c r="M2636" s="265">
        <f>$G2636*NonHospFrac+theModel!$H2636*NonHospFrac</f>
        <v>293297.24816330423</v>
      </c>
      <c r="N2636" s="266">
        <f t="shared" si="571"/>
        <v>475606.61195426289</v>
      </c>
      <c r="O2636" s="159"/>
      <c r="P2636" s="265">
        <f t="shared" si="572"/>
        <v>178072.71988472375</v>
      </c>
      <c r="Q2636" s="265">
        <f t="shared" si="573"/>
        <v>293295.69352162944</v>
      </c>
      <c r="R2636" s="266">
        <f t="shared" si="574"/>
        <v>471368.41340635321</v>
      </c>
    </row>
    <row r="2637" spans="1:18" x14ac:dyDescent="0.3">
      <c r="A2637" s="82">
        <v>2606</v>
      </c>
      <c r="B2637" s="94">
        <f t="shared" si="563"/>
        <v>2.0694031721034315E-22</v>
      </c>
      <c r="C2637" s="179">
        <f t="shared" si="564"/>
        <v>2.06473495494648E-22</v>
      </c>
      <c r="D2637" s="166">
        <f t="shared" si="565"/>
        <v>2.2558277767625785E-3</v>
      </c>
      <c r="E2637" s="167">
        <f t="shared" si="575"/>
        <v>24.291375447755232</v>
      </c>
      <c r="F2637" s="168">
        <f t="shared" si="576"/>
        <v>5.8809430140200627</v>
      </c>
      <c r="G2637" s="168">
        <f t="shared" si="566"/>
        <v>204374.66800939001</v>
      </c>
      <c r="H2637" s="168">
        <f t="shared" si="567"/>
        <v>271310.33852408634</v>
      </c>
      <c r="I2637" s="169">
        <f t="shared" si="568"/>
        <v>475685.00653347635</v>
      </c>
      <c r="J2637" s="169">
        <f t="shared" si="570"/>
        <v>464624.59707019222</v>
      </c>
      <c r="K2637" s="95"/>
      <c r="L2637" s="265">
        <f t="shared" si="569"/>
        <v>182339.41397424426</v>
      </c>
      <c r="M2637" s="265">
        <f>$G2637*NonHospFrac+theModel!$H2637*NonHospFrac</f>
        <v>293345.59255923209</v>
      </c>
      <c r="N2637" s="266">
        <f t="shared" si="571"/>
        <v>475685.00653347635</v>
      </c>
      <c r="O2637" s="159"/>
      <c r="P2637" s="265">
        <f t="shared" si="572"/>
        <v>178099.74160250614</v>
      </c>
      <c r="Q2637" s="265">
        <f t="shared" si="573"/>
        <v>293344.03791755729</v>
      </c>
      <c r="R2637" s="266">
        <f t="shared" si="574"/>
        <v>471443.77952006343</v>
      </c>
    </row>
    <row r="2638" spans="1:18" x14ac:dyDescent="0.3">
      <c r="A2638" s="82">
        <v>2607</v>
      </c>
      <c r="B2638" s="94">
        <f t="shared" si="563"/>
        <v>2.0307457704454091E-22</v>
      </c>
      <c r="C2638" s="179">
        <f t="shared" si="564"/>
        <v>2.0261647577288952E-22</v>
      </c>
      <c r="D2638" s="166">
        <f t="shared" si="565"/>
        <v>2.2558277767625785E-3</v>
      </c>
      <c r="E2638" s="167">
        <f t="shared" si="575"/>
        <v>24.291375447755232</v>
      </c>
      <c r="F2638" s="168">
        <f t="shared" si="576"/>
        <v>5.8831988417968253</v>
      </c>
      <c r="G2638" s="168">
        <f t="shared" si="566"/>
        <v>204453.06258860344</v>
      </c>
      <c r="H2638" s="168">
        <f t="shared" si="567"/>
        <v>271310.33852408634</v>
      </c>
      <c r="I2638" s="169">
        <f t="shared" si="568"/>
        <v>475763.40111268975</v>
      </c>
      <c r="J2638" s="169">
        <f t="shared" si="570"/>
        <v>464695.08814928721</v>
      </c>
      <c r="K2638" s="95"/>
      <c r="L2638" s="265">
        <f t="shared" si="569"/>
        <v>182369.46415752984</v>
      </c>
      <c r="M2638" s="265">
        <f>$G2638*NonHospFrac+theModel!$H2638*NonHospFrac</f>
        <v>293393.93695515994</v>
      </c>
      <c r="N2638" s="266">
        <f t="shared" si="571"/>
        <v>475763.40111268975</v>
      </c>
      <c r="O2638" s="159"/>
      <c r="P2638" s="265">
        <f t="shared" si="572"/>
        <v>178126.76221883009</v>
      </c>
      <c r="Q2638" s="265">
        <f t="shared" si="573"/>
        <v>293392.38231348514</v>
      </c>
      <c r="R2638" s="266">
        <f t="shared" si="574"/>
        <v>471519.1445323152</v>
      </c>
    </row>
    <row r="2639" spans="1:18" x14ac:dyDescent="0.3">
      <c r="A2639" s="82">
        <v>2608</v>
      </c>
      <c r="B2639" s="94">
        <f t="shared" si="563"/>
        <v>1.9928105068043259E-22</v>
      </c>
      <c r="C2639" s="179">
        <f t="shared" si="564"/>
        <v>1.9883150695092523E-22</v>
      </c>
      <c r="D2639" s="166">
        <f t="shared" si="565"/>
        <v>2.2558277767625785E-3</v>
      </c>
      <c r="E2639" s="167">
        <f t="shared" si="575"/>
        <v>24.291375447755232</v>
      </c>
      <c r="F2639" s="168">
        <f t="shared" si="576"/>
        <v>5.8854546695735879</v>
      </c>
      <c r="G2639" s="168">
        <f t="shared" si="566"/>
        <v>204531.45716781684</v>
      </c>
      <c r="H2639" s="168">
        <f t="shared" si="567"/>
        <v>271310.33852408634</v>
      </c>
      <c r="I2639" s="169">
        <f t="shared" si="568"/>
        <v>475841.79569190321</v>
      </c>
      <c r="J2639" s="169">
        <f t="shared" si="570"/>
        <v>464765.57635502709</v>
      </c>
      <c r="K2639" s="95"/>
      <c r="L2639" s="265">
        <f t="shared" si="569"/>
        <v>182399.51434081543</v>
      </c>
      <c r="M2639" s="265">
        <f>$G2639*NonHospFrac+theModel!$H2639*NonHospFrac</f>
        <v>293442.28135108773</v>
      </c>
      <c r="N2639" s="266">
        <f t="shared" si="571"/>
        <v>475841.79569190316</v>
      </c>
      <c r="O2639" s="159"/>
      <c r="P2639" s="265">
        <f t="shared" si="572"/>
        <v>178153.78173374053</v>
      </c>
      <c r="Q2639" s="265">
        <f t="shared" si="573"/>
        <v>293440.72670941293</v>
      </c>
      <c r="R2639" s="266">
        <f t="shared" si="574"/>
        <v>471594.50844315346</v>
      </c>
    </row>
    <row r="2640" spans="1:18" x14ac:dyDescent="0.3">
      <c r="A2640" s="82">
        <v>2609</v>
      </c>
      <c r="B2640" s="94">
        <f t="shared" si="563"/>
        <v>1.9555838913103724E-22</v>
      </c>
      <c r="C2640" s="179">
        <f t="shared" si="564"/>
        <v>1.9511724308485649E-22</v>
      </c>
      <c r="D2640" s="166">
        <f t="shared" si="565"/>
        <v>2.2558277767625785E-3</v>
      </c>
      <c r="E2640" s="167">
        <f t="shared" si="575"/>
        <v>24.291375447755232</v>
      </c>
      <c r="F2640" s="168">
        <f t="shared" si="576"/>
        <v>5.8877104973503505</v>
      </c>
      <c r="G2640" s="168">
        <f t="shared" si="566"/>
        <v>204609.85174703028</v>
      </c>
      <c r="H2640" s="168">
        <f t="shared" si="567"/>
        <v>271310.33852408634</v>
      </c>
      <c r="I2640" s="169">
        <f t="shared" si="568"/>
        <v>475920.19027111662</v>
      </c>
      <c r="J2640" s="169">
        <f t="shared" si="570"/>
        <v>464836.06168752891</v>
      </c>
      <c r="K2640" s="95"/>
      <c r="L2640" s="265">
        <f t="shared" si="569"/>
        <v>182429.56452410098</v>
      </c>
      <c r="M2640" s="265">
        <f>$G2640*NonHospFrac+theModel!$H2640*NonHospFrac</f>
        <v>293490.62574701558</v>
      </c>
      <c r="N2640" s="266">
        <f t="shared" si="571"/>
        <v>475920.19027111656</v>
      </c>
      <c r="O2640" s="159"/>
      <c r="P2640" s="265">
        <f t="shared" si="572"/>
        <v>178180.80014728231</v>
      </c>
      <c r="Q2640" s="265">
        <f t="shared" si="573"/>
        <v>293489.07110534079</v>
      </c>
      <c r="R2640" s="266">
        <f t="shared" si="574"/>
        <v>471669.8712526231</v>
      </c>
    </row>
    <row r="2641" spans="1:18" x14ac:dyDescent="0.3">
      <c r="A2641" s="82">
        <v>2610</v>
      </c>
      <c r="B2641" s="94">
        <f t="shared" si="563"/>
        <v>1.9190526860907044E-22</v>
      </c>
      <c r="C2641" s="179">
        <f t="shared" si="564"/>
        <v>1.9147236337363501E-22</v>
      </c>
      <c r="D2641" s="166">
        <f t="shared" si="565"/>
        <v>2.2558277767625785E-3</v>
      </c>
      <c r="E2641" s="167">
        <f t="shared" si="575"/>
        <v>24.291375447755232</v>
      </c>
      <c r="F2641" s="168">
        <f t="shared" si="576"/>
        <v>5.889966325127113</v>
      </c>
      <c r="G2641" s="168">
        <f t="shared" si="566"/>
        <v>204688.24632624368</v>
      </c>
      <c r="H2641" s="168">
        <f t="shared" si="567"/>
        <v>271310.33852408634</v>
      </c>
      <c r="I2641" s="169">
        <f t="shared" si="568"/>
        <v>475998.58485033002</v>
      </c>
      <c r="J2641" s="169">
        <f t="shared" si="570"/>
        <v>464906.54414690979</v>
      </c>
      <c r="K2641" s="95"/>
      <c r="L2641" s="265">
        <f t="shared" si="569"/>
        <v>182459.61470738659</v>
      </c>
      <c r="M2641" s="265">
        <f>$G2641*NonHospFrac+theModel!$H2641*NonHospFrac</f>
        <v>293538.97014294344</v>
      </c>
      <c r="N2641" s="266">
        <f t="shared" si="571"/>
        <v>475998.58485033002</v>
      </c>
      <c r="O2641" s="159"/>
      <c r="P2641" s="265">
        <f t="shared" si="572"/>
        <v>178207.81745950042</v>
      </c>
      <c r="Q2641" s="265">
        <f t="shared" si="573"/>
        <v>293537.41550126864</v>
      </c>
      <c r="R2641" s="266">
        <f t="shared" si="574"/>
        <v>471745.23296076909</v>
      </c>
    </row>
    <row r="2642" spans="1:18" x14ac:dyDescent="0.3">
      <c r="A2642" s="82">
        <v>2611</v>
      </c>
      <c r="B2642" s="94">
        <f t="shared" si="563"/>
        <v>1.8832039005620201E-22</v>
      </c>
      <c r="C2642" s="179">
        <f t="shared" si="564"/>
        <v>1.8789557168938247E-22</v>
      </c>
      <c r="D2642" s="166">
        <f t="shared" si="565"/>
        <v>2.2558277767625785E-3</v>
      </c>
      <c r="E2642" s="167">
        <f t="shared" si="575"/>
        <v>24.291375447755232</v>
      </c>
      <c r="F2642" s="168">
        <f t="shared" si="576"/>
        <v>5.8922221529038756</v>
      </c>
      <c r="G2642" s="168">
        <f t="shared" si="566"/>
        <v>204766.64090545711</v>
      </c>
      <c r="H2642" s="168">
        <f t="shared" si="567"/>
        <v>271310.33852408634</v>
      </c>
      <c r="I2642" s="169">
        <f t="shared" si="568"/>
        <v>476076.97942954348</v>
      </c>
      <c r="J2642" s="169">
        <f t="shared" si="570"/>
        <v>464977.02373328694</v>
      </c>
      <c r="K2642" s="95"/>
      <c r="L2642" s="265">
        <f t="shared" si="569"/>
        <v>182489.66489067214</v>
      </c>
      <c r="M2642" s="265">
        <f>$G2642*NonHospFrac+theModel!$H2642*NonHospFrac</f>
        <v>293587.31453887129</v>
      </c>
      <c r="N2642" s="266">
        <f t="shared" si="571"/>
        <v>476076.97942954343</v>
      </c>
      <c r="O2642" s="159"/>
      <c r="P2642" s="265">
        <f t="shared" si="572"/>
        <v>178234.83367043966</v>
      </c>
      <c r="Q2642" s="265">
        <f t="shared" si="573"/>
        <v>293585.75989719649</v>
      </c>
      <c r="R2642" s="266">
        <f t="shared" si="574"/>
        <v>471820.59356763616</v>
      </c>
    </row>
    <row r="2643" spans="1:18" x14ac:dyDescent="0.3">
      <c r="A2643" s="82">
        <v>2612</v>
      </c>
      <c r="B2643" s="94">
        <f t="shared" si="563"/>
        <v>1.8480247868110944E-22</v>
      </c>
      <c r="C2643" s="179">
        <f t="shared" si="564"/>
        <v>1.8438559611648603E-22</v>
      </c>
      <c r="D2643" s="166">
        <f t="shared" si="565"/>
        <v>2.2558277767625785E-3</v>
      </c>
      <c r="E2643" s="167">
        <f t="shared" si="575"/>
        <v>24.291375447755232</v>
      </c>
      <c r="F2643" s="168">
        <f t="shared" si="576"/>
        <v>5.8944779806806382</v>
      </c>
      <c r="G2643" s="168">
        <f t="shared" si="566"/>
        <v>204845.03548467054</v>
      </c>
      <c r="H2643" s="168">
        <f t="shared" si="567"/>
        <v>271310.33852408634</v>
      </c>
      <c r="I2643" s="169">
        <f t="shared" si="568"/>
        <v>476155.37400875689</v>
      </c>
      <c r="J2643" s="169">
        <f t="shared" si="570"/>
        <v>465047.50044677733</v>
      </c>
      <c r="K2643" s="95"/>
      <c r="L2643" s="265">
        <f t="shared" si="569"/>
        <v>182519.71507395775</v>
      </c>
      <c r="M2643" s="265">
        <f>$G2643*NonHospFrac+theModel!$H2643*NonHospFrac</f>
        <v>293635.65893479914</v>
      </c>
      <c r="N2643" s="266">
        <f t="shared" si="571"/>
        <v>476155.37400875689</v>
      </c>
      <c r="O2643" s="159"/>
      <c r="P2643" s="265">
        <f t="shared" si="572"/>
        <v>178261.848780145</v>
      </c>
      <c r="Q2643" s="265">
        <f t="shared" si="573"/>
        <v>293634.10429312434</v>
      </c>
      <c r="R2643" s="266">
        <f t="shared" si="574"/>
        <v>471895.95307326934</v>
      </c>
    </row>
    <row r="2644" spans="1:18" x14ac:dyDescent="0.3">
      <c r="A2644" s="82">
        <v>2613</v>
      </c>
      <c r="B2644" s="94">
        <f t="shared" si="563"/>
        <v>1.8135028350615365E-22</v>
      </c>
      <c r="C2644" s="179">
        <f t="shared" si="564"/>
        <v>1.8094118849929669E-22</v>
      </c>
      <c r="D2644" s="166">
        <f t="shared" si="565"/>
        <v>2.2558277767625785E-3</v>
      </c>
      <c r="E2644" s="167">
        <f t="shared" si="575"/>
        <v>24.291375447755232</v>
      </c>
      <c r="F2644" s="168">
        <f t="shared" si="576"/>
        <v>5.8967338084574008</v>
      </c>
      <c r="G2644" s="168">
        <f t="shared" si="566"/>
        <v>204923.43006388395</v>
      </c>
      <c r="H2644" s="168">
        <f t="shared" si="567"/>
        <v>271310.33852408634</v>
      </c>
      <c r="I2644" s="169">
        <f t="shared" si="568"/>
        <v>476233.76858797029</v>
      </c>
      <c r="J2644" s="169">
        <f t="shared" si="570"/>
        <v>465117.97428749816</v>
      </c>
      <c r="K2644" s="95"/>
      <c r="L2644" s="265">
        <f t="shared" si="569"/>
        <v>182549.7652572433</v>
      </c>
      <c r="M2644" s="265">
        <f>$G2644*NonHospFrac+theModel!$H2644*NonHospFrac</f>
        <v>293684.00333072699</v>
      </c>
      <c r="N2644" s="266">
        <f t="shared" si="571"/>
        <v>476233.76858797029</v>
      </c>
      <c r="O2644" s="159"/>
      <c r="P2644" s="265">
        <f t="shared" si="572"/>
        <v>178288.86278866124</v>
      </c>
      <c r="Q2644" s="265">
        <f t="shared" si="573"/>
        <v>293682.44868905219</v>
      </c>
      <c r="R2644" s="266">
        <f t="shared" si="574"/>
        <v>471971.3114777134</v>
      </c>
    </row>
    <row r="2645" spans="1:18" x14ac:dyDescent="0.3">
      <c r="A2645" s="82">
        <v>2614</v>
      </c>
      <c r="B2645" s="94">
        <f t="shared" si="563"/>
        <v>1.7796257692253623E-22</v>
      </c>
      <c r="C2645" s="179">
        <f t="shared" si="564"/>
        <v>1.7756112399829011E-22</v>
      </c>
      <c r="D2645" s="166">
        <f t="shared" si="565"/>
        <v>2.2558277767625785E-3</v>
      </c>
      <c r="E2645" s="167">
        <f t="shared" si="575"/>
        <v>24.291375447755232</v>
      </c>
      <c r="F2645" s="168">
        <f t="shared" si="576"/>
        <v>5.8989896362341634</v>
      </c>
      <c r="G2645" s="168">
        <f t="shared" si="566"/>
        <v>205001.82464309738</v>
      </c>
      <c r="H2645" s="168">
        <f t="shared" si="567"/>
        <v>271310.33852408634</v>
      </c>
      <c r="I2645" s="169">
        <f t="shared" si="568"/>
        <v>476312.16316718375</v>
      </c>
      <c r="J2645" s="169">
        <f t="shared" si="570"/>
        <v>465188.44525556656</v>
      </c>
      <c r="K2645" s="95"/>
      <c r="L2645" s="265">
        <f t="shared" si="569"/>
        <v>182579.81544052891</v>
      </c>
      <c r="M2645" s="265">
        <f>$G2645*NonHospFrac+theModel!$H2645*NonHospFrac</f>
        <v>293732.34772665484</v>
      </c>
      <c r="N2645" s="266">
        <f t="shared" si="571"/>
        <v>476312.16316718375</v>
      </c>
      <c r="O2645" s="159"/>
      <c r="P2645" s="265">
        <f t="shared" si="572"/>
        <v>178315.87569603336</v>
      </c>
      <c r="Q2645" s="265">
        <f t="shared" si="573"/>
        <v>293730.79308498005</v>
      </c>
      <c r="R2645" s="266">
        <f t="shared" si="574"/>
        <v>472046.6687810134</v>
      </c>
    </row>
    <row r="2646" spans="1:18" x14ac:dyDescent="0.3">
      <c r="A2646" s="82">
        <v>2615</v>
      </c>
      <c r="B2646" s="94">
        <f t="shared" si="563"/>
        <v>1.7463815425375367E-22</v>
      </c>
      <c r="C2646" s="179">
        <f t="shared" si="564"/>
        <v>1.7424420065450549E-22</v>
      </c>
      <c r="D2646" s="166">
        <f t="shared" si="565"/>
        <v>2.2558277767625785E-3</v>
      </c>
      <c r="E2646" s="167">
        <f t="shared" si="575"/>
        <v>24.291375447755232</v>
      </c>
      <c r="F2646" s="168">
        <f t="shared" si="576"/>
        <v>5.901245464010926</v>
      </c>
      <c r="G2646" s="168">
        <f t="shared" si="566"/>
        <v>205080.21922231078</v>
      </c>
      <c r="H2646" s="168">
        <f t="shared" si="567"/>
        <v>271310.33852408634</v>
      </c>
      <c r="I2646" s="169">
        <f t="shared" si="568"/>
        <v>476390.5577463971</v>
      </c>
      <c r="J2646" s="169">
        <f t="shared" si="570"/>
        <v>465258.91335109947</v>
      </c>
      <c r="K2646" s="95"/>
      <c r="L2646" s="265">
        <f t="shared" si="569"/>
        <v>182609.86562381446</v>
      </c>
      <c r="M2646" s="265">
        <f>$G2646*NonHospFrac+theModel!$H2646*NonHospFrac</f>
        <v>293780.69212258264</v>
      </c>
      <c r="N2646" s="266">
        <f t="shared" si="571"/>
        <v>476390.5577463971</v>
      </c>
      <c r="O2646" s="159"/>
      <c r="P2646" s="265">
        <f t="shared" si="572"/>
        <v>178342.88750230614</v>
      </c>
      <c r="Q2646" s="265">
        <f t="shared" si="573"/>
        <v>293779.13748090784</v>
      </c>
      <c r="R2646" s="266">
        <f t="shared" si="574"/>
        <v>472122.02498321398</v>
      </c>
    </row>
    <row r="2647" spans="1:18" x14ac:dyDescent="0.3">
      <c r="A2647" s="82">
        <v>2616</v>
      </c>
      <c r="B2647" s="94">
        <f t="shared" si="563"/>
        <v>1.7137583332721286E-22</v>
      </c>
      <c r="C2647" s="179">
        <f t="shared" si="564"/>
        <v>1.709892389621275E-22</v>
      </c>
      <c r="D2647" s="166">
        <f t="shared" si="565"/>
        <v>2.2558277767625785E-3</v>
      </c>
      <c r="E2647" s="167">
        <f t="shared" si="575"/>
        <v>24.291375447755232</v>
      </c>
      <c r="F2647" s="168">
        <f t="shared" si="576"/>
        <v>5.9035012917876886</v>
      </c>
      <c r="G2647" s="168">
        <f t="shared" si="566"/>
        <v>205158.61380152422</v>
      </c>
      <c r="H2647" s="168">
        <f t="shared" si="567"/>
        <v>271310.33852408634</v>
      </c>
      <c r="I2647" s="169">
        <f t="shared" si="568"/>
        <v>476468.95232561056</v>
      </c>
      <c r="J2647" s="169">
        <f t="shared" si="570"/>
        <v>465329.37857421418</v>
      </c>
      <c r="K2647" s="95"/>
      <c r="L2647" s="265">
        <f t="shared" si="569"/>
        <v>182639.91580710004</v>
      </c>
      <c r="M2647" s="265">
        <f>$G2647*NonHospFrac+theModel!$H2647*NonHospFrac</f>
        <v>293829.03651851049</v>
      </c>
      <c r="N2647" s="266">
        <f t="shared" si="571"/>
        <v>476468.95232561056</v>
      </c>
      <c r="O2647" s="159"/>
      <c r="P2647" s="265">
        <f t="shared" si="572"/>
        <v>178369.89820752456</v>
      </c>
      <c r="Q2647" s="265">
        <f t="shared" si="573"/>
        <v>293827.48187683569</v>
      </c>
      <c r="R2647" s="266">
        <f t="shared" si="574"/>
        <v>472197.38008436025</v>
      </c>
    </row>
    <row r="2648" spans="1:18" x14ac:dyDescent="0.3">
      <c r="A2648" s="82">
        <v>2617</v>
      </c>
      <c r="B2648" s="94">
        <f t="shared" si="563"/>
        <v>1.6817445405384756E-22</v>
      </c>
      <c r="C2648" s="179">
        <f t="shared" si="564"/>
        <v>1.67795081449051E-22</v>
      </c>
      <c r="D2648" s="166">
        <f t="shared" si="565"/>
        <v>2.2558277767625785E-3</v>
      </c>
      <c r="E2648" s="167">
        <f t="shared" si="575"/>
        <v>24.291375447755232</v>
      </c>
      <c r="F2648" s="168">
        <f t="shared" si="576"/>
        <v>5.9057571195644512</v>
      </c>
      <c r="G2648" s="168">
        <f t="shared" si="566"/>
        <v>205237.00838073765</v>
      </c>
      <c r="H2648" s="168">
        <f t="shared" si="567"/>
        <v>271310.33852408634</v>
      </c>
      <c r="I2648" s="169">
        <f t="shared" si="568"/>
        <v>476547.34690482402</v>
      </c>
      <c r="J2648" s="169">
        <f t="shared" si="570"/>
        <v>465399.84092502767</v>
      </c>
      <c r="K2648" s="95"/>
      <c r="L2648" s="265">
        <f t="shared" si="569"/>
        <v>182669.96599038562</v>
      </c>
      <c r="M2648" s="265">
        <f>$G2648*NonHospFrac+theModel!$H2648*NonHospFrac</f>
        <v>293877.38091443834</v>
      </c>
      <c r="N2648" s="266">
        <f t="shared" si="571"/>
        <v>476547.34690482396</v>
      </c>
      <c r="O2648" s="159"/>
      <c r="P2648" s="265">
        <f t="shared" si="572"/>
        <v>178396.90781173346</v>
      </c>
      <c r="Q2648" s="265">
        <f t="shared" si="573"/>
        <v>293875.82627276354</v>
      </c>
      <c r="R2648" s="266">
        <f t="shared" si="574"/>
        <v>472272.73408449697</v>
      </c>
    </row>
    <row r="2649" spans="1:18" x14ac:dyDescent="0.3">
      <c r="A2649" s="82">
        <v>2618</v>
      </c>
      <c r="B2649" s="94">
        <f t="shared" si="563"/>
        <v>1.6503287801558816E-22</v>
      </c>
      <c r="C2649" s="179">
        <f t="shared" si="564"/>
        <v>1.6466059226528152E-22</v>
      </c>
      <c r="D2649" s="166">
        <f t="shared" si="565"/>
        <v>2.2558277767625785E-3</v>
      </c>
      <c r="E2649" s="167">
        <f t="shared" si="575"/>
        <v>24.291375447755232</v>
      </c>
      <c r="F2649" s="168">
        <f t="shared" si="576"/>
        <v>5.9080129473412137</v>
      </c>
      <c r="G2649" s="168">
        <f t="shared" si="566"/>
        <v>205315.40295995105</v>
      </c>
      <c r="H2649" s="168">
        <f t="shared" si="567"/>
        <v>271310.33852408634</v>
      </c>
      <c r="I2649" s="169">
        <f t="shared" si="568"/>
        <v>476625.74148403737</v>
      </c>
      <c r="J2649" s="169">
        <f t="shared" si="570"/>
        <v>465470.3004036569</v>
      </c>
      <c r="K2649" s="95"/>
      <c r="L2649" s="265">
        <f t="shared" si="569"/>
        <v>182700.0161736712</v>
      </c>
      <c r="M2649" s="265">
        <f>$G2649*NonHospFrac+theModel!$H2649*NonHospFrac</f>
        <v>293925.72531036619</v>
      </c>
      <c r="N2649" s="266">
        <f t="shared" si="571"/>
        <v>476625.74148403737</v>
      </c>
      <c r="O2649" s="159"/>
      <c r="P2649" s="265">
        <f t="shared" si="572"/>
        <v>178423.91631497772</v>
      </c>
      <c r="Q2649" s="265">
        <f t="shared" si="573"/>
        <v>293924.1706686914</v>
      </c>
      <c r="R2649" s="266">
        <f t="shared" si="574"/>
        <v>472348.08698366908</v>
      </c>
    </row>
    <row r="2650" spans="1:18" x14ac:dyDescent="0.3">
      <c r="A2650" s="82">
        <v>2619</v>
      </c>
      <c r="B2650" s="94">
        <f t="shared" si="563"/>
        <v>1.6194998806053731E-22</v>
      </c>
      <c r="C2650" s="179">
        <f t="shared" si="564"/>
        <v>1.6158465677902398E-22</v>
      </c>
      <c r="D2650" s="166">
        <f t="shared" si="565"/>
        <v>2.2558277767625785E-3</v>
      </c>
      <c r="E2650" s="167">
        <f t="shared" si="575"/>
        <v>24.291375447755232</v>
      </c>
      <c r="F2650" s="168">
        <f t="shared" si="576"/>
        <v>5.9102687751179763</v>
      </c>
      <c r="G2650" s="168">
        <f t="shared" si="566"/>
        <v>205393.79753916449</v>
      </c>
      <c r="H2650" s="168">
        <f t="shared" si="567"/>
        <v>271310.33852408634</v>
      </c>
      <c r="I2650" s="169">
        <f t="shared" si="568"/>
        <v>476704.13606325083</v>
      </c>
      <c r="J2650" s="169">
        <f t="shared" si="570"/>
        <v>465540.75701021921</v>
      </c>
      <c r="K2650" s="95"/>
      <c r="L2650" s="265">
        <f t="shared" si="569"/>
        <v>182730.06635695678</v>
      </c>
      <c r="M2650" s="265">
        <f>$G2650*NonHospFrac+theModel!$H2650*NonHospFrac</f>
        <v>293974.06970629405</v>
      </c>
      <c r="N2650" s="266">
        <f t="shared" si="571"/>
        <v>476704.13606325083</v>
      </c>
      <c r="O2650" s="159"/>
      <c r="P2650" s="265">
        <f t="shared" si="572"/>
        <v>178450.92371730221</v>
      </c>
      <c r="Q2650" s="265">
        <f t="shared" si="573"/>
        <v>293972.51506461925</v>
      </c>
      <c r="R2650" s="266">
        <f t="shared" si="574"/>
        <v>472423.43878192146</v>
      </c>
    </row>
    <row r="2651" spans="1:18" x14ac:dyDescent="0.3">
      <c r="A2651" s="82">
        <v>2620</v>
      </c>
      <c r="B2651" s="94">
        <f t="shared" si="563"/>
        <v>1.5892468790570835E-22</v>
      </c>
      <c r="C2651" s="179">
        <f t="shared" si="564"/>
        <v>1.5856618118031734E-22</v>
      </c>
      <c r="D2651" s="166">
        <f t="shared" si="565"/>
        <v>2.2558277767625785E-3</v>
      </c>
      <c r="E2651" s="167">
        <f t="shared" si="575"/>
        <v>24.291375447755232</v>
      </c>
      <c r="F2651" s="168">
        <f t="shared" si="576"/>
        <v>5.9125246028947389</v>
      </c>
      <c r="G2651" s="168">
        <f t="shared" si="566"/>
        <v>205472.19211837789</v>
      </c>
      <c r="H2651" s="168">
        <f t="shared" si="567"/>
        <v>271310.33852408634</v>
      </c>
      <c r="I2651" s="169">
        <f t="shared" si="568"/>
        <v>476782.53064246423</v>
      </c>
      <c r="J2651" s="169">
        <f t="shared" si="570"/>
        <v>465611.21074483148</v>
      </c>
      <c r="K2651" s="95"/>
      <c r="L2651" s="265">
        <f t="shared" si="569"/>
        <v>182760.11654024234</v>
      </c>
      <c r="M2651" s="265">
        <f>$G2651*NonHospFrac+theModel!$H2651*NonHospFrac</f>
        <v>294022.41410222184</v>
      </c>
      <c r="N2651" s="266">
        <f t="shared" si="571"/>
        <v>476782.53064246417</v>
      </c>
      <c r="O2651" s="159"/>
      <c r="P2651" s="265">
        <f t="shared" si="572"/>
        <v>178477.93001875179</v>
      </c>
      <c r="Q2651" s="265">
        <f t="shared" si="573"/>
        <v>294020.85946054704</v>
      </c>
      <c r="R2651" s="266">
        <f t="shared" si="574"/>
        <v>472498.78947929887</v>
      </c>
    </row>
    <row r="2652" spans="1:18" x14ac:dyDescent="0.3">
      <c r="A2652" s="82">
        <v>2621</v>
      </c>
      <c r="B2652" s="94">
        <f t="shared" si="563"/>
        <v>1.5595590174718412E-22</v>
      </c>
      <c r="C2652" s="179">
        <f t="shared" si="564"/>
        <v>1.5560409209207278E-22</v>
      </c>
      <c r="D2652" s="166">
        <f t="shared" si="565"/>
        <v>2.2558277767625785E-3</v>
      </c>
      <c r="E2652" s="167">
        <f t="shared" si="575"/>
        <v>24.291375447755232</v>
      </c>
      <c r="F2652" s="168">
        <f t="shared" si="576"/>
        <v>5.9147804306715015</v>
      </c>
      <c r="G2652" s="168">
        <f t="shared" si="566"/>
        <v>205550.58669759132</v>
      </c>
      <c r="H2652" s="168">
        <f t="shared" si="567"/>
        <v>271310.33852408634</v>
      </c>
      <c r="I2652" s="169">
        <f t="shared" si="568"/>
        <v>476860.92522167764</v>
      </c>
      <c r="J2652" s="169">
        <f t="shared" si="570"/>
        <v>465681.66160761082</v>
      </c>
      <c r="K2652" s="95"/>
      <c r="L2652" s="265">
        <f t="shared" si="569"/>
        <v>182790.16672352795</v>
      </c>
      <c r="M2652" s="265">
        <f>$G2652*NonHospFrac+theModel!$H2652*NonHospFrac</f>
        <v>294070.75849814969</v>
      </c>
      <c r="N2652" s="266">
        <f t="shared" si="571"/>
        <v>476860.92522167764</v>
      </c>
      <c r="O2652" s="159"/>
      <c r="P2652" s="265">
        <f t="shared" si="572"/>
        <v>178504.9352193714</v>
      </c>
      <c r="Q2652" s="265">
        <f t="shared" si="573"/>
        <v>294069.20385647489</v>
      </c>
      <c r="R2652" s="266">
        <f t="shared" si="574"/>
        <v>472574.13907584629</v>
      </c>
    </row>
    <row r="2653" spans="1:18" x14ac:dyDescent="0.3">
      <c r="A2653" s="82">
        <v>2622</v>
      </c>
      <c r="B2653" s="94">
        <f t="shared" si="563"/>
        <v>1.5304257387755882E-22</v>
      </c>
      <c r="C2653" s="179">
        <f t="shared" si="564"/>
        <v>1.5269733618837858E-22</v>
      </c>
      <c r="D2653" s="166">
        <f t="shared" si="565"/>
        <v>2.2558277767625785E-3</v>
      </c>
      <c r="E2653" s="167">
        <f t="shared" si="575"/>
        <v>24.291375447755232</v>
      </c>
      <c r="F2653" s="168">
        <f t="shared" si="576"/>
        <v>5.9170362584482641</v>
      </c>
      <c r="G2653" s="168">
        <f t="shared" si="566"/>
        <v>205628.98127680476</v>
      </c>
      <c r="H2653" s="168">
        <f t="shared" si="567"/>
        <v>271310.33852408634</v>
      </c>
      <c r="I2653" s="169">
        <f t="shared" si="568"/>
        <v>476939.3198008911</v>
      </c>
      <c r="J2653" s="169">
        <f t="shared" si="570"/>
        <v>465752.10959867435</v>
      </c>
      <c r="K2653" s="95"/>
      <c r="L2653" s="265">
        <f t="shared" si="569"/>
        <v>182820.21690681353</v>
      </c>
      <c r="M2653" s="265">
        <f>$G2653*NonHospFrac+theModel!$H2653*NonHospFrac</f>
        <v>294119.10289407754</v>
      </c>
      <c r="N2653" s="266">
        <f t="shared" si="571"/>
        <v>476939.3198008911</v>
      </c>
      <c r="O2653" s="159"/>
      <c r="P2653" s="265">
        <f t="shared" si="572"/>
        <v>178531.93931920585</v>
      </c>
      <c r="Q2653" s="265">
        <f t="shared" si="573"/>
        <v>294117.54825240275</v>
      </c>
      <c r="R2653" s="266">
        <f t="shared" si="574"/>
        <v>472649.48757160862</v>
      </c>
    </row>
    <row r="2654" spans="1:18" x14ac:dyDescent="0.3">
      <c r="A2654" s="82">
        <v>2623</v>
      </c>
      <c r="B2654" s="94">
        <f t="shared" si="563"/>
        <v>1.5018366831052685E-22</v>
      </c>
      <c r="C2654" s="179">
        <f t="shared" si="564"/>
        <v>1.4984487981993587E-22</v>
      </c>
      <c r="D2654" s="166">
        <f t="shared" si="565"/>
        <v>2.2558277767625785E-3</v>
      </c>
      <c r="E2654" s="167">
        <f t="shared" si="575"/>
        <v>24.291375447755232</v>
      </c>
      <c r="F2654" s="168">
        <f t="shared" si="576"/>
        <v>5.9192920862250267</v>
      </c>
      <c r="G2654" s="168">
        <f t="shared" si="566"/>
        <v>205707.37585601816</v>
      </c>
      <c r="H2654" s="168">
        <f t="shared" si="567"/>
        <v>271310.33852408634</v>
      </c>
      <c r="I2654" s="169">
        <f t="shared" si="568"/>
        <v>477017.7143801045</v>
      </c>
      <c r="J2654" s="169">
        <f t="shared" si="570"/>
        <v>465822.554718139</v>
      </c>
      <c r="K2654" s="95"/>
      <c r="L2654" s="265">
        <f t="shared" si="569"/>
        <v>182850.26709009911</v>
      </c>
      <c r="M2654" s="265">
        <f>$G2654*NonHospFrac+theModel!$H2654*NonHospFrac</f>
        <v>294167.4472900054</v>
      </c>
      <c r="N2654" s="266">
        <f t="shared" si="571"/>
        <v>477017.7143801045</v>
      </c>
      <c r="O2654" s="159"/>
      <c r="P2654" s="265">
        <f t="shared" si="572"/>
        <v>178558.94231830002</v>
      </c>
      <c r="Q2654" s="265">
        <f t="shared" si="573"/>
        <v>294165.8926483306</v>
      </c>
      <c r="R2654" s="266">
        <f t="shared" si="574"/>
        <v>472724.83496663062</v>
      </c>
    </row>
    <row r="2655" spans="1:18" x14ac:dyDescent="0.3">
      <c r="A2655" s="82">
        <v>2624</v>
      </c>
      <c r="B2655" s="94">
        <f t="shared" ref="B2655:B2718" si="577">Constant*EXP(PowerTerm*(A2655)/7)</f>
        <v>1.4737816841247942E-22</v>
      </c>
      <c r="C2655" s="179">
        <f t="shared" ref="C2655:C2718" si="578">(1-theFloor)*B2655</f>
        <v>1.4704570864648616E-22</v>
      </c>
      <c r="D2655" s="166">
        <f t="shared" ref="D2655:D2718" si="579">theFloor</f>
        <v>2.2558277767625785E-3</v>
      </c>
      <c r="E2655" s="167">
        <f t="shared" si="575"/>
        <v>24.291375447755232</v>
      </c>
      <c r="F2655" s="168">
        <f t="shared" si="576"/>
        <v>5.9215479140017893</v>
      </c>
      <c r="G2655" s="168">
        <f t="shared" ref="G2655:G2718" si="580">$B$22*F2655*totInfected/365.25</f>
        <v>205785.77043523159</v>
      </c>
      <c r="H2655" s="168">
        <f t="shared" ref="H2655:H2718" si="581">lostQALYs_Injured*E2655*totInfected/365.25</f>
        <v>271310.33852408634</v>
      </c>
      <c r="I2655" s="169">
        <f t="shared" ref="I2655:I2718" si="582">H2655+G2655</f>
        <v>477096.10895931791</v>
      </c>
      <c r="J2655" s="169">
        <f t="shared" si="570"/>
        <v>465892.99696612189</v>
      </c>
      <c r="K2655" s="95"/>
      <c r="L2655" s="265">
        <f t="shared" ref="L2655:L2718" si="583">$G2655*HospFrac+$H2655*HospFrac</f>
        <v>182880.31727338466</v>
      </c>
      <c r="M2655" s="265">
        <f>$G2655*NonHospFrac+theModel!$H2655*NonHospFrac</f>
        <v>294215.79168593325</v>
      </c>
      <c r="N2655" s="266">
        <f t="shared" si="571"/>
        <v>477096.10895931791</v>
      </c>
      <c r="O2655" s="159"/>
      <c r="P2655" s="265">
        <f t="shared" si="572"/>
        <v>178585.94421669876</v>
      </c>
      <c r="Q2655" s="265">
        <f t="shared" si="573"/>
        <v>294214.23704425845</v>
      </c>
      <c r="R2655" s="266">
        <f t="shared" si="574"/>
        <v>472800.18126095721</v>
      </c>
    </row>
    <row r="2656" spans="1:18" x14ac:dyDescent="0.3">
      <c r="A2656" s="82">
        <v>2625</v>
      </c>
      <c r="B2656" s="94">
        <f t="shared" si="577"/>
        <v>1.4462507654099364E-22</v>
      </c>
      <c r="C2656" s="179">
        <f t="shared" si="578"/>
        <v>1.4429882727611606E-22</v>
      </c>
      <c r="D2656" s="166">
        <f t="shared" si="579"/>
        <v>2.2558277767625785E-3</v>
      </c>
      <c r="E2656" s="167">
        <f t="shared" si="575"/>
        <v>24.291375447755232</v>
      </c>
      <c r="F2656" s="168">
        <f t="shared" si="576"/>
        <v>5.9238037417785518</v>
      </c>
      <c r="G2656" s="168">
        <f t="shared" si="580"/>
        <v>205864.165014445</v>
      </c>
      <c r="H2656" s="168">
        <f t="shared" si="581"/>
        <v>271310.33852408634</v>
      </c>
      <c r="I2656" s="169">
        <f t="shared" si="582"/>
        <v>477174.50353853137</v>
      </c>
      <c r="J2656" s="169">
        <f t="shared" ref="J2656:J2719" si="584">J2655+(I2656-I2655)/(1+discountDaily)^A2656</f>
        <v>465963.43634274014</v>
      </c>
      <c r="K2656" s="95"/>
      <c r="L2656" s="265">
        <f t="shared" si="583"/>
        <v>182910.36745667027</v>
      </c>
      <c r="M2656" s="265">
        <f>$G2656*NonHospFrac+theModel!$H2656*NonHospFrac</f>
        <v>294264.1360818611</v>
      </c>
      <c r="N2656" s="266">
        <f t="shared" ref="N2656:N2719" si="585">L2656+M2656</f>
        <v>477174.50353853137</v>
      </c>
      <c r="O2656" s="159"/>
      <c r="P2656" s="265">
        <f t="shared" ref="P2656:P2719" si="586">P2655+(L2656-L2655)/(1+discountDaily)^A2656</f>
        <v>178612.94501444703</v>
      </c>
      <c r="Q2656" s="265">
        <f t="shared" ref="Q2656:Q2719" si="587">Q2655+(M2656-M2655)/(1+discountDaily)^B2656</f>
        <v>294262.5814401863</v>
      </c>
      <c r="R2656" s="266">
        <f t="shared" ref="R2656:R2719" si="588">P2656+Q2656</f>
        <v>472875.52645463333</v>
      </c>
    </row>
    <row r="2657" spans="1:18" x14ac:dyDescent="0.3">
      <c r="A2657" s="82">
        <v>2626</v>
      </c>
      <c r="B2657" s="94">
        <f t="shared" si="577"/>
        <v>1.419234136900642E-22</v>
      </c>
      <c r="C2657" s="179">
        <f t="shared" si="578"/>
        <v>1.416032589112892E-22</v>
      </c>
      <c r="D2657" s="166">
        <f t="shared" si="579"/>
        <v>2.2558277767625785E-3</v>
      </c>
      <c r="E2657" s="167">
        <f t="shared" ref="E2657:E2720" si="589">C2657+E2656</f>
        <v>24.291375447755232</v>
      </c>
      <c r="F2657" s="168">
        <f t="shared" ref="F2657:F2720" si="590">D2657+F2656</f>
        <v>5.9260595695553144</v>
      </c>
      <c r="G2657" s="168">
        <f t="shared" si="580"/>
        <v>205942.55959365843</v>
      </c>
      <c r="H2657" s="168">
        <f t="shared" si="581"/>
        <v>271310.33852408634</v>
      </c>
      <c r="I2657" s="169">
        <f t="shared" si="582"/>
        <v>477252.89811774477</v>
      </c>
      <c r="J2657" s="169">
        <f t="shared" si="584"/>
        <v>466033.87284811068</v>
      </c>
      <c r="K2657" s="95"/>
      <c r="L2657" s="265">
        <f t="shared" si="583"/>
        <v>182940.41763995582</v>
      </c>
      <c r="M2657" s="265">
        <f>$G2657*NonHospFrac+theModel!$H2657*NonHospFrac</f>
        <v>294312.48047778895</v>
      </c>
      <c r="N2657" s="266">
        <f t="shared" si="585"/>
        <v>477252.89811774477</v>
      </c>
      <c r="O2657" s="159"/>
      <c r="P2657" s="265">
        <f t="shared" si="586"/>
        <v>178639.94471158957</v>
      </c>
      <c r="Q2657" s="265">
        <f t="shared" si="587"/>
        <v>294310.92583611415</v>
      </c>
      <c r="R2657" s="266">
        <f t="shared" si="588"/>
        <v>472950.8705477037</v>
      </c>
    </row>
    <row r="2658" spans="1:18" x14ac:dyDescent="0.3">
      <c r="A2658" s="82">
        <v>2627</v>
      </c>
      <c r="B2658" s="94">
        <f t="shared" si="577"/>
        <v>1.3927221914196758E-22</v>
      </c>
      <c r="C2658" s="179">
        <f t="shared" si="578"/>
        <v>1.3895804500149575E-22</v>
      </c>
      <c r="D2658" s="166">
        <f t="shared" si="579"/>
        <v>2.2558277767625785E-3</v>
      </c>
      <c r="E2658" s="167">
        <f t="shared" si="589"/>
        <v>24.291375447755232</v>
      </c>
      <c r="F2658" s="168">
        <f t="shared" si="590"/>
        <v>5.928315397332077</v>
      </c>
      <c r="G2658" s="168">
        <f t="shared" si="580"/>
        <v>206020.95417287186</v>
      </c>
      <c r="H2658" s="168">
        <f t="shared" si="581"/>
        <v>271310.33852408634</v>
      </c>
      <c r="I2658" s="169">
        <f t="shared" si="582"/>
        <v>477331.29269695817</v>
      </c>
      <c r="J2658" s="169">
        <f t="shared" si="584"/>
        <v>466104.30648235057</v>
      </c>
      <c r="K2658" s="95"/>
      <c r="L2658" s="265">
        <f t="shared" si="583"/>
        <v>182970.46782324143</v>
      </c>
      <c r="M2658" s="265">
        <f>$G2658*NonHospFrac+theModel!$H2658*NonHospFrac</f>
        <v>294360.8248737168</v>
      </c>
      <c r="N2658" s="266">
        <f t="shared" si="585"/>
        <v>477331.29269695823</v>
      </c>
      <c r="O2658" s="159"/>
      <c r="P2658" s="265">
        <f t="shared" si="586"/>
        <v>178666.94330817135</v>
      </c>
      <c r="Q2658" s="265">
        <f t="shared" si="587"/>
        <v>294359.27023204201</v>
      </c>
      <c r="R2658" s="266">
        <f t="shared" si="588"/>
        <v>473026.21354021336</v>
      </c>
    </row>
    <row r="2659" spans="1:18" x14ac:dyDescent="0.3">
      <c r="A2659" s="82">
        <v>2628</v>
      </c>
      <c r="B2659" s="94">
        <f t="shared" si="577"/>
        <v>1.366705501256286E-22</v>
      </c>
      <c r="C2659" s="179">
        <f t="shared" si="578"/>
        <v>1.3636224490238979E-22</v>
      </c>
      <c r="D2659" s="166">
        <f t="shared" si="579"/>
        <v>2.2558277767625785E-3</v>
      </c>
      <c r="E2659" s="167">
        <f t="shared" si="589"/>
        <v>24.291375447755232</v>
      </c>
      <c r="F2659" s="168">
        <f t="shared" si="590"/>
        <v>5.9305712251088396</v>
      </c>
      <c r="G2659" s="168">
        <f t="shared" si="580"/>
        <v>206099.34875208527</v>
      </c>
      <c r="H2659" s="168">
        <f t="shared" si="581"/>
        <v>271310.33852408634</v>
      </c>
      <c r="I2659" s="169">
        <f t="shared" si="582"/>
        <v>477409.68727617164</v>
      </c>
      <c r="J2659" s="169">
        <f t="shared" si="584"/>
        <v>466174.73724557692</v>
      </c>
      <c r="K2659" s="95"/>
      <c r="L2659" s="265">
        <f t="shared" si="583"/>
        <v>183000.51800652698</v>
      </c>
      <c r="M2659" s="265">
        <f>$G2659*NonHospFrac+theModel!$H2659*NonHospFrac</f>
        <v>294409.1692696446</v>
      </c>
      <c r="N2659" s="266">
        <f t="shared" si="585"/>
        <v>477409.68727617158</v>
      </c>
      <c r="O2659" s="159"/>
      <c r="P2659" s="265">
        <f t="shared" si="586"/>
        <v>178693.94080423712</v>
      </c>
      <c r="Q2659" s="265">
        <f t="shared" si="587"/>
        <v>294407.6146279698</v>
      </c>
      <c r="R2659" s="266">
        <f t="shared" si="588"/>
        <v>473101.55543220695</v>
      </c>
    </row>
    <row r="2660" spans="1:18" x14ac:dyDescent="0.3">
      <c r="A2660" s="82">
        <v>2629</v>
      </c>
      <c r="B2660" s="94">
        <f t="shared" si="577"/>
        <v>1.341174814813687E-22</v>
      </c>
      <c r="C2660" s="179">
        <f t="shared" si="578"/>
        <v>1.3381493554129358E-22</v>
      </c>
      <c r="D2660" s="166">
        <f t="shared" si="579"/>
        <v>2.2558277767625785E-3</v>
      </c>
      <c r="E2660" s="167">
        <f t="shared" si="589"/>
        <v>24.291375447755232</v>
      </c>
      <c r="F2660" s="168">
        <f t="shared" si="590"/>
        <v>5.9328270528856022</v>
      </c>
      <c r="G2660" s="168">
        <f t="shared" si="580"/>
        <v>206177.7433312987</v>
      </c>
      <c r="H2660" s="168">
        <f t="shared" si="581"/>
        <v>271310.33852408634</v>
      </c>
      <c r="I2660" s="169">
        <f t="shared" si="582"/>
        <v>477488.08185538504</v>
      </c>
      <c r="J2660" s="169">
        <f t="shared" si="584"/>
        <v>466245.16513790668</v>
      </c>
      <c r="K2660" s="95"/>
      <c r="L2660" s="265">
        <f t="shared" si="583"/>
        <v>183030.56818981256</v>
      </c>
      <c r="M2660" s="265">
        <f>$G2660*NonHospFrac+theModel!$H2660*NonHospFrac</f>
        <v>294457.51366557245</v>
      </c>
      <c r="N2660" s="266">
        <f t="shared" si="585"/>
        <v>477488.08185538498</v>
      </c>
      <c r="O2660" s="159"/>
      <c r="P2660" s="265">
        <f t="shared" si="586"/>
        <v>178720.93719983185</v>
      </c>
      <c r="Q2660" s="265">
        <f t="shared" si="587"/>
        <v>294455.95902389765</v>
      </c>
      <c r="R2660" s="266">
        <f t="shared" si="588"/>
        <v>473176.89622372948</v>
      </c>
    </row>
    <row r="2661" spans="1:18" x14ac:dyDescent="0.3">
      <c r="A2661" s="82">
        <v>2630</v>
      </c>
      <c r="B2661" s="94">
        <f t="shared" si="577"/>
        <v>1.3161210533191698E-22</v>
      </c>
      <c r="C2661" s="179">
        <f t="shared" si="578"/>
        <v>1.3131521108895105E-22</v>
      </c>
      <c r="D2661" s="166">
        <f t="shared" si="579"/>
        <v>2.2558277767625785E-3</v>
      </c>
      <c r="E2661" s="167">
        <f t="shared" si="589"/>
        <v>24.291375447755232</v>
      </c>
      <c r="F2661" s="168">
        <f t="shared" si="590"/>
        <v>5.9350828806623648</v>
      </c>
      <c r="G2661" s="168">
        <f t="shared" si="580"/>
        <v>206256.1379105121</v>
      </c>
      <c r="H2661" s="168">
        <f t="shared" si="581"/>
        <v>271310.33852408634</v>
      </c>
      <c r="I2661" s="169">
        <f t="shared" si="582"/>
        <v>477566.47643459844</v>
      </c>
      <c r="J2661" s="169">
        <f t="shared" si="584"/>
        <v>466315.59015945689</v>
      </c>
      <c r="K2661" s="95"/>
      <c r="L2661" s="265">
        <f t="shared" si="583"/>
        <v>183060.61837309814</v>
      </c>
      <c r="M2661" s="265">
        <f>$G2661*NonHospFrac+theModel!$H2661*NonHospFrac</f>
        <v>294505.8580615003</v>
      </c>
      <c r="N2661" s="266">
        <f t="shared" si="585"/>
        <v>477566.47643459844</v>
      </c>
      <c r="O2661" s="159"/>
      <c r="P2661" s="265">
        <f t="shared" si="586"/>
        <v>178747.93249500034</v>
      </c>
      <c r="Q2661" s="265">
        <f t="shared" si="587"/>
        <v>294504.3034198255</v>
      </c>
      <c r="R2661" s="266">
        <f t="shared" si="588"/>
        <v>473252.23591482581</v>
      </c>
    </row>
    <row r="2662" spans="1:18" x14ac:dyDescent="0.3">
      <c r="A2662" s="82">
        <v>2631</v>
      </c>
      <c r="B2662" s="94">
        <f t="shared" si="577"/>
        <v>1.2915353075956704E-22</v>
      </c>
      <c r="C2662" s="179">
        <f t="shared" si="578"/>
        <v>1.2886218263741266E-22</v>
      </c>
      <c r="D2662" s="166">
        <f t="shared" si="579"/>
        <v>2.2558277767625785E-3</v>
      </c>
      <c r="E2662" s="167">
        <f t="shared" si="589"/>
        <v>24.291375447755232</v>
      </c>
      <c r="F2662" s="168">
        <f t="shared" si="590"/>
        <v>5.9373387084391274</v>
      </c>
      <c r="G2662" s="168">
        <f t="shared" si="580"/>
        <v>206334.53248972553</v>
      </c>
      <c r="H2662" s="168">
        <f t="shared" si="581"/>
        <v>271310.33852408634</v>
      </c>
      <c r="I2662" s="169">
        <f t="shared" si="582"/>
        <v>477644.87101381191</v>
      </c>
      <c r="J2662" s="169">
        <f t="shared" si="584"/>
        <v>466386.01231034467</v>
      </c>
      <c r="K2662" s="95"/>
      <c r="L2662" s="265">
        <f t="shared" si="583"/>
        <v>183090.66855638372</v>
      </c>
      <c r="M2662" s="265">
        <f>$G2662*NonHospFrac+theModel!$H2662*NonHospFrac</f>
        <v>294554.20245742815</v>
      </c>
      <c r="N2662" s="266">
        <f t="shared" si="585"/>
        <v>477644.87101381191</v>
      </c>
      <c r="O2662" s="159"/>
      <c r="P2662" s="265">
        <f t="shared" si="586"/>
        <v>178774.92668978745</v>
      </c>
      <c r="Q2662" s="265">
        <f t="shared" si="587"/>
        <v>294552.64781575336</v>
      </c>
      <c r="R2662" s="266">
        <f t="shared" si="588"/>
        <v>473327.57450554078</v>
      </c>
    </row>
    <row r="2663" spans="1:18" x14ac:dyDescent="0.3">
      <c r="A2663" s="82">
        <v>2632</v>
      </c>
      <c r="B2663" s="94">
        <f t="shared" si="577"/>
        <v>1.2674088348936426E-22</v>
      </c>
      <c r="C2663" s="179">
        <f t="shared" si="578"/>
        <v>1.2645497788393751E-22</v>
      </c>
      <c r="D2663" s="166">
        <f t="shared" si="579"/>
        <v>2.2558277767625785E-3</v>
      </c>
      <c r="E2663" s="167">
        <f t="shared" si="589"/>
        <v>24.291375447755232</v>
      </c>
      <c r="F2663" s="168">
        <f t="shared" si="590"/>
        <v>5.93959453621589</v>
      </c>
      <c r="G2663" s="168">
        <f t="shared" si="580"/>
        <v>206412.92706893897</v>
      </c>
      <c r="H2663" s="168">
        <f t="shared" si="581"/>
        <v>271310.33852408634</v>
      </c>
      <c r="I2663" s="169">
        <f t="shared" si="582"/>
        <v>477723.26559302531</v>
      </c>
      <c r="J2663" s="169">
        <f t="shared" si="584"/>
        <v>466456.43159068684</v>
      </c>
      <c r="K2663" s="95"/>
      <c r="L2663" s="265">
        <f t="shared" si="583"/>
        <v>183120.7187396693</v>
      </c>
      <c r="M2663" s="265">
        <f>$G2663*NonHospFrac+theModel!$H2663*NonHospFrac</f>
        <v>294602.54685335601</v>
      </c>
      <c r="N2663" s="266">
        <f t="shared" si="585"/>
        <v>477723.26559302531</v>
      </c>
      <c r="O2663" s="159"/>
      <c r="P2663" s="265">
        <f t="shared" si="586"/>
        <v>178801.91978423804</v>
      </c>
      <c r="Q2663" s="265">
        <f t="shared" si="587"/>
        <v>294600.99221168121</v>
      </c>
      <c r="R2663" s="266">
        <f t="shared" si="588"/>
        <v>473402.91199591925</v>
      </c>
    </row>
    <row r="2664" spans="1:18" x14ac:dyDescent="0.3">
      <c r="A2664" s="82">
        <v>2633</v>
      </c>
      <c r="B2664" s="94">
        <f t="shared" si="577"/>
        <v>1.2437330557821181E-22</v>
      </c>
      <c r="C2664" s="179">
        <f t="shared" si="578"/>
        <v>1.2409274082080071E-22</v>
      </c>
      <c r="D2664" s="166">
        <f t="shared" si="579"/>
        <v>2.2558277767625785E-3</v>
      </c>
      <c r="E2664" s="167">
        <f t="shared" si="589"/>
        <v>24.291375447755232</v>
      </c>
      <c r="F2664" s="168">
        <f t="shared" si="590"/>
        <v>5.9418503639926525</v>
      </c>
      <c r="G2664" s="168">
        <f t="shared" si="580"/>
        <v>206491.32164815237</v>
      </c>
      <c r="H2664" s="168">
        <f t="shared" si="581"/>
        <v>271310.33852408634</v>
      </c>
      <c r="I2664" s="169">
        <f t="shared" si="582"/>
        <v>477801.66017223871</v>
      </c>
      <c r="J2664" s="169">
        <f t="shared" si="584"/>
        <v>466526.84800060053</v>
      </c>
      <c r="K2664" s="95"/>
      <c r="L2664" s="265">
        <f t="shared" si="583"/>
        <v>183150.76892295489</v>
      </c>
      <c r="M2664" s="265">
        <f>$G2664*NonHospFrac+theModel!$H2664*NonHospFrac</f>
        <v>294650.8912492838</v>
      </c>
      <c r="N2664" s="266">
        <f t="shared" si="585"/>
        <v>477801.66017223871</v>
      </c>
      <c r="O2664" s="159"/>
      <c r="P2664" s="265">
        <f t="shared" si="586"/>
        <v>178828.91177839696</v>
      </c>
      <c r="Q2664" s="265">
        <f t="shared" si="587"/>
        <v>294649.336607609</v>
      </c>
      <c r="R2664" s="266">
        <f t="shared" si="588"/>
        <v>473478.24838600599</v>
      </c>
    </row>
    <row r="2665" spans="1:18" x14ac:dyDescent="0.3">
      <c r="A2665" s="82">
        <v>2634</v>
      </c>
      <c r="B2665" s="94">
        <f t="shared" si="577"/>
        <v>1.2204995510978467E-22</v>
      </c>
      <c r="C2665" s="179">
        <f t="shared" si="578"/>
        <v>1.2177463143089539E-22</v>
      </c>
      <c r="D2665" s="166">
        <f t="shared" si="579"/>
        <v>2.2558277767625785E-3</v>
      </c>
      <c r="E2665" s="167">
        <f t="shared" si="589"/>
        <v>24.291375447755232</v>
      </c>
      <c r="F2665" s="168">
        <f t="shared" si="590"/>
        <v>5.9441061917694151</v>
      </c>
      <c r="G2665" s="168">
        <f t="shared" si="580"/>
        <v>206569.7162273658</v>
      </c>
      <c r="H2665" s="168">
        <f t="shared" si="581"/>
        <v>271310.33852408634</v>
      </c>
      <c r="I2665" s="169">
        <f t="shared" si="582"/>
        <v>477880.05475145217</v>
      </c>
      <c r="J2665" s="169">
        <f t="shared" si="584"/>
        <v>466597.26154020277</v>
      </c>
      <c r="K2665" s="95"/>
      <c r="L2665" s="265">
        <f t="shared" si="583"/>
        <v>183180.81910624047</v>
      </c>
      <c r="M2665" s="265">
        <f>$G2665*NonHospFrac+theModel!$H2665*NonHospFrac</f>
        <v>294699.23564521165</v>
      </c>
      <c r="N2665" s="266">
        <f t="shared" si="585"/>
        <v>477880.05475145212</v>
      </c>
      <c r="O2665" s="159"/>
      <c r="P2665" s="265">
        <f t="shared" si="586"/>
        <v>178855.90267230905</v>
      </c>
      <c r="Q2665" s="265">
        <f t="shared" si="587"/>
        <v>294697.68100353685</v>
      </c>
      <c r="R2665" s="266">
        <f t="shared" si="588"/>
        <v>473553.58367584588</v>
      </c>
    </row>
    <row r="2666" spans="1:18" x14ac:dyDescent="0.3">
      <c r="A2666" s="82">
        <v>2635</v>
      </c>
      <c r="B2666" s="94">
        <f t="shared" si="577"/>
        <v>1.1977000589513899E-22</v>
      </c>
      <c r="C2666" s="179">
        <f t="shared" si="578"/>
        <v>1.1949982538901773E-22</v>
      </c>
      <c r="D2666" s="166">
        <f t="shared" si="579"/>
        <v>2.2558277767625785E-3</v>
      </c>
      <c r="E2666" s="167">
        <f t="shared" si="589"/>
        <v>24.291375447755232</v>
      </c>
      <c r="F2666" s="168">
        <f t="shared" si="590"/>
        <v>5.9463620195461777</v>
      </c>
      <c r="G2666" s="168">
        <f t="shared" si="580"/>
        <v>206648.11080657921</v>
      </c>
      <c r="H2666" s="168">
        <f t="shared" si="581"/>
        <v>271310.33852408634</v>
      </c>
      <c r="I2666" s="169">
        <f t="shared" si="582"/>
        <v>477958.44933066552</v>
      </c>
      <c r="J2666" s="169">
        <f t="shared" si="584"/>
        <v>466667.67220961046</v>
      </c>
      <c r="K2666" s="95"/>
      <c r="L2666" s="265">
        <f t="shared" si="583"/>
        <v>183210.86928952602</v>
      </c>
      <c r="M2666" s="265">
        <f>$G2666*NonHospFrac+theModel!$H2666*NonHospFrac</f>
        <v>294747.5800411395</v>
      </c>
      <c r="N2666" s="266">
        <f t="shared" si="585"/>
        <v>477958.44933066552</v>
      </c>
      <c r="O2666" s="159"/>
      <c r="P2666" s="265">
        <f t="shared" si="586"/>
        <v>178882.89246601917</v>
      </c>
      <c r="Q2666" s="265">
        <f t="shared" si="587"/>
        <v>294746.02539946471</v>
      </c>
      <c r="R2666" s="266">
        <f t="shared" si="588"/>
        <v>473628.91786548391</v>
      </c>
    </row>
    <row r="2667" spans="1:18" x14ac:dyDescent="0.3">
      <c r="A2667" s="82">
        <v>2636</v>
      </c>
      <c r="B2667" s="94">
        <f t="shared" si="577"/>
        <v>1.175326471789223E-22</v>
      </c>
      <c r="C2667" s="179">
        <f t="shared" si="578"/>
        <v>1.1726751376873964E-22</v>
      </c>
      <c r="D2667" s="166">
        <f t="shared" si="579"/>
        <v>2.2558277767625785E-3</v>
      </c>
      <c r="E2667" s="167">
        <f t="shared" si="589"/>
        <v>24.291375447755232</v>
      </c>
      <c r="F2667" s="168">
        <f t="shared" si="590"/>
        <v>5.9486178473229403</v>
      </c>
      <c r="G2667" s="168">
        <f t="shared" si="580"/>
        <v>206726.50538579264</v>
      </c>
      <c r="H2667" s="168">
        <f t="shared" si="581"/>
        <v>271310.33852408634</v>
      </c>
      <c r="I2667" s="169">
        <f t="shared" si="582"/>
        <v>478036.84390987898</v>
      </c>
      <c r="J2667" s="169">
        <f t="shared" si="584"/>
        <v>466738.08000894071</v>
      </c>
      <c r="K2667" s="95"/>
      <c r="L2667" s="265">
        <f t="shared" si="583"/>
        <v>183240.91947281163</v>
      </c>
      <c r="M2667" s="265">
        <f>$G2667*NonHospFrac+theModel!$H2667*NonHospFrac</f>
        <v>294795.92443706736</v>
      </c>
      <c r="N2667" s="266">
        <f t="shared" si="585"/>
        <v>478036.84390987898</v>
      </c>
      <c r="O2667" s="159"/>
      <c r="P2667" s="265">
        <f t="shared" si="586"/>
        <v>178909.88115957219</v>
      </c>
      <c r="Q2667" s="265">
        <f t="shared" si="587"/>
        <v>294794.36979539256</v>
      </c>
      <c r="R2667" s="266">
        <f t="shared" si="588"/>
        <v>473704.25095496478</v>
      </c>
    </row>
    <row r="2668" spans="1:18" x14ac:dyDescent="0.3">
      <c r="A2668" s="82">
        <v>2637</v>
      </c>
      <c r="B2668" s="94">
        <f t="shared" si="577"/>
        <v>1.1533708335106365E-22</v>
      </c>
      <c r="C2668" s="179">
        <f t="shared" si="578"/>
        <v>1.1507690275474955E-22</v>
      </c>
      <c r="D2668" s="166">
        <f t="shared" si="579"/>
        <v>2.2558277767625785E-3</v>
      </c>
      <c r="E2668" s="167">
        <f t="shared" si="589"/>
        <v>24.291375447755232</v>
      </c>
      <c r="F2668" s="168">
        <f t="shared" si="590"/>
        <v>5.9508736750997029</v>
      </c>
      <c r="G2668" s="168">
        <f t="shared" si="580"/>
        <v>206804.89996500607</v>
      </c>
      <c r="H2668" s="168">
        <f t="shared" si="581"/>
        <v>271310.33852408634</v>
      </c>
      <c r="I2668" s="169">
        <f t="shared" si="582"/>
        <v>478115.23848909244</v>
      </c>
      <c r="J2668" s="169">
        <f t="shared" si="584"/>
        <v>466808.48493831046</v>
      </c>
      <c r="K2668" s="95"/>
      <c r="L2668" s="265">
        <f t="shared" si="583"/>
        <v>183270.96965609721</v>
      </c>
      <c r="M2668" s="265">
        <f>$G2668*NonHospFrac+theModel!$H2668*NonHospFrac</f>
        <v>294844.26883299521</v>
      </c>
      <c r="N2668" s="266">
        <f t="shared" si="585"/>
        <v>478115.23848909244</v>
      </c>
      <c r="O2668" s="159"/>
      <c r="P2668" s="265">
        <f t="shared" si="586"/>
        <v>178936.86875301291</v>
      </c>
      <c r="Q2668" s="265">
        <f t="shared" si="587"/>
        <v>294842.71419132041</v>
      </c>
      <c r="R2668" s="266">
        <f t="shared" si="588"/>
        <v>473779.58294433332</v>
      </c>
    </row>
    <row r="2669" spans="1:18" x14ac:dyDescent="0.3">
      <c r="A2669" s="82">
        <v>2638</v>
      </c>
      <c r="B2669" s="94">
        <f t="shared" si="577"/>
        <v>1.1318253366385366E-22</v>
      </c>
      <c r="C2669" s="179">
        <f t="shared" si="578"/>
        <v>1.1292721336057037E-22</v>
      </c>
      <c r="D2669" s="166">
        <f t="shared" si="579"/>
        <v>2.2558277767625785E-3</v>
      </c>
      <c r="E2669" s="167">
        <f t="shared" si="589"/>
        <v>24.291375447755232</v>
      </c>
      <c r="F2669" s="168">
        <f t="shared" si="590"/>
        <v>5.9531295028764655</v>
      </c>
      <c r="G2669" s="168">
        <f t="shared" si="580"/>
        <v>206883.29454421948</v>
      </c>
      <c r="H2669" s="168">
        <f t="shared" si="581"/>
        <v>271310.33852408634</v>
      </c>
      <c r="I2669" s="169">
        <f t="shared" si="582"/>
        <v>478193.63306830579</v>
      </c>
      <c r="J2669" s="169">
        <f t="shared" si="584"/>
        <v>466878.88699783658</v>
      </c>
      <c r="K2669" s="95"/>
      <c r="L2669" s="265">
        <f t="shared" si="583"/>
        <v>183301.01983938279</v>
      </c>
      <c r="M2669" s="265">
        <f>$G2669*NonHospFrac+theModel!$H2669*NonHospFrac</f>
        <v>294892.61322892306</v>
      </c>
      <c r="N2669" s="266">
        <f t="shared" si="585"/>
        <v>478193.63306830585</v>
      </c>
      <c r="O2669" s="159"/>
      <c r="P2669" s="265">
        <f t="shared" si="586"/>
        <v>178963.8552463862</v>
      </c>
      <c r="Q2669" s="265">
        <f t="shared" si="587"/>
        <v>294891.05858724826</v>
      </c>
      <c r="R2669" s="266">
        <f t="shared" si="588"/>
        <v>473854.91383363446</v>
      </c>
    </row>
    <row r="2670" spans="1:18" x14ac:dyDescent="0.3">
      <c r="A2670" s="82">
        <v>2639</v>
      </c>
      <c r="B2670" s="94">
        <f t="shared" si="577"/>
        <v>1.1106823195430863E-22</v>
      </c>
      <c r="C2670" s="179">
        <f t="shared" si="578"/>
        <v>1.1081768115155019E-22</v>
      </c>
      <c r="D2670" s="166">
        <f t="shared" si="579"/>
        <v>2.2558277767625785E-3</v>
      </c>
      <c r="E2670" s="167">
        <f t="shared" si="589"/>
        <v>24.291375447755232</v>
      </c>
      <c r="F2670" s="168">
        <f t="shared" si="590"/>
        <v>5.9553853306532281</v>
      </c>
      <c r="G2670" s="168">
        <f t="shared" si="580"/>
        <v>206961.68912343294</v>
      </c>
      <c r="H2670" s="168">
        <f t="shared" si="581"/>
        <v>271310.33852408634</v>
      </c>
      <c r="I2670" s="169">
        <f t="shared" si="582"/>
        <v>478272.02764751925</v>
      </c>
      <c r="J2670" s="169">
        <f t="shared" si="584"/>
        <v>466949.28618763626</v>
      </c>
      <c r="K2670" s="95"/>
      <c r="L2670" s="265">
        <f t="shared" si="583"/>
        <v>183331.07002266837</v>
      </c>
      <c r="M2670" s="265">
        <f>$G2670*NonHospFrac+theModel!$H2670*NonHospFrac</f>
        <v>294940.95762485091</v>
      </c>
      <c r="N2670" s="266">
        <f t="shared" si="585"/>
        <v>478272.02764751925</v>
      </c>
      <c r="O2670" s="159"/>
      <c r="P2670" s="265">
        <f t="shared" si="586"/>
        <v>178990.84063973688</v>
      </c>
      <c r="Q2670" s="265">
        <f t="shared" si="587"/>
        <v>294939.40298317611</v>
      </c>
      <c r="R2670" s="266">
        <f t="shared" si="588"/>
        <v>473930.24362291303</v>
      </c>
    </row>
    <row r="2671" spans="1:18" x14ac:dyDescent="0.3">
      <c r="A2671" s="82">
        <v>2640</v>
      </c>
      <c r="B2671" s="94">
        <f t="shared" si="577"/>
        <v>1.0899342637172133E-22</v>
      </c>
      <c r="C2671" s="179">
        <f t="shared" si="578"/>
        <v>1.0874755597302746E-22</v>
      </c>
      <c r="D2671" s="166">
        <f t="shared" si="579"/>
        <v>2.2558277767625785E-3</v>
      </c>
      <c r="E2671" s="167">
        <f t="shared" si="589"/>
        <v>24.291375447755232</v>
      </c>
      <c r="F2671" s="168">
        <f t="shared" si="590"/>
        <v>5.9576411584299906</v>
      </c>
      <c r="G2671" s="168">
        <f t="shared" si="580"/>
        <v>207040.08370264637</v>
      </c>
      <c r="H2671" s="168">
        <f t="shared" si="581"/>
        <v>271310.33852408634</v>
      </c>
      <c r="I2671" s="169">
        <f t="shared" si="582"/>
        <v>478350.42222673271</v>
      </c>
      <c r="J2671" s="169">
        <f t="shared" si="584"/>
        <v>467019.68250782636</v>
      </c>
      <c r="K2671" s="95"/>
      <c r="L2671" s="265">
        <f t="shared" si="583"/>
        <v>183361.12020595395</v>
      </c>
      <c r="M2671" s="265">
        <f>$G2671*NonHospFrac+theModel!$H2671*NonHospFrac</f>
        <v>294989.30202077876</v>
      </c>
      <c r="N2671" s="266">
        <f t="shared" si="585"/>
        <v>478350.42222673271</v>
      </c>
      <c r="O2671" s="159"/>
      <c r="P2671" s="265">
        <f t="shared" si="586"/>
        <v>179017.8249331098</v>
      </c>
      <c r="Q2671" s="265">
        <f t="shared" si="587"/>
        <v>294987.74737910397</v>
      </c>
      <c r="R2671" s="266">
        <f t="shared" si="588"/>
        <v>474005.57231221377</v>
      </c>
    </row>
    <row r="2672" spans="1:18" x14ac:dyDescent="0.3">
      <c r="A2672" s="82">
        <v>2641</v>
      </c>
      <c r="B2672" s="94">
        <f t="shared" si="577"/>
        <v>1.0695737911030101E-22</v>
      </c>
      <c r="C2672" s="179">
        <f t="shared" si="578"/>
        <v>1.0671610168357427E-22</v>
      </c>
      <c r="D2672" s="166">
        <f t="shared" si="579"/>
        <v>2.2558277767625785E-3</v>
      </c>
      <c r="E2672" s="167">
        <f t="shared" si="589"/>
        <v>24.291375447755232</v>
      </c>
      <c r="F2672" s="168">
        <f t="shared" si="590"/>
        <v>5.9598969862067532</v>
      </c>
      <c r="G2672" s="168">
        <f t="shared" si="580"/>
        <v>207118.47828185977</v>
      </c>
      <c r="H2672" s="168">
        <f t="shared" si="581"/>
        <v>271310.33852408634</v>
      </c>
      <c r="I2672" s="169">
        <f t="shared" si="582"/>
        <v>478428.81680594612</v>
      </c>
      <c r="J2672" s="169">
        <f t="shared" si="584"/>
        <v>467090.07595852384</v>
      </c>
      <c r="K2672" s="95"/>
      <c r="L2672" s="265">
        <f t="shared" si="583"/>
        <v>183391.1703892395</v>
      </c>
      <c r="M2672" s="265">
        <f>$G2672*NonHospFrac+theModel!$H2672*NonHospFrac</f>
        <v>295037.64641670662</v>
      </c>
      <c r="N2672" s="266">
        <f t="shared" si="585"/>
        <v>478428.81680594612</v>
      </c>
      <c r="O2672" s="159"/>
      <c r="P2672" s="265">
        <f t="shared" si="586"/>
        <v>179044.80812654979</v>
      </c>
      <c r="Q2672" s="265">
        <f t="shared" si="587"/>
        <v>295036.09177503182</v>
      </c>
      <c r="R2672" s="266">
        <f t="shared" si="588"/>
        <v>474080.89990158158</v>
      </c>
    </row>
    <row r="2673" spans="1:18" x14ac:dyDescent="0.3">
      <c r="A2673" s="82">
        <v>2642</v>
      </c>
      <c r="B2673" s="94">
        <f t="shared" si="577"/>
        <v>1.0495936614680797E-22</v>
      </c>
      <c r="C2673" s="179">
        <f t="shared" si="578"/>
        <v>1.047225958932226E-22</v>
      </c>
      <c r="D2673" s="166">
        <f t="shared" si="579"/>
        <v>2.2558277767625785E-3</v>
      </c>
      <c r="E2673" s="167">
        <f t="shared" si="589"/>
        <v>24.291375447755232</v>
      </c>
      <c r="F2673" s="168">
        <f t="shared" si="590"/>
        <v>5.9621528139835158</v>
      </c>
      <c r="G2673" s="168">
        <f t="shared" si="580"/>
        <v>207196.87286107321</v>
      </c>
      <c r="H2673" s="168">
        <f t="shared" si="581"/>
        <v>271310.33852408634</v>
      </c>
      <c r="I2673" s="169">
        <f t="shared" si="582"/>
        <v>478507.21138515952</v>
      </c>
      <c r="J2673" s="169">
        <f t="shared" si="584"/>
        <v>467160.46653984569</v>
      </c>
      <c r="K2673" s="95"/>
      <c r="L2673" s="265">
        <f t="shared" si="583"/>
        <v>183421.22057252511</v>
      </c>
      <c r="M2673" s="265">
        <f>$G2673*NonHospFrac+theModel!$H2673*NonHospFrac</f>
        <v>295085.99081263447</v>
      </c>
      <c r="N2673" s="266">
        <f t="shared" si="585"/>
        <v>478507.21138515958</v>
      </c>
      <c r="O2673" s="159"/>
      <c r="P2673" s="265">
        <f t="shared" si="586"/>
        <v>179071.79022010174</v>
      </c>
      <c r="Q2673" s="265">
        <f t="shared" si="587"/>
        <v>295084.43617095967</v>
      </c>
      <c r="R2673" s="266">
        <f t="shared" si="588"/>
        <v>474156.22639106144</v>
      </c>
    </row>
    <row r="2674" spans="1:18" x14ac:dyDescent="0.3">
      <c r="A2674" s="82">
        <v>2643</v>
      </c>
      <c r="B2674" s="94">
        <f t="shared" si="577"/>
        <v>1.0299867698308916E-22</v>
      </c>
      <c r="C2674" s="179">
        <f t="shared" si="578"/>
        <v>1.0276632970658091E-22</v>
      </c>
      <c r="D2674" s="166">
        <f t="shared" si="579"/>
        <v>2.2558277767625785E-3</v>
      </c>
      <c r="E2674" s="167">
        <f t="shared" si="589"/>
        <v>24.291375447755232</v>
      </c>
      <c r="F2674" s="168">
        <f t="shared" si="590"/>
        <v>5.9644086417602784</v>
      </c>
      <c r="G2674" s="168">
        <f t="shared" si="580"/>
        <v>207275.26744028664</v>
      </c>
      <c r="H2674" s="168">
        <f t="shared" si="581"/>
        <v>271310.33852408634</v>
      </c>
      <c r="I2674" s="169">
        <f t="shared" si="582"/>
        <v>478585.60596437298</v>
      </c>
      <c r="J2674" s="169">
        <f t="shared" si="584"/>
        <v>467230.8542519089</v>
      </c>
      <c r="K2674" s="95"/>
      <c r="L2674" s="265">
        <f t="shared" si="583"/>
        <v>183451.27075581069</v>
      </c>
      <c r="M2674" s="265">
        <f>$G2674*NonHospFrac+theModel!$H2674*NonHospFrac</f>
        <v>295134.33520856226</v>
      </c>
      <c r="N2674" s="266">
        <f t="shared" si="585"/>
        <v>478585.60596437298</v>
      </c>
      <c r="O2674" s="159"/>
      <c r="P2674" s="265">
        <f t="shared" si="586"/>
        <v>179098.77121381043</v>
      </c>
      <c r="Q2674" s="265">
        <f t="shared" si="587"/>
        <v>295132.78056688746</v>
      </c>
      <c r="R2674" s="266">
        <f t="shared" si="588"/>
        <v>474231.55178069789</v>
      </c>
    </row>
    <row r="2675" spans="1:18" x14ac:dyDescent="0.3">
      <c r="A2675" s="82">
        <v>2644</v>
      </c>
      <c r="B2675" s="94">
        <f t="shared" si="577"/>
        <v>1.0107461439342325E-22</v>
      </c>
      <c r="C2675" s="179">
        <f t="shared" si="578"/>
        <v>1.0084660747074901E-22</v>
      </c>
      <c r="D2675" s="166">
        <f t="shared" si="579"/>
        <v>2.2558277767625785E-3</v>
      </c>
      <c r="E2675" s="167">
        <f t="shared" si="589"/>
        <v>24.291375447755232</v>
      </c>
      <c r="F2675" s="168">
        <f t="shared" si="590"/>
        <v>5.966664469537041</v>
      </c>
      <c r="G2675" s="168">
        <f t="shared" si="580"/>
        <v>207353.66201950004</v>
      </c>
      <c r="H2675" s="168">
        <f t="shared" si="581"/>
        <v>271310.33852408634</v>
      </c>
      <c r="I2675" s="169">
        <f t="shared" si="582"/>
        <v>478664.00054358639</v>
      </c>
      <c r="J2675" s="169">
        <f t="shared" si="584"/>
        <v>467301.23909483035</v>
      </c>
      <c r="K2675" s="95"/>
      <c r="L2675" s="265">
        <f t="shared" si="583"/>
        <v>183481.32093909627</v>
      </c>
      <c r="M2675" s="265">
        <f>$G2675*NonHospFrac+theModel!$H2675*NonHospFrac</f>
        <v>295182.67960449011</v>
      </c>
      <c r="N2675" s="266">
        <f t="shared" si="585"/>
        <v>478664.00054358639</v>
      </c>
      <c r="O2675" s="159"/>
      <c r="P2675" s="265">
        <f t="shared" si="586"/>
        <v>179125.75110772069</v>
      </c>
      <c r="Q2675" s="265">
        <f t="shared" si="587"/>
        <v>295181.12496281532</v>
      </c>
      <c r="R2675" s="266">
        <f t="shared" si="588"/>
        <v>474306.87607053597</v>
      </c>
    </row>
    <row r="2676" spans="1:18" x14ac:dyDescent="0.3">
      <c r="A2676" s="82">
        <v>2645</v>
      </c>
      <c r="B2676" s="94">
        <f t="shared" si="577"/>
        <v>9.9186494176585684E-23</v>
      </c>
      <c r="C2676" s="179">
        <f t="shared" si="578"/>
        <v>9.8962746527942445E-23</v>
      </c>
      <c r="D2676" s="166">
        <f t="shared" si="579"/>
        <v>2.2558277767625785E-3</v>
      </c>
      <c r="E2676" s="167">
        <f t="shared" si="589"/>
        <v>24.291375447755232</v>
      </c>
      <c r="F2676" s="168">
        <f t="shared" si="590"/>
        <v>5.9689202973138036</v>
      </c>
      <c r="G2676" s="168">
        <f t="shared" si="580"/>
        <v>207432.05659871348</v>
      </c>
      <c r="H2676" s="168">
        <f t="shared" si="581"/>
        <v>271310.33852408634</v>
      </c>
      <c r="I2676" s="169">
        <f t="shared" si="582"/>
        <v>478742.39512279979</v>
      </c>
      <c r="J2676" s="169">
        <f t="shared" si="584"/>
        <v>467371.62106872705</v>
      </c>
      <c r="K2676" s="95"/>
      <c r="L2676" s="265">
        <f t="shared" si="583"/>
        <v>183511.37112238182</v>
      </c>
      <c r="M2676" s="265">
        <f>$G2676*NonHospFrac+theModel!$H2676*NonHospFrac</f>
        <v>295231.02400041796</v>
      </c>
      <c r="N2676" s="266">
        <f t="shared" si="585"/>
        <v>478742.39512279979</v>
      </c>
      <c r="O2676" s="159"/>
      <c r="P2676" s="265">
        <f t="shared" si="586"/>
        <v>179152.72990187732</v>
      </c>
      <c r="Q2676" s="265">
        <f t="shared" si="587"/>
        <v>295229.46935874317</v>
      </c>
      <c r="R2676" s="266">
        <f t="shared" si="588"/>
        <v>474382.19926062052</v>
      </c>
    </row>
    <row r="2677" spans="1:18" x14ac:dyDescent="0.3">
      <c r="A2677" s="82">
        <v>2646</v>
      </c>
      <c r="B2677" s="94">
        <f t="shared" si="577"/>
        <v>9.7333644912545667E-23</v>
      </c>
      <c r="C2677" s="179">
        <f t="shared" si="578"/>
        <v>9.7114076972738397E-23</v>
      </c>
      <c r="D2677" s="166">
        <f t="shared" si="579"/>
        <v>2.2558277767625785E-3</v>
      </c>
      <c r="E2677" s="167">
        <f t="shared" si="589"/>
        <v>24.291375447755232</v>
      </c>
      <c r="F2677" s="168">
        <f t="shared" si="590"/>
        <v>5.9711761250905662</v>
      </c>
      <c r="G2677" s="168">
        <f t="shared" si="580"/>
        <v>207510.45117792688</v>
      </c>
      <c r="H2677" s="168">
        <f t="shared" si="581"/>
        <v>271310.33852408634</v>
      </c>
      <c r="I2677" s="169">
        <f t="shared" si="582"/>
        <v>478820.78970201325</v>
      </c>
      <c r="J2677" s="169">
        <f t="shared" si="584"/>
        <v>467442.00017371599</v>
      </c>
      <c r="K2677" s="95"/>
      <c r="L2677" s="265">
        <f t="shared" si="583"/>
        <v>183541.42130566743</v>
      </c>
      <c r="M2677" s="265">
        <f>$G2677*NonHospFrac+theModel!$H2677*NonHospFrac</f>
        <v>295279.36839634576</v>
      </c>
      <c r="N2677" s="266">
        <f t="shared" si="585"/>
        <v>478820.78970201319</v>
      </c>
      <c r="O2677" s="159"/>
      <c r="P2677" s="265">
        <f t="shared" si="586"/>
        <v>179179.70759632526</v>
      </c>
      <c r="Q2677" s="265">
        <f t="shared" si="587"/>
        <v>295277.81375467096</v>
      </c>
      <c r="R2677" s="266">
        <f t="shared" si="588"/>
        <v>474457.52135099622</v>
      </c>
    </row>
    <row r="2678" spans="1:18" x14ac:dyDescent="0.3">
      <c r="A2678" s="82">
        <v>2647</v>
      </c>
      <c r="B2678" s="94">
        <f t="shared" si="577"/>
        <v>9.5515407723704869E-23</v>
      </c>
      <c r="C2678" s="179">
        <f t="shared" si="578"/>
        <v>9.5299941413852936E-23</v>
      </c>
      <c r="D2678" s="166">
        <f t="shared" si="579"/>
        <v>2.2558277767625785E-3</v>
      </c>
      <c r="E2678" s="167">
        <f t="shared" si="589"/>
        <v>24.291375447755232</v>
      </c>
      <c r="F2678" s="168">
        <f t="shared" si="590"/>
        <v>5.9734319528673288</v>
      </c>
      <c r="G2678" s="168">
        <f t="shared" si="580"/>
        <v>207588.84575714028</v>
      </c>
      <c r="H2678" s="168">
        <f t="shared" si="581"/>
        <v>271310.33852408634</v>
      </c>
      <c r="I2678" s="169">
        <f t="shared" si="582"/>
        <v>478899.1842812266</v>
      </c>
      <c r="J2678" s="169">
        <f t="shared" si="584"/>
        <v>467512.37640991394</v>
      </c>
      <c r="K2678" s="95"/>
      <c r="L2678" s="265">
        <f t="shared" si="583"/>
        <v>183571.47148895299</v>
      </c>
      <c r="M2678" s="265">
        <f>$G2678*NonHospFrac+theModel!$H2678*NonHospFrac</f>
        <v>295327.71279227361</v>
      </c>
      <c r="N2678" s="266">
        <f t="shared" si="585"/>
        <v>478899.1842812266</v>
      </c>
      <c r="O2678" s="159"/>
      <c r="P2678" s="265">
        <f t="shared" si="586"/>
        <v>179206.68419110921</v>
      </c>
      <c r="Q2678" s="265">
        <f t="shared" si="587"/>
        <v>295326.15815059881</v>
      </c>
      <c r="R2678" s="266">
        <f t="shared" si="588"/>
        <v>474532.84234170802</v>
      </c>
    </row>
    <row r="2679" spans="1:18" x14ac:dyDescent="0.3">
      <c r="A2679" s="82">
        <v>2648</v>
      </c>
      <c r="B2679" s="94">
        <f t="shared" si="577"/>
        <v>9.3731136040603149E-23</v>
      </c>
      <c r="C2679" s="179">
        <f t="shared" si="578"/>
        <v>9.3519694740375245E-23</v>
      </c>
      <c r="D2679" s="166">
        <f t="shared" si="579"/>
        <v>2.2558277767625785E-3</v>
      </c>
      <c r="E2679" s="167">
        <f t="shared" si="589"/>
        <v>24.291375447755232</v>
      </c>
      <c r="F2679" s="168">
        <f t="shared" si="590"/>
        <v>5.9756877806440913</v>
      </c>
      <c r="G2679" s="168">
        <f t="shared" si="580"/>
        <v>207667.24033635369</v>
      </c>
      <c r="H2679" s="168">
        <f t="shared" si="581"/>
        <v>271310.33852408634</v>
      </c>
      <c r="I2679" s="169">
        <f t="shared" si="582"/>
        <v>478977.57886044006</v>
      </c>
      <c r="J2679" s="169">
        <f t="shared" si="584"/>
        <v>467582.74977743806</v>
      </c>
      <c r="K2679" s="95"/>
      <c r="L2679" s="265">
        <f t="shared" si="583"/>
        <v>183601.52167223857</v>
      </c>
      <c r="M2679" s="265">
        <f>$G2679*NonHospFrac+theModel!$H2679*NonHospFrac</f>
        <v>295376.05718820146</v>
      </c>
      <c r="N2679" s="266">
        <f t="shared" si="585"/>
        <v>478977.57886044006</v>
      </c>
      <c r="O2679" s="159"/>
      <c r="P2679" s="265">
        <f t="shared" si="586"/>
        <v>179233.65968627407</v>
      </c>
      <c r="Q2679" s="265">
        <f t="shared" si="587"/>
        <v>295374.50254652667</v>
      </c>
      <c r="R2679" s="266">
        <f t="shared" si="588"/>
        <v>474608.16223280074</v>
      </c>
    </row>
    <row r="2680" spans="1:18" x14ac:dyDescent="0.3">
      <c r="A2680" s="82">
        <v>2649</v>
      </c>
      <c r="B2680" s="94">
        <f t="shared" si="577"/>
        <v>9.1980195371994176E-23</v>
      </c>
      <c r="C2680" s="179">
        <f t="shared" si="578"/>
        <v>9.1772703892361978E-23</v>
      </c>
      <c r="D2680" s="166">
        <f t="shared" si="579"/>
        <v>2.2558277767625785E-3</v>
      </c>
      <c r="E2680" s="167">
        <f t="shared" si="589"/>
        <v>24.291375447755232</v>
      </c>
      <c r="F2680" s="168">
        <f t="shared" si="590"/>
        <v>5.9779436084208539</v>
      </c>
      <c r="G2680" s="168">
        <f t="shared" si="580"/>
        <v>207745.63491556712</v>
      </c>
      <c r="H2680" s="168">
        <f t="shared" si="581"/>
        <v>271310.33852408634</v>
      </c>
      <c r="I2680" s="169">
        <f t="shared" si="582"/>
        <v>479055.97343965346</v>
      </c>
      <c r="J2680" s="169">
        <f t="shared" si="584"/>
        <v>467653.12027640513</v>
      </c>
      <c r="K2680" s="95"/>
      <c r="L2680" s="265">
        <f t="shared" si="583"/>
        <v>183631.57185552415</v>
      </c>
      <c r="M2680" s="265">
        <f>$G2680*NonHospFrac+theModel!$H2680*NonHospFrac</f>
        <v>295424.40158412931</v>
      </c>
      <c r="N2680" s="266">
        <f t="shared" si="585"/>
        <v>479055.97343965346</v>
      </c>
      <c r="O2680" s="159"/>
      <c r="P2680" s="265">
        <f t="shared" si="586"/>
        <v>179260.63408186464</v>
      </c>
      <c r="Q2680" s="265">
        <f t="shared" si="587"/>
        <v>295422.84694245452</v>
      </c>
      <c r="R2680" s="266">
        <f t="shared" si="588"/>
        <v>474683.48102431919</v>
      </c>
    </row>
    <row r="2681" spans="1:18" x14ac:dyDescent="0.3">
      <c r="A2681" s="82">
        <v>2650</v>
      </c>
      <c r="B2681" s="94">
        <f t="shared" si="577"/>
        <v>9.0261963079219481E-23</v>
      </c>
      <c r="C2681" s="179">
        <f t="shared" si="578"/>
        <v>9.0058347635720259E-23</v>
      </c>
      <c r="D2681" s="166">
        <f t="shared" si="579"/>
        <v>2.2558277767625785E-3</v>
      </c>
      <c r="E2681" s="167">
        <f t="shared" si="589"/>
        <v>24.291375447755232</v>
      </c>
      <c r="F2681" s="168">
        <f t="shared" si="590"/>
        <v>5.9801994361976165</v>
      </c>
      <c r="G2681" s="168">
        <f t="shared" si="580"/>
        <v>207824.02949478052</v>
      </c>
      <c r="H2681" s="168">
        <f t="shared" si="581"/>
        <v>271310.33852408634</v>
      </c>
      <c r="I2681" s="169">
        <f t="shared" si="582"/>
        <v>479134.36801886687</v>
      </c>
      <c r="J2681" s="169">
        <f t="shared" si="584"/>
        <v>467723.48790693213</v>
      </c>
      <c r="K2681" s="95"/>
      <c r="L2681" s="265">
        <f t="shared" si="583"/>
        <v>183661.6220388097</v>
      </c>
      <c r="M2681" s="265">
        <f>$G2681*NonHospFrac+theModel!$H2681*NonHospFrac</f>
        <v>295472.74598005717</v>
      </c>
      <c r="N2681" s="266">
        <f t="shared" si="585"/>
        <v>479134.36801886687</v>
      </c>
      <c r="O2681" s="159"/>
      <c r="P2681" s="265">
        <f t="shared" si="586"/>
        <v>179287.60737792571</v>
      </c>
      <c r="Q2681" s="265">
        <f t="shared" si="587"/>
        <v>295471.19133838237</v>
      </c>
      <c r="R2681" s="266">
        <f t="shared" si="588"/>
        <v>474758.79871630808</v>
      </c>
    </row>
    <row r="2682" spans="1:18" x14ac:dyDescent="0.3">
      <c r="A2682" s="82">
        <v>2651</v>
      </c>
      <c r="B2682" s="94">
        <f t="shared" si="577"/>
        <v>8.8575828154796669E-23</v>
      </c>
      <c r="C2682" s="179">
        <f t="shared" si="578"/>
        <v>8.8376016341295333E-23</v>
      </c>
      <c r="D2682" s="166">
        <f t="shared" si="579"/>
        <v>2.2558277767625785E-3</v>
      </c>
      <c r="E2682" s="167">
        <f t="shared" si="589"/>
        <v>24.291375447755232</v>
      </c>
      <c r="F2682" s="168">
        <f t="shared" si="590"/>
        <v>5.9824552639743791</v>
      </c>
      <c r="G2682" s="168">
        <f t="shared" si="580"/>
        <v>207902.42407399396</v>
      </c>
      <c r="H2682" s="168">
        <f t="shared" si="581"/>
        <v>271310.33852408634</v>
      </c>
      <c r="I2682" s="169">
        <f t="shared" si="582"/>
        <v>479212.76259808033</v>
      </c>
      <c r="J2682" s="169">
        <f t="shared" si="584"/>
        <v>467793.85266913607</v>
      </c>
      <c r="K2682" s="95"/>
      <c r="L2682" s="265">
        <f t="shared" si="583"/>
        <v>183691.67222209531</v>
      </c>
      <c r="M2682" s="265">
        <f>$G2682*NonHospFrac+theModel!$H2682*NonHospFrac</f>
        <v>295521.09037598502</v>
      </c>
      <c r="N2682" s="266">
        <f t="shared" si="585"/>
        <v>479212.76259808033</v>
      </c>
      <c r="O2682" s="159"/>
      <c r="P2682" s="265">
        <f t="shared" si="586"/>
        <v>179314.57957450219</v>
      </c>
      <c r="Q2682" s="265">
        <f t="shared" si="587"/>
        <v>295519.53573431022</v>
      </c>
      <c r="R2682" s="266">
        <f t="shared" si="588"/>
        <v>474834.11530881241</v>
      </c>
    </row>
    <row r="2683" spans="1:18" x14ac:dyDescent="0.3">
      <c r="A2683" s="82">
        <v>2652</v>
      </c>
      <c r="B2683" s="94">
        <f t="shared" si="577"/>
        <v>8.6921191005143746E-23</v>
      </c>
      <c r="C2683" s="179">
        <f t="shared" si="578"/>
        <v>8.6725111768085052E-23</v>
      </c>
      <c r="D2683" s="166">
        <f t="shared" si="579"/>
        <v>2.2558277767625785E-3</v>
      </c>
      <c r="E2683" s="167">
        <f t="shared" si="589"/>
        <v>24.291375447755232</v>
      </c>
      <c r="F2683" s="168">
        <f t="shared" si="590"/>
        <v>5.9847110917511417</v>
      </c>
      <c r="G2683" s="168">
        <f t="shared" si="580"/>
        <v>207980.81865320739</v>
      </c>
      <c r="H2683" s="168">
        <f t="shared" si="581"/>
        <v>271310.33852408634</v>
      </c>
      <c r="I2683" s="169">
        <f t="shared" si="582"/>
        <v>479291.15717729373</v>
      </c>
      <c r="J2683" s="169">
        <f t="shared" si="584"/>
        <v>467864.21456313372</v>
      </c>
      <c r="K2683" s="95"/>
      <c r="L2683" s="265">
        <f t="shared" si="583"/>
        <v>183721.72240538086</v>
      </c>
      <c r="M2683" s="265">
        <f>$G2683*NonHospFrac+theModel!$H2683*NonHospFrac</f>
        <v>295569.43477191287</v>
      </c>
      <c r="N2683" s="266">
        <f t="shared" si="585"/>
        <v>479291.15717729373</v>
      </c>
      <c r="O2683" s="159"/>
      <c r="P2683" s="265">
        <f t="shared" si="586"/>
        <v>179341.5506716388</v>
      </c>
      <c r="Q2683" s="265">
        <f t="shared" si="587"/>
        <v>295567.88013023807</v>
      </c>
      <c r="R2683" s="266">
        <f t="shared" si="588"/>
        <v>474909.43080187688</v>
      </c>
    </row>
    <row r="2684" spans="1:18" x14ac:dyDescent="0.3">
      <c r="A2684" s="82">
        <v>2653</v>
      </c>
      <c r="B2684" s="94">
        <f t="shared" si="577"/>
        <v>8.5297463237362224E-23</v>
      </c>
      <c r="C2684" s="179">
        <f t="shared" si="578"/>
        <v>8.5105046850503999E-23</v>
      </c>
      <c r="D2684" s="166">
        <f t="shared" si="579"/>
        <v>2.2558277767625785E-3</v>
      </c>
      <c r="E2684" s="167">
        <f t="shared" si="589"/>
        <v>24.291375447755232</v>
      </c>
      <c r="F2684" s="168">
        <f t="shared" si="590"/>
        <v>5.9869669195279043</v>
      </c>
      <c r="G2684" s="168">
        <f t="shared" si="580"/>
        <v>208059.21323242079</v>
      </c>
      <c r="H2684" s="168">
        <f t="shared" si="581"/>
        <v>271310.33852408634</v>
      </c>
      <c r="I2684" s="169">
        <f t="shared" si="582"/>
        <v>479369.55175650713</v>
      </c>
      <c r="J2684" s="169">
        <f t="shared" si="584"/>
        <v>467934.57358904206</v>
      </c>
      <c r="K2684" s="95"/>
      <c r="L2684" s="265">
        <f t="shared" si="583"/>
        <v>183751.77258866647</v>
      </c>
      <c r="M2684" s="265">
        <f>$G2684*NonHospFrac+theModel!$H2684*NonHospFrac</f>
        <v>295617.77916784066</v>
      </c>
      <c r="N2684" s="266">
        <f t="shared" si="585"/>
        <v>479369.55175650713</v>
      </c>
      <c r="O2684" s="159"/>
      <c r="P2684" s="265">
        <f t="shared" si="586"/>
        <v>179368.52066938044</v>
      </c>
      <c r="Q2684" s="265">
        <f t="shared" si="587"/>
        <v>295616.22452616587</v>
      </c>
      <c r="R2684" s="266">
        <f t="shared" si="588"/>
        <v>474984.7451955463</v>
      </c>
    </row>
    <row r="2685" spans="1:18" x14ac:dyDescent="0.3">
      <c r="A2685" s="82">
        <v>2654</v>
      </c>
      <c r="B2685" s="94">
        <f t="shared" si="577"/>
        <v>8.3704067450003168E-23</v>
      </c>
      <c r="C2685" s="179">
        <f t="shared" si="578"/>
        <v>8.3515245489621446E-23</v>
      </c>
      <c r="D2685" s="166">
        <f t="shared" si="579"/>
        <v>2.2558277767625785E-3</v>
      </c>
      <c r="E2685" s="167">
        <f t="shared" si="589"/>
        <v>24.291375447755232</v>
      </c>
      <c r="F2685" s="168">
        <f t="shared" si="590"/>
        <v>5.9892227473046669</v>
      </c>
      <c r="G2685" s="168">
        <f t="shared" si="580"/>
        <v>208137.60781163423</v>
      </c>
      <c r="H2685" s="168">
        <f t="shared" si="581"/>
        <v>271310.33852408634</v>
      </c>
      <c r="I2685" s="169">
        <f t="shared" si="582"/>
        <v>479447.9463357206</v>
      </c>
      <c r="J2685" s="169">
        <f t="shared" si="584"/>
        <v>468004.92974697804</v>
      </c>
      <c r="K2685" s="95"/>
      <c r="L2685" s="265">
        <f t="shared" si="583"/>
        <v>183781.82277195202</v>
      </c>
      <c r="M2685" s="265">
        <f>$G2685*NonHospFrac+theModel!$H2685*NonHospFrac</f>
        <v>295666.12356376852</v>
      </c>
      <c r="N2685" s="266">
        <f t="shared" si="585"/>
        <v>479447.94633572054</v>
      </c>
      <c r="O2685" s="159"/>
      <c r="P2685" s="265">
        <f t="shared" si="586"/>
        <v>179395.48956777182</v>
      </c>
      <c r="Q2685" s="265">
        <f t="shared" si="587"/>
        <v>295664.56892209372</v>
      </c>
      <c r="R2685" s="266">
        <f t="shared" si="588"/>
        <v>475060.05848986551</v>
      </c>
    </row>
    <row r="2686" spans="1:18" x14ac:dyDescent="0.3">
      <c r="A2686" s="82">
        <v>2655</v>
      </c>
      <c r="B2686" s="94">
        <f t="shared" si="577"/>
        <v>8.2140437027741873E-23</v>
      </c>
      <c r="C2686" s="179">
        <f t="shared" si="578"/>
        <v>8.1955142348299274E-23</v>
      </c>
      <c r="D2686" s="166">
        <f t="shared" si="579"/>
        <v>2.2558277767625785E-3</v>
      </c>
      <c r="E2686" s="167">
        <f t="shared" si="589"/>
        <v>24.291375447755232</v>
      </c>
      <c r="F2686" s="168">
        <f t="shared" si="590"/>
        <v>5.9914785750814294</v>
      </c>
      <c r="G2686" s="168">
        <f t="shared" si="580"/>
        <v>208216.00239084763</v>
      </c>
      <c r="H2686" s="168">
        <f t="shared" si="581"/>
        <v>271310.33852408634</v>
      </c>
      <c r="I2686" s="169">
        <f t="shared" si="582"/>
        <v>479526.34091493394</v>
      </c>
      <c r="J2686" s="169">
        <f t="shared" si="584"/>
        <v>468075.28303705843</v>
      </c>
      <c r="K2686" s="95"/>
      <c r="L2686" s="265">
        <f t="shared" si="583"/>
        <v>183811.8729552376</v>
      </c>
      <c r="M2686" s="265">
        <f>$G2686*NonHospFrac+theModel!$H2686*NonHospFrac</f>
        <v>295714.46795969637</v>
      </c>
      <c r="N2686" s="266">
        <f t="shared" si="585"/>
        <v>479526.34091493394</v>
      </c>
      <c r="O2686" s="159"/>
      <c r="P2686" s="265">
        <f t="shared" si="586"/>
        <v>179422.45736685782</v>
      </c>
      <c r="Q2686" s="265">
        <f t="shared" si="587"/>
        <v>295712.91331802157</v>
      </c>
      <c r="R2686" s="266">
        <f t="shared" si="588"/>
        <v>475135.37068487937</v>
      </c>
    </row>
    <row r="2687" spans="1:18" x14ac:dyDescent="0.3">
      <c r="A2687" s="82">
        <v>2656</v>
      </c>
      <c r="B2687" s="94">
        <f t="shared" si="577"/>
        <v>8.0606015939888144E-23</v>
      </c>
      <c r="C2687" s="179">
        <f t="shared" si="578"/>
        <v>8.0424182650156772E-23</v>
      </c>
      <c r="D2687" s="166">
        <f t="shared" si="579"/>
        <v>2.2558277767625785E-3</v>
      </c>
      <c r="E2687" s="167">
        <f t="shared" si="589"/>
        <v>24.291375447755232</v>
      </c>
      <c r="F2687" s="168">
        <f t="shared" si="590"/>
        <v>5.993734402858192</v>
      </c>
      <c r="G2687" s="168">
        <f t="shared" si="580"/>
        <v>208294.39697006109</v>
      </c>
      <c r="H2687" s="168">
        <f t="shared" si="581"/>
        <v>271310.33852408634</v>
      </c>
      <c r="I2687" s="169">
        <f t="shared" si="582"/>
        <v>479604.7354941474</v>
      </c>
      <c r="J2687" s="169">
        <f t="shared" si="584"/>
        <v>468145.63345940027</v>
      </c>
      <c r="K2687" s="95"/>
      <c r="L2687" s="265">
        <f t="shared" si="583"/>
        <v>183841.92313852318</v>
      </c>
      <c r="M2687" s="265">
        <f>$G2687*NonHospFrac+theModel!$H2687*NonHospFrac</f>
        <v>295762.81235562422</v>
      </c>
      <c r="N2687" s="266">
        <f t="shared" si="585"/>
        <v>479604.7354941474</v>
      </c>
      <c r="O2687" s="159"/>
      <c r="P2687" s="265">
        <f t="shared" si="586"/>
        <v>179449.42406668325</v>
      </c>
      <c r="Q2687" s="265">
        <f t="shared" si="587"/>
        <v>295761.25771394942</v>
      </c>
      <c r="R2687" s="266">
        <f t="shared" si="588"/>
        <v>475210.6817806327</v>
      </c>
    </row>
    <row r="2688" spans="1:18" x14ac:dyDescent="0.3">
      <c r="A2688" s="82">
        <v>2657</v>
      </c>
      <c r="B2688" s="94">
        <f t="shared" si="577"/>
        <v>7.9100258542661013E-23</v>
      </c>
      <c r="C2688" s="179">
        <f t="shared" si="578"/>
        <v>7.8921821982291373E-23</v>
      </c>
      <c r="D2688" s="166">
        <f t="shared" si="579"/>
        <v>2.2558277767625785E-3</v>
      </c>
      <c r="E2688" s="167">
        <f t="shared" si="589"/>
        <v>24.291375447755232</v>
      </c>
      <c r="F2688" s="168">
        <f t="shared" si="590"/>
        <v>5.9959902306349546</v>
      </c>
      <c r="G2688" s="168">
        <f t="shared" si="580"/>
        <v>208372.79154927452</v>
      </c>
      <c r="H2688" s="168">
        <f t="shared" si="581"/>
        <v>271310.33852408634</v>
      </c>
      <c r="I2688" s="169">
        <f t="shared" si="582"/>
        <v>479683.13007336087</v>
      </c>
      <c r="J2688" s="169">
        <f t="shared" si="584"/>
        <v>468215.98101412039</v>
      </c>
      <c r="K2688" s="95"/>
      <c r="L2688" s="265">
        <f t="shared" si="583"/>
        <v>183871.97332180879</v>
      </c>
      <c r="M2688" s="265">
        <f>$G2688*NonHospFrac+theModel!$H2688*NonHospFrac</f>
        <v>295811.15675155207</v>
      </c>
      <c r="N2688" s="266">
        <f t="shared" si="585"/>
        <v>479683.13007336087</v>
      </c>
      <c r="O2688" s="159"/>
      <c r="P2688" s="265">
        <f t="shared" si="586"/>
        <v>179476.38966729294</v>
      </c>
      <c r="Q2688" s="265">
        <f t="shared" si="587"/>
        <v>295809.60210987728</v>
      </c>
      <c r="R2688" s="266">
        <f t="shared" si="588"/>
        <v>475285.99177717022</v>
      </c>
    </row>
    <row r="2689" spans="1:18" x14ac:dyDescent="0.3">
      <c r="A2689" s="82">
        <v>2658</v>
      </c>
      <c r="B2689" s="94">
        <f t="shared" si="577"/>
        <v>7.7622629385154243E-23</v>
      </c>
      <c r="C2689" s="179">
        <f t="shared" si="578"/>
        <v>7.7447526101681867E-23</v>
      </c>
      <c r="D2689" s="166">
        <f t="shared" si="579"/>
        <v>2.2558277767625785E-3</v>
      </c>
      <c r="E2689" s="167">
        <f t="shared" si="589"/>
        <v>24.291375447755232</v>
      </c>
      <c r="F2689" s="168">
        <f t="shared" si="590"/>
        <v>5.9982460584117172</v>
      </c>
      <c r="G2689" s="168">
        <f t="shared" si="580"/>
        <v>208451.18612848796</v>
      </c>
      <c r="H2689" s="168">
        <f t="shared" si="581"/>
        <v>271310.33852408634</v>
      </c>
      <c r="I2689" s="169">
        <f t="shared" si="582"/>
        <v>479761.52465257433</v>
      </c>
      <c r="J2689" s="169">
        <f t="shared" si="584"/>
        <v>468286.32570133574</v>
      </c>
      <c r="K2689" s="95"/>
      <c r="L2689" s="265">
        <f t="shared" si="583"/>
        <v>183902.02350509437</v>
      </c>
      <c r="M2689" s="265">
        <f>$G2689*NonHospFrac+theModel!$H2689*NonHospFrac</f>
        <v>295859.50114747992</v>
      </c>
      <c r="N2689" s="266">
        <f t="shared" si="585"/>
        <v>479761.52465257433</v>
      </c>
      <c r="O2689" s="159"/>
      <c r="P2689" s="265">
        <f t="shared" si="586"/>
        <v>179503.35416873163</v>
      </c>
      <c r="Q2689" s="265">
        <f t="shared" si="587"/>
        <v>295857.94650580513</v>
      </c>
      <c r="R2689" s="266">
        <f t="shared" si="588"/>
        <v>475361.30067453673</v>
      </c>
    </row>
    <row r="2690" spans="1:18" x14ac:dyDescent="0.3">
      <c r="A2690" s="82">
        <v>2659</v>
      </c>
      <c r="B2690" s="94">
        <f t="shared" si="577"/>
        <v>7.6172603018932107E-23</v>
      </c>
      <c r="C2690" s="179">
        <f t="shared" si="578"/>
        <v>7.6000770745213694E-23</v>
      </c>
      <c r="D2690" s="166">
        <f t="shared" si="579"/>
        <v>2.2558277767625785E-3</v>
      </c>
      <c r="E2690" s="167">
        <f t="shared" si="589"/>
        <v>24.291375447755232</v>
      </c>
      <c r="F2690" s="168">
        <f t="shared" si="590"/>
        <v>6.0005018861884798</v>
      </c>
      <c r="G2690" s="168">
        <f t="shared" si="580"/>
        <v>208529.58070770136</v>
      </c>
      <c r="H2690" s="168">
        <f t="shared" si="581"/>
        <v>271310.33852408634</v>
      </c>
      <c r="I2690" s="169">
        <f t="shared" si="582"/>
        <v>479839.91923178767</v>
      </c>
      <c r="J2690" s="169">
        <f t="shared" si="584"/>
        <v>468356.66752116301</v>
      </c>
      <c r="K2690" s="95"/>
      <c r="L2690" s="265">
        <f t="shared" si="583"/>
        <v>183932.07368837995</v>
      </c>
      <c r="M2690" s="265">
        <f>$G2690*NonHospFrac+theModel!$H2690*NonHospFrac</f>
        <v>295907.84554340772</v>
      </c>
      <c r="N2690" s="266">
        <f t="shared" si="585"/>
        <v>479839.91923178767</v>
      </c>
      <c r="O2690" s="159"/>
      <c r="P2690" s="265">
        <f t="shared" si="586"/>
        <v>179530.31757104417</v>
      </c>
      <c r="Q2690" s="265">
        <f t="shared" si="587"/>
        <v>295906.29090173292</v>
      </c>
      <c r="R2690" s="266">
        <f t="shared" si="588"/>
        <v>475436.60847277706</v>
      </c>
    </row>
    <row r="2691" spans="1:18" x14ac:dyDescent="0.3">
      <c r="A2691" s="82">
        <v>2660</v>
      </c>
      <c r="B2691" s="94">
        <f t="shared" si="577"/>
        <v>7.4749663811176438E-23</v>
      </c>
      <c r="C2691" s="179">
        <f t="shared" si="578"/>
        <v>7.4581041443247524E-23</v>
      </c>
      <c r="D2691" s="166">
        <f t="shared" si="579"/>
        <v>2.2558277767625785E-3</v>
      </c>
      <c r="E2691" s="167">
        <f t="shared" si="589"/>
        <v>24.291375447755232</v>
      </c>
      <c r="F2691" s="168">
        <f t="shared" si="590"/>
        <v>6.0027577139652424</v>
      </c>
      <c r="G2691" s="168">
        <f t="shared" si="580"/>
        <v>208607.97528691479</v>
      </c>
      <c r="H2691" s="168">
        <f t="shared" si="581"/>
        <v>271310.33852408634</v>
      </c>
      <c r="I2691" s="169">
        <f t="shared" si="582"/>
        <v>479918.31381100114</v>
      </c>
      <c r="J2691" s="169">
        <f t="shared" si="584"/>
        <v>468427.00647371938</v>
      </c>
      <c r="K2691" s="95"/>
      <c r="L2691" s="265">
        <f t="shared" si="583"/>
        <v>183962.12387166551</v>
      </c>
      <c r="M2691" s="265">
        <f>$G2691*NonHospFrac+theModel!$H2691*NonHospFrac</f>
        <v>295956.18993933557</v>
      </c>
      <c r="N2691" s="266">
        <f t="shared" si="585"/>
        <v>479918.31381100108</v>
      </c>
      <c r="O2691" s="159"/>
      <c r="P2691" s="265">
        <f t="shared" si="586"/>
        <v>179557.27987427532</v>
      </c>
      <c r="Q2691" s="265">
        <f t="shared" si="587"/>
        <v>295954.63529766077</v>
      </c>
      <c r="R2691" s="266">
        <f t="shared" si="588"/>
        <v>475511.9151719361</v>
      </c>
    </row>
    <row r="2692" spans="1:18" x14ac:dyDescent="0.3">
      <c r="A2692" s="82">
        <v>2661</v>
      </c>
      <c r="B2692" s="94">
        <f t="shared" si="577"/>
        <v>7.3353305761326907E-23</v>
      </c>
      <c r="C2692" s="179">
        <f t="shared" si="578"/>
        <v>7.3187833336673148E-23</v>
      </c>
      <c r="D2692" s="166">
        <f t="shared" si="579"/>
        <v>2.2558277767625785E-3</v>
      </c>
      <c r="E2692" s="167">
        <f t="shared" si="589"/>
        <v>24.291375447755232</v>
      </c>
      <c r="F2692" s="168">
        <f t="shared" si="590"/>
        <v>6.005013541742005</v>
      </c>
      <c r="G2692" s="168">
        <f t="shared" si="580"/>
        <v>208686.3698661282</v>
      </c>
      <c r="H2692" s="168">
        <f t="shared" si="581"/>
        <v>271310.33852408634</v>
      </c>
      <c r="I2692" s="169">
        <f t="shared" si="582"/>
        <v>479996.70839021454</v>
      </c>
      <c r="J2692" s="169">
        <f t="shared" si="584"/>
        <v>468497.34255912149</v>
      </c>
      <c r="K2692" s="95"/>
      <c r="L2692" s="265">
        <f t="shared" si="583"/>
        <v>183992.17405495112</v>
      </c>
      <c r="M2692" s="265">
        <f>$G2692*NonHospFrac+theModel!$H2692*NonHospFrac</f>
        <v>296004.53433526342</v>
      </c>
      <c r="N2692" s="266">
        <f t="shared" si="585"/>
        <v>479996.70839021454</v>
      </c>
      <c r="O2692" s="159"/>
      <c r="P2692" s="265">
        <f t="shared" si="586"/>
        <v>179584.24107846996</v>
      </c>
      <c r="Q2692" s="265">
        <f t="shared" si="587"/>
        <v>296002.97969358863</v>
      </c>
      <c r="R2692" s="266">
        <f t="shared" si="588"/>
        <v>475587.22077205859</v>
      </c>
    </row>
    <row r="2693" spans="1:18" x14ac:dyDescent="0.3">
      <c r="A2693" s="82">
        <v>2662</v>
      </c>
      <c r="B2693" s="94">
        <f t="shared" si="577"/>
        <v>7.1983032321146059E-23</v>
      </c>
      <c r="C2693" s="179">
        <f t="shared" si="578"/>
        <v>7.1820650997380417E-23</v>
      </c>
      <c r="D2693" s="166">
        <f t="shared" si="579"/>
        <v>2.2558277767625785E-3</v>
      </c>
      <c r="E2693" s="167">
        <f t="shared" si="589"/>
        <v>24.291375447755232</v>
      </c>
      <c r="F2693" s="168">
        <f t="shared" si="590"/>
        <v>6.0072693695187676</v>
      </c>
      <c r="G2693" s="168">
        <f t="shared" si="580"/>
        <v>208764.76444534163</v>
      </c>
      <c r="H2693" s="168">
        <f t="shared" si="581"/>
        <v>271310.33852408634</v>
      </c>
      <c r="I2693" s="169">
        <f t="shared" si="582"/>
        <v>480075.10296942794</v>
      </c>
      <c r="J2693" s="169">
        <f t="shared" si="584"/>
        <v>468567.67577748629</v>
      </c>
      <c r="K2693" s="95"/>
      <c r="L2693" s="265">
        <f t="shared" si="583"/>
        <v>184022.22423823667</v>
      </c>
      <c r="M2693" s="265">
        <f>$G2693*NonHospFrac+theModel!$H2693*NonHospFrac</f>
        <v>296052.87873119127</v>
      </c>
      <c r="N2693" s="266">
        <f t="shared" si="585"/>
        <v>480075.10296942794</v>
      </c>
      <c r="O2693" s="159"/>
      <c r="P2693" s="265">
        <f t="shared" si="586"/>
        <v>179611.20118367279</v>
      </c>
      <c r="Q2693" s="265">
        <f t="shared" si="587"/>
        <v>296051.32408951648</v>
      </c>
      <c r="R2693" s="266">
        <f t="shared" si="588"/>
        <v>475662.5252731893</v>
      </c>
    </row>
    <row r="2694" spans="1:18" x14ac:dyDescent="0.3">
      <c r="A2694" s="82">
        <v>2663</v>
      </c>
      <c r="B2694" s="94">
        <f t="shared" si="577"/>
        <v>7.0638356218145553E-23</v>
      </c>
      <c r="C2694" s="179">
        <f t="shared" si="578"/>
        <v>7.0479008252083807E-23</v>
      </c>
      <c r="D2694" s="166">
        <f t="shared" si="579"/>
        <v>2.2558277767625785E-3</v>
      </c>
      <c r="E2694" s="167">
        <f t="shared" si="589"/>
        <v>24.291375447755232</v>
      </c>
      <c r="F2694" s="168">
        <f t="shared" si="590"/>
        <v>6.0095251972955301</v>
      </c>
      <c r="G2694" s="168">
        <f t="shared" si="580"/>
        <v>208843.15902455506</v>
      </c>
      <c r="H2694" s="168">
        <f t="shared" si="581"/>
        <v>271310.33852408634</v>
      </c>
      <c r="I2694" s="169">
        <f t="shared" si="582"/>
        <v>480153.4975486414</v>
      </c>
      <c r="J2694" s="169">
        <f t="shared" si="584"/>
        <v>468638.00612893072</v>
      </c>
      <c r="K2694" s="95"/>
      <c r="L2694" s="265">
        <f t="shared" si="583"/>
        <v>184052.27442152228</v>
      </c>
      <c r="M2694" s="265">
        <f>$G2694*NonHospFrac+theModel!$H2694*NonHospFrac</f>
        <v>296101.22312711913</v>
      </c>
      <c r="N2694" s="266">
        <f t="shared" si="585"/>
        <v>480153.4975486414</v>
      </c>
      <c r="O2694" s="159"/>
      <c r="P2694" s="265">
        <f t="shared" si="586"/>
        <v>179638.16018992872</v>
      </c>
      <c r="Q2694" s="265">
        <f t="shared" si="587"/>
        <v>296099.66848544433</v>
      </c>
      <c r="R2694" s="266">
        <f t="shared" si="588"/>
        <v>475737.82867537305</v>
      </c>
    </row>
    <row r="2695" spans="1:18" x14ac:dyDescent="0.3">
      <c r="A2695" s="82">
        <v>2664</v>
      </c>
      <c r="B2695" s="94">
        <f t="shared" si="577"/>
        <v>6.9318799282310901E-23</v>
      </c>
      <c r="C2695" s="179">
        <f t="shared" si="578"/>
        <v>6.9162428009438032E-23</v>
      </c>
      <c r="D2695" s="166">
        <f t="shared" si="579"/>
        <v>2.2558277767625785E-3</v>
      </c>
      <c r="E2695" s="167">
        <f t="shared" si="589"/>
        <v>24.291375447755232</v>
      </c>
      <c r="F2695" s="168">
        <f t="shared" si="590"/>
        <v>6.0117810250722927</v>
      </c>
      <c r="G2695" s="168">
        <f t="shared" si="580"/>
        <v>208921.55360376847</v>
      </c>
      <c r="H2695" s="168">
        <f t="shared" si="581"/>
        <v>271310.33852408634</v>
      </c>
      <c r="I2695" s="169">
        <f t="shared" si="582"/>
        <v>480231.89212785481</v>
      </c>
      <c r="J2695" s="169">
        <f t="shared" si="584"/>
        <v>468708.33361357148</v>
      </c>
      <c r="K2695" s="95"/>
      <c r="L2695" s="265">
        <f t="shared" si="583"/>
        <v>184082.32460480783</v>
      </c>
      <c r="M2695" s="265">
        <f>$G2695*NonHospFrac+theModel!$H2695*NonHospFrac</f>
        <v>296149.56752304698</v>
      </c>
      <c r="N2695" s="266">
        <f t="shared" si="585"/>
        <v>480231.89212785481</v>
      </c>
      <c r="O2695" s="159"/>
      <c r="P2695" s="265">
        <f t="shared" si="586"/>
        <v>179665.11809728242</v>
      </c>
      <c r="Q2695" s="265">
        <f t="shared" si="587"/>
        <v>296148.01288137218</v>
      </c>
      <c r="R2695" s="266">
        <f t="shared" si="588"/>
        <v>475813.1309786546</v>
      </c>
    </row>
    <row r="2696" spans="1:18" x14ac:dyDescent="0.3">
      <c r="A2696" s="82">
        <v>2665</v>
      </c>
      <c r="B2696" s="94">
        <f t="shared" si="577"/>
        <v>6.8023892276063124E-23</v>
      </c>
      <c r="C2696" s="179">
        <f t="shared" si="578"/>
        <v>6.7870442090383277E-23</v>
      </c>
      <c r="D2696" s="166">
        <f t="shared" si="579"/>
        <v>2.2558277767625785E-3</v>
      </c>
      <c r="E2696" s="167">
        <f t="shared" si="589"/>
        <v>24.291375447755232</v>
      </c>
      <c r="F2696" s="168">
        <f t="shared" si="590"/>
        <v>6.0140368528490553</v>
      </c>
      <c r="G2696" s="168">
        <f t="shared" si="580"/>
        <v>208999.9481829819</v>
      </c>
      <c r="H2696" s="168">
        <f t="shared" si="581"/>
        <v>271310.33852408634</v>
      </c>
      <c r="I2696" s="169">
        <f t="shared" si="582"/>
        <v>480310.28670706821</v>
      </c>
      <c r="J2696" s="169">
        <f t="shared" si="584"/>
        <v>468778.65823152551</v>
      </c>
      <c r="K2696" s="95"/>
      <c r="L2696" s="265">
        <f t="shared" si="583"/>
        <v>184112.37478809344</v>
      </c>
      <c r="M2696" s="265">
        <f>$G2696*NonHospFrac+theModel!$H2696*NonHospFrac</f>
        <v>296197.91191897483</v>
      </c>
      <c r="N2696" s="266">
        <f t="shared" si="585"/>
        <v>480310.28670706827</v>
      </c>
      <c r="O2696" s="159"/>
      <c r="P2696" s="265">
        <f t="shared" si="586"/>
        <v>179692.07490577881</v>
      </c>
      <c r="Q2696" s="265">
        <f t="shared" si="587"/>
        <v>296196.35727730003</v>
      </c>
      <c r="R2696" s="266">
        <f t="shared" si="588"/>
        <v>475888.43218307884</v>
      </c>
    </row>
    <row r="2697" spans="1:18" x14ac:dyDescent="0.3">
      <c r="A2697" s="82">
        <v>2666</v>
      </c>
      <c r="B2697" s="94">
        <f t="shared" si="577"/>
        <v>6.6753174727396699E-23</v>
      </c>
      <c r="C2697" s="179">
        <f t="shared" si="578"/>
        <v>6.6602591061659552E-23</v>
      </c>
      <c r="D2697" s="166">
        <f t="shared" si="579"/>
        <v>2.2558277767625785E-3</v>
      </c>
      <c r="E2697" s="167">
        <f t="shared" si="589"/>
        <v>24.291375447755232</v>
      </c>
      <c r="F2697" s="168">
        <f t="shared" si="590"/>
        <v>6.0162926806258179</v>
      </c>
      <c r="G2697" s="168">
        <f t="shared" si="580"/>
        <v>209078.3427621953</v>
      </c>
      <c r="H2697" s="168">
        <f t="shared" si="581"/>
        <v>271310.33852408634</v>
      </c>
      <c r="I2697" s="169">
        <f t="shared" si="582"/>
        <v>480388.68128628167</v>
      </c>
      <c r="J2697" s="169">
        <f t="shared" si="584"/>
        <v>468848.97998290975</v>
      </c>
      <c r="K2697" s="95"/>
      <c r="L2697" s="265">
        <f t="shared" si="583"/>
        <v>184142.42497137899</v>
      </c>
      <c r="M2697" s="265">
        <f>$G2697*NonHospFrac+theModel!$H2697*NonHospFrac</f>
        <v>296246.25631490262</v>
      </c>
      <c r="N2697" s="266">
        <f t="shared" si="585"/>
        <v>480388.68128628162</v>
      </c>
      <c r="O2697" s="159"/>
      <c r="P2697" s="265">
        <f t="shared" si="586"/>
        <v>179719.03061546254</v>
      </c>
      <c r="Q2697" s="265">
        <f t="shared" si="587"/>
        <v>296244.70167322783</v>
      </c>
      <c r="R2697" s="266">
        <f t="shared" si="588"/>
        <v>475963.7322886904</v>
      </c>
    </row>
    <row r="2698" spans="1:18" x14ac:dyDescent="0.3">
      <c r="A2698" s="82">
        <v>2667</v>
      </c>
      <c r="B2698" s="94">
        <f t="shared" si="577"/>
        <v>6.5506194766134645E-23</v>
      </c>
      <c r="C2698" s="179">
        <f t="shared" si="578"/>
        <v>6.535842407243118E-23</v>
      </c>
      <c r="D2698" s="166">
        <f t="shared" si="579"/>
        <v>2.2558277767625785E-3</v>
      </c>
      <c r="E2698" s="167">
        <f t="shared" si="589"/>
        <v>24.291375447755232</v>
      </c>
      <c r="F2698" s="168">
        <f t="shared" si="590"/>
        <v>6.0185485084025805</v>
      </c>
      <c r="G2698" s="168">
        <f t="shared" si="580"/>
        <v>209156.73734140873</v>
      </c>
      <c r="H2698" s="168">
        <f t="shared" si="581"/>
        <v>271310.33852408634</v>
      </c>
      <c r="I2698" s="169">
        <f t="shared" si="582"/>
        <v>480467.07586549508</v>
      </c>
      <c r="J2698" s="169">
        <f t="shared" si="584"/>
        <v>468919.2988678409</v>
      </c>
      <c r="K2698" s="95"/>
      <c r="L2698" s="265">
        <f t="shared" si="583"/>
        <v>184172.47515466457</v>
      </c>
      <c r="M2698" s="265">
        <f>$G2698*NonHospFrac+theModel!$H2698*NonHospFrac</f>
        <v>296294.60071083048</v>
      </c>
      <c r="N2698" s="266">
        <f t="shared" si="585"/>
        <v>480467.07586549502</v>
      </c>
      <c r="O2698" s="159"/>
      <c r="P2698" s="265">
        <f t="shared" si="586"/>
        <v>179745.98522637851</v>
      </c>
      <c r="Q2698" s="265">
        <f t="shared" si="587"/>
        <v>296293.04606915568</v>
      </c>
      <c r="R2698" s="266">
        <f t="shared" si="588"/>
        <v>476039.03129553422</v>
      </c>
    </row>
    <row r="2699" spans="1:18" x14ac:dyDescent="0.3">
      <c r="A2699" s="82">
        <v>2668</v>
      </c>
      <c r="B2699" s="94">
        <f t="shared" si="577"/>
        <v>6.428250896324243E-23</v>
      </c>
      <c r="C2699" s="179">
        <f t="shared" si="578"/>
        <v>6.4137498693963161E-23</v>
      </c>
      <c r="D2699" s="166">
        <f t="shared" si="579"/>
        <v>2.2558277767625785E-3</v>
      </c>
      <c r="E2699" s="167">
        <f t="shared" si="589"/>
        <v>24.291375447755232</v>
      </c>
      <c r="F2699" s="168">
        <f t="shared" si="590"/>
        <v>6.0208043361793431</v>
      </c>
      <c r="G2699" s="168">
        <f t="shared" si="580"/>
        <v>209235.13192062217</v>
      </c>
      <c r="H2699" s="168">
        <f t="shared" si="581"/>
        <v>271310.33852408634</v>
      </c>
      <c r="I2699" s="169">
        <f t="shared" si="582"/>
        <v>480545.47044470848</v>
      </c>
      <c r="J2699" s="169">
        <f t="shared" si="584"/>
        <v>468989.61488643585</v>
      </c>
      <c r="K2699" s="95"/>
      <c r="L2699" s="265">
        <f t="shared" si="583"/>
        <v>184202.52533795015</v>
      </c>
      <c r="M2699" s="265">
        <f>$G2699*NonHospFrac+theModel!$H2699*NonHospFrac</f>
        <v>296342.94510675833</v>
      </c>
      <c r="N2699" s="266">
        <f t="shared" si="585"/>
        <v>480545.47044470848</v>
      </c>
      <c r="O2699" s="159"/>
      <c r="P2699" s="265">
        <f t="shared" si="586"/>
        <v>179772.93873857148</v>
      </c>
      <c r="Q2699" s="265">
        <f t="shared" si="587"/>
        <v>296341.39046508353</v>
      </c>
      <c r="R2699" s="266">
        <f t="shared" si="588"/>
        <v>476114.32920365501</v>
      </c>
    </row>
    <row r="2700" spans="1:18" x14ac:dyDescent="0.3">
      <c r="A2700" s="82">
        <v>2669</v>
      </c>
      <c r="B2700" s="94">
        <f t="shared" si="577"/>
        <v>6.3081682173144419E-23</v>
      </c>
      <c r="C2700" s="179">
        <f t="shared" si="578"/>
        <v>6.2939380762293334E-23</v>
      </c>
      <c r="D2700" s="166">
        <f t="shared" si="579"/>
        <v>2.2558277767625785E-3</v>
      </c>
      <c r="E2700" s="167">
        <f t="shared" si="589"/>
        <v>24.291375447755232</v>
      </c>
      <c r="F2700" s="168">
        <f t="shared" si="590"/>
        <v>6.0230601639561057</v>
      </c>
      <c r="G2700" s="168">
        <f t="shared" si="580"/>
        <v>209313.52649983557</v>
      </c>
      <c r="H2700" s="168">
        <f t="shared" si="581"/>
        <v>271310.33852408634</v>
      </c>
      <c r="I2700" s="169">
        <f t="shared" si="582"/>
        <v>480623.86502392194</v>
      </c>
      <c r="J2700" s="169">
        <f t="shared" si="584"/>
        <v>469059.92803881154</v>
      </c>
      <c r="K2700" s="95"/>
      <c r="L2700" s="265">
        <f t="shared" si="583"/>
        <v>184232.57552123573</v>
      </c>
      <c r="M2700" s="265">
        <f>$G2700*NonHospFrac+theModel!$H2700*NonHospFrac</f>
        <v>296391.28950268618</v>
      </c>
      <c r="N2700" s="266">
        <f t="shared" si="585"/>
        <v>480623.86502392194</v>
      </c>
      <c r="O2700" s="159"/>
      <c r="P2700" s="265">
        <f t="shared" si="586"/>
        <v>179799.89115208623</v>
      </c>
      <c r="Q2700" s="265">
        <f t="shared" si="587"/>
        <v>296389.73486101138</v>
      </c>
      <c r="R2700" s="266">
        <f t="shared" si="588"/>
        <v>476189.62601309759</v>
      </c>
    </row>
    <row r="2701" spans="1:18" x14ac:dyDescent="0.3">
      <c r="A2701" s="82">
        <v>2670</v>
      </c>
      <c r="B2701" s="94">
        <f t="shared" si="577"/>
        <v>6.1903287378981483E-23</v>
      </c>
      <c r="C2701" s="179">
        <f t="shared" si="578"/>
        <v>6.1763644223839058E-23</v>
      </c>
      <c r="D2701" s="166">
        <f t="shared" si="579"/>
        <v>2.2558277767625785E-3</v>
      </c>
      <c r="E2701" s="167">
        <f t="shared" si="589"/>
        <v>24.291375447755232</v>
      </c>
      <c r="F2701" s="168">
        <f t="shared" si="590"/>
        <v>6.0253159917328682</v>
      </c>
      <c r="G2701" s="168">
        <f t="shared" si="580"/>
        <v>209391.921079049</v>
      </c>
      <c r="H2701" s="168">
        <f t="shared" si="581"/>
        <v>271310.33852408634</v>
      </c>
      <c r="I2701" s="169">
        <f t="shared" si="582"/>
        <v>480702.25960313535</v>
      </c>
      <c r="J2701" s="169">
        <f t="shared" si="584"/>
        <v>469130.23832508468</v>
      </c>
      <c r="K2701" s="95"/>
      <c r="L2701" s="265">
        <f t="shared" si="583"/>
        <v>184262.62570452131</v>
      </c>
      <c r="M2701" s="265">
        <f>$G2701*NonHospFrac+theModel!$H2701*NonHospFrac</f>
        <v>296439.63389861403</v>
      </c>
      <c r="N2701" s="266">
        <f t="shared" si="585"/>
        <v>480702.25960313535</v>
      </c>
      <c r="O2701" s="159"/>
      <c r="P2701" s="265">
        <f t="shared" si="586"/>
        <v>179826.84246696756</v>
      </c>
      <c r="Q2701" s="265">
        <f t="shared" si="587"/>
        <v>296438.07925693924</v>
      </c>
      <c r="R2701" s="266">
        <f t="shared" si="588"/>
        <v>476264.92172390677</v>
      </c>
    </row>
    <row r="2702" spans="1:18" x14ac:dyDescent="0.3">
      <c r="A2702" s="82">
        <v>2671</v>
      </c>
      <c r="B2702" s="94">
        <f t="shared" si="577"/>
        <v>6.0746905540768252E-23</v>
      </c>
      <c r="C2702" s="179">
        <f t="shared" si="578"/>
        <v>6.060987098389701E-23</v>
      </c>
      <c r="D2702" s="166">
        <f t="shared" si="579"/>
        <v>2.2558277767625785E-3</v>
      </c>
      <c r="E2702" s="167">
        <f t="shared" si="589"/>
        <v>24.291375447755232</v>
      </c>
      <c r="F2702" s="168">
        <f t="shared" si="590"/>
        <v>6.0275718195096308</v>
      </c>
      <c r="G2702" s="168">
        <f t="shared" si="580"/>
        <v>209470.31565826241</v>
      </c>
      <c r="H2702" s="168">
        <f t="shared" si="581"/>
        <v>271310.33852408634</v>
      </c>
      <c r="I2702" s="169">
        <f t="shared" si="582"/>
        <v>480780.65418234875</v>
      </c>
      <c r="J2702" s="169">
        <f t="shared" si="584"/>
        <v>469200.54574537213</v>
      </c>
      <c r="K2702" s="95"/>
      <c r="L2702" s="265">
        <f t="shared" si="583"/>
        <v>184292.67588780686</v>
      </c>
      <c r="M2702" s="265">
        <f>$G2702*NonHospFrac+theModel!$H2702*NonHospFrac</f>
        <v>296487.97829454183</v>
      </c>
      <c r="N2702" s="266">
        <f t="shared" si="585"/>
        <v>480780.65418234869</v>
      </c>
      <c r="O2702" s="159"/>
      <c r="P2702" s="265">
        <f t="shared" si="586"/>
        <v>179853.7926832602</v>
      </c>
      <c r="Q2702" s="265">
        <f t="shared" si="587"/>
        <v>296486.42365286703</v>
      </c>
      <c r="R2702" s="266">
        <f t="shared" si="588"/>
        <v>476340.21633612725</v>
      </c>
    </row>
    <row r="2703" spans="1:18" x14ac:dyDescent="0.3">
      <c r="A2703" s="82">
        <v>2672</v>
      </c>
      <c r="B2703" s="94">
        <f t="shared" si="577"/>
        <v>5.9612125446377803E-23</v>
      </c>
      <c r="C2703" s="179">
        <f t="shared" si="578"/>
        <v>5.9477650757964013E-23</v>
      </c>
      <c r="D2703" s="166">
        <f t="shared" si="579"/>
        <v>2.2558277767625785E-3</v>
      </c>
      <c r="E2703" s="167">
        <f t="shared" si="589"/>
        <v>24.291375447755232</v>
      </c>
      <c r="F2703" s="168">
        <f t="shared" si="590"/>
        <v>6.0298276472863934</v>
      </c>
      <c r="G2703" s="168">
        <f t="shared" si="580"/>
        <v>209548.71023747581</v>
      </c>
      <c r="H2703" s="168">
        <f t="shared" si="581"/>
        <v>271310.33852408634</v>
      </c>
      <c r="I2703" s="169">
        <f t="shared" si="582"/>
        <v>480859.04876156215</v>
      </c>
      <c r="J2703" s="169">
        <f t="shared" si="584"/>
        <v>469270.85029979073</v>
      </c>
      <c r="K2703" s="95"/>
      <c r="L2703" s="265">
        <f t="shared" si="583"/>
        <v>184322.72607109247</v>
      </c>
      <c r="M2703" s="265">
        <f>$G2703*NonHospFrac+theModel!$H2703*NonHospFrac</f>
        <v>296536.32269046968</v>
      </c>
      <c r="N2703" s="266">
        <f t="shared" si="585"/>
        <v>480859.04876156215</v>
      </c>
      <c r="O2703" s="159"/>
      <c r="P2703" s="265">
        <f t="shared" si="586"/>
        <v>179880.74180100902</v>
      </c>
      <c r="Q2703" s="265">
        <f t="shared" si="587"/>
        <v>296534.76804879488</v>
      </c>
      <c r="R2703" s="266">
        <f t="shared" si="588"/>
        <v>476415.50984980387</v>
      </c>
    </row>
    <row r="2704" spans="1:18" x14ac:dyDescent="0.3">
      <c r="A2704" s="82">
        <v>2673</v>
      </c>
      <c r="B2704" s="94">
        <f t="shared" si="577"/>
        <v>5.849854356531464E-23</v>
      </c>
      <c r="C2704" s="179">
        <f t="shared" si="578"/>
        <v>5.836658092583985E-23</v>
      </c>
      <c r="D2704" s="166">
        <f t="shared" si="579"/>
        <v>2.2558277767625785E-3</v>
      </c>
      <c r="E2704" s="167">
        <f t="shared" si="589"/>
        <v>24.291375447755232</v>
      </c>
      <c r="F2704" s="168">
        <f t="shared" si="590"/>
        <v>6.032083475063156</v>
      </c>
      <c r="G2704" s="168">
        <f t="shared" si="580"/>
        <v>209627.10481668927</v>
      </c>
      <c r="H2704" s="168">
        <f t="shared" si="581"/>
        <v>271310.33852408634</v>
      </c>
      <c r="I2704" s="169">
        <f t="shared" si="582"/>
        <v>480937.44334077562</v>
      </c>
      <c r="J2704" s="169">
        <f t="shared" si="584"/>
        <v>469341.15198845731</v>
      </c>
      <c r="K2704" s="95"/>
      <c r="L2704" s="265">
        <f t="shared" si="583"/>
        <v>184352.77625437806</v>
      </c>
      <c r="M2704" s="265">
        <f>$G2704*NonHospFrac+theModel!$H2704*NonHospFrac</f>
        <v>296584.66708639753</v>
      </c>
      <c r="N2704" s="266">
        <f t="shared" si="585"/>
        <v>480937.44334077556</v>
      </c>
      <c r="O2704" s="159"/>
      <c r="P2704" s="265">
        <f t="shared" si="586"/>
        <v>179907.68982025873</v>
      </c>
      <c r="Q2704" s="265">
        <f t="shared" si="587"/>
        <v>296583.11244472273</v>
      </c>
      <c r="R2704" s="266">
        <f t="shared" si="588"/>
        <v>476490.80226498144</v>
      </c>
    </row>
    <row r="2705" spans="1:18" x14ac:dyDescent="0.3">
      <c r="A2705" s="82">
        <v>2674</v>
      </c>
      <c r="B2705" s="94">
        <f t="shared" si="577"/>
        <v>5.7405763905218198E-23</v>
      </c>
      <c r="C2705" s="179">
        <f t="shared" si="578"/>
        <v>5.7276266388454532E-23</v>
      </c>
      <c r="D2705" s="166">
        <f t="shared" si="579"/>
        <v>2.2558277767625785E-3</v>
      </c>
      <c r="E2705" s="167">
        <f t="shared" si="589"/>
        <v>24.291375447755232</v>
      </c>
      <c r="F2705" s="168">
        <f t="shared" si="590"/>
        <v>6.0343393028399186</v>
      </c>
      <c r="G2705" s="168">
        <f t="shared" si="580"/>
        <v>209705.49939590268</v>
      </c>
      <c r="H2705" s="168">
        <f t="shared" si="581"/>
        <v>271310.33852408634</v>
      </c>
      <c r="I2705" s="169">
        <f t="shared" si="582"/>
        <v>481015.83791998902</v>
      </c>
      <c r="J2705" s="169">
        <f t="shared" si="584"/>
        <v>469411.45081148861</v>
      </c>
      <c r="K2705" s="95"/>
      <c r="L2705" s="265">
        <f t="shared" si="583"/>
        <v>184382.82643766364</v>
      </c>
      <c r="M2705" s="265">
        <f>$G2705*NonHospFrac+theModel!$H2705*NonHospFrac</f>
        <v>296633.01148232538</v>
      </c>
      <c r="N2705" s="266">
        <f t="shared" si="585"/>
        <v>481015.83791998902</v>
      </c>
      <c r="O2705" s="159"/>
      <c r="P2705" s="265">
        <f t="shared" si="586"/>
        <v>179934.63674105413</v>
      </c>
      <c r="Q2705" s="265">
        <f t="shared" si="587"/>
        <v>296631.45684065059</v>
      </c>
      <c r="R2705" s="266">
        <f t="shared" si="588"/>
        <v>476566.09358170471</v>
      </c>
    </row>
    <row r="2706" spans="1:18" x14ac:dyDescent="0.3">
      <c r="A2706" s="82">
        <v>2675</v>
      </c>
      <c r="B2706" s="94">
        <f t="shared" si="577"/>
        <v>5.6333397871047115E-23</v>
      </c>
      <c r="C2706" s="179">
        <f t="shared" si="578"/>
        <v>5.6206319427370193E-23</v>
      </c>
      <c r="D2706" s="166">
        <f t="shared" si="579"/>
        <v>2.2558277767625785E-3</v>
      </c>
      <c r="E2706" s="167">
        <f t="shared" si="589"/>
        <v>24.291375447755232</v>
      </c>
      <c r="F2706" s="168">
        <f t="shared" si="590"/>
        <v>6.0365951306166812</v>
      </c>
      <c r="G2706" s="168">
        <f t="shared" si="580"/>
        <v>209783.89397511611</v>
      </c>
      <c r="H2706" s="168">
        <f t="shared" si="581"/>
        <v>271310.33852408634</v>
      </c>
      <c r="I2706" s="169">
        <f t="shared" si="582"/>
        <v>481094.23249920248</v>
      </c>
      <c r="J2706" s="169">
        <f t="shared" si="584"/>
        <v>469481.74676900153</v>
      </c>
      <c r="K2706" s="95"/>
      <c r="L2706" s="265">
        <f t="shared" si="583"/>
        <v>184412.87662094919</v>
      </c>
      <c r="M2706" s="265">
        <f>$G2706*NonHospFrac+theModel!$H2706*NonHospFrac</f>
        <v>296681.35587825323</v>
      </c>
      <c r="N2706" s="266">
        <f t="shared" si="585"/>
        <v>481094.23249920242</v>
      </c>
      <c r="O2706" s="159"/>
      <c r="P2706" s="265">
        <f t="shared" si="586"/>
        <v>179961.58256343994</v>
      </c>
      <c r="Q2706" s="265">
        <f t="shared" si="587"/>
        <v>296679.80123657844</v>
      </c>
      <c r="R2706" s="266">
        <f t="shared" si="588"/>
        <v>476641.38380001835</v>
      </c>
    </row>
    <row r="2707" spans="1:18" x14ac:dyDescent="0.3">
      <c r="A2707" s="82">
        <v>2676</v>
      </c>
      <c r="B2707" s="94">
        <f t="shared" si="577"/>
        <v>5.5281064126893857E-23</v>
      </c>
      <c r="C2707" s="179">
        <f t="shared" si="578"/>
        <v>5.5156359566907416E-23</v>
      </c>
      <c r="D2707" s="166">
        <f t="shared" si="579"/>
        <v>2.2558277767625785E-3</v>
      </c>
      <c r="E2707" s="167">
        <f t="shared" si="589"/>
        <v>24.291375447755232</v>
      </c>
      <c r="F2707" s="168">
        <f t="shared" si="590"/>
        <v>6.0388509583934438</v>
      </c>
      <c r="G2707" s="168">
        <f t="shared" si="580"/>
        <v>209862.28855432951</v>
      </c>
      <c r="H2707" s="168">
        <f t="shared" si="581"/>
        <v>271310.33852408634</v>
      </c>
      <c r="I2707" s="169">
        <f t="shared" si="582"/>
        <v>481172.62707841583</v>
      </c>
      <c r="J2707" s="169">
        <f t="shared" si="584"/>
        <v>469552.03986111277</v>
      </c>
      <c r="K2707" s="95"/>
      <c r="L2707" s="265">
        <f t="shared" si="583"/>
        <v>184442.9268042348</v>
      </c>
      <c r="M2707" s="265">
        <f>$G2707*NonHospFrac+theModel!$H2707*NonHospFrac</f>
        <v>296729.70027418109</v>
      </c>
      <c r="N2707" s="266">
        <f t="shared" si="585"/>
        <v>481172.62707841588</v>
      </c>
      <c r="O2707" s="159"/>
      <c r="P2707" s="265">
        <f t="shared" si="586"/>
        <v>179988.52728746104</v>
      </c>
      <c r="Q2707" s="265">
        <f t="shared" si="587"/>
        <v>296728.14563250629</v>
      </c>
      <c r="R2707" s="266">
        <f t="shared" si="588"/>
        <v>476716.67291996733</v>
      </c>
    </row>
    <row r="2708" spans="1:18" x14ac:dyDescent="0.3">
      <c r="A2708" s="82">
        <v>2677</v>
      </c>
      <c r="B2708" s="94">
        <f t="shared" si="577"/>
        <v>5.4248388460380767E-23</v>
      </c>
      <c r="C2708" s="179">
        <f t="shared" si="578"/>
        <v>5.4126013438847232E-23</v>
      </c>
      <c r="D2708" s="166">
        <f t="shared" si="579"/>
        <v>2.2558277767625785E-3</v>
      </c>
      <c r="E2708" s="167">
        <f t="shared" si="589"/>
        <v>24.291375447755232</v>
      </c>
      <c r="F2708" s="168">
        <f t="shared" si="590"/>
        <v>6.0411067861702064</v>
      </c>
      <c r="G2708" s="168">
        <f t="shared" si="580"/>
        <v>209940.68313354295</v>
      </c>
      <c r="H2708" s="168">
        <f t="shared" si="581"/>
        <v>271310.33852408634</v>
      </c>
      <c r="I2708" s="169">
        <f t="shared" si="582"/>
        <v>481251.02165762929</v>
      </c>
      <c r="J2708" s="169">
        <f t="shared" si="584"/>
        <v>469622.33008793928</v>
      </c>
      <c r="K2708" s="95"/>
      <c r="L2708" s="265">
        <f t="shared" si="583"/>
        <v>184472.97698752035</v>
      </c>
      <c r="M2708" s="265">
        <f>$G2708*NonHospFrac+theModel!$H2708*NonHospFrac</f>
        <v>296778.04467010894</v>
      </c>
      <c r="N2708" s="266">
        <f t="shared" si="585"/>
        <v>481251.02165762929</v>
      </c>
      <c r="O2708" s="159"/>
      <c r="P2708" s="265">
        <f t="shared" si="586"/>
        <v>180015.47091316211</v>
      </c>
      <c r="Q2708" s="265">
        <f t="shared" si="587"/>
        <v>296776.49002843414</v>
      </c>
      <c r="R2708" s="266">
        <f t="shared" si="588"/>
        <v>476791.96094159625</v>
      </c>
    </row>
    <row r="2709" spans="1:18" x14ac:dyDescent="0.3">
      <c r="A2709" s="82">
        <v>2678</v>
      </c>
      <c r="B2709" s="94">
        <f t="shared" si="577"/>
        <v>5.3235003649589275E-23</v>
      </c>
      <c r="C2709" s="179">
        <f t="shared" si="578"/>
        <v>5.3114914649660477E-23</v>
      </c>
      <c r="D2709" s="166">
        <f t="shared" si="579"/>
        <v>2.2558277767625785E-3</v>
      </c>
      <c r="E2709" s="167">
        <f t="shared" si="589"/>
        <v>24.291375447755232</v>
      </c>
      <c r="F2709" s="168">
        <f t="shared" si="590"/>
        <v>6.0433626139469689</v>
      </c>
      <c r="G2709" s="168">
        <f t="shared" si="580"/>
        <v>210019.07771275638</v>
      </c>
      <c r="H2709" s="168">
        <f t="shared" si="581"/>
        <v>271310.33852408634</v>
      </c>
      <c r="I2709" s="169">
        <f t="shared" si="582"/>
        <v>481329.41623684275</v>
      </c>
      <c r="J2709" s="169">
        <f t="shared" si="584"/>
        <v>469692.61744959775</v>
      </c>
      <c r="K2709" s="95"/>
      <c r="L2709" s="265">
        <f t="shared" si="583"/>
        <v>184503.02717080596</v>
      </c>
      <c r="M2709" s="265">
        <f>$G2709*NonHospFrac+theModel!$H2709*NonHospFrac</f>
        <v>296826.38906603679</v>
      </c>
      <c r="N2709" s="266">
        <f t="shared" si="585"/>
        <v>481329.41623684275</v>
      </c>
      <c r="O2709" s="159"/>
      <c r="P2709" s="265">
        <f t="shared" si="586"/>
        <v>180042.41344058799</v>
      </c>
      <c r="Q2709" s="265">
        <f t="shared" si="587"/>
        <v>296824.83442436199</v>
      </c>
      <c r="R2709" s="266">
        <f t="shared" si="588"/>
        <v>476867.24786494998</v>
      </c>
    </row>
    <row r="2710" spans="1:18" x14ac:dyDescent="0.3">
      <c r="A2710" s="82">
        <v>2679</v>
      </c>
      <c r="B2710" s="94">
        <f t="shared" si="577"/>
        <v>5.2240549332474898E-23</v>
      </c>
      <c r="C2710" s="179">
        <f t="shared" si="578"/>
        <v>5.2122703650217365E-23</v>
      </c>
      <c r="D2710" s="166">
        <f t="shared" si="579"/>
        <v>2.2558277767625785E-3</v>
      </c>
      <c r="E2710" s="167">
        <f t="shared" si="589"/>
        <v>24.291375447755232</v>
      </c>
      <c r="F2710" s="168">
        <f t="shared" si="590"/>
        <v>6.0456184417237315</v>
      </c>
      <c r="G2710" s="168">
        <f t="shared" si="580"/>
        <v>210097.47229196978</v>
      </c>
      <c r="H2710" s="168">
        <f t="shared" si="581"/>
        <v>271310.33852408634</v>
      </c>
      <c r="I2710" s="169">
        <f t="shared" si="582"/>
        <v>481407.8108160561</v>
      </c>
      <c r="J2710" s="169">
        <f t="shared" si="584"/>
        <v>469762.90194620489</v>
      </c>
      <c r="K2710" s="95"/>
      <c r="L2710" s="265">
        <f t="shared" si="583"/>
        <v>184533.07735409151</v>
      </c>
      <c r="M2710" s="265">
        <f>$G2710*NonHospFrac+theModel!$H2710*NonHospFrac</f>
        <v>296874.73346196458</v>
      </c>
      <c r="N2710" s="266">
        <f t="shared" si="585"/>
        <v>481407.8108160561</v>
      </c>
      <c r="O2710" s="159"/>
      <c r="P2710" s="265">
        <f t="shared" si="586"/>
        <v>180069.35486978336</v>
      </c>
      <c r="Q2710" s="265">
        <f t="shared" si="587"/>
        <v>296873.17882028979</v>
      </c>
      <c r="R2710" s="266">
        <f t="shared" si="588"/>
        <v>476942.53369007318</v>
      </c>
    </row>
    <row r="2711" spans="1:18" x14ac:dyDescent="0.3">
      <c r="A2711" s="82">
        <v>2680</v>
      </c>
      <c r="B2711" s="94">
        <f t="shared" si="577"/>
        <v>5.1264671878722008E-23</v>
      </c>
      <c r="C2711" s="179">
        <f t="shared" si="578"/>
        <v>5.1149027607931365E-23</v>
      </c>
      <c r="D2711" s="166">
        <f t="shared" si="579"/>
        <v>2.2558277767625785E-3</v>
      </c>
      <c r="E2711" s="167">
        <f t="shared" si="589"/>
        <v>24.291375447755232</v>
      </c>
      <c r="F2711" s="168">
        <f t="shared" si="590"/>
        <v>6.0478742695004941</v>
      </c>
      <c r="G2711" s="168">
        <f t="shared" si="580"/>
        <v>210175.86687118321</v>
      </c>
      <c r="H2711" s="168">
        <f t="shared" si="581"/>
        <v>271310.33852408634</v>
      </c>
      <c r="I2711" s="169">
        <f t="shared" si="582"/>
        <v>481486.20539526956</v>
      </c>
      <c r="J2711" s="169">
        <f t="shared" si="584"/>
        <v>469833.1835778777</v>
      </c>
      <c r="K2711" s="95"/>
      <c r="L2711" s="265">
        <f t="shared" si="583"/>
        <v>184563.12753737712</v>
      </c>
      <c r="M2711" s="265">
        <f>$G2711*NonHospFrac+theModel!$H2711*NonHospFrac</f>
        <v>296923.07785789244</v>
      </c>
      <c r="N2711" s="266">
        <f t="shared" si="585"/>
        <v>481486.20539526956</v>
      </c>
      <c r="O2711" s="159"/>
      <c r="P2711" s="265">
        <f t="shared" si="586"/>
        <v>180096.2952007931</v>
      </c>
      <c r="Q2711" s="265">
        <f t="shared" si="587"/>
        <v>296921.52321621764</v>
      </c>
      <c r="R2711" s="266">
        <f t="shared" si="588"/>
        <v>477017.81841701071</v>
      </c>
    </row>
    <row r="2712" spans="1:18" x14ac:dyDescent="0.3">
      <c r="A2712" s="82">
        <v>2681</v>
      </c>
      <c r="B2712" s="94">
        <f t="shared" si="577"/>
        <v>5.0307024263990589E-23</v>
      </c>
      <c r="C2712" s="179">
        <f t="shared" si="578"/>
        <v>5.019354028128961E-23</v>
      </c>
      <c r="D2712" s="166">
        <f t="shared" si="579"/>
        <v>2.2558277767625785E-3</v>
      </c>
      <c r="E2712" s="167">
        <f t="shared" si="589"/>
        <v>24.291375447755232</v>
      </c>
      <c r="F2712" s="168">
        <f t="shared" si="590"/>
        <v>6.0501300972772567</v>
      </c>
      <c r="G2712" s="168">
        <f t="shared" si="580"/>
        <v>210254.26145039662</v>
      </c>
      <c r="H2712" s="168">
        <f t="shared" si="581"/>
        <v>271310.33852408634</v>
      </c>
      <c r="I2712" s="169">
        <f t="shared" si="582"/>
        <v>481564.59997448296</v>
      </c>
      <c r="J2712" s="169">
        <f t="shared" si="584"/>
        <v>469903.46234473278</v>
      </c>
      <c r="K2712" s="95"/>
      <c r="L2712" s="265">
        <f t="shared" si="583"/>
        <v>184593.17772066267</v>
      </c>
      <c r="M2712" s="265">
        <f>$G2712*NonHospFrac+theModel!$H2712*NonHospFrac</f>
        <v>296971.42225382029</v>
      </c>
      <c r="N2712" s="266">
        <f t="shared" si="585"/>
        <v>481564.59997448296</v>
      </c>
      <c r="O2712" s="159"/>
      <c r="P2712" s="265">
        <f t="shared" si="586"/>
        <v>180123.23443366186</v>
      </c>
      <c r="Q2712" s="265">
        <f t="shared" si="587"/>
        <v>296969.86761214549</v>
      </c>
      <c r="R2712" s="266">
        <f t="shared" si="588"/>
        <v>477093.10204580735</v>
      </c>
    </row>
    <row r="2713" spans="1:18" x14ac:dyDescent="0.3">
      <c r="A2713" s="82">
        <v>2682</v>
      </c>
      <c r="B2713" s="94">
        <f t="shared" si="577"/>
        <v>4.9367265946515788E-23</v>
      </c>
      <c r="C2713" s="179">
        <f t="shared" si="578"/>
        <v>4.9255901896730815E-23</v>
      </c>
      <c r="D2713" s="166">
        <f t="shared" si="579"/>
        <v>2.2558277767625785E-3</v>
      </c>
      <c r="E2713" s="167">
        <f t="shared" si="589"/>
        <v>24.291375447755232</v>
      </c>
      <c r="F2713" s="168">
        <f t="shared" si="590"/>
        <v>6.0523859250540193</v>
      </c>
      <c r="G2713" s="168">
        <f t="shared" si="580"/>
        <v>210332.65602961005</v>
      </c>
      <c r="H2713" s="168">
        <f t="shared" si="581"/>
        <v>271310.33852408634</v>
      </c>
      <c r="I2713" s="169">
        <f t="shared" si="582"/>
        <v>481642.99455369636</v>
      </c>
      <c r="J2713" s="169">
        <f t="shared" si="584"/>
        <v>469973.73824688699</v>
      </c>
      <c r="K2713" s="95"/>
      <c r="L2713" s="265">
        <f t="shared" si="583"/>
        <v>184623.22790394825</v>
      </c>
      <c r="M2713" s="265">
        <f>$G2713*NonHospFrac+theModel!$H2713*NonHospFrac</f>
        <v>297019.76664974814</v>
      </c>
      <c r="N2713" s="266">
        <f t="shared" si="585"/>
        <v>481642.99455369636</v>
      </c>
      <c r="O2713" s="159"/>
      <c r="P2713" s="265">
        <f t="shared" si="586"/>
        <v>180150.17256843447</v>
      </c>
      <c r="Q2713" s="265">
        <f t="shared" si="587"/>
        <v>297018.21200807334</v>
      </c>
      <c r="R2713" s="266">
        <f t="shared" si="588"/>
        <v>477168.38457650784</v>
      </c>
    </row>
    <row r="2714" spans="1:18" x14ac:dyDescent="0.3">
      <c r="A2714" s="82">
        <v>2683</v>
      </c>
      <c r="B2714" s="94">
        <f t="shared" si="577"/>
        <v>4.8445062746008914E-23</v>
      </c>
      <c r="C2714" s="179">
        <f t="shared" si="578"/>
        <v>4.8335779027819461E-23</v>
      </c>
      <c r="D2714" s="166">
        <f t="shared" si="579"/>
        <v>2.2558277767625785E-3</v>
      </c>
      <c r="E2714" s="167">
        <f t="shared" si="589"/>
        <v>24.291375447755232</v>
      </c>
      <c r="F2714" s="168">
        <f t="shared" si="590"/>
        <v>6.0546417528307819</v>
      </c>
      <c r="G2714" s="168">
        <f t="shared" si="580"/>
        <v>210411.05060882348</v>
      </c>
      <c r="H2714" s="168">
        <f t="shared" si="581"/>
        <v>271310.33852408634</v>
      </c>
      <c r="I2714" s="169">
        <f t="shared" si="582"/>
        <v>481721.38913290983</v>
      </c>
      <c r="J2714" s="169">
        <f t="shared" si="584"/>
        <v>470044.01128445711</v>
      </c>
      <c r="K2714" s="95"/>
      <c r="L2714" s="265">
        <f t="shared" si="583"/>
        <v>184653.27808723383</v>
      </c>
      <c r="M2714" s="265">
        <f>$G2714*NonHospFrac+theModel!$H2714*NonHospFrac</f>
        <v>297068.11104567599</v>
      </c>
      <c r="N2714" s="266">
        <f t="shared" si="585"/>
        <v>481721.38913290983</v>
      </c>
      <c r="O2714" s="159"/>
      <c r="P2714" s="265">
        <f t="shared" si="586"/>
        <v>180177.10960515568</v>
      </c>
      <c r="Q2714" s="265">
        <f t="shared" si="587"/>
        <v>297066.5564040012</v>
      </c>
      <c r="R2714" s="266">
        <f t="shared" si="588"/>
        <v>477243.66600915685</v>
      </c>
    </row>
    <row r="2715" spans="1:18" x14ac:dyDescent="0.3">
      <c r="A2715" s="82">
        <v>2684</v>
      </c>
      <c r="B2715" s="94">
        <f t="shared" si="577"/>
        <v>4.7540086724822572E-23</v>
      </c>
      <c r="C2715" s="179">
        <f t="shared" si="578"/>
        <v>4.7432844476679015E-23</v>
      </c>
      <c r="D2715" s="166">
        <f t="shared" si="579"/>
        <v>2.2558277767625785E-3</v>
      </c>
      <c r="E2715" s="167">
        <f t="shared" si="589"/>
        <v>24.291375447755232</v>
      </c>
      <c r="F2715" s="168">
        <f t="shared" si="590"/>
        <v>6.0568975806075445</v>
      </c>
      <c r="G2715" s="168">
        <f t="shared" si="580"/>
        <v>210489.44518803689</v>
      </c>
      <c r="H2715" s="168">
        <f t="shared" si="581"/>
        <v>271310.33852408634</v>
      </c>
      <c r="I2715" s="169">
        <f t="shared" si="582"/>
        <v>481799.78371212323</v>
      </c>
      <c r="J2715" s="169">
        <f t="shared" si="584"/>
        <v>470114.28145755985</v>
      </c>
      <c r="K2715" s="95"/>
      <c r="L2715" s="265">
        <f t="shared" si="583"/>
        <v>184683.32827051941</v>
      </c>
      <c r="M2715" s="265">
        <f>$G2715*NonHospFrac+theModel!$H2715*NonHospFrac</f>
        <v>297116.45544160379</v>
      </c>
      <c r="N2715" s="266">
        <f t="shared" si="585"/>
        <v>481799.78371212317</v>
      </c>
      <c r="O2715" s="159"/>
      <c r="P2715" s="265">
        <f t="shared" si="586"/>
        <v>180204.04554387025</v>
      </c>
      <c r="Q2715" s="265">
        <f t="shared" si="587"/>
        <v>297114.90079992899</v>
      </c>
      <c r="R2715" s="266">
        <f t="shared" si="588"/>
        <v>477318.94634379924</v>
      </c>
    </row>
    <row r="2716" spans="1:18" x14ac:dyDescent="0.3">
      <c r="A2716" s="82">
        <v>2685</v>
      </c>
      <c r="B2716" s="94">
        <f t="shared" si="577"/>
        <v>4.6652016071335233E-23</v>
      </c>
      <c r="C2716" s="179">
        <f t="shared" si="578"/>
        <v>4.6546777157639543E-23</v>
      </c>
      <c r="D2716" s="166">
        <f t="shared" si="579"/>
        <v>2.2558277767625785E-3</v>
      </c>
      <c r="E2716" s="167">
        <f t="shared" si="589"/>
        <v>24.291375447755232</v>
      </c>
      <c r="F2716" s="168">
        <f t="shared" si="590"/>
        <v>6.059153408384307</v>
      </c>
      <c r="G2716" s="168">
        <f t="shared" si="580"/>
        <v>210567.83976725032</v>
      </c>
      <c r="H2716" s="168">
        <f t="shared" si="581"/>
        <v>271310.33852408634</v>
      </c>
      <c r="I2716" s="169">
        <f t="shared" si="582"/>
        <v>481878.17829133663</v>
      </c>
      <c r="J2716" s="169">
        <f t="shared" si="584"/>
        <v>470184.54876631196</v>
      </c>
      <c r="K2716" s="95"/>
      <c r="L2716" s="265">
        <f t="shared" si="583"/>
        <v>184713.37845380499</v>
      </c>
      <c r="M2716" s="265">
        <f>$G2716*NonHospFrac+theModel!$H2716*NonHospFrac</f>
        <v>297164.79983753164</v>
      </c>
      <c r="N2716" s="266">
        <f t="shared" si="585"/>
        <v>481878.17829133663</v>
      </c>
      <c r="O2716" s="159"/>
      <c r="P2716" s="265">
        <f t="shared" si="586"/>
        <v>180230.98038462293</v>
      </c>
      <c r="Q2716" s="265">
        <f t="shared" si="587"/>
        <v>297163.24519585684</v>
      </c>
      <c r="R2716" s="266">
        <f t="shared" si="588"/>
        <v>477394.22558047978</v>
      </c>
    </row>
    <row r="2717" spans="1:18" x14ac:dyDescent="0.3">
      <c r="A2717" s="82">
        <v>2686</v>
      </c>
      <c r="B2717" s="94">
        <f t="shared" si="577"/>
        <v>4.5780534985514237E-23</v>
      </c>
      <c r="C2717" s="179">
        <f t="shared" si="578"/>
        <v>4.5677261983058865E-23</v>
      </c>
      <c r="D2717" s="166">
        <f t="shared" si="579"/>
        <v>2.2558277767625785E-3</v>
      </c>
      <c r="E2717" s="167">
        <f t="shared" si="589"/>
        <v>24.291375447755232</v>
      </c>
      <c r="F2717" s="168">
        <f t="shared" si="590"/>
        <v>6.0614092361610696</v>
      </c>
      <c r="G2717" s="168">
        <f t="shared" si="580"/>
        <v>210646.23434646372</v>
      </c>
      <c r="H2717" s="168">
        <f t="shared" si="581"/>
        <v>271310.33852408634</v>
      </c>
      <c r="I2717" s="169">
        <f t="shared" si="582"/>
        <v>481956.5728705501</v>
      </c>
      <c r="J2717" s="169">
        <f t="shared" si="584"/>
        <v>470254.81321083033</v>
      </c>
      <c r="K2717" s="95"/>
      <c r="L2717" s="265">
        <f t="shared" si="583"/>
        <v>184743.42863709055</v>
      </c>
      <c r="M2717" s="265">
        <f>$G2717*NonHospFrac+theModel!$H2717*NonHospFrac</f>
        <v>297213.14423345949</v>
      </c>
      <c r="N2717" s="266">
        <f t="shared" si="585"/>
        <v>481956.57287055004</v>
      </c>
      <c r="O2717" s="159"/>
      <c r="P2717" s="265">
        <f t="shared" si="586"/>
        <v>180257.91412745844</v>
      </c>
      <c r="Q2717" s="265">
        <f t="shared" si="587"/>
        <v>297211.58959178469</v>
      </c>
      <c r="R2717" s="266">
        <f t="shared" si="588"/>
        <v>477469.5037192431</v>
      </c>
    </row>
    <row r="2718" spans="1:18" x14ac:dyDescent="0.3">
      <c r="A2718" s="82">
        <v>2687</v>
      </c>
      <c r="B2718" s="94">
        <f t="shared" si="577"/>
        <v>4.4925333566616586E-23</v>
      </c>
      <c r="C2718" s="179">
        <f t="shared" si="578"/>
        <v>4.4823989751276685E-23</v>
      </c>
      <c r="D2718" s="166">
        <f t="shared" si="579"/>
        <v>2.2558277767625785E-3</v>
      </c>
      <c r="E2718" s="167">
        <f t="shared" si="589"/>
        <v>24.291375447755232</v>
      </c>
      <c r="F2718" s="168">
        <f t="shared" si="590"/>
        <v>6.0636650639378322</v>
      </c>
      <c r="G2718" s="168">
        <f t="shared" si="580"/>
        <v>210724.62892567716</v>
      </c>
      <c r="H2718" s="168">
        <f t="shared" si="581"/>
        <v>271310.33852408634</v>
      </c>
      <c r="I2718" s="169">
        <f t="shared" si="582"/>
        <v>482034.9674497635</v>
      </c>
      <c r="J2718" s="169">
        <f t="shared" si="584"/>
        <v>470325.07479123154</v>
      </c>
      <c r="K2718" s="95"/>
      <c r="L2718" s="265">
        <f t="shared" si="583"/>
        <v>184773.47882037616</v>
      </c>
      <c r="M2718" s="265">
        <f>$G2718*NonHospFrac+theModel!$H2718*NonHospFrac</f>
        <v>297261.48862938734</v>
      </c>
      <c r="N2718" s="266">
        <f t="shared" si="585"/>
        <v>482034.9674497635</v>
      </c>
      <c r="O2718" s="159"/>
      <c r="P2718" s="265">
        <f t="shared" si="586"/>
        <v>180284.84677242162</v>
      </c>
      <c r="Q2718" s="265">
        <f t="shared" si="587"/>
        <v>297259.93398771255</v>
      </c>
      <c r="R2718" s="266">
        <f t="shared" si="588"/>
        <v>477544.78076013416</v>
      </c>
    </row>
    <row r="2719" spans="1:18" x14ac:dyDescent="0.3">
      <c r="A2719" s="82">
        <v>2688</v>
      </c>
      <c r="B2719" s="94">
        <f t="shared" ref="B2719:B2782" si="591">Constant*EXP(PowerTerm*(A2719)/7)</f>
        <v>4.408610770298747E-23</v>
      </c>
      <c r="C2719" s="179">
        <f t="shared" ref="C2719:C2782" si="592">(1-theFloor)*B2719</f>
        <v>4.3986657036661722E-23</v>
      </c>
      <c r="D2719" s="166">
        <f t="shared" ref="D2719:D2782" si="593">theFloor</f>
        <v>2.2558277767625785E-3</v>
      </c>
      <c r="E2719" s="167">
        <f t="shared" si="589"/>
        <v>24.291375447755232</v>
      </c>
      <c r="F2719" s="168">
        <f t="shared" si="590"/>
        <v>6.0659208917145948</v>
      </c>
      <c r="G2719" s="168">
        <f t="shared" ref="G2719:G2782" si="594">$B$22*F2719*totInfected/365.25</f>
        <v>210803.02350489059</v>
      </c>
      <c r="H2719" s="168">
        <f t="shared" ref="H2719:H2782" si="595">lostQALYs_Injured*E2719*totInfected/365.25</f>
        <v>271310.33852408634</v>
      </c>
      <c r="I2719" s="169">
        <f t="shared" ref="I2719:I2782" si="596">H2719+G2719</f>
        <v>482113.3620289769</v>
      </c>
      <c r="J2719" s="169">
        <f t="shared" si="584"/>
        <v>470395.33350763243</v>
      </c>
      <c r="K2719" s="95"/>
      <c r="L2719" s="265">
        <f t="shared" ref="L2719:L2782" si="597">$G2719*HospFrac+$H2719*HospFrac</f>
        <v>184803.52900366174</v>
      </c>
      <c r="M2719" s="265">
        <f>$G2719*NonHospFrac+theModel!$H2719*NonHospFrac</f>
        <v>297309.83302531519</v>
      </c>
      <c r="N2719" s="266">
        <f t="shared" si="585"/>
        <v>482113.3620289769</v>
      </c>
      <c r="O2719" s="159"/>
      <c r="P2719" s="265">
        <f t="shared" si="586"/>
        <v>180311.77831955714</v>
      </c>
      <c r="Q2719" s="265">
        <f t="shared" si="587"/>
        <v>297308.2783836404</v>
      </c>
      <c r="R2719" s="266">
        <f t="shared" si="588"/>
        <v>477620.05670319754</v>
      </c>
    </row>
    <row r="2720" spans="1:18" x14ac:dyDescent="0.3">
      <c r="A2720" s="82">
        <v>2689</v>
      </c>
      <c r="B2720" s="94">
        <f t="shared" si="591"/>
        <v>4.3262558963917488E-23</v>
      </c>
      <c r="C2720" s="179">
        <f t="shared" si="592"/>
        <v>4.3164966081712852E-23</v>
      </c>
      <c r="D2720" s="166">
        <f t="shared" si="593"/>
        <v>2.2558277767625785E-3</v>
      </c>
      <c r="E2720" s="167">
        <f t="shared" si="589"/>
        <v>24.291375447755232</v>
      </c>
      <c r="F2720" s="168">
        <f t="shared" si="590"/>
        <v>6.0681767194913574</v>
      </c>
      <c r="G2720" s="168">
        <f t="shared" si="594"/>
        <v>210881.41808410399</v>
      </c>
      <c r="H2720" s="168">
        <f t="shared" si="595"/>
        <v>271310.33852408634</v>
      </c>
      <c r="I2720" s="169">
        <f t="shared" si="596"/>
        <v>482191.75660819036</v>
      </c>
      <c r="J2720" s="169">
        <f t="shared" ref="J2720:J2783" si="598">J2719+(I2720-I2719)/(1+discountDaily)^A2720</f>
        <v>470465.58936014975</v>
      </c>
      <c r="K2720" s="95"/>
      <c r="L2720" s="265">
        <f t="shared" si="597"/>
        <v>184833.57918694732</v>
      </c>
      <c r="M2720" s="265">
        <f>$G2720*NonHospFrac+theModel!$H2720*NonHospFrac</f>
        <v>297358.17742124305</v>
      </c>
      <c r="N2720" s="266">
        <f t="shared" ref="N2720:N2783" si="599">L2720+M2720</f>
        <v>482191.75660819036</v>
      </c>
      <c r="O2720" s="159"/>
      <c r="P2720" s="265">
        <f t="shared" ref="P2720:P2783" si="600">P2719+(L2720-L2719)/(1+discountDaily)^A2720</f>
        <v>180338.7087689098</v>
      </c>
      <c r="Q2720" s="265">
        <f t="shared" ref="Q2720:Q2783" si="601">Q2719+(M2720-M2719)/(1+discountDaily)^B2720</f>
        <v>297356.62277956825</v>
      </c>
      <c r="R2720" s="266">
        <f t="shared" ref="R2720:R2783" si="602">P2720+Q2720</f>
        <v>477695.33154847805</v>
      </c>
    </row>
    <row r="2721" spans="1:18" x14ac:dyDescent="0.3">
      <c r="A2721" s="82">
        <v>2690</v>
      </c>
      <c r="B2721" s="94">
        <f t="shared" si="591"/>
        <v>4.2454394493519917E-23</v>
      </c>
      <c r="C2721" s="179">
        <f t="shared" si="592"/>
        <v>4.2358624691175796E-23</v>
      </c>
      <c r="D2721" s="166">
        <f t="shared" si="593"/>
        <v>2.2558277767625785E-3</v>
      </c>
      <c r="E2721" s="167">
        <f t="shared" ref="E2721:E2784" si="603">C2721+E2720</f>
        <v>24.291375447755232</v>
      </c>
      <c r="F2721" s="168">
        <f t="shared" ref="F2721:F2784" si="604">D2721+F2720</f>
        <v>6.07043254726812</v>
      </c>
      <c r="G2721" s="168">
        <f t="shared" si="594"/>
        <v>210959.81266331743</v>
      </c>
      <c r="H2721" s="168">
        <f t="shared" si="595"/>
        <v>271310.33852408634</v>
      </c>
      <c r="I2721" s="169">
        <f t="shared" si="596"/>
        <v>482270.15118740377</v>
      </c>
      <c r="J2721" s="169">
        <f t="shared" si="598"/>
        <v>470535.84234890016</v>
      </c>
      <c r="K2721" s="95"/>
      <c r="L2721" s="265">
        <f t="shared" si="597"/>
        <v>184863.62937023287</v>
      </c>
      <c r="M2721" s="265">
        <f>$G2721*NonHospFrac+theModel!$H2721*NonHospFrac</f>
        <v>297406.5218171709</v>
      </c>
      <c r="N2721" s="266">
        <f t="shared" si="599"/>
        <v>482270.15118740377</v>
      </c>
      <c r="O2721" s="159"/>
      <c r="P2721" s="265">
        <f t="shared" si="600"/>
        <v>180365.63812052429</v>
      </c>
      <c r="Q2721" s="265">
        <f t="shared" si="601"/>
        <v>297404.9671754961</v>
      </c>
      <c r="R2721" s="266">
        <f t="shared" si="602"/>
        <v>477770.6052960204</v>
      </c>
    </row>
    <row r="2722" spans="1:18" x14ac:dyDescent="0.3">
      <c r="A2722" s="82">
        <v>2691</v>
      </c>
      <c r="B2722" s="94">
        <f t="shared" si="591"/>
        <v>4.1661326906590809E-23</v>
      </c>
      <c r="C2722" s="179">
        <f t="shared" si="592"/>
        <v>4.1567346128138136E-23</v>
      </c>
      <c r="D2722" s="166">
        <f t="shared" si="593"/>
        <v>2.2558277767625785E-3</v>
      </c>
      <c r="E2722" s="167">
        <f t="shared" si="603"/>
        <v>24.291375447755232</v>
      </c>
      <c r="F2722" s="168">
        <f t="shared" si="604"/>
        <v>6.0726883750448826</v>
      </c>
      <c r="G2722" s="168">
        <f t="shared" si="594"/>
        <v>211038.20724253083</v>
      </c>
      <c r="H2722" s="168">
        <f t="shared" si="595"/>
        <v>271310.33852408634</v>
      </c>
      <c r="I2722" s="169">
        <f t="shared" si="596"/>
        <v>482348.54576661717</v>
      </c>
      <c r="J2722" s="169">
        <f t="shared" si="598"/>
        <v>470606.09247400047</v>
      </c>
      <c r="K2722" s="95"/>
      <c r="L2722" s="265">
        <f t="shared" si="597"/>
        <v>184893.67955351848</v>
      </c>
      <c r="M2722" s="265">
        <f>$G2722*NonHospFrac+theModel!$H2722*NonHospFrac</f>
        <v>297454.86621309869</v>
      </c>
      <c r="N2722" s="266">
        <f t="shared" si="599"/>
        <v>482348.54576661717</v>
      </c>
      <c r="O2722" s="159"/>
      <c r="P2722" s="265">
        <f t="shared" si="600"/>
        <v>180392.56637444545</v>
      </c>
      <c r="Q2722" s="265">
        <f t="shared" si="601"/>
        <v>297453.3115714239</v>
      </c>
      <c r="R2722" s="266">
        <f t="shared" si="602"/>
        <v>477845.87794586935</v>
      </c>
    </row>
    <row r="2723" spans="1:18" x14ac:dyDescent="0.3">
      <c r="A2723" s="82">
        <v>2692</v>
      </c>
      <c r="B2723" s="94">
        <f t="shared" si="591"/>
        <v>4.0883074186412923E-23</v>
      </c>
      <c r="C2723" s="179">
        <f t="shared" si="592"/>
        <v>4.079084901206377E-23</v>
      </c>
      <c r="D2723" s="166">
        <f t="shared" si="593"/>
        <v>2.2558277767625785E-3</v>
      </c>
      <c r="E2723" s="167">
        <f t="shared" si="603"/>
        <v>24.291375447755232</v>
      </c>
      <c r="F2723" s="168">
        <f t="shared" si="604"/>
        <v>6.0749442028216452</v>
      </c>
      <c r="G2723" s="168">
        <f t="shared" si="594"/>
        <v>211116.60182174426</v>
      </c>
      <c r="H2723" s="168">
        <f t="shared" si="595"/>
        <v>271310.33852408634</v>
      </c>
      <c r="I2723" s="169">
        <f t="shared" si="596"/>
        <v>482426.94034583063</v>
      </c>
      <c r="J2723" s="169">
        <f t="shared" si="598"/>
        <v>470676.3397355674</v>
      </c>
      <c r="K2723" s="95"/>
      <c r="L2723" s="265">
        <f t="shared" si="597"/>
        <v>184923.72973680403</v>
      </c>
      <c r="M2723" s="265">
        <f>$G2723*NonHospFrac+theModel!$H2723*NonHospFrac</f>
        <v>297503.21060902654</v>
      </c>
      <c r="N2723" s="266">
        <f t="shared" si="599"/>
        <v>482426.94034583058</v>
      </c>
      <c r="O2723" s="159"/>
      <c r="P2723" s="265">
        <f t="shared" si="600"/>
        <v>180419.49353071791</v>
      </c>
      <c r="Q2723" s="265">
        <f t="shared" si="601"/>
        <v>297501.65596735175</v>
      </c>
      <c r="R2723" s="266">
        <f t="shared" si="602"/>
        <v>477921.14949806966</v>
      </c>
    </row>
    <row r="2724" spans="1:18" x14ac:dyDescent="0.3">
      <c r="A2724" s="82">
        <v>2693</v>
      </c>
      <c r="B2724" s="94">
        <f t="shared" si="591"/>
        <v>4.0119359584471693E-23</v>
      </c>
      <c r="C2724" s="179">
        <f t="shared" si="592"/>
        <v>4.0028857218735113E-23</v>
      </c>
      <c r="D2724" s="166">
        <f t="shared" si="593"/>
        <v>2.2558277767625785E-3</v>
      </c>
      <c r="E2724" s="167">
        <f t="shared" si="603"/>
        <v>24.291375447755232</v>
      </c>
      <c r="F2724" s="168">
        <f t="shared" si="604"/>
        <v>6.0772000305984077</v>
      </c>
      <c r="G2724" s="168">
        <f t="shared" si="594"/>
        <v>211194.99640095769</v>
      </c>
      <c r="H2724" s="168">
        <f t="shared" si="595"/>
        <v>271310.33852408634</v>
      </c>
      <c r="I2724" s="169">
        <f t="shared" si="596"/>
        <v>482505.33492504404</v>
      </c>
      <c r="J2724" s="169">
        <f t="shared" si="598"/>
        <v>470746.58413371764</v>
      </c>
      <c r="K2724" s="95"/>
      <c r="L2724" s="265">
        <f t="shared" si="597"/>
        <v>184953.77992008964</v>
      </c>
      <c r="M2724" s="265">
        <f>$G2724*NonHospFrac+theModel!$H2724*NonHospFrac</f>
        <v>297551.5550049544</v>
      </c>
      <c r="N2724" s="266">
        <f t="shared" si="599"/>
        <v>482505.33492504404</v>
      </c>
      <c r="O2724" s="159"/>
      <c r="P2724" s="265">
        <f t="shared" si="600"/>
        <v>180446.41958938653</v>
      </c>
      <c r="Q2724" s="265">
        <f t="shared" si="601"/>
        <v>297550.0003632796</v>
      </c>
      <c r="R2724" s="266">
        <f t="shared" si="602"/>
        <v>477996.41995266615</v>
      </c>
    </row>
    <row r="2725" spans="1:18" x14ac:dyDescent="0.3">
      <c r="A2725" s="82">
        <v>2694</v>
      </c>
      <c r="B2725" s="94">
        <f t="shared" si="591"/>
        <v>3.9369911522041633E-23</v>
      </c>
      <c r="C2725" s="179">
        <f t="shared" si="592"/>
        <v>3.9281099782061526E-23</v>
      </c>
      <c r="D2725" s="166">
        <f t="shared" si="593"/>
        <v>2.2558277767625785E-3</v>
      </c>
      <c r="E2725" s="167">
        <f t="shared" si="603"/>
        <v>24.291375447755232</v>
      </c>
      <c r="F2725" s="168">
        <f t="shared" si="604"/>
        <v>6.0794558583751703</v>
      </c>
      <c r="G2725" s="168">
        <f t="shared" si="594"/>
        <v>211273.3909801711</v>
      </c>
      <c r="H2725" s="168">
        <f t="shared" si="595"/>
        <v>271310.33852408634</v>
      </c>
      <c r="I2725" s="169">
        <f t="shared" si="596"/>
        <v>482583.72950425744</v>
      </c>
      <c r="J2725" s="169">
        <f t="shared" si="598"/>
        <v>470816.82566856791</v>
      </c>
      <c r="K2725" s="95"/>
      <c r="L2725" s="265">
        <f t="shared" si="597"/>
        <v>184983.83010337519</v>
      </c>
      <c r="M2725" s="265">
        <f>$G2725*NonHospFrac+theModel!$H2725*NonHospFrac</f>
        <v>297599.89940088225</v>
      </c>
      <c r="N2725" s="266">
        <f t="shared" si="599"/>
        <v>482583.72950425744</v>
      </c>
      <c r="O2725" s="159"/>
      <c r="P2725" s="265">
        <f t="shared" si="600"/>
        <v>180473.34455049594</v>
      </c>
      <c r="Q2725" s="265">
        <f t="shared" si="601"/>
        <v>297598.34475920745</v>
      </c>
      <c r="R2725" s="266">
        <f t="shared" si="602"/>
        <v>478071.68930970342</v>
      </c>
    </row>
    <row r="2726" spans="1:18" x14ac:dyDescent="0.3">
      <c r="A2726" s="82">
        <v>2695</v>
      </c>
      <c r="B2726" s="94">
        <f t="shared" si="591"/>
        <v>3.8634463493612545E-23</v>
      </c>
      <c r="C2726" s="179">
        <f t="shared" si="592"/>
        <v>3.8547310797723332E-23</v>
      </c>
      <c r="D2726" s="166">
        <f t="shared" si="593"/>
        <v>2.2558277767625785E-3</v>
      </c>
      <c r="E2726" s="167">
        <f t="shared" si="603"/>
        <v>24.291375447755232</v>
      </c>
      <c r="F2726" s="168">
        <f t="shared" si="604"/>
        <v>6.0817116861519329</v>
      </c>
      <c r="G2726" s="168">
        <f t="shared" si="594"/>
        <v>211351.78555938453</v>
      </c>
      <c r="H2726" s="168">
        <f t="shared" si="595"/>
        <v>271310.33852408634</v>
      </c>
      <c r="I2726" s="169">
        <f t="shared" si="596"/>
        <v>482662.1240834709</v>
      </c>
      <c r="J2726" s="169">
        <f t="shared" si="598"/>
        <v>470887.06434023497</v>
      </c>
      <c r="K2726" s="95"/>
      <c r="L2726" s="265">
        <f t="shared" si="597"/>
        <v>185013.88028666077</v>
      </c>
      <c r="M2726" s="265">
        <f>$G2726*NonHospFrac+theModel!$H2726*NonHospFrac</f>
        <v>297648.2437968101</v>
      </c>
      <c r="N2726" s="266">
        <f t="shared" si="599"/>
        <v>482662.1240834709</v>
      </c>
      <c r="O2726" s="159"/>
      <c r="P2726" s="265">
        <f t="shared" si="600"/>
        <v>180500.26841409094</v>
      </c>
      <c r="Q2726" s="265">
        <f t="shared" si="601"/>
        <v>297646.6891551353</v>
      </c>
      <c r="R2726" s="266">
        <f t="shared" si="602"/>
        <v>478146.95756922627</v>
      </c>
    </row>
    <row r="2727" spans="1:18" x14ac:dyDescent="0.3">
      <c r="A2727" s="82">
        <v>2696</v>
      </c>
      <c r="B2727" s="94">
        <f t="shared" si="591"/>
        <v>3.7912753972119591E-23</v>
      </c>
      <c r="C2727" s="179">
        <f t="shared" si="592"/>
        <v>3.7827229328615717E-23</v>
      </c>
      <c r="D2727" s="166">
        <f t="shared" si="593"/>
        <v>2.2558277767625785E-3</v>
      </c>
      <c r="E2727" s="167">
        <f t="shared" si="603"/>
        <v>24.291375447755232</v>
      </c>
      <c r="F2727" s="168">
        <f t="shared" si="604"/>
        <v>6.0839675139286955</v>
      </c>
      <c r="G2727" s="168">
        <f t="shared" si="594"/>
        <v>211430.18013859793</v>
      </c>
      <c r="H2727" s="168">
        <f t="shared" si="595"/>
        <v>271310.33852408634</v>
      </c>
      <c r="I2727" s="169">
        <f t="shared" si="596"/>
        <v>482740.51866268425</v>
      </c>
      <c r="J2727" s="169">
        <f t="shared" si="598"/>
        <v>470957.30014883541</v>
      </c>
      <c r="K2727" s="95"/>
      <c r="L2727" s="265">
        <f t="shared" si="597"/>
        <v>185043.93046994635</v>
      </c>
      <c r="M2727" s="265">
        <f>$G2727*NonHospFrac+theModel!$H2727*NonHospFrac</f>
        <v>297696.58819273789</v>
      </c>
      <c r="N2727" s="266">
        <f t="shared" si="599"/>
        <v>482740.51866268425</v>
      </c>
      <c r="O2727" s="159"/>
      <c r="P2727" s="265">
        <f t="shared" si="600"/>
        <v>180527.19118021626</v>
      </c>
      <c r="Q2727" s="265">
        <f t="shared" si="601"/>
        <v>297695.0335510631</v>
      </c>
      <c r="R2727" s="266">
        <f t="shared" si="602"/>
        <v>478222.22473127936</v>
      </c>
    </row>
    <row r="2728" spans="1:18" x14ac:dyDescent="0.3">
      <c r="A2728" s="82">
        <v>2697</v>
      </c>
      <c r="B2728" s="94">
        <f t="shared" si="591"/>
        <v>3.7204526315943585E-23</v>
      </c>
      <c r="C2728" s="179">
        <f t="shared" si="592"/>
        <v>3.7120599312058787E-23</v>
      </c>
      <c r="D2728" s="166">
        <f t="shared" si="593"/>
        <v>2.2558277767625785E-3</v>
      </c>
      <c r="E2728" s="167">
        <f t="shared" si="603"/>
        <v>24.291375447755232</v>
      </c>
      <c r="F2728" s="168">
        <f t="shared" si="604"/>
        <v>6.0862233417054581</v>
      </c>
      <c r="G2728" s="168">
        <f t="shared" si="594"/>
        <v>211508.57471781137</v>
      </c>
      <c r="H2728" s="168">
        <f t="shared" si="595"/>
        <v>271310.33852408634</v>
      </c>
      <c r="I2728" s="169">
        <f t="shared" si="596"/>
        <v>482818.91324189771</v>
      </c>
      <c r="J2728" s="169">
        <f t="shared" si="598"/>
        <v>471027.53309448611</v>
      </c>
      <c r="K2728" s="95"/>
      <c r="L2728" s="265">
        <f t="shared" si="597"/>
        <v>185073.98065323193</v>
      </c>
      <c r="M2728" s="265">
        <f>$G2728*NonHospFrac+theModel!$H2728*NonHospFrac</f>
        <v>297744.93258866575</v>
      </c>
      <c r="N2728" s="266">
        <f t="shared" si="599"/>
        <v>482818.91324189771</v>
      </c>
      <c r="O2728" s="159"/>
      <c r="P2728" s="265">
        <f t="shared" si="600"/>
        <v>180554.11284891664</v>
      </c>
      <c r="Q2728" s="265">
        <f t="shared" si="601"/>
        <v>297743.37794699095</v>
      </c>
      <c r="R2728" s="266">
        <f t="shared" si="602"/>
        <v>478297.49079590756</v>
      </c>
    </row>
    <row r="2729" spans="1:18" x14ac:dyDescent="0.3">
      <c r="A2729" s="82">
        <v>2698</v>
      </c>
      <c r="B2729" s="94">
        <f t="shared" si="591"/>
        <v>3.6509528677648676E-23</v>
      </c>
      <c r="C2729" s="179">
        <f t="shared" si="592"/>
        <v>3.6427169468741123E-23</v>
      </c>
      <c r="D2729" s="166">
        <f t="shared" si="593"/>
        <v>2.2558277767625785E-3</v>
      </c>
      <c r="E2729" s="167">
        <f t="shared" si="603"/>
        <v>24.291375447755232</v>
      </c>
      <c r="F2729" s="168">
        <f t="shared" si="604"/>
        <v>6.0884791694822207</v>
      </c>
      <c r="G2729" s="168">
        <f t="shared" si="594"/>
        <v>211586.9692970248</v>
      </c>
      <c r="H2729" s="168">
        <f t="shared" si="595"/>
        <v>271310.33852408634</v>
      </c>
      <c r="I2729" s="169">
        <f t="shared" si="596"/>
        <v>482897.30782111117</v>
      </c>
      <c r="J2729" s="169">
        <f t="shared" si="598"/>
        <v>471097.76317730371</v>
      </c>
      <c r="K2729" s="95"/>
      <c r="L2729" s="265">
        <f t="shared" si="597"/>
        <v>185104.03083651752</v>
      </c>
      <c r="M2729" s="265">
        <f>$G2729*NonHospFrac+theModel!$H2729*NonHospFrac</f>
        <v>297793.2769845936</v>
      </c>
      <c r="N2729" s="266">
        <f t="shared" si="599"/>
        <v>482897.30782111111</v>
      </c>
      <c r="O2729" s="159"/>
      <c r="P2729" s="265">
        <f t="shared" si="600"/>
        <v>180581.03342023681</v>
      </c>
      <c r="Q2729" s="265">
        <f t="shared" si="601"/>
        <v>297791.7223429188</v>
      </c>
      <c r="R2729" s="266">
        <f t="shared" si="602"/>
        <v>478372.75576315564</v>
      </c>
    </row>
    <row r="2730" spans="1:18" x14ac:dyDescent="0.3">
      <c r="A2730" s="82">
        <v>2699</v>
      </c>
      <c r="B2730" s="94">
        <f t="shared" si="591"/>
        <v>3.5827513914424753E-23</v>
      </c>
      <c r="C2730" s="179">
        <f t="shared" si="592"/>
        <v>3.5746693213364243E-23</v>
      </c>
      <c r="D2730" s="166">
        <f t="shared" si="593"/>
        <v>2.2558277767625785E-3</v>
      </c>
      <c r="E2730" s="167">
        <f t="shared" si="603"/>
        <v>24.291375447755232</v>
      </c>
      <c r="F2730" s="168">
        <f t="shared" si="604"/>
        <v>6.0907349972589833</v>
      </c>
      <c r="G2730" s="168">
        <f t="shared" si="594"/>
        <v>211665.3638762382</v>
      </c>
      <c r="H2730" s="168">
        <f t="shared" si="595"/>
        <v>271310.33852408634</v>
      </c>
      <c r="I2730" s="169">
        <f t="shared" si="596"/>
        <v>482975.70240032452</v>
      </c>
      <c r="J2730" s="169">
        <f t="shared" si="598"/>
        <v>471167.99039740476</v>
      </c>
      <c r="K2730" s="95"/>
      <c r="L2730" s="265">
        <f t="shared" si="597"/>
        <v>185134.0810198031</v>
      </c>
      <c r="M2730" s="265">
        <f>$G2730*NonHospFrac+theModel!$H2730*NonHospFrac</f>
        <v>297841.62138052145</v>
      </c>
      <c r="N2730" s="266">
        <f t="shared" si="599"/>
        <v>482975.70240032452</v>
      </c>
      <c r="O2730" s="159"/>
      <c r="P2730" s="265">
        <f t="shared" si="600"/>
        <v>180607.9528942215</v>
      </c>
      <c r="Q2730" s="265">
        <f t="shared" si="601"/>
        <v>297840.06673884665</v>
      </c>
      <c r="R2730" s="266">
        <f t="shared" si="602"/>
        <v>478448.01963306812</v>
      </c>
    </row>
    <row r="2731" spans="1:18" x14ac:dyDescent="0.3">
      <c r="A2731" s="82">
        <v>2700</v>
      </c>
      <c r="B2731" s="94">
        <f t="shared" si="591"/>
        <v>3.5158239500202943E-23</v>
      </c>
      <c r="C2731" s="179">
        <f t="shared" si="592"/>
        <v>3.5078928566956312E-23</v>
      </c>
      <c r="D2731" s="166">
        <f t="shared" si="593"/>
        <v>2.2558277767625785E-3</v>
      </c>
      <c r="E2731" s="167">
        <f t="shared" si="603"/>
        <v>24.291375447755232</v>
      </c>
      <c r="F2731" s="168">
        <f t="shared" si="604"/>
        <v>6.0929908250357458</v>
      </c>
      <c r="G2731" s="168">
        <f t="shared" si="594"/>
        <v>211743.75845545164</v>
      </c>
      <c r="H2731" s="168">
        <f t="shared" si="595"/>
        <v>271310.33852408634</v>
      </c>
      <c r="I2731" s="169">
        <f t="shared" si="596"/>
        <v>483054.09697953798</v>
      </c>
      <c r="J2731" s="169">
        <f t="shared" si="598"/>
        <v>471238.21475490619</v>
      </c>
      <c r="K2731" s="95"/>
      <c r="L2731" s="265">
        <f t="shared" si="597"/>
        <v>185164.13120308868</v>
      </c>
      <c r="M2731" s="265">
        <f>$G2731*NonHospFrac+theModel!$H2731*NonHospFrac</f>
        <v>297889.9657764493</v>
      </c>
      <c r="N2731" s="266">
        <f t="shared" si="599"/>
        <v>483054.09697953798</v>
      </c>
      <c r="O2731" s="159"/>
      <c r="P2731" s="265">
        <f t="shared" si="600"/>
        <v>180634.87127091541</v>
      </c>
      <c r="Q2731" s="265">
        <f t="shared" si="601"/>
        <v>297888.41113477451</v>
      </c>
      <c r="R2731" s="266">
        <f t="shared" si="602"/>
        <v>478523.28240568994</v>
      </c>
    </row>
    <row r="2732" spans="1:18" x14ac:dyDescent="0.3">
      <c r="A2732" s="82">
        <v>2701</v>
      </c>
      <c r="B2732" s="94">
        <f t="shared" si="591"/>
        <v>3.4501467439412672E-23</v>
      </c>
      <c r="C2732" s="179">
        <f t="shared" si="592"/>
        <v>3.4423638070823775E-23</v>
      </c>
      <c r="D2732" s="166">
        <f t="shared" si="593"/>
        <v>2.2558277767625785E-3</v>
      </c>
      <c r="E2732" s="167">
        <f t="shared" si="603"/>
        <v>24.291375447755232</v>
      </c>
      <c r="F2732" s="168">
        <f t="shared" si="604"/>
        <v>6.0952466528125084</v>
      </c>
      <c r="G2732" s="168">
        <f t="shared" si="594"/>
        <v>211822.15303466504</v>
      </c>
      <c r="H2732" s="168">
        <f t="shared" si="595"/>
        <v>271310.33852408634</v>
      </c>
      <c r="I2732" s="169">
        <f t="shared" si="596"/>
        <v>483132.49155875138</v>
      </c>
      <c r="J2732" s="169">
        <f t="shared" si="598"/>
        <v>471308.43624992447</v>
      </c>
      <c r="K2732" s="95"/>
      <c r="L2732" s="265">
        <f t="shared" si="597"/>
        <v>185194.18138637423</v>
      </c>
      <c r="M2732" s="265">
        <f>$G2732*NonHospFrac+theModel!$H2732*NonHospFrac</f>
        <v>297938.31017237715</v>
      </c>
      <c r="N2732" s="266">
        <f t="shared" si="599"/>
        <v>483132.49155875138</v>
      </c>
      <c r="O2732" s="159"/>
      <c r="P2732" s="265">
        <f t="shared" si="600"/>
        <v>180661.78855036327</v>
      </c>
      <c r="Q2732" s="265">
        <f t="shared" si="601"/>
        <v>297936.75553070236</v>
      </c>
      <c r="R2732" s="266">
        <f t="shared" si="602"/>
        <v>478598.54408106563</v>
      </c>
    </row>
    <row r="2733" spans="1:18" x14ac:dyDescent="0.3">
      <c r="A2733" s="82">
        <v>2702</v>
      </c>
      <c r="B2733" s="94">
        <f t="shared" si="591"/>
        <v>3.3856964182349976E-23</v>
      </c>
      <c r="C2733" s="179">
        <f t="shared" si="592"/>
        <v>3.3780588702110578E-23</v>
      </c>
      <c r="D2733" s="166">
        <f t="shared" si="593"/>
        <v>2.2558277767625785E-3</v>
      </c>
      <c r="E2733" s="167">
        <f t="shared" si="603"/>
        <v>24.291375447755232</v>
      </c>
      <c r="F2733" s="168">
        <f t="shared" si="604"/>
        <v>6.097502480589271</v>
      </c>
      <c r="G2733" s="168">
        <f t="shared" si="594"/>
        <v>211900.54761387847</v>
      </c>
      <c r="H2733" s="168">
        <f t="shared" si="595"/>
        <v>271310.33852408634</v>
      </c>
      <c r="I2733" s="169">
        <f t="shared" si="596"/>
        <v>483210.88613796479</v>
      </c>
      <c r="J2733" s="169">
        <f t="shared" si="598"/>
        <v>471378.65488257637</v>
      </c>
      <c r="K2733" s="95"/>
      <c r="L2733" s="265">
        <f t="shared" si="597"/>
        <v>185224.23156965984</v>
      </c>
      <c r="M2733" s="265">
        <f>$G2733*NonHospFrac+theModel!$H2733*NonHospFrac</f>
        <v>297986.65456830501</v>
      </c>
      <c r="N2733" s="266">
        <f t="shared" si="599"/>
        <v>483210.88613796484</v>
      </c>
      <c r="O2733" s="159"/>
      <c r="P2733" s="265">
        <f t="shared" si="600"/>
        <v>180688.70473260988</v>
      </c>
      <c r="Q2733" s="265">
        <f t="shared" si="601"/>
        <v>297985.09992663021</v>
      </c>
      <c r="R2733" s="266">
        <f t="shared" si="602"/>
        <v>478673.80465924006</v>
      </c>
    </row>
    <row r="2734" spans="1:18" x14ac:dyDescent="0.3">
      <c r="A2734" s="82">
        <v>2703</v>
      </c>
      <c r="B2734" s="94">
        <f t="shared" si="591"/>
        <v>3.3224500542126816E-23</v>
      </c>
      <c r="C2734" s="179">
        <f t="shared" si="592"/>
        <v>3.3149551790934822E-23</v>
      </c>
      <c r="D2734" s="166">
        <f t="shared" si="593"/>
        <v>2.2558277767625785E-3</v>
      </c>
      <c r="E2734" s="167">
        <f t="shared" si="603"/>
        <v>24.291375447755232</v>
      </c>
      <c r="F2734" s="168">
        <f t="shared" si="604"/>
        <v>6.0997583083660336</v>
      </c>
      <c r="G2734" s="168">
        <f t="shared" si="594"/>
        <v>211978.94219309191</v>
      </c>
      <c r="H2734" s="168">
        <f t="shared" si="595"/>
        <v>271310.33852408634</v>
      </c>
      <c r="I2734" s="169">
        <f t="shared" si="596"/>
        <v>483289.28071717825</v>
      </c>
      <c r="J2734" s="169">
        <f t="shared" si="598"/>
        <v>471448.87065297866</v>
      </c>
      <c r="K2734" s="95"/>
      <c r="L2734" s="265">
        <f t="shared" si="597"/>
        <v>185254.28175294542</v>
      </c>
      <c r="M2734" s="265">
        <f>$G2734*NonHospFrac+theModel!$H2734*NonHospFrac</f>
        <v>298034.99896423286</v>
      </c>
      <c r="N2734" s="266">
        <f t="shared" si="599"/>
        <v>483289.28071717825</v>
      </c>
      <c r="O2734" s="159"/>
      <c r="P2734" s="265">
        <f t="shared" si="600"/>
        <v>180715.61981769992</v>
      </c>
      <c r="Q2734" s="265">
        <f t="shared" si="601"/>
        <v>298033.44432255806</v>
      </c>
      <c r="R2734" s="266">
        <f t="shared" si="602"/>
        <v>478749.06414025801</v>
      </c>
    </row>
    <row r="2735" spans="1:18" x14ac:dyDescent="0.3">
      <c r="A2735" s="82">
        <v>2704</v>
      </c>
      <c r="B2735" s="94">
        <f t="shared" si="591"/>
        <v>3.2603851613170801E-23</v>
      </c>
      <c r="C2735" s="179">
        <f t="shared" si="592"/>
        <v>3.2530302939072367E-23</v>
      </c>
      <c r="D2735" s="166">
        <f t="shared" si="593"/>
        <v>2.2558277767625785E-3</v>
      </c>
      <c r="E2735" s="167">
        <f t="shared" si="603"/>
        <v>24.291375447755232</v>
      </c>
      <c r="F2735" s="168">
        <f t="shared" si="604"/>
        <v>6.1020141361427962</v>
      </c>
      <c r="G2735" s="168">
        <f t="shared" si="594"/>
        <v>212057.33677230531</v>
      </c>
      <c r="H2735" s="168">
        <f t="shared" si="595"/>
        <v>271310.33852408634</v>
      </c>
      <c r="I2735" s="169">
        <f t="shared" si="596"/>
        <v>483367.67529639165</v>
      </c>
      <c r="J2735" s="169">
        <f t="shared" si="598"/>
        <v>471519.08356124785</v>
      </c>
      <c r="K2735" s="95"/>
      <c r="L2735" s="265">
        <f t="shared" si="597"/>
        <v>185284.331936231</v>
      </c>
      <c r="M2735" s="265">
        <f>$G2735*NonHospFrac+theModel!$H2735*NonHospFrac</f>
        <v>298083.34336016065</v>
      </c>
      <c r="N2735" s="266">
        <f t="shared" si="599"/>
        <v>483367.67529639165</v>
      </c>
      <c r="O2735" s="159"/>
      <c r="P2735" s="265">
        <f t="shared" si="600"/>
        <v>180742.53380567807</v>
      </c>
      <c r="Q2735" s="265">
        <f t="shared" si="601"/>
        <v>298081.78871848586</v>
      </c>
      <c r="R2735" s="266">
        <f t="shared" si="602"/>
        <v>478824.32252416393</v>
      </c>
    </row>
    <row r="2736" spans="1:18" x14ac:dyDescent="0.3">
      <c r="A2736" s="82">
        <v>2705</v>
      </c>
      <c r="B2736" s="94">
        <f t="shared" si="591"/>
        <v>3.1994796691249623E-23</v>
      </c>
      <c r="C2736" s="179">
        <f t="shared" si="592"/>
        <v>3.1922621940161629E-23</v>
      </c>
      <c r="D2736" s="166">
        <f t="shared" si="593"/>
        <v>2.2558277767625785E-3</v>
      </c>
      <c r="E2736" s="167">
        <f t="shared" si="603"/>
        <v>24.291375447755232</v>
      </c>
      <c r="F2736" s="168">
        <f t="shared" si="604"/>
        <v>6.1042699639195588</v>
      </c>
      <c r="G2736" s="168">
        <f t="shared" si="594"/>
        <v>212135.73135151874</v>
      </c>
      <c r="H2736" s="168">
        <f t="shared" si="595"/>
        <v>271310.33852408634</v>
      </c>
      <c r="I2736" s="169">
        <f t="shared" si="596"/>
        <v>483446.06987560506</v>
      </c>
      <c r="J2736" s="169">
        <f t="shared" si="598"/>
        <v>471589.29360750067</v>
      </c>
      <c r="K2736" s="95"/>
      <c r="L2736" s="265">
        <f t="shared" si="597"/>
        <v>185314.38211951655</v>
      </c>
      <c r="M2736" s="265">
        <f>$G2736*NonHospFrac+theModel!$H2736*NonHospFrac</f>
        <v>298131.6877560885</v>
      </c>
      <c r="N2736" s="266">
        <f t="shared" si="599"/>
        <v>483446.06987560506</v>
      </c>
      <c r="O2736" s="159"/>
      <c r="P2736" s="265">
        <f t="shared" si="600"/>
        <v>180769.44669658909</v>
      </c>
      <c r="Q2736" s="265">
        <f t="shared" si="601"/>
        <v>298130.13311441371</v>
      </c>
      <c r="R2736" s="266">
        <f t="shared" si="602"/>
        <v>478899.57981100283</v>
      </c>
    </row>
    <row r="2737" spans="1:18" x14ac:dyDescent="0.3">
      <c r="A2737" s="82">
        <v>2706</v>
      </c>
      <c r="B2737" s="94">
        <f t="shared" si="591"/>
        <v>3.1397119194987152E-23</v>
      </c>
      <c r="C2737" s="179">
        <f t="shared" si="592"/>
        <v>3.1326292701396775E-23</v>
      </c>
      <c r="D2737" s="166">
        <f t="shared" si="593"/>
        <v>2.2558277767625785E-3</v>
      </c>
      <c r="E2737" s="167">
        <f t="shared" si="603"/>
        <v>24.291375447755232</v>
      </c>
      <c r="F2737" s="168">
        <f t="shared" si="604"/>
        <v>6.1065257916963214</v>
      </c>
      <c r="G2737" s="168">
        <f t="shared" si="594"/>
        <v>212214.12593073215</v>
      </c>
      <c r="H2737" s="168">
        <f t="shared" si="595"/>
        <v>271310.33852408634</v>
      </c>
      <c r="I2737" s="169">
        <f t="shared" si="596"/>
        <v>483524.46445481852</v>
      </c>
      <c r="J2737" s="169">
        <f t="shared" si="598"/>
        <v>471659.50079185382</v>
      </c>
      <c r="K2737" s="95"/>
      <c r="L2737" s="265">
        <f t="shared" si="597"/>
        <v>185344.43230280213</v>
      </c>
      <c r="M2737" s="265">
        <f>$G2737*NonHospFrac+theModel!$H2737*NonHospFrac</f>
        <v>298180.03215201636</v>
      </c>
      <c r="N2737" s="266">
        <f t="shared" si="599"/>
        <v>483524.46445481852</v>
      </c>
      <c r="O2737" s="159"/>
      <c r="P2737" s="265">
        <f t="shared" si="600"/>
        <v>180796.35849047769</v>
      </c>
      <c r="Q2737" s="265">
        <f t="shared" si="601"/>
        <v>298178.47751034156</v>
      </c>
      <c r="R2737" s="266">
        <f t="shared" si="602"/>
        <v>478974.83600081922</v>
      </c>
    </row>
    <row r="2738" spans="1:18" x14ac:dyDescent="0.3">
      <c r="A2738" s="82">
        <v>2707</v>
      </c>
      <c r="B2738" s="94">
        <f t="shared" si="591"/>
        <v>3.0810606588846838E-23</v>
      </c>
      <c r="C2738" s="179">
        <f t="shared" si="592"/>
        <v>3.074110316668481E-23</v>
      </c>
      <c r="D2738" s="166">
        <f t="shared" si="593"/>
        <v>2.2558277767625785E-3</v>
      </c>
      <c r="E2738" s="167">
        <f t="shared" si="603"/>
        <v>24.291375447755232</v>
      </c>
      <c r="F2738" s="168">
        <f t="shared" si="604"/>
        <v>6.108781619473084</v>
      </c>
      <c r="G2738" s="168">
        <f t="shared" si="594"/>
        <v>212292.52050994558</v>
      </c>
      <c r="H2738" s="168">
        <f t="shared" si="595"/>
        <v>271310.33852408634</v>
      </c>
      <c r="I2738" s="169">
        <f t="shared" si="596"/>
        <v>483602.85903403192</v>
      </c>
      <c r="J2738" s="169">
        <f t="shared" si="598"/>
        <v>471729.70511442388</v>
      </c>
      <c r="K2738" s="95"/>
      <c r="L2738" s="265">
        <f t="shared" si="597"/>
        <v>185374.48248608771</v>
      </c>
      <c r="M2738" s="265">
        <f>$G2738*NonHospFrac+theModel!$H2738*NonHospFrac</f>
        <v>298228.37654794421</v>
      </c>
      <c r="N2738" s="266">
        <f t="shared" si="599"/>
        <v>483602.85903403192</v>
      </c>
      <c r="O2738" s="159"/>
      <c r="P2738" s="265">
        <f t="shared" si="600"/>
        <v>180823.26918738862</v>
      </c>
      <c r="Q2738" s="265">
        <f t="shared" si="601"/>
        <v>298226.82190626941</v>
      </c>
      <c r="R2738" s="266">
        <f t="shared" si="602"/>
        <v>479050.091093658</v>
      </c>
    </row>
    <row r="2739" spans="1:18" x14ac:dyDescent="0.3">
      <c r="A2739" s="82">
        <v>2708</v>
      </c>
      <c r="B2739" s="94">
        <f t="shared" si="591"/>
        <v>3.0235050307553566E-23</v>
      </c>
      <c r="C2739" s="179">
        <f t="shared" si="592"/>
        <v>3.0166845241237972E-23</v>
      </c>
      <c r="D2739" s="166">
        <f t="shared" si="593"/>
        <v>2.2558277767625785E-3</v>
      </c>
      <c r="E2739" s="167">
        <f t="shared" si="603"/>
        <v>24.291375447755232</v>
      </c>
      <c r="F2739" s="168">
        <f t="shared" si="604"/>
        <v>6.1110374472498465</v>
      </c>
      <c r="G2739" s="168">
        <f t="shared" si="594"/>
        <v>212370.91508915901</v>
      </c>
      <c r="H2739" s="168">
        <f t="shared" si="595"/>
        <v>271310.33852408634</v>
      </c>
      <c r="I2739" s="169">
        <f t="shared" si="596"/>
        <v>483681.25361324532</v>
      </c>
      <c r="J2739" s="169">
        <f t="shared" si="598"/>
        <v>471799.90657532756</v>
      </c>
      <c r="K2739" s="95"/>
      <c r="L2739" s="265">
        <f t="shared" si="597"/>
        <v>185404.53266937332</v>
      </c>
      <c r="M2739" s="265">
        <f>$G2739*NonHospFrac+theModel!$H2739*NonHospFrac</f>
        <v>298276.720943872</v>
      </c>
      <c r="N2739" s="266">
        <f t="shared" si="599"/>
        <v>483681.25361324532</v>
      </c>
      <c r="O2739" s="159"/>
      <c r="P2739" s="265">
        <f t="shared" si="600"/>
        <v>180850.17878736657</v>
      </c>
      <c r="Q2739" s="265">
        <f t="shared" si="601"/>
        <v>298275.16630219721</v>
      </c>
      <c r="R2739" s="266">
        <f t="shared" si="602"/>
        <v>479125.34508956375</v>
      </c>
    </row>
    <row r="2740" spans="1:18" x14ac:dyDescent="0.3">
      <c r="A2740" s="82">
        <v>2709</v>
      </c>
      <c r="B2740" s="94">
        <f t="shared" si="591"/>
        <v>2.9670245681927337E-23</v>
      </c>
      <c r="C2740" s="179">
        <f t="shared" si="592"/>
        <v>2.9603314717574677E-23</v>
      </c>
      <c r="D2740" s="166">
        <f t="shared" si="593"/>
        <v>2.2558277767625785E-3</v>
      </c>
      <c r="E2740" s="167">
        <f t="shared" si="603"/>
        <v>24.291375447755232</v>
      </c>
      <c r="F2740" s="168">
        <f t="shared" si="604"/>
        <v>6.1132932750266091</v>
      </c>
      <c r="G2740" s="168">
        <f t="shared" si="594"/>
        <v>212449.30966837241</v>
      </c>
      <c r="H2740" s="168">
        <f t="shared" si="595"/>
        <v>271310.33852408634</v>
      </c>
      <c r="I2740" s="169">
        <f t="shared" si="596"/>
        <v>483759.64819245879</v>
      </c>
      <c r="J2740" s="169">
        <f t="shared" si="598"/>
        <v>471870.10517468152</v>
      </c>
      <c r="K2740" s="95"/>
      <c r="L2740" s="265">
        <f t="shared" si="597"/>
        <v>185434.58285265887</v>
      </c>
      <c r="M2740" s="265">
        <f>$G2740*NonHospFrac+theModel!$H2740*NonHospFrac</f>
        <v>298325.06533979985</v>
      </c>
      <c r="N2740" s="266">
        <f t="shared" si="599"/>
        <v>483759.64819245873</v>
      </c>
      <c r="O2740" s="159"/>
      <c r="P2740" s="265">
        <f t="shared" si="600"/>
        <v>180877.0872904562</v>
      </c>
      <c r="Q2740" s="265">
        <f t="shared" si="601"/>
        <v>298323.51069812506</v>
      </c>
      <c r="R2740" s="266">
        <f t="shared" si="602"/>
        <v>479200.59798858128</v>
      </c>
    </row>
    <row r="2741" spans="1:18" x14ac:dyDescent="0.3">
      <c r="A2741" s="82">
        <v>2710</v>
      </c>
      <c r="B2741" s="94">
        <f t="shared" si="591"/>
        <v>2.9115991866102445E-23</v>
      </c>
      <c r="C2741" s="179">
        <f t="shared" si="592"/>
        <v>2.90503112029029E-23</v>
      </c>
      <c r="D2741" s="166">
        <f t="shared" si="593"/>
        <v>2.2558277767625785E-3</v>
      </c>
      <c r="E2741" s="167">
        <f t="shared" si="603"/>
        <v>24.291375447755232</v>
      </c>
      <c r="F2741" s="168">
        <f t="shared" si="604"/>
        <v>6.1155491028033717</v>
      </c>
      <c r="G2741" s="168">
        <f t="shared" si="594"/>
        <v>212527.70424758585</v>
      </c>
      <c r="H2741" s="168">
        <f t="shared" si="595"/>
        <v>271310.33852408634</v>
      </c>
      <c r="I2741" s="169">
        <f t="shared" si="596"/>
        <v>483838.04277167219</v>
      </c>
      <c r="J2741" s="169">
        <f t="shared" si="598"/>
        <v>471940.30091260234</v>
      </c>
      <c r="K2741" s="95"/>
      <c r="L2741" s="265">
        <f t="shared" si="597"/>
        <v>185464.63303594445</v>
      </c>
      <c r="M2741" s="265">
        <f>$G2741*NonHospFrac+theModel!$H2741*NonHospFrac</f>
        <v>298373.40973572771</v>
      </c>
      <c r="N2741" s="266">
        <f t="shared" si="599"/>
        <v>483838.04277167213</v>
      </c>
      <c r="O2741" s="159"/>
      <c r="P2741" s="265">
        <f t="shared" si="600"/>
        <v>180903.99469670231</v>
      </c>
      <c r="Q2741" s="265">
        <f t="shared" si="601"/>
        <v>298371.85509405291</v>
      </c>
      <c r="R2741" s="266">
        <f t="shared" si="602"/>
        <v>479275.84979075519</v>
      </c>
    </row>
    <row r="2742" spans="1:18" x14ac:dyDescent="0.3">
      <c r="A2742" s="82">
        <v>2711</v>
      </c>
      <c r="B2742" s="94">
        <f t="shared" si="591"/>
        <v>2.8572091766106186E-23</v>
      </c>
      <c r="C2742" s="179">
        <f t="shared" si="592"/>
        <v>2.8507638047859993E-23</v>
      </c>
      <c r="D2742" s="166">
        <f t="shared" si="593"/>
        <v>2.2558277767625785E-3</v>
      </c>
      <c r="E2742" s="167">
        <f t="shared" si="603"/>
        <v>24.291375447755232</v>
      </c>
      <c r="F2742" s="168">
        <f t="shared" si="604"/>
        <v>6.1178049305801343</v>
      </c>
      <c r="G2742" s="168">
        <f t="shared" si="594"/>
        <v>212606.09882679925</v>
      </c>
      <c r="H2742" s="168">
        <f t="shared" si="595"/>
        <v>271310.33852408634</v>
      </c>
      <c r="I2742" s="169">
        <f t="shared" si="596"/>
        <v>483916.43735088559</v>
      </c>
      <c r="J2742" s="169">
        <f t="shared" si="598"/>
        <v>472010.49378920672</v>
      </c>
      <c r="K2742" s="95"/>
      <c r="L2742" s="265">
        <f t="shared" si="597"/>
        <v>185494.68321923004</v>
      </c>
      <c r="M2742" s="265">
        <f>$G2742*NonHospFrac+theModel!$H2742*NonHospFrac</f>
        <v>298421.75413165556</v>
      </c>
      <c r="N2742" s="266">
        <f t="shared" si="599"/>
        <v>483916.43735088559</v>
      </c>
      <c r="O2742" s="159"/>
      <c r="P2742" s="265">
        <f t="shared" si="600"/>
        <v>180930.90100614956</v>
      </c>
      <c r="Q2742" s="265">
        <f t="shared" si="601"/>
        <v>298420.19948998076</v>
      </c>
      <c r="R2742" s="266">
        <f t="shared" si="602"/>
        <v>479351.1004961303</v>
      </c>
    </row>
    <row r="2743" spans="1:18" x14ac:dyDescent="0.3">
      <c r="A2743" s="82">
        <v>2712</v>
      </c>
      <c r="B2743" s="94">
        <f t="shared" si="591"/>
        <v>2.8038351969771796E-23</v>
      </c>
      <c r="C2743" s="179">
        <f t="shared" si="592"/>
        <v>2.7975102276583737E-23</v>
      </c>
      <c r="D2743" s="166">
        <f t="shared" si="593"/>
        <v>2.2558277767625785E-3</v>
      </c>
      <c r="E2743" s="167">
        <f t="shared" si="603"/>
        <v>24.291375447755232</v>
      </c>
      <c r="F2743" s="168">
        <f t="shared" si="604"/>
        <v>6.1200607583568969</v>
      </c>
      <c r="G2743" s="168">
        <f t="shared" si="594"/>
        <v>212684.49340601268</v>
      </c>
      <c r="H2743" s="168">
        <f t="shared" si="595"/>
        <v>271310.33852408634</v>
      </c>
      <c r="I2743" s="169">
        <f t="shared" si="596"/>
        <v>483994.83193009906</v>
      </c>
      <c r="J2743" s="169">
        <f t="shared" si="598"/>
        <v>472080.68380461133</v>
      </c>
      <c r="K2743" s="95"/>
      <c r="L2743" s="265">
        <f t="shared" si="597"/>
        <v>185524.73340251562</v>
      </c>
      <c r="M2743" s="265">
        <f>$G2743*NonHospFrac+theModel!$H2743*NonHospFrac</f>
        <v>298470.09852758341</v>
      </c>
      <c r="N2743" s="266">
        <f t="shared" si="599"/>
        <v>483994.83193009906</v>
      </c>
      <c r="O2743" s="159"/>
      <c r="P2743" s="265">
        <f t="shared" si="600"/>
        <v>180957.80621884268</v>
      </c>
      <c r="Q2743" s="265">
        <f t="shared" si="601"/>
        <v>298468.54388590861</v>
      </c>
      <c r="R2743" s="266">
        <f t="shared" si="602"/>
        <v>479426.3501047513</v>
      </c>
    </row>
    <row r="2744" spans="1:18" x14ac:dyDescent="0.3">
      <c r="A2744" s="82">
        <v>2713</v>
      </c>
      <c r="B2744" s="94">
        <f t="shared" si="591"/>
        <v>2.7514582677960598E-23</v>
      </c>
      <c r="C2744" s="179">
        <f t="shared" si="592"/>
        <v>2.7452514518089625E-23</v>
      </c>
      <c r="D2744" s="166">
        <f t="shared" si="593"/>
        <v>2.2558277767625785E-3</v>
      </c>
      <c r="E2744" s="167">
        <f t="shared" si="603"/>
        <v>24.291375447755232</v>
      </c>
      <c r="F2744" s="168">
        <f t="shared" si="604"/>
        <v>6.1223165861336595</v>
      </c>
      <c r="G2744" s="168">
        <f t="shared" si="594"/>
        <v>212762.88798522612</v>
      </c>
      <c r="H2744" s="168">
        <f t="shared" si="595"/>
        <v>271310.33852408634</v>
      </c>
      <c r="I2744" s="169">
        <f t="shared" si="596"/>
        <v>484073.22650931246</v>
      </c>
      <c r="J2744" s="169">
        <f t="shared" si="598"/>
        <v>472150.87095893262</v>
      </c>
      <c r="K2744" s="95"/>
      <c r="L2744" s="265">
        <f t="shared" si="597"/>
        <v>185554.7835858012</v>
      </c>
      <c r="M2744" s="265">
        <f>$G2744*NonHospFrac+theModel!$H2744*NonHospFrac</f>
        <v>298518.44292351126</v>
      </c>
      <c r="N2744" s="266">
        <f t="shared" si="599"/>
        <v>484073.22650931246</v>
      </c>
      <c r="O2744" s="159"/>
      <c r="P2744" s="265">
        <f t="shared" si="600"/>
        <v>180984.71033482635</v>
      </c>
      <c r="Q2744" s="265">
        <f t="shared" si="601"/>
        <v>298516.88828183647</v>
      </c>
      <c r="R2744" s="266">
        <f t="shared" si="602"/>
        <v>479501.59861666278</v>
      </c>
    </row>
    <row r="2745" spans="1:18" x14ac:dyDescent="0.3">
      <c r="A2745" s="82">
        <v>2714</v>
      </c>
      <c r="B2745" s="94">
        <f t="shared" si="591"/>
        <v>2.7000597637069189E-23</v>
      </c>
      <c r="C2745" s="179">
        <f t="shared" si="592"/>
        <v>2.6939688938930301E-23</v>
      </c>
      <c r="D2745" s="166">
        <f t="shared" si="593"/>
        <v>2.2558277767625785E-3</v>
      </c>
      <c r="E2745" s="167">
        <f t="shared" si="603"/>
        <v>24.291375447755232</v>
      </c>
      <c r="F2745" s="168">
        <f t="shared" si="604"/>
        <v>6.1245724139104221</v>
      </c>
      <c r="G2745" s="168">
        <f t="shared" si="594"/>
        <v>212841.28256443952</v>
      </c>
      <c r="H2745" s="168">
        <f t="shared" si="595"/>
        <v>271310.33852408634</v>
      </c>
      <c r="I2745" s="169">
        <f t="shared" si="596"/>
        <v>484151.62108852586</v>
      </c>
      <c r="J2745" s="169">
        <f t="shared" si="598"/>
        <v>472221.05525228736</v>
      </c>
      <c r="K2745" s="95"/>
      <c r="L2745" s="265">
        <f t="shared" si="597"/>
        <v>185584.83376908678</v>
      </c>
      <c r="M2745" s="265">
        <f>$G2745*NonHospFrac+theModel!$H2745*NonHospFrac</f>
        <v>298566.78731943911</v>
      </c>
      <c r="N2745" s="266">
        <f t="shared" si="599"/>
        <v>484151.62108852586</v>
      </c>
      <c r="O2745" s="159"/>
      <c r="P2745" s="265">
        <f t="shared" si="600"/>
        <v>181011.61335414529</v>
      </c>
      <c r="Q2745" s="265">
        <f t="shared" si="601"/>
        <v>298565.23267776432</v>
      </c>
      <c r="R2745" s="266">
        <f t="shared" si="602"/>
        <v>479576.84603190958</v>
      </c>
    </row>
    <row r="2746" spans="1:18" x14ac:dyDescent="0.3">
      <c r="A2746" s="82">
        <v>2715</v>
      </c>
      <c r="B2746" s="94">
        <f t="shared" si="591"/>
        <v>2.6496214072796459E-23</v>
      </c>
      <c r="C2746" s="179">
        <f t="shared" si="592"/>
        <v>2.6436443177111998E-23</v>
      </c>
      <c r="D2746" s="166">
        <f t="shared" si="593"/>
        <v>2.2558277767625785E-3</v>
      </c>
      <c r="E2746" s="167">
        <f t="shared" si="603"/>
        <v>24.291375447755232</v>
      </c>
      <c r="F2746" s="168">
        <f t="shared" si="604"/>
        <v>6.1268282416871847</v>
      </c>
      <c r="G2746" s="168">
        <f t="shared" si="594"/>
        <v>212919.67714365295</v>
      </c>
      <c r="H2746" s="168">
        <f t="shared" si="595"/>
        <v>271310.33852408634</v>
      </c>
      <c r="I2746" s="169">
        <f t="shared" si="596"/>
        <v>484230.01566773932</v>
      </c>
      <c r="J2746" s="169">
        <f t="shared" si="598"/>
        <v>472291.23668479221</v>
      </c>
      <c r="K2746" s="95"/>
      <c r="L2746" s="265">
        <f t="shared" si="597"/>
        <v>185614.88395237236</v>
      </c>
      <c r="M2746" s="265">
        <f>$G2746*NonHospFrac+theModel!$H2746*NonHospFrac</f>
        <v>298615.13171536697</v>
      </c>
      <c r="N2746" s="266">
        <f t="shared" si="599"/>
        <v>484230.01566773932</v>
      </c>
      <c r="O2746" s="159"/>
      <c r="P2746" s="265">
        <f t="shared" si="600"/>
        <v>181038.51527684421</v>
      </c>
      <c r="Q2746" s="265">
        <f t="shared" si="601"/>
        <v>298613.57707369217</v>
      </c>
      <c r="R2746" s="266">
        <f t="shared" si="602"/>
        <v>479652.09235053638</v>
      </c>
    </row>
    <row r="2747" spans="1:18" x14ac:dyDescent="0.3">
      <c r="A2747" s="82">
        <v>2716</v>
      </c>
      <c r="B2747" s="94">
        <f t="shared" si="591"/>
        <v>2.6001252625149736E-23</v>
      </c>
      <c r="C2747" s="179">
        <f t="shared" si="592"/>
        <v>2.5942598277247304E-23</v>
      </c>
      <c r="D2747" s="166">
        <f t="shared" si="593"/>
        <v>2.2558277767625785E-3</v>
      </c>
      <c r="E2747" s="167">
        <f t="shared" si="603"/>
        <v>24.291375447755232</v>
      </c>
      <c r="F2747" s="168">
        <f t="shared" si="604"/>
        <v>6.1290840694639472</v>
      </c>
      <c r="G2747" s="168">
        <f t="shared" si="594"/>
        <v>212998.07172286636</v>
      </c>
      <c r="H2747" s="168">
        <f t="shared" si="595"/>
        <v>271310.33852408634</v>
      </c>
      <c r="I2747" s="169">
        <f t="shared" si="596"/>
        <v>484308.41024695267</v>
      </c>
      <c r="J2747" s="169">
        <f t="shared" si="598"/>
        <v>472361.41525656357</v>
      </c>
      <c r="K2747" s="95"/>
      <c r="L2747" s="265">
        <f t="shared" si="597"/>
        <v>185644.93413565791</v>
      </c>
      <c r="M2747" s="265">
        <f>$G2747*NonHospFrac+theModel!$H2747*NonHospFrac</f>
        <v>298663.47611129476</v>
      </c>
      <c r="N2747" s="266">
        <f t="shared" si="599"/>
        <v>484308.41024695267</v>
      </c>
      <c r="O2747" s="159"/>
      <c r="P2747" s="265">
        <f t="shared" si="600"/>
        <v>181065.41610296778</v>
      </c>
      <c r="Q2747" s="265">
        <f t="shared" si="601"/>
        <v>298661.92146961996</v>
      </c>
      <c r="R2747" s="266">
        <f t="shared" si="602"/>
        <v>479727.33757258777</v>
      </c>
    </row>
    <row r="2748" spans="1:18" x14ac:dyDescent="0.3">
      <c r="A2748" s="82">
        <v>2717</v>
      </c>
      <c r="B2748" s="94">
        <f t="shared" si="591"/>
        <v>2.5515537284663209E-23</v>
      </c>
      <c r="C2748" s="179">
        <f t="shared" si="592"/>
        <v>2.5457978626917444E-23</v>
      </c>
      <c r="D2748" s="166">
        <f t="shared" si="593"/>
        <v>2.2558277767625785E-3</v>
      </c>
      <c r="E2748" s="167">
        <f t="shared" si="603"/>
        <v>24.291375447755232</v>
      </c>
      <c r="F2748" s="168">
        <f t="shared" si="604"/>
        <v>6.1313398972407098</v>
      </c>
      <c r="G2748" s="168">
        <f t="shared" si="594"/>
        <v>213076.46630207979</v>
      </c>
      <c r="H2748" s="168">
        <f t="shared" si="595"/>
        <v>271310.33852408634</v>
      </c>
      <c r="I2748" s="169">
        <f t="shared" si="596"/>
        <v>484386.80482616613</v>
      </c>
      <c r="J2748" s="169">
        <f t="shared" si="598"/>
        <v>472431.59096771828</v>
      </c>
      <c r="K2748" s="95"/>
      <c r="L2748" s="265">
        <f t="shared" si="597"/>
        <v>185674.98431894352</v>
      </c>
      <c r="M2748" s="265">
        <f>$G2748*NonHospFrac+theModel!$H2748*NonHospFrac</f>
        <v>298711.82050722261</v>
      </c>
      <c r="N2748" s="266">
        <f t="shared" si="599"/>
        <v>484386.80482616613</v>
      </c>
      <c r="O2748" s="159"/>
      <c r="P2748" s="265">
        <f t="shared" si="600"/>
        <v>181092.31583256077</v>
      </c>
      <c r="Q2748" s="265">
        <f t="shared" si="601"/>
        <v>298710.26586554782</v>
      </c>
      <c r="R2748" s="266">
        <f t="shared" si="602"/>
        <v>479802.58169810858</v>
      </c>
    </row>
    <row r="2749" spans="1:18" x14ac:dyDescent="0.3">
      <c r="A2749" s="82">
        <v>2718</v>
      </c>
      <c r="B2749" s="94">
        <f t="shared" si="591"/>
        <v>2.5038895329808716E-23</v>
      </c>
      <c r="C2749" s="179">
        <f t="shared" si="592"/>
        <v>2.4982411894224284E-23</v>
      </c>
      <c r="D2749" s="166">
        <f t="shared" si="593"/>
        <v>2.2558277767625785E-3</v>
      </c>
      <c r="E2749" s="167">
        <f t="shared" si="603"/>
        <v>24.291375447755232</v>
      </c>
      <c r="F2749" s="168">
        <f t="shared" si="604"/>
        <v>6.1335957250174724</v>
      </c>
      <c r="G2749" s="168">
        <f t="shared" si="594"/>
        <v>213154.86088129322</v>
      </c>
      <c r="H2749" s="168">
        <f t="shared" si="595"/>
        <v>271310.33852408634</v>
      </c>
      <c r="I2749" s="169">
        <f t="shared" si="596"/>
        <v>484465.19940537959</v>
      </c>
      <c r="J2749" s="169">
        <f t="shared" si="598"/>
        <v>472501.76381837286</v>
      </c>
      <c r="K2749" s="95"/>
      <c r="L2749" s="265">
        <f t="shared" si="597"/>
        <v>185705.03450222907</v>
      </c>
      <c r="M2749" s="265">
        <f>$G2749*NonHospFrac+theModel!$H2749*NonHospFrac</f>
        <v>298760.16490315046</v>
      </c>
      <c r="N2749" s="266">
        <f t="shared" si="599"/>
        <v>484465.19940537954</v>
      </c>
      <c r="O2749" s="159"/>
      <c r="P2749" s="265">
        <f t="shared" si="600"/>
        <v>181119.21446566776</v>
      </c>
      <c r="Q2749" s="265">
        <f t="shared" si="601"/>
        <v>298758.61026147567</v>
      </c>
      <c r="R2749" s="266">
        <f t="shared" si="602"/>
        <v>479877.82472714339</v>
      </c>
    </row>
    <row r="2750" spans="1:18" x14ac:dyDescent="0.3">
      <c r="A2750" s="82">
        <v>2719</v>
      </c>
      <c r="B2750" s="94">
        <f t="shared" si="591"/>
        <v>2.4571157265575575E-23</v>
      </c>
      <c r="C2750" s="179">
        <f t="shared" si="592"/>
        <v>2.4515728966508688E-23</v>
      </c>
      <c r="D2750" s="166">
        <f t="shared" si="593"/>
        <v>2.2558277767625785E-3</v>
      </c>
      <c r="E2750" s="167">
        <f t="shared" si="603"/>
        <v>24.291375447755232</v>
      </c>
      <c r="F2750" s="168">
        <f t="shared" si="604"/>
        <v>6.135851552794235</v>
      </c>
      <c r="G2750" s="168">
        <f t="shared" si="594"/>
        <v>213233.25546050663</v>
      </c>
      <c r="H2750" s="168">
        <f t="shared" si="595"/>
        <v>271310.33852408634</v>
      </c>
      <c r="I2750" s="169">
        <f t="shared" si="596"/>
        <v>484543.59398459294</v>
      </c>
      <c r="J2750" s="169">
        <f t="shared" si="598"/>
        <v>472571.93380864378</v>
      </c>
      <c r="K2750" s="95"/>
      <c r="L2750" s="265">
        <f t="shared" si="597"/>
        <v>185735.08468551468</v>
      </c>
      <c r="M2750" s="265">
        <f>$G2750*NonHospFrac+theModel!$H2750*NonHospFrac</f>
        <v>298808.50929907826</v>
      </c>
      <c r="N2750" s="266">
        <f t="shared" si="599"/>
        <v>484543.59398459294</v>
      </c>
      <c r="O2750" s="159"/>
      <c r="P2750" s="265">
        <f t="shared" si="600"/>
        <v>181146.11200233357</v>
      </c>
      <c r="Q2750" s="265">
        <f t="shared" si="601"/>
        <v>298806.95465740346</v>
      </c>
      <c r="R2750" s="266">
        <f t="shared" si="602"/>
        <v>479953.06665973703</v>
      </c>
    </row>
    <row r="2751" spans="1:18" x14ac:dyDescent="0.3">
      <c r="A2751" s="82">
        <v>2720</v>
      </c>
      <c r="B2751" s="94">
        <f t="shared" si="591"/>
        <v>2.4112156763197724E-23</v>
      </c>
      <c r="C2751" s="179">
        <f t="shared" si="592"/>
        <v>2.4057763890213649E-23</v>
      </c>
      <c r="D2751" s="166">
        <f t="shared" si="593"/>
        <v>2.2558277767625785E-3</v>
      </c>
      <c r="E2751" s="167">
        <f t="shared" si="603"/>
        <v>24.291375447755232</v>
      </c>
      <c r="F2751" s="168">
        <f t="shared" si="604"/>
        <v>6.1381073805709976</v>
      </c>
      <c r="G2751" s="168">
        <f t="shared" si="594"/>
        <v>213311.65003972006</v>
      </c>
      <c r="H2751" s="168">
        <f t="shared" si="595"/>
        <v>271310.33852408634</v>
      </c>
      <c r="I2751" s="169">
        <f t="shared" si="596"/>
        <v>484621.9885638064</v>
      </c>
      <c r="J2751" s="169">
        <f t="shared" si="598"/>
        <v>472642.10093864787</v>
      </c>
      <c r="K2751" s="95"/>
      <c r="L2751" s="265">
        <f t="shared" si="597"/>
        <v>185765.13486880023</v>
      </c>
      <c r="M2751" s="265">
        <f>$G2751*NonHospFrac+theModel!$H2751*NonHospFrac</f>
        <v>298856.85369500611</v>
      </c>
      <c r="N2751" s="266">
        <f t="shared" si="599"/>
        <v>484621.98856380634</v>
      </c>
      <c r="O2751" s="159"/>
      <c r="P2751" s="265">
        <f t="shared" si="600"/>
        <v>181173.00844260279</v>
      </c>
      <c r="Q2751" s="265">
        <f t="shared" si="601"/>
        <v>298855.29905333131</v>
      </c>
      <c r="R2751" s="266">
        <f t="shared" si="602"/>
        <v>480028.30749593407</v>
      </c>
    </row>
    <row r="2752" spans="1:18" x14ac:dyDescent="0.3">
      <c r="A2752" s="82">
        <v>2721</v>
      </c>
      <c r="B2752" s="94">
        <f t="shared" si="591"/>
        <v>2.3661730601006871E-23</v>
      </c>
      <c r="C2752" s="179">
        <f t="shared" si="592"/>
        <v>2.3608353811870848E-23</v>
      </c>
      <c r="D2752" s="166">
        <f t="shared" si="593"/>
        <v>2.2558277767625785E-3</v>
      </c>
      <c r="E2752" s="167">
        <f t="shared" si="603"/>
        <v>24.291375447755232</v>
      </c>
      <c r="F2752" s="168">
        <f t="shared" si="604"/>
        <v>6.1403632083477602</v>
      </c>
      <c r="G2752" s="168">
        <f t="shared" si="594"/>
        <v>213390.04461893346</v>
      </c>
      <c r="H2752" s="168">
        <f t="shared" si="595"/>
        <v>271310.33852408634</v>
      </c>
      <c r="I2752" s="169">
        <f t="shared" si="596"/>
        <v>484700.3831430198</v>
      </c>
      <c r="J2752" s="169">
        <f t="shared" si="598"/>
        <v>472712.26520850154</v>
      </c>
      <c r="K2752" s="95"/>
      <c r="L2752" s="265">
        <f t="shared" si="597"/>
        <v>185795.18505208581</v>
      </c>
      <c r="M2752" s="265">
        <f>$G2752*NonHospFrac+theModel!$H2752*NonHospFrac</f>
        <v>298905.19809093396</v>
      </c>
      <c r="N2752" s="266">
        <f t="shared" si="599"/>
        <v>484700.38314301975</v>
      </c>
      <c r="O2752" s="159"/>
      <c r="P2752" s="265">
        <f t="shared" si="600"/>
        <v>181199.90378652018</v>
      </c>
      <c r="Q2752" s="265">
        <f t="shared" si="601"/>
        <v>298903.64344925917</v>
      </c>
      <c r="R2752" s="266">
        <f t="shared" si="602"/>
        <v>480103.54723577935</v>
      </c>
    </row>
    <row r="2753" spans="1:18" x14ac:dyDescent="0.3">
      <c r="A2753" s="82">
        <v>2722</v>
      </c>
      <c r="B2753" s="94">
        <f t="shared" si="591"/>
        <v>2.3219718606390426E-23</v>
      </c>
      <c r="C2753" s="179">
        <f t="shared" si="592"/>
        <v>2.3167338920189518E-23</v>
      </c>
      <c r="D2753" s="166">
        <f t="shared" si="593"/>
        <v>2.2558277767625785E-3</v>
      </c>
      <c r="E2753" s="167">
        <f t="shared" si="603"/>
        <v>24.291375447755232</v>
      </c>
      <c r="F2753" s="168">
        <f t="shared" si="604"/>
        <v>6.1426190361245228</v>
      </c>
      <c r="G2753" s="168">
        <f t="shared" si="594"/>
        <v>213468.43919814689</v>
      </c>
      <c r="H2753" s="168">
        <f t="shared" si="595"/>
        <v>271310.33852408634</v>
      </c>
      <c r="I2753" s="169">
        <f t="shared" si="596"/>
        <v>484778.77772223321</v>
      </c>
      <c r="J2753" s="169">
        <f t="shared" si="598"/>
        <v>472782.42661832145</v>
      </c>
      <c r="K2753" s="95"/>
      <c r="L2753" s="265">
        <f t="shared" si="597"/>
        <v>185825.23523537139</v>
      </c>
      <c r="M2753" s="265">
        <f>$G2753*NonHospFrac+theModel!$H2753*NonHospFrac</f>
        <v>298953.54248686181</v>
      </c>
      <c r="N2753" s="266">
        <f t="shared" si="599"/>
        <v>484778.77772223321</v>
      </c>
      <c r="O2753" s="159"/>
      <c r="P2753" s="265">
        <f t="shared" si="600"/>
        <v>181226.79803413039</v>
      </c>
      <c r="Q2753" s="265">
        <f t="shared" si="601"/>
        <v>298951.98784518702</v>
      </c>
      <c r="R2753" s="266">
        <f t="shared" si="602"/>
        <v>480178.78587931744</v>
      </c>
    </row>
    <row r="2754" spans="1:18" x14ac:dyDescent="0.3">
      <c r="A2754" s="82">
        <v>2723</v>
      </c>
      <c r="B2754" s="94">
        <f t="shared" si="591"/>
        <v>2.2785963598833775E-23</v>
      </c>
      <c r="C2754" s="179">
        <f t="shared" si="592"/>
        <v>2.2734562389227225E-23</v>
      </c>
      <c r="D2754" s="166">
        <f t="shared" si="593"/>
        <v>2.2558277767625785E-3</v>
      </c>
      <c r="E2754" s="167">
        <f t="shared" si="603"/>
        <v>24.291375447755232</v>
      </c>
      <c r="F2754" s="168">
        <f t="shared" si="604"/>
        <v>6.1448748639012853</v>
      </c>
      <c r="G2754" s="168">
        <f t="shared" si="594"/>
        <v>213546.83377736033</v>
      </c>
      <c r="H2754" s="168">
        <f t="shared" si="595"/>
        <v>271310.33852408634</v>
      </c>
      <c r="I2754" s="169">
        <f t="shared" si="596"/>
        <v>484857.17230144667</v>
      </c>
      <c r="J2754" s="169">
        <f t="shared" si="598"/>
        <v>472852.58516822424</v>
      </c>
      <c r="K2754" s="95"/>
      <c r="L2754" s="265">
        <f t="shared" si="597"/>
        <v>185855.285418657</v>
      </c>
      <c r="M2754" s="265">
        <f>$G2754*NonHospFrac+theModel!$H2754*NonHospFrac</f>
        <v>299001.88688278967</v>
      </c>
      <c r="N2754" s="266">
        <f t="shared" si="599"/>
        <v>484857.17230144667</v>
      </c>
      <c r="O2754" s="159"/>
      <c r="P2754" s="265">
        <f t="shared" si="600"/>
        <v>181253.69118547815</v>
      </c>
      <c r="Q2754" s="265">
        <f t="shared" si="601"/>
        <v>299000.33224111487</v>
      </c>
      <c r="R2754" s="266">
        <f t="shared" si="602"/>
        <v>480254.02342659305</v>
      </c>
    </row>
    <row r="2755" spans="1:18" x14ac:dyDescent="0.3">
      <c r="A2755" s="82">
        <v>2724</v>
      </c>
      <c r="B2755" s="94">
        <f t="shared" si="591"/>
        <v>2.2360311334026496E-23</v>
      </c>
      <c r="C2755" s="179">
        <f t="shared" si="592"/>
        <v>2.2309870322622141E-23</v>
      </c>
      <c r="D2755" s="166">
        <f t="shared" si="593"/>
        <v>2.2558277767625785E-3</v>
      </c>
      <c r="E2755" s="167">
        <f t="shared" si="603"/>
        <v>24.291375447755232</v>
      </c>
      <c r="F2755" s="168">
        <f t="shared" si="604"/>
        <v>6.1471306916780479</v>
      </c>
      <c r="G2755" s="168">
        <f t="shared" si="594"/>
        <v>213625.22835657379</v>
      </c>
      <c r="H2755" s="168">
        <f t="shared" si="595"/>
        <v>271310.33852408634</v>
      </c>
      <c r="I2755" s="169">
        <f t="shared" si="596"/>
        <v>484935.56688066013</v>
      </c>
      <c r="J2755" s="169">
        <f t="shared" si="598"/>
        <v>472922.74085832643</v>
      </c>
      <c r="K2755" s="95"/>
      <c r="L2755" s="265">
        <f t="shared" si="597"/>
        <v>185885.33560194258</v>
      </c>
      <c r="M2755" s="265">
        <f>$G2755*NonHospFrac+theModel!$H2755*NonHospFrac</f>
        <v>299050.23127871752</v>
      </c>
      <c r="N2755" s="266">
        <f t="shared" si="599"/>
        <v>484935.56688066013</v>
      </c>
      <c r="O2755" s="159"/>
      <c r="P2755" s="265">
        <f t="shared" si="600"/>
        <v>181280.5832406081</v>
      </c>
      <c r="Q2755" s="265">
        <f t="shared" si="601"/>
        <v>299048.67663704272</v>
      </c>
      <c r="R2755" s="266">
        <f t="shared" si="602"/>
        <v>480329.25987765082</v>
      </c>
    </row>
    <row r="2756" spans="1:18" x14ac:dyDescent="0.3">
      <c r="A2756" s="82">
        <v>2725</v>
      </c>
      <c r="B2756" s="94">
        <f t="shared" si="591"/>
        <v>2.1942610449012891E-23</v>
      </c>
      <c r="C2756" s="179">
        <f t="shared" si="592"/>
        <v>2.1893111698867326E-23</v>
      </c>
      <c r="D2756" s="166">
        <f t="shared" si="593"/>
        <v>2.2558277767625785E-3</v>
      </c>
      <c r="E2756" s="167">
        <f t="shared" si="603"/>
        <v>24.291375447755232</v>
      </c>
      <c r="F2756" s="168">
        <f t="shared" si="604"/>
        <v>6.1493865194548105</v>
      </c>
      <c r="G2756" s="168">
        <f t="shared" si="594"/>
        <v>213703.62293578719</v>
      </c>
      <c r="H2756" s="168">
        <f t="shared" si="595"/>
        <v>271310.33852408634</v>
      </c>
      <c r="I2756" s="169">
        <f t="shared" si="596"/>
        <v>485013.96145987354</v>
      </c>
      <c r="J2756" s="169">
        <f t="shared" si="598"/>
        <v>472992.89368874452</v>
      </c>
      <c r="K2756" s="95"/>
      <c r="L2756" s="265">
        <f t="shared" si="597"/>
        <v>185915.38578522817</v>
      </c>
      <c r="M2756" s="265">
        <f>$G2756*NonHospFrac+theModel!$H2756*NonHospFrac</f>
        <v>299098.57567464537</v>
      </c>
      <c r="N2756" s="266">
        <f t="shared" si="599"/>
        <v>485013.96145987354</v>
      </c>
      <c r="O2756" s="159"/>
      <c r="P2756" s="265">
        <f t="shared" si="600"/>
        <v>181307.47419956492</v>
      </c>
      <c r="Q2756" s="265">
        <f t="shared" si="601"/>
        <v>299097.02103297057</v>
      </c>
      <c r="R2756" s="266">
        <f t="shared" si="602"/>
        <v>480404.49523253553</v>
      </c>
    </row>
    <row r="2757" spans="1:18" x14ac:dyDescent="0.3">
      <c r="A2757" s="82">
        <v>2726</v>
      </c>
      <c r="B2757" s="94">
        <f t="shared" si="591"/>
        <v>2.1532712408366315E-23</v>
      </c>
      <c r="C2757" s="179">
        <f t="shared" si="592"/>
        <v>2.1484138317606481E-23</v>
      </c>
      <c r="D2757" s="166">
        <f t="shared" si="593"/>
        <v>2.2558277767625785E-3</v>
      </c>
      <c r="E2757" s="167">
        <f t="shared" si="603"/>
        <v>24.291375447755232</v>
      </c>
      <c r="F2757" s="168">
        <f t="shared" si="604"/>
        <v>6.1516423472315731</v>
      </c>
      <c r="G2757" s="168">
        <f t="shared" si="594"/>
        <v>213782.01751500063</v>
      </c>
      <c r="H2757" s="168">
        <f t="shared" si="595"/>
        <v>271310.33852408634</v>
      </c>
      <c r="I2757" s="169">
        <f t="shared" si="596"/>
        <v>485092.35603908694</v>
      </c>
      <c r="J2757" s="169">
        <f t="shared" si="598"/>
        <v>473063.04365959513</v>
      </c>
      <c r="K2757" s="95"/>
      <c r="L2757" s="265">
        <f t="shared" si="597"/>
        <v>185945.43596851372</v>
      </c>
      <c r="M2757" s="265">
        <f>$G2757*NonHospFrac+theModel!$H2757*NonHospFrac</f>
        <v>299146.92007057322</v>
      </c>
      <c r="N2757" s="266">
        <f t="shared" si="599"/>
        <v>485092.35603908694</v>
      </c>
      <c r="O2757" s="159"/>
      <c r="P2757" s="265">
        <f t="shared" si="600"/>
        <v>181334.36406239332</v>
      </c>
      <c r="Q2757" s="265">
        <f t="shared" si="601"/>
        <v>299145.36542889843</v>
      </c>
      <c r="R2757" s="266">
        <f t="shared" si="602"/>
        <v>480479.72949129174</v>
      </c>
    </row>
    <row r="2758" spans="1:18" x14ac:dyDescent="0.3">
      <c r="A2758" s="82">
        <v>2727</v>
      </c>
      <c r="B2758" s="94">
        <f t="shared" si="591"/>
        <v>2.1130471451370581E-23</v>
      </c>
      <c r="C2758" s="179">
        <f t="shared" si="592"/>
        <v>2.1082804746934489E-23</v>
      </c>
      <c r="D2758" s="166">
        <f t="shared" si="593"/>
        <v>2.2558277767625785E-3</v>
      </c>
      <c r="E2758" s="167">
        <f t="shared" si="603"/>
        <v>24.291375447755232</v>
      </c>
      <c r="F2758" s="168">
        <f t="shared" si="604"/>
        <v>6.1538981750083357</v>
      </c>
      <c r="G2758" s="168">
        <f t="shared" si="594"/>
        <v>213860.41209421403</v>
      </c>
      <c r="H2758" s="168">
        <f t="shared" si="595"/>
        <v>271310.33852408634</v>
      </c>
      <c r="I2758" s="169">
        <f t="shared" si="596"/>
        <v>485170.7506183004</v>
      </c>
      <c r="J2758" s="169">
        <f t="shared" si="598"/>
        <v>473133.19077099487</v>
      </c>
      <c r="K2758" s="95"/>
      <c r="L2758" s="265">
        <f t="shared" si="597"/>
        <v>185975.48615179933</v>
      </c>
      <c r="M2758" s="265">
        <f>$G2758*NonHospFrac+theModel!$H2758*NonHospFrac</f>
        <v>299195.26446650107</v>
      </c>
      <c r="N2758" s="266">
        <f t="shared" si="599"/>
        <v>485170.7506183004</v>
      </c>
      <c r="O2758" s="159"/>
      <c r="P2758" s="265">
        <f t="shared" si="600"/>
        <v>181361.25282913801</v>
      </c>
      <c r="Q2758" s="265">
        <f t="shared" si="601"/>
        <v>299193.70982482628</v>
      </c>
      <c r="R2758" s="266">
        <f t="shared" si="602"/>
        <v>480554.96265396429</v>
      </c>
    </row>
    <row r="2759" spans="1:18" x14ac:dyDescent="0.3">
      <c r="A2759" s="82">
        <v>2728</v>
      </c>
      <c r="B2759" s="94">
        <f t="shared" si="591"/>
        <v>2.0735744540186462E-23</v>
      </c>
      <c r="C2759" s="179">
        <f t="shared" si="592"/>
        <v>2.0688968271680856E-23</v>
      </c>
      <c r="D2759" s="166">
        <f t="shared" si="593"/>
        <v>2.2558277767625785E-3</v>
      </c>
      <c r="E2759" s="167">
        <f t="shared" si="603"/>
        <v>24.291375447755232</v>
      </c>
      <c r="F2759" s="168">
        <f t="shared" si="604"/>
        <v>6.1561540027850983</v>
      </c>
      <c r="G2759" s="168">
        <f t="shared" si="594"/>
        <v>213938.80667342746</v>
      </c>
      <c r="H2759" s="168">
        <f t="shared" si="595"/>
        <v>271310.33852408634</v>
      </c>
      <c r="I2759" s="169">
        <f t="shared" si="596"/>
        <v>485249.1451975138</v>
      </c>
      <c r="J2759" s="169">
        <f t="shared" si="598"/>
        <v>473203.33502306021</v>
      </c>
      <c r="K2759" s="95"/>
      <c r="L2759" s="265">
        <f t="shared" si="597"/>
        <v>186005.53633508488</v>
      </c>
      <c r="M2759" s="265">
        <f>$G2759*NonHospFrac+theModel!$H2759*NonHospFrac</f>
        <v>299243.60886242893</v>
      </c>
      <c r="N2759" s="266">
        <f t="shared" si="599"/>
        <v>485249.1451975138</v>
      </c>
      <c r="O2759" s="159"/>
      <c r="P2759" s="265">
        <f t="shared" si="600"/>
        <v>181388.14049984358</v>
      </c>
      <c r="Q2759" s="265">
        <f t="shared" si="601"/>
        <v>299242.05422075413</v>
      </c>
      <c r="R2759" s="266">
        <f t="shared" si="602"/>
        <v>480630.1947205977</v>
      </c>
    </row>
    <row r="2760" spans="1:18" x14ac:dyDescent="0.3">
      <c r="A2760" s="82">
        <v>2729</v>
      </c>
      <c r="B2760" s="94">
        <f t="shared" si="591"/>
        <v>2.0348391308987268E-23</v>
      </c>
      <c r="C2760" s="179">
        <f t="shared" si="592"/>
        <v>2.0302488842660019E-23</v>
      </c>
      <c r="D2760" s="166">
        <f t="shared" si="593"/>
        <v>2.2558277767625785E-3</v>
      </c>
      <c r="E2760" s="167">
        <f t="shared" si="603"/>
        <v>24.291375447755232</v>
      </c>
      <c r="F2760" s="168">
        <f t="shared" si="604"/>
        <v>6.1584098305618609</v>
      </c>
      <c r="G2760" s="168">
        <f t="shared" si="594"/>
        <v>214017.20125264089</v>
      </c>
      <c r="H2760" s="168">
        <f t="shared" si="595"/>
        <v>271310.33852408634</v>
      </c>
      <c r="I2760" s="169">
        <f t="shared" si="596"/>
        <v>485327.53977672721</v>
      </c>
      <c r="J2760" s="169">
        <f t="shared" si="598"/>
        <v>473273.47641590773</v>
      </c>
      <c r="K2760" s="95"/>
      <c r="L2760" s="265">
        <f t="shared" si="597"/>
        <v>186035.58651837049</v>
      </c>
      <c r="M2760" s="265">
        <f>$G2760*NonHospFrac+theModel!$H2760*NonHospFrac</f>
        <v>299291.95325835678</v>
      </c>
      <c r="N2760" s="266">
        <f t="shared" si="599"/>
        <v>485327.53977672727</v>
      </c>
      <c r="O2760" s="159"/>
      <c r="P2760" s="265">
        <f t="shared" si="600"/>
        <v>181415.02707455482</v>
      </c>
      <c r="Q2760" s="265">
        <f t="shared" si="601"/>
        <v>299290.39861668198</v>
      </c>
      <c r="R2760" s="266">
        <f t="shared" si="602"/>
        <v>480705.4256912368</v>
      </c>
    </row>
    <row r="2761" spans="1:18" x14ac:dyDescent="0.3">
      <c r="A2761" s="82">
        <v>2730</v>
      </c>
      <c r="B2761" s="94">
        <f t="shared" si="591"/>
        <v>1.9968274014044408E-23</v>
      </c>
      <c r="C2761" s="179">
        <f t="shared" si="592"/>
        <v>1.9923229026869521E-23</v>
      </c>
      <c r="D2761" s="166">
        <f t="shared" si="593"/>
        <v>2.2558277767625785E-3</v>
      </c>
      <c r="E2761" s="167">
        <f t="shared" si="603"/>
        <v>24.291375447755232</v>
      </c>
      <c r="F2761" s="168">
        <f t="shared" si="604"/>
        <v>6.1606656583386235</v>
      </c>
      <c r="G2761" s="168">
        <f t="shared" si="594"/>
        <v>214095.59583185427</v>
      </c>
      <c r="H2761" s="168">
        <f t="shared" si="595"/>
        <v>271310.33852408634</v>
      </c>
      <c r="I2761" s="169">
        <f t="shared" si="596"/>
        <v>485405.93435594061</v>
      </c>
      <c r="J2761" s="169">
        <f t="shared" si="598"/>
        <v>473343.61494965403</v>
      </c>
      <c r="K2761" s="95"/>
      <c r="L2761" s="265">
        <f t="shared" si="597"/>
        <v>186065.63670165604</v>
      </c>
      <c r="M2761" s="265">
        <f>$G2761*NonHospFrac+theModel!$H2761*NonHospFrac</f>
        <v>299340.29765428457</v>
      </c>
      <c r="N2761" s="266">
        <f t="shared" si="599"/>
        <v>485405.93435594061</v>
      </c>
      <c r="O2761" s="159"/>
      <c r="P2761" s="265">
        <f t="shared" si="600"/>
        <v>181441.91255331627</v>
      </c>
      <c r="Q2761" s="265">
        <f t="shared" si="601"/>
        <v>299338.74301260978</v>
      </c>
      <c r="R2761" s="266">
        <f t="shared" si="602"/>
        <v>480780.65556592605</v>
      </c>
    </row>
    <row r="2762" spans="1:18" x14ac:dyDescent="0.3">
      <c r="A2762" s="82">
        <v>2731</v>
      </c>
      <c r="B2762" s="94">
        <f t="shared" si="591"/>
        <v>1.9595257484745409E-23</v>
      </c>
      <c r="C2762" s="179">
        <f t="shared" si="592"/>
        <v>1.9551053958618506E-23</v>
      </c>
      <c r="D2762" s="166">
        <f t="shared" si="593"/>
        <v>2.2558277767625785E-3</v>
      </c>
      <c r="E2762" s="167">
        <f t="shared" si="603"/>
        <v>24.291375447755232</v>
      </c>
      <c r="F2762" s="168">
        <f t="shared" si="604"/>
        <v>6.162921486115386</v>
      </c>
      <c r="G2762" s="168">
        <f t="shared" si="594"/>
        <v>214173.99041106767</v>
      </c>
      <c r="H2762" s="168">
        <f t="shared" si="595"/>
        <v>271310.33852408634</v>
      </c>
      <c r="I2762" s="169">
        <f t="shared" si="596"/>
        <v>485484.32893515402</v>
      </c>
      <c r="J2762" s="169">
        <f t="shared" si="598"/>
        <v>473413.75062441564</v>
      </c>
      <c r="K2762" s="95"/>
      <c r="L2762" s="265">
        <f t="shared" si="597"/>
        <v>186095.68688494159</v>
      </c>
      <c r="M2762" s="265">
        <f>$G2762*NonHospFrac+theModel!$H2762*NonHospFrac</f>
        <v>299388.64205021237</v>
      </c>
      <c r="N2762" s="266">
        <f t="shared" si="599"/>
        <v>485484.32893515396</v>
      </c>
      <c r="O2762" s="159"/>
      <c r="P2762" s="265">
        <f t="shared" si="600"/>
        <v>181468.7969361727</v>
      </c>
      <c r="Q2762" s="265">
        <f t="shared" si="601"/>
        <v>299387.08740853757</v>
      </c>
      <c r="R2762" s="266">
        <f t="shared" si="602"/>
        <v>480855.88434471027</v>
      </c>
    </row>
    <row r="2763" spans="1:18" x14ac:dyDescent="0.3">
      <c r="A2763" s="82">
        <v>2732</v>
      </c>
      <c r="B2763" s="94">
        <f t="shared" si="591"/>
        <v>1.9229209075526916E-23</v>
      </c>
      <c r="C2763" s="179">
        <f t="shared" si="592"/>
        <v>1.9185831291569167E-23</v>
      </c>
      <c r="D2763" s="166">
        <f t="shared" si="593"/>
        <v>2.2558277767625785E-3</v>
      </c>
      <c r="E2763" s="167">
        <f t="shared" si="603"/>
        <v>24.291375447755232</v>
      </c>
      <c r="F2763" s="168">
        <f t="shared" si="604"/>
        <v>6.1651773138921486</v>
      </c>
      <c r="G2763" s="168">
        <f t="shared" si="594"/>
        <v>214252.38499028111</v>
      </c>
      <c r="H2763" s="168">
        <f t="shared" si="595"/>
        <v>271310.33852408634</v>
      </c>
      <c r="I2763" s="169">
        <f t="shared" si="596"/>
        <v>485562.72351436748</v>
      </c>
      <c r="J2763" s="169">
        <f t="shared" si="598"/>
        <v>473483.88344030909</v>
      </c>
      <c r="K2763" s="95"/>
      <c r="L2763" s="265">
        <f t="shared" si="597"/>
        <v>186125.7370682272</v>
      </c>
      <c r="M2763" s="265">
        <f>$G2763*NonHospFrac+theModel!$H2763*NonHospFrac</f>
        <v>299436.98644614022</v>
      </c>
      <c r="N2763" s="266">
        <f t="shared" si="599"/>
        <v>485562.72351436742</v>
      </c>
      <c r="O2763" s="159"/>
      <c r="P2763" s="265">
        <f t="shared" si="600"/>
        <v>181495.68022316881</v>
      </c>
      <c r="Q2763" s="265">
        <f t="shared" si="601"/>
        <v>299435.43180446542</v>
      </c>
      <c r="R2763" s="266">
        <f t="shared" si="602"/>
        <v>480931.11202763423</v>
      </c>
    </row>
    <row r="2764" spans="1:18" x14ac:dyDescent="0.3">
      <c r="A2764" s="82">
        <v>2733</v>
      </c>
      <c r="B2764" s="94">
        <f t="shared" si="591"/>
        <v>1.8869998618705609E-23</v>
      </c>
      <c r="C2764" s="179">
        <f t="shared" si="592"/>
        <v>1.8827431151674061E-23</v>
      </c>
      <c r="D2764" s="166">
        <f t="shared" si="593"/>
        <v>2.2558277767625785E-3</v>
      </c>
      <c r="E2764" s="167">
        <f t="shared" si="603"/>
        <v>24.291375447755232</v>
      </c>
      <c r="F2764" s="168">
        <f t="shared" si="604"/>
        <v>6.1674331416689112</v>
      </c>
      <c r="G2764" s="168">
        <f t="shared" si="594"/>
        <v>214330.77956949454</v>
      </c>
      <c r="H2764" s="168">
        <f t="shared" si="595"/>
        <v>271310.33852408634</v>
      </c>
      <c r="I2764" s="169">
        <f t="shared" si="596"/>
        <v>485641.11809358088</v>
      </c>
      <c r="J2764" s="169">
        <f t="shared" si="598"/>
        <v>473554.01339745085</v>
      </c>
      <c r="K2764" s="95"/>
      <c r="L2764" s="265">
        <f t="shared" si="597"/>
        <v>186155.78725151275</v>
      </c>
      <c r="M2764" s="265">
        <f>$G2764*NonHospFrac+theModel!$H2764*NonHospFrac</f>
        <v>299485.33084206807</v>
      </c>
      <c r="N2764" s="266">
        <f t="shared" si="599"/>
        <v>485641.11809358082</v>
      </c>
      <c r="O2764" s="159"/>
      <c r="P2764" s="265">
        <f t="shared" si="600"/>
        <v>181522.56241434914</v>
      </c>
      <c r="Q2764" s="265">
        <f t="shared" si="601"/>
        <v>299483.77620039327</v>
      </c>
      <c r="R2764" s="266">
        <f t="shared" si="602"/>
        <v>481006.33861474239</v>
      </c>
    </row>
    <row r="2765" spans="1:18" x14ac:dyDescent="0.3">
      <c r="A2765" s="82">
        <v>2734</v>
      </c>
      <c r="B2765" s="94">
        <f t="shared" si="591"/>
        <v>1.8517498378190289E-23</v>
      </c>
      <c r="C2765" s="179">
        <f t="shared" si="592"/>
        <v>1.8475726090992612E-23</v>
      </c>
      <c r="D2765" s="166">
        <f t="shared" si="593"/>
        <v>2.2558277767625785E-3</v>
      </c>
      <c r="E2765" s="167">
        <f t="shared" si="603"/>
        <v>24.291375447755232</v>
      </c>
      <c r="F2765" s="168">
        <f t="shared" si="604"/>
        <v>6.1696889694456738</v>
      </c>
      <c r="G2765" s="168">
        <f t="shared" si="594"/>
        <v>214409.17414870794</v>
      </c>
      <c r="H2765" s="168">
        <f t="shared" si="595"/>
        <v>271310.33852408634</v>
      </c>
      <c r="I2765" s="169">
        <f t="shared" si="596"/>
        <v>485719.51267279428</v>
      </c>
      <c r="J2765" s="169">
        <f t="shared" si="598"/>
        <v>473624.14049595752</v>
      </c>
      <c r="K2765" s="95"/>
      <c r="L2765" s="265">
        <f t="shared" si="597"/>
        <v>186185.83743479836</v>
      </c>
      <c r="M2765" s="265">
        <f>$G2765*NonHospFrac+theModel!$H2765*NonHospFrac</f>
        <v>299533.67523799592</v>
      </c>
      <c r="N2765" s="266">
        <f t="shared" si="599"/>
        <v>485719.51267279428</v>
      </c>
      <c r="O2765" s="159"/>
      <c r="P2765" s="265">
        <f t="shared" si="600"/>
        <v>181549.44350975851</v>
      </c>
      <c r="Q2765" s="265">
        <f t="shared" si="601"/>
        <v>299532.12059632113</v>
      </c>
      <c r="R2765" s="266">
        <f t="shared" si="602"/>
        <v>481081.56410607963</v>
      </c>
    </row>
    <row r="2766" spans="1:18" x14ac:dyDescent="0.3">
      <c r="A2766" s="82">
        <v>2735</v>
      </c>
      <c r="B2766" s="94">
        <f t="shared" si="591"/>
        <v>1.8171583004058595E-23</v>
      </c>
      <c r="C2766" s="179">
        <f t="shared" si="592"/>
        <v>1.8130591042370292E-23</v>
      </c>
      <c r="D2766" s="166">
        <f t="shared" si="593"/>
        <v>2.2558277767625785E-3</v>
      </c>
      <c r="E2766" s="167">
        <f t="shared" si="603"/>
        <v>24.291375447755232</v>
      </c>
      <c r="F2766" s="168">
        <f t="shared" si="604"/>
        <v>6.1719447972224364</v>
      </c>
      <c r="G2766" s="168">
        <f t="shared" si="594"/>
        <v>214487.56872792137</v>
      </c>
      <c r="H2766" s="168">
        <f t="shared" si="595"/>
        <v>271310.33852408634</v>
      </c>
      <c r="I2766" s="169">
        <f t="shared" si="596"/>
        <v>485797.90725200775</v>
      </c>
      <c r="J2766" s="169">
        <f t="shared" si="598"/>
        <v>473694.26473594562</v>
      </c>
      <c r="K2766" s="95"/>
      <c r="L2766" s="265">
        <f t="shared" si="597"/>
        <v>186215.88761808391</v>
      </c>
      <c r="M2766" s="265">
        <f>$G2766*NonHospFrac+theModel!$H2766*NonHospFrac</f>
        <v>299582.01963392377</v>
      </c>
      <c r="N2766" s="266">
        <f t="shared" si="599"/>
        <v>485797.90725200769</v>
      </c>
      <c r="O2766" s="159"/>
      <c r="P2766" s="265">
        <f t="shared" si="600"/>
        <v>181576.32350944146</v>
      </c>
      <c r="Q2766" s="265">
        <f t="shared" si="601"/>
        <v>299580.46499224898</v>
      </c>
      <c r="R2766" s="266">
        <f t="shared" si="602"/>
        <v>481156.78850169043</v>
      </c>
    </row>
    <row r="2767" spans="1:18" x14ac:dyDescent="0.3">
      <c r="A2767" s="82">
        <v>2736</v>
      </c>
      <c r="B2767" s="94">
        <f t="shared" si="591"/>
        <v>1.7832129487982284E-23</v>
      </c>
      <c r="C2767" s="179">
        <f t="shared" si="592"/>
        <v>1.7791903274964466E-23</v>
      </c>
      <c r="D2767" s="166">
        <f t="shared" si="593"/>
        <v>2.2558277767625785E-3</v>
      </c>
      <c r="E2767" s="167">
        <f t="shared" si="603"/>
        <v>24.291375447755232</v>
      </c>
      <c r="F2767" s="168">
        <f t="shared" si="604"/>
        <v>6.174200624999199</v>
      </c>
      <c r="G2767" s="168">
        <f t="shared" si="594"/>
        <v>214565.96330713478</v>
      </c>
      <c r="H2767" s="168">
        <f t="shared" si="595"/>
        <v>271310.33852408634</v>
      </c>
      <c r="I2767" s="169">
        <f t="shared" si="596"/>
        <v>485876.30183122109</v>
      </c>
      <c r="J2767" s="169">
        <f t="shared" si="598"/>
        <v>473764.38611753157</v>
      </c>
      <c r="K2767" s="95"/>
      <c r="L2767" s="265">
        <f t="shared" si="597"/>
        <v>186245.93780136949</v>
      </c>
      <c r="M2767" s="265">
        <f>$G2767*NonHospFrac+theModel!$H2767*NonHospFrac</f>
        <v>299630.36402985163</v>
      </c>
      <c r="N2767" s="266">
        <f t="shared" si="599"/>
        <v>485876.30183122109</v>
      </c>
      <c r="O2767" s="159"/>
      <c r="P2767" s="265">
        <f t="shared" si="600"/>
        <v>181603.20241344272</v>
      </c>
      <c r="Q2767" s="265">
        <f t="shared" si="601"/>
        <v>299628.80938817683</v>
      </c>
      <c r="R2767" s="266">
        <f t="shared" si="602"/>
        <v>481232.01180161955</v>
      </c>
    </row>
    <row r="2768" spans="1:18" x14ac:dyDescent="0.3">
      <c r="A2768" s="82">
        <v>2737</v>
      </c>
      <c r="B2768" s="94">
        <f t="shared" si="591"/>
        <v>1.7499017119485304E-23</v>
      </c>
      <c r="C2768" s="179">
        <f t="shared" si="592"/>
        <v>1.7459542350601127E-23</v>
      </c>
      <c r="D2768" s="166">
        <f t="shared" si="593"/>
        <v>2.2558277767625785E-3</v>
      </c>
      <c r="E2768" s="167">
        <f t="shared" si="603"/>
        <v>24.291375447755232</v>
      </c>
      <c r="F2768" s="168">
        <f t="shared" si="604"/>
        <v>6.1764564527759616</v>
      </c>
      <c r="G2768" s="168">
        <f t="shared" si="594"/>
        <v>214644.35788634821</v>
      </c>
      <c r="H2768" s="168">
        <f t="shared" si="595"/>
        <v>271310.33852408634</v>
      </c>
      <c r="I2768" s="169">
        <f t="shared" si="596"/>
        <v>485954.69641043455</v>
      </c>
      <c r="J2768" s="169">
        <f t="shared" si="598"/>
        <v>473834.50464083208</v>
      </c>
      <c r="K2768" s="95"/>
      <c r="L2768" s="265">
        <f t="shared" si="597"/>
        <v>186275.98798465508</v>
      </c>
      <c r="M2768" s="265">
        <f>$G2768*NonHospFrac+theModel!$H2768*NonHospFrac</f>
        <v>299678.70842577948</v>
      </c>
      <c r="N2768" s="266">
        <f t="shared" si="599"/>
        <v>485954.69641043455</v>
      </c>
      <c r="O2768" s="159"/>
      <c r="P2768" s="265">
        <f t="shared" si="600"/>
        <v>181630.08022180694</v>
      </c>
      <c r="Q2768" s="265">
        <f t="shared" si="601"/>
        <v>299677.15378410468</v>
      </c>
      <c r="R2768" s="266">
        <f t="shared" si="602"/>
        <v>481307.23400591162</v>
      </c>
    </row>
    <row r="2769" spans="1:18" x14ac:dyDescent="0.3">
      <c r="A2769" s="82">
        <v>2738</v>
      </c>
      <c r="B2769" s="94">
        <f t="shared" si="591"/>
        <v>1.7172127443018365E-23</v>
      </c>
      <c r="C2769" s="179">
        <f t="shared" si="592"/>
        <v>1.7133390080946296E-23</v>
      </c>
      <c r="D2769" s="166">
        <f t="shared" si="593"/>
        <v>2.2558277767625785E-3</v>
      </c>
      <c r="E2769" s="167">
        <f t="shared" si="603"/>
        <v>24.291375447755232</v>
      </c>
      <c r="F2769" s="168">
        <f t="shared" si="604"/>
        <v>6.1787122805527241</v>
      </c>
      <c r="G2769" s="168">
        <f t="shared" si="594"/>
        <v>214722.75246556164</v>
      </c>
      <c r="H2769" s="168">
        <f t="shared" si="595"/>
        <v>271310.33852408634</v>
      </c>
      <c r="I2769" s="169">
        <f t="shared" si="596"/>
        <v>486033.09098964802</v>
      </c>
      <c r="J2769" s="169">
        <f t="shared" si="598"/>
        <v>473904.6203059635</v>
      </c>
      <c r="K2769" s="95"/>
      <c r="L2769" s="265">
        <f t="shared" si="597"/>
        <v>186306.03816794069</v>
      </c>
      <c r="M2769" s="265">
        <f>$G2769*NonHospFrac+theModel!$H2769*NonHospFrac</f>
        <v>299727.05282170733</v>
      </c>
      <c r="N2769" s="266">
        <f t="shared" si="599"/>
        <v>486033.09098964802</v>
      </c>
      <c r="O2769" s="159"/>
      <c r="P2769" s="265">
        <f t="shared" si="600"/>
        <v>181656.9569345788</v>
      </c>
      <c r="Q2769" s="265">
        <f t="shared" si="601"/>
        <v>299725.49818003253</v>
      </c>
      <c r="R2769" s="266">
        <f t="shared" si="602"/>
        <v>481382.45511461131</v>
      </c>
    </row>
    <row r="2770" spans="1:18" x14ac:dyDescent="0.3">
      <c r="A2770" s="82">
        <v>2739</v>
      </c>
      <c r="B2770" s="94">
        <f t="shared" si="591"/>
        <v>1.6851344215836606E-23</v>
      </c>
      <c r="C2770" s="179">
        <f t="shared" si="592"/>
        <v>1.6813330485478734E-23</v>
      </c>
      <c r="D2770" s="166">
        <f t="shared" si="593"/>
        <v>2.2558277767625785E-3</v>
      </c>
      <c r="E2770" s="167">
        <f t="shared" si="603"/>
        <v>24.291375447755232</v>
      </c>
      <c r="F2770" s="168">
        <f t="shared" si="604"/>
        <v>6.1809681083294867</v>
      </c>
      <c r="G2770" s="168">
        <f t="shared" si="594"/>
        <v>214801.14704477505</v>
      </c>
      <c r="H2770" s="168">
        <f t="shared" si="595"/>
        <v>271310.33852408634</v>
      </c>
      <c r="I2770" s="169">
        <f t="shared" si="596"/>
        <v>486111.48556886136</v>
      </c>
      <c r="J2770" s="169">
        <f t="shared" si="598"/>
        <v>473974.73311304231</v>
      </c>
      <c r="K2770" s="95"/>
      <c r="L2770" s="265">
        <f t="shared" si="597"/>
        <v>186336.08835122624</v>
      </c>
      <c r="M2770" s="265">
        <f>$G2770*NonHospFrac+theModel!$H2770*NonHospFrac</f>
        <v>299775.39721763518</v>
      </c>
      <c r="N2770" s="266">
        <f t="shared" si="599"/>
        <v>486111.48556886142</v>
      </c>
      <c r="O2770" s="159"/>
      <c r="P2770" s="265">
        <f t="shared" si="600"/>
        <v>181683.83255180292</v>
      </c>
      <c r="Q2770" s="265">
        <f t="shared" si="601"/>
        <v>299773.84257596039</v>
      </c>
      <c r="R2770" s="266">
        <f t="shared" si="602"/>
        <v>481457.6751277633</v>
      </c>
    </row>
    <row r="2771" spans="1:18" x14ac:dyDescent="0.3">
      <c r="A2771" s="82">
        <v>2740</v>
      </c>
      <c r="B2771" s="94">
        <f t="shared" si="591"/>
        <v>1.6536553366662911E-23</v>
      </c>
      <c r="C2771" s="179">
        <f t="shared" si="592"/>
        <v>1.6499249750246477E-23</v>
      </c>
      <c r="D2771" s="166">
        <f t="shared" si="593"/>
        <v>2.2558277767625785E-3</v>
      </c>
      <c r="E2771" s="167">
        <f t="shared" si="603"/>
        <v>24.291375447755232</v>
      </c>
      <c r="F2771" s="168">
        <f t="shared" si="604"/>
        <v>6.1832239361062493</v>
      </c>
      <c r="G2771" s="168">
        <f t="shared" si="594"/>
        <v>214879.54162398848</v>
      </c>
      <c r="H2771" s="168">
        <f t="shared" si="595"/>
        <v>271310.33852408634</v>
      </c>
      <c r="I2771" s="169">
        <f t="shared" si="596"/>
        <v>486189.88014807482</v>
      </c>
      <c r="J2771" s="169">
        <f t="shared" si="598"/>
        <v>474044.84306218516</v>
      </c>
      <c r="K2771" s="95"/>
      <c r="L2771" s="265">
        <f t="shared" si="597"/>
        <v>186366.13853451182</v>
      </c>
      <c r="M2771" s="265">
        <f>$G2771*NonHospFrac+theModel!$H2771*NonHospFrac</f>
        <v>299823.74161356298</v>
      </c>
      <c r="N2771" s="266">
        <f t="shared" si="599"/>
        <v>486189.88014807482</v>
      </c>
      <c r="O2771" s="159"/>
      <c r="P2771" s="265">
        <f t="shared" si="600"/>
        <v>181710.70707352398</v>
      </c>
      <c r="Q2771" s="265">
        <f t="shared" si="601"/>
        <v>299822.18697188818</v>
      </c>
      <c r="R2771" s="266">
        <f t="shared" si="602"/>
        <v>481532.89404541219</v>
      </c>
    </row>
    <row r="2772" spans="1:18" x14ac:dyDescent="0.3">
      <c r="A2772" s="82">
        <v>2741</v>
      </c>
      <c r="B2772" s="94">
        <f t="shared" si="591"/>
        <v>1.6227642955123997E-23</v>
      </c>
      <c r="C2772" s="179">
        <f t="shared" si="592"/>
        <v>1.6191036187394442E-23</v>
      </c>
      <c r="D2772" s="166">
        <f t="shared" si="593"/>
        <v>2.2558277767625785E-3</v>
      </c>
      <c r="E2772" s="167">
        <f t="shared" si="603"/>
        <v>24.291375447755232</v>
      </c>
      <c r="F2772" s="168">
        <f t="shared" si="604"/>
        <v>6.1854797638830119</v>
      </c>
      <c r="G2772" s="168">
        <f t="shared" si="594"/>
        <v>214957.93620320194</v>
      </c>
      <c r="H2772" s="168">
        <f t="shared" si="595"/>
        <v>271310.33852408634</v>
      </c>
      <c r="I2772" s="169">
        <f t="shared" si="596"/>
        <v>486268.27472728828</v>
      </c>
      <c r="J2772" s="169">
        <f t="shared" si="598"/>
        <v>474114.95015350846</v>
      </c>
      <c r="K2772" s="95"/>
      <c r="L2772" s="265">
        <f t="shared" si="597"/>
        <v>186396.1887177974</v>
      </c>
      <c r="M2772" s="265">
        <f>$G2772*NonHospFrac+theModel!$H2772*NonHospFrac</f>
        <v>299872.08600949089</v>
      </c>
      <c r="N2772" s="266">
        <f t="shared" si="599"/>
        <v>486268.27472728828</v>
      </c>
      <c r="O2772" s="159"/>
      <c r="P2772" s="265">
        <f t="shared" si="600"/>
        <v>181737.58049978662</v>
      </c>
      <c r="Q2772" s="265">
        <f t="shared" si="601"/>
        <v>299870.53136781609</v>
      </c>
      <c r="R2772" s="266">
        <f t="shared" si="602"/>
        <v>481608.11186760268</v>
      </c>
    </row>
    <row r="2773" spans="1:18" x14ac:dyDescent="0.3">
      <c r="A2773" s="82">
        <v>2742</v>
      </c>
      <c r="B2773" s="94">
        <f t="shared" si="591"/>
        <v>1.5924503131944171E-23</v>
      </c>
      <c r="C2773" s="179">
        <f t="shared" si="592"/>
        <v>1.5888580195447987E-23</v>
      </c>
      <c r="D2773" s="166">
        <f t="shared" si="593"/>
        <v>2.2558277767625785E-3</v>
      </c>
      <c r="E2773" s="167">
        <f t="shared" si="603"/>
        <v>24.291375447755232</v>
      </c>
      <c r="F2773" s="168">
        <f t="shared" si="604"/>
        <v>6.1877355916597745</v>
      </c>
      <c r="G2773" s="168">
        <f t="shared" si="594"/>
        <v>215036.33078241535</v>
      </c>
      <c r="H2773" s="168">
        <f t="shared" si="595"/>
        <v>271310.33852408634</v>
      </c>
      <c r="I2773" s="169">
        <f t="shared" si="596"/>
        <v>486346.66930650169</v>
      </c>
      <c r="J2773" s="169">
        <f t="shared" si="598"/>
        <v>474185.05438712862</v>
      </c>
      <c r="K2773" s="95"/>
      <c r="L2773" s="265">
        <f t="shared" si="597"/>
        <v>186426.23890108301</v>
      </c>
      <c r="M2773" s="265">
        <f>$G2773*NonHospFrac+theModel!$H2773*NonHospFrac</f>
        <v>299920.43040541868</v>
      </c>
      <c r="N2773" s="266">
        <f t="shared" si="599"/>
        <v>486346.66930650169</v>
      </c>
      <c r="O2773" s="159"/>
      <c r="P2773" s="265">
        <f t="shared" si="600"/>
        <v>181764.45283063554</v>
      </c>
      <c r="Q2773" s="265">
        <f t="shared" si="601"/>
        <v>299918.87576374388</v>
      </c>
      <c r="R2773" s="266">
        <f t="shared" si="602"/>
        <v>481683.32859437942</v>
      </c>
    </row>
    <row r="2774" spans="1:18" x14ac:dyDescent="0.3">
      <c r="A2774" s="82">
        <v>2743</v>
      </c>
      <c r="B2774" s="94">
        <f t="shared" si="591"/>
        <v>1.5627026099882662E-23</v>
      </c>
      <c r="C2774" s="179">
        <f t="shared" si="592"/>
        <v>1.5591774220338354E-23</v>
      </c>
      <c r="D2774" s="166">
        <f t="shared" si="593"/>
        <v>2.2558277767625785E-3</v>
      </c>
      <c r="E2774" s="167">
        <f t="shared" si="603"/>
        <v>24.291375447755232</v>
      </c>
      <c r="F2774" s="168">
        <f t="shared" si="604"/>
        <v>6.1899914194365371</v>
      </c>
      <c r="G2774" s="168">
        <f t="shared" si="594"/>
        <v>215114.72536162878</v>
      </c>
      <c r="H2774" s="168">
        <f t="shared" si="595"/>
        <v>271310.33852408634</v>
      </c>
      <c r="I2774" s="169">
        <f t="shared" si="596"/>
        <v>486425.06388571509</v>
      </c>
      <c r="J2774" s="169">
        <f t="shared" si="598"/>
        <v>474255.15576316224</v>
      </c>
      <c r="K2774" s="95"/>
      <c r="L2774" s="265">
        <f t="shared" si="597"/>
        <v>186456.28908436856</v>
      </c>
      <c r="M2774" s="265">
        <f>$G2774*NonHospFrac+theModel!$H2774*NonHospFrac</f>
        <v>299968.77480134653</v>
      </c>
      <c r="N2774" s="266">
        <f t="shared" si="599"/>
        <v>486425.06388571509</v>
      </c>
      <c r="O2774" s="159"/>
      <c r="P2774" s="265">
        <f t="shared" si="600"/>
        <v>181791.32406611528</v>
      </c>
      <c r="Q2774" s="265">
        <f t="shared" si="601"/>
        <v>299967.22015967174</v>
      </c>
      <c r="R2774" s="266">
        <f t="shared" si="602"/>
        <v>481758.54422578705</v>
      </c>
    </row>
    <row r="2775" spans="1:18" x14ac:dyDescent="0.3">
      <c r="A2775" s="82">
        <v>2744</v>
      </c>
      <c r="B2775" s="94">
        <f t="shared" si="591"/>
        <v>1.5335106075400666E-23</v>
      </c>
      <c r="C2775" s="179">
        <f t="shared" si="592"/>
        <v>1.5300512717156176E-23</v>
      </c>
      <c r="D2775" s="166">
        <f t="shared" si="593"/>
        <v>2.2558277767625785E-3</v>
      </c>
      <c r="E2775" s="167">
        <f t="shared" si="603"/>
        <v>24.291375447755232</v>
      </c>
      <c r="F2775" s="168">
        <f t="shared" si="604"/>
        <v>6.1922472472132997</v>
      </c>
      <c r="G2775" s="168">
        <f t="shared" si="594"/>
        <v>215193.11994084221</v>
      </c>
      <c r="H2775" s="168">
        <f t="shared" si="595"/>
        <v>271310.33852408634</v>
      </c>
      <c r="I2775" s="169">
        <f t="shared" si="596"/>
        <v>486503.45846492855</v>
      </c>
      <c r="J2775" s="169">
        <f t="shared" si="598"/>
        <v>474325.25428172579</v>
      </c>
      <c r="K2775" s="95"/>
      <c r="L2775" s="265">
        <f t="shared" si="597"/>
        <v>186486.33926765417</v>
      </c>
      <c r="M2775" s="265">
        <f>$G2775*NonHospFrac+theModel!$H2775*NonHospFrac</f>
        <v>300017.11919727438</v>
      </c>
      <c r="N2775" s="266">
        <f t="shared" si="599"/>
        <v>486503.45846492855</v>
      </c>
      <c r="O2775" s="159"/>
      <c r="P2775" s="265">
        <f t="shared" si="600"/>
        <v>181818.19420627062</v>
      </c>
      <c r="Q2775" s="265">
        <f t="shared" si="601"/>
        <v>300015.56455559959</v>
      </c>
      <c r="R2775" s="266">
        <f t="shared" si="602"/>
        <v>481833.75876187021</v>
      </c>
    </row>
    <row r="2776" spans="1:18" x14ac:dyDescent="0.3">
      <c r="A2776" s="82">
        <v>2745</v>
      </c>
      <c r="B2776" s="94">
        <f t="shared" si="591"/>
        <v>1.5048639251044453E-23</v>
      </c>
      <c r="C2776" s="179">
        <f t="shared" si="592"/>
        <v>1.5014692112619466E-23</v>
      </c>
      <c r="D2776" s="166">
        <f t="shared" si="593"/>
        <v>2.2558277767625785E-3</v>
      </c>
      <c r="E2776" s="167">
        <f t="shared" si="603"/>
        <v>24.291375447755232</v>
      </c>
      <c r="F2776" s="168">
        <f t="shared" si="604"/>
        <v>6.1945030749900623</v>
      </c>
      <c r="G2776" s="168">
        <f t="shared" si="594"/>
        <v>215271.51452005561</v>
      </c>
      <c r="H2776" s="168">
        <f t="shared" si="595"/>
        <v>271310.33852408634</v>
      </c>
      <c r="I2776" s="169">
        <f t="shared" si="596"/>
        <v>486581.85304414196</v>
      </c>
      <c r="J2776" s="169">
        <f t="shared" si="598"/>
        <v>474395.34994293569</v>
      </c>
      <c r="K2776" s="95"/>
      <c r="L2776" s="265">
        <f t="shared" si="597"/>
        <v>186516.38945093972</v>
      </c>
      <c r="M2776" s="265">
        <f>$G2776*NonHospFrac+theModel!$H2776*NonHospFrac</f>
        <v>300065.46359320218</v>
      </c>
      <c r="N2776" s="266">
        <f t="shared" si="599"/>
        <v>486581.8530441419</v>
      </c>
      <c r="O2776" s="159"/>
      <c r="P2776" s="265">
        <f t="shared" si="600"/>
        <v>181845.06325114612</v>
      </c>
      <c r="Q2776" s="265">
        <f t="shared" si="601"/>
        <v>300063.90895152738</v>
      </c>
      <c r="R2776" s="266">
        <f t="shared" si="602"/>
        <v>481908.9722026735</v>
      </c>
    </row>
    <row r="2777" spans="1:18" x14ac:dyDescent="0.3">
      <c r="A2777" s="82">
        <v>2746</v>
      </c>
      <c r="B2777" s="94">
        <f t="shared" si="591"/>
        <v>1.476752375853122E-23</v>
      </c>
      <c r="C2777" s="179">
        <f t="shared" si="592"/>
        <v>1.4734210768242723E-23</v>
      </c>
      <c r="D2777" s="166">
        <f t="shared" si="593"/>
        <v>2.2558277767625785E-3</v>
      </c>
      <c r="E2777" s="167">
        <f t="shared" si="603"/>
        <v>24.291375447755232</v>
      </c>
      <c r="F2777" s="168">
        <f t="shared" si="604"/>
        <v>6.1967589027668248</v>
      </c>
      <c r="G2777" s="168">
        <f t="shared" si="594"/>
        <v>215349.90909926905</v>
      </c>
      <c r="H2777" s="168">
        <f t="shared" si="595"/>
        <v>271310.33852408634</v>
      </c>
      <c r="I2777" s="169">
        <f t="shared" si="596"/>
        <v>486660.24762335536</v>
      </c>
      <c r="J2777" s="169">
        <f t="shared" si="598"/>
        <v>474465.44274690846</v>
      </c>
      <c r="K2777" s="95"/>
      <c r="L2777" s="265">
        <f t="shared" si="597"/>
        <v>186546.43963422533</v>
      </c>
      <c r="M2777" s="265">
        <f>$G2777*NonHospFrac+theModel!$H2777*NonHospFrac</f>
        <v>300113.80798913003</v>
      </c>
      <c r="N2777" s="266">
        <f t="shared" si="599"/>
        <v>486660.24762335536</v>
      </c>
      <c r="O2777" s="159"/>
      <c r="P2777" s="265">
        <f t="shared" si="600"/>
        <v>181871.93120078649</v>
      </c>
      <c r="Q2777" s="265">
        <f t="shared" si="601"/>
        <v>300112.25334745523</v>
      </c>
      <c r="R2777" s="266">
        <f t="shared" si="602"/>
        <v>481984.18454824173</v>
      </c>
    </row>
    <row r="2778" spans="1:18" x14ac:dyDescent="0.3">
      <c r="A2778" s="82">
        <v>2747</v>
      </c>
      <c r="B2778" s="94">
        <f t="shared" si="591"/>
        <v>1.4491659632524464E-23</v>
      </c>
      <c r="C2778" s="179">
        <f t="shared" si="592"/>
        <v>1.4458968944194027E-23</v>
      </c>
      <c r="D2778" s="166">
        <f t="shared" si="593"/>
        <v>2.2558277767625785E-3</v>
      </c>
      <c r="E2778" s="167">
        <f t="shared" si="603"/>
        <v>24.291375447755232</v>
      </c>
      <c r="F2778" s="168">
        <f t="shared" si="604"/>
        <v>6.1990147305435874</v>
      </c>
      <c r="G2778" s="168">
        <f t="shared" si="594"/>
        <v>215428.30367848245</v>
      </c>
      <c r="H2778" s="168">
        <f t="shared" si="595"/>
        <v>271310.33852408634</v>
      </c>
      <c r="I2778" s="169">
        <f t="shared" si="596"/>
        <v>486738.64220256882</v>
      </c>
      <c r="J2778" s="169">
        <f t="shared" si="598"/>
        <v>474535.53269376059</v>
      </c>
      <c r="K2778" s="95"/>
      <c r="L2778" s="265">
        <f t="shared" si="597"/>
        <v>186576.48981751088</v>
      </c>
      <c r="M2778" s="265">
        <f>$G2778*NonHospFrac+theModel!$H2778*NonHospFrac</f>
        <v>300162.15238505788</v>
      </c>
      <c r="N2778" s="266">
        <f t="shared" si="599"/>
        <v>486738.64220256876</v>
      </c>
      <c r="O2778" s="159"/>
      <c r="P2778" s="265">
        <f t="shared" si="600"/>
        <v>181898.79805523629</v>
      </c>
      <c r="Q2778" s="265">
        <f t="shared" si="601"/>
        <v>300160.59774338308</v>
      </c>
      <c r="R2778" s="266">
        <f t="shared" si="602"/>
        <v>482059.39579861937</v>
      </c>
    </row>
    <row r="2779" spans="1:18" x14ac:dyDescent="0.3">
      <c r="A2779" s="82">
        <v>2748</v>
      </c>
      <c r="B2779" s="94">
        <f t="shared" si="591"/>
        <v>1.4220948775086274E-23</v>
      </c>
      <c r="C2779" s="179">
        <f t="shared" si="592"/>
        <v>1.4188868763827518E-23</v>
      </c>
      <c r="D2779" s="166">
        <f t="shared" si="593"/>
        <v>2.2558277767625785E-3</v>
      </c>
      <c r="E2779" s="167">
        <f t="shared" si="603"/>
        <v>24.291375447755232</v>
      </c>
      <c r="F2779" s="168">
        <f t="shared" si="604"/>
        <v>6.20127055832035</v>
      </c>
      <c r="G2779" s="168">
        <f t="shared" si="594"/>
        <v>215506.69825769588</v>
      </c>
      <c r="H2779" s="168">
        <f t="shared" si="595"/>
        <v>271310.33852408634</v>
      </c>
      <c r="I2779" s="169">
        <f t="shared" si="596"/>
        <v>486817.03678178223</v>
      </c>
      <c r="J2779" s="169">
        <f t="shared" si="598"/>
        <v>474605.61978360848</v>
      </c>
      <c r="K2779" s="95"/>
      <c r="L2779" s="265">
        <f t="shared" si="597"/>
        <v>186606.54000079646</v>
      </c>
      <c r="M2779" s="265">
        <f>$G2779*NonHospFrac+theModel!$H2779*NonHospFrac</f>
        <v>300210.49678098573</v>
      </c>
      <c r="N2779" s="266">
        <f t="shared" si="599"/>
        <v>486817.03678178217</v>
      </c>
      <c r="O2779" s="159"/>
      <c r="P2779" s="265">
        <f t="shared" si="600"/>
        <v>181925.66381454022</v>
      </c>
      <c r="Q2779" s="265">
        <f t="shared" si="601"/>
        <v>300208.94213931094</v>
      </c>
      <c r="R2779" s="266">
        <f t="shared" si="602"/>
        <v>482134.60595385113</v>
      </c>
    </row>
    <row r="2780" spans="1:18" x14ac:dyDescent="0.3">
      <c r="A2780" s="82">
        <v>2749</v>
      </c>
      <c r="B2780" s="94">
        <f t="shared" si="591"/>
        <v>1.3955294920792678E-23</v>
      </c>
      <c r="C2780" s="179">
        <f t="shared" si="592"/>
        <v>1.3923814178877441E-23</v>
      </c>
      <c r="D2780" s="166">
        <f t="shared" si="593"/>
        <v>2.2558277767625785E-3</v>
      </c>
      <c r="E2780" s="167">
        <f t="shared" si="603"/>
        <v>24.291375447755232</v>
      </c>
      <c r="F2780" s="168">
        <f t="shared" si="604"/>
        <v>6.2035263860971126</v>
      </c>
      <c r="G2780" s="168">
        <f t="shared" si="594"/>
        <v>215585.09283690932</v>
      </c>
      <c r="H2780" s="168">
        <f t="shared" si="595"/>
        <v>271310.33852408634</v>
      </c>
      <c r="I2780" s="169">
        <f t="shared" si="596"/>
        <v>486895.43136099563</v>
      </c>
      <c r="J2780" s="169">
        <f t="shared" si="598"/>
        <v>474675.7040165686</v>
      </c>
      <c r="K2780" s="95"/>
      <c r="L2780" s="265">
        <f t="shared" si="597"/>
        <v>186636.59018408204</v>
      </c>
      <c r="M2780" s="265">
        <f>$G2780*NonHospFrac+theModel!$H2780*NonHospFrac</f>
        <v>300258.84117691359</v>
      </c>
      <c r="N2780" s="266">
        <f t="shared" si="599"/>
        <v>486895.43136099563</v>
      </c>
      <c r="O2780" s="159"/>
      <c r="P2780" s="265">
        <f t="shared" si="600"/>
        <v>181952.52847874293</v>
      </c>
      <c r="Q2780" s="265">
        <f t="shared" si="601"/>
        <v>300257.28653523879</v>
      </c>
      <c r="R2780" s="266">
        <f t="shared" si="602"/>
        <v>482209.81501398172</v>
      </c>
    </row>
    <row r="2781" spans="1:18" x14ac:dyDescent="0.3">
      <c r="A2781" s="82">
        <v>2750</v>
      </c>
      <c r="B2781" s="94">
        <f t="shared" si="591"/>
        <v>1.3694603602502637E-23</v>
      </c>
      <c r="C2781" s="179">
        <f t="shared" si="592"/>
        <v>1.3663710935304359E-23</v>
      </c>
      <c r="D2781" s="166">
        <f t="shared" si="593"/>
        <v>2.2558277767625785E-3</v>
      </c>
      <c r="E2781" s="167">
        <f t="shared" si="603"/>
        <v>24.291375447755232</v>
      </c>
      <c r="F2781" s="168">
        <f t="shared" si="604"/>
        <v>6.2057822138738752</v>
      </c>
      <c r="G2781" s="168">
        <f t="shared" si="594"/>
        <v>215663.48741612272</v>
      </c>
      <c r="H2781" s="168">
        <f t="shared" si="595"/>
        <v>271310.33852408634</v>
      </c>
      <c r="I2781" s="169">
        <f t="shared" si="596"/>
        <v>486973.82594020909</v>
      </c>
      <c r="J2781" s="169">
        <f t="shared" si="598"/>
        <v>474745.78539275745</v>
      </c>
      <c r="K2781" s="95"/>
      <c r="L2781" s="265">
        <f t="shared" si="597"/>
        <v>186666.64036736763</v>
      </c>
      <c r="M2781" s="265">
        <f>$G2781*NonHospFrac+theModel!$H2781*NonHospFrac</f>
        <v>300307.18557284144</v>
      </c>
      <c r="N2781" s="266">
        <f t="shared" si="599"/>
        <v>486973.82594020909</v>
      </c>
      <c r="O2781" s="159"/>
      <c r="P2781" s="265">
        <f t="shared" si="600"/>
        <v>181979.39204788904</v>
      </c>
      <c r="Q2781" s="265">
        <f t="shared" si="601"/>
        <v>300305.63093116664</v>
      </c>
      <c r="R2781" s="266">
        <f t="shared" si="602"/>
        <v>482285.02297905565</v>
      </c>
    </row>
    <row r="2782" spans="1:18" x14ac:dyDescent="0.3">
      <c r="A2782" s="82">
        <v>2751</v>
      </c>
      <c r="B2782" s="94">
        <f t="shared" si="591"/>
        <v>1.3438782117764485E-23</v>
      </c>
      <c r="C2782" s="179">
        <f t="shared" si="592"/>
        <v>1.3408466539777372E-23</v>
      </c>
      <c r="D2782" s="166">
        <f t="shared" si="593"/>
        <v>2.2558277767625785E-3</v>
      </c>
      <c r="E2782" s="167">
        <f t="shared" si="603"/>
        <v>24.291375447755232</v>
      </c>
      <c r="F2782" s="168">
        <f t="shared" si="604"/>
        <v>6.2080380416506378</v>
      </c>
      <c r="G2782" s="168">
        <f t="shared" si="594"/>
        <v>215741.88199533615</v>
      </c>
      <c r="H2782" s="168">
        <f t="shared" si="595"/>
        <v>271310.33852408634</v>
      </c>
      <c r="I2782" s="169">
        <f t="shared" si="596"/>
        <v>487052.2205194225</v>
      </c>
      <c r="J2782" s="169">
        <f t="shared" si="598"/>
        <v>474815.86391229142</v>
      </c>
      <c r="K2782" s="95"/>
      <c r="L2782" s="265">
        <f t="shared" si="597"/>
        <v>186696.69055065321</v>
      </c>
      <c r="M2782" s="265">
        <f>$G2782*NonHospFrac+theModel!$H2782*NonHospFrac</f>
        <v>300355.52996876929</v>
      </c>
      <c r="N2782" s="266">
        <f t="shared" si="599"/>
        <v>487052.2205194225</v>
      </c>
      <c r="O2782" s="159"/>
      <c r="P2782" s="265">
        <f t="shared" si="600"/>
        <v>182006.25452202317</v>
      </c>
      <c r="Q2782" s="265">
        <f t="shared" si="601"/>
        <v>300353.97532709449</v>
      </c>
      <c r="R2782" s="266">
        <f t="shared" si="602"/>
        <v>482360.22984911769</v>
      </c>
    </row>
    <row r="2783" spans="1:18" x14ac:dyDescent="0.3">
      <c r="A2783" s="82">
        <v>2752</v>
      </c>
      <c r="B2783" s="94">
        <f t="shared" ref="B2783:B2846" si="605">Constant*EXP(PowerTerm*(A2783)/7)</f>
        <v>1.3187739495850934E-23</v>
      </c>
      <c r="C2783" s="179">
        <f t="shared" ref="C2783:C2846" si="606">(1-theFloor)*B2783</f>
        <v>1.3157990226783485E-23</v>
      </c>
      <c r="D2783" s="166">
        <f t="shared" ref="D2783:D2846" si="607">theFloor</f>
        <v>2.2558277767625785E-3</v>
      </c>
      <c r="E2783" s="167">
        <f t="shared" si="603"/>
        <v>24.291375447755232</v>
      </c>
      <c r="F2783" s="168">
        <f t="shared" si="604"/>
        <v>6.2102938694274004</v>
      </c>
      <c r="G2783" s="168">
        <f t="shared" ref="G2783:G2846" si="608">$B$22*F2783*totInfected/365.25</f>
        <v>215820.27657454956</v>
      </c>
      <c r="H2783" s="168">
        <f t="shared" ref="H2783:H2846" si="609">lostQALYs_Injured*E2783*totInfected/365.25</f>
        <v>271310.33852408634</v>
      </c>
      <c r="I2783" s="169">
        <f t="shared" ref="I2783:I2846" si="610">H2783+G2783</f>
        <v>487130.6150986359</v>
      </c>
      <c r="J2783" s="169">
        <f t="shared" si="598"/>
        <v>474885.93957528693</v>
      </c>
      <c r="K2783" s="95"/>
      <c r="L2783" s="265">
        <f t="shared" ref="L2783:L2846" si="611">$G2783*HospFrac+$H2783*HospFrac</f>
        <v>186726.74073393876</v>
      </c>
      <c r="M2783" s="265">
        <f>$G2783*NonHospFrac+theModel!$H2783*NonHospFrac</f>
        <v>300403.87436469714</v>
      </c>
      <c r="N2783" s="266">
        <f t="shared" si="599"/>
        <v>487130.6150986359</v>
      </c>
      <c r="O2783" s="159"/>
      <c r="P2783" s="265">
        <f t="shared" si="600"/>
        <v>182033.11590118997</v>
      </c>
      <c r="Q2783" s="265">
        <f t="shared" si="601"/>
        <v>300402.31972302234</v>
      </c>
      <c r="R2783" s="266">
        <f t="shared" si="602"/>
        <v>482435.43562421232</v>
      </c>
    </row>
    <row r="2784" spans="1:18" x14ac:dyDescent="0.3">
      <c r="A2784" s="82">
        <v>2753</v>
      </c>
      <c r="B2784" s="94">
        <f t="shared" si="605"/>
        <v>1.2941386465409655E-23</v>
      </c>
      <c r="C2784" s="179">
        <f t="shared" si="606"/>
        <v>1.2912192926351164E-23</v>
      </c>
      <c r="D2784" s="166">
        <f t="shared" si="607"/>
        <v>2.2558277767625785E-3</v>
      </c>
      <c r="E2784" s="167">
        <f t="shared" si="603"/>
        <v>24.291375447755232</v>
      </c>
      <c r="F2784" s="168">
        <f t="shared" si="604"/>
        <v>6.2125496972041629</v>
      </c>
      <c r="G2784" s="168">
        <f t="shared" si="608"/>
        <v>215898.67115376299</v>
      </c>
      <c r="H2784" s="168">
        <f t="shared" si="609"/>
        <v>271310.33852408634</v>
      </c>
      <c r="I2784" s="169">
        <f t="shared" si="610"/>
        <v>487209.00967784936</v>
      </c>
      <c r="J2784" s="169">
        <f t="shared" ref="J2784:J2847" si="612">J2783+(I2784-I2783)/(1+discountDaily)^A2784</f>
        <v>474956.01238186052</v>
      </c>
      <c r="K2784" s="95"/>
      <c r="L2784" s="265">
        <f t="shared" si="611"/>
        <v>186756.79091722437</v>
      </c>
      <c r="M2784" s="265">
        <f>$G2784*NonHospFrac+theModel!$H2784*NonHospFrac</f>
        <v>300452.21876062499</v>
      </c>
      <c r="N2784" s="266">
        <f t="shared" ref="N2784:N2847" si="613">L2784+M2784</f>
        <v>487209.00967784936</v>
      </c>
      <c r="O2784" s="159"/>
      <c r="P2784" s="265">
        <f t="shared" ref="P2784:P2847" si="614">P2783+(L2784-L2783)/(1+discountDaily)^A2784</f>
        <v>182059.97618543412</v>
      </c>
      <c r="Q2784" s="265">
        <f t="shared" ref="Q2784:Q2847" si="615">Q2783+(M2784-M2783)/(1+discountDaily)^B2784</f>
        <v>300450.6641189502</v>
      </c>
      <c r="R2784" s="266">
        <f t="shared" ref="R2784:R2847" si="616">P2784+Q2784</f>
        <v>482510.64030438429</v>
      </c>
    </row>
    <row r="2785" spans="1:18" x14ac:dyDescent="0.3">
      <c r="A2785" s="82">
        <v>2754</v>
      </c>
      <c r="B2785" s="94">
        <f t="shared" si="605"/>
        <v>1.269963542271819E-23</v>
      </c>
      <c r="C2785" s="179">
        <f t="shared" si="606"/>
        <v>1.2670987232376864E-23</v>
      </c>
      <c r="D2785" s="166">
        <f t="shared" si="607"/>
        <v>2.2558277767625785E-3</v>
      </c>
      <c r="E2785" s="167">
        <f t="shared" ref="E2785:E2848" si="617">C2785+E2784</f>
        <v>24.291375447755232</v>
      </c>
      <c r="F2785" s="168">
        <f t="shared" ref="F2785:F2848" si="618">D2785+F2784</f>
        <v>6.2148055249809255</v>
      </c>
      <c r="G2785" s="168">
        <f t="shared" si="608"/>
        <v>215977.06573297642</v>
      </c>
      <c r="H2785" s="168">
        <f t="shared" si="609"/>
        <v>271310.33852408634</v>
      </c>
      <c r="I2785" s="169">
        <f t="shared" si="610"/>
        <v>487287.40425706276</v>
      </c>
      <c r="J2785" s="169">
        <f t="shared" si="612"/>
        <v>475026.08233212854</v>
      </c>
      <c r="K2785" s="95"/>
      <c r="L2785" s="265">
        <f t="shared" si="611"/>
        <v>186786.84110050995</v>
      </c>
      <c r="M2785" s="265">
        <f>$G2785*NonHospFrac+theModel!$H2785*NonHospFrac</f>
        <v>300500.56315655285</v>
      </c>
      <c r="N2785" s="266">
        <f t="shared" si="613"/>
        <v>487287.40425706282</v>
      </c>
      <c r="O2785" s="159"/>
      <c r="P2785" s="265">
        <f t="shared" si="614"/>
        <v>182086.83537480017</v>
      </c>
      <c r="Q2785" s="265">
        <f t="shared" si="615"/>
        <v>300499.00851487805</v>
      </c>
      <c r="R2785" s="266">
        <f t="shared" si="616"/>
        <v>482585.84388967825</v>
      </c>
    </row>
    <row r="2786" spans="1:18" x14ac:dyDescent="0.3">
      <c r="A2786" s="82">
        <v>2755</v>
      </c>
      <c r="B2786" s="94">
        <f t="shared" si="605"/>
        <v>1.2462400400531838E-23</v>
      </c>
      <c r="C2786" s="179">
        <f t="shared" si="606"/>
        <v>1.2434287371543182E-23</v>
      </c>
      <c r="D2786" s="166">
        <f t="shared" si="607"/>
        <v>2.2558277767625785E-3</v>
      </c>
      <c r="E2786" s="167">
        <f t="shared" si="617"/>
        <v>24.291375447755232</v>
      </c>
      <c r="F2786" s="168">
        <f t="shared" si="618"/>
        <v>6.2170613527576881</v>
      </c>
      <c r="G2786" s="168">
        <f t="shared" si="608"/>
        <v>216055.4603121898</v>
      </c>
      <c r="H2786" s="168">
        <f t="shared" si="609"/>
        <v>271310.33852408634</v>
      </c>
      <c r="I2786" s="169">
        <f t="shared" si="610"/>
        <v>487365.79883627617</v>
      </c>
      <c r="J2786" s="169">
        <f t="shared" si="612"/>
        <v>475096.14942620741</v>
      </c>
      <c r="K2786" s="95"/>
      <c r="L2786" s="265">
        <f t="shared" si="611"/>
        <v>186816.8912837955</v>
      </c>
      <c r="M2786" s="265">
        <f>$G2786*NonHospFrac+theModel!$H2786*NonHospFrac</f>
        <v>300548.90755248058</v>
      </c>
      <c r="N2786" s="266">
        <f t="shared" si="613"/>
        <v>487365.79883627605</v>
      </c>
      <c r="O2786" s="159"/>
      <c r="P2786" s="265">
        <f t="shared" si="614"/>
        <v>182113.69346933276</v>
      </c>
      <c r="Q2786" s="265">
        <f t="shared" si="615"/>
        <v>300547.35291080578</v>
      </c>
      <c r="R2786" s="266">
        <f t="shared" si="616"/>
        <v>482661.04638013855</v>
      </c>
    </row>
    <row r="2787" spans="1:18" x14ac:dyDescent="0.3">
      <c r="A2787" s="82">
        <v>2756</v>
      </c>
      <c r="B2787" s="94">
        <f t="shared" si="605"/>
        <v>1.222959703751352E-23</v>
      </c>
      <c r="C2787" s="179">
        <f t="shared" si="606"/>
        <v>1.2202009172817683E-23</v>
      </c>
      <c r="D2787" s="166">
        <f t="shared" si="607"/>
        <v>2.2558277767625785E-3</v>
      </c>
      <c r="E2787" s="167">
        <f t="shared" si="617"/>
        <v>24.291375447755232</v>
      </c>
      <c r="F2787" s="168">
        <f t="shared" si="618"/>
        <v>6.2193171805344507</v>
      </c>
      <c r="G2787" s="168">
        <f t="shared" si="608"/>
        <v>216133.8548914032</v>
      </c>
      <c r="H2787" s="168">
        <f t="shared" si="609"/>
        <v>271310.33852408634</v>
      </c>
      <c r="I2787" s="169">
        <f t="shared" si="610"/>
        <v>487444.19341548951</v>
      </c>
      <c r="J2787" s="169">
        <f t="shared" si="612"/>
        <v>475166.21366421354</v>
      </c>
      <c r="K2787" s="95"/>
      <c r="L2787" s="265">
        <f t="shared" si="611"/>
        <v>186846.94146708108</v>
      </c>
      <c r="M2787" s="265">
        <f>$G2787*NonHospFrac+theModel!$H2787*NonHospFrac</f>
        <v>300597.25194840843</v>
      </c>
      <c r="N2787" s="266">
        <f t="shared" si="613"/>
        <v>487444.19341548951</v>
      </c>
      <c r="O2787" s="159"/>
      <c r="P2787" s="265">
        <f t="shared" si="614"/>
        <v>182140.55046907658</v>
      </c>
      <c r="Q2787" s="265">
        <f t="shared" si="615"/>
        <v>300595.69730673364</v>
      </c>
      <c r="R2787" s="266">
        <f t="shared" si="616"/>
        <v>482736.24777581019</v>
      </c>
    </row>
    <row r="2788" spans="1:18" x14ac:dyDescent="0.3">
      <c r="A2788" s="82">
        <v>2757</v>
      </c>
      <c r="B2788" s="94">
        <f t="shared" si="605"/>
        <v>1.200114254823467E-23</v>
      </c>
      <c r="C2788" s="179">
        <f t="shared" si="606"/>
        <v>1.1974070037521475E-23</v>
      </c>
      <c r="D2788" s="166">
        <f t="shared" si="607"/>
        <v>2.2558277767625785E-3</v>
      </c>
      <c r="E2788" s="167">
        <f t="shared" si="617"/>
        <v>24.291375447755232</v>
      </c>
      <c r="F2788" s="168">
        <f t="shared" si="618"/>
        <v>6.2215730083112133</v>
      </c>
      <c r="G2788" s="168">
        <f t="shared" si="608"/>
        <v>216212.24947061663</v>
      </c>
      <c r="H2788" s="168">
        <f t="shared" si="609"/>
        <v>271310.33852408634</v>
      </c>
      <c r="I2788" s="169">
        <f t="shared" si="610"/>
        <v>487522.58799470298</v>
      </c>
      <c r="J2788" s="169">
        <f t="shared" si="612"/>
        <v>475236.27504626353</v>
      </c>
      <c r="K2788" s="95"/>
      <c r="L2788" s="265">
        <f t="shared" si="611"/>
        <v>186876.99165036666</v>
      </c>
      <c r="M2788" s="265">
        <f>$G2788*NonHospFrac+theModel!$H2788*NonHospFrac</f>
        <v>300645.59634433629</v>
      </c>
      <c r="N2788" s="266">
        <f t="shared" si="613"/>
        <v>487522.58799470298</v>
      </c>
      <c r="O2788" s="159"/>
      <c r="P2788" s="265">
        <f t="shared" si="614"/>
        <v>182167.40637407621</v>
      </c>
      <c r="Q2788" s="265">
        <f t="shared" si="615"/>
        <v>300644.04170266149</v>
      </c>
      <c r="R2788" s="266">
        <f t="shared" si="616"/>
        <v>482811.4480767377</v>
      </c>
    </row>
    <row r="2789" spans="1:18" x14ac:dyDescent="0.3">
      <c r="A2789" s="82">
        <v>2758</v>
      </c>
      <c r="B2789" s="94">
        <f t="shared" si="605"/>
        <v>1.1776955693736557E-23</v>
      </c>
      <c r="C2789" s="179">
        <f t="shared" si="606"/>
        <v>1.1750388909956924E-23</v>
      </c>
      <c r="D2789" s="166">
        <f t="shared" si="607"/>
        <v>2.2558277767625785E-3</v>
      </c>
      <c r="E2789" s="167">
        <f t="shared" si="617"/>
        <v>24.291375447755232</v>
      </c>
      <c r="F2789" s="168">
        <f t="shared" si="618"/>
        <v>6.2238288360879759</v>
      </c>
      <c r="G2789" s="168">
        <f t="shared" si="608"/>
        <v>216290.64404983009</v>
      </c>
      <c r="H2789" s="168">
        <f t="shared" si="609"/>
        <v>271310.33852408634</v>
      </c>
      <c r="I2789" s="169">
        <f t="shared" si="610"/>
        <v>487600.98257391644</v>
      </c>
      <c r="J2789" s="169">
        <f t="shared" si="612"/>
        <v>475306.33357247367</v>
      </c>
      <c r="K2789" s="95"/>
      <c r="L2789" s="265">
        <f t="shared" si="611"/>
        <v>186907.04183365224</v>
      </c>
      <c r="M2789" s="265">
        <f>$G2789*NonHospFrac+theModel!$H2789*NonHospFrac</f>
        <v>300693.94074026414</v>
      </c>
      <c r="N2789" s="266">
        <f t="shared" si="613"/>
        <v>487600.98257391638</v>
      </c>
      <c r="O2789" s="159"/>
      <c r="P2789" s="265">
        <f t="shared" si="614"/>
        <v>182194.26118437629</v>
      </c>
      <c r="Q2789" s="265">
        <f t="shared" si="615"/>
        <v>300692.38609858934</v>
      </c>
      <c r="R2789" s="266">
        <f t="shared" si="616"/>
        <v>482886.6472829656</v>
      </c>
    </row>
    <row r="2790" spans="1:18" x14ac:dyDescent="0.3">
      <c r="A2790" s="82">
        <v>2759</v>
      </c>
      <c r="B2790" s="94">
        <f t="shared" si="605"/>
        <v>1.1556956752641502E-23</v>
      </c>
      <c r="C2790" s="179">
        <f t="shared" si="606"/>
        <v>1.1530886248584049E-23</v>
      </c>
      <c r="D2790" s="166">
        <f t="shared" si="607"/>
        <v>2.2558277767625785E-3</v>
      </c>
      <c r="E2790" s="167">
        <f t="shared" si="617"/>
        <v>24.291375447755232</v>
      </c>
      <c r="F2790" s="168">
        <f t="shared" si="618"/>
        <v>6.2260846638647385</v>
      </c>
      <c r="G2790" s="168">
        <f t="shared" si="608"/>
        <v>216369.03862904353</v>
      </c>
      <c r="H2790" s="168">
        <f t="shared" si="609"/>
        <v>271310.33852408634</v>
      </c>
      <c r="I2790" s="169">
        <f t="shared" si="610"/>
        <v>487679.3771531299</v>
      </c>
      <c r="J2790" s="169">
        <f t="shared" si="612"/>
        <v>475376.38924296031</v>
      </c>
      <c r="K2790" s="95"/>
      <c r="L2790" s="265">
        <f t="shared" si="611"/>
        <v>186937.09201693785</v>
      </c>
      <c r="M2790" s="265">
        <f>$G2790*NonHospFrac+theModel!$H2790*NonHospFrac</f>
        <v>300742.28513619199</v>
      </c>
      <c r="N2790" s="266">
        <f t="shared" si="613"/>
        <v>487679.37715312984</v>
      </c>
      <c r="O2790" s="159"/>
      <c r="P2790" s="265">
        <f t="shared" si="614"/>
        <v>182221.11490002146</v>
      </c>
      <c r="Q2790" s="265">
        <f t="shared" si="615"/>
        <v>300740.73049451719</v>
      </c>
      <c r="R2790" s="266">
        <f t="shared" si="616"/>
        <v>482961.84539453866</v>
      </c>
    </row>
    <row r="2791" spans="1:18" x14ac:dyDescent="0.3">
      <c r="A2791" s="82">
        <v>2760</v>
      </c>
      <c r="B2791" s="94">
        <f t="shared" si="605"/>
        <v>1.1341067492803855E-23</v>
      </c>
      <c r="C2791" s="179">
        <f t="shared" si="606"/>
        <v>1.1315483997735448E-23</v>
      </c>
      <c r="D2791" s="166">
        <f t="shared" si="607"/>
        <v>2.2558277767625785E-3</v>
      </c>
      <c r="E2791" s="167">
        <f t="shared" si="617"/>
        <v>24.291375447755232</v>
      </c>
      <c r="F2791" s="168">
        <f t="shared" si="618"/>
        <v>6.2283404916415011</v>
      </c>
      <c r="G2791" s="168">
        <f t="shared" si="608"/>
        <v>216447.43320825693</v>
      </c>
      <c r="H2791" s="168">
        <f t="shared" si="609"/>
        <v>271310.33852408634</v>
      </c>
      <c r="I2791" s="169">
        <f t="shared" si="610"/>
        <v>487757.77173234324</v>
      </c>
      <c r="J2791" s="169">
        <f t="shared" si="612"/>
        <v>475446.44205783983</v>
      </c>
      <c r="K2791" s="95"/>
      <c r="L2791" s="265">
        <f t="shared" si="611"/>
        <v>186967.1422002234</v>
      </c>
      <c r="M2791" s="265">
        <f>$G2791*NonHospFrac+theModel!$H2791*NonHospFrac</f>
        <v>300790.62953211984</v>
      </c>
      <c r="N2791" s="266">
        <f t="shared" si="613"/>
        <v>487757.77173234324</v>
      </c>
      <c r="O2791" s="159"/>
      <c r="P2791" s="265">
        <f t="shared" si="614"/>
        <v>182247.96752105627</v>
      </c>
      <c r="Q2791" s="265">
        <f t="shared" si="615"/>
        <v>300789.07489044504</v>
      </c>
      <c r="R2791" s="266">
        <f t="shared" si="616"/>
        <v>483037.04241150129</v>
      </c>
    </row>
    <row r="2792" spans="1:18" x14ac:dyDescent="0.3">
      <c r="A2792" s="82">
        <v>2761</v>
      </c>
      <c r="B2792" s="94">
        <f t="shared" si="605"/>
        <v>1.1129211143490139E-23</v>
      </c>
      <c r="C2792" s="179">
        <f t="shared" si="606"/>
        <v>1.1104105559859198E-23</v>
      </c>
      <c r="D2792" s="166">
        <f t="shared" si="607"/>
        <v>2.2558277767625785E-3</v>
      </c>
      <c r="E2792" s="167">
        <f t="shared" si="617"/>
        <v>24.291375447755232</v>
      </c>
      <c r="F2792" s="168">
        <f t="shared" si="618"/>
        <v>6.2305963194182636</v>
      </c>
      <c r="G2792" s="168">
        <f t="shared" si="608"/>
        <v>216525.82778747036</v>
      </c>
      <c r="H2792" s="168">
        <f t="shared" si="609"/>
        <v>271310.33852408634</v>
      </c>
      <c r="I2792" s="169">
        <f t="shared" si="610"/>
        <v>487836.16631155671</v>
      </c>
      <c r="J2792" s="169">
        <f t="shared" si="612"/>
        <v>475516.4920172288</v>
      </c>
      <c r="K2792" s="95"/>
      <c r="L2792" s="265">
        <f t="shared" si="611"/>
        <v>186997.19238350898</v>
      </c>
      <c r="M2792" s="265">
        <f>$G2792*NonHospFrac+theModel!$H2792*NonHospFrac</f>
        <v>300838.97392804769</v>
      </c>
      <c r="N2792" s="266">
        <f t="shared" si="613"/>
        <v>487836.16631155671</v>
      </c>
      <c r="O2792" s="159"/>
      <c r="P2792" s="265">
        <f t="shared" si="614"/>
        <v>182274.81904752541</v>
      </c>
      <c r="Q2792" s="265">
        <f t="shared" si="615"/>
        <v>300837.4192863729</v>
      </c>
      <c r="R2792" s="266">
        <f t="shared" si="616"/>
        <v>483112.23833389831</v>
      </c>
    </row>
    <row r="2793" spans="1:18" x14ac:dyDescent="0.3">
      <c r="A2793" s="82">
        <v>2762</v>
      </c>
      <c r="B2793" s="94">
        <f t="shared" si="605"/>
        <v>1.0921312368079676E-23</v>
      </c>
      <c r="C2793" s="179">
        <f t="shared" si="606"/>
        <v>1.0896675768281061E-23</v>
      </c>
      <c r="D2793" s="166">
        <f t="shared" si="607"/>
        <v>2.2558277767625785E-3</v>
      </c>
      <c r="E2793" s="167">
        <f t="shared" si="617"/>
        <v>24.291375447755232</v>
      </c>
      <c r="F2793" s="168">
        <f t="shared" si="618"/>
        <v>6.2328521471950262</v>
      </c>
      <c r="G2793" s="168">
        <f t="shared" si="608"/>
        <v>216604.2223666838</v>
      </c>
      <c r="H2793" s="168">
        <f t="shared" si="609"/>
        <v>271310.33852408634</v>
      </c>
      <c r="I2793" s="169">
        <f t="shared" si="610"/>
        <v>487914.56089077017</v>
      </c>
      <c r="J2793" s="169">
        <f t="shared" si="612"/>
        <v>475586.53912124352</v>
      </c>
      <c r="K2793" s="95"/>
      <c r="L2793" s="265">
        <f t="shared" si="611"/>
        <v>187027.24256679456</v>
      </c>
      <c r="M2793" s="265">
        <f>$G2793*NonHospFrac+theModel!$H2793*NonHospFrac</f>
        <v>300887.31832397555</v>
      </c>
      <c r="N2793" s="266">
        <f t="shared" si="613"/>
        <v>487914.56089077011</v>
      </c>
      <c r="O2793" s="159"/>
      <c r="P2793" s="265">
        <f t="shared" si="614"/>
        <v>182301.66947947346</v>
      </c>
      <c r="Q2793" s="265">
        <f t="shared" si="615"/>
        <v>300885.76368230075</v>
      </c>
      <c r="R2793" s="266">
        <f t="shared" si="616"/>
        <v>483187.43316177418</v>
      </c>
    </row>
    <row r="2794" spans="1:18" x14ac:dyDescent="0.3">
      <c r="A2794" s="82">
        <v>2763</v>
      </c>
      <c r="B2794" s="94">
        <f t="shared" si="605"/>
        <v>1.0717297237274375E-23</v>
      </c>
      <c r="C2794" s="179">
        <f t="shared" si="606"/>
        <v>1.069312086047471E-23</v>
      </c>
      <c r="D2794" s="166">
        <f t="shared" si="607"/>
        <v>2.2558277767625785E-3</v>
      </c>
      <c r="E2794" s="167">
        <f t="shared" si="617"/>
        <v>24.291375447755232</v>
      </c>
      <c r="F2794" s="168">
        <f t="shared" si="618"/>
        <v>6.2351079749717888</v>
      </c>
      <c r="G2794" s="168">
        <f t="shared" si="608"/>
        <v>216682.6169458972</v>
      </c>
      <c r="H2794" s="168">
        <f t="shared" si="609"/>
        <v>271310.33852408634</v>
      </c>
      <c r="I2794" s="169">
        <f t="shared" si="610"/>
        <v>487992.95546998351</v>
      </c>
      <c r="J2794" s="169">
        <f t="shared" si="612"/>
        <v>475656.5833700003</v>
      </c>
      <c r="K2794" s="95"/>
      <c r="L2794" s="265">
        <f t="shared" si="611"/>
        <v>187057.29275008015</v>
      </c>
      <c r="M2794" s="265">
        <f>$G2794*NonHospFrac+theModel!$H2794*NonHospFrac</f>
        <v>300935.6627199034</v>
      </c>
      <c r="N2794" s="266">
        <f t="shared" si="613"/>
        <v>487992.95546998351</v>
      </c>
      <c r="O2794" s="159"/>
      <c r="P2794" s="265">
        <f t="shared" si="614"/>
        <v>182328.51881694506</v>
      </c>
      <c r="Q2794" s="265">
        <f t="shared" si="615"/>
        <v>300934.1080782286</v>
      </c>
      <c r="R2794" s="266">
        <f t="shared" si="616"/>
        <v>483262.62689517369</v>
      </c>
    </row>
    <row r="2795" spans="1:18" x14ac:dyDescent="0.3">
      <c r="A2795" s="82">
        <v>2764</v>
      </c>
      <c r="B2795" s="94">
        <f t="shared" si="605"/>
        <v>1.05170932028094E-23</v>
      </c>
      <c r="C2795" s="179">
        <f t="shared" si="606"/>
        <v>1.0493368451831701E-23</v>
      </c>
      <c r="D2795" s="166">
        <f t="shared" si="607"/>
        <v>2.2558277767625785E-3</v>
      </c>
      <c r="E2795" s="167">
        <f t="shared" si="617"/>
        <v>24.291375447755232</v>
      </c>
      <c r="F2795" s="168">
        <f t="shared" si="618"/>
        <v>6.2373638027485514</v>
      </c>
      <c r="G2795" s="168">
        <f t="shared" si="608"/>
        <v>216761.01152511063</v>
      </c>
      <c r="H2795" s="168">
        <f t="shared" si="609"/>
        <v>271310.33852408634</v>
      </c>
      <c r="I2795" s="169">
        <f t="shared" si="610"/>
        <v>488071.35004919698</v>
      </c>
      <c r="J2795" s="169">
        <f t="shared" si="612"/>
        <v>475726.62476361572</v>
      </c>
      <c r="K2795" s="95"/>
      <c r="L2795" s="265">
        <f t="shared" si="611"/>
        <v>187087.34293336573</v>
      </c>
      <c r="M2795" s="265">
        <f>$G2795*NonHospFrac+theModel!$H2795*NonHospFrac</f>
        <v>300984.00711583125</v>
      </c>
      <c r="N2795" s="266">
        <f t="shared" si="613"/>
        <v>488071.35004919698</v>
      </c>
      <c r="O2795" s="159"/>
      <c r="P2795" s="265">
        <f t="shared" si="614"/>
        <v>182355.3670599848</v>
      </c>
      <c r="Q2795" s="265">
        <f t="shared" si="615"/>
        <v>300982.45247415645</v>
      </c>
      <c r="R2795" s="266">
        <f t="shared" si="616"/>
        <v>483337.81953414122</v>
      </c>
    </row>
    <row r="2796" spans="1:18" x14ac:dyDescent="0.3">
      <c r="A2796" s="82">
        <v>2765</v>
      </c>
      <c r="B2796" s="94">
        <f t="shared" si="605"/>
        <v>1.0320629071654808E-23</v>
      </c>
      <c r="C2796" s="179">
        <f t="shared" si="606"/>
        <v>1.0297347509921306E-23</v>
      </c>
      <c r="D2796" s="166">
        <f t="shared" si="607"/>
        <v>2.2558277767625785E-3</v>
      </c>
      <c r="E2796" s="167">
        <f t="shared" si="617"/>
        <v>24.291375447755232</v>
      </c>
      <c r="F2796" s="168">
        <f t="shared" si="618"/>
        <v>6.239619630525314</v>
      </c>
      <c r="G2796" s="168">
        <f t="shared" si="608"/>
        <v>216839.40610432404</v>
      </c>
      <c r="H2796" s="168">
        <f t="shared" si="609"/>
        <v>271310.33852408634</v>
      </c>
      <c r="I2796" s="169">
        <f t="shared" si="610"/>
        <v>488149.74462841038</v>
      </c>
      <c r="J2796" s="169">
        <f t="shared" si="612"/>
        <v>475796.66330220597</v>
      </c>
      <c r="K2796" s="95"/>
      <c r="L2796" s="265">
        <f t="shared" si="611"/>
        <v>187117.39311665131</v>
      </c>
      <c r="M2796" s="265">
        <f>$G2796*NonHospFrac+theModel!$H2796*NonHospFrac</f>
        <v>301032.3515117591</v>
      </c>
      <c r="N2796" s="266">
        <f t="shared" si="613"/>
        <v>488149.74462841044</v>
      </c>
      <c r="O2796" s="159"/>
      <c r="P2796" s="265">
        <f t="shared" si="614"/>
        <v>182382.21420863728</v>
      </c>
      <c r="Q2796" s="265">
        <f t="shared" si="615"/>
        <v>301030.7968700843</v>
      </c>
      <c r="R2796" s="266">
        <f t="shared" si="616"/>
        <v>483413.01107872161</v>
      </c>
    </row>
    <row r="2797" spans="1:18" x14ac:dyDescent="0.3">
      <c r="A2797" s="82">
        <v>2766</v>
      </c>
      <c r="B2797" s="94">
        <f t="shared" si="605"/>
        <v>1.0127834980699156E-23</v>
      </c>
      <c r="C2797" s="179">
        <f t="shared" si="606"/>
        <v>1.0104988329231228E-23</v>
      </c>
      <c r="D2797" s="166">
        <f t="shared" si="607"/>
        <v>2.2558277767625785E-3</v>
      </c>
      <c r="E2797" s="167">
        <f t="shared" si="617"/>
        <v>24.291375447755232</v>
      </c>
      <c r="F2797" s="168">
        <f t="shared" si="618"/>
        <v>6.2418754583020766</v>
      </c>
      <c r="G2797" s="168">
        <f t="shared" si="608"/>
        <v>216917.80068353747</v>
      </c>
      <c r="H2797" s="168">
        <f t="shared" si="609"/>
        <v>271310.33852408634</v>
      </c>
      <c r="I2797" s="169">
        <f t="shared" si="610"/>
        <v>488228.13920762378</v>
      </c>
      <c r="J2797" s="169">
        <f t="shared" si="612"/>
        <v>475866.69898588752</v>
      </c>
      <c r="K2797" s="95"/>
      <c r="L2797" s="265">
        <f t="shared" si="611"/>
        <v>187147.44329993689</v>
      </c>
      <c r="M2797" s="265">
        <f>$G2797*NonHospFrac+theModel!$H2797*NonHospFrac</f>
        <v>301080.69590768695</v>
      </c>
      <c r="N2797" s="266">
        <f t="shared" si="613"/>
        <v>488228.13920762384</v>
      </c>
      <c r="O2797" s="159"/>
      <c r="P2797" s="265">
        <f t="shared" si="614"/>
        <v>182409.06026294714</v>
      </c>
      <c r="Q2797" s="265">
        <f t="shared" si="615"/>
        <v>301079.14126601216</v>
      </c>
      <c r="R2797" s="266">
        <f t="shared" si="616"/>
        <v>483488.20152895933</v>
      </c>
    </row>
    <row r="2798" spans="1:18" x14ac:dyDescent="0.3">
      <c r="A2798" s="82">
        <v>2767</v>
      </c>
      <c r="B2798" s="94">
        <f t="shared" si="605"/>
        <v>9.9386423719060128E-24</v>
      </c>
      <c r="C2798" s="179">
        <f t="shared" si="606"/>
        <v>9.9162225063801581E-24</v>
      </c>
      <c r="D2798" s="166">
        <f t="shared" si="607"/>
        <v>2.2558277767625785E-3</v>
      </c>
      <c r="E2798" s="167">
        <f t="shared" si="617"/>
        <v>24.291375447755232</v>
      </c>
      <c r="F2798" s="168">
        <f t="shared" si="618"/>
        <v>6.2441312860788392</v>
      </c>
      <c r="G2798" s="168">
        <f t="shared" si="608"/>
        <v>216996.1952627509</v>
      </c>
      <c r="H2798" s="168">
        <f t="shared" si="609"/>
        <v>271310.33852408634</v>
      </c>
      <c r="I2798" s="169">
        <f t="shared" si="610"/>
        <v>488306.53378683724</v>
      </c>
      <c r="J2798" s="169">
        <f t="shared" si="612"/>
        <v>475936.73181477678</v>
      </c>
      <c r="K2798" s="95"/>
      <c r="L2798" s="265">
        <f t="shared" si="611"/>
        <v>187177.49348322247</v>
      </c>
      <c r="M2798" s="265">
        <f>$G2798*NonHospFrac+theModel!$H2798*NonHospFrac</f>
        <v>301129.04030361481</v>
      </c>
      <c r="N2798" s="266">
        <f t="shared" si="613"/>
        <v>488306.53378683724</v>
      </c>
      <c r="O2798" s="159"/>
      <c r="P2798" s="265">
        <f t="shared" si="614"/>
        <v>182435.90522295897</v>
      </c>
      <c r="Q2798" s="265">
        <f t="shared" si="615"/>
        <v>301127.48566194001</v>
      </c>
      <c r="R2798" s="266">
        <f t="shared" si="616"/>
        <v>483563.39088489895</v>
      </c>
    </row>
    <row r="2799" spans="1:18" x14ac:dyDescent="0.3">
      <c r="A2799" s="82">
        <v>2768</v>
      </c>
      <c r="B2799" s="94">
        <f t="shared" si="605"/>
        <v>9.7529839679345489E-24</v>
      </c>
      <c r="C2799" s="179">
        <f t="shared" si="606"/>
        <v>9.7309829157933622E-24</v>
      </c>
      <c r="D2799" s="166">
        <f t="shared" si="607"/>
        <v>2.2558277767625785E-3</v>
      </c>
      <c r="E2799" s="167">
        <f t="shared" si="617"/>
        <v>24.291375447755232</v>
      </c>
      <c r="F2799" s="168">
        <f t="shared" si="618"/>
        <v>6.2463871138556017</v>
      </c>
      <c r="G2799" s="168">
        <f t="shared" si="608"/>
        <v>217074.58984196431</v>
      </c>
      <c r="H2799" s="168">
        <f t="shared" si="609"/>
        <v>271310.33852408634</v>
      </c>
      <c r="I2799" s="169">
        <f t="shared" si="610"/>
        <v>488384.92836605065</v>
      </c>
      <c r="J2799" s="169">
        <f t="shared" si="612"/>
        <v>476006.76178899</v>
      </c>
      <c r="K2799" s="95"/>
      <c r="L2799" s="265">
        <f t="shared" si="611"/>
        <v>187207.54366650805</v>
      </c>
      <c r="M2799" s="265">
        <f>$G2799*NonHospFrac+theModel!$H2799*NonHospFrac</f>
        <v>301177.3846995426</v>
      </c>
      <c r="N2799" s="266">
        <f t="shared" si="613"/>
        <v>488384.92836605065</v>
      </c>
      <c r="O2799" s="159"/>
      <c r="P2799" s="265">
        <f t="shared" si="614"/>
        <v>182462.74908871739</v>
      </c>
      <c r="Q2799" s="265">
        <f t="shared" si="615"/>
        <v>301175.8300578678</v>
      </c>
      <c r="R2799" s="266">
        <f t="shared" si="616"/>
        <v>483638.57914658519</v>
      </c>
    </row>
    <row r="2800" spans="1:18" x14ac:dyDescent="0.3">
      <c r="A2800" s="82">
        <v>2769</v>
      </c>
      <c r="B2800" s="94">
        <f t="shared" si="605"/>
        <v>9.5707937482155611E-24</v>
      </c>
      <c r="C2800" s="179">
        <f t="shared" si="606"/>
        <v>9.5492036858326712E-24</v>
      </c>
      <c r="D2800" s="166">
        <f t="shared" si="607"/>
        <v>2.2558277767625785E-3</v>
      </c>
      <c r="E2800" s="167">
        <f t="shared" si="617"/>
        <v>24.291375447755232</v>
      </c>
      <c r="F2800" s="168">
        <f t="shared" si="618"/>
        <v>6.2486429416323643</v>
      </c>
      <c r="G2800" s="168">
        <f t="shared" si="608"/>
        <v>217152.98442117774</v>
      </c>
      <c r="H2800" s="168">
        <f t="shared" si="609"/>
        <v>271310.33852408634</v>
      </c>
      <c r="I2800" s="169">
        <f t="shared" si="610"/>
        <v>488463.32294526405</v>
      </c>
      <c r="J2800" s="169">
        <f t="shared" si="612"/>
        <v>476076.78890864365</v>
      </c>
      <c r="K2800" s="95"/>
      <c r="L2800" s="265">
        <f t="shared" si="611"/>
        <v>187237.59384979363</v>
      </c>
      <c r="M2800" s="265">
        <f>$G2800*NonHospFrac+theModel!$H2800*NonHospFrac</f>
        <v>301225.72909547045</v>
      </c>
      <c r="N2800" s="266">
        <f t="shared" si="613"/>
        <v>488463.32294526405</v>
      </c>
      <c r="O2800" s="159"/>
      <c r="P2800" s="265">
        <f t="shared" si="614"/>
        <v>182489.59186026698</v>
      </c>
      <c r="Q2800" s="265">
        <f t="shared" si="615"/>
        <v>301224.17445379565</v>
      </c>
      <c r="R2800" s="266">
        <f t="shared" si="616"/>
        <v>483713.76631406264</v>
      </c>
    </row>
    <row r="2801" spans="1:18" x14ac:dyDescent="0.3">
      <c r="A2801" s="82">
        <v>2770</v>
      </c>
      <c r="B2801" s="94">
        <f t="shared" si="605"/>
        <v>9.3920069254743987E-24</v>
      </c>
      <c r="C2801" s="179">
        <f t="shared" si="606"/>
        <v>9.3708201753723664E-24</v>
      </c>
      <c r="D2801" s="166">
        <f t="shared" si="607"/>
        <v>2.2558277767625785E-3</v>
      </c>
      <c r="E2801" s="167">
        <f t="shared" si="617"/>
        <v>24.291375447755232</v>
      </c>
      <c r="F2801" s="168">
        <f t="shared" si="618"/>
        <v>6.2508987694091269</v>
      </c>
      <c r="G2801" s="168">
        <f t="shared" si="608"/>
        <v>217231.37900039114</v>
      </c>
      <c r="H2801" s="168">
        <f t="shared" si="609"/>
        <v>271310.33852408634</v>
      </c>
      <c r="I2801" s="169">
        <f t="shared" si="610"/>
        <v>488541.71752447751</v>
      </c>
      <c r="J2801" s="169">
        <f t="shared" si="612"/>
        <v>476146.81317385408</v>
      </c>
      <c r="K2801" s="95"/>
      <c r="L2801" s="265">
        <f t="shared" si="611"/>
        <v>187267.64403307921</v>
      </c>
      <c r="M2801" s="265">
        <f>$G2801*NonHospFrac+theModel!$H2801*NonHospFrac</f>
        <v>301274.07349139825</v>
      </c>
      <c r="N2801" s="266">
        <f t="shared" si="613"/>
        <v>488541.71752447746</v>
      </c>
      <c r="O2801" s="159"/>
      <c r="P2801" s="265">
        <f t="shared" si="614"/>
        <v>182516.43353765237</v>
      </c>
      <c r="Q2801" s="265">
        <f t="shared" si="615"/>
        <v>301272.51884972345</v>
      </c>
      <c r="R2801" s="266">
        <f t="shared" si="616"/>
        <v>483788.95238737582</v>
      </c>
    </row>
    <row r="2802" spans="1:18" x14ac:dyDescent="0.3">
      <c r="A2802" s="82">
        <v>2771</v>
      </c>
      <c r="B2802" s="94">
        <f t="shared" si="605"/>
        <v>9.216559922692522E-24</v>
      </c>
      <c r="C2802" s="179">
        <f t="shared" si="606"/>
        <v>9.1957689508127147E-24</v>
      </c>
      <c r="D2802" s="166">
        <f t="shared" si="607"/>
        <v>2.2558277767625785E-3</v>
      </c>
      <c r="E2802" s="167">
        <f t="shared" si="617"/>
        <v>24.291375447755232</v>
      </c>
      <c r="F2802" s="168">
        <f t="shared" si="618"/>
        <v>6.2531545971858895</v>
      </c>
      <c r="G2802" s="168">
        <f t="shared" si="608"/>
        <v>217309.77357960457</v>
      </c>
      <c r="H2802" s="168">
        <f t="shared" si="609"/>
        <v>271310.33852408634</v>
      </c>
      <c r="I2802" s="169">
        <f t="shared" si="610"/>
        <v>488620.11210369092</v>
      </c>
      <c r="J2802" s="169">
        <f t="shared" si="612"/>
        <v>476216.83458473755</v>
      </c>
      <c r="K2802" s="95"/>
      <c r="L2802" s="265">
        <f t="shared" si="611"/>
        <v>187297.69421636476</v>
      </c>
      <c r="M2802" s="265">
        <f>$G2802*NonHospFrac+theModel!$H2802*NonHospFrac</f>
        <v>301322.4178873261</v>
      </c>
      <c r="N2802" s="266">
        <f t="shared" si="613"/>
        <v>488620.11210369086</v>
      </c>
      <c r="O2802" s="159"/>
      <c r="P2802" s="265">
        <f t="shared" si="614"/>
        <v>182543.27412091813</v>
      </c>
      <c r="Q2802" s="265">
        <f t="shared" si="615"/>
        <v>301320.8632456513</v>
      </c>
      <c r="R2802" s="266">
        <f t="shared" si="616"/>
        <v>483864.13736656943</v>
      </c>
    </row>
    <row r="2803" spans="1:18" x14ac:dyDescent="0.3">
      <c r="A2803" s="82">
        <v>2772</v>
      </c>
      <c r="B2803" s="94">
        <f t="shared" si="605"/>
        <v>9.0443903504991015E-24</v>
      </c>
      <c r="C2803" s="179">
        <f t="shared" si="606"/>
        <v>9.0239877635225625E-24</v>
      </c>
      <c r="D2803" s="166">
        <f t="shared" si="607"/>
        <v>2.2558277767625785E-3</v>
      </c>
      <c r="E2803" s="167">
        <f t="shared" si="617"/>
        <v>24.291375447755232</v>
      </c>
      <c r="F2803" s="168">
        <f t="shared" si="618"/>
        <v>6.2554104249626521</v>
      </c>
      <c r="G2803" s="168">
        <f t="shared" si="608"/>
        <v>217388.16815881801</v>
      </c>
      <c r="H2803" s="168">
        <f t="shared" si="609"/>
        <v>271310.33852408634</v>
      </c>
      <c r="I2803" s="169">
        <f t="shared" si="610"/>
        <v>488698.50668290432</v>
      </c>
      <c r="J2803" s="169">
        <f t="shared" si="612"/>
        <v>476286.85314141045</v>
      </c>
      <c r="K2803" s="95"/>
      <c r="L2803" s="265">
        <f t="shared" si="611"/>
        <v>187327.74439965037</v>
      </c>
      <c r="M2803" s="265">
        <f>$G2803*NonHospFrac+theModel!$H2803*NonHospFrac</f>
        <v>301370.76228325395</v>
      </c>
      <c r="N2803" s="266">
        <f t="shared" si="613"/>
        <v>488698.50668290432</v>
      </c>
      <c r="O2803" s="159"/>
      <c r="P2803" s="265">
        <f t="shared" si="614"/>
        <v>182570.11361010891</v>
      </c>
      <c r="Q2803" s="265">
        <f t="shared" si="615"/>
        <v>301369.20764157915</v>
      </c>
      <c r="R2803" s="266">
        <f t="shared" si="616"/>
        <v>483939.32125168806</v>
      </c>
    </row>
    <row r="2804" spans="1:18" x14ac:dyDescent="0.3">
      <c r="A2804" s="82">
        <v>2773</v>
      </c>
      <c r="B2804" s="94">
        <f t="shared" si="605"/>
        <v>8.8754369849856037E-24</v>
      </c>
      <c r="C2804" s="179">
        <f t="shared" si="606"/>
        <v>8.8554155277039679E-24</v>
      </c>
      <c r="D2804" s="166">
        <f t="shared" si="607"/>
        <v>2.2558277767625785E-3</v>
      </c>
      <c r="E2804" s="167">
        <f t="shared" si="617"/>
        <v>24.291375447755232</v>
      </c>
      <c r="F2804" s="168">
        <f t="shared" si="618"/>
        <v>6.2576662527394147</v>
      </c>
      <c r="G2804" s="168">
        <f t="shared" si="608"/>
        <v>217466.56273803141</v>
      </c>
      <c r="H2804" s="168">
        <f t="shared" si="609"/>
        <v>271310.33852408634</v>
      </c>
      <c r="I2804" s="169">
        <f t="shared" si="610"/>
        <v>488776.90126211778</v>
      </c>
      <c r="J2804" s="169">
        <f t="shared" si="612"/>
        <v>476356.86884398921</v>
      </c>
      <c r="K2804" s="95"/>
      <c r="L2804" s="265">
        <f t="shared" si="611"/>
        <v>187357.79458293592</v>
      </c>
      <c r="M2804" s="265">
        <f>$G2804*NonHospFrac+theModel!$H2804*NonHospFrac</f>
        <v>301419.1066791818</v>
      </c>
      <c r="N2804" s="266">
        <f t="shared" si="613"/>
        <v>488776.90126211772</v>
      </c>
      <c r="O2804" s="159"/>
      <c r="P2804" s="265">
        <f t="shared" si="614"/>
        <v>182596.95200526924</v>
      </c>
      <c r="Q2804" s="265">
        <f t="shared" si="615"/>
        <v>301417.552037507</v>
      </c>
      <c r="R2804" s="266">
        <f t="shared" si="616"/>
        <v>484014.50404277624</v>
      </c>
    </row>
    <row r="2805" spans="1:18" x14ac:dyDescent="0.3">
      <c r="A2805" s="82">
        <v>2774</v>
      </c>
      <c r="B2805" s="94">
        <f t="shared" si="605"/>
        <v>8.7096397459341583E-24</v>
      </c>
      <c r="C2805" s="179">
        <f t="shared" si="606"/>
        <v>8.6899922986696844E-24</v>
      </c>
      <c r="D2805" s="166">
        <f t="shared" si="607"/>
        <v>2.2558277767625785E-3</v>
      </c>
      <c r="E2805" s="167">
        <f t="shared" si="617"/>
        <v>24.291375447755232</v>
      </c>
      <c r="F2805" s="168">
        <f t="shared" si="618"/>
        <v>6.2599220805161773</v>
      </c>
      <c r="G2805" s="168">
        <f t="shared" si="608"/>
        <v>217544.95731724484</v>
      </c>
      <c r="H2805" s="168">
        <f t="shared" si="609"/>
        <v>271310.33852408634</v>
      </c>
      <c r="I2805" s="169">
        <f t="shared" si="610"/>
        <v>488855.29584133119</v>
      </c>
      <c r="J2805" s="169">
        <f t="shared" si="612"/>
        <v>476426.88169259002</v>
      </c>
      <c r="K2805" s="95"/>
      <c r="L2805" s="265">
        <f t="shared" si="611"/>
        <v>187387.84476622153</v>
      </c>
      <c r="M2805" s="265">
        <f>$G2805*NonHospFrac+theModel!$H2805*NonHospFrac</f>
        <v>301467.45107510965</v>
      </c>
      <c r="N2805" s="266">
        <f t="shared" si="613"/>
        <v>488855.29584133119</v>
      </c>
      <c r="O2805" s="159"/>
      <c r="P2805" s="265">
        <f t="shared" si="614"/>
        <v>182623.7893064438</v>
      </c>
      <c r="Q2805" s="265">
        <f t="shared" si="615"/>
        <v>301465.89643343486</v>
      </c>
      <c r="R2805" s="266">
        <f t="shared" si="616"/>
        <v>484089.68573987868</v>
      </c>
    </row>
    <row r="2806" spans="1:18" x14ac:dyDescent="0.3">
      <c r="A2806" s="82">
        <v>2775</v>
      </c>
      <c r="B2806" s="94">
        <f t="shared" si="605"/>
        <v>8.5469396754529561E-24</v>
      </c>
      <c r="C2806" s="179">
        <f t="shared" si="606"/>
        <v>8.5276592515267544E-24</v>
      </c>
      <c r="D2806" s="166">
        <f t="shared" si="607"/>
        <v>2.2558277767625785E-3</v>
      </c>
      <c r="E2806" s="167">
        <f t="shared" si="617"/>
        <v>24.291375447755232</v>
      </c>
      <c r="F2806" s="168">
        <f t="shared" si="618"/>
        <v>6.2621779082929399</v>
      </c>
      <c r="G2806" s="168">
        <f t="shared" si="608"/>
        <v>217623.35189645825</v>
      </c>
      <c r="H2806" s="168">
        <f t="shared" si="609"/>
        <v>271310.33852408634</v>
      </c>
      <c r="I2806" s="169">
        <f t="shared" si="610"/>
        <v>488933.69042054459</v>
      </c>
      <c r="J2806" s="169">
        <f t="shared" si="612"/>
        <v>476496.89168732928</v>
      </c>
      <c r="K2806" s="95"/>
      <c r="L2806" s="265">
        <f t="shared" si="611"/>
        <v>187417.89494950708</v>
      </c>
      <c r="M2806" s="265">
        <f>$G2806*NonHospFrac+theModel!$H2806*NonHospFrac</f>
        <v>301515.79547103751</v>
      </c>
      <c r="N2806" s="266">
        <f t="shared" si="613"/>
        <v>488933.69042054459</v>
      </c>
      <c r="O2806" s="159"/>
      <c r="P2806" s="265">
        <f t="shared" si="614"/>
        <v>182650.62551367708</v>
      </c>
      <c r="Q2806" s="265">
        <f t="shared" si="615"/>
        <v>301514.24082936271</v>
      </c>
      <c r="R2806" s="266">
        <f t="shared" si="616"/>
        <v>484164.86634303979</v>
      </c>
    </row>
    <row r="2807" spans="1:18" x14ac:dyDescent="0.3">
      <c r="A2807" s="82">
        <v>2776</v>
      </c>
      <c r="B2807" s="94">
        <f t="shared" si="605"/>
        <v>8.3872789170106871E-24</v>
      </c>
      <c r="C2807" s="179">
        <f t="shared" si="606"/>
        <v>8.3683586602582387E-24</v>
      </c>
      <c r="D2807" s="166">
        <f t="shared" si="607"/>
        <v>2.2558277767625785E-3</v>
      </c>
      <c r="E2807" s="167">
        <f t="shared" si="617"/>
        <v>24.291375447755232</v>
      </c>
      <c r="F2807" s="168">
        <f t="shared" si="618"/>
        <v>6.2644337360697024</v>
      </c>
      <c r="G2807" s="168">
        <f t="shared" si="608"/>
        <v>217701.74647567168</v>
      </c>
      <c r="H2807" s="168">
        <f t="shared" si="609"/>
        <v>271310.33852408634</v>
      </c>
      <c r="I2807" s="169">
        <f t="shared" si="610"/>
        <v>489012.08499975805</v>
      </c>
      <c r="J2807" s="169">
        <f t="shared" si="612"/>
        <v>476566.89882832341</v>
      </c>
      <c r="K2807" s="95"/>
      <c r="L2807" s="265">
        <f t="shared" si="611"/>
        <v>187447.94513279267</v>
      </c>
      <c r="M2807" s="265">
        <f>$G2807*NonHospFrac+theModel!$H2807*NonHospFrac</f>
        <v>301564.13986696536</v>
      </c>
      <c r="N2807" s="266">
        <f t="shared" si="613"/>
        <v>489012.08499975805</v>
      </c>
      <c r="O2807" s="159"/>
      <c r="P2807" s="265">
        <f t="shared" si="614"/>
        <v>182677.46062701373</v>
      </c>
      <c r="Q2807" s="265">
        <f t="shared" si="615"/>
        <v>301562.58522529056</v>
      </c>
      <c r="R2807" s="266">
        <f t="shared" si="616"/>
        <v>484240.04585230432</v>
      </c>
    </row>
    <row r="2808" spans="1:18" x14ac:dyDescent="0.3">
      <c r="A2808" s="82">
        <v>2777</v>
      </c>
      <c r="B2808" s="94">
        <f t="shared" si="605"/>
        <v>8.2306006948626167E-24</v>
      </c>
      <c r="C2808" s="179">
        <f t="shared" si="606"/>
        <v>8.2120338771957041E-24</v>
      </c>
      <c r="D2808" s="166">
        <f t="shared" si="607"/>
        <v>2.2558277767625785E-3</v>
      </c>
      <c r="E2808" s="167">
        <f t="shared" si="617"/>
        <v>24.291375447755232</v>
      </c>
      <c r="F2808" s="168">
        <f t="shared" si="618"/>
        <v>6.266689563846465</v>
      </c>
      <c r="G2808" s="168">
        <f t="shared" si="608"/>
        <v>217780.14105488511</v>
      </c>
      <c r="H2808" s="168">
        <f t="shared" si="609"/>
        <v>271310.33852408634</v>
      </c>
      <c r="I2808" s="169">
        <f t="shared" si="610"/>
        <v>489090.47957897146</v>
      </c>
      <c r="J2808" s="169">
        <f t="shared" si="612"/>
        <v>476636.90311568859</v>
      </c>
      <c r="K2808" s="95"/>
      <c r="L2808" s="265">
        <f t="shared" si="611"/>
        <v>187477.99531607825</v>
      </c>
      <c r="M2808" s="265">
        <f>$G2808*NonHospFrac+theModel!$H2808*NonHospFrac</f>
        <v>301612.48426289321</v>
      </c>
      <c r="N2808" s="266">
        <f t="shared" si="613"/>
        <v>489090.47957897146</v>
      </c>
      <c r="O2808" s="159"/>
      <c r="P2808" s="265">
        <f t="shared" si="614"/>
        <v>182704.29464649834</v>
      </c>
      <c r="Q2808" s="265">
        <f t="shared" si="615"/>
        <v>301610.92962121841</v>
      </c>
      <c r="R2808" s="266">
        <f t="shared" si="616"/>
        <v>484315.22426771675</v>
      </c>
    </row>
    <row r="2809" spans="1:18" x14ac:dyDescent="0.3">
      <c r="A2809" s="82">
        <v>2778</v>
      </c>
      <c r="B2809" s="94">
        <f t="shared" si="605"/>
        <v>8.076849293860997E-24</v>
      </c>
      <c r="C2809" s="179">
        <f t="shared" si="606"/>
        <v>8.0586293128751794E-24</v>
      </c>
      <c r="D2809" s="166">
        <f t="shared" si="607"/>
        <v>2.2558277767625785E-3</v>
      </c>
      <c r="E2809" s="167">
        <f t="shared" si="617"/>
        <v>24.291375447755232</v>
      </c>
      <c r="F2809" s="168">
        <f t="shared" si="618"/>
        <v>6.2689453916232276</v>
      </c>
      <c r="G2809" s="168">
        <f t="shared" si="608"/>
        <v>217858.53563409852</v>
      </c>
      <c r="H2809" s="168">
        <f t="shared" si="609"/>
        <v>271310.33852408634</v>
      </c>
      <c r="I2809" s="169">
        <f t="shared" si="610"/>
        <v>489168.87415818486</v>
      </c>
      <c r="J2809" s="169">
        <f t="shared" si="612"/>
        <v>476706.90454954118</v>
      </c>
      <c r="K2809" s="95"/>
      <c r="L2809" s="265">
        <f t="shared" si="611"/>
        <v>187508.04549936383</v>
      </c>
      <c r="M2809" s="265">
        <f>$G2809*NonHospFrac+theModel!$H2809*NonHospFrac</f>
        <v>301660.82865882106</v>
      </c>
      <c r="N2809" s="266">
        <f t="shared" si="613"/>
        <v>489168.87415818486</v>
      </c>
      <c r="O2809" s="159"/>
      <c r="P2809" s="265">
        <f t="shared" si="614"/>
        <v>182731.12757217549</v>
      </c>
      <c r="Q2809" s="265">
        <f t="shared" si="615"/>
        <v>301659.27401714626</v>
      </c>
      <c r="R2809" s="266">
        <f t="shared" si="616"/>
        <v>484390.40158932179</v>
      </c>
    </row>
    <row r="2810" spans="1:18" x14ac:dyDescent="0.3">
      <c r="A2810" s="82">
        <v>2779</v>
      </c>
      <c r="B2810" s="94">
        <f t="shared" si="605"/>
        <v>7.9259700396426253E-24</v>
      </c>
      <c r="C2810" s="179">
        <f t="shared" si="606"/>
        <v>7.9080904162694119E-24</v>
      </c>
      <c r="D2810" s="166">
        <f t="shared" si="607"/>
        <v>2.2558277767625785E-3</v>
      </c>
      <c r="E2810" s="167">
        <f t="shared" si="617"/>
        <v>24.291375447755232</v>
      </c>
      <c r="F2810" s="168">
        <f t="shared" si="618"/>
        <v>6.2712012193999902</v>
      </c>
      <c r="G2810" s="168">
        <f t="shared" si="608"/>
        <v>217936.93021331195</v>
      </c>
      <c r="H2810" s="168">
        <f t="shared" si="609"/>
        <v>271310.33852408634</v>
      </c>
      <c r="I2810" s="169">
        <f t="shared" si="610"/>
        <v>489247.26873739832</v>
      </c>
      <c r="J2810" s="169">
        <f t="shared" si="612"/>
        <v>476776.9031299976</v>
      </c>
      <c r="K2810" s="95"/>
      <c r="L2810" s="265">
        <f t="shared" si="611"/>
        <v>187538.09568264941</v>
      </c>
      <c r="M2810" s="265">
        <f>$G2810*NonHospFrac+theModel!$H2810*NonHospFrac</f>
        <v>301709.17305474891</v>
      </c>
      <c r="N2810" s="266">
        <f t="shared" si="613"/>
        <v>489247.26873739832</v>
      </c>
      <c r="O2810" s="159"/>
      <c r="P2810" s="265">
        <f t="shared" si="614"/>
        <v>182757.95940408978</v>
      </c>
      <c r="Q2810" s="265">
        <f t="shared" si="615"/>
        <v>301707.61841307412</v>
      </c>
      <c r="R2810" s="266">
        <f t="shared" si="616"/>
        <v>484465.5778171639</v>
      </c>
    </row>
    <row r="2811" spans="1:18" x14ac:dyDescent="0.3">
      <c r="A2811" s="82">
        <v>2780</v>
      </c>
      <c r="B2811" s="94">
        <f t="shared" si="605"/>
        <v>7.7779092791865174E-24</v>
      </c>
      <c r="C2811" s="179">
        <f t="shared" si="606"/>
        <v>7.7603636553893895E-24</v>
      </c>
      <c r="D2811" s="166">
        <f t="shared" si="607"/>
        <v>2.2558277767625785E-3</v>
      </c>
      <c r="E2811" s="167">
        <f t="shared" si="617"/>
        <v>24.291375447755232</v>
      </c>
      <c r="F2811" s="168">
        <f t="shared" si="618"/>
        <v>6.2734570471767528</v>
      </c>
      <c r="G2811" s="168">
        <f t="shared" si="608"/>
        <v>218015.32479252535</v>
      </c>
      <c r="H2811" s="168">
        <f t="shared" si="609"/>
        <v>271310.33852408634</v>
      </c>
      <c r="I2811" s="169">
        <f t="shared" si="610"/>
        <v>489325.66331661167</v>
      </c>
      <c r="J2811" s="169">
        <f t="shared" si="612"/>
        <v>476846.89885717398</v>
      </c>
      <c r="K2811" s="95"/>
      <c r="L2811" s="265">
        <f t="shared" si="611"/>
        <v>187568.14586593499</v>
      </c>
      <c r="M2811" s="265">
        <f>$G2811*NonHospFrac+theModel!$H2811*NonHospFrac</f>
        <v>301757.51745067671</v>
      </c>
      <c r="N2811" s="266">
        <f t="shared" si="613"/>
        <v>489325.66331661167</v>
      </c>
      <c r="O2811" s="159"/>
      <c r="P2811" s="265">
        <f t="shared" si="614"/>
        <v>182784.79014228575</v>
      </c>
      <c r="Q2811" s="265">
        <f t="shared" si="615"/>
        <v>301755.96280900191</v>
      </c>
      <c r="R2811" s="266">
        <f t="shared" si="616"/>
        <v>484540.75295128766</v>
      </c>
    </row>
    <row r="2812" spans="1:18" x14ac:dyDescent="0.3">
      <c r="A2812" s="82">
        <v>2781</v>
      </c>
      <c r="B2812" s="94">
        <f t="shared" si="605"/>
        <v>7.6326143617347611E-24</v>
      </c>
      <c r="C2812" s="179">
        <f t="shared" si="606"/>
        <v>7.6153964982482429E-24</v>
      </c>
      <c r="D2812" s="166">
        <f t="shared" si="607"/>
        <v>2.2558277767625785E-3</v>
      </c>
      <c r="E2812" s="167">
        <f t="shared" si="617"/>
        <v>24.291375447755232</v>
      </c>
      <c r="F2812" s="168">
        <f t="shared" si="618"/>
        <v>6.2757128749535154</v>
      </c>
      <c r="G2812" s="168">
        <f t="shared" si="608"/>
        <v>218093.71937173879</v>
      </c>
      <c r="H2812" s="168">
        <f t="shared" si="609"/>
        <v>271310.33852408634</v>
      </c>
      <c r="I2812" s="169">
        <f t="shared" si="610"/>
        <v>489404.05789582513</v>
      </c>
      <c r="J2812" s="169">
        <f t="shared" si="612"/>
        <v>476916.89173118683</v>
      </c>
      <c r="K2812" s="95"/>
      <c r="L2812" s="265">
        <f t="shared" si="611"/>
        <v>187598.19604922057</v>
      </c>
      <c r="M2812" s="265">
        <f>$G2812*NonHospFrac+theModel!$H2812*NonHospFrac</f>
        <v>301805.86184660456</v>
      </c>
      <c r="N2812" s="266">
        <f t="shared" si="613"/>
        <v>489404.05789582513</v>
      </c>
      <c r="O2812" s="159"/>
      <c r="P2812" s="265">
        <f t="shared" si="614"/>
        <v>182811.61978680803</v>
      </c>
      <c r="Q2812" s="265">
        <f t="shared" si="615"/>
        <v>301804.30720492976</v>
      </c>
      <c r="R2812" s="266">
        <f t="shared" si="616"/>
        <v>484615.9269917378</v>
      </c>
    </row>
    <row r="2813" spans="1:18" x14ac:dyDescent="0.3">
      <c r="A2813" s="82">
        <v>2782</v>
      </c>
      <c r="B2813" s="94">
        <f t="shared" si="605"/>
        <v>7.4900336200698347E-24</v>
      </c>
      <c r="C2813" s="179">
        <f t="shared" si="606"/>
        <v>7.4731373941807958E-24</v>
      </c>
      <c r="D2813" s="166">
        <f t="shared" si="607"/>
        <v>2.2558277767625785E-3</v>
      </c>
      <c r="E2813" s="167">
        <f t="shared" si="617"/>
        <v>24.291375447755232</v>
      </c>
      <c r="F2813" s="168">
        <f t="shared" si="618"/>
        <v>6.277968702730278</v>
      </c>
      <c r="G2813" s="168">
        <f t="shared" si="608"/>
        <v>218172.11395095222</v>
      </c>
      <c r="H2813" s="168">
        <f t="shared" si="609"/>
        <v>271310.33852408634</v>
      </c>
      <c r="I2813" s="169">
        <f t="shared" si="610"/>
        <v>489482.45247503859</v>
      </c>
      <c r="J2813" s="169">
        <f t="shared" si="612"/>
        <v>476986.88175215235</v>
      </c>
      <c r="K2813" s="95"/>
      <c r="L2813" s="265">
        <f t="shared" si="611"/>
        <v>187628.24623250615</v>
      </c>
      <c r="M2813" s="265">
        <f>$G2813*NonHospFrac+theModel!$H2813*NonHospFrac</f>
        <v>301854.20624253241</v>
      </c>
      <c r="N2813" s="266">
        <f t="shared" si="613"/>
        <v>489482.45247503859</v>
      </c>
      <c r="O2813" s="159"/>
      <c r="P2813" s="265">
        <f t="shared" si="614"/>
        <v>182838.44833770118</v>
      </c>
      <c r="Q2813" s="265">
        <f t="shared" si="615"/>
        <v>301852.65160085761</v>
      </c>
      <c r="R2813" s="266">
        <f t="shared" si="616"/>
        <v>484691.09993855876</v>
      </c>
    </row>
    <row r="2814" spans="1:18" x14ac:dyDescent="0.3">
      <c r="A2814" s="82">
        <v>2783</v>
      </c>
      <c r="B2814" s="94">
        <f t="shared" si="605"/>
        <v>7.3501163521414085E-24</v>
      </c>
      <c r="C2814" s="179">
        <f t="shared" si="606"/>
        <v>7.3335357555118103E-24</v>
      </c>
      <c r="D2814" s="166">
        <f t="shared" si="607"/>
        <v>2.2558277767625785E-3</v>
      </c>
      <c r="E2814" s="167">
        <f t="shared" si="617"/>
        <v>24.291375447755232</v>
      </c>
      <c r="F2814" s="168">
        <f t="shared" si="618"/>
        <v>6.2802245305070405</v>
      </c>
      <c r="G2814" s="168">
        <f t="shared" si="608"/>
        <v>218250.50853016562</v>
      </c>
      <c r="H2814" s="168">
        <f t="shared" si="609"/>
        <v>271310.33852408634</v>
      </c>
      <c r="I2814" s="169">
        <f t="shared" si="610"/>
        <v>489560.84705425194</v>
      </c>
      <c r="J2814" s="169">
        <f t="shared" si="612"/>
        <v>477056.86892018671</v>
      </c>
      <c r="K2814" s="95"/>
      <c r="L2814" s="265">
        <f t="shared" si="611"/>
        <v>187658.29641579173</v>
      </c>
      <c r="M2814" s="265">
        <f>$G2814*NonHospFrac+theModel!$H2814*NonHospFrac</f>
        <v>301902.5506384602</v>
      </c>
      <c r="N2814" s="266">
        <f t="shared" si="613"/>
        <v>489560.84705425194</v>
      </c>
      <c r="O2814" s="159"/>
      <c r="P2814" s="265">
        <f t="shared" si="614"/>
        <v>182865.27579500977</v>
      </c>
      <c r="Q2814" s="265">
        <f t="shared" si="615"/>
        <v>301900.99599678541</v>
      </c>
      <c r="R2814" s="266">
        <f t="shared" si="616"/>
        <v>484766.27179179515</v>
      </c>
    </row>
    <row r="2815" spans="1:18" x14ac:dyDescent="0.3">
      <c r="A2815" s="82">
        <v>2784</v>
      </c>
      <c r="B2815" s="94">
        <f t="shared" si="605"/>
        <v>7.2128128030369028E-24</v>
      </c>
      <c r="C2815" s="179">
        <f t="shared" si="606"/>
        <v>7.1965419395672232E-24</v>
      </c>
      <c r="D2815" s="166">
        <f t="shared" si="607"/>
        <v>2.2558277767625785E-3</v>
      </c>
      <c r="E2815" s="167">
        <f t="shared" si="617"/>
        <v>24.291375447755232</v>
      </c>
      <c r="F2815" s="168">
        <f t="shared" si="618"/>
        <v>6.2824803582838031</v>
      </c>
      <c r="G2815" s="168">
        <f t="shared" si="608"/>
        <v>218328.90310937905</v>
      </c>
      <c r="H2815" s="168">
        <f t="shared" si="609"/>
        <v>271310.33852408634</v>
      </c>
      <c r="I2815" s="169">
        <f t="shared" si="610"/>
        <v>489639.2416334654</v>
      </c>
      <c r="J2815" s="169">
        <f t="shared" si="612"/>
        <v>477126.85323540645</v>
      </c>
      <c r="K2815" s="95"/>
      <c r="L2815" s="265">
        <f t="shared" si="611"/>
        <v>187688.34659907728</v>
      </c>
      <c r="M2815" s="265">
        <f>$G2815*NonHospFrac+theModel!$H2815*NonHospFrac</f>
        <v>301950.89503438806</v>
      </c>
      <c r="N2815" s="266">
        <f t="shared" si="613"/>
        <v>489639.24163346534</v>
      </c>
      <c r="O2815" s="159"/>
      <c r="P2815" s="265">
        <f t="shared" si="614"/>
        <v>182892.10215877838</v>
      </c>
      <c r="Q2815" s="265">
        <f t="shared" si="615"/>
        <v>301949.34039271326</v>
      </c>
      <c r="R2815" s="266">
        <f t="shared" si="616"/>
        <v>484841.44255149167</v>
      </c>
    </row>
    <row r="2816" spans="1:18" x14ac:dyDescent="0.3">
      <c r="A2816" s="82">
        <v>2785</v>
      </c>
      <c r="B2816" s="94">
        <f t="shared" si="605"/>
        <v>7.0780741472882943E-24</v>
      </c>
      <c r="C2816" s="179">
        <f t="shared" si="606"/>
        <v>7.0621072310208555E-24</v>
      </c>
      <c r="D2816" s="166">
        <f t="shared" si="607"/>
        <v>2.2558277767625785E-3</v>
      </c>
      <c r="E2816" s="167">
        <f t="shared" si="617"/>
        <v>24.291375447755232</v>
      </c>
      <c r="F2816" s="168">
        <f t="shared" si="618"/>
        <v>6.2847361860605657</v>
      </c>
      <c r="G2816" s="168">
        <f t="shared" si="608"/>
        <v>218407.29768859246</v>
      </c>
      <c r="H2816" s="168">
        <f t="shared" si="609"/>
        <v>271310.33852408634</v>
      </c>
      <c r="I2816" s="169">
        <f t="shared" si="610"/>
        <v>489717.6362126788</v>
      </c>
      <c r="J2816" s="169">
        <f t="shared" si="612"/>
        <v>477196.83469792764</v>
      </c>
      <c r="K2816" s="95"/>
      <c r="L2816" s="265">
        <f t="shared" si="611"/>
        <v>187718.39678236289</v>
      </c>
      <c r="M2816" s="265">
        <f>$G2816*NonHospFrac+theModel!$H2816*NonHospFrac</f>
        <v>301999.23943031591</v>
      </c>
      <c r="N2816" s="266">
        <f t="shared" si="613"/>
        <v>489717.6362126788</v>
      </c>
      <c r="O2816" s="159"/>
      <c r="P2816" s="265">
        <f t="shared" si="614"/>
        <v>182918.92742905163</v>
      </c>
      <c r="Q2816" s="265">
        <f t="shared" si="615"/>
        <v>301997.68478864111</v>
      </c>
      <c r="R2816" s="266">
        <f t="shared" si="616"/>
        <v>484916.61221769277</v>
      </c>
    </row>
    <row r="2817" spans="1:18" x14ac:dyDescent="0.3">
      <c r="A2817" s="82">
        <v>2786</v>
      </c>
      <c r="B2817" s="94">
        <f t="shared" si="605"/>
        <v>6.9458524715097323E-24</v>
      </c>
      <c r="C2817" s="179">
        <f t="shared" si="606"/>
        <v>6.9301838245712052E-24</v>
      </c>
      <c r="D2817" s="166">
        <f t="shared" si="607"/>
        <v>2.2558277767625785E-3</v>
      </c>
      <c r="E2817" s="167">
        <f t="shared" si="617"/>
        <v>24.291375447755232</v>
      </c>
      <c r="F2817" s="168">
        <f t="shared" si="618"/>
        <v>6.2869920138373283</v>
      </c>
      <c r="G2817" s="168">
        <f t="shared" si="608"/>
        <v>218485.69226780589</v>
      </c>
      <c r="H2817" s="168">
        <f t="shared" si="609"/>
        <v>271310.33852408634</v>
      </c>
      <c r="I2817" s="169">
        <f t="shared" si="610"/>
        <v>489796.0307918922</v>
      </c>
      <c r="J2817" s="169">
        <f t="shared" si="612"/>
        <v>477266.81330786669</v>
      </c>
      <c r="K2817" s="95"/>
      <c r="L2817" s="265">
        <f t="shared" si="611"/>
        <v>187748.44696564844</v>
      </c>
      <c r="M2817" s="265">
        <f>$G2817*NonHospFrac+theModel!$H2817*NonHospFrac</f>
        <v>302047.58382624376</v>
      </c>
      <c r="N2817" s="266">
        <f t="shared" si="613"/>
        <v>489796.0307918922</v>
      </c>
      <c r="O2817" s="159"/>
      <c r="P2817" s="265">
        <f t="shared" si="614"/>
        <v>182945.75160587401</v>
      </c>
      <c r="Q2817" s="265">
        <f t="shared" si="615"/>
        <v>302046.02918456896</v>
      </c>
      <c r="R2817" s="266">
        <f t="shared" si="616"/>
        <v>484991.78079044295</v>
      </c>
    </row>
    <row r="2818" spans="1:18" x14ac:dyDescent="0.3">
      <c r="A2818" s="82">
        <v>2787</v>
      </c>
      <c r="B2818" s="94">
        <f t="shared" si="605"/>
        <v>6.8161007573594179E-24</v>
      </c>
      <c r="C2818" s="179">
        <f t="shared" si="606"/>
        <v>6.8007248079417534E-24</v>
      </c>
      <c r="D2818" s="166">
        <f t="shared" si="607"/>
        <v>2.2558277767625785E-3</v>
      </c>
      <c r="E2818" s="167">
        <f t="shared" si="617"/>
        <v>24.291375447755232</v>
      </c>
      <c r="F2818" s="168">
        <f t="shared" si="618"/>
        <v>6.2892478416140909</v>
      </c>
      <c r="G2818" s="168">
        <f t="shared" si="608"/>
        <v>218564.08684701932</v>
      </c>
      <c r="H2818" s="168">
        <f t="shared" si="609"/>
        <v>271310.33852408634</v>
      </c>
      <c r="I2818" s="169">
        <f t="shared" si="610"/>
        <v>489874.42537110567</v>
      </c>
      <c r="J2818" s="169">
        <f t="shared" si="612"/>
        <v>477336.78906533984</v>
      </c>
      <c r="K2818" s="95"/>
      <c r="L2818" s="265">
        <f t="shared" si="611"/>
        <v>187778.49714893405</v>
      </c>
      <c r="M2818" s="265">
        <f>$G2818*NonHospFrac+theModel!$H2818*NonHospFrac</f>
        <v>302095.92822217161</v>
      </c>
      <c r="N2818" s="266">
        <f t="shared" si="613"/>
        <v>489874.42537110567</v>
      </c>
      <c r="O2818" s="159"/>
      <c r="P2818" s="265">
        <f t="shared" si="614"/>
        <v>182972.5746892902</v>
      </c>
      <c r="Q2818" s="265">
        <f t="shared" si="615"/>
        <v>302094.37358049682</v>
      </c>
      <c r="R2818" s="266">
        <f t="shared" si="616"/>
        <v>485066.94826978701</v>
      </c>
    </row>
    <row r="2819" spans="1:18" x14ac:dyDescent="0.3">
      <c r="A2819" s="82">
        <v>2788</v>
      </c>
      <c r="B2819" s="94">
        <f t="shared" si="605"/>
        <v>6.6887728648197694E-24</v>
      </c>
      <c r="C2819" s="179">
        <f t="shared" si="606"/>
        <v>6.6736841451988525E-24</v>
      </c>
      <c r="D2819" s="166">
        <f t="shared" si="607"/>
        <v>2.2558277767625785E-3</v>
      </c>
      <c r="E2819" s="167">
        <f t="shared" si="617"/>
        <v>24.291375447755232</v>
      </c>
      <c r="F2819" s="168">
        <f t="shared" si="618"/>
        <v>6.2915036693908535</v>
      </c>
      <c r="G2819" s="168">
        <f t="shared" si="608"/>
        <v>218642.48142623273</v>
      </c>
      <c r="H2819" s="168">
        <f t="shared" si="609"/>
        <v>271310.33852408634</v>
      </c>
      <c r="I2819" s="169">
        <f t="shared" si="610"/>
        <v>489952.81995031907</v>
      </c>
      <c r="J2819" s="169">
        <f t="shared" si="612"/>
        <v>477406.76197046333</v>
      </c>
      <c r="K2819" s="95"/>
      <c r="L2819" s="265">
        <f t="shared" si="611"/>
        <v>187808.5473322196</v>
      </c>
      <c r="M2819" s="265">
        <f>$G2819*NonHospFrac+theModel!$H2819*NonHospFrac</f>
        <v>302144.27261809947</v>
      </c>
      <c r="N2819" s="266">
        <f t="shared" si="613"/>
        <v>489952.81995031907</v>
      </c>
      <c r="O2819" s="159"/>
      <c r="P2819" s="265">
        <f t="shared" si="614"/>
        <v>182999.39667934462</v>
      </c>
      <c r="Q2819" s="265">
        <f t="shared" si="615"/>
        <v>302142.71797642467</v>
      </c>
      <c r="R2819" s="266">
        <f t="shared" si="616"/>
        <v>485142.11465576931</v>
      </c>
    </row>
    <row r="2820" spans="1:18" x14ac:dyDescent="0.3">
      <c r="A2820" s="82">
        <v>2789</v>
      </c>
      <c r="B2820" s="94">
        <f t="shared" si="605"/>
        <v>6.563823515789927E-24</v>
      </c>
      <c r="C2820" s="179">
        <f t="shared" si="606"/>
        <v>6.5490166603812403E-24</v>
      </c>
      <c r="D2820" s="166">
        <f t="shared" si="607"/>
        <v>2.2558277767625785E-3</v>
      </c>
      <c r="E2820" s="167">
        <f t="shared" si="617"/>
        <v>24.291375447755232</v>
      </c>
      <c r="F2820" s="168">
        <f t="shared" si="618"/>
        <v>6.2937594971676161</v>
      </c>
      <c r="G2820" s="168">
        <f t="shared" si="608"/>
        <v>218720.87600544616</v>
      </c>
      <c r="H2820" s="168">
        <f t="shared" si="609"/>
        <v>271310.33852408634</v>
      </c>
      <c r="I2820" s="169">
        <f t="shared" si="610"/>
        <v>490031.21452953247</v>
      </c>
      <c r="J2820" s="169">
        <f t="shared" si="612"/>
        <v>477476.73202335346</v>
      </c>
      <c r="K2820" s="95"/>
      <c r="L2820" s="265">
        <f t="shared" si="611"/>
        <v>187838.59751550521</v>
      </c>
      <c r="M2820" s="265">
        <f>$G2820*NonHospFrac+theModel!$H2820*NonHospFrac</f>
        <v>302192.61701402732</v>
      </c>
      <c r="N2820" s="266">
        <f t="shared" si="613"/>
        <v>490031.21452953253</v>
      </c>
      <c r="O2820" s="159"/>
      <c r="P2820" s="265">
        <f t="shared" si="614"/>
        <v>183026.21757608198</v>
      </c>
      <c r="Q2820" s="265">
        <f t="shared" si="615"/>
        <v>302191.06237235252</v>
      </c>
      <c r="R2820" s="266">
        <f t="shared" si="616"/>
        <v>485217.2799484345</v>
      </c>
    </row>
    <row r="2821" spans="1:18" x14ac:dyDescent="0.3">
      <c r="A2821" s="82">
        <v>2790</v>
      </c>
      <c r="B2821" s="94">
        <f t="shared" si="605"/>
        <v>6.4412082779847444E-24</v>
      </c>
      <c r="C2821" s="179">
        <f t="shared" si="606"/>
        <v>6.4266780214353534E-24</v>
      </c>
      <c r="D2821" s="166">
        <f t="shared" si="607"/>
        <v>2.2558277767625785E-3</v>
      </c>
      <c r="E2821" s="167">
        <f t="shared" si="617"/>
        <v>24.291375447755232</v>
      </c>
      <c r="F2821" s="168">
        <f t="shared" si="618"/>
        <v>6.2960153249443787</v>
      </c>
      <c r="G2821" s="168">
        <f t="shared" si="608"/>
        <v>218799.27058465956</v>
      </c>
      <c r="H2821" s="168">
        <f t="shared" si="609"/>
        <v>271310.33852408634</v>
      </c>
      <c r="I2821" s="169">
        <f t="shared" si="610"/>
        <v>490109.60910874594</v>
      </c>
      <c r="J2821" s="169">
        <f t="shared" si="612"/>
        <v>477546.69922412653</v>
      </c>
      <c r="K2821" s="95"/>
      <c r="L2821" s="265">
        <f t="shared" si="611"/>
        <v>187868.64769879077</v>
      </c>
      <c r="M2821" s="265">
        <f>$G2821*NonHospFrac+theModel!$H2821*NonHospFrac</f>
        <v>302240.96140995511</v>
      </c>
      <c r="N2821" s="266">
        <f t="shared" si="613"/>
        <v>490109.60910874588</v>
      </c>
      <c r="O2821" s="159"/>
      <c r="P2821" s="265">
        <f t="shared" si="614"/>
        <v>183053.03737954673</v>
      </c>
      <c r="Q2821" s="265">
        <f t="shared" si="615"/>
        <v>302239.40676828031</v>
      </c>
      <c r="R2821" s="266">
        <f t="shared" si="616"/>
        <v>485292.44414782705</v>
      </c>
    </row>
    <row r="2822" spans="1:18" x14ac:dyDescent="0.3">
      <c r="A2822" s="82">
        <v>2791</v>
      </c>
      <c r="B2822" s="94">
        <f t="shared" si="605"/>
        <v>6.3208835491345707E-24</v>
      </c>
      <c r="C2822" s="179">
        <f t="shared" si="606"/>
        <v>6.3066247244507513E-24</v>
      </c>
      <c r="D2822" s="166">
        <f t="shared" si="607"/>
        <v>2.2558277767625785E-3</v>
      </c>
      <c r="E2822" s="167">
        <f t="shared" si="617"/>
        <v>24.291375447755232</v>
      </c>
      <c r="F2822" s="168">
        <f t="shared" si="618"/>
        <v>6.2982711527211412</v>
      </c>
      <c r="G2822" s="168">
        <f t="shared" si="608"/>
        <v>218877.665163873</v>
      </c>
      <c r="H2822" s="168">
        <f t="shared" si="609"/>
        <v>271310.33852408634</v>
      </c>
      <c r="I2822" s="169">
        <f t="shared" si="610"/>
        <v>490188.00368795934</v>
      </c>
      <c r="J2822" s="169">
        <f t="shared" si="612"/>
        <v>477616.66357289872</v>
      </c>
      <c r="K2822" s="95"/>
      <c r="L2822" s="265">
        <f t="shared" si="611"/>
        <v>187898.69788207635</v>
      </c>
      <c r="M2822" s="265">
        <f>$G2822*NonHospFrac+theModel!$H2822*NonHospFrac</f>
        <v>302289.30580588296</v>
      </c>
      <c r="N2822" s="266">
        <f t="shared" si="613"/>
        <v>490188.00368795928</v>
      </c>
      <c r="O2822" s="159"/>
      <c r="P2822" s="265">
        <f t="shared" si="614"/>
        <v>183079.85608978354</v>
      </c>
      <c r="Q2822" s="265">
        <f t="shared" si="615"/>
        <v>302287.75116420817</v>
      </c>
      <c r="R2822" s="266">
        <f t="shared" si="616"/>
        <v>485367.60725399171</v>
      </c>
    </row>
    <row r="2823" spans="1:18" x14ac:dyDescent="0.3">
      <c r="A2823" s="82">
        <v>2792</v>
      </c>
      <c r="B2823" s="94">
        <f t="shared" si="605"/>
        <v>6.2028065414801795E-24</v>
      </c>
      <c r="C2823" s="179">
        <f t="shared" si="606"/>
        <v>6.1888140781900239E-24</v>
      </c>
      <c r="D2823" s="166">
        <f t="shared" si="607"/>
        <v>2.2558277767625785E-3</v>
      </c>
      <c r="E2823" s="167">
        <f t="shared" si="617"/>
        <v>24.291375447755232</v>
      </c>
      <c r="F2823" s="168">
        <f t="shared" si="618"/>
        <v>6.3005269804979038</v>
      </c>
      <c r="G2823" s="168">
        <f t="shared" si="608"/>
        <v>218956.05974308643</v>
      </c>
      <c r="H2823" s="168">
        <f t="shared" si="609"/>
        <v>271310.33852408634</v>
      </c>
      <c r="I2823" s="169">
        <f t="shared" si="610"/>
        <v>490266.39826717274</v>
      </c>
      <c r="J2823" s="169">
        <f t="shared" si="612"/>
        <v>477686.62506978633</v>
      </c>
      <c r="K2823" s="95"/>
      <c r="L2823" s="265">
        <f t="shared" si="611"/>
        <v>187928.74806536193</v>
      </c>
      <c r="M2823" s="265">
        <f>$G2823*NonHospFrac+theModel!$H2823*NonHospFrac</f>
        <v>302337.65020181081</v>
      </c>
      <c r="N2823" s="266">
        <f t="shared" si="613"/>
        <v>490266.39826717274</v>
      </c>
      <c r="O2823" s="159"/>
      <c r="P2823" s="265">
        <f t="shared" si="614"/>
        <v>183106.67370683691</v>
      </c>
      <c r="Q2823" s="265">
        <f t="shared" si="615"/>
        <v>302336.09556013602</v>
      </c>
      <c r="R2823" s="266">
        <f t="shared" si="616"/>
        <v>485442.7692669729</v>
      </c>
    </row>
    <row r="2824" spans="1:18" x14ac:dyDescent="0.3">
      <c r="A2824" s="82">
        <v>2793</v>
      </c>
      <c r="B2824" s="94">
        <f t="shared" si="605"/>
        <v>6.086935266557333E-24</v>
      </c>
      <c r="C2824" s="179">
        <f t="shared" si="606"/>
        <v>6.0732041889076774E-24</v>
      </c>
      <c r="D2824" s="166">
        <f t="shared" si="607"/>
        <v>2.2558277767625785E-3</v>
      </c>
      <c r="E2824" s="167">
        <f t="shared" si="617"/>
        <v>24.291375447755232</v>
      </c>
      <c r="F2824" s="168">
        <f t="shared" si="618"/>
        <v>6.3027828082746664</v>
      </c>
      <c r="G2824" s="168">
        <f t="shared" si="608"/>
        <v>219034.45432229983</v>
      </c>
      <c r="H2824" s="168">
        <f t="shared" si="609"/>
        <v>271310.33852408634</v>
      </c>
      <c r="I2824" s="169">
        <f t="shared" si="610"/>
        <v>490344.7928463862</v>
      </c>
      <c r="J2824" s="169">
        <f t="shared" si="612"/>
        <v>477756.5837149056</v>
      </c>
      <c r="K2824" s="95"/>
      <c r="L2824" s="265">
        <f t="shared" si="611"/>
        <v>187958.79824864751</v>
      </c>
      <c r="M2824" s="265">
        <f>$G2824*NonHospFrac+theModel!$H2824*NonHospFrac</f>
        <v>302385.99459773867</v>
      </c>
      <c r="N2824" s="266">
        <f t="shared" si="613"/>
        <v>490344.7928463862</v>
      </c>
      <c r="O2824" s="159"/>
      <c r="P2824" s="265">
        <f t="shared" si="614"/>
        <v>183133.49023075143</v>
      </c>
      <c r="Q2824" s="265">
        <f t="shared" si="615"/>
        <v>302384.43995606387</v>
      </c>
      <c r="R2824" s="266">
        <f t="shared" si="616"/>
        <v>485517.93018681533</v>
      </c>
    </row>
    <row r="2825" spans="1:18" x14ac:dyDescent="0.3">
      <c r="A2825" s="82">
        <v>2794</v>
      </c>
      <c r="B2825" s="94">
        <f t="shared" si="605"/>
        <v>5.9732285202656354E-24</v>
      </c>
      <c r="C2825" s="179">
        <f t="shared" si="606"/>
        <v>5.9597539454526696E-24</v>
      </c>
      <c r="D2825" s="166">
        <f t="shared" si="607"/>
        <v>2.2558277767625785E-3</v>
      </c>
      <c r="E2825" s="167">
        <f t="shared" si="617"/>
        <v>24.291375447755232</v>
      </c>
      <c r="F2825" s="168">
        <f t="shared" si="618"/>
        <v>6.305038636051429</v>
      </c>
      <c r="G2825" s="168">
        <f t="shared" si="608"/>
        <v>219112.84890151327</v>
      </c>
      <c r="H2825" s="168">
        <f t="shared" si="609"/>
        <v>271310.33852408634</v>
      </c>
      <c r="I2825" s="169">
        <f t="shared" si="610"/>
        <v>490423.18742559961</v>
      </c>
      <c r="J2825" s="169">
        <f t="shared" si="612"/>
        <v>477826.53950837278</v>
      </c>
      <c r="K2825" s="95"/>
      <c r="L2825" s="265">
        <f t="shared" si="611"/>
        <v>187988.84843193309</v>
      </c>
      <c r="M2825" s="265">
        <f>$G2825*NonHospFrac+theModel!$H2825*NonHospFrac</f>
        <v>302434.33899366652</v>
      </c>
      <c r="N2825" s="266">
        <f t="shared" si="613"/>
        <v>490423.18742559961</v>
      </c>
      <c r="O2825" s="159"/>
      <c r="P2825" s="265">
        <f t="shared" si="614"/>
        <v>183160.30566157162</v>
      </c>
      <c r="Q2825" s="265">
        <f t="shared" si="615"/>
        <v>302432.78435199172</v>
      </c>
      <c r="R2825" s="266">
        <f t="shared" si="616"/>
        <v>485593.09001356334</v>
      </c>
    </row>
    <row r="2826" spans="1:18" x14ac:dyDescent="0.3">
      <c r="A2826" s="82">
        <v>2795</v>
      </c>
      <c r="B2826" s="94">
        <f t="shared" si="605"/>
        <v>5.8616458682160806E-24</v>
      </c>
      <c r="C2826" s="179">
        <f t="shared" si="606"/>
        <v>5.8484230046490135E-24</v>
      </c>
      <c r="D2826" s="166">
        <f t="shared" si="607"/>
        <v>2.2558277767625785E-3</v>
      </c>
      <c r="E2826" s="167">
        <f t="shared" si="617"/>
        <v>24.291375447755232</v>
      </c>
      <c r="F2826" s="168">
        <f t="shared" si="618"/>
        <v>6.3072944638281916</v>
      </c>
      <c r="G2826" s="168">
        <f t="shared" si="608"/>
        <v>219191.24348072667</v>
      </c>
      <c r="H2826" s="168">
        <f t="shared" si="609"/>
        <v>271310.33852408634</v>
      </c>
      <c r="I2826" s="169">
        <f t="shared" si="610"/>
        <v>490501.58200481301</v>
      </c>
      <c r="J2826" s="169">
        <f t="shared" si="612"/>
        <v>477896.49245030404</v>
      </c>
      <c r="K2826" s="95"/>
      <c r="L2826" s="265">
        <f t="shared" si="611"/>
        <v>188018.89861521864</v>
      </c>
      <c r="M2826" s="265">
        <f>$G2826*NonHospFrac+theModel!$H2826*NonHospFrac</f>
        <v>302482.68338959431</v>
      </c>
      <c r="N2826" s="266">
        <f t="shared" si="613"/>
        <v>490501.58200481295</v>
      </c>
      <c r="O2826" s="159"/>
      <c r="P2826" s="265">
        <f t="shared" si="614"/>
        <v>183187.11999934205</v>
      </c>
      <c r="Q2826" s="265">
        <f t="shared" si="615"/>
        <v>302481.12874791952</v>
      </c>
      <c r="R2826" s="266">
        <f t="shared" si="616"/>
        <v>485668.24874726159</v>
      </c>
    </row>
    <row r="2827" spans="1:18" x14ac:dyDescent="0.3">
      <c r="A2827" s="82">
        <v>2796</v>
      </c>
      <c r="B2827" s="94">
        <f t="shared" si="605"/>
        <v>5.7521476313527469E-24</v>
      </c>
      <c r="C2827" s="179">
        <f t="shared" si="606"/>
        <v>5.7391717769499021E-24</v>
      </c>
      <c r="D2827" s="166">
        <f t="shared" si="607"/>
        <v>2.2558277767625785E-3</v>
      </c>
      <c r="E2827" s="167">
        <f t="shared" si="617"/>
        <v>24.291375447755232</v>
      </c>
      <c r="F2827" s="168">
        <f t="shared" si="618"/>
        <v>6.3095502916049542</v>
      </c>
      <c r="G2827" s="168">
        <f t="shared" si="608"/>
        <v>219269.6380599401</v>
      </c>
      <c r="H2827" s="168">
        <f t="shared" si="609"/>
        <v>271310.33852408634</v>
      </c>
      <c r="I2827" s="169">
        <f t="shared" si="610"/>
        <v>490579.97658402647</v>
      </c>
      <c r="J2827" s="169">
        <f t="shared" si="612"/>
        <v>477966.44254081574</v>
      </c>
      <c r="K2827" s="95"/>
      <c r="L2827" s="265">
        <f t="shared" si="611"/>
        <v>188048.94879850425</v>
      </c>
      <c r="M2827" s="265">
        <f>$G2827*NonHospFrac+theModel!$H2827*NonHospFrac</f>
        <v>302531.02778552216</v>
      </c>
      <c r="N2827" s="266">
        <f t="shared" si="613"/>
        <v>490579.97658402642</v>
      </c>
      <c r="O2827" s="159"/>
      <c r="P2827" s="265">
        <f t="shared" si="614"/>
        <v>183213.93324410732</v>
      </c>
      <c r="Q2827" s="265">
        <f t="shared" si="615"/>
        <v>302529.47314384737</v>
      </c>
      <c r="R2827" s="266">
        <f t="shared" si="616"/>
        <v>485743.40638795472</v>
      </c>
    </row>
    <row r="2828" spans="1:18" x14ac:dyDescent="0.3">
      <c r="A2828" s="82">
        <v>2797</v>
      </c>
      <c r="B2828" s="94">
        <f t="shared" si="605"/>
        <v>5.6446948718426585E-24</v>
      </c>
      <c r="C2828" s="179">
        <f t="shared" si="606"/>
        <v>5.6319614123594069E-24</v>
      </c>
      <c r="D2828" s="166">
        <f t="shared" si="607"/>
        <v>2.2558277767625785E-3</v>
      </c>
      <c r="E2828" s="167">
        <f t="shared" si="617"/>
        <v>24.291375447755232</v>
      </c>
      <c r="F2828" s="168">
        <f t="shared" si="618"/>
        <v>6.3118061193817168</v>
      </c>
      <c r="G2828" s="168">
        <f t="shared" si="608"/>
        <v>219348.03263915353</v>
      </c>
      <c r="H2828" s="168">
        <f t="shared" si="609"/>
        <v>271310.33852408634</v>
      </c>
      <c r="I2828" s="169">
        <f t="shared" si="610"/>
        <v>490658.37116323988</v>
      </c>
      <c r="J2828" s="169">
        <f t="shared" si="612"/>
        <v>478036.38978002401</v>
      </c>
      <c r="K2828" s="95"/>
      <c r="L2828" s="265">
        <f t="shared" si="611"/>
        <v>188078.99898178983</v>
      </c>
      <c r="M2828" s="265">
        <f>$G2828*NonHospFrac+theModel!$H2828*NonHospFrac</f>
        <v>302579.37218145002</v>
      </c>
      <c r="N2828" s="266">
        <f t="shared" si="613"/>
        <v>490658.37116323982</v>
      </c>
      <c r="O2828" s="159"/>
      <c r="P2828" s="265">
        <f t="shared" si="614"/>
        <v>183240.74539591194</v>
      </c>
      <c r="Q2828" s="265">
        <f t="shared" si="615"/>
        <v>302577.81753977522</v>
      </c>
      <c r="R2828" s="266">
        <f t="shared" si="616"/>
        <v>485818.56293568714</v>
      </c>
    </row>
    <row r="2829" spans="1:18" x14ac:dyDescent="0.3">
      <c r="A2829" s="82">
        <v>2798</v>
      </c>
      <c r="B2829" s="94">
        <f t="shared" si="605"/>
        <v>5.5392493792294425E-24</v>
      </c>
      <c r="C2829" s="179">
        <f t="shared" si="606"/>
        <v>5.5267537866173621E-24</v>
      </c>
      <c r="D2829" s="166">
        <f t="shared" si="607"/>
        <v>2.2558277767625785E-3</v>
      </c>
      <c r="E2829" s="167">
        <f t="shared" si="617"/>
        <v>24.291375447755232</v>
      </c>
      <c r="F2829" s="168">
        <f t="shared" si="618"/>
        <v>6.3140619471584793</v>
      </c>
      <c r="G2829" s="168">
        <f t="shared" si="608"/>
        <v>219426.42721836694</v>
      </c>
      <c r="H2829" s="168">
        <f t="shared" si="609"/>
        <v>271310.33852408634</v>
      </c>
      <c r="I2829" s="169">
        <f t="shared" si="610"/>
        <v>490736.76574245328</v>
      </c>
      <c r="J2829" s="169">
        <f t="shared" si="612"/>
        <v>478106.33416804508</v>
      </c>
      <c r="K2829" s="95"/>
      <c r="L2829" s="265">
        <f t="shared" si="611"/>
        <v>188109.04916507541</v>
      </c>
      <c r="M2829" s="265">
        <f>$G2829*NonHospFrac+theModel!$H2829*NonHospFrac</f>
        <v>302627.71657737787</v>
      </c>
      <c r="N2829" s="266">
        <f t="shared" si="613"/>
        <v>490736.76574245328</v>
      </c>
      <c r="O2829" s="159"/>
      <c r="P2829" s="265">
        <f t="shared" si="614"/>
        <v>183267.55645480048</v>
      </c>
      <c r="Q2829" s="265">
        <f t="shared" si="615"/>
        <v>302626.16193570307</v>
      </c>
      <c r="R2829" s="266">
        <f t="shared" si="616"/>
        <v>485893.71839050355</v>
      </c>
    </row>
    <row r="2830" spans="1:18" x14ac:dyDescent="0.3">
      <c r="A2830" s="82">
        <v>2799</v>
      </c>
      <c r="B2830" s="94">
        <f t="shared" si="605"/>
        <v>5.4357736568455973E-24</v>
      </c>
      <c r="C2830" s="179">
        <f t="shared" si="606"/>
        <v>5.4235114876422906E-24</v>
      </c>
      <c r="D2830" s="166">
        <f t="shared" si="607"/>
        <v>2.2558277767625785E-3</v>
      </c>
      <c r="E2830" s="167">
        <f t="shared" si="617"/>
        <v>24.291375447755232</v>
      </c>
      <c r="F2830" s="168">
        <f t="shared" si="618"/>
        <v>6.3163177749352419</v>
      </c>
      <c r="G2830" s="168">
        <f t="shared" si="608"/>
        <v>219504.82179758037</v>
      </c>
      <c r="H2830" s="168">
        <f t="shared" si="609"/>
        <v>271310.33852408634</v>
      </c>
      <c r="I2830" s="169">
        <f t="shared" si="610"/>
        <v>490815.16032166674</v>
      </c>
      <c r="J2830" s="169">
        <f t="shared" si="612"/>
        <v>478176.27570499526</v>
      </c>
      <c r="K2830" s="95"/>
      <c r="L2830" s="265">
        <f t="shared" si="611"/>
        <v>188139.09934836096</v>
      </c>
      <c r="M2830" s="265">
        <f>$G2830*NonHospFrac+theModel!$H2830*NonHospFrac</f>
        <v>302676.06097330572</v>
      </c>
      <c r="N2830" s="266">
        <f t="shared" si="613"/>
        <v>490815.16032166668</v>
      </c>
      <c r="O2830" s="159"/>
      <c r="P2830" s="265">
        <f t="shared" si="614"/>
        <v>183294.36642081745</v>
      </c>
      <c r="Q2830" s="265">
        <f t="shared" si="615"/>
        <v>302674.50633163092</v>
      </c>
      <c r="R2830" s="266">
        <f t="shared" si="616"/>
        <v>485968.87275244837</v>
      </c>
    </row>
    <row r="2831" spans="1:18" x14ac:dyDescent="0.3">
      <c r="A2831" s="82">
        <v>2800</v>
      </c>
      <c r="B2831" s="94">
        <f t="shared" si="605"/>
        <v>5.3342309084785945E-24</v>
      </c>
      <c r="C2831" s="179">
        <f t="shared" si="606"/>
        <v>5.3221978022275832E-24</v>
      </c>
      <c r="D2831" s="166">
        <f t="shared" si="607"/>
        <v>2.2558277767625785E-3</v>
      </c>
      <c r="E2831" s="167">
        <f t="shared" si="617"/>
        <v>24.291375447755232</v>
      </c>
      <c r="F2831" s="168">
        <f t="shared" si="618"/>
        <v>6.3185736027120045</v>
      </c>
      <c r="G2831" s="168">
        <f t="shared" si="608"/>
        <v>219583.21637679377</v>
      </c>
      <c r="H2831" s="168">
        <f t="shared" si="609"/>
        <v>271310.33852408634</v>
      </c>
      <c r="I2831" s="169">
        <f t="shared" si="610"/>
        <v>490893.55490088009</v>
      </c>
      <c r="J2831" s="169">
        <f t="shared" si="612"/>
        <v>478246.21439099062</v>
      </c>
      <c r="K2831" s="95"/>
      <c r="L2831" s="265">
        <f t="shared" si="611"/>
        <v>188169.14953164657</v>
      </c>
      <c r="M2831" s="265">
        <f>$G2831*NonHospFrac+theModel!$H2831*NonHospFrac</f>
        <v>302724.40536923357</v>
      </c>
      <c r="N2831" s="266">
        <f t="shared" si="613"/>
        <v>490893.55490088015</v>
      </c>
      <c r="O2831" s="159"/>
      <c r="P2831" s="265">
        <f t="shared" si="614"/>
        <v>183321.17529400747</v>
      </c>
      <c r="Q2831" s="265">
        <f t="shared" si="615"/>
        <v>302722.85072755878</v>
      </c>
      <c r="R2831" s="266">
        <f t="shared" si="616"/>
        <v>486044.02602156624</v>
      </c>
    </row>
    <row r="2832" spans="1:18" x14ac:dyDescent="0.3">
      <c r="A2832" s="82">
        <v>2801</v>
      </c>
      <c r="B2832" s="94">
        <f t="shared" si="605"/>
        <v>5.2345850252860533E-24</v>
      </c>
      <c r="C2832" s="179">
        <f t="shared" si="606"/>
        <v>5.2227767029861879E-24</v>
      </c>
      <c r="D2832" s="166">
        <f t="shared" si="607"/>
        <v>2.2558277767625785E-3</v>
      </c>
      <c r="E2832" s="167">
        <f t="shared" si="617"/>
        <v>24.291375447755232</v>
      </c>
      <c r="F2832" s="168">
        <f t="shared" si="618"/>
        <v>6.3208294304887671</v>
      </c>
      <c r="G2832" s="168">
        <f t="shared" si="608"/>
        <v>219661.61095600724</v>
      </c>
      <c r="H2832" s="168">
        <f t="shared" si="609"/>
        <v>271310.33852408634</v>
      </c>
      <c r="I2832" s="169">
        <f t="shared" si="610"/>
        <v>490971.94948009355</v>
      </c>
      <c r="J2832" s="169">
        <f t="shared" si="612"/>
        <v>478316.15022614755</v>
      </c>
      <c r="K2832" s="95"/>
      <c r="L2832" s="265">
        <f t="shared" si="611"/>
        <v>188199.19971493215</v>
      </c>
      <c r="M2832" s="265">
        <f>$G2832*NonHospFrac+theModel!$H2832*NonHospFrac</f>
        <v>302772.74976516142</v>
      </c>
      <c r="N2832" s="266">
        <f t="shared" si="613"/>
        <v>490971.94948009355</v>
      </c>
      <c r="O2832" s="159"/>
      <c r="P2832" s="265">
        <f t="shared" si="614"/>
        <v>183347.98307441501</v>
      </c>
      <c r="Q2832" s="265">
        <f t="shared" si="615"/>
        <v>302771.19512348663</v>
      </c>
      <c r="R2832" s="266">
        <f t="shared" si="616"/>
        <v>486119.17819790164</v>
      </c>
    </row>
    <row r="2833" spans="1:18" x14ac:dyDescent="0.3">
      <c r="A2833" s="82">
        <v>2802</v>
      </c>
      <c r="B2833" s="94">
        <f t="shared" si="605"/>
        <v>5.1368005729553512E-24</v>
      </c>
      <c r="C2833" s="179">
        <f t="shared" si="606"/>
        <v>5.1252128355391883E-24</v>
      </c>
      <c r="D2833" s="166">
        <f t="shared" si="607"/>
        <v>2.2558277767625785E-3</v>
      </c>
      <c r="E2833" s="167">
        <f t="shared" si="617"/>
        <v>24.291375447755232</v>
      </c>
      <c r="F2833" s="168">
        <f t="shared" si="618"/>
        <v>6.3230852582655297</v>
      </c>
      <c r="G2833" s="168">
        <f t="shared" si="608"/>
        <v>219740.00553522064</v>
      </c>
      <c r="H2833" s="168">
        <f t="shared" si="609"/>
        <v>271310.33852408634</v>
      </c>
      <c r="I2833" s="169">
        <f t="shared" si="610"/>
        <v>491050.34405930701</v>
      </c>
      <c r="J2833" s="169">
        <f t="shared" si="612"/>
        <v>478386.08321058215</v>
      </c>
      <c r="K2833" s="95"/>
      <c r="L2833" s="265">
        <f t="shared" si="611"/>
        <v>188229.24989821773</v>
      </c>
      <c r="M2833" s="265">
        <f>$G2833*NonHospFrac+theModel!$H2833*NonHospFrac</f>
        <v>302821.09416108928</v>
      </c>
      <c r="N2833" s="266">
        <f t="shared" si="613"/>
        <v>491050.34405930701</v>
      </c>
      <c r="O2833" s="159"/>
      <c r="P2833" s="265">
        <f t="shared" si="614"/>
        <v>183374.78976208463</v>
      </c>
      <c r="Q2833" s="265">
        <f t="shared" si="615"/>
        <v>302819.53951941448</v>
      </c>
      <c r="R2833" s="266">
        <f t="shared" si="616"/>
        <v>486194.32928149914</v>
      </c>
    </row>
    <row r="2834" spans="1:18" x14ac:dyDescent="0.3">
      <c r="A2834" s="82">
        <v>2803</v>
      </c>
      <c r="B2834" s="94">
        <f t="shared" si="605"/>
        <v>5.0408427791031015E-24</v>
      </c>
      <c r="C2834" s="179">
        <f t="shared" si="606"/>
        <v>5.0294715059437079E-24</v>
      </c>
      <c r="D2834" s="166">
        <f t="shared" si="607"/>
        <v>2.2558277767625785E-3</v>
      </c>
      <c r="E2834" s="167">
        <f t="shared" si="617"/>
        <v>24.291375447755232</v>
      </c>
      <c r="F2834" s="168">
        <f t="shared" si="618"/>
        <v>6.3253410860422923</v>
      </c>
      <c r="G2834" s="168">
        <f t="shared" si="608"/>
        <v>219818.4001144341</v>
      </c>
      <c r="H2834" s="168">
        <f t="shared" si="609"/>
        <v>271310.33852408634</v>
      </c>
      <c r="I2834" s="169">
        <f t="shared" si="610"/>
        <v>491128.73863852047</v>
      </c>
      <c r="J2834" s="169">
        <f t="shared" si="612"/>
        <v>478456.01334441063</v>
      </c>
      <c r="K2834" s="95"/>
      <c r="L2834" s="265">
        <f t="shared" si="611"/>
        <v>188259.30008150332</v>
      </c>
      <c r="M2834" s="265">
        <f>$G2834*NonHospFrac+theModel!$H2834*NonHospFrac</f>
        <v>302869.43855701713</v>
      </c>
      <c r="N2834" s="266">
        <f t="shared" si="613"/>
        <v>491128.73863852047</v>
      </c>
      <c r="O2834" s="159"/>
      <c r="P2834" s="265">
        <f t="shared" si="614"/>
        <v>183401.5953570609</v>
      </c>
      <c r="Q2834" s="265">
        <f t="shared" si="615"/>
        <v>302867.88391534233</v>
      </c>
      <c r="R2834" s="266">
        <f t="shared" si="616"/>
        <v>486269.47927240323</v>
      </c>
    </row>
    <row r="2835" spans="1:18" x14ac:dyDescent="0.3">
      <c r="A2835" s="82">
        <v>2804</v>
      </c>
      <c r="B2835" s="94">
        <f t="shared" si="605"/>
        <v>4.9466775209100063E-24</v>
      </c>
      <c r="C2835" s="179">
        <f t="shared" si="606"/>
        <v>4.9355186683556503E-24</v>
      </c>
      <c r="D2835" s="166">
        <f t="shared" si="607"/>
        <v>2.2558277767625785E-3</v>
      </c>
      <c r="E2835" s="167">
        <f t="shared" si="617"/>
        <v>24.291375447755232</v>
      </c>
      <c r="F2835" s="168">
        <f t="shared" si="618"/>
        <v>6.3275969138190549</v>
      </c>
      <c r="G2835" s="168">
        <f t="shared" si="608"/>
        <v>219896.79469364748</v>
      </c>
      <c r="H2835" s="168">
        <f t="shared" si="609"/>
        <v>271310.33852408634</v>
      </c>
      <c r="I2835" s="169">
        <f t="shared" si="610"/>
        <v>491207.13321773382</v>
      </c>
      <c r="J2835" s="169">
        <f t="shared" si="612"/>
        <v>478525.94062774908</v>
      </c>
      <c r="K2835" s="95"/>
      <c r="L2835" s="265">
        <f t="shared" si="611"/>
        <v>188289.3502647889</v>
      </c>
      <c r="M2835" s="265">
        <f>$G2835*NonHospFrac+theModel!$H2835*NonHospFrac</f>
        <v>302917.78295294492</v>
      </c>
      <c r="N2835" s="266">
        <f t="shared" si="613"/>
        <v>491207.13321773382</v>
      </c>
      <c r="O2835" s="159"/>
      <c r="P2835" s="265">
        <f t="shared" si="614"/>
        <v>183428.39985938836</v>
      </c>
      <c r="Q2835" s="265">
        <f t="shared" si="615"/>
        <v>302916.22831127013</v>
      </c>
      <c r="R2835" s="266">
        <f t="shared" si="616"/>
        <v>486344.62817065849</v>
      </c>
    </row>
    <row r="2836" spans="1:18" x14ac:dyDescent="0.3">
      <c r="A2836" s="82">
        <v>2805</v>
      </c>
      <c r="B2836" s="94">
        <f t="shared" si="605"/>
        <v>4.8542713129867398E-24</v>
      </c>
      <c r="C2836" s="179">
        <f t="shared" si="606"/>
        <v>4.8433209129229627E-24</v>
      </c>
      <c r="D2836" s="166">
        <f t="shared" si="607"/>
        <v>2.2558277767625785E-3</v>
      </c>
      <c r="E2836" s="167">
        <f t="shared" si="617"/>
        <v>24.291375447755232</v>
      </c>
      <c r="F2836" s="168">
        <f t="shared" si="618"/>
        <v>6.3298527415958175</v>
      </c>
      <c r="G2836" s="168">
        <f t="shared" si="608"/>
        <v>219975.18927286094</v>
      </c>
      <c r="H2836" s="168">
        <f t="shared" si="609"/>
        <v>271310.33852408634</v>
      </c>
      <c r="I2836" s="169">
        <f t="shared" si="610"/>
        <v>491285.52779694728</v>
      </c>
      <c r="J2836" s="169">
        <f t="shared" si="612"/>
        <v>478595.8650607139</v>
      </c>
      <c r="K2836" s="95"/>
      <c r="L2836" s="265">
        <f t="shared" si="611"/>
        <v>188319.40044807448</v>
      </c>
      <c r="M2836" s="265">
        <f>$G2836*NonHospFrac+theModel!$H2836*NonHospFrac</f>
        <v>302966.12734887283</v>
      </c>
      <c r="N2836" s="266">
        <f t="shared" si="613"/>
        <v>491285.52779694728</v>
      </c>
      <c r="O2836" s="159"/>
      <c r="P2836" s="265">
        <f t="shared" si="614"/>
        <v>183455.20326911152</v>
      </c>
      <c r="Q2836" s="265">
        <f t="shared" si="615"/>
        <v>302964.57270719804</v>
      </c>
      <c r="R2836" s="266">
        <f t="shared" si="616"/>
        <v>486419.77597630955</v>
      </c>
    </row>
    <row r="2837" spans="1:18" x14ac:dyDescent="0.3">
      <c r="A2837" s="82">
        <v>2806</v>
      </c>
      <c r="B2837" s="94">
        <f t="shared" si="605"/>
        <v>4.7635912954663247E-24</v>
      </c>
      <c r="C2837" s="179">
        <f t="shared" si="606"/>
        <v>4.7528454539048677E-24</v>
      </c>
      <c r="D2837" s="166">
        <f t="shared" si="607"/>
        <v>2.2558277767625785E-3</v>
      </c>
      <c r="E2837" s="167">
        <f t="shared" si="617"/>
        <v>24.291375447755232</v>
      </c>
      <c r="F2837" s="168">
        <f t="shared" si="618"/>
        <v>6.33210856937258</v>
      </c>
      <c r="G2837" s="168">
        <f t="shared" si="608"/>
        <v>220053.58385207431</v>
      </c>
      <c r="H2837" s="168">
        <f t="shared" si="609"/>
        <v>271310.33852408634</v>
      </c>
      <c r="I2837" s="169">
        <f t="shared" si="610"/>
        <v>491363.92237616063</v>
      </c>
      <c r="J2837" s="169">
        <f t="shared" si="612"/>
        <v>478665.7866434211</v>
      </c>
      <c r="K2837" s="95"/>
      <c r="L2837" s="265">
        <f t="shared" si="611"/>
        <v>188349.45063136003</v>
      </c>
      <c r="M2837" s="265">
        <f>$G2837*NonHospFrac+theModel!$H2837*NonHospFrac</f>
        <v>303014.47174480057</v>
      </c>
      <c r="N2837" s="266">
        <f t="shared" si="613"/>
        <v>491363.92237616063</v>
      </c>
      <c r="O2837" s="159"/>
      <c r="P2837" s="265">
        <f t="shared" si="614"/>
        <v>183482.0055862749</v>
      </c>
      <c r="Q2837" s="265">
        <f t="shared" si="615"/>
        <v>303012.91710312577</v>
      </c>
      <c r="R2837" s="266">
        <f t="shared" si="616"/>
        <v>486494.92268940067</v>
      </c>
    </row>
    <row r="2838" spans="1:18" x14ac:dyDescent="0.3">
      <c r="A2838" s="82">
        <v>2807</v>
      </c>
      <c r="B2838" s="94">
        <f t="shared" si="605"/>
        <v>4.6746052223192907E-24</v>
      </c>
      <c r="C2838" s="179">
        <f t="shared" si="606"/>
        <v>4.6640601180133836E-24</v>
      </c>
      <c r="D2838" s="166">
        <f t="shared" si="607"/>
        <v>2.2558277767625785E-3</v>
      </c>
      <c r="E2838" s="167">
        <f t="shared" si="617"/>
        <v>24.291375447755232</v>
      </c>
      <c r="F2838" s="168">
        <f t="shared" si="618"/>
        <v>6.3343643971493426</v>
      </c>
      <c r="G2838" s="168">
        <f t="shared" si="608"/>
        <v>220131.97843128777</v>
      </c>
      <c r="H2838" s="168">
        <f t="shared" si="609"/>
        <v>271310.33852408634</v>
      </c>
      <c r="I2838" s="169">
        <f t="shared" si="610"/>
        <v>491442.31695537409</v>
      </c>
      <c r="J2838" s="169">
        <f t="shared" si="612"/>
        <v>478735.70537598705</v>
      </c>
      <c r="K2838" s="95"/>
      <c r="L2838" s="265">
        <f t="shared" si="611"/>
        <v>188379.50081464561</v>
      </c>
      <c r="M2838" s="265">
        <f>$G2838*NonHospFrac+theModel!$H2838*NonHospFrac</f>
        <v>303062.81614072848</v>
      </c>
      <c r="N2838" s="266">
        <f t="shared" si="613"/>
        <v>491442.31695537409</v>
      </c>
      <c r="O2838" s="159"/>
      <c r="P2838" s="265">
        <f t="shared" si="614"/>
        <v>183508.8068109231</v>
      </c>
      <c r="Q2838" s="265">
        <f t="shared" si="615"/>
        <v>303061.26149905368</v>
      </c>
      <c r="R2838" s="266">
        <f t="shared" si="616"/>
        <v>486570.06830997678</v>
      </c>
    </row>
    <row r="2839" spans="1:18" x14ac:dyDescent="0.3">
      <c r="A2839" s="82">
        <v>2808</v>
      </c>
      <c r="B2839" s="94">
        <f t="shared" si="605"/>
        <v>4.5872814498867753E-24</v>
      </c>
      <c r="C2839" s="179">
        <f t="shared" si="606"/>
        <v>4.5769333329722926E-24</v>
      </c>
      <c r="D2839" s="166">
        <f t="shared" si="607"/>
        <v>2.2558277767625785E-3</v>
      </c>
      <c r="E2839" s="167">
        <f t="shared" si="617"/>
        <v>24.291375447755232</v>
      </c>
      <c r="F2839" s="168">
        <f t="shared" si="618"/>
        <v>6.3366202249261052</v>
      </c>
      <c r="G2839" s="168">
        <f t="shared" si="608"/>
        <v>220210.37301050115</v>
      </c>
      <c r="H2839" s="168">
        <f t="shared" si="609"/>
        <v>271310.33852408634</v>
      </c>
      <c r="I2839" s="169">
        <f t="shared" si="610"/>
        <v>491520.71153458749</v>
      </c>
      <c r="J2839" s="169">
        <f t="shared" si="612"/>
        <v>478805.62125852774</v>
      </c>
      <c r="K2839" s="95"/>
      <c r="L2839" s="265">
        <f t="shared" si="611"/>
        <v>188409.55099793119</v>
      </c>
      <c r="M2839" s="265">
        <f>$G2839*NonHospFrac+theModel!$H2839*NonHospFrac</f>
        <v>303111.16053665627</v>
      </c>
      <c r="N2839" s="266">
        <f t="shared" si="613"/>
        <v>491520.71153458743</v>
      </c>
      <c r="O2839" s="159"/>
      <c r="P2839" s="265">
        <f t="shared" si="614"/>
        <v>183535.60694310063</v>
      </c>
      <c r="Q2839" s="265">
        <f t="shared" si="615"/>
        <v>303109.60589498148</v>
      </c>
      <c r="R2839" s="266">
        <f t="shared" si="616"/>
        <v>486645.21283808211</v>
      </c>
    </row>
    <row r="2840" spans="1:18" x14ac:dyDescent="0.3">
      <c r="A2840" s="82">
        <v>2809</v>
      </c>
      <c r="B2840" s="94">
        <f t="shared" si="605"/>
        <v>4.501588925627997E-24</v>
      </c>
      <c r="C2840" s="179">
        <f t="shared" si="606"/>
        <v>4.4914341162899985E-24</v>
      </c>
      <c r="D2840" s="166">
        <f t="shared" si="607"/>
        <v>2.2558277767625785E-3</v>
      </c>
      <c r="E2840" s="167">
        <f t="shared" si="617"/>
        <v>24.291375447755232</v>
      </c>
      <c r="F2840" s="168">
        <f t="shared" si="618"/>
        <v>6.3388760527028678</v>
      </c>
      <c r="G2840" s="168">
        <f t="shared" si="608"/>
        <v>220288.76758971461</v>
      </c>
      <c r="H2840" s="168">
        <f t="shared" si="609"/>
        <v>271310.33852408634</v>
      </c>
      <c r="I2840" s="169">
        <f t="shared" si="610"/>
        <v>491599.10611380095</v>
      </c>
      <c r="J2840" s="169">
        <f t="shared" si="612"/>
        <v>478875.53429115948</v>
      </c>
      <c r="K2840" s="95"/>
      <c r="L2840" s="265">
        <f t="shared" si="611"/>
        <v>188439.60118121677</v>
      </c>
      <c r="M2840" s="265">
        <f>$G2840*NonHospFrac+theModel!$H2840*NonHospFrac</f>
        <v>303159.50493258412</v>
      </c>
      <c r="N2840" s="266">
        <f t="shared" si="613"/>
        <v>491599.1061138009</v>
      </c>
      <c r="O2840" s="159"/>
      <c r="P2840" s="265">
        <f t="shared" si="614"/>
        <v>183562.40598285201</v>
      </c>
      <c r="Q2840" s="265">
        <f t="shared" si="615"/>
        <v>303157.95029090933</v>
      </c>
      <c r="R2840" s="266">
        <f t="shared" si="616"/>
        <v>486720.35627376137</v>
      </c>
    </row>
    <row r="2841" spans="1:18" x14ac:dyDescent="0.3">
      <c r="A2841" s="82">
        <v>2810</v>
      </c>
      <c r="B2841" s="94">
        <f t="shared" si="605"/>
        <v>4.4174971770778946E-24</v>
      </c>
      <c r="C2841" s="179">
        <f t="shared" si="606"/>
        <v>4.4075320642420718E-24</v>
      </c>
      <c r="D2841" s="166">
        <f t="shared" si="607"/>
        <v>2.2558277767625785E-3</v>
      </c>
      <c r="E2841" s="167">
        <f t="shared" si="617"/>
        <v>24.291375447755232</v>
      </c>
      <c r="F2841" s="168">
        <f t="shared" si="618"/>
        <v>6.3411318804796304</v>
      </c>
      <c r="G2841" s="168">
        <f t="shared" si="608"/>
        <v>220367.16216892799</v>
      </c>
      <c r="H2841" s="168">
        <f t="shared" si="609"/>
        <v>271310.33852408634</v>
      </c>
      <c r="I2841" s="169">
        <f t="shared" si="610"/>
        <v>491677.50069301436</v>
      </c>
      <c r="J2841" s="169">
        <f t="shared" si="612"/>
        <v>478945.44447399833</v>
      </c>
      <c r="K2841" s="95"/>
      <c r="L2841" s="265">
        <f t="shared" si="611"/>
        <v>188469.65136450232</v>
      </c>
      <c r="M2841" s="265">
        <f>$G2841*NonHospFrac+theModel!$H2841*NonHospFrac</f>
        <v>303207.84932851198</v>
      </c>
      <c r="N2841" s="266">
        <f t="shared" si="613"/>
        <v>491677.5006930143</v>
      </c>
      <c r="O2841" s="159"/>
      <c r="P2841" s="265">
        <f t="shared" si="614"/>
        <v>183589.20393022176</v>
      </c>
      <c r="Q2841" s="265">
        <f t="shared" si="615"/>
        <v>303206.29468683718</v>
      </c>
      <c r="R2841" s="266">
        <f t="shared" si="616"/>
        <v>486795.49861705897</v>
      </c>
    </row>
    <row r="2842" spans="1:18" x14ac:dyDescent="0.3">
      <c r="A2842" s="82">
        <v>2811</v>
      </c>
      <c r="B2842" s="94">
        <f t="shared" si="605"/>
        <v>4.3349763010110516E-24</v>
      </c>
      <c r="C2842" s="179">
        <f t="shared" si="606"/>
        <v>4.3251973410596236E-24</v>
      </c>
      <c r="D2842" s="166">
        <f t="shared" si="607"/>
        <v>2.2558277767625785E-3</v>
      </c>
      <c r="E2842" s="167">
        <f t="shared" si="617"/>
        <v>24.291375447755232</v>
      </c>
      <c r="F2842" s="168">
        <f t="shared" si="618"/>
        <v>6.343387708256393</v>
      </c>
      <c r="G2842" s="168">
        <f t="shared" si="608"/>
        <v>220445.55674814145</v>
      </c>
      <c r="H2842" s="168">
        <f t="shared" si="609"/>
        <v>271310.33852408634</v>
      </c>
      <c r="I2842" s="169">
        <f t="shared" si="610"/>
        <v>491755.89527222782</v>
      </c>
      <c r="J2842" s="169">
        <f t="shared" si="612"/>
        <v>479015.35180716054</v>
      </c>
      <c r="K2842" s="95"/>
      <c r="L2842" s="265">
        <f t="shared" si="611"/>
        <v>188499.70154778793</v>
      </c>
      <c r="M2842" s="265">
        <f>$G2842*NonHospFrac+theModel!$H2842*NonHospFrac</f>
        <v>303256.19372443983</v>
      </c>
      <c r="N2842" s="266">
        <f t="shared" si="613"/>
        <v>491755.89527222776</v>
      </c>
      <c r="O2842" s="159"/>
      <c r="P2842" s="265">
        <f t="shared" si="614"/>
        <v>183616.00078525447</v>
      </c>
      <c r="Q2842" s="265">
        <f t="shared" si="615"/>
        <v>303254.63908276503</v>
      </c>
      <c r="R2842" s="266">
        <f t="shared" si="616"/>
        <v>486870.6398680195</v>
      </c>
    </row>
    <row r="2843" spans="1:18" x14ac:dyDescent="0.3">
      <c r="A2843" s="82">
        <v>2812</v>
      </c>
      <c r="B2843" s="94">
        <f t="shared" si="605"/>
        <v>4.2539969528080345E-24</v>
      </c>
      <c r="C2843" s="179">
        <f t="shared" si="606"/>
        <v>4.244400668319627E-24</v>
      </c>
      <c r="D2843" s="166">
        <f t="shared" si="607"/>
        <v>2.2558277767625785E-3</v>
      </c>
      <c r="E2843" s="167">
        <f t="shared" si="617"/>
        <v>24.291375447755232</v>
      </c>
      <c r="F2843" s="168">
        <f t="shared" si="618"/>
        <v>6.3456435360331556</v>
      </c>
      <c r="G2843" s="168">
        <f t="shared" si="608"/>
        <v>220523.95132735485</v>
      </c>
      <c r="H2843" s="168">
        <f t="shared" si="609"/>
        <v>271310.33852408634</v>
      </c>
      <c r="I2843" s="169">
        <f t="shared" si="610"/>
        <v>491834.28985144116</v>
      </c>
      <c r="J2843" s="169">
        <f t="shared" si="612"/>
        <v>479085.2562907621</v>
      </c>
      <c r="K2843" s="95"/>
      <c r="L2843" s="265">
        <f t="shared" si="611"/>
        <v>188529.75173107351</v>
      </c>
      <c r="M2843" s="265">
        <f>$G2843*NonHospFrac+theModel!$H2843*NonHospFrac</f>
        <v>303304.53812036768</v>
      </c>
      <c r="N2843" s="266">
        <f t="shared" si="613"/>
        <v>491834.28985144116</v>
      </c>
      <c r="O2843" s="159"/>
      <c r="P2843" s="265">
        <f t="shared" si="614"/>
        <v>183642.79654799457</v>
      </c>
      <c r="Q2843" s="265">
        <f t="shared" si="615"/>
        <v>303302.98347869288</v>
      </c>
      <c r="R2843" s="266">
        <f t="shared" si="616"/>
        <v>486945.78002668743</v>
      </c>
    </row>
    <row r="2844" spans="1:18" x14ac:dyDescent="0.3">
      <c r="A2844" s="82">
        <v>2813</v>
      </c>
      <c r="B2844" s="94">
        <f t="shared" si="605"/>
        <v>4.1745303360203786E-24</v>
      </c>
      <c r="C2844" s="179">
        <f t="shared" si="606"/>
        <v>4.165113314533446E-24</v>
      </c>
      <c r="D2844" s="166">
        <f t="shared" si="607"/>
        <v>2.2558277767625785E-3</v>
      </c>
      <c r="E2844" s="167">
        <f t="shared" si="617"/>
        <v>24.291375447755232</v>
      </c>
      <c r="F2844" s="168">
        <f t="shared" si="618"/>
        <v>6.3478993638099181</v>
      </c>
      <c r="G2844" s="168">
        <f t="shared" si="608"/>
        <v>220602.34590656825</v>
      </c>
      <c r="H2844" s="168">
        <f t="shared" si="609"/>
        <v>271310.33852408634</v>
      </c>
      <c r="I2844" s="169">
        <f t="shared" si="610"/>
        <v>491912.68443065463</v>
      </c>
      <c r="J2844" s="169">
        <f t="shared" si="612"/>
        <v>479155.15792491945</v>
      </c>
      <c r="K2844" s="95"/>
      <c r="L2844" s="265">
        <f t="shared" si="611"/>
        <v>188559.80191435909</v>
      </c>
      <c r="M2844" s="265">
        <f>$G2844*NonHospFrac+theModel!$H2844*NonHospFrac</f>
        <v>303352.88251629553</v>
      </c>
      <c r="N2844" s="266">
        <f t="shared" si="613"/>
        <v>491912.68443065463</v>
      </c>
      <c r="O2844" s="159"/>
      <c r="P2844" s="265">
        <f t="shared" si="614"/>
        <v>183669.59121848663</v>
      </c>
      <c r="Q2844" s="265">
        <f t="shared" si="615"/>
        <v>303351.32787462074</v>
      </c>
      <c r="R2844" s="266">
        <f t="shared" si="616"/>
        <v>487020.91909310734</v>
      </c>
    </row>
    <row r="2845" spans="1:18" x14ac:dyDescent="0.3">
      <c r="A2845" s="82">
        <v>2814</v>
      </c>
      <c r="B2845" s="94">
        <f t="shared" si="605"/>
        <v>4.0965481921305017E-24</v>
      </c>
      <c r="C2845" s="179">
        <f t="shared" si="606"/>
        <v>4.0873070849298475E-24</v>
      </c>
      <c r="D2845" s="166">
        <f t="shared" si="607"/>
        <v>2.2558277767625785E-3</v>
      </c>
      <c r="E2845" s="167">
        <f t="shared" si="617"/>
        <v>24.291375447755232</v>
      </c>
      <c r="F2845" s="168">
        <f t="shared" si="618"/>
        <v>6.3501551915866807</v>
      </c>
      <c r="G2845" s="168">
        <f t="shared" si="608"/>
        <v>220680.74048578169</v>
      </c>
      <c r="H2845" s="168">
        <f t="shared" si="609"/>
        <v>271310.33852408634</v>
      </c>
      <c r="I2845" s="169">
        <f t="shared" si="610"/>
        <v>491991.07900986803</v>
      </c>
      <c r="J2845" s="169">
        <f t="shared" si="612"/>
        <v>479225.05670974852</v>
      </c>
      <c r="K2845" s="95"/>
      <c r="L2845" s="265">
        <f t="shared" si="611"/>
        <v>188589.85209764465</v>
      </c>
      <c r="M2845" s="265">
        <f>$G2845*NonHospFrac+theModel!$H2845*NonHospFrac</f>
        <v>303401.22691222338</v>
      </c>
      <c r="N2845" s="266">
        <f t="shared" si="613"/>
        <v>491991.07900986803</v>
      </c>
      <c r="O2845" s="159"/>
      <c r="P2845" s="265">
        <f t="shared" si="614"/>
        <v>183696.38479677515</v>
      </c>
      <c r="Q2845" s="265">
        <f t="shared" si="615"/>
        <v>303399.67227054859</v>
      </c>
      <c r="R2845" s="266">
        <f t="shared" si="616"/>
        <v>487096.05706732371</v>
      </c>
    </row>
    <row r="2846" spans="1:18" x14ac:dyDescent="0.3">
      <c r="A2846" s="82">
        <v>2815</v>
      </c>
      <c r="B2846" s="94">
        <f t="shared" si="605"/>
        <v>4.0200227905029073E-24</v>
      </c>
      <c r="C2846" s="179">
        <f t="shared" si="606"/>
        <v>4.010954311428872E-24</v>
      </c>
      <c r="D2846" s="166">
        <f t="shared" si="607"/>
        <v>2.2558277767625785E-3</v>
      </c>
      <c r="E2846" s="167">
        <f t="shared" si="617"/>
        <v>24.291375447755232</v>
      </c>
      <c r="F2846" s="168">
        <f t="shared" si="618"/>
        <v>6.3524110193634433</v>
      </c>
      <c r="G2846" s="168">
        <f t="shared" si="608"/>
        <v>220759.13506499509</v>
      </c>
      <c r="H2846" s="168">
        <f t="shared" si="609"/>
        <v>271310.33852408634</v>
      </c>
      <c r="I2846" s="169">
        <f t="shared" si="610"/>
        <v>492069.47358908143</v>
      </c>
      <c r="J2846" s="169">
        <f t="shared" si="612"/>
        <v>479294.9526453655</v>
      </c>
      <c r="K2846" s="95"/>
      <c r="L2846" s="265">
        <f t="shared" si="611"/>
        <v>188619.90228093026</v>
      </c>
      <c r="M2846" s="265">
        <f>$G2846*NonHospFrac+theModel!$H2846*NonHospFrac</f>
        <v>303449.57130815118</v>
      </c>
      <c r="N2846" s="266">
        <f t="shared" si="613"/>
        <v>492069.47358908143</v>
      </c>
      <c r="O2846" s="159"/>
      <c r="P2846" s="265">
        <f t="shared" si="614"/>
        <v>183723.17728290474</v>
      </c>
      <c r="Q2846" s="265">
        <f t="shared" si="615"/>
        <v>303448.01666647638</v>
      </c>
      <c r="R2846" s="266">
        <f t="shared" si="616"/>
        <v>487171.19394938112</v>
      </c>
    </row>
    <row r="2847" spans="1:18" x14ac:dyDescent="0.3">
      <c r="A2847" s="82">
        <v>2816</v>
      </c>
      <c r="B2847" s="94">
        <f t="shared" ref="B2847:B2910" si="619">Constant*EXP(PowerTerm*(A2847)/7)</f>
        <v>3.9449269185231342E-24</v>
      </c>
      <c r="C2847" s="179">
        <f t="shared" ref="C2847:C2910" si="620">(1-theFloor)*B2847</f>
        <v>3.9360278428030313E-24</v>
      </c>
      <c r="D2847" s="166">
        <f t="shared" ref="D2847:D2910" si="621">theFloor</f>
        <v>2.2558277767625785E-3</v>
      </c>
      <c r="E2847" s="167">
        <f t="shared" si="617"/>
        <v>24.291375447755232</v>
      </c>
      <c r="F2847" s="168">
        <f t="shared" si="618"/>
        <v>6.3546668471402059</v>
      </c>
      <c r="G2847" s="168">
        <f t="shared" ref="G2847:G2910" si="622">$B$22*F2847*totInfected/365.25</f>
        <v>220837.52964420852</v>
      </c>
      <c r="H2847" s="168">
        <f t="shared" ref="H2847:H2910" si="623">lostQALYs_Injured*E2847*totInfected/365.25</f>
        <v>271310.33852408634</v>
      </c>
      <c r="I2847" s="169">
        <f t="shared" ref="I2847:I2910" si="624">H2847+G2847</f>
        <v>492147.8681682949</v>
      </c>
      <c r="J2847" s="169">
        <f t="shared" si="612"/>
        <v>479364.84573188657</v>
      </c>
      <c r="K2847" s="95"/>
      <c r="L2847" s="265">
        <f t="shared" ref="L2847:L2910" si="625">$G2847*HospFrac+$H2847*HospFrac</f>
        <v>188649.95246421581</v>
      </c>
      <c r="M2847" s="265">
        <f>$G2847*NonHospFrac+theModel!$H2847*NonHospFrac</f>
        <v>303497.91570407903</v>
      </c>
      <c r="N2847" s="266">
        <f t="shared" si="613"/>
        <v>492147.86816829484</v>
      </c>
      <c r="O2847" s="159"/>
      <c r="P2847" s="265">
        <f t="shared" si="614"/>
        <v>183749.96867691979</v>
      </c>
      <c r="Q2847" s="265">
        <f t="shared" si="615"/>
        <v>303496.36106240423</v>
      </c>
      <c r="R2847" s="266">
        <f t="shared" si="616"/>
        <v>487246.32973932405</v>
      </c>
    </row>
    <row r="2848" spans="1:18" x14ac:dyDescent="0.3">
      <c r="A2848" s="82">
        <v>2817</v>
      </c>
      <c r="B2848" s="94">
        <f t="shared" si="619"/>
        <v>3.8712338719207729E-24</v>
      </c>
      <c r="C2848" s="179">
        <f t="shared" si="620"/>
        <v>3.8625010350221498E-24</v>
      </c>
      <c r="D2848" s="166">
        <f t="shared" si="621"/>
        <v>2.2558277767625785E-3</v>
      </c>
      <c r="E2848" s="167">
        <f t="shared" si="617"/>
        <v>24.291375447755232</v>
      </c>
      <c r="F2848" s="168">
        <f t="shared" si="618"/>
        <v>6.3569226749169685</v>
      </c>
      <c r="G2848" s="168">
        <f t="shared" si="622"/>
        <v>220915.92422342196</v>
      </c>
      <c r="H2848" s="168">
        <f t="shared" si="623"/>
        <v>271310.33852408634</v>
      </c>
      <c r="I2848" s="169">
        <f t="shared" si="624"/>
        <v>492226.2627475083</v>
      </c>
      <c r="J2848" s="169">
        <f t="shared" ref="J2848:J2911" si="626">J2847+(I2848-I2847)/(1+discountDaily)^A2848</f>
        <v>479434.7359694278</v>
      </c>
      <c r="K2848" s="95"/>
      <c r="L2848" s="265">
        <f t="shared" si="625"/>
        <v>188680.00264750142</v>
      </c>
      <c r="M2848" s="265">
        <f>$G2848*NonHospFrac+theModel!$H2848*NonHospFrac</f>
        <v>303546.26010000688</v>
      </c>
      <c r="N2848" s="266">
        <f t="shared" ref="N2848:N2911" si="627">L2848+M2848</f>
        <v>492226.2627475083</v>
      </c>
      <c r="O2848" s="159"/>
      <c r="P2848" s="265">
        <f t="shared" ref="P2848:P2911" si="628">P2847+(L2848-L2847)/(1+discountDaily)^A2848</f>
        <v>183776.75897886493</v>
      </c>
      <c r="Q2848" s="265">
        <f t="shared" ref="Q2848:Q2911" si="629">Q2847+(M2848-M2847)/(1+discountDaily)^B2848</f>
        <v>303544.70545833209</v>
      </c>
      <c r="R2848" s="266">
        <f t="shared" ref="R2848:R2911" si="630">P2848+Q2848</f>
        <v>487321.46443719702</v>
      </c>
    </row>
    <row r="2849" spans="1:18" x14ac:dyDescent="0.3">
      <c r="A2849" s="82">
        <v>2818</v>
      </c>
      <c r="B2849" s="94">
        <f t="shared" si="619"/>
        <v>3.7989174452735337E-24</v>
      </c>
      <c r="C2849" s="179">
        <f t="shared" si="620"/>
        <v>3.7903477417788576E-24</v>
      </c>
      <c r="D2849" s="166">
        <f t="shared" si="621"/>
        <v>2.2558277767625785E-3</v>
      </c>
      <c r="E2849" s="167">
        <f t="shared" ref="E2849:E2912" si="631">C2849+E2848</f>
        <v>24.291375447755232</v>
      </c>
      <c r="F2849" s="168">
        <f t="shared" ref="F2849:F2912" si="632">D2849+F2848</f>
        <v>6.3591785026937311</v>
      </c>
      <c r="G2849" s="168">
        <f t="shared" si="622"/>
        <v>220994.31880263542</v>
      </c>
      <c r="H2849" s="168">
        <f t="shared" si="623"/>
        <v>271310.33852408634</v>
      </c>
      <c r="I2849" s="169">
        <f t="shared" si="624"/>
        <v>492304.65732672176</v>
      </c>
      <c r="J2849" s="169">
        <f t="shared" si="626"/>
        <v>479504.62335810543</v>
      </c>
      <c r="K2849" s="95"/>
      <c r="L2849" s="265">
        <f t="shared" si="625"/>
        <v>188710.052830787</v>
      </c>
      <c r="M2849" s="265">
        <f>$G2849*NonHospFrac+theModel!$H2849*NonHospFrac</f>
        <v>303594.60449593479</v>
      </c>
      <c r="N2849" s="266">
        <f t="shared" si="627"/>
        <v>492304.65732672182</v>
      </c>
      <c r="O2849" s="159"/>
      <c r="P2849" s="265">
        <f t="shared" si="628"/>
        <v>183803.5481887846</v>
      </c>
      <c r="Q2849" s="265">
        <f t="shared" si="629"/>
        <v>303593.04985426</v>
      </c>
      <c r="R2849" s="266">
        <f t="shared" si="630"/>
        <v>487396.59804304456</v>
      </c>
    </row>
    <row r="2850" spans="1:18" x14ac:dyDescent="0.3">
      <c r="A2850" s="82">
        <v>2819</v>
      </c>
      <c r="B2850" s="94">
        <f t="shared" si="619"/>
        <v>3.7279519226884223E-24</v>
      </c>
      <c r="C2850" s="179">
        <f t="shared" si="620"/>
        <v>3.7195423051907865E-24</v>
      </c>
      <c r="D2850" s="166">
        <f t="shared" si="621"/>
        <v>2.2558277767625785E-3</v>
      </c>
      <c r="E2850" s="167">
        <f t="shared" si="631"/>
        <v>24.291375447755232</v>
      </c>
      <c r="F2850" s="168">
        <f t="shared" si="632"/>
        <v>6.3614343304704937</v>
      </c>
      <c r="G2850" s="168">
        <f t="shared" si="622"/>
        <v>221072.71338184879</v>
      </c>
      <c r="H2850" s="168">
        <f t="shared" si="623"/>
        <v>271310.33852408634</v>
      </c>
      <c r="I2850" s="169">
        <f t="shared" si="624"/>
        <v>492383.05190593516</v>
      </c>
      <c r="J2850" s="169">
        <f t="shared" si="626"/>
        <v>479574.50789803546</v>
      </c>
      <c r="K2850" s="95"/>
      <c r="L2850" s="265">
        <f t="shared" si="625"/>
        <v>188740.10301407258</v>
      </c>
      <c r="M2850" s="265">
        <f>$G2850*NonHospFrac+theModel!$H2850*NonHospFrac</f>
        <v>303642.94889186253</v>
      </c>
      <c r="N2850" s="266">
        <f t="shared" si="627"/>
        <v>492383.05190593511</v>
      </c>
      <c r="O2850" s="159"/>
      <c r="P2850" s="265">
        <f t="shared" si="628"/>
        <v>183830.33630672333</v>
      </c>
      <c r="Q2850" s="265">
        <f t="shared" si="629"/>
        <v>303641.39425018773</v>
      </c>
      <c r="R2850" s="266">
        <f t="shared" si="630"/>
        <v>487471.73055691109</v>
      </c>
    </row>
    <row r="2851" spans="1:18" x14ac:dyDescent="0.3">
      <c r="A2851" s="82">
        <v>2820</v>
      </c>
      <c r="B2851" s="94">
        <f t="shared" si="619"/>
        <v>3.6583120686571368E-24</v>
      </c>
      <c r="C2851" s="179">
        <f t="shared" si="620"/>
        <v>3.6500595466765945E-24</v>
      </c>
      <c r="D2851" s="166">
        <f t="shared" si="621"/>
        <v>2.2558277767625785E-3</v>
      </c>
      <c r="E2851" s="167">
        <f t="shared" si="631"/>
        <v>24.291375447755232</v>
      </c>
      <c r="F2851" s="168">
        <f t="shared" si="632"/>
        <v>6.3636901582472563</v>
      </c>
      <c r="G2851" s="168">
        <f t="shared" si="622"/>
        <v>221151.10796106225</v>
      </c>
      <c r="H2851" s="168">
        <f t="shared" si="623"/>
        <v>271310.33852408634</v>
      </c>
      <c r="I2851" s="169">
        <f t="shared" si="624"/>
        <v>492461.44648514863</v>
      </c>
      <c r="J2851" s="169">
        <f t="shared" si="626"/>
        <v>479644.38958933408</v>
      </c>
      <c r="K2851" s="95"/>
      <c r="L2851" s="265">
        <f t="shared" si="625"/>
        <v>188770.15319735816</v>
      </c>
      <c r="M2851" s="265">
        <f>$G2851*NonHospFrac+theModel!$H2851*NonHospFrac</f>
        <v>303691.29328779044</v>
      </c>
      <c r="N2851" s="266">
        <f t="shared" si="627"/>
        <v>492461.44648514863</v>
      </c>
      <c r="O2851" s="159"/>
      <c r="P2851" s="265">
        <f t="shared" si="628"/>
        <v>183857.12333272563</v>
      </c>
      <c r="Q2851" s="265">
        <f t="shared" si="629"/>
        <v>303689.73864611564</v>
      </c>
      <c r="R2851" s="266">
        <f t="shared" si="630"/>
        <v>487546.86197884125</v>
      </c>
    </row>
    <row r="2852" spans="1:18" x14ac:dyDescent="0.3">
      <c r="A2852" s="82">
        <v>2821</v>
      </c>
      <c r="B2852" s="94">
        <f t="shared" si="619"/>
        <v>3.5899731190822592E-24</v>
      </c>
      <c r="C2852" s="179">
        <f t="shared" si="620"/>
        <v>3.5818747580024027E-24</v>
      </c>
      <c r="D2852" s="166">
        <f t="shared" si="621"/>
        <v>2.2558277767625785E-3</v>
      </c>
      <c r="E2852" s="167">
        <f t="shared" si="631"/>
        <v>24.291375447755232</v>
      </c>
      <c r="F2852" s="168">
        <f t="shared" si="632"/>
        <v>6.3659459860240188</v>
      </c>
      <c r="G2852" s="168">
        <f t="shared" si="622"/>
        <v>221229.50254027563</v>
      </c>
      <c r="H2852" s="168">
        <f t="shared" si="623"/>
        <v>271310.33852408634</v>
      </c>
      <c r="I2852" s="169">
        <f t="shared" si="624"/>
        <v>492539.84106436197</v>
      </c>
      <c r="J2852" s="169">
        <f t="shared" si="626"/>
        <v>479714.2684321173</v>
      </c>
      <c r="K2852" s="95"/>
      <c r="L2852" s="265">
        <f t="shared" si="625"/>
        <v>188800.20338064371</v>
      </c>
      <c r="M2852" s="265">
        <f>$G2852*NonHospFrac+theModel!$H2852*NonHospFrac</f>
        <v>303739.63768371823</v>
      </c>
      <c r="N2852" s="266">
        <f t="shared" si="627"/>
        <v>492539.84106436197</v>
      </c>
      <c r="O2852" s="159"/>
      <c r="P2852" s="265">
        <f t="shared" si="628"/>
        <v>183883.90926683601</v>
      </c>
      <c r="Q2852" s="265">
        <f t="shared" si="629"/>
        <v>303738.08304204344</v>
      </c>
      <c r="R2852" s="266">
        <f t="shared" si="630"/>
        <v>487621.99230887945</v>
      </c>
    </row>
    <row r="2853" spans="1:18" x14ac:dyDescent="0.3">
      <c r="A2853" s="82">
        <v>2822</v>
      </c>
      <c r="B2853" s="94">
        <f t="shared" si="619"/>
        <v>3.5229107724710843E-24</v>
      </c>
      <c r="C2853" s="179">
        <f t="shared" si="620"/>
        <v>3.5149636924954877E-24</v>
      </c>
      <c r="D2853" s="166">
        <f t="shared" si="621"/>
        <v>2.2558277767625785E-3</v>
      </c>
      <c r="E2853" s="167">
        <f t="shared" si="631"/>
        <v>24.291375447755232</v>
      </c>
      <c r="F2853" s="168">
        <f t="shared" si="632"/>
        <v>6.3682018138007814</v>
      </c>
      <c r="G2853" s="168">
        <f t="shared" si="622"/>
        <v>221307.89711948909</v>
      </c>
      <c r="H2853" s="168">
        <f t="shared" si="623"/>
        <v>271310.33852408634</v>
      </c>
      <c r="I2853" s="169">
        <f t="shared" si="624"/>
        <v>492618.23564357543</v>
      </c>
      <c r="J2853" s="169">
        <f t="shared" si="626"/>
        <v>479784.14442650141</v>
      </c>
      <c r="K2853" s="95"/>
      <c r="L2853" s="265">
        <f t="shared" si="625"/>
        <v>188830.25356392929</v>
      </c>
      <c r="M2853" s="265">
        <f>$G2853*NonHospFrac+theModel!$H2853*NonHospFrac</f>
        <v>303787.98207964608</v>
      </c>
      <c r="N2853" s="266">
        <f t="shared" si="627"/>
        <v>492618.23564357538</v>
      </c>
      <c r="O2853" s="159"/>
      <c r="P2853" s="265">
        <f t="shared" si="628"/>
        <v>183910.69410909899</v>
      </c>
      <c r="Q2853" s="265">
        <f t="shared" si="629"/>
        <v>303786.42743797129</v>
      </c>
      <c r="R2853" s="266">
        <f t="shared" si="630"/>
        <v>487697.12154707027</v>
      </c>
    </row>
    <row r="2854" spans="1:18" x14ac:dyDescent="0.3">
      <c r="A2854" s="82">
        <v>2823</v>
      </c>
      <c r="B2854" s="94">
        <f t="shared" si="619"/>
        <v>3.4571011812939516E-24</v>
      </c>
      <c r="C2854" s="179">
        <f t="shared" si="620"/>
        <v>3.4493025564221101E-24</v>
      </c>
      <c r="D2854" s="166">
        <f t="shared" si="621"/>
        <v>2.2558277767625785E-3</v>
      </c>
      <c r="E2854" s="167">
        <f t="shared" si="631"/>
        <v>24.291375447755232</v>
      </c>
      <c r="F2854" s="168">
        <f t="shared" si="632"/>
        <v>6.370457641577544</v>
      </c>
      <c r="G2854" s="168">
        <f t="shared" si="622"/>
        <v>221386.29169870247</v>
      </c>
      <c r="H2854" s="168">
        <f t="shared" si="623"/>
        <v>271310.33852408634</v>
      </c>
      <c r="I2854" s="169">
        <f t="shared" si="624"/>
        <v>492696.63022278878</v>
      </c>
      <c r="J2854" s="169">
        <f t="shared" si="626"/>
        <v>479854.01757260237</v>
      </c>
      <c r="K2854" s="95"/>
      <c r="L2854" s="265">
        <f t="shared" si="625"/>
        <v>188860.30374721487</v>
      </c>
      <c r="M2854" s="265">
        <f>$G2854*NonHospFrac+theModel!$H2854*NonHospFrac</f>
        <v>303836.32647557394</v>
      </c>
      <c r="N2854" s="266">
        <f t="shared" si="627"/>
        <v>492696.63022278878</v>
      </c>
      <c r="O2854" s="159"/>
      <c r="P2854" s="265">
        <f t="shared" si="628"/>
        <v>183937.47785955906</v>
      </c>
      <c r="Q2854" s="265">
        <f t="shared" si="629"/>
        <v>303834.77183389914</v>
      </c>
      <c r="R2854" s="266">
        <f t="shared" si="630"/>
        <v>487772.2496934582</v>
      </c>
    </row>
    <row r="2855" spans="1:18" x14ac:dyDescent="0.3">
      <c r="A2855" s="82">
        <v>2824</v>
      </c>
      <c r="B2855" s="94">
        <f t="shared" si="619"/>
        <v>3.3925209435040082E-24</v>
      </c>
      <c r="C2855" s="179">
        <f t="shared" si="620"/>
        <v>3.3848680005264029E-24</v>
      </c>
      <c r="D2855" s="166">
        <f t="shared" si="621"/>
        <v>2.2558277767625785E-3</v>
      </c>
      <c r="E2855" s="167">
        <f t="shared" si="631"/>
        <v>24.291375447755232</v>
      </c>
      <c r="F2855" s="168">
        <f t="shared" si="632"/>
        <v>6.3727134693543066</v>
      </c>
      <c r="G2855" s="168">
        <f t="shared" si="622"/>
        <v>221464.68627791593</v>
      </c>
      <c r="H2855" s="168">
        <f t="shared" si="623"/>
        <v>271310.33852408634</v>
      </c>
      <c r="I2855" s="169">
        <f t="shared" si="624"/>
        <v>492775.02480200224</v>
      </c>
      <c r="J2855" s="169">
        <f t="shared" si="626"/>
        <v>479923.88787053642</v>
      </c>
      <c r="K2855" s="95"/>
      <c r="L2855" s="265">
        <f t="shared" si="625"/>
        <v>188890.35393050045</v>
      </c>
      <c r="M2855" s="265">
        <f>$G2855*NonHospFrac+theModel!$H2855*NonHospFrac</f>
        <v>303884.67087150179</v>
      </c>
      <c r="N2855" s="266">
        <f t="shared" si="627"/>
        <v>492775.02480200224</v>
      </c>
      <c r="O2855" s="159"/>
      <c r="P2855" s="265">
        <f t="shared" si="628"/>
        <v>183964.26051826074</v>
      </c>
      <c r="Q2855" s="265">
        <f t="shared" si="629"/>
        <v>303883.11622982699</v>
      </c>
      <c r="R2855" s="266">
        <f t="shared" si="630"/>
        <v>487847.3767480877</v>
      </c>
    </row>
    <row r="2856" spans="1:18" x14ac:dyDescent="0.3">
      <c r="A2856" s="82">
        <v>2825</v>
      </c>
      <c r="B2856" s="94">
        <f t="shared" si="619"/>
        <v>3.3291470942153829E-24</v>
      </c>
      <c r="C2856" s="179">
        <f t="shared" si="620"/>
        <v>3.3216371117273232E-24</v>
      </c>
      <c r="D2856" s="166">
        <f t="shared" si="621"/>
        <v>2.2558277767625785E-3</v>
      </c>
      <c r="E2856" s="167">
        <f t="shared" si="631"/>
        <v>24.291375447755232</v>
      </c>
      <c r="F2856" s="168">
        <f t="shared" si="632"/>
        <v>6.3749692971310692</v>
      </c>
      <c r="G2856" s="168">
        <f t="shared" si="622"/>
        <v>221543.0808571293</v>
      </c>
      <c r="H2856" s="168">
        <f t="shared" si="623"/>
        <v>271310.33852408634</v>
      </c>
      <c r="I2856" s="169">
        <f t="shared" si="624"/>
        <v>492853.41938121564</v>
      </c>
      <c r="J2856" s="169">
        <f t="shared" si="626"/>
        <v>479993.75532041956</v>
      </c>
      <c r="K2856" s="95"/>
      <c r="L2856" s="265">
        <f t="shared" si="625"/>
        <v>188920.404113786</v>
      </c>
      <c r="M2856" s="265">
        <f>$G2856*NonHospFrac+theModel!$H2856*NonHospFrac</f>
        <v>303933.01526742964</v>
      </c>
      <c r="N2856" s="266">
        <f t="shared" si="627"/>
        <v>492853.41938121564</v>
      </c>
      <c r="O2856" s="159"/>
      <c r="P2856" s="265">
        <f t="shared" si="628"/>
        <v>183991.04208524851</v>
      </c>
      <c r="Q2856" s="265">
        <f t="shared" si="629"/>
        <v>303931.46062575484</v>
      </c>
      <c r="R2856" s="266">
        <f t="shared" si="630"/>
        <v>487922.50271100336</v>
      </c>
    </row>
    <row r="2857" spans="1:18" x14ac:dyDescent="0.3">
      <c r="A2857" s="82">
        <v>2826</v>
      </c>
      <c r="B2857" s="94">
        <f t="shared" si="619"/>
        <v>3.2669570975368187E-24</v>
      </c>
      <c r="C2857" s="179">
        <f t="shared" si="620"/>
        <v>3.2595874049707033E-24</v>
      </c>
      <c r="D2857" s="166">
        <f t="shared" si="621"/>
        <v>2.2558277767625785E-3</v>
      </c>
      <c r="E2857" s="167">
        <f t="shared" si="631"/>
        <v>24.291375447755232</v>
      </c>
      <c r="F2857" s="168">
        <f t="shared" si="632"/>
        <v>6.3772251249078318</v>
      </c>
      <c r="G2857" s="168">
        <f t="shared" si="622"/>
        <v>221621.47543634276</v>
      </c>
      <c r="H2857" s="168">
        <f t="shared" si="623"/>
        <v>271310.33852408634</v>
      </c>
      <c r="I2857" s="169">
        <f t="shared" si="624"/>
        <v>492931.81396042911</v>
      </c>
      <c r="J2857" s="169">
        <f t="shared" si="626"/>
        <v>480063.61992236791</v>
      </c>
      <c r="K2857" s="95"/>
      <c r="L2857" s="265">
        <f t="shared" si="625"/>
        <v>188950.45429707161</v>
      </c>
      <c r="M2857" s="265">
        <f>$G2857*NonHospFrac+theModel!$H2857*NonHospFrac</f>
        <v>303981.35966335749</v>
      </c>
      <c r="N2857" s="266">
        <f t="shared" si="627"/>
        <v>492931.81396042911</v>
      </c>
      <c r="O2857" s="159"/>
      <c r="P2857" s="265">
        <f t="shared" si="628"/>
        <v>184017.82256056694</v>
      </c>
      <c r="Q2857" s="265">
        <f t="shared" si="629"/>
        <v>303979.8050216827</v>
      </c>
      <c r="R2857" s="266">
        <f t="shared" si="630"/>
        <v>487997.62758224964</v>
      </c>
    </row>
    <row r="2858" spans="1:18" x14ac:dyDescent="0.3">
      <c r="A2858" s="82">
        <v>2827</v>
      </c>
      <c r="B2858" s="94">
        <f t="shared" si="619"/>
        <v>3.2059288385578602E-24</v>
      </c>
      <c r="C2858" s="179">
        <f t="shared" si="620"/>
        <v>3.1986968152335172E-24</v>
      </c>
      <c r="D2858" s="166">
        <f t="shared" si="621"/>
        <v>2.2558277767625785E-3</v>
      </c>
      <c r="E2858" s="167">
        <f t="shared" si="631"/>
        <v>24.291375447755232</v>
      </c>
      <c r="F2858" s="168">
        <f t="shared" si="632"/>
        <v>6.3794809526845944</v>
      </c>
      <c r="G2858" s="168">
        <f t="shared" si="622"/>
        <v>221699.87001555617</v>
      </c>
      <c r="H2858" s="168">
        <f t="shared" si="623"/>
        <v>271310.33852408634</v>
      </c>
      <c r="I2858" s="169">
        <f t="shared" si="624"/>
        <v>493010.20853964251</v>
      </c>
      <c r="J2858" s="169">
        <f t="shared" si="626"/>
        <v>480133.4816764975</v>
      </c>
      <c r="K2858" s="95"/>
      <c r="L2858" s="265">
        <f t="shared" si="625"/>
        <v>188980.50448035719</v>
      </c>
      <c r="M2858" s="265">
        <f>$G2858*NonHospFrac+theModel!$H2858*NonHospFrac</f>
        <v>304029.70405928534</v>
      </c>
      <c r="N2858" s="266">
        <f t="shared" si="627"/>
        <v>493010.20853964251</v>
      </c>
      <c r="O2858" s="159"/>
      <c r="P2858" s="265">
        <f t="shared" si="628"/>
        <v>184044.60194426044</v>
      </c>
      <c r="Q2858" s="265">
        <f t="shared" si="629"/>
        <v>304028.14941761055</v>
      </c>
      <c r="R2858" s="266">
        <f t="shared" si="630"/>
        <v>488072.75136187102</v>
      </c>
    </row>
    <row r="2859" spans="1:18" x14ac:dyDescent="0.3">
      <c r="A2859" s="82">
        <v>2828</v>
      </c>
      <c r="B2859" s="94">
        <f t="shared" si="619"/>
        <v>3.1460406154847775E-24</v>
      </c>
      <c r="C2859" s="179">
        <f t="shared" si="620"/>
        <v>3.1389436896775435E-24</v>
      </c>
      <c r="D2859" s="166">
        <f t="shared" si="621"/>
        <v>2.2558277767625785E-3</v>
      </c>
      <c r="E2859" s="167">
        <f t="shared" si="631"/>
        <v>24.291375447755232</v>
      </c>
      <c r="F2859" s="168">
        <f t="shared" si="632"/>
        <v>6.381736780461357</v>
      </c>
      <c r="G2859" s="168">
        <f t="shared" si="622"/>
        <v>221778.26459476963</v>
      </c>
      <c r="H2859" s="168">
        <f t="shared" si="623"/>
        <v>271310.33852408634</v>
      </c>
      <c r="I2859" s="169">
        <f t="shared" si="624"/>
        <v>493088.60311885597</v>
      </c>
      <c r="J2859" s="169">
        <f t="shared" si="626"/>
        <v>480203.34058292449</v>
      </c>
      <c r="K2859" s="95"/>
      <c r="L2859" s="265">
        <f t="shared" si="625"/>
        <v>189010.55466364278</v>
      </c>
      <c r="M2859" s="265">
        <f>$G2859*NonHospFrac+theModel!$H2859*NonHospFrac</f>
        <v>304078.0484552132</v>
      </c>
      <c r="N2859" s="266">
        <f t="shared" si="627"/>
        <v>493088.60311885597</v>
      </c>
      <c r="O2859" s="159"/>
      <c r="P2859" s="265">
        <f t="shared" si="628"/>
        <v>184071.38023637354</v>
      </c>
      <c r="Q2859" s="265">
        <f t="shared" si="629"/>
        <v>304076.4938135384</v>
      </c>
      <c r="R2859" s="266">
        <f t="shared" si="630"/>
        <v>488147.87404991197</v>
      </c>
    </row>
    <row r="2860" spans="1:18" x14ac:dyDescent="0.3">
      <c r="A2860" s="82">
        <v>2829</v>
      </c>
      <c r="B2860" s="94">
        <f t="shared" si="619"/>
        <v>3.087271131923182E-24</v>
      </c>
      <c r="C2860" s="179">
        <f t="shared" si="620"/>
        <v>3.0803067799493925E-24</v>
      </c>
      <c r="D2860" s="166">
        <f t="shared" si="621"/>
        <v>2.2558277767625785E-3</v>
      </c>
      <c r="E2860" s="167">
        <f t="shared" si="631"/>
        <v>24.291375447755232</v>
      </c>
      <c r="F2860" s="168">
        <f t="shared" si="632"/>
        <v>6.3839926082381195</v>
      </c>
      <c r="G2860" s="168">
        <f t="shared" si="622"/>
        <v>221856.659173983</v>
      </c>
      <c r="H2860" s="168">
        <f t="shared" si="623"/>
        <v>271310.33852408634</v>
      </c>
      <c r="I2860" s="169">
        <f t="shared" si="624"/>
        <v>493166.99769806932</v>
      </c>
      <c r="J2860" s="169">
        <f t="shared" si="626"/>
        <v>480273.19664176484</v>
      </c>
      <c r="K2860" s="95"/>
      <c r="L2860" s="265">
        <f t="shared" si="625"/>
        <v>189040.60484692833</v>
      </c>
      <c r="M2860" s="265">
        <f>$G2860*NonHospFrac+theModel!$H2860*NonHospFrac</f>
        <v>304126.39285114099</v>
      </c>
      <c r="N2860" s="266">
        <f t="shared" si="627"/>
        <v>493166.99769806932</v>
      </c>
      <c r="O2860" s="159"/>
      <c r="P2860" s="265">
        <f t="shared" si="628"/>
        <v>184098.15743695071</v>
      </c>
      <c r="Q2860" s="265">
        <f t="shared" si="629"/>
        <v>304124.83820946619</v>
      </c>
      <c r="R2860" s="266">
        <f t="shared" si="630"/>
        <v>488222.99564641691</v>
      </c>
    </row>
    <row r="2861" spans="1:18" x14ac:dyDescent="0.3">
      <c r="A2861" s="82">
        <v>2830</v>
      </c>
      <c r="B2861" s="94">
        <f t="shared" si="619"/>
        <v>3.0295994893052467E-24</v>
      </c>
      <c r="C2861" s="179">
        <f t="shared" si="620"/>
        <v>3.0227652346248064E-24</v>
      </c>
      <c r="D2861" s="166">
        <f t="shared" si="621"/>
        <v>2.2558277767625785E-3</v>
      </c>
      <c r="E2861" s="167">
        <f t="shared" si="631"/>
        <v>24.291375447755232</v>
      </c>
      <c r="F2861" s="168">
        <f t="shared" si="632"/>
        <v>6.3862484360148821</v>
      </c>
      <c r="G2861" s="168">
        <f t="shared" si="622"/>
        <v>221935.05375319647</v>
      </c>
      <c r="H2861" s="168">
        <f t="shared" si="623"/>
        <v>271310.33852408634</v>
      </c>
      <c r="I2861" s="169">
        <f t="shared" si="624"/>
        <v>493245.39227728278</v>
      </c>
      <c r="J2861" s="169">
        <f t="shared" si="626"/>
        <v>480343.04985313484</v>
      </c>
      <c r="K2861" s="95"/>
      <c r="L2861" s="265">
        <f t="shared" si="625"/>
        <v>189070.65503021394</v>
      </c>
      <c r="M2861" s="265">
        <f>$G2861*NonHospFrac+theModel!$H2861*NonHospFrac</f>
        <v>304174.73724706884</v>
      </c>
      <c r="N2861" s="266">
        <f t="shared" si="627"/>
        <v>493245.39227728278</v>
      </c>
      <c r="O2861" s="159"/>
      <c r="P2861" s="265">
        <f t="shared" si="628"/>
        <v>184124.93354603654</v>
      </c>
      <c r="Q2861" s="265">
        <f t="shared" si="629"/>
        <v>304173.18260539405</v>
      </c>
      <c r="R2861" s="266">
        <f t="shared" si="630"/>
        <v>488298.11615143059</v>
      </c>
    </row>
    <row r="2862" spans="1:18" x14ac:dyDescent="0.3">
      <c r="A2862" s="82">
        <v>2831</v>
      </c>
      <c r="B2862" s="94">
        <f t="shared" si="619"/>
        <v>2.9730051794579444E-24</v>
      </c>
      <c r="C2862" s="179">
        <f t="shared" si="620"/>
        <v>2.9662985917936643E-24</v>
      </c>
      <c r="D2862" s="166">
        <f t="shared" si="621"/>
        <v>2.2558277767625785E-3</v>
      </c>
      <c r="E2862" s="167">
        <f t="shared" si="631"/>
        <v>24.291375447755232</v>
      </c>
      <c r="F2862" s="168">
        <f t="shared" si="632"/>
        <v>6.3885042637916447</v>
      </c>
      <c r="G2862" s="168">
        <f t="shared" si="622"/>
        <v>222013.44833240984</v>
      </c>
      <c r="H2862" s="168">
        <f t="shared" si="623"/>
        <v>271310.33852408634</v>
      </c>
      <c r="I2862" s="169">
        <f t="shared" si="624"/>
        <v>493323.78685649618</v>
      </c>
      <c r="J2862" s="169">
        <f t="shared" si="626"/>
        <v>480412.90021715034</v>
      </c>
      <c r="K2862" s="95"/>
      <c r="L2862" s="265">
        <f t="shared" si="625"/>
        <v>189100.70521349949</v>
      </c>
      <c r="M2862" s="265">
        <f>$G2862*NonHospFrac+theModel!$H2862*NonHospFrac</f>
        <v>304223.08164299664</v>
      </c>
      <c r="N2862" s="266">
        <f t="shared" si="627"/>
        <v>493323.78685649612</v>
      </c>
      <c r="O2862" s="159"/>
      <c r="P2862" s="265">
        <f t="shared" si="628"/>
        <v>184151.70856367538</v>
      </c>
      <c r="Q2862" s="265">
        <f t="shared" si="629"/>
        <v>304221.52700132184</v>
      </c>
      <c r="R2862" s="266">
        <f t="shared" si="630"/>
        <v>488373.23556499719</v>
      </c>
    </row>
    <row r="2863" spans="1:18" x14ac:dyDescent="0.3">
      <c r="A2863" s="82">
        <v>2832</v>
      </c>
      <c r="B2863" s="94">
        <f t="shared" si="619"/>
        <v>2.9174680773103393E-24</v>
      </c>
      <c r="C2863" s="179">
        <f t="shared" si="620"/>
        <v>2.9108867717837244E-24</v>
      </c>
      <c r="D2863" s="166">
        <f t="shared" si="621"/>
        <v>2.2558277767625785E-3</v>
      </c>
      <c r="E2863" s="167">
        <f t="shared" si="631"/>
        <v>24.291375447755232</v>
      </c>
      <c r="F2863" s="168">
        <f t="shared" si="632"/>
        <v>6.3907600915684073</v>
      </c>
      <c r="G2863" s="168">
        <f t="shared" si="622"/>
        <v>222091.8429116233</v>
      </c>
      <c r="H2863" s="168">
        <f t="shared" si="623"/>
        <v>271310.33852408634</v>
      </c>
      <c r="I2863" s="169">
        <f t="shared" si="624"/>
        <v>493402.18143570964</v>
      </c>
      <c r="J2863" s="169">
        <f t="shared" si="626"/>
        <v>480482.74773392756</v>
      </c>
      <c r="K2863" s="95"/>
      <c r="L2863" s="265">
        <f t="shared" si="625"/>
        <v>189130.7553967851</v>
      </c>
      <c r="M2863" s="265">
        <f>$G2863*NonHospFrac+theModel!$H2863*NonHospFrac</f>
        <v>304271.42603892455</v>
      </c>
      <c r="N2863" s="266">
        <f t="shared" si="627"/>
        <v>493402.18143570964</v>
      </c>
      <c r="O2863" s="159"/>
      <c r="P2863" s="265">
        <f t="shared" si="628"/>
        <v>184178.48248991184</v>
      </c>
      <c r="Q2863" s="265">
        <f t="shared" si="629"/>
        <v>304269.87139724975</v>
      </c>
      <c r="R2863" s="266">
        <f t="shared" si="630"/>
        <v>488448.35388716159</v>
      </c>
    </row>
    <row r="2864" spans="1:18" x14ac:dyDescent="0.3">
      <c r="A2864" s="82">
        <v>2833</v>
      </c>
      <c r="B2864" s="94">
        <f t="shared" si="619"/>
        <v>2.8629684337370637E-24</v>
      </c>
      <c r="C2864" s="179">
        <f t="shared" si="620"/>
        <v>2.856510070020245E-24</v>
      </c>
      <c r="D2864" s="166">
        <f t="shared" si="621"/>
        <v>2.2558277767625785E-3</v>
      </c>
      <c r="E2864" s="167">
        <f t="shared" si="631"/>
        <v>24.291375447755232</v>
      </c>
      <c r="F2864" s="168">
        <f t="shared" si="632"/>
        <v>6.3930159193451699</v>
      </c>
      <c r="G2864" s="168">
        <f t="shared" si="622"/>
        <v>222170.23749083668</v>
      </c>
      <c r="H2864" s="168">
        <f t="shared" si="623"/>
        <v>271310.33852408634</v>
      </c>
      <c r="I2864" s="169">
        <f t="shared" si="624"/>
        <v>493480.57601492305</v>
      </c>
      <c r="J2864" s="169">
        <f t="shared" si="626"/>
        <v>480552.59240358247</v>
      </c>
      <c r="K2864" s="95"/>
      <c r="L2864" s="265">
        <f t="shared" si="625"/>
        <v>189160.80558007065</v>
      </c>
      <c r="M2864" s="265">
        <f>$G2864*NonHospFrac+theModel!$H2864*NonHospFrac</f>
        <v>304319.77043485234</v>
      </c>
      <c r="N2864" s="266">
        <f t="shared" si="627"/>
        <v>493480.57601492299</v>
      </c>
      <c r="O2864" s="159"/>
      <c r="P2864" s="265">
        <f t="shared" si="628"/>
        <v>184205.25532479031</v>
      </c>
      <c r="Q2864" s="265">
        <f t="shared" si="629"/>
        <v>304318.21579317754</v>
      </c>
      <c r="R2864" s="266">
        <f t="shared" si="630"/>
        <v>488523.47111796786</v>
      </c>
    </row>
    <row r="2865" spans="1:18" x14ac:dyDescent="0.3">
      <c r="A2865" s="82">
        <v>2834</v>
      </c>
      <c r="B2865" s="94">
        <f t="shared" si="619"/>
        <v>2.8094868685354804E-24</v>
      </c>
      <c r="C2865" s="179">
        <f t="shared" si="620"/>
        <v>2.8031491500189882E-24</v>
      </c>
      <c r="D2865" s="166">
        <f t="shared" si="621"/>
        <v>2.2558277767625785E-3</v>
      </c>
      <c r="E2865" s="167">
        <f t="shared" si="631"/>
        <v>24.291375447755232</v>
      </c>
      <c r="F2865" s="168">
        <f t="shared" si="632"/>
        <v>6.3952717471219325</v>
      </c>
      <c r="G2865" s="168">
        <f t="shared" si="622"/>
        <v>222248.63207005014</v>
      </c>
      <c r="H2865" s="168">
        <f t="shared" si="623"/>
        <v>271310.33852408634</v>
      </c>
      <c r="I2865" s="169">
        <f t="shared" si="624"/>
        <v>493558.97059413651</v>
      </c>
      <c r="J2865" s="169">
        <f t="shared" si="626"/>
        <v>480622.43422623118</v>
      </c>
      <c r="K2865" s="95"/>
      <c r="L2865" s="265">
        <f t="shared" si="625"/>
        <v>189190.85576335626</v>
      </c>
      <c r="M2865" s="265">
        <f>$G2865*NonHospFrac+theModel!$H2865*NonHospFrac</f>
        <v>304368.11483078019</v>
      </c>
      <c r="N2865" s="266">
        <f t="shared" si="627"/>
        <v>493558.97059413645</v>
      </c>
      <c r="O2865" s="159"/>
      <c r="P2865" s="265">
        <f t="shared" si="628"/>
        <v>184232.02706835538</v>
      </c>
      <c r="Q2865" s="265">
        <f t="shared" si="629"/>
        <v>304366.5601891054</v>
      </c>
      <c r="R2865" s="266">
        <f t="shared" si="630"/>
        <v>488598.58725746081</v>
      </c>
    </row>
    <row r="2866" spans="1:18" x14ac:dyDescent="0.3">
      <c r="A2866" s="82">
        <v>2835</v>
      </c>
      <c r="B2866" s="94">
        <f t="shared" si="619"/>
        <v>2.75700436353404E-24</v>
      </c>
      <c r="C2866" s="179">
        <f t="shared" si="620"/>
        <v>2.7507850365101244E-24</v>
      </c>
      <c r="D2866" s="166">
        <f t="shared" si="621"/>
        <v>2.2558277767625785E-3</v>
      </c>
      <c r="E2866" s="167">
        <f t="shared" si="631"/>
        <v>24.291375447755232</v>
      </c>
      <c r="F2866" s="168">
        <f t="shared" si="632"/>
        <v>6.3975275748986951</v>
      </c>
      <c r="G2866" s="168">
        <f t="shared" si="622"/>
        <v>222327.02664926357</v>
      </c>
      <c r="H2866" s="168">
        <f t="shared" si="623"/>
        <v>271310.33852408634</v>
      </c>
      <c r="I2866" s="169">
        <f t="shared" si="624"/>
        <v>493637.36517334991</v>
      </c>
      <c r="J2866" s="169">
        <f t="shared" si="626"/>
        <v>480692.27320198965</v>
      </c>
      <c r="K2866" s="95"/>
      <c r="L2866" s="265">
        <f t="shared" si="625"/>
        <v>189220.90594664184</v>
      </c>
      <c r="M2866" s="265">
        <f>$G2866*NonHospFrac+theModel!$H2866*NonHospFrac</f>
        <v>304416.45922670804</v>
      </c>
      <c r="N2866" s="266">
        <f t="shared" si="627"/>
        <v>493637.36517334986</v>
      </c>
      <c r="O2866" s="159"/>
      <c r="P2866" s="265">
        <f t="shared" si="628"/>
        <v>184258.79772065146</v>
      </c>
      <c r="Q2866" s="265">
        <f t="shared" si="629"/>
        <v>304414.90458503325</v>
      </c>
      <c r="R2866" s="266">
        <f t="shared" si="630"/>
        <v>488673.70230568468</v>
      </c>
    </row>
    <row r="2867" spans="1:18" x14ac:dyDescent="0.3">
      <c r="A2867" s="82">
        <v>2836</v>
      </c>
      <c r="B2867" s="94">
        <f t="shared" si="619"/>
        <v>2.7055022558293706E-24</v>
      </c>
      <c r="C2867" s="179">
        <f t="shared" si="620"/>
        <v>2.6993991086905769E-24</v>
      </c>
      <c r="D2867" s="166">
        <f t="shared" si="621"/>
        <v>2.2558277767625785E-3</v>
      </c>
      <c r="E2867" s="167">
        <f t="shared" si="631"/>
        <v>24.291375447755232</v>
      </c>
      <c r="F2867" s="168">
        <f t="shared" si="632"/>
        <v>6.3997834026754576</v>
      </c>
      <c r="G2867" s="168">
        <f t="shared" si="622"/>
        <v>222405.42122847697</v>
      </c>
      <c r="H2867" s="168">
        <f t="shared" si="623"/>
        <v>271310.33852408634</v>
      </c>
      <c r="I2867" s="169">
        <f t="shared" si="624"/>
        <v>493715.75975256332</v>
      </c>
      <c r="J2867" s="169">
        <f t="shared" si="626"/>
        <v>480762.109330974</v>
      </c>
      <c r="K2867" s="95"/>
      <c r="L2867" s="265">
        <f t="shared" si="625"/>
        <v>189250.95612992742</v>
      </c>
      <c r="M2867" s="265">
        <f>$G2867*NonHospFrac+theModel!$H2867*NonHospFrac</f>
        <v>304464.8036226359</v>
      </c>
      <c r="N2867" s="266">
        <f t="shared" si="627"/>
        <v>493715.75975256332</v>
      </c>
      <c r="O2867" s="159"/>
      <c r="P2867" s="265">
        <f t="shared" si="628"/>
        <v>184285.56728172305</v>
      </c>
      <c r="Q2867" s="265">
        <f t="shared" si="629"/>
        <v>304463.2489809611</v>
      </c>
      <c r="R2867" s="266">
        <f t="shared" si="630"/>
        <v>488748.81626268418</v>
      </c>
    </row>
    <row r="2868" spans="1:18" x14ac:dyDescent="0.3">
      <c r="A2868" s="82">
        <v>2837</v>
      </c>
      <c r="B2868" s="94">
        <f t="shared" si="619"/>
        <v>2.6549622311497076E-24</v>
      </c>
      <c r="C2868" s="179">
        <f t="shared" si="620"/>
        <v>2.6489730936024247E-24</v>
      </c>
      <c r="D2868" s="166">
        <f t="shared" si="621"/>
        <v>2.2558277767625785E-3</v>
      </c>
      <c r="E2868" s="167">
        <f t="shared" si="631"/>
        <v>24.291375447755232</v>
      </c>
      <c r="F2868" s="168">
        <f t="shared" si="632"/>
        <v>6.4020392304522202</v>
      </c>
      <c r="G2868" s="168">
        <f t="shared" si="622"/>
        <v>222483.81580769041</v>
      </c>
      <c r="H2868" s="168">
        <f t="shared" si="623"/>
        <v>271310.33852408634</v>
      </c>
      <c r="I2868" s="169">
        <f t="shared" si="624"/>
        <v>493794.15433177678</v>
      </c>
      <c r="J2868" s="169">
        <f t="shared" si="626"/>
        <v>480831.94261330029</v>
      </c>
      <c r="K2868" s="95"/>
      <c r="L2868" s="265">
        <f t="shared" si="625"/>
        <v>189281.00631321297</v>
      </c>
      <c r="M2868" s="265">
        <f>$G2868*NonHospFrac+theModel!$H2868*NonHospFrac</f>
        <v>304513.14801856375</v>
      </c>
      <c r="N2868" s="266">
        <f t="shared" si="627"/>
        <v>493794.15433177672</v>
      </c>
      <c r="O2868" s="159"/>
      <c r="P2868" s="265">
        <f t="shared" si="628"/>
        <v>184312.33575161459</v>
      </c>
      <c r="Q2868" s="265">
        <f t="shared" si="629"/>
        <v>304511.59337688895</v>
      </c>
      <c r="R2868" s="266">
        <f t="shared" si="630"/>
        <v>488823.92912850354</v>
      </c>
    </row>
    <row r="2869" spans="1:18" x14ac:dyDescent="0.3">
      <c r="A2869" s="82">
        <v>2838</v>
      </c>
      <c r="B2869" s="94">
        <f t="shared" si="619"/>
        <v>2.6053663173422927E-24</v>
      </c>
      <c r="C2869" s="179">
        <f t="shared" si="620"/>
        <v>2.5994890596349905E-24</v>
      </c>
      <c r="D2869" s="166">
        <f t="shared" si="621"/>
        <v>2.2558277767625785E-3</v>
      </c>
      <c r="E2869" s="167">
        <f t="shared" si="631"/>
        <v>24.291375447755232</v>
      </c>
      <c r="F2869" s="168">
        <f t="shared" si="632"/>
        <v>6.4042950582289828</v>
      </c>
      <c r="G2869" s="168">
        <f t="shared" si="622"/>
        <v>222562.21038690378</v>
      </c>
      <c r="H2869" s="168">
        <f t="shared" si="623"/>
        <v>271310.33852408634</v>
      </c>
      <c r="I2869" s="169">
        <f t="shared" si="624"/>
        <v>493872.54891099012</v>
      </c>
      <c r="J2869" s="169">
        <f t="shared" si="626"/>
        <v>480901.77304908441</v>
      </c>
      <c r="K2869" s="95"/>
      <c r="L2869" s="265">
        <f t="shared" si="625"/>
        <v>189311.05649649855</v>
      </c>
      <c r="M2869" s="265">
        <f>$G2869*NonHospFrac+theModel!$H2869*NonHospFrac</f>
        <v>304561.4924144916</v>
      </c>
      <c r="N2869" s="266">
        <f t="shared" si="627"/>
        <v>493872.54891099012</v>
      </c>
      <c r="O2869" s="159"/>
      <c r="P2869" s="265">
        <f t="shared" si="628"/>
        <v>184339.10313037064</v>
      </c>
      <c r="Q2869" s="265">
        <f t="shared" si="629"/>
        <v>304559.9377728168</v>
      </c>
      <c r="R2869" s="266">
        <f t="shared" si="630"/>
        <v>488899.04090318747</v>
      </c>
    </row>
    <row r="2870" spans="1:18" x14ac:dyDescent="0.3">
      <c r="A2870" s="82">
        <v>2839</v>
      </c>
      <c r="B2870" s="94">
        <f t="shared" si="619"/>
        <v>2.556696877982454E-24</v>
      </c>
      <c r="C2870" s="179">
        <f t="shared" si="620"/>
        <v>2.5509294101483391E-24</v>
      </c>
      <c r="D2870" s="166">
        <f t="shared" si="621"/>
        <v>2.2558277767625785E-3</v>
      </c>
      <c r="E2870" s="167">
        <f t="shared" si="631"/>
        <v>24.291375447755232</v>
      </c>
      <c r="F2870" s="168">
        <f t="shared" si="632"/>
        <v>6.4065508860057454</v>
      </c>
      <c r="G2870" s="168">
        <f t="shared" si="622"/>
        <v>222640.60496611724</v>
      </c>
      <c r="H2870" s="168">
        <f t="shared" si="623"/>
        <v>271310.33852408634</v>
      </c>
      <c r="I2870" s="169">
        <f t="shared" si="624"/>
        <v>493950.94349020359</v>
      </c>
      <c r="J2870" s="169">
        <f t="shared" si="626"/>
        <v>480971.60063844261</v>
      </c>
      <c r="K2870" s="95"/>
      <c r="L2870" s="265">
        <f t="shared" si="625"/>
        <v>189341.10667978413</v>
      </c>
      <c r="M2870" s="265">
        <f>$G2870*NonHospFrac+theModel!$H2870*NonHospFrac</f>
        <v>304609.83681041945</v>
      </c>
      <c r="N2870" s="266">
        <f t="shared" si="627"/>
        <v>493950.94349020359</v>
      </c>
      <c r="O2870" s="159"/>
      <c r="P2870" s="265">
        <f t="shared" si="628"/>
        <v>184365.86941803564</v>
      </c>
      <c r="Q2870" s="265">
        <f t="shared" si="629"/>
        <v>304608.28216874466</v>
      </c>
      <c r="R2870" s="266">
        <f t="shared" si="630"/>
        <v>488974.15158678032</v>
      </c>
    </row>
    <row r="2871" spans="1:18" x14ac:dyDescent="0.3">
      <c r="A2871" s="82">
        <v>2840</v>
      </c>
      <c r="B2871" s="94">
        <f t="shared" si="619"/>
        <v>2.5089366061019785E-24</v>
      </c>
      <c r="C2871" s="179">
        <f t="shared" si="620"/>
        <v>2.5032768772157971E-24</v>
      </c>
      <c r="D2871" s="166">
        <f t="shared" si="621"/>
        <v>2.2558277767625785E-3</v>
      </c>
      <c r="E2871" s="167">
        <f t="shared" si="631"/>
        <v>24.291375447755232</v>
      </c>
      <c r="F2871" s="168">
        <f t="shared" si="632"/>
        <v>6.408806713782508</v>
      </c>
      <c r="G2871" s="168">
        <f t="shared" si="622"/>
        <v>222718.99954533062</v>
      </c>
      <c r="H2871" s="168">
        <f t="shared" si="623"/>
        <v>271310.33852408634</v>
      </c>
      <c r="I2871" s="169">
        <f t="shared" si="624"/>
        <v>494029.33806941693</v>
      </c>
      <c r="J2871" s="169">
        <f t="shared" si="626"/>
        <v>481041.42538149067</v>
      </c>
      <c r="K2871" s="95"/>
      <c r="L2871" s="265">
        <f t="shared" si="625"/>
        <v>189371.15686306969</v>
      </c>
      <c r="M2871" s="265">
        <f>$G2871*NonHospFrac+theModel!$H2871*NonHospFrac</f>
        <v>304658.18120634725</v>
      </c>
      <c r="N2871" s="266">
        <f t="shared" si="627"/>
        <v>494029.33806941693</v>
      </c>
      <c r="O2871" s="159"/>
      <c r="P2871" s="265">
        <f t="shared" si="628"/>
        <v>184392.63461465403</v>
      </c>
      <c r="Q2871" s="265">
        <f t="shared" si="629"/>
        <v>304656.62656467245</v>
      </c>
      <c r="R2871" s="266">
        <f t="shared" si="630"/>
        <v>489049.26117932645</v>
      </c>
    </row>
    <row r="2872" spans="1:18" x14ac:dyDescent="0.3">
      <c r="A2872" s="82">
        <v>2841</v>
      </c>
      <c r="B2872" s="94">
        <f t="shared" si="619"/>
        <v>2.4620685180348205E-24</v>
      </c>
      <c r="C2872" s="179">
        <f t="shared" si="620"/>
        <v>2.4565145154835449E-24</v>
      </c>
      <c r="D2872" s="166">
        <f t="shared" si="621"/>
        <v>2.2558277767625785E-3</v>
      </c>
      <c r="E2872" s="167">
        <f t="shared" si="631"/>
        <v>24.291375447755232</v>
      </c>
      <c r="F2872" s="168">
        <f t="shared" si="632"/>
        <v>6.4110625415592706</v>
      </c>
      <c r="G2872" s="168">
        <f t="shared" si="622"/>
        <v>222797.39412454408</v>
      </c>
      <c r="H2872" s="168">
        <f t="shared" si="623"/>
        <v>271310.33852408634</v>
      </c>
      <c r="I2872" s="169">
        <f t="shared" si="624"/>
        <v>494107.73264863039</v>
      </c>
      <c r="J2872" s="169">
        <f t="shared" si="626"/>
        <v>481111.24727834488</v>
      </c>
      <c r="K2872" s="95"/>
      <c r="L2872" s="265">
        <f t="shared" si="625"/>
        <v>189401.2070463553</v>
      </c>
      <c r="M2872" s="265">
        <f>$G2872*NonHospFrac+theModel!$H2872*NonHospFrac</f>
        <v>304706.5256022751</v>
      </c>
      <c r="N2872" s="266">
        <f t="shared" si="627"/>
        <v>494107.73264863039</v>
      </c>
      <c r="O2872" s="159"/>
      <c r="P2872" s="265">
        <f t="shared" si="628"/>
        <v>184419.39872027037</v>
      </c>
      <c r="Q2872" s="265">
        <f t="shared" si="629"/>
        <v>304704.9709606003</v>
      </c>
      <c r="R2872" s="266">
        <f t="shared" si="630"/>
        <v>489124.36968087067</v>
      </c>
    </row>
    <row r="2873" spans="1:18" x14ac:dyDescent="0.3">
      <c r="A2873" s="82">
        <v>2842</v>
      </c>
      <c r="B2873" s="94">
        <f t="shared" si="619"/>
        <v>2.4160759473776E-24</v>
      </c>
      <c r="C2873" s="179">
        <f t="shared" si="620"/>
        <v>2.4106256961447378E-24</v>
      </c>
      <c r="D2873" s="166">
        <f t="shared" si="621"/>
        <v>2.2558277767625785E-3</v>
      </c>
      <c r="E2873" s="167">
        <f t="shared" si="631"/>
        <v>24.291375447755232</v>
      </c>
      <c r="F2873" s="168">
        <f t="shared" si="632"/>
        <v>6.4133183693360332</v>
      </c>
      <c r="G2873" s="168">
        <f t="shared" si="622"/>
        <v>222875.78870375748</v>
      </c>
      <c r="H2873" s="168">
        <f t="shared" si="623"/>
        <v>271310.33852408634</v>
      </c>
      <c r="I2873" s="169">
        <f t="shared" si="624"/>
        <v>494186.12722784386</v>
      </c>
      <c r="J2873" s="169">
        <f t="shared" si="626"/>
        <v>481181.06632912107</v>
      </c>
      <c r="K2873" s="95"/>
      <c r="L2873" s="265">
        <f t="shared" si="625"/>
        <v>189431.25722964088</v>
      </c>
      <c r="M2873" s="265">
        <f>$G2873*NonHospFrac+theModel!$H2873*NonHospFrac</f>
        <v>304754.86999820295</v>
      </c>
      <c r="N2873" s="266">
        <f t="shared" si="627"/>
        <v>494186.12722784386</v>
      </c>
      <c r="O2873" s="159"/>
      <c r="P2873" s="265">
        <f t="shared" si="628"/>
        <v>184446.16173492905</v>
      </c>
      <c r="Q2873" s="265">
        <f t="shared" si="629"/>
        <v>304753.31535652815</v>
      </c>
      <c r="R2873" s="266">
        <f t="shared" si="630"/>
        <v>489199.47709145723</v>
      </c>
    </row>
    <row r="2874" spans="1:18" x14ac:dyDescent="0.3">
      <c r="A2874" s="82">
        <v>2843</v>
      </c>
      <c r="B2874" s="94">
        <f t="shared" si="619"/>
        <v>2.3709425390630052E-24</v>
      </c>
      <c r="C2874" s="179">
        <f t="shared" si="620"/>
        <v>2.3655941010262787E-24</v>
      </c>
      <c r="D2874" s="166">
        <f t="shared" si="621"/>
        <v>2.2558277767625785E-3</v>
      </c>
      <c r="E2874" s="167">
        <f t="shared" si="631"/>
        <v>24.291375447755232</v>
      </c>
      <c r="F2874" s="168">
        <f t="shared" si="632"/>
        <v>6.4155741971127958</v>
      </c>
      <c r="G2874" s="168">
        <f t="shared" si="622"/>
        <v>222954.18328297095</v>
      </c>
      <c r="H2874" s="168">
        <f t="shared" si="623"/>
        <v>271310.33852408634</v>
      </c>
      <c r="I2874" s="169">
        <f t="shared" si="624"/>
        <v>494264.52180705732</v>
      </c>
      <c r="J2874" s="169">
        <f t="shared" si="626"/>
        <v>481250.88253393531</v>
      </c>
      <c r="K2874" s="95"/>
      <c r="L2874" s="265">
        <f t="shared" si="625"/>
        <v>189461.30741292646</v>
      </c>
      <c r="M2874" s="265">
        <f>$G2874*NonHospFrac+theModel!$H2874*NonHospFrac</f>
        <v>304803.2143941308</v>
      </c>
      <c r="N2874" s="266">
        <f t="shared" si="627"/>
        <v>494264.52180705726</v>
      </c>
      <c r="O2874" s="159"/>
      <c r="P2874" s="265">
        <f t="shared" si="628"/>
        <v>184472.92365867455</v>
      </c>
      <c r="Q2874" s="265">
        <f t="shared" si="629"/>
        <v>304801.65975245601</v>
      </c>
      <c r="R2874" s="266">
        <f t="shared" si="630"/>
        <v>489274.58341113059</v>
      </c>
    </row>
    <row r="2875" spans="1:18" x14ac:dyDescent="0.3">
      <c r="A2875" s="82">
        <v>2844</v>
      </c>
      <c r="B2875" s="94">
        <f t="shared" si="619"/>
        <v>2.3266522435438928E-24</v>
      </c>
      <c r="C2875" s="179">
        <f t="shared" si="620"/>
        <v>2.3214037167860394E-24</v>
      </c>
      <c r="D2875" s="166">
        <f t="shared" si="621"/>
        <v>2.2558277767625785E-3</v>
      </c>
      <c r="E2875" s="167">
        <f t="shared" si="631"/>
        <v>24.291375447755232</v>
      </c>
      <c r="F2875" s="168">
        <f t="shared" si="632"/>
        <v>6.4178300248895583</v>
      </c>
      <c r="G2875" s="168">
        <f t="shared" si="622"/>
        <v>223032.57786218432</v>
      </c>
      <c r="H2875" s="168">
        <f t="shared" si="623"/>
        <v>271310.33852408634</v>
      </c>
      <c r="I2875" s="169">
        <f t="shared" si="624"/>
        <v>494342.91638627066</v>
      </c>
      <c r="J2875" s="169">
        <f t="shared" si="626"/>
        <v>481320.69589290349</v>
      </c>
      <c r="K2875" s="95"/>
      <c r="L2875" s="265">
        <f t="shared" si="625"/>
        <v>189491.35759621201</v>
      </c>
      <c r="M2875" s="265">
        <f>$G2875*NonHospFrac+theModel!$H2875*NonHospFrac</f>
        <v>304851.5587900586</v>
      </c>
      <c r="N2875" s="266">
        <f t="shared" si="627"/>
        <v>494342.9163862706</v>
      </c>
      <c r="O2875" s="159"/>
      <c r="P2875" s="265">
        <f t="shared" si="628"/>
        <v>184499.68449155134</v>
      </c>
      <c r="Q2875" s="265">
        <f t="shared" si="629"/>
        <v>304850.0041483838</v>
      </c>
      <c r="R2875" s="266">
        <f t="shared" si="630"/>
        <v>489349.68863993511</v>
      </c>
    </row>
    <row r="2876" spans="1:18" x14ac:dyDescent="0.3">
      <c r="A2876" s="82">
        <v>2845</v>
      </c>
      <c r="B2876" s="94">
        <f t="shared" si="619"/>
        <v>2.2831893110860321E-24</v>
      </c>
      <c r="C2876" s="179">
        <f t="shared" si="620"/>
        <v>2.2780388292184767E-24</v>
      </c>
      <c r="D2876" s="166">
        <f t="shared" si="621"/>
        <v>2.2558277767625785E-3</v>
      </c>
      <c r="E2876" s="167">
        <f t="shared" si="631"/>
        <v>24.291375447755232</v>
      </c>
      <c r="F2876" s="168">
        <f t="shared" si="632"/>
        <v>6.4200858526663209</v>
      </c>
      <c r="G2876" s="168">
        <f t="shared" si="622"/>
        <v>223110.97244139778</v>
      </c>
      <c r="H2876" s="168">
        <f t="shared" si="623"/>
        <v>271310.33852408634</v>
      </c>
      <c r="I2876" s="169">
        <f t="shared" si="624"/>
        <v>494421.31096548412</v>
      </c>
      <c r="J2876" s="169">
        <f t="shared" si="626"/>
        <v>481390.50640614185</v>
      </c>
      <c r="K2876" s="95"/>
      <c r="L2876" s="265">
        <f t="shared" si="625"/>
        <v>189521.40777949762</v>
      </c>
      <c r="M2876" s="265">
        <f>$G2876*NonHospFrac+theModel!$H2876*NonHospFrac</f>
        <v>304899.90318598651</v>
      </c>
      <c r="N2876" s="266">
        <f t="shared" si="627"/>
        <v>494421.31096548412</v>
      </c>
      <c r="O2876" s="159"/>
      <c r="P2876" s="265">
        <f t="shared" si="628"/>
        <v>184526.44423360395</v>
      </c>
      <c r="Q2876" s="265">
        <f t="shared" si="629"/>
        <v>304898.34854431171</v>
      </c>
      <c r="R2876" s="266">
        <f t="shared" si="630"/>
        <v>489424.79277791566</v>
      </c>
    </row>
    <row r="2877" spans="1:18" x14ac:dyDescent="0.3">
      <c r="A2877" s="82">
        <v>2846</v>
      </c>
      <c r="B2877" s="94">
        <f t="shared" si="619"/>
        <v>2.2405382861674596E-24</v>
      </c>
      <c r="C2877" s="179">
        <f t="shared" si="620"/>
        <v>2.235484017666623E-24</v>
      </c>
      <c r="D2877" s="166">
        <f t="shared" si="621"/>
        <v>2.2558277767625785E-3</v>
      </c>
      <c r="E2877" s="167">
        <f t="shared" si="631"/>
        <v>24.291375447755232</v>
      </c>
      <c r="F2877" s="168">
        <f t="shared" si="632"/>
        <v>6.4223416804430835</v>
      </c>
      <c r="G2877" s="168">
        <f t="shared" si="622"/>
        <v>223189.36702061116</v>
      </c>
      <c r="H2877" s="168">
        <f t="shared" si="623"/>
        <v>271310.33852408634</v>
      </c>
      <c r="I2877" s="169">
        <f t="shared" si="624"/>
        <v>494499.70554469747</v>
      </c>
      <c r="J2877" s="169">
        <f t="shared" si="626"/>
        <v>481460.31407376617</v>
      </c>
      <c r="K2877" s="95"/>
      <c r="L2877" s="265">
        <f t="shared" si="625"/>
        <v>189551.45796278317</v>
      </c>
      <c r="M2877" s="265">
        <f>$G2877*NonHospFrac+theModel!$H2877*NonHospFrac</f>
        <v>304948.2475819143</v>
      </c>
      <c r="N2877" s="266">
        <f t="shared" si="627"/>
        <v>494499.70554469747</v>
      </c>
      <c r="O2877" s="159"/>
      <c r="P2877" s="265">
        <f t="shared" si="628"/>
        <v>184553.20288487675</v>
      </c>
      <c r="Q2877" s="265">
        <f t="shared" si="629"/>
        <v>304946.6929402395</v>
      </c>
      <c r="R2877" s="266">
        <f t="shared" si="630"/>
        <v>489499.89582511625</v>
      </c>
    </row>
    <row r="2878" spans="1:18" x14ac:dyDescent="0.3">
      <c r="A2878" s="82">
        <v>2847</v>
      </c>
      <c r="B2878" s="94">
        <f t="shared" si="619"/>
        <v>2.1986840019824623E-24</v>
      </c>
      <c r="C2878" s="179">
        <f t="shared" si="620"/>
        <v>2.1937241495384668E-24</v>
      </c>
      <c r="D2878" s="166">
        <f t="shared" si="621"/>
        <v>2.2558277767625785E-3</v>
      </c>
      <c r="E2878" s="167">
        <f t="shared" si="631"/>
        <v>24.291375447755232</v>
      </c>
      <c r="F2878" s="168">
        <f t="shared" si="632"/>
        <v>6.4245975082198461</v>
      </c>
      <c r="G2878" s="168">
        <f t="shared" si="622"/>
        <v>223267.76159982462</v>
      </c>
      <c r="H2878" s="168">
        <f t="shared" si="623"/>
        <v>271310.33852408634</v>
      </c>
      <c r="I2878" s="169">
        <f t="shared" si="624"/>
        <v>494578.10012391093</v>
      </c>
      <c r="J2878" s="169">
        <f t="shared" si="626"/>
        <v>481530.11889589264</v>
      </c>
      <c r="K2878" s="95"/>
      <c r="L2878" s="265">
        <f t="shared" si="625"/>
        <v>189581.50814606878</v>
      </c>
      <c r="M2878" s="265">
        <f>$G2878*NonHospFrac+theModel!$H2878*NonHospFrac</f>
        <v>304996.59197784215</v>
      </c>
      <c r="N2878" s="266">
        <f t="shared" si="627"/>
        <v>494578.10012391093</v>
      </c>
      <c r="O2878" s="159"/>
      <c r="P2878" s="265">
        <f t="shared" si="628"/>
        <v>184579.9604454143</v>
      </c>
      <c r="Q2878" s="265">
        <f t="shared" si="629"/>
        <v>304995.03733616736</v>
      </c>
      <c r="R2878" s="266">
        <f t="shared" si="630"/>
        <v>489574.99778158165</v>
      </c>
    </row>
    <row r="2879" spans="1:18" x14ac:dyDescent="0.3">
      <c r="A2879" s="82">
        <v>2848</v>
      </c>
      <c r="B2879" s="94">
        <f t="shared" si="619"/>
        <v>2.1576115750482219E-24</v>
      </c>
      <c r="C2879" s="179">
        <f t="shared" si="620"/>
        <v>2.1527443749257636E-24</v>
      </c>
      <c r="D2879" s="166">
        <f t="shared" si="621"/>
        <v>2.2558277767625785E-3</v>
      </c>
      <c r="E2879" s="167">
        <f t="shared" si="631"/>
        <v>24.291375447755232</v>
      </c>
      <c r="F2879" s="168">
        <f t="shared" si="632"/>
        <v>6.4268533359966087</v>
      </c>
      <c r="G2879" s="168">
        <f t="shared" si="622"/>
        <v>223346.15617903799</v>
      </c>
      <c r="H2879" s="168">
        <f t="shared" si="623"/>
        <v>271310.33852408634</v>
      </c>
      <c r="I2879" s="169">
        <f t="shared" si="624"/>
        <v>494656.49470312434</v>
      </c>
      <c r="J2879" s="169">
        <f t="shared" si="626"/>
        <v>481599.92087263707</v>
      </c>
      <c r="K2879" s="95"/>
      <c r="L2879" s="265">
        <f t="shared" si="625"/>
        <v>189611.55832935433</v>
      </c>
      <c r="M2879" s="265">
        <f>$G2879*NonHospFrac+theModel!$H2879*NonHospFrac</f>
        <v>305044.93637377</v>
      </c>
      <c r="N2879" s="266">
        <f t="shared" si="627"/>
        <v>494656.49470312434</v>
      </c>
      <c r="O2879" s="159"/>
      <c r="P2879" s="265">
        <f t="shared" si="628"/>
        <v>184606.71691526094</v>
      </c>
      <c r="Q2879" s="265">
        <f t="shared" si="629"/>
        <v>305043.38173209521</v>
      </c>
      <c r="R2879" s="266">
        <f t="shared" si="630"/>
        <v>489650.09864735615</v>
      </c>
    </row>
    <row r="2880" spans="1:18" x14ac:dyDescent="0.3">
      <c r="A2880" s="82">
        <v>2849</v>
      </c>
      <c r="B2880" s="94">
        <f t="shared" si="619"/>
        <v>2.117306399912215E-24</v>
      </c>
      <c r="C2880" s="179">
        <f t="shared" si="620"/>
        <v>2.1125301213233758E-24</v>
      </c>
      <c r="D2880" s="166">
        <f t="shared" si="621"/>
        <v>2.2558277767625785E-3</v>
      </c>
      <c r="E2880" s="167">
        <f t="shared" si="631"/>
        <v>24.291375447755232</v>
      </c>
      <c r="F2880" s="168">
        <f t="shared" si="632"/>
        <v>6.4291091637733713</v>
      </c>
      <c r="G2880" s="168">
        <f t="shared" si="622"/>
        <v>223424.55075825145</v>
      </c>
      <c r="H2880" s="168">
        <f t="shared" si="623"/>
        <v>271310.33852408634</v>
      </c>
      <c r="I2880" s="169">
        <f t="shared" si="624"/>
        <v>494734.8892823378</v>
      </c>
      <c r="J2880" s="169">
        <f t="shared" si="626"/>
        <v>481669.72000411554</v>
      </c>
      <c r="K2880" s="95"/>
      <c r="L2880" s="265">
        <f t="shared" si="625"/>
        <v>189641.60851263994</v>
      </c>
      <c r="M2880" s="265">
        <f>$G2880*NonHospFrac+theModel!$H2880*NonHospFrac</f>
        <v>305093.28076969786</v>
      </c>
      <c r="N2880" s="266">
        <f t="shared" si="627"/>
        <v>494734.8892823378</v>
      </c>
      <c r="O2880" s="159"/>
      <c r="P2880" s="265">
        <f t="shared" si="628"/>
        <v>184633.47229446124</v>
      </c>
      <c r="Q2880" s="265">
        <f t="shared" si="629"/>
        <v>305091.72612802306</v>
      </c>
      <c r="R2880" s="266">
        <f t="shared" si="630"/>
        <v>489725.19842248433</v>
      </c>
    </row>
    <row r="2881" spans="1:18" x14ac:dyDescent="0.3">
      <c r="A2881" s="82">
        <v>2850</v>
      </c>
      <c r="B2881" s="94">
        <f t="shared" si="619"/>
        <v>2.0777541439584796E-24</v>
      </c>
      <c r="C2881" s="179">
        <f t="shared" si="620"/>
        <v>2.0730670884472545E-24</v>
      </c>
      <c r="D2881" s="166">
        <f t="shared" si="621"/>
        <v>2.2558277767625785E-3</v>
      </c>
      <c r="E2881" s="167">
        <f t="shared" si="631"/>
        <v>24.291375447755232</v>
      </c>
      <c r="F2881" s="168">
        <f t="shared" si="632"/>
        <v>6.4313649915501339</v>
      </c>
      <c r="G2881" s="168">
        <f t="shared" si="622"/>
        <v>223502.94533746483</v>
      </c>
      <c r="H2881" s="168">
        <f t="shared" si="623"/>
        <v>271310.33852408634</v>
      </c>
      <c r="I2881" s="169">
        <f t="shared" si="624"/>
        <v>494813.2838615512</v>
      </c>
      <c r="J2881" s="169">
        <f t="shared" si="626"/>
        <v>481739.51629044395</v>
      </c>
      <c r="K2881" s="95"/>
      <c r="L2881" s="265">
        <f t="shared" si="625"/>
        <v>189671.65869592549</v>
      </c>
      <c r="M2881" s="265">
        <f>$G2881*NonHospFrac+theModel!$H2881*NonHospFrac</f>
        <v>305141.62516562571</v>
      </c>
      <c r="N2881" s="266">
        <f t="shared" si="627"/>
        <v>494813.2838615512</v>
      </c>
      <c r="O2881" s="159"/>
      <c r="P2881" s="265">
        <f t="shared" si="628"/>
        <v>184660.22658305959</v>
      </c>
      <c r="Q2881" s="265">
        <f t="shared" si="629"/>
        <v>305140.07052395091</v>
      </c>
      <c r="R2881" s="266">
        <f t="shared" si="630"/>
        <v>489800.2971070105</v>
      </c>
    </row>
    <row r="2882" spans="1:18" x14ac:dyDescent="0.3">
      <c r="A2882" s="82">
        <v>2851</v>
      </c>
      <c r="B2882" s="94">
        <f t="shared" si="619"/>
        <v>2.0389407423109156E-24</v>
      </c>
      <c r="C2882" s="179">
        <f t="shared" si="620"/>
        <v>2.0343412431492377E-24</v>
      </c>
      <c r="D2882" s="166">
        <f t="shared" si="621"/>
        <v>2.2558277767625785E-3</v>
      </c>
      <c r="E2882" s="167">
        <f t="shared" si="631"/>
        <v>24.291375447755232</v>
      </c>
      <c r="F2882" s="168">
        <f t="shared" si="632"/>
        <v>6.4336208193268964</v>
      </c>
      <c r="G2882" s="168">
        <f t="shared" si="622"/>
        <v>223581.33991667829</v>
      </c>
      <c r="H2882" s="168">
        <f t="shared" si="623"/>
        <v>271310.33852408634</v>
      </c>
      <c r="I2882" s="169">
        <f t="shared" si="624"/>
        <v>494891.67844076466</v>
      </c>
      <c r="J2882" s="169">
        <f t="shared" si="626"/>
        <v>481809.30973173841</v>
      </c>
      <c r="K2882" s="95"/>
      <c r="L2882" s="265">
        <f t="shared" si="625"/>
        <v>189701.7088792111</v>
      </c>
      <c r="M2882" s="265">
        <f>$G2882*NonHospFrac+theModel!$H2882*NonHospFrac</f>
        <v>305189.96956155356</v>
      </c>
      <c r="N2882" s="266">
        <f t="shared" si="627"/>
        <v>494891.67844076466</v>
      </c>
      <c r="O2882" s="159"/>
      <c r="P2882" s="265">
        <f t="shared" si="628"/>
        <v>184686.9797811005</v>
      </c>
      <c r="Q2882" s="265">
        <f t="shared" si="629"/>
        <v>305188.41491987876</v>
      </c>
      <c r="R2882" s="266">
        <f t="shared" si="630"/>
        <v>489875.39470097923</v>
      </c>
    </row>
    <row r="2883" spans="1:18" x14ac:dyDescent="0.3">
      <c r="A2883" s="82">
        <v>2852</v>
      </c>
      <c r="B2883" s="94">
        <f t="shared" si="619"/>
        <v>2.0008523928317261E-24</v>
      </c>
      <c r="C2883" s="179">
        <f t="shared" si="620"/>
        <v>1.9963388144267742E-24</v>
      </c>
      <c r="D2883" s="166">
        <f t="shared" si="621"/>
        <v>2.2558277767625785E-3</v>
      </c>
      <c r="E2883" s="167">
        <f t="shared" si="631"/>
        <v>24.291375447755232</v>
      </c>
      <c r="F2883" s="168">
        <f t="shared" si="632"/>
        <v>6.435876647103659</v>
      </c>
      <c r="G2883" s="168">
        <f t="shared" si="622"/>
        <v>223659.73449589172</v>
      </c>
      <c r="H2883" s="168">
        <f t="shared" si="623"/>
        <v>271310.33852408634</v>
      </c>
      <c r="I2883" s="169">
        <f t="shared" si="624"/>
        <v>494970.07301997807</v>
      </c>
      <c r="J2883" s="169">
        <f t="shared" si="626"/>
        <v>481879.10032811476</v>
      </c>
      <c r="K2883" s="95"/>
      <c r="L2883" s="265">
        <f t="shared" si="625"/>
        <v>189731.75906249665</v>
      </c>
      <c r="M2883" s="265">
        <f>$G2883*NonHospFrac+theModel!$H2883*NonHospFrac</f>
        <v>305238.31395748141</v>
      </c>
      <c r="N2883" s="266">
        <f t="shared" si="627"/>
        <v>494970.07301997807</v>
      </c>
      <c r="O2883" s="159"/>
      <c r="P2883" s="265">
        <f t="shared" si="628"/>
        <v>184713.73188862833</v>
      </c>
      <c r="Q2883" s="265">
        <f t="shared" si="629"/>
        <v>305236.75931580662</v>
      </c>
      <c r="R2883" s="266">
        <f t="shared" si="630"/>
        <v>489950.49120443495</v>
      </c>
    </row>
    <row r="2884" spans="1:18" x14ac:dyDescent="0.3">
      <c r="A2884" s="82">
        <v>2853</v>
      </c>
      <c r="B2884" s="94">
        <f t="shared" si="619"/>
        <v>1.9634755512134292E-24</v>
      </c>
      <c r="C2884" s="179">
        <f t="shared" si="620"/>
        <v>1.9590462885260077E-24</v>
      </c>
      <c r="D2884" s="166">
        <f t="shared" si="621"/>
        <v>2.2558277767625785E-3</v>
      </c>
      <c r="E2884" s="167">
        <f t="shared" si="631"/>
        <v>24.291375447755232</v>
      </c>
      <c r="F2884" s="168">
        <f t="shared" si="632"/>
        <v>6.4381324748804216</v>
      </c>
      <c r="G2884" s="168">
        <f t="shared" si="622"/>
        <v>223738.12907510516</v>
      </c>
      <c r="H2884" s="168">
        <f t="shared" si="623"/>
        <v>271310.33852408634</v>
      </c>
      <c r="I2884" s="169">
        <f t="shared" si="624"/>
        <v>495048.46759919147</v>
      </c>
      <c r="J2884" s="169">
        <f t="shared" si="626"/>
        <v>481948.888079689</v>
      </c>
      <c r="K2884" s="95"/>
      <c r="L2884" s="265">
        <f t="shared" si="625"/>
        <v>189761.80924578226</v>
      </c>
      <c r="M2884" s="265">
        <f>$G2884*NonHospFrac+theModel!$H2884*NonHospFrac</f>
        <v>305286.65835340926</v>
      </c>
      <c r="N2884" s="266">
        <f t="shared" si="627"/>
        <v>495048.46759919153</v>
      </c>
      <c r="O2884" s="159"/>
      <c r="P2884" s="265">
        <f t="shared" si="628"/>
        <v>184740.48290568765</v>
      </c>
      <c r="Q2884" s="265">
        <f t="shared" si="629"/>
        <v>305285.10371173447</v>
      </c>
      <c r="R2884" s="266">
        <f t="shared" si="630"/>
        <v>490025.58661742212</v>
      </c>
    </row>
    <row r="2885" spans="1:18" x14ac:dyDescent="0.3">
      <c r="A2885" s="82">
        <v>2854</v>
      </c>
      <c r="B2885" s="94">
        <f t="shared" si="619"/>
        <v>1.9267969261624142E-24</v>
      </c>
      <c r="C2885" s="179">
        <f t="shared" si="620"/>
        <v>1.9224504041361964E-24</v>
      </c>
      <c r="D2885" s="166">
        <f t="shared" si="621"/>
        <v>2.2558277767625785E-3</v>
      </c>
      <c r="E2885" s="167">
        <f t="shared" si="631"/>
        <v>24.291375447755232</v>
      </c>
      <c r="F2885" s="168">
        <f t="shared" si="632"/>
        <v>6.4403883026571842</v>
      </c>
      <c r="G2885" s="168">
        <f t="shared" si="622"/>
        <v>223816.52365431856</v>
      </c>
      <c r="H2885" s="168">
        <f t="shared" si="623"/>
        <v>271310.33852408634</v>
      </c>
      <c r="I2885" s="169">
        <f t="shared" si="624"/>
        <v>495126.86217840493</v>
      </c>
      <c r="J2885" s="169">
        <f t="shared" si="626"/>
        <v>482018.67298657715</v>
      </c>
      <c r="K2885" s="95"/>
      <c r="L2885" s="265">
        <f t="shared" si="625"/>
        <v>189791.85942906782</v>
      </c>
      <c r="M2885" s="265">
        <f>$G2885*NonHospFrac+theModel!$H2885*NonHospFrac</f>
        <v>305335.00274933706</v>
      </c>
      <c r="N2885" s="266">
        <f t="shared" si="627"/>
        <v>495126.86217840487</v>
      </c>
      <c r="O2885" s="159"/>
      <c r="P2885" s="265">
        <f t="shared" si="628"/>
        <v>184767.2328323228</v>
      </c>
      <c r="Q2885" s="265">
        <f t="shared" si="629"/>
        <v>305333.44810766226</v>
      </c>
      <c r="R2885" s="266">
        <f t="shared" si="630"/>
        <v>490100.68093998509</v>
      </c>
    </row>
    <row r="2886" spans="1:18" x14ac:dyDescent="0.3">
      <c r="A2886" s="82">
        <v>2855</v>
      </c>
      <c r="B2886" s="94">
        <f t="shared" si="619"/>
        <v>1.8908034746725367E-24</v>
      </c>
      <c r="C2886" s="179">
        <f t="shared" si="620"/>
        <v>1.8865381476739712E-24</v>
      </c>
      <c r="D2886" s="166">
        <f t="shared" si="621"/>
        <v>2.2558277767625785E-3</v>
      </c>
      <c r="E2886" s="167">
        <f t="shared" si="631"/>
        <v>24.291375447755232</v>
      </c>
      <c r="F2886" s="168">
        <f t="shared" si="632"/>
        <v>6.4426441304339468</v>
      </c>
      <c r="G2886" s="168">
        <f t="shared" si="622"/>
        <v>223894.91823353199</v>
      </c>
      <c r="H2886" s="168">
        <f t="shared" si="623"/>
        <v>271310.33852408634</v>
      </c>
      <c r="I2886" s="169">
        <f t="shared" si="624"/>
        <v>495205.25675761834</v>
      </c>
      <c r="J2886" s="169">
        <f t="shared" si="626"/>
        <v>482088.45504889503</v>
      </c>
      <c r="K2886" s="95"/>
      <c r="L2886" s="265">
        <f t="shared" si="625"/>
        <v>189821.90961235343</v>
      </c>
      <c r="M2886" s="265">
        <f>$G2886*NonHospFrac+theModel!$H2886*NonHospFrac</f>
        <v>305383.34714526491</v>
      </c>
      <c r="N2886" s="266">
        <f t="shared" si="627"/>
        <v>495205.25675761834</v>
      </c>
      <c r="O2886" s="159"/>
      <c r="P2886" s="265">
        <f t="shared" si="628"/>
        <v>184793.98166857834</v>
      </c>
      <c r="Q2886" s="265">
        <f t="shared" si="629"/>
        <v>305381.79250359011</v>
      </c>
      <c r="R2886" s="266">
        <f t="shared" si="630"/>
        <v>490175.77417216846</v>
      </c>
    </row>
    <row r="2887" spans="1:18" x14ac:dyDescent="0.3">
      <c r="A2887" s="82">
        <v>2856</v>
      </c>
      <c r="B2887" s="94">
        <f t="shared" si="619"/>
        <v>1.8554823973869998E-24</v>
      </c>
      <c r="C2887" s="179">
        <f t="shared" si="620"/>
        <v>1.85129674865568E-24</v>
      </c>
      <c r="D2887" s="166">
        <f t="shared" si="621"/>
        <v>2.2558277767625785E-3</v>
      </c>
      <c r="E2887" s="167">
        <f t="shared" si="631"/>
        <v>24.291375447755232</v>
      </c>
      <c r="F2887" s="168">
        <f t="shared" si="632"/>
        <v>6.4448999582107094</v>
      </c>
      <c r="G2887" s="168">
        <f t="shared" si="622"/>
        <v>223973.3128127454</v>
      </c>
      <c r="H2887" s="168">
        <f t="shared" si="623"/>
        <v>271310.33852408634</v>
      </c>
      <c r="I2887" s="169">
        <f t="shared" si="624"/>
        <v>495283.65133683174</v>
      </c>
      <c r="J2887" s="169">
        <f t="shared" si="626"/>
        <v>482158.23426675872</v>
      </c>
      <c r="K2887" s="95"/>
      <c r="L2887" s="265">
        <f t="shared" si="625"/>
        <v>189851.95979563898</v>
      </c>
      <c r="M2887" s="265">
        <f>$G2887*NonHospFrac+theModel!$H2887*NonHospFrac</f>
        <v>305431.6915411927</v>
      </c>
      <c r="N2887" s="266">
        <f t="shared" si="627"/>
        <v>495283.65133683168</v>
      </c>
      <c r="O2887" s="159"/>
      <c r="P2887" s="265">
        <f t="shared" si="628"/>
        <v>184820.72941449861</v>
      </c>
      <c r="Q2887" s="265">
        <f t="shared" si="629"/>
        <v>305430.13689951791</v>
      </c>
      <c r="R2887" s="266">
        <f t="shared" si="630"/>
        <v>490250.86631401652</v>
      </c>
    </row>
    <row r="2888" spans="1:18" x14ac:dyDescent="0.3">
      <c r="A2888" s="82">
        <v>2857</v>
      </c>
      <c r="B2888" s="94">
        <f t="shared" si="619"/>
        <v>1.8208211340468691E-24</v>
      </c>
      <c r="C2888" s="179">
        <f t="shared" si="620"/>
        <v>1.8167136751561698E-24</v>
      </c>
      <c r="D2888" s="166">
        <f t="shared" si="621"/>
        <v>2.2558277767625785E-3</v>
      </c>
      <c r="E2888" s="167">
        <f t="shared" si="631"/>
        <v>24.291375447755232</v>
      </c>
      <c r="F2888" s="168">
        <f t="shared" si="632"/>
        <v>6.447155785987472</v>
      </c>
      <c r="G2888" s="168">
        <f t="shared" si="622"/>
        <v>224051.70739195883</v>
      </c>
      <c r="H2888" s="168">
        <f t="shared" si="623"/>
        <v>271310.33852408634</v>
      </c>
      <c r="I2888" s="169">
        <f t="shared" si="624"/>
        <v>495362.0459160452</v>
      </c>
      <c r="J2888" s="169">
        <f t="shared" si="626"/>
        <v>482228.01064028416</v>
      </c>
      <c r="K2888" s="95"/>
      <c r="L2888" s="265">
        <f t="shared" si="625"/>
        <v>189882.00997892456</v>
      </c>
      <c r="M2888" s="265">
        <f>$G2888*NonHospFrac+theModel!$H2888*NonHospFrac</f>
        <v>305480.03593712056</v>
      </c>
      <c r="N2888" s="266">
        <f t="shared" si="627"/>
        <v>495362.04591604508</v>
      </c>
      <c r="O2888" s="159"/>
      <c r="P2888" s="265">
        <f t="shared" si="628"/>
        <v>184847.47607012812</v>
      </c>
      <c r="Q2888" s="265">
        <f t="shared" si="629"/>
        <v>305478.48129544576</v>
      </c>
      <c r="R2888" s="266">
        <f t="shared" si="630"/>
        <v>490325.95736557385</v>
      </c>
    </row>
    <row r="2889" spans="1:18" x14ac:dyDescent="0.3">
      <c r="A2889" s="82">
        <v>2858</v>
      </c>
      <c r="B2889" s="94">
        <f t="shared" si="619"/>
        <v>1.7868073590246152E-24</v>
      </c>
      <c r="C2889" s="179">
        <f t="shared" si="620"/>
        <v>1.7827766293524036E-24</v>
      </c>
      <c r="D2889" s="166">
        <f t="shared" si="621"/>
        <v>2.2558277767625785E-3</v>
      </c>
      <c r="E2889" s="167">
        <f t="shared" si="631"/>
        <v>24.291375447755232</v>
      </c>
      <c r="F2889" s="168">
        <f t="shared" si="632"/>
        <v>6.4494116137642346</v>
      </c>
      <c r="G2889" s="168">
        <f t="shared" si="622"/>
        <v>224130.10197117226</v>
      </c>
      <c r="H2889" s="168">
        <f t="shared" si="623"/>
        <v>271310.33852408634</v>
      </c>
      <c r="I2889" s="169">
        <f t="shared" si="624"/>
        <v>495440.4404952586</v>
      </c>
      <c r="J2889" s="169">
        <f t="shared" si="626"/>
        <v>482297.78416958719</v>
      </c>
      <c r="K2889" s="95"/>
      <c r="L2889" s="265">
        <f t="shared" si="625"/>
        <v>189912.06016221014</v>
      </c>
      <c r="M2889" s="265">
        <f>$G2889*NonHospFrac+theModel!$H2889*NonHospFrac</f>
        <v>305528.38033304841</v>
      </c>
      <c r="N2889" s="266">
        <f t="shared" si="627"/>
        <v>495440.44049525855</v>
      </c>
      <c r="O2889" s="159"/>
      <c r="P2889" s="265">
        <f t="shared" si="628"/>
        <v>184874.22163551129</v>
      </c>
      <c r="Q2889" s="265">
        <f t="shared" si="629"/>
        <v>305526.82569137361</v>
      </c>
      <c r="R2889" s="266">
        <f t="shared" si="630"/>
        <v>490401.04732688493</v>
      </c>
    </row>
    <row r="2890" spans="1:18" x14ac:dyDescent="0.3">
      <c r="A2890" s="82">
        <v>2859</v>
      </c>
      <c r="B2890" s="94">
        <f t="shared" si="619"/>
        <v>1.7534289769410911E-24</v>
      </c>
      <c r="C2890" s="179">
        <f t="shared" si="620"/>
        <v>1.7494735431503271E-24</v>
      </c>
      <c r="D2890" s="166">
        <f t="shared" si="621"/>
        <v>2.2558277767625785E-3</v>
      </c>
      <c r="E2890" s="167">
        <f t="shared" si="631"/>
        <v>24.291375447755232</v>
      </c>
      <c r="F2890" s="168">
        <f t="shared" si="632"/>
        <v>6.4516674415409971</v>
      </c>
      <c r="G2890" s="168">
        <f t="shared" si="622"/>
        <v>224208.49655038567</v>
      </c>
      <c r="H2890" s="168">
        <f t="shared" si="623"/>
        <v>271310.33852408634</v>
      </c>
      <c r="I2890" s="169">
        <f t="shared" si="624"/>
        <v>495518.83507447201</v>
      </c>
      <c r="J2890" s="169">
        <f t="shared" si="626"/>
        <v>482367.55485478381</v>
      </c>
      <c r="K2890" s="95"/>
      <c r="L2890" s="265">
        <f t="shared" si="625"/>
        <v>189942.11034549572</v>
      </c>
      <c r="M2890" s="265">
        <f>$G2890*NonHospFrac+theModel!$H2890*NonHospFrac</f>
        <v>305576.72472897626</v>
      </c>
      <c r="N2890" s="266">
        <f t="shared" si="627"/>
        <v>495518.83507447201</v>
      </c>
      <c r="O2890" s="159"/>
      <c r="P2890" s="265">
        <f t="shared" si="628"/>
        <v>184900.96611069256</v>
      </c>
      <c r="Q2890" s="265">
        <f t="shared" si="629"/>
        <v>305575.17008730146</v>
      </c>
      <c r="R2890" s="266">
        <f t="shared" si="630"/>
        <v>490476.136197994</v>
      </c>
    </row>
    <row r="2891" spans="1:18" x14ac:dyDescent="0.3">
      <c r="A2891" s="82">
        <v>2860</v>
      </c>
      <c r="B2891" s="94">
        <f t="shared" si="619"/>
        <v>1.7206741183643892E-24</v>
      </c>
      <c r="C2891" s="179">
        <f t="shared" si="620"/>
        <v>1.7167925738934263E-24</v>
      </c>
      <c r="D2891" s="166">
        <f t="shared" si="621"/>
        <v>2.2558277767625785E-3</v>
      </c>
      <c r="E2891" s="167">
        <f t="shared" si="631"/>
        <v>24.291375447755232</v>
      </c>
      <c r="F2891" s="168">
        <f t="shared" si="632"/>
        <v>6.4539232693177597</v>
      </c>
      <c r="G2891" s="168">
        <f t="shared" si="622"/>
        <v>224286.8911295991</v>
      </c>
      <c r="H2891" s="168">
        <f t="shared" si="623"/>
        <v>271310.33852408634</v>
      </c>
      <c r="I2891" s="169">
        <f t="shared" si="624"/>
        <v>495597.22965368547</v>
      </c>
      <c r="J2891" s="169">
        <f t="shared" si="626"/>
        <v>482437.32269598998</v>
      </c>
      <c r="K2891" s="95"/>
      <c r="L2891" s="265">
        <f t="shared" si="625"/>
        <v>189972.1605287813</v>
      </c>
      <c r="M2891" s="265">
        <f>$G2891*NonHospFrac+theModel!$H2891*NonHospFrac</f>
        <v>305625.06912490411</v>
      </c>
      <c r="N2891" s="266">
        <f t="shared" si="627"/>
        <v>495597.22965368541</v>
      </c>
      <c r="O2891" s="159"/>
      <c r="P2891" s="265">
        <f t="shared" si="628"/>
        <v>184927.70949571638</v>
      </c>
      <c r="Q2891" s="265">
        <f t="shared" si="629"/>
        <v>305623.51448322932</v>
      </c>
      <c r="R2891" s="266">
        <f t="shared" si="630"/>
        <v>490551.22397894569</v>
      </c>
    </row>
    <row r="2892" spans="1:18" x14ac:dyDescent="0.3">
      <c r="A2892" s="82">
        <v>2861</v>
      </c>
      <c r="B2892" s="94">
        <f t="shared" si="619"/>
        <v>1.6885311355890393E-24</v>
      </c>
      <c r="C2892" s="179">
        <f t="shared" si="620"/>
        <v>1.6847221001514493E-24</v>
      </c>
      <c r="D2892" s="166">
        <f t="shared" si="621"/>
        <v>2.2558277767625785E-3</v>
      </c>
      <c r="E2892" s="167">
        <f t="shared" si="631"/>
        <v>24.291375447755232</v>
      </c>
      <c r="F2892" s="168">
        <f t="shared" si="632"/>
        <v>6.4561790970945223</v>
      </c>
      <c r="G2892" s="168">
        <f t="shared" si="622"/>
        <v>224365.2857088125</v>
      </c>
      <c r="H2892" s="168">
        <f t="shared" si="623"/>
        <v>271310.33852408634</v>
      </c>
      <c r="I2892" s="169">
        <f t="shared" si="624"/>
        <v>495675.62423289882</v>
      </c>
      <c r="J2892" s="169">
        <f t="shared" si="626"/>
        <v>482507.08769332152</v>
      </c>
      <c r="K2892" s="95"/>
      <c r="L2892" s="265">
        <f t="shared" si="625"/>
        <v>190002.21071206685</v>
      </c>
      <c r="M2892" s="265">
        <f>$G2892*NonHospFrac+theModel!$H2892*NonHospFrac</f>
        <v>305673.41352083196</v>
      </c>
      <c r="N2892" s="266">
        <f t="shared" si="627"/>
        <v>495675.62423289882</v>
      </c>
      <c r="O2892" s="159"/>
      <c r="P2892" s="265">
        <f t="shared" si="628"/>
        <v>184954.45179062715</v>
      </c>
      <c r="Q2892" s="265">
        <f t="shared" si="629"/>
        <v>305671.85887915717</v>
      </c>
      <c r="R2892" s="266">
        <f t="shared" si="630"/>
        <v>490626.31066978432</v>
      </c>
    </row>
    <row r="2893" spans="1:18" x14ac:dyDescent="0.3">
      <c r="A2893" s="82">
        <v>2862</v>
      </c>
      <c r="B2893" s="94">
        <f t="shared" si="619"/>
        <v>1.6569885984940709E-24</v>
      </c>
      <c r="C2893" s="179">
        <f t="shared" si="620"/>
        <v>1.653250717587809E-24</v>
      </c>
      <c r="D2893" s="166">
        <f t="shared" si="621"/>
        <v>2.2558277767625785E-3</v>
      </c>
      <c r="E2893" s="167">
        <f t="shared" si="631"/>
        <v>24.291375447755232</v>
      </c>
      <c r="F2893" s="168">
        <f t="shared" si="632"/>
        <v>6.4584349248712849</v>
      </c>
      <c r="G2893" s="168">
        <f t="shared" si="622"/>
        <v>224443.68028802593</v>
      </c>
      <c r="H2893" s="168">
        <f t="shared" si="623"/>
        <v>271310.33852408634</v>
      </c>
      <c r="I2893" s="169">
        <f t="shared" si="624"/>
        <v>495754.01881211228</v>
      </c>
      <c r="J2893" s="169">
        <f t="shared" si="626"/>
        <v>482576.8498468945</v>
      </c>
      <c r="K2893" s="95"/>
      <c r="L2893" s="265">
        <f t="shared" si="625"/>
        <v>190032.26089535246</v>
      </c>
      <c r="M2893" s="265">
        <f>$G2893*NonHospFrac+theModel!$H2893*NonHospFrac</f>
        <v>305721.75791675982</v>
      </c>
      <c r="N2893" s="266">
        <f t="shared" si="627"/>
        <v>495754.01881211228</v>
      </c>
      <c r="O2893" s="159"/>
      <c r="P2893" s="265">
        <f t="shared" si="628"/>
        <v>184981.19299546938</v>
      </c>
      <c r="Q2893" s="265">
        <f t="shared" si="629"/>
        <v>305720.20327508502</v>
      </c>
      <c r="R2893" s="266">
        <f t="shared" si="630"/>
        <v>490701.3962705544</v>
      </c>
    </row>
    <row r="2894" spans="1:18" x14ac:dyDescent="0.3">
      <c r="A2894" s="82">
        <v>2863</v>
      </c>
      <c r="B2894" s="94">
        <f t="shared" si="619"/>
        <v>1.6260352904783881E-24</v>
      </c>
      <c r="C2894" s="179">
        <f t="shared" si="620"/>
        <v>1.6223672349041308E-24</v>
      </c>
      <c r="D2894" s="166">
        <f t="shared" si="621"/>
        <v>2.2558277767625785E-3</v>
      </c>
      <c r="E2894" s="167">
        <f t="shared" si="631"/>
        <v>24.291375447755232</v>
      </c>
      <c r="F2894" s="168">
        <f t="shared" si="632"/>
        <v>6.4606907526480475</v>
      </c>
      <c r="G2894" s="168">
        <f t="shared" si="622"/>
        <v>224522.07486723931</v>
      </c>
      <c r="H2894" s="168">
        <f t="shared" si="623"/>
        <v>271310.33852408634</v>
      </c>
      <c r="I2894" s="169">
        <f t="shared" si="624"/>
        <v>495832.41339132562</v>
      </c>
      <c r="J2894" s="169">
        <f t="shared" si="626"/>
        <v>482646.60915682465</v>
      </c>
      <c r="K2894" s="95"/>
      <c r="L2894" s="265">
        <f t="shared" si="625"/>
        <v>190062.31107863801</v>
      </c>
      <c r="M2894" s="265">
        <f>$G2894*NonHospFrac+theModel!$H2894*NonHospFrac</f>
        <v>305770.10231268761</v>
      </c>
      <c r="N2894" s="266">
        <f t="shared" si="627"/>
        <v>495832.41339132562</v>
      </c>
      <c r="O2894" s="159"/>
      <c r="P2894" s="265">
        <f t="shared" si="628"/>
        <v>185007.93311028738</v>
      </c>
      <c r="Q2894" s="265">
        <f t="shared" si="629"/>
        <v>305768.54767101281</v>
      </c>
      <c r="R2894" s="266">
        <f t="shared" si="630"/>
        <v>490776.48078130023</v>
      </c>
    </row>
    <row r="2895" spans="1:18" x14ac:dyDescent="0.3">
      <c r="A2895" s="82">
        <v>2864</v>
      </c>
      <c r="B2895" s="94">
        <f t="shared" si="619"/>
        <v>1.5956602044721896E-24</v>
      </c>
      <c r="C2895" s="179">
        <f t="shared" si="620"/>
        <v>1.5920606698606666E-24</v>
      </c>
      <c r="D2895" s="166">
        <f t="shared" si="621"/>
        <v>2.2558277767625785E-3</v>
      </c>
      <c r="E2895" s="167">
        <f t="shared" si="631"/>
        <v>24.291375447755232</v>
      </c>
      <c r="F2895" s="168">
        <f t="shared" si="632"/>
        <v>6.4629465804248101</v>
      </c>
      <c r="G2895" s="168">
        <f t="shared" si="622"/>
        <v>224600.46944645277</v>
      </c>
      <c r="H2895" s="168">
        <f t="shared" si="623"/>
        <v>271310.33852408634</v>
      </c>
      <c r="I2895" s="169">
        <f t="shared" si="624"/>
        <v>495910.80797053908</v>
      </c>
      <c r="J2895" s="169">
        <f t="shared" si="626"/>
        <v>482716.36562322814</v>
      </c>
      <c r="K2895" s="95"/>
      <c r="L2895" s="265">
        <f t="shared" si="625"/>
        <v>190092.36126192362</v>
      </c>
      <c r="M2895" s="265">
        <f>$G2895*NonHospFrac+theModel!$H2895*NonHospFrac</f>
        <v>305818.44670861552</v>
      </c>
      <c r="N2895" s="266">
        <f t="shared" si="627"/>
        <v>495910.80797053914</v>
      </c>
      <c r="O2895" s="159"/>
      <c r="P2895" s="265">
        <f t="shared" si="628"/>
        <v>185034.67213512573</v>
      </c>
      <c r="Q2895" s="265">
        <f t="shared" si="629"/>
        <v>305816.89206694072</v>
      </c>
      <c r="R2895" s="266">
        <f t="shared" si="630"/>
        <v>490851.56420206645</v>
      </c>
    </row>
    <row r="2896" spans="1:18" x14ac:dyDescent="0.3">
      <c r="A2896" s="82">
        <v>2865</v>
      </c>
      <c r="B2896" s="94">
        <f t="shared" si="619"/>
        <v>1.5658525390227813E-24</v>
      </c>
      <c r="C2896" s="179">
        <f t="shared" si="620"/>
        <v>1.5623202453709394E-24</v>
      </c>
      <c r="D2896" s="166">
        <f t="shared" si="621"/>
        <v>2.2558277767625785E-3</v>
      </c>
      <c r="E2896" s="167">
        <f t="shared" si="631"/>
        <v>24.291375447755232</v>
      </c>
      <c r="F2896" s="168">
        <f t="shared" si="632"/>
        <v>6.4652024082015727</v>
      </c>
      <c r="G2896" s="168">
        <f t="shared" si="622"/>
        <v>224678.86402566615</v>
      </c>
      <c r="H2896" s="168">
        <f t="shared" si="623"/>
        <v>271310.33852408634</v>
      </c>
      <c r="I2896" s="169">
        <f t="shared" si="624"/>
        <v>495989.20254975249</v>
      </c>
      <c r="J2896" s="169">
        <f t="shared" si="626"/>
        <v>482786.11924622068</v>
      </c>
      <c r="K2896" s="95"/>
      <c r="L2896" s="265">
        <f t="shared" si="625"/>
        <v>190122.41144520917</v>
      </c>
      <c r="M2896" s="265">
        <f>$G2896*NonHospFrac+theModel!$H2896*NonHospFrac</f>
        <v>305866.79110454331</v>
      </c>
      <c r="N2896" s="266">
        <f t="shared" si="627"/>
        <v>495989.20254975249</v>
      </c>
      <c r="O2896" s="159"/>
      <c r="P2896" s="265">
        <f t="shared" si="628"/>
        <v>185061.41007002874</v>
      </c>
      <c r="Q2896" s="265">
        <f t="shared" si="629"/>
        <v>305865.23646286852</v>
      </c>
      <c r="R2896" s="266">
        <f t="shared" si="630"/>
        <v>490926.64653289726</v>
      </c>
    </row>
    <row r="2897" spans="1:18" x14ac:dyDescent="0.3">
      <c r="A2897" s="82">
        <v>2866</v>
      </c>
      <c r="B2897" s="94">
        <f t="shared" si="619"/>
        <v>1.5366016944535668E-24</v>
      </c>
      <c r="C2897" s="179">
        <f t="shared" si="620"/>
        <v>1.5331353856693979E-24</v>
      </c>
      <c r="D2897" s="166">
        <f t="shared" si="621"/>
        <v>2.2558277767625785E-3</v>
      </c>
      <c r="E2897" s="167">
        <f t="shared" si="631"/>
        <v>24.291375447755232</v>
      </c>
      <c r="F2897" s="168">
        <f t="shared" si="632"/>
        <v>6.4674582359783352</v>
      </c>
      <c r="G2897" s="168">
        <f t="shared" si="622"/>
        <v>224757.25860487961</v>
      </c>
      <c r="H2897" s="168">
        <f t="shared" si="623"/>
        <v>271310.33852408634</v>
      </c>
      <c r="I2897" s="169">
        <f t="shared" si="624"/>
        <v>496067.59712896595</v>
      </c>
      <c r="J2897" s="169">
        <f t="shared" si="626"/>
        <v>482855.87002591824</v>
      </c>
      <c r="K2897" s="95"/>
      <c r="L2897" s="265">
        <f t="shared" si="625"/>
        <v>190152.46162849478</v>
      </c>
      <c r="M2897" s="265">
        <f>$G2897*NonHospFrac+theModel!$H2897*NonHospFrac</f>
        <v>305915.13550047117</v>
      </c>
      <c r="N2897" s="266">
        <f t="shared" si="627"/>
        <v>496067.59712896595</v>
      </c>
      <c r="O2897" s="159"/>
      <c r="P2897" s="265">
        <f t="shared" si="628"/>
        <v>185088.14691504094</v>
      </c>
      <c r="Q2897" s="265">
        <f t="shared" si="629"/>
        <v>305913.58085879637</v>
      </c>
      <c r="R2897" s="266">
        <f t="shared" si="630"/>
        <v>491001.72777383728</v>
      </c>
    </row>
    <row r="2898" spans="1:18" x14ac:dyDescent="0.3">
      <c r="A2898" s="82">
        <v>2867</v>
      </c>
      <c r="B2898" s="94">
        <f t="shared" si="619"/>
        <v>1.5078972690947754E-24</v>
      </c>
      <c r="C2898" s="179">
        <f t="shared" si="620"/>
        <v>1.5044957125506469E-24</v>
      </c>
      <c r="D2898" s="166">
        <f t="shared" si="621"/>
        <v>2.2558277767625785E-3</v>
      </c>
      <c r="E2898" s="167">
        <f t="shared" si="631"/>
        <v>24.291375447755232</v>
      </c>
      <c r="F2898" s="168">
        <f t="shared" si="632"/>
        <v>6.4697140637550978</v>
      </c>
      <c r="G2898" s="168">
        <f t="shared" si="622"/>
        <v>224835.65318409301</v>
      </c>
      <c r="H2898" s="168">
        <f t="shared" si="623"/>
        <v>271310.33852408634</v>
      </c>
      <c r="I2898" s="169">
        <f t="shared" si="624"/>
        <v>496145.99170817935</v>
      </c>
      <c r="J2898" s="169">
        <f t="shared" si="626"/>
        <v>482925.61796243669</v>
      </c>
      <c r="K2898" s="95"/>
      <c r="L2898" s="265">
        <f t="shared" si="625"/>
        <v>190182.51181178034</v>
      </c>
      <c r="M2898" s="265">
        <f>$G2898*NonHospFrac+theModel!$H2898*NonHospFrac</f>
        <v>305963.47989639896</v>
      </c>
      <c r="N2898" s="266">
        <f t="shared" si="627"/>
        <v>496145.9917081793</v>
      </c>
      <c r="O2898" s="159"/>
      <c r="P2898" s="265">
        <f t="shared" si="628"/>
        <v>185114.88267020663</v>
      </c>
      <c r="Q2898" s="265">
        <f t="shared" si="629"/>
        <v>305961.92525472416</v>
      </c>
      <c r="R2898" s="266">
        <f t="shared" si="630"/>
        <v>491076.80792493082</v>
      </c>
    </row>
    <row r="2899" spans="1:18" x14ac:dyDescent="0.3">
      <c r="A2899" s="82">
        <v>2868</v>
      </c>
      <c r="B2899" s="94">
        <f t="shared" si="619"/>
        <v>1.4797290555846058E-24</v>
      </c>
      <c r="C2899" s="179">
        <f t="shared" si="620"/>
        <v>1.4763910416789353E-24</v>
      </c>
      <c r="D2899" s="166">
        <f t="shared" si="621"/>
        <v>2.2558277767625785E-3</v>
      </c>
      <c r="E2899" s="167">
        <f t="shared" si="631"/>
        <v>24.291375447755232</v>
      </c>
      <c r="F2899" s="168">
        <f t="shared" si="632"/>
        <v>6.4719698915318604</v>
      </c>
      <c r="G2899" s="168">
        <f t="shared" si="622"/>
        <v>224914.04776330647</v>
      </c>
      <c r="H2899" s="168">
        <f t="shared" si="623"/>
        <v>271310.33852408634</v>
      </c>
      <c r="I2899" s="169">
        <f t="shared" si="624"/>
        <v>496224.38628739282</v>
      </c>
      <c r="J2899" s="169">
        <f t="shared" si="626"/>
        <v>482995.363055892</v>
      </c>
      <c r="K2899" s="95"/>
      <c r="L2899" s="265">
        <f t="shared" si="625"/>
        <v>190212.56199506595</v>
      </c>
      <c r="M2899" s="265">
        <f>$G2899*NonHospFrac+theModel!$H2899*NonHospFrac</f>
        <v>306011.82429232687</v>
      </c>
      <c r="N2899" s="266">
        <f t="shared" si="627"/>
        <v>496224.38628739282</v>
      </c>
      <c r="O2899" s="159"/>
      <c r="P2899" s="265">
        <f t="shared" si="628"/>
        <v>185141.61733557036</v>
      </c>
      <c r="Q2899" s="265">
        <f t="shared" si="629"/>
        <v>306010.26965065207</v>
      </c>
      <c r="R2899" s="266">
        <f t="shared" si="630"/>
        <v>491151.88698622247</v>
      </c>
    </row>
    <row r="2900" spans="1:18" x14ac:dyDescent="0.3">
      <c r="A2900" s="82">
        <v>2869</v>
      </c>
      <c r="B2900" s="94">
        <f t="shared" si="619"/>
        <v>1.452087037239463E-24</v>
      </c>
      <c r="C2900" s="179">
        <f t="shared" si="620"/>
        <v>1.4488113789665814E-24</v>
      </c>
      <c r="D2900" s="166">
        <f t="shared" si="621"/>
        <v>2.2558277767625785E-3</v>
      </c>
      <c r="E2900" s="167">
        <f t="shared" si="631"/>
        <v>24.291375447755232</v>
      </c>
      <c r="F2900" s="168">
        <f t="shared" si="632"/>
        <v>6.474225719308623</v>
      </c>
      <c r="G2900" s="168">
        <f t="shared" si="622"/>
        <v>224992.44234251993</v>
      </c>
      <c r="H2900" s="168">
        <f t="shared" si="623"/>
        <v>271310.33852408634</v>
      </c>
      <c r="I2900" s="169">
        <f t="shared" si="624"/>
        <v>496302.78086660628</v>
      </c>
      <c r="J2900" s="169">
        <f t="shared" si="626"/>
        <v>483065.10530639999</v>
      </c>
      <c r="K2900" s="95"/>
      <c r="L2900" s="265">
        <f t="shared" si="625"/>
        <v>190242.61217835153</v>
      </c>
      <c r="M2900" s="265">
        <f>$G2900*NonHospFrac+theModel!$H2900*NonHospFrac</f>
        <v>306060.16868825478</v>
      </c>
      <c r="N2900" s="266">
        <f t="shared" si="627"/>
        <v>496302.78086660628</v>
      </c>
      <c r="O2900" s="159"/>
      <c r="P2900" s="265">
        <f t="shared" si="628"/>
        <v>185168.3509111765</v>
      </c>
      <c r="Q2900" s="265">
        <f t="shared" si="629"/>
        <v>306058.61404657998</v>
      </c>
      <c r="R2900" s="266">
        <f t="shared" si="630"/>
        <v>491226.96495775646</v>
      </c>
    </row>
    <row r="2901" spans="1:18" x14ac:dyDescent="0.3">
      <c r="A2901" s="82">
        <v>2870</v>
      </c>
      <c r="B2901" s="94">
        <f t="shared" si="619"/>
        <v>1.4249613844920012E-24</v>
      </c>
      <c r="C2901" s="179">
        <f t="shared" si="620"/>
        <v>1.4217469170200501E-24</v>
      </c>
      <c r="D2901" s="166">
        <f t="shared" si="621"/>
        <v>2.2558277767625785E-3</v>
      </c>
      <c r="E2901" s="167">
        <f t="shared" si="631"/>
        <v>24.291375447755232</v>
      </c>
      <c r="F2901" s="168">
        <f t="shared" si="632"/>
        <v>6.4764815470853856</v>
      </c>
      <c r="G2901" s="168">
        <f t="shared" si="622"/>
        <v>225070.83692173331</v>
      </c>
      <c r="H2901" s="168">
        <f t="shared" si="623"/>
        <v>271310.33852408634</v>
      </c>
      <c r="I2901" s="169">
        <f t="shared" si="624"/>
        <v>496381.17544581962</v>
      </c>
      <c r="J2901" s="169">
        <f t="shared" si="626"/>
        <v>483134.84471407643</v>
      </c>
      <c r="K2901" s="95"/>
      <c r="L2901" s="265">
        <f t="shared" si="625"/>
        <v>190272.66236163711</v>
      </c>
      <c r="M2901" s="265">
        <f>$G2901*NonHospFrac+theModel!$H2901*NonHospFrac</f>
        <v>306108.51308418252</v>
      </c>
      <c r="N2901" s="266">
        <f t="shared" si="627"/>
        <v>496381.17544581962</v>
      </c>
      <c r="O2901" s="159"/>
      <c r="P2901" s="265">
        <f t="shared" si="628"/>
        <v>185195.08339706945</v>
      </c>
      <c r="Q2901" s="265">
        <f t="shared" si="629"/>
        <v>306106.95844250772</v>
      </c>
      <c r="R2901" s="266">
        <f t="shared" si="630"/>
        <v>491302.04183957714</v>
      </c>
    </row>
    <row r="2902" spans="1:18" x14ac:dyDescent="0.3">
      <c r="A2902" s="82">
        <v>2871</v>
      </c>
      <c r="B2902" s="94">
        <f t="shared" si="619"/>
        <v>1.3983424513957078E-24</v>
      </c>
      <c r="C2902" s="179">
        <f t="shared" si="620"/>
        <v>1.3951880316524231E-24</v>
      </c>
      <c r="D2902" s="166">
        <f t="shared" si="621"/>
        <v>2.2558277767625785E-3</v>
      </c>
      <c r="E2902" s="167">
        <f t="shared" si="631"/>
        <v>24.291375447755232</v>
      </c>
      <c r="F2902" s="168">
        <f t="shared" si="632"/>
        <v>6.4787373748621482</v>
      </c>
      <c r="G2902" s="168">
        <f t="shared" si="622"/>
        <v>225149.23150094671</v>
      </c>
      <c r="H2902" s="168">
        <f t="shared" si="623"/>
        <v>271310.33852408634</v>
      </c>
      <c r="I2902" s="169">
        <f t="shared" si="624"/>
        <v>496459.57002503308</v>
      </c>
      <c r="J2902" s="169">
        <f t="shared" si="626"/>
        <v>483204.5812790374</v>
      </c>
      <c r="K2902" s="95"/>
      <c r="L2902" s="265">
        <f t="shared" si="625"/>
        <v>190302.71254492266</v>
      </c>
      <c r="M2902" s="265">
        <f>$G2902*NonHospFrac+theModel!$H2902*NonHospFrac</f>
        <v>306156.85748011037</v>
      </c>
      <c r="N2902" s="266">
        <f t="shared" si="627"/>
        <v>496459.57002503303</v>
      </c>
      <c r="O2902" s="159"/>
      <c r="P2902" s="265">
        <f t="shared" si="628"/>
        <v>185221.81479329363</v>
      </c>
      <c r="Q2902" s="265">
        <f t="shared" si="629"/>
        <v>306155.30283843557</v>
      </c>
      <c r="R2902" s="266">
        <f t="shared" si="630"/>
        <v>491377.11763172923</v>
      </c>
    </row>
    <row r="2903" spans="1:18" x14ac:dyDescent="0.3">
      <c r="A2903" s="82">
        <v>2872</v>
      </c>
      <c r="B2903" s="94">
        <f t="shared" si="619"/>
        <v>1.3722207721947807E-24</v>
      </c>
      <c r="C2903" s="179">
        <f t="shared" si="620"/>
        <v>1.3691252784610131E-24</v>
      </c>
      <c r="D2903" s="166">
        <f t="shared" si="621"/>
        <v>2.2558277767625785E-3</v>
      </c>
      <c r="E2903" s="167">
        <f t="shared" si="631"/>
        <v>24.291375447755232</v>
      </c>
      <c r="F2903" s="168">
        <f t="shared" si="632"/>
        <v>6.4809932026389108</v>
      </c>
      <c r="G2903" s="168">
        <f t="shared" si="622"/>
        <v>225227.62608016015</v>
      </c>
      <c r="H2903" s="168">
        <f t="shared" si="623"/>
        <v>271310.33852408634</v>
      </c>
      <c r="I2903" s="169">
        <f t="shared" si="624"/>
        <v>496537.96460424649</v>
      </c>
      <c r="J2903" s="169">
        <f t="shared" si="626"/>
        <v>483274.31500139867</v>
      </c>
      <c r="K2903" s="95"/>
      <c r="L2903" s="265">
        <f t="shared" si="625"/>
        <v>190332.76272820824</v>
      </c>
      <c r="M2903" s="265">
        <f>$G2903*NonHospFrac+theModel!$H2903*NonHospFrac</f>
        <v>306205.20187603822</v>
      </c>
      <c r="N2903" s="266">
        <f t="shared" si="627"/>
        <v>496537.96460424643</v>
      </c>
      <c r="O2903" s="159"/>
      <c r="P2903" s="265">
        <f t="shared" si="628"/>
        <v>185248.5450998935</v>
      </c>
      <c r="Q2903" s="265">
        <f t="shared" si="629"/>
        <v>306203.64723436342</v>
      </c>
      <c r="R2903" s="266">
        <f t="shared" si="630"/>
        <v>491452.19233425695</v>
      </c>
    </row>
    <row r="2904" spans="1:18" x14ac:dyDescent="0.3">
      <c r="A2904" s="82">
        <v>2873</v>
      </c>
      <c r="B2904" s="94">
        <f t="shared" si="619"/>
        <v>1.3465870579580926E-24</v>
      </c>
      <c r="C2904" s="179">
        <f t="shared" si="620"/>
        <v>1.3435493894689218E-24</v>
      </c>
      <c r="D2904" s="166">
        <f t="shared" si="621"/>
        <v>2.2558277767625785E-3</v>
      </c>
      <c r="E2904" s="167">
        <f t="shared" si="631"/>
        <v>24.291375447755232</v>
      </c>
      <c r="F2904" s="168">
        <f t="shared" si="632"/>
        <v>6.4832490304156734</v>
      </c>
      <c r="G2904" s="168">
        <f t="shared" si="622"/>
        <v>225306.02065937358</v>
      </c>
      <c r="H2904" s="168">
        <f t="shared" si="623"/>
        <v>271310.33852408634</v>
      </c>
      <c r="I2904" s="169">
        <f t="shared" si="624"/>
        <v>496616.35918345989</v>
      </c>
      <c r="J2904" s="169">
        <f t="shared" si="626"/>
        <v>483344.04588127614</v>
      </c>
      <c r="K2904" s="95"/>
      <c r="L2904" s="265">
        <f t="shared" si="625"/>
        <v>190362.81291149382</v>
      </c>
      <c r="M2904" s="265">
        <f>$G2904*NonHospFrac+theModel!$H2904*NonHospFrac</f>
        <v>306253.54627196607</v>
      </c>
      <c r="N2904" s="266">
        <f t="shared" si="627"/>
        <v>496616.35918345989</v>
      </c>
      <c r="O2904" s="159"/>
      <c r="P2904" s="265">
        <f t="shared" si="628"/>
        <v>185275.27431691345</v>
      </c>
      <c r="Q2904" s="265">
        <f t="shared" si="629"/>
        <v>306251.99163029128</v>
      </c>
      <c r="R2904" s="266">
        <f t="shared" si="630"/>
        <v>491527.26594720472</v>
      </c>
    </row>
    <row r="2905" spans="1:18" x14ac:dyDescent="0.3">
      <c r="A2905" s="82">
        <v>2874</v>
      </c>
      <c r="B2905" s="94">
        <f t="shared" si="619"/>
        <v>1.3214321932759877E-24</v>
      </c>
      <c r="C2905" s="179">
        <f t="shared" si="620"/>
        <v>1.3184512698292874E-24</v>
      </c>
      <c r="D2905" s="166">
        <f t="shared" si="621"/>
        <v>2.2558277767625785E-3</v>
      </c>
      <c r="E2905" s="167">
        <f t="shared" si="631"/>
        <v>24.291375447755232</v>
      </c>
      <c r="F2905" s="168">
        <f t="shared" si="632"/>
        <v>6.4855048581924359</v>
      </c>
      <c r="G2905" s="168">
        <f t="shared" si="622"/>
        <v>225384.41523858698</v>
      </c>
      <c r="H2905" s="168">
        <f t="shared" si="623"/>
        <v>271310.33852408634</v>
      </c>
      <c r="I2905" s="169">
        <f t="shared" si="624"/>
        <v>496694.75376267335</v>
      </c>
      <c r="J2905" s="169">
        <f t="shared" si="626"/>
        <v>483413.77391878574</v>
      </c>
      <c r="K2905" s="95"/>
      <c r="L2905" s="265">
        <f t="shared" si="625"/>
        <v>190392.8630947794</v>
      </c>
      <c r="M2905" s="265">
        <f>$G2905*NonHospFrac+theModel!$H2905*NonHospFrac</f>
        <v>306301.89066789392</v>
      </c>
      <c r="N2905" s="266">
        <f t="shared" si="627"/>
        <v>496694.75376267335</v>
      </c>
      <c r="O2905" s="159"/>
      <c r="P2905" s="265">
        <f t="shared" si="628"/>
        <v>185302.00244439789</v>
      </c>
      <c r="Q2905" s="265">
        <f t="shared" si="629"/>
        <v>306300.33602621913</v>
      </c>
      <c r="R2905" s="266">
        <f t="shared" si="630"/>
        <v>491602.33847061702</v>
      </c>
    </row>
    <row r="2906" spans="1:18" x14ac:dyDescent="0.3">
      <c r="A2906" s="82">
        <v>2875</v>
      </c>
      <c r="B2906" s="94">
        <f t="shared" si="619"/>
        <v>1.2967472330188775E-24</v>
      </c>
      <c r="C2906" s="179">
        <f t="shared" si="620"/>
        <v>1.2938219945911936E-24</v>
      </c>
      <c r="D2906" s="166">
        <f t="shared" si="621"/>
        <v>2.2558277767625785E-3</v>
      </c>
      <c r="E2906" s="167">
        <f t="shared" si="631"/>
        <v>24.291375447755232</v>
      </c>
      <c r="F2906" s="168">
        <f t="shared" si="632"/>
        <v>6.4877606859691985</v>
      </c>
      <c r="G2906" s="168">
        <f t="shared" si="622"/>
        <v>225462.80981780041</v>
      </c>
      <c r="H2906" s="168">
        <f t="shared" si="623"/>
        <v>271310.33852408634</v>
      </c>
      <c r="I2906" s="169">
        <f t="shared" si="624"/>
        <v>496773.14834188676</v>
      </c>
      <c r="J2906" s="169">
        <f t="shared" si="626"/>
        <v>483483.4991140432</v>
      </c>
      <c r="K2906" s="95"/>
      <c r="L2906" s="265">
        <f t="shared" si="625"/>
        <v>190422.91327806498</v>
      </c>
      <c r="M2906" s="265">
        <f>$G2906*NonHospFrac+theModel!$H2906*NonHospFrac</f>
        <v>306350.23506382178</v>
      </c>
      <c r="N2906" s="266">
        <f t="shared" si="627"/>
        <v>496773.14834188676</v>
      </c>
      <c r="O2906" s="159"/>
      <c r="P2906" s="265">
        <f t="shared" si="628"/>
        <v>185328.72948239124</v>
      </c>
      <c r="Q2906" s="265">
        <f t="shared" si="629"/>
        <v>306348.68042214698</v>
      </c>
      <c r="R2906" s="266">
        <f t="shared" si="630"/>
        <v>491677.40990453819</v>
      </c>
    </row>
    <row r="2907" spans="1:18" x14ac:dyDescent="0.3">
      <c r="A2907" s="82">
        <v>2876</v>
      </c>
      <c r="B2907" s="94">
        <f t="shared" si="619"/>
        <v>1.2725233991562927E-24</v>
      </c>
      <c r="C2907" s="179">
        <f t="shared" si="620"/>
        <v>1.2696528055258957E-24</v>
      </c>
      <c r="D2907" s="166">
        <f t="shared" si="621"/>
        <v>2.2558277767625785E-3</v>
      </c>
      <c r="E2907" s="167">
        <f t="shared" si="631"/>
        <v>24.291375447755232</v>
      </c>
      <c r="F2907" s="168">
        <f t="shared" si="632"/>
        <v>6.4900165137459611</v>
      </c>
      <c r="G2907" s="168">
        <f t="shared" si="622"/>
        <v>225541.20439701382</v>
      </c>
      <c r="H2907" s="168">
        <f t="shared" si="623"/>
        <v>271310.33852408634</v>
      </c>
      <c r="I2907" s="169">
        <f t="shared" si="624"/>
        <v>496851.54292110016</v>
      </c>
      <c r="J2907" s="169">
        <f t="shared" si="626"/>
        <v>483553.2214671644</v>
      </c>
      <c r="K2907" s="95"/>
      <c r="L2907" s="265">
        <f t="shared" si="625"/>
        <v>190452.96346135053</v>
      </c>
      <c r="M2907" s="265">
        <f>$G2907*NonHospFrac+theModel!$H2907*NonHospFrac</f>
        <v>306398.57945974963</v>
      </c>
      <c r="N2907" s="266">
        <f t="shared" si="627"/>
        <v>496851.54292110016</v>
      </c>
      <c r="O2907" s="159"/>
      <c r="P2907" s="265">
        <f t="shared" si="628"/>
        <v>185355.45543093787</v>
      </c>
      <c r="Q2907" s="265">
        <f t="shared" si="629"/>
        <v>306397.02481807483</v>
      </c>
      <c r="R2907" s="266">
        <f t="shared" si="630"/>
        <v>491752.4802490127</v>
      </c>
    </row>
    <row r="2908" spans="1:18" x14ac:dyDescent="0.3">
      <c r="A2908" s="82">
        <v>2877</v>
      </c>
      <c r="B2908" s="94">
        <f t="shared" si="619"/>
        <v>1.2487520776354045E-24</v>
      </c>
      <c r="C2908" s="179">
        <f t="shared" si="620"/>
        <v>1.2459351080123845E-24</v>
      </c>
      <c r="D2908" s="166">
        <f t="shared" si="621"/>
        <v>2.2558277767625785E-3</v>
      </c>
      <c r="E2908" s="167">
        <f t="shared" si="631"/>
        <v>24.291375447755232</v>
      </c>
      <c r="F2908" s="168">
        <f t="shared" si="632"/>
        <v>6.4922723415227237</v>
      </c>
      <c r="G2908" s="168">
        <f t="shared" si="622"/>
        <v>225619.59897622725</v>
      </c>
      <c r="H2908" s="168">
        <f t="shared" si="623"/>
        <v>271310.33852408634</v>
      </c>
      <c r="I2908" s="169">
        <f t="shared" si="624"/>
        <v>496929.93750031362</v>
      </c>
      <c r="J2908" s="169">
        <f t="shared" si="626"/>
        <v>483622.94097826531</v>
      </c>
      <c r="K2908" s="95"/>
      <c r="L2908" s="265">
        <f t="shared" si="625"/>
        <v>190483.01364463614</v>
      </c>
      <c r="M2908" s="265">
        <f>$G2908*NonHospFrac+theModel!$H2908*NonHospFrac</f>
        <v>306446.92385567748</v>
      </c>
      <c r="N2908" s="266">
        <f t="shared" si="627"/>
        <v>496929.93750031362</v>
      </c>
      <c r="O2908" s="159"/>
      <c r="P2908" s="265">
        <f t="shared" si="628"/>
        <v>185382.18029008229</v>
      </c>
      <c r="Q2908" s="265">
        <f t="shared" si="629"/>
        <v>306445.36921400268</v>
      </c>
      <c r="R2908" s="266">
        <f t="shared" si="630"/>
        <v>491827.54950408498</v>
      </c>
    </row>
    <row r="2909" spans="1:18" x14ac:dyDescent="0.3">
      <c r="A2909" s="82">
        <v>2878</v>
      </c>
      <c r="B2909" s="94">
        <f t="shared" si="619"/>
        <v>1.2254248153178474E-24</v>
      </c>
      <c r="C2909" s="179">
        <f t="shared" si="620"/>
        <v>1.2226604679811193E-24</v>
      </c>
      <c r="D2909" s="166">
        <f t="shared" si="621"/>
        <v>2.2558277767625785E-3</v>
      </c>
      <c r="E2909" s="167">
        <f t="shared" si="631"/>
        <v>24.291375447755232</v>
      </c>
      <c r="F2909" s="168">
        <f t="shared" si="632"/>
        <v>6.4945281692994863</v>
      </c>
      <c r="G2909" s="168">
        <f t="shared" si="622"/>
        <v>225697.99355544068</v>
      </c>
      <c r="H2909" s="168">
        <f t="shared" si="623"/>
        <v>271310.33852408634</v>
      </c>
      <c r="I2909" s="169">
        <f t="shared" si="624"/>
        <v>497008.33207952703</v>
      </c>
      <c r="J2909" s="169">
        <f t="shared" si="626"/>
        <v>483692.65764746163</v>
      </c>
      <c r="K2909" s="95"/>
      <c r="L2909" s="265">
        <f t="shared" si="625"/>
        <v>190513.06382792172</v>
      </c>
      <c r="M2909" s="265">
        <f>$G2909*NonHospFrac+theModel!$H2909*NonHospFrac</f>
        <v>306495.26825160533</v>
      </c>
      <c r="N2909" s="266">
        <f t="shared" si="627"/>
        <v>497008.33207952708</v>
      </c>
      <c r="O2909" s="159"/>
      <c r="P2909" s="265">
        <f t="shared" si="628"/>
        <v>185408.9040598688</v>
      </c>
      <c r="Q2909" s="265">
        <f t="shared" si="629"/>
        <v>306493.71360993054</v>
      </c>
      <c r="R2909" s="266">
        <f t="shared" si="630"/>
        <v>491902.61766979937</v>
      </c>
    </row>
    <row r="2910" spans="1:18" x14ac:dyDescent="0.3">
      <c r="A2910" s="82">
        <v>2879</v>
      </c>
      <c r="B2910" s="94">
        <f t="shared" si="619"/>
        <v>1.2025333169737625E-24</v>
      </c>
      <c r="C2910" s="179">
        <f t="shared" si="620"/>
        <v>1.1998206089148506E-24</v>
      </c>
      <c r="D2910" s="166">
        <f t="shared" si="621"/>
        <v>2.2558277767625785E-3</v>
      </c>
      <c r="E2910" s="167">
        <f t="shared" si="631"/>
        <v>24.291375447755232</v>
      </c>
      <c r="F2910" s="168">
        <f t="shared" si="632"/>
        <v>6.4967839970762489</v>
      </c>
      <c r="G2910" s="168">
        <f t="shared" si="622"/>
        <v>225776.38813465409</v>
      </c>
      <c r="H2910" s="168">
        <f t="shared" si="623"/>
        <v>271310.33852408634</v>
      </c>
      <c r="I2910" s="169">
        <f t="shared" si="624"/>
        <v>497086.72665874043</v>
      </c>
      <c r="J2910" s="169">
        <f t="shared" si="626"/>
        <v>483762.37147486926</v>
      </c>
      <c r="K2910" s="95"/>
      <c r="L2910" s="265">
        <f t="shared" si="625"/>
        <v>190543.1140112073</v>
      </c>
      <c r="M2910" s="265">
        <f>$G2910*NonHospFrac+theModel!$H2910*NonHospFrac</f>
        <v>306543.61264753313</v>
      </c>
      <c r="N2910" s="266">
        <f t="shared" si="627"/>
        <v>497086.72665874043</v>
      </c>
      <c r="O2910" s="159"/>
      <c r="P2910" s="265">
        <f t="shared" si="628"/>
        <v>185435.62674034186</v>
      </c>
      <c r="Q2910" s="265">
        <f t="shared" si="629"/>
        <v>306542.05800585833</v>
      </c>
      <c r="R2910" s="266">
        <f t="shared" si="630"/>
        <v>491977.68474620022</v>
      </c>
    </row>
    <row r="2911" spans="1:18" x14ac:dyDescent="0.3">
      <c r="A2911" s="82">
        <v>2880</v>
      </c>
      <c r="B2911" s="94">
        <f t="shared" ref="B2911:B2974" si="633">Constant*EXP(PowerTerm*(A2911)/7)</f>
        <v>1.1800694423319945E-24</v>
      </c>
      <c r="C2911" s="179">
        <f t="shared" ref="C2911:C2974" si="634">(1-theFloor)*B2911</f>
        <v>1.1774074089054733E-24</v>
      </c>
      <c r="D2911" s="166">
        <f t="shared" ref="D2911:D2974" si="635">theFloor</f>
        <v>2.2558277767625785E-3</v>
      </c>
      <c r="E2911" s="167">
        <f t="shared" si="631"/>
        <v>24.291375447755232</v>
      </c>
      <c r="F2911" s="168">
        <f t="shared" si="632"/>
        <v>6.4990398248530115</v>
      </c>
      <c r="G2911" s="168">
        <f t="shared" ref="G2911:G2974" si="636">$B$22*F2911*totInfected/365.25</f>
        <v>225854.78271386752</v>
      </c>
      <c r="H2911" s="168">
        <f t="shared" ref="H2911:H2974" si="637">lostQALYs_Injured*E2911*totInfected/365.25</f>
        <v>271310.33852408634</v>
      </c>
      <c r="I2911" s="169">
        <f t="shared" ref="I2911:I2974" si="638">H2911+G2911</f>
        <v>497165.12123795389</v>
      </c>
      <c r="J2911" s="169">
        <f t="shared" si="626"/>
        <v>483832.08246060408</v>
      </c>
      <c r="K2911" s="95"/>
      <c r="L2911" s="265">
        <f t="shared" ref="L2911:L2974" si="639">$G2911*HospFrac+$H2911*HospFrac</f>
        <v>190573.16419449286</v>
      </c>
      <c r="M2911" s="265">
        <f>$G2911*NonHospFrac+theModel!$H2911*NonHospFrac</f>
        <v>306591.95704346098</v>
      </c>
      <c r="N2911" s="266">
        <f t="shared" si="627"/>
        <v>497165.12123795383</v>
      </c>
      <c r="O2911" s="159"/>
      <c r="P2911" s="265">
        <f t="shared" si="628"/>
        <v>185462.34833154583</v>
      </c>
      <c r="Q2911" s="265">
        <f t="shared" si="629"/>
        <v>306590.40240178618</v>
      </c>
      <c r="R2911" s="266">
        <f t="shared" si="630"/>
        <v>492052.75073333201</v>
      </c>
    </row>
    <row r="2912" spans="1:18" x14ac:dyDescent="0.3">
      <c r="A2912" s="82">
        <v>2881</v>
      </c>
      <c r="B2912" s="94">
        <f t="shared" si="633"/>
        <v>1.158025203185392E-24</v>
      </c>
      <c r="C2912" s="179">
        <f t="shared" si="634"/>
        <v>1.1554128977658552E-24</v>
      </c>
      <c r="D2912" s="166">
        <f t="shared" si="635"/>
        <v>2.2558277767625785E-3</v>
      </c>
      <c r="E2912" s="167">
        <f t="shared" si="631"/>
        <v>24.291375447755232</v>
      </c>
      <c r="F2912" s="168">
        <f t="shared" si="632"/>
        <v>6.501295652629774</v>
      </c>
      <c r="G2912" s="168">
        <f t="shared" si="636"/>
        <v>225933.17729308092</v>
      </c>
      <c r="H2912" s="168">
        <f t="shared" si="637"/>
        <v>271310.33852408634</v>
      </c>
      <c r="I2912" s="169">
        <f t="shared" si="638"/>
        <v>497243.51581716724</v>
      </c>
      <c r="J2912" s="169">
        <f t="shared" ref="J2912:J2975" si="640">J2911+(I2912-I2911)/(1+discountDaily)^A2912</f>
        <v>483901.79060478183</v>
      </c>
      <c r="K2912" s="95"/>
      <c r="L2912" s="265">
        <f t="shared" si="639"/>
        <v>190603.21437777847</v>
      </c>
      <c r="M2912" s="265">
        <f>$G2912*NonHospFrac+theModel!$H2912*NonHospFrac</f>
        <v>306640.30143938877</v>
      </c>
      <c r="N2912" s="266">
        <f t="shared" ref="N2912:N2975" si="641">L2912+M2912</f>
        <v>497243.51581716724</v>
      </c>
      <c r="O2912" s="159"/>
      <c r="P2912" s="265">
        <f t="shared" ref="P2912:P2975" si="642">P2911+(L2912-L2911)/(1+discountDaily)^A2912</f>
        <v>185489.06883352518</v>
      </c>
      <c r="Q2912" s="265">
        <f t="shared" ref="Q2912:Q2975" si="643">Q2911+(M2912-M2911)/(1+discountDaily)^B2912</f>
        <v>306638.74679771397</v>
      </c>
      <c r="R2912" s="266">
        <f t="shared" ref="R2912:R2975" si="644">P2912+Q2912</f>
        <v>492127.81563123915</v>
      </c>
    </row>
    <row r="2913" spans="1:18" x14ac:dyDescent="0.3">
      <c r="A2913" s="82">
        <v>2882</v>
      </c>
      <c r="B2913" s="94">
        <f t="shared" si="633"/>
        <v>1.1363927605501814E-24</v>
      </c>
      <c r="C2913" s="179">
        <f t="shared" si="634"/>
        <v>1.1338292541956205E-24</v>
      </c>
      <c r="D2913" s="166">
        <f t="shared" si="635"/>
        <v>2.2558277767625785E-3</v>
      </c>
      <c r="E2913" s="167">
        <f t="shared" ref="E2913:E2976" si="645">C2913+E2912</f>
        <v>24.291375447755232</v>
      </c>
      <c r="F2913" s="168">
        <f t="shared" ref="F2913:F2976" si="646">D2913+F2912</f>
        <v>6.5035514804065366</v>
      </c>
      <c r="G2913" s="168">
        <f t="shared" si="636"/>
        <v>226011.57187229436</v>
      </c>
      <c r="H2913" s="168">
        <f t="shared" si="637"/>
        <v>271310.33852408634</v>
      </c>
      <c r="I2913" s="169">
        <f t="shared" si="638"/>
        <v>497321.9103963807</v>
      </c>
      <c r="J2913" s="169">
        <f t="shared" si="640"/>
        <v>483971.49590751849</v>
      </c>
      <c r="K2913" s="95"/>
      <c r="L2913" s="265">
        <f t="shared" si="639"/>
        <v>190633.26456106402</v>
      </c>
      <c r="M2913" s="265">
        <f>$G2913*NonHospFrac+theModel!$H2913*NonHospFrac</f>
        <v>306688.64583531662</v>
      </c>
      <c r="N2913" s="266">
        <f t="shared" si="641"/>
        <v>497321.91039638064</v>
      </c>
      <c r="O2913" s="159"/>
      <c r="P2913" s="265">
        <f t="shared" si="642"/>
        <v>185515.7882463242</v>
      </c>
      <c r="Q2913" s="265">
        <f t="shared" si="643"/>
        <v>306687.09119364183</v>
      </c>
      <c r="R2913" s="266">
        <f t="shared" si="644"/>
        <v>492202.87943996605</v>
      </c>
    </row>
    <row r="2914" spans="1:18" x14ac:dyDescent="0.3">
      <c r="A2914" s="82">
        <v>2883</v>
      </c>
      <c r="B2914" s="94">
        <f t="shared" si="633"/>
        <v>1.1151644218784063E-24</v>
      </c>
      <c r="C2914" s="179">
        <f t="shared" si="634"/>
        <v>1.1126488029998755E-24</v>
      </c>
      <c r="D2914" s="166">
        <f t="shared" si="635"/>
        <v>2.2558277767625785E-3</v>
      </c>
      <c r="E2914" s="167">
        <f t="shared" si="645"/>
        <v>24.291375447755232</v>
      </c>
      <c r="F2914" s="168">
        <f t="shared" si="646"/>
        <v>6.5058073081832992</v>
      </c>
      <c r="G2914" s="168">
        <f t="shared" si="636"/>
        <v>226089.96645150779</v>
      </c>
      <c r="H2914" s="168">
        <f t="shared" si="637"/>
        <v>271310.33852408634</v>
      </c>
      <c r="I2914" s="169">
        <f t="shared" si="638"/>
        <v>497400.30497559416</v>
      </c>
      <c r="J2914" s="169">
        <f t="shared" si="640"/>
        <v>484041.19836892979</v>
      </c>
      <c r="K2914" s="95"/>
      <c r="L2914" s="265">
        <f t="shared" si="639"/>
        <v>190663.31474434963</v>
      </c>
      <c r="M2914" s="265">
        <f>$G2914*NonHospFrac+theModel!$H2914*NonHospFrac</f>
        <v>306736.99023124448</v>
      </c>
      <c r="N2914" s="266">
        <f t="shared" si="641"/>
        <v>497400.3049755941</v>
      </c>
      <c r="O2914" s="159"/>
      <c r="P2914" s="265">
        <f t="shared" si="642"/>
        <v>185542.50656998742</v>
      </c>
      <c r="Q2914" s="265">
        <f t="shared" si="643"/>
        <v>306735.43558956968</v>
      </c>
      <c r="R2914" s="266">
        <f t="shared" si="644"/>
        <v>492277.94215955713</v>
      </c>
    </row>
    <row r="2915" spans="1:18" x14ac:dyDescent="0.3">
      <c r="A2915" s="82">
        <v>2884</v>
      </c>
      <c r="B2915" s="94">
        <f t="shared" si="633"/>
        <v>1.0943326383224397E-24</v>
      </c>
      <c r="C2915" s="179">
        <f t="shared" si="634"/>
        <v>1.0918640123598941E-24</v>
      </c>
      <c r="D2915" s="166">
        <f t="shared" si="635"/>
        <v>2.2558277767625785E-3</v>
      </c>
      <c r="E2915" s="167">
        <f t="shared" si="645"/>
        <v>24.291375447755232</v>
      </c>
      <c r="F2915" s="168">
        <f t="shared" si="646"/>
        <v>6.5080631359600618</v>
      </c>
      <c r="G2915" s="168">
        <f t="shared" si="636"/>
        <v>226168.36103072119</v>
      </c>
      <c r="H2915" s="168">
        <f t="shared" si="637"/>
        <v>271310.33852408634</v>
      </c>
      <c r="I2915" s="169">
        <f t="shared" si="638"/>
        <v>497478.69955480751</v>
      </c>
      <c r="J2915" s="169">
        <f t="shared" si="640"/>
        <v>484110.89798913139</v>
      </c>
      <c r="K2915" s="95"/>
      <c r="L2915" s="265">
        <f t="shared" si="639"/>
        <v>190693.36492763518</v>
      </c>
      <c r="M2915" s="265">
        <f>$G2915*NonHospFrac+theModel!$H2915*NonHospFrac</f>
        <v>306785.33462717233</v>
      </c>
      <c r="N2915" s="266">
        <f t="shared" si="641"/>
        <v>497478.69955480751</v>
      </c>
      <c r="O2915" s="159"/>
      <c r="P2915" s="265">
        <f t="shared" si="642"/>
        <v>185569.22380455912</v>
      </c>
      <c r="Q2915" s="265">
        <f t="shared" si="643"/>
        <v>306783.77998549753</v>
      </c>
      <c r="R2915" s="266">
        <f t="shared" si="644"/>
        <v>492353.00379005668</v>
      </c>
    </row>
    <row r="2916" spans="1:18" x14ac:dyDescent="0.3">
      <c r="A2916" s="82">
        <v>2885</v>
      </c>
      <c r="B2916" s="94">
        <f t="shared" si="633"/>
        <v>1.073890002050602E-24</v>
      </c>
      <c r="C2916" s="179">
        <f t="shared" si="634"/>
        <v>1.0714674911547887E-24</v>
      </c>
      <c r="D2916" s="166">
        <f t="shared" si="635"/>
        <v>2.2558277767625785E-3</v>
      </c>
      <c r="E2916" s="167">
        <f t="shared" si="645"/>
        <v>24.291375447755232</v>
      </c>
      <c r="F2916" s="168">
        <f t="shared" si="646"/>
        <v>6.5103189637368244</v>
      </c>
      <c r="G2916" s="168">
        <f t="shared" si="636"/>
        <v>226246.75560993463</v>
      </c>
      <c r="H2916" s="168">
        <f t="shared" si="637"/>
        <v>271310.33852408634</v>
      </c>
      <c r="I2916" s="169">
        <f t="shared" si="638"/>
        <v>497557.09413402097</v>
      </c>
      <c r="J2916" s="169">
        <f t="shared" si="640"/>
        <v>484180.59476823942</v>
      </c>
      <c r="K2916" s="95"/>
      <c r="L2916" s="265">
        <f t="shared" si="639"/>
        <v>190723.41511092079</v>
      </c>
      <c r="M2916" s="265">
        <f>$G2916*NonHospFrac+theModel!$H2916*NonHospFrac</f>
        <v>306833.67902310018</v>
      </c>
      <c r="N2916" s="266">
        <f t="shared" si="641"/>
        <v>497557.09413402097</v>
      </c>
      <c r="O2916" s="159"/>
      <c r="P2916" s="265">
        <f t="shared" si="642"/>
        <v>185595.93995008379</v>
      </c>
      <c r="Q2916" s="265">
        <f t="shared" si="643"/>
        <v>306832.12438142538</v>
      </c>
      <c r="R2916" s="266">
        <f t="shared" si="644"/>
        <v>492428.06433150917</v>
      </c>
    </row>
    <row r="2917" spans="1:18" x14ac:dyDescent="0.3">
      <c r="A2917" s="82">
        <v>2886</v>
      </c>
      <c r="B2917" s="94">
        <f t="shared" si="633"/>
        <v>1.0538292436128888E-24</v>
      </c>
      <c r="C2917" s="179">
        <f t="shared" si="634"/>
        <v>1.0514519863331821E-24</v>
      </c>
      <c r="D2917" s="166">
        <f t="shared" si="635"/>
        <v>2.2558277767625785E-3</v>
      </c>
      <c r="E2917" s="167">
        <f t="shared" si="645"/>
        <v>24.291375447755232</v>
      </c>
      <c r="F2917" s="168">
        <f t="shared" si="646"/>
        <v>6.512574791513587</v>
      </c>
      <c r="G2917" s="168">
        <f t="shared" si="636"/>
        <v>226325.15018914809</v>
      </c>
      <c r="H2917" s="168">
        <f t="shared" si="637"/>
        <v>271310.33852408634</v>
      </c>
      <c r="I2917" s="169">
        <f t="shared" si="638"/>
        <v>497635.48871323443</v>
      </c>
      <c r="J2917" s="169">
        <f t="shared" si="640"/>
        <v>484250.28870636952</v>
      </c>
      <c r="K2917" s="95"/>
      <c r="L2917" s="265">
        <f t="shared" si="639"/>
        <v>190753.46529420637</v>
      </c>
      <c r="M2917" s="265">
        <f>$G2917*NonHospFrac+theModel!$H2917*NonHospFrac</f>
        <v>306882.02341902803</v>
      </c>
      <c r="N2917" s="266">
        <f t="shared" si="641"/>
        <v>497635.48871323443</v>
      </c>
      <c r="O2917" s="159"/>
      <c r="P2917" s="265">
        <f t="shared" si="642"/>
        <v>185622.65500660575</v>
      </c>
      <c r="Q2917" s="265">
        <f t="shared" si="643"/>
        <v>306880.46877735324</v>
      </c>
      <c r="R2917" s="266">
        <f t="shared" si="644"/>
        <v>492503.12378395896</v>
      </c>
    </row>
    <row r="2918" spans="1:18" x14ac:dyDescent="0.3">
      <c r="A2918" s="82">
        <v>2887</v>
      </c>
      <c r="B2918" s="94">
        <f t="shared" si="633"/>
        <v>1.0341432293559835E-24</v>
      </c>
      <c r="C2918" s="179">
        <f t="shared" si="634"/>
        <v>1.0318103803340512E-24</v>
      </c>
      <c r="D2918" s="166">
        <f t="shared" si="635"/>
        <v>2.2558277767625785E-3</v>
      </c>
      <c r="E2918" s="167">
        <f t="shared" si="645"/>
        <v>24.291375447755232</v>
      </c>
      <c r="F2918" s="168">
        <f t="shared" si="646"/>
        <v>6.5148306192903496</v>
      </c>
      <c r="G2918" s="168">
        <f t="shared" si="636"/>
        <v>226403.54476836146</v>
      </c>
      <c r="H2918" s="168">
        <f t="shared" si="637"/>
        <v>271310.33852408634</v>
      </c>
      <c r="I2918" s="169">
        <f t="shared" si="638"/>
        <v>497713.88329244778</v>
      </c>
      <c r="J2918" s="169">
        <f t="shared" si="640"/>
        <v>484319.97980363737</v>
      </c>
      <c r="K2918" s="95"/>
      <c r="L2918" s="265">
        <f t="shared" si="639"/>
        <v>190783.51547749192</v>
      </c>
      <c r="M2918" s="265">
        <f>$G2918*NonHospFrac+theModel!$H2918*NonHospFrac</f>
        <v>306930.36781495588</v>
      </c>
      <c r="N2918" s="266">
        <f t="shared" si="641"/>
        <v>497713.88329244778</v>
      </c>
      <c r="O2918" s="159"/>
      <c r="P2918" s="265">
        <f t="shared" si="642"/>
        <v>185649.3689741694</v>
      </c>
      <c r="Q2918" s="265">
        <f t="shared" si="643"/>
        <v>306928.81317328109</v>
      </c>
      <c r="R2918" s="266">
        <f t="shared" si="644"/>
        <v>492578.18214745051</v>
      </c>
    </row>
    <row r="2919" spans="1:18" x14ac:dyDescent="0.3">
      <c r="A2919" s="82">
        <v>2888</v>
      </c>
      <c r="B2919" s="94">
        <f t="shared" si="633"/>
        <v>1.0148249588864821E-24</v>
      </c>
      <c r="C2919" s="179">
        <f t="shared" si="634"/>
        <v>1.012535688555674E-24</v>
      </c>
      <c r="D2919" s="166">
        <f t="shared" si="635"/>
        <v>2.2558277767625785E-3</v>
      </c>
      <c r="E2919" s="167">
        <f t="shared" si="645"/>
        <v>24.291375447755232</v>
      </c>
      <c r="F2919" s="168">
        <f t="shared" si="646"/>
        <v>6.5170864470671122</v>
      </c>
      <c r="G2919" s="168">
        <f t="shared" si="636"/>
        <v>226481.93934757492</v>
      </c>
      <c r="H2919" s="168">
        <f t="shared" si="637"/>
        <v>271310.33852408634</v>
      </c>
      <c r="I2919" s="169">
        <f t="shared" si="638"/>
        <v>497792.27787166124</v>
      </c>
      <c r="J2919" s="169">
        <f t="shared" si="640"/>
        <v>484389.66806015902</v>
      </c>
      <c r="K2919" s="95"/>
      <c r="L2919" s="265">
        <f t="shared" si="639"/>
        <v>190813.5656607775</v>
      </c>
      <c r="M2919" s="265">
        <f>$G2919*NonHospFrac+theModel!$H2919*NonHospFrac</f>
        <v>306978.71221088374</v>
      </c>
      <c r="N2919" s="266">
        <f t="shared" si="641"/>
        <v>497792.27787166124</v>
      </c>
      <c r="O2919" s="159"/>
      <c r="P2919" s="265">
        <f t="shared" si="642"/>
        <v>185676.08185281916</v>
      </c>
      <c r="Q2919" s="265">
        <f t="shared" si="643"/>
        <v>306977.15756920894</v>
      </c>
      <c r="R2919" s="266">
        <f t="shared" si="644"/>
        <v>492653.23942202807</v>
      </c>
    </row>
    <row r="2920" spans="1:18" x14ac:dyDescent="0.3">
      <c r="A2920" s="82">
        <v>2889</v>
      </c>
      <c r="B2920" s="94">
        <f t="shared" si="633"/>
        <v>9.9586756258154388E-25</v>
      </c>
      <c r="C2920" s="179">
        <f t="shared" si="634"/>
        <v>9.9362105687189566E-25</v>
      </c>
      <c r="D2920" s="166">
        <f t="shared" si="635"/>
        <v>2.2558277767625785E-3</v>
      </c>
      <c r="E2920" s="167">
        <f t="shared" si="645"/>
        <v>24.291375447755232</v>
      </c>
      <c r="F2920" s="168">
        <f t="shared" si="646"/>
        <v>6.5193422748438747</v>
      </c>
      <c r="G2920" s="168">
        <f t="shared" si="636"/>
        <v>226560.3339267883</v>
      </c>
      <c r="H2920" s="168">
        <f t="shared" si="637"/>
        <v>271310.33852408634</v>
      </c>
      <c r="I2920" s="169">
        <f t="shared" si="638"/>
        <v>497870.67245087464</v>
      </c>
      <c r="J2920" s="169">
        <f t="shared" si="640"/>
        <v>484459.35347605008</v>
      </c>
      <c r="K2920" s="95"/>
      <c r="L2920" s="265">
        <f t="shared" si="639"/>
        <v>190843.61584406308</v>
      </c>
      <c r="M2920" s="265">
        <f>$G2920*NonHospFrac+theModel!$H2920*NonHospFrac</f>
        <v>307027.05660681159</v>
      </c>
      <c r="N2920" s="266">
        <f t="shared" si="641"/>
        <v>497870.6724508747</v>
      </c>
      <c r="O2920" s="159"/>
      <c r="P2920" s="265">
        <f t="shared" si="642"/>
        <v>185702.7936425994</v>
      </c>
      <c r="Q2920" s="265">
        <f t="shared" si="643"/>
        <v>307025.50196513679</v>
      </c>
      <c r="R2920" s="266">
        <f t="shared" si="644"/>
        <v>492728.29560773622</v>
      </c>
    </row>
    <row r="2921" spans="1:18" x14ac:dyDescent="0.3">
      <c r="A2921" s="82">
        <v>2890</v>
      </c>
      <c r="B2921" s="94">
        <f t="shared" si="633"/>
        <v>9.7726429914603874E-25</v>
      </c>
      <c r="C2921" s="179">
        <f t="shared" si="634"/>
        <v>9.7505975919478671E-25</v>
      </c>
      <c r="D2921" s="166">
        <f t="shared" si="635"/>
        <v>2.2558277767625785E-3</v>
      </c>
      <c r="E2921" s="167">
        <f t="shared" si="645"/>
        <v>24.291375447755232</v>
      </c>
      <c r="F2921" s="168">
        <f t="shared" si="646"/>
        <v>6.5215981026206373</v>
      </c>
      <c r="G2921" s="168">
        <f t="shared" si="636"/>
        <v>226638.72850600176</v>
      </c>
      <c r="H2921" s="168">
        <f t="shared" si="637"/>
        <v>271310.33852408634</v>
      </c>
      <c r="I2921" s="169">
        <f t="shared" si="638"/>
        <v>497949.0670300881</v>
      </c>
      <c r="J2921" s="169">
        <f t="shared" si="640"/>
        <v>484529.03605142643</v>
      </c>
      <c r="K2921" s="95"/>
      <c r="L2921" s="265">
        <f t="shared" si="639"/>
        <v>190873.66602734866</v>
      </c>
      <c r="M2921" s="265">
        <f>$G2921*NonHospFrac+theModel!$H2921*NonHospFrac</f>
        <v>307075.40100273944</v>
      </c>
      <c r="N2921" s="266">
        <f t="shared" si="641"/>
        <v>497949.0670300881</v>
      </c>
      <c r="O2921" s="159"/>
      <c r="P2921" s="265">
        <f t="shared" si="642"/>
        <v>185729.50434355449</v>
      </c>
      <c r="Q2921" s="265">
        <f t="shared" si="643"/>
        <v>307073.84636106464</v>
      </c>
      <c r="R2921" s="266">
        <f t="shared" si="644"/>
        <v>492803.35070461914</v>
      </c>
    </row>
    <row r="2922" spans="1:18" x14ac:dyDescent="0.3">
      <c r="A2922" s="82">
        <v>2891</v>
      </c>
      <c r="B2922" s="94">
        <f t="shared" si="633"/>
        <v>9.5900855321532482E-25</v>
      </c>
      <c r="C2922" s="179">
        <f t="shared" si="634"/>
        <v>9.5684519508282871E-25</v>
      </c>
      <c r="D2922" s="166">
        <f t="shared" si="635"/>
        <v>2.2558277767625785E-3</v>
      </c>
      <c r="E2922" s="167">
        <f t="shared" si="645"/>
        <v>24.291375447755232</v>
      </c>
      <c r="F2922" s="168">
        <f t="shared" si="646"/>
        <v>6.5238539303973999</v>
      </c>
      <c r="G2922" s="168">
        <f t="shared" si="636"/>
        <v>226717.12308521513</v>
      </c>
      <c r="H2922" s="168">
        <f t="shared" si="637"/>
        <v>271310.33852408634</v>
      </c>
      <c r="I2922" s="169">
        <f t="shared" si="638"/>
        <v>498027.46160930151</v>
      </c>
      <c r="J2922" s="169">
        <f t="shared" si="640"/>
        <v>484598.7157864038</v>
      </c>
      <c r="K2922" s="95"/>
      <c r="L2922" s="265">
        <f t="shared" si="639"/>
        <v>190903.71621063421</v>
      </c>
      <c r="M2922" s="265">
        <f>$G2922*NonHospFrac+theModel!$H2922*NonHospFrac</f>
        <v>307123.74539866723</v>
      </c>
      <c r="N2922" s="266">
        <f t="shared" si="641"/>
        <v>498027.46160930145</v>
      </c>
      <c r="O2922" s="159"/>
      <c r="P2922" s="265">
        <f t="shared" si="642"/>
        <v>185756.2139557288</v>
      </c>
      <c r="Q2922" s="265">
        <f t="shared" si="643"/>
        <v>307122.19075699244</v>
      </c>
      <c r="R2922" s="266">
        <f t="shared" si="644"/>
        <v>492878.40471272124</v>
      </c>
    </row>
    <row r="2923" spans="1:18" x14ac:dyDescent="0.3">
      <c r="A2923" s="82">
        <v>2892</v>
      </c>
      <c r="B2923" s="94">
        <f t="shared" si="633"/>
        <v>9.4109383300281013E-25</v>
      </c>
      <c r="C2923" s="179">
        <f t="shared" si="634"/>
        <v>9.3897088739378239E-25</v>
      </c>
      <c r="D2923" s="166">
        <f t="shared" si="635"/>
        <v>2.2558277767625785E-3</v>
      </c>
      <c r="E2923" s="167">
        <f t="shared" si="645"/>
        <v>24.291375447755232</v>
      </c>
      <c r="F2923" s="168">
        <f t="shared" si="646"/>
        <v>6.5261097581741625</v>
      </c>
      <c r="G2923" s="168">
        <f t="shared" si="636"/>
        <v>226795.5176644286</v>
      </c>
      <c r="H2923" s="168">
        <f t="shared" si="637"/>
        <v>271310.33852408634</v>
      </c>
      <c r="I2923" s="169">
        <f t="shared" si="638"/>
        <v>498105.85618851497</v>
      </c>
      <c r="J2923" s="169">
        <f t="shared" si="640"/>
        <v>484668.39268109802</v>
      </c>
      <c r="K2923" s="95"/>
      <c r="L2923" s="265">
        <f t="shared" si="639"/>
        <v>190933.76639391982</v>
      </c>
      <c r="M2923" s="265">
        <f>$G2923*NonHospFrac+theModel!$H2923*NonHospFrac</f>
        <v>307172.08979459509</v>
      </c>
      <c r="N2923" s="266">
        <f t="shared" si="641"/>
        <v>498105.85618851491</v>
      </c>
      <c r="O2923" s="159"/>
      <c r="P2923" s="265">
        <f t="shared" si="642"/>
        <v>185782.92247916679</v>
      </c>
      <c r="Q2923" s="265">
        <f t="shared" si="643"/>
        <v>307170.53515292029</v>
      </c>
      <c r="R2923" s="266">
        <f t="shared" si="644"/>
        <v>492953.45763208705</v>
      </c>
    </row>
    <row r="2924" spans="1:18" x14ac:dyDescent="0.3">
      <c r="A2924" s="82">
        <v>2893</v>
      </c>
      <c r="B2924" s="94">
        <f t="shared" si="633"/>
        <v>9.2351376799145746E-25</v>
      </c>
      <c r="C2924" s="179">
        <f t="shared" si="634"/>
        <v>9.214304799813996E-25</v>
      </c>
      <c r="D2924" s="166">
        <f t="shared" si="635"/>
        <v>2.2558277767625785E-3</v>
      </c>
      <c r="E2924" s="167">
        <f t="shared" si="645"/>
        <v>24.291375447755232</v>
      </c>
      <c r="F2924" s="168">
        <f t="shared" si="646"/>
        <v>6.5283655859509251</v>
      </c>
      <c r="G2924" s="168">
        <f t="shared" si="636"/>
        <v>226873.912243642</v>
      </c>
      <c r="H2924" s="168">
        <f t="shared" si="637"/>
        <v>271310.33852408634</v>
      </c>
      <c r="I2924" s="169">
        <f t="shared" si="638"/>
        <v>498184.25076772831</v>
      </c>
      <c r="J2924" s="169">
        <f t="shared" si="640"/>
        <v>484738.06673562474</v>
      </c>
      <c r="K2924" s="95"/>
      <c r="L2924" s="265">
        <f t="shared" si="639"/>
        <v>190963.81657720541</v>
      </c>
      <c r="M2924" s="265">
        <f>$G2924*NonHospFrac+theModel!$H2924*NonHospFrac</f>
        <v>307220.43419052294</v>
      </c>
      <c r="N2924" s="266">
        <f t="shared" si="641"/>
        <v>498184.25076772831</v>
      </c>
      <c r="O2924" s="159"/>
      <c r="P2924" s="265">
        <f t="shared" si="642"/>
        <v>185809.62991391277</v>
      </c>
      <c r="Q2924" s="265">
        <f t="shared" si="643"/>
        <v>307218.87954884814</v>
      </c>
      <c r="R2924" s="266">
        <f t="shared" si="644"/>
        <v>493028.50946276088</v>
      </c>
    </row>
    <row r="2925" spans="1:18" x14ac:dyDescent="0.3">
      <c r="A2925" s="82">
        <v>2894</v>
      </c>
      <c r="B2925" s="94">
        <f t="shared" si="633"/>
        <v>9.0626210666841459E-25</v>
      </c>
      <c r="C2925" s="179">
        <f t="shared" si="634"/>
        <v>9.0421773543516462E-25</v>
      </c>
      <c r="D2925" s="166">
        <f t="shared" si="635"/>
        <v>2.2558277767625785E-3</v>
      </c>
      <c r="E2925" s="167">
        <f t="shared" si="645"/>
        <v>24.291375447755232</v>
      </c>
      <c r="F2925" s="168">
        <f t="shared" si="646"/>
        <v>6.5306214137276877</v>
      </c>
      <c r="G2925" s="168">
        <f t="shared" si="636"/>
        <v>226952.30682285546</v>
      </c>
      <c r="H2925" s="168">
        <f t="shared" si="637"/>
        <v>271310.33852408634</v>
      </c>
      <c r="I2925" s="169">
        <f t="shared" si="638"/>
        <v>498262.64534694178</v>
      </c>
      <c r="J2925" s="169">
        <f t="shared" si="640"/>
        <v>484807.73795009998</v>
      </c>
      <c r="K2925" s="95"/>
      <c r="L2925" s="265">
        <f t="shared" si="639"/>
        <v>190993.86676049099</v>
      </c>
      <c r="M2925" s="265">
        <f>$G2925*NonHospFrac+theModel!$H2925*NonHospFrac</f>
        <v>307268.77858645079</v>
      </c>
      <c r="N2925" s="266">
        <f t="shared" si="641"/>
        <v>498262.64534694178</v>
      </c>
      <c r="O2925" s="159"/>
      <c r="P2925" s="265">
        <f t="shared" si="642"/>
        <v>185836.33626001113</v>
      </c>
      <c r="Q2925" s="265">
        <f t="shared" si="643"/>
        <v>307267.22394477599</v>
      </c>
      <c r="R2925" s="266">
        <f t="shared" si="644"/>
        <v>493103.56020478712</v>
      </c>
    </row>
    <row r="2926" spans="1:18" x14ac:dyDescent="0.3">
      <c r="A2926" s="82">
        <v>2895</v>
      </c>
      <c r="B2926" s="94">
        <f t="shared" si="633"/>
        <v>8.8933271430195926E-25</v>
      </c>
      <c r="C2926" s="179">
        <f t="shared" si="634"/>
        <v>8.873265328622533E-25</v>
      </c>
      <c r="D2926" s="166">
        <f t="shared" si="635"/>
        <v>2.2558277767625785E-3</v>
      </c>
      <c r="E2926" s="167">
        <f t="shared" si="645"/>
        <v>24.291375447755232</v>
      </c>
      <c r="F2926" s="168">
        <f t="shared" si="646"/>
        <v>6.5328772415044503</v>
      </c>
      <c r="G2926" s="168">
        <f t="shared" si="636"/>
        <v>227030.70140206884</v>
      </c>
      <c r="H2926" s="168">
        <f t="shared" si="637"/>
        <v>271310.33852408634</v>
      </c>
      <c r="I2926" s="169">
        <f t="shared" si="638"/>
        <v>498341.03992615518</v>
      </c>
      <c r="J2926" s="169">
        <f t="shared" si="640"/>
        <v>484877.40632463928</v>
      </c>
      <c r="K2926" s="95"/>
      <c r="L2926" s="265">
        <f t="shared" si="639"/>
        <v>191023.91694377654</v>
      </c>
      <c r="M2926" s="265">
        <f>$G2926*NonHospFrac+theModel!$H2926*NonHospFrac</f>
        <v>307317.12298237858</v>
      </c>
      <c r="N2926" s="266">
        <f t="shared" si="641"/>
        <v>498341.03992615512</v>
      </c>
      <c r="O2926" s="159"/>
      <c r="P2926" s="265">
        <f t="shared" si="642"/>
        <v>185863.04151750621</v>
      </c>
      <c r="Q2926" s="265">
        <f t="shared" si="643"/>
        <v>307315.56834070379</v>
      </c>
      <c r="R2926" s="266">
        <f t="shared" si="644"/>
        <v>493178.60985820997</v>
      </c>
    </row>
    <row r="2927" spans="1:18" x14ac:dyDescent="0.3">
      <c r="A2927" s="82">
        <v>2896</v>
      </c>
      <c r="B2927" s="94">
        <f t="shared" si="633"/>
        <v>8.7271957075998222E-25</v>
      </c>
      <c r="C2927" s="179">
        <f t="shared" si="634"/>
        <v>8.7075086571093754E-25</v>
      </c>
      <c r="D2927" s="166">
        <f t="shared" si="635"/>
        <v>2.2558277767625785E-3</v>
      </c>
      <c r="E2927" s="167">
        <f t="shared" si="645"/>
        <v>24.291375447755232</v>
      </c>
      <c r="F2927" s="168">
        <f t="shared" si="646"/>
        <v>6.5351330692812128</v>
      </c>
      <c r="G2927" s="168">
        <f t="shared" si="636"/>
        <v>227109.09598128224</v>
      </c>
      <c r="H2927" s="168">
        <f t="shared" si="637"/>
        <v>271310.33852408634</v>
      </c>
      <c r="I2927" s="169">
        <f t="shared" si="638"/>
        <v>498419.43450536858</v>
      </c>
      <c r="J2927" s="169">
        <f t="shared" si="640"/>
        <v>484947.07185935846</v>
      </c>
      <c r="K2927" s="95"/>
      <c r="L2927" s="265">
        <f t="shared" si="639"/>
        <v>191053.96712706215</v>
      </c>
      <c r="M2927" s="265">
        <f>$G2927*NonHospFrac+theModel!$H2927*NonHospFrac</f>
        <v>307365.46737830644</v>
      </c>
      <c r="N2927" s="266">
        <f t="shared" si="641"/>
        <v>498419.43450536858</v>
      </c>
      <c r="O2927" s="159"/>
      <c r="P2927" s="265">
        <f t="shared" si="642"/>
        <v>185889.74568644247</v>
      </c>
      <c r="Q2927" s="265">
        <f t="shared" si="643"/>
        <v>307363.91273663164</v>
      </c>
      <c r="R2927" s="266">
        <f t="shared" si="644"/>
        <v>493253.65842307411</v>
      </c>
    </row>
    <row r="2928" spans="1:18" x14ac:dyDescent="0.3">
      <c r="A2928" s="82">
        <v>2897</v>
      </c>
      <c r="B2928" s="94">
        <f t="shared" si="633"/>
        <v>8.5641676836918775E-25</v>
      </c>
      <c r="C2928" s="179">
        <f t="shared" si="634"/>
        <v>8.5448483963461534E-25</v>
      </c>
      <c r="D2928" s="166">
        <f t="shared" si="635"/>
        <v>2.2558277767625785E-3</v>
      </c>
      <c r="E2928" s="167">
        <f t="shared" si="645"/>
        <v>24.291375447755232</v>
      </c>
      <c r="F2928" s="168">
        <f t="shared" si="646"/>
        <v>6.5373888970579754</v>
      </c>
      <c r="G2928" s="168">
        <f t="shared" si="636"/>
        <v>227187.49056049567</v>
      </c>
      <c r="H2928" s="168">
        <f t="shared" si="637"/>
        <v>271310.33852408634</v>
      </c>
      <c r="I2928" s="169">
        <f t="shared" si="638"/>
        <v>498497.82908458204</v>
      </c>
      <c r="J2928" s="169">
        <f t="shared" si="640"/>
        <v>485016.73455437337</v>
      </c>
      <c r="K2928" s="95"/>
      <c r="L2928" s="265">
        <f t="shared" si="639"/>
        <v>191084.0173103477</v>
      </c>
      <c r="M2928" s="265">
        <f>$G2928*NonHospFrac+theModel!$H2928*NonHospFrac</f>
        <v>307413.81177423429</v>
      </c>
      <c r="N2928" s="266">
        <f t="shared" si="641"/>
        <v>498497.82908458199</v>
      </c>
      <c r="O2928" s="159"/>
      <c r="P2928" s="265">
        <f t="shared" si="642"/>
        <v>185916.4487668642</v>
      </c>
      <c r="Q2928" s="265">
        <f t="shared" si="643"/>
        <v>307412.25713255949</v>
      </c>
      <c r="R2928" s="266">
        <f t="shared" si="644"/>
        <v>493328.70589942369</v>
      </c>
    </row>
    <row r="2929" spans="1:18" x14ac:dyDescent="0.3">
      <c r="A2929" s="82">
        <v>2898</v>
      </c>
      <c r="B2929" s="94">
        <f t="shared" si="633"/>
        <v>8.4041850981434954E-25</v>
      </c>
      <c r="C2929" s="179">
        <f t="shared" si="634"/>
        <v>8.3852267039580493E-25</v>
      </c>
      <c r="D2929" s="166">
        <f t="shared" si="635"/>
        <v>2.2558277767625785E-3</v>
      </c>
      <c r="E2929" s="167">
        <f t="shared" si="645"/>
        <v>24.291375447755232</v>
      </c>
      <c r="F2929" s="168">
        <f t="shared" si="646"/>
        <v>6.539644724834738</v>
      </c>
      <c r="G2929" s="168">
        <f t="shared" si="636"/>
        <v>227265.88513970911</v>
      </c>
      <c r="H2929" s="168">
        <f t="shared" si="637"/>
        <v>271310.33852408634</v>
      </c>
      <c r="I2929" s="169">
        <f t="shared" si="638"/>
        <v>498576.22366379545</v>
      </c>
      <c r="J2929" s="169">
        <f t="shared" si="640"/>
        <v>485086.39440979966</v>
      </c>
      <c r="K2929" s="95"/>
      <c r="L2929" s="265">
        <f t="shared" si="639"/>
        <v>191114.06749363331</v>
      </c>
      <c r="M2929" s="265">
        <f>$G2929*NonHospFrac+theModel!$H2929*NonHospFrac</f>
        <v>307462.15617016214</v>
      </c>
      <c r="N2929" s="266">
        <f t="shared" si="641"/>
        <v>498576.22366379545</v>
      </c>
      <c r="O2929" s="159"/>
      <c r="P2929" s="265">
        <f t="shared" si="642"/>
        <v>185943.15075881584</v>
      </c>
      <c r="Q2929" s="265">
        <f t="shared" si="643"/>
        <v>307460.60152848734</v>
      </c>
      <c r="R2929" s="266">
        <f t="shared" si="644"/>
        <v>493403.75228730321</v>
      </c>
    </row>
    <row r="2930" spans="1:18" x14ac:dyDescent="0.3">
      <c r="A2930" s="82">
        <v>2899</v>
      </c>
      <c r="B2930" s="94">
        <f t="shared" si="633"/>
        <v>8.2471910607674583E-25</v>
      </c>
      <c r="C2930" s="179">
        <f t="shared" si="634"/>
        <v>8.2285868180923111E-25</v>
      </c>
      <c r="D2930" s="166">
        <f t="shared" si="635"/>
        <v>2.2558277767625785E-3</v>
      </c>
      <c r="E2930" s="167">
        <f t="shared" si="645"/>
        <v>24.291375447755232</v>
      </c>
      <c r="F2930" s="168">
        <f t="shared" si="646"/>
        <v>6.5419005526115006</v>
      </c>
      <c r="G2930" s="168">
        <f t="shared" si="636"/>
        <v>227344.27971892251</v>
      </c>
      <c r="H2930" s="168">
        <f t="shared" si="637"/>
        <v>271310.33852408634</v>
      </c>
      <c r="I2930" s="169">
        <f t="shared" si="638"/>
        <v>498654.61824300885</v>
      </c>
      <c r="J2930" s="169">
        <f t="shared" si="640"/>
        <v>485156.0514257531</v>
      </c>
      <c r="K2930" s="95"/>
      <c r="L2930" s="265">
        <f t="shared" si="639"/>
        <v>191144.11767691886</v>
      </c>
      <c r="M2930" s="265">
        <f>$G2930*NonHospFrac+theModel!$H2930*NonHospFrac</f>
        <v>307510.50056608999</v>
      </c>
      <c r="N2930" s="266">
        <f t="shared" si="641"/>
        <v>498654.61824300885</v>
      </c>
      <c r="O2930" s="159"/>
      <c r="P2930" s="265">
        <f t="shared" si="642"/>
        <v>185969.85166234168</v>
      </c>
      <c r="Q2930" s="265">
        <f t="shared" si="643"/>
        <v>307508.94592441519</v>
      </c>
      <c r="R2930" s="266">
        <f t="shared" si="644"/>
        <v>493478.79758675687</v>
      </c>
    </row>
    <row r="2931" spans="1:18" x14ac:dyDescent="0.3">
      <c r="A2931" s="82">
        <v>2900</v>
      </c>
      <c r="B2931" s="94">
        <f t="shared" si="633"/>
        <v>8.0931297441113707E-25</v>
      </c>
      <c r="C2931" s="179">
        <f t="shared" si="634"/>
        <v>8.0748730372336603E-25</v>
      </c>
      <c r="D2931" s="166">
        <f t="shared" si="635"/>
        <v>2.2558277767625785E-3</v>
      </c>
      <c r="E2931" s="167">
        <f t="shared" si="645"/>
        <v>24.291375447755232</v>
      </c>
      <c r="F2931" s="168">
        <f t="shared" si="646"/>
        <v>6.5441563803882632</v>
      </c>
      <c r="G2931" s="168">
        <f t="shared" si="636"/>
        <v>227422.67429813594</v>
      </c>
      <c r="H2931" s="168">
        <f t="shared" si="637"/>
        <v>271310.33852408634</v>
      </c>
      <c r="I2931" s="169">
        <f t="shared" si="638"/>
        <v>498733.01282222231</v>
      </c>
      <c r="J2931" s="169">
        <f t="shared" si="640"/>
        <v>485225.70560234948</v>
      </c>
      <c r="K2931" s="95"/>
      <c r="L2931" s="265">
        <f t="shared" si="639"/>
        <v>191174.16786020447</v>
      </c>
      <c r="M2931" s="265">
        <f>$G2931*NonHospFrac+theModel!$H2931*NonHospFrac</f>
        <v>307558.84496201784</v>
      </c>
      <c r="N2931" s="266">
        <f t="shared" si="641"/>
        <v>498733.01282222231</v>
      </c>
      <c r="O2931" s="159"/>
      <c r="P2931" s="265">
        <f t="shared" si="642"/>
        <v>185996.55147748618</v>
      </c>
      <c r="Q2931" s="265">
        <f t="shared" si="643"/>
        <v>307557.29032034305</v>
      </c>
      <c r="R2931" s="266">
        <f t="shared" si="644"/>
        <v>493553.84179782926</v>
      </c>
    </row>
    <row r="2932" spans="1:18" x14ac:dyDescent="0.3">
      <c r="A2932" s="82">
        <v>2901</v>
      </c>
      <c r="B2932" s="94">
        <f t="shared" si="633"/>
        <v>7.9419463636052933E-25</v>
      </c>
      <c r="C2932" s="179">
        <f t="shared" si="634"/>
        <v>7.924030700396714E-25</v>
      </c>
      <c r="D2932" s="166">
        <f t="shared" si="635"/>
        <v>2.2558277767625785E-3</v>
      </c>
      <c r="E2932" s="167">
        <f t="shared" si="645"/>
        <v>24.291375447755232</v>
      </c>
      <c r="F2932" s="168">
        <f t="shared" si="646"/>
        <v>6.5464122081650258</v>
      </c>
      <c r="G2932" s="168">
        <f t="shared" si="636"/>
        <v>227501.06887734935</v>
      </c>
      <c r="H2932" s="168">
        <f t="shared" si="637"/>
        <v>271310.33852408634</v>
      </c>
      <c r="I2932" s="169">
        <f t="shared" si="638"/>
        <v>498811.40740143566</v>
      </c>
      <c r="J2932" s="169">
        <f t="shared" si="640"/>
        <v>485295.35693970439</v>
      </c>
      <c r="K2932" s="95"/>
      <c r="L2932" s="265">
        <f t="shared" si="639"/>
        <v>191204.21804349002</v>
      </c>
      <c r="M2932" s="265">
        <f>$G2932*NonHospFrac+theModel!$H2932*NonHospFrac</f>
        <v>307607.1893579457</v>
      </c>
      <c r="N2932" s="266">
        <f t="shared" si="641"/>
        <v>498811.40740143572</v>
      </c>
      <c r="O2932" s="159"/>
      <c r="P2932" s="265">
        <f t="shared" si="642"/>
        <v>186023.25020429358</v>
      </c>
      <c r="Q2932" s="265">
        <f t="shared" si="643"/>
        <v>307605.6347162709</v>
      </c>
      <c r="R2932" s="266">
        <f t="shared" si="644"/>
        <v>493628.88492056448</v>
      </c>
    </row>
    <row r="2933" spans="1:18" x14ac:dyDescent="0.3">
      <c r="A2933" s="82">
        <v>2902</v>
      </c>
      <c r="B2933" s="94">
        <f t="shared" si="633"/>
        <v>7.7935871580802063E-25</v>
      </c>
      <c r="C2933" s="179">
        <f t="shared" si="634"/>
        <v>7.776006167688389E-25</v>
      </c>
      <c r="D2933" s="166">
        <f t="shared" si="635"/>
        <v>2.2558277767625785E-3</v>
      </c>
      <c r="E2933" s="167">
        <f t="shared" si="645"/>
        <v>24.291375447755232</v>
      </c>
      <c r="F2933" s="168">
        <f t="shared" si="646"/>
        <v>6.5486680359417884</v>
      </c>
      <c r="G2933" s="168">
        <f t="shared" si="636"/>
        <v>227579.46345656278</v>
      </c>
      <c r="H2933" s="168">
        <f t="shared" si="637"/>
        <v>271310.33852408634</v>
      </c>
      <c r="I2933" s="169">
        <f t="shared" si="638"/>
        <v>498889.80198064912</v>
      </c>
      <c r="J2933" s="169">
        <f t="shared" si="640"/>
        <v>485365.00543793378</v>
      </c>
      <c r="K2933" s="95"/>
      <c r="L2933" s="265">
        <f t="shared" si="639"/>
        <v>191234.2682267756</v>
      </c>
      <c r="M2933" s="265">
        <f>$G2933*NonHospFrac+theModel!$H2933*NonHospFrac</f>
        <v>307655.53375387349</v>
      </c>
      <c r="N2933" s="266">
        <f t="shared" si="641"/>
        <v>498889.80198064912</v>
      </c>
      <c r="O2933" s="159"/>
      <c r="P2933" s="265">
        <f t="shared" si="642"/>
        <v>186049.94784280835</v>
      </c>
      <c r="Q2933" s="265">
        <f t="shared" si="643"/>
        <v>307653.97911219869</v>
      </c>
      <c r="R2933" s="266">
        <f t="shared" si="644"/>
        <v>493703.92695500702</v>
      </c>
    </row>
    <row r="2934" spans="1:18" x14ac:dyDescent="0.3">
      <c r="A2934" s="82">
        <v>2903</v>
      </c>
      <c r="B2934" s="94">
        <f t="shared" si="633"/>
        <v>7.647999370650425E-25</v>
      </c>
      <c r="C2934" s="179">
        <f t="shared" si="634"/>
        <v>7.6307468012334494E-25</v>
      </c>
      <c r="D2934" s="166">
        <f t="shared" si="635"/>
        <v>2.2558277767625785E-3</v>
      </c>
      <c r="E2934" s="167">
        <f t="shared" si="645"/>
        <v>24.291375447755232</v>
      </c>
      <c r="F2934" s="168">
        <f t="shared" si="646"/>
        <v>6.550923863718551</v>
      </c>
      <c r="G2934" s="168">
        <f t="shared" si="636"/>
        <v>227657.85803577624</v>
      </c>
      <c r="H2934" s="168">
        <f t="shared" si="637"/>
        <v>271310.33852408634</v>
      </c>
      <c r="I2934" s="169">
        <f t="shared" si="638"/>
        <v>498968.19655986258</v>
      </c>
      <c r="J2934" s="169">
        <f t="shared" si="640"/>
        <v>485434.65109715326</v>
      </c>
      <c r="K2934" s="95"/>
      <c r="L2934" s="265">
        <f t="shared" si="639"/>
        <v>191264.31841006118</v>
      </c>
      <c r="M2934" s="265">
        <f>$G2934*NonHospFrac+theModel!$H2934*NonHospFrac</f>
        <v>307703.8781498014</v>
      </c>
      <c r="N2934" s="266">
        <f t="shared" si="641"/>
        <v>498968.19655986258</v>
      </c>
      <c r="O2934" s="159"/>
      <c r="P2934" s="265">
        <f t="shared" si="642"/>
        <v>186076.64439307482</v>
      </c>
      <c r="Q2934" s="265">
        <f t="shared" si="643"/>
        <v>307702.3235081266</v>
      </c>
      <c r="R2934" s="266">
        <f t="shared" si="644"/>
        <v>493778.96790120145</v>
      </c>
    </row>
    <row r="2935" spans="1:18" x14ac:dyDescent="0.3">
      <c r="A2935" s="82">
        <v>2904</v>
      </c>
      <c r="B2935" s="94">
        <f t="shared" si="633"/>
        <v>7.5051312299531139E-25</v>
      </c>
      <c r="C2935" s="179">
        <f t="shared" si="634"/>
        <v>7.4882009464563373E-25</v>
      </c>
      <c r="D2935" s="166">
        <f t="shared" si="635"/>
        <v>2.2558277767625785E-3</v>
      </c>
      <c r="E2935" s="167">
        <f t="shared" si="645"/>
        <v>24.291375447755232</v>
      </c>
      <c r="F2935" s="168">
        <f t="shared" si="646"/>
        <v>6.5531796914953135</v>
      </c>
      <c r="G2935" s="168">
        <f t="shared" si="636"/>
        <v>227736.25261498961</v>
      </c>
      <c r="H2935" s="168">
        <f t="shared" si="637"/>
        <v>271310.33852408634</v>
      </c>
      <c r="I2935" s="169">
        <f t="shared" si="638"/>
        <v>499046.59113907593</v>
      </c>
      <c r="J2935" s="169">
        <f t="shared" si="640"/>
        <v>485504.29391747847</v>
      </c>
      <c r="K2935" s="95"/>
      <c r="L2935" s="265">
        <f t="shared" si="639"/>
        <v>191294.36859334676</v>
      </c>
      <c r="M2935" s="265">
        <f>$G2935*NonHospFrac+theModel!$H2935*NonHospFrac</f>
        <v>307752.22254572919</v>
      </c>
      <c r="N2935" s="266">
        <f t="shared" si="641"/>
        <v>499046.59113907593</v>
      </c>
      <c r="O2935" s="159"/>
      <c r="P2935" s="265">
        <f t="shared" si="642"/>
        <v>186103.33985513734</v>
      </c>
      <c r="Q2935" s="265">
        <f t="shared" si="643"/>
        <v>307750.6679040544</v>
      </c>
      <c r="R2935" s="266">
        <f t="shared" si="644"/>
        <v>493854.00775919174</v>
      </c>
    </row>
    <row r="2936" spans="1:18" x14ac:dyDescent="0.3">
      <c r="A2936" s="82">
        <v>2905</v>
      </c>
      <c r="B2936" s="94">
        <f t="shared" si="633"/>
        <v>7.3649319317382747E-25</v>
      </c>
      <c r="C2936" s="179">
        <f t="shared" si="634"/>
        <v>7.3483179137126935E-25</v>
      </c>
      <c r="D2936" s="166">
        <f t="shared" si="635"/>
        <v>2.2558277767625785E-3</v>
      </c>
      <c r="E2936" s="167">
        <f t="shared" si="645"/>
        <v>24.291375447755232</v>
      </c>
      <c r="F2936" s="168">
        <f t="shared" si="646"/>
        <v>6.5554355192720761</v>
      </c>
      <c r="G2936" s="168">
        <f t="shared" si="636"/>
        <v>227814.64719420308</v>
      </c>
      <c r="H2936" s="168">
        <f t="shared" si="637"/>
        <v>271310.33852408634</v>
      </c>
      <c r="I2936" s="169">
        <f t="shared" si="638"/>
        <v>499124.98571828939</v>
      </c>
      <c r="J2936" s="169">
        <f t="shared" si="640"/>
        <v>485573.93389902532</v>
      </c>
      <c r="K2936" s="95"/>
      <c r="L2936" s="265">
        <f t="shared" si="639"/>
        <v>191324.41877663234</v>
      </c>
      <c r="M2936" s="265">
        <f>$G2936*NonHospFrac+theModel!$H2936*NonHospFrac</f>
        <v>307800.56694165705</v>
      </c>
      <c r="N2936" s="266">
        <f t="shared" si="641"/>
        <v>499124.98571828939</v>
      </c>
      <c r="O2936" s="159"/>
      <c r="P2936" s="265">
        <f t="shared" si="642"/>
        <v>186130.03422904029</v>
      </c>
      <c r="Q2936" s="265">
        <f t="shared" si="643"/>
        <v>307799.01229998225</v>
      </c>
      <c r="R2936" s="266">
        <f t="shared" si="644"/>
        <v>493929.04652902251</v>
      </c>
    </row>
    <row r="2937" spans="1:18" x14ac:dyDescent="0.3">
      <c r="A2937" s="82">
        <v>2906</v>
      </c>
      <c r="B2937" s="94">
        <f t="shared" si="633"/>
        <v>7.2273516208026304E-25</v>
      </c>
      <c r="C2937" s="179">
        <f t="shared" si="634"/>
        <v>7.2110479602639937E-25</v>
      </c>
      <c r="D2937" s="166">
        <f t="shared" si="635"/>
        <v>2.2558277767625785E-3</v>
      </c>
      <c r="E2937" s="167">
        <f t="shared" si="645"/>
        <v>24.291375447755232</v>
      </c>
      <c r="F2937" s="168">
        <f t="shared" si="646"/>
        <v>6.5576913470488387</v>
      </c>
      <c r="G2937" s="168">
        <f t="shared" si="636"/>
        <v>227893.04177341645</v>
      </c>
      <c r="H2937" s="168">
        <f t="shared" si="637"/>
        <v>271310.33852408634</v>
      </c>
      <c r="I2937" s="169">
        <f t="shared" si="638"/>
        <v>499203.38029750279</v>
      </c>
      <c r="J2937" s="169">
        <f t="shared" si="640"/>
        <v>485643.5710419094</v>
      </c>
      <c r="K2937" s="95"/>
      <c r="L2937" s="265">
        <f t="shared" si="639"/>
        <v>191354.4689599179</v>
      </c>
      <c r="M2937" s="265">
        <f>$G2937*NonHospFrac+theModel!$H2937*NonHospFrac</f>
        <v>307848.91133758484</v>
      </c>
      <c r="N2937" s="266">
        <f t="shared" si="641"/>
        <v>499203.38029750274</v>
      </c>
      <c r="O2937" s="159"/>
      <c r="P2937" s="265">
        <f t="shared" si="642"/>
        <v>186156.72751482797</v>
      </c>
      <c r="Q2937" s="265">
        <f t="shared" si="643"/>
        <v>307847.35669591004</v>
      </c>
      <c r="R2937" s="266">
        <f t="shared" si="644"/>
        <v>494004.08421073802</v>
      </c>
    </row>
    <row r="2938" spans="1:18" x14ac:dyDescent="0.3">
      <c r="A2938" s="82">
        <v>2907</v>
      </c>
      <c r="B2938" s="94">
        <f t="shared" si="633"/>
        <v>7.0923413732609973E-25</v>
      </c>
      <c r="C2938" s="179">
        <f t="shared" si="634"/>
        <v>7.0763422725889123E-25</v>
      </c>
      <c r="D2938" s="166">
        <f t="shared" si="635"/>
        <v>2.2558277767625785E-3</v>
      </c>
      <c r="E2938" s="167">
        <f t="shared" si="645"/>
        <v>24.291375447755232</v>
      </c>
      <c r="F2938" s="168">
        <f t="shared" si="646"/>
        <v>6.5599471748256013</v>
      </c>
      <c r="G2938" s="168">
        <f t="shared" si="636"/>
        <v>227971.43635262991</v>
      </c>
      <c r="H2938" s="168">
        <f t="shared" si="637"/>
        <v>271310.33852408634</v>
      </c>
      <c r="I2938" s="169">
        <f t="shared" si="638"/>
        <v>499281.77487671626</v>
      </c>
      <c r="J2938" s="169">
        <f t="shared" si="640"/>
        <v>485713.20534624648</v>
      </c>
      <c r="K2938" s="95"/>
      <c r="L2938" s="265">
        <f t="shared" si="639"/>
        <v>191384.51914320351</v>
      </c>
      <c r="M2938" s="265">
        <f>$G2938*NonHospFrac+theModel!$H2938*NonHospFrac</f>
        <v>307897.25573351269</v>
      </c>
      <c r="N2938" s="266">
        <f t="shared" si="641"/>
        <v>499281.7748767162</v>
      </c>
      <c r="O2938" s="159"/>
      <c r="P2938" s="265">
        <f t="shared" si="642"/>
        <v>186183.41971254483</v>
      </c>
      <c r="Q2938" s="265">
        <f t="shared" si="643"/>
        <v>307895.70109183789</v>
      </c>
      <c r="R2938" s="266">
        <f t="shared" si="644"/>
        <v>494079.12080438272</v>
      </c>
    </row>
    <row r="2939" spans="1:18" x14ac:dyDescent="0.3">
      <c r="A2939" s="82">
        <v>2908</v>
      </c>
      <c r="B2939" s="94">
        <f t="shared" si="633"/>
        <v>6.9598531791489364E-25</v>
      </c>
      <c r="C2939" s="179">
        <f t="shared" si="634"/>
        <v>6.944152949025223E-25</v>
      </c>
      <c r="D2939" s="166">
        <f t="shared" si="635"/>
        <v>2.2558277767625785E-3</v>
      </c>
      <c r="E2939" s="167">
        <f t="shared" si="645"/>
        <v>24.291375447755232</v>
      </c>
      <c r="F2939" s="168">
        <f t="shared" si="646"/>
        <v>6.5622030026023639</v>
      </c>
      <c r="G2939" s="168">
        <f t="shared" si="636"/>
        <v>228049.83093184332</v>
      </c>
      <c r="H2939" s="168">
        <f t="shared" si="637"/>
        <v>271310.33852408634</v>
      </c>
      <c r="I2939" s="169">
        <f t="shared" si="638"/>
        <v>499360.16945592966</v>
      </c>
      <c r="J2939" s="169">
        <f t="shared" si="640"/>
        <v>485782.83681215218</v>
      </c>
      <c r="K2939" s="95"/>
      <c r="L2939" s="265">
        <f t="shared" si="639"/>
        <v>191414.56932648909</v>
      </c>
      <c r="M2939" s="265">
        <f>$G2939*NonHospFrac+theModel!$H2939*NonHospFrac</f>
        <v>307945.60012944054</v>
      </c>
      <c r="N2939" s="266">
        <f t="shared" si="641"/>
        <v>499360.16945592966</v>
      </c>
      <c r="O2939" s="159"/>
      <c r="P2939" s="265">
        <f t="shared" si="642"/>
        <v>186210.11082223512</v>
      </c>
      <c r="Q2939" s="265">
        <f t="shared" si="643"/>
        <v>307944.04548776575</v>
      </c>
      <c r="R2939" s="266">
        <f t="shared" si="644"/>
        <v>494154.15631000086</v>
      </c>
    </row>
    <row r="2940" spans="1:18" x14ac:dyDescent="0.3">
      <c r="A2940" s="82">
        <v>2909</v>
      </c>
      <c r="B2940" s="94">
        <f t="shared" si="633"/>
        <v>6.8298399253498965E-25</v>
      </c>
      <c r="C2940" s="179">
        <f t="shared" si="634"/>
        <v>6.8144329827354505E-25</v>
      </c>
      <c r="D2940" s="166">
        <f t="shared" si="635"/>
        <v>2.2558277767625785E-3</v>
      </c>
      <c r="E2940" s="167">
        <f t="shared" si="645"/>
        <v>24.291375447755232</v>
      </c>
      <c r="F2940" s="168">
        <f t="shared" si="646"/>
        <v>6.5644588303791265</v>
      </c>
      <c r="G2940" s="168">
        <f t="shared" si="636"/>
        <v>228128.22551105678</v>
      </c>
      <c r="H2940" s="168">
        <f t="shared" si="637"/>
        <v>271310.33852408634</v>
      </c>
      <c r="I2940" s="169">
        <f t="shared" si="638"/>
        <v>499438.56403514312</v>
      </c>
      <c r="J2940" s="169">
        <f t="shared" si="640"/>
        <v>485852.46543974231</v>
      </c>
      <c r="K2940" s="95"/>
      <c r="L2940" s="265">
        <f t="shared" si="639"/>
        <v>191444.61950977467</v>
      </c>
      <c r="M2940" s="265">
        <f>$G2940*NonHospFrac+theModel!$H2940*NonHospFrac</f>
        <v>307993.9445253684</v>
      </c>
      <c r="N2940" s="266">
        <f t="shared" si="641"/>
        <v>499438.56403514306</v>
      </c>
      <c r="O2940" s="159"/>
      <c r="P2940" s="265">
        <f t="shared" si="642"/>
        <v>186236.80084394323</v>
      </c>
      <c r="Q2940" s="265">
        <f t="shared" si="643"/>
        <v>307992.3898836936</v>
      </c>
      <c r="R2940" s="266">
        <f t="shared" si="644"/>
        <v>494229.1907276368</v>
      </c>
    </row>
    <row r="2941" spans="1:18" x14ac:dyDescent="0.3">
      <c r="A2941" s="82">
        <v>2910</v>
      </c>
      <c r="B2941" s="94">
        <f t="shared" si="633"/>
        <v>6.7022553788422755E-25</v>
      </c>
      <c r="C2941" s="179">
        <f t="shared" si="634"/>
        <v>6.6871362449917263E-25</v>
      </c>
      <c r="D2941" s="166">
        <f t="shared" si="635"/>
        <v>2.2558277767625785E-3</v>
      </c>
      <c r="E2941" s="167">
        <f t="shared" si="645"/>
        <v>24.291375447755232</v>
      </c>
      <c r="F2941" s="168">
        <f t="shared" si="646"/>
        <v>6.5667146581558891</v>
      </c>
      <c r="G2941" s="168">
        <f t="shared" si="636"/>
        <v>228206.62009027015</v>
      </c>
      <c r="H2941" s="168">
        <f t="shared" si="637"/>
        <v>271310.33852408634</v>
      </c>
      <c r="I2941" s="169">
        <f t="shared" si="638"/>
        <v>499516.95861435647</v>
      </c>
      <c r="J2941" s="169">
        <f t="shared" si="640"/>
        <v>485922.09122913238</v>
      </c>
      <c r="K2941" s="95"/>
      <c r="L2941" s="265">
        <f t="shared" si="639"/>
        <v>191474.66969306022</v>
      </c>
      <c r="M2941" s="265">
        <f>$G2941*NonHospFrac+theModel!$H2941*NonHospFrac</f>
        <v>308042.28892129625</v>
      </c>
      <c r="N2941" s="266">
        <f t="shared" si="641"/>
        <v>499516.95861435647</v>
      </c>
      <c r="O2941" s="159"/>
      <c r="P2941" s="265">
        <f t="shared" si="642"/>
        <v>186263.48977771349</v>
      </c>
      <c r="Q2941" s="265">
        <f t="shared" si="643"/>
        <v>308040.73427962145</v>
      </c>
      <c r="R2941" s="266">
        <f t="shared" si="644"/>
        <v>494304.22405733494</v>
      </c>
    </row>
    <row r="2942" spans="1:18" x14ac:dyDescent="0.3">
      <c r="A2942" s="82">
        <v>2911</v>
      </c>
      <c r="B2942" s="94">
        <f t="shared" si="633"/>
        <v>6.5770541702584537E-25</v>
      </c>
      <c r="C2942" s="179">
        <f t="shared" si="634"/>
        <v>6.5622174687719124E-25</v>
      </c>
      <c r="D2942" s="166">
        <f t="shared" si="635"/>
        <v>2.2558277767625785E-3</v>
      </c>
      <c r="E2942" s="167">
        <f t="shared" si="645"/>
        <v>24.291375447755232</v>
      </c>
      <c r="F2942" s="168">
        <f t="shared" si="646"/>
        <v>6.5689704859326516</v>
      </c>
      <c r="G2942" s="168">
        <f t="shared" si="636"/>
        <v>228285.01466948361</v>
      </c>
      <c r="H2942" s="168">
        <f t="shared" si="637"/>
        <v>271310.33852408634</v>
      </c>
      <c r="I2942" s="169">
        <f t="shared" si="638"/>
        <v>499595.35319356993</v>
      </c>
      <c r="J2942" s="169">
        <f t="shared" si="640"/>
        <v>485991.71418043831</v>
      </c>
      <c r="K2942" s="95"/>
      <c r="L2942" s="265">
        <f t="shared" si="639"/>
        <v>191504.71987634583</v>
      </c>
      <c r="M2942" s="265">
        <f>$G2942*NonHospFrac+theModel!$H2942*NonHospFrac</f>
        <v>308090.6333172241</v>
      </c>
      <c r="N2942" s="266">
        <f t="shared" si="641"/>
        <v>499595.35319356993</v>
      </c>
      <c r="O2942" s="159"/>
      <c r="P2942" s="265">
        <f t="shared" si="642"/>
        <v>186290.17762359034</v>
      </c>
      <c r="Q2942" s="265">
        <f t="shared" si="643"/>
        <v>308089.0786755493</v>
      </c>
      <c r="R2942" s="266">
        <f t="shared" si="644"/>
        <v>494379.25629913964</v>
      </c>
    </row>
    <row r="2943" spans="1:18" x14ac:dyDescent="0.3">
      <c r="A2943" s="82">
        <v>2912</v>
      </c>
      <c r="B2943" s="94">
        <f t="shared" si="633"/>
        <v>6.4541917777514301E-25</v>
      </c>
      <c r="C2943" s="179">
        <f t="shared" si="634"/>
        <v>6.4396322326626253E-25</v>
      </c>
      <c r="D2943" s="166">
        <f t="shared" si="635"/>
        <v>2.2558277767625785E-3</v>
      </c>
      <c r="E2943" s="167">
        <f t="shared" si="645"/>
        <v>24.291375447755232</v>
      </c>
      <c r="F2943" s="168">
        <f t="shared" si="646"/>
        <v>6.5712263137094142</v>
      </c>
      <c r="G2943" s="168">
        <f t="shared" si="636"/>
        <v>228363.40924869699</v>
      </c>
      <c r="H2943" s="168">
        <f t="shared" si="637"/>
        <v>271310.33852408634</v>
      </c>
      <c r="I2943" s="169">
        <f t="shared" si="638"/>
        <v>499673.74777278333</v>
      </c>
      <c r="J2943" s="169">
        <f t="shared" si="640"/>
        <v>486061.33429377567</v>
      </c>
      <c r="K2943" s="95"/>
      <c r="L2943" s="265">
        <f t="shared" si="639"/>
        <v>191534.77005963138</v>
      </c>
      <c r="M2943" s="265">
        <f>$G2943*NonHospFrac+theModel!$H2943*NonHospFrac</f>
        <v>308138.97771315195</v>
      </c>
      <c r="N2943" s="266">
        <f t="shared" si="641"/>
        <v>499673.74777278333</v>
      </c>
      <c r="O2943" s="159"/>
      <c r="P2943" s="265">
        <f t="shared" si="642"/>
        <v>186316.86438161798</v>
      </c>
      <c r="Q2943" s="265">
        <f t="shared" si="643"/>
        <v>308137.42307147715</v>
      </c>
      <c r="R2943" s="266">
        <f t="shared" si="644"/>
        <v>494454.28745309514</v>
      </c>
    </row>
    <row r="2944" spans="1:18" x14ac:dyDescent="0.3">
      <c r="A2944" s="82">
        <v>2913</v>
      </c>
      <c r="B2944" s="94">
        <f t="shared" si="633"/>
        <v>6.3336245111627567E-25</v>
      </c>
      <c r="C2944" s="179">
        <f t="shared" si="634"/>
        <v>6.3193369450628913E-25</v>
      </c>
      <c r="D2944" s="166">
        <f t="shared" si="635"/>
        <v>2.2558277767625785E-3</v>
      </c>
      <c r="E2944" s="167">
        <f t="shared" si="645"/>
        <v>24.291375447755232</v>
      </c>
      <c r="F2944" s="168">
        <f t="shared" si="646"/>
        <v>6.5734821414861768</v>
      </c>
      <c r="G2944" s="168">
        <f t="shared" si="636"/>
        <v>228441.80382791045</v>
      </c>
      <c r="H2944" s="168">
        <f t="shared" si="637"/>
        <v>271310.33852408634</v>
      </c>
      <c r="I2944" s="169">
        <f t="shared" si="638"/>
        <v>499752.14235199679</v>
      </c>
      <c r="J2944" s="169">
        <f t="shared" si="640"/>
        <v>486130.95156926016</v>
      </c>
      <c r="K2944" s="95"/>
      <c r="L2944" s="265">
        <f t="shared" si="639"/>
        <v>191564.82024291699</v>
      </c>
      <c r="M2944" s="265">
        <f>$G2944*NonHospFrac+theModel!$H2944*NonHospFrac</f>
        <v>308187.3221090798</v>
      </c>
      <c r="N2944" s="266">
        <f t="shared" si="641"/>
        <v>499752.14235199679</v>
      </c>
      <c r="O2944" s="159"/>
      <c r="P2944" s="265">
        <f t="shared" si="642"/>
        <v>186343.5500518409</v>
      </c>
      <c r="Q2944" s="265">
        <f t="shared" si="643"/>
        <v>308185.76746740501</v>
      </c>
      <c r="R2944" s="266">
        <f t="shared" si="644"/>
        <v>494529.3175192459</v>
      </c>
    </row>
    <row r="2945" spans="1:18" x14ac:dyDescent="0.3">
      <c r="A2945" s="82">
        <v>2914</v>
      </c>
      <c r="B2945" s="94">
        <f t="shared" si="633"/>
        <v>6.2153094964862089E-25</v>
      </c>
      <c r="C2945" s="179">
        <f t="shared" si="634"/>
        <v>6.2012888286828595E-25</v>
      </c>
      <c r="D2945" s="166">
        <f t="shared" si="635"/>
        <v>2.2558277767625785E-3</v>
      </c>
      <c r="E2945" s="167">
        <f t="shared" si="645"/>
        <v>24.291375447755232</v>
      </c>
      <c r="F2945" s="168">
        <f t="shared" si="646"/>
        <v>6.5757379692629394</v>
      </c>
      <c r="G2945" s="168">
        <f t="shared" si="636"/>
        <v>228520.19840712383</v>
      </c>
      <c r="H2945" s="168">
        <f t="shared" si="637"/>
        <v>271310.33852408634</v>
      </c>
      <c r="I2945" s="169">
        <f t="shared" si="638"/>
        <v>499830.5369312102</v>
      </c>
      <c r="J2945" s="169">
        <f t="shared" si="640"/>
        <v>486200.56600700744</v>
      </c>
      <c r="K2945" s="95"/>
      <c r="L2945" s="265">
        <f t="shared" si="639"/>
        <v>191594.87042620254</v>
      </c>
      <c r="M2945" s="265">
        <f>$G2945*NonHospFrac+theModel!$H2945*NonHospFrac</f>
        <v>308235.6665050076</v>
      </c>
      <c r="N2945" s="266">
        <f t="shared" si="641"/>
        <v>499830.53693121014</v>
      </c>
      <c r="O2945" s="159"/>
      <c r="P2945" s="265">
        <f t="shared" si="642"/>
        <v>186370.23463430331</v>
      </c>
      <c r="Q2945" s="265">
        <f t="shared" si="643"/>
        <v>308234.1118633328</v>
      </c>
      <c r="R2945" s="266">
        <f t="shared" si="644"/>
        <v>494604.34649763611</v>
      </c>
    </row>
    <row r="2946" spans="1:18" x14ac:dyDescent="0.3">
      <c r="A2946" s="82">
        <v>2915</v>
      </c>
      <c r="B2946" s="94">
        <f t="shared" si="633"/>
        <v>6.099204660621688E-25</v>
      </c>
      <c r="C2946" s="179">
        <f t="shared" si="634"/>
        <v>6.0854459053320976E-25</v>
      </c>
      <c r="D2946" s="166">
        <f t="shared" si="635"/>
        <v>2.2558277767625785E-3</v>
      </c>
      <c r="E2946" s="167">
        <f t="shared" si="645"/>
        <v>24.291375447755232</v>
      </c>
      <c r="F2946" s="168">
        <f t="shared" si="646"/>
        <v>6.577993797039702</v>
      </c>
      <c r="G2946" s="168">
        <f t="shared" si="636"/>
        <v>228598.59298633729</v>
      </c>
      <c r="H2946" s="168">
        <f t="shared" si="637"/>
        <v>271310.33852408634</v>
      </c>
      <c r="I2946" s="169">
        <f t="shared" si="638"/>
        <v>499908.93151042366</v>
      </c>
      <c r="J2946" s="169">
        <f t="shared" si="640"/>
        <v>486270.17760713323</v>
      </c>
      <c r="K2946" s="95"/>
      <c r="L2946" s="265">
        <f t="shared" si="639"/>
        <v>191624.92060948815</v>
      </c>
      <c r="M2946" s="265">
        <f>$G2946*NonHospFrac+theModel!$H2946*NonHospFrac</f>
        <v>308284.01090093551</v>
      </c>
      <c r="N2946" s="266">
        <f t="shared" si="641"/>
        <v>499908.93151042366</v>
      </c>
      <c r="O2946" s="159"/>
      <c r="P2946" s="265">
        <f t="shared" si="642"/>
        <v>186396.91812904965</v>
      </c>
      <c r="Q2946" s="265">
        <f t="shared" si="643"/>
        <v>308282.45625926071</v>
      </c>
      <c r="R2946" s="266">
        <f t="shared" si="644"/>
        <v>494679.37438831036</v>
      </c>
    </row>
    <row r="2947" spans="1:18" x14ac:dyDescent="0.3">
      <c r="A2947" s="82">
        <v>2916</v>
      </c>
      <c r="B2947" s="94">
        <f t="shared" si="633"/>
        <v>5.9852687164139311E-25</v>
      </c>
      <c r="C2947" s="179">
        <f t="shared" si="634"/>
        <v>5.971766980992056E-25</v>
      </c>
      <c r="D2947" s="166">
        <f t="shared" si="635"/>
        <v>2.2558277767625785E-3</v>
      </c>
      <c r="E2947" s="167">
        <f t="shared" si="645"/>
        <v>24.291375447755232</v>
      </c>
      <c r="F2947" s="168">
        <f t="shared" si="646"/>
        <v>6.5802496248164646</v>
      </c>
      <c r="G2947" s="168">
        <f t="shared" si="636"/>
        <v>228676.98756555066</v>
      </c>
      <c r="H2947" s="168">
        <f t="shared" si="637"/>
        <v>271310.33852408634</v>
      </c>
      <c r="I2947" s="169">
        <f t="shared" si="638"/>
        <v>499987.326089637</v>
      </c>
      <c r="J2947" s="169">
        <f t="shared" si="640"/>
        <v>486339.78636975307</v>
      </c>
      <c r="K2947" s="95"/>
      <c r="L2947" s="265">
        <f t="shared" si="639"/>
        <v>191654.9707927737</v>
      </c>
      <c r="M2947" s="265">
        <f>$G2947*NonHospFrac+theModel!$H2947*NonHospFrac</f>
        <v>308332.3552968633</v>
      </c>
      <c r="N2947" s="266">
        <f t="shared" si="641"/>
        <v>499987.326089637</v>
      </c>
      <c r="O2947" s="159"/>
      <c r="P2947" s="265">
        <f t="shared" si="642"/>
        <v>186423.60053612417</v>
      </c>
      <c r="Q2947" s="265">
        <f t="shared" si="643"/>
        <v>308330.8006551885</v>
      </c>
      <c r="R2947" s="266">
        <f t="shared" si="644"/>
        <v>494754.4011913127</v>
      </c>
    </row>
    <row r="2948" spans="1:18" x14ac:dyDescent="0.3">
      <c r="A2948" s="82">
        <v>2917</v>
      </c>
      <c r="B2948" s="94">
        <f t="shared" si="633"/>
        <v>5.8734611479706927E-25</v>
      </c>
      <c r="C2948" s="179">
        <f t="shared" si="634"/>
        <v>5.8602116311673643E-25</v>
      </c>
      <c r="D2948" s="166">
        <f t="shared" si="635"/>
        <v>2.2558277767625785E-3</v>
      </c>
      <c r="E2948" s="167">
        <f t="shared" si="645"/>
        <v>24.291375447755232</v>
      </c>
      <c r="F2948" s="168">
        <f t="shared" si="646"/>
        <v>6.5825054525932272</v>
      </c>
      <c r="G2948" s="168">
        <f t="shared" si="636"/>
        <v>228755.38214476412</v>
      </c>
      <c r="H2948" s="168">
        <f t="shared" si="637"/>
        <v>271310.33852408634</v>
      </c>
      <c r="I2948" s="169">
        <f t="shared" si="638"/>
        <v>500065.72066885047</v>
      </c>
      <c r="J2948" s="169">
        <f t="shared" si="640"/>
        <v>486409.3922949828</v>
      </c>
      <c r="K2948" s="95"/>
      <c r="L2948" s="265">
        <f t="shared" si="639"/>
        <v>191685.02097605931</v>
      </c>
      <c r="M2948" s="265">
        <f>$G2948*NonHospFrac+theModel!$H2948*NonHospFrac</f>
        <v>308380.69969279115</v>
      </c>
      <c r="N2948" s="266">
        <f t="shared" si="641"/>
        <v>500065.72066885047</v>
      </c>
      <c r="O2948" s="159"/>
      <c r="P2948" s="265">
        <f t="shared" si="642"/>
        <v>186450.28185557129</v>
      </c>
      <c r="Q2948" s="265">
        <f t="shared" si="643"/>
        <v>308379.14505111636</v>
      </c>
      <c r="R2948" s="266">
        <f t="shared" si="644"/>
        <v>494829.42690668767</v>
      </c>
    </row>
    <row r="2949" spans="1:18" x14ac:dyDescent="0.3">
      <c r="A2949" s="82">
        <v>2918</v>
      </c>
      <c r="B2949" s="94">
        <f t="shared" si="633"/>
        <v>5.7637421962552059E-25</v>
      </c>
      <c r="C2949" s="179">
        <f t="shared" si="634"/>
        <v>5.7507401865107952E-25</v>
      </c>
      <c r="D2949" s="166">
        <f t="shared" si="635"/>
        <v>2.2558277767625785E-3</v>
      </c>
      <c r="E2949" s="167">
        <f t="shared" si="645"/>
        <v>24.291375447755232</v>
      </c>
      <c r="F2949" s="168">
        <f t="shared" si="646"/>
        <v>6.5847612803699898</v>
      </c>
      <c r="G2949" s="168">
        <f t="shared" si="636"/>
        <v>228833.77672397753</v>
      </c>
      <c r="H2949" s="168">
        <f t="shared" si="637"/>
        <v>271310.33852408634</v>
      </c>
      <c r="I2949" s="169">
        <f t="shared" si="638"/>
        <v>500144.11524806387</v>
      </c>
      <c r="J2949" s="169">
        <f t="shared" si="640"/>
        <v>486478.99538293795</v>
      </c>
      <c r="K2949" s="95"/>
      <c r="L2949" s="265">
        <f t="shared" si="639"/>
        <v>191715.07115934487</v>
      </c>
      <c r="M2949" s="265">
        <f>$G2949*NonHospFrac+theModel!$H2949*NonHospFrac</f>
        <v>308429.04408871895</v>
      </c>
      <c r="N2949" s="266">
        <f t="shared" si="641"/>
        <v>500144.11524806381</v>
      </c>
      <c r="O2949" s="159"/>
      <c r="P2949" s="265">
        <f t="shared" si="642"/>
        <v>186476.96208743527</v>
      </c>
      <c r="Q2949" s="265">
        <f t="shared" si="643"/>
        <v>308427.48944704415</v>
      </c>
      <c r="R2949" s="266">
        <f t="shared" si="644"/>
        <v>494904.45153447939</v>
      </c>
    </row>
    <row r="2950" spans="1:18" x14ac:dyDescent="0.3">
      <c r="A2950" s="82">
        <v>2919</v>
      </c>
      <c r="B2950" s="94">
        <f t="shared" si="633"/>
        <v>5.6560728449478097E-25</v>
      </c>
      <c r="C2950" s="179">
        <f t="shared" si="634"/>
        <v>5.6433137187167837E-25</v>
      </c>
      <c r="D2950" s="166">
        <f t="shared" si="635"/>
        <v>2.2558277767625785E-3</v>
      </c>
      <c r="E2950" s="167">
        <f t="shared" si="645"/>
        <v>24.291375447755232</v>
      </c>
      <c r="F2950" s="168">
        <f t="shared" si="646"/>
        <v>6.5870171081467523</v>
      </c>
      <c r="G2950" s="168">
        <f t="shared" si="636"/>
        <v>228912.17130319099</v>
      </c>
      <c r="H2950" s="168">
        <f t="shared" si="637"/>
        <v>271310.33852408634</v>
      </c>
      <c r="I2950" s="169">
        <f t="shared" si="638"/>
        <v>500222.50982727733</v>
      </c>
      <c r="J2950" s="169">
        <f t="shared" si="640"/>
        <v>486548.59563373425</v>
      </c>
      <c r="K2950" s="95"/>
      <c r="L2950" s="265">
        <f t="shared" si="639"/>
        <v>191745.12134263047</v>
      </c>
      <c r="M2950" s="265">
        <f>$G2950*NonHospFrac+theModel!$H2950*NonHospFrac</f>
        <v>308477.38848464686</v>
      </c>
      <c r="N2950" s="266">
        <f t="shared" si="641"/>
        <v>500222.50982727733</v>
      </c>
      <c r="O2950" s="159"/>
      <c r="P2950" s="265">
        <f t="shared" si="642"/>
        <v>186503.64123176053</v>
      </c>
      <c r="Q2950" s="265">
        <f t="shared" si="643"/>
        <v>308475.83384297206</v>
      </c>
      <c r="R2950" s="266">
        <f t="shared" si="644"/>
        <v>494979.47507473256</v>
      </c>
    </row>
    <row r="2951" spans="1:18" x14ac:dyDescent="0.3">
      <c r="A2951" s="82">
        <v>2920</v>
      </c>
      <c r="B2951" s="94">
        <f t="shared" si="633"/>
        <v>5.5504148065714916E-25</v>
      </c>
      <c r="C2951" s="179">
        <f t="shared" si="634"/>
        <v>5.5378940266782736E-25</v>
      </c>
      <c r="D2951" s="166">
        <f t="shared" si="635"/>
        <v>2.2558277767625785E-3</v>
      </c>
      <c r="E2951" s="167">
        <f t="shared" si="645"/>
        <v>24.291375447755232</v>
      </c>
      <c r="F2951" s="168">
        <f t="shared" si="646"/>
        <v>6.5892729359235149</v>
      </c>
      <c r="G2951" s="168">
        <f t="shared" si="636"/>
        <v>228990.56588240439</v>
      </c>
      <c r="H2951" s="168">
        <f t="shared" si="637"/>
        <v>271310.33852408634</v>
      </c>
      <c r="I2951" s="169">
        <f t="shared" si="638"/>
        <v>500300.90440649074</v>
      </c>
      <c r="J2951" s="169">
        <f t="shared" si="640"/>
        <v>486618.19304748724</v>
      </c>
      <c r="K2951" s="95"/>
      <c r="L2951" s="265">
        <f t="shared" si="639"/>
        <v>191775.17152591603</v>
      </c>
      <c r="M2951" s="265">
        <f>$G2951*NonHospFrac+theModel!$H2951*NonHospFrac</f>
        <v>308525.73288057465</v>
      </c>
      <c r="N2951" s="266">
        <f t="shared" si="641"/>
        <v>500300.90440649068</v>
      </c>
      <c r="O2951" s="159"/>
      <c r="P2951" s="265">
        <f t="shared" si="642"/>
        <v>186530.31928859127</v>
      </c>
      <c r="Q2951" s="265">
        <f t="shared" si="643"/>
        <v>308524.17823889985</v>
      </c>
      <c r="R2951" s="266">
        <f t="shared" si="644"/>
        <v>495054.49752749113</v>
      </c>
    </row>
    <row r="2952" spans="1:18" x14ac:dyDescent="0.3">
      <c r="A2952" s="82">
        <v>2921</v>
      </c>
      <c r="B2952" s="94">
        <f t="shared" si="633"/>
        <v>5.4467305088770145E-25</v>
      </c>
      <c r="C2952" s="179">
        <f t="shared" si="634"/>
        <v>5.4344436229025492E-25</v>
      </c>
      <c r="D2952" s="166">
        <f t="shared" si="635"/>
        <v>2.2558277767625785E-3</v>
      </c>
      <c r="E2952" s="167">
        <f t="shared" si="645"/>
        <v>24.291375447755232</v>
      </c>
      <c r="F2952" s="168">
        <f t="shared" si="646"/>
        <v>6.5915287637002775</v>
      </c>
      <c r="G2952" s="168">
        <f t="shared" si="636"/>
        <v>229068.96046161777</v>
      </c>
      <c r="H2952" s="168">
        <f t="shared" si="637"/>
        <v>271310.33852408634</v>
      </c>
      <c r="I2952" s="169">
        <f t="shared" si="638"/>
        <v>500379.29898570408</v>
      </c>
      <c r="J2952" s="169">
        <f t="shared" si="640"/>
        <v>486687.78762431256</v>
      </c>
      <c r="K2952" s="95"/>
      <c r="L2952" s="265">
        <f t="shared" si="639"/>
        <v>191805.22170920158</v>
      </c>
      <c r="M2952" s="265">
        <f>$G2952*NonHospFrac+theModel!$H2952*NonHospFrac</f>
        <v>308574.0772765025</v>
      </c>
      <c r="N2952" s="266">
        <f t="shared" si="641"/>
        <v>500379.29898570408</v>
      </c>
      <c r="O2952" s="159"/>
      <c r="P2952" s="265">
        <f t="shared" si="642"/>
        <v>186556.99625797191</v>
      </c>
      <c r="Q2952" s="265">
        <f t="shared" si="643"/>
        <v>308572.52263482771</v>
      </c>
      <c r="R2952" s="266">
        <f t="shared" si="644"/>
        <v>495129.51889279962</v>
      </c>
    </row>
    <row r="2953" spans="1:18" x14ac:dyDescent="0.3">
      <c r="A2953" s="82">
        <v>2922</v>
      </c>
      <c r="B2953" s="94">
        <f t="shared" si="633"/>
        <v>5.3449830814819734E-25</v>
      </c>
      <c r="C2953" s="179">
        <f t="shared" si="634"/>
        <v>5.3329257201804404E-25</v>
      </c>
      <c r="D2953" s="166">
        <f t="shared" si="635"/>
        <v>2.2558277767625785E-3</v>
      </c>
      <c r="E2953" s="167">
        <f t="shared" si="645"/>
        <v>24.291375447755232</v>
      </c>
      <c r="F2953" s="168">
        <f t="shared" si="646"/>
        <v>6.5937845914770401</v>
      </c>
      <c r="G2953" s="168">
        <f t="shared" si="636"/>
        <v>229147.35504083123</v>
      </c>
      <c r="H2953" s="168">
        <f t="shared" si="637"/>
        <v>271310.33852408634</v>
      </c>
      <c r="I2953" s="169">
        <f t="shared" si="638"/>
        <v>500457.69356491754</v>
      </c>
      <c r="J2953" s="169">
        <f t="shared" si="640"/>
        <v>486757.37936432607</v>
      </c>
      <c r="K2953" s="95"/>
      <c r="L2953" s="265">
        <f t="shared" si="639"/>
        <v>191835.27189248719</v>
      </c>
      <c r="M2953" s="265">
        <f>$G2953*NonHospFrac+theModel!$H2953*NonHospFrac</f>
        <v>308622.42167243036</v>
      </c>
      <c r="N2953" s="266">
        <f t="shared" si="641"/>
        <v>500457.69356491754</v>
      </c>
      <c r="O2953" s="159"/>
      <c r="P2953" s="265">
        <f t="shared" si="642"/>
        <v>186583.67213994681</v>
      </c>
      <c r="Q2953" s="265">
        <f t="shared" si="643"/>
        <v>308620.86703075556</v>
      </c>
      <c r="R2953" s="266">
        <f t="shared" si="644"/>
        <v>495204.53917070234</v>
      </c>
    </row>
    <row r="2954" spans="1:18" x14ac:dyDescent="0.3">
      <c r="A2954" s="82">
        <v>2923</v>
      </c>
      <c r="B2954" s="94">
        <f t="shared" si="633"/>
        <v>5.2451363427596389E-25</v>
      </c>
      <c r="C2954" s="179">
        <f t="shared" si="634"/>
        <v>5.2333042185047343E-25</v>
      </c>
      <c r="D2954" s="166">
        <f t="shared" si="635"/>
        <v>2.2558277767625785E-3</v>
      </c>
      <c r="E2954" s="167">
        <f t="shared" si="645"/>
        <v>24.291375447755232</v>
      </c>
      <c r="F2954" s="168">
        <f t="shared" si="646"/>
        <v>6.5960404192538027</v>
      </c>
      <c r="G2954" s="168">
        <f t="shared" si="636"/>
        <v>229225.74962004463</v>
      </c>
      <c r="H2954" s="168">
        <f t="shared" si="637"/>
        <v>271310.33852408634</v>
      </c>
      <c r="I2954" s="169">
        <f t="shared" si="638"/>
        <v>500536.088144131</v>
      </c>
      <c r="J2954" s="169">
        <f t="shared" si="640"/>
        <v>486826.96826764324</v>
      </c>
      <c r="K2954" s="95"/>
      <c r="L2954" s="265">
        <f t="shared" si="639"/>
        <v>191865.32207577277</v>
      </c>
      <c r="M2954" s="265">
        <f>$G2954*NonHospFrac+theModel!$H2954*NonHospFrac</f>
        <v>308670.76606835821</v>
      </c>
      <c r="N2954" s="266">
        <f t="shared" si="641"/>
        <v>500536.088144131</v>
      </c>
      <c r="O2954" s="159"/>
      <c r="P2954" s="265">
        <f t="shared" si="642"/>
        <v>186610.34693456022</v>
      </c>
      <c r="Q2954" s="265">
        <f t="shared" si="643"/>
        <v>308669.21142668341</v>
      </c>
      <c r="R2954" s="266">
        <f t="shared" si="644"/>
        <v>495279.55836124363</v>
      </c>
    </row>
    <row r="2955" spans="1:18" x14ac:dyDescent="0.3">
      <c r="A2955" s="82">
        <v>2924</v>
      </c>
      <c r="B2955" s="94">
        <f t="shared" si="633"/>
        <v>5.147154786972686E-25</v>
      </c>
      <c r="C2955" s="179">
        <f t="shared" si="634"/>
        <v>5.1355436922329362E-25</v>
      </c>
      <c r="D2955" s="166">
        <f t="shared" si="635"/>
        <v>2.2558277767625785E-3</v>
      </c>
      <c r="E2955" s="167">
        <f t="shared" si="645"/>
        <v>24.291375447755232</v>
      </c>
      <c r="F2955" s="168">
        <f t="shared" si="646"/>
        <v>6.5982962470305653</v>
      </c>
      <c r="G2955" s="168">
        <f t="shared" si="636"/>
        <v>229304.14419925809</v>
      </c>
      <c r="H2955" s="168">
        <f t="shared" si="637"/>
        <v>271310.33852408634</v>
      </c>
      <c r="I2955" s="169">
        <f t="shared" si="638"/>
        <v>500614.48272334447</v>
      </c>
      <c r="J2955" s="169">
        <f t="shared" si="640"/>
        <v>486896.55433437973</v>
      </c>
      <c r="K2955" s="95"/>
      <c r="L2955" s="265">
        <f t="shared" si="639"/>
        <v>191895.37225905835</v>
      </c>
      <c r="M2955" s="265">
        <f>$G2955*NonHospFrac+theModel!$H2955*NonHospFrac</f>
        <v>308719.11046428606</v>
      </c>
      <c r="N2955" s="266">
        <f t="shared" si="641"/>
        <v>500614.48272334441</v>
      </c>
      <c r="O2955" s="159"/>
      <c r="P2955" s="265">
        <f t="shared" si="642"/>
        <v>186637.02064185648</v>
      </c>
      <c r="Q2955" s="265">
        <f t="shared" si="643"/>
        <v>308717.55582261126</v>
      </c>
      <c r="R2955" s="266">
        <f t="shared" si="644"/>
        <v>495354.57646446774</v>
      </c>
    </row>
    <row r="2956" spans="1:18" x14ac:dyDescent="0.3">
      <c r="A2956" s="82">
        <v>2925</v>
      </c>
      <c r="B2956" s="94">
        <f t="shared" si="633"/>
        <v>5.0510035716472705E-25</v>
      </c>
      <c r="C2956" s="179">
        <f t="shared" si="634"/>
        <v>5.0396093774898216E-25</v>
      </c>
      <c r="D2956" s="166">
        <f t="shared" si="635"/>
        <v>2.2558277767625785E-3</v>
      </c>
      <c r="E2956" s="167">
        <f t="shared" si="645"/>
        <v>24.291375447755232</v>
      </c>
      <c r="F2956" s="168">
        <f t="shared" si="646"/>
        <v>6.6005520748073279</v>
      </c>
      <c r="G2956" s="168">
        <f t="shared" si="636"/>
        <v>229382.53877847147</v>
      </c>
      <c r="H2956" s="168">
        <f t="shared" si="637"/>
        <v>271310.33852408634</v>
      </c>
      <c r="I2956" s="169">
        <f t="shared" si="638"/>
        <v>500692.87730255781</v>
      </c>
      <c r="J2956" s="169">
        <f t="shared" si="640"/>
        <v>486966.13756465103</v>
      </c>
      <c r="K2956" s="95"/>
      <c r="L2956" s="265">
        <f t="shared" si="639"/>
        <v>191925.4224423439</v>
      </c>
      <c r="M2956" s="265">
        <f>$G2956*NonHospFrac+theModel!$H2956*NonHospFrac</f>
        <v>308767.45486021391</v>
      </c>
      <c r="N2956" s="266">
        <f t="shared" si="641"/>
        <v>500692.87730255781</v>
      </c>
      <c r="O2956" s="159"/>
      <c r="P2956" s="265">
        <f t="shared" si="642"/>
        <v>186663.6932618799</v>
      </c>
      <c r="Q2956" s="265">
        <f t="shared" si="643"/>
        <v>308765.90021853911</v>
      </c>
      <c r="R2956" s="266">
        <f t="shared" si="644"/>
        <v>495429.59348041902</v>
      </c>
    </row>
    <row r="2957" spans="1:18" x14ac:dyDescent="0.3">
      <c r="A2957" s="82">
        <v>2926</v>
      </c>
      <c r="B2957" s="94">
        <f t="shared" si="633"/>
        <v>4.9566485051829607E-25</v>
      </c>
      <c r="C2957" s="179">
        <f t="shared" si="634"/>
        <v>4.94546715980532E-25</v>
      </c>
      <c r="D2957" s="166">
        <f t="shared" si="635"/>
        <v>2.2558277767625785E-3</v>
      </c>
      <c r="E2957" s="167">
        <f t="shared" si="645"/>
        <v>24.291375447755232</v>
      </c>
      <c r="F2957" s="168">
        <f t="shared" si="646"/>
        <v>6.6028079025840904</v>
      </c>
      <c r="G2957" s="168">
        <f t="shared" si="636"/>
        <v>229460.93335768493</v>
      </c>
      <c r="H2957" s="168">
        <f t="shared" si="637"/>
        <v>271310.33852408634</v>
      </c>
      <c r="I2957" s="169">
        <f t="shared" si="638"/>
        <v>500771.27188177127</v>
      </c>
      <c r="J2957" s="169">
        <f t="shared" si="640"/>
        <v>487035.71795857296</v>
      </c>
      <c r="K2957" s="95"/>
      <c r="L2957" s="265">
        <f t="shared" si="639"/>
        <v>191955.47262562951</v>
      </c>
      <c r="M2957" s="265">
        <f>$G2957*NonHospFrac+theModel!$H2957*NonHospFrac</f>
        <v>308815.79925614176</v>
      </c>
      <c r="N2957" s="266">
        <f t="shared" si="641"/>
        <v>500771.27188177127</v>
      </c>
      <c r="O2957" s="159"/>
      <c r="P2957" s="265">
        <f t="shared" si="642"/>
        <v>186690.36479467488</v>
      </c>
      <c r="Q2957" s="265">
        <f t="shared" si="643"/>
        <v>308814.24461446697</v>
      </c>
      <c r="R2957" s="266">
        <f t="shared" si="644"/>
        <v>495504.60940914182</v>
      </c>
    </row>
    <row r="2958" spans="1:18" x14ac:dyDescent="0.3">
      <c r="A2958" s="82">
        <v>2927</v>
      </c>
      <c r="B2958" s="94">
        <f t="shared" si="633"/>
        <v>4.8640560346941232E-25</v>
      </c>
      <c r="C2958" s="179">
        <f t="shared" si="634"/>
        <v>4.8530835619833302E-25</v>
      </c>
      <c r="D2958" s="166">
        <f t="shared" si="635"/>
        <v>2.2558277767625785E-3</v>
      </c>
      <c r="E2958" s="167">
        <f t="shared" si="645"/>
        <v>24.291375447755232</v>
      </c>
      <c r="F2958" s="168">
        <f t="shared" si="646"/>
        <v>6.605063730360853</v>
      </c>
      <c r="G2958" s="168">
        <f t="shared" si="636"/>
        <v>229539.32793689831</v>
      </c>
      <c r="H2958" s="168">
        <f t="shared" si="637"/>
        <v>271310.33852408634</v>
      </c>
      <c r="I2958" s="169">
        <f t="shared" si="638"/>
        <v>500849.66646098462</v>
      </c>
      <c r="J2958" s="169">
        <f t="shared" si="640"/>
        <v>487105.29551626096</v>
      </c>
      <c r="K2958" s="95"/>
      <c r="L2958" s="265">
        <f t="shared" si="639"/>
        <v>191985.52280891506</v>
      </c>
      <c r="M2958" s="265">
        <f>$G2958*NonHospFrac+theModel!$H2958*NonHospFrac</f>
        <v>308864.14365206956</v>
      </c>
      <c r="N2958" s="266">
        <f t="shared" si="641"/>
        <v>500849.66646098462</v>
      </c>
      <c r="O2958" s="159"/>
      <c r="P2958" s="265">
        <f t="shared" si="642"/>
        <v>186717.03524028562</v>
      </c>
      <c r="Q2958" s="265">
        <f t="shared" si="643"/>
        <v>308862.58901039476</v>
      </c>
      <c r="R2958" s="266">
        <f t="shared" si="644"/>
        <v>495579.62425068038</v>
      </c>
    </row>
    <row r="2959" spans="1:18" x14ac:dyDescent="0.3">
      <c r="A2959" s="82">
        <v>2928</v>
      </c>
      <c r="B2959" s="94">
        <f t="shared" si="633"/>
        <v>4.77319323407844E-25</v>
      </c>
      <c r="C2959" s="179">
        <f t="shared" si="634"/>
        <v>4.7624257321971502E-25</v>
      </c>
      <c r="D2959" s="166">
        <f t="shared" si="635"/>
        <v>2.2558277767625785E-3</v>
      </c>
      <c r="E2959" s="167">
        <f t="shared" si="645"/>
        <v>24.291375447755232</v>
      </c>
      <c r="F2959" s="168">
        <f t="shared" si="646"/>
        <v>6.6073195581376156</v>
      </c>
      <c r="G2959" s="168">
        <f t="shared" si="636"/>
        <v>229617.72251611177</v>
      </c>
      <c r="H2959" s="168">
        <f t="shared" si="637"/>
        <v>271310.33852408634</v>
      </c>
      <c r="I2959" s="169">
        <f t="shared" si="638"/>
        <v>500928.06104019808</v>
      </c>
      <c r="J2959" s="169">
        <f t="shared" si="640"/>
        <v>487174.87023783085</v>
      </c>
      <c r="K2959" s="95"/>
      <c r="L2959" s="265">
        <f t="shared" si="639"/>
        <v>192015.57299220067</v>
      </c>
      <c r="M2959" s="265">
        <f>$G2959*NonHospFrac+theModel!$H2959*NonHospFrac</f>
        <v>308912.48804799747</v>
      </c>
      <c r="N2959" s="266">
        <f t="shared" si="641"/>
        <v>500928.06104019814</v>
      </c>
      <c r="O2959" s="159"/>
      <c r="P2959" s="265">
        <f t="shared" si="642"/>
        <v>186743.70459875654</v>
      </c>
      <c r="Q2959" s="265">
        <f t="shared" si="643"/>
        <v>308910.93340632267</v>
      </c>
      <c r="R2959" s="266">
        <f t="shared" si="644"/>
        <v>495654.63800507924</v>
      </c>
    </row>
    <row r="2960" spans="1:18" x14ac:dyDescent="0.3">
      <c r="A2960" s="82">
        <v>2929</v>
      </c>
      <c r="B2960" s="94">
        <f t="shared" si="633"/>
        <v>4.6840277923083036E-25</v>
      </c>
      <c r="C2960" s="179">
        <f t="shared" si="634"/>
        <v>4.6734614323072869E-25</v>
      </c>
      <c r="D2960" s="166">
        <f t="shared" si="635"/>
        <v>2.2558277767625785E-3</v>
      </c>
      <c r="E2960" s="167">
        <f t="shared" si="645"/>
        <v>24.291375447755232</v>
      </c>
      <c r="F2960" s="168">
        <f t="shared" si="646"/>
        <v>6.6095753859143782</v>
      </c>
      <c r="G2960" s="168">
        <f t="shared" si="636"/>
        <v>229696.11709532514</v>
      </c>
      <c r="H2960" s="168">
        <f t="shared" si="637"/>
        <v>271310.33852408634</v>
      </c>
      <c r="I2960" s="169">
        <f t="shared" si="638"/>
        <v>501006.45561941148</v>
      </c>
      <c r="J2960" s="169">
        <f t="shared" si="640"/>
        <v>487244.44212339807</v>
      </c>
      <c r="K2960" s="95"/>
      <c r="L2960" s="265">
        <f t="shared" si="639"/>
        <v>192045.62317548622</v>
      </c>
      <c r="M2960" s="265">
        <f>$G2960*NonHospFrac+theModel!$H2960*NonHospFrac</f>
        <v>308960.8324439252</v>
      </c>
      <c r="N2960" s="266">
        <f t="shared" si="641"/>
        <v>501006.45561941143</v>
      </c>
      <c r="O2960" s="159"/>
      <c r="P2960" s="265">
        <f t="shared" si="642"/>
        <v>186770.37287013186</v>
      </c>
      <c r="Q2960" s="265">
        <f t="shared" si="643"/>
        <v>308959.27780225041</v>
      </c>
      <c r="R2960" s="266">
        <f t="shared" si="644"/>
        <v>495729.65067238227</v>
      </c>
    </row>
    <row r="2961" spans="1:18" x14ac:dyDescent="0.3">
      <c r="A2961" s="82">
        <v>2930</v>
      </c>
      <c r="B2961" s="94">
        <f t="shared" si="633"/>
        <v>4.5965280019409765E-25</v>
      </c>
      <c r="C2961" s="179">
        <f t="shared" si="634"/>
        <v>4.5861590263975307E-25</v>
      </c>
      <c r="D2961" s="166">
        <f t="shared" si="635"/>
        <v>2.2558277767625785E-3</v>
      </c>
      <c r="E2961" s="167">
        <f t="shared" si="645"/>
        <v>24.291375447755232</v>
      </c>
      <c r="F2961" s="168">
        <f t="shared" si="646"/>
        <v>6.6118312136911408</v>
      </c>
      <c r="G2961" s="168">
        <f t="shared" si="636"/>
        <v>229774.5116745386</v>
      </c>
      <c r="H2961" s="168">
        <f t="shared" si="637"/>
        <v>271310.33852408634</v>
      </c>
      <c r="I2961" s="169">
        <f t="shared" si="638"/>
        <v>501084.85019862495</v>
      </c>
      <c r="J2961" s="169">
        <f t="shared" si="640"/>
        <v>487314.01117307832</v>
      </c>
      <c r="K2961" s="95"/>
      <c r="L2961" s="265">
        <f t="shared" si="639"/>
        <v>192075.67335877183</v>
      </c>
      <c r="M2961" s="265">
        <f>$G2961*NonHospFrac+theModel!$H2961*NonHospFrac</f>
        <v>309009.17683985311</v>
      </c>
      <c r="N2961" s="266">
        <f t="shared" si="641"/>
        <v>501084.85019862495</v>
      </c>
      <c r="O2961" s="159"/>
      <c r="P2961" s="265">
        <f t="shared" si="642"/>
        <v>186797.04005445598</v>
      </c>
      <c r="Q2961" s="265">
        <f t="shared" si="643"/>
        <v>309007.62219817832</v>
      </c>
      <c r="R2961" s="266">
        <f t="shared" si="644"/>
        <v>495804.6622526343</v>
      </c>
    </row>
    <row r="2962" spans="1:18" x14ac:dyDescent="0.3">
      <c r="A2962" s="82">
        <v>2931</v>
      </c>
      <c r="B2962" s="94">
        <f t="shared" si="633"/>
        <v>4.5106627478432132E-25</v>
      </c>
      <c r="C2962" s="179">
        <f t="shared" si="634"/>
        <v>4.5004874695250201E-25</v>
      </c>
      <c r="D2962" s="166">
        <f t="shared" si="635"/>
        <v>2.2558277767625785E-3</v>
      </c>
      <c r="E2962" s="167">
        <f t="shared" si="645"/>
        <v>24.291375447755232</v>
      </c>
      <c r="F2962" s="168">
        <f t="shared" si="646"/>
        <v>6.6140870414679034</v>
      </c>
      <c r="G2962" s="168">
        <f t="shared" si="636"/>
        <v>229852.90625375198</v>
      </c>
      <c r="H2962" s="168">
        <f t="shared" si="637"/>
        <v>271310.33852408634</v>
      </c>
      <c r="I2962" s="169">
        <f t="shared" si="638"/>
        <v>501163.24477783835</v>
      </c>
      <c r="J2962" s="169">
        <f t="shared" si="640"/>
        <v>487383.5773869871</v>
      </c>
      <c r="K2962" s="95"/>
      <c r="L2962" s="265">
        <f t="shared" si="639"/>
        <v>192105.72354205739</v>
      </c>
      <c r="M2962" s="265">
        <f>$G2962*NonHospFrac+theModel!$H2962*NonHospFrac</f>
        <v>309057.52123578091</v>
      </c>
      <c r="N2962" s="266">
        <f t="shared" si="641"/>
        <v>501163.24477783829</v>
      </c>
      <c r="O2962" s="159"/>
      <c r="P2962" s="265">
        <f t="shared" si="642"/>
        <v>186823.70615177313</v>
      </c>
      <c r="Q2962" s="265">
        <f t="shared" si="643"/>
        <v>309055.96659410611</v>
      </c>
      <c r="R2962" s="266">
        <f t="shared" si="644"/>
        <v>495879.67274587927</v>
      </c>
    </row>
    <row r="2963" spans="1:18" x14ac:dyDescent="0.3">
      <c r="A2963" s="82">
        <v>2932</v>
      </c>
      <c r="B2963" s="94">
        <f t="shared" si="633"/>
        <v>4.4264014961268465E-25</v>
      </c>
      <c r="C2963" s="179">
        <f t="shared" si="634"/>
        <v>4.4164162966807805E-25</v>
      </c>
      <c r="D2963" s="166">
        <f t="shared" si="635"/>
        <v>2.2558277767625785E-3</v>
      </c>
      <c r="E2963" s="167">
        <f t="shared" si="645"/>
        <v>24.291375447755232</v>
      </c>
      <c r="F2963" s="168">
        <f t="shared" si="646"/>
        <v>6.616342869244666</v>
      </c>
      <c r="G2963" s="168">
        <f t="shared" si="636"/>
        <v>229931.30083296544</v>
      </c>
      <c r="H2963" s="168">
        <f t="shared" si="637"/>
        <v>271310.33852408634</v>
      </c>
      <c r="I2963" s="169">
        <f t="shared" si="638"/>
        <v>501241.63935705181</v>
      </c>
      <c r="J2963" s="169">
        <f t="shared" si="640"/>
        <v>487453.14076524012</v>
      </c>
      <c r="K2963" s="95"/>
      <c r="L2963" s="265">
        <f t="shared" si="639"/>
        <v>192135.773725343</v>
      </c>
      <c r="M2963" s="265">
        <f>$G2963*NonHospFrac+theModel!$H2963*NonHospFrac</f>
        <v>309105.86563170876</v>
      </c>
      <c r="N2963" s="266">
        <f t="shared" si="641"/>
        <v>501241.63935705175</v>
      </c>
      <c r="O2963" s="159"/>
      <c r="P2963" s="265">
        <f t="shared" si="642"/>
        <v>186850.3711621277</v>
      </c>
      <c r="Q2963" s="265">
        <f t="shared" si="643"/>
        <v>309104.31099003396</v>
      </c>
      <c r="R2963" s="266">
        <f t="shared" si="644"/>
        <v>495954.68215216167</v>
      </c>
    </row>
    <row r="2964" spans="1:18" x14ac:dyDescent="0.3">
      <c r="A2964" s="82">
        <v>2933</v>
      </c>
      <c r="B2964" s="94">
        <f t="shared" si="633"/>
        <v>4.343714283290733E-25</v>
      </c>
      <c r="C2964" s="179">
        <f t="shared" si="634"/>
        <v>4.3339156119561658E-25</v>
      </c>
      <c r="D2964" s="166">
        <f t="shared" si="635"/>
        <v>2.2558277767625785E-3</v>
      </c>
      <c r="E2964" s="167">
        <f t="shared" si="645"/>
        <v>24.291375447755232</v>
      </c>
      <c r="F2964" s="168">
        <f t="shared" si="646"/>
        <v>6.6185986970214286</v>
      </c>
      <c r="G2964" s="168">
        <f t="shared" si="636"/>
        <v>230009.69541217884</v>
      </c>
      <c r="H2964" s="168">
        <f t="shared" si="637"/>
        <v>271310.33852408634</v>
      </c>
      <c r="I2964" s="169">
        <f t="shared" si="638"/>
        <v>501320.03393626516</v>
      </c>
      <c r="J2964" s="169">
        <f t="shared" si="640"/>
        <v>487522.70130795281</v>
      </c>
      <c r="K2964" s="95"/>
      <c r="L2964" s="265">
        <f t="shared" si="639"/>
        <v>192165.82390862855</v>
      </c>
      <c r="M2964" s="265">
        <f>$G2964*NonHospFrac+theModel!$H2964*NonHospFrac</f>
        <v>309154.21002763661</v>
      </c>
      <c r="N2964" s="266">
        <f t="shared" si="641"/>
        <v>501320.03393626516</v>
      </c>
      <c r="O2964" s="159"/>
      <c r="P2964" s="265">
        <f t="shared" si="642"/>
        <v>186877.0350855639</v>
      </c>
      <c r="Q2964" s="265">
        <f t="shared" si="643"/>
        <v>309152.65538596181</v>
      </c>
      <c r="R2964" s="266">
        <f t="shared" si="644"/>
        <v>496029.69047152571</v>
      </c>
    </row>
    <row r="2965" spans="1:18" x14ac:dyDescent="0.3">
      <c r="A2965" s="82">
        <v>2934</v>
      </c>
      <c r="B2965" s="94">
        <f t="shared" si="633"/>
        <v>4.2625717055656875E-25</v>
      </c>
      <c r="C2965" s="179">
        <f t="shared" si="634"/>
        <v>4.2529560779118302E-25</v>
      </c>
      <c r="D2965" s="166">
        <f t="shared" si="635"/>
        <v>2.2558277767625785E-3</v>
      </c>
      <c r="E2965" s="167">
        <f t="shared" si="645"/>
        <v>24.291375447755232</v>
      </c>
      <c r="F2965" s="168">
        <f t="shared" si="646"/>
        <v>6.6208545247981911</v>
      </c>
      <c r="G2965" s="168">
        <f t="shared" si="636"/>
        <v>230088.08999139231</v>
      </c>
      <c r="H2965" s="168">
        <f t="shared" si="637"/>
        <v>271310.33852408634</v>
      </c>
      <c r="I2965" s="169">
        <f t="shared" si="638"/>
        <v>501398.42851547862</v>
      </c>
      <c r="J2965" s="169">
        <f t="shared" si="640"/>
        <v>487592.25901524094</v>
      </c>
      <c r="K2965" s="95"/>
      <c r="L2965" s="265">
        <f t="shared" si="639"/>
        <v>192195.87409191416</v>
      </c>
      <c r="M2965" s="265">
        <f>$G2965*NonHospFrac+theModel!$H2965*NonHospFrac</f>
        <v>309202.55442356446</v>
      </c>
      <c r="N2965" s="266">
        <f t="shared" si="641"/>
        <v>501398.42851547862</v>
      </c>
      <c r="O2965" s="159"/>
      <c r="P2965" s="265">
        <f t="shared" si="642"/>
        <v>186903.69792212613</v>
      </c>
      <c r="Q2965" s="265">
        <f t="shared" si="643"/>
        <v>309200.99978188967</v>
      </c>
      <c r="R2965" s="266">
        <f t="shared" si="644"/>
        <v>496104.69770401577</v>
      </c>
    </row>
    <row r="2966" spans="1:18" x14ac:dyDescent="0.3">
      <c r="A2966" s="82">
        <v>2935</v>
      </c>
      <c r="B2966" s="94">
        <f t="shared" si="633"/>
        <v>4.182944908458441E-25</v>
      </c>
      <c r="C2966" s="179">
        <f t="shared" si="634"/>
        <v>4.1735089051452726E-25</v>
      </c>
      <c r="D2966" s="166">
        <f t="shared" si="635"/>
        <v>2.2558277767625785E-3</v>
      </c>
      <c r="E2966" s="167">
        <f t="shared" si="645"/>
        <v>24.291375447755232</v>
      </c>
      <c r="F2966" s="168">
        <f t="shared" si="646"/>
        <v>6.6231103525749537</v>
      </c>
      <c r="G2966" s="168">
        <f t="shared" si="636"/>
        <v>230166.48457060568</v>
      </c>
      <c r="H2966" s="168">
        <f t="shared" si="637"/>
        <v>271310.33852408634</v>
      </c>
      <c r="I2966" s="169">
        <f t="shared" si="638"/>
        <v>501476.82309469202</v>
      </c>
      <c r="J2966" s="169">
        <f t="shared" si="640"/>
        <v>487661.81388721988</v>
      </c>
      <c r="K2966" s="95"/>
      <c r="L2966" s="265">
        <f t="shared" si="639"/>
        <v>192225.92427519971</v>
      </c>
      <c r="M2966" s="265">
        <f>$G2966*NonHospFrac+theModel!$H2966*NonHospFrac</f>
        <v>309250.89881949231</v>
      </c>
      <c r="N2966" s="266">
        <f t="shared" si="641"/>
        <v>501476.82309469202</v>
      </c>
      <c r="O2966" s="159"/>
      <c r="P2966" s="265">
        <f t="shared" si="642"/>
        <v>186930.3596718586</v>
      </c>
      <c r="Q2966" s="265">
        <f t="shared" si="643"/>
        <v>309249.34417781752</v>
      </c>
      <c r="R2966" s="266">
        <f t="shared" si="644"/>
        <v>496179.70384967612</v>
      </c>
    </row>
    <row r="2967" spans="1:18" x14ac:dyDescent="0.3">
      <c r="A2967" s="82">
        <v>2936</v>
      </c>
      <c r="B2967" s="94">
        <f t="shared" si="633"/>
        <v>4.1048055764909078E-25</v>
      </c>
      <c r="C2967" s="179">
        <f t="shared" si="634"/>
        <v>4.0955458420532497E-25</v>
      </c>
      <c r="D2967" s="166">
        <f t="shared" si="635"/>
        <v>2.2558277767625785E-3</v>
      </c>
      <c r="E2967" s="167">
        <f t="shared" si="645"/>
        <v>24.291375447755232</v>
      </c>
      <c r="F2967" s="168">
        <f t="shared" si="646"/>
        <v>6.6253661803517163</v>
      </c>
      <c r="G2967" s="168">
        <f t="shared" si="636"/>
        <v>230244.87914981914</v>
      </c>
      <c r="H2967" s="168">
        <f t="shared" si="637"/>
        <v>271310.33852408634</v>
      </c>
      <c r="I2967" s="169">
        <f t="shared" si="638"/>
        <v>501555.21767390548</v>
      </c>
      <c r="J2967" s="169">
        <f t="shared" si="640"/>
        <v>487731.3659240054</v>
      </c>
      <c r="K2967" s="95"/>
      <c r="L2967" s="265">
        <f t="shared" si="639"/>
        <v>192255.97445848532</v>
      </c>
      <c r="M2967" s="265">
        <f>$G2967*NonHospFrac+theModel!$H2967*NonHospFrac</f>
        <v>309299.24321542017</v>
      </c>
      <c r="N2967" s="266">
        <f t="shared" si="641"/>
        <v>501555.21767390548</v>
      </c>
      <c r="O2967" s="159"/>
      <c r="P2967" s="265">
        <f t="shared" si="642"/>
        <v>186957.02033480574</v>
      </c>
      <c r="Q2967" s="265">
        <f t="shared" si="643"/>
        <v>309297.68857374537</v>
      </c>
      <c r="R2967" s="266">
        <f t="shared" si="644"/>
        <v>496254.70890855114</v>
      </c>
    </row>
    <row r="2968" spans="1:18" x14ac:dyDescent="0.3">
      <c r="A2968" s="82">
        <v>2937</v>
      </c>
      <c r="B2968" s="94">
        <f t="shared" si="633"/>
        <v>4.0281259231311386E-25</v>
      </c>
      <c r="C2968" s="179">
        <f t="shared" si="634"/>
        <v>4.0190391647854421E-25</v>
      </c>
      <c r="D2968" s="166">
        <f t="shared" si="635"/>
        <v>2.2558277767625785E-3</v>
      </c>
      <c r="E2968" s="167">
        <f t="shared" si="645"/>
        <v>24.291375447755232</v>
      </c>
      <c r="F2968" s="168">
        <f t="shared" si="646"/>
        <v>6.6276220081284789</v>
      </c>
      <c r="G2968" s="168">
        <f t="shared" si="636"/>
        <v>230323.27372903255</v>
      </c>
      <c r="H2968" s="168">
        <f t="shared" si="637"/>
        <v>271310.33852408634</v>
      </c>
      <c r="I2968" s="169">
        <f t="shared" si="638"/>
        <v>501633.61225311889</v>
      </c>
      <c r="J2968" s="169">
        <f t="shared" si="640"/>
        <v>487800.91512571293</v>
      </c>
      <c r="K2968" s="95"/>
      <c r="L2968" s="265">
        <f t="shared" si="639"/>
        <v>192286.02464177087</v>
      </c>
      <c r="M2968" s="265">
        <f>$G2968*NonHospFrac+theModel!$H2968*NonHospFrac</f>
        <v>309347.58761134802</v>
      </c>
      <c r="N2968" s="266">
        <f t="shared" si="641"/>
        <v>501633.61225311889</v>
      </c>
      <c r="O2968" s="159"/>
      <c r="P2968" s="265">
        <f t="shared" si="642"/>
        <v>186983.67991101171</v>
      </c>
      <c r="Q2968" s="265">
        <f t="shared" si="643"/>
        <v>309346.03296967322</v>
      </c>
      <c r="R2968" s="266">
        <f t="shared" si="644"/>
        <v>496329.71288068494</v>
      </c>
    </row>
    <row r="2969" spans="1:18" x14ac:dyDescent="0.3">
      <c r="A2969" s="82">
        <v>2938</v>
      </c>
      <c r="B2969" s="94">
        <f t="shared" si="633"/>
        <v>3.9528786809123621E-25</v>
      </c>
      <c r="C2969" s="179">
        <f t="shared" si="634"/>
        <v>3.9439616673857873E-25</v>
      </c>
      <c r="D2969" s="166">
        <f t="shared" si="635"/>
        <v>2.2558277767625785E-3</v>
      </c>
      <c r="E2969" s="167">
        <f t="shared" si="645"/>
        <v>24.291375447755232</v>
      </c>
      <c r="F2969" s="168">
        <f t="shared" si="646"/>
        <v>6.6298778359052415</v>
      </c>
      <c r="G2969" s="168">
        <f t="shared" si="636"/>
        <v>230401.66830824598</v>
      </c>
      <c r="H2969" s="168">
        <f t="shared" si="637"/>
        <v>271310.33852408634</v>
      </c>
      <c r="I2969" s="169">
        <f t="shared" si="638"/>
        <v>501712.00683233235</v>
      </c>
      <c r="J2969" s="169">
        <f t="shared" si="640"/>
        <v>487870.46149245813</v>
      </c>
      <c r="K2969" s="95"/>
      <c r="L2969" s="265">
        <f t="shared" si="639"/>
        <v>192316.07482505645</v>
      </c>
      <c r="M2969" s="265">
        <f>$G2969*NonHospFrac+theModel!$H2969*NonHospFrac</f>
        <v>309395.93200727587</v>
      </c>
      <c r="N2969" s="266">
        <f t="shared" si="641"/>
        <v>501712.00683233235</v>
      </c>
      <c r="O2969" s="159"/>
      <c r="P2969" s="265">
        <f t="shared" si="642"/>
        <v>187010.33840052091</v>
      </c>
      <c r="Q2969" s="265">
        <f t="shared" si="643"/>
        <v>309394.37736560107</v>
      </c>
      <c r="R2969" s="266">
        <f t="shared" si="644"/>
        <v>496404.71576612198</v>
      </c>
    </row>
    <row r="2970" spans="1:18" x14ac:dyDescent="0.3">
      <c r="A2970" s="82">
        <v>2939</v>
      </c>
      <c r="B2970" s="94">
        <f t="shared" si="633"/>
        <v>3.8790370917366082E-25</v>
      </c>
      <c r="C2970" s="179">
        <f t="shared" si="634"/>
        <v>3.8702866521179766E-25</v>
      </c>
      <c r="D2970" s="166">
        <f t="shared" si="635"/>
        <v>2.2558277767625785E-3</v>
      </c>
      <c r="E2970" s="167">
        <f t="shared" si="645"/>
        <v>24.291375447755232</v>
      </c>
      <c r="F2970" s="168">
        <f t="shared" si="646"/>
        <v>6.6321336636820041</v>
      </c>
      <c r="G2970" s="168">
        <f t="shared" si="636"/>
        <v>230480.06288745941</v>
      </c>
      <c r="H2970" s="168">
        <f t="shared" si="637"/>
        <v>271310.33852408634</v>
      </c>
      <c r="I2970" s="169">
        <f t="shared" si="638"/>
        <v>501790.40141154575</v>
      </c>
      <c r="J2970" s="169">
        <f t="shared" si="640"/>
        <v>487940.00502435642</v>
      </c>
      <c r="K2970" s="95"/>
      <c r="L2970" s="265">
        <f t="shared" si="639"/>
        <v>192346.12500834203</v>
      </c>
      <c r="M2970" s="265">
        <f>$G2970*NonHospFrac+theModel!$H2970*NonHospFrac</f>
        <v>309444.27640320372</v>
      </c>
      <c r="N2970" s="266">
        <f t="shared" si="641"/>
        <v>501790.40141154575</v>
      </c>
      <c r="O2970" s="159"/>
      <c r="P2970" s="265">
        <f t="shared" si="642"/>
        <v>187036.99580337759</v>
      </c>
      <c r="Q2970" s="265">
        <f t="shared" si="643"/>
        <v>309442.72176152893</v>
      </c>
      <c r="R2970" s="266">
        <f t="shared" si="644"/>
        <v>496479.71756490652</v>
      </c>
    </row>
    <row r="2971" spans="1:18" x14ac:dyDescent="0.3">
      <c r="A2971" s="82">
        <v>2940</v>
      </c>
      <c r="B2971" s="94">
        <f t="shared" si="633"/>
        <v>3.8065748973594693E-25</v>
      </c>
      <c r="C2971" s="179">
        <f t="shared" si="634"/>
        <v>3.7979879199716784E-25</v>
      </c>
      <c r="D2971" s="166">
        <f t="shared" si="635"/>
        <v>2.2558277767625785E-3</v>
      </c>
      <c r="E2971" s="167">
        <f t="shared" si="645"/>
        <v>24.291375447755232</v>
      </c>
      <c r="F2971" s="168">
        <f t="shared" si="646"/>
        <v>6.6343894914587667</v>
      </c>
      <c r="G2971" s="168">
        <f t="shared" si="636"/>
        <v>230558.45746667281</v>
      </c>
      <c r="H2971" s="168">
        <f t="shared" si="637"/>
        <v>271310.33852408634</v>
      </c>
      <c r="I2971" s="169">
        <f t="shared" si="638"/>
        <v>501868.79599075916</v>
      </c>
      <c r="J2971" s="169">
        <f t="shared" si="640"/>
        <v>488009.54572152346</v>
      </c>
      <c r="K2971" s="95"/>
      <c r="L2971" s="265">
        <f t="shared" si="639"/>
        <v>192376.17519162761</v>
      </c>
      <c r="M2971" s="265">
        <f>$G2971*NonHospFrac+theModel!$H2971*NonHospFrac</f>
        <v>309492.62079913158</v>
      </c>
      <c r="N2971" s="266">
        <f t="shared" si="641"/>
        <v>501868.79599075916</v>
      </c>
      <c r="O2971" s="159"/>
      <c r="P2971" s="265">
        <f t="shared" si="642"/>
        <v>187063.65211962603</v>
      </c>
      <c r="Q2971" s="265">
        <f t="shared" si="643"/>
        <v>309491.06615745678</v>
      </c>
      <c r="R2971" s="266">
        <f t="shared" si="644"/>
        <v>496554.71827708278</v>
      </c>
    </row>
    <row r="2972" spans="1:18" x14ac:dyDescent="0.3">
      <c r="A2972" s="82">
        <v>2941</v>
      </c>
      <c r="B2972" s="94">
        <f t="shared" si="633"/>
        <v>3.7354663300525974E-25</v>
      </c>
      <c r="C2972" s="179">
        <f t="shared" si="634"/>
        <v>3.7270397613461035E-25</v>
      </c>
      <c r="D2972" s="166">
        <f t="shared" si="635"/>
        <v>2.2558277767625785E-3</v>
      </c>
      <c r="E2972" s="167">
        <f t="shared" si="645"/>
        <v>24.291375447755232</v>
      </c>
      <c r="F2972" s="168">
        <f t="shared" si="646"/>
        <v>6.6366453192355293</v>
      </c>
      <c r="G2972" s="168">
        <f t="shared" si="636"/>
        <v>230636.85204588625</v>
      </c>
      <c r="H2972" s="168">
        <f t="shared" si="637"/>
        <v>271310.33852408634</v>
      </c>
      <c r="I2972" s="169">
        <f t="shared" si="638"/>
        <v>501947.19056997262</v>
      </c>
      <c r="J2972" s="169">
        <f t="shared" si="640"/>
        <v>488079.08358407486</v>
      </c>
      <c r="K2972" s="95"/>
      <c r="L2972" s="265">
        <f t="shared" si="639"/>
        <v>192406.22537491319</v>
      </c>
      <c r="M2972" s="265">
        <f>$G2972*NonHospFrac+theModel!$H2972*NonHospFrac</f>
        <v>309540.96519505943</v>
      </c>
      <c r="N2972" s="266">
        <f t="shared" si="641"/>
        <v>501947.19056997262</v>
      </c>
      <c r="O2972" s="159"/>
      <c r="P2972" s="265">
        <f t="shared" si="642"/>
        <v>187090.30734931055</v>
      </c>
      <c r="Q2972" s="265">
        <f t="shared" si="643"/>
        <v>309539.41055338463</v>
      </c>
      <c r="R2972" s="266">
        <f t="shared" si="644"/>
        <v>496629.71790269518</v>
      </c>
    </row>
    <row r="2973" spans="1:18" x14ac:dyDescent="0.3">
      <c r="A2973" s="82">
        <v>2942</v>
      </c>
      <c r="B2973" s="94">
        <f t="shared" si="633"/>
        <v>3.6656861034406756E-25</v>
      </c>
      <c r="C2973" s="179">
        <f t="shared" si="634"/>
        <v>3.6574169469076414E-25</v>
      </c>
      <c r="D2973" s="166">
        <f t="shared" si="635"/>
        <v>2.2558277767625785E-3</v>
      </c>
      <c r="E2973" s="167">
        <f t="shared" si="645"/>
        <v>24.291375447755232</v>
      </c>
      <c r="F2973" s="168">
        <f t="shared" si="646"/>
        <v>6.6389011470122918</v>
      </c>
      <c r="G2973" s="168">
        <f t="shared" si="636"/>
        <v>230715.24662509965</v>
      </c>
      <c r="H2973" s="168">
        <f t="shared" si="637"/>
        <v>271310.33852408634</v>
      </c>
      <c r="I2973" s="169">
        <f t="shared" si="638"/>
        <v>502025.58514918596</v>
      </c>
      <c r="J2973" s="169">
        <f t="shared" si="640"/>
        <v>488148.61861212598</v>
      </c>
      <c r="K2973" s="95"/>
      <c r="L2973" s="265">
        <f t="shared" si="639"/>
        <v>192436.27555819874</v>
      </c>
      <c r="M2973" s="265">
        <f>$G2973*NonHospFrac+theModel!$H2973*NonHospFrac</f>
        <v>309589.30959098722</v>
      </c>
      <c r="N2973" s="266">
        <f t="shared" si="641"/>
        <v>502025.58514918596</v>
      </c>
      <c r="O2973" s="159"/>
      <c r="P2973" s="265">
        <f t="shared" si="642"/>
        <v>187116.96149247541</v>
      </c>
      <c r="Q2973" s="265">
        <f t="shared" si="643"/>
        <v>309587.75494931242</v>
      </c>
      <c r="R2973" s="266">
        <f t="shared" si="644"/>
        <v>496704.71644178784</v>
      </c>
    </row>
    <row r="2974" spans="1:18" x14ac:dyDescent="0.3">
      <c r="A2974" s="82">
        <v>2943</v>
      </c>
      <c r="B2974" s="94">
        <f t="shared" si="633"/>
        <v>3.5972094035094099E-25</v>
      </c>
      <c r="C2974" s="179">
        <f t="shared" si="634"/>
        <v>3.5890947186181419E-25</v>
      </c>
      <c r="D2974" s="166">
        <f t="shared" si="635"/>
        <v>2.2558277767625785E-3</v>
      </c>
      <c r="E2974" s="167">
        <f t="shared" si="645"/>
        <v>24.291375447755232</v>
      </c>
      <c r="F2974" s="168">
        <f t="shared" si="646"/>
        <v>6.6411569747890544</v>
      </c>
      <c r="G2974" s="168">
        <f t="shared" si="636"/>
        <v>230793.64120431308</v>
      </c>
      <c r="H2974" s="168">
        <f t="shared" si="637"/>
        <v>271310.33852408634</v>
      </c>
      <c r="I2974" s="169">
        <f t="shared" si="638"/>
        <v>502103.97972839943</v>
      </c>
      <c r="J2974" s="169">
        <f t="shared" si="640"/>
        <v>488218.15080579254</v>
      </c>
      <c r="K2974" s="95"/>
      <c r="L2974" s="265">
        <f t="shared" si="639"/>
        <v>192466.32574148435</v>
      </c>
      <c r="M2974" s="265">
        <f>$G2974*NonHospFrac+theModel!$H2974*NonHospFrac</f>
        <v>309637.65398691507</v>
      </c>
      <c r="N2974" s="266">
        <f t="shared" si="641"/>
        <v>502103.97972839943</v>
      </c>
      <c r="O2974" s="159"/>
      <c r="P2974" s="265">
        <f t="shared" si="642"/>
        <v>187143.61454916498</v>
      </c>
      <c r="Q2974" s="265">
        <f t="shared" si="643"/>
        <v>309636.09934524028</v>
      </c>
      <c r="R2974" s="266">
        <f t="shared" si="644"/>
        <v>496779.71389440529</v>
      </c>
    </row>
    <row r="2975" spans="1:18" x14ac:dyDescent="0.3">
      <c r="A2975" s="82">
        <v>2944</v>
      </c>
      <c r="B2975" s="94">
        <f t="shared" ref="B2975:B3038" si="647">Constant*EXP(PowerTerm*(A2975)/7)</f>
        <v>3.5300118797817683E-25</v>
      </c>
      <c r="C2975" s="179">
        <f t="shared" ref="C2975:C3038" si="648">(1-theFloor)*B2975</f>
        <v>3.5220487809310547E-25</v>
      </c>
      <c r="D2975" s="166">
        <f t="shared" ref="D2975:D3038" si="649">theFloor</f>
        <v>2.2558277767625785E-3</v>
      </c>
      <c r="E2975" s="167">
        <f t="shared" si="645"/>
        <v>24.291375447755232</v>
      </c>
      <c r="F2975" s="168">
        <f t="shared" si="646"/>
        <v>6.643412802565817</v>
      </c>
      <c r="G2975" s="168">
        <f t="shared" ref="G2975:G3038" si="650">$B$22*F2975*totInfected/365.25</f>
        <v>230872.03578352652</v>
      </c>
      <c r="H2975" s="168">
        <f t="shared" ref="H2975:H3038" si="651">lostQALYs_Injured*E2975*totInfected/365.25</f>
        <v>271310.33852408634</v>
      </c>
      <c r="I2975" s="169">
        <f t="shared" ref="I2975:I3038" si="652">H2975+G2975</f>
        <v>502182.37430761289</v>
      </c>
      <c r="J2975" s="169">
        <f t="shared" si="640"/>
        <v>488287.68016519002</v>
      </c>
      <c r="K2975" s="95"/>
      <c r="L2975" s="265">
        <f t="shared" ref="L2975:L3038" si="653">$G2975*HospFrac+$H2975*HospFrac</f>
        <v>192496.37592476993</v>
      </c>
      <c r="M2975" s="265">
        <f>$G2975*NonHospFrac+theModel!$H2975*NonHospFrac</f>
        <v>309685.99838284292</v>
      </c>
      <c r="N2975" s="266">
        <f t="shared" si="641"/>
        <v>502182.37430761289</v>
      </c>
      <c r="O2975" s="159"/>
      <c r="P2975" s="265">
        <f t="shared" si="642"/>
        <v>187170.26651942346</v>
      </c>
      <c r="Q2975" s="265">
        <f t="shared" si="643"/>
        <v>309684.44374116813</v>
      </c>
      <c r="R2975" s="266">
        <f t="shared" si="644"/>
        <v>496854.71026059159</v>
      </c>
    </row>
    <row r="2976" spans="1:18" x14ac:dyDescent="0.3">
      <c r="A2976" s="82">
        <v>2945</v>
      </c>
      <c r="B2976" s="94">
        <f t="shared" si="647"/>
        <v>3.464069636658787E-25</v>
      </c>
      <c r="C2976" s="179">
        <f t="shared" si="648"/>
        <v>3.4562552921517721E-25</v>
      </c>
      <c r="D2976" s="166">
        <f t="shared" si="649"/>
        <v>2.2558277767625785E-3</v>
      </c>
      <c r="E2976" s="167">
        <f t="shared" si="645"/>
        <v>24.291375447755232</v>
      </c>
      <c r="F2976" s="168">
        <f t="shared" si="646"/>
        <v>6.6456686303425796</v>
      </c>
      <c r="G2976" s="168">
        <f t="shared" si="650"/>
        <v>230950.43036273992</v>
      </c>
      <c r="H2976" s="168">
        <f t="shared" si="651"/>
        <v>271310.33852408634</v>
      </c>
      <c r="I2976" s="169">
        <f t="shared" si="652"/>
        <v>502260.76888682623</v>
      </c>
      <c r="J2976" s="169">
        <f t="shared" ref="J2976:J3039" si="654">J2975+(I2976-I2975)/(1+discountDaily)^A2976</f>
        <v>488357.20669043384</v>
      </c>
      <c r="K2976" s="95"/>
      <c r="L2976" s="265">
        <f t="shared" si="653"/>
        <v>192526.42610805552</v>
      </c>
      <c r="M2976" s="265">
        <f>$G2976*NonHospFrac+theModel!$H2976*NonHospFrac</f>
        <v>309734.34277877072</v>
      </c>
      <c r="N2976" s="266">
        <f t="shared" ref="N2976:N3039" si="655">L2976+M2976</f>
        <v>502260.76888682623</v>
      </c>
      <c r="O2976" s="159"/>
      <c r="P2976" s="265">
        <f t="shared" ref="P2976:P3039" si="656">P2975+(L2976-L2975)/(1+discountDaily)^A2976</f>
        <v>187196.91740329517</v>
      </c>
      <c r="Q2976" s="265">
        <f t="shared" ref="Q2976:Q3039" si="657">Q2975+(M2976-M2975)/(1+discountDaily)^B2976</f>
        <v>309732.78813709592</v>
      </c>
      <c r="R2976" s="266">
        <f t="shared" ref="R2976:R3039" si="658">P2976+Q2976</f>
        <v>496929.70554039109</v>
      </c>
    </row>
    <row r="2977" spans="1:18" x14ac:dyDescent="0.3">
      <c r="A2977" s="82">
        <v>2946</v>
      </c>
      <c r="B2977" s="94">
        <f t="shared" si="647"/>
        <v>3.3993592249222645E-25</v>
      </c>
      <c r="C2977" s="179">
        <f t="shared" si="648"/>
        <v>3.3916908559594906E-25</v>
      </c>
      <c r="D2977" s="166">
        <f t="shared" si="649"/>
        <v>2.2558277767625785E-3</v>
      </c>
      <c r="E2977" s="167">
        <f t="shared" ref="E2977:E3040" si="659">C2977+E2976</f>
        <v>24.291375447755232</v>
      </c>
      <c r="F2977" s="168">
        <f t="shared" ref="F2977:F3040" si="660">D2977+F2976</f>
        <v>6.6479244581193422</v>
      </c>
      <c r="G2977" s="168">
        <f t="shared" si="650"/>
        <v>231028.82494195329</v>
      </c>
      <c r="H2977" s="168">
        <f t="shared" si="651"/>
        <v>271310.33852408634</v>
      </c>
      <c r="I2977" s="169">
        <f t="shared" si="652"/>
        <v>502339.16346603964</v>
      </c>
      <c r="J2977" s="169">
        <f t="shared" si="654"/>
        <v>488426.73038163967</v>
      </c>
      <c r="K2977" s="95"/>
      <c r="L2977" s="265">
        <f t="shared" si="653"/>
        <v>192556.47629134107</v>
      </c>
      <c r="M2977" s="265">
        <f>$G2977*NonHospFrac+theModel!$H2977*NonHospFrac</f>
        <v>309782.68717469857</v>
      </c>
      <c r="N2977" s="266">
        <f t="shared" si="655"/>
        <v>502339.16346603964</v>
      </c>
      <c r="O2977" s="159"/>
      <c r="P2977" s="265">
        <f t="shared" si="656"/>
        <v>187223.56720082436</v>
      </c>
      <c r="Q2977" s="265">
        <f t="shared" si="657"/>
        <v>309781.13253302377</v>
      </c>
      <c r="R2977" s="266">
        <f t="shared" si="658"/>
        <v>497004.6997338481</v>
      </c>
    </row>
    <row r="2978" spans="1:18" x14ac:dyDescent="0.3">
      <c r="A2978" s="82">
        <v>2947</v>
      </c>
      <c r="B2978" s="94">
        <f t="shared" si="647"/>
        <v>3.3358576333961671E-25</v>
      </c>
      <c r="C2978" s="179">
        <f t="shared" si="648"/>
        <v>3.3283325130874264E-25</v>
      </c>
      <c r="D2978" s="166">
        <f t="shared" si="649"/>
        <v>2.2558277767625785E-3</v>
      </c>
      <c r="E2978" s="167">
        <f t="shared" si="659"/>
        <v>24.291375447755232</v>
      </c>
      <c r="F2978" s="168">
        <f t="shared" si="660"/>
        <v>6.6501802858961048</v>
      </c>
      <c r="G2978" s="168">
        <f t="shared" si="650"/>
        <v>231107.21952116676</v>
      </c>
      <c r="H2978" s="168">
        <f t="shared" si="651"/>
        <v>271310.33852408634</v>
      </c>
      <c r="I2978" s="169">
        <f t="shared" si="652"/>
        <v>502417.5580452531</v>
      </c>
      <c r="J2978" s="169">
        <f t="shared" si="654"/>
        <v>488496.251238923</v>
      </c>
      <c r="K2978" s="95"/>
      <c r="L2978" s="265">
        <f t="shared" si="653"/>
        <v>192586.52647462668</v>
      </c>
      <c r="M2978" s="265">
        <f>$G2978*NonHospFrac+theModel!$H2978*NonHospFrac</f>
        <v>309831.03157062642</v>
      </c>
      <c r="N2978" s="266">
        <f t="shared" si="655"/>
        <v>502417.5580452531</v>
      </c>
      <c r="O2978" s="159"/>
      <c r="P2978" s="265">
        <f t="shared" si="656"/>
        <v>187250.21591205537</v>
      </c>
      <c r="Q2978" s="265">
        <f t="shared" si="657"/>
        <v>309829.47692895163</v>
      </c>
      <c r="R2978" s="266">
        <f t="shared" si="658"/>
        <v>497079.69284100702</v>
      </c>
    </row>
    <row r="2979" spans="1:18" x14ac:dyDescent="0.3">
      <c r="A2979" s="82">
        <v>2948</v>
      </c>
      <c r="B2979" s="94">
        <f t="shared" si="647"/>
        <v>3.2735422807637953E-25</v>
      </c>
      <c r="C2979" s="179">
        <f t="shared" si="648"/>
        <v>3.2661577331584415E-25</v>
      </c>
      <c r="D2979" s="166">
        <f t="shared" si="649"/>
        <v>2.2558277767625785E-3</v>
      </c>
      <c r="E2979" s="167">
        <f t="shared" si="659"/>
        <v>24.291375447755232</v>
      </c>
      <c r="F2979" s="168">
        <f t="shared" si="660"/>
        <v>6.6524361136728674</v>
      </c>
      <c r="G2979" s="168">
        <f t="shared" si="650"/>
        <v>231185.61410038016</v>
      </c>
      <c r="H2979" s="168">
        <f t="shared" si="651"/>
        <v>271310.33852408634</v>
      </c>
      <c r="I2979" s="169">
        <f t="shared" si="652"/>
        <v>502495.9526244665</v>
      </c>
      <c r="J2979" s="169">
        <f t="shared" si="654"/>
        <v>488565.76926239929</v>
      </c>
      <c r="K2979" s="95"/>
      <c r="L2979" s="265">
        <f t="shared" si="653"/>
        <v>192616.57665791223</v>
      </c>
      <c r="M2979" s="265">
        <f>$G2979*NonHospFrac+theModel!$H2979*NonHospFrac</f>
        <v>309879.37596655427</v>
      </c>
      <c r="N2979" s="266">
        <f t="shared" si="655"/>
        <v>502495.9526244665</v>
      </c>
      <c r="O2979" s="159"/>
      <c r="P2979" s="265">
        <f t="shared" si="656"/>
        <v>187276.86353703242</v>
      </c>
      <c r="Q2979" s="265">
        <f t="shared" si="657"/>
        <v>309877.82132487948</v>
      </c>
      <c r="R2979" s="266">
        <f t="shared" si="658"/>
        <v>497154.68486191193</v>
      </c>
    </row>
    <row r="2980" spans="1:18" x14ac:dyDescent="0.3">
      <c r="A2980" s="82">
        <v>2949</v>
      </c>
      <c r="B2980" s="94">
        <f t="shared" si="647"/>
        <v>3.2123910075378163E-25</v>
      </c>
      <c r="C2980" s="179">
        <f t="shared" si="648"/>
        <v>3.2051444066731903E-25</v>
      </c>
      <c r="D2980" s="166">
        <f t="shared" si="649"/>
        <v>2.2558277767625785E-3</v>
      </c>
      <c r="E2980" s="167">
        <f t="shared" si="659"/>
        <v>24.291375447755232</v>
      </c>
      <c r="F2980" s="168">
        <f t="shared" si="660"/>
        <v>6.6546919414496299</v>
      </c>
      <c r="G2980" s="168">
        <f t="shared" si="650"/>
        <v>231264.00867959362</v>
      </c>
      <c r="H2980" s="168">
        <f t="shared" si="651"/>
        <v>271310.33852408634</v>
      </c>
      <c r="I2980" s="169">
        <f t="shared" si="652"/>
        <v>502574.34720367996</v>
      </c>
      <c r="J2980" s="169">
        <f t="shared" si="654"/>
        <v>488635.28445218416</v>
      </c>
      <c r="K2980" s="95"/>
      <c r="L2980" s="265">
        <f t="shared" si="653"/>
        <v>192646.62684119784</v>
      </c>
      <c r="M2980" s="265">
        <f>$G2980*NonHospFrac+theModel!$H2980*NonHospFrac</f>
        <v>309927.72036248213</v>
      </c>
      <c r="N2980" s="266">
        <f t="shared" si="655"/>
        <v>502574.34720367996</v>
      </c>
      <c r="O2980" s="159"/>
      <c r="P2980" s="265">
        <f t="shared" si="656"/>
        <v>187303.51007579986</v>
      </c>
      <c r="Q2980" s="265">
        <f t="shared" si="657"/>
        <v>309926.16572080733</v>
      </c>
      <c r="R2980" s="266">
        <f t="shared" si="658"/>
        <v>497229.67579660716</v>
      </c>
    </row>
    <row r="2981" spans="1:18" x14ac:dyDescent="0.3">
      <c r="A2981" s="82">
        <v>2950</v>
      </c>
      <c r="B2981" s="94">
        <f t="shared" si="647"/>
        <v>3.1523820681802993E-25</v>
      </c>
      <c r="C2981" s="179">
        <f t="shared" si="648"/>
        <v>3.14527083714793E-25</v>
      </c>
      <c r="D2981" s="166">
        <f t="shared" si="649"/>
        <v>2.2558277767625785E-3</v>
      </c>
      <c r="E2981" s="167">
        <f t="shared" si="659"/>
        <v>24.291375447755232</v>
      </c>
      <c r="F2981" s="168">
        <f t="shared" si="660"/>
        <v>6.6569477692263925</v>
      </c>
      <c r="G2981" s="168">
        <f t="shared" si="650"/>
        <v>231342.403258807</v>
      </c>
      <c r="H2981" s="168">
        <f t="shared" si="651"/>
        <v>271310.33852408634</v>
      </c>
      <c r="I2981" s="169">
        <f t="shared" si="652"/>
        <v>502652.74178289331</v>
      </c>
      <c r="J2981" s="169">
        <f t="shared" si="654"/>
        <v>488704.79680839292</v>
      </c>
      <c r="K2981" s="95"/>
      <c r="L2981" s="265">
        <f t="shared" si="653"/>
        <v>192676.67702448339</v>
      </c>
      <c r="M2981" s="265">
        <f>$G2981*NonHospFrac+theModel!$H2981*NonHospFrac</f>
        <v>309976.06475840998</v>
      </c>
      <c r="N2981" s="266">
        <f t="shared" si="655"/>
        <v>502652.74178289337</v>
      </c>
      <c r="O2981" s="159"/>
      <c r="P2981" s="265">
        <f t="shared" si="656"/>
        <v>187330.15552840187</v>
      </c>
      <c r="Q2981" s="265">
        <f t="shared" si="657"/>
        <v>309974.51011673518</v>
      </c>
      <c r="R2981" s="266">
        <f t="shared" si="658"/>
        <v>497304.66564513708</v>
      </c>
    </row>
    <row r="2982" spans="1:18" x14ac:dyDescent="0.3">
      <c r="A2982" s="82">
        <v>2951</v>
      </c>
      <c r="B2982" s="94">
        <f t="shared" si="647"/>
        <v>3.0934941233699485E-25</v>
      </c>
      <c r="C2982" s="179">
        <f t="shared" si="648"/>
        <v>3.0865157333991987E-25</v>
      </c>
      <c r="D2982" s="166">
        <f t="shared" si="649"/>
        <v>2.2558277767625785E-3</v>
      </c>
      <c r="E2982" s="167">
        <f t="shared" si="659"/>
        <v>24.291375447755232</v>
      </c>
      <c r="F2982" s="168">
        <f t="shared" si="660"/>
        <v>6.6592035970031551</v>
      </c>
      <c r="G2982" s="168">
        <f t="shared" si="650"/>
        <v>231420.79783802046</v>
      </c>
      <c r="H2982" s="168">
        <f t="shared" si="651"/>
        <v>271310.33852408634</v>
      </c>
      <c r="I2982" s="169">
        <f t="shared" si="652"/>
        <v>502731.13636210677</v>
      </c>
      <c r="J2982" s="169">
        <f t="shared" si="654"/>
        <v>488774.30633114127</v>
      </c>
      <c r="K2982" s="95"/>
      <c r="L2982" s="265">
        <f t="shared" si="653"/>
        <v>192706.727207769</v>
      </c>
      <c r="M2982" s="265">
        <f>$G2982*NonHospFrac+theModel!$H2982*NonHospFrac</f>
        <v>310024.40915433783</v>
      </c>
      <c r="N2982" s="266">
        <f t="shared" si="655"/>
        <v>502731.13636210683</v>
      </c>
      <c r="O2982" s="159"/>
      <c r="P2982" s="265">
        <f t="shared" si="656"/>
        <v>187356.79989488283</v>
      </c>
      <c r="Q2982" s="265">
        <f t="shared" si="657"/>
        <v>310022.85451266303</v>
      </c>
      <c r="R2982" s="266">
        <f t="shared" si="658"/>
        <v>497379.65440754587</v>
      </c>
    </row>
    <row r="2983" spans="1:18" x14ac:dyDescent="0.3">
      <c r="A2983" s="82">
        <v>2952</v>
      </c>
      <c r="B2983" s="94">
        <f t="shared" si="647"/>
        <v>3.0357062324137888E-25</v>
      </c>
      <c r="C2983" s="179">
        <f t="shared" si="648"/>
        <v>3.0288582019726184E-25</v>
      </c>
      <c r="D2983" s="166">
        <f t="shared" si="649"/>
        <v>2.2558277767625785E-3</v>
      </c>
      <c r="E2983" s="167">
        <f t="shared" si="659"/>
        <v>24.291375447755232</v>
      </c>
      <c r="F2983" s="168">
        <f t="shared" si="660"/>
        <v>6.6614594247799177</v>
      </c>
      <c r="G2983" s="168">
        <f t="shared" si="650"/>
        <v>231499.19241723383</v>
      </c>
      <c r="H2983" s="168">
        <f t="shared" si="651"/>
        <v>271310.33852408634</v>
      </c>
      <c r="I2983" s="169">
        <f t="shared" si="652"/>
        <v>502809.53094132018</v>
      </c>
      <c r="J2983" s="169">
        <f t="shared" si="654"/>
        <v>488843.81302054459</v>
      </c>
      <c r="K2983" s="95"/>
      <c r="L2983" s="265">
        <f t="shared" si="653"/>
        <v>192736.77739105455</v>
      </c>
      <c r="M2983" s="265">
        <f>$G2983*NonHospFrac+theModel!$H2983*NonHospFrac</f>
        <v>310072.75355026562</v>
      </c>
      <c r="N2983" s="266">
        <f t="shared" si="655"/>
        <v>502809.53094132018</v>
      </c>
      <c r="O2983" s="159"/>
      <c r="P2983" s="265">
        <f t="shared" si="656"/>
        <v>187383.4431752869</v>
      </c>
      <c r="Q2983" s="265">
        <f t="shared" si="657"/>
        <v>310071.19890859083</v>
      </c>
      <c r="R2983" s="266">
        <f t="shared" si="658"/>
        <v>497454.6420838777</v>
      </c>
    </row>
    <row r="2984" spans="1:18" x14ac:dyDescent="0.3">
      <c r="A2984" s="82">
        <v>2953</v>
      </c>
      <c r="B2984" s="94">
        <f t="shared" si="647"/>
        <v>2.9789978458006307E-25</v>
      </c>
      <c r="C2984" s="179">
        <f t="shared" si="648"/>
        <v>2.9722777397131576E-25</v>
      </c>
      <c r="D2984" s="166">
        <f t="shared" si="649"/>
        <v>2.2558277767625785E-3</v>
      </c>
      <c r="E2984" s="167">
        <f t="shared" si="659"/>
        <v>24.291375447755232</v>
      </c>
      <c r="F2984" s="168">
        <f t="shared" si="660"/>
        <v>6.6637152525566803</v>
      </c>
      <c r="G2984" s="168">
        <f t="shared" si="650"/>
        <v>231577.58699644729</v>
      </c>
      <c r="H2984" s="168">
        <f t="shared" si="651"/>
        <v>271310.33852408634</v>
      </c>
      <c r="I2984" s="169">
        <f t="shared" si="652"/>
        <v>502887.92552053364</v>
      </c>
      <c r="J2984" s="169">
        <f t="shared" si="654"/>
        <v>488913.31687671848</v>
      </c>
      <c r="K2984" s="95"/>
      <c r="L2984" s="265">
        <f t="shared" si="653"/>
        <v>192766.82757434013</v>
      </c>
      <c r="M2984" s="265">
        <f>$G2984*NonHospFrac+theModel!$H2984*NonHospFrac</f>
        <v>310121.09794619348</v>
      </c>
      <c r="N2984" s="266">
        <f t="shared" si="655"/>
        <v>502887.92552053358</v>
      </c>
      <c r="O2984" s="159"/>
      <c r="P2984" s="265">
        <f t="shared" si="656"/>
        <v>187410.08536965845</v>
      </c>
      <c r="Q2984" s="265">
        <f t="shared" si="657"/>
        <v>310119.54330451868</v>
      </c>
      <c r="R2984" s="266">
        <f t="shared" si="658"/>
        <v>497529.6286741771</v>
      </c>
    </row>
    <row r="2985" spans="1:18" x14ac:dyDescent="0.3">
      <c r="A2985" s="82">
        <v>2954</v>
      </c>
      <c r="B2985" s="94">
        <f t="shared" si="647"/>
        <v>2.9233487978935265E-25</v>
      </c>
      <c r="C2985" s="179">
        <f t="shared" si="648"/>
        <v>2.9167542264740727E-25</v>
      </c>
      <c r="D2985" s="166">
        <f t="shared" si="649"/>
        <v>2.2558277767625785E-3</v>
      </c>
      <c r="E2985" s="167">
        <f t="shared" si="659"/>
        <v>24.291375447755232</v>
      </c>
      <c r="F2985" s="168">
        <f t="shared" si="660"/>
        <v>6.6659710803334429</v>
      </c>
      <c r="G2985" s="168">
        <f t="shared" si="650"/>
        <v>231655.98157566073</v>
      </c>
      <c r="H2985" s="168">
        <f t="shared" si="651"/>
        <v>271310.33852408634</v>
      </c>
      <c r="I2985" s="169">
        <f t="shared" si="652"/>
        <v>502966.32009974704</v>
      </c>
      <c r="J2985" s="169">
        <f t="shared" si="654"/>
        <v>488982.81789977831</v>
      </c>
      <c r="K2985" s="95"/>
      <c r="L2985" s="265">
        <f t="shared" si="653"/>
        <v>192796.87775762571</v>
      </c>
      <c r="M2985" s="265">
        <f>$G2985*NonHospFrac+theModel!$H2985*NonHospFrac</f>
        <v>310169.44234212133</v>
      </c>
      <c r="N2985" s="266">
        <f t="shared" si="655"/>
        <v>502966.32009974704</v>
      </c>
      <c r="O2985" s="159"/>
      <c r="P2985" s="265">
        <f t="shared" si="656"/>
        <v>187436.7264780417</v>
      </c>
      <c r="Q2985" s="265">
        <f t="shared" si="657"/>
        <v>310167.88770044653</v>
      </c>
      <c r="R2985" s="266">
        <f t="shared" si="658"/>
        <v>497604.61417848826</v>
      </c>
    </row>
    <row r="2986" spans="1:18" x14ac:dyDescent="0.3">
      <c r="A2986" s="82">
        <v>2955</v>
      </c>
      <c r="B2986" s="94">
        <f t="shared" si="647"/>
        <v>2.8687392997589514E-25</v>
      </c>
      <c r="C2986" s="179">
        <f t="shared" si="648"/>
        <v>2.8622679179622647E-25</v>
      </c>
      <c r="D2986" s="166">
        <f t="shared" si="649"/>
        <v>2.2558277767625785E-3</v>
      </c>
      <c r="E2986" s="167">
        <f t="shared" si="659"/>
        <v>24.291375447755232</v>
      </c>
      <c r="F2986" s="168">
        <f t="shared" si="660"/>
        <v>6.6682269081102055</v>
      </c>
      <c r="G2986" s="168">
        <f t="shared" si="650"/>
        <v>231734.37615487413</v>
      </c>
      <c r="H2986" s="168">
        <f t="shared" si="651"/>
        <v>271310.33852408634</v>
      </c>
      <c r="I2986" s="169">
        <f t="shared" si="652"/>
        <v>503044.7146789605</v>
      </c>
      <c r="J2986" s="169">
        <f t="shared" si="654"/>
        <v>489052.31608983967</v>
      </c>
      <c r="K2986" s="95"/>
      <c r="L2986" s="265">
        <f t="shared" si="653"/>
        <v>192826.92794091129</v>
      </c>
      <c r="M2986" s="265">
        <f>$G2986*NonHospFrac+theModel!$H2986*NonHospFrac</f>
        <v>310217.78673804918</v>
      </c>
      <c r="N2986" s="266">
        <f t="shared" si="655"/>
        <v>503044.7146789605</v>
      </c>
      <c r="O2986" s="159"/>
      <c r="P2986" s="265">
        <f t="shared" si="656"/>
        <v>187463.36650048092</v>
      </c>
      <c r="Q2986" s="265">
        <f t="shared" si="657"/>
        <v>310216.23209637438</v>
      </c>
      <c r="R2986" s="266">
        <f t="shared" si="658"/>
        <v>497679.5985968553</v>
      </c>
    </row>
    <row r="2987" spans="1:18" x14ac:dyDescent="0.3">
      <c r="A2987" s="82">
        <v>2956</v>
      </c>
      <c r="B2987" s="94">
        <f t="shared" si="647"/>
        <v>2.8151499321297266E-25</v>
      </c>
      <c r="C2987" s="179">
        <f t="shared" si="648"/>
        <v>2.8087994387170772E-25</v>
      </c>
      <c r="D2987" s="166">
        <f t="shared" si="649"/>
        <v>2.2558277767625785E-3</v>
      </c>
      <c r="E2987" s="167">
        <f t="shared" si="659"/>
        <v>24.291375447755232</v>
      </c>
      <c r="F2987" s="168">
        <f t="shared" si="660"/>
        <v>6.6704827358869681</v>
      </c>
      <c r="G2987" s="168">
        <f t="shared" si="650"/>
        <v>231812.77073408756</v>
      </c>
      <c r="H2987" s="168">
        <f t="shared" si="651"/>
        <v>271310.33852408634</v>
      </c>
      <c r="I2987" s="169">
        <f t="shared" si="652"/>
        <v>503123.10925817391</v>
      </c>
      <c r="J2987" s="169">
        <f t="shared" si="654"/>
        <v>489121.81144701794</v>
      </c>
      <c r="K2987" s="95"/>
      <c r="L2987" s="265">
        <f t="shared" si="653"/>
        <v>192856.97812419687</v>
      </c>
      <c r="M2987" s="265">
        <f>$G2987*NonHospFrac+theModel!$H2987*NonHospFrac</f>
        <v>310266.13113397703</v>
      </c>
      <c r="N2987" s="266">
        <f t="shared" si="655"/>
        <v>503123.10925817391</v>
      </c>
      <c r="O2987" s="159"/>
      <c r="P2987" s="265">
        <f t="shared" si="656"/>
        <v>187490.00543702039</v>
      </c>
      <c r="Q2987" s="265">
        <f t="shared" si="657"/>
        <v>310264.57649230224</v>
      </c>
      <c r="R2987" s="266">
        <f t="shared" si="658"/>
        <v>497754.58192932262</v>
      </c>
    </row>
    <row r="2988" spans="1:18" x14ac:dyDescent="0.3">
      <c r="A2988" s="82">
        <v>2957</v>
      </c>
      <c r="B2988" s="94">
        <f t="shared" si="647"/>
        <v>2.7625616384995022E-25</v>
      </c>
      <c r="C2988" s="179">
        <f t="shared" si="648"/>
        <v>2.7563297752203562E-25</v>
      </c>
      <c r="D2988" s="166">
        <f t="shared" si="649"/>
        <v>2.2558277767625785E-3</v>
      </c>
      <c r="E2988" s="167">
        <f t="shared" si="659"/>
        <v>24.291375447755232</v>
      </c>
      <c r="F2988" s="168">
        <f t="shared" si="660"/>
        <v>6.6727385636637306</v>
      </c>
      <c r="G2988" s="168">
        <f t="shared" si="650"/>
        <v>231891.16531330097</v>
      </c>
      <c r="H2988" s="168">
        <f t="shared" si="651"/>
        <v>271310.33852408634</v>
      </c>
      <c r="I2988" s="169">
        <f t="shared" si="652"/>
        <v>503201.50383738731</v>
      </c>
      <c r="J2988" s="169">
        <f t="shared" si="654"/>
        <v>489191.30397142866</v>
      </c>
      <c r="K2988" s="95"/>
      <c r="L2988" s="265">
        <f t="shared" si="653"/>
        <v>192887.02830748243</v>
      </c>
      <c r="M2988" s="265">
        <f>$G2988*NonHospFrac+theModel!$H2988*NonHospFrac</f>
        <v>310314.47552990483</v>
      </c>
      <c r="N2988" s="266">
        <f t="shared" si="655"/>
        <v>503201.50383738725</v>
      </c>
      <c r="O2988" s="159"/>
      <c r="P2988" s="265">
        <f t="shared" si="656"/>
        <v>187516.64328770433</v>
      </c>
      <c r="Q2988" s="265">
        <f t="shared" si="657"/>
        <v>310312.92088823003</v>
      </c>
      <c r="R2988" s="266">
        <f t="shared" si="658"/>
        <v>497829.56417593436</v>
      </c>
    </row>
    <row r="2989" spans="1:18" x14ac:dyDescent="0.3">
      <c r="A2989" s="82">
        <v>2958</v>
      </c>
      <c r="B2989" s="94">
        <f t="shared" si="647"/>
        <v>2.7109557183462198E-25</v>
      </c>
      <c r="C2989" s="179">
        <f t="shared" si="648"/>
        <v>2.7048402691352009E-25</v>
      </c>
      <c r="D2989" s="166">
        <f t="shared" si="649"/>
        <v>2.2558277767625785E-3</v>
      </c>
      <c r="E2989" s="167">
        <f t="shared" si="659"/>
        <v>24.291375447755232</v>
      </c>
      <c r="F2989" s="168">
        <f t="shared" si="660"/>
        <v>6.6749943914404932</v>
      </c>
      <c r="G2989" s="168">
        <f t="shared" si="650"/>
        <v>231969.5598925144</v>
      </c>
      <c r="H2989" s="168">
        <f t="shared" si="651"/>
        <v>271310.33852408634</v>
      </c>
      <c r="I2989" s="169">
        <f t="shared" si="652"/>
        <v>503279.89841660077</v>
      </c>
      <c r="J2989" s="169">
        <f t="shared" si="654"/>
        <v>489260.7936631873</v>
      </c>
      <c r="K2989" s="95"/>
      <c r="L2989" s="265">
        <f t="shared" si="653"/>
        <v>192917.07849076804</v>
      </c>
      <c r="M2989" s="265">
        <f>$G2989*NonHospFrac+theModel!$H2989*NonHospFrac</f>
        <v>310362.81992583268</v>
      </c>
      <c r="N2989" s="266">
        <f t="shared" si="655"/>
        <v>503279.89841660071</v>
      </c>
      <c r="O2989" s="159"/>
      <c r="P2989" s="265">
        <f t="shared" si="656"/>
        <v>187543.28005257709</v>
      </c>
      <c r="Q2989" s="265">
        <f t="shared" si="657"/>
        <v>310361.26528415788</v>
      </c>
      <c r="R2989" s="266">
        <f t="shared" si="658"/>
        <v>497904.54533673497</v>
      </c>
    </row>
    <row r="2990" spans="1:18" x14ac:dyDescent="0.3">
      <c r="A2990" s="82">
        <v>2959</v>
      </c>
      <c r="B2990" s="94">
        <f t="shared" si="647"/>
        <v>2.6603138204821607E-25</v>
      </c>
      <c r="C2990" s="179">
        <f t="shared" si="648"/>
        <v>2.6543126106710114E-25</v>
      </c>
      <c r="D2990" s="166">
        <f t="shared" si="649"/>
        <v>2.2558277767625785E-3</v>
      </c>
      <c r="E2990" s="167">
        <f t="shared" si="659"/>
        <v>24.291375447755232</v>
      </c>
      <c r="F2990" s="168">
        <f t="shared" si="660"/>
        <v>6.6772502192172558</v>
      </c>
      <c r="G2990" s="168">
        <f t="shared" si="650"/>
        <v>232047.95447172783</v>
      </c>
      <c r="H2990" s="168">
        <f t="shared" si="651"/>
        <v>271310.33852408634</v>
      </c>
      <c r="I2990" s="169">
        <f t="shared" si="652"/>
        <v>503358.29299581418</v>
      </c>
      <c r="J2990" s="169">
        <f t="shared" si="654"/>
        <v>489330.28052240924</v>
      </c>
      <c r="K2990" s="95"/>
      <c r="L2990" s="265">
        <f t="shared" si="653"/>
        <v>192947.12867405362</v>
      </c>
      <c r="M2990" s="265">
        <f>$G2990*NonHospFrac+theModel!$H2990*NonHospFrac</f>
        <v>310411.16432176053</v>
      </c>
      <c r="N2990" s="266">
        <f t="shared" si="655"/>
        <v>503358.29299581412</v>
      </c>
      <c r="O2990" s="159"/>
      <c r="P2990" s="265">
        <f t="shared" si="656"/>
        <v>187569.91573168285</v>
      </c>
      <c r="Q2990" s="265">
        <f t="shared" si="657"/>
        <v>310409.60968008573</v>
      </c>
      <c r="R2990" s="266">
        <f t="shared" si="658"/>
        <v>497979.52541176858</v>
      </c>
    </row>
    <row r="2991" spans="1:18" x14ac:dyDescent="0.3">
      <c r="A2991" s="82">
        <v>2960</v>
      </c>
      <c r="B2991" s="94">
        <f t="shared" si="647"/>
        <v>2.6106179365282216E-25</v>
      </c>
      <c r="C2991" s="179">
        <f t="shared" si="648"/>
        <v>2.6047288320724865E-25</v>
      </c>
      <c r="D2991" s="166">
        <f t="shared" si="649"/>
        <v>2.2558277767625785E-3</v>
      </c>
      <c r="E2991" s="167">
        <f t="shared" si="659"/>
        <v>24.291375447755232</v>
      </c>
      <c r="F2991" s="168">
        <f t="shared" si="660"/>
        <v>6.6795060469940184</v>
      </c>
      <c r="G2991" s="168">
        <f t="shared" si="650"/>
        <v>232126.34905094124</v>
      </c>
      <c r="H2991" s="168">
        <f t="shared" si="651"/>
        <v>271310.33852408634</v>
      </c>
      <c r="I2991" s="169">
        <f t="shared" si="652"/>
        <v>503436.68757502758</v>
      </c>
      <c r="J2991" s="169">
        <f t="shared" si="654"/>
        <v>489399.76454921003</v>
      </c>
      <c r="K2991" s="95"/>
      <c r="L2991" s="265">
        <f t="shared" si="653"/>
        <v>192977.1788573392</v>
      </c>
      <c r="M2991" s="265">
        <f>$G2991*NonHospFrac+theModel!$H2991*NonHospFrac</f>
        <v>310459.50871768838</v>
      </c>
      <c r="N2991" s="266">
        <f t="shared" si="655"/>
        <v>503436.68757502758</v>
      </c>
      <c r="O2991" s="159"/>
      <c r="P2991" s="265">
        <f t="shared" si="656"/>
        <v>187596.55032506588</v>
      </c>
      <c r="Q2991" s="265">
        <f t="shared" si="657"/>
        <v>310457.95407601359</v>
      </c>
      <c r="R2991" s="266">
        <f t="shared" si="658"/>
        <v>498054.5044010795</v>
      </c>
    </row>
    <row r="2992" spans="1:18" x14ac:dyDescent="0.3">
      <c r="A2992" s="82">
        <v>2961</v>
      </c>
      <c r="B2992" s="94">
        <f t="shared" si="647"/>
        <v>2.5618503945100901E-25</v>
      </c>
      <c r="C2992" s="179">
        <f t="shared" si="648"/>
        <v>2.5560713012302439E-25</v>
      </c>
      <c r="D2992" s="166">
        <f t="shared" si="649"/>
        <v>2.2558277767625785E-3</v>
      </c>
      <c r="E2992" s="167">
        <f t="shared" si="659"/>
        <v>24.291375447755232</v>
      </c>
      <c r="F2992" s="168">
        <f t="shared" si="660"/>
        <v>6.681761874770781</v>
      </c>
      <c r="G2992" s="168">
        <f t="shared" si="650"/>
        <v>232204.74363015467</v>
      </c>
      <c r="H2992" s="168">
        <f t="shared" si="651"/>
        <v>271310.33852408634</v>
      </c>
      <c r="I2992" s="169">
        <f t="shared" si="652"/>
        <v>503515.08215424104</v>
      </c>
      <c r="J2992" s="169">
        <f t="shared" si="654"/>
        <v>489469.24574370513</v>
      </c>
      <c r="K2992" s="95"/>
      <c r="L2992" s="265">
        <f t="shared" si="653"/>
        <v>193007.22904062475</v>
      </c>
      <c r="M2992" s="265">
        <f>$G2992*NonHospFrac+theModel!$H2992*NonHospFrac</f>
        <v>310507.85311361623</v>
      </c>
      <c r="N2992" s="266">
        <f t="shared" si="655"/>
        <v>503515.08215424098</v>
      </c>
      <c r="O2992" s="159"/>
      <c r="P2992" s="265">
        <f t="shared" si="656"/>
        <v>187623.18383277045</v>
      </c>
      <c r="Q2992" s="265">
        <f t="shared" si="657"/>
        <v>310506.29847194144</v>
      </c>
      <c r="R2992" s="266">
        <f t="shared" si="658"/>
        <v>498129.48230471188</v>
      </c>
    </row>
    <row r="2993" spans="1:18" x14ac:dyDescent="0.3">
      <c r="A2993" s="82">
        <v>2962</v>
      </c>
      <c r="B2993" s="94">
        <f t="shared" si="647"/>
        <v>2.5139938525740514E-25</v>
      </c>
      <c r="C2993" s="179">
        <f t="shared" si="648"/>
        <v>2.5083227154108044E-25</v>
      </c>
      <c r="D2993" s="166">
        <f t="shared" si="649"/>
        <v>2.2558277767625785E-3</v>
      </c>
      <c r="E2993" s="167">
        <f t="shared" si="659"/>
        <v>24.291375447755232</v>
      </c>
      <c r="F2993" s="168">
        <f t="shared" si="660"/>
        <v>6.6840177025475436</v>
      </c>
      <c r="G2993" s="168">
        <f t="shared" si="650"/>
        <v>232283.13820936807</v>
      </c>
      <c r="H2993" s="168">
        <f t="shared" si="651"/>
        <v>271310.33852408634</v>
      </c>
      <c r="I2993" s="169">
        <f t="shared" si="652"/>
        <v>503593.47673345439</v>
      </c>
      <c r="J2993" s="169">
        <f t="shared" si="654"/>
        <v>489538.72410600987</v>
      </c>
      <c r="K2993" s="95"/>
      <c r="L2993" s="265">
        <f t="shared" si="653"/>
        <v>193037.27922391036</v>
      </c>
      <c r="M2993" s="265">
        <f>$G2993*NonHospFrac+theModel!$H2993*NonHospFrac</f>
        <v>310556.19750954409</v>
      </c>
      <c r="N2993" s="266">
        <f t="shared" si="655"/>
        <v>503593.47673345444</v>
      </c>
      <c r="O2993" s="159"/>
      <c r="P2993" s="265">
        <f t="shared" si="656"/>
        <v>187649.81625484084</v>
      </c>
      <c r="Q2993" s="265">
        <f t="shared" si="657"/>
        <v>310554.64286786929</v>
      </c>
      <c r="R2993" s="266">
        <f t="shared" si="658"/>
        <v>498204.45912271016</v>
      </c>
    </row>
    <row r="2994" spans="1:18" x14ac:dyDescent="0.3">
      <c r="A2994" s="82">
        <v>2963</v>
      </c>
      <c r="B2994" s="94">
        <f t="shared" si="647"/>
        <v>2.4670312928201825E-25</v>
      </c>
      <c r="C2994" s="179">
        <f t="shared" si="648"/>
        <v>2.4614660951036964E-25</v>
      </c>
      <c r="D2994" s="166">
        <f t="shared" si="649"/>
        <v>2.2558277767625785E-3</v>
      </c>
      <c r="E2994" s="167">
        <f t="shared" si="659"/>
        <v>24.291375447755232</v>
      </c>
      <c r="F2994" s="168">
        <f t="shared" si="660"/>
        <v>6.6862735303243062</v>
      </c>
      <c r="G2994" s="168">
        <f t="shared" si="650"/>
        <v>232361.53278858151</v>
      </c>
      <c r="H2994" s="168">
        <f t="shared" si="651"/>
        <v>271310.33852408634</v>
      </c>
      <c r="I2994" s="169">
        <f t="shared" si="652"/>
        <v>503671.87131266785</v>
      </c>
      <c r="J2994" s="169">
        <f t="shared" si="654"/>
        <v>489608.19963623991</v>
      </c>
      <c r="K2994" s="95"/>
      <c r="L2994" s="265">
        <f t="shared" si="653"/>
        <v>193067.32940719591</v>
      </c>
      <c r="M2994" s="265">
        <f>$G2994*NonHospFrac+theModel!$H2994*NonHospFrac</f>
        <v>310604.54190547194</v>
      </c>
      <c r="N2994" s="266">
        <f t="shared" si="655"/>
        <v>503671.87131266785</v>
      </c>
      <c r="O2994" s="159"/>
      <c r="P2994" s="265">
        <f t="shared" si="656"/>
        <v>187676.44759132125</v>
      </c>
      <c r="Q2994" s="265">
        <f t="shared" si="657"/>
        <v>310602.98726379714</v>
      </c>
      <c r="R2994" s="266">
        <f t="shared" si="658"/>
        <v>498279.43485511839</v>
      </c>
    </row>
    <row r="2995" spans="1:18" x14ac:dyDescent="0.3">
      <c r="A2995" s="82">
        <v>2964</v>
      </c>
      <c r="B2995" s="94">
        <f t="shared" si="647"/>
        <v>2.4209460152507627E-25</v>
      </c>
      <c r="C2995" s="179">
        <f t="shared" si="648"/>
        <v>2.4154847779835171E-25</v>
      </c>
      <c r="D2995" s="166">
        <f t="shared" si="649"/>
        <v>2.2558277767625785E-3</v>
      </c>
      <c r="E2995" s="167">
        <f t="shared" si="659"/>
        <v>24.291375447755232</v>
      </c>
      <c r="F2995" s="168">
        <f t="shared" si="660"/>
        <v>6.6885293581010687</v>
      </c>
      <c r="G2995" s="168">
        <f t="shared" si="650"/>
        <v>232439.92736779494</v>
      </c>
      <c r="H2995" s="168">
        <f t="shared" si="651"/>
        <v>271310.33852408634</v>
      </c>
      <c r="I2995" s="169">
        <f t="shared" si="652"/>
        <v>503750.26589188131</v>
      </c>
      <c r="J2995" s="169">
        <f t="shared" si="654"/>
        <v>489677.67233451054</v>
      </c>
      <c r="K2995" s="95"/>
      <c r="L2995" s="265">
        <f t="shared" si="653"/>
        <v>193097.37959048152</v>
      </c>
      <c r="M2995" s="265">
        <f>$G2995*NonHospFrac+theModel!$H2995*NonHospFrac</f>
        <v>310652.88630139979</v>
      </c>
      <c r="N2995" s="266">
        <f t="shared" si="655"/>
        <v>503750.26589188131</v>
      </c>
      <c r="O2995" s="159"/>
      <c r="P2995" s="265">
        <f t="shared" si="656"/>
        <v>187703.077842256</v>
      </c>
      <c r="Q2995" s="265">
        <f t="shared" si="657"/>
        <v>310651.33165972499</v>
      </c>
      <c r="R2995" s="266">
        <f t="shared" si="658"/>
        <v>498354.40950198099</v>
      </c>
    </row>
    <row r="2996" spans="1:18" x14ac:dyDescent="0.3">
      <c r="A2996" s="82">
        <v>2965</v>
      </c>
      <c r="B2996" s="94">
        <f t="shared" si="647"/>
        <v>2.3757216318316484E-25</v>
      </c>
      <c r="C2996" s="179">
        <f t="shared" si="648"/>
        <v>2.370362412984707E-25</v>
      </c>
      <c r="D2996" s="166">
        <f t="shared" si="649"/>
        <v>2.2558277767625785E-3</v>
      </c>
      <c r="E2996" s="167">
        <f t="shared" si="659"/>
        <v>24.291375447755232</v>
      </c>
      <c r="F2996" s="168">
        <f t="shared" si="660"/>
        <v>6.6907851858778313</v>
      </c>
      <c r="G2996" s="168">
        <f t="shared" si="650"/>
        <v>232518.32194700834</v>
      </c>
      <c r="H2996" s="168">
        <f t="shared" si="651"/>
        <v>271310.33852408634</v>
      </c>
      <c r="I2996" s="169">
        <f t="shared" si="652"/>
        <v>503828.66047109466</v>
      </c>
      <c r="J2996" s="169">
        <f t="shared" si="654"/>
        <v>489747.14220093715</v>
      </c>
      <c r="K2996" s="95"/>
      <c r="L2996" s="265">
        <f t="shared" si="653"/>
        <v>193127.42977376707</v>
      </c>
      <c r="M2996" s="265">
        <f>$G2996*NonHospFrac+theModel!$H2996*NonHospFrac</f>
        <v>310701.23069732758</v>
      </c>
      <c r="N2996" s="266">
        <f t="shared" si="655"/>
        <v>503828.66047109466</v>
      </c>
      <c r="O2996" s="159"/>
      <c r="P2996" s="265">
        <f t="shared" si="656"/>
        <v>187729.70700768923</v>
      </c>
      <c r="Q2996" s="265">
        <f t="shared" si="657"/>
        <v>310699.67605565279</v>
      </c>
      <c r="R2996" s="266">
        <f t="shared" si="658"/>
        <v>498429.38306334201</v>
      </c>
    </row>
    <row r="2997" spans="1:18" x14ac:dyDescent="0.3">
      <c r="A2997" s="82">
        <v>2966</v>
      </c>
      <c r="B2997" s="94">
        <f t="shared" si="647"/>
        <v>2.3313420606647509E-25</v>
      </c>
      <c r="C2997" s="179">
        <f t="shared" si="648"/>
        <v>2.3260829544871685E-25</v>
      </c>
      <c r="D2997" s="166">
        <f t="shared" si="649"/>
        <v>2.2558277767625785E-3</v>
      </c>
      <c r="E2997" s="167">
        <f t="shared" si="659"/>
        <v>24.291375447755232</v>
      </c>
      <c r="F2997" s="168">
        <f t="shared" si="660"/>
        <v>6.6930410136545939</v>
      </c>
      <c r="G2997" s="168">
        <f t="shared" si="650"/>
        <v>232596.71652622177</v>
      </c>
      <c r="H2997" s="168">
        <f t="shared" si="651"/>
        <v>271310.33852408634</v>
      </c>
      <c r="I2997" s="169">
        <f t="shared" si="652"/>
        <v>503907.05505030812</v>
      </c>
      <c r="J2997" s="169">
        <f t="shared" si="654"/>
        <v>489816.60923563532</v>
      </c>
      <c r="K2997" s="95"/>
      <c r="L2997" s="265">
        <f t="shared" si="653"/>
        <v>193157.47995705268</v>
      </c>
      <c r="M2997" s="265">
        <f>$G2997*NonHospFrac+theModel!$H2997*NonHospFrac</f>
        <v>310749.57509325544</v>
      </c>
      <c r="N2997" s="266">
        <f t="shared" si="655"/>
        <v>503907.05505030812</v>
      </c>
      <c r="O2997" s="159"/>
      <c r="P2997" s="265">
        <f t="shared" si="656"/>
        <v>187756.33508766533</v>
      </c>
      <c r="Q2997" s="265">
        <f t="shared" si="657"/>
        <v>310748.02045158064</v>
      </c>
      <c r="R2997" s="266">
        <f t="shared" si="658"/>
        <v>498504.355539246</v>
      </c>
    </row>
    <row r="2998" spans="1:18" x14ac:dyDescent="0.3">
      <c r="A2998" s="82">
        <v>2967</v>
      </c>
      <c r="B2998" s="94">
        <f t="shared" si="647"/>
        <v>2.2877915202692067E-25</v>
      </c>
      <c r="C2998" s="179">
        <f t="shared" si="648"/>
        <v>2.2826306566103417E-25</v>
      </c>
      <c r="D2998" s="166">
        <f t="shared" si="649"/>
        <v>2.2558277767625785E-3</v>
      </c>
      <c r="E2998" s="167">
        <f t="shared" si="659"/>
        <v>24.291375447755232</v>
      </c>
      <c r="F2998" s="168">
        <f t="shared" si="660"/>
        <v>6.6952968414313565</v>
      </c>
      <c r="G2998" s="168">
        <f t="shared" si="650"/>
        <v>232675.11110543521</v>
      </c>
      <c r="H2998" s="168">
        <f t="shared" si="651"/>
        <v>271310.33852408634</v>
      </c>
      <c r="I2998" s="169">
        <f t="shared" si="652"/>
        <v>503985.44962952158</v>
      </c>
      <c r="J2998" s="169">
        <f t="shared" si="654"/>
        <v>489886.07343872037</v>
      </c>
      <c r="K2998" s="95"/>
      <c r="L2998" s="265">
        <f t="shared" si="653"/>
        <v>193187.53014033823</v>
      </c>
      <c r="M2998" s="265">
        <f>$G2998*NonHospFrac+theModel!$H2998*NonHospFrac</f>
        <v>310797.91948918329</v>
      </c>
      <c r="N2998" s="266">
        <f t="shared" si="655"/>
        <v>503985.44962952152</v>
      </c>
      <c r="O2998" s="159"/>
      <c r="P2998" s="265">
        <f t="shared" si="656"/>
        <v>187782.96208222839</v>
      </c>
      <c r="Q2998" s="265">
        <f t="shared" si="657"/>
        <v>310796.36484750849</v>
      </c>
      <c r="R2998" s="266">
        <f t="shared" si="658"/>
        <v>498579.32692973688</v>
      </c>
    </row>
    <row r="2999" spans="1:18" x14ac:dyDescent="0.3">
      <c r="A2999" s="82">
        <v>2968</v>
      </c>
      <c r="B2999" s="94">
        <f t="shared" si="647"/>
        <v>2.2450545239694622E-25</v>
      </c>
      <c r="C2999" s="179">
        <f t="shared" si="648"/>
        <v>2.2399900676139452E-25</v>
      </c>
      <c r="D2999" s="166">
        <f t="shared" si="649"/>
        <v>2.2558277767625785E-3</v>
      </c>
      <c r="E2999" s="167">
        <f t="shared" si="659"/>
        <v>24.291375447755232</v>
      </c>
      <c r="F2999" s="168">
        <f t="shared" si="660"/>
        <v>6.6975526692081191</v>
      </c>
      <c r="G2999" s="168">
        <f t="shared" si="650"/>
        <v>232753.50568464861</v>
      </c>
      <c r="H2999" s="168">
        <f t="shared" si="651"/>
        <v>271310.33852408634</v>
      </c>
      <c r="I2999" s="169">
        <f t="shared" si="652"/>
        <v>504063.84420873492</v>
      </c>
      <c r="J2999" s="169">
        <f t="shared" si="654"/>
        <v>489955.53481030767</v>
      </c>
      <c r="K2999" s="95"/>
      <c r="L2999" s="265">
        <f t="shared" si="653"/>
        <v>193217.58032362381</v>
      </c>
      <c r="M2999" s="265">
        <f>$G2999*NonHospFrac+theModel!$H2999*NonHospFrac</f>
        <v>310846.26388511108</v>
      </c>
      <c r="N2999" s="266">
        <f t="shared" si="655"/>
        <v>504063.84420873492</v>
      </c>
      <c r="O2999" s="159"/>
      <c r="P2999" s="265">
        <f t="shared" si="656"/>
        <v>187809.58799142277</v>
      </c>
      <c r="Q2999" s="265">
        <f t="shared" si="657"/>
        <v>310844.70924343629</v>
      </c>
      <c r="R2999" s="266">
        <f t="shared" si="658"/>
        <v>498654.29723485908</v>
      </c>
    </row>
    <row r="3000" spans="1:18" x14ac:dyDescent="0.3">
      <c r="A3000" s="82">
        <v>2969</v>
      </c>
      <c r="B3000" s="94">
        <f t="shared" si="647"/>
        <v>2.2031158743881762E-25</v>
      </c>
      <c r="C3000" s="179">
        <f t="shared" si="648"/>
        <v>2.1981460244033047E-25</v>
      </c>
      <c r="D3000" s="166">
        <f t="shared" si="649"/>
        <v>2.2558277767625785E-3</v>
      </c>
      <c r="E3000" s="167">
        <f t="shared" si="659"/>
        <v>24.291375447755232</v>
      </c>
      <c r="F3000" s="168">
        <f t="shared" si="660"/>
        <v>6.6998084969848817</v>
      </c>
      <c r="G3000" s="168">
        <f t="shared" si="650"/>
        <v>232831.90026386204</v>
      </c>
      <c r="H3000" s="168">
        <f t="shared" si="651"/>
        <v>271310.33852408634</v>
      </c>
      <c r="I3000" s="169">
        <f t="shared" si="652"/>
        <v>504142.23878794839</v>
      </c>
      <c r="J3000" s="169">
        <f t="shared" si="654"/>
        <v>490024.99335051281</v>
      </c>
      <c r="K3000" s="95"/>
      <c r="L3000" s="265">
        <f t="shared" si="653"/>
        <v>193247.63050690939</v>
      </c>
      <c r="M3000" s="265">
        <f>$G3000*NonHospFrac+theModel!$H3000*NonHospFrac</f>
        <v>310894.60828103893</v>
      </c>
      <c r="N3000" s="266">
        <f t="shared" si="655"/>
        <v>504142.23878794833</v>
      </c>
      <c r="O3000" s="159"/>
      <c r="P3000" s="265">
        <f t="shared" si="656"/>
        <v>187836.21281529267</v>
      </c>
      <c r="Q3000" s="265">
        <f t="shared" si="657"/>
        <v>310893.05363936414</v>
      </c>
      <c r="R3000" s="266">
        <f t="shared" si="658"/>
        <v>498729.26645465684</v>
      </c>
    </row>
    <row r="3001" spans="1:18" x14ac:dyDescent="0.3">
      <c r="A3001" s="82">
        <v>2970</v>
      </c>
      <c r="B3001" s="94">
        <f t="shared" si="647"/>
        <v>2.1619606580419958E-25</v>
      </c>
      <c r="C3001" s="179">
        <f t="shared" si="648"/>
        <v>2.1570836471373167E-25</v>
      </c>
      <c r="D3001" s="166">
        <f t="shared" si="649"/>
        <v>2.2558277767625785E-3</v>
      </c>
      <c r="E3001" s="167">
        <f t="shared" si="659"/>
        <v>24.291375447755232</v>
      </c>
      <c r="F3001" s="168">
        <f t="shared" si="660"/>
        <v>6.7020643247616443</v>
      </c>
      <c r="G3001" s="168">
        <f t="shared" si="650"/>
        <v>232910.29484307545</v>
      </c>
      <c r="H3001" s="168">
        <f t="shared" si="651"/>
        <v>271310.33852408634</v>
      </c>
      <c r="I3001" s="169">
        <f t="shared" si="652"/>
        <v>504220.63336716179</v>
      </c>
      <c r="J3001" s="169">
        <f t="shared" si="654"/>
        <v>490094.44905945112</v>
      </c>
      <c r="K3001" s="95"/>
      <c r="L3001" s="265">
        <f t="shared" si="653"/>
        <v>193277.68069019497</v>
      </c>
      <c r="M3001" s="265">
        <f>$G3001*NonHospFrac+theModel!$H3001*NonHospFrac</f>
        <v>310942.95267696679</v>
      </c>
      <c r="N3001" s="266">
        <f t="shared" si="655"/>
        <v>504220.63336716173</v>
      </c>
      <c r="O3001" s="159"/>
      <c r="P3001" s="265">
        <f t="shared" si="656"/>
        <v>187862.83655388234</v>
      </c>
      <c r="Q3001" s="265">
        <f t="shared" si="657"/>
        <v>310941.39803529199</v>
      </c>
      <c r="R3001" s="266">
        <f t="shared" si="658"/>
        <v>498804.23458917433</v>
      </c>
    </row>
    <row r="3002" spans="1:18" x14ac:dyDescent="0.3">
      <c r="A3002" s="82">
        <v>2971</v>
      </c>
      <c r="B3002" s="94">
        <f t="shared" si="647"/>
        <v>2.1215742400382865E-25</v>
      </c>
      <c r="C3002" s="179">
        <f t="shared" si="648"/>
        <v>2.116788333937144E-25</v>
      </c>
      <c r="D3002" s="166">
        <f t="shared" si="649"/>
        <v>2.2558277767625785E-3</v>
      </c>
      <c r="E3002" s="167">
        <f t="shared" si="659"/>
        <v>24.291375447755232</v>
      </c>
      <c r="F3002" s="168">
        <f t="shared" si="660"/>
        <v>6.7043201525384069</v>
      </c>
      <c r="G3002" s="168">
        <f t="shared" si="650"/>
        <v>232988.68942228891</v>
      </c>
      <c r="H3002" s="168">
        <f t="shared" si="651"/>
        <v>271310.33852408634</v>
      </c>
      <c r="I3002" s="169">
        <f t="shared" si="652"/>
        <v>504299.02794637525</v>
      </c>
      <c r="J3002" s="169">
        <f t="shared" si="654"/>
        <v>490163.901937238</v>
      </c>
      <c r="K3002" s="95"/>
      <c r="L3002" s="265">
        <f t="shared" si="653"/>
        <v>193307.73087348056</v>
      </c>
      <c r="M3002" s="265">
        <f>$G3002*NonHospFrac+theModel!$H3002*NonHospFrac</f>
        <v>310991.29707289464</v>
      </c>
      <c r="N3002" s="266">
        <f t="shared" si="655"/>
        <v>504299.02794637519</v>
      </c>
      <c r="O3002" s="159"/>
      <c r="P3002" s="265">
        <f t="shared" si="656"/>
        <v>187889.45920723601</v>
      </c>
      <c r="Q3002" s="265">
        <f t="shared" si="657"/>
        <v>310989.74243121984</v>
      </c>
      <c r="R3002" s="266">
        <f t="shared" si="658"/>
        <v>498879.20163845585</v>
      </c>
    </row>
    <row r="3003" spans="1:18" x14ac:dyDescent="0.3">
      <c r="A3003" s="82">
        <v>2972</v>
      </c>
      <c r="B3003" s="94">
        <f t="shared" si="647"/>
        <v>2.0819422588709293E-25</v>
      </c>
      <c r="C3003" s="179">
        <f t="shared" si="648"/>
        <v>2.0772457556937525E-25</v>
      </c>
      <c r="D3003" s="166">
        <f t="shared" si="649"/>
        <v>2.2558277767625785E-3</v>
      </c>
      <c r="E3003" s="167">
        <f t="shared" si="659"/>
        <v>24.291375447755232</v>
      </c>
      <c r="F3003" s="168">
        <f t="shared" si="660"/>
        <v>6.7065759803151694</v>
      </c>
      <c r="G3003" s="168">
        <f t="shared" si="650"/>
        <v>233067.08400150231</v>
      </c>
      <c r="H3003" s="168">
        <f t="shared" si="651"/>
        <v>271310.33852408634</v>
      </c>
      <c r="I3003" s="169">
        <f t="shared" si="652"/>
        <v>504377.42252558866</v>
      </c>
      <c r="J3003" s="169">
        <f t="shared" si="654"/>
        <v>490233.35198398883</v>
      </c>
      <c r="K3003" s="95"/>
      <c r="L3003" s="265">
        <f t="shared" si="653"/>
        <v>193337.78105676614</v>
      </c>
      <c r="M3003" s="265">
        <f>$G3003*NonHospFrac+theModel!$H3003*NonHospFrac</f>
        <v>311039.64146882249</v>
      </c>
      <c r="N3003" s="266">
        <f t="shared" si="655"/>
        <v>504377.42252558866</v>
      </c>
      <c r="O3003" s="159"/>
      <c r="P3003" s="265">
        <f t="shared" si="656"/>
        <v>187916.08077539792</v>
      </c>
      <c r="Q3003" s="265">
        <f t="shared" si="657"/>
        <v>311038.08682714769</v>
      </c>
      <c r="R3003" s="266">
        <f t="shared" si="658"/>
        <v>498954.16760254558</v>
      </c>
    </row>
    <row r="3004" spans="1:18" x14ac:dyDescent="0.3">
      <c r="A3004" s="82">
        <v>2973</v>
      </c>
      <c r="B3004" s="94">
        <f t="shared" si="647"/>
        <v>2.0430506213133343E-25</v>
      </c>
      <c r="C3004" s="179">
        <f t="shared" si="648"/>
        <v>2.0384418509724436E-25</v>
      </c>
      <c r="D3004" s="166">
        <f t="shared" si="649"/>
        <v>2.2558277767625785E-3</v>
      </c>
      <c r="E3004" s="167">
        <f t="shared" si="659"/>
        <v>24.291375447755232</v>
      </c>
      <c r="F3004" s="168">
        <f t="shared" si="660"/>
        <v>6.708831808091932</v>
      </c>
      <c r="G3004" s="168">
        <f t="shared" si="650"/>
        <v>233145.47858071578</v>
      </c>
      <c r="H3004" s="168">
        <f t="shared" si="651"/>
        <v>271310.33852408634</v>
      </c>
      <c r="I3004" s="169">
        <f t="shared" si="652"/>
        <v>504455.81710480212</v>
      </c>
      <c r="J3004" s="169">
        <f t="shared" si="654"/>
        <v>490302.7991998191</v>
      </c>
      <c r="K3004" s="95"/>
      <c r="L3004" s="265">
        <f t="shared" si="653"/>
        <v>193367.83124005172</v>
      </c>
      <c r="M3004" s="265">
        <f>$G3004*NonHospFrac+theModel!$H3004*NonHospFrac</f>
        <v>311087.98586475034</v>
      </c>
      <c r="N3004" s="266">
        <f t="shared" si="655"/>
        <v>504455.81710480206</v>
      </c>
      <c r="O3004" s="159"/>
      <c r="P3004" s="265">
        <f t="shared" si="656"/>
        <v>187942.7012584123</v>
      </c>
      <c r="Q3004" s="265">
        <f t="shared" si="657"/>
        <v>311086.43122307555</v>
      </c>
      <c r="R3004" s="266">
        <f t="shared" si="658"/>
        <v>499029.13248148782</v>
      </c>
    </row>
    <row r="3005" spans="1:18" x14ac:dyDescent="0.3">
      <c r="A3005" s="82">
        <v>2974</v>
      </c>
      <c r="B3005" s="94">
        <f t="shared" si="647"/>
        <v>2.0048854974068587E-25</v>
      </c>
      <c r="C3005" s="179">
        <f t="shared" si="648"/>
        <v>2.0003628210125799E-25</v>
      </c>
      <c r="D3005" s="166">
        <f t="shared" si="649"/>
        <v>2.2558277767625785E-3</v>
      </c>
      <c r="E3005" s="167">
        <f t="shared" si="659"/>
        <v>24.291375447755232</v>
      </c>
      <c r="F3005" s="168">
        <f t="shared" si="660"/>
        <v>6.7110876358686946</v>
      </c>
      <c r="G3005" s="168">
        <f t="shared" si="650"/>
        <v>233223.87315992915</v>
      </c>
      <c r="H3005" s="168">
        <f t="shared" si="651"/>
        <v>271310.33852408634</v>
      </c>
      <c r="I3005" s="169">
        <f t="shared" si="652"/>
        <v>504534.21168401546</v>
      </c>
      <c r="J3005" s="169">
        <f t="shared" si="654"/>
        <v>490372.24358484399</v>
      </c>
      <c r="K3005" s="95"/>
      <c r="L3005" s="265">
        <f t="shared" si="653"/>
        <v>193397.8814233373</v>
      </c>
      <c r="M3005" s="265">
        <f>$G3005*NonHospFrac+theModel!$H3005*NonHospFrac</f>
        <v>311136.33026067819</v>
      </c>
      <c r="N3005" s="266">
        <f t="shared" si="655"/>
        <v>504534.21168401546</v>
      </c>
      <c r="O3005" s="159"/>
      <c r="P3005" s="265">
        <f t="shared" si="656"/>
        <v>187969.3206563234</v>
      </c>
      <c r="Q3005" s="265">
        <f t="shared" si="657"/>
        <v>311134.7756190034</v>
      </c>
      <c r="R3005" s="266">
        <f t="shared" si="658"/>
        <v>499104.0962753268</v>
      </c>
    </row>
    <row r="3006" spans="1:18" x14ac:dyDescent="0.3">
      <c r="A3006" s="82">
        <v>2975</v>
      </c>
      <c r="B3006" s="94">
        <f t="shared" si="647"/>
        <v>1.967433315542837E-25</v>
      </c>
      <c r="C3006" s="179">
        <f t="shared" si="648"/>
        <v>1.9629951248207074E-25</v>
      </c>
      <c r="D3006" s="166">
        <f t="shared" si="649"/>
        <v>2.2558277767625785E-3</v>
      </c>
      <c r="E3006" s="167">
        <f t="shared" si="659"/>
        <v>24.291375447755232</v>
      </c>
      <c r="F3006" s="168">
        <f t="shared" si="660"/>
        <v>6.7133434636454572</v>
      </c>
      <c r="G3006" s="168">
        <f t="shared" si="650"/>
        <v>233302.26773914261</v>
      </c>
      <c r="H3006" s="168">
        <f t="shared" si="651"/>
        <v>271310.33852408634</v>
      </c>
      <c r="I3006" s="169">
        <f t="shared" si="652"/>
        <v>504612.60626322892</v>
      </c>
      <c r="J3006" s="169">
        <f t="shared" si="654"/>
        <v>490441.68513917917</v>
      </c>
      <c r="K3006" s="95"/>
      <c r="L3006" s="265">
        <f t="shared" si="653"/>
        <v>193427.93160662288</v>
      </c>
      <c r="M3006" s="265">
        <f>$G3006*NonHospFrac+theModel!$H3006*NonHospFrac</f>
        <v>311184.67465660605</v>
      </c>
      <c r="N3006" s="266">
        <f t="shared" si="655"/>
        <v>504612.60626322892</v>
      </c>
      <c r="O3006" s="159"/>
      <c r="P3006" s="265">
        <f t="shared" si="656"/>
        <v>187995.93896917542</v>
      </c>
      <c r="Q3006" s="265">
        <f t="shared" si="657"/>
        <v>311183.12001493125</v>
      </c>
      <c r="R3006" s="266">
        <f t="shared" si="658"/>
        <v>499179.05898410664</v>
      </c>
    </row>
    <row r="3007" spans="1:18" x14ac:dyDescent="0.3">
      <c r="A3007" s="82">
        <v>2976</v>
      </c>
      <c r="B3007" s="94">
        <f t="shared" si="647"/>
        <v>1.9306807576365019E-25</v>
      </c>
      <c r="C3007" s="179">
        <f t="shared" si="648"/>
        <v>1.9263254743553645E-25</v>
      </c>
      <c r="D3007" s="166">
        <f t="shared" si="649"/>
        <v>2.2558277767625785E-3</v>
      </c>
      <c r="E3007" s="167">
        <f t="shared" si="659"/>
        <v>24.291375447755232</v>
      </c>
      <c r="F3007" s="168">
        <f t="shared" si="660"/>
        <v>6.7155992914222198</v>
      </c>
      <c r="G3007" s="168">
        <f t="shared" si="650"/>
        <v>233380.66231835599</v>
      </c>
      <c r="H3007" s="168">
        <f t="shared" si="651"/>
        <v>271310.33852408634</v>
      </c>
      <c r="I3007" s="169">
        <f t="shared" si="652"/>
        <v>504691.00084244233</v>
      </c>
      <c r="J3007" s="169">
        <f t="shared" si="654"/>
        <v>490511.12386293983</v>
      </c>
      <c r="K3007" s="95"/>
      <c r="L3007" s="265">
        <f t="shared" si="653"/>
        <v>193457.98178990843</v>
      </c>
      <c r="M3007" s="265">
        <f>$G3007*NonHospFrac+theModel!$H3007*NonHospFrac</f>
        <v>311233.0190525339</v>
      </c>
      <c r="N3007" s="266">
        <f t="shared" si="655"/>
        <v>504691.00084244233</v>
      </c>
      <c r="O3007" s="159"/>
      <c r="P3007" s="265">
        <f t="shared" si="656"/>
        <v>188022.5561970126</v>
      </c>
      <c r="Q3007" s="265">
        <f t="shared" si="657"/>
        <v>311231.4644108591</v>
      </c>
      <c r="R3007" s="266">
        <f t="shared" si="658"/>
        <v>499254.0206078717</v>
      </c>
    </row>
    <row r="3008" spans="1:18" x14ac:dyDescent="0.3">
      <c r="A3008" s="82">
        <v>2977</v>
      </c>
      <c r="B3008" s="94">
        <f t="shared" si="647"/>
        <v>1.8946147543909834E-25</v>
      </c>
      <c r="C3008" s="179">
        <f t="shared" si="648"/>
        <v>1.890340829801764E-25</v>
      </c>
      <c r="D3008" s="166">
        <f t="shared" si="649"/>
        <v>2.2558277767625785E-3</v>
      </c>
      <c r="E3008" s="167">
        <f t="shared" si="659"/>
        <v>24.291375447755232</v>
      </c>
      <c r="F3008" s="168">
        <f t="shared" si="660"/>
        <v>6.7178551191989824</v>
      </c>
      <c r="G3008" s="168">
        <f t="shared" si="650"/>
        <v>233459.05689756945</v>
      </c>
      <c r="H3008" s="168">
        <f t="shared" si="651"/>
        <v>271310.33852408634</v>
      </c>
      <c r="I3008" s="169">
        <f t="shared" si="652"/>
        <v>504769.39542165579</v>
      </c>
      <c r="J3008" s="169">
        <f t="shared" si="654"/>
        <v>490580.55975624145</v>
      </c>
      <c r="K3008" s="95"/>
      <c r="L3008" s="265">
        <f t="shared" si="653"/>
        <v>193488.03197319404</v>
      </c>
      <c r="M3008" s="265">
        <f>$G3008*NonHospFrac+theModel!$H3008*NonHospFrac</f>
        <v>311281.36344846175</v>
      </c>
      <c r="N3008" s="266">
        <f t="shared" si="655"/>
        <v>504769.39542165579</v>
      </c>
      <c r="O3008" s="159"/>
      <c r="P3008" s="265">
        <f t="shared" si="656"/>
        <v>188049.17233987921</v>
      </c>
      <c r="Q3008" s="265">
        <f t="shared" si="657"/>
        <v>311279.80880678695</v>
      </c>
      <c r="R3008" s="266">
        <f t="shared" si="658"/>
        <v>499328.98114666616</v>
      </c>
    </row>
    <row r="3009" spans="1:18" x14ac:dyDescent="0.3">
      <c r="A3009" s="82">
        <v>2978</v>
      </c>
      <c r="B3009" s="94">
        <f t="shared" si="647"/>
        <v>1.859222480649921E-25</v>
      </c>
      <c r="C3009" s="179">
        <f t="shared" si="648"/>
        <v>1.8550283949348894E-25</v>
      </c>
      <c r="D3009" s="166">
        <f t="shared" si="649"/>
        <v>2.2558277767625785E-3</v>
      </c>
      <c r="E3009" s="167">
        <f t="shared" si="659"/>
        <v>24.291375447755232</v>
      </c>
      <c r="F3009" s="168">
        <f t="shared" si="660"/>
        <v>6.720110946975745</v>
      </c>
      <c r="G3009" s="168">
        <f t="shared" si="650"/>
        <v>233537.45147678282</v>
      </c>
      <c r="H3009" s="168">
        <f t="shared" si="651"/>
        <v>271310.33852408634</v>
      </c>
      <c r="I3009" s="169">
        <f t="shared" si="652"/>
        <v>504847.79000086919</v>
      </c>
      <c r="J3009" s="169">
        <f t="shared" si="654"/>
        <v>490649.99281919934</v>
      </c>
      <c r="K3009" s="95"/>
      <c r="L3009" s="265">
        <f t="shared" si="653"/>
        <v>193518.08215647959</v>
      </c>
      <c r="M3009" s="265">
        <f>$G3009*NonHospFrac+theModel!$H3009*NonHospFrac</f>
        <v>311329.70784438954</v>
      </c>
      <c r="N3009" s="266">
        <f t="shared" si="655"/>
        <v>504847.79000086914</v>
      </c>
      <c r="O3009" s="159"/>
      <c r="P3009" s="265">
        <f t="shared" si="656"/>
        <v>188075.7873978194</v>
      </c>
      <c r="Q3009" s="265">
        <f t="shared" si="657"/>
        <v>311328.15320271475</v>
      </c>
      <c r="R3009" s="266">
        <f t="shared" si="658"/>
        <v>499403.94060053414</v>
      </c>
    </row>
    <row r="3010" spans="1:18" x14ac:dyDescent="0.3">
      <c r="A3010" s="82">
        <v>2979</v>
      </c>
      <c r="B3010" s="94">
        <f t="shared" si="647"/>
        <v>1.8244913508367518E-25</v>
      </c>
      <c r="C3010" s="179">
        <f t="shared" si="648"/>
        <v>1.8203756125690712E-25</v>
      </c>
      <c r="D3010" s="166">
        <f t="shared" si="649"/>
        <v>2.2558277767625785E-3</v>
      </c>
      <c r="E3010" s="167">
        <f t="shared" si="659"/>
        <v>24.291375447755232</v>
      </c>
      <c r="F3010" s="168">
        <f t="shared" si="660"/>
        <v>6.7223667747525075</v>
      </c>
      <c r="G3010" s="168">
        <f t="shared" si="650"/>
        <v>233615.84605599626</v>
      </c>
      <c r="H3010" s="168">
        <f t="shared" si="651"/>
        <v>271310.33852408634</v>
      </c>
      <c r="I3010" s="169">
        <f t="shared" si="652"/>
        <v>504926.1845800826</v>
      </c>
      <c r="J3010" s="169">
        <f t="shared" si="654"/>
        <v>490719.42305192887</v>
      </c>
      <c r="K3010" s="95"/>
      <c r="L3010" s="265">
        <f t="shared" si="653"/>
        <v>193548.1323397652</v>
      </c>
      <c r="M3010" s="265">
        <f>$G3010*NonHospFrac+theModel!$H3010*NonHospFrac</f>
        <v>311378.0522403174</v>
      </c>
      <c r="N3010" s="266">
        <f t="shared" si="655"/>
        <v>504926.1845800826</v>
      </c>
      <c r="O3010" s="159"/>
      <c r="P3010" s="265">
        <f t="shared" si="656"/>
        <v>188102.40137087749</v>
      </c>
      <c r="Q3010" s="265">
        <f t="shared" si="657"/>
        <v>311376.4975986426</v>
      </c>
      <c r="R3010" s="266">
        <f t="shared" si="658"/>
        <v>499478.89896952012</v>
      </c>
    </row>
    <row r="3011" spans="1:18" x14ac:dyDescent="0.3">
      <c r="A3011" s="82">
        <v>2980</v>
      </c>
      <c r="B3011" s="94">
        <f t="shared" si="647"/>
        <v>1.7904090144792631E-25</v>
      </c>
      <c r="C3011" s="179">
        <f t="shared" si="648"/>
        <v>1.7863701600926347E-25</v>
      </c>
      <c r="D3011" s="166">
        <f t="shared" si="649"/>
        <v>2.2558277767625785E-3</v>
      </c>
      <c r="E3011" s="167">
        <f t="shared" si="659"/>
        <v>24.291375447755232</v>
      </c>
      <c r="F3011" s="168">
        <f t="shared" si="660"/>
        <v>6.7246226025292701</v>
      </c>
      <c r="G3011" s="168">
        <f t="shared" si="650"/>
        <v>233694.24063520966</v>
      </c>
      <c r="H3011" s="168">
        <f t="shared" si="651"/>
        <v>271310.33852408634</v>
      </c>
      <c r="I3011" s="169">
        <f t="shared" si="652"/>
        <v>505004.579159296</v>
      </c>
      <c r="J3011" s="169">
        <f t="shared" si="654"/>
        <v>490788.85045454541</v>
      </c>
      <c r="K3011" s="95"/>
      <c r="L3011" s="265">
        <f t="shared" si="653"/>
        <v>193578.18252305075</v>
      </c>
      <c r="M3011" s="265">
        <f>$G3011*NonHospFrac+theModel!$H3011*NonHospFrac</f>
        <v>311426.39663624519</v>
      </c>
      <c r="N3011" s="266">
        <f t="shared" si="655"/>
        <v>505004.57915929594</v>
      </c>
      <c r="O3011" s="159"/>
      <c r="P3011" s="265">
        <f t="shared" si="656"/>
        <v>188129.01425909757</v>
      </c>
      <c r="Q3011" s="265">
        <f t="shared" si="657"/>
        <v>311424.84199457039</v>
      </c>
      <c r="R3011" s="266">
        <f t="shared" si="658"/>
        <v>499553.85625366797</v>
      </c>
    </row>
    <row r="3012" spans="1:18" x14ac:dyDescent="0.3">
      <c r="A3012" s="82">
        <v>2981</v>
      </c>
      <c r="B3012" s="94">
        <f t="shared" si="647"/>
        <v>1.7569633518177345E-25</v>
      </c>
      <c r="C3012" s="179">
        <f t="shared" si="648"/>
        <v>1.7529999450859501E-25</v>
      </c>
      <c r="D3012" s="166">
        <f t="shared" si="649"/>
        <v>2.2558277767625785E-3</v>
      </c>
      <c r="E3012" s="167">
        <f t="shared" si="659"/>
        <v>24.291375447755232</v>
      </c>
      <c r="F3012" s="168">
        <f t="shared" si="660"/>
        <v>6.7268784303060327</v>
      </c>
      <c r="G3012" s="168">
        <f t="shared" si="650"/>
        <v>233772.63521442309</v>
      </c>
      <c r="H3012" s="168">
        <f t="shared" si="651"/>
        <v>271310.33852408634</v>
      </c>
      <c r="I3012" s="169">
        <f t="shared" si="652"/>
        <v>505082.97373850946</v>
      </c>
      <c r="J3012" s="169">
        <f t="shared" si="654"/>
        <v>490858.27502716443</v>
      </c>
      <c r="K3012" s="95"/>
      <c r="L3012" s="265">
        <f t="shared" si="653"/>
        <v>193608.23270633636</v>
      </c>
      <c r="M3012" s="265">
        <f>$G3012*NonHospFrac+theModel!$H3012*NonHospFrac</f>
        <v>311474.74103217304</v>
      </c>
      <c r="N3012" s="266">
        <f t="shared" si="655"/>
        <v>505082.9737385094</v>
      </c>
      <c r="O3012" s="159"/>
      <c r="P3012" s="265">
        <f t="shared" si="656"/>
        <v>188155.62606252401</v>
      </c>
      <c r="Q3012" s="265">
        <f t="shared" si="657"/>
        <v>311473.18639049825</v>
      </c>
      <c r="R3012" s="266">
        <f t="shared" si="658"/>
        <v>499628.81245302223</v>
      </c>
    </row>
    <row r="3013" spans="1:18" x14ac:dyDescent="0.3">
      <c r="A3013" s="82">
        <v>2982</v>
      </c>
      <c r="B3013" s="94">
        <f t="shared" si="647"/>
        <v>1.7241424694951242E-25</v>
      </c>
      <c r="C3013" s="179">
        <f t="shared" si="648"/>
        <v>1.720253101021341E-25</v>
      </c>
      <c r="D3013" s="166">
        <f t="shared" si="649"/>
        <v>2.2558277767625785E-3</v>
      </c>
      <c r="E3013" s="167">
        <f t="shared" si="659"/>
        <v>24.291375447755232</v>
      </c>
      <c r="F3013" s="168">
        <f t="shared" si="660"/>
        <v>6.7291342580827953</v>
      </c>
      <c r="G3013" s="168">
        <f t="shared" si="650"/>
        <v>233851.02979363652</v>
      </c>
      <c r="H3013" s="168">
        <f t="shared" si="651"/>
        <v>271310.33852408634</v>
      </c>
      <c r="I3013" s="169">
        <f t="shared" si="652"/>
        <v>505161.36831772287</v>
      </c>
      <c r="J3013" s="169">
        <f t="shared" si="654"/>
        <v>490927.69676990114</v>
      </c>
      <c r="K3013" s="95"/>
      <c r="L3013" s="265">
        <f t="shared" si="653"/>
        <v>193638.28288962191</v>
      </c>
      <c r="M3013" s="265">
        <f>$G3013*NonHospFrac+theModel!$H3013*NonHospFrac</f>
        <v>311523.08542810089</v>
      </c>
      <c r="N3013" s="266">
        <f t="shared" si="655"/>
        <v>505161.36831772281</v>
      </c>
      <c r="O3013" s="159"/>
      <c r="P3013" s="265">
        <f t="shared" si="656"/>
        <v>188182.23678120089</v>
      </c>
      <c r="Q3013" s="265">
        <f t="shared" si="657"/>
        <v>311521.5307864261</v>
      </c>
      <c r="R3013" s="266">
        <f t="shared" si="658"/>
        <v>499703.76756762702</v>
      </c>
    </row>
    <row r="3014" spans="1:18" x14ac:dyDescent="0.3">
      <c r="A3014" s="82">
        <v>2983</v>
      </c>
      <c r="B3014" s="94">
        <f t="shared" si="647"/>
        <v>1.6919346963277619E-25</v>
      </c>
      <c r="C3014" s="179">
        <f t="shared" si="648"/>
        <v>1.6881179830433174E-25</v>
      </c>
      <c r="D3014" s="166">
        <f t="shared" si="649"/>
        <v>2.2558277767625785E-3</v>
      </c>
      <c r="E3014" s="167">
        <f t="shared" si="659"/>
        <v>24.291375447755232</v>
      </c>
      <c r="F3014" s="168">
        <f t="shared" si="660"/>
        <v>6.7313900858595579</v>
      </c>
      <c r="G3014" s="168">
        <f t="shared" si="650"/>
        <v>233929.42437284993</v>
      </c>
      <c r="H3014" s="168">
        <f t="shared" si="651"/>
        <v>271310.33852408634</v>
      </c>
      <c r="I3014" s="169">
        <f t="shared" si="652"/>
        <v>505239.76289693627</v>
      </c>
      <c r="J3014" s="169">
        <f t="shared" si="654"/>
        <v>490997.11568287096</v>
      </c>
      <c r="K3014" s="95"/>
      <c r="L3014" s="265">
        <f t="shared" si="653"/>
        <v>193668.3330729075</v>
      </c>
      <c r="M3014" s="265">
        <f>$G3014*NonHospFrac+theModel!$H3014*NonHospFrac</f>
        <v>311571.42982402875</v>
      </c>
      <c r="N3014" s="266">
        <f t="shared" si="655"/>
        <v>505239.76289693627</v>
      </c>
      <c r="O3014" s="159"/>
      <c r="P3014" s="265">
        <f t="shared" si="656"/>
        <v>188208.84641517251</v>
      </c>
      <c r="Q3014" s="265">
        <f t="shared" si="657"/>
        <v>311569.87518235395</v>
      </c>
      <c r="R3014" s="266">
        <f t="shared" si="658"/>
        <v>499778.72159752646</v>
      </c>
    </row>
    <row r="3015" spans="1:18" x14ac:dyDescent="0.3">
      <c r="A3015" s="82">
        <v>2984</v>
      </c>
      <c r="B3015" s="94">
        <f t="shared" si="647"/>
        <v>1.6603285791550484E-25</v>
      </c>
      <c r="C3015" s="179">
        <f t="shared" si="648"/>
        <v>1.6565831638276377E-25</v>
      </c>
      <c r="D3015" s="166">
        <f t="shared" si="649"/>
        <v>2.2558277767625785E-3</v>
      </c>
      <c r="E3015" s="167">
        <f t="shared" si="659"/>
        <v>24.291375447755232</v>
      </c>
      <c r="F3015" s="168">
        <f t="shared" si="660"/>
        <v>6.7336459136363205</v>
      </c>
      <c r="G3015" s="168">
        <f t="shared" si="650"/>
        <v>234007.81895206336</v>
      </c>
      <c r="H3015" s="168">
        <f t="shared" si="651"/>
        <v>271310.33852408634</v>
      </c>
      <c r="I3015" s="169">
        <f t="shared" si="652"/>
        <v>505318.15747614973</v>
      </c>
      <c r="J3015" s="169">
        <f t="shared" si="654"/>
        <v>491066.53176618926</v>
      </c>
      <c r="K3015" s="95"/>
      <c r="L3015" s="265">
        <f t="shared" si="653"/>
        <v>193698.38325619308</v>
      </c>
      <c r="M3015" s="265">
        <f>$G3015*NonHospFrac+theModel!$H3015*NonHospFrac</f>
        <v>311619.7742199566</v>
      </c>
      <c r="N3015" s="266">
        <f t="shared" si="655"/>
        <v>505318.15747614967</v>
      </c>
      <c r="O3015" s="159"/>
      <c r="P3015" s="265">
        <f t="shared" si="656"/>
        <v>188235.45496448307</v>
      </c>
      <c r="Q3015" s="265">
        <f t="shared" si="657"/>
        <v>311618.2195782818</v>
      </c>
      <c r="R3015" s="266">
        <f t="shared" si="658"/>
        <v>499853.6745427649</v>
      </c>
    </row>
    <row r="3016" spans="1:18" x14ac:dyDescent="0.3">
      <c r="A3016" s="82">
        <v>2985</v>
      </c>
      <c r="B3016" s="94">
        <f t="shared" si="647"/>
        <v>1.6293128787666845E-25</v>
      </c>
      <c r="C3016" s="179">
        <f t="shared" si="648"/>
        <v>1.6256374295177256E-25</v>
      </c>
      <c r="D3016" s="166">
        <f t="shared" si="649"/>
        <v>2.2558277767625785E-3</v>
      </c>
      <c r="E3016" s="167">
        <f t="shared" si="659"/>
        <v>24.291375447755232</v>
      </c>
      <c r="F3016" s="168">
        <f t="shared" si="660"/>
        <v>6.7359017414130831</v>
      </c>
      <c r="G3016" s="168">
        <f t="shared" si="650"/>
        <v>234086.21353127676</v>
      </c>
      <c r="H3016" s="168">
        <f t="shared" si="651"/>
        <v>271310.33852408634</v>
      </c>
      <c r="I3016" s="169">
        <f t="shared" si="652"/>
        <v>505396.55205536308</v>
      </c>
      <c r="J3016" s="169">
        <f t="shared" si="654"/>
        <v>491135.94501997123</v>
      </c>
      <c r="K3016" s="95"/>
      <c r="L3016" s="265">
        <f t="shared" si="653"/>
        <v>193728.43343947866</v>
      </c>
      <c r="M3016" s="265">
        <f>$G3016*NonHospFrac+theModel!$H3016*NonHospFrac</f>
        <v>311668.11861588445</v>
      </c>
      <c r="N3016" s="266">
        <f t="shared" si="655"/>
        <v>505396.55205536308</v>
      </c>
      <c r="O3016" s="159"/>
      <c r="P3016" s="265">
        <f t="shared" si="656"/>
        <v>188262.06242917679</v>
      </c>
      <c r="Q3016" s="265">
        <f t="shared" si="657"/>
        <v>311666.56397420965</v>
      </c>
      <c r="R3016" s="266">
        <f t="shared" si="658"/>
        <v>499928.62640338647</v>
      </c>
    </row>
    <row r="3017" spans="1:18" x14ac:dyDescent="0.3">
      <c r="A3017" s="82">
        <v>2986</v>
      </c>
      <c r="B3017" s="94">
        <f t="shared" si="647"/>
        <v>1.5988765659059812E-25</v>
      </c>
      <c r="C3017" s="179">
        <f t="shared" si="648"/>
        <v>1.5952697757369958E-25</v>
      </c>
      <c r="D3017" s="166">
        <f t="shared" si="649"/>
        <v>2.2558277767625785E-3</v>
      </c>
      <c r="E3017" s="167">
        <f t="shared" si="659"/>
        <v>24.291375447755232</v>
      </c>
      <c r="F3017" s="168">
        <f t="shared" si="660"/>
        <v>6.7381575691898457</v>
      </c>
      <c r="G3017" s="168">
        <f t="shared" si="650"/>
        <v>234164.6081104902</v>
      </c>
      <c r="H3017" s="168">
        <f t="shared" si="651"/>
        <v>271310.33852408634</v>
      </c>
      <c r="I3017" s="169">
        <f t="shared" si="652"/>
        <v>505474.94663457654</v>
      </c>
      <c r="J3017" s="169">
        <f t="shared" si="654"/>
        <v>491205.35544433247</v>
      </c>
      <c r="K3017" s="95"/>
      <c r="L3017" s="265">
        <f t="shared" si="653"/>
        <v>193758.48362276424</v>
      </c>
      <c r="M3017" s="265">
        <f>$G3017*NonHospFrac+theModel!$H3017*NonHospFrac</f>
        <v>311716.4630118123</v>
      </c>
      <c r="N3017" s="266">
        <f t="shared" si="655"/>
        <v>505474.94663457654</v>
      </c>
      <c r="O3017" s="159"/>
      <c r="P3017" s="265">
        <f t="shared" si="656"/>
        <v>188288.66880929784</v>
      </c>
      <c r="Q3017" s="265">
        <f t="shared" si="657"/>
        <v>311714.90837013751</v>
      </c>
      <c r="R3017" s="266">
        <f t="shared" si="658"/>
        <v>500003.57717943535</v>
      </c>
    </row>
    <row r="3018" spans="1:18" x14ac:dyDescent="0.3">
      <c r="A3018" s="82">
        <v>2987</v>
      </c>
      <c r="B3018" s="94">
        <f t="shared" si="647"/>
        <v>1.5690088173478519E-25</v>
      </c>
      <c r="C3018" s="179">
        <f t="shared" si="648"/>
        <v>1.5654694036756931E-25</v>
      </c>
      <c r="D3018" s="166">
        <f t="shared" si="649"/>
        <v>2.2558277767625785E-3</v>
      </c>
      <c r="E3018" s="167">
        <f t="shared" si="659"/>
        <v>24.291375447755232</v>
      </c>
      <c r="F3018" s="168">
        <f t="shared" si="660"/>
        <v>6.7404133969666082</v>
      </c>
      <c r="G3018" s="168">
        <f t="shared" si="650"/>
        <v>234243.00268970363</v>
      </c>
      <c r="H3018" s="168">
        <f t="shared" si="651"/>
        <v>271310.33852408634</v>
      </c>
      <c r="I3018" s="169">
        <f t="shared" si="652"/>
        <v>505553.34121379</v>
      </c>
      <c r="J3018" s="169">
        <f t="shared" si="654"/>
        <v>491274.76303938811</v>
      </c>
      <c r="K3018" s="95"/>
      <c r="L3018" s="265">
        <f t="shared" si="653"/>
        <v>193788.53380604982</v>
      </c>
      <c r="M3018" s="265">
        <f>$G3018*NonHospFrac+theModel!$H3018*NonHospFrac</f>
        <v>311764.80740774015</v>
      </c>
      <c r="N3018" s="266">
        <f t="shared" si="655"/>
        <v>505553.34121379</v>
      </c>
      <c r="O3018" s="159"/>
      <c r="P3018" s="265">
        <f t="shared" si="656"/>
        <v>188315.27410489047</v>
      </c>
      <c r="Q3018" s="265">
        <f t="shared" si="657"/>
        <v>311763.25276606536</v>
      </c>
      <c r="R3018" s="266">
        <f t="shared" si="658"/>
        <v>500078.52687095583</v>
      </c>
    </row>
    <row r="3019" spans="1:18" x14ac:dyDescent="0.3">
      <c r="A3019" s="82">
        <v>2988</v>
      </c>
      <c r="B3019" s="94">
        <f t="shared" si="647"/>
        <v>1.5396990120499586E-25</v>
      </c>
      <c r="C3019" s="179">
        <f t="shared" si="648"/>
        <v>1.5362257162507225E-25</v>
      </c>
      <c r="D3019" s="166">
        <f t="shared" si="649"/>
        <v>2.2558277767625785E-3</v>
      </c>
      <c r="E3019" s="167">
        <f t="shared" si="659"/>
        <v>24.291375447755232</v>
      </c>
      <c r="F3019" s="168">
        <f t="shared" si="660"/>
        <v>6.7426692247433708</v>
      </c>
      <c r="G3019" s="168">
        <f t="shared" si="650"/>
        <v>234321.39726891703</v>
      </c>
      <c r="H3019" s="168">
        <f t="shared" si="651"/>
        <v>271310.33852408634</v>
      </c>
      <c r="I3019" s="169">
        <f t="shared" si="652"/>
        <v>505631.73579300335</v>
      </c>
      <c r="J3019" s="169">
        <f t="shared" si="654"/>
        <v>491344.16780525347</v>
      </c>
      <c r="K3019" s="95"/>
      <c r="L3019" s="265">
        <f t="shared" si="653"/>
        <v>193818.5839893354</v>
      </c>
      <c r="M3019" s="265">
        <f>$G3019*NonHospFrac+theModel!$H3019*NonHospFrac</f>
        <v>311813.15180366801</v>
      </c>
      <c r="N3019" s="266">
        <f t="shared" si="655"/>
        <v>505631.7357930034</v>
      </c>
      <c r="O3019" s="159"/>
      <c r="P3019" s="265">
        <f t="shared" si="656"/>
        <v>188341.87831599888</v>
      </c>
      <c r="Q3019" s="265">
        <f t="shared" si="657"/>
        <v>311811.59716199321</v>
      </c>
      <c r="R3019" s="266">
        <f t="shared" si="658"/>
        <v>500153.47547799209</v>
      </c>
    </row>
    <row r="3020" spans="1:18" x14ac:dyDescent="0.3">
      <c r="A3020" s="82">
        <v>2989</v>
      </c>
      <c r="B3020" s="94">
        <f t="shared" si="647"/>
        <v>1.5109367273759792E-25</v>
      </c>
      <c r="C3020" s="179">
        <f t="shared" si="648"/>
        <v>1.5075283143374336E-25</v>
      </c>
      <c r="D3020" s="166">
        <f t="shared" si="649"/>
        <v>2.2558277767625785E-3</v>
      </c>
      <c r="E3020" s="167">
        <f t="shared" si="659"/>
        <v>24.291375447755232</v>
      </c>
      <c r="F3020" s="168">
        <f t="shared" si="660"/>
        <v>6.7449250525201334</v>
      </c>
      <c r="G3020" s="168">
        <f t="shared" si="650"/>
        <v>234399.79184813047</v>
      </c>
      <c r="H3020" s="168">
        <f t="shared" si="651"/>
        <v>271310.33852408634</v>
      </c>
      <c r="I3020" s="169">
        <f t="shared" si="652"/>
        <v>505710.13037221681</v>
      </c>
      <c r="J3020" s="169">
        <f t="shared" si="654"/>
        <v>491413.56974204403</v>
      </c>
      <c r="K3020" s="95"/>
      <c r="L3020" s="265">
        <f t="shared" si="653"/>
        <v>193848.63417262098</v>
      </c>
      <c r="M3020" s="265">
        <f>$G3020*NonHospFrac+theModel!$H3020*NonHospFrac</f>
        <v>311861.49619959586</v>
      </c>
      <c r="N3020" s="266">
        <f t="shared" si="655"/>
        <v>505710.13037221681</v>
      </c>
      <c r="O3020" s="159"/>
      <c r="P3020" s="265">
        <f t="shared" si="656"/>
        <v>188368.48144266728</v>
      </c>
      <c r="Q3020" s="265">
        <f t="shared" si="657"/>
        <v>311859.94155792106</v>
      </c>
      <c r="R3020" s="266">
        <f t="shared" si="658"/>
        <v>500228.42300058831</v>
      </c>
    </row>
    <row r="3021" spans="1:18" x14ac:dyDescent="0.3">
      <c r="A3021" s="82">
        <v>2990</v>
      </c>
      <c r="B3021" s="94">
        <f t="shared" si="647"/>
        <v>1.4827117353892017E-25</v>
      </c>
      <c r="C3021" s="179">
        <f t="shared" si="648"/>
        <v>1.4793669930715789E-25</v>
      </c>
      <c r="D3021" s="166">
        <f t="shared" si="649"/>
        <v>2.2558277767625785E-3</v>
      </c>
      <c r="E3021" s="167">
        <f t="shared" si="659"/>
        <v>24.291375447755232</v>
      </c>
      <c r="F3021" s="168">
        <f t="shared" si="660"/>
        <v>6.747180880296896</v>
      </c>
      <c r="G3021" s="168">
        <f t="shared" si="650"/>
        <v>234478.18642734393</v>
      </c>
      <c r="H3021" s="168">
        <f t="shared" si="651"/>
        <v>271310.33852408634</v>
      </c>
      <c r="I3021" s="169">
        <f t="shared" si="652"/>
        <v>505788.52495143027</v>
      </c>
      <c r="J3021" s="169">
        <f t="shared" si="654"/>
        <v>491482.96884987503</v>
      </c>
      <c r="K3021" s="95"/>
      <c r="L3021" s="265">
        <f t="shared" si="653"/>
        <v>193878.68435590656</v>
      </c>
      <c r="M3021" s="265">
        <f>$G3021*NonHospFrac+theModel!$H3021*NonHospFrac</f>
        <v>311909.84059552371</v>
      </c>
      <c r="N3021" s="266">
        <f t="shared" si="655"/>
        <v>505788.52495143027</v>
      </c>
      <c r="O3021" s="159"/>
      <c r="P3021" s="265">
        <f t="shared" si="656"/>
        <v>188395.08348493985</v>
      </c>
      <c r="Q3021" s="265">
        <f t="shared" si="657"/>
        <v>311908.28595384891</v>
      </c>
      <c r="R3021" s="266">
        <f t="shared" si="658"/>
        <v>500303.36943878874</v>
      </c>
    </row>
    <row r="3022" spans="1:18" x14ac:dyDescent="0.3">
      <c r="A3022" s="82">
        <v>2991</v>
      </c>
      <c r="B3022" s="94">
        <f t="shared" si="647"/>
        <v>1.4550139992154704E-25</v>
      </c>
      <c r="C3022" s="179">
        <f t="shared" si="648"/>
        <v>1.4517317382204618E-25</v>
      </c>
      <c r="D3022" s="166">
        <f t="shared" si="649"/>
        <v>2.2558277767625785E-3</v>
      </c>
      <c r="E3022" s="167">
        <f t="shared" si="659"/>
        <v>24.291375447755232</v>
      </c>
      <c r="F3022" s="168">
        <f t="shared" si="660"/>
        <v>6.7494367080736586</v>
      </c>
      <c r="G3022" s="168">
        <f t="shared" si="650"/>
        <v>234556.5810065573</v>
      </c>
      <c r="H3022" s="168">
        <f t="shared" si="651"/>
        <v>271310.33852408634</v>
      </c>
      <c r="I3022" s="169">
        <f t="shared" si="652"/>
        <v>505866.91953064362</v>
      </c>
      <c r="J3022" s="169">
        <f t="shared" si="654"/>
        <v>491552.36512886168</v>
      </c>
      <c r="K3022" s="95"/>
      <c r="L3022" s="265">
        <f t="shared" si="653"/>
        <v>193908.73453919211</v>
      </c>
      <c r="M3022" s="265">
        <f>$G3022*NonHospFrac+theModel!$H3022*NonHospFrac</f>
        <v>311958.1849914515</v>
      </c>
      <c r="N3022" s="266">
        <f t="shared" si="655"/>
        <v>505866.91953064362</v>
      </c>
      <c r="O3022" s="159"/>
      <c r="P3022" s="265">
        <f t="shared" si="656"/>
        <v>188421.6844428608</v>
      </c>
      <c r="Q3022" s="265">
        <f t="shared" si="657"/>
        <v>311956.63034977671</v>
      </c>
      <c r="R3022" s="266">
        <f t="shared" si="658"/>
        <v>500378.31479263748</v>
      </c>
    </row>
    <row r="3023" spans="1:18" x14ac:dyDescent="0.3">
      <c r="A3023" s="82">
        <v>2992</v>
      </c>
      <c r="B3023" s="94">
        <f t="shared" si="647"/>
        <v>1.4278336694740478E-25</v>
      </c>
      <c r="C3023" s="179">
        <f t="shared" si="648"/>
        <v>1.4246127226218513E-25</v>
      </c>
      <c r="D3023" s="166">
        <f t="shared" si="649"/>
        <v>2.2558277767625785E-3</v>
      </c>
      <c r="E3023" s="167">
        <f t="shared" si="659"/>
        <v>24.291375447755232</v>
      </c>
      <c r="F3023" s="168">
        <f t="shared" si="660"/>
        <v>6.7516925358504212</v>
      </c>
      <c r="G3023" s="168">
        <f t="shared" si="650"/>
        <v>234634.97558577076</v>
      </c>
      <c r="H3023" s="168">
        <f t="shared" si="651"/>
        <v>271310.33852408634</v>
      </c>
      <c r="I3023" s="169">
        <f t="shared" si="652"/>
        <v>505945.31410985708</v>
      </c>
      <c r="J3023" s="169">
        <f t="shared" si="654"/>
        <v>491621.75857911946</v>
      </c>
      <c r="K3023" s="95"/>
      <c r="L3023" s="265">
        <f t="shared" si="653"/>
        <v>193938.78472247772</v>
      </c>
      <c r="M3023" s="265">
        <f>$G3023*NonHospFrac+theModel!$H3023*NonHospFrac</f>
        <v>312006.52938737941</v>
      </c>
      <c r="N3023" s="266">
        <f t="shared" si="655"/>
        <v>505945.31410985714</v>
      </c>
      <c r="O3023" s="159"/>
      <c r="P3023" s="265">
        <f t="shared" si="656"/>
        <v>188448.28431647437</v>
      </c>
      <c r="Q3023" s="265">
        <f t="shared" si="657"/>
        <v>312004.97474570462</v>
      </c>
      <c r="R3023" s="266">
        <f t="shared" si="658"/>
        <v>500453.25906217902</v>
      </c>
    </row>
    <row r="3024" spans="1:18" x14ac:dyDescent="0.3">
      <c r="A3024" s="82">
        <v>2993</v>
      </c>
      <c r="B3024" s="94">
        <f t="shared" si="647"/>
        <v>1.4011610807751516E-25</v>
      </c>
      <c r="C3024" s="179">
        <f t="shared" si="648"/>
        <v>1.3980003026894204E-25</v>
      </c>
      <c r="D3024" s="166">
        <f t="shared" si="649"/>
        <v>2.2558277767625785E-3</v>
      </c>
      <c r="E3024" s="167">
        <f t="shared" si="659"/>
        <v>24.291375447755232</v>
      </c>
      <c r="F3024" s="168">
        <f t="shared" si="660"/>
        <v>6.7539483636271838</v>
      </c>
      <c r="G3024" s="168">
        <f t="shared" si="650"/>
        <v>234713.37016498414</v>
      </c>
      <c r="H3024" s="168">
        <f t="shared" si="651"/>
        <v>271310.33852408634</v>
      </c>
      <c r="I3024" s="169">
        <f t="shared" si="652"/>
        <v>506023.70868907048</v>
      </c>
      <c r="J3024" s="169">
        <f t="shared" si="654"/>
        <v>491691.14920076355</v>
      </c>
      <c r="K3024" s="95"/>
      <c r="L3024" s="265">
        <f t="shared" si="653"/>
        <v>193968.83490576327</v>
      </c>
      <c r="M3024" s="265">
        <f>$G3024*NonHospFrac+theModel!$H3024*NonHospFrac</f>
        <v>312054.87378330715</v>
      </c>
      <c r="N3024" s="266">
        <f t="shared" si="655"/>
        <v>506023.70868907042</v>
      </c>
      <c r="O3024" s="159"/>
      <c r="P3024" s="265">
        <f t="shared" si="656"/>
        <v>188474.88310582467</v>
      </c>
      <c r="Q3024" s="265">
        <f t="shared" si="657"/>
        <v>312053.31914163235</v>
      </c>
      <c r="R3024" s="266">
        <f t="shared" si="658"/>
        <v>500528.202247457</v>
      </c>
    </row>
    <row r="3025" spans="1:18" x14ac:dyDescent="0.3">
      <c r="A3025" s="82">
        <v>2994</v>
      </c>
      <c r="B3025" s="94">
        <f t="shared" si="647"/>
        <v>1.3749867482829202E-25</v>
      </c>
      <c r="C3025" s="179">
        <f t="shared" si="648"/>
        <v>1.3718850149834632E-25</v>
      </c>
      <c r="D3025" s="166">
        <f t="shared" si="649"/>
        <v>2.2558277767625785E-3</v>
      </c>
      <c r="E3025" s="167">
        <f t="shared" si="659"/>
        <v>24.291375447755232</v>
      </c>
      <c r="F3025" s="168">
        <f t="shared" si="660"/>
        <v>6.7562041914039463</v>
      </c>
      <c r="G3025" s="168">
        <f t="shared" si="650"/>
        <v>234791.7647441976</v>
      </c>
      <c r="H3025" s="168">
        <f t="shared" si="651"/>
        <v>271310.33852408634</v>
      </c>
      <c r="I3025" s="169">
        <f t="shared" si="652"/>
        <v>506102.10326828394</v>
      </c>
      <c r="J3025" s="169">
        <f t="shared" si="654"/>
        <v>491760.53699390934</v>
      </c>
      <c r="K3025" s="95"/>
      <c r="L3025" s="265">
        <f t="shared" si="653"/>
        <v>193998.88508904888</v>
      </c>
      <c r="M3025" s="265">
        <f>$G3025*NonHospFrac+theModel!$H3025*NonHospFrac</f>
        <v>312103.21817923506</v>
      </c>
      <c r="N3025" s="266">
        <f t="shared" si="655"/>
        <v>506102.10326828394</v>
      </c>
      <c r="O3025" s="159"/>
      <c r="P3025" s="265">
        <f t="shared" si="656"/>
        <v>188501.48081095601</v>
      </c>
      <c r="Q3025" s="265">
        <f t="shared" si="657"/>
        <v>312101.66353756026</v>
      </c>
      <c r="R3025" s="266">
        <f t="shared" si="658"/>
        <v>500603.14434851625</v>
      </c>
    </row>
    <row r="3026" spans="1:18" x14ac:dyDescent="0.3">
      <c r="A3026" s="82">
        <v>2995</v>
      </c>
      <c r="B3026" s="94">
        <f t="shared" si="647"/>
        <v>1.3493013643425819E-25</v>
      </c>
      <c r="C3026" s="179">
        <f t="shared" si="648"/>
        <v>1.3462575728456742E-25</v>
      </c>
      <c r="D3026" s="166">
        <f t="shared" si="649"/>
        <v>2.2558277767625785E-3</v>
      </c>
      <c r="E3026" s="167">
        <f t="shared" si="659"/>
        <v>24.291375447755232</v>
      </c>
      <c r="F3026" s="168">
        <f t="shared" si="660"/>
        <v>6.7584600191807089</v>
      </c>
      <c r="G3026" s="168">
        <f t="shared" si="650"/>
        <v>234870.15932341098</v>
      </c>
      <c r="H3026" s="168">
        <f t="shared" si="651"/>
        <v>271310.33852408634</v>
      </c>
      <c r="I3026" s="169">
        <f t="shared" si="652"/>
        <v>506180.49784749735</v>
      </c>
      <c r="J3026" s="169">
        <f t="shared" si="654"/>
        <v>491829.92195867206</v>
      </c>
      <c r="K3026" s="95"/>
      <c r="L3026" s="265">
        <f t="shared" si="653"/>
        <v>194028.93527233443</v>
      </c>
      <c r="M3026" s="265">
        <f>$G3026*NonHospFrac+theModel!$H3026*NonHospFrac</f>
        <v>312151.56257516285</v>
      </c>
      <c r="N3026" s="266">
        <f t="shared" si="655"/>
        <v>506180.49784749729</v>
      </c>
      <c r="O3026" s="159"/>
      <c r="P3026" s="265">
        <f t="shared" si="656"/>
        <v>188528.07743191248</v>
      </c>
      <c r="Q3026" s="265">
        <f t="shared" si="657"/>
        <v>312150.00793348806</v>
      </c>
      <c r="R3026" s="266">
        <f t="shared" si="658"/>
        <v>500678.08536540053</v>
      </c>
    </row>
    <row r="3027" spans="1:18" x14ac:dyDescent="0.3">
      <c r="A3027" s="82">
        <v>2996</v>
      </c>
      <c r="B3027" s="94">
        <f t="shared" si="647"/>
        <v>1.3240957951706306E-25</v>
      </c>
      <c r="C3027" s="179">
        <f t="shared" si="648"/>
        <v>1.3211088630967901E-25</v>
      </c>
      <c r="D3027" s="166">
        <f t="shared" si="649"/>
        <v>2.2558277767625785E-3</v>
      </c>
      <c r="E3027" s="167">
        <f t="shared" si="659"/>
        <v>24.291375447755232</v>
      </c>
      <c r="F3027" s="168">
        <f t="shared" si="660"/>
        <v>6.7607158469574715</v>
      </c>
      <c r="G3027" s="168">
        <f t="shared" si="650"/>
        <v>234948.55390262444</v>
      </c>
      <c r="H3027" s="168">
        <f t="shared" si="651"/>
        <v>271310.33852408634</v>
      </c>
      <c r="I3027" s="169">
        <f t="shared" si="652"/>
        <v>506258.89242671081</v>
      </c>
      <c r="J3027" s="169">
        <f t="shared" si="654"/>
        <v>491899.30409516703</v>
      </c>
      <c r="K3027" s="95"/>
      <c r="L3027" s="265">
        <f t="shared" si="653"/>
        <v>194058.98545562004</v>
      </c>
      <c r="M3027" s="265">
        <f>$G3027*NonHospFrac+theModel!$H3027*NonHospFrac</f>
        <v>312199.90697109071</v>
      </c>
      <c r="N3027" s="266">
        <f t="shared" si="655"/>
        <v>506258.89242671075</v>
      </c>
      <c r="O3027" s="159"/>
      <c r="P3027" s="265">
        <f t="shared" si="656"/>
        <v>188554.67296873836</v>
      </c>
      <c r="Q3027" s="265">
        <f t="shared" si="657"/>
        <v>312198.35232941591</v>
      </c>
      <c r="R3027" s="266">
        <f t="shared" si="658"/>
        <v>500753.02529815427</v>
      </c>
    </row>
    <row r="3028" spans="1:18" x14ac:dyDescent="0.3">
      <c r="A3028" s="82">
        <v>2997</v>
      </c>
      <c r="B3028" s="94">
        <f t="shared" si="647"/>
        <v>1.299361077606831E-25</v>
      </c>
      <c r="C3028" s="179">
        <f t="shared" si="648"/>
        <v>1.2964299427959213E-25</v>
      </c>
      <c r="D3028" s="166">
        <f t="shared" si="649"/>
        <v>2.2558277767625785E-3</v>
      </c>
      <c r="E3028" s="167">
        <f t="shared" si="659"/>
        <v>24.291375447755232</v>
      </c>
      <c r="F3028" s="168">
        <f t="shared" si="660"/>
        <v>6.7629716747342341</v>
      </c>
      <c r="G3028" s="168">
        <f t="shared" si="650"/>
        <v>235026.94848183784</v>
      </c>
      <c r="H3028" s="168">
        <f t="shared" si="651"/>
        <v>271310.33852408634</v>
      </c>
      <c r="I3028" s="169">
        <f t="shared" si="652"/>
        <v>506337.28700592415</v>
      </c>
      <c r="J3028" s="169">
        <f t="shared" si="654"/>
        <v>491968.68340350944</v>
      </c>
      <c r="K3028" s="95"/>
      <c r="L3028" s="265">
        <f t="shared" si="653"/>
        <v>194089.0356389056</v>
      </c>
      <c r="M3028" s="265">
        <f>$G3028*NonHospFrac+theModel!$H3028*NonHospFrac</f>
        <v>312248.25136701856</v>
      </c>
      <c r="N3028" s="266">
        <f t="shared" si="655"/>
        <v>506337.28700592415</v>
      </c>
      <c r="O3028" s="159"/>
      <c r="P3028" s="265">
        <f t="shared" si="656"/>
        <v>188581.26742147777</v>
      </c>
      <c r="Q3028" s="265">
        <f t="shared" si="657"/>
        <v>312246.69672534376</v>
      </c>
      <c r="R3028" s="266">
        <f t="shared" si="658"/>
        <v>500827.96414682153</v>
      </c>
    </row>
    <row r="3029" spans="1:18" x14ac:dyDescent="0.3">
      <c r="A3029" s="82">
        <v>2998</v>
      </c>
      <c r="B3029" s="94">
        <f t="shared" si="647"/>
        <v>1.2750884159268976E-25</v>
      </c>
      <c r="C3029" s="179">
        <f t="shared" si="648"/>
        <v>1.2722120360604216E-25</v>
      </c>
      <c r="D3029" s="166">
        <f t="shared" si="649"/>
        <v>2.2558277767625785E-3</v>
      </c>
      <c r="E3029" s="167">
        <f t="shared" si="659"/>
        <v>24.291375447755232</v>
      </c>
      <c r="F3029" s="168">
        <f t="shared" si="660"/>
        <v>6.7652275025109967</v>
      </c>
      <c r="G3029" s="168">
        <f t="shared" si="650"/>
        <v>235105.3430610513</v>
      </c>
      <c r="H3029" s="168">
        <f t="shared" si="651"/>
        <v>271310.33852408634</v>
      </c>
      <c r="I3029" s="169">
        <f t="shared" si="652"/>
        <v>506415.68158513762</v>
      </c>
      <c r="J3029" s="169">
        <f t="shared" si="654"/>
        <v>492038.05988381477</v>
      </c>
      <c r="K3029" s="95"/>
      <c r="L3029" s="265">
        <f t="shared" si="653"/>
        <v>194119.08582219121</v>
      </c>
      <c r="M3029" s="265">
        <f>$G3029*NonHospFrac+theModel!$H3029*NonHospFrac</f>
        <v>312296.59576294641</v>
      </c>
      <c r="N3029" s="266">
        <f t="shared" si="655"/>
        <v>506415.68158513762</v>
      </c>
      <c r="O3029" s="159"/>
      <c r="P3029" s="265">
        <f t="shared" si="656"/>
        <v>188607.86079017498</v>
      </c>
      <c r="Q3029" s="265">
        <f t="shared" si="657"/>
        <v>312295.04112127161</v>
      </c>
      <c r="R3029" s="266">
        <f t="shared" si="658"/>
        <v>500902.90191144659</v>
      </c>
    </row>
    <row r="3030" spans="1:18" x14ac:dyDescent="0.3">
      <c r="A3030" s="82">
        <v>2999</v>
      </c>
      <c r="B3030" s="94">
        <f t="shared" si="647"/>
        <v>1.2512691787147227E-25</v>
      </c>
      <c r="C3030" s="179">
        <f t="shared" si="648"/>
        <v>1.2484465309451712E-25</v>
      </c>
      <c r="D3030" s="166">
        <f t="shared" si="649"/>
        <v>2.2558277767625785E-3</v>
      </c>
      <c r="E3030" s="167">
        <f t="shared" si="659"/>
        <v>24.291375447755232</v>
      </c>
      <c r="F3030" s="168">
        <f t="shared" si="660"/>
        <v>6.7674833302877593</v>
      </c>
      <c r="G3030" s="168">
        <f t="shared" si="650"/>
        <v>235183.73764026468</v>
      </c>
      <c r="H3030" s="168">
        <f t="shared" si="651"/>
        <v>271310.33852408634</v>
      </c>
      <c r="I3030" s="169">
        <f t="shared" si="652"/>
        <v>506494.07616435102</v>
      </c>
      <c r="J3030" s="169">
        <f t="shared" si="654"/>
        <v>492107.43353619811</v>
      </c>
      <c r="K3030" s="95"/>
      <c r="L3030" s="265">
        <f t="shared" si="653"/>
        <v>194149.13600547676</v>
      </c>
      <c r="M3030" s="265">
        <f>$G3030*NonHospFrac+theModel!$H3030*NonHospFrac</f>
        <v>312344.94015887426</v>
      </c>
      <c r="N3030" s="266">
        <f t="shared" si="655"/>
        <v>506494.07616435102</v>
      </c>
      <c r="O3030" s="159"/>
      <c r="P3030" s="265">
        <f t="shared" si="656"/>
        <v>188634.45307487407</v>
      </c>
      <c r="Q3030" s="265">
        <f t="shared" si="657"/>
        <v>312343.38551719947</v>
      </c>
      <c r="R3030" s="266">
        <f t="shared" si="658"/>
        <v>500977.83859207353</v>
      </c>
    </row>
    <row r="3031" spans="1:18" x14ac:dyDescent="0.3">
      <c r="A3031" s="82">
        <v>3000</v>
      </c>
      <c r="B3031" s="94">
        <f t="shared" si="647"/>
        <v>1.2278948957929889E-25</v>
      </c>
      <c r="C3031" s="179">
        <f t="shared" si="648"/>
        <v>1.2251249763801141E-25</v>
      </c>
      <c r="D3031" s="166">
        <f t="shared" si="649"/>
        <v>2.2558277767625785E-3</v>
      </c>
      <c r="E3031" s="167">
        <f t="shared" si="659"/>
        <v>24.291375447755232</v>
      </c>
      <c r="F3031" s="168">
        <f t="shared" si="660"/>
        <v>6.7697391580645219</v>
      </c>
      <c r="G3031" s="168">
        <f t="shared" si="650"/>
        <v>235262.13221947814</v>
      </c>
      <c r="H3031" s="168">
        <f t="shared" si="651"/>
        <v>271310.33852408634</v>
      </c>
      <c r="I3031" s="169">
        <f t="shared" si="652"/>
        <v>506572.47074356448</v>
      </c>
      <c r="J3031" s="169">
        <f t="shared" si="654"/>
        <v>492176.80436077487</v>
      </c>
      <c r="K3031" s="95"/>
      <c r="L3031" s="265">
        <f t="shared" si="653"/>
        <v>194179.18618876237</v>
      </c>
      <c r="M3031" s="265">
        <f>$G3031*NonHospFrac+theModel!$H3031*NonHospFrac</f>
        <v>312393.28455480211</v>
      </c>
      <c r="N3031" s="266">
        <f t="shared" si="655"/>
        <v>506572.47074356448</v>
      </c>
      <c r="O3031" s="159"/>
      <c r="P3031" s="265">
        <f t="shared" si="656"/>
        <v>188661.04427561932</v>
      </c>
      <c r="Q3031" s="265">
        <f t="shared" si="657"/>
        <v>312391.72991312732</v>
      </c>
      <c r="R3031" s="266">
        <f t="shared" si="658"/>
        <v>501052.77418874664</v>
      </c>
    </row>
    <row r="3032" spans="1:18" x14ac:dyDescent="0.3">
      <c r="A3032" s="82">
        <v>3001</v>
      </c>
      <c r="B3032" s="94">
        <f t="shared" si="647"/>
        <v>1.2049572552112087E-25</v>
      </c>
      <c r="C3032" s="179">
        <f t="shared" si="648"/>
        <v>1.2022390791650918E-25</v>
      </c>
      <c r="D3032" s="166">
        <f t="shared" si="649"/>
        <v>2.2558277767625785E-3</v>
      </c>
      <c r="E3032" s="167">
        <f t="shared" si="659"/>
        <v>24.291375447755232</v>
      </c>
      <c r="F3032" s="168">
        <f t="shared" si="660"/>
        <v>6.7719949858412845</v>
      </c>
      <c r="G3032" s="168">
        <f t="shared" si="650"/>
        <v>235340.52679869151</v>
      </c>
      <c r="H3032" s="168">
        <f t="shared" si="651"/>
        <v>271310.33852408634</v>
      </c>
      <c r="I3032" s="169">
        <f t="shared" si="652"/>
        <v>506650.86532277789</v>
      </c>
      <c r="J3032" s="169">
        <f t="shared" si="654"/>
        <v>492246.17235766019</v>
      </c>
      <c r="K3032" s="95"/>
      <c r="L3032" s="265">
        <f t="shared" si="653"/>
        <v>194209.23637204792</v>
      </c>
      <c r="M3032" s="265">
        <f>$G3032*NonHospFrac+theModel!$H3032*NonHospFrac</f>
        <v>312441.62895072997</v>
      </c>
      <c r="N3032" s="266">
        <f t="shared" si="655"/>
        <v>506650.86532277789</v>
      </c>
      <c r="O3032" s="159"/>
      <c r="P3032" s="265">
        <f t="shared" si="656"/>
        <v>188687.63439245484</v>
      </c>
      <c r="Q3032" s="265">
        <f t="shared" si="657"/>
        <v>312440.07430905517</v>
      </c>
      <c r="R3032" s="266">
        <f t="shared" si="658"/>
        <v>501127.70870150998</v>
      </c>
    </row>
    <row r="3033" spans="1:18" x14ac:dyDescent="0.3">
      <c r="A3033" s="82">
        <v>3002</v>
      </c>
      <c r="B3033" s="94">
        <f t="shared" si="647"/>
        <v>1.1824481002899367E-25</v>
      </c>
      <c r="C3033" s="179">
        <f t="shared" si="648"/>
        <v>1.1797807010207224E-25</v>
      </c>
      <c r="D3033" s="166">
        <f t="shared" si="649"/>
        <v>2.2558277767625785E-3</v>
      </c>
      <c r="E3033" s="167">
        <f t="shared" si="659"/>
        <v>24.291375447755232</v>
      </c>
      <c r="F3033" s="168">
        <f t="shared" si="660"/>
        <v>6.774250813618047</v>
      </c>
      <c r="G3033" s="168">
        <f t="shared" si="650"/>
        <v>235418.92137790498</v>
      </c>
      <c r="H3033" s="168">
        <f t="shared" si="651"/>
        <v>271310.33852408634</v>
      </c>
      <c r="I3033" s="169">
        <f t="shared" si="652"/>
        <v>506729.25990199135</v>
      </c>
      <c r="J3033" s="169">
        <f t="shared" si="654"/>
        <v>492315.53752696945</v>
      </c>
      <c r="K3033" s="95"/>
      <c r="L3033" s="265">
        <f t="shared" si="653"/>
        <v>194239.28655533353</v>
      </c>
      <c r="M3033" s="265">
        <f>$G3033*NonHospFrac+theModel!$H3033*NonHospFrac</f>
        <v>312489.97334665782</v>
      </c>
      <c r="N3033" s="266">
        <f t="shared" si="655"/>
        <v>506729.25990199135</v>
      </c>
      <c r="O3033" s="159"/>
      <c r="P3033" s="265">
        <f t="shared" si="656"/>
        <v>188714.22342542492</v>
      </c>
      <c r="Q3033" s="265">
        <f t="shared" si="657"/>
        <v>312488.41870498302</v>
      </c>
      <c r="R3033" s="266">
        <f t="shared" si="658"/>
        <v>501202.64213040797</v>
      </c>
    </row>
    <row r="3034" spans="1:18" x14ac:dyDescent="0.3">
      <c r="A3034" s="82">
        <v>3003</v>
      </c>
      <c r="B3034" s="94">
        <f t="shared" si="647"/>
        <v>1.1603594267202468E-25</v>
      </c>
      <c r="C3034" s="179">
        <f t="shared" si="648"/>
        <v>1.1577418556944229E-25</v>
      </c>
      <c r="D3034" s="166">
        <f t="shared" si="649"/>
        <v>2.2558277767625785E-3</v>
      </c>
      <c r="E3034" s="167">
        <f t="shared" si="659"/>
        <v>24.291375447755232</v>
      </c>
      <c r="F3034" s="168">
        <f t="shared" si="660"/>
        <v>6.7765066413948096</v>
      </c>
      <c r="G3034" s="168">
        <f t="shared" si="650"/>
        <v>235497.31595711835</v>
      </c>
      <c r="H3034" s="168">
        <f t="shared" si="651"/>
        <v>271310.33852408634</v>
      </c>
      <c r="I3034" s="169">
        <f t="shared" si="652"/>
        <v>506807.65448120469</v>
      </c>
      <c r="J3034" s="169">
        <f t="shared" si="654"/>
        <v>492384.89986881777</v>
      </c>
      <c r="K3034" s="95"/>
      <c r="L3034" s="265">
        <f t="shared" si="653"/>
        <v>194269.33673861908</v>
      </c>
      <c r="M3034" s="265">
        <f>$G3034*NonHospFrac+theModel!$H3034*NonHospFrac</f>
        <v>312538.31774258561</v>
      </c>
      <c r="N3034" s="266">
        <f t="shared" si="655"/>
        <v>506807.65448120469</v>
      </c>
      <c r="O3034" s="159"/>
      <c r="P3034" s="265">
        <f t="shared" si="656"/>
        <v>188740.81137457362</v>
      </c>
      <c r="Q3034" s="265">
        <f t="shared" si="657"/>
        <v>312536.76310091082</v>
      </c>
      <c r="R3034" s="266">
        <f t="shared" si="658"/>
        <v>501277.57447548443</v>
      </c>
    </row>
    <row r="3035" spans="1:18" x14ac:dyDescent="0.3">
      <c r="A3035" s="82">
        <v>3004</v>
      </c>
      <c r="B3035" s="94">
        <f t="shared" si="647"/>
        <v>1.1386833797173796E-25</v>
      </c>
      <c r="C3035" s="179">
        <f t="shared" si="648"/>
        <v>1.1361147061204752E-25</v>
      </c>
      <c r="D3035" s="166">
        <f t="shared" si="649"/>
        <v>2.2558277767625785E-3</v>
      </c>
      <c r="E3035" s="167">
        <f t="shared" si="659"/>
        <v>24.291375447755232</v>
      </c>
      <c r="F3035" s="168">
        <f t="shared" si="660"/>
        <v>6.7787624691715722</v>
      </c>
      <c r="G3035" s="168">
        <f t="shared" si="650"/>
        <v>235575.71053633178</v>
      </c>
      <c r="H3035" s="168">
        <f t="shared" si="651"/>
        <v>271310.33852408634</v>
      </c>
      <c r="I3035" s="169">
        <f t="shared" si="652"/>
        <v>506886.04906041815</v>
      </c>
      <c r="J3035" s="169">
        <f t="shared" si="654"/>
        <v>492454.25938332058</v>
      </c>
      <c r="K3035" s="95"/>
      <c r="L3035" s="265">
        <f t="shared" si="653"/>
        <v>194299.38692190463</v>
      </c>
      <c r="M3035" s="265">
        <f>$G3035*NonHospFrac+theModel!$H3035*NonHospFrac</f>
        <v>312586.66213851346</v>
      </c>
      <c r="N3035" s="266">
        <f t="shared" si="655"/>
        <v>506886.0490604181</v>
      </c>
      <c r="O3035" s="159"/>
      <c r="P3035" s="265">
        <f t="shared" si="656"/>
        <v>188767.39823994515</v>
      </c>
      <c r="Q3035" s="265">
        <f t="shared" si="657"/>
        <v>312585.10749683867</v>
      </c>
      <c r="R3035" s="266">
        <f t="shared" si="658"/>
        <v>501352.50573678385</v>
      </c>
    </row>
    <row r="3036" spans="1:18" x14ac:dyDescent="0.3">
      <c r="A3036" s="82">
        <v>3005</v>
      </c>
      <c r="B3036" s="94">
        <f t="shared" si="647"/>
        <v>1.1174122512275616E-25</v>
      </c>
      <c r="C3036" s="179">
        <f t="shared" si="648"/>
        <v>1.1148915616331477E-25</v>
      </c>
      <c r="D3036" s="166">
        <f t="shared" si="649"/>
        <v>2.2558277767625785E-3</v>
      </c>
      <c r="E3036" s="167">
        <f t="shared" si="659"/>
        <v>24.291375447755232</v>
      </c>
      <c r="F3036" s="168">
        <f t="shared" si="660"/>
        <v>6.7810182969483348</v>
      </c>
      <c r="G3036" s="168">
        <f t="shared" si="650"/>
        <v>235654.10511554519</v>
      </c>
      <c r="H3036" s="168">
        <f t="shared" si="651"/>
        <v>271310.33852408634</v>
      </c>
      <c r="I3036" s="169">
        <f t="shared" si="652"/>
        <v>506964.4436396315</v>
      </c>
      <c r="J3036" s="169">
        <f t="shared" si="654"/>
        <v>492523.61607059295</v>
      </c>
      <c r="K3036" s="95"/>
      <c r="L3036" s="265">
        <f t="shared" si="653"/>
        <v>194329.43710519024</v>
      </c>
      <c r="M3036" s="265">
        <f>$G3036*NonHospFrac+theModel!$H3036*NonHospFrac</f>
        <v>312635.00653444126</v>
      </c>
      <c r="N3036" s="266">
        <f t="shared" si="655"/>
        <v>506964.4436396315</v>
      </c>
      <c r="O3036" s="159"/>
      <c r="P3036" s="265">
        <f t="shared" si="656"/>
        <v>188793.98402158378</v>
      </c>
      <c r="Q3036" s="265">
        <f t="shared" si="657"/>
        <v>312633.45189276646</v>
      </c>
      <c r="R3036" s="266">
        <f t="shared" si="658"/>
        <v>501427.43591435021</v>
      </c>
    </row>
    <row r="3037" spans="1:18" x14ac:dyDescent="0.3">
      <c r="A3037" s="82">
        <v>3006</v>
      </c>
      <c r="B3037" s="94">
        <f t="shared" si="647"/>
        <v>1.0965384771870048E-25</v>
      </c>
      <c r="C3037" s="179">
        <f t="shared" si="648"/>
        <v>1.0940648752318774E-25</v>
      </c>
      <c r="D3037" s="166">
        <f t="shared" si="649"/>
        <v>2.2558277767625785E-3</v>
      </c>
      <c r="E3037" s="167">
        <f t="shared" si="659"/>
        <v>24.291375447755232</v>
      </c>
      <c r="F3037" s="168">
        <f t="shared" si="660"/>
        <v>6.7832741247250974</v>
      </c>
      <c r="G3037" s="168">
        <f t="shared" si="650"/>
        <v>235732.49969475862</v>
      </c>
      <c r="H3037" s="168">
        <f t="shared" si="651"/>
        <v>271310.33852408634</v>
      </c>
      <c r="I3037" s="169">
        <f t="shared" si="652"/>
        <v>507042.83821884496</v>
      </c>
      <c r="J3037" s="169">
        <f t="shared" si="654"/>
        <v>492592.96993075032</v>
      </c>
      <c r="K3037" s="95"/>
      <c r="L3037" s="265">
        <f t="shared" si="653"/>
        <v>194359.48728847579</v>
      </c>
      <c r="M3037" s="265">
        <f>$G3037*NonHospFrac+theModel!$H3037*NonHospFrac</f>
        <v>312683.35093036911</v>
      </c>
      <c r="N3037" s="266">
        <f t="shared" si="655"/>
        <v>507042.8382188449</v>
      </c>
      <c r="O3037" s="159"/>
      <c r="P3037" s="265">
        <f t="shared" si="656"/>
        <v>188820.56871953353</v>
      </c>
      <c r="Q3037" s="265">
        <f t="shared" si="657"/>
        <v>312681.79628869431</v>
      </c>
      <c r="R3037" s="266">
        <f t="shared" si="658"/>
        <v>501502.36500822788</v>
      </c>
    </row>
    <row r="3038" spans="1:18" x14ac:dyDescent="0.3">
      <c r="A3038" s="82">
        <v>3007</v>
      </c>
      <c r="B3038" s="94">
        <f t="shared" si="647"/>
        <v>1.076054634832106E-25</v>
      </c>
      <c r="C3038" s="179">
        <f t="shared" si="648"/>
        <v>1.0736272408975377E-25</v>
      </c>
      <c r="D3038" s="166">
        <f t="shared" si="649"/>
        <v>2.2558277767625785E-3</v>
      </c>
      <c r="E3038" s="167">
        <f t="shared" si="659"/>
        <v>24.291375447755232</v>
      </c>
      <c r="F3038" s="168">
        <f t="shared" si="660"/>
        <v>6.78552995250186</v>
      </c>
      <c r="G3038" s="168">
        <f t="shared" si="650"/>
        <v>235810.89427397208</v>
      </c>
      <c r="H3038" s="168">
        <f t="shared" si="651"/>
        <v>271310.33852408634</v>
      </c>
      <c r="I3038" s="169">
        <f t="shared" si="652"/>
        <v>507121.23279805842</v>
      </c>
      <c r="J3038" s="169">
        <f t="shared" si="654"/>
        <v>492662.32096390781</v>
      </c>
      <c r="K3038" s="95"/>
      <c r="L3038" s="265">
        <f t="shared" si="653"/>
        <v>194389.5374717614</v>
      </c>
      <c r="M3038" s="265">
        <f>$G3038*NonHospFrac+theModel!$H3038*NonHospFrac</f>
        <v>312731.69532629702</v>
      </c>
      <c r="N3038" s="266">
        <f t="shared" si="655"/>
        <v>507121.23279805842</v>
      </c>
      <c r="O3038" s="159"/>
      <c r="P3038" s="265">
        <f t="shared" si="656"/>
        <v>188847.15233383872</v>
      </c>
      <c r="Q3038" s="265">
        <f t="shared" si="657"/>
        <v>312730.14068462222</v>
      </c>
      <c r="R3038" s="266">
        <f t="shared" si="658"/>
        <v>501577.29301846097</v>
      </c>
    </row>
    <row r="3039" spans="1:18" x14ac:dyDescent="0.3">
      <c r="A3039" s="82">
        <v>3008</v>
      </c>
      <c r="B3039" s="94">
        <f t="shared" ref="B3039:B3102" si="661">Constant*EXP(PowerTerm*(A3039)/7)</f>
        <v>1.0559534400598956E-25</v>
      </c>
      <c r="C3039" s="179">
        <f t="shared" ref="C3039:C3102" si="662">(1-theFloor)*B3039</f>
        <v>1.0535713909588405E-25</v>
      </c>
      <c r="D3039" s="166">
        <f t="shared" ref="D3039:D3102" si="663">theFloor</f>
        <v>2.2558277767625785E-3</v>
      </c>
      <c r="E3039" s="167">
        <f t="shared" si="659"/>
        <v>24.291375447755232</v>
      </c>
      <c r="F3039" s="168">
        <f t="shared" si="660"/>
        <v>6.7877857802786226</v>
      </c>
      <c r="G3039" s="168">
        <f t="shared" ref="G3039:G3102" si="664">$B$22*F3039*totInfected/365.25</f>
        <v>235889.28885318546</v>
      </c>
      <c r="H3039" s="168">
        <f t="shared" ref="H3039:H3102" si="665">lostQALYs_Injured*E3039*totInfected/365.25</f>
        <v>271310.33852408634</v>
      </c>
      <c r="I3039" s="169">
        <f t="shared" ref="I3039:I3102" si="666">H3039+G3039</f>
        <v>507199.62737727177</v>
      </c>
      <c r="J3039" s="169">
        <f t="shared" si="654"/>
        <v>492731.66917018057</v>
      </c>
      <c r="K3039" s="95"/>
      <c r="L3039" s="265">
        <f t="shared" ref="L3039:L3102" si="667">$G3039*HospFrac+$H3039*HospFrac</f>
        <v>194419.58765504695</v>
      </c>
      <c r="M3039" s="265">
        <f>$G3039*NonHospFrac+theModel!$H3039*NonHospFrac</f>
        <v>312780.03972222481</v>
      </c>
      <c r="N3039" s="266">
        <f t="shared" si="655"/>
        <v>507199.62737727177</v>
      </c>
      <c r="O3039" s="159"/>
      <c r="P3039" s="265">
        <f t="shared" si="656"/>
        <v>188873.73486454342</v>
      </c>
      <c r="Q3039" s="265">
        <f t="shared" si="657"/>
        <v>312778.48508055002</v>
      </c>
      <c r="R3039" s="266">
        <f t="shared" si="658"/>
        <v>501652.21994509344</v>
      </c>
    </row>
    <row r="3040" spans="1:18" x14ac:dyDescent="0.3">
      <c r="A3040" s="82">
        <v>3009</v>
      </c>
      <c r="B3040" s="94">
        <f t="shared" si="661"/>
        <v>1.0362277448377925E-25</v>
      </c>
      <c r="C3040" s="179">
        <f t="shared" si="662"/>
        <v>1.0338901935079354E-25</v>
      </c>
      <c r="D3040" s="166">
        <f t="shared" si="663"/>
        <v>2.2558277767625785E-3</v>
      </c>
      <c r="E3040" s="167">
        <f t="shared" si="659"/>
        <v>24.291375447755232</v>
      </c>
      <c r="F3040" s="168">
        <f t="shared" si="660"/>
        <v>6.7900416080553851</v>
      </c>
      <c r="G3040" s="168">
        <f t="shared" si="664"/>
        <v>235967.68343239892</v>
      </c>
      <c r="H3040" s="168">
        <f t="shared" si="665"/>
        <v>271310.33852408634</v>
      </c>
      <c r="I3040" s="169">
        <f t="shared" si="666"/>
        <v>507278.02195648523</v>
      </c>
      <c r="J3040" s="169">
        <f t="shared" ref="J3040:J3103" si="668">J3039+(I3040-I3039)/(1+discountDaily)^A3040</f>
        <v>492801.01454968401</v>
      </c>
      <c r="K3040" s="95"/>
      <c r="L3040" s="265">
        <f t="shared" si="667"/>
        <v>194449.63783833256</v>
      </c>
      <c r="M3040" s="265">
        <f>$G3040*NonHospFrac+theModel!$H3040*NonHospFrac</f>
        <v>312828.38411815267</v>
      </c>
      <c r="N3040" s="266">
        <f t="shared" ref="N3040:N3103" si="669">L3040+M3040</f>
        <v>507278.02195648523</v>
      </c>
      <c r="O3040" s="159"/>
      <c r="P3040" s="265">
        <f t="shared" ref="P3040:P3103" si="670">P3039+(L3040-L3039)/(1+discountDaily)^A3040</f>
        <v>188900.31631169189</v>
      </c>
      <c r="Q3040" s="265">
        <f t="shared" ref="Q3040:Q3103" si="671">Q3039+(M3040-M3039)/(1+discountDaily)^B3040</f>
        <v>312826.82947647787</v>
      </c>
      <c r="R3040" s="266">
        <f t="shared" ref="R3040:R3103" si="672">P3040+Q3040</f>
        <v>501727.14578816976</v>
      </c>
    </row>
    <row r="3041" spans="1:18" x14ac:dyDescent="0.3">
      <c r="A3041" s="82">
        <v>3010</v>
      </c>
      <c r="B3041" s="94">
        <f t="shared" si="661"/>
        <v>1.0168705346617545E-25</v>
      </c>
      <c r="C3041" s="179">
        <f t="shared" si="662"/>
        <v>1.0145766498642931E-25</v>
      </c>
      <c r="D3041" s="166">
        <f t="shared" si="663"/>
        <v>2.2558277767625785E-3</v>
      </c>
      <c r="E3041" s="167">
        <f t="shared" ref="E3041:E3104" si="673">C3041+E3040</f>
        <v>24.291375447755232</v>
      </c>
      <c r="F3041" s="168">
        <f t="shared" ref="F3041:F3104" si="674">D3041+F3040</f>
        <v>6.7922974358321477</v>
      </c>
      <c r="G3041" s="168">
        <f t="shared" si="664"/>
        <v>236046.07801161229</v>
      </c>
      <c r="H3041" s="168">
        <f t="shared" si="665"/>
        <v>271310.33852408634</v>
      </c>
      <c r="I3041" s="169">
        <f t="shared" si="666"/>
        <v>507356.41653569863</v>
      </c>
      <c r="J3041" s="169">
        <f t="shared" si="668"/>
        <v>492870.35710253322</v>
      </c>
      <c r="K3041" s="95"/>
      <c r="L3041" s="265">
        <f t="shared" si="667"/>
        <v>194479.68802161812</v>
      </c>
      <c r="M3041" s="265">
        <f>$G3041*NonHospFrac+theModel!$H3041*NonHospFrac</f>
        <v>312876.72851408052</v>
      </c>
      <c r="N3041" s="266">
        <f t="shared" si="669"/>
        <v>507356.41653569863</v>
      </c>
      <c r="O3041" s="159"/>
      <c r="P3041" s="265">
        <f t="shared" si="670"/>
        <v>188926.89667532817</v>
      </c>
      <c r="Q3041" s="265">
        <f t="shared" si="671"/>
        <v>312875.17387240572</v>
      </c>
      <c r="R3041" s="266">
        <f t="shared" si="672"/>
        <v>501802.07054773392</v>
      </c>
    </row>
    <row r="3042" spans="1:18" x14ac:dyDescent="0.3">
      <c r="A3042" s="82">
        <v>3011</v>
      </c>
      <c r="B3042" s="94">
        <f t="shared" si="661"/>
        <v>9.9787492606187443E-26</v>
      </c>
      <c r="C3042" s="179">
        <f t="shared" si="662"/>
        <v>9.9562389208592917E-26</v>
      </c>
      <c r="D3042" s="166">
        <f t="shared" si="663"/>
        <v>2.2558277767625785E-3</v>
      </c>
      <c r="E3042" s="167">
        <f t="shared" si="673"/>
        <v>24.291375447755232</v>
      </c>
      <c r="F3042" s="168">
        <f t="shared" si="674"/>
        <v>6.7945532636089103</v>
      </c>
      <c r="G3042" s="168">
        <f t="shared" si="664"/>
        <v>236124.47259082575</v>
      </c>
      <c r="H3042" s="168">
        <f t="shared" si="665"/>
        <v>271310.33852408634</v>
      </c>
      <c r="I3042" s="169">
        <f t="shared" si="666"/>
        <v>507434.8111149121</v>
      </c>
      <c r="J3042" s="169">
        <f t="shared" si="668"/>
        <v>492939.6968288435</v>
      </c>
      <c r="K3042" s="95"/>
      <c r="L3042" s="265">
        <f t="shared" si="667"/>
        <v>194509.73820490373</v>
      </c>
      <c r="M3042" s="265">
        <f>$G3042*NonHospFrac+theModel!$H3042*NonHospFrac</f>
        <v>312925.07291000837</v>
      </c>
      <c r="N3042" s="266">
        <f t="shared" si="669"/>
        <v>507434.8111149121</v>
      </c>
      <c r="O3042" s="159"/>
      <c r="P3042" s="265">
        <f t="shared" si="670"/>
        <v>188953.47595549657</v>
      </c>
      <c r="Q3042" s="265">
        <f t="shared" si="671"/>
        <v>312923.51826833357</v>
      </c>
      <c r="R3042" s="266">
        <f t="shared" si="672"/>
        <v>501876.99422383017</v>
      </c>
    </row>
    <row r="3043" spans="1:18" x14ac:dyDescent="0.3">
      <c r="A3043" s="82">
        <v>3012</v>
      </c>
      <c r="B3043" s="94">
        <f t="shared" si="661"/>
        <v>9.7923416415464608E-26</v>
      </c>
      <c r="C3043" s="179">
        <f t="shared" si="662"/>
        <v>9.7702518052719116E-26</v>
      </c>
      <c r="D3043" s="166">
        <f t="shared" si="663"/>
        <v>2.2558277767625785E-3</v>
      </c>
      <c r="E3043" s="167">
        <f t="shared" si="673"/>
        <v>24.291375447755232</v>
      </c>
      <c r="F3043" s="168">
        <f t="shared" si="674"/>
        <v>6.7968090913856729</v>
      </c>
      <c r="G3043" s="168">
        <f t="shared" si="664"/>
        <v>236202.86717003916</v>
      </c>
      <c r="H3043" s="168">
        <f t="shared" si="665"/>
        <v>271310.33852408634</v>
      </c>
      <c r="I3043" s="169">
        <f t="shared" si="666"/>
        <v>507513.2056941255</v>
      </c>
      <c r="J3043" s="169">
        <f t="shared" si="668"/>
        <v>493009.03372872999</v>
      </c>
      <c r="K3043" s="95"/>
      <c r="L3043" s="265">
        <f t="shared" si="667"/>
        <v>194539.78838818928</v>
      </c>
      <c r="M3043" s="265">
        <f>$G3043*NonHospFrac+theModel!$H3043*NonHospFrac</f>
        <v>312973.41730593622</v>
      </c>
      <c r="N3043" s="266">
        <f t="shared" si="669"/>
        <v>507513.2056941255</v>
      </c>
      <c r="O3043" s="159"/>
      <c r="P3043" s="265">
        <f t="shared" si="670"/>
        <v>188980.05415224112</v>
      </c>
      <c r="Q3043" s="265">
        <f t="shared" si="671"/>
        <v>312971.86266426143</v>
      </c>
      <c r="R3043" s="266">
        <f t="shared" si="672"/>
        <v>501951.91681650258</v>
      </c>
    </row>
    <row r="3044" spans="1:18" x14ac:dyDescent="0.3">
      <c r="A3044" s="82">
        <v>3013</v>
      </c>
      <c r="B3044" s="94">
        <f t="shared" si="661"/>
        <v>9.6094162024088254E-26</v>
      </c>
      <c r="C3044" s="179">
        <f t="shared" si="662"/>
        <v>9.5877390144209595E-26</v>
      </c>
      <c r="D3044" s="166">
        <f t="shared" si="663"/>
        <v>2.2558277767625785E-3</v>
      </c>
      <c r="E3044" s="167">
        <f t="shared" si="673"/>
        <v>24.291375447755232</v>
      </c>
      <c r="F3044" s="168">
        <f t="shared" si="674"/>
        <v>6.7990649191624355</v>
      </c>
      <c r="G3044" s="168">
        <f t="shared" si="664"/>
        <v>236281.26174925262</v>
      </c>
      <c r="H3044" s="168">
        <f t="shared" si="665"/>
        <v>271310.33852408634</v>
      </c>
      <c r="I3044" s="169">
        <f t="shared" si="666"/>
        <v>507591.60027333896</v>
      </c>
      <c r="J3044" s="169">
        <f t="shared" si="668"/>
        <v>493078.367802308</v>
      </c>
      <c r="K3044" s="95"/>
      <c r="L3044" s="265">
        <f t="shared" si="667"/>
        <v>194569.83857147489</v>
      </c>
      <c r="M3044" s="265">
        <f>$G3044*NonHospFrac+theModel!$H3044*NonHospFrac</f>
        <v>313021.76170186407</v>
      </c>
      <c r="N3044" s="266">
        <f t="shared" si="669"/>
        <v>507591.60027333896</v>
      </c>
      <c r="O3044" s="159"/>
      <c r="P3044" s="265">
        <f t="shared" si="670"/>
        <v>189006.63126560612</v>
      </c>
      <c r="Q3044" s="265">
        <f t="shared" si="671"/>
        <v>313020.20706018928</v>
      </c>
      <c r="R3044" s="266">
        <f t="shared" si="672"/>
        <v>502026.83832579537</v>
      </c>
    </row>
    <row r="3045" spans="1:18" x14ac:dyDescent="0.3">
      <c r="A3045" s="82">
        <v>3014</v>
      </c>
      <c r="B3045" s="94">
        <f t="shared" si="661"/>
        <v>9.4299078944854138E-26</v>
      </c>
      <c r="C3045" s="179">
        <f t="shared" si="662"/>
        <v>9.4086356463247214E-26</v>
      </c>
      <c r="D3045" s="166">
        <f t="shared" si="663"/>
        <v>2.2558277767625785E-3</v>
      </c>
      <c r="E3045" s="167">
        <f t="shared" si="673"/>
        <v>24.291375447755232</v>
      </c>
      <c r="F3045" s="168">
        <f t="shared" si="674"/>
        <v>6.8013207469391981</v>
      </c>
      <c r="G3045" s="168">
        <f t="shared" si="664"/>
        <v>236359.65632846599</v>
      </c>
      <c r="H3045" s="168">
        <f t="shared" si="665"/>
        <v>271310.33852408634</v>
      </c>
      <c r="I3045" s="169">
        <f t="shared" si="666"/>
        <v>507669.99485255231</v>
      </c>
      <c r="J3045" s="169">
        <f t="shared" si="668"/>
        <v>493147.69904969254</v>
      </c>
      <c r="K3045" s="95"/>
      <c r="L3045" s="265">
        <f t="shared" si="667"/>
        <v>194599.88875476044</v>
      </c>
      <c r="M3045" s="265">
        <f>$G3045*NonHospFrac+theModel!$H3045*NonHospFrac</f>
        <v>313070.10609779187</v>
      </c>
      <c r="N3045" s="266">
        <f t="shared" si="669"/>
        <v>507669.99485255231</v>
      </c>
      <c r="O3045" s="159"/>
      <c r="P3045" s="265">
        <f t="shared" si="670"/>
        <v>189033.2072956356</v>
      </c>
      <c r="Q3045" s="265">
        <f t="shared" si="671"/>
        <v>313068.55145611707</v>
      </c>
      <c r="R3045" s="266">
        <f t="shared" si="672"/>
        <v>502101.75875175267</v>
      </c>
    </row>
    <row r="3046" spans="1:18" x14ac:dyDescent="0.3">
      <c r="A3046" s="82">
        <v>3015</v>
      </c>
      <c r="B3046" s="94">
        <f t="shared" si="661"/>
        <v>9.2537528841957828E-26</v>
      </c>
      <c r="C3046" s="179">
        <f t="shared" si="662"/>
        <v>9.2328780114003175E-26</v>
      </c>
      <c r="D3046" s="166">
        <f t="shared" si="663"/>
        <v>2.2558277767625785E-3</v>
      </c>
      <c r="E3046" s="167">
        <f t="shared" si="673"/>
        <v>24.291375447755232</v>
      </c>
      <c r="F3046" s="168">
        <f t="shared" si="674"/>
        <v>6.8035765747159607</v>
      </c>
      <c r="G3046" s="168">
        <f t="shared" si="664"/>
        <v>236438.05090767946</v>
      </c>
      <c r="H3046" s="168">
        <f t="shared" si="665"/>
        <v>271310.33852408634</v>
      </c>
      <c r="I3046" s="169">
        <f t="shared" si="666"/>
        <v>507748.38943176577</v>
      </c>
      <c r="J3046" s="169">
        <f t="shared" si="668"/>
        <v>493217.02747099905</v>
      </c>
      <c r="K3046" s="95"/>
      <c r="L3046" s="265">
        <f t="shared" si="667"/>
        <v>194629.93893804605</v>
      </c>
      <c r="M3046" s="265">
        <f>$G3046*NonHospFrac+theModel!$H3046*NonHospFrac</f>
        <v>313118.45049371978</v>
      </c>
      <c r="N3046" s="266">
        <f t="shared" si="669"/>
        <v>507748.38943176583</v>
      </c>
      <c r="O3046" s="159"/>
      <c r="P3046" s="265">
        <f t="shared" si="670"/>
        <v>189059.78224237383</v>
      </c>
      <c r="Q3046" s="265">
        <f t="shared" si="671"/>
        <v>313116.89585204498</v>
      </c>
      <c r="R3046" s="266">
        <f t="shared" si="672"/>
        <v>502176.67809441884</v>
      </c>
    </row>
    <row r="3047" spans="1:18" x14ac:dyDescent="0.3">
      <c r="A3047" s="82">
        <v>3016</v>
      </c>
      <c r="B3047" s="94">
        <f t="shared" si="661"/>
        <v>9.0808885304000792E-26</v>
      </c>
      <c r="C3047" s="179">
        <f t="shared" si="662"/>
        <v>9.060403609815518E-26</v>
      </c>
      <c r="D3047" s="166">
        <f t="shared" si="663"/>
        <v>2.2558277767625785E-3</v>
      </c>
      <c r="E3047" s="167">
        <f t="shared" si="673"/>
        <v>24.291375447755232</v>
      </c>
      <c r="F3047" s="168">
        <f t="shared" si="674"/>
        <v>6.8058324024927233</v>
      </c>
      <c r="G3047" s="168">
        <f t="shared" si="664"/>
        <v>236516.44548689283</v>
      </c>
      <c r="H3047" s="168">
        <f t="shared" si="665"/>
        <v>271310.33852408634</v>
      </c>
      <c r="I3047" s="169">
        <f t="shared" si="666"/>
        <v>507826.78401097917</v>
      </c>
      <c r="J3047" s="169">
        <f t="shared" si="668"/>
        <v>493286.35306634259</v>
      </c>
      <c r="K3047" s="95"/>
      <c r="L3047" s="265">
        <f t="shared" si="667"/>
        <v>194659.9891213316</v>
      </c>
      <c r="M3047" s="265">
        <f>$G3047*NonHospFrac+theModel!$H3047*NonHospFrac</f>
        <v>313166.79488964757</v>
      </c>
      <c r="N3047" s="266">
        <f t="shared" si="669"/>
        <v>507826.78401097917</v>
      </c>
      <c r="O3047" s="159"/>
      <c r="P3047" s="265">
        <f t="shared" si="670"/>
        <v>189086.35610586486</v>
      </c>
      <c r="Q3047" s="265">
        <f t="shared" si="671"/>
        <v>313165.24024797278</v>
      </c>
      <c r="R3047" s="266">
        <f t="shared" si="672"/>
        <v>502251.59635383764</v>
      </c>
    </row>
    <row r="3048" spans="1:18" x14ac:dyDescent="0.3">
      <c r="A3048" s="82">
        <v>3017</v>
      </c>
      <c r="B3048" s="94">
        <f t="shared" si="661"/>
        <v>8.9112533621237185E-26</v>
      </c>
      <c r="C3048" s="179">
        <f t="shared" si="662"/>
        <v>8.891151109263671E-26</v>
      </c>
      <c r="D3048" s="166">
        <f t="shared" si="663"/>
        <v>2.2558277767625785E-3</v>
      </c>
      <c r="E3048" s="167">
        <f t="shared" si="673"/>
        <v>24.291375447755232</v>
      </c>
      <c r="F3048" s="168">
        <f t="shared" si="674"/>
        <v>6.8080882302694858</v>
      </c>
      <c r="G3048" s="168">
        <f t="shared" si="664"/>
        <v>236594.84006610629</v>
      </c>
      <c r="H3048" s="168">
        <f t="shared" si="665"/>
        <v>271310.33852408634</v>
      </c>
      <c r="I3048" s="169">
        <f t="shared" si="666"/>
        <v>507905.17859019263</v>
      </c>
      <c r="J3048" s="169">
        <f t="shared" si="668"/>
        <v>493355.67583583842</v>
      </c>
      <c r="K3048" s="95"/>
      <c r="L3048" s="265">
        <f t="shared" si="667"/>
        <v>194690.03930461721</v>
      </c>
      <c r="M3048" s="265">
        <f>$G3048*NonHospFrac+theModel!$H3048*NonHospFrac</f>
        <v>313215.13928557542</v>
      </c>
      <c r="N3048" s="266">
        <f t="shared" si="669"/>
        <v>507905.17859019263</v>
      </c>
      <c r="O3048" s="159"/>
      <c r="P3048" s="265">
        <f t="shared" si="670"/>
        <v>189112.92888615295</v>
      </c>
      <c r="Q3048" s="265">
        <f t="shared" si="671"/>
        <v>313213.58464390063</v>
      </c>
      <c r="R3048" s="266">
        <f t="shared" si="672"/>
        <v>502326.51353005355</v>
      </c>
    </row>
    <row r="3049" spans="1:18" x14ac:dyDescent="0.3">
      <c r="A3049" s="82">
        <v>3018</v>
      </c>
      <c r="B3049" s="94">
        <f t="shared" si="661"/>
        <v>8.744787056698146E-26</v>
      </c>
      <c r="C3049" s="179">
        <f t="shared" si="662"/>
        <v>8.7250603231537726E-26</v>
      </c>
      <c r="D3049" s="166">
        <f t="shared" si="663"/>
        <v>2.2558277767625785E-3</v>
      </c>
      <c r="E3049" s="167">
        <f t="shared" si="673"/>
        <v>24.291375447755232</v>
      </c>
      <c r="F3049" s="168">
        <f t="shared" si="674"/>
        <v>6.8103440580462484</v>
      </c>
      <c r="G3049" s="168">
        <f t="shared" si="664"/>
        <v>236673.23464531967</v>
      </c>
      <c r="H3049" s="168">
        <f t="shared" si="665"/>
        <v>271310.33852408634</v>
      </c>
      <c r="I3049" s="169">
        <f t="shared" si="666"/>
        <v>507983.57316940604</v>
      </c>
      <c r="J3049" s="169">
        <f t="shared" si="668"/>
        <v>493424.99577960168</v>
      </c>
      <c r="K3049" s="95"/>
      <c r="L3049" s="265">
        <f t="shared" si="667"/>
        <v>194720.08948790276</v>
      </c>
      <c r="M3049" s="265">
        <f>$G3049*NonHospFrac+theModel!$H3049*NonHospFrac</f>
        <v>313263.48368150322</v>
      </c>
      <c r="N3049" s="266">
        <f t="shared" si="669"/>
        <v>507983.57316940598</v>
      </c>
      <c r="O3049" s="159"/>
      <c r="P3049" s="265">
        <f t="shared" si="670"/>
        <v>189139.50058328215</v>
      </c>
      <c r="Q3049" s="265">
        <f t="shared" si="671"/>
        <v>313261.92903982842</v>
      </c>
      <c r="R3049" s="266">
        <f t="shared" si="672"/>
        <v>502401.42962311057</v>
      </c>
    </row>
    <row r="3050" spans="1:18" x14ac:dyDescent="0.3">
      <c r="A3050" s="82">
        <v>3019</v>
      </c>
      <c r="B3050" s="94">
        <f t="shared" si="661"/>
        <v>8.5814304183099672E-26</v>
      </c>
      <c r="C3050" s="179">
        <f t="shared" si="662"/>
        <v>8.5620721892079883E-26</v>
      </c>
      <c r="D3050" s="166">
        <f t="shared" si="663"/>
        <v>2.2558277767625785E-3</v>
      </c>
      <c r="E3050" s="167">
        <f t="shared" si="673"/>
        <v>24.291375447755232</v>
      </c>
      <c r="F3050" s="168">
        <f t="shared" si="674"/>
        <v>6.812599885823011</v>
      </c>
      <c r="G3050" s="168">
        <f t="shared" si="664"/>
        <v>236751.62922453313</v>
      </c>
      <c r="H3050" s="168">
        <f t="shared" si="665"/>
        <v>271310.33852408634</v>
      </c>
      <c r="I3050" s="169">
        <f t="shared" si="666"/>
        <v>508061.9677486195</v>
      </c>
      <c r="J3050" s="169">
        <f t="shared" si="668"/>
        <v>493494.31289774762</v>
      </c>
      <c r="K3050" s="95"/>
      <c r="L3050" s="265">
        <f t="shared" si="667"/>
        <v>194750.13967118834</v>
      </c>
      <c r="M3050" s="265">
        <f>$G3050*NonHospFrac+theModel!$H3050*NonHospFrac</f>
        <v>313311.82807743107</v>
      </c>
      <c r="N3050" s="266">
        <f t="shared" si="669"/>
        <v>508061.96774861938</v>
      </c>
      <c r="O3050" s="159"/>
      <c r="P3050" s="265">
        <f t="shared" si="670"/>
        <v>189166.0711972967</v>
      </c>
      <c r="Q3050" s="265">
        <f t="shared" si="671"/>
        <v>313310.27343575627</v>
      </c>
      <c r="R3050" s="266">
        <f t="shared" si="672"/>
        <v>502476.34463305294</v>
      </c>
    </row>
    <row r="3051" spans="1:18" x14ac:dyDescent="0.3">
      <c r="A3051" s="82">
        <v>3020</v>
      </c>
      <c r="B3051" s="94">
        <f t="shared" si="661"/>
        <v>8.4211253569507591E-26</v>
      </c>
      <c r="C3051" s="179">
        <f t="shared" si="662"/>
        <v>8.4021287484589498E-26</v>
      </c>
      <c r="D3051" s="166">
        <f t="shared" si="663"/>
        <v>2.2558277767625785E-3</v>
      </c>
      <c r="E3051" s="167">
        <f t="shared" si="673"/>
        <v>24.291375447755232</v>
      </c>
      <c r="F3051" s="168">
        <f t="shared" si="674"/>
        <v>6.8148557135997736</v>
      </c>
      <c r="G3051" s="168">
        <f t="shared" si="664"/>
        <v>236830.0238037465</v>
      </c>
      <c r="H3051" s="168">
        <f t="shared" si="665"/>
        <v>271310.33852408634</v>
      </c>
      <c r="I3051" s="169">
        <f t="shared" si="666"/>
        <v>508140.36232783285</v>
      </c>
      <c r="J3051" s="169">
        <f t="shared" si="668"/>
        <v>493563.62719039124</v>
      </c>
      <c r="K3051" s="95"/>
      <c r="L3051" s="265">
        <f t="shared" si="667"/>
        <v>194780.18985447392</v>
      </c>
      <c r="M3051" s="265">
        <f>$G3051*NonHospFrac+theModel!$H3051*NonHospFrac</f>
        <v>313360.17247335892</v>
      </c>
      <c r="N3051" s="266">
        <f t="shared" si="669"/>
        <v>508140.36232783285</v>
      </c>
      <c r="O3051" s="159"/>
      <c r="P3051" s="265">
        <f t="shared" si="670"/>
        <v>189192.64072824069</v>
      </c>
      <c r="Q3051" s="265">
        <f t="shared" si="671"/>
        <v>313358.61783168413</v>
      </c>
      <c r="R3051" s="266">
        <f t="shared" si="672"/>
        <v>502551.25855992478</v>
      </c>
    </row>
    <row r="3052" spans="1:18" x14ac:dyDescent="0.3">
      <c r="A3052" s="82">
        <v>3021</v>
      </c>
      <c r="B3052" s="94">
        <f t="shared" si="661"/>
        <v>8.2638148677602031E-26</v>
      </c>
      <c r="C3052" s="179">
        <f t="shared" si="662"/>
        <v>8.2451731246394863E-26</v>
      </c>
      <c r="D3052" s="166">
        <f t="shared" si="663"/>
        <v>2.2558277767625785E-3</v>
      </c>
      <c r="E3052" s="167">
        <f t="shared" si="673"/>
        <v>24.291375447755232</v>
      </c>
      <c r="F3052" s="168">
        <f t="shared" si="674"/>
        <v>6.8171115413765362</v>
      </c>
      <c r="G3052" s="168">
        <f t="shared" si="664"/>
        <v>236908.41838295996</v>
      </c>
      <c r="H3052" s="168">
        <f t="shared" si="665"/>
        <v>271310.33852408634</v>
      </c>
      <c r="I3052" s="169">
        <f t="shared" si="666"/>
        <v>508218.75690704631</v>
      </c>
      <c r="J3052" s="169">
        <f t="shared" si="668"/>
        <v>493632.93865764793</v>
      </c>
      <c r="K3052" s="95"/>
      <c r="L3052" s="265">
        <f t="shared" si="667"/>
        <v>194810.2400377595</v>
      </c>
      <c r="M3052" s="265">
        <f>$G3052*NonHospFrac+theModel!$H3052*NonHospFrac</f>
        <v>313408.51686928677</v>
      </c>
      <c r="N3052" s="266">
        <f t="shared" si="669"/>
        <v>508218.75690704631</v>
      </c>
      <c r="O3052" s="159"/>
      <c r="P3052" s="265">
        <f t="shared" si="670"/>
        <v>189219.2091761583</v>
      </c>
      <c r="Q3052" s="265">
        <f t="shared" si="671"/>
        <v>313406.96222761198</v>
      </c>
      <c r="R3052" s="266">
        <f t="shared" si="672"/>
        <v>502626.17140377028</v>
      </c>
    </row>
    <row r="3053" spans="1:18" x14ac:dyDescent="0.3">
      <c r="A3053" s="82">
        <v>3022</v>
      </c>
      <c r="B3053" s="94">
        <f t="shared" si="661"/>
        <v>8.1094430107547699E-26</v>
      </c>
      <c r="C3053" s="179">
        <f t="shared" si="662"/>
        <v>8.0911495039570359E-26</v>
      </c>
      <c r="D3053" s="166">
        <f t="shared" si="663"/>
        <v>2.2558277767625785E-3</v>
      </c>
      <c r="E3053" s="167">
        <f t="shared" si="673"/>
        <v>24.291375447755232</v>
      </c>
      <c r="F3053" s="168">
        <f t="shared" si="674"/>
        <v>6.8193673691532988</v>
      </c>
      <c r="G3053" s="168">
        <f t="shared" si="664"/>
        <v>236986.81296217337</v>
      </c>
      <c r="H3053" s="168">
        <f t="shared" si="665"/>
        <v>271310.33852408634</v>
      </c>
      <c r="I3053" s="169">
        <f t="shared" si="666"/>
        <v>508297.15148625971</v>
      </c>
      <c r="J3053" s="169">
        <f t="shared" si="668"/>
        <v>493702.2472996327</v>
      </c>
      <c r="K3053" s="95"/>
      <c r="L3053" s="265">
        <f t="shared" si="667"/>
        <v>194840.29022104508</v>
      </c>
      <c r="M3053" s="265">
        <f>$G3053*NonHospFrac+theModel!$H3053*NonHospFrac</f>
        <v>313456.86126521463</v>
      </c>
      <c r="N3053" s="266">
        <f t="shared" si="669"/>
        <v>508297.15148625971</v>
      </c>
      <c r="O3053" s="159"/>
      <c r="P3053" s="265">
        <f t="shared" si="670"/>
        <v>189245.77654109368</v>
      </c>
      <c r="Q3053" s="265">
        <f t="shared" si="671"/>
        <v>313455.30662353983</v>
      </c>
      <c r="R3053" s="266">
        <f t="shared" si="672"/>
        <v>502701.08316463348</v>
      </c>
    </row>
    <row r="3054" spans="1:18" x14ac:dyDescent="0.3">
      <c r="A3054" s="82">
        <v>3023</v>
      </c>
      <c r="B3054" s="94">
        <f t="shared" si="661"/>
        <v>7.9579548909356905E-26</v>
      </c>
      <c r="C3054" s="179">
        <f t="shared" si="662"/>
        <v>7.9400031152464941E-26</v>
      </c>
      <c r="D3054" s="166">
        <f t="shared" si="663"/>
        <v>2.2558277767625785E-3</v>
      </c>
      <c r="E3054" s="167">
        <f t="shared" si="673"/>
        <v>24.291375447755232</v>
      </c>
      <c r="F3054" s="168">
        <f t="shared" si="674"/>
        <v>6.8216231969300614</v>
      </c>
      <c r="G3054" s="168">
        <f t="shared" si="664"/>
        <v>237065.20754138683</v>
      </c>
      <c r="H3054" s="168">
        <f t="shared" si="665"/>
        <v>271310.33852408634</v>
      </c>
      <c r="I3054" s="169">
        <f t="shared" si="666"/>
        <v>508375.54606547317</v>
      </c>
      <c r="J3054" s="169">
        <f t="shared" si="668"/>
        <v>493771.55311646085</v>
      </c>
      <c r="K3054" s="95"/>
      <c r="L3054" s="265">
        <f t="shared" si="667"/>
        <v>194870.34040433067</v>
      </c>
      <c r="M3054" s="265">
        <f>$G3054*NonHospFrac+theModel!$H3054*NonHospFrac</f>
        <v>313505.20566114248</v>
      </c>
      <c r="N3054" s="266">
        <f t="shared" si="669"/>
        <v>508375.54606547311</v>
      </c>
      <c r="O3054" s="159"/>
      <c r="P3054" s="265">
        <f t="shared" si="670"/>
        <v>189272.34282309096</v>
      </c>
      <c r="Q3054" s="265">
        <f t="shared" si="671"/>
        <v>313503.65101946768</v>
      </c>
      <c r="R3054" s="266">
        <f t="shared" si="672"/>
        <v>502775.99384255864</v>
      </c>
    </row>
    <row r="3055" spans="1:18" x14ac:dyDescent="0.3">
      <c r="A3055" s="82">
        <v>3024</v>
      </c>
      <c r="B3055" s="94">
        <f t="shared" si="661"/>
        <v>7.8092966387679274E-26</v>
      </c>
      <c r="C3055" s="179">
        <f t="shared" si="662"/>
        <v>7.791680210493216E-26</v>
      </c>
      <c r="D3055" s="166">
        <f t="shared" si="663"/>
        <v>2.2558277767625785E-3</v>
      </c>
      <c r="E3055" s="167">
        <f t="shared" si="673"/>
        <v>24.291375447755232</v>
      </c>
      <c r="F3055" s="168">
        <f t="shared" si="674"/>
        <v>6.8238790247068239</v>
      </c>
      <c r="G3055" s="168">
        <f t="shared" si="664"/>
        <v>237143.60212060023</v>
      </c>
      <c r="H3055" s="168">
        <f t="shared" si="665"/>
        <v>271310.33852408634</v>
      </c>
      <c r="I3055" s="169">
        <f t="shared" si="666"/>
        <v>508453.94064468658</v>
      </c>
      <c r="J3055" s="169">
        <f t="shared" si="668"/>
        <v>493840.85610824742</v>
      </c>
      <c r="K3055" s="95"/>
      <c r="L3055" s="265">
        <f t="shared" si="667"/>
        <v>194900.39058761625</v>
      </c>
      <c r="M3055" s="265">
        <f>$G3055*NonHospFrac+theModel!$H3055*NonHospFrac</f>
        <v>313553.55005707033</v>
      </c>
      <c r="N3055" s="266">
        <f t="shared" si="669"/>
        <v>508453.94064468658</v>
      </c>
      <c r="O3055" s="159"/>
      <c r="P3055" s="265">
        <f t="shared" si="670"/>
        <v>189298.90802219429</v>
      </c>
      <c r="Q3055" s="265">
        <f t="shared" si="671"/>
        <v>313551.99541539553</v>
      </c>
      <c r="R3055" s="266">
        <f t="shared" si="672"/>
        <v>502850.90343758982</v>
      </c>
    </row>
    <row r="3056" spans="1:18" x14ac:dyDescent="0.3">
      <c r="A3056" s="82">
        <v>3025</v>
      </c>
      <c r="B3056" s="94">
        <f t="shared" si="661"/>
        <v>7.6634153910240936E-26</v>
      </c>
      <c r="C3056" s="179">
        <f t="shared" si="662"/>
        <v>7.6461280457201513E-26</v>
      </c>
      <c r="D3056" s="166">
        <f t="shared" si="663"/>
        <v>2.2558277767625785E-3</v>
      </c>
      <c r="E3056" s="167">
        <f t="shared" si="673"/>
        <v>24.291375447755232</v>
      </c>
      <c r="F3056" s="168">
        <f t="shared" si="674"/>
        <v>6.8261348524835865</v>
      </c>
      <c r="G3056" s="168">
        <f t="shared" si="664"/>
        <v>237221.99669981367</v>
      </c>
      <c r="H3056" s="168">
        <f t="shared" si="665"/>
        <v>271310.33852408634</v>
      </c>
      <c r="I3056" s="169">
        <f t="shared" si="666"/>
        <v>508532.33522390004</v>
      </c>
      <c r="J3056" s="169">
        <f t="shared" si="668"/>
        <v>493910.15627510764</v>
      </c>
      <c r="K3056" s="95"/>
      <c r="L3056" s="265">
        <f t="shared" si="667"/>
        <v>194930.44077090183</v>
      </c>
      <c r="M3056" s="265">
        <f>$G3056*NonHospFrac+theModel!$H3056*NonHospFrac</f>
        <v>313601.89445299818</v>
      </c>
      <c r="N3056" s="266">
        <f t="shared" si="669"/>
        <v>508532.33522390004</v>
      </c>
      <c r="O3056" s="159"/>
      <c r="P3056" s="265">
        <f t="shared" si="670"/>
        <v>189325.4721384478</v>
      </c>
      <c r="Q3056" s="265">
        <f t="shared" si="671"/>
        <v>313600.33981132339</v>
      </c>
      <c r="R3056" s="266">
        <f t="shared" si="672"/>
        <v>502925.81194977119</v>
      </c>
    </row>
    <row r="3057" spans="1:18" x14ac:dyDescent="0.3">
      <c r="A3057" s="82">
        <v>3026</v>
      </c>
      <c r="B3057" s="94">
        <f t="shared" si="661"/>
        <v>7.5202592719861747E-26</v>
      </c>
      <c r="C3057" s="179">
        <f t="shared" si="662"/>
        <v>7.5032948622319714E-26</v>
      </c>
      <c r="D3057" s="166">
        <f t="shared" si="663"/>
        <v>2.2558277767625785E-3</v>
      </c>
      <c r="E3057" s="167">
        <f t="shared" si="673"/>
        <v>24.291375447755232</v>
      </c>
      <c r="F3057" s="168">
        <f t="shared" si="674"/>
        <v>6.8283906802603491</v>
      </c>
      <c r="G3057" s="168">
        <f t="shared" si="664"/>
        <v>237300.39127902707</v>
      </c>
      <c r="H3057" s="168">
        <f t="shared" si="665"/>
        <v>271310.33852408634</v>
      </c>
      <c r="I3057" s="169">
        <f t="shared" si="666"/>
        <v>508610.72980311338</v>
      </c>
      <c r="J3057" s="169">
        <f t="shared" si="668"/>
        <v>493979.45361715654</v>
      </c>
      <c r="K3057" s="95"/>
      <c r="L3057" s="265">
        <f t="shared" si="667"/>
        <v>194960.49095418741</v>
      </c>
      <c r="M3057" s="265">
        <f>$G3057*NonHospFrac+theModel!$H3057*NonHospFrac</f>
        <v>313650.23884892603</v>
      </c>
      <c r="N3057" s="266">
        <f t="shared" si="669"/>
        <v>508610.72980311344</v>
      </c>
      <c r="O3057" s="159"/>
      <c r="P3057" s="265">
        <f t="shared" si="670"/>
        <v>189352.03517189564</v>
      </c>
      <c r="Q3057" s="265">
        <f t="shared" si="671"/>
        <v>313648.68420725124</v>
      </c>
      <c r="R3057" s="266">
        <f t="shared" si="672"/>
        <v>503000.71937914687</v>
      </c>
    </row>
    <row r="3058" spans="1:18" x14ac:dyDescent="0.3">
      <c r="A3058" s="82">
        <v>3027</v>
      </c>
      <c r="B3058" s="94">
        <f t="shared" si="661"/>
        <v>7.3797773749983864E-26</v>
      </c>
      <c r="C3058" s="179">
        <f t="shared" si="662"/>
        <v>7.3631298682095413E-26</v>
      </c>
      <c r="D3058" s="166">
        <f t="shared" si="663"/>
        <v>2.2558277767625785E-3</v>
      </c>
      <c r="E3058" s="167">
        <f t="shared" si="673"/>
        <v>24.291375447755232</v>
      </c>
      <c r="F3058" s="168">
        <f t="shared" si="674"/>
        <v>6.8306465080371117</v>
      </c>
      <c r="G3058" s="168">
        <f t="shared" si="664"/>
        <v>237378.7858582405</v>
      </c>
      <c r="H3058" s="168">
        <f t="shared" si="665"/>
        <v>271310.33852408634</v>
      </c>
      <c r="I3058" s="169">
        <f t="shared" si="666"/>
        <v>508689.12438232685</v>
      </c>
      <c r="J3058" s="169">
        <f t="shared" si="668"/>
        <v>494048.74813450949</v>
      </c>
      <c r="K3058" s="95"/>
      <c r="L3058" s="265">
        <f t="shared" si="667"/>
        <v>194990.54113747296</v>
      </c>
      <c r="M3058" s="265">
        <f>$G3058*NonHospFrac+theModel!$H3058*NonHospFrac</f>
        <v>313698.58324485389</v>
      </c>
      <c r="N3058" s="266">
        <f t="shared" si="669"/>
        <v>508689.12438232685</v>
      </c>
      <c r="O3058" s="159"/>
      <c r="P3058" s="265">
        <f t="shared" si="670"/>
        <v>189378.59712258191</v>
      </c>
      <c r="Q3058" s="265">
        <f t="shared" si="671"/>
        <v>313697.02860317909</v>
      </c>
      <c r="R3058" s="266">
        <f t="shared" si="672"/>
        <v>503075.625725761</v>
      </c>
    </row>
    <row r="3059" spans="1:18" x14ac:dyDescent="0.3">
      <c r="A3059" s="82">
        <v>3028</v>
      </c>
      <c r="B3059" s="94">
        <f t="shared" si="661"/>
        <v>7.2419197443646596E-26</v>
      </c>
      <c r="C3059" s="179">
        <f t="shared" si="662"/>
        <v>7.2255832206482369E-26</v>
      </c>
      <c r="D3059" s="166">
        <f t="shared" si="663"/>
        <v>2.2558277767625785E-3</v>
      </c>
      <c r="E3059" s="167">
        <f t="shared" si="673"/>
        <v>24.291375447755232</v>
      </c>
      <c r="F3059" s="168">
        <f t="shared" si="674"/>
        <v>6.8329023358138743</v>
      </c>
      <c r="G3059" s="168">
        <f t="shared" si="664"/>
        <v>237457.18043745394</v>
      </c>
      <c r="H3059" s="168">
        <f t="shared" si="665"/>
        <v>271310.33852408634</v>
      </c>
      <c r="I3059" s="169">
        <f t="shared" si="666"/>
        <v>508767.51896154031</v>
      </c>
      <c r="J3059" s="169">
        <f t="shared" si="668"/>
        <v>494118.03982728149</v>
      </c>
      <c r="K3059" s="95"/>
      <c r="L3059" s="265">
        <f t="shared" si="667"/>
        <v>195020.59132075857</v>
      </c>
      <c r="M3059" s="265">
        <f>$G3059*NonHospFrac+theModel!$H3059*NonHospFrac</f>
        <v>313746.92764078174</v>
      </c>
      <c r="N3059" s="266">
        <f t="shared" si="669"/>
        <v>508767.51896154031</v>
      </c>
      <c r="O3059" s="159"/>
      <c r="P3059" s="265">
        <f t="shared" si="670"/>
        <v>189405.15799055083</v>
      </c>
      <c r="Q3059" s="265">
        <f t="shared" si="671"/>
        <v>313745.37299910694</v>
      </c>
      <c r="R3059" s="266">
        <f t="shared" si="672"/>
        <v>503150.53098965774</v>
      </c>
    </row>
    <row r="3060" spans="1:18" x14ac:dyDescent="0.3">
      <c r="A3060" s="82">
        <v>3029</v>
      </c>
      <c r="B3060" s="94">
        <f t="shared" si="661"/>
        <v>7.1066373575842687E-26</v>
      </c>
      <c r="C3060" s="179">
        <f t="shared" si="662"/>
        <v>7.0906060076336512E-26</v>
      </c>
      <c r="D3060" s="166">
        <f t="shared" si="663"/>
        <v>2.2558277767625785E-3</v>
      </c>
      <c r="E3060" s="167">
        <f t="shared" si="673"/>
        <v>24.291375447755232</v>
      </c>
      <c r="F3060" s="168">
        <f t="shared" si="674"/>
        <v>6.8351581635906369</v>
      </c>
      <c r="G3060" s="168">
        <f t="shared" si="664"/>
        <v>237535.57501666731</v>
      </c>
      <c r="H3060" s="168">
        <f t="shared" si="665"/>
        <v>271310.33852408634</v>
      </c>
      <c r="I3060" s="169">
        <f t="shared" si="666"/>
        <v>508845.91354075365</v>
      </c>
      <c r="J3060" s="169">
        <f t="shared" si="668"/>
        <v>494187.32869558758</v>
      </c>
      <c r="K3060" s="95"/>
      <c r="L3060" s="265">
        <f t="shared" si="667"/>
        <v>195050.64150404412</v>
      </c>
      <c r="M3060" s="265">
        <f>$G3060*NonHospFrac+theModel!$H3060*NonHospFrac</f>
        <v>313795.27203670953</v>
      </c>
      <c r="N3060" s="266">
        <f t="shared" si="669"/>
        <v>508845.91354075365</v>
      </c>
      <c r="O3060" s="159"/>
      <c r="P3060" s="265">
        <f t="shared" si="670"/>
        <v>189431.71777584642</v>
      </c>
      <c r="Q3060" s="265">
        <f t="shared" si="671"/>
        <v>313793.71739503474</v>
      </c>
      <c r="R3060" s="266">
        <f t="shared" si="672"/>
        <v>503225.43517088116</v>
      </c>
    </row>
    <row r="3061" spans="1:18" x14ac:dyDescent="0.3">
      <c r="A3061" s="82">
        <v>3030</v>
      </c>
      <c r="B3061" s="94">
        <f t="shared" si="661"/>
        <v>6.9738821079193146E-26</v>
      </c>
      <c r="C3061" s="179">
        <f t="shared" si="662"/>
        <v>6.9581502309484021E-26</v>
      </c>
      <c r="D3061" s="166">
        <f t="shared" si="663"/>
        <v>2.2558277767625785E-3</v>
      </c>
      <c r="E3061" s="167">
        <f t="shared" si="673"/>
        <v>24.291375447755232</v>
      </c>
      <c r="F3061" s="168">
        <f t="shared" si="674"/>
        <v>6.8374139913673995</v>
      </c>
      <c r="G3061" s="168">
        <f t="shared" si="664"/>
        <v>237613.96959588077</v>
      </c>
      <c r="H3061" s="168">
        <f t="shared" si="665"/>
        <v>271310.33852408634</v>
      </c>
      <c r="I3061" s="169">
        <f t="shared" si="666"/>
        <v>508924.30811996711</v>
      </c>
      <c r="J3061" s="169">
        <f t="shared" si="668"/>
        <v>494256.61473954306</v>
      </c>
      <c r="K3061" s="95"/>
      <c r="L3061" s="265">
        <f t="shared" si="667"/>
        <v>195080.69168732973</v>
      </c>
      <c r="M3061" s="265">
        <f>$G3061*NonHospFrac+theModel!$H3061*NonHospFrac</f>
        <v>313843.61643263738</v>
      </c>
      <c r="N3061" s="266">
        <f t="shared" si="669"/>
        <v>508924.30811996711</v>
      </c>
      <c r="O3061" s="159"/>
      <c r="P3061" s="265">
        <f t="shared" si="670"/>
        <v>189458.27647851294</v>
      </c>
      <c r="Q3061" s="265">
        <f t="shared" si="671"/>
        <v>313842.06179096259</v>
      </c>
      <c r="R3061" s="266">
        <f t="shared" si="672"/>
        <v>503300.3382694755</v>
      </c>
    </row>
    <row r="3062" spans="1:18" x14ac:dyDescent="0.3">
      <c r="A3062" s="82">
        <v>3031</v>
      </c>
      <c r="B3062" s="94">
        <f t="shared" si="661"/>
        <v>6.8436067872878556E-26</v>
      </c>
      <c r="C3062" s="179">
        <f t="shared" si="662"/>
        <v>6.8281687890038502E-26</v>
      </c>
      <c r="D3062" s="166">
        <f t="shared" si="663"/>
        <v>2.2558277767625785E-3</v>
      </c>
      <c r="E3062" s="167">
        <f t="shared" si="673"/>
        <v>24.291375447755232</v>
      </c>
      <c r="F3062" s="168">
        <f t="shared" si="674"/>
        <v>6.8396698191441621</v>
      </c>
      <c r="G3062" s="168">
        <f t="shared" si="664"/>
        <v>237692.36417509415</v>
      </c>
      <c r="H3062" s="168">
        <f t="shared" si="665"/>
        <v>271310.33852408634</v>
      </c>
      <c r="I3062" s="169">
        <f t="shared" si="666"/>
        <v>509002.70269918046</v>
      </c>
      <c r="J3062" s="169">
        <f t="shared" si="668"/>
        <v>494325.89795926289</v>
      </c>
      <c r="K3062" s="95"/>
      <c r="L3062" s="265">
        <f t="shared" si="667"/>
        <v>195110.74187061528</v>
      </c>
      <c r="M3062" s="265">
        <f>$G3062*NonHospFrac+theModel!$H3062*NonHospFrac</f>
        <v>313891.96082856518</v>
      </c>
      <c r="N3062" s="266">
        <f t="shared" si="669"/>
        <v>509002.70269918046</v>
      </c>
      <c r="O3062" s="159"/>
      <c r="P3062" s="265">
        <f t="shared" si="670"/>
        <v>189484.83409859441</v>
      </c>
      <c r="Q3062" s="265">
        <f t="shared" si="671"/>
        <v>313890.40618689038</v>
      </c>
      <c r="R3062" s="266">
        <f t="shared" si="672"/>
        <v>503375.24028548482</v>
      </c>
    </row>
    <row r="3063" spans="1:18" x14ac:dyDescent="0.3">
      <c r="A3063" s="82">
        <v>3032</v>
      </c>
      <c r="B3063" s="94">
        <f t="shared" si="661"/>
        <v>6.7157650694766058E-26</v>
      </c>
      <c r="C3063" s="179">
        <f t="shared" si="662"/>
        <v>6.700615460090669E-26</v>
      </c>
      <c r="D3063" s="166">
        <f t="shared" si="663"/>
        <v>2.2558277767625785E-3</v>
      </c>
      <c r="E3063" s="167">
        <f t="shared" si="673"/>
        <v>24.291375447755232</v>
      </c>
      <c r="F3063" s="168">
        <f t="shared" si="674"/>
        <v>6.8419256469209246</v>
      </c>
      <c r="G3063" s="168">
        <f t="shared" si="664"/>
        <v>237770.75875430761</v>
      </c>
      <c r="H3063" s="168">
        <f t="shared" si="665"/>
        <v>271310.33852408634</v>
      </c>
      <c r="I3063" s="169">
        <f t="shared" si="666"/>
        <v>509081.09727839392</v>
      </c>
      <c r="J3063" s="169">
        <f t="shared" si="668"/>
        <v>494395.17835486244</v>
      </c>
      <c r="K3063" s="95"/>
      <c r="L3063" s="265">
        <f t="shared" si="667"/>
        <v>195140.79205390089</v>
      </c>
      <c r="M3063" s="265">
        <f>$G3063*NonHospFrac+theModel!$H3063*NonHospFrac</f>
        <v>313940.30522449303</v>
      </c>
      <c r="N3063" s="266">
        <f t="shared" si="669"/>
        <v>509081.09727839392</v>
      </c>
      <c r="O3063" s="159"/>
      <c r="P3063" s="265">
        <f t="shared" si="670"/>
        <v>189511.39063613504</v>
      </c>
      <c r="Q3063" s="265">
        <f t="shared" si="671"/>
        <v>313938.75058281823</v>
      </c>
      <c r="R3063" s="266">
        <f t="shared" si="672"/>
        <v>503450.1412189533</v>
      </c>
    </row>
    <row r="3064" spans="1:18" x14ac:dyDescent="0.3">
      <c r="A3064" s="82">
        <v>3033</v>
      </c>
      <c r="B3064" s="94">
        <f t="shared" si="661"/>
        <v>6.590311493667261E-26</v>
      </c>
      <c r="C3064" s="179">
        <f t="shared" si="662"/>
        <v>6.5754448859423289E-26</v>
      </c>
      <c r="D3064" s="166">
        <f t="shared" si="663"/>
        <v>2.2558277767625785E-3</v>
      </c>
      <c r="E3064" s="167">
        <f t="shared" si="673"/>
        <v>24.291375447755232</v>
      </c>
      <c r="F3064" s="168">
        <f t="shared" si="674"/>
        <v>6.8441814746976872</v>
      </c>
      <c r="G3064" s="168">
        <f t="shared" si="664"/>
        <v>237849.15333352098</v>
      </c>
      <c r="H3064" s="168">
        <f t="shared" si="665"/>
        <v>271310.33852408634</v>
      </c>
      <c r="I3064" s="169">
        <f t="shared" si="666"/>
        <v>509159.49185760733</v>
      </c>
      <c r="J3064" s="169">
        <f t="shared" si="668"/>
        <v>494464.45592645661</v>
      </c>
      <c r="K3064" s="95"/>
      <c r="L3064" s="265">
        <f t="shared" si="667"/>
        <v>195170.84223718644</v>
      </c>
      <c r="M3064" s="265">
        <f>$G3064*NonHospFrac+theModel!$H3064*NonHospFrac</f>
        <v>313988.64962042088</v>
      </c>
      <c r="N3064" s="266">
        <f t="shared" si="669"/>
        <v>509159.49185760733</v>
      </c>
      <c r="O3064" s="159"/>
      <c r="P3064" s="265">
        <f t="shared" si="670"/>
        <v>189537.94609117889</v>
      </c>
      <c r="Q3064" s="265">
        <f t="shared" si="671"/>
        <v>313987.09497874608</v>
      </c>
      <c r="R3064" s="266">
        <f t="shared" si="672"/>
        <v>503525.04106992495</v>
      </c>
    </row>
    <row r="3065" spans="1:18" x14ac:dyDescent="0.3">
      <c r="A3065" s="82">
        <v>3034</v>
      </c>
      <c r="B3065" s="94">
        <f t="shared" si="661"/>
        <v>6.4672014482703454E-26</v>
      </c>
      <c r="C3065" s="179">
        <f t="shared" si="662"/>
        <v>6.4526125556054182E-26</v>
      </c>
      <c r="D3065" s="166">
        <f t="shared" si="663"/>
        <v>2.2558277767625785E-3</v>
      </c>
      <c r="E3065" s="167">
        <f t="shared" si="673"/>
        <v>24.291375447755232</v>
      </c>
      <c r="F3065" s="168">
        <f t="shared" si="674"/>
        <v>6.8464373024744498</v>
      </c>
      <c r="G3065" s="168">
        <f t="shared" si="664"/>
        <v>237927.54791273444</v>
      </c>
      <c r="H3065" s="168">
        <f t="shared" si="665"/>
        <v>271310.33852408634</v>
      </c>
      <c r="I3065" s="169">
        <f t="shared" si="666"/>
        <v>509237.88643682079</v>
      </c>
      <c r="J3065" s="169">
        <f t="shared" si="668"/>
        <v>494533.73067416059</v>
      </c>
      <c r="K3065" s="95"/>
      <c r="L3065" s="265">
        <f t="shared" si="667"/>
        <v>195200.89242047202</v>
      </c>
      <c r="M3065" s="265">
        <f>$G3065*NonHospFrac+theModel!$H3065*NonHospFrac</f>
        <v>314036.99401634873</v>
      </c>
      <c r="N3065" s="266">
        <f t="shared" si="669"/>
        <v>509237.88643682073</v>
      </c>
      <c r="O3065" s="159"/>
      <c r="P3065" s="265">
        <f t="shared" si="670"/>
        <v>189564.50046377012</v>
      </c>
      <c r="Q3065" s="265">
        <f t="shared" si="671"/>
        <v>314035.43937467394</v>
      </c>
      <c r="R3065" s="266">
        <f t="shared" si="672"/>
        <v>503599.93983844406</v>
      </c>
    </row>
    <row r="3066" spans="1:18" x14ac:dyDescent="0.3">
      <c r="A3066" s="82">
        <v>3035</v>
      </c>
      <c r="B3066" s="94">
        <f t="shared" si="661"/>
        <v>6.3463911550615004E-26</v>
      </c>
      <c r="C3066" s="179">
        <f t="shared" si="662"/>
        <v>6.3320747896117124E-26</v>
      </c>
      <c r="D3066" s="166">
        <f t="shared" si="663"/>
        <v>2.2558277767625785E-3</v>
      </c>
      <c r="E3066" s="167">
        <f t="shared" si="673"/>
        <v>24.291375447755232</v>
      </c>
      <c r="F3066" s="168">
        <f t="shared" si="674"/>
        <v>6.8486931302512124</v>
      </c>
      <c r="G3066" s="168">
        <f t="shared" si="664"/>
        <v>238005.94249194782</v>
      </c>
      <c r="H3066" s="168">
        <f t="shared" si="665"/>
        <v>271310.33852408634</v>
      </c>
      <c r="I3066" s="169">
        <f t="shared" si="666"/>
        <v>509316.28101603419</v>
      </c>
      <c r="J3066" s="169">
        <f t="shared" si="668"/>
        <v>494603.00259808946</v>
      </c>
      <c r="K3066" s="95"/>
      <c r="L3066" s="265">
        <f t="shared" si="667"/>
        <v>195230.9426037576</v>
      </c>
      <c r="M3066" s="265">
        <f>$G3066*NonHospFrac+theModel!$H3066*NonHospFrac</f>
        <v>314085.33841227659</v>
      </c>
      <c r="N3066" s="266">
        <f t="shared" si="669"/>
        <v>509316.28101603419</v>
      </c>
      <c r="O3066" s="159"/>
      <c r="P3066" s="265">
        <f t="shared" si="670"/>
        <v>189591.05375395284</v>
      </c>
      <c r="Q3066" s="265">
        <f t="shared" si="671"/>
        <v>314083.78377060179</v>
      </c>
      <c r="R3066" s="266">
        <f t="shared" si="672"/>
        <v>503674.83752455463</v>
      </c>
    </row>
    <row r="3067" spans="1:18" x14ac:dyDescent="0.3">
      <c r="A3067" s="82">
        <v>3036</v>
      </c>
      <c r="B3067" s="94">
        <f t="shared" si="661"/>
        <v>6.2278376536136591E-26</v>
      </c>
      <c r="C3067" s="179">
        <f t="shared" si="662"/>
        <v>6.2137887244454693E-26</v>
      </c>
      <c r="D3067" s="166">
        <f t="shared" si="663"/>
        <v>2.2558277767625785E-3</v>
      </c>
      <c r="E3067" s="167">
        <f t="shared" si="673"/>
        <v>24.291375447755232</v>
      </c>
      <c r="F3067" s="168">
        <f t="shared" si="674"/>
        <v>6.850948958027975</v>
      </c>
      <c r="G3067" s="168">
        <f t="shared" si="664"/>
        <v>238084.33707116128</v>
      </c>
      <c r="H3067" s="168">
        <f t="shared" si="665"/>
        <v>271310.33852408634</v>
      </c>
      <c r="I3067" s="169">
        <f t="shared" si="666"/>
        <v>509394.67559524765</v>
      </c>
      <c r="J3067" s="169">
        <f t="shared" si="668"/>
        <v>494672.27169835835</v>
      </c>
      <c r="K3067" s="95"/>
      <c r="L3067" s="265">
        <f t="shared" si="667"/>
        <v>195260.99278704319</v>
      </c>
      <c r="M3067" s="265">
        <f>$G3067*NonHospFrac+theModel!$H3067*NonHospFrac</f>
        <v>314133.68280820444</v>
      </c>
      <c r="N3067" s="266">
        <f t="shared" si="669"/>
        <v>509394.67559524765</v>
      </c>
      <c r="O3067" s="159"/>
      <c r="P3067" s="265">
        <f t="shared" si="670"/>
        <v>189617.60596177119</v>
      </c>
      <c r="Q3067" s="265">
        <f t="shared" si="671"/>
        <v>314132.12816652964</v>
      </c>
      <c r="R3067" s="266">
        <f t="shared" si="672"/>
        <v>503749.7341283008</v>
      </c>
    </row>
    <row r="3068" spans="1:18" x14ac:dyDescent="0.3">
      <c r="A3068" s="82">
        <v>3037</v>
      </c>
      <c r="B3068" s="94">
        <f t="shared" si="661"/>
        <v>6.1114987860202621E-26</v>
      </c>
      <c r="C3068" s="179">
        <f t="shared" si="662"/>
        <v>6.0977122973011073E-26</v>
      </c>
      <c r="D3068" s="166">
        <f t="shared" si="663"/>
        <v>2.2558277767625785E-3</v>
      </c>
      <c r="E3068" s="167">
        <f t="shared" si="673"/>
        <v>24.291375447755232</v>
      </c>
      <c r="F3068" s="168">
        <f t="shared" si="674"/>
        <v>6.8532047858047376</v>
      </c>
      <c r="G3068" s="168">
        <f t="shared" si="664"/>
        <v>238162.73165037468</v>
      </c>
      <c r="H3068" s="168">
        <f t="shared" si="665"/>
        <v>271310.33852408634</v>
      </c>
      <c r="I3068" s="169">
        <f t="shared" si="666"/>
        <v>509473.070174461</v>
      </c>
      <c r="J3068" s="169">
        <f t="shared" si="668"/>
        <v>494741.53797508229</v>
      </c>
      <c r="K3068" s="95"/>
      <c r="L3068" s="265">
        <f t="shared" si="667"/>
        <v>195291.04297032877</v>
      </c>
      <c r="M3068" s="265">
        <f>$G3068*NonHospFrac+theModel!$H3068*NonHospFrac</f>
        <v>314182.02720413229</v>
      </c>
      <c r="N3068" s="266">
        <f t="shared" si="669"/>
        <v>509473.07017446106</v>
      </c>
      <c r="O3068" s="159"/>
      <c r="P3068" s="265">
        <f t="shared" si="670"/>
        <v>189644.15708726927</v>
      </c>
      <c r="Q3068" s="265">
        <f t="shared" si="671"/>
        <v>314180.47256245749</v>
      </c>
      <c r="R3068" s="266">
        <f t="shared" si="672"/>
        <v>503824.62964972679</v>
      </c>
    </row>
    <row r="3069" spans="1:18" x14ac:dyDescent="0.3">
      <c r="A3069" s="82">
        <v>3038</v>
      </c>
      <c r="B3069" s="94">
        <f t="shared" si="661"/>
        <v>5.9973331819038056E-26</v>
      </c>
      <c r="C3069" s="179">
        <f t="shared" si="662"/>
        <v>5.9838042311255673E-26</v>
      </c>
      <c r="D3069" s="166">
        <f t="shared" si="663"/>
        <v>2.2558277767625785E-3</v>
      </c>
      <c r="E3069" s="167">
        <f t="shared" si="673"/>
        <v>24.291375447755232</v>
      </c>
      <c r="F3069" s="168">
        <f t="shared" si="674"/>
        <v>6.8554606135815002</v>
      </c>
      <c r="G3069" s="168">
        <f t="shared" si="664"/>
        <v>238241.12622958815</v>
      </c>
      <c r="H3069" s="168">
        <f t="shared" si="665"/>
        <v>271310.33852408634</v>
      </c>
      <c r="I3069" s="169">
        <f t="shared" si="666"/>
        <v>509551.46475367446</v>
      </c>
      <c r="J3069" s="169">
        <f t="shared" si="668"/>
        <v>494810.80142837652</v>
      </c>
      <c r="K3069" s="95"/>
      <c r="L3069" s="265">
        <f t="shared" si="667"/>
        <v>195321.09315361435</v>
      </c>
      <c r="M3069" s="265">
        <f>$G3069*NonHospFrac+theModel!$H3069*NonHospFrac</f>
        <v>314230.37160006014</v>
      </c>
      <c r="N3069" s="266">
        <f t="shared" si="669"/>
        <v>509551.46475367446</v>
      </c>
      <c r="O3069" s="159"/>
      <c r="P3069" s="265">
        <f t="shared" si="670"/>
        <v>189670.70713049121</v>
      </c>
      <c r="Q3069" s="265">
        <f t="shared" si="671"/>
        <v>314228.81695838535</v>
      </c>
      <c r="R3069" s="266">
        <f t="shared" si="672"/>
        <v>503899.52408887655</v>
      </c>
    </row>
    <row r="3070" spans="1:18" x14ac:dyDescent="0.3">
      <c r="A3070" s="82">
        <v>3039</v>
      </c>
      <c r="B3070" s="94">
        <f t="shared" si="661"/>
        <v>5.8853002437044372E-26</v>
      </c>
      <c r="C3070" s="179">
        <f t="shared" si="662"/>
        <v>5.8720240199401009E-26</v>
      </c>
      <c r="D3070" s="166">
        <f t="shared" si="663"/>
        <v>2.2558277767625785E-3</v>
      </c>
      <c r="E3070" s="167">
        <f t="shared" si="673"/>
        <v>24.291375447755232</v>
      </c>
      <c r="F3070" s="168">
        <f t="shared" si="674"/>
        <v>6.8577164413582627</v>
      </c>
      <c r="G3070" s="168">
        <f t="shared" si="664"/>
        <v>238319.52080880152</v>
      </c>
      <c r="H3070" s="168">
        <f t="shared" si="665"/>
        <v>271310.33852408634</v>
      </c>
      <c r="I3070" s="169">
        <f t="shared" si="666"/>
        <v>509629.85933288786</v>
      </c>
      <c r="J3070" s="169">
        <f t="shared" si="668"/>
        <v>494880.06205835601</v>
      </c>
      <c r="K3070" s="95"/>
      <c r="L3070" s="265">
        <f t="shared" si="667"/>
        <v>195351.14333689993</v>
      </c>
      <c r="M3070" s="265">
        <f>$G3070*NonHospFrac+theModel!$H3070*NonHospFrac</f>
        <v>314278.71599598794</v>
      </c>
      <c r="N3070" s="266">
        <f t="shared" si="669"/>
        <v>509629.85933288786</v>
      </c>
      <c r="O3070" s="159"/>
      <c r="P3070" s="265">
        <f t="shared" si="670"/>
        <v>189697.25609148113</v>
      </c>
      <c r="Q3070" s="265">
        <f t="shared" si="671"/>
        <v>314277.16135431314</v>
      </c>
      <c r="R3070" s="266">
        <f t="shared" si="672"/>
        <v>503974.41744579427</v>
      </c>
    </row>
    <row r="3071" spans="1:18" x14ac:dyDescent="0.3">
      <c r="A3071" s="82">
        <v>3040</v>
      </c>
      <c r="B3071" s="94">
        <f t="shared" si="661"/>
        <v>5.7753601322433698E-26</v>
      </c>
      <c r="C3071" s="179">
        <f t="shared" si="662"/>
        <v>5.7623319144362485E-26</v>
      </c>
      <c r="D3071" s="166">
        <f t="shared" si="663"/>
        <v>2.2558277767625785E-3</v>
      </c>
      <c r="E3071" s="167">
        <f t="shared" si="673"/>
        <v>24.291375447755232</v>
      </c>
      <c r="F3071" s="168">
        <f t="shared" si="674"/>
        <v>6.8599722691350253</v>
      </c>
      <c r="G3071" s="168">
        <f t="shared" si="664"/>
        <v>238397.91538801498</v>
      </c>
      <c r="H3071" s="168">
        <f t="shared" si="665"/>
        <v>271310.33852408634</v>
      </c>
      <c r="I3071" s="169">
        <f t="shared" si="666"/>
        <v>509708.25391210133</v>
      </c>
      <c r="J3071" s="169">
        <f t="shared" si="668"/>
        <v>494949.31986513588</v>
      </c>
      <c r="K3071" s="95"/>
      <c r="L3071" s="265">
        <f t="shared" si="667"/>
        <v>195381.19352018551</v>
      </c>
      <c r="M3071" s="265">
        <f>$G3071*NonHospFrac+theModel!$H3071*NonHospFrac</f>
        <v>314327.06039191585</v>
      </c>
      <c r="N3071" s="266">
        <f t="shared" si="669"/>
        <v>509708.25391210138</v>
      </c>
      <c r="O3071" s="159"/>
      <c r="P3071" s="265">
        <f t="shared" si="670"/>
        <v>189723.80397028313</v>
      </c>
      <c r="Q3071" s="265">
        <f t="shared" si="671"/>
        <v>314325.50575024105</v>
      </c>
      <c r="R3071" s="266">
        <f t="shared" si="672"/>
        <v>504049.30972052418</v>
      </c>
    </row>
    <row r="3072" spans="1:18" x14ac:dyDescent="0.3">
      <c r="A3072" s="82">
        <v>3041</v>
      </c>
      <c r="B3072" s="94">
        <f t="shared" si="661"/>
        <v>5.6674737525559702E-26</v>
      </c>
      <c r="C3072" s="179">
        <f t="shared" si="662"/>
        <v>5.6546889078408811E-26</v>
      </c>
      <c r="D3072" s="166">
        <f t="shared" si="663"/>
        <v>2.2558277767625785E-3</v>
      </c>
      <c r="E3072" s="167">
        <f t="shared" si="673"/>
        <v>24.291375447755232</v>
      </c>
      <c r="F3072" s="168">
        <f t="shared" si="674"/>
        <v>6.8622280969117879</v>
      </c>
      <c r="G3072" s="168">
        <f t="shared" si="664"/>
        <v>238476.30996722839</v>
      </c>
      <c r="H3072" s="168">
        <f t="shared" si="665"/>
        <v>271310.33852408634</v>
      </c>
      <c r="I3072" s="169">
        <f t="shared" si="666"/>
        <v>509786.64849131473</v>
      </c>
      <c r="J3072" s="169">
        <f t="shared" si="668"/>
        <v>495018.57484883117</v>
      </c>
      <c r="K3072" s="95"/>
      <c r="L3072" s="265">
        <f t="shared" si="667"/>
        <v>195411.24370347109</v>
      </c>
      <c r="M3072" s="265">
        <f>$G3072*NonHospFrac+theModel!$H3072*NonHospFrac</f>
        <v>314375.40478784364</v>
      </c>
      <c r="N3072" s="266">
        <f t="shared" si="669"/>
        <v>509786.64849131473</v>
      </c>
      <c r="O3072" s="159"/>
      <c r="P3072" s="265">
        <f t="shared" si="670"/>
        <v>189750.35076694132</v>
      </c>
      <c r="Q3072" s="265">
        <f t="shared" si="671"/>
        <v>314373.85014616884</v>
      </c>
      <c r="R3072" s="266">
        <f t="shared" si="672"/>
        <v>504124.20091311017</v>
      </c>
    </row>
    <row r="3073" spans="1:18" x14ac:dyDescent="0.3">
      <c r="A3073" s="82">
        <v>3042</v>
      </c>
      <c r="B3073" s="94">
        <f t="shared" si="661"/>
        <v>5.5616027399895004E-26</v>
      </c>
      <c r="C3073" s="179">
        <f t="shared" si="662"/>
        <v>5.5490567220453136E-26</v>
      </c>
      <c r="D3073" s="166">
        <f t="shared" si="663"/>
        <v>2.2558277767625785E-3</v>
      </c>
      <c r="E3073" s="167">
        <f t="shared" si="673"/>
        <v>24.291375447755232</v>
      </c>
      <c r="F3073" s="168">
        <f t="shared" si="674"/>
        <v>6.8644839246885505</v>
      </c>
      <c r="G3073" s="168">
        <f t="shared" si="664"/>
        <v>238554.70454644182</v>
      </c>
      <c r="H3073" s="168">
        <f t="shared" si="665"/>
        <v>271310.33852408634</v>
      </c>
      <c r="I3073" s="169">
        <f t="shared" si="666"/>
        <v>509865.04307052819</v>
      </c>
      <c r="J3073" s="169">
        <f t="shared" si="668"/>
        <v>495087.82700955705</v>
      </c>
      <c r="K3073" s="95"/>
      <c r="L3073" s="265">
        <f t="shared" si="667"/>
        <v>195441.29388675664</v>
      </c>
      <c r="M3073" s="265">
        <f>$G3073*NonHospFrac+theModel!$H3073*NonHospFrac</f>
        <v>314423.74918377149</v>
      </c>
      <c r="N3073" s="266">
        <f t="shared" si="669"/>
        <v>509865.04307052813</v>
      </c>
      <c r="O3073" s="159"/>
      <c r="P3073" s="265">
        <f t="shared" si="670"/>
        <v>189776.8964814998</v>
      </c>
      <c r="Q3073" s="265">
        <f t="shared" si="671"/>
        <v>314422.19454209669</v>
      </c>
      <c r="R3073" s="266">
        <f t="shared" si="672"/>
        <v>504199.09102359647</v>
      </c>
    </row>
    <row r="3074" spans="1:18" x14ac:dyDescent="0.3">
      <c r="A3074" s="82">
        <v>3043</v>
      </c>
      <c r="B3074" s="94">
        <f t="shared" si="661"/>
        <v>5.4577094465605557E-26</v>
      </c>
      <c r="C3074" s="179">
        <f t="shared" si="662"/>
        <v>5.4453977939935051E-26</v>
      </c>
      <c r="D3074" s="166">
        <f t="shared" si="663"/>
        <v>2.2558277767625785E-3</v>
      </c>
      <c r="E3074" s="167">
        <f t="shared" si="673"/>
        <v>24.291375447755232</v>
      </c>
      <c r="F3074" s="168">
        <f t="shared" si="674"/>
        <v>6.8667397524653131</v>
      </c>
      <c r="G3074" s="168">
        <f t="shared" si="664"/>
        <v>238633.09912565525</v>
      </c>
      <c r="H3074" s="168">
        <f t="shared" si="665"/>
        <v>271310.33852408634</v>
      </c>
      <c r="I3074" s="169">
        <f t="shared" si="666"/>
        <v>509943.43764974159</v>
      </c>
      <c r="J3074" s="169">
        <f t="shared" si="668"/>
        <v>495157.07634742849</v>
      </c>
      <c r="K3074" s="95"/>
      <c r="L3074" s="265">
        <f t="shared" si="667"/>
        <v>195471.34407004225</v>
      </c>
      <c r="M3074" s="265">
        <f>$G3074*NonHospFrac+theModel!$H3074*NonHospFrac</f>
        <v>314472.09357969934</v>
      </c>
      <c r="N3074" s="266">
        <f t="shared" si="669"/>
        <v>509943.43764974159</v>
      </c>
      <c r="O3074" s="159"/>
      <c r="P3074" s="265">
        <f t="shared" si="670"/>
        <v>189803.44111400275</v>
      </c>
      <c r="Q3074" s="265">
        <f t="shared" si="671"/>
        <v>314470.53893802455</v>
      </c>
      <c r="R3074" s="266">
        <f t="shared" si="672"/>
        <v>504273.98005202727</v>
      </c>
    </row>
    <row r="3075" spans="1:18" x14ac:dyDescent="0.3">
      <c r="A3075" s="82">
        <v>3044</v>
      </c>
      <c r="B3075" s="94">
        <f t="shared" si="661"/>
        <v>5.3557569275673885E-26</v>
      </c>
      <c r="C3075" s="179">
        <f t="shared" si="662"/>
        <v>5.3436752623245931E-26</v>
      </c>
      <c r="D3075" s="166">
        <f t="shared" si="663"/>
        <v>2.2558277767625785E-3</v>
      </c>
      <c r="E3075" s="167">
        <f t="shared" si="673"/>
        <v>24.291375447755232</v>
      </c>
      <c r="F3075" s="168">
        <f t="shared" si="674"/>
        <v>6.8689955802420757</v>
      </c>
      <c r="G3075" s="168">
        <f t="shared" si="664"/>
        <v>238711.49370486866</v>
      </c>
      <c r="H3075" s="168">
        <f t="shared" si="665"/>
        <v>271310.33852408634</v>
      </c>
      <c r="I3075" s="169">
        <f t="shared" si="666"/>
        <v>510021.832228955</v>
      </c>
      <c r="J3075" s="169">
        <f t="shared" si="668"/>
        <v>495226.32286256057</v>
      </c>
      <c r="K3075" s="95"/>
      <c r="L3075" s="265">
        <f t="shared" si="667"/>
        <v>195501.3942533278</v>
      </c>
      <c r="M3075" s="265">
        <f>$G3075*NonHospFrac+theModel!$H3075*NonHospFrac</f>
        <v>314520.43797562714</v>
      </c>
      <c r="N3075" s="266">
        <f t="shared" si="669"/>
        <v>510021.83222895494</v>
      </c>
      <c r="O3075" s="159"/>
      <c r="P3075" s="265">
        <f t="shared" si="670"/>
        <v>189829.98466449417</v>
      </c>
      <c r="Q3075" s="265">
        <f t="shared" si="671"/>
        <v>314518.88333395234</v>
      </c>
      <c r="R3075" s="266">
        <f t="shared" si="672"/>
        <v>504348.86799844651</v>
      </c>
    </row>
    <row r="3076" spans="1:18" x14ac:dyDescent="0.3">
      <c r="A3076" s="82">
        <v>3045</v>
      </c>
      <c r="B3076" s="94">
        <f t="shared" si="661"/>
        <v>5.2557089284521357E-26</v>
      </c>
      <c r="C3076" s="179">
        <f t="shared" si="662"/>
        <v>5.2438529542647547E-26</v>
      </c>
      <c r="D3076" s="166">
        <f t="shared" si="663"/>
        <v>2.2558277767625785E-3</v>
      </c>
      <c r="E3076" s="167">
        <f t="shared" si="673"/>
        <v>24.291375447755232</v>
      </c>
      <c r="F3076" s="168">
        <f t="shared" si="674"/>
        <v>6.8712514080188383</v>
      </c>
      <c r="G3076" s="168">
        <f t="shared" si="664"/>
        <v>238789.88828408209</v>
      </c>
      <c r="H3076" s="168">
        <f t="shared" si="665"/>
        <v>271310.33852408634</v>
      </c>
      <c r="I3076" s="169">
        <f t="shared" si="666"/>
        <v>510100.22680816846</v>
      </c>
      <c r="J3076" s="169">
        <f t="shared" si="668"/>
        <v>495295.56655506842</v>
      </c>
      <c r="K3076" s="95"/>
      <c r="L3076" s="265">
        <f t="shared" si="667"/>
        <v>195531.44443661341</v>
      </c>
      <c r="M3076" s="265">
        <f>$G3076*NonHospFrac+theModel!$H3076*NonHospFrac</f>
        <v>314568.78237155499</v>
      </c>
      <c r="N3076" s="266">
        <f t="shared" si="669"/>
        <v>510100.2268081684</v>
      </c>
      <c r="O3076" s="159"/>
      <c r="P3076" s="265">
        <f t="shared" si="670"/>
        <v>189856.52713301827</v>
      </c>
      <c r="Q3076" s="265">
        <f t="shared" si="671"/>
        <v>314567.22772988019</v>
      </c>
      <c r="R3076" s="266">
        <f t="shared" si="672"/>
        <v>504423.7548628985</v>
      </c>
    </row>
    <row r="3077" spans="1:18" x14ac:dyDescent="0.3">
      <c r="A3077" s="82">
        <v>3046</v>
      </c>
      <c r="B3077" s="94">
        <f t="shared" si="661"/>
        <v>5.1575298719088358E-26</v>
      </c>
      <c r="C3077" s="179">
        <f t="shared" si="662"/>
        <v>5.1458953727643008E-26</v>
      </c>
      <c r="D3077" s="166">
        <f t="shared" si="663"/>
        <v>2.2558277767625785E-3</v>
      </c>
      <c r="E3077" s="167">
        <f t="shared" si="673"/>
        <v>24.291375447755232</v>
      </c>
      <c r="F3077" s="168">
        <f t="shared" si="674"/>
        <v>6.8735072357956009</v>
      </c>
      <c r="G3077" s="168">
        <f t="shared" si="664"/>
        <v>238868.28286329549</v>
      </c>
      <c r="H3077" s="168">
        <f t="shared" si="665"/>
        <v>271310.33852408634</v>
      </c>
      <c r="I3077" s="169">
        <f t="shared" si="666"/>
        <v>510178.62138738181</v>
      </c>
      <c r="J3077" s="169">
        <f t="shared" si="668"/>
        <v>495364.80742506695</v>
      </c>
      <c r="K3077" s="95"/>
      <c r="L3077" s="265">
        <f t="shared" si="667"/>
        <v>195561.49461989896</v>
      </c>
      <c r="M3077" s="265">
        <f>$G3077*NonHospFrac+theModel!$H3077*NonHospFrac</f>
        <v>314617.12676748284</v>
      </c>
      <c r="N3077" s="266">
        <f t="shared" si="669"/>
        <v>510178.62138738181</v>
      </c>
      <c r="O3077" s="159"/>
      <c r="P3077" s="265">
        <f t="shared" si="670"/>
        <v>189883.06851961906</v>
      </c>
      <c r="Q3077" s="265">
        <f t="shared" si="671"/>
        <v>314615.57212580804</v>
      </c>
      <c r="R3077" s="266">
        <f t="shared" si="672"/>
        <v>504498.64064542711</v>
      </c>
    </row>
    <row r="3078" spans="1:18" x14ac:dyDescent="0.3">
      <c r="A3078" s="82">
        <v>3047</v>
      </c>
      <c r="B3078" s="94">
        <f t="shared" si="661"/>
        <v>5.0611848452319063E-26</v>
      </c>
      <c r="C3078" s="179">
        <f t="shared" si="662"/>
        <v>5.0497676838747023E-26</v>
      </c>
      <c r="D3078" s="166">
        <f t="shared" si="663"/>
        <v>2.2558277767625785E-3</v>
      </c>
      <c r="E3078" s="167">
        <f t="shared" si="673"/>
        <v>24.291375447755232</v>
      </c>
      <c r="F3078" s="168">
        <f t="shared" si="674"/>
        <v>6.8757630635723634</v>
      </c>
      <c r="G3078" s="168">
        <f t="shared" si="664"/>
        <v>238946.67744250892</v>
      </c>
      <c r="H3078" s="168">
        <f t="shared" si="665"/>
        <v>271310.33852408634</v>
      </c>
      <c r="I3078" s="169">
        <f t="shared" si="666"/>
        <v>510257.01596659527</v>
      </c>
      <c r="J3078" s="169">
        <f t="shared" si="668"/>
        <v>495434.04547267139</v>
      </c>
      <c r="K3078" s="95"/>
      <c r="L3078" s="265">
        <f t="shared" si="667"/>
        <v>195591.54480318454</v>
      </c>
      <c r="M3078" s="265">
        <f>$G3078*NonHospFrac+theModel!$H3078*NonHospFrac</f>
        <v>314665.47116341069</v>
      </c>
      <c r="N3078" s="266">
        <f t="shared" si="669"/>
        <v>510257.01596659527</v>
      </c>
      <c r="O3078" s="159"/>
      <c r="P3078" s="265">
        <f t="shared" si="670"/>
        <v>189909.60882434068</v>
      </c>
      <c r="Q3078" s="265">
        <f t="shared" si="671"/>
        <v>314663.9165217359</v>
      </c>
      <c r="R3078" s="266">
        <f t="shared" si="672"/>
        <v>504573.52534607658</v>
      </c>
    </row>
    <row r="3079" spans="1:18" x14ac:dyDescent="0.3">
      <c r="A3079" s="82">
        <v>3048</v>
      </c>
      <c r="B3079" s="94">
        <f t="shared" si="661"/>
        <v>4.966639587901139E-26</v>
      </c>
      <c r="C3079" s="179">
        <f t="shared" si="662"/>
        <v>4.9554357043615829E-26</v>
      </c>
      <c r="D3079" s="166">
        <f t="shared" si="663"/>
        <v>2.2558277767625785E-3</v>
      </c>
      <c r="E3079" s="167">
        <f t="shared" si="673"/>
        <v>24.291375447755232</v>
      </c>
      <c r="F3079" s="168">
        <f t="shared" si="674"/>
        <v>6.878018891349126</v>
      </c>
      <c r="G3079" s="168">
        <f t="shared" si="664"/>
        <v>239025.07202172236</v>
      </c>
      <c r="H3079" s="168">
        <f t="shared" si="665"/>
        <v>271310.33852408634</v>
      </c>
      <c r="I3079" s="169">
        <f t="shared" si="666"/>
        <v>510335.41054580873</v>
      </c>
      <c r="J3079" s="169">
        <f t="shared" si="668"/>
        <v>495503.28069799673</v>
      </c>
      <c r="K3079" s="95"/>
      <c r="L3079" s="265">
        <f t="shared" si="667"/>
        <v>195621.59498647013</v>
      </c>
      <c r="M3079" s="265">
        <f>$G3079*NonHospFrac+theModel!$H3079*NonHospFrac</f>
        <v>314713.81555933855</v>
      </c>
      <c r="N3079" s="266">
        <f t="shared" si="669"/>
        <v>510335.41054580867</v>
      </c>
      <c r="O3079" s="159"/>
      <c r="P3079" s="265">
        <f t="shared" si="670"/>
        <v>189936.14804722724</v>
      </c>
      <c r="Q3079" s="265">
        <f t="shared" si="671"/>
        <v>314712.26091766375</v>
      </c>
      <c r="R3079" s="266">
        <f t="shared" si="672"/>
        <v>504648.40896489099</v>
      </c>
    </row>
    <row r="3080" spans="1:18" x14ac:dyDescent="0.3">
      <c r="A3080" s="82">
        <v>3049</v>
      </c>
      <c r="B3080" s="94">
        <f t="shared" si="661"/>
        <v>4.8738604793985786E-26</v>
      </c>
      <c r="C3080" s="179">
        <f t="shared" si="662"/>
        <v>4.8628658895490858E-26</v>
      </c>
      <c r="D3080" s="166">
        <f t="shared" si="663"/>
        <v>2.2558277767625785E-3</v>
      </c>
      <c r="E3080" s="167">
        <f t="shared" si="673"/>
        <v>24.291375447755232</v>
      </c>
      <c r="F3080" s="168">
        <f t="shared" si="674"/>
        <v>6.8802747191258886</v>
      </c>
      <c r="G3080" s="168">
        <f t="shared" si="664"/>
        <v>239103.46660093576</v>
      </c>
      <c r="H3080" s="168">
        <f t="shared" si="665"/>
        <v>271310.33852408634</v>
      </c>
      <c r="I3080" s="169">
        <f t="shared" si="666"/>
        <v>510413.80512502207</v>
      </c>
      <c r="J3080" s="169">
        <f t="shared" si="668"/>
        <v>495572.51310115785</v>
      </c>
      <c r="K3080" s="95"/>
      <c r="L3080" s="265">
        <f t="shared" si="667"/>
        <v>195651.64516975571</v>
      </c>
      <c r="M3080" s="265">
        <f>$G3080*NonHospFrac+theModel!$H3080*NonHospFrac</f>
        <v>314762.1599552664</v>
      </c>
      <c r="N3080" s="266">
        <f t="shared" si="669"/>
        <v>510413.80512502207</v>
      </c>
      <c r="O3080" s="159"/>
      <c r="P3080" s="265">
        <f t="shared" si="670"/>
        <v>189962.68618832284</v>
      </c>
      <c r="Q3080" s="265">
        <f t="shared" si="671"/>
        <v>314760.6053135916</v>
      </c>
      <c r="R3080" s="266">
        <f t="shared" si="672"/>
        <v>504723.29150191444</v>
      </c>
    </row>
    <row r="3081" spans="1:18" x14ac:dyDescent="0.3">
      <c r="A3081" s="82">
        <v>3050</v>
      </c>
      <c r="B3081" s="94">
        <f t="shared" si="661"/>
        <v>4.782814527252984E-26</v>
      </c>
      <c r="C3081" s="179">
        <f t="shared" si="662"/>
        <v>4.7720253213913033E-26</v>
      </c>
      <c r="D3081" s="166">
        <f t="shared" si="663"/>
        <v>2.2558277767625785E-3</v>
      </c>
      <c r="E3081" s="167">
        <f t="shared" si="673"/>
        <v>24.291375447755232</v>
      </c>
      <c r="F3081" s="168">
        <f t="shared" si="674"/>
        <v>6.8825305469026512</v>
      </c>
      <c r="G3081" s="168">
        <f t="shared" si="664"/>
        <v>239181.86118014919</v>
      </c>
      <c r="H3081" s="168">
        <f t="shared" si="665"/>
        <v>271310.33852408634</v>
      </c>
      <c r="I3081" s="169">
        <f t="shared" si="666"/>
        <v>510492.19970423554</v>
      </c>
      <c r="J3081" s="169">
        <f t="shared" si="668"/>
        <v>495641.74268227007</v>
      </c>
      <c r="K3081" s="95"/>
      <c r="L3081" s="265">
        <f t="shared" si="667"/>
        <v>195681.69535304129</v>
      </c>
      <c r="M3081" s="265">
        <f>$G3081*NonHospFrac+theModel!$H3081*NonHospFrac</f>
        <v>314810.50435119425</v>
      </c>
      <c r="N3081" s="266">
        <f t="shared" si="669"/>
        <v>510492.19970423554</v>
      </c>
      <c r="O3081" s="159"/>
      <c r="P3081" s="265">
        <f t="shared" si="670"/>
        <v>189989.22324767156</v>
      </c>
      <c r="Q3081" s="265">
        <f t="shared" si="671"/>
        <v>314808.94970951945</v>
      </c>
      <c r="R3081" s="266">
        <f t="shared" si="672"/>
        <v>504798.17295719101</v>
      </c>
    </row>
    <row r="3082" spans="1:18" x14ac:dyDescent="0.3">
      <c r="A3082" s="82">
        <v>3051</v>
      </c>
      <c r="B3082" s="94">
        <f t="shared" si="661"/>
        <v>4.6934693553076295E-26</v>
      </c>
      <c r="C3082" s="179">
        <f t="shared" si="662"/>
        <v>4.6828816967665427E-26</v>
      </c>
      <c r="D3082" s="166">
        <f t="shared" si="663"/>
        <v>2.2558277767625785E-3</v>
      </c>
      <c r="E3082" s="167">
        <f t="shared" si="673"/>
        <v>24.291375447755232</v>
      </c>
      <c r="F3082" s="168">
        <f t="shared" si="674"/>
        <v>6.8847863746794138</v>
      </c>
      <c r="G3082" s="168">
        <f t="shared" si="664"/>
        <v>239260.2557593626</v>
      </c>
      <c r="H3082" s="168">
        <f t="shared" si="665"/>
        <v>271310.33852408634</v>
      </c>
      <c r="I3082" s="169">
        <f t="shared" si="666"/>
        <v>510570.59428344894</v>
      </c>
      <c r="J3082" s="169">
        <f t="shared" si="668"/>
        <v>495710.96944144822</v>
      </c>
      <c r="K3082" s="95"/>
      <c r="L3082" s="265">
        <f t="shared" si="667"/>
        <v>195711.74553632687</v>
      </c>
      <c r="M3082" s="265">
        <f>$G3082*NonHospFrac+theModel!$H3082*NonHospFrac</f>
        <v>314858.8487471221</v>
      </c>
      <c r="N3082" s="266">
        <f t="shared" si="669"/>
        <v>510570.594283449</v>
      </c>
      <c r="O3082" s="159"/>
      <c r="P3082" s="265">
        <f t="shared" si="670"/>
        <v>190015.75922531751</v>
      </c>
      <c r="Q3082" s="265">
        <f t="shared" si="671"/>
        <v>314857.2941054473</v>
      </c>
      <c r="R3082" s="266">
        <f t="shared" si="672"/>
        <v>504873.05333076481</v>
      </c>
    </row>
    <row r="3083" spans="1:18" x14ac:dyDescent="0.3">
      <c r="A3083" s="82">
        <v>3052</v>
      </c>
      <c r="B3083" s="94">
        <f t="shared" si="661"/>
        <v>4.6057931922072685E-26</v>
      </c>
      <c r="C3083" s="179">
        <f t="shared" si="662"/>
        <v>4.5954033159902633E-26</v>
      </c>
      <c r="D3083" s="166">
        <f t="shared" si="663"/>
        <v>2.2558277767625785E-3</v>
      </c>
      <c r="E3083" s="167">
        <f t="shared" si="673"/>
        <v>24.291375447755232</v>
      </c>
      <c r="F3083" s="168">
        <f t="shared" si="674"/>
        <v>6.8870422024561764</v>
      </c>
      <c r="G3083" s="168">
        <f t="shared" si="664"/>
        <v>239338.65033857603</v>
      </c>
      <c r="H3083" s="168">
        <f t="shared" si="665"/>
        <v>271310.33852408634</v>
      </c>
      <c r="I3083" s="169">
        <f t="shared" si="666"/>
        <v>510648.98886266234</v>
      </c>
      <c r="J3083" s="169">
        <f t="shared" si="668"/>
        <v>495780.19337880739</v>
      </c>
      <c r="K3083" s="95"/>
      <c r="L3083" s="265">
        <f t="shared" si="667"/>
        <v>195741.79571961245</v>
      </c>
      <c r="M3083" s="265">
        <f>$G3083*NonHospFrac+theModel!$H3083*NonHospFrac</f>
        <v>314907.19314304995</v>
      </c>
      <c r="N3083" s="266">
        <f t="shared" si="669"/>
        <v>510648.9888626624</v>
      </c>
      <c r="O3083" s="159"/>
      <c r="P3083" s="265">
        <f t="shared" si="670"/>
        <v>190042.29412130476</v>
      </c>
      <c r="Q3083" s="265">
        <f t="shared" si="671"/>
        <v>314905.63850137516</v>
      </c>
      <c r="R3083" s="266">
        <f t="shared" si="672"/>
        <v>504947.93262267992</v>
      </c>
    </row>
    <row r="3084" spans="1:18" x14ac:dyDescent="0.3">
      <c r="A3084" s="82">
        <v>3053</v>
      </c>
      <c r="B3084" s="94">
        <f t="shared" si="661"/>
        <v>4.5197548601001592E-26</v>
      </c>
      <c r="C3084" s="179">
        <f t="shared" si="662"/>
        <v>4.5095590715425876E-26</v>
      </c>
      <c r="D3084" s="166">
        <f t="shared" si="663"/>
        <v>2.2558277767625785E-3</v>
      </c>
      <c r="E3084" s="167">
        <f t="shared" si="673"/>
        <v>24.291375447755232</v>
      </c>
      <c r="F3084" s="168">
        <f t="shared" si="674"/>
        <v>6.889298030232939</v>
      </c>
      <c r="G3084" s="168">
        <f t="shared" si="664"/>
        <v>239417.04491778946</v>
      </c>
      <c r="H3084" s="168">
        <f t="shared" si="665"/>
        <v>271310.33852408634</v>
      </c>
      <c r="I3084" s="169">
        <f t="shared" si="666"/>
        <v>510727.38344187581</v>
      </c>
      <c r="J3084" s="169">
        <f t="shared" si="668"/>
        <v>495849.4144944626</v>
      </c>
      <c r="K3084" s="95"/>
      <c r="L3084" s="265">
        <f t="shared" si="667"/>
        <v>195771.84590289803</v>
      </c>
      <c r="M3084" s="265">
        <f>$G3084*NonHospFrac+theModel!$H3084*NonHospFrac</f>
        <v>314955.53753897781</v>
      </c>
      <c r="N3084" s="266">
        <f t="shared" si="669"/>
        <v>510727.38344187581</v>
      </c>
      <c r="O3084" s="159"/>
      <c r="P3084" s="265">
        <f t="shared" si="670"/>
        <v>190068.8279356774</v>
      </c>
      <c r="Q3084" s="265">
        <f t="shared" si="671"/>
        <v>314953.98289730301</v>
      </c>
      <c r="R3084" s="266">
        <f t="shared" si="672"/>
        <v>505022.81083298044</v>
      </c>
    </row>
    <row r="3085" spans="1:18" x14ac:dyDescent="0.3">
      <c r="A3085" s="82">
        <v>3054</v>
      </c>
      <c r="B3085" s="94">
        <f t="shared" si="661"/>
        <v>4.4353237635511499E-26</v>
      </c>
      <c r="C3085" s="179">
        <f t="shared" si="662"/>
        <v>4.4253184370063958E-26</v>
      </c>
      <c r="D3085" s="166">
        <f t="shared" si="663"/>
        <v>2.2558277767625785E-3</v>
      </c>
      <c r="E3085" s="167">
        <f t="shared" si="673"/>
        <v>24.291375447755232</v>
      </c>
      <c r="F3085" s="168">
        <f t="shared" si="674"/>
        <v>6.8915538580097015</v>
      </c>
      <c r="G3085" s="168">
        <f t="shared" si="664"/>
        <v>239495.43949700284</v>
      </c>
      <c r="H3085" s="168">
        <f t="shared" si="665"/>
        <v>271310.33852408634</v>
      </c>
      <c r="I3085" s="169">
        <f t="shared" si="666"/>
        <v>510805.77802108915</v>
      </c>
      <c r="J3085" s="169">
        <f t="shared" si="668"/>
        <v>495918.6327885288</v>
      </c>
      <c r="K3085" s="95"/>
      <c r="L3085" s="265">
        <f t="shared" si="667"/>
        <v>195801.89608618361</v>
      </c>
      <c r="M3085" s="265">
        <f>$G3085*NonHospFrac+theModel!$H3085*NonHospFrac</f>
        <v>315003.88193490554</v>
      </c>
      <c r="N3085" s="266">
        <f t="shared" si="669"/>
        <v>510805.77802108915</v>
      </c>
      <c r="O3085" s="159"/>
      <c r="P3085" s="265">
        <f t="shared" si="670"/>
        <v>190095.36066847955</v>
      </c>
      <c r="Q3085" s="265">
        <f t="shared" si="671"/>
        <v>315002.32729323074</v>
      </c>
      <c r="R3085" s="266">
        <f t="shared" si="672"/>
        <v>505097.68796171027</v>
      </c>
    </row>
    <row r="3086" spans="1:18" x14ac:dyDescent="0.3">
      <c r="A3086" s="82">
        <v>3055</v>
      </c>
      <c r="B3086" s="94">
        <f t="shared" si="661"/>
        <v>4.3524698786619016E-26</v>
      </c>
      <c r="C3086" s="179">
        <f t="shared" si="662"/>
        <v>4.3426514562120935E-26</v>
      </c>
      <c r="D3086" s="166">
        <f t="shared" si="663"/>
        <v>2.2558277767625785E-3</v>
      </c>
      <c r="E3086" s="167">
        <f t="shared" si="673"/>
        <v>24.291375447755232</v>
      </c>
      <c r="F3086" s="168">
        <f t="shared" si="674"/>
        <v>6.8938096857864641</v>
      </c>
      <c r="G3086" s="168">
        <f t="shared" si="664"/>
        <v>239573.8340762163</v>
      </c>
      <c r="H3086" s="168">
        <f t="shared" si="665"/>
        <v>271310.33852408634</v>
      </c>
      <c r="I3086" s="169">
        <f t="shared" si="666"/>
        <v>510884.17260030261</v>
      </c>
      <c r="J3086" s="169">
        <f t="shared" si="668"/>
        <v>495987.84826112114</v>
      </c>
      <c r="K3086" s="95"/>
      <c r="L3086" s="265">
        <f t="shared" si="667"/>
        <v>195831.94626946919</v>
      </c>
      <c r="M3086" s="265">
        <f>$G3086*NonHospFrac+theModel!$H3086*NonHospFrac</f>
        <v>315052.22633083345</v>
      </c>
      <c r="N3086" s="266">
        <f t="shared" si="669"/>
        <v>510884.17260030261</v>
      </c>
      <c r="O3086" s="159"/>
      <c r="P3086" s="265">
        <f t="shared" si="670"/>
        <v>190121.89231975528</v>
      </c>
      <c r="Q3086" s="265">
        <f t="shared" si="671"/>
        <v>315050.67168915865</v>
      </c>
      <c r="R3086" s="266">
        <f t="shared" si="672"/>
        <v>505172.56400891393</v>
      </c>
    </row>
    <row r="3087" spans="1:18" x14ac:dyDescent="0.3">
      <c r="A3087" s="82">
        <v>3056</v>
      </c>
      <c r="B3087" s="94">
        <f t="shared" si="661"/>
        <v>4.2711637423941906E-26</v>
      </c>
      <c r="C3087" s="179">
        <f t="shared" si="662"/>
        <v>4.2615287325849963E-26</v>
      </c>
      <c r="D3087" s="166">
        <f t="shared" si="663"/>
        <v>2.2558277767625785E-3</v>
      </c>
      <c r="E3087" s="167">
        <f t="shared" si="673"/>
        <v>24.291375447755232</v>
      </c>
      <c r="F3087" s="168">
        <f t="shared" si="674"/>
        <v>6.8960655135632267</v>
      </c>
      <c r="G3087" s="168">
        <f t="shared" si="664"/>
        <v>239652.22865542967</v>
      </c>
      <c r="H3087" s="168">
        <f t="shared" si="665"/>
        <v>271310.33852408634</v>
      </c>
      <c r="I3087" s="169">
        <f t="shared" si="666"/>
        <v>510962.56717951602</v>
      </c>
      <c r="J3087" s="169">
        <f t="shared" si="668"/>
        <v>496057.0609123545</v>
      </c>
      <c r="K3087" s="95"/>
      <c r="L3087" s="265">
        <f t="shared" si="667"/>
        <v>195861.99645275474</v>
      </c>
      <c r="M3087" s="265">
        <f>$G3087*NonHospFrac+theModel!$H3087*NonHospFrac</f>
        <v>315100.57072676125</v>
      </c>
      <c r="N3087" s="266">
        <f t="shared" si="669"/>
        <v>510962.56717951596</v>
      </c>
      <c r="O3087" s="159"/>
      <c r="P3087" s="265">
        <f t="shared" si="670"/>
        <v>190148.42288954864</v>
      </c>
      <c r="Q3087" s="265">
        <f t="shared" si="671"/>
        <v>315099.01608508645</v>
      </c>
      <c r="R3087" s="266">
        <f t="shared" si="672"/>
        <v>505247.43897463509</v>
      </c>
    </row>
    <row r="3088" spans="1:18" x14ac:dyDescent="0.3">
      <c r="A3088" s="82">
        <v>3057</v>
      </c>
      <c r="B3088" s="94">
        <f t="shared" si="661"/>
        <v>4.1913764420929706E-26</v>
      </c>
      <c r="C3088" s="179">
        <f t="shared" si="662"/>
        <v>4.1819214186920291E-26</v>
      </c>
      <c r="D3088" s="166">
        <f t="shared" si="663"/>
        <v>2.2558277767625785E-3</v>
      </c>
      <c r="E3088" s="167">
        <f t="shared" si="673"/>
        <v>24.291375447755232</v>
      </c>
      <c r="F3088" s="168">
        <f t="shared" si="674"/>
        <v>6.8983213413399893</v>
      </c>
      <c r="G3088" s="168">
        <f t="shared" si="664"/>
        <v>239730.62323464314</v>
      </c>
      <c r="H3088" s="168">
        <f t="shared" si="665"/>
        <v>271310.33852408634</v>
      </c>
      <c r="I3088" s="169">
        <f t="shared" si="666"/>
        <v>511040.96175872948</v>
      </c>
      <c r="J3088" s="169">
        <f t="shared" si="668"/>
        <v>496126.27074234403</v>
      </c>
      <c r="K3088" s="95"/>
      <c r="L3088" s="265">
        <f t="shared" si="667"/>
        <v>195892.04663604032</v>
      </c>
      <c r="M3088" s="265">
        <f>$G3088*NonHospFrac+theModel!$H3088*NonHospFrac</f>
        <v>315148.9151226891</v>
      </c>
      <c r="N3088" s="266">
        <f t="shared" si="669"/>
        <v>511040.96175872942</v>
      </c>
      <c r="O3088" s="159"/>
      <c r="P3088" s="265">
        <f t="shared" si="670"/>
        <v>190174.95237790377</v>
      </c>
      <c r="Q3088" s="265">
        <f t="shared" si="671"/>
        <v>315147.3604810143</v>
      </c>
      <c r="R3088" s="266">
        <f t="shared" si="672"/>
        <v>505322.3128589181</v>
      </c>
    </row>
    <row r="3089" spans="1:18" x14ac:dyDescent="0.3">
      <c r="A3089" s="82">
        <v>3058</v>
      </c>
      <c r="B3089" s="94">
        <f t="shared" si="661"/>
        <v>4.1130796052048415E-26</v>
      </c>
      <c r="C3089" s="179">
        <f t="shared" si="662"/>
        <v>4.1038012059833848E-26</v>
      </c>
      <c r="D3089" s="166">
        <f t="shared" si="663"/>
        <v>2.2558277767625785E-3</v>
      </c>
      <c r="E3089" s="167">
        <f t="shared" si="673"/>
        <v>24.291375447755232</v>
      </c>
      <c r="F3089" s="168">
        <f t="shared" si="674"/>
        <v>6.9005771691167519</v>
      </c>
      <c r="G3089" s="168">
        <f t="shared" si="664"/>
        <v>239809.0178138566</v>
      </c>
      <c r="H3089" s="168">
        <f t="shared" si="665"/>
        <v>271310.33852408634</v>
      </c>
      <c r="I3089" s="169">
        <f t="shared" si="666"/>
        <v>511119.35633794294</v>
      </c>
      <c r="J3089" s="169">
        <f t="shared" si="668"/>
        <v>496195.47775120463</v>
      </c>
      <c r="K3089" s="95"/>
      <c r="L3089" s="265">
        <f t="shared" si="667"/>
        <v>195922.09681932593</v>
      </c>
      <c r="M3089" s="265">
        <f>$G3089*NonHospFrac+theModel!$H3089*NonHospFrac</f>
        <v>315197.25951861701</v>
      </c>
      <c r="N3089" s="266">
        <f t="shared" si="669"/>
        <v>511119.35633794294</v>
      </c>
      <c r="O3089" s="159"/>
      <c r="P3089" s="265">
        <f t="shared" si="670"/>
        <v>190201.48078486475</v>
      </c>
      <c r="Q3089" s="265">
        <f t="shared" si="671"/>
        <v>315195.70487694221</v>
      </c>
      <c r="R3089" s="266">
        <f t="shared" si="672"/>
        <v>505397.18566180696</v>
      </c>
    </row>
    <row r="3090" spans="1:18" x14ac:dyDescent="0.3">
      <c r="A3090" s="82">
        <v>3059</v>
      </c>
      <c r="B3090" s="94">
        <f t="shared" si="661"/>
        <v>4.0362453891887292E-26</v>
      </c>
      <c r="C3090" s="179">
        <f t="shared" si="662"/>
        <v>4.0271403147259671E-26</v>
      </c>
      <c r="D3090" s="166">
        <f t="shared" si="663"/>
        <v>2.2558277767625785E-3</v>
      </c>
      <c r="E3090" s="167">
        <f t="shared" si="673"/>
        <v>24.291375447755232</v>
      </c>
      <c r="F3090" s="168">
        <f t="shared" si="674"/>
        <v>6.9028329968935145</v>
      </c>
      <c r="G3090" s="168">
        <f t="shared" si="664"/>
        <v>239887.41239306997</v>
      </c>
      <c r="H3090" s="168">
        <f t="shared" si="665"/>
        <v>271310.33852408634</v>
      </c>
      <c r="I3090" s="169">
        <f t="shared" si="666"/>
        <v>511197.75091715634</v>
      </c>
      <c r="J3090" s="169">
        <f t="shared" si="668"/>
        <v>496264.68193905125</v>
      </c>
      <c r="K3090" s="95"/>
      <c r="L3090" s="265">
        <f t="shared" si="667"/>
        <v>195952.14700261148</v>
      </c>
      <c r="M3090" s="265">
        <f>$G3090*NonHospFrac+theModel!$H3090*NonHospFrac</f>
        <v>315245.6039145448</v>
      </c>
      <c r="N3090" s="266">
        <f t="shared" si="669"/>
        <v>511197.75091715629</v>
      </c>
      <c r="O3090" s="159"/>
      <c r="P3090" s="265">
        <f t="shared" si="670"/>
        <v>190228.00811047558</v>
      </c>
      <c r="Q3090" s="265">
        <f t="shared" si="671"/>
        <v>315244.04927287</v>
      </c>
      <c r="R3090" s="266">
        <f t="shared" si="672"/>
        <v>505472.05738334556</v>
      </c>
    </row>
    <row r="3091" spans="1:18" x14ac:dyDescent="0.3">
      <c r="A3091" s="82">
        <v>3060</v>
      </c>
      <c r="B3091" s="94">
        <f t="shared" si="661"/>
        <v>3.9608464716150158E-26</v>
      </c>
      <c r="C3091" s="179">
        <f t="shared" si="662"/>
        <v>3.9519114841248543E-26</v>
      </c>
      <c r="D3091" s="166">
        <f t="shared" si="663"/>
        <v>2.2558277767625785E-3</v>
      </c>
      <c r="E3091" s="167">
        <f t="shared" si="673"/>
        <v>24.291375447755232</v>
      </c>
      <c r="F3091" s="168">
        <f t="shared" si="674"/>
        <v>6.9050888246702771</v>
      </c>
      <c r="G3091" s="168">
        <f t="shared" si="664"/>
        <v>239965.80697228343</v>
      </c>
      <c r="H3091" s="168">
        <f t="shared" si="665"/>
        <v>271310.33852408634</v>
      </c>
      <c r="I3091" s="169">
        <f t="shared" si="666"/>
        <v>511276.14549636981</v>
      </c>
      <c r="J3091" s="169">
        <f t="shared" si="668"/>
        <v>496333.88330599898</v>
      </c>
      <c r="K3091" s="95"/>
      <c r="L3091" s="265">
        <f t="shared" si="667"/>
        <v>195982.19718589709</v>
      </c>
      <c r="M3091" s="265">
        <f>$G3091*NonHospFrac+theModel!$H3091*NonHospFrac</f>
        <v>315293.94831047265</v>
      </c>
      <c r="N3091" s="266">
        <f t="shared" si="669"/>
        <v>511276.14549636975</v>
      </c>
      <c r="O3091" s="159"/>
      <c r="P3091" s="265">
        <f t="shared" si="670"/>
        <v>190254.53435478045</v>
      </c>
      <c r="Q3091" s="265">
        <f t="shared" si="671"/>
        <v>315292.39366879786</v>
      </c>
      <c r="R3091" s="266">
        <f t="shared" si="672"/>
        <v>505546.92802357831</v>
      </c>
    </row>
    <row r="3092" spans="1:18" x14ac:dyDescent="0.3">
      <c r="A3092" s="82">
        <v>3061</v>
      </c>
      <c r="B3092" s="94">
        <f t="shared" si="661"/>
        <v>3.886856040449614E-26</v>
      </c>
      <c r="C3092" s="179">
        <f t="shared" si="662"/>
        <v>3.8780879626292905E-26</v>
      </c>
      <c r="D3092" s="166">
        <f t="shared" si="663"/>
        <v>2.2558277767625785E-3</v>
      </c>
      <c r="E3092" s="167">
        <f t="shared" si="673"/>
        <v>24.291375447755232</v>
      </c>
      <c r="F3092" s="168">
        <f t="shared" si="674"/>
        <v>6.9073446524470397</v>
      </c>
      <c r="G3092" s="168">
        <f t="shared" si="664"/>
        <v>240044.20155149681</v>
      </c>
      <c r="H3092" s="168">
        <f t="shared" si="665"/>
        <v>271310.33852408634</v>
      </c>
      <c r="I3092" s="169">
        <f t="shared" si="666"/>
        <v>511354.54007558315</v>
      </c>
      <c r="J3092" s="169">
        <f t="shared" si="668"/>
        <v>496403.08185216266</v>
      </c>
      <c r="K3092" s="95"/>
      <c r="L3092" s="265">
        <f t="shared" si="667"/>
        <v>196012.24736918265</v>
      </c>
      <c r="M3092" s="265">
        <f>$G3092*NonHospFrac+theModel!$H3092*NonHospFrac</f>
        <v>315342.29270640051</v>
      </c>
      <c r="N3092" s="266">
        <f t="shared" si="669"/>
        <v>511354.54007558315</v>
      </c>
      <c r="O3092" s="159"/>
      <c r="P3092" s="265">
        <f t="shared" si="670"/>
        <v>190281.05951782333</v>
      </c>
      <c r="Q3092" s="265">
        <f t="shared" si="671"/>
        <v>315340.73806472571</v>
      </c>
      <c r="R3092" s="266">
        <f t="shared" si="672"/>
        <v>505621.79758254904</v>
      </c>
    </row>
    <row r="3093" spans="1:18" x14ac:dyDescent="0.3">
      <c r="A3093" s="82">
        <v>3062</v>
      </c>
      <c r="B3093" s="94">
        <f t="shared" si="661"/>
        <v>3.8142477845195513E-26</v>
      </c>
      <c r="C3093" s="179">
        <f t="shared" si="662"/>
        <v>3.8056434984197771E-26</v>
      </c>
      <c r="D3093" s="166">
        <f t="shared" si="663"/>
        <v>2.2558277767625785E-3</v>
      </c>
      <c r="E3093" s="167">
        <f t="shared" si="673"/>
        <v>24.291375447755232</v>
      </c>
      <c r="F3093" s="168">
        <f t="shared" si="674"/>
        <v>6.9096004802238022</v>
      </c>
      <c r="G3093" s="168">
        <f t="shared" si="664"/>
        <v>240122.59613071024</v>
      </c>
      <c r="H3093" s="168">
        <f t="shared" si="665"/>
        <v>271310.33852408634</v>
      </c>
      <c r="I3093" s="169">
        <f t="shared" si="666"/>
        <v>511432.93465479661</v>
      </c>
      <c r="J3093" s="169">
        <f t="shared" si="668"/>
        <v>496472.27757765749</v>
      </c>
      <c r="K3093" s="95"/>
      <c r="L3093" s="265">
        <f t="shared" si="667"/>
        <v>196042.29755246823</v>
      </c>
      <c r="M3093" s="265">
        <f>$G3093*NonHospFrac+theModel!$H3093*NonHospFrac</f>
        <v>315390.63710232836</v>
      </c>
      <c r="N3093" s="266">
        <f t="shared" si="669"/>
        <v>511432.93465479661</v>
      </c>
      <c r="O3093" s="159"/>
      <c r="P3093" s="265">
        <f t="shared" si="670"/>
        <v>190307.58359964838</v>
      </c>
      <c r="Q3093" s="265">
        <f t="shared" si="671"/>
        <v>315389.08246065356</v>
      </c>
      <c r="R3093" s="266">
        <f t="shared" si="672"/>
        <v>505696.66606030194</v>
      </c>
    </row>
    <row r="3094" spans="1:18" x14ac:dyDescent="0.3">
      <c r="A3094" s="82">
        <v>3063</v>
      </c>
      <c r="B3094" s="94">
        <f t="shared" si="661"/>
        <v>3.742995884156646E-26</v>
      </c>
      <c r="C3094" s="179">
        <f t="shared" si="662"/>
        <v>3.7345523300728577E-26</v>
      </c>
      <c r="D3094" s="166">
        <f t="shared" si="663"/>
        <v>2.2558277767625785E-3</v>
      </c>
      <c r="E3094" s="167">
        <f t="shared" si="673"/>
        <v>24.291375447755232</v>
      </c>
      <c r="F3094" s="168">
        <f t="shared" si="674"/>
        <v>6.9118563080005648</v>
      </c>
      <c r="G3094" s="168">
        <f t="shared" si="664"/>
        <v>240200.99070992367</v>
      </c>
      <c r="H3094" s="168">
        <f t="shared" si="665"/>
        <v>271310.33852408634</v>
      </c>
      <c r="I3094" s="169">
        <f t="shared" si="666"/>
        <v>511511.32923401002</v>
      </c>
      <c r="J3094" s="169">
        <f t="shared" si="668"/>
        <v>496541.47048259823</v>
      </c>
      <c r="K3094" s="95"/>
      <c r="L3094" s="265">
        <f t="shared" si="667"/>
        <v>196072.34773575381</v>
      </c>
      <c r="M3094" s="265">
        <f>$G3094*NonHospFrac+theModel!$H3094*NonHospFrac</f>
        <v>315438.98149825621</v>
      </c>
      <c r="N3094" s="266">
        <f t="shared" si="669"/>
        <v>511511.32923401002</v>
      </c>
      <c r="O3094" s="159"/>
      <c r="P3094" s="265">
        <f t="shared" si="670"/>
        <v>190334.10660029962</v>
      </c>
      <c r="Q3094" s="265">
        <f t="shared" si="671"/>
        <v>315437.42685658141</v>
      </c>
      <c r="R3094" s="266">
        <f t="shared" si="672"/>
        <v>505771.53345688106</v>
      </c>
    </row>
    <row r="3095" spans="1:18" x14ac:dyDescent="0.3">
      <c r="A3095" s="82">
        <v>3064</v>
      </c>
      <c r="B3095" s="94">
        <f t="shared" si="661"/>
        <v>3.6730750020159789E-26</v>
      </c>
      <c r="C3095" s="179">
        <f t="shared" si="662"/>
        <v>3.6647891774002987E-26</v>
      </c>
      <c r="D3095" s="166">
        <f t="shared" si="663"/>
        <v>2.2558277767625785E-3</v>
      </c>
      <c r="E3095" s="167">
        <f t="shared" si="673"/>
        <v>24.291375447755232</v>
      </c>
      <c r="F3095" s="168">
        <f t="shared" si="674"/>
        <v>6.9141121357773274</v>
      </c>
      <c r="G3095" s="168">
        <f t="shared" si="664"/>
        <v>240279.38528913708</v>
      </c>
      <c r="H3095" s="168">
        <f t="shared" si="665"/>
        <v>271310.33852408634</v>
      </c>
      <c r="I3095" s="169">
        <f t="shared" si="666"/>
        <v>511589.72381322342</v>
      </c>
      <c r="J3095" s="169">
        <f t="shared" si="668"/>
        <v>496610.66056709999</v>
      </c>
      <c r="K3095" s="95"/>
      <c r="L3095" s="265">
        <f t="shared" si="667"/>
        <v>196102.39791903939</v>
      </c>
      <c r="M3095" s="265">
        <f>$G3095*NonHospFrac+theModel!$H3095*NonHospFrac</f>
        <v>315487.32589418406</v>
      </c>
      <c r="N3095" s="266">
        <f t="shared" si="669"/>
        <v>511589.72381322342</v>
      </c>
      <c r="O3095" s="159"/>
      <c r="P3095" s="265">
        <f t="shared" si="670"/>
        <v>190360.62851982116</v>
      </c>
      <c r="Q3095" s="265">
        <f t="shared" si="671"/>
        <v>315485.77125250926</v>
      </c>
      <c r="R3095" s="266">
        <f t="shared" si="672"/>
        <v>505846.39977233042</v>
      </c>
    </row>
    <row r="3096" spans="1:18" x14ac:dyDescent="0.3">
      <c r="A3096" s="82">
        <v>3065</v>
      </c>
      <c r="B3096" s="94">
        <f t="shared" si="661"/>
        <v>3.6044602740658686E-26</v>
      </c>
      <c r="C3096" s="179">
        <f t="shared" si="662"/>
        <v>3.5963292324593935E-26</v>
      </c>
      <c r="D3096" s="166">
        <f t="shared" si="663"/>
        <v>2.2558277767625785E-3</v>
      </c>
      <c r="E3096" s="167">
        <f t="shared" si="673"/>
        <v>24.291375447755232</v>
      </c>
      <c r="F3096" s="168">
        <f t="shared" si="674"/>
        <v>6.91636796355409</v>
      </c>
      <c r="G3096" s="168">
        <f t="shared" si="664"/>
        <v>240357.77986835051</v>
      </c>
      <c r="H3096" s="168">
        <f t="shared" si="665"/>
        <v>271310.33852408634</v>
      </c>
      <c r="I3096" s="169">
        <f t="shared" si="666"/>
        <v>511668.11839243688</v>
      </c>
      <c r="J3096" s="169">
        <f t="shared" si="668"/>
        <v>496679.8478312777</v>
      </c>
      <c r="K3096" s="95"/>
      <c r="L3096" s="265">
        <f t="shared" si="667"/>
        <v>196132.44810232497</v>
      </c>
      <c r="M3096" s="265">
        <f>$G3096*NonHospFrac+theModel!$H3096*NonHospFrac</f>
        <v>315535.67029011186</v>
      </c>
      <c r="N3096" s="266">
        <f t="shared" si="669"/>
        <v>511668.11839243682</v>
      </c>
      <c r="O3096" s="159"/>
      <c r="P3096" s="265">
        <f t="shared" si="670"/>
        <v>190387.14935825704</v>
      </c>
      <c r="Q3096" s="265">
        <f t="shared" si="671"/>
        <v>315534.11564843706</v>
      </c>
      <c r="R3096" s="266">
        <f t="shared" si="672"/>
        <v>505921.26500669413</v>
      </c>
    </row>
    <row r="3097" spans="1:18" x14ac:dyDescent="0.3">
      <c r="A3097" s="82">
        <v>3066</v>
      </c>
      <c r="B3097" s="94">
        <f t="shared" si="661"/>
        <v>3.5371273007461656E-26</v>
      </c>
      <c r="C3097" s="179">
        <f t="shared" si="662"/>
        <v>3.5291481507311971E-26</v>
      </c>
      <c r="D3097" s="166">
        <f t="shared" si="663"/>
        <v>2.2558277767625785E-3</v>
      </c>
      <c r="E3097" s="167">
        <f t="shared" si="673"/>
        <v>24.291375447755232</v>
      </c>
      <c r="F3097" s="168">
        <f t="shared" si="674"/>
        <v>6.9186237913308526</v>
      </c>
      <c r="G3097" s="168">
        <f t="shared" si="664"/>
        <v>240436.17444756391</v>
      </c>
      <c r="H3097" s="168">
        <f t="shared" si="665"/>
        <v>271310.33852408634</v>
      </c>
      <c r="I3097" s="169">
        <f t="shared" si="666"/>
        <v>511746.51297165023</v>
      </c>
      <c r="J3097" s="169">
        <f t="shared" si="668"/>
        <v>496749.03227524622</v>
      </c>
      <c r="K3097" s="95"/>
      <c r="L3097" s="265">
        <f t="shared" si="667"/>
        <v>196162.49828561055</v>
      </c>
      <c r="M3097" s="265">
        <f>$G3097*NonHospFrac+theModel!$H3097*NonHospFrac</f>
        <v>315584.01468603971</v>
      </c>
      <c r="N3097" s="266">
        <f t="shared" si="669"/>
        <v>511746.51297165023</v>
      </c>
      <c r="O3097" s="159"/>
      <c r="P3097" s="265">
        <f t="shared" si="670"/>
        <v>190413.66911565134</v>
      </c>
      <c r="Q3097" s="265">
        <f t="shared" si="671"/>
        <v>315582.46004436491</v>
      </c>
      <c r="R3097" s="266">
        <f t="shared" si="672"/>
        <v>505996.12916001625</v>
      </c>
    </row>
    <row r="3098" spans="1:18" x14ac:dyDescent="0.3">
      <c r="A3098" s="82">
        <v>3067</v>
      </c>
      <c r="B3098" s="94">
        <f t="shared" si="661"/>
        <v>3.4710521382917593E-26</v>
      </c>
      <c r="C3098" s="179">
        <f t="shared" si="662"/>
        <v>3.4632220424636098E-26</v>
      </c>
      <c r="D3098" s="166">
        <f t="shared" si="663"/>
        <v>2.2558277767625785E-3</v>
      </c>
      <c r="E3098" s="167">
        <f t="shared" si="673"/>
        <v>24.291375447755232</v>
      </c>
      <c r="F3098" s="168">
        <f t="shared" si="674"/>
        <v>6.9208796191076152</v>
      </c>
      <c r="G3098" s="168">
        <f t="shared" si="664"/>
        <v>240514.56902677735</v>
      </c>
      <c r="H3098" s="168">
        <f t="shared" si="665"/>
        <v>271310.33852408634</v>
      </c>
      <c r="I3098" s="169">
        <f t="shared" si="666"/>
        <v>511824.90755086369</v>
      </c>
      <c r="J3098" s="169">
        <f t="shared" si="668"/>
        <v>496818.21389912075</v>
      </c>
      <c r="K3098" s="95"/>
      <c r="L3098" s="265">
        <f t="shared" si="667"/>
        <v>196192.54846889613</v>
      </c>
      <c r="M3098" s="265">
        <f>$G3098*NonHospFrac+theModel!$H3098*NonHospFrac</f>
        <v>315632.35908196756</v>
      </c>
      <c r="N3098" s="266">
        <f t="shared" si="669"/>
        <v>511824.90755086369</v>
      </c>
      <c r="O3098" s="159"/>
      <c r="P3098" s="265">
        <f t="shared" si="670"/>
        <v>190440.18779204812</v>
      </c>
      <c r="Q3098" s="265">
        <f t="shared" si="671"/>
        <v>315630.80444029276</v>
      </c>
      <c r="R3098" s="266">
        <f t="shared" si="672"/>
        <v>506070.99223234085</v>
      </c>
    </row>
    <row r="3099" spans="1:18" x14ac:dyDescent="0.3">
      <c r="A3099" s="82">
        <v>3068</v>
      </c>
      <c r="B3099" s="94">
        <f t="shared" si="661"/>
        <v>3.4062112902179191E-26</v>
      </c>
      <c r="C3099" s="179">
        <f t="shared" si="662"/>
        <v>3.3985274641759232E-26</v>
      </c>
      <c r="D3099" s="166">
        <f t="shared" si="663"/>
        <v>2.2558277767625785E-3</v>
      </c>
      <c r="E3099" s="167">
        <f t="shared" si="673"/>
        <v>24.291375447755232</v>
      </c>
      <c r="F3099" s="168">
        <f t="shared" si="674"/>
        <v>6.9231354468843778</v>
      </c>
      <c r="G3099" s="168">
        <f t="shared" si="664"/>
        <v>240592.96360599078</v>
      </c>
      <c r="H3099" s="168">
        <f t="shared" si="665"/>
        <v>271310.33852408634</v>
      </c>
      <c r="I3099" s="169">
        <f t="shared" si="666"/>
        <v>511903.30213007715</v>
      </c>
      <c r="J3099" s="169">
        <f t="shared" si="668"/>
        <v>496887.39270301606</v>
      </c>
      <c r="K3099" s="95"/>
      <c r="L3099" s="265">
        <f t="shared" si="667"/>
        <v>196222.59865218171</v>
      </c>
      <c r="M3099" s="265">
        <f>$G3099*NonHospFrac+theModel!$H3099*NonHospFrac</f>
        <v>315680.70347789541</v>
      </c>
      <c r="N3099" s="266">
        <f t="shared" si="669"/>
        <v>511903.30213007715</v>
      </c>
      <c r="O3099" s="159"/>
      <c r="P3099" s="265">
        <f t="shared" si="670"/>
        <v>190466.70538749144</v>
      </c>
      <c r="Q3099" s="265">
        <f t="shared" si="671"/>
        <v>315679.14883622061</v>
      </c>
      <c r="R3099" s="266">
        <f t="shared" si="672"/>
        <v>506145.85422371206</v>
      </c>
    </row>
    <row r="3100" spans="1:18" x14ac:dyDescent="0.3">
      <c r="A3100" s="82">
        <v>3069</v>
      </c>
      <c r="B3100" s="94">
        <f t="shared" si="661"/>
        <v>3.3425816989651896E-26</v>
      </c>
      <c r="C3100" s="179">
        <f t="shared" si="662"/>
        <v>3.3350414103225658E-26</v>
      </c>
      <c r="D3100" s="166">
        <f t="shared" si="663"/>
        <v>2.2558277767625785E-3</v>
      </c>
      <c r="E3100" s="167">
        <f t="shared" si="673"/>
        <v>24.291375447755232</v>
      </c>
      <c r="F3100" s="168">
        <f t="shared" si="674"/>
        <v>6.9253912746611404</v>
      </c>
      <c r="G3100" s="168">
        <f t="shared" si="664"/>
        <v>240671.35818520418</v>
      </c>
      <c r="H3100" s="168">
        <f t="shared" si="665"/>
        <v>271310.33852408634</v>
      </c>
      <c r="I3100" s="169">
        <f t="shared" si="666"/>
        <v>511981.6967092905</v>
      </c>
      <c r="J3100" s="169">
        <f t="shared" si="668"/>
        <v>496956.56868704705</v>
      </c>
      <c r="K3100" s="95"/>
      <c r="L3100" s="265">
        <f t="shared" si="667"/>
        <v>196252.64883546729</v>
      </c>
      <c r="M3100" s="265">
        <f>$G3100*NonHospFrac+theModel!$H3100*NonHospFrac</f>
        <v>315729.04787382321</v>
      </c>
      <c r="N3100" s="266">
        <f t="shared" si="669"/>
        <v>511981.6967092905</v>
      </c>
      <c r="O3100" s="159"/>
      <c r="P3100" s="265">
        <f t="shared" si="670"/>
        <v>190493.22190202537</v>
      </c>
      <c r="Q3100" s="265">
        <f t="shared" si="671"/>
        <v>315727.49323214841</v>
      </c>
      <c r="R3100" s="266">
        <f t="shared" si="672"/>
        <v>506220.71513417375</v>
      </c>
    </row>
    <row r="3101" spans="1:18" x14ac:dyDescent="0.3">
      <c r="A3101" s="82">
        <v>3070</v>
      </c>
      <c r="B3101" s="94">
        <f t="shared" si="661"/>
        <v>3.2801407376998641E-26</v>
      </c>
      <c r="C3101" s="179">
        <f t="shared" si="662"/>
        <v>3.2727413051120701E-26</v>
      </c>
      <c r="D3101" s="166">
        <f t="shared" si="663"/>
        <v>2.2558277767625785E-3</v>
      </c>
      <c r="E3101" s="167">
        <f t="shared" si="673"/>
        <v>24.291375447755232</v>
      </c>
      <c r="F3101" s="168">
        <f t="shared" si="674"/>
        <v>6.9276471024379029</v>
      </c>
      <c r="G3101" s="168">
        <f t="shared" si="664"/>
        <v>240749.75276441762</v>
      </c>
      <c r="H3101" s="168">
        <f t="shared" si="665"/>
        <v>271310.33852408634</v>
      </c>
      <c r="I3101" s="169">
        <f t="shared" si="666"/>
        <v>512060.09128850396</v>
      </c>
      <c r="J3101" s="169">
        <f t="shared" si="668"/>
        <v>497025.74185132887</v>
      </c>
      <c r="K3101" s="95"/>
      <c r="L3101" s="265">
        <f t="shared" si="667"/>
        <v>196282.69901875284</v>
      </c>
      <c r="M3101" s="265">
        <f>$G3101*NonHospFrac+theModel!$H3101*NonHospFrac</f>
        <v>315777.39226975106</v>
      </c>
      <c r="N3101" s="266">
        <f t="shared" si="669"/>
        <v>512060.0912885039</v>
      </c>
      <c r="O3101" s="159"/>
      <c r="P3101" s="265">
        <f t="shared" si="670"/>
        <v>190519.73733569394</v>
      </c>
      <c r="Q3101" s="265">
        <f t="shared" si="671"/>
        <v>315775.83762807626</v>
      </c>
      <c r="R3101" s="266">
        <f t="shared" si="672"/>
        <v>506295.57496377022</v>
      </c>
    </row>
    <row r="3102" spans="1:18" x14ac:dyDescent="0.3">
      <c r="A3102" s="82">
        <v>3071</v>
      </c>
      <c r="B3102" s="94">
        <f t="shared" si="661"/>
        <v>3.2188662022678837E-26</v>
      </c>
      <c r="C3102" s="179">
        <f t="shared" si="662"/>
        <v>3.2116049944791253E-26</v>
      </c>
      <c r="D3102" s="166">
        <f t="shared" si="663"/>
        <v>2.2558277767625785E-3</v>
      </c>
      <c r="E3102" s="167">
        <f t="shared" si="673"/>
        <v>24.291375447755232</v>
      </c>
      <c r="F3102" s="168">
        <f t="shared" si="674"/>
        <v>6.9299029302146655</v>
      </c>
      <c r="G3102" s="168">
        <f t="shared" si="664"/>
        <v>240828.14734363102</v>
      </c>
      <c r="H3102" s="168">
        <f t="shared" si="665"/>
        <v>271310.33852408634</v>
      </c>
      <c r="I3102" s="169">
        <f t="shared" si="666"/>
        <v>512138.48586771736</v>
      </c>
      <c r="J3102" s="169">
        <f t="shared" si="668"/>
        <v>497094.9121959763</v>
      </c>
      <c r="K3102" s="95"/>
      <c r="L3102" s="265">
        <f t="shared" si="667"/>
        <v>196312.74920203845</v>
      </c>
      <c r="M3102" s="265">
        <f>$G3102*NonHospFrac+theModel!$H3102*NonHospFrac</f>
        <v>315825.73666567891</v>
      </c>
      <c r="N3102" s="266">
        <f t="shared" si="669"/>
        <v>512138.48586771736</v>
      </c>
      <c r="O3102" s="159"/>
      <c r="P3102" s="265">
        <f t="shared" si="670"/>
        <v>190546.25168854129</v>
      </c>
      <c r="Q3102" s="265">
        <f t="shared" si="671"/>
        <v>315824.18202400411</v>
      </c>
      <c r="R3102" s="266">
        <f t="shared" si="672"/>
        <v>506370.43371254543</v>
      </c>
    </row>
    <row r="3103" spans="1:18" x14ac:dyDescent="0.3">
      <c r="A3103" s="82">
        <v>3072</v>
      </c>
      <c r="B3103" s="94">
        <f t="shared" ref="B3103:B3166" si="675">Constant*EXP(PowerTerm*(A3103)/7)</f>
        <v>3.1587363032989828E-26</v>
      </c>
      <c r="C3103" s="179">
        <f t="shared" ref="C3103:C3166" si="676">(1-theFloor)*B3103</f>
        <v>3.1516107382065325E-26</v>
      </c>
      <c r="D3103" s="166">
        <f t="shared" ref="D3103:D3166" si="677">theFloor</f>
        <v>2.2558277767625785E-3</v>
      </c>
      <c r="E3103" s="167">
        <f t="shared" si="673"/>
        <v>24.291375447755232</v>
      </c>
      <c r="F3103" s="168">
        <f t="shared" si="674"/>
        <v>6.9321587579914281</v>
      </c>
      <c r="G3103" s="168">
        <f t="shared" ref="G3103:G3166" si="678">$B$22*F3103*totInfected/365.25</f>
        <v>240906.54192284445</v>
      </c>
      <c r="H3103" s="168">
        <f t="shared" ref="H3103:H3166" si="679">lostQALYs_Injured*E3103*totInfected/365.25</f>
        <v>271310.33852408634</v>
      </c>
      <c r="I3103" s="169">
        <f t="shared" ref="I3103:I3166" si="680">H3103+G3103</f>
        <v>512216.88044693077</v>
      </c>
      <c r="J3103" s="169">
        <f t="shared" si="668"/>
        <v>497164.0797211043</v>
      </c>
      <c r="K3103" s="95"/>
      <c r="L3103" s="265">
        <f t="shared" ref="L3103:L3166" si="681">$G3103*HospFrac+$H3103*HospFrac</f>
        <v>196342.799385324</v>
      </c>
      <c r="M3103" s="265">
        <f>$G3103*NonHospFrac+theModel!$H3103*NonHospFrac</f>
        <v>315874.08106160676</v>
      </c>
      <c r="N3103" s="266">
        <f t="shared" si="669"/>
        <v>512216.88044693077</v>
      </c>
      <c r="O3103" s="159"/>
      <c r="P3103" s="265">
        <f t="shared" si="670"/>
        <v>190572.76496061136</v>
      </c>
      <c r="Q3103" s="265">
        <f t="shared" si="671"/>
        <v>315872.52641993196</v>
      </c>
      <c r="R3103" s="266">
        <f t="shared" si="672"/>
        <v>506445.29138054332</v>
      </c>
    </row>
    <row r="3104" spans="1:18" x14ac:dyDescent="0.3">
      <c r="A3104" s="82">
        <v>3073</v>
      </c>
      <c r="B3104" s="94">
        <f t="shared" si="675"/>
        <v>3.0997296584583412E-26</v>
      </c>
      <c r="C3104" s="179">
        <f t="shared" si="676"/>
        <v>3.092737202194336E-26</v>
      </c>
      <c r="D3104" s="166">
        <f t="shared" si="677"/>
        <v>2.2558277767625785E-3</v>
      </c>
      <c r="E3104" s="167">
        <f t="shared" si="673"/>
        <v>24.291375447755232</v>
      </c>
      <c r="F3104" s="168">
        <f t="shared" si="674"/>
        <v>6.9344145857681907</v>
      </c>
      <c r="G3104" s="168">
        <f t="shared" si="678"/>
        <v>240984.93650205788</v>
      </c>
      <c r="H3104" s="168">
        <f t="shared" si="679"/>
        <v>271310.33852408634</v>
      </c>
      <c r="I3104" s="169">
        <f t="shared" si="680"/>
        <v>512295.27502614423</v>
      </c>
      <c r="J3104" s="169">
        <f t="shared" ref="J3104:J3167" si="682">J3103+(I3104-I3103)/(1+discountDaily)^A3104</f>
        <v>497233.24442682782</v>
      </c>
      <c r="K3104" s="95"/>
      <c r="L3104" s="265">
        <f t="shared" si="681"/>
        <v>196372.84956860961</v>
      </c>
      <c r="M3104" s="265">
        <f>$G3104*NonHospFrac+theModel!$H3104*NonHospFrac</f>
        <v>315922.42545753461</v>
      </c>
      <c r="N3104" s="266">
        <f t="shared" ref="N3104:N3167" si="683">L3104+M3104</f>
        <v>512295.27502614423</v>
      </c>
      <c r="O3104" s="159"/>
      <c r="P3104" s="265">
        <f t="shared" ref="P3104:P3167" si="684">P3103+(L3104-L3103)/(1+discountDaily)^A3104</f>
        <v>190599.27715194831</v>
      </c>
      <c r="Q3104" s="265">
        <f t="shared" ref="Q3104:Q3167" si="685">Q3103+(M3104-M3103)/(1+discountDaily)^B3104</f>
        <v>315920.87081585982</v>
      </c>
      <c r="R3104" s="266">
        <f t="shared" ref="R3104:R3167" si="686">P3104+Q3104</f>
        <v>506520.14796780812</v>
      </c>
    </row>
    <row r="3105" spans="1:18" x14ac:dyDescent="0.3">
      <c r="A3105" s="82">
        <v>3074</v>
      </c>
      <c r="B3105" s="94">
        <f t="shared" si="675"/>
        <v>3.0418252848429716E-26</v>
      </c>
      <c r="C3105" s="179">
        <f t="shared" si="676"/>
        <v>3.0349634508733643E-26</v>
      </c>
      <c r="D3105" s="166">
        <f t="shared" si="677"/>
        <v>2.2558277767625785E-3</v>
      </c>
      <c r="E3105" s="167">
        <f t="shared" ref="E3105:E3168" si="687">C3105+E3104</f>
        <v>24.291375447755232</v>
      </c>
      <c r="F3105" s="168">
        <f t="shared" ref="F3105:F3168" si="688">D3105+F3104</f>
        <v>6.9366704135449533</v>
      </c>
      <c r="G3105" s="168">
        <f t="shared" si="678"/>
        <v>241063.33108127129</v>
      </c>
      <c r="H3105" s="168">
        <f t="shared" si="679"/>
        <v>271310.33852408634</v>
      </c>
      <c r="I3105" s="169">
        <f t="shared" si="680"/>
        <v>512373.66960535763</v>
      </c>
      <c r="J3105" s="169">
        <f t="shared" si="682"/>
        <v>497302.40631326172</v>
      </c>
      <c r="K3105" s="95"/>
      <c r="L3105" s="265">
        <f t="shared" si="681"/>
        <v>196402.89975189517</v>
      </c>
      <c r="M3105" s="265">
        <f>$G3105*NonHospFrac+theModel!$H3105*NonHospFrac</f>
        <v>315970.76985346247</v>
      </c>
      <c r="N3105" s="266">
        <f t="shared" si="683"/>
        <v>512373.66960535763</v>
      </c>
      <c r="O3105" s="159"/>
      <c r="P3105" s="265">
        <f t="shared" si="684"/>
        <v>190625.78826259609</v>
      </c>
      <c r="Q3105" s="265">
        <f t="shared" si="685"/>
        <v>315969.21521178767</v>
      </c>
      <c r="R3105" s="266">
        <f t="shared" si="686"/>
        <v>506595.00347438373</v>
      </c>
    </row>
    <row r="3106" spans="1:18" x14ac:dyDescent="0.3">
      <c r="A3106" s="82">
        <v>3075</v>
      </c>
      <c r="B3106" s="94">
        <f t="shared" si="675"/>
        <v>2.9850025915201524E-26</v>
      </c>
      <c r="C3106" s="179">
        <f t="shared" si="676"/>
        <v>2.978268939760493E-26</v>
      </c>
      <c r="D3106" s="166">
        <f t="shared" si="677"/>
        <v>2.2558277767625785E-3</v>
      </c>
      <c r="E3106" s="167">
        <f t="shared" si="687"/>
        <v>24.291375447755232</v>
      </c>
      <c r="F3106" s="168">
        <f t="shared" si="688"/>
        <v>6.9389262413217159</v>
      </c>
      <c r="G3106" s="168">
        <f t="shared" si="678"/>
        <v>241141.72566048475</v>
      </c>
      <c r="H3106" s="168">
        <f t="shared" si="679"/>
        <v>271310.33852408634</v>
      </c>
      <c r="I3106" s="169">
        <f t="shared" si="680"/>
        <v>512452.06418457109</v>
      </c>
      <c r="J3106" s="169">
        <f t="shared" si="682"/>
        <v>497371.56538052106</v>
      </c>
      <c r="K3106" s="95"/>
      <c r="L3106" s="265">
        <f t="shared" si="681"/>
        <v>196432.94993518078</v>
      </c>
      <c r="M3106" s="265">
        <f>$G3106*NonHospFrac+theModel!$H3106*NonHospFrac</f>
        <v>316019.11424939032</v>
      </c>
      <c r="N3106" s="266">
        <f t="shared" si="683"/>
        <v>512452.06418457109</v>
      </c>
      <c r="O3106" s="159"/>
      <c r="P3106" s="265">
        <f t="shared" si="684"/>
        <v>190652.29829259889</v>
      </c>
      <c r="Q3106" s="265">
        <f t="shared" si="685"/>
        <v>316017.55960771552</v>
      </c>
      <c r="R3106" s="266">
        <f t="shared" si="686"/>
        <v>506669.85790031438</v>
      </c>
    </row>
    <row r="3107" spans="1:18" x14ac:dyDescent="0.3">
      <c r="A3107" s="82">
        <v>3076</v>
      </c>
      <c r="B3107" s="94">
        <f t="shared" si="675"/>
        <v>2.9292413722052416E-26</v>
      </c>
      <c r="C3107" s="179">
        <f t="shared" si="676"/>
        <v>2.922633508152979E-26</v>
      </c>
      <c r="D3107" s="166">
        <f t="shared" si="677"/>
        <v>2.2558277767625785E-3</v>
      </c>
      <c r="E3107" s="167">
        <f t="shared" si="687"/>
        <v>24.291375447755232</v>
      </c>
      <c r="F3107" s="168">
        <f t="shared" si="688"/>
        <v>6.9411820690984785</v>
      </c>
      <c r="G3107" s="168">
        <f t="shared" si="678"/>
        <v>241220.12023969812</v>
      </c>
      <c r="H3107" s="168">
        <f t="shared" si="679"/>
        <v>271310.33852408634</v>
      </c>
      <c r="I3107" s="169">
        <f t="shared" si="680"/>
        <v>512530.4587637845</v>
      </c>
      <c r="J3107" s="169">
        <f t="shared" si="682"/>
        <v>497440.72162872058</v>
      </c>
      <c r="K3107" s="95"/>
      <c r="L3107" s="265">
        <f t="shared" si="681"/>
        <v>196463.00011846633</v>
      </c>
      <c r="M3107" s="265">
        <f>$G3107*NonHospFrac+theModel!$H3107*NonHospFrac</f>
        <v>316067.45864531811</v>
      </c>
      <c r="N3107" s="266">
        <f t="shared" si="683"/>
        <v>512530.45876378444</v>
      </c>
      <c r="O3107" s="159"/>
      <c r="P3107" s="265">
        <f t="shared" si="684"/>
        <v>190678.80724200062</v>
      </c>
      <c r="Q3107" s="265">
        <f t="shared" si="685"/>
        <v>316065.90400364331</v>
      </c>
      <c r="R3107" s="266">
        <f t="shared" si="686"/>
        <v>506744.71124564391</v>
      </c>
    </row>
    <row r="3108" spans="1:18" x14ac:dyDescent="0.3">
      <c r="A3108" s="82">
        <v>3077</v>
      </c>
      <c r="B3108" s="94">
        <f t="shared" si="675"/>
        <v>2.8745217980762743E-26</v>
      </c>
      <c r="C3108" s="179">
        <f t="shared" si="676"/>
        <v>2.8680373719592643E-26</v>
      </c>
      <c r="D3108" s="166">
        <f t="shared" si="677"/>
        <v>2.2558277767625785E-3</v>
      </c>
      <c r="E3108" s="167">
        <f t="shared" si="687"/>
        <v>24.291375447755232</v>
      </c>
      <c r="F3108" s="168">
        <f t="shared" si="688"/>
        <v>6.943437896875241</v>
      </c>
      <c r="G3108" s="168">
        <f t="shared" si="678"/>
        <v>241298.51481891159</v>
      </c>
      <c r="H3108" s="168">
        <f t="shared" si="679"/>
        <v>271310.33852408634</v>
      </c>
      <c r="I3108" s="169">
        <f t="shared" si="680"/>
        <v>512608.85334299796</v>
      </c>
      <c r="J3108" s="169">
        <f t="shared" si="682"/>
        <v>497509.87505797535</v>
      </c>
      <c r="K3108" s="95"/>
      <c r="L3108" s="265">
        <f t="shared" si="681"/>
        <v>196493.05030175194</v>
      </c>
      <c r="M3108" s="265">
        <f>$G3108*NonHospFrac+theModel!$H3108*NonHospFrac</f>
        <v>316115.80304124602</v>
      </c>
      <c r="N3108" s="266">
        <f t="shared" si="683"/>
        <v>512608.85334299796</v>
      </c>
      <c r="O3108" s="159"/>
      <c r="P3108" s="265">
        <f t="shared" si="684"/>
        <v>190705.31511084543</v>
      </c>
      <c r="Q3108" s="265">
        <f t="shared" si="685"/>
        <v>316114.24839957122</v>
      </c>
      <c r="R3108" s="266">
        <f t="shared" si="686"/>
        <v>506819.56351041666</v>
      </c>
    </row>
    <row r="3109" spans="1:18" x14ac:dyDescent="0.3">
      <c r="A3109" s="82">
        <v>3078</v>
      </c>
      <c r="B3109" s="94">
        <f t="shared" si="675"/>
        <v>2.8208244107228062E-26</v>
      </c>
      <c r="C3109" s="179">
        <f t="shared" si="676"/>
        <v>2.8144611166637279E-26</v>
      </c>
      <c r="D3109" s="166">
        <f t="shared" si="677"/>
        <v>2.2558277767625785E-3</v>
      </c>
      <c r="E3109" s="167">
        <f t="shared" si="687"/>
        <v>24.291375447755232</v>
      </c>
      <c r="F3109" s="168">
        <f t="shared" si="688"/>
        <v>6.9456937246520036</v>
      </c>
      <c r="G3109" s="168">
        <f t="shared" si="678"/>
        <v>241376.90939812499</v>
      </c>
      <c r="H3109" s="168">
        <f t="shared" si="679"/>
        <v>271310.33852408634</v>
      </c>
      <c r="I3109" s="169">
        <f t="shared" si="680"/>
        <v>512687.2479222113</v>
      </c>
      <c r="J3109" s="169">
        <f t="shared" si="682"/>
        <v>497579.02566840011</v>
      </c>
      <c r="K3109" s="95"/>
      <c r="L3109" s="265">
        <f t="shared" si="681"/>
        <v>196523.10048503749</v>
      </c>
      <c r="M3109" s="265">
        <f>$G3109*NonHospFrac+theModel!$H3109*NonHospFrac</f>
        <v>316164.14743717381</v>
      </c>
      <c r="N3109" s="266">
        <f t="shared" si="683"/>
        <v>512687.2479222113</v>
      </c>
      <c r="O3109" s="159"/>
      <c r="P3109" s="265">
        <f t="shared" si="684"/>
        <v>190731.82189917727</v>
      </c>
      <c r="Q3109" s="265">
        <f t="shared" si="685"/>
        <v>316162.59279549902</v>
      </c>
      <c r="R3109" s="266">
        <f t="shared" si="686"/>
        <v>506894.41469467629</v>
      </c>
    </row>
    <row r="3110" spans="1:18" x14ac:dyDescent="0.3">
      <c r="A3110" s="82">
        <v>3079</v>
      </c>
      <c r="B3110" s="94">
        <f t="shared" si="675"/>
        <v>2.7681301152263777E-26</v>
      </c>
      <c r="C3110" s="179">
        <f t="shared" si="676"/>
        <v>2.7618856904227568E-26</v>
      </c>
      <c r="D3110" s="166">
        <f t="shared" si="677"/>
        <v>2.2558277767625785E-3</v>
      </c>
      <c r="E3110" s="167">
        <f t="shared" si="687"/>
        <v>24.291375447755232</v>
      </c>
      <c r="F3110" s="168">
        <f t="shared" si="688"/>
        <v>6.9479495524287662</v>
      </c>
      <c r="G3110" s="168">
        <f t="shared" si="678"/>
        <v>241455.30397733845</v>
      </c>
      <c r="H3110" s="168">
        <f t="shared" si="679"/>
        <v>271310.33852408634</v>
      </c>
      <c r="I3110" s="169">
        <f t="shared" si="680"/>
        <v>512765.64250142477</v>
      </c>
      <c r="J3110" s="169">
        <f t="shared" si="682"/>
        <v>497648.17346010997</v>
      </c>
      <c r="K3110" s="95"/>
      <c r="L3110" s="265">
        <f t="shared" si="681"/>
        <v>196553.1506683231</v>
      </c>
      <c r="M3110" s="265">
        <f>$G3110*NonHospFrac+theModel!$H3110*NonHospFrac</f>
        <v>316212.49183310173</v>
      </c>
      <c r="N3110" s="266">
        <f t="shared" si="683"/>
        <v>512765.64250142482</v>
      </c>
      <c r="O3110" s="159"/>
      <c r="P3110" s="265">
        <f t="shared" si="684"/>
        <v>190758.32760704029</v>
      </c>
      <c r="Q3110" s="265">
        <f t="shared" si="685"/>
        <v>316210.93719142693</v>
      </c>
      <c r="R3110" s="266">
        <f t="shared" si="686"/>
        <v>506969.26479846722</v>
      </c>
    </row>
    <row r="3111" spans="1:18" x14ac:dyDescent="0.3">
      <c r="A3111" s="82">
        <v>3080</v>
      </c>
      <c r="B3111" s="94">
        <f t="shared" si="675"/>
        <v>2.7164201733704347E-26</v>
      </c>
      <c r="C3111" s="179">
        <f t="shared" si="676"/>
        <v>2.7102923972899877E-26</v>
      </c>
      <c r="D3111" s="166">
        <f t="shared" si="677"/>
        <v>2.2558277767625785E-3</v>
      </c>
      <c r="E3111" s="167">
        <f t="shared" si="687"/>
        <v>24.291375447755232</v>
      </c>
      <c r="F3111" s="168">
        <f t="shared" si="688"/>
        <v>6.9502053802055288</v>
      </c>
      <c r="G3111" s="168">
        <f t="shared" si="678"/>
        <v>241533.69855655183</v>
      </c>
      <c r="H3111" s="168">
        <f t="shared" si="679"/>
        <v>271310.33852408634</v>
      </c>
      <c r="I3111" s="169">
        <f t="shared" si="680"/>
        <v>512844.03708063817</v>
      </c>
      <c r="J3111" s="169">
        <f t="shared" si="682"/>
        <v>497717.31843321968</v>
      </c>
      <c r="K3111" s="95"/>
      <c r="L3111" s="265">
        <f t="shared" si="681"/>
        <v>196583.20085160865</v>
      </c>
      <c r="M3111" s="265">
        <f>$G3111*NonHospFrac+theModel!$H3111*NonHospFrac</f>
        <v>316260.83622902946</v>
      </c>
      <c r="N3111" s="266">
        <f t="shared" si="683"/>
        <v>512844.03708063811</v>
      </c>
      <c r="O3111" s="159"/>
      <c r="P3111" s="265">
        <f t="shared" si="684"/>
        <v>190784.83223447844</v>
      </c>
      <c r="Q3111" s="265">
        <f t="shared" si="685"/>
        <v>316259.28158735466</v>
      </c>
      <c r="R3111" s="266">
        <f t="shared" si="686"/>
        <v>507044.1138218331</v>
      </c>
    </row>
    <row r="3112" spans="1:18" x14ac:dyDescent="0.3">
      <c r="A3112" s="82">
        <v>3081</v>
      </c>
      <c r="B3112" s="94">
        <f t="shared" si="675"/>
        <v>2.6656761969768935E-26</v>
      </c>
      <c r="C3112" s="179">
        <f t="shared" si="676"/>
        <v>2.6596628905678981E-26</v>
      </c>
      <c r="D3112" s="166">
        <f t="shared" si="677"/>
        <v>2.2558277767625785E-3</v>
      </c>
      <c r="E3112" s="167">
        <f t="shared" si="687"/>
        <v>24.291375447755232</v>
      </c>
      <c r="F3112" s="168">
        <f t="shared" si="688"/>
        <v>6.9524612079822914</v>
      </c>
      <c r="G3112" s="168">
        <f t="shared" si="678"/>
        <v>241612.09313576529</v>
      </c>
      <c r="H3112" s="168">
        <f t="shared" si="679"/>
        <v>271310.33852408634</v>
      </c>
      <c r="I3112" s="169">
        <f t="shared" si="680"/>
        <v>512922.43165985163</v>
      </c>
      <c r="J3112" s="169">
        <f t="shared" si="682"/>
        <v>497786.46058784419</v>
      </c>
      <c r="K3112" s="95"/>
      <c r="L3112" s="265">
        <f t="shared" si="681"/>
        <v>196613.25103489426</v>
      </c>
      <c r="M3112" s="265">
        <f>$G3112*NonHospFrac+theModel!$H3112*NonHospFrac</f>
        <v>316309.18062495737</v>
      </c>
      <c r="N3112" s="266">
        <f t="shared" si="683"/>
        <v>512922.43165985163</v>
      </c>
      <c r="O3112" s="159"/>
      <c r="P3112" s="265">
        <f t="shared" si="684"/>
        <v>190811.33578153583</v>
      </c>
      <c r="Q3112" s="265">
        <f t="shared" si="685"/>
        <v>316307.62598328257</v>
      </c>
      <c r="R3112" s="266">
        <f t="shared" si="686"/>
        <v>507118.96176481841</v>
      </c>
    </row>
    <row r="3113" spans="1:18" x14ac:dyDescent="0.3">
      <c r="A3113" s="82">
        <v>3082</v>
      </c>
      <c r="B3113" s="94">
        <f t="shared" si="675"/>
        <v>2.6158801413672839E-26</v>
      </c>
      <c r="C3113" s="179">
        <f t="shared" si="676"/>
        <v>2.6099791662837058E-26</v>
      </c>
      <c r="D3113" s="166">
        <f t="shared" si="677"/>
        <v>2.2558277767625785E-3</v>
      </c>
      <c r="E3113" s="167">
        <f t="shared" si="687"/>
        <v>24.291375447755232</v>
      </c>
      <c r="F3113" s="168">
        <f t="shared" si="688"/>
        <v>6.954717035759054</v>
      </c>
      <c r="G3113" s="168">
        <f t="shared" si="678"/>
        <v>241690.48771497866</v>
      </c>
      <c r="H3113" s="168">
        <f t="shared" si="679"/>
        <v>271310.33852408634</v>
      </c>
      <c r="I3113" s="169">
        <f t="shared" si="680"/>
        <v>513000.82623906503</v>
      </c>
      <c r="J3113" s="169">
        <f t="shared" si="682"/>
        <v>497855.59992409829</v>
      </c>
      <c r="K3113" s="95"/>
      <c r="L3113" s="265">
        <f t="shared" si="681"/>
        <v>196643.30121817981</v>
      </c>
      <c r="M3113" s="265">
        <f>$G3113*NonHospFrac+theModel!$H3113*NonHospFrac</f>
        <v>316357.52502088516</v>
      </c>
      <c r="N3113" s="266">
        <f t="shared" si="683"/>
        <v>513000.82623906498</v>
      </c>
      <c r="O3113" s="159"/>
      <c r="P3113" s="265">
        <f t="shared" si="684"/>
        <v>190837.83824825642</v>
      </c>
      <c r="Q3113" s="265">
        <f t="shared" si="685"/>
        <v>316355.97037921037</v>
      </c>
      <c r="R3113" s="266">
        <f t="shared" si="686"/>
        <v>507193.80862746679</v>
      </c>
    </row>
    <row r="3114" spans="1:18" x14ac:dyDescent="0.3">
      <c r="A3114" s="82">
        <v>3083</v>
      </c>
      <c r="B3114" s="94">
        <f t="shared" si="675"/>
        <v>2.5670142989460155E-26</v>
      </c>
      <c r="C3114" s="179">
        <f t="shared" si="676"/>
        <v>2.5612235567871062E-26</v>
      </c>
      <c r="D3114" s="166">
        <f t="shared" si="677"/>
        <v>2.2558277767625785E-3</v>
      </c>
      <c r="E3114" s="167">
        <f t="shared" si="687"/>
        <v>24.291375447755232</v>
      </c>
      <c r="F3114" s="168">
        <f t="shared" si="688"/>
        <v>6.9569728635358166</v>
      </c>
      <c r="G3114" s="168">
        <f t="shared" si="678"/>
        <v>241768.88229419212</v>
      </c>
      <c r="H3114" s="168">
        <f t="shared" si="679"/>
        <v>271310.33852408634</v>
      </c>
      <c r="I3114" s="169">
        <f t="shared" si="680"/>
        <v>513079.2208182785</v>
      </c>
      <c r="J3114" s="169">
        <f t="shared" si="682"/>
        <v>497924.736442097</v>
      </c>
      <c r="K3114" s="95"/>
      <c r="L3114" s="265">
        <f t="shared" si="681"/>
        <v>196673.35140146542</v>
      </c>
      <c r="M3114" s="265">
        <f>$G3114*NonHospFrac+theModel!$H3114*NonHospFrac</f>
        <v>316405.86941681302</v>
      </c>
      <c r="N3114" s="266">
        <f t="shared" si="683"/>
        <v>513079.22081827844</v>
      </c>
      <c r="O3114" s="159"/>
      <c r="P3114" s="265">
        <f t="shared" si="684"/>
        <v>190864.33963468435</v>
      </c>
      <c r="Q3114" s="265">
        <f t="shared" si="685"/>
        <v>316404.31477513822</v>
      </c>
      <c r="R3114" s="266">
        <f t="shared" si="686"/>
        <v>507268.65440982254</v>
      </c>
    </row>
    <row r="3115" spans="1:18" x14ac:dyDescent="0.3">
      <c r="A3115" s="82">
        <v>3084</v>
      </c>
      <c r="B3115" s="94">
        <f t="shared" si="675"/>
        <v>2.519061292903517E-26</v>
      </c>
      <c r="C3115" s="179">
        <f t="shared" si="676"/>
        <v>2.5133787244676178E-26</v>
      </c>
      <c r="D3115" s="166">
        <f t="shared" si="677"/>
        <v>2.2558277767625785E-3</v>
      </c>
      <c r="E3115" s="167">
        <f t="shared" si="687"/>
        <v>24.291375447755232</v>
      </c>
      <c r="F3115" s="168">
        <f t="shared" si="688"/>
        <v>6.9592286913125792</v>
      </c>
      <c r="G3115" s="168">
        <f t="shared" si="678"/>
        <v>241847.2768734055</v>
      </c>
      <c r="H3115" s="168">
        <f t="shared" si="679"/>
        <v>271310.33852408634</v>
      </c>
      <c r="I3115" s="169">
        <f t="shared" si="680"/>
        <v>513157.61539749184</v>
      </c>
      <c r="J3115" s="169">
        <f t="shared" si="682"/>
        <v>497993.87014195503</v>
      </c>
      <c r="K3115" s="95"/>
      <c r="L3115" s="265">
        <f t="shared" si="681"/>
        <v>196703.40158475097</v>
      </c>
      <c r="M3115" s="265">
        <f>$G3115*NonHospFrac+theModel!$H3115*NonHospFrac</f>
        <v>316454.21381274087</v>
      </c>
      <c r="N3115" s="266">
        <f t="shared" si="683"/>
        <v>513157.61539749184</v>
      </c>
      <c r="O3115" s="159"/>
      <c r="P3115" s="265">
        <f t="shared" si="684"/>
        <v>190890.83994086355</v>
      </c>
      <c r="Q3115" s="265">
        <f t="shared" si="685"/>
        <v>316452.65917106607</v>
      </c>
      <c r="R3115" s="266">
        <f t="shared" si="686"/>
        <v>507343.49911192962</v>
      </c>
    </row>
    <row r="3116" spans="1:18" x14ac:dyDescent="0.3">
      <c r="A3116" s="82">
        <v>3085</v>
      </c>
      <c r="B3116" s="94">
        <f t="shared" si="675"/>
        <v>2.4720040710369987E-26</v>
      </c>
      <c r="C3116" s="179">
        <f t="shared" si="676"/>
        <v>2.4664276555892832E-26</v>
      </c>
      <c r="D3116" s="166">
        <f t="shared" si="677"/>
        <v>2.2558277767625785E-3</v>
      </c>
      <c r="E3116" s="167">
        <f t="shared" si="687"/>
        <v>24.291375447755232</v>
      </c>
      <c r="F3116" s="168">
        <f t="shared" si="688"/>
        <v>6.9614845190893417</v>
      </c>
      <c r="G3116" s="168">
        <f t="shared" si="678"/>
        <v>241925.67145261896</v>
      </c>
      <c r="H3116" s="168">
        <f t="shared" si="679"/>
        <v>271310.33852408634</v>
      </c>
      <c r="I3116" s="169">
        <f t="shared" si="680"/>
        <v>513236.0099767053</v>
      </c>
      <c r="J3116" s="169">
        <f t="shared" si="682"/>
        <v>498063.00102378748</v>
      </c>
      <c r="K3116" s="95"/>
      <c r="L3116" s="265">
        <f t="shared" si="681"/>
        <v>196733.45176803655</v>
      </c>
      <c r="M3116" s="265">
        <f>$G3116*NonHospFrac+theModel!$H3116*NonHospFrac</f>
        <v>316502.55820866872</v>
      </c>
      <c r="N3116" s="266">
        <f t="shared" si="683"/>
        <v>513236.0099767053</v>
      </c>
      <c r="O3116" s="159"/>
      <c r="P3116" s="265">
        <f t="shared" si="684"/>
        <v>190917.33916683809</v>
      </c>
      <c r="Q3116" s="265">
        <f t="shared" si="685"/>
        <v>316501.00356699392</v>
      </c>
      <c r="R3116" s="266">
        <f t="shared" si="686"/>
        <v>507418.34273383202</v>
      </c>
    </row>
    <row r="3117" spans="1:18" x14ac:dyDescent="0.3">
      <c r="A3117" s="82">
        <v>3086</v>
      </c>
      <c r="B3117" s="94">
        <f t="shared" si="675"/>
        <v>2.4258258996866517E-26</v>
      </c>
      <c r="C3117" s="179">
        <f t="shared" si="676"/>
        <v>2.4203536542405484E-26</v>
      </c>
      <c r="D3117" s="166">
        <f t="shared" si="677"/>
        <v>2.2558277767625785E-3</v>
      </c>
      <c r="E3117" s="167">
        <f t="shared" si="687"/>
        <v>24.291375447755232</v>
      </c>
      <c r="F3117" s="168">
        <f t="shared" si="688"/>
        <v>6.9637403468661043</v>
      </c>
      <c r="G3117" s="168">
        <f t="shared" si="678"/>
        <v>242004.06603183234</v>
      </c>
      <c r="H3117" s="168">
        <f t="shared" si="679"/>
        <v>271310.33852408634</v>
      </c>
      <c r="I3117" s="169">
        <f t="shared" si="680"/>
        <v>513314.40455591865</v>
      </c>
      <c r="J3117" s="169">
        <f t="shared" si="682"/>
        <v>498132.12908770895</v>
      </c>
      <c r="K3117" s="95"/>
      <c r="L3117" s="265">
        <f t="shared" si="681"/>
        <v>196763.50195132213</v>
      </c>
      <c r="M3117" s="265">
        <f>$G3117*NonHospFrac+theModel!$H3117*NonHospFrac</f>
        <v>316550.90260459657</v>
      </c>
      <c r="N3117" s="266">
        <f t="shared" si="683"/>
        <v>513314.40455591871</v>
      </c>
      <c r="O3117" s="159"/>
      <c r="P3117" s="265">
        <f t="shared" si="684"/>
        <v>190943.83731265203</v>
      </c>
      <c r="Q3117" s="265">
        <f t="shared" si="685"/>
        <v>316549.34796292178</v>
      </c>
      <c r="R3117" s="266">
        <f t="shared" si="686"/>
        <v>507493.18527557381</v>
      </c>
    </row>
    <row r="3118" spans="1:18" x14ac:dyDescent="0.3">
      <c r="A3118" s="82">
        <v>3087</v>
      </c>
      <c r="B3118" s="94">
        <f t="shared" si="675"/>
        <v>2.3805103577851182E-26</v>
      </c>
      <c r="C3118" s="179">
        <f t="shared" si="676"/>
        <v>2.3751403363971555E-26</v>
      </c>
      <c r="D3118" s="166">
        <f t="shared" si="677"/>
        <v>2.2558277767625785E-3</v>
      </c>
      <c r="E3118" s="167">
        <f t="shared" si="687"/>
        <v>24.291375447755232</v>
      </c>
      <c r="F3118" s="168">
        <f t="shared" si="688"/>
        <v>6.9659961746428669</v>
      </c>
      <c r="G3118" s="168">
        <f t="shared" si="678"/>
        <v>242082.46061104577</v>
      </c>
      <c r="H3118" s="168">
        <f t="shared" si="679"/>
        <v>271310.33852408634</v>
      </c>
      <c r="I3118" s="169">
        <f t="shared" si="680"/>
        <v>513392.79913513211</v>
      </c>
      <c r="J3118" s="169">
        <f t="shared" si="682"/>
        <v>498201.25433383457</v>
      </c>
      <c r="K3118" s="95"/>
      <c r="L3118" s="265">
        <f t="shared" si="681"/>
        <v>196793.55213460769</v>
      </c>
      <c r="M3118" s="265">
        <f>$G3118*NonHospFrac+theModel!$H3118*NonHospFrac</f>
        <v>316599.24700052442</v>
      </c>
      <c r="N3118" s="266">
        <f t="shared" si="683"/>
        <v>513392.79913513211</v>
      </c>
      <c r="O3118" s="159"/>
      <c r="P3118" s="265">
        <f t="shared" si="684"/>
        <v>190970.33437834936</v>
      </c>
      <c r="Q3118" s="265">
        <f t="shared" si="685"/>
        <v>316597.69235884963</v>
      </c>
      <c r="R3118" s="266">
        <f t="shared" si="686"/>
        <v>507568.02673719899</v>
      </c>
    </row>
    <row r="3119" spans="1:18" x14ac:dyDescent="0.3">
      <c r="A3119" s="82">
        <v>3088</v>
      </c>
      <c r="B3119" s="94">
        <f t="shared" si="675"/>
        <v>2.3360413310181185E-26</v>
      </c>
      <c r="C3119" s="179">
        <f t="shared" si="676"/>
        <v>2.3307716240959425E-26</v>
      </c>
      <c r="D3119" s="166">
        <f t="shared" si="677"/>
        <v>2.2558277767625785E-3</v>
      </c>
      <c r="E3119" s="167">
        <f t="shared" si="687"/>
        <v>24.291375447755232</v>
      </c>
      <c r="F3119" s="168">
        <f t="shared" si="688"/>
        <v>6.9682520024196295</v>
      </c>
      <c r="G3119" s="168">
        <f t="shared" si="678"/>
        <v>242160.8551902592</v>
      </c>
      <c r="H3119" s="168">
        <f t="shared" si="679"/>
        <v>271310.33852408634</v>
      </c>
      <c r="I3119" s="169">
        <f t="shared" si="680"/>
        <v>513471.19371434557</v>
      </c>
      <c r="J3119" s="169">
        <f t="shared" si="682"/>
        <v>498270.37676227908</v>
      </c>
      <c r="K3119" s="95"/>
      <c r="L3119" s="265">
        <f t="shared" si="681"/>
        <v>196823.6023178933</v>
      </c>
      <c r="M3119" s="265">
        <f>$G3119*NonHospFrac+theModel!$H3119*NonHospFrac</f>
        <v>316647.59139645228</v>
      </c>
      <c r="N3119" s="266">
        <f t="shared" si="683"/>
        <v>513471.19371434557</v>
      </c>
      <c r="O3119" s="159"/>
      <c r="P3119" s="265">
        <f t="shared" si="684"/>
        <v>190996.83036397418</v>
      </c>
      <c r="Q3119" s="265">
        <f t="shared" si="685"/>
        <v>316646.03675477748</v>
      </c>
      <c r="R3119" s="266">
        <f t="shared" si="686"/>
        <v>507642.86711875163</v>
      </c>
    </row>
    <row r="3120" spans="1:18" x14ac:dyDescent="0.3">
      <c r="A3120" s="82">
        <v>3089</v>
      </c>
      <c r="B3120" s="94">
        <f t="shared" si="675"/>
        <v>2.2924030060941658E-26</v>
      </c>
      <c r="C3120" s="179">
        <f t="shared" si="676"/>
        <v>2.2872317397174846E-26</v>
      </c>
      <c r="D3120" s="166">
        <f t="shared" si="677"/>
        <v>2.2558277767625785E-3</v>
      </c>
      <c r="E3120" s="167">
        <f t="shared" si="687"/>
        <v>24.291375447755232</v>
      </c>
      <c r="F3120" s="168">
        <f t="shared" si="688"/>
        <v>6.9705078301963921</v>
      </c>
      <c r="G3120" s="168">
        <f t="shared" si="678"/>
        <v>242239.2497694726</v>
      </c>
      <c r="H3120" s="168">
        <f t="shared" si="679"/>
        <v>271310.33852408634</v>
      </c>
      <c r="I3120" s="169">
        <f t="shared" si="680"/>
        <v>513549.58829355892</v>
      </c>
      <c r="J3120" s="169">
        <f t="shared" si="682"/>
        <v>498339.49637315719</v>
      </c>
      <c r="K3120" s="95"/>
      <c r="L3120" s="265">
        <f t="shared" si="681"/>
        <v>196853.65250117885</v>
      </c>
      <c r="M3120" s="265">
        <f>$G3120*NonHospFrac+theModel!$H3120*NonHospFrac</f>
        <v>316695.93579238007</v>
      </c>
      <c r="N3120" s="266">
        <f t="shared" si="683"/>
        <v>513549.58829355892</v>
      </c>
      <c r="O3120" s="159"/>
      <c r="P3120" s="265">
        <f t="shared" si="684"/>
        <v>191023.3252695704</v>
      </c>
      <c r="Q3120" s="265">
        <f t="shared" si="685"/>
        <v>316694.38115070527</v>
      </c>
      <c r="R3120" s="266">
        <f t="shared" si="686"/>
        <v>507717.70642027567</v>
      </c>
    </row>
    <row r="3121" spans="1:18" x14ac:dyDescent="0.3">
      <c r="A3121" s="82">
        <v>3090</v>
      </c>
      <c r="B3121" s="94">
        <f t="shared" si="675"/>
        <v>2.249579865121336E-26</v>
      </c>
      <c r="C3121" s="179">
        <f t="shared" si="676"/>
        <v>2.2445052003755496E-26</v>
      </c>
      <c r="D3121" s="166">
        <f t="shared" si="677"/>
        <v>2.2558277767625785E-3</v>
      </c>
      <c r="E3121" s="167">
        <f t="shared" si="687"/>
        <v>24.291375447755232</v>
      </c>
      <c r="F3121" s="168">
        <f t="shared" si="688"/>
        <v>6.9727636579731547</v>
      </c>
      <c r="G3121" s="168">
        <f t="shared" si="678"/>
        <v>242317.64434868604</v>
      </c>
      <c r="H3121" s="168">
        <f t="shared" si="679"/>
        <v>271310.33852408634</v>
      </c>
      <c r="I3121" s="169">
        <f t="shared" si="680"/>
        <v>513627.98287277238</v>
      </c>
      <c r="J3121" s="169">
        <f t="shared" si="682"/>
        <v>498408.61316658399</v>
      </c>
      <c r="K3121" s="95"/>
      <c r="L3121" s="265">
        <f t="shared" si="681"/>
        <v>196883.70268446446</v>
      </c>
      <c r="M3121" s="265">
        <f>$G3121*NonHospFrac+theModel!$H3121*NonHospFrac</f>
        <v>316744.28018830792</v>
      </c>
      <c r="N3121" s="266">
        <f t="shared" si="683"/>
        <v>513627.98287277238</v>
      </c>
      <c r="O3121" s="159"/>
      <c r="P3121" s="265">
        <f t="shared" si="684"/>
        <v>191049.81909518217</v>
      </c>
      <c r="Q3121" s="265">
        <f t="shared" si="685"/>
        <v>316742.72554663313</v>
      </c>
      <c r="R3121" s="266">
        <f t="shared" si="686"/>
        <v>507792.5446418153</v>
      </c>
    </row>
    <row r="3122" spans="1:18" x14ac:dyDescent="0.3">
      <c r="A3122" s="82">
        <v>3091</v>
      </c>
      <c r="B3122" s="94">
        <f t="shared" si="675"/>
        <v>2.2075566800890052E-26</v>
      </c>
      <c r="C3122" s="179">
        <f t="shared" si="676"/>
        <v>2.2025768124112826E-26</v>
      </c>
      <c r="D3122" s="166">
        <f t="shared" si="677"/>
        <v>2.2558277767625785E-3</v>
      </c>
      <c r="E3122" s="167">
        <f t="shared" si="687"/>
        <v>24.291375447755232</v>
      </c>
      <c r="F3122" s="168">
        <f t="shared" si="688"/>
        <v>6.9750194857499173</v>
      </c>
      <c r="G3122" s="168">
        <f t="shared" si="678"/>
        <v>242396.03892789944</v>
      </c>
      <c r="H3122" s="168">
        <f t="shared" si="679"/>
        <v>271310.33852408634</v>
      </c>
      <c r="I3122" s="169">
        <f t="shared" si="680"/>
        <v>513706.37745198578</v>
      </c>
      <c r="J3122" s="169">
        <f t="shared" si="682"/>
        <v>498477.72714267421</v>
      </c>
      <c r="K3122" s="95"/>
      <c r="L3122" s="265">
        <f t="shared" si="681"/>
        <v>196913.75286775001</v>
      </c>
      <c r="M3122" s="265">
        <f>$G3122*NonHospFrac+theModel!$H3122*NonHospFrac</f>
        <v>316792.62458423572</v>
      </c>
      <c r="N3122" s="266">
        <f t="shared" si="683"/>
        <v>513706.37745198573</v>
      </c>
      <c r="O3122" s="159"/>
      <c r="P3122" s="265">
        <f t="shared" si="684"/>
        <v>191076.31184085342</v>
      </c>
      <c r="Q3122" s="265">
        <f t="shared" si="685"/>
        <v>316791.06994256092</v>
      </c>
      <c r="R3122" s="266">
        <f t="shared" si="686"/>
        <v>507867.38178341434</v>
      </c>
    </row>
    <row r="3123" spans="1:18" x14ac:dyDescent="0.3">
      <c r="A3123" s="82">
        <v>3092</v>
      </c>
      <c r="B3123" s="94">
        <f t="shared" si="675"/>
        <v>2.1663185074528298E-26</v>
      </c>
      <c r="C3123" s="179">
        <f t="shared" si="676"/>
        <v>2.1614316659904028E-26</v>
      </c>
      <c r="D3123" s="166">
        <f t="shared" si="677"/>
        <v>2.2558277767625785E-3</v>
      </c>
      <c r="E3123" s="167">
        <f t="shared" si="687"/>
        <v>24.291375447755232</v>
      </c>
      <c r="F3123" s="168">
        <f t="shared" si="688"/>
        <v>6.9772753135266798</v>
      </c>
      <c r="G3123" s="168">
        <f t="shared" si="678"/>
        <v>242474.4335071129</v>
      </c>
      <c r="H3123" s="168">
        <f t="shared" si="679"/>
        <v>271310.33852408634</v>
      </c>
      <c r="I3123" s="169">
        <f t="shared" si="680"/>
        <v>513784.77203119925</v>
      </c>
      <c r="J3123" s="169">
        <f t="shared" si="682"/>
        <v>498546.83830154274</v>
      </c>
      <c r="K3123" s="95"/>
      <c r="L3123" s="265">
        <f t="shared" si="681"/>
        <v>196943.80305103562</v>
      </c>
      <c r="M3123" s="265">
        <f>$G3123*NonHospFrac+theModel!$H3123*NonHospFrac</f>
        <v>316840.96898016363</v>
      </c>
      <c r="N3123" s="266">
        <f t="shared" si="683"/>
        <v>513784.77203119925</v>
      </c>
      <c r="O3123" s="159"/>
      <c r="P3123" s="265">
        <f t="shared" si="684"/>
        <v>191102.80350662823</v>
      </c>
      <c r="Q3123" s="265">
        <f t="shared" si="685"/>
        <v>316839.41433848883</v>
      </c>
      <c r="R3123" s="266">
        <f t="shared" si="686"/>
        <v>507942.21784511709</v>
      </c>
    </row>
    <row r="3124" spans="1:18" x14ac:dyDescent="0.3">
      <c r="A3124" s="82">
        <v>3093</v>
      </c>
      <c r="B3124" s="94">
        <f t="shared" si="675"/>
        <v>2.1258506828207209E-26</v>
      </c>
      <c r="C3124" s="179">
        <f t="shared" si="676"/>
        <v>2.1210551298011641E-26</v>
      </c>
      <c r="D3124" s="166">
        <f t="shared" si="677"/>
        <v>2.2558277767625785E-3</v>
      </c>
      <c r="E3124" s="167">
        <f t="shared" si="687"/>
        <v>24.291375447755232</v>
      </c>
      <c r="F3124" s="168">
        <f t="shared" si="688"/>
        <v>6.9795311413034424</v>
      </c>
      <c r="G3124" s="168">
        <f t="shared" si="678"/>
        <v>242552.82808632631</v>
      </c>
      <c r="H3124" s="168">
        <f t="shared" si="679"/>
        <v>271310.33852408634</v>
      </c>
      <c r="I3124" s="169">
        <f t="shared" si="680"/>
        <v>513863.16661041265</v>
      </c>
      <c r="J3124" s="169">
        <f t="shared" si="682"/>
        <v>498615.94664330431</v>
      </c>
      <c r="K3124" s="95"/>
      <c r="L3124" s="265">
        <f t="shared" si="681"/>
        <v>196973.85323432117</v>
      </c>
      <c r="M3124" s="265">
        <f>$G3124*NonHospFrac+theModel!$H3124*NonHospFrac</f>
        <v>316889.31337609142</v>
      </c>
      <c r="N3124" s="266">
        <f t="shared" si="683"/>
        <v>513863.16661041259</v>
      </c>
      <c r="O3124" s="159"/>
      <c r="P3124" s="265">
        <f t="shared" si="684"/>
        <v>191129.29409255055</v>
      </c>
      <c r="Q3124" s="265">
        <f t="shared" si="685"/>
        <v>316887.75873441662</v>
      </c>
      <c r="R3124" s="266">
        <f t="shared" si="686"/>
        <v>508017.05282696721</v>
      </c>
    </row>
    <row r="3125" spans="1:18" x14ac:dyDescent="0.3">
      <c r="A3125" s="82">
        <v>3094</v>
      </c>
      <c r="B3125" s="94">
        <f t="shared" si="675"/>
        <v>2.0861388157381698E-26</v>
      </c>
      <c r="C3125" s="179">
        <f t="shared" si="676"/>
        <v>2.081432845851445E-26</v>
      </c>
      <c r="D3125" s="166">
        <f t="shared" si="677"/>
        <v>2.2558277767625785E-3</v>
      </c>
      <c r="E3125" s="167">
        <f t="shared" si="687"/>
        <v>24.291375447755232</v>
      </c>
      <c r="F3125" s="168">
        <f t="shared" si="688"/>
        <v>6.981786969080205</v>
      </c>
      <c r="G3125" s="168">
        <f t="shared" si="678"/>
        <v>242631.22266553977</v>
      </c>
      <c r="H3125" s="168">
        <f t="shared" si="679"/>
        <v>271310.33852408634</v>
      </c>
      <c r="I3125" s="169">
        <f t="shared" si="680"/>
        <v>513941.56118962611</v>
      </c>
      <c r="J3125" s="169">
        <f t="shared" si="682"/>
        <v>498685.05216807389</v>
      </c>
      <c r="K3125" s="95"/>
      <c r="L3125" s="265">
        <f t="shared" si="681"/>
        <v>197003.90341760678</v>
      </c>
      <c r="M3125" s="265">
        <f>$G3125*NonHospFrac+theModel!$H3125*NonHospFrac</f>
        <v>316937.65777201933</v>
      </c>
      <c r="N3125" s="266">
        <f t="shared" si="683"/>
        <v>513941.56118962611</v>
      </c>
      <c r="O3125" s="159"/>
      <c r="P3125" s="265">
        <f t="shared" si="684"/>
        <v>191155.78359866448</v>
      </c>
      <c r="Q3125" s="265">
        <f t="shared" si="685"/>
        <v>316936.10313034453</v>
      </c>
      <c r="R3125" s="266">
        <f t="shared" si="686"/>
        <v>508091.88672900898</v>
      </c>
    </row>
    <row r="3126" spans="1:18" x14ac:dyDescent="0.3">
      <c r="A3126" s="82">
        <v>3095</v>
      </c>
      <c r="B3126" s="94">
        <f t="shared" si="675"/>
        <v>2.0471687845709662E-26</v>
      </c>
      <c r="C3126" s="179">
        <f t="shared" si="676"/>
        <v>2.0425507243630096E-26</v>
      </c>
      <c r="D3126" s="166">
        <f t="shared" si="677"/>
        <v>2.2558277767625785E-3</v>
      </c>
      <c r="E3126" s="167">
        <f t="shared" si="687"/>
        <v>24.291375447755232</v>
      </c>
      <c r="F3126" s="168">
        <f t="shared" si="688"/>
        <v>6.9840427968569676</v>
      </c>
      <c r="G3126" s="168">
        <f t="shared" si="678"/>
        <v>242709.61724475314</v>
      </c>
      <c r="H3126" s="168">
        <f t="shared" si="679"/>
        <v>271310.33852408634</v>
      </c>
      <c r="I3126" s="169">
        <f t="shared" si="680"/>
        <v>514019.95576883946</v>
      </c>
      <c r="J3126" s="169">
        <f t="shared" si="682"/>
        <v>498754.15487596614</v>
      </c>
      <c r="K3126" s="95"/>
      <c r="L3126" s="265">
        <f t="shared" si="681"/>
        <v>197033.95360089233</v>
      </c>
      <c r="M3126" s="265">
        <f>$G3126*NonHospFrac+theModel!$H3126*NonHospFrac</f>
        <v>316986.00216794712</v>
      </c>
      <c r="N3126" s="266">
        <f t="shared" si="683"/>
        <v>514019.95576883946</v>
      </c>
      <c r="O3126" s="159"/>
      <c r="P3126" s="265">
        <f t="shared" si="684"/>
        <v>191182.27202501395</v>
      </c>
      <c r="Q3126" s="265">
        <f t="shared" si="685"/>
        <v>316984.44752627233</v>
      </c>
      <c r="R3126" s="266">
        <f t="shared" si="686"/>
        <v>508166.71955128631</v>
      </c>
    </row>
    <row r="3127" spans="1:18" x14ac:dyDescent="0.3">
      <c r="A3127" s="82">
        <v>3096</v>
      </c>
      <c r="B3127" s="94">
        <f t="shared" si="675"/>
        <v>2.0089267314835121E-26</v>
      </c>
      <c r="C3127" s="179">
        <f t="shared" si="676"/>
        <v>2.0043949387611507E-26</v>
      </c>
      <c r="D3127" s="166">
        <f t="shared" si="677"/>
        <v>2.2558277767625785E-3</v>
      </c>
      <c r="E3127" s="167">
        <f t="shared" si="687"/>
        <v>24.291375447755232</v>
      </c>
      <c r="F3127" s="168">
        <f t="shared" si="688"/>
        <v>6.9862986246337302</v>
      </c>
      <c r="G3127" s="168">
        <f t="shared" si="678"/>
        <v>242788.0118239666</v>
      </c>
      <c r="H3127" s="168">
        <f t="shared" si="679"/>
        <v>271310.33852408634</v>
      </c>
      <c r="I3127" s="169">
        <f t="shared" si="680"/>
        <v>514098.35034805292</v>
      </c>
      <c r="J3127" s="169">
        <f t="shared" si="682"/>
        <v>498823.25476709608</v>
      </c>
      <c r="K3127" s="95"/>
      <c r="L3127" s="265">
        <f t="shared" si="681"/>
        <v>197064.00378417794</v>
      </c>
      <c r="M3127" s="265">
        <f>$G3127*NonHospFrac+theModel!$H3127*NonHospFrac</f>
        <v>317034.34656387498</v>
      </c>
      <c r="N3127" s="266">
        <f t="shared" si="683"/>
        <v>514098.35034805292</v>
      </c>
      <c r="O3127" s="159"/>
      <c r="P3127" s="265">
        <f t="shared" si="684"/>
        <v>191208.75937164307</v>
      </c>
      <c r="Q3127" s="265">
        <f t="shared" si="685"/>
        <v>317032.79192220018</v>
      </c>
      <c r="R3127" s="266">
        <f t="shared" si="686"/>
        <v>508241.55129384325</v>
      </c>
    </row>
    <row r="3128" spans="1:18" x14ac:dyDescent="0.3">
      <c r="A3128" s="82">
        <v>3097</v>
      </c>
      <c r="B3128" s="94">
        <f t="shared" si="675"/>
        <v>1.9713990575109441E-26</v>
      </c>
      <c r="C3128" s="179">
        <f t="shared" si="676"/>
        <v>1.9669519207579275E-26</v>
      </c>
      <c r="D3128" s="166">
        <f t="shared" si="677"/>
        <v>2.2558277767625785E-3</v>
      </c>
      <c r="E3128" s="167">
        <f t="shared" si="687"/>
        <v>24.291375447755232</v>
      </c>
      <c r="F3128" s="168">
        <f t="shared" si="688"/>
        <v>6.9885544524104928</v>
      </c>
      <c r="G3128" s="168">
        <f t="shared" si="678"/>
        <v>242866.40640317998</v>
      </c>
      <c r="H3128" s="168">
        <f t="shared" si="679"/>
        <v>271310.33852408634</v>
      </c>
      <c r="I3128" s="169">
        <f t="shared" si="680"/>
        <v>514176.74492726632</v>
      </c>
      <c r="J3128" s="169">
        <f t="shared" si="682"/>
        <v>498892.35184157838</v>
      </c>
      <c r="K3128" s="95"/>
      <c r="L3128" s="265">
        <f t="shared" si="681"/>
        <v>197094.05396746349</v>
      </c>
      <c r="M3128" s="265">
        <f>$G3128*NonHospFrac+theModel!$H3128*NonHospFrac</f>
        <v>317082.69095980283</v>
      </c>
      <c r="N3128" s="266">
        <f t="shared" si="683"/>
        <v>514176.74492726632</v>
      </c>
      <c r="O3128" s="159"/>
      <c r="P3128" s="265">
        <f t="shared" si="684"/>
        <v>191235.24563859575</v>
      </c>
      <c r="Q3128" s="265">
        <f t="shared" si="685"/>
        <v>317081.13631812803</v>
      </c>
      <c r="R3128" s="266">
        <f t="shared" si="686"/>
        <v>508316.38195672375</v>
      </c>
    </row>
    <row r="3129" spans="1:18" x14ac:dyDescent="0.3">
      <c r="A3129" s="82">
        <v>3098</v>
      </c>
      <c r="B3129" s="94">
        <f t="shared" si="675"/>
        <v>1.9345724177233068E-26</v>
      </c>
      <c r="C3129" s="179">
        <f t="shared" si="676"/>
        <v>1.9302083555272478E-26</v>
      </c>
      <c r="D3129" s="166">
        <f t="shared" si="677"/>
        <v>2.2558277767625785E-3</v>
      </c>
      <c r="E3129" s="167">
        <f t="shared" si="687"/>
        <v>24.291375447755232</v>
      </c>
      <c r="F3129" s="168">
        <f t="shared" si="688"/>
        <v>6.9908102801872554</v>
      </c>
      <c r="G3129" s="168">
        <f t="shared" si="678"/>
        <v>242944.80098239344</v>
      </c>
      <c r="H3129" s="168">
        <f t="shared" si="679"/>
        <v>271310.33852408634</v>
      </c>
      <c r="I3129" s="169">
        <f t="shared" si="680"/>
        <v>514255.13950647978</v>
      </c>
      <c r="J3129" s="169">
        <f t="shared" si="682"/>
        <v>498961.44609952794</v>
      </c>
      <c r="K3129" s="95"/>
      <c r="L3129" s="265">
        <f t="shared" si="681"/>
        <v>197124.1041507491</v>
      </c>
      <c r="M3129" s="265">
        <f>$G3129*NonHospFrac+theModel!$H3129*NonHospFrac</f>
        <v>317131.03535573068</v>
      </c>
      <c r="N3129" s="266">
        <f t="shared" si="683"/>
        <v>514255.13950647978</v>
      </c>
      <c r="O3129" s="159"/>
      <c r="P3129" s="265">
        <f t="shared" si="684"/>
        <v>191261.73082591608</v>
      </c>
      <c r="Q3129" s="265">
        <f t="shared" si="685"/>
        <v>317129.48071405588</v>
      </c>
      <c r="R3129" s="266">
        <f t="shared" si="686"/>
        <v>508391.21153997199</v>
      </c>
    </row>
    <row r="3130" spans="1:18" x14ac:dyDescent="0.3">
      <c r="A3130" s="82">
        <v>3099</v>
      </c>
      <c r="B3130" s="94">
        <f t="shared" si="675"/>
        <v>1.898433716480066E-26</v>
      </c>
      <c r="C3130" s="179">
        <f t="shared" si="676"/>
        <v>1.8941511769700876E-26</v>
      </c>
      <c r="D3130" s="166">
        <f t="shared" si="677"/>
        <v>2.2558277767625785E-3</v>
      </c>
      <c r="E3130" s="167">
        <f t="shared" si="687"/>
        <v>24.291375447755232</v>
      </c>
      <c r="F3130" s="168">
        <f t="shared" si="688"/>
        <v>6.993066107964018</v>
      </c>
      <c r="G3130" s="168">
        <f t="shared" si="678"/>
        <v>243023.19556160682</v>
      </c>
      <c r="H3130" s="168">
        <f t="shared" si="679"/>
        <v>271310.33852408634</v>
      </c>
      <c r="I3130" s="169">
        <f t="shared" si="680"/>
        <v>514333.53408569319</v>
      </c>
      <c r="J3130" s="169">
        <f t="shared" si="682"/>
        <v>499030.53754105949</v>
      </c>
      <c r="K3130" s="95"/>
      <c r="L3130" s="265">
        <f t="shared" si="681"/>
        <v>197154.15433403465</v>
      </c>
      <c r="M3130" s="265">
        <f>$G3130*NonHospFrac+theModel!$H3130*NonHospFrac</f>
        <v>317179.37975165853</v>
      </c>
      <c r="N3130" s="266">
        <f t="shared" si="683"/>
        <v>514333.53408569319</v>
      </c>
      <c r="O3130" s="159"/>
      <c r="P3130" s="265">
        <f t="shared" si="684"/>
        <v>191288.21493364798</v>
      </c>
      <c r="Q3130" s="265">
        <f t="shared" si="685"/>
        <v>317177.82510998374</v>
      </c>
      <c r="R3130" s="266">
        <f t="shared" si="686"/>
        <v>508466.04004363168</v>
      </c>
    </row>
    <row r="3131" spans="1:18" x14ac:dyDescent="0.3">
      <c r="A3131" s="82">
        <v>3100</v>
      </c>
      <c r="B3131" s="94">
        <f t="shared" si="675"/>
        <v>1.8629701027732663E-26</v>
      </c>
      <c r="C3131" s="179">
        <f t="shared" si="676"/>
        <v>1.8587675630681522E-26</v>
      </c>
      <c r="D3131" s="166">
        <f t="shared" si="677"/>
        <v>2.2558277767625785E-3</v>
      </c>
      <c r="E3131" s="167">
        <f t="shared" si="687"/>
        <v>24.291375447755232</v>
      </c>
      <c r="F3131" s="168">
        <f t="shared" si="688"/>
        <v>6.9953219357407805</v>
      </c>
      <c r="G3131" s="168">
        <f t="shared" si="678"/>
        <v>243101.59014082028</v>
      </c>
      <c r="H3131" s="168">
        <f t="shared" si="679"/>
        <v>271310.33852408634</v>
      </c>
      <c r="I3131" s="169">
        <f t="shared" si="680"/>
        <v>514411.92866490665</v>
      </c>
      <c r="J3131" s="169">
        <f t="shared" si="682"/>
        <v>499099.62616628787</v>
      </c>
      <c r="K3131" s="95"/>
      <c r="L3131" s="265">
        <f t="shared" si="681"/>
        <v>197184.20451732024</v>
      </c>
      <c r="M3131" s="265">
        <f>$G3131*NonHospFrac+theModel!$H3131*NonHospFrac</f>
        <v>317227.72414758638</v>
      </c>
      <c r="N3131" s="266">
        <f t="shared" si="683"/>
        <v>514411.92866490665</v>
      </c>
      <c r="O3131" s="159"/>
      <c r="P3131" s="265">
        <f t="shared" si="684"/>
        <v>191314.69796183554</v>
      </c>
      <c r="Q3131" s="265">
        <f t="shared" si="685"/>
        <v>317226.16950591159</v>
      </c>
      <c r="R3131" s="266">
        <f t="shared" si="686"/>
        <v>508540.86746774713</v>
      </c>
    </row>
    <row r="3132" spans="1:18" x14ac:dyDescent="0.3">
      <c r="A3132" s="82">
        <v>3101</v>
      </c>
      <c r="B3132" s="94">
        <f t="shared" si="675"/>
        <v>1.8281689656576969E-26</v>
      </c>
      <c r="C3132" s="179">
        <f t="shared" si="676"/>
        <v>1.824044931324351E-26</v>
      </c>
      <c r="D3132" s="166">
        <f t="shared" si="677"/>
        <v>2.2558277767625785E-3</v>
      </c>
      <c r="E3132" s="167">
        <f t="shared" si="687"/>
        <v>24.291375447755232</v>
      </c>
      <c r="F3132" s="168">
        <f t="shared" si="688"/>
        <v>6.9975777635175431</v>
      </c>
      <c r="G3132" s="168">
        <f t="shared" si="678"/>
        <v>243179.98472003365</v>
      </c>
      <c r="H3132" s="168">
        <f t="shared" si="679"/>
        <v>271310.33852408634</v>
      </c>
      <c r="I3132" s="169">
        <f t="shared" si="680"/>
        <v>514490.32324411999</v>
      </c>
      <c r="J3132" s="169">
        <f t="shared" si="682"/>
        <v>499168.71197532781</v>
      </c>
      <c r="K3132" s="95"/>
      <c r="L3132" s="265">
        <f t="shared" si="681"/>
        <v>197214.25470060582</v>
      </c>
      <c r="M3132" s="265">
        <f>$G3132*NonHospFrac+theModel!$H3132*NonHospFrac</f>
        <v>317276.06854351418</v>
      </c>
      <c r="N3132" s="266">
        <f t="shared" si="683"/>
        <v>514490.32324411999</v>
      </c>
      <c r="O3132" s="159"/>
      <c r="P3132" s="265">
        <f t="shared" si="684"/>
        <v>191341.17991052274</v>
      </c>
      <c r="Q3132" s="265">
        <f t="shared" si="685"/>
        <v>317274.51390183938</v>
      </c>
      <c r="R3132" s="266">
        <f t="shared" si="686"/>
        <v>508615.69381236215</v>
      </c>
    </row>
    <row r="3133" spans="1:18" x14ac:dyDescent="0.3">
      <c r="A3133" s="82">
        <v>3102</v>
      </c>
      <c r="B3133" s="94">
        <f t="shared" si="675"/>
        <v>1.7940179297663554E-26</v>
      </c>
      <c r="C3133" s="179">
        <f t="shared" si="676"/>
        <v>1.7899709342883784E-26</v>
      </c>
      <c r="D3133" s="166">
        <f t="shared" si="677"/>
        <v>2.2558277767625785E-3</v>
      </c>
      <c r="E3133" s="167">
        <f t="shared" si="687"/>
        <v>24.291375447755232</v>
      </c>
      <c r="F3133" s="168">
        <f t="shared" si="688"/>
        <v>6.9998335912943057</v>
      </c>
      <c r="G3133" s="168">
        <f t="shared" si="678"/>
        <v>243258.37929924711</v>
      </c>
      <c r="H3133" s="168">
        <f t="shared" si="679"/>
        <v>271310.33852408634</v>
      </c>
      <c r="I3133" s="169">
        <f t="shared" si="680"/>
        <v>514568.71782333346</v>
      </c>
      <c r="J3133" s="169">
        <f t="shared" si="682"/>
        <v>499237.79496829427</v>
      </c>
      <c r="K3133" s="95"/>
      <c r="L3133" s="265">
        <f t="shared" si="681"/>
        <v>197244.3048838914</v>
      </c>
      <c r="M3133" s="265">
        <f>$G3133*NonHospFrac+theModel!$H3133*NonHospFrac</f>
        <v>317324.41293944209</v>
      </c>
      <c r="N3133" s="266">
        <f t="shared" si="683"/>
        <v>514568.71782333346</v>
      </c>
      <c r="O3133" s="159"/>
      <c r="P3133" s="265">
        <f t="shared" si="684"/>
        <v>191367.66077975358</v>
      </c>
      <c r="Q3133" s="265">
        <f t="shared" si="685"/>
        <v>317322.85829776729</v>
      </c>
      <c r="R3133" s="266">
        <f t="shared" si="686"/>
        <v>508690.51907752088</v>
      </c>
    </row>
    <row r="3134" spans="1:18" x14ac:dyDescent="0.3">
      <c r="A3134" s="82">
        <v>3103</v>
      </c>
      <c r="B3134" s="94">
        <f t="shared" si="675"/>
        <v>1.7605048509098176E-26</v>
      </c>
      <c r="C3134" s="179">
        <f t="shared" si="676"/>
        <v>1.7565334551660099E-26</v>
      </c>
      <c r="D3134" s="166">
        <f t="shared" si="677"/>
        <v>2.2558277767625785E-3</v>
      </c>
      <c r="E3134" s="167">
        <f t="shared" si="687"/>
        <v>24.291375447755232</v>
      </c>
      <c r="F3134" s="168">
        <f t="shared" si="688"/>
        <v>7.0020894190710683</v>
      </c>
      <c r="G3134" s="168">
        <f t="shared" si="678"/>
        <v>243336.77387846052</v>
      </c>
      <c r="H3134" s="168">
        <f t="shared" si="679"/>
        <v>271310.33852408634</v>
      </c>
      <c r="I3134" s="169">
        <f t="shared" si="680"/>
        <v>514647.11240254686</v>
      </c>
      <c r="J3134" s="169">
        <f t="shared" si="682"/>
        <v>499306.87514530186</v>
      </c>
      <c r="K3134" s="95"/>
      <c r="L3134" s="265">
        <f t="shared" si="681"/>
        <v>197274.35506717698</v>
      </c>
      <c r="M3134" s="265">
        <f>$G3134*NonHospFrac+theModel!$H3134*NonHospFrac</f>
        <v>317372.75733536988</v>
      </c>
      <c r="N3134" s="266">
        <f t="shared" si="683"/>
        <v>514647.11240254686</v>
      </c>
      <c r="O3134" s="159"/>
      <c r="P3134" s="265">
        <f t="shared" si="684"/>
        <v>191394.14056957208</v>
      </c>
      <c r="Q3134" s="265">
        <f t="shared" si="685"/>
        <v>317371.20269369509</v>
      </c>
      <c r="R3134" s="266">
        <f t="shared" si="686"/>
        <v>508765.34326326719</v>
      </c>
    </row>
    <row r="3135" spans="1:18" x14ac:dyDescent="0.3">
      <c r="A3135" s="82">
        <v>3104</v>
      </c>
      <c r="B3135" s="94">
        <f t="shared" si="675"/>
        <v>1.7276178117576829E-26</v>
      </c>
      <c r="C3135" s="179">
        <f t="shared" si="676"/>
        <v>1.7237206035102901E-26</v>
      </c>
      <c r="D3135" s="166">
        <f t="shared" si="677"/>
        <v>2.2558277767625785E-3</v>
      </c>
      <c r="E3135" s="167">
        <f t="shared" si="687"/>
        <v>24.291375447755232</v>
      </c>
      <c r="F3135" s="168">
        <f t="shared" si="688"/>
        <v>7.0043452468478309</v>
      </c>
      <c r="G3135" s="168">
        <f t="shared" si="678"/>
        <v>243415.16845767398</v>
      </c>
      <c r="H3135" s="168">
        <f t="shared" si="679"/>
        <v>271310.33852408634</v>
      </c>
      <c r="I3135" s="169">
        <f t="shared" si="680"/>
        <v>514725.50698176032</v>
      </c>
      <c r="J3135" s="169">
        <f t="shared" si="682"/>
        <v>499375.95250646549</v>
      </c>
      <c r="K3135" s="95"/>
      <c r="L3135" s="265">
        <f t="shared" si="681"/>
        <v>197304.40525046256</v>
      </c>
      <c r="M3135" s="265">
        <f>$G3135*NonHospFrac+theModel!$H3135*NonHospFrac</f>
        <v>317421.10173129779</v>
      </c>
      <c r="N3135" s="266">
        <f t="shared" si="683"/>
        <v>514725.50698176038</v>
      </c>
      <c r="O3135" s="159"/>
      <c r="P3135" s="265">
        <f t="shared" si="684"/>
        <v>191420.61928002219</v>
      </c>
      <c r="Q3135" s="265">
        <f t="shared" si="685"/>
        <v>317419.547089623</v>
      </c>
      <c r="R3135" s="266">
        <f t="shared" si="686"/>
        <v>508840.16636964516</v>
      </c>
    </row>
    <row r="3136" spans="1:18" x14ac:dyDescent="0.3">
      <c r="A3136" s="82">
        <v>3105</v>
      </c>
      <c r="B3136" s="94">
        <f t="shared" si="675"/>
        <v>1.6953451176007553E-26</v>
      </c>
      <c r="C3136" s="179">
        <f t="shared" si="676"/>
        <v>1.6915207109932726E-26</v>
      </c>
      <c r="D3136" s="166">
        <f t="shared" si="677"/>
        <v>2.2558277767625785E-3</v>
      </c>
      <c r="E3136" s="167">
        <f t="shared" si="687"/>
        <v>24.291375447755232</v>
      </c>
      <c r="F3136" s="168">
        <f t="shared" si="688"/>
        <v>7.0066010746245935</v>
      </c>
      <c r="G3136" s="168">
        <f t="shared" si="678"/>
        <v>243493.56303688735</v>
      </c>
      <c r="H3136" s="168">
        <f t="shared" si="679"/>
        <v>271310.33852408634</v>
      </c>
      <c r="I3136" s="169">
        <f t="shared" si="680"/>
        <v>514803.90156097373</v>
      </c>
      <c r="J3136" s="169">
        <f t="shared" si="682"/>
        <v>499445.02705189987</v>
      </c>
      <c r="K3136" s="95"/>
      <c r="L3136" s="265">
        <f t="shared" si="681"/>
        <v>197334.45543374814</v>
      </c>
      <c r="M3136" s="265">
        <f>$G3136*NonHospFrac+theModel!$H3136*NonHospFrac</f>
        <v>317469.44612722553</v>
      </c>
      <c r="N3136" s="266">
        <f t="shared" si="683"/>
        <v>514803.90156097367</v>
      </c>
      <c r="O3136" s="159"/>
      <c r="P3136" s="265">
        <f t="shared" si="684"/>
        <v>191447.09691114794</v>
      </c>
      <c r="Q3136" s="265">
        <f t="shared" si="685"/>
        <v>317467.89148555073</v>
      </c>
      <c r="R3136" s="266">
        <f t="shared" si="686"/>
        <v>508914.98839669867</v>
      </c>
    </row>
    <row r="3137" spans="1:18" x14ac:dyDescent="0.3">
      <c r="A3137" s="82">
        <v>3106</v>
      </c>
      <c r="B3137" s="94">
        <f t="shared" si="675"/>
        <v>1.6636752921923773E-26</v>
      </c>
      <c r="C3137" s="179">
        <f t="shared" si="676"/>
        <v>1.6599223272567361E-26</v>
      </c>
      <c r="D3137" s="166">
        <f t="shared" si="677"/>
        <v>2.2558277767625785E-3</v>
      </c>
      <c r="E3137" s="167">
        <f t="shared" si="687"/>
        <v>24.291375447755232</v>
      </c>
      <c r="F3137" s="168">
        <f t="shared" si="688"/>
        <v>7.0088569024013561</v>
      </c>
      <c r="G3137" s="168">
        <f t="shared" si="678"/>
        <v>243571.95761610082</v>
      </c>
      <c r="H3137" s="168">
        <f t="shared" si="679"/>
        <v>271310.33852408634</v>
      </c>
      <c r="I3137" s="169">
        <f t="shared" si="680"/>
        <v>514882.29614018719</v>
      </c>
      <c r="J3137" s="169">
        <f t="shared" si="682"/>
        <v>499514.09878171986</v>
      </c>
      <c r="K3137" s="95"/>
      <c r="L3137" s="265">
        <f t="shared" si="681"/>
        <v>197364.50561703372</v>
      </c>
      <c r="M3137" s="265">
        <f>$G3137*NonHospFrac+theModel!$H3137*NonHospFrac</f>
        <v>317517.79052315344</v>
      </c>
      <c r="N3137" s="266">
        <f t="shared" si="683"/>
        <v>514882.29614018719</v>
      </c>
      <c r="O3137" s="159"/>
      <c r="P3137" s="265">
        <f t="shared" si="684"/>
        <v>191473.57346299331</v>
      </c>
      <c r="Q3137" s="265">
        <f t="shared" si="685"/>
        <v>317516.23588147864</v>
      </c>
      <c r="R3137" s="266">
        <f t="shared" si="686"/>
        <v>508989.80934447196</v>
      </c>
    </row>
    <row r="3138" spans="1:18" x14ac:dyDescent="0.3">
      <c r="A3138" s="82">
        <v>3107</v>
      </c>
      <c r="B3138" s="94">
        <f t="shared" si="675"/>
        <v>1.6325970736674503E-26</v>
      </c>
      <c r="C3138" s="179">
        <f t="shared" si="676"/>
        <v>1.62891421584041E-26</v>
      </c>
      <c r="D3138" s="166">
        <f t="shared" si="677"/>
        <v>2.2558277767625785E-3</v>
      </c>
      <c r="E3138" s="167">
        <f t="shared" si="687"/>
        <v>24.291375447755232</v>
      </c>
      <c r="F3138" s="168">
        <f t="shared" si="688"/>
        <v>7.0111127301781186</v>
      </c>
      <c r="G3138" s="168">
        <f t="shared" si="678"/>
        <v>243650.35219531419</v>
      </c>
      <c r="H3138" s="168">
        <f t="shared" si="679"/>
        <v>271310.33852408634</v>
      </c>
      <c r="I3138" s="169">
        <f t="shared" si="680"/>
        <v>514960.69071940053</v>
      </c>
      <c r="J3138" s="169">
        <f t="shared" si="682"/>
        <v>499583.16769604007</v>
      </c>
      <c r="K3138" s="95"/>
      <c r="L3138" s="265">
        <f t="shared" si="681"/>
        <v>197394.55580031927</v>
      </c>
      <c r="M3138" s="265">
        <f>$G3138*NonHospFrac+theModel!$H3138*NonHospFrac</f>
        <v>317566.13491908123</v>
      </c>
      <c r="N3138" s="266">
        <f t="shared" si="683"/>
        <v>514960.69071940053</v>
      </c>
      <c r="O3138" s="159"/>
      <c r="P3138" s="265">
        <f t="shared" si="684"/>
        <v>191500.0489356023</v>
      </c>
      <c r="Q3138" s="265">
        <f t="shared" si="685"/>
        <v>317564.58027740644</v>
      </c>
      <c r="R3138" s="266">
        <f t="shared" si="686"/>
        <v>509064.62921300874</v>
      </c>
    </row>
    <row r="3139" spans="1:18" x14ac:dyDescent="0.3">
      <c r="A3139" s="82">
        <v>3108</v>
      </c>
      <c r="B3139" s="94">
        <f t="shared" si="675"/>
        <v>1.6020994105376866E-26</v>
      </c>
      <c r="C3139" s="179">
        <f t="shared" si="676"/>
        <v>1.5984853501862607E-26</v>
      </c>
      <c r="D3139" s="166">
        <f t="shared" si="677"/>
        <v>2.2558277767625785E-3</v>
      </c>
      <c r="E3139" s="167">
        <f t="shared" si="687"/>
        <v>24.291375447755232</v>
      </c>
      <c r="F3139" s="168">
        <f t="shared" si="688"/>
        <v>7.0133685579548812</v>
      </c>
      <c r="G3139" s="168">
        <f t="shared" si="678"/>
        <v>243728.74677452765</v>
      </c>
      <c r="H3139" s="168">
        <f t="shared" si="679"/>
        <v>271310.33852408634</v>
      </c>
      <c r="I3139" s="169">
        <f t="shared" si="680"/>
        <v>515039.08529861399</v>
      </c>
      <c r="J3139" s="169">
        <f t="shared" si="682"/>
        <v>499652.23379497544</v>
      </c>
      <c r="K3139" s="95"/>
      <c r="L3139" s="265">
        <f t="shared" si="681"/>
        <v>197424.60598360485</v>
      </c>
      <c r="M3139" s="265">
        <f>$G3139*NonHospFrac+theModel!$H3139*NonHospFrac</f>
        <v>317614.47931500908</v>
      </c>
      <c r="N3139" s="266">
        <f t="shared" si="683"/>
        <v>515039.08529861394</v>
      </c>
      <c r="O3139" s="159"/>
      <c r="P3139" s="265">
        <f t="shared" si="684"/>
        <v>191526.52332901894</v>
      </c>
      <c r="Q3139" s="265">
        <f t="shared" si="685"/>
        <v>317612.92467333429</v>
      </c>
      <c r="R3139" s="266">
        <f t="shared" si="686"/>
        <v>509139.44800235319</v>
      </c>
    </row>
    <row r="3140" spans="1:18" x14ac:dyDescent="0.3">
      <c r="A3140" s="82">
        <v>3109</v>
      </c>
      <c r="B3140" s="94">
        <f t="shared" si="675"/>
        <v>1.5721714577616772E-26</v>
      </c>
      <c r="C3140" s="179">
        <f t="shared" si="676"/>
        <v>1.568624909717425E-26</v>
      </c>
      <c r="D3140" s="166">
        <f t="shared" si="677"/>
        <v>2.2558277767625785E-3</v>
      </c>
      <c r="E3140" s="167">
        <f t="shared" si="687"/>
        <v>24.291375447755232</v>
      </c>
      <c r="F3140" s="168">
        <f t="shared" si="688"/>
        <v>7.0156243857316438</v>
      </c>
      <c r="G3140" s="168">
        <f t="shared" si="678"/>
        <v>243807.14135374108</v>
      </c>
      <c r="H3140" s="168">
        <f t="shared" si="679"/>
        <v>271310.33852408634</v>
      </c>
      <c r="I3140" s="169">
        <f t="shared" si="680"/>
        <v>515117.47987782746</v>
      </c>
      <c r="J3140" s="169">
        <f t="shared" si="682"/>
        <v>499721.29707864067</v>
      </c>
      <c r="K3140" s="95"/>
      <c r="L3140" s="265">
        <f t="shared" si="681"/>
        <v>197454.65616689046</v>
      </c>
      <c r="M3140" s="265">
        <f>$G3140*NonHospFrac+theModel!$H3140*NonHospFrac</f>
        <v>317662.82371093694</v>
      </c>
      <c r="N3140" s="266">
        <f t="shared" si="683"/>
        <v>515117.4798778274</v>
      </c>
      <c r="O3140" s="159"/>
      <c r="P3140" s="265">
        <f t="shared" si="684"/>
        <v>191552.99664328719</v>
      </c>
      <c r="Q3140" s="265">
        <f t="shared" si="685"/>
        <v>317661.26906926214</v>
      </c>
      <c r="R3140" s="266">
        <f t="shared" si="686"/>
        <v>509214.26571254933</v>
      </c>
    </row>
    <row r="3141" spans="1:18" x14ac:dyDescent="0.3">
      <c r="A3141" s="82">
        <v>3110</v>
      </c>
      <c r="B3141" s="94">
        <f t="shared" si="675"/>
        <v>1.5428025728883658E-26</v>
      </c>
      <c r="C3141" s="179">
        <f t="shared" si="676"/>
        <v>1.5393222759903835E-26</v>
      </c>
      <c r="D3141" s="166">
        <f t="shared" si="677"/>
        <v>2.2558277767625785E-3</v>
      </c>
      <c r="E3141" s="167">
        <f t="shared" si="687"/>
        <v>24.291375447755232</v>
      </c>
      <c r="F3141" s="168">
        <f t="shared" si="688"/>
        <v>7.0178802135084064</v>
      </c>
      <c r="G3141" s="168">
        <f t="shared" si="678"/>
        <v>243885.53593295449</v>
      </c>
      <c r="H3141" s="168">
        <f t="shared" si="679"/>
        <v>271310.33852408634</v>
      </c>
      <c r="I3141" s="169">
        <f t="shared" si="680"/>
        <v>515195.8744570408</v>
      </c>
      <c r="J3141" s="169">
        <f t="shared" si="682"/>
        <v>499790.35754715034</v>
      </c>
      <c r="K3141" s="95"/>
      <c r="L3141" s="265">
        <f t="shared" si="681"/>
        <v>197484.70635017601</v>
      </c>
      <c r="M3141" s="265">
        <f>$G3141*NonHospFrac+theModel!$H3141*NonHospFrac</f>
        <v>317711.16810686479</v>
      </c>
      <c r="N3141" s="266">
        <f t="shared" si="683"/>
        <v>515195.8744570408</v>
      </c>
      <c r="O3141" s="159"/>
      <c r="P3141" s="265">
        <f t="shared" si="684"/>
        <v>191579.46887845098</v>
      </c>
      <c r="Q3141" s="265">
        <f t="shared" si="685"/>
        <v>317709.61346518999</v>
      </c>
      <c r="R3141" s="266">
        <f t="shared" si="686"/>
        <v>509289.08234364097</v>
      </c>
    </row>
    <row r="3142" spans="1:18" x14ac:dyDescent="0.3">
      <c r="A3142" s="82">
        <v>3111</v>
      </c>
      <c r="B3142" s="94">
        <f t="shared" si="675"/>
        <v>1.51398231227257E-26</v>
      </c>
      <c r="C3142" s="179">
        <f t="shared" si="676"/>
        <v>1.5105670289190183E-26</v>
      </c>
      <c r="D3142" s="166">
        <f t="shared" si="677"/>
        <v>2.2558277767625785E-3</v>
      </c>
      <c r="E3142" s="167">
        <f t="shared" si="687"/>
        <v>24.291375447755232</v>
      </c>
      <c r="F3142" s="168">
        <f t="shared" si="688"/>
        <v>7.020136041285169</v>
      </c>
      <c r="G3142" s="168">
        <f t="shared" si="678"/>
        <v>243963.93051216792</v>
      </c>
      <c r="H3142" s="168">
        <f t="shared" si="679"/>
        <v>271310.33852408634</v>
      </c>
      <c r="I3142" s="169">
        <f t="shared" si="680"/>
        <v>515274.26903625426</v>
      </c>
      <c r="J3142" s="169">
        <f t="shared" si="682"/>
        <v>499859.41520061949</v>
      </c>
      <c r="K3142" s="95"/>
      <c r="L3142" s="265">
        <f t="shared" si="681"/>
        <v>197514.75653346162</v>
      </c>
      <c r="M3142" s="265">
        <f>$G3142*NonHospFrac+theModel!$H3142*NonHospFrac</f>
        <v>317759.51250279264</v>
      </c>
      <c r="N3142" s="266">
        <f t="shared" si="683"/>
        <v>515274.26903625426</v>
      </c>
      <c r="O3142" s="159"/>
      <c r="P3142" s="265">
        <f t="shared" si="684"/>
        <v>191605.9400345544</v>
      </c>
      <c r="Q3142" s="265">
        <f t="shared" si="685"/>
        <v>317757.95786111784</v>
      </c>
      <c r="R3142" s="266">
        <f t="shared" si="686"/>
        <v>509363.89789567224</v>
      </c>
    </row>
    <row r="3143" spans="1:18" x14ac:dyDescent="0.3">
      <c r="A3143" s="82">
        <v>3112</v>
      </c>
      <c r="B3143" s="94">
        <f t="shared" si="675"/>
        <v>1.4857004273612063E-26</v>
      </c>
      <c r="C3143" s="179">
        <f t="shared" si="676"/>
        <v>1.4823489430692167E-26</v>
      </c>
      <c r="D3143" s="166">
        <f t="shared" si="677"/>
        <v>2.2558277767625785E-3</v>
      </c>
      <c r="E3143" s="167">
        <f t="shared" si="687"/>
        <v>24.291375447755232</v>
      </c>
      <c r="F3143" s="168">
        <f t="shared" si="688"/>
        <v>7.0223918690619316</v>
      </c>
      <c r="G3143" s="168">
        <f t="shared" si="678"/>
        <v>244042.3250913813</v>
      </c>
      <c r="H3143" s="168">
        <f t="shared" si="679"/>
        <v>271310.33852408634</v>
      </c>
      <c r="I3143" s="169">
        <f t="shared" si="680"/>
        <v>515352.66361546761</v>
      </c>
      <c r="J3143" s="169">
        <f t="shared" si="682"/>
        <v>499928.47003916261</v>
      </c>
      <c r="K3143" s="95"/>
      <c r="L3143" s="265">
        <f t="shared" si="681"/>
        <v>197544.80671674717</v>
      </c>
      <c r="M3143" s="265">
        <f>$G3143*NonHospFrac+theModel!$H3143*NonHospFrac</f>
        <v>317807.85689872049</v>
      </c>
      <c r="N3143" s="266">
        <f t="shared" si="683"/>
        <v>515352.66361546767</v>
      </c>
      <c r="O3143" s="159"/>
      <c r="P3143" s="265">
        <f t="shared" si="684"/>
        <v>191632.41011164134</v>
      </c>
      <c r="Q3143" s="265">
        <f t="shared" si="685"/>
        <v>317806.3022570457</v>
      </c>
      <c r="R3143" s="266">
        <f t="shared" si="686"/>
        <v>509438.71236868703</v>
      </c>
    </row>
    <row r="3144" spans="1:18" x14ac:dyDescent="0.3">
      <c r="A3144" s="82">
        <v>3113</v>
      </c>
      <c r="B3144" s="94">
        <f t="shared" si="675"/>
        <v>1.457946861048838E-26</v>
      </c>
      <c r="C3144" s="179">
        <f t="shared" si="676"/>
        <v>1.4546579840226401E-26</v>
      </c>
      <c r="D3144" s="166">
        <f t="shared" si="677"/>
        <v>2.2558277767625785E-3</v>
      </c>
      <c r="E3144" s="167">
        <f t="shared" si="687"/>
        <v>24.291375447755232</v>
      </c>
      <c r="F3144" s="168">
        <f t="shared" si="688"/>
        <v>7.0246476968386942</v>
      </c>
      <c r="G3144" s="168">
        <f t="shared" si="678"/>
        <v>244120.71967059476</v>
      </c>
      <c r="H3144" s="168">
        <f t="shared" si="679"/>
        <v>271310.33852408634</v>
      </c>
      <c r="I3144" s="169">
        <f t="shared" si="680"/>
        <v>515431.05819468107</v>
      </c>
      <c r="J3144" s="169">
        <f t="shared" si="682"/>
        <v>499997.52206289471</v>
      </c>
      <c r="K3144" s="95"/>
      <c r="L3144" s="265">
        <f t="shared" si="681"/>
        <v>197574.85690003276</v>
      </c>
      <c r="M3144" s="265">
        <f>$G3144*NonHospFrac+theModel!$H3144*NonHospFrac</f>
        <v>317856.20129464834</v>
      </c>
      <c r="N3144" s="266">
        <f t="shared" si="683"/>
        <v>515431.05819468107</v>
      </c>
      <c r="O3144" s="159"/>
      <c r="P3144" s="265">
        <f t="shared" si="684"/>
        <v>191658.87910975586</v>
      </c>
      <c r="Q3144" s="265">
        <f t="shared" si="685"/>
        <v>317854.64665297355</v>
      </c>
      <c r="R3144" s="266">
        <f t="shared" si="686"/>
        <v>509513.5257627294</v>
      </c>
    </row>
    <row r="3145" spans="1:18" x14ac:dyDescent="0.3">
      <c r="A3145" s="82">
        <v>3114</v>
      </c>
      <c r="B3145" s="94">
        <f t="shared" si="675"/>
        <v>1.4307117441014091E-26</v>
      </c>
      <c r="C3145" s="179">
        <f t="shared" si="676"/>
        <v>1.4274843048085247E-26</v>
      </c>
      <c r="D3145" s="166">
        <f t="shared" si="677"/>
        <v>2.2558277767625785E-3</v>
      </c>
      <c r="E3145" s="167">
        <f t="shared" si="687"/>
        <v>24.291375447755232</v>
      </c>
      <c r="F3145" s="168">
        <f t="shared" si="688"/>
        <v>7.0269035246154568</v>
      </c>
      <c r="G3145" s="168">
        <f t="shared" si="678"/>
        <v>244199.11424980813</v>
      </c>
      <c r="H3145" s="168">
        <f t="shared" si="679"/>
        <v>271310.33852408634</v>
      </c>
      <c r="I3145" s="169">
        <f t="shared" si="680"/>
        <v>515509.45277389447</v>
      </c>
      <c r="J3145" s="169">
        <f t="shared" si="682"/>
        <v>500066.5712719303</v>
      </c>
      <c r="K3145" s="95"/>
      <c r="L3145" s="265">
        <f t="shared" si="681"/>
        <v>197604.90708331834</v>
      </c>
      <c r="M3145" s="265">
        <f>$G3145*NonHospFrac+theModel!$H3145*NonHospFrac</f>
        <v>317904.54569057614</v>
      </c>
      <c r="N3145" s="266">
        <f t="shared" si="683"/>
        <v>515509.45277389447</v>
      </c>
      <c r="O3145" s="159"/>
      <c r="P3145" s="265">
        <f t="shared" si="684"/>
        <v>191685.34702894191</v>
      </c>
      <c r="Q3145" s="265">
        <f t="shared" si="685"/>
        <v>317902.99104890134</v>
      </c>
      <c r="R3145" s="266">
        <f t="shared" si="686"/>
        <v>509588.33807784325</v>
      </c>
    </row>
    <row r="3146" spans="1:18" x14ac:dyDescent="0.3">
      <c r="A3146" s="82">
        <v>3115</v>
      </c>
      <c r="B3146" s="94">
        <f t="shared" si="675"/>
        <v>1.4039853916466768E-26</v>
      </c>
      <c r="C3146" s="179">
        <f t="shared" si="676"/>
        <v>1.4008182424020312E-26</v>
      </c>
      <c r="D3146" s="166">
        <f t="shared" si="677"/>
        <v>2.2558277767625785E-3</v>
      </c>
      <c r="E3146" s="167">
        <f t="shared" si="687"/>
        <v>24.291375447755232</v>
      </c>
      <c r="F3146" s="168">
        <f t="shared" si="688"/>
        <v>7.0291593523922193</v>
      </c>
      <c r="G3146" s="168">
        <f t="shared" si="678"/>
        <v>244277.50882902159</v>
      </c>
      <c r="H3146" s="168">
        <f t="shared" si="679"/>
        <v>271310.33852408634</v>
      </c>
      <c r="I3146" s="169">
        <f t="shared" si="680"/>
        <v>515587.84735310794</v>
      </c>
      <c r="J3146" s="169">
        <f t="shared" si="682"/>
        <v>500135.61766638426</v>
      </c>
      <c r="K3146" s="95"/>
      <c r="L3146" s="265">
        <f t="shared" si="681"/>
        <v>197634.95726660392</v>
      </c>
      <c r="M3146" s="265">
        <f>$G3146*NonHospFrac+theModel!$H3146*NonHospFrac</f>
        <v>317952.89008650405</v>
      </c>
      <c r="N3146" s="266">
        <f t="shared" si="683"/>
        <v>515587.84735310799</v>
      </c>
      <c r="O3146" s="159"/>
      <c r="P3146" s="265">
        <f t="shared" si="684"/>
        <v>191711.81386924346</v>
      </c>
      <c r="Q3146" s="265">
        <f t="shared" si="685"/>
        <v>317951.33544482925</v>
      </c>
      <c r="R3146" s="266">
        <f t="shared" si="686"/>
        <v>509663.14931407268</v>
      </c>
    </row>
    <row r="3147" spans="1:18" x14ac:dyDescent="0.3">
      <c r="A3147" s="82">
        <v>3116</v>
      </c>
      <c r="B3147" s="94">
        <f t="shared" si="675"/>
        <v>1.3777582997302601E-26</v>
      </c>
      <c r="C3147" s="179">
        <f t="shared" si="676"/>
        <v>1.3746503142880632E-26</v>
      </c>
      <c r="D3147" s="166">
        <f t="shared" si="677"/>
        <v>2.2558277767625785E-3</v>
      </c>
      <c r="E3147" s="167">
        <f t="shared" si="687"/>
        <v>24.291375447755232</v>
      </c>
      <c r="F3147" s="168">
        <f t="shared" si="688"/>
        <v>7.0314151801689819</v>
      </c>
      <c r="G3147" s="168">
        <f t="shared" si="678"/>
        <v>244355.90340823497</v>
      </c>
      <c r="H3147" s="168">
        <f t="shared" si="679"/>
        <v>271310.33852408634</v>
      </c>
      <c r="I3147" s="169">
        <f t="shared" si="680"/>
        <v>515666.24193232134</v>
      </c>
      <c r="J3147" s="169">
        <f t="shared" si="682"/>
        <v>500204.66124637122</v>
      </c>
      <c r="K3147" s="95"/>
      <c r="L3147" s="265">
        <f t="shared" si="681"/>
        <v>197665.0074498895</v>
      </c>
      <c r="M3147" s="265">
        <f>$G3147*NonHospFrac+theModel!$H3147*NonHospFrac</f>
        <v>318001.23448243178</v>
      </c>
      <c r="N3147" s="266">
        <f t="shared" si="683"/>
        <v>515666.24193232128</v>
      </c>
      <c r="O3147" s="159"/>
      <c r="P3147" s="265">
        <f t="shared" si="684"/>
        <v>191738.27963070449</v>
      </c>
      <c r="Q3147" s="265">
        <f t="shared" si="685"/>
        <v>317999.67984075699</v>
      </c>
      <c r="R3147" s="266">
        <f t="shared" si="686"/>
        <v>509737.95947146148</v>
      </c>
    </row>
    <row r="3148" spans="1:18" x14ac:dyDescent="0.3">
      <c r="A3148" s="82">
        <v>3117</v>
      </c>
      <c r="B3148" s="94">
        <f t="shared" si="675"/>
        <v>1.3520211419360105E-26</v>
      </c>
      <c r="C3148" s="179">
        <f t="shared" si="676"/>
        <v>1.3489712150892609E-26</v>
      </c>
      <c r="D3148" s="166">
        <f t="shared" si="677"/>
        <v>2.2558277767625785E-3</v>
      </c>
      <c r="E3148" s="167">
        <f t="shared" si="687"/>
        <v>24.291375447755232</v>
      </c>
      <c r="F3148" s="168">
        <f t="shared" si="688"/>
        <v>7.0336710079457445</v>
      </c>
      <c r="G3148" s="168">
        <f t="shared" si="678"/>
        <v>244434.29798744843</v>
      </c>
      <c r="H3148" s="168">
        <f t="shared" si="679"/>
        <v>271310.33852408634</v>
      </c>
      <c r="I3148" s="169">
        <f t="shared" si="680"/>
        <v>515744.6365115348</v>
      </c>
      <c r="J3148" s="169">
        <f t="shared" si="682"/>
        <v>500273.70201200596</v>
      </c>
      <c r="K3148" s="95"/>
      <c r="L3148" s="265">
        <f t="shared" si="681"/>
        <v>197695.05763317508</v>
      </c>
      <c r="M3148" s="265">
        <f>$G3148*NonHospFrac+theModel!$H3148*NonHospFrac</f>
        <v>318049.57887835969</v>
      </c>
      <c r="N3148" s="266">
        <f t="shared" si="683"/>
        <v>515744.6365115348</v>
      </c>
      <c r="O3148" s="159"/>
      <c r="P3148" s="265">
        <f t="shared" si="684"/>
        <v>191764.74431336898</v>
      </c>
      <c r="Q3148" s="265">
        <f t="shared" si="685"/>
        <v>318048.0242366849</v>
      </c>
      <c r="R3148" s="266">
        <f t="shared" si="686"/>
        <v>509812.76855005388</v>
      </c>
    </row>
    <row r="3149" spans="1:18" x14ac:dyDescent="0.3">
      <c r="A3149" s="82">
        <v>3118</v>
      </c>
      <c r="B3149" s="94">
        <f t="shared" si="675"/>
        <v>1.3267647660695169E-26</v>
      </c>
      <c r="C3149" s="179">
        <f t="shared" si="676"/>
        <v>1.3237718132569872E-26</v>
      </c>
      <c r="D3149" s="166">
        <f t="shared" si="677"/>
        <v>2.2558277767625785E-3</v>
      </c>
      <c r="E3149" s="167">
        <f t="shared" si="687"/>
        <v>24.291375447755232</v>
      </c>
      <c r="F3149" s="168">
        <f t="shared" si="688"/>
        <v>7.0359268357225071</v>
      </c>
      <c r="G3149" s="168">
        <f t="shared" si="678"/>
        <v>244512.69256666183</v>
      </c>
      <c r="H3149" s="168">
        <f t="shared" si="679"/>
        <v>271310.33852408634</v>
      </c>
      <c r="I3149" s="169">
        <f t="shared" si="680"/>
        <v>515823.03109074815</v>
      </c>
      <c r="J3149" s="169">
        <f t="shared" si="682"/>
        <v>500342.73996340309</v>
      </c>
      <c r="K3149" s="95"/>
      <c r="L3149" s="265">
        <f t="shared" si="681"/>
        <v>197725.10781646066</v>
      </c>
      <c r="M3149" s="265">
        <f>$G3149*NonHospFrac+theModel!$H3149*NonHospFrac</f>
        <v>318097.92327428749</v>
      </c>
      <c r="N3149" s="266">
        <f t="shared" si="683"/>
        <v>515823.03109074815</v>
      </c>
      <c r="O3149" s="159"/>
      <c r="P3149" s="265">
        <f t="shared" si="684"/>
        <v>191791.2079172809</v>
      </c>
      <c r="Q3149" s="265">
        <f t="shared" si="685"/>
        <v>318096.36863261269</v>
      </c>
      <c r="R3149" s="266">
        <f t="shared" si="686"/>
        <v>509887.57654989359</v>
      </c>
    </row>
    <row r="3150" spans="1:18" x14ac:dyDescent="0.3">
      <c r="A3150" s="82">
        <v>3119</v>
      </c>
      <c r="B3150" s="94">
        <f t="shared" si="675"/>
        <v>1.301980190903563E-26</v>
      </c>
      <c r="C3150" s="179">
        <f t="shared" si="676"/>
        <v>1.2990431478241282E-26</v>
      </c>
      <c r="D3150" s="166">
        <f t="shared" si="677"/>
        <v>2.2558277767625785E-3</v>
      </c>
      <c r="E3150" s="167">
        <f t="shared" si="687"/>
        <v>24.291375447755232</v>
      </c>
      <c r="F3150" s="168">
        <f t="shared" si="688"/>
        <v>7.0381826634992697</v>
      </c>
      <c r="G3150" s="168">
        <f t="shared" si="678"/>
        <v>244591.0871458753</v>
      </c>
      <c r="H3150" s="168">
        <f t="shared" si="679"/>
        <v>271310.33852408634</v>
      </c>
      <c r="I3150" s="169">
        <f t="shared" si="680"/>
        <v>515901.42566996161</v>
      </c>
      <c r="J3150" s="169">
        <f t="shared" si="682"/>
        <v>500411.77510067751</v>
      </c>
      <c r="K3150" s="95"/>
      <c r="L3150" s="265">
        <f t="shared" si="681"/>
        <v>197755.15799974624</v>
      </c>
      <c r="M3150" s="265">
        <f>$G3150*NonHospFrac+theModel!$H3150*NonHospFrac</f>
        <v>318146.2676702154</v>
      </c>
      <c r="N3150" s="266">
        <f t="shared" si="683"/>
        <v>515901.42566996161</v>
      </c>
      <c r="O3150" s="159"/>
      <c r="P3150" s="265">
        <f t="shared" si="684"/>
        <v>191817.67044248423</v>
      </c>
      <c r="Q3150" s="265">
        <f t="shared" si="685"/>
        <v>318144.7130285406</v>
      </c>
      <c r="R3150" s="266">
        <f t="shared" si="686"/>
        <v>509962.3834710248</v>
      </c>
    </row>
    <row r="3151" spans="1:18" x14ac:dyDescent="0.3">
      <c r="A3151" s="82">
        <v>3120</v>
      </c>
      <c r="B3151" s="94">
        <f t="shared" si="675"/>
        <v>1.2776586029843812E-26</v>
      </c>
      <c r="C3151" s="179">
        <f t="shared" si="676"/>
        <v>1.2747764252185494E-26</v>
      </c>
      <c r="D3151" s="166">
        <f t="shared" si="677"/>
        <v>2.2558277767625785E-3</v>
      </c>
      <c r="E3151" s="167">
        <f t="shared" si="687"/>
        <v>24.291375447755232</v>
      </c>
      <c r="F3151" s="168">
        <f t="shared" si="688"/>
        <v>7.0404384912760323</v>
      </c>
      <c r="G3151" s="168">
        <f t="shared" si="678"/>
        <v>244669.48172508867</v>
      </c>
      <c r="H3151" s="168">
        <f t="shared" si="679"/>
        <v>271310.33852408634</v>
      </c>
      <c r="I3151" s="169">
        <f t="shared" si="680"/>
        <v>515979.82024917501</v>
      </c>
      <c r="J3151" s="169">
        <f t="shared" si="682"/>
        <v>500480.80742394377</v>
      </c>
      <c r="K3151" s="95"/>
      <c r="L3151" s="265">
        <f t="shared" si="681"/>
        <v>197785.20818303182</v>
      </c>
      <c r="M3151" s="265">
        <f>$G3151*NonHospFrac+theModel!$H3151*NonHospFrac</f>
        <v>318194.61206614319</v>
      </c>
      <c r="N3151" s="266">
        <f t="shared" si="683"/>
        <v>515979.82024917501</v>
      </c>
      <c r="O3151" s="159"/>
      <c r="P3151" s="265">
        <f t="shared" si="684"/>
        <v>191844.13188902294</v>
      </c>
      <c r="Q3151" s="265">
        <f t="shared" si="685"/>
        <v>318193.0574244684</v>
      </c>
      <c r="R3151" s="266">
        <f t="shared" si="686"/>
        <v>510037.18931349134</v>
      </c>
    </row>
    <row r="3152" spans="1:18" x14ac:dyDescent="0.3">
      <c r="A3152" s="82">
        <v>3121</v>
      </c>
      <c r="B3152" s="94">
        <f t="shared" si="675"/>
        <v>1.2537913534975684E-26</v>
      </c>
      <c r="C3152" s="179">
        <f t="shared" si="676"/>
        <v>1.2509630161360838E-26</v>
      </c>
      <c r="D3152" s="166">
        <f t="shared" si="677"/>
        <v>2.2558277767625785E-3</v>
      </c>
      <c r="E3152" s="167">
        <f t="shared" si="687"/>
        <v>24.291375447755232</v>
      </c>
      <c r="F3152" s="168">
        <f t="shared" si="688"/>
        <v>7.0426943190527949</v>
      </c>
      <c r="G3152" s="168">
        <f t="shared" si="678"/>
        <v>244747.87630430213</v>
      </c>
      <c r="H3152" s="168">
        <f t="shared" si="679"/>
        <v>271310.33852408634</v>
      </c>
      <c r="I3152" s="169">
        <f t="shared" si="680"/>
        <v>516058.21482838847</v>
      </c>
      <c r="J3152" s="169">
        <f t="shared" si="682"/>
        <v>500549.83693331666</v>
      </c>
      <c r="K3152" s="95"/>
      <c r="L3152" s="265">
        <f t="shared" si="681"/>
        <v>197815.2583663174</v>
      </c>
      <c r="M3152" s="265">
        <f>$G3152*NonHospFrac+theModel!$H3152*NonHospFrac</f>
        <v>318242.95646207104</v>
      </c>
      <c r="N3152" s="266">
        <f t="shared" si="683"/>
        <v>516058.21482838842</v>
      </c>
      <c r="O3152" s="159"/>
      <c r="P3152" s="265">
        <f t="shared" si="684"/>
        <v>191870.59225694102</v>
      </c>
      <c r="Q3152" s="265">
        <f t="shared" si="685"/>
        <v>318241.40182039625</v>
      </c>
      <c r="R3152" s="266">
        <f t="shared" si="686"/>
        <v>510111.99407733727</v>
      </c>
    </row>
    <row r="3153" spans="1:18" x14ac:dyDescent="0.3">
      <c r="A3153" s="82">
        <v>3122</v>
      </c>
      <c r="B3153" s="94">
        <f t="shared" si="675"/>
        <v>1.230369955192546E-26</v>
      </c>
      <c r="C3153" s="179">
        <f t="shared" si="676"/>
        <v>1.2275944524719285E-26</v>
      </c>
      <c r="D3153" s="166">
        <f t="shared" si="677"/>
        <v>2.2558277767625785E-3</v>
      </c>
      <c r="E3153" s="167">
        <f t="shared" si="687"/>
        <v>24.291375447755232</v>
      </c>
      <c r="F3153" s="168">
        <f t="shared" si="688"/>
        <v>7.0449501468295574</v>
      </c>
      <c r="G3153" s="168">
        <f t="shared" si="678"/>
        <v>244826.27088351551</v>
      </c>
      <c r="H3153" s="168">
        <f t="shared" si="679"/>
        <v>271310.33852408634</v>
      </c>
      <c r="I3153" s="169">
        <f t="shared" si="680"/>
        <v>516136.60940760188</v>
      </c>
      <c r="J3153" s="169">
        <f t="shared" si="682"/>
        <v>500618.86362891085</v>
      </c>
      <c r="K3153" s="95"/>
      <c r="L3153" s="265">
        <f t="shared" si="681"/>
        <v>197845.30854960295</v>
      </c>
      <c r="M3153" s="265">
        <f>$G3153*NonHospFrac+theModel!$H3153*NonHospFrac</f>
        <v>318291.3008579989</v>
      </c>
      <c r="N3153" s="266">
        <f t="shared" si="683"/>
        <v>516136.60940760188</v>
      </c>
      <c r="O3153" s="159"/>
      <c r="P3153" s="265">
        <f t="shared" si="684"/>
        <v>191897.05154628237</v>
      </c>
      <c r="Q3153" s="265">
        <f t="shared" si="685"/>
        <v>318289.7462163241</v>
      </c>
      <c r="R3153" s="266">
        <f t="shared" si="686"/>
        <v>510186.79776260647</v>
      </c>
    </row>
    <row r="3154" spans="1:18" x14ac:dyDescent="0.3">
      <c r="A3154" s="82">
        <v>3123</v>
      </c>
      <c r="B3154" s="94">
        <f t="shared" si="675"/>
        <v>1.2073860793644755E-26</v>
      </c>
      <c r="C3154" s="179">
        <f t="shared" si="676"/>
        <v>1.2046624243093687E-26</v>
      </c>
      <c r="D3154" s="166">
        <f t="shared" si="677"/>
        <v>2.2558277767625785E-3</v>
      </c>
      <c r="E3154" s="167">
        <f t="shared" si="687"/>
        <v>24.291375447755232</v>
      </c>
      <c r="F3154" s="168">
        <f t="shared" si="688"/>
        <v>7.04720597460632</v>
      </c>
      <c r="G3154" s="168">
        <f t="shared" si="678"/>
        <v>244904.66546272897</v>
      </c>
      <c r="H3154" s="168">
        <f t="shared" si="679"/>
        <v>271310.33852408634</v>
      </c>
      <c r="I3154" s="169">
        <f t="shared" si="680"/>
        <v>516215.00398681534</v>
      </c>
      <c r="J3154" s="169">
        <f t="shared" si="682"/>
        <v>500687.88751084107</v>
      </c>
      <c r="K3154" s="95"/>
      <c r="L3154" s="265">
        <f t="shared" si="681"/>
        <v>197875.35873288853</v>
      </c>
      <c r="M3154" s="265">
        <f>$G3154*NonHospFrac+theModel!$H3154*NonHospFrac</f>
        <v>318339.64525392675</v>
      </c>
      <c r="N3154" s="266">
        <f t="shared" si="683"/>
        <v>516215.00398681528</v>
      </c>
      <c r="O3154" s="159"/>
      <c r="P3154" s="265">
        <f t="shared" si="684"/>
        <v>191923.50975709103</v>
      </c>
      <c r="Q3154" s="265">
        <f t="shared" si="685"/>
        <v>318338.09061225195</v>
      </c>
      <c r="R3154" s="266">
        <f t="shared" si="686"/>
        <v>510261.60036934295</v>
      </c>
    </row>
    <row r="3155" spans="1:18" x14ac:dyDescent="0.3">
      <c r="A3155" s="82">
        <v>3124</v>
      </c>
      <c r="B3155" s="94">
        <f t="shared" si="675"/>
        <v>1.1848315528925567E-26</v>
      </c>
      <c r="C3155" s="179">
        <f t="shared" si="676"/>
        <v>1.1821587769647569E-26</v>
      </c>
      <c r="D3155" s="166">
        <f t="shared" si="677"/>
        <v>2.2558277767625785E-3</v>
      </c>
      <c r="E3155" s="167">
        <f t="shared" si="687"/>
        <v>24.291375447755232</v>
      </c>
      <c r="F3155" s="168">
        <f t="shared" si="688"/>
        <v>7.0494618023830826</v>
      </c>
      <c r="G3155" s="168">
        <f t="shared" si="678"/>
        <v>244983.06004194234</v>
      </c>
      <c r="H3155" s="168">
        <f t="shared" si="679"/>
        <v>271310.33852408634</v>
      </c>
      <c r="I3155" s="169">
        <f t="shared" si="680"/>
        <v>516293.39856602869</v>
      </c>
      <c r="J3155" s="169">
        <f t="shared" si="682"/>
        <v>500756.90857922187</v>
      </c>
      <c r="K3155" s="95"/>
      <c r="L3155" s="265">
        <f t="shared" si="681"/>
        <v>197905.40891617411</v>
      </c>
      <c r="M3155" s="265">
        <f>$G3155*NonHospFrac+theModel!$H3155*NonHospFrac</f>
        <v>318387.9896498546</v>
      </c>
      <c r="N3155" s="266">
        <f t="shared" si="683"/>
        <v>516293.39856602869</v>
      </c>
      <c r="O3155" s="159"/>
      <c r="P3155" s="265">
        <f t="shared" si="684"/>
        <v>191949.96688941092</v>
      </c>
      <c r="Q3155" s="265">
        <f t="shared" si="685"/>
        <v>318386.4350081798</v>
      </c>
      <c r="R3155" s="266">
        <f t="shared" si="686"/>
        <v>510336.40189759072</v>
      </c>
    </row>
    <row r="3156" spans="1:18" x14ac:dyDescent="0.3">
      <c r="A3156" s="82">
        <v>3125</v>
      </c>
      <c r="B3156" s="94">
        <f t="shared" si="675"/>
        <v>1.162698355333615E-26</v>
      </c>
      <c r="C3156" s="179">
        <f t="shared" si="676"/>
        <v>1.1600755080876573E-26</v>
      </c>
      <c r="D3156" s="166">
        <f t="shared" si="677"/>
        <v>2.2558277767625785E-3</v>
      </c>
      <c r="E3156" s="167">
        <f t="shared" si="687"/>
        <v>24.291375447755232</v>
      </c>
      <c r="F3156" s="168">
        <f t="shared" si="688"/>
        <v>7.0517176301598452</v>
      </c>
      <c r="G3156" s="168">
        <f t="shared" si="678"/>
        <v>245061.4546211558</v>
      </c>
      <c r="H3156" s="168">
        <f t="shared" si="679"/>
        <v>271310.33852408634</v>
      </c>
      <c r="I3156" s="169">
        <f t="shared" si="680"/>
        <v>516371.79314524215</v>
      </c>
      <c r="J3156" s="169">
        <f t="shared" si="682"/>
        <v>500825.92683416815</v>
      </c>
      <c r="K3156" s="95"/>
      <c r="L3156" s="265">
        <f t="shared" si="681"/>
        <v>197935.45909945969</v>
      </c>
      <c r="M3156" s="265">
        <f>$G3156*NonHospFrac+theModel!$H3156*NonHospFrac</f>
        <v>318436.33404578245</v>
      </c>
      <c r="N3156" s="266">
        <f t="shared" si="683"/>
        <v>516371.79314524215</v>
      </c>
      <c r="O3156" s="159"/>
      <c r="P3156" s="265">
        <f t="shared" si="684"/>
        <v>191976.42294328602</v>
      </c>
      <c r="Q3156" s="265">
        <f t="shared" si="685"/>
        <v>318434.77940410766</v>
      </c>
      <c r="R3156" s="266">
        <f t="shared" si="686"/>
        <v>510411.20234739367</v>
      </c>
    </row>
    <row r="3157" spans="1:18" x14ac:dyDescent="0.3">
      <c r="A3157" s="82">
        <v>3126</v>
      </c>
      <c r="B3157" s="94">
        <f t="shared" si="675"/>
        <v>1.1409786160700633E-26</v>
      </c>
      <c r="C3157" s="179">
        <f t="shared" si="676"/>
        <v>1.1384047648152403E-26</v>
      </c>
      <c r="D3157" s="166">
        <f t="shared" si="677"/>
        <v>2.2558277767625785E-3</v>
      </c>
      <c r="E3157" s="167">
        <f t="shared" si="687"/>
        <v>24.291375447755232</v>
      </c>
      <c r="F3157" s="168">
        <f t="shared" si="688"/>
        <v>7.0539734579366078</v>
      </c>
      <c r="G3157" s="168">
        <f t="shared" si="678"/>
        <v>245139.84920036924</v>
      </c>
      <c r="H3157" s="168">
        <f t="shared" si="679"/>
        <v>271310.33852408634</v>
      </c>
      <c r="I3157" s="169">
        <f t="shared" si="680"/>
        <v>516450.18772445561</v>
      </c>
      <c r="J3157" s="169">
        <f t="shared" si="682"/>
        <v>500894.94227579451</v>
      </c>
      <c r="K3157" s="95"/>
      <c r="L3157" s="265">
        <f t="shared" si="681"/>
        <v>197965.5092827453</v>
      </c>
      <c r="M3157" s="265">
        <f>$G3157*NonHospFrac+theModel!$H3157*NonHospFrac</f>
        <v>318484.6784417103</v>
      </c>
      <c r="N3157" s="266">
        <f t="shared" si="683"/>
        <v>516450.18772445561</v>
      </c>
      <c r="O3157" s="159"/>
      <c r="P3157" s="265">
        <f t="shared" si="684"/>
        <v>192002.87791876029</v>
      </c>
      <c r="Q3157" s="265">
        <f t="shared" si="685"/>
        <v>318483.12380003551</v>
      </c>
      <c r="R3157" s="266">
        <f t="shared" si="686"/>
        <v>510486.0017187958</v>
      </c>
    </row>
    <row r="3158" spans="1:18" x14ac:dyDescent="0.3">
      <c r="A3158" s="82">
        <v>3127</v>
      </c>
      <c r="B3158" s="94">
        <f t="shared" si="675"/>
        <v>1.119664611511057E-26</v>
      </c>
      <c r="C3158" s="179">
        <f t="shared" si="676"/>
        <v>1.1171388409797522E-26</v>
      </c>
      <c r="D3158" s="166">
        <f t="shared" si="677"/>
        <v>2.2558277767625785E-3</v>
      </c>
      <c r="E3158" s="167">
        <f t="shared" si="687"/>
        <v>24.291375447755232</v>
      </c>
      <c r="F3158" s="168">
        <f t="shared" si="688"/>
        <v>7.0562292857133704</v>
      </c>
      <c r="G3158" s="168">
        <f t="shared" si="678"/>
        <v>245218.24377958264</v>
      </c>
      <c r="H3158" s="168">
        <f t="shared" si="679"/>
        <v>271310.33852408634</v>
      </c>
      <c r="I3158" s="169">
        <f t="shared" si="680"/>
        <v>516528.58230366895</v>
      </c>
      <c r="J3158" s="169">
        <f t="shared" si="682"/>
        <v>500963.95490421547</v>
      </c>
      <c r="K3158" s="95"/>
      <c r="L3158" s="265">
        <f t="shared" si="681"/>
        <v>197995.55946603086</v>
      </c>
      <c r="M3158" s="265">
        <f>$G3158*NonHospFrac+theModel!$H3158*NonHospFrac</f>
        <v>318533.0228376381</v>
      </c>
      <c r="N3158" s="266">
        <f t="shared" si="683"/>
        <v>516528.58230366895</v>
      </c>
      <c r="O3158" s="159"/>
      <c r="P3158" s="265">
        <f t="shared" si="684"/>
        <v>192029.33181587764</v>
      </c>
      <c r="Q3158" s="265">
        <f t="shared" si="685"/>
        <v>318531.4681959633</v>
      </c>
      <c r="R3158" s="266">
        <f t="shared" si="686"/>
        <v>510560.80001184094</v>
      </c>
    </row>
    <row r="3159" spans="1:18" x14ac:dyDescent="0.3">
      <c r="A3159" s="82">
        <v>3128</v>
      </c>
      <c r="B3159" s="94">
        <f t="shared" si="675"/>
        <v>1.0987487623459756E-26</v>
      </c>
      <c r="C3159" s="179">
        <f t="shared" si="676"/>
        <v>1.0962701743681921E-26</v>
      </c>
      <c r="D3159" s="166">
        <f t="shared" si="677"/>
        <v>2.2558277767625785E-3</v>
      </c>
      <c r="E3159" s="167">
        <f t="shared" si="687"/>
        <v>24.291375447755232</v>
      </c>
      <c r="F3159" s="168">
        <f t="shared" si="688"/>
        <v>7.058485113490133</v>
      </c>
      <c r="G3159" s="168">
        <f t="shared" si="678"/>
        <v>245296.63835879607</v>
      </c>
      <c r="H3159" s="168">
        <f t="shared" si="679"/>
        <v>271310.33852408634</v>
      </c>
      <c r="I3159" s="169">
        <f t="shared" si="680"/>
        <v>516606.97688288242</v>
      </c>
      <c r="J3159" s="169">
        <f t="shared" si="682"/>
        <v>501032.96471954597</v>
      </c>
      <c r="K3159" s="95"/>
      <c r="L3159" s="265">
        <f t="shared" si="681"/>
        <v>198025.60964931644</v>
      </c>
      <c r="M3159" s="265">
        <f>$G3159*NonHospFrac+theModel!$H3159*NonHospFrac</f>
        <v>318581.36723356595</v>
      </c>
      <c r="N3159" s="266">
        <f t="shared" si="683"/>
        <v>516606.97688288242</v>
      </c>
      <c r="O3159" s="159"/>
      <c r="P3159" s="265">
        <f t="shared" si="684"/>
        <v>192055.78463468209</v>
      </c>
      <c r="Q3159" s="265">
        <f t="shared" si="685"/>
        <v>318579.81259189115</v>
      </c>
      <c r="R3159" s="266">
        <f t="shared" si="686"/>
        <v>510635.59722657327</v>
      </c>
    </row>
    <row r="3160" spans="1:18" x14ac:dyDescent="0.3">
      <c r="A3160" s="82">
        <v>3129</v>
      </c>
      <c r="B3160" s="94">
        <f t="shared" si="675"/>
        <v>1.0782236308492022E-26</v>
      </c>
      <c r="C3160" s="179">
        <f t="shared" si="676"/>
        <v>1.0757913440331707E-26</v>
      </c>
      <c r="D3160" s="166">
        <f t="shared" si="677"/>
        <v>2.2558277767625785E-3</v>
      </c>
      <c r="E3160" s="167">
        <f t="shared" si="687"/>
        <v>24.291375447755232</v>
      </c>
      <c r="F3160" s="168">
        <f t="shared" si="688"/>
        <v>7.0607409412668956</v>
      </c>
      <c r="G3160" s="168">
        <f t="shared" si="678"/>
        <v>245375.03293800951</v>
      </c>
      <c r="H3160" s="168">
        <f t="shared" si="679"/>
        <v>271310.33852408634</v>
      </c>
      <c r="I3160" s="169">
        <f t="shared" si="680"/>
        <v>516685.37146209588</v>
      </c>
      <c r="J3160" s="169">
        <f t="shared" si="682"/>
        <v>501101.97172190051</v>
      </c>
      <c r="K3160" s="95"/>
      <c r="L3160" s="265">
        <f t="shared" si="681"/>
        <v>198055.65983260202</v>
      </c>
      <c r="M3160" s="265">
        <f>$G3160*NonHospFrac+theModel!$H3160*NonHospFrac</f>
        <v>318629.7116294938</v>
      </c>
      <c r="N3160" s="266">
        <f t="shared" si="683"/>
        <v>516685.37146209582</v>
      </c>
      <c r="O3160" s="159"/>
      <c r="P3160" s="265">
        <f t="shared" si="684"/>
        <v>192082.23637521756</v>
      </c>
      <c r="Q3160" s="265">
        <f t="shared" si="685"/>
        <v>318628.15698781901</v>
      </c>
      <c r="R3160" s="266">
        <f t="shared" si="686"/>
        <v>510710.39336303656</v>
      </c>
    </row>
    <row r="3161" spans="1:18" x14ac:dyDescent="0.3">
      <c r="A3161" s="82">
        <v>3130</v>
      </c>
      <c r="B3161" s="94">
        <f t="shared" si="675"/>
        <v>1.0580819182352498E-26</v>
      </c>
      <c r="C3161" s="179">
        <f t="shared" si="676"/>
        <v>1.0556950676540046E-26</v>
      </c>
      <c r="D3161" s="166">
        <f t="shared" si="677"/>
        <v>2.2558277767625785E-3</v>
      </c>
      <c r="E3161" s="167">
        <f t="shared" si="687"/>
        <v>24.291375447755232</v>
      </c>
      <c r="F3161" s="168">
        <f t="shared" si="688"/>
        <v>7.0629967690436581</v>
      </c>
      <c r="G3161" s="168">
        <f t="shared" si="678"/>
        <v>245453.42751722291</v>
      </c>
      <c r="H3161" s="168">
        <f t="shared" si="679"/>
        <v>271310.33852408634</v>
      </c>
      <c r="I3161" s="169">
        <f t="shared" si="680"/>
        <v>516763.76604130922</v>
      </c>
      <c r="J3161" s="169">
        <f t="shared" si="682"/>
        <v>501170.9759113937</v>
      </c>
      <c r="K3161" s="95"/>
      <c r="L3161" s="265">
        <f t="shared" si="681"/>
        <v>198085.7100158876</v>
      </c>
      <c r="M3161" s="265">
        <f>$G3161*NonHospFrac+theModel!$H3161*NonHospFrac</f>
        <v>318678.05602542165</v>
      </c>
      <c r="N3161" s="266">
        <f t="shared" si="683"/>
        <v>516763.76604130922</v>
      </c>
      <c r="O3161" s="159"/>
      <c r="P3161" s="265">
        <f t="shared" si="684"/>
        <v>192108.68703752803</v>
      </c>
      <c r="Q3161" s="265">
        <f t="shared" si="685"/>
        <v>318676.50138374686</v>
      </c>
      <c r="R3161" s="266">
        <f t="shared" si="686"/>
        <v>510785.18842127488</v>
      </c>
    </row>
    <row r="3162" spans="1:18" x14ac:dyDescent="0.3">
      <c r="A3162" s="82">
        <v>3131</v>
      </c>
      <c r="B3162" s="94">
        <f t="shared" si="675"/>
        <v>1.0383164620632969E-26</v>
      </c>
      <c r="C3162" s="179">
        <f t="shared" si="676"/>
        <v>1.0359741989471047E-26</v>
      </c>
      <c r="D3162" s="166">
        <f t="shared" si="677"/>
        <v>2.2558277767625785E-3</v>
      </c>
      <c r="E3162" s="167">
        <f t="shared" si="687"/>
        <v>24.291375447755232</v>
      </c>
      <c r="F3162" s="168">
        <f t="shared" si="688"/>
        <v>7.0652525968204207</v>
      </c>
      <c r="G3162" s="168">
        <f t="shared" si="678"/>
        <v>245531.82209643634</v>
      </c>
      <c r="H3162" s="168">
        <f t="shared" si="679"/>
        <v>271310.33852408634</v>
      </c>
      <c r="I3162" s="169">
        <f t="shared" si="680"/>
        <v>516842.16062052269</v>
      </c>
      <c r="J3162" s="169">
        <f t="shared" si="682"/>
        <v>501239.97728814039</v>
      </c>
      <c r="K3162" s="95"/>
      <c r="L3162" s="265">
        <f t="shared" si="681"/>
        <v>198115.76019917318</v>
      </c>
      <c r="M3162" s="265">
        <f>$G3162*NonHospFrac+theModel!$H3162*NonHospFrac</f>
        <v>318726.40042134945</v>
      </c>
      <c r="N3162" s="266">
        <f t="shared" si="683"/>
        <v>516842.16062052263</v>
      </c>
      <c r="O3162" s="159"/>
      <c r="P3162" s="265">
        <f t="shared" si="684"/>
        <v>192135.13662165741</v>
      </c>
      <c r="Q3162" s="265">
        <f t="shared" si="685"/>
        <v>318724.84577967465</v>
      </c>
      <c r="R3162" s="266">
        <f t="shared" si="686"/>
        <v>510859.98240133206</v>
      </c>
    </row>
    <row r="3163" spans="1:18" x14ac:dyDescent="0.3">
      <c r="A3163" s="82">
        <v>3132</v>
      </c>
      <c r="B3163" s="94">
        <f t="shared" si="675"/>
        <v>1.0189202336902058E-26</v>
      </c>
      <c r="C3163" s="179">
        <f t="shared" si="676"/>
        <v>1.0166217251247419E-26</v>
      </c>
      <c r="D3163" s="166">
        <f t="shared" si="677"/>
        <v>2.2558277767625785E-3</v>
      </c>
      <c r="E3163" s="167">
        <f t="shared" si="687"/>
        <v>24.291375447755232</v>
      </c>
      <c r="F3163" s="168">
        <f t="shared" si="688"/>
        <v>7.0675084245971833</v>
      </c>
      <c r="G3163" s="168">
        <f t="shared" si="678"/>
        <v>245610.21667564975</v>
      </c>
      <c r="H3163" s="168">
        <f t="shared" si="679"/>
        <v>271310.33852408634</v>
      </c>
      <c r="I3163" s="169">
        <f t="shared" si="680"/>
        <v>516920.55519973609</v>
      </c>
      <c r="J3163" s="169">
        <f t="shared" si="682"/>
        <v>501308.97585225507</v>
      </c>
      <c r="K3163" s="95"/>
      <c r="L3163" s="265">
        <f t="shared" si="681"/>
        <v>198145.81038245876</v>
      </c>
      <c r="M3163" s="265">
        <f>$G3163*NonHospFrac+theModel!$H3163*NonHospFrac</f>
        <v>318774.7448172773</v>
      </c>
      <c r="N3163" s="266">
        <f t="shared" si="683"/>
        <v>516920.55519973603</v>
      </c>
      <c r="O3163" s="159"/>
      <c r="P3163" s="265">
        <f t="shared" si="684"/>
        <v>192161.58512764968</v>
      </c>
      <c r="Q3163" s="265">
        <f t="shared" si="685"/>
        <v>318773.1901756025</v>
      </c>
      <c r="R3163" s="266">
        <f t="shared" si="686"/>
        <v>510934.77530325216</v>
      </c>
    </row>
    <row r="3164" spans="1:18" x14ac:dyDescent="0.3">
      <c r="A3164" s="82">
        <v>3133</v>
      </c>
      <c r="B3164" s="94">
        <f t="shared" si="675"/>
        <v>9.9988633577112056E-27</v>
      </c>
      <c r="C3164" s="179">
        <f t="shared" si="676"/>
        <v>9.9763076440128264E-27</v>
      </c>
      <c r="D3164" s="166">
        <f t="shared" si="677"/>
        <v>2.2558277767625785E-3</v>
      </c>
      <c r="E3164" s="167">
        <f t="shared" si="687"/>
        <v>24.291375447755232</v>
      </c>
      <c r="F3164" s="168">
        <f t="shared" si="688"/>
        <v>7.0697642523739459</v>
      </c>
      <c r="G3164" s="168">
        <f t="shared" si="678"/>
        <v>245688.61125486318</v>
      </c>
      <c r="H3164" s="168">
        <f t="shared" si="679"/>
        <v>271310.33852408634</v>
      </c>
      <c r="I3164" s="169">
        <f t="shared" si="680"/>
        <v>516998.94977894949</v>
      </c>
      <c r="J3164" s="169">
        <f t="shared" si="682"/>
        <v>501377.97160385241</v>
      </c>
      <c r="K3164" s="95"/>
      <c r="L3164" s="265">
        <f t="shared" si="681"/>
        <v>198175.86056574434</v>
      </c>
      <c r="M3164" s="265">
        <f>$G3164*NonHospFrac+theModel!$H3164*NonHospFrac</f>
        <v>318823.08921320515</v>
      </c>
      <c r="N3164" s="266">
        <f t="shared" si="683"/>
        <v>516998.94977894949</v>
      </c>
      <c r="O3164" s="159"/>
      <c r="P3164" s="265">
        <f t="shared" si="684"/>
        <v>192188.03255554879</v>
      </c>
      <c r="Q3164" s="265">
        <f t="shared" si="685"/>
        <v>318821.53457153036</v>
      </c>
      <c r="R3164" s="266">
        <f t="shared" si="686"/>
        <v>511009.56712707912</v>
      </c>
    </row>
    <row r="3165" spans="1:18" x14ac:dyDescent="0.3">
      <c r="A3165" s="82">
        <v>3134</v>
      </c>
      <c r="B3165" s="94">
        <f t="shared" si="675"/>
        <v>9.8120799980675463E-27</v>
      </c>
      <c r="C3165" s="179">
        <f t="shared" si="676"/>
        <v>9.7899456354600886E-27</v>
      </c>
      <c r="D3165" s="166">
        <f t="shared" si="677"/>
        <v>2.2558277767625785E-3</v>
      </c>
      <c r="E3165" s="167">
        <f t="shared" si="687"/>
        <v>24.291375447755232</v>
      </c>
      <c r="F3165" s="168">
        <f t="shared" si="688"/>
        <v>7.0720200801507085</v>
      </c>
      <c r="G3165" s="168">
        <f t="shared" si="678"/>
        <v>245767.00583407661</v>
      </c>
      <c r="H3165" s="168">
        <f t="shared" si="679"/>
        <v>271310.33852408634</v>
      </c>
      <c r="I3165" s="169">
        <f t="shared" si="680"/>
        <v>517077.34435816295</v>
      </c>
      <c r="J3165" s="169">
        <f t="shared" si="682"/>
        <v>501446.96454304713</v>
      </c>
      <c r="K3165" s="95"/>
      <c r="L3165" s="265">
        <f t="shared" si="681"/>
        <v>198205.91074902992</v>
      </c>
      <c r="M3165" s="265">
        <f>$G3165*NonHospFrac+theModel!$H3165*NonHospFrac</f>
        <v>318871.433609133</v>
      </c>
      <c r="N3165" s="266">
        <f t="shared" si="683"/>
        <v>517077.34435816295</v>
      </c>
      <c r="O3165" s="159"/>
      <c r="P3165" s="265">
        <f t="shared" si="684"/>
        <v>192214.47890539866</v>
      </c>
      <c r="Q3165" s="265">
        <f t="shared" si="685"/>
        <v>318869.87896745821</v>
      </c>
      <c r="R3165" s="266">
        <f t="shared" si="686"/>
        <v>511084.3578728569</v>
      </c>
    </row>
    <row r="3166" spans="1:18" x14ac:dyDescent="0.3">
      <c r="A3166" s="82">
        <v>3135</v>
      </c>
      <c r="B3166" s="94">
        <f t="shared" si="675"/>
        <v>9.6287858373650414E-27</v>
      </c>
      <c r="C3166" s="179">
        <f t="shared" si="676"/>
        <v>9.6070649548166144E-27</v>
      </c>
      <c r="D3166" s="166">
        <f t="shared" si="677"/>
        <v>2.2558277767625785E-3</v>
      </c>
      <c r="E3166" s="167">
        <f t="shared" si="687"/>
        <v>24.291375447755232</v>
      </c>
      <c r="F3166" s="168">
        <f t="shared" si="688"/>
        <v>7.0742759079274711</v>
      </c>
      <c r="G3166" s="168">
        <f t="shared" si="678"/>
        <v>245845.40041329002</v>
      </c>
      <c r="H3166" s="168">
        <f t="shared" si="679"/>
        <v>271310.33852408634</v>
      </c>
      <c r="I3166" s="169">
        <f t="shared" si="680"/>
        <v>517155.73893737636</v>
      </c>
      <c r="J3166" s="169">
        <f t="shared" si="682"/>
        <v>501515.95466995379</v>
      </c>
      <c r="K3166" s="95"/>
      <c r="L3166" s="265">
        <f t="shared" si="681"/>
        <v>198235.9609323155</v>
      </c>
      <c r="M3166" s="265">
        <f>$G3166*NonHospFrac+theModel!$H3166*NonHospFrac</f>
        <v>318919.77800506086</v>
      </c>
      <c r="N3166" s="266">
        <f t="shared" si="683"/>
        <v>517155.73893737636</v>
      </c>
      <c r="O3166" s="159"/>
      <c r="P3166" s="265">
        <f t="shared" si="684"/>
        <v>192240.92417724326</v>
      </c>
      <c r="Q3166" s="265">
        <f t="shared" si="685"/>
        <v>318918.22336338606</v>
      </c>
      <c r="R3166" s="266">
        <f t="shared" si="686"/>
        <v>511159.14754062932</v>
      </c>
    </row>
    <row r="3167" spans="1:18" x14ac:dyDescent="0.3">
      <c r="A3167" s="82">
        <v>3136</v>
      </c>
      <c r="B3167" s="94">
        <f t="shared" ref="B3167:B3230" si="689">Constant*EXP(PowerTerm*(A3167)/7)</f>
        <v>9.4489156957648666E-27</v>
      </c>
      <c r="C3167" s="179">
        <f t="shared" ref="C3167:C3230" si="690">(1-theFloor)*B3167</f>
        <v>9.4276005692780725E-27</v>
      </c>
      <c r="D3167" s="166">
        <f t="shared" ref="D3167:D3230" si="691">theFloor</f>
        <v>2.2558277767625785E-3</v>
      </c>
      <c r="E3167" s="167">
        <f t="shared" si="687"/>
        <v>24.291375447755232</v>
      </c>
      <c r="F3167" s="168">
        <f t="shared" si="688"/>
        <v>7.0765317357042337</v>
      </c>
      <c r="G3167" s="168">
        <f t="shared" ref="G3167:G3230" si="692">$B$22*F3167*totInfected/365.25</f>
        <v>245923.79499250345</v>
      </c>
      <c r="H3167" s="168">
        <f t="shared" ref="H3167:H3230" si="693">lostQALYs_Injured*E3167*totInfected/365.25</f>
        <v>271310.33852408634</v>
      </c>
      <c r="I3167" s="169">
        <f t="shared" ref="I3167:I3230" si="694">H3167+G3167</f>
        <v>517234.13351658976</v>
      </c>
      <c r="J3167" s="169">
        <f t="shared" si="682"/>
        <v>501584.94198468706</v>
      </c>
      <c r="K3167" s="95"/>
      <c r="L3167" s="265">
        <f t="shared" ref="L3167:L3230" si="695">$G3167*HospFrac+$H3167*HospFrac</f>
        <v>198266.01111560105</v>
      </c>
      <c r="M3167" s="265">
        <f>$G3167*NonHospFrac+theModel!$H3167*NonHospFrac</f>
        <v>318968.12240098871</v>
      </c>
      <c r="N3167" s="266">
        <f t="shared" si="683"/>
        <v>517234.13351658976</v>
      </c>
      <c r="O3167" s="159"/>
      <c r="P3167" s="265">
        <f t="shared" si="684"/>
        <v>192267.36837112647</v>
      </c>
      <c r="Q3167" s="265">
        <f t="shared" si="685"/>
        <v>318966.56775931391</v>
      </c>
      <c r="R3167" s="266">
        <f t="shared" si="686"/>
        <v>511233.93613044039</v>
      </c>
    </row>
    <row r="3168" spans="1:18" x14ac:dyDescent="0.3">
      <c r="A3168" s="82">
        <v>3137</v>
      </c>
      <c r="B3168" s="94">
        <f t="shared" si="689"/>
        <v>9.2724056110177291E-27</v>
      </c>
      <c r="C3168" s="179">
        <f t="shared" si="690"/>
        <v>9.2514886608829859E-27</v>
      </c>
      <c r="D3168" s="166">
        <f t="shared" si="691"/>
        <v>2.2558277767625785E-3</v>
      </c>
      <c r="E3168" s="167">
        <f t="shared" si="687"/>
        <v>24.291375447755232</v>
      </c>
      <c r="F3168" s="168">
        <f t="shared" si="688"/>
        <v>7.0787875634809962</v>
      </c>
      <c r="G3168" s="168">
        <f t="shared" si="692"/>
        <v>246002.18957171682</v>
      </c>
      <c r="H3168" s="168">
        <f t="shared" si="693"/>
        <v>271310.33852408634</v>
      </c>
      <c r="I3168" s="169">
        <f t="shared" si="694"/>
        <v>517312.52809580317</v>
      </c>
      <c r="J3168" s="169">
        <f t="shared" ref="J3168:J3231" si="696">J3167+(I3168-I3167)/(1+discountDaily)^A3168</f>
        <v>501653.9264873616</v>
      </c>
      <c r="K3168" s="95"/>
      <c r="L3168" s="265">
        <f t="shared" si="695"/>
        <v>198296.06129888663</v>
      </c>
      <c r="M3168" s="265">
        <f>$G3168*NonHospFrac+theModel!$H3168*NonHospFrac</f>
        <v>319016.4667969165</v>
      </c>
      <c r="N3168" s="266">
        <f t="shared" ref="N3168:N3231" si="697">L3168+M3168</f>
        <v>517312.52809580311</v>
      </c>
      <c r="O3168" s="159"/>
      <c r="P3168" s="265">
        <f t="shared" ref="P3168:P3231" si="698">P3167+(L3168-L3167)/(1+discountDaily)^A3168</f>
        <v>192293.81148709232</v>
      </c>
      <c r="Q3168" s="265">
        <f t="shared" ref="Q3168:Q3231" si="699">Q3167+(M3168-M3167)/(1+discountDaily)^B3168</f>
        <v>319014.91215524171</v>
      </c>
      <c r="R3168" s="266">
        <f t="shared" ref="R3168:R3231" si="700">P3168+Q3168</f>
        <v>511308.72364233399</v>
      </c>
    </row>
    <row r="3169" spans="1:18" x14ac:dyDescent="0.3">
      <c r="A3169" s="82">
        <v>3138</v>
      </c>
      <c r="B3169" s="94">
        <f t="shared" si="689"/>
        <v>9.0991928157184587E-27</v>
      </c>
      <c r="C3169" s="179">
        <f t="shared" si="690"/>
        <v>9.0786666038186418E-27</v>
      </c>
      <c r="D3169" s="166">
        <f t="shared" si="691"/>
        <v>2.2558277767625785E-3</v>
      </c>
      <c r="E3169" s="167">
        <f t="shared" ref="E3169:E3232" si="701">C3169+E3168</f>
        <v>24.291375447755232</v>
      </c>
      <c r="F3169" s="168">
        <f t="shared" ref="F3169:F3232" si="702">D3169+F3168</f>
        <v>7.0810433912577588</v>
      </c>
      <c r="G3169" s="168">
        <f t="shared" si="692"/>
        <v>246080.58415093028</v>
      </c>
      <c r="H3169" s="168">
        <f t="shared" si="693"/>
        <v>271310.33852408634</v>
      </c>
      <c r="I3169" s="169">
        <f t="shared" si="694"/>
        <v>517390.92267501663</v>
      </c>
      <c r="J3169" s="169">
        <f t="shared" si="696"/>
        <v>501722.90817809204</v>
      </c>
      <c r="K3169" s="95"/>
      <c r="L3169" s="265">
        <f t="shared" si="695"/>
        <v>198326.11148217221</v>
      </c>
      <c r="M3169" s="265">
        <f>$G3169*NonHospFrac+theModel!$H3169*NonHospFrac</f>
        <v>319064.81119284441</v>
      </c>
      <c r="N3169" s="266">
        <f t="shared" si="697"/>
        <v>517390.92267501663</v>
      </c>
      <c r="O3169" s="159"/>
      <c r="P3169" s="265">
        <f t="shared" si="698"/>
        <v>192320.2535251847</v>
      </c>
      <c r="Q3169" s="265">
        <f t="shared" si="699"/>
        <v>319063.25655116962</v>
      </c>
      <c r="R3169" s="266">
        <f t="shared" si="700"/>
        <v>511383.51007635432</v>
      </c>
    </row>
    <row r="3170" spans="1:18" x14ac:dyDescent="0.3">
      <c r="A3170" s="82">
        <v>3139</v>
      </c>
      <c r="B3170" s="94">
        <f t="shared" si="689"/>
        <v>8.9292157149858443E-27</v>
      </c>
      <c r="C3170" s="179">
        <f t="shared" si="690"/>
        <v>8.9090729421512749E-27</v>
      </c>
      <c r="D3170" s="166">
        <f t="shared" si="691"/>
        <v>2.2558277767625785E-3</v>
      </c>
      <c r="E3170" s="167">
        <f t="shared" si="701"/>
        <v>24.291375447755232</v>
      </c>
      <c r="F3170" s="168">
        <f t="shared" si="702"/>
        <v>7.0832992190345214</v>
      </c>
      <c r="G3170" s="168">
        <f t="shared" si="692"/>
        <v>246158.97873014366</v>
      </c>
      <c r="H3170" s="168">
        <f t="shared" si="693"/>
        <v>271310.33852408634</v>
      </c>
      <c r="I3170" s="169">
        <f t="shared" si="694"/>
        <v>517469.31725423003</v>
      </c>
      <c r="J3170" s="169">
        <f t="shared" si="696"/>
        <v>501791.88705699291</v>
      </c>
      <c r="K3170" s="95"/>
      <c r="L3170" s="265">
        <f t="shared" si="695"/>
        <v>198356.1616654578</v>
      </c>
      <c r="M3170" s="265">
        <f>$G3170*NonHospFrac+theModel!$H3170*NonHospFrac</f>
        <v>319113.15558877221</v>
      </c>
      <c r="N3170" s="266">
        <f t="shared" si="697"/>
        <v>517469.31725423003</v>
      </c>
      <c r="O3170" s="159"/>
      <c r="P3170" s="265">
        <f t="shared" si="698"/>
        <v>192346.69448544757</v>
      </c>
      <c r="Q3170" s="265">
        <f t="shared" si="699"/>
        <v>319111.60094709741</v>
      </c>
      <c r="R3170" s="266">
        <f t="shared" si="700"/>
        <v>511458.29543254501</v>
      </c>
    </row>
    <row r="3171" spans="1:18" x14ac:dyDescent="0.3">
      <c r="A3171" s="82">
        <v>3140</v>
      </c>
      <c r="B3171" s="94">
        <f t="shared" si="689"/>
        <v>8.7624138645593397E-27</v>
      </c>
      <c r="C3171" s="179">
        <f t="shared" si="690"/>
        <v>8.7426473679721765E-27</v>
      </c>
      <c r="D3171" s="166">
        <f t="shared" si="691"/>
        <v>2.2558277767625785E-3</v>
      </c>
      <c r="E3171" s="167">
        <f t="shared" si="701"/>
        <v>24.291375447755232</v>
      </c>
      <c r="F3171" s="168">
        <f t="shared" si="702"/>
        <v>7.085555046811284</v>
      </c>
      <c r="G3171" s="168">
        <f t="shared" si="692"/>
        <v>246237.37330935712</v>
      </c>
      <c r="H3171" s="168">
        <f t="shared" si="693"/>
        <v>271310.33852408634</v>
      </c>
      <c r="I3171" s="169">
        <f t="shared" si="694"/>
        <v>517547.71183344349</v>
      </c>
      <c r="J3171" s="169">
        <f t="shared" si="696"/>
        <v>501860.86312417896</v>
      </c>
      <c r="K3171" s="95"/>
      <c r="L3171" s="265">
        <f t="shared" si="695"/>
        <v>198386.21184874338</v>
      </c>
      <c r="M3171" s="265">
        <f>$G3171*NonHospFrac+theModel!$H3171*NonHospFrac</f>
        <v>319161.49998470006</v>
      </c>
      <c r="N3171" s="266">
        <f t="shared" si="697"/>
        <v>517547.71183344343</v>
      </c>
      <c r="O3171" s="159"/>
      <c r="P3171" s="265">
        <f t="shared" si="698"/>
        <v>192373.13436792485</v>
      </c>
      <c r="Q3171" s="265">
        <f t="shared" si="699"/>
        <v>319159.94534302526</v>
      </c>
      <c r="R3171" s="266">
        <f t="shared" si="700"/>
        <v>511533.07971095014</v>
      </c>
    </row>
    <row r="3172" spans="1:18" x14ac:dyDescent="0.3">
      <c r="A3172" s="82">
        <v>3141</v>
      </c>
      <c r="B3172" s="94">
        <f t="shared" si="689"/>
        <v>8.5987279493049473E-27</v>
      </c>
      <c r="C3172" s="179">
        <f t="shared" si="690"/>
        <v>8.5793306999520801E-27</v>
      </c>
      <c r="D3172" s="166">
        <f t="shared" si="691"/>
        <v>2.2558277767625785E-3</v>
      </c>
      <c r="E3172" s="167">
        <f t="shared" si="701"/>
        <v>24.291375447755232</v>
      </c>
      <c r="F3172" s="168">
        <f t="shared" si="702"/>
        <v>7.0878108745880466</v>
      </c>
      <c r="G3172" s="168">
        <f t="shared" si="692"/>
        <v>246315.7678885705</v>
      </c>
      <c r="H3172" s="168">
        <f t="shared" si="693"/>
        <v>271310.33852408634</v>
      </c>
      <c r="I3172" s="169">
        <f t="shared" si="694"/>
        <v>517626.10641265684</v>
      </c>
      <c r="J3172" s="169">
        <f t="shared" si="696"/>
        <v>501929.8363797646</v>
      </c>
      <c r="K3172" s="95"/>
      <c r="L3172" s="265">
        <f t="shared" si="695"/>
        <v>198416.26203202893</v>
      </c>
      <c r="M3172" s="265">
        <f>$G3172*NonHospFrac+theModel!$H3172*NonHospFrac</f>
        <v>319209.84438062785</v>
      </c>
      <c r="N3172" s="266">
        <f t="shared" si="697"/>
        <v>517626.10641265678</v>
      </c>
      <c r="O3172" s="159"/>
      <c r="P3172" s="265">
        <f t="shared" si="698"/>
        <v>192399.57317266043</v>
      </c>
      <c r="Q3172" s="265">
        <f t="shared" si="699"/>
        <v>319208.28973895306</v>
      </c>
      <c r="R3172" s="266">
        <f t="shared" si="700"/>
        <v>511607.86291161348</v>
      </c>
    </row>
    <row r="3173" spans="1:18" x14ac:dyDescent="0.3">
      <c r="A3173" s="82">
        <v>3142</v>
      </c>
      <c r="B3173" s="94">
        <f t="shared" si="689"/>
        <v>8.4380997621226152E-27</v>
      </c>
      <c r="C3173" s="179">
        <f t="shared" si="690"/>
        <v>8.419064862296125E-27</v>
      </c>
      <c r="D3173" s="166">
        <f t="shared" si="691"/>
        <v>2.2558277767625785E-3</v>
      </c>
      <c r="E3173" s="167">
        <f t="shared" si="701"/>
        <v>24.291375447755232</v>
      </c>
      <c r="F3173" s="168">
        <f t="shared" si="702"/>
        <v>7.0900667023648092</v>
      </c>
      <c r="G3173" s="168">
        <f t="shared" si="692"/>
        <v>246394.16246778396</v>
      </c>
      <c r="H3173" s="168">
        <f t="shared" si="693"/>
        <v>271310.33852408634</v>
      </c>
      <c r="I3173" s="169">
        <f t="shared" si="694"/>
        <v>517704.5009918703</v>
      </c>
      <c r="J3173" s="169">
        <f t="shared" si="696"/>
        <v>501998.80682386464</v>
      </c>
      <c r="K3173" s="95"/>
      <c r="L3173" s="265">
        <f t="shared" si="695"/>
        <v>198446.31221531454</v>
      </c>
      <c r="M3173" s="265">
        <f>$G3173*NonHospFrac+theModel!$H3173*NonHospFrac</f>
        <v>319258.1887765557</v>
      </c>
      <c r="N3173" s="266">
        <f t="shared" si="697"/>
        <v>517704.50099187024</v>
      </c>
      <c r="O3173" s="159"/>
      <c r="P3173" s="265">
        <f t="shared" si="698"/>
        <v>192426.01089969833</v>
      </c>
      <c r="Q3173" s="265">
        <f t="shared" si="699"/>
        <v>319256.63413488091</v>
      </c>
      <c r="R3173" s="266">
        <f t="shared" si="700"/>
        <v>511682.64503457921</v>
      </c>
    </row>
    <row r="3174" spans="1:18" x14ac:dyDescent="0.3">
      <c r="A3174" s="82">
        <v>3143</v>
      </c>
      <c r="B3174" s="94">
        <f t="shared" si="689"/>
        <v>8.2804721832476507E-27</v>
      </c>
      <c r="C3174" s="179">
        <f t="shared" si="690"/>
        <v>8.2617928640919701E-27</v>
      </c>
      <c r="D3174" s="166">
        <f t="shared" si="691"/>
        <v>2.2558277767625785E-3</v>
      </c>
      <c r="E3174" s="167">
        <f t="shared" si="701"/>
        <v>24.291375447755232</v>
      </c>
      <c r="F3174" s="168">
        <f t="shared" si="702"/>
        <v>7.0923225301415718</v>
      </c>
      <c r="G3174" s="168">
        <f t="shared" si="692"/>
        <v>246472.55704699742</v>
      </c>
      <c r="H3174" s="168">
        <f t="shared" si="693"/>
        <v>271310.33852408634</v>
      </c>
      <c r="I3174" s="169">
        <f t="shared" si="694"/>
        <v>517782.89557108376</v>
      </c>
      <c r="J3174" s="169">
        <f t="shared" si="696"/>
        <v>502067.77445659362</v>
      </c>
      <c r="K3174" s="95"/>
      <c r="L3174" s="265">
        <f t="shared" si="695"/>
        <v>198476.36239860015</v>
      </c>
      <c r="M3174" s="265">
        <f>$G3174*NonHospFrac+theModel!$H3174*NonHospFrac</f>
        <v>319306.53317248361</v>
      </c>
      <c r="N3174" s="266">
        <f t="shared" si="697"/>
        <v>517782.89557108376</v>
      </c>
      <c r="O3174" s="159"/>
      <c r="P3174" s="265">
        <f t="shared" si="698"/>
        <v>192452.44754908243</v>
      </c>
      <c r="Q3174" s="265">
        <f t="shared" si="699"/>
        <v>319304.97853080882</v>
      </c>
      <c r="R3174" s="266">
        <f t="shared" si="700"/>
        <v>511757.42607989127</v>
      </c>
    </row>
    <row r="3175" spans="1:18" x14ac:dyDescent="0.3">
      <c r="A3175" s="82">
        <v>3144</v>
      </c>
      <c r="B3175" s="94">
        <f t="shared" si="689"/>
        <v>8.1257891599387998E-27</v>
      </c>
      <c r="C3175" s="179">
        <f t="shared" si="690"/>
        <v>8.107458779043693E-27</v>
      </c>
      <c r="D3175" s="166">
        <f t="shared" si="691"/>
        <v>2.2558277767625785E-3</v>
      </c>
      <c r="E3175" s="167">
        <f t="shared" si="701"/>
        <v>24.291375447755232</v>
      </c>
      <c r="F3175" s="168">
        <f t="shared" si="702"/>
        <v>7.0945783579183344</v>
      </c>
      <c r="G3175" s="168">
        <f t="shared" si="692"/>
        <v>246550.95162621082</v>
      </c>
      <c r="H3175" s="168">
        <f t="shared" si="693"/>
        <v>271310.33852408634</v>
      </c>
      <c r="I3175" s="169">
        <f t="shared" si="694"/>
        <v>517861.29015029717</v>
      </c>
      <c r="J3175" s="169">
        <f t="shared" si="696"/>
        <v>502136.73927806609</v>
      </c>
      <c r="K3175" s="95"/>
      <c r="L3175" s="265">
        <f t="shared" si="695"/>
        <v>198506.4125818857</v>
      </c>
      <c r="M3175" s="265">
        <f>$G3175*NonHospFrac+theModel!$H3175*NonHospFrac</f>
        <v>319354.87756841141</v>
      </c>
      <c r="N3175" s="266">
        <f t="shared" si="697"/>
        <v>517861.29015029711</v>
      </c>
      <c r="O3175" s="159"/>
      <c r="P3175" s="265">
        <f t="shared" si="698"/>
        <v>192478.8831208566</v>
      </c>
      <c r="Q3175" s="265">
        <f t="shared" si="699"/>
        <v>319353.32292673661</v>
      </c>
      <c r="R3175" s="266">
        <f t="shared" si="700"/>
        <v>511832.20604759321</v>
      </c>
    </row>
    <row r="3176" spans="1:18" x14ac:dyDescent="0.3">
      <c r="A3176" s="82">
        <v>3145</v>
      </c>
      <c r="B3176" s="94">
        <f t="shared" si="689"/>
        <v>7.9739956865457589E-27</v>
      </c>
      <c r="C3176" s="179">
        <f t="shared" si="690"/>
        <v>7.9560077255842635E-27</v>
      </c>
      <c r="D3176" s="166">
        <f t="shared" si="691"/>
        <v>2.2558277767625785E-3</v>
      </c>
      <c r="E3176" s="167">
        <f t="shared" si="701"/>
        <v>24.291375447755232</v>
      </c>
      <c r="F3176" s="168">
        <f t="shared" si="702"/>
        <v>7.0968341856950969</v>
      </c>
      <c r="G3176" s="168">
        <f t="shared" si="692"/>
        <v>246629.34620542423</v>
      </c>
      <c r="H3176" s="168">
        <f t="shared" si="693"/>
        <v>271310.33852408634</v>
      </c>
      <c r="I3176" s="169">
        <f t="shared" si="694"/>
        <v>517939.68472951057</v>
      </c>
      <c r="J3176" s="169">
        <f t="shared" si="696"/>
        <v>502205.70128839667</v>
      </c>
      <c r="K3176" s="95"/>
      <c r="L3176" s="265">
        <f t="shared" si="695"/>
        <v>198536.46276517128</v>
      </c>
      <c r="M3176" s="265">
        <f>$G3176*NonHospFrac+theModel!$H3176*NonHospFrac</f>
        <v>319403.22196433926</v>
      </c>
      <c r="N3176" s="266">
        <f t="shared" si="697"/>
        <v>517939.68472951057</v>
      </c>
      <c r="O3176" s="159"/>
      <c r="P3176" s="265">
        <f t="shared" si="698"/>
        <v>192505.31761506485</v>
      </c>
      <c r="Q3176" s="265">
        <f t="shared" si="699"/>
        <v>319401.66732266446</v>
      </c>
      <c r="R3176" s="266">
        <f t="shared" si="700"/>
        <v>511906.98493772931</v>
      </c>
    </row>
    <row r="3177" spans="1:18" x14ac:dyDescent="0.3">
      <c r="A3177" s="82">
        <v>3146</v>
      </c>
      <c r="B3177" s="94">
        <f t="shared" si="689"/>
        <v>7.8250377849491434E-27</v>
      </c>
      <c r="C3177" s="179">
        <f t="shared" si="690"/>
        <v>7.8073858473596389E-27</v>
      </c>
      <c r="D3177" s="166">
        <f t="shared" si="691"/>
        <v>2.2558277767625785E-3</v>
      </c>
      <c r="E3177" s="167">
        <f t="shared" si="701"/>
        <v>24.291375447755232</v>
      </c>
      <c r="F3177" s="168">
        <f t="shared" si="702"/>
        <v>7.0990900134718595</v>
      </c>
      <c r="G3177" s="168">
        <f t="shared" si="692"/>
        <v>246707.74078463766</v>
      </c>
      <c r="H3177" s="168">
        <f t="shared" si="693"/>
        <v>271310.33852408634</v>
      </c>
      <c r="I3177" s="169">
        <f t="shared" si="694"/>
        <v>518018.07930872403</v>
      </c>
      <c r="J3177" s="169">
        <f t="shared" si="696"/>
        <v>502274.66048769996</v>
      </c>
      <c r="K3177" s="95"/>
      <c r="L3177" s="265">
        <f t="shared" si="695"/>
        <v>198566.51294845686</v>
      </c>
      <c r="M3177" s="265">
        <f>$G3177*NonHospFrac+theModel!$H3177*NonHospFrac</f>
        <v>319451.56636026711</v>
      </c>
      <c r="N3177" s="266">
        <f t="shared" si="697"/>
        <v>518018.07930872397</v>
      </c>
      <c r="O3177" s="159"/>
      <c r="P3177" s="265">
        <f t="shared" si="698"/>
        <v>192531.75103175108</v>
      </c>
      <c r="Q3177" s="265">
        <f t="shared" si="699"/>
        <v>319450.01171859232</v>
      </c>
      <c r="R3177" s="266">
        <f t="shared" si="700"/>
        <v>511981.76275034342</v>
      </c>
    </row>
    <row r="3178" spans="1:18" x14ac:dyDescent="0.3">
      <c r="A3178" s="82">
        <v>3147</v>
      </c>
      <c r="B3178" s="94">
        <f t="shared" si="689"/>
        <v>7.6788624853652998E-27</v>
      </c>
      <c r="C3178" s="179">
        <f t="shared" si="690"/>
        <v>7.6615402940768725E-27</v>
      </c>
      <c r="D3178" s="166">
        <f t="shared" si="691"/>
        <v>2.2558277767625785E-3</v>
      </c>
      <c r="E3178" s="167">
        <f t="shared" si="701"/>
        <v>24.291375447755232</v>
      </c>
      <c r="F3178" s="168">
        <f t="shared" si="702"/>
        <v>7.1013458412486221</v>
      </c>
      <c r="G3178" s="168">
        <f t="shared" si="692"/>
        <v>246786.13536385106</v>
      </c>
      <c r="H3178" s="168">
        <f t="shared" si="693"/>
        <v>271310.33852408634</v>
      </c>
      <c r="I3178" s="169">
        <f t="shared" si="694"/>
        <v>518096.47388793738</v>
      </c>
      <c r="J3178" s="169">
        <f t="shared" si="696"/>
        <v>502343.61687609047</v>
      </c>
      <c r="K3178" s="95"/>
      <c r="L3178" s="265">
        <f t="shared" si="695"/>
        <v>198596.56313174244</v>
      </c>
      <c r="M3178" s="265">
        <f>$G3178*NonHospFrac+theModel!$H3178*NonHospFrac</f>
        <v>319499.91075619496</v>
      </c>
      <c r="N3178" s="266">
        <f t="shared" si="697"/>
        <v>518096.47388793738</v>
      </c>
      <c r="O3178" s="159"/>
      <c r="P3178" s="265">
        <f t="shared" si="698"/>
        <v>192558.18337095922</v>
      </c>
      <c r="Q3178" s="265">
        <f t="shared" si="699"/>
        <v>319498.35611452017</v>
      </c>
      <c r="R3178" s="266">
        <f t="shared" si="700"/>
        <v>512056.53948547936</v>
      </c>
    </row>
    <row r="3179" spans="1:18" x14ac:dyDescent="0.3">
      <c r="A3179" s="82">
        <v>3148</v>
      </c>
      <c r="B3179" s="94">
        <f t="shared" si="689"/>
        <v>7.5354178075107862E-27</v>
      </c>
      <c r="C3179" s="179">
        <f t="shared" si="690"/>
        <v>7.5184192027110914E-27</v>
      </c>
      <c r="D3179" s="166">
        <f t="shared" si="691"/>
        <v>2.2558277767625785E-3</v>
      </c>
      <c r="E3179" s="167">
        <f t="shared" si="701"/>
        <v>24.291375447755232</v>
      </c>
      <c r="F3179" s="168">
        <f t="shared" si="702"/>
        <v>7.1036016690253847</v>
      </c>
      <c r="G3179" s="168">
        <f t="shared" si="692"/>
        <v>246864.5299430645</v>
      </c>
      <c r="H3179" s="168">
        <f t="shared" si="693"/>
        <v>271310.33852408634</v>
      </c>
      <c r="I3179" s="169">
        <f t="shared" si="694"/>
        <v>518174.86846715084</v>
      </c>
      <c r="J3179" s="169">
        <f t="shared" si="696"/>
        <v>502412.57045368291</v>
      </c>
      <c r="K3179" s="95"/>
      <c r="L3179" s="265">
        <f t="shared" si="695"/>
        <v>198626.61331502802</v>
      </c>
      <c r="M3179" s="265">
        <f>$G3179*NonHospFrac+theModel!$H3179*NonHospFrac</f>
        <v>319548.25515212282</v>
      </c>
      <c r="N3179" s="266">
        <f t="shared" si="697"/>
        <v>518174.86846715084</v>
      </c>
      <c r="O3179" s="159"/>
      <c r="P3179" s="265">
        <f t="shared" si="698"/>
        <v>192584.61463273317</v>
      </c>
      <c r="Q3179" s="265">
        <f t="shared" si="699"/>
        <v>319546.70051044802</v>
      </c>
      <c r="R3179" s="266">
        <f t="shared" si="700"/>
        <v>512131.31514318119</v>
      </c>
    </row>
    <row r="3180" spans="1:18" x14ac:dyDescent="0.3">
      <c r="A3180" s="82">
        <v>3149</v>
      </c>
      <c r="B3180" s="94">
        <f t="shared" si="689"/>
        <v>7.3946527421176248E-27</v>
      </c>
      <c r="C3180" s="179">
        <f t="shared" si="690"/>
        <v>7.3779716790624427E-27</v>
      </c>
      <c r="D3180" s="166">
        <f t="shared" si="691"/>
        <v>2.2558277767625785E-3</v>
      </c>
      <c r="E3180" s="167">
        <f t="shared" si="701"/>
        <v>24.291375447755232</v>
      </c>
      <c r="F3180" s="168">
        <f t="shared" si="702"/>
        <v>7.1058574968021473</v>
      </c>
      <c r="G3180" s="168">
        <f t="shared" si="692"/>
        <v>246942.92452227793</v>
      </c>
      <c r="H3180" s="168">
        <f t="shared" si="693"/>
        <v>271310.33852408634</v>
      </c>
      <c r="I3180" s="169">
        <f t="shared" si="694"/>
        <v>518253.2630463643</v>
      </c>
      <c r="J3180" s="169">
        <f t="shared" si="696"/>
        <v>502481.52122059179</v>
      </c>
      <c r="K3180" s="95"/>
      <c r="L3180" s="265">
        <f t="shared" si="695"/>
        <v>198656.6634983136</v>
      </c>
      <c r="M3180" s="265">
        <f>$G3180*NonHospFrac+theModel!$H3180*NonHospFrac</f>
        <v>319596.59954805067</v>
      </c>
      <c r="N3180" s="266">
        <f t="shared" si="697"/>
        <v>518253.2630463643</v>
      </c>
      <c r="O3180" s="159"/>
      <c r="P3180" s="265">
        <f t="shared" si="698"/>
        <v>192611.04481711684</v>
      </c>
      <c r="Q3180" s="265">
        <f t="shared" si="699"/>
        <v>319595.04490637587</v>
      </c>
      <c r="R3180" s="266">
        <f t="shared" si="700"/>
        <v>512206.08972349274</v>
      </c>
    </row>
    <row r="3181" spans="1:18" x14ac:dyDescent="0.3">
      <c r="A3181" s="82">
        <v>3150</v>
      </c>
      <c r="B3181" s="94">
        <f t="shared" si="689"/>
        <v>7.2565172327943839E-27</v>
      </c>
      <c r="C3181" s="179">
        <f t="shared" si="690"/>
        <v>7.2401477796580901E-27</v>
      </c>
      <c r="D3181" s="166">
        <f t="shared" si="691"/>
        <v>2.2558277767625785E-3</v>
      </c>
      <c r="E3181" s="167">
        <f t="shared" si="701"/>
        <v>24.291375447755232</v>
      </c>
      <c r="F3181" s="168">
        <f t="shared" si="702"/>
        <v>7.1081133245789099</v>
      </c>
      <c r="G3181" s="168">
        <f t="shared" si="692"/>
        <v>247021.31910149133</v>
      </c>
      <c r="H3181" s="168">
        <f t="shared" si="693"/>
        <v>271310.33852408634</v>
      </c>
      <c r="I3181" s="169">
        <f t="shared" si="694"/>
        <v>518331.65762557765</v>
      </c>
      <c r="J3181" s="169">
        <f t="shared" si="696"/>
        <v>502550.46917693154</v>
      </c>
      <c r="K3181" s="95"/>
      <c r="L3181" s="265">
        <f t="shared" si="695"/>
        <v>198686.71368159918</v>
      </c>
      <c r="M3181" s="265">
        <f>$G3181*NonHospFrac+theModel!$H3181*NonHospFrac</f>
        <v>319644.94394397852</v>
      </c>
      <c r="N3181" s="266">
        <f t="shared" si="697"/>
        <v>518331.6576255777</v>
      </c>
      <c r="O3181" s="159"/>
      <c r="P3181" s="265">
        <f t="shared" si="698"/>
        <v>192637.47392415418</v>
      </c>
      <c r="Q3181" s="265">
        <f t="shared" si="699"/>
        <v>319643.38930230372</v>
      </c>
      <c r="R3181" s="266">
        <f t="shared" si="700"/>
        <v>512280.86322645791</v>
      </c>
    </row>
    <row r="3182" spans="1:18" x14ac:dyDescent="0.3">
      <c r="A3182" s="82">
        <v>3151</v>
      </c>
      <c r="B3182" s="94">
        <f t="shared" si="689"/>
        <v>7.1209621582260188E-27</v>
      </c>
      <c r="C3182" s="179">
        <f t="shared" si="690"/>
        <v>7.1048984939922168E-27</v>
      </c>
      <c r="D3182" s="166">
        <f t="shared" si="691"/>
        <v>2.2558277767625785E-3</v>
      </c>
      <c r="E3182" s="167">
        <f t="shared" si="701"/>
        <v>24.291375447755232</v>
      </c>
      <c r="F3182" s="168">
        <f t="shared" si="702"/>
        <v>7.1103691523556725</v>
      </c>
      <c r="G3182" s="168">
        <f t="shared" si="692"/>
        <v>247099.71368070476</v>
      </c>
      <c r="H3182" s="168">
        <f t="shared" si="693"/>
        <v>271310.33852408634</v>
      </c>
      <c r="I3182" s="169">
        <f t="shared" si="694"/>
        <v>518410.05220479111</v>
      </c>
      <c r="J3182" s="169">
        <f t="shared" si="696"/>
        <v>502619.414322817</v>
      </c>
      <c r="K3182" s="95"/>
      <c r="L3182" s="265">
        <f t="shared" si="695"/>
        <v>198716.76386488474</v>
      </c>
      <c r="M3182" s="265">
        <f>$G3182*NonHospFrac+theModel!$H3182*NonHospFrac</f>
        <v>319693.28833990637</v>
      </c>
      <c r="N3182" s="266">
        <f t="shared" si="697"/>
        <v>518410.05220479111</v>
      </c>
      <c r="O3182" s="159"/>
      <c r="P3182" s="265">
        <f t="shared" si="698"/>
        <v>192663.90195388906</v>
      </c>
      <c r="Q3182" s="265">
        <f t="shared" si="699"/>
        <v>319691.73369823158</v>
      </c>
      <c r="R3182" s="266">
        <f t="shared" si="700"/>
        <v>512355.63565212063</v>
      </c>
    </row>
    <row r="3183" spans="1:18" x14ac:dyDescent="0.3">
      <c r="A3183" s="82">
        <v>3152</v>
      </c>
      <c r="B3183" s="94">
        <f t="shared" si="689"/>
        <v>6.9879393147062058E-27</v>
      </c>
      <c r="C3183" s="179">
        <f t="shared" si="690"/>
        <v>6.9721757270977604E-27</v>
      </c>
      <c r="D3183" s="166">
        <f t="shared" si="691"/>
        <v>2.2558277767625785E-3</v>
      </c>
      <c r="E3183" s="167">
        <f t="shared" si="701"/>
        <v>24.291375447755232</v>
      </c>
      <c r="F3183" s="168">
        <f t="shared" si="702"/>
        <v>7.112624980132435</v>
      </c>
      <c r="G3183" s="168">
        <f t="shared" si="692"/>
        <v>247178.10825991817</v>
      </c>
      <c r="H3183" s="168">
        <f t="shared" si="693"/>
        <v>271310.33852408634</v>
      </c>
      <c r="I3183" s="169">
        <f t="shared" si="694"/>
        <v>518488.44678400451</v>
      </c>
      <c r="J3183" s="169">
        <f t="shared" si="696"/>
        <v>502688.35665836249</v>
      </c>
      <c r="K3183" s="95"/>
      <c r="L3183" s="265">
        <f t="shared" si="695"/>
        <v>198746.81404817034</v>
      </c>
      <c r="M3183" s="265">
        <f>$G3183*NonHospFrac+theModel!$H3183*NonHospFrac</f>
        <v>319741.63273583417</v>
      </c>
      <c r="N3183" s="266">
        <f t="shared" si="697"/>
        <v>518488.44678400451</v>
      </c>
      <c r="O3183" s="159"/>
      <c r="P3183" s="265">
        <f t="shared" si="698"/>
        <v>192690.32890636547</v>
      </c>
      <c r="Q3183" s="265">
        <f t="shared" si="699"/>
        <v>319740.07809415937</v>
      </c>
      <c r="R3183" s="266">
        <f t="shared" si="700"/>
        <v>512430.40700052481</v>
      </c>
    </row>
    <row r="3184" spans="1:18" x14ac:dyDescent="0.3">
      <c r="A3184" s="82">
        <v>3153</v>
      </c>
      <c r="B3184" s="94">
        <f t="shared" si="689"/>
        <v>6.8574013989959939E-27</v>
      </c>
      <c r="C3184" s="179">
        <f t="shared" si="690"/>
        <v>6.8419322824437275E-27</v>
      </c>
      <c r="D3184" s="166">
        <f t="shared" si="691"/>
        <v>2.2558277767625785E-3</v>
      </c>
      <c r="E3184" s="167">
        <f t="shared" si="701"/>
        <v>24.291375447755232</v>
      </c>
      <c r="F3184" s="168">
        <f t="shared" si="702"/>
        <v>7.1148808079091976</v>
      </c>
      <c r="G3184" s="168">
        <f t="shared" si="692"/>
        <v>247256.5028391316</v>
      </c>
      <c r="H3184" s="168">
        <f t="shared" si="693"/>
        <v>271310.33852408634</v>
      </c>
      <c r="I3184" s="169">
        <f t="shared" si="694"/>
        <v>518566.84136321791</v>
      </c>
      <c r="J3184" s="169">
        <f t="shared" si="696"/>
        <v>502757.29618368269</v>
      </c>
      <c r="K3184" s="95"/>
      <c r="L3184" s="265">
        <f t="shared" si="695"/>
        <v>198776.8642314559</v>
      </c>
      <c r="M3184" s="265">
        <f>$G3184*NonHospFrac+theModel!$H3184*NonHospFrac</f>
        <v>319789.97713176202</v>
      </c>
      <c r="N3184" s="266">
        <f t="shared" si="697"/>
        <v>518566.84136321791</v>
      </c>
      <c r="O3184" s="159"/>
      <c r="P3184" s="265">
        <f t="shared" si="698"/>
        <v>192716.75478162721</v>
      </c>
      <c r="Q3184" s="265">
        <f t="shared" si="699"/>
        <v>319788.42249008722</v>
      </c>
      <c r="R3184" s="266">
        <f t="shared" si="700"/>
        <v>512505.17727171443</v>
      </c>
    </row>
    <row r="3185" spans="1:18" x14ac:dyDescent="0.3">
      <c r="A3185" s="82">
        <v>3154</v>
      </c>
      <c r="B3185" s="94">
        <f t="shared" si="689"/>
        <v>6.7293019915026628E-27</v>
      </c>
      <c r="C3185" s="179">
        <f t="shared" si="690"/>
        <v>6.7141218451520075E-27</v>
      </c>
      <c r="D3185" s="166">
        <f t="shared" si="691"/>
        <v>2.2558277767625785E-3</v>
      </c>
      <c r="E3185" s="167">
        <f t="shared" si="701"/>
        <v>24.291375447755232</v>
      </c>
      <c r="F3185" s="168">
        <f t="shared" si="702"/>
        <v>7.1171366356859602</v>
      </c>
      <c r="G3185" s="168">
        <f t="shared" si="692"/>
        <v>247334.89741834503</v>
      </c>
      <c r="H3185" s="168">
        <f t="shared" si="693"/>
        <v>271310.33852408634</v>
      </c>
      <c r="I3185" s="169">
        <f t="shared" si="694"/>
        <v>518645.23594243138</v>
      </c>
      <c r="J3185" s="169">
        <f t="shared" si="696"/>
        <v>502826.23289889214</v>
      </c>
      <c r="K3185" s="95"/>
      <c r="L3185" s="265">
        <f t="shared" si="695"/>
        <v>198806.91441474151</v>
      </c>
      <c r="M3185" s="265">
        <f>$G3185*NonHospFrac+theModel!$H3185*NonHospFrac</f>
        <v>319838.32152768987</v>
      </c>
      <c r="N3185" s="266">
        <f t="shared" si="697"/>
        <v>518645.23594243138</v>
      </c>
      <c r="O3185" s="159"/>
      <c r="P3185" s="265">
        <f t="shared" si="698"/>
        <v>192743.17957971833</v>
      </c>
      <c r="Q3185" s="265">
        <f t="shared" si="699"/>
        <v>319836.76688601507</v>
      </c>
      <c r="R3185" s="266">
        <f t="shared" si="700"/>
        <v>512579.9464657334</v>
      </c>
    </row>
    <row r="3186" spans="1:18" x14ac:dyDescent="0.3">
      <c r="A3186" s="82">
        <v>3155</v>
      </c>
      <c r="B3186" s="94">
        <f t="shared" si="689"/>
        <v>6.6035955397727995E-27</v>
      </c>
      <c r="C3186" s="179">
        <f t="shared" si="690"/>
        <v>6.5886989655276747E-27</v>
      </c>
      <c r="D3186" s="166">
        <f t="shared" si="691"/>
        <v>2.2558277767625785E-3</v>
      </c>
      <c r="E3186" s="167">
        <f t="shared" si="701"/>
        <v>24.291375447755232</v>
      </c>
      <c r="F3186" s="168">
        <f t="shared" si="702"/>
        <v>7.1193924634627228</v>
      </c>
      <c r="G3186" s="168">
        <f t="shared" si="692"/>
        <v>247413.29199755844</v>
      </c>
      <c r="H3186" s="168">
        <f t="shared" si="693"/>
        <v>271310.33852408634</v>
      </c>
      <c r="I3186" s="169">
        <f t="shared" si="694"/>
        <v>518723.63052164478</v>
      </c>
      <c r="J3186" s="169">
        <f t="shared" si="696"/>
        <v>502895.16680410533</v>
      </c>
      <c r="K3186" s="95"/>
      <c r="L3186" s="265">
        <f t="shared" si="695"/>
        <v>198836.96459802706</v>
      </c>
      <c r="M3186" s="265">
        <f>$G3186*NonHospFrac+theModel!$H3186*NonHospFrac</f>
        <v>319886.66592361766</v>
      </c>
      <c r="N3186" s="266">
        <f t="shared" si="697"/>
        <v>518723.63052164472</v>
      </c>
      <c r="O3186" s="159"/>
      <c r="P3186" s="265">
        <f t="shared" si="698"/>
        <v>192769.60330068259</v>
      </c>
      <c r="Q3186" s="265">
        <f t="shared" si="699"/>
        <v>319885.11128194287</v>
      </c>
      <c r="R3186" s="266">
        <f t="shared" si="700"/>
        <v>512654.71458262543</v>
      </c>
    </row>
    <row r="3187" spans="1:18" x14ac:dyDescent="0.3">
      <c r="A3187" s="82">
        <v>3156</v>
      </c>
      <c r="B3187" s="94">
        <f t="shared" si="689"/>
        <v>6.4802373422937428E-27</v>
      </c>
      <c r="C3187" s="179">
        <f t="shared" si="690"/>
        <v>6.465619042896983E-27</v>
      </c>
      <c r="D3187" s="166">
        <f t="shared" si="691"/>
        <v>2.2558277767625785E-3</v>
      </c>
      <c r="E3187" s="167">
        <f t="shared" si="701"/>
        <v>24.291375447755232</v>
      </c>
      <c r="F3187" s="168">
        <f t="shared" si="702"/>
        <v>7.1216482912394854</v>
      </c>
      <c r="G3187" s="168">
        <f t="shared" si="692"/>
        <v>247491.68657677187</v>
      </c>
      <c r="H3187" s="168">
        <f t="shared" si="693"/>
        <v>271310.33852408634</v>
      </c>
      <c r="I3187" s="169">
        <f t="shared" si="694"/>
        <v>518802.02510085818</v>
      </c>
      <c r="J3187" s="169">
        <f t="shared" si="696"/>
        <v>502964.09789943683</v>
      </c>
      <c r="K3187" s="95"/>
      <c r="L3187" s="265">
        <f t="shared" si="695"/>
        <v>198867.01478131267</v>
      </c>
      <c r="M3187" s="265">
        <f>$G3187*NonHospFrac+theModel!$H3187*NonHospFrac</f>
        <v>319935.01031954552</v>
      </c>
      <c r="N3187" s="266">
        <f t="shared" si="697"/>
        <v>518802.02510085818</v>
      </c>
      <c r="O3187" s="159"/>
      <c r="P3187" s="265">
        <f t="shared" si="698"/>
        <v>192796.02594456403</v>
      </c>
      <c r="Q3187" s="265">
        <f t="shared" si="699"/>
        <v>319933.45567787072</v>
      </c>
      <c r="R3187" s="266">
        <f t="shared" si="700"/>
        <v>512729.48162243475</v>
      </c>
    </row>
    <row r="3188" spans="1:18" x14ac:dyDescent="0.3">
      <c r="A3188" s="82">
        <v>3157</v>
      </c>
      <c r="B3188" s="94">
        <f t="shared" si="689"/>
        <v>6.3591835325976184E-27</v>
      </c>
      <c r="C3188" s="179">
        <f t="shared" si="690"/>
        <v>6.3448383097472534E-27</v>
      </c>
      <c r="D3188" s="166">
        <f t="shared" si="691"/>
        <v>2.2558277767625785E-3</v>
      </c>
      <c r="E3188" s="167">
        <f t="shared" si="701"/>
        <v>24.291375447755232</v>
      </c>
      <c r="F3188" s="168">
        <f t="shared" si="702"/>
        <v>7.123904119016248</v>
      </c>
      <c r="G3188" s="168">
        <f t="shared" si="692"/>
        <v>247570.08115598527</v>
      </c>
      <c r="H3188" s="168">
        <f t="shared" si="693"/>
        <v>271310.33852408634</v>
      </c>
      <c r="I3188" s="169">
        <f t="shared" si="694"/>
        <v>518880.41968007165</v>
      </c>
      <c r="J3188" s="169">
        <f t="shared" si="696"/>
        <v>503033.02618500125</v>
      </c>
      <c r="K3188" s="95"/>
      <c r="L3188" s="265">
        <f t="shared" si="695"/>
        <v>198897.06496459822</v>
      </c>
      <c r="M3188" s="265">
        <f>$G3188*NonHospFrac+theModel!$H3188*NonHospFrac</f>
        <v>319983.35471547337</v>
      </c>
      <c r="N3188" s="266">
        <f t="shared" si="697"/>
        <v>518880.41968007159</v>
      </c>
      <c r="O3188" s="159"/>
      <c r="P3188" s="265">
        <f t="shared" si="698"/>
        <v>192822.44751140641</v>
      </c>
      <c r="Q3188" s="265">
        <f t="shared" si="699"/>
        <v>319981.80007379857</v>
      </c>
      <c r="R3188" s="266">
        <f t="shared" si="700"/>
        <v>512804.24758520501</v>
      </c>
    </row>
    <row r="3189" spans="1:18" x14ac:dyDescent="0.3">
      <c r="A3189" s="82">
        <v>3158</v>
      </c>
      <c r="B3189" s="94">
        <f t="shared" si="689"/>
        <v>6.240391063662364E-27</v>
      </c>
      <c r="C3189" s="179">
        <f t="shared" si="690"/>
        <v>6.2263138161630933E-27</v>
      </c>
      <c r="D3189" s="166">
        <f t="shared" si="691"/>
        <v>2.2558277767625785E-3</v>
      </c>
      <c r="E3189" s="167">
        <f t="shared" si="701"/>
        <v>24.291375447755232</v>
      </c>
      <c r="F3189" s="168">
        <f t="shared" si="702"/>
        <v>7.1261599467930106</v>
      </c>
      <c r="G3189" s="168">
        <f t="shared" si="692"/>
        <v>247648.47573519871</v>
      </c>
      <c r="H3189" s="168">
        <f t="shared" si="693"/>
        <v>271310.33852408634</v>
      </c>
      <c r="I3189" s="169">
        <f t="shared" si="694"/>
        <v>518958.81425928505</v>
      </c>
      <c r="J3189" s="169">
        <f t="shared" si="696"/>
        <v>503101.95166091301</v>
      </c>
      <c r="K3189" s="95"/>
      <c r="L3189" s="265">
        <f t="shared" si="695"/>
        <v>198927.1151478838</v>
      </c>
      <c r="M3189" s="265">
        <f>$G3189*NonHospFrac+theModel!$H3189*NonHospFrac</f>
        <v>320031.69911140122</v>
      </c>
      <c r="N3189" s="266">
        <f t="shared" si="697"/>
        <v>518958.81425928499</v>
      </c>
      <c r="O3189" s="159"/>
      <c r="P3189" s="265">
        <f t="shared" si="698"/>
        <v>192848.86800125375</v>
      </c>
      <c r="Q3189" s="265">
        <f t="shared" si="699"/>
        <v>320030.14446972642</v>
      </c>
      <c r="R3189" s="266">
        <f t="shared" si="700"/>
        <v>512879.01247098017</v>
      </c>
    </row>
    <row r="3190" spans="1:18" x14ac:dyDescent="0.3">
      <c r="A3190" s="82">
        <v>3159</v>
      </c>
      <c r="B3190" s="94">
        <f t="shared" si="689"/>
        <v>6.1238176926039234E-27</v>
      </c>
      <c r="C3190" s="179">
        <f t="shared" si="690"/>
        <v>6.110003414553117E-27</v>
      </c>
      <c r="D3190" s="166">
        <f t="shared" si="691"/>
        <v>2.2558277767625785E-3</v>
      </c>
      <c r="E3190" s="167">
        <f t="shared" si="701"/>
        <v>24.291375447755232</v>
      </c>
      <c r="F3190" s="168">
        <f t="shared" si="702"/>
        <v>7.1284157745697732</v>
      </c>
      <c r="G3190" s="168">
        <f t="shared" si="692"/>
        <v>247726.87031441214</v>
      </c>
      <c r="H3190" s="168">
        <f t="shared" si="693"/>
        <v>271310.33852408634</v>
      </c>
      <c r="I3190" s="169">
        <f t="shared" si="694"/>
        <v>519037.20883849845</v>
      </c>
      <c r="J3190" s="169">
        <f t="shared" si="696"/>
        <v>503170.87432728667</v>
      </c>
      <c r="K3190" s="95"/>
      <c r="L3190" s="265">
        <f t="shared" si="695"/>
        <v>198957.16533116938</v>
      </c>
      <c r="M3190" s="265">
        <f>$G3190*NonHospFrac+theModel!$H3190*NonHospFrac</f>
        <v>320080.04350732907</v>
      </c>
      <c r="N3190" s="266">
        <f t="shared" si="697"/>
        <v>519037.20883849845</v>
      </c>
      <c r="O3190" s="159"/>
      <c r="P3190" s="265">
        <f t="shared" si="698"/>
        <v>192875.28741414991</v>
      </c>
      <c r="Q3190" s="265">
        <f t="shared" si="699"/>
        <v>320078.48886565428</v>
      </c>
      <c r="R3190" s="266">
        <f t="shared" si="700"/>
        <v>512953.77627980418</v>
      </c>
    </row>
    <row r="3191" spans="1:18" x14ac:dyDescent="0.3">
      <c r="A3191" s="82">
        <v>3160</v>
      </c>
      <c r="B3191" s="94">
        <f t="shared" si="689"/>
        <v>6.0094219656548486E-27</v>
      </c>
      <c r="C3191" s="179">
        <f t="shared" si="690"/>
        <v>5.9958657446624373E-27</v>
      </c>
      <c r="D3191" s="166">
        <f t="shared" si="691"/>
        <v>2.2558277767625785E-3</v>
      </c>
      <c r="E3191" s="167">
        <f t="shared" si="701"/>
        <v>24.291375447755232</v>
      </c>
      <c r="F3191" s="168">
        <f t="shared" si="702"/>
        <v>7.1306716023465357</v>
      </c>
      <c r="G3191" s="168">
        <f t="shared" si="692"/>
        <v>247805.2648936256</v>
      </c>
      <c r="H3191" s="168">
        <f t="shared" si="693"/>
        <v>271310.33852408634</v>
      </c>
      <c r="I3191" s="169">
        <f t="shared" si="694"/>
        <v>519115.60341771191</v>
      </c>
      <c r="J3191" s="169">
        <f t="shared" si="696"/>
        <v>503239.79418423685</v>
      </c>
      <c r="K3191" s="95"/>
      <c r="L3191" s="265">
        <f t="shared" si="695"/>
        <v>198987.21551445499</v>
      </c>
      <c r="M3191" s="265">
        <f>$G3191*NonHospFrac+theModel!$H3191*NonHospFrac</f>
        <v>320128.38790325692</v>
      </c>
      <c r="N3191" s="266">
        <f t="shared" si="697"/>
        <v>519115.60341771191</v>
      </c>
      <c r="O3191" s="159"/>
      <c r="P3191" s="265">
        <f t="shared" si="698"/>
        <v>192901.70575013882</v>
      </c>
      <c r="Q3191" s="265">
        <f t="shared" si="699"/>
        <v>320126.83326158213</v>
      </c>
      <c r="R3191" s="266">
        <f t="shared" si="700"/>
        <v>513028.53901172092</v>
      </c>
    </row>
    <row r="3192" spans="1:18" x14ac:dyDescent="0.3">
      <c r="A3192" s="82">
        <v>3161</v>
      </c>
      <c r="B3192" s="94">
        <f t="shared" si="689"/>
        <v>5.8971632034230635E-27</v>
      </c>
      <c r="C3192" s="179">
        <f t="shared" si="690"/>
        <v>5.8838602188646794E-27</v>
      </c>
      <c r="D3192" s="166">
        <f t="shared" si="691"/>
        <v>2.2558277767625785E-3</v>
      </c>
      <c r="E3192" s="167">
        <f t="shared" si="701"/>
        <v>24.291375447755232</v>
      </c>
      <c r="F3192" s="168">
        <f t="shared" si="702"/>
        <v>7.1329274301232983</v>
      </c>
      <c r="G3192" s="168">
        <f t="shared" si="692"/>
        <v>247883.65947283898</v>
      </c>
      <c r="H3192" s="168">
        <f t="shared" si="693"/>
        <v>271310.33852408634</v>
      </c>
      <c r="I3192" s="169">
        <f t="shared" si="694"/>
        <v>519193.99799692532</v>
      </c>
      <c r="J3192" s="169">
        <f t="shared" si="696"/>
        <v>503308.71123187791</v>
      </c>
      <c r="K3192" s="95"/>
      <c r="L3192" s="265">
        <f t="shared" si="695"/>
        <v>199017.26569774054</v>
      </c>
      <c r="M3192" s="265">
        <f>$G3192*NonHospFrac+theModel!$H3192*NonHospFrac</f>
        <v>320176.73229918478</v>
      </c>
      <c r="N3192" s="266">
        <f t="shared" si="697"/>
        <v>519193.99799692532</v>
      </c>
      <c r="O3192" s="159"/>
      <c r="P3192" s="265">
        <f t="shared" si="698"/>
        <v>192928.12300926429</v>
      </c>
      <c r="Q3192" s="265">
        <f t="shared" si="699"/>
        <v>320175.17765750998</v>
      </c>
      <c r="R3192" s="266">
        <f t="shared" si="700"/>
        <v>513103.30066677427</v>
      </c>
    </row>
    <row r="3193" spans="1:18" x14ac:dyDescent="0.3">
      <c r="A3193" s="82">
        <v>3162</v>
      </c>
      <c r="B3193" s="94">
        <f t="shared" si="689"/>
        <v>5.7870014864262171E-27</v>
      </c>
      <c r="C3193" s="179">
        <f t="shared" si="690"/>
        <v>5.7739470077289704E-27</v>
      </c>
      <c r="D3193" s="166">
        <f t="shared" si="691"/>
        <v>2.2558277767625785E-3</v>
      </c>
      <c r="E3193" s="167">
        <f t="shared" si="701"/>
        <v>24.291375447755232</v>
      </c>
      <c r="F3193" s="168">
        <f t="shared" si="702"/>
        <v>7.1351832579000609</v>
      </c>
      <c r="G3193" s="168">
        <f t="shared" si="692"/>
        <v>247962.05405205244</v>
      </c>
      <c r="H3193" s="168">
        <f t="shared" si="693"/>
        <v>271310.33852408634</v>
      </c>
      <c r="I3193" s="169">
        <f t="shared" si="694"/>
        <v>519272.39257613878</v>
      </c>
      <c r="J3193" s="169">
        <f t="shared" si="696"/>
        <v>503377.62547032448</v>
      </c>
      <c r="K3193" s="95"/>
      <c r="L3193" s="265">
        <f t="shared" si="695"/>
        <v>199047.31588102615</v>
      </c>
      <c r="M3193" s="265">
        <f>$G3193*NonHospFrac+theModel!$H3193*NonHospFrac</f>
        <v>320225.07669511263</v>
      </c>
      <c r="N3193" s="266">
        <f t="shared" si="697"/>
        <v>519272.39257613878</v>
      </c>
      <c r="O3193" s="159"/>
      <c r="P3193" s="265">
        <f t="shared" si="698"/>
        <v>192954.53919157034</v>
      </c>
      <c r="Q3193" s="265">
        <f t="shared" si="699"/>
        <v>320223.52205343783</v>
      </c>
      <c r="R3193" s="266">
        <f t="shared" si="700"/>
        <v>513178.06124500814</v>
      </c>
    </row>
    <row r="3194" spans="1:18" x14ac:dyDescent="0.3">
      <c r="A3194" s="82">
        <v>3163</v>
      </c>
      <c r="B3194" s="94">
        <f t="shared" si="689"/>
        <v>5.678897640896223E-27</v>
      </c>
      <c r="C3194" s="179">
        <f t="shared" si="690"/>
        <v>5.6660870258564978E-27</v>
      </c>
      <c r="D3194" s="166">
        <f t="shared" si="691"/>
        <v>2.2558277767625785E-3</v>
      </c>
      <c r="E3194" s="167">
        <f t="shared" si="701"/>
        <v>24.291375447755232</v>
      </c>
      <c r="F3194" s="168">
        <f t="shared" si="702"/>
        <v>7.1374390856768235</v>
      </c>
      <c r="G3194" s="168">
        <f t="shared" si="692"/>
        <v>248040.44863126581</v>
      </c>
      <c r="H3194" s="168">
        <f t="shared" si="693"/>
        <v>271310.33852408634</v>
      </c>
      <c r="I3194" s="169">
        <f t="shared" si="694"/>
        <v>519350.78715535218</v>
      </c>
      <c r="J3194" s="169">
        <f t="shared" si="696"/>
        <v>503446.53689969098</v>
      </c>
      <c r="K3194" s="95"/>
      <c r="L3194" s="265">
        <f t="shared" si="695"/>
        <v>199077.3660643117</v>
      </c>
      <c r="M3194" s="265">
        <f>$G3194*NonHospFrac+theModel!$H3194*NonHospFrac</f>
        <v>320273.42109104048</v>
      </c>
      <c r="N3194" s="266">
        <f t="shared" si="697"/>
        <v>519350.78715535218</v>
      </c>
      <c r="O3194" s="159"/>
      <c r="P3194" s="265">
        <f t="shared" si="698"/>
        <v>192980.95429710072</v>
      </c>
      <c r="Q3194" s="265">
        <f t="shared" si="699"/>
        <v>320271.86644936568</v>
      </c>
      <c r="R3194" s="266">
        <f t="shared" si="700"/>
        <v>513252.8207464664</v>
      </c>
    </row>
    <row r="3195" spans="1:18" x14ac:dyDescent="0.3">
      <c r="A3195" s="82">
        <v>3164</v>
      </c>
      <c r="B3195" s="94">
        <f t="shared" si="689"/>
        <v>5.5728132248489728E-27</v>
      </c>
      <c r="C3195" s="179">
        <f t="shared" si="690"/>
        <v>5.5602419179816486E-27</v>
      </c>
      <c r="D3195" s="166">
        <f t="shared" si="691"/>
        <v>2.2558277767625785E-3</v>
      </c>
      <c r="E3195" s="167">
        <f t="shared" si="701"/>
        <v>24.291375447755232</v>
      </c>
      <c r="F3195" s="168">
        <f t="shared" si="702"/>
        <v>7.1396949134535861</v>
      </c>
      <c r="G3195" s="168">
        <f t="shared" si="692"/>
        <v>248118.84321047927</v>
      </c>
      <c r="H3195" s="168">
        <f t="shared" si="693"/>
        <v>271310.33852408634</v>
      </c>
      <c r="I3195" s="169">
        <f t="shared" si="694"/>
        <v>519429.18173456565</v>
      </c>
      <c r="J3195" s="169">
        <f t="shared" si="696"/>
        <v>503515.44552009198</v>
      </c>
      <c r="K3195" s="95"/>
      <c r="L3195" s="265">
        <f t="shared" si="695"/>
        <v>199107.41624759731</v>
      </c>
      <c r="M3195" s="265">
        <f>$G3195*NonHospFrac+theModel!$H3195*NonHospFrac</f>
        <v>320321.76548696833</v>
      </c>
      <c r="N3195" s="266">
        <f t="shared" si="697"/>
        <v>519429.18173456565</v>
      </c>
      <c r="O3195" s="159"/>
      <c r="P3195" s="265">
        <f t="shared" si="698"/>
        <v>193007.36832589944</v>
      </c>
      <c r="Q3195" s="265">
        <f t="shared" si="699"/>
        <v>320320.21084529354</v>
      </c>
      <c r="R3195" s="266">
        <f t="shared" si="700"/>
        <v>513327.57917119295</v>
      </c>
    </row>
    <row r="3196" spans="1:18" x14ac:dyDescent="0.3">
      <c r="A3196" s="82">
        <v>3165</v>
      </c>
      <c r="B3196" s="94">
        <f t="shared" si="689"/>
        <v>5.4687105144142773E-27</v>
      </c>
      <c r="C3196" s="179">
        <f t="shared" si="690"/>
        <v>5.4563740453327882E-27</v>
      </c>
      <c r="D3196" s="166">
        <f t="shared" si="691"/>
        <v>2.2558277767625785E-3</v>
      </c>
      <c r="E3196" s="167">
        <f t="shared" si="701"/>
        <v>24.291375447755232</v>
      </c>
      <c r="F3196" s="168">
        <f t="shared" si="702"/>
        <v>7.1419507412303487</v>
      </c>
      <c r="G3196" s="168">
        <f t="shared" si="692"/>
        <v>248197.23778969265</v>
      </c>
      <c r="H3196" s="168">
        <f t="shared" si="693"/>
        <v>271310.33852408634</v>
      </c>
      <c r="I3196" s="169">
        <f t="shared" si="694"/>
        <v>519507.57631377899</v>
      </c>
      <c r="J3196" s="169">
        <f t="shared" si="696"/>
        <v>503584.3513316419</v>
      </c>
      <c r="K3196" s="95"/>
      <c r="L3196" s="265">
        <f t="shared" si="695"/>
        <v>199137.46643088287</v>
      </c>
      <c r="M3196" s="265">
        <f>$G3196*NonHospFrac+theModel!$H3196*NonHospFrac</f>
        <v>320370.10988289613</v>
      </c>
      <c r="N3196" s="266">
        <f t="shared" si="697"/>
        <v>519507.57631377899</v>
      </c>
      <c r="O3196" s="159"/>
      <c r="P3196" s="265">
        <f t="shared" si="698"/>
        <v>193033.78127801031</v>
      </c>
      <c r="Q3196" s="265">
        <f t="shared" si="699"/>
        <v>320368.55524122133</v>
      </c>
      <c r="R3196" s="266">
        <f t="shared" si="700"/>
        <v>513402.33651923167</v>
      </c>
    </row>
    <row r="3197" spans="1:18" x14ac:dyDescent="0.3">
      <c r="A3197" s="82">
        <v>3166</v>
      </c>
      <c r="B3197" s="94">
        <f t="shared" si="689"/>
        <v>5.3665524904211664E-27</v>
      </c>
      <c r="C3197" s="179">
        <f t="shared" si="690"/>
        <v>5.3544464722478201E-27</v>
      </c>
      <c r="D3197" s="166">
        <f t="shared" si="691"/>
        <v>2.2558277767625785E-3</v>
      </c>
      <c r="E3197" s="167">
        <f t="shared" si="701"/>
        <v>24.291375447755232</v>
      </c>
      <c r="F3197" s="168">
        <f t="shared" si="702"/>
        <v>7.1442065690071113</v>
      </c>
      <c r="G3197" s="168">
        <f t="shared" si="692"/>
        <v>248275.63236890611</v>
      </c>
      <c r="H3197" s="168">
        <f t="shared" si="693"/>
        <v>271310.33852408634</v>
      </c>
      <c r="I3197" s="169">
        <f t="shared" si="694"/>
        <v>519585.97089299245</v>
      </c>
      <c r="J3197" s="169">
        <f t="shared" si="696"/>
        <v>503653.25433445536</v>
      </c>
      <c r="K3197" s="95"/>
      <c r="L3197" s="265">
        <f t="shared" si="695"/>
        <v>199167.51661416845</v>
      </c>
      <c r="M3197" s="265">
        <f>$G3197*NonHospFrac+theModel!$H3197*NonHospFrac</f>
        <v>320418.45427882398</v>
      </c>
      <c r="N3197" s="266">
        <f t="shared" si="697"/>
        <v>519585.97089299245</v>
      </c>
      <c r="O3197" s="159"/>
      <c r="P3197" s="265">
        <f t="shared" si="698"/>
        <v>193060.19315347727</v>
      </c>
      <c r="Q3197" s="265">
        <f t="shared" si="699"/>
        <v>320416.89963714918</v>
      </c>
      <c r="R3197" s="266">
        <f t="shared" si="700"/>
        <v>513477.09279062646</v>
      </c>
    </row>
    <row r="3198" spans="1:18" x14ac:dyDescent="0.3">
      <c r="A3198" s="82">
        <v>3167</v>
      </c>
      <c r="B3198" s="94">
        <f t="shared" si="689"/>
        <v>5.2663028252337874E-27</v>
      </c>
      <c r="C3198" s="179">
        <f t="shared" si="690"/>
        <v>5.2544229530397816E-27</v>
      </c>
      <c r="D3198" s="166">
        <f t="shared" si="691"/>
        <v>2.2558277767625785E-3</v>
      </c>
      <c r="E3198" s="167">
        <f t="shared" si="701"/>
        <v>24.291375447755232</v>
      </c>
      <c r="F3198" s="168">
        <f t="shared" si="702"/>
        <v>7.1464623967838738</v>
      </c>
      <c r="G3198" s="168">
        <f t="shared" si="692"/>
        <v>248354.02694811948</v>
      </c>
      <c r="H3198" s="168">
        <f t="shared" si="693"/>
        <v>271310.33852408634</v>
      </c>
      <c r="I3198" s="169">
        <f t="shared" si="694"/>
        <v>519664.3654722058</v>
      </c>
      <c r="J3198" s="169">
        <f t="shared" si="696"/>
        <v>503722.15452864667</v>
      </c>
      <c r="K3198" s="95"/>
      <c r="L3198" s="265">
        <f t="shared" si="695"/>
        <v>199197.56679745403</v>
      </c>
      <c r="M3198" s="265">
        <f>$G3198*NonHospFrac+theModel!$H3198*NonHospFrac</f>
        <v>320466.79867475177</v>
      </c>
      <c r="N3198" s="266">
        <f t="shared" si="697"/>
        <v>519664.3654722058</v>
      </c>
      <c r="O3198" s="159"/>
      <c r="P3198" s="265">
        <f t="shared" si="698"/>
        <v>193086.60395234422</v>
      </c>
      <c r="Q3198" s="265">
        <f t="shared" si="699"/>
        <v>320465.24403307698</v>
      </c>
      <c r="R3198" s="266">
        <f t="shared" si="700"/>
        <v>513551.84798542119</v>
      </c>
    </row>
    <row r="3199" spans="1:18" x14ac:dyDescent="0.3">
      <c r="A3199" s="82">
        <v>3168</v>
      </c>
      <c r="B3199" s="94">
        <f t="shared" si="689"/>
        <v>5.1679258698332064E-27</v>
      </c>
      <c r="C3199" s="179">
        <f t="shared" si="690"/>
        <v>5.1562679191077868E-27</v>
      </c>
      <c r="D3199" s="166">
        <f t="shared" si="691"/>
        <v>2.2558277767625785E-3</v>
      </c>
      <c r="E3199" s="167">
        <f t="shared" si="701"/>
        <v>24.291375447755232</v>
      </c>
      <c r="F3199" s="168">
        <f t="shared" si="702"/>
        <v>7.1487182245606364</v>
      </c>
      <c r="G3199" s="168">
        <f t="shared" si="692"/>
        <v>248432.42152733295</v>
      </c>
      <c r="H3199" s="168">
        <f t="shared" si="693"/>
        <v>271310.33852408634</v>
      </c>
      <c r="I3199" s="169">
        <f t="shared" si="694"/>
        <v>519742.76005141926</v>
      </c>
      <c r="J3199" s="169">
        <f t="shared" si="696"/>
        <v>503791.05191433057</v>
      </c>
      <c r="K3199" s="95"/>
      <c r="L3199" s="265">
        <f t="shared" si="695"/>
        <v>199227.61698073961</v>
      </c>
      <c r="M3199" s="265">
        <f>$G3199*NonHospFrac+theModel!$H3199*NonHospFrac</f>
        <v>320515.14307067968</v>
      </c>
      <c r="N3199" s="266">
        <f t="shared" si="697"/>
        <v>519742.76005141926</v>
      </c>
      <c r="O3199" s="159"/>
      <c r="P3199" s="265">
        <f t="shared" si="698"/>
        <v>193113.013674655</v>
      </c>
      <c r="Q3199" s="265">
        <f t="shared" si="699"/>
        <v>320513.58842900489</v>
      </c>
      <c r="R3199" s="266">
        <f t="shared" si="700"/>
        <v>513626.60210365988</v>
      </c>
    </row>
    <row r="3200" spans="1:18" x14ac:dyDescent="0.3">
      <c r="A3200" s="82">
        <v>3169</v>
      </c>
      <c r="B3200" s="94">
        <f t="shared" si="689"/>
        <v>5.0713866411405747E-27</v>
      </c>
      <c r="C3200" s="179">
        <f t="shared" si="690"/>
        <v>5.0599464662887872E-27</v>
      </c>
      <c r="D3200" s="166">
        <f t="shared" si="691"/>
        <v>2.2558277767625785E-3</v>
      </c>
      <c r="E3200" s="167">
        <f t="shared" si="701"/>
        <v>24.291375447755232</v>
      </c>
      <c r="F3200" s="168">
        <f t="shared" si="702"/>
        <v>7.150974052337399</v>
      </c>
      <c r="G3200" s="168">
        <f t="shared" si="692"/>
        <v>248510.81610654635</v>
      </c>
      <c r="H3200" s="168">
        <f t="shared" si="693"/>
        <v>271310.33852408634</v>
      </c>
      <c r="I3200" s="169">
        <f t="shared" si="694"/>
        <v>519821.15463063272</v>
      </c>
      <c r="J3200" s="169">
        <f t="shared" si="696"/>
        <v>503859.94649162138</v>
      </c>
      <c r="K3200" s="95"/>
      <c r="L3200" s="265">
        <f t="shared" si="695"/>
        <v>199257.66716402519</v>
      </c>
      <c r="M3200" s="265">
        <f>$G3200*NonHospFrac+theModel!$H3200*NonHospFrac</f>
        <v>320563.48746660748</v>
      </c>
      <c r="N3200" s="266">
        <f t="shared" si="697"/>
        <v>519821.15463063266</v>
      </c>
      <c r="O3200" s="159"/>
      <c r="P3200" s="265">
        <f t="shared" si="698"/>
        <v>193139.42232045351</v>
      </c>
      <c r="Q3200" s="265">
        <f t="shared" si="699"/>
        <v>320561.93282493268</v>
      </c>
      <c r="R3200" s="266">
        <f t="shared" si="700"/>
        <v>513701.35514538619</v>
      </c>
    </row>
    <row r="3201" spans="1:18" x14ac:dyDescent="0.3">
      <c r="A3201" s="82">
        <v>3170</v>
      </c>
      <c r="B3201" s="94">
        <f t="shared" si="689"/>
        <v>4.9766508095769119E-27</v>
      </c>
      <c r="C3201" s="179">
        <f t="shared" si="690"/>
        <v>4.9654243424454203E-27</v>
      </c>
      <c r="D3201" s="166">
        <f t="shared" si="691"/>
        <v>2.2558277767625785E-3</v>
      </c>
      <c r="E3201" s="167">
        <f t="shared" si="701"/>
        <v>24.291375447755232</v>
      </c>
      <c r="F3201" s="168">
        <f t="shared" si="702"/>
        <v>7.1532298801141616</v>
      </c>
      <c r="G3201" s="168">
        <f t="shared" si="692"/>
        <v>248589.21068575975</v>
      </c>
      <c r="H3201" s="168">
        <f t="shared" si="693"/>
        <v>271310.33852408634</v>
      </c>
      <c r="I3201" s="169">
        <f t="shared" si="694"/>
        <v>519899.54920984607</v>
      </c>
      <c r="J3201" s="169">
        <f t="shared" si="696"/>
        <v>503928.83826063346</v>
      </c>
      <c r="K3201" s="95"/>
      <c r="L3201" s="265">
        <f t="shared" si="695"/>
        <v>199287.71734731074</v>
      </c>
      <c r="M3201" s="265">
        <f>$G3201*NonHospFrac+theModel!$H3201*NonHospFrac</f>
        <v>320611.83186253533</v>
      </c>
      <c r="N3201" s="266">
        <f t="shared" si="697"/>
        <v>519899.54920984607</v>
      </c>
      <c r="O3201" s="159"/>
      <c r="P3201" s="265">
        <f t="shared" si="698"/>
        <v>193165.82988978361</v>
      </c>
      <c r="Q3201" s="265">
        <f t="shared" si="699"/>
        <v>320610.27722086053</v>
      </c>
      <c r="R3201" s="266">
        <f t="shared" si="700"/>
        <v>513776.10711064411</v>
      </c>
    </row>
    <row r="3202" spans="1:18" x14ac:dyDescent="0.3">
      <c r="A3202" s="82">
        <v>3171</v>
      </c>
      <c r="B3202" s="94">
        <f t="shared" si="689"/>
        <v>4.8836846868556506E-27</v>
      </c>
      <c r="C3202" s="179">
        <f t="shared" si="690"/>
        <v>4.8726679352860912E-27</v>
      </c>
      <c r="D3202" s="166">
        <f t="shared" si="691"/>
        <v>2.2558277767625785E-3</v>
      </c>
      <c r="E3202" s="167">
        <f t="shared" si="701"/>
        <v>24.291375447755232</v>
      </c>
      <c r="F3202" s="168">
        <f t="shared" si="702"/>
        <v>7.1554857078909242</v>
      </c>
      <c r="G3202" s="168">
        <f t="shared" si="692"/>
        <v>248667.60526497319</v>
      </c>
      <c r="H3202" s="168">
        <f t="shared" si="693"/>
        <v>271310.33852408634</v>
      </c>
      <c r="I3202" s="169">
        <f t="shared" si="694"/>
        <v>519977.94378905953</v>
      </c>
      <c r="J3202" s="169">
        <f t="shared" si="696"/>
        <v>503997.72722148156</v>
      </c>
      <c r="K3202" s="95"/>
      <c r="L3202" s="265">
        <f t="shared" si="695"/>
        <v>199317.76753059635</v>
      </c>
      <c r="M3202" s="265">
        <f>$G3202*NonHospFrac+theModel!$H3202*NonHospFrac</f>
        <v>320660.17625846318</v>
      </c>
      <c r="N3202" s="266">
        <f t="shared" si="697"/>
        <v>519977.94378905953</v>
      </c>
      <c r="O3202" s="159"/>
      <c r="P3202" s="265">
        <f t="shared" si="698"/>
        <v>193192.23638268924</v>
      </c>
      <c r="Q3202" s="265">
        <f t="shared" si="699"/>
        <v>320658.62161678838</v>
      </c>
      <c r="R3202" s="266">
        <f t="shared" si="700"/>
        <v>513850.85799947765</v>
      </c>
    </row>
    <row r="3203" spans="1:18" x14ac:dyDescent="0.3">
      <c r="A3203" s="82">
        <v>3172</v>
      </c>
      <c r="B3203" s="94">
        <f t="shared" si="689"/>
        <v>4.7924552140028491E-27</v>
      </c>
      <c r="C3203" s="179">
        <f t="shared" si="690"/>
        <v>4.7816442604122107E-27</v>
      </c>
      <c r="D3203" s="166">
        <f t="shared" si="691"/>
        <v>2.2558277767625785E-3</v>
      </c>
      <c r="E3203" s="167">
        <f t="shared" si="701"/>
        <v>24.291375447755232</v>
      </c>
      <c r="F3203" s="168">
        <f t="shared" si="702"/>
        <v>7.1577415356676868</v>
      </c>
      <c r="G3203" s="168">
        <f t="shared" si="692"/>
        <v>248745.99984418662</v>
      </c>
      <c r="H3203" s="168">
        <f t="shared" si="693"/>
        <v>271310.33852408634</v>
      </c>
      <c r="I3203" s="169">
        <f t="shared" si="694"/>
        <v>520056.33836827299</v>
      </c>
      <c r="J3203" s="169">
        <f t="shared" si="696"/>
        <v>504066.61337427999</v>
      </c>
      <c r="K3203" s="95"/>
      <c r="L3203" s="265">
        <f t="shared" si="695"/>
        <v>199347.8177138819</v>
      </c>
      <c r="M3203" s="265">
        <f>$G3203*NonHospFrac+theModel!$H3203*NonHospFrac</f>
        <v>320708.52065439103</v>
      </c>
      <c r="N3203" s="266">
        <f t="shared" si="697"/>
        <v>520056.33836827293</v>
      </c>
      <c r="O3203" s="159"/>
      <c r="P3203" s="265">
        <f t="shared" si="698"/>
        <v>193218.64179921418</v>
      </c>
      <c r="Q3203" s="265">
        <f t="shared" si="699"/>
        <v>320706.96601271624</v>
      </c>
      <c r="R3203" s="266">
        <f t="shared" si="700"/>
        <v>513925.60781193041</v>
      </c>
    </row>
    <row r="3204" spans="1:18" x14ac:dyDescent="0.3">
      <c r="A3204" s="82">
        <v>3173</v>
      </c>
      <c r="B3204" s="94">
        <f t="shared" si="689"/>
        <v>4.7029299496013839E-27</v>
      </c>
      <c r="C3204" s="179">
        <f t="shared" si="690"/>
        <v>4.6923209495889041E-27</v>
      </c>
      <c r="D3204" s="166">
        <f t="shared" si="691"/>
        <v>2.2558277767625785E-3</v>
      </c>
      <c r="E3204" s="167">
        <f t="shared" si="701"/>
        <v>24.291375447755232</v>
      </c>
      <c r="F3204" s="168">
        <f t="shared" si="702"/>
        <v>7.1599973634444494</v>
      </c>
      <c r="G3204" s="168">
        <f t="shared" si="692"/>
        <v>248824.39442340002</v>
      </c>
      <c r="H3204" s="168">
        <f t="shared" si="693"/>
        <v>271310.33852408634</v>
      </c>
      <c r="I3204" s="169">
        <f t="shared" si="694"/>
        <v>520134.73294748634</v>
      </c>
      <c r="J3204" s="169">
        <f t="shared" si="696"/>
        <v>504135.49671914312</v>
      </c>
      <c r="K3204" s="95"/>
      <c r="L3204" s="265">
        <f t="shared" si="695"/>
        <v>199377.86789716748</v>
      </c>
      <c r="M3204" s="265">
        <f>$G3204*NonHospFrac+theModel!$H3204*NonHospFrac</f>
        <v>320756.86505031888</v>
      </c>
      <c r="N3204" s="266">
        <f t="shared" si="697"/>
        <v>520134.73294748634</v>
      </c>
      <c r="O3204" s="159"/>
      <c r="P3204" s="265">
        <f t="shared" si="698"/>
        <v>193245.04613940237</v>
      </c>
      <c r="Q3204" s="265">
        <f t="shared" si="699"/>
        <v>320755.31040864409</v>
      </c>
      <c r="R3204" s="266">
        <f t="shared" si="700"/>
        <v>514000.35654804646</v>
      </c>
    </row>
    <row r="3205" spans="1:18" x14ac:dyDescent="0.3">
      <c r="A3205" s="82">
        <v>3174</v>
      </c>
      <c r="B3205" s="94">
        <f t="shared" si="689"/>
        <v>4.6150770582547015E-27</v>
      </c>
      <c r="C3205" s="179">
        <f t="shared" si="690"/>
        <v>4.604666239234791E-27</v>
      </c>
      <c r="D3205" s="166">
        <f t="shared" si="691"/>
        <v>2.2558277767625785E-3</v>
      </c>
      <c r="E3205" s="167">
        <f t="shared" si="701"/>
        <v>24.291375447755232</v>
      </c>
      <c r="F3205" s="168">
        <f t="shared" si="702"/>
        <v>7.162253191221212</v>
      </c>
      <c r="G3205" s="168">
        <f t="shared" si="692"/>
        <v>248902.78900261346</v>
      </c>
      <c r="H3205" s="168">
        <f t="shared" si="693"/>
        <v>271310.33852408634</v>
      </c>
      <c r="I3205" s="169">
        <f t="shared" si="694"/>
        <v>520213.1275266998</v>
      </c>
      <c r="J3205" s="169">
        <f t="shared" si="696"/>
        <v>504204.37725618557</v>
      </c>
      <c r="K3205" s="95"/>
      <c r="L3205" s="265">
        <f t="shared" si="695"/>
        <v>199407.91808045306</v>
      </c>
      <c r="M3205" s="265">
        <f>$G3205*NonHospFrac+theModel!$H3205*NonHospFrac</f>
        <v>320805.20944624674</v>
      </c>
      <c r="N3205" s="266">
        <f t="shared" si="697"/>
        <v>520213.1275266998</v>
      </c>
      <c r="O3205" s="159"/>
      <c r="P3205" s="265">
        <f t="shared" si="698"/>
        <v>193271.44940329768</v>
      </c>
      <c r="Q3205" s="265">
        <f t="shared" si="699"/>
        <v>320803.65480457194</v>
      </c>
      <c r="R3205" s="266">
        <f t="shared" si="700"/>
        <v>514075.10420786962</v>
      </c>
    </row>
    <row r="3206" spans="1:18" x14ac:dyDescent="0.3">
      <c r="A3206" s="82">
        <v>3175</v>
      </c>
      <c r="B3206" s="94">
        <f t="shared" si="689"/>
        <v>4.528865299266077E-27</v>
      </c>
      <c r="C3206" s="179">
        <f t="shared" si="690"/>
        <v>4.5186489591267764E-27</v>
      </c>
      <c r="D3206" s="166">
        <f t="shared" si="691"/>
        <v>2.2558277767625785E-3</v>
      </c>
      <c r="E3206" s="167">
        <f t="shared" si="701"/>
        <v>24.291375447755232</v>
      </c>
      <c r="F3206" s="168">
        <f t="shared" si="702"/>
        <v>7.1645090189979745</v>
      </c>
      <c r="G3206" s="168">
        <f t="shared" si="692"/>
        <v>248981.18358182686</v>
      </c>
      <c r="H3206" s="168">
        <f t="shared" si="693"/>
        <v>271310.33852408634</v>
      </c>
      <c r="I3206" s="169">
        <f t="shared" si="694"/>
        <v>520291.5221059132</v>
      </c>
      <c r="J3206" s="169">
        <f t="shared" si="696"/>
        <v>504273.25498552172</v>
      </c>
      <c r="K3206" s="95"/>
      <c r="L3206" s="265">
        <f t="shared" si="695"/>
        <v>199437.96826373864</v>
      </c>
      <c r="M3206" s="265">
        <f>$G3206*NonHospFrac+theModel!$H3206*NonHospFrac</f>
        <v>320853.55384217459</v>
      </c>
      <c r="N3206" s="266">
        <f t="shared" si="697"/>
        <v>520291.52210591326</v>
      </c>
      <c r="O3206" s="159"/>
      <c r="P3206" s="265">
        <f t="shared" si="698"/>
        <v>193297.85159094399</v>
      </c>
      <c r="Q3206" s="265">
        <f t="shared" si="699"/>
        <v>320851.99920049979</v>
      </c>
      <c r="R3206" s="266">
        <f t="shared" si="700"/>
        <v>514149.85079144378</v>
      </c>
    </row>
    <row r="3207" spans="1:18" x14ac:dyDescent="0.3">
      <c r="A3207" s="82">
        <v>3176</v>
      </c>
      <c r="B3207" s="94">
        <f t="shared" si="689"/>
        <v>4.4442640155293499E-27</v>
      </c>
      <c r="C3207" s="179">
        <f t="shared" si="690"/>
        <v>4.4342385213158527E-27</v>
      </c>
      <c r="D3207" s="166">
        <f t="shared" si="691"/>
        <v>2.2558277767625785E-3</v>
      </c>
      <c r="E3207" s="167">
        <f t="shared" si="701"/>
        <v>24.291375447755232</v>
      </c>
      <c r="F3207" s="168">
        <f t="shared" si="702"/>
        <v>7.1667648467747371</v>
      </c>
      <c r="G3207" s="168">
        <f t="shared" si="692"/>
        <v>249059.57816104029</v>
      </c>
      <c r="H3207" s="168">
        <f t="shared" si="693"/>
        <v>271310.33852408634</v>
      </c>
      <c r="I3207" s="169">
        <f t="shared" si="694"/>
        <v>520369.91668512661</v>
      </c>
      <c r="J3207" s="169">
        <f t="shared" si="696"/>
        <v>504342.129907266</v>
      </c>
      <c r="K3207" s="95"/>
      <c r="L3207" s="265">
        <f t="shared" si="695"/>
        <v>199468.01844702422</v>
      </c>
      <c r="M3207" s="265">
        <f>$G3207*NonHospFrac+theModel!$H3207*NonHospFrac</f>
        <v>320901.89823810244</v>
      </c>
      <c r="N3207" s="266">
        <f t="shared" si="697"/>
        <v>520369.91668512666</v>
      </c>
      <c r="O3207" s="159"/>
      <c r="P3207" s="265">
        <f t="shared" si="698"/>
        <v>193324.25270238516</v>
      </c>
      <c r="Q3207" s="265">
        <f t="shared" si="699"/>
        <v>320900.34359642764</v>
      </c>
      <c r="R3207" s="266">
        <f t="shared" si="700"/>
        <v>514224.59629881277</v>
      </c>
    </row>
    <row r="3208" spans="1:18" x14ac:dyDescent="0.3">
      <c r="A3208" s="82">
        <v>3177</v>
      </c>
      <c r="B3208" s="94">
        <f t="shared" si="689"/>
        <v>4.3612431226271785E-27</v>
      </c>
      <c r="C3208" s="179">
        <f t="shared" si="690"/>
        <v>4.3514049092499412E-27</v>
      </c>
      <c r="D3208" s="166">
        <f t="shared" si="691"/>
        <v>2.2558277767625785E-3</v>
      </c>
      <c r="E3208" s="167">
        <f t="shared" si="701"/>
        <v>24.291375447755232</v>
      </c>
      <c r="F3208" s="168">
        <f t="shared" si="702"/>
        <v>7.1690206745514997</v>
      </c>
      <c r="G3208" s="168">
        <f t="shared" si="692"/>
        <v>249137.97274025375</v>
      </c>
      <c r="H3208" s="168">
        <f t="shared" si="693"/>
        <v>271310.33852408634</v>
      </c>
      <c r="I3208" s="169">
        <f t="shared" si="694"/>
        <v>520448.31126434007</v>
      </c>
      <c r="J3208" s="169">
        <f t="shared" si="696"/>
        <v>504411.00202153291</v>
      </c>
      <c r="K3208" s="95"/>
      <c r="L3208" s="265">
        <f t="shared" si="695"/>
        <v>199498.06863030983</v>
      </c>
      <c r="M3208" s="265">
        <f>$G3208*NonHospFrac+theModel!$H3208*NonHospFrac</f>
        <v>320950.24263403029</v>
      </c>
      <c r="N3208" s="266">
        <f t="shared" si="697"/>
        <v>520448.31126434013</v>
      </c>
      <c r="O3208" s="159"/>
      <c r="P3208" s="265">
        <f t="shared" si="698"/>
        <v>193350.65273766508</v>
      </c>
      <c r="Q3208" s="265">
        <f t="shared" si="699"/>
        <v>320948.6879923555</v>
      </c>
      <c r="R3208" s="266">
        <f t="shared" si="700"/>
        <v>514299.34073002054</v>
      </c>
    </row>
    <row r="3209" spans="1:18" x14ac:dyDescent="0.3">
      <c r="A3209" s="82">
        <v>3178</v>
      </c>
      <c r="B3209" s="94">
        <f t="shared" si="689"/>
        <v>4.2797730981329571E-27</v>
      </c>
      <c r="C3209" s="179">
        <f t="shared" si="690"/>
        <v>4.2701186670999474E-27</v>
      </c>
      <c r="D3209" s="166">
        <f t="shared" si="691"/>
        <v>2.2558277767625785E-3</v>
      </c>
      <c r="E3209" s="167">
        <f t="shared" si="701"/>
        <v>24.291375447755232</v>
      </c>
      <c r="F3209" s="168">
        <f t="shared" si="702"/>
        <v>7.1712765023282623</v>
      </c>
      <c r="G3209" s="168">
        <f t="shared" si="692"/>
        <v>249216.36731946713</v>
      </c>
      <c r="H3209" s="168">
        <f t="shared" si="693"/>
        <v>271310.33852408634</v>
      </c>
      <c r="I3209" s="169">
        <f t="shared" si="694"/>
        <v>520526.70584355347</v>
      </c>
      <c r="J3209" s="169">
        <f t="shared" si="696"/>
        <v>504479.87132843683</v>
      </c>
      <c r="K3209" s="95"/>
      <c r="L3209" s="265">
        <f t="shared" si="695"/>
        <v>199528.11881359539</v>
      </c>
      <c r="M3209" s="265">
        <f>$G3209*NonHospFrac+theModel!$H3209*NonHospFrac</f>
        <v>320998.58702995809</v>
      </c>
      <c r="N3209" s="266">
        <f t="shared" si="697"/>
        <v>520526.70584355347</v>
      </c>
      <c r="O3209" s="159"/>
      <c r="P3209" s="265">
        <f t="shared" si="698"/>
        <v>193377.05169682752</v>
      </c>
      <c r="Q3209" s="265">
        <f t="shared" si="699"/>
        <v>320997.03238828329</v>
      </c>
      <c r="R3209" s="266">
        <f t="shared" si="700"/>
        <v>514374.08408511081</v>
      </c>
    </row>
    <row r="3210" spans="1:18" x14ac:dyDescent="0.3">
      <c r="A3210" s="82">
        <v>3179</v>
      </c>
      <c r="B3210" s="94">
        <f t="shared" si="689"/>
        <v>4.1998249711125667E-27</v>
      </c>
      <c r="C3210" s="179">
        <f t="shared" si="690"/>
        <v>4.1903508892851895E-27</v>
      </c>
      <c r="D3210" s="166">
        <f t="shared" si="691"/>
        <v>2.2558277767625785E-3</v>
      </c>
      <c r="E3210" s="167">
        <f t="shared" si="701"/>
        <v>24.291375447755232</v>
      </c>
      <c r="F3210" s="168">
        <f t="shared" si="702"/>
        <v>7.1735323301050249</v>
      </c>
      <c r="G3210" s="168">
        <f t="shared" si="692"/>
        <v>249294.76189868059</v>
      </c>
      <c r="H3210" s="168">
        <f t="shared" si="693"/>
        <v>271310.33852408634</v>
      </c>
      <c r="I3210" s="169">
        <f t="shared" si="694"/>
        <v>520605.10042276693</v>
      </c>
      <c r="J3210" s="169">
        <f t="shared" si="696"/>
        <v>504548.73782809224</v>
      </c>
      <c r="K3210" s="95"/>
      <c r="L3210" s="265">
        <f t="shared" si="695"/>
        <v>199558.16899688097</v>
      </c>
      <c r="M3210" s="265">
        <f>$G3210*NonHospFrac+theModel!$H3210*NonHospFrac</f>
        <v>321046.93142588594</v>
      </c>
      <c r="N3210" s="266">
        <f t="shared" si="697"/>
        <v>520605.10042276687</v>
      </c>
      <c r="O3210" s="159"/>
      <c r="P3210" s="265">
        <f t="shared" si="698"/>
        <v>193403.44957991643</v>
      </c>
      <c r="Q3210" s="265">
        <f t="shared" si="699"/>
        <v>321045.37678421114</v>
      </c>
      <c r="R3210" s="266">
        <f t="shared" si="700"/>
        <v>514448.82636412757</v>
      </c>
    </row>
    <row r="3211" spans="1:18" x14ac:dyDescent="0.3">
      <c r="A3211" s="82">
        <v>3180</v>
      </c>
      <c r="B3211" s="94">
        <f t="shared" si="689"/>
        <v>4.1213703118222431E-27</v>
      </c>
      <c r="C3211" s="179">
        <f t="shared" si="690"/>
        <v>4.1120732101945096E-27</v>
      </c>
      <c r="D3211" s="166">
        <f t="shared" si="691"/>
        <v>2.2558277767625785E-3</v>
      </c>
      <c r="E3211" s="167">
        <f t="shared" si="701"/>
        <v>24.291375447755232</v>
      </c>
      <c r="F3211" s="168">
        <f t="shared" si="702"/>
        <v>7.1757881578817875</v>
      </c>
      <c r="G3211" s="168">
        <f t="shared" si="692"/>
        <v>249373.15647789396</v>
      </c>
      <c r="H3211" s="168">
        <f t="shared" si="693"/>
        <v>271310.33852408634</v>
      </c>
      <c r="I3211" s="169">
        <f t="shared" si="694"/>
        <v>520683.49500198034</v>
      </c>
      <c r="J3211" s="169">
        <f t="shared" si="696"/>
        <v>504617.60152061353</v>
      </c>
      <c r="K3211" s="95"/>
      <c r="L3211" s="265">
        <f t="shared" si="695"/>
        <v>199588.21918016655</v>
      </c>
      <c r="M3211" s="265">
        <f>$G3211*NonHospFrac+theModel!$H3211*NonHospFrac</f>
        <v>321095.27582181373</v>
      </c>
      <c r="N3211" s="266">
        <f t="shared" si="697"/>
        <v>520683.49500198028</v>
      </c>
      <c r="O3211" s="159"/>
      <c r="P3211" s="265">
        <f t="shared" si="698"/>
        <v>193429.84638697567</v>
      </c>
      <c r="Q3211" s="265">
        <f t="shared" si="699"/>
        <v>321093.72118013893</v>
      </c>
      <c r="R3211" s="266">
        <f t="shared" si="700"/>
        <v>514523.5675671146</v>
      </c>
    </row>
    <row r="3212" spans="1:18" x14ac:dyDescent="0.3">
      <c r="A3212" s="82">
        <v>3181</v>
      </c>
      <c r="B3212" s="94">
        <f t="shared" si="689"/>
        <v>4.0443812215989202E-27</v>
      </c>
      <c r="C3212" s="179">
        <f t="shared" si="690"/>
        <v>4.0352577940994202E-27</v>
      </c>
      <c r="D3212" s="166">
        <f t="shared" si="691"/>
        <v>2.2558277767625785E-3</v>
      </c>
      <c r="E3212" s="167">
        <f t="shared" si="701"/>
        <v>24.291375447755232</v>
      </c>
      <c r="F3212" s="168">
        <f t="shared" si="702"/>
        <v>7.1780439856585501</v>
      </c>
      <c r="G3212" s="168">
        <f t="shared" si="692"/>
        <v>249451.55105710743</v>
      </c>
      <c r="H3212" s="168">
        <f t="shared" si="693"/>
        <v>271310.33852408634</v>
      </c>
      <c r="I3212" s="169">
        <f t="shared" si="694"/>
        <v>520761.8895811938</v>
      </c>
      <c r="J3212" s="169">
        <f t="shared" si="696"/>
        <v>504686.4624061152</v>
      </c>
      <c r="K3212" s="95"/>
      <c r="L3212" s="265">
        <f t="shared" si="695"/>
        <v>199618.26936345213</v>
      </c>
      <c r="M3212" s="265">
        <f>$G3212*NonHospFrac+theModel!$H3212*NonHospFrac</f>
        <v>321143.62021774158</v>
      </c>
      <c r="N3212" s="266">
        <f t="shared" si="697"/>
        <v>520761.88958119368</v>
      </c>
      <c r="O3212" s="159"/>
      <c r="P3212" s="265">
        <f t="shared" si="698"/>
        <v>193456.24211804909</v>
      </c>
      <c r="Q3212" s="265">
        <f t="shared" si="699"/>
        <v>321142.06557606679</v>
      </c>
      <c r="R3212" s="266">
        <f t="shared" si="700"/>
        <v>514598.30769411591</v>
      </c>
    </row>
    <row r="3213" spans="1:18" x14ac:dyDescent="0.3">
      <c r="A3213" s="82">
        <v>3182</v>
      </c>
      <c r="B3213" s="94">
        <f t="shared" si="689"/>
        <v>3.9688303229392867E-27</v>
      </c>
      <c r="C3213" s="179">
        <f t="shared" si="690"/>
        <v>3.9598773252555428E-27</v>
      </c>
      <c r="D3213" s="166">
        <f t="shared" si="691"/>
        <v>2.2558277767625785E-3</v>
      </c>
      <c r="E3213" s="167">
        <f t="shared" si="701"/>
        <v>24.291375447755232</v>
      </c>
      <c r="F3213" s="168">
        <f t="shared" si="702"/>
        <v>7.1802998134353127</v>
      </c>
      <c r="G3213" s="168">
        <f t="shared" si="692"/>
        <v>249529.94563632083</v>
      </c>
      <c r="H3213" s="168">
        <f t="shared" si="693"/>
        <v>271310.33852408634</v>
      </c>
      <c r="I3213" s="169">
        <f t="shared" si="694"/>
        <v>520840.28416040714</v>
      </c>
      <c r="J3213" s="169">
        <f t="shared" si="696"/>
        <v>504755.3204847115</v>
      </c>
      <c r="K3213" s="95"/>
      <c r="L3213" s="265">
        <f t="shared" si="695"/>
        <v>199648.31954673771</v>
      </c>
      <c r="M3213" s="265">
        <f>$G3213*NonHospFrac+theModel!$H3213*NonHospFrac</f>
        <v>321191.96461366944</v>
      </c>
      <c r="N3213" s="266">
        <f t="shared" si="697"/>
        <v>520840.28416040714</v>
      </c>
      <c r="O3213" s="159"/>
      <c r="P3213" s="265">
        <f t="shared" si="698"/>
        <v>193482.63677318054</v>
      </c>
      <c r="Q3213" s="265">
        <f t="shared" si="699"/>
        <v>321190.40997199464</v>
      </c>
      <c r="R3213" s="266">
        <f t="shared" si="700"/>
        <v>514673.04674517515</v>
      </c>
    </row>
    <row r="3214" spans="1:18" x14ac:dyDescent="0.3">
      <c r="A3214" s="82">
        <v>3183</v>
      </c>
      <c r="B3214" s="94">
        <f t="shared" si="689"/>
        <v>3.8946907497644497E-27</v>
      </c>
      <c r="C3214" s="179">
        <f t="shared" si="690"/>
        <v>3.8859049981892309E-27</v>
      </c>
      <c r="D3214" s="166">
        <f t="shared" si="691"/>
        <v>2.2558277767625785E-3</v>
      </c>
      <c r="E3214" s="167">
        <f t="shared" si="701"/>
        <v>24.291375447755232</v>
      </c>
      <c r="F3214" s="168">
        <f t="shared" si="702"/>
        <v>7.1825556412120752</v>
      </c>
      <c r="G3214" s="168">
        <f t="shared" si="692"/>
        <v>249608.34021553429</v>
      </c>
      <c r="H3214" s="168">
        <f t="shared" si="693"/>
        <v>271310.33852408634</v>
      </c>
      <c r="I3214" s="169">
        <f t="shared" si="694"/>
        <v>520918.67873962061</v>
      </c>
      <c r="J3214" s="169">
        <f t="shared" si="696"/>
        <v>504824.17575651704</v>
      </c>
      <c r="K3214" s="95"/>
      <c r="L3214" s="265">
        <f t="shared" si="695"/>
        <v>199678.36973002329</v>
      </c>
      <c r="M3214" s="265">
        <f>$G3214*NonHospFrac+theModel!$H3214*NonHospFrac</f>
        <v>321240.30900959729</v>
      </c>
      <c r="N3214" s="266">
        <f t="shared" si="697"/>
        <v>520918.67873962061</v>
      </c>
      <c r="O3214" s="159"/>
      <c r="P3214" s="265">
        <f t="shared" si="698"/>
        <v>193509.03035241389</v>
      </c>
      <c r="Q3214" s="265">
        <f t="shared" si="699"/>
        <v>321238.75436792249</v>
      </c>
      <c r="R3214" s="266">
        <f t="shared" si="700"/>
        <v>514747.78472033638</v>
      </c>
    </row>
    <row r="3215" spans="1:18" x14ac:dyDescent="0.3">
      <c r="A3215" s="82">
        <v>3184</v>
      </c>
      <c r="B3215" s="94">
        <f t="shared" si="689"/>
        <v>3.8219361378661829E-27</v>
      </c>
      <c r="C3215" s="179">
        <f t="shared" si="690"/>
        <v>3.8133145081653718E-27</v>
      </c>
      <c r="D3215" s="166">
        <f t="shared" si="691"/>
        <v>2.2558277767625785E-3</v>
      </c>
      <c r="E3215" s="167">
        <f t="shared" si="701"/>
        <v>24.291375447755232</v>
      </c>
      <c r="F3215" s="168">
        <f t="shared" si="702"/>
        <v>7.1848114689888378</v>
      </c>
      <c r="G3215" s="168">
        <f t="shared" si="692"/>
        <v>249686.73479474767</v>
      </c>
      <c r="H3215" s="168">
        <f t="shared" si="693"/>
        <v>271310.33852408634</v>
      </c>
      <c r="I3215" s="169">
        <f t="shared" si="694"/>
        <v>520997.07331883401</v>
      </c>
      <c r="J3215" s="169">
        <f t="shared" si="696"/>
        <v>504893.02822164615</v>
      </c>
      <c r="K3215" s="95"/>
      <c r="L3215" s="265">
        <f t="shared" si="695"/>
        <v>199708.41991330887</v>
      </c>
      <c r="M3215" s="265">
        <f>$G3215*NonHospFrac+theModel!$H3215*NonHospFrac</f>
        <v>321288.65340552514</v>
      </c>
      <c r="N3215" s="266">
        <f t="shared" si="697"/>
        <v>520997.07331883401</v>
      </c>
      <c r="O3215" s="159"/>
      <c r="P3215" s="265">
        <f t="shared" si="698"/>
        <v>193535.422855793</v>
      </c>
      <c r="Q3215" s="265">
        <f t="shared" si="699"/>
        <v>321287.09876385034</v>
      </c>
      <c r="R3215" s="266">
        <f t="shared" si="700"/>
        <v>514822.52161964332</v>
      </c>
    </row>
    <row r="3216" spans="1:18" x14ac:dyDescent="0.3">
      <c r="A3216" s="82">
        <v>3185</v>
      </c>
      <c r="B3216" s="94">
        <f t="shared" si="689"/>
        <v>3.7505406155317765E-27</v>
      </c>
      <c r="C3216" s="179">
        <f t="shared" si="690"/>
        <v>3.7420800418333837E-27</v>
      </c>
      <c r="D3216" s="166">
        <f t="shared" si="691"/>
        <v>2.2558277767625785E-3</v>
      </c>
      <c r="E3216" s="167">
        <f t="shared" si="701"/>
        <v>24.291375447755232</v>
      </c>
      <c r="F3216" s="168">
        <f t="shared" si="702"/>
        <v>7.1870672967656004</v>
      </c>
      <c r="G3216" s="168">
        <f t="shared" si="692"/>
        <v>249765.12937396113</v>
      </c>
      <c r="H3216" s="168">
        <f t="shared" si="693"/>
        <v>271310.33852408634</v>
      </c>
      <c r="I3216" s="169">
        <f t="shared" si="694"/>
        <v>521075.46789804747</v>
      </c>
      <c r="J3216" s="169">
        <f t="shared" si="696"/>
        <v>504961.87788021326</v>
      </c>
      <c r="K3216" s="95"/>
      <c r="L3216" s="265">
        <f t="shared" si="695"/>
        <v>199738.47009659445</v>
      </c>
      <c r="M3216" s="265">
        <f>$G3216*NonHospFrac+theModel!$H3216*NonHospFrac</f>
        <v>321336.99780145299</v>
      </c>
      <c r="N3216" s="266">
        <f t="shared" si="697"/>
        <v>521075.46789804741</v>
      </c>
      <c r="O3216" s="159"/>
      <c r="P3216" s="265">
        <f t="shared" si="698"/>
        <v>193561.81428336172</v>
      </c>
      <c r="Q3216" s="265">
        <f t="shared" si="699"/>
        <v>321335.44315977819</v>
      </c>
      <c r="R3216" s="266">
        <f t="shared" si="700"/>
        <v>514897.25744313991</v>
      </c>
    </row>
    <row r="3217" spans="1:18" x14ac:dyDescent="0.3">
      <c r="A3217" s="82">
        <v>3186</v>
      </c>
      <c r="B3217" s="94">
        <f t="shared" si="689"/>
        <v>3.680478794343995E-27</v>
      </c>
      <c r="C3217" s="179">
        <f t="shared" si="690"/>
        <v>3.6721762680479281E-27</v>
      </c>
      <c r="D3217" s="166">
        <f t="shared" si="691"/>
        <v>2.2558277767625785E-3</v>
      </c>
      <c r="E3217" s="167">
        <f t="shared" si="701"/>
        <v>24.291375447755232</v>
      </c>
      <c r="F3217" s="168">
        <f t="shared" si="702"/>
        <v>7.189323124542363</v>
      </c>
      <c r="G3217" s="168">
        <f t="shared" si="692"/>
        <v>249843.5239531745</v>
      </c>
      <c r="H3217" s="168">
        <f t="shared" si="693"/>
        <v>271310.33852408634</v>
      </c>
      <c r="I3217" s="169">
        <f t="shared" si="694"/>
        <v>521153.86247726087</v>
      </c>
      <c r="J3217" s="169">
        <f t="shared" si="696"/>
        <v>505030.72473233269</v>
      </c>
      <c r="K3217" s="95"/>
      <c r="L3217" s="265">
        <f t="shared" si="695"/>
        <v>199768.52027988003</v>
      </c>
      <c r="M3217" s="265">
        <f>$G3217*NonHospFrac+theModel!$H3217*NonHospFrac</f>
        <v>321385.34219738084</v>
      </c>
      <c r="N3217" s="266">
        <f t="shared" si="697"/>
        <v>521153.86247726087</v>
      </c>
      <c r="O3217" s="159"/>
      <c r="P3217" s="265">
        <f t="shared" si="698"/>
        <v>193588.20463516389</v>
      </c>
      <c r="Q3217" s="265">
        <f t="shared" si="699"/>
        <v>321383.78755570605</v>
      </c>
      <c r="R3217" s="266">
        <f t="shared" si="700"/>
        <v>514971.99219086993</v>
      </c>
    </row>
    <row r="3218" spans="1:18" x14ac:dyDescent="0.3">
      <c r="A3218" s="82">
        <v>3187</v>
      </c>
      <c r="B3218" s="94">
        <f t="shared" si="689"/>
        <v>3.6117257601528994E-27</v>
      </c>
      <c r="C3218" s="179">
        <f t="shared" si="690"/>
        <v>3.6035783288610975E-27</v>
      </c>
      <c r="D3218" s="166">
        <f t="shared" si="691"/>
        <v>2.2558277767625785E-3</v>
      </c>
      <c r="E3218" s="167">
        <f t="shared" si="701"/>
        <v>24.291375447755232</v>
      </c>
      <c r="F3218" s="168">
        <f t="shared" si="702"/>
        <v>7.1915789523191256</v>
      </c>
      <c r="G3218" s="168">
        <f t="shared" si="692"/>
        <v>249921.91853238796</v>
      </c>
      <c r="H3218" s="168">
        <f t="shared" si="693"/>
        <v>271310.33852408634</v>
      </c>
      <c r="I3218" s="169">
        <f t="shared" si="694"/>
        <v>521232.25705647434</v>
      </c>
      <c r="J3218" s="169">
        <f t="shared" si="696"/>
        <v>505099.56877811893</v>
      </c>
      <c r="K3218" s="95"/>
      <c r="L3218" s="265">
        <f t="shared" si="695"/>
        <v>199798.57046316561</v>
      </c>
      <c r="M3218" s="265">
        <f>$G3218*NonHospFrac+theModel!$H3218*NonHospFrac</f>
        <v>321433.6865933087</v>
      </c>
      <c r="N3218" s="266">
        <f t="shared" si="697"/>
        <v>521232.25705647434</v>
      </c>
      <c r="O3218" s="159"/>
      <c r="P3218" s="265">
        <f t="shared" si="698"/>
        <v>193614.59391124337</v>
      </c>
      <c r="Q3218" s="265">
        <f t="shared" si="699"/>
        <v>321432.1319516339</v>
      </c>
      <c r="R3218" s="266">
        <f t="shared" si="700"/>
        <v>515046.72586287727</v>
      </c>
    </row>
    <row r="3219" spans="1:18" x14ac:dyDescent="0.3">
      <c r="A3219" s="82">
        <v>3188</v>
      </c>
      <c r="B3219" s="94">
        <f t="shared" si="689"/>
        <v>3.5442570642163119E-27</v>
      </c>
      <c r="C3219" s="179">
        <f t="shared" si="690"/>
        <v>3.5362618306828658E-27</v>
      </c>
      <c r="D3219" s="166">
        <f t="shared" si="691"/>
        <v>2.2558277767625785E-3</v>
      </c>
      <c r="E3219" s="167">
        <f t="shared" si="701"/>
        <v>24.291375447755232</v>
      </c>
      <c r="F3219" s="168">
        <f t="shared" si="702"/>
        <v>7.1938347800958882</v>
      </c>
      <c r="G3219" s="168">
        <f t="shared" si="692"/>
        <v>250000.31311160134</v>
      </c>
      <c r="H3219" s="168">
        <f t="shared" si="693"/>
        <v>271310.33852408634</v>
      </c>
      <c r="I3219" s="169">
        <f t="shared" si="694"/>
        <v>521310.65163568768</v>
      </c>
      <c r="J3219" s="169">
        <f t="shared" si="696"/>
        <v>505168.41001768626</v>
      </c>
      <c r="K3219" s="95"/>
      <c r="L3219" s="265">
        <f t="shared" si="695"/>
        <v>199828.62064645116</v>
      </c>
      <c r="M3219" s="265">
        <f>$G3219*NonHospFrac+theModel!$H3219*NonHospFrac</f>
        <v>321482.03098923649</v>
      </c>
      <c r="N3219" s="266">
        <f t="shared" si="697"/>
        <v>521310.65163568768</v>
      </c>
      <c r="O3219" s="159"/>
      <c r="P3219" s="265">
        <f t="shared" si="698"/>
        <v>193640.98211164397</v>
      </c>
      <c r="Q3219" s="265">
        <f t="shared" si="699"/>
        <v>321480.47634756169</v>
      </c>
      <c r="R3219" s="266">
        <f t="shared" si="700"/>
        <v>515121.45845920569</v>
      </c>
    </row>
    <row r="3220" spans="1:18" x14ac:dyDescent="0.3">
      <c r="A3220" s="82">
        <v>3189</v>
      </c>
      <c r="B3220" s="94">
        <f t="shared" si="689"/>
        <v>3.4780487145057874E-27</v>
      </c>
      <c r="C3220" s="179">
        <f t="shared" si="690"/>
        <v>3.4702028356066715E-27</v>
      </c>
      <c r="D3220" s="166">
        <f t="shared" si="691"/>
        <v>2.2558277767625785E-3</v>
      </c>
      <c r="E3220" s="167">
        <f t="shared" si="701"/>
        <v>24.291375447755232</v>
      </c>
      <c r="F3220" s="168">
        <f t="shared" si="702"/>
        <v>7.1960906078726508</v>
      </c>
      <c r="G3220" s="168">
        <f t="shared" si="692"/>
        <v>250078.7076908148</v>
      </c>
      <c r="H3220" s="168">
        <f t="shared" si="693"/>
        <v>271310.33852408634</v>
      </c>
      <c r="I3220" s="169">
        <f t="shared" si="694"/>
        <v>521389.04621490114</v>
      </c>
      <c r="J3220" s="169">
        <f t="shared" si="696"/>
        <v>505237.24845114921</v>
      </c>
      <c r="K3220" s="95"/>
      <c r="L3220" s="265">
        <f t="shared" si="695"/>
        <v>199858.67082973674</v>
      </c>
      <c r="M3220" s="265">
        <f>$G3220*NonHospFrac+theModel!$H3220*NonHospFrac</f>
        <v>321530.3753851644</v>
      </c>
      <c r="N3220" s="266">
        <f t="shared" si="697"/>
        <v>521389.04621490114</v>
      </c>
      <c r="O3220" s="159"/>
      <c r="P3220" s="265">
        <f t="shared" si="698"/>
        <v>193667.36923640961</v>
      </c>
      <c r="Q3220" s="265">
        <f t="shared" si="699"/>
        <v>321528.8207434896</v>
      </c>
      <c r="R3220" s="266">
        <f t="shared" si="700"/>
        <v>515196.18997989921</v>
      </c>
    </row>
    <row r="3221" spans="1:18" x14ac:dyDescent="0.3">
      <c r="A3221" s="82">
        <v>3190</v>
      </c>
      <c r="B3221" s="94">
        <f t="shared" si="689"/>
        <v>3.4130771671749915E-27</v>
      </c>
      <c r="C3221" s="179">
        <f t="shared" si="690"/>
        <v>3.4053778528970438E-27</v>
      </c>
      <c r="D3221" s="166">
        <f t="shared" si="691"/>
        <v>2.2558277767625785E-3</v>
      </c>
      <c r="E3221" s="167">
        <f t="shared" si="701"/>
        <v>24.291375447755232</v>
      </c>
      <c r="F3221" s="168">
        <f t="shared" si="702"/>
        <v>7.1983464356494133</v>
      </c>
      <c r="G3221" s="168">
        <f t="shared" si="692"/>
        <v>250157.10227002818</v>
      </c>
      <c r="H3221" s="168">
        <f t="shared" si="693"/>
        <v>271310.33852408634</v>
      </c>
      <c r="I3221" s="169">
        <f t="shared" si="694"/>
        <v>521467.44079411449</v>
      </c>
      <c r="J3221" s="169">
        <f t="shared" si="696"/>
        <v>505306.08407862199</v>
      </c>
      <c r="K3221" s="95"/>
      <c r="L3221" s="265">
        <f t="shared" si="695"/>
        <v>199888.72101302232</v>
      </c>
      <c r="M3221" s="265">
        <f>$G3221*NonHospFrac+theModel!$H3221*NonHospFrac</f>
        <v>321578.71978109219</v>
      </c>
      <c r="N3221" s="266">
        <f t="shared" si="697"/>
        <v>521467.44079411449</v>
      </c>
      <c r="O3221" s="159"/>
      <c r="P3221" s="265">
        <f t="shared" si="698"/>
        <v>193693.75528558408</v>
      </c>
      <c r="Q3221" s="265">
        <f t="shared" si="699"/>
        <v>321577.1651394174</v>
      </c>
      <c r="R3221" s="266">
        <f t="shared" si="700"/>
        <v>515270.92042500147</v>
      </c>
    </row>
    <row r="3222" spans="1:18" x14ac:dyDescent="0.3">
      <c r="A3222" s="82">
        <v>3191</v>
      </c>
      <c r="B3222" s="94">
        <f t="shared" si="689"/>
        <v>3.3493193181874509E-27</v>
      </c>
      <c r="C3222" s="179">
        <f t="shared" si="690"/>
        <v>3.3417638306362364E-27</v>
      </c>
      <c r="D3222" s="166">
        <f t="shared" si="691"/>
        <v>2.2558277767625785E-3</v>
      </c>
      <c r="E3222" s="167">
        <f t="shared" si="701"/>
        <v>24.291375447755232</v>
      </c>
      <c r="F3222" s="168">
        <f t="shared" si="702"/>
        <v>7.2006022634261759</v>
      </c>
      <c r="G3222" s="168">
        <f t="shared" si="692"/>
        <v>250235.49684924164</v>
      </c>
      <c r="H3222" s="168">
        <f t="shared" si="693"/>
        <v>271310.33852408634</v>
      </c>
      <c r="I3222" s="169">
        <f t="shared" si="694"/>
        <v>521545.83537332795</v>
      </c>
      <c r="J3222" s="169">
        <f t="shared" si="696"/>
        <v>505374.91690021922</v>
      </c>
      <c r="K3222" s="95"/>
      <c r="L3222" s="265">
        <f t="shared" si="695"/>
        <v>199918.77119630791</v>
      </c>
      <c r="M3222" s="265">
        <f>$G3222*NonHospFrac+theModel!$H3222*NonHospFrac</f>
        <v>321627.06417702005</v>
      </c>
      <c r="N3222" s="266">
        <f t="shared" si="697"/>
        <v>521545.83537332795</v>
      </c>
      <c r="O3222" s="159"/>
      <c r="P3222" s="265">
        <f t="shared" si="698"/>
        <v>193720.14025921124</v>
      </c>
      <c r="Q3222" s="265">
        <f t="shared" si="699"/>
        <v>321625.50953534525</v>
      </c>
      <c r="R3222" s="266">
        <f t="shared" si="700"/>
        <v>515345.64979455649</v>
      </c>
    </row>
    <row r="3223" spans="1:18" x14ac:dyDescent="0.3">
      <c r="A3223" s="82">
        <v>3192</v>
      </c>
      <c r="B3223" s="94">
        <f t="shared" si="689"/>
        <v>3.286752495100729E-27</v>
      </c>
      <c r="C3223" s="179">
        <f t="shared" si="690"/>
        <v>3.279338147526937E-27</v>
      </c>
      <c r="D3223" s="166">
        <f t="shared" si="691"/>
        <v>2.2558277767625785E-3</v>
      </c>
      <c r="E3223" s="167">
        <f t="shared" si="701"/>
        <v>24.291375447755232</v>
      </c>
      <c r="F3223" s="168">
        <f t="shared" si="702"/>
        <v>7.2028580912029385</v>
      </c>
      <c r="G3223" s="168">
        <f t="shared" si="692"/>
        <v>250313.89142845504</v>
      </c>
      <c r="H3223" s="168">
        <f t="shared" si="693"/>
        <v>271310.33852408634</v>
      </c>
      <c r="I3223" s="169">
        <f t="shared" si="694"/>
        <v>521624.22995254141</v>
      </c>
      <c r="J3223" s="169">
        <f t="shared" si="696"/>
        <v>505443.74691605516</v>
      </c>
      <c r="K3223" s="95"/>
      <c r="L3223" s="265">
        <f t="shared" si="695"/>
        <v>199948.82137959349</v>
      </c>
      <c r="M3223" s="265">
        <f>$G3223*NonHospFrac+theModel!$H3223*NonHospFrac</f>
        <v>321675.40857294784</v>
      </c>
      <c r="N3223" s="266">
        <f t="shared" si="697"/>
        <v>521624.2299525413</v>
      </c>
      <c r="O3223" s="159"/>
      <c r="P3223" s="265">
        <f t="shared" si="698"/>
        <v>193746.52415733493</v>
      </c>
      <c r="Q3223" s="265">
        <f t="shared" si="699"/>
        <v>321673.85393127304</v>
      </c>
      <c r="R3223" s="266">
        <f t="shared" si="700"/>
        <v>515420.37808860798</v>
      </c>
    </row>
    <row r="3224" spans="1:18" x14ac:dyDescent="0.3">
      <c r="A3224" s="82">
        <v>3193</v>
      </c>
      <c r="B3224" s="94">
        <f t="shared" si="689"/>
        <v>3.2253544490039555E-27</v>
      </c>
      <c r="C3224" s="179">
        <f t="shared" si="690"/>
        <v>3.2180786048479877E-27</v>
      </c>
      <c r="D3224" s="166">
        <f t="shared" si="691"/>
        <v>2.2558277767625785E-3</v>
      </c>
      <c r="E3224" s="167">
        <f t="shared" si="701"/>
        <v>24.291375447755232</v>
      </c>
      <c r="F3224" s="168">
        <f t="shared" si="702"/>
        <v>7.2051139189797011</v>
      </c>
      <c r="G3224" s="168">
        <f t="shared" si="692"/>
        <v>250392.2860076685</v>
      </c>
      <c r="H3224" s="168">
        <f t="shared" si="693"/>
        <v>271310.33852408634</v>
      </c>
      <c r="I3224" s="169">
        <f t="shared" si="694"/>
        <v>521702.62453175487</v>
      </c>
      <c r="J3224" s="169">
        <f t="shared" si="696"/>
        <v>505512.57412624412</v>
      </c>
      <c r="K3224" s="95"/>
      <c r="L3224" s="265">
        <f t="shared" si="695"/>
        <v>199978.87156287907</v>
      </c>
      <c r="M3224" s="265">
        <f>$G3224*NonHospFrac+theModel!$H3224*NonHospFrac</f>
        <v>321723.75296887575</v>
      </c>
      <c r="N3224" s="266">
        <f t="shared" si="697"/>
        <v>521702.62453175482</v>
      </c>
      <c r="O3224" s="159"/>
      <c r="P3224" s="265">
        <f t="shared" si="698"/>
        <v>193772.90697999901</v>
      </c>
      <c r="Q3224" s="265">
        <f t="shared" si="699"/>
        <v>321722.19832720095</v>
      </c>
      <c r="R3224" s="266">
        <f t="shared" si="700"/>
        <v>515495.10530719999</v>
      </c>
    </row>
    <row r="3225" spans="1:18" x14ac:dyDescent="0.3">
      <c r="A3225" s="82">
        <v>3194</v>
      </c>
      <c r="B3225" s="94">
        <f t="shared" si="689"/>
        <v>3.1651033466062044E-27</v>
      </c>
      <c r="C3225" s="179">
        <f t="shared" si="690"/>
        <v>3.1579634185606059E-27</v>
      </c>
      <c r="D3225" s="166">
        <f t="shared" si="691"/>
        <v>2.2558277767625785E-3</v>
      </c>
      <c r="E3225" s="167">
        <f t="shared" si="701"/>
        <v>24.291375447755232</v>
      </c>
      <c r="F3225" s="168">
        <f t="shared" si="702"/>
        <v>7.2073697467564637</v>
      </c>
      <c r="G3225" s="168">
        <f t="shared" si="692"/>
        <v>250470.68058688191</v>
      </c>
      <c r="H3225" s="168">
        <f t="shared" si="693"/>
        <v>271310.33852408634</v>
      </c>
      <c r="I3225" s="169">
        <f t="shared" si="694"/>
        <v>521781.01911096822</v>
      </c>
      <c r="J3225" s="169">
        <f t="shared" si="696"/>
        <v>505581.39853090036</v>
      </c>
      <c r="K3225" s="95"/>
      <c r="L3225" s="265">
        <f t="shared" si="695"/>
        <v>200008.92174616465</v>
      </c>
      <c r="M3225" s="265">
        <f>$G3225*NonHospFrac+theModel!$H3225*NonHospFrac</f>
        <v>321772.09736480354</v>
      </c>
      <c r="N3225" s="266">
        <f t="shared" si="697"/>
        <v>521781.01911096822</v>
      </c>
      <c r="O3225" s="159"/>
      <c r="P3225" s="265">
        <f t="shared" si="698"/>
        <v>193799.2887272473</v>
      </c>
      <c r="Q3225" s="265">
        <f t="shared" si="699"/>
        <v>321770.54272312875</v>
      </c>
      <c r="R3225" s="266">
        <f t="shared" si="700"/>
        <v>515569.83145037608</v>
      </c>
    </row>
    <row r="3226" spans="1:18" x14ac:dyDescent="0.3">
      <c r="A3226" s="82">
        <v>3195</v>
      </c>
      <c r="B3226" s="94">
        <f t="shared" si="689"/>
        <v>3.1059777624724277E-27</v>
      </c>
      <c r="C3226" s="179">
        <f t="shared" si="690"/>
        <v>3.0989712115618355E-27</v>
      </c>
      <c r="D3226" s="166">
        <f t="shared" si="691"/>
        <v>2.2558277767625785E-3</v>
      </c>
      <c r="E3226" s="167">
        <f t="shared" si="701"/>
        <v>24.291375447755232</v>
      </c>
      <c r="F3226" s="168">
        <f t="shared" si="702"/>
        <v>7.2096255745332263</v>
      </c>
      <c r="G3226" s="168">
        <f t="shared" si="692"/>
        <v>250549.07516609528</v>
      </c>
      <c r="H3226" s="168">
        <f t="shared" si="693"/>
        <v>271310.33852408634</v>
      </c>
      <c r="I3226" s="169">
        <f t="shared" si="694"/>
        <v>521859.41369018162</v>
      </c>
      <c r="J3226" s="169">
        <f t="shared" si="696"/>
        <v>505650.22013013845</v>
      </c>
      <c r="K3226" s="95"/>
      <c r="L3226" s="265">
        <f t="shared" si="695"/>
        <v>200038.97192945023</v>
      </c>
      <c r="M3226" s="265">
        <f>$G3226*NonHospFrac+theModel!$H3226*NonHospFrac</f>
        <v>321820.4417607314</v>
      </c>
      <c r="N3226" s="266">
        <f t="shared" si="697"/>
        <v>521859.41369018162</v>
      </c>
      <c r="O3226" s="159"/>
      <c r="P3226" s="265">
        <f t="shared" si="698"/>
        <v>193825.66939912364</v>
      </c>
      <c r="Q3226" s="265">
        <f t="shared" si="699"/>
        <v>321818.8871190566</v>
      </c>
      <c r="R3226" s="266">
        <f t="shared" si="700"/>
        <v>515644.55651818024</v>
      </c>
    </row>
    <row r="3227" spans="1:18" x14ac:dyDescent="0.3">
      <c r="A3227" s="82">
        <v>3196</v>
      </c>
      <c r="B3227" s="94">
        <f t="shared" si="689"/>
        <v>3.0479566714045436E-27</v>
      </c>
      <c r="C3227" s="179">
        <f t="shared" si="690"/>
        <v>3.0410810060828205E-27</v>
      </c>
      <c r="D3227" s="166">
        <f t="shared" si="691"/>
        <v>2.2558277767625785E-3</v>
      </c>
      <c r="E3227" s="167">
        <f t="shared" si="701"/>
        <v>24.291375447755232</v>
      </c>
      <c r="F3227" s="168">
        <f t="shared" si="702"/>
        <v>7.2118814023099889</v>
      </c>
      <c r="G3227" s="168">
        <f t="shared" si="692"/>
        <v>250627.46974530874</v>
      </c>
      <c r="H3227" s="168">
        <f t="shared" si="693"/>
        <v>271310.33852408634</v>
      </c>
      <c r="I3227" s="169">
        <f t="shared" si="694"/>
        <v>521937.80826939509</v>
      </c>
      <c r="J3227" s="169">
        <f t="shared" si="696"/>
        <v>505719.03892407275</v>
      </c>
      <c r="K3227" s="95"/>
      <c r="L3227" s="265">
        <f t="shared" si="695"/>
        <v>200069.02211273581</v>
      </c>
      <c r="M3227" s="265">
        <f>$G3227*NonHospFrac+theModel!$H3227*NonHospFrac</f>
        <v>321868.78615665925</v>
      </c>
      <c r="N3227" s="266">
        <f t="shared" si="697"/>
        <v>521937.80826939503</v>
      </c>
      <c r="O3227" s="159"/>
      <c r="P3227" s="265">
        <f t="shared" si="698"/>
        <v>193852.04899567185</v>
      </c>
      <c r="Q3227" s="265">
        <f t="shared" si="699"/>
        <v>321867.23151498445</v>
      </c>
      <c r="R3227" s="266">
        <f t="shared" si="700"/>
        <v>515719.2805106563</v>
      </c>
    </row>
    <row r="3228" spans="1:18" x14ac:dyDescent="0.3">
      <c r="A3228" s="82">
        <v>3197</v>
      </c>
      <c r="B3228" s="94">
        <f t="shared" si="689"/>
        <v>2.9910194409648262E-27</v>
      </c>
      <c r="C3228" s="179">
        <f t="shared" si="690"/>
        <v>2.9842722162290607E-27</v>
      </c>
      <c r="D3228" s="166">
        <f t="shared" si="691"/>
        <v>2.2558277767625785E-3</v>
      </c>
      <c r="E3228" s="167">
        <f t="shared" si="701"/>
        <v>24.291375447755232</v>
      </c>
      <c r="F3228" s="168">
        <f t="shared" si="702"/>
        <v>7.2141372300867515</v>
      </c>
      <c r="G3228" s="168">
        <f t="shared" si="692"/>
        <v>250705.86432452215</v>
      </c>
      <c r="H3228" s="168">
        <f t="shared" si="693"/>
        <v>271310.33852408634</v>
      </c>
      <c r="I3228" s="169">
        <f t="shared" si="694"/>
        <v>522016.20284860849</v>
      </c>
      <c r="J3228" s="169">
        <f t="shared" si="696"/>
        <v>505787.85491281748</v>
      </c>
      <c r="K3228" s="95"/>
      <c r="L3228" s="265">
        <f t="shared" si="695"/>
        <v>200099.07229602139</v>
      </c>
      <c r="M3228" s="265">
        <f>$G3228*NonHospFrac+theModel!$H3228*NonHospFrac</f>
        <v>321917.1305525871</v>
      </c>
      <c r="N3228" s="266">
        <f t="shared" si="697"/>
        <v>522016.20284860849</v>
      </c>
      <c r="O3228" s="159"/>
      <c r="P3228" s="265">
        <f t="shared" si="698"/>
        <v>193878.42751693577</v>
      </c>
      <c r="Q3228" s="265">
        <f t="shared" si="699"/>
        <v>321915.5759109123</v>
      </c>
      <c r="R3228" s="266">
        <f t="shared" si="700"/>
        <v>515794.0034278481</v>
      </c>
    </row>
    <row r="3229" spans="1:18" x14ac:dyDescent="0.3">
      <c r="A3229" s="82">
        <v>3198</v>
      </c>
      <c r="B3229" s="94">
        <f t="shared" si="689"/>
        <v>2.9351458241389646E-27</v>
      </c>
      <c r="C3229" s="179">
        <f t="shared" si="690"/>
        <v>2.9285246406600233E-27</v>
      </c>
      <c r="D3229" s="166">
        <f t="shared" si="691"/>
        <v>2.2558277767625785E-3</v>
      </c>
      <c r="E3229" s="167">
        <f t="shared" si="701"/>
        <v>24.291375447755232</v>
      </c>
      <c r="F3229" s="168">
        <f t="shared" si="702"/>
        <v>7.216393057863514</v>
      </c>
      <c r="G3229" s="168">
        <f t="shared" si="692"/>
        <v>250784.25890373561</v>
      </c>
      <c r="H3229" s="168">
        <f t="shared" si="693"/>
        <v>271310.33852408634</v>
      </c>
      <c r="I3229" s="169">
        <f t="shared" si="694"/>
        <v>522094.59742782195</v>
      </c>
      <c r="J3229" s="169">
        <f t="shared" si="696"/>
        <v>505856.66809648706</v>
      </c>
      <c r="K3229" s="95"/>
      <c r="L3229" s="265">
        <f t="shared" si="695"/>
        <v>200129.12247930697</v>
      </c>
      <c r="M3229" s="265">
        <f>$G3229*NonHospFrac+theModel!$H3229*NonHospFrac</f>
        <v>321965.47494851495</v>
      </c>
      <c r="N3229" s="266">
        <f t="shared" si="697"/>
        <v>522094.59742782195</v>
      </c>
      <c r="O3229" s="159"/>
      <c r="P3229" s="265">
        <f t="shared" si="698"/>
        <v>193904.80496295923</v>
      </c>
      <c r="Q3229" s="265">
        <f t="shared" si="699"/>
        <v>321963.92030684015</v>
      </c>
      <c r="R3229" s="266">
        <f t="shared" si="700"/>
        <v>515868.72526979935</v>
      </c>
    </row>
    <row r="3230" spans="1:18" x14ac:dyDescent="0.3">
      <c r="A3230" s="82">
        <v>3199</v>
      </c>
      <c r="B3230" s="94">
        <f t="shared" si="689"/>
        <v>2.8803159521361708E-27</v>
      </c>
      <c r="C3230" s="179">
        <f t="shared" si="690"/>
        <v>2.8738184554054896E-27</v>
      </c>
      <c r="D3230" s="166">
        <f t="shared" si="691"/>
        <v>2.2558277767625785E-3</v>
      </c>
      <c r="E3230" s="167">
        <f t="shared" si="701"/>
        <v>24.291375447755232</v>
      </c>
      <c r="F3230" s="168">
        <f t="shared" si="702"/>
        <v>7.2186488856402766</v>
      </c>
      <c r="G3230" s="168">
        <f t="shared" si="692"/>
        <v>250862.65348294898</v>
      </c>
      <c r="H3230" s="168">
        <f t="shared" si="693"/>
        <v>271310.33852408634</v>
      </c>
      <c r="I3230" s="169">
        <f t="shared" si="694"/>
        <v>522172.9920070353</v>
      </c>
      <c r="J3230" s="169">
        <f t="shared" si="696"/>
        <v>505925.4784751957</v>
      </c>
      <c r="K3230" s="95"/>
      <c r="L3230" s="265">
        <f t="shared" si="695"/>
        <v>200159.17266259255</v>
      </c>
      <c r="M3230" s="265">
        <f>$G3230*NonHospFrac+theModel!$H3230*NonHospFrac</f>
        <v>322013.8193444428</v>
      </c>
      <c r="N3230" s="266">
        <f t="shared" si="697"/>
        <v>522172.99200703535</v>
      </c>
      <c r="O3230" s="159"/>
      <c r="P3230" s="265">
        <f t="shared" si="698"/>
        <v>193931.18133378608</v>
      </c>
      <c r="Q3230" s="265">
        <f t="shared" si="699"/>
        <v>322012.26470276801</v>
      </c>
      <c r="R3230" s="266">
        <f t="shared" si="700"/>
        <v>515943.44603655406</v>
      </c>
    </row>
    <row r="3231" spans="1:18" x14ac:dyDescent="0.3">
      <c r="A3231" s="82">
        <v>3200</v>
      </c>
      <c r="B3231" s="94">
        <f t="shared" ref="B3231:B3294" si="703">Constant*EXP(PowerTerm*(A3231)/7)</f>
        <v>2.8265103273237958E-27</v>
      </c>
      <c r="C3231" s="179">
        <f t="shared" ref="C3231:C3294" si="704">(1-theFloor)*B3231</f>
        <v>2.8201342068161127E-27</v>
      </c>
      <c r="D3231" s="166">
        <f t="shared" ref="D3231:D3294" si="705">theFloor</f>
        <v>2.2558277767625785E-3</v>
      </c>
      <c r="E3231" s="167">
        <f t="shared" si="701"/>
        <v>24.291375447755232</v>
      </c>
      <c r="F3231" s="168">
        <f t="shared" si="702"/>
        <v>7.2209047134170392</v>
      </c>
      <c r="G3231" s="168">
        <f t="shared" ref="G3231:G3294" si="706">$B$22*F3231*totInfected/365.25</f>
        <v>250941.04806216244</v>
      </c>
      <c r="H3231" s="168">
        <f t="shared" ref="H3231:H3294" si="707">lostQALYs_Injured*E3231*totInfected/365.25</f>
        <v>271310.33852408634</v>
      </c>
      <c r="I3231" s="169">
        <f t="shared" ref="I3231:I3294" si="708">H3231+G3231</f>
        <v>522251.38658624876</v>
      </c>
      <c r="J3231" s="169">
        <f t="shared" si="696"/>
        <v>505994.28604905796</v>
      </c>
      <c r="K3231" s="95"/>
      <c r="L3231" s="265">
        <f t="shared" ref="L3231:L3294" si="709">$G3231*HospFrac+$H3231*HospFrac</f>
        <v>200189.22284587813</v>
      </c>
      <c r="M3231" s="265">
        <f>$G3231*NonHospFrac+theModel!$H3231*NonHospFrac</f>
        <v>322062.16374037066</v>
      </c>
      <c r="N3231" s="266">
        <f t="shared" si="697"/>
        <v>522251.38658624876</v>
      </c>
      <c r="O3231" s="159"/>
      <c r="P3231" s="265">
        <f t="shared" si="698"/>
        <v>193957.55662946013</v>
      </c>
      <c r="Q3231" s="265">
        <f t="shared" si="699"/>
        <v>322060.60909869586</v>
      </c>
      <c r="R3231" s="266">
        <f t="shared" si="700"/>
        <v>516018.16572815599</v>
      </c>
    </row>
    <row r="3232" spans="1:18" x14ac:dyDescent="0.3">
      <c r="A3232" s="82">
        <v>3201</v>
      </c>
      <c r="B3232" s="94">
        <f t="shared" si="703"/>
        <v>2.7737098162939216E-27</v>
      </c>
      <c r="C3232" s="179">
        <f t="shared" si="704"/>
        <v>2.7674528046456467E-27</v>
      </c>
      <c r="D3232" s="166">
        <f t="shared" si="705"/>
        <v>2.2558277767625785E-3</v>
      </c>
      <c r="E3232" s="167">
        <f t="shared" si="701"/>
        <v>24.291375447755232</v>
      </c>
      <c r="F3232" s="168">
        <f t="shared" si="702"/>
        <v>7.2231605411938018</v>
      </c>
      <c r="G3232" s="168">
        <f t="shared" si="706"/>
        <v>251019.44264137582</v>
      </c>
      <c r="H3232" s="168">
        <f t="shared" si="707"/>
        <v>271310.33852408634</v>
      </c>
      <c r="I3232" s="169">
        <f t="shared" si="708"/>
        <v>522329.78116546216</v>
      </c>
      <c r="J3232" s="169">
        <f t="shared" ref="J3232:J3295" si="710">J3231+(I3232-I3231)/(1+discountDaily)^A3232</f>
        <v>506063.09081818798</v>
      </c>
      <c r="K3232" s="95"/>
      <c r="L3232" s="265">
        <f t="shared" si="709"/>
        <v>200219.27302916371</v>
      </c>
      <c r="M3232" s="265">
        <f>$G3232*NonHospFrac+theModel!$H3232*NonHospFrac</f>
        <v>322110.50813629845</v>
      </c>
      <c r="N3232" s="266">
        <f t="shared" ref="N3232:N3295" si="711">L3232+M3232</f>
        <v>522329.78116546216</v>
      </c>
      <c r="O3232" s="159"/>
      <c r="P3232" s="265">
        <f t="shared" ref="P3232:P3295" si="712">P3231+(L3232-L3231)/(1+discountDaily)^A3232</f>
        <v>193983.93085002518</v>
      </c>
      <c r="Q3232" s="265">
        <f t="shared" ref="Q3232:Q3295" si="713">Q3231+(M3232-M3231)/(1+discountDaily)^B3232</f>
        <v>322108.95349462365</v>
      </c>
      <c r="R3232" s="266">
        <f t="shared" ref="R3232:R3295" si="714">P3232+Q3232</f>
        <v>516092.8843446488</v>
      </c>
    </row>
    <row r="3233" spans="1:18" x14ac:dyDescent="0.3">
      <c r="A3233" s="82">
        <v>3202</v>
      </c>
      <c r="B3233" s="94">
        <f t="shared" si="703"/>
        <v>2.7218956430594789E-27</v>
      </c>
      <c r="C3233" s="179">
        <f t="shared" si="704"/>
        <v>2.7157555152624161E-27</v>
      </c>
      <c r="D3233" s="166">
        <f t="shared" si="705"/>
        <v>2.2558277767625785E-3</v>
      </c>
      <c r="E3233" s="167">
        <f t="shared" ref="E3233:E3296" si="715">C3233+E3232</f>
        <v>24.291375447755232</v>
      </c>
      <c r="F3233" s="168">
        <f t="shared" ref="F3233:F3296" si="716">D3233+F3232</f>
        <v>7.2254163689705644</v>
      </c>
      <c r="G3233" s="168">
        <f t="shared" si="706"/>
        <v>251097.83722058928</v>
      </c>
      <c r="H3233" s="168">
        <f t="shared" si="707"/>
        <v>271310.33852408634</v>
      </c>
      <c r="I3233" s="169">
        <f t="shared" si="708"/>
        <v>522408.17574467562</v>
      </c>
      <c r="J3233" s="169">
        <f t="shared" si="710"/>
        <v>506131.89278270025</v>
      </c>
      <c r="K3233" s="95"/>
      <c r="L3233" s="265">
        <f t="shared" si="709"/>
        <v>200249.32321244926</v>
      </c>
      <c r="M3233" s="265">
        <f>$G3233*NonHospFrac+theModel!$H3233*NonHospFrac</f>
        <v>322158.85253222636</v>
      </c>
      <c r="N3233" s="266">
        <f t="shared" si="711"/>
        <v>522408.17574467562</v>
      </c>
      <c r="O3233" s="159"/>
      <c r="P3233" s="265">
        <f t="shared" si="712"/>
        <v>194010.30399552506</v>
      </c>
      <c r="Q3233" s="265">
        <f t="shared" si="713"/>
        <v>322157.29789055156</v>
      </c>
      <c r="R3233" s="266">
        <f t="shared" si="714"/>
        <v>516167.60188607662</v>
      </c>
    </row>
    <row r="3234" spans="1:18" x14ac:dyDescent="0.3">
      <c r="A3234" s="82">
        <v>3203</v>
      </c>
      <c r="B3234" s="94">
        <f t="shared" si="703"/>
        <v>2.6710493823774776E-27</v>
      </c>
      <c r="C3234" s="179">
        <f t="shared" si="704"/>
        <v>2.6650239549876059E-27</v>
      </c>
      <c r="D3234" s="166">
        <f t="shared" si="705"/>
        <v>2.2558277767625785E-3</v>
      </c>
      <c r="E3234" s="167">
        <f t="shared" si="715"/>
        <v>24.291375447755232</v>
      </c>
      <c r="F3234" s="168">
        <f t="shared" si="716"/>
        <v>7.227672196747327</v>
      </c>
      <c r="G3234" s="168">
        <f t="shared" si="706"/>
        <v>251176.23179980266</v>
      </c>
      <c r="H3234" s="168">
        <f t="shared" si="707"/>
        <v>271310.33852408634</v>
      </c>
      <c r="I3234" s="169">
        <f t="shared" si="708"/>
        <v>522486.57032388903</v>
      </c>
      <c r="J3234" s="169">
        <f t="shared" si="710"/>
        <v>506200.69194270892</v>
      </c>
      <c r="K3234" s="95"/>
      <c r="L3234" s="265">
        <f t="shared" si="709"/>
        <v>200279.37339573484</v>
      </c>
      <c r="M3234" s="265">
        <f>$G3234*NonHospFrac+theModel!$H3234*NonHospFrac</f>
        <v>322207.1969281541</v>
      </c>
      <c r="N3234" s="266">
        <f t="shared" si="711"/>
        <v>522486.57032388891</v>
      </c>
      <c r="O3234" s="159"/>
      <c r="P3234" s="265">
        <f t="shared" si="712"/>
        <v>194036.67606600362</v>
      </c>
      <c r="Q3234" s="265">
        <f t="shared" si="713"/>
        <v>322205.6422864793</v>
      </c>
      <c r="R3234" s="266">
        <f t="shared" si="714"/>
        <v>516242.31835248292</v>
      </c>
    </row>
    <row r="3235" spans="1:18" x14ac:dyDescent="0.3">
      <c r="A3235" s="82">
        <v>3204</v>
      </c>
      <c r="B3235" s="94">
        <f t="shared" si="703"/>
        <v>2.6211529531968726E-27</v>
      </c>
      <c r="C3235" s="179">
        <f t="shared" si="704"/>
        <v>2.6152400835579079E-27</v>
      </c>
      <c r="D3235" s="166">
        <f t="shared" si="705"/>
        <v>2.2558277767625785E-3</v>
      </c>
      <c r="E3235" s="167">
        <f t="shared" si="715"/>
        <v>24.291375447755232</v>
      </c>
      <c r="F3235" s="168">
        <f t="shared" si="716"/>
        <v>7.2299280245240896</v>
      </c>
      <c r="G3235" s="168">
        <f t="shared" si="706"/>
        <v>251254.62637901612</v>
      </c>
      <c r="H3235" s="168">
        <f t="shared" si="707"/>
        <v>271310.33852408634</v>
      </c>
      <c r="I3235" s="169">
        <f t="shared" si="708"/>
        <v>522564.96490310249</v>
      </c>
      <c r="J3235" s="169">
        <f t="shared" si="710"/>
        <v>506269.48829832842</v>
      </c>
      <c r="K3235" s="95"/>
      <c r="L3235" s="265">
        <f t="shared" si="709"/>
        <v>200309.42357902043</v>
      </c>
      <c r="M3235" s="265">
        <f>$G3235*NonHospFrac+theModel!$H3235*NonHospFrac</f>
        <v>322255.54132408201</v>
      </c>
      <c r="N3235" s="266">
        <f t="shared" si="711"/>
        <v>522564.96490310243</v>
      </c>
      <c r="O3235" s="159"/>
      <c r="P3235" s="265">
        <f t="shared" si="712"/>
        <v>194063.04706150471</v>
      </c>
      <c r="Q3235" s="265">
        <f t="shared" si="713"/>
        <v>322253.98668240721</v>
      </c>
      <c r="R3235" s="266">
        <f t="shared" si="714"/>
        <v>516317.03374391189</v>
      </c>
    </row>
    <row r="3236" spans="1:18" x14ac:dyDescent="0.3">
      <c r="A3236" s="82">
        <v>3205</v>
      </c>
      <c r="B3236" s="94">
        <f t="shared" si="703"/>
        <v>2.5721886122290132E-27</v>
      </c>
      <c r="C3236" s="179">
        <f t="shared" si="704"/>
        <v>2.5663861977104746E-27</v>
      </c>
      <c r="D3236" s="166">
        <f t="shared" si="705"/>
        <v>2.2558277767625785E-3</v>
      </c>
      <c r="E3236" s="167">
        <f t="shared" si="715"/>
        <v>24.291375447755232</v>
      </c>
      <c r="F3236" s="168">
        <f t="shared" si="716"/>
        <v>7.2321838523008521</v>
      </c>
      <c r="G3236" s="168">
        <f t="shared" si="706"/>
        <v>251333.02095822949</v>
      </c>
      <c r="H3236" s="168">
        <f t="shared" si="707"/>
        <v>271310.33852408634</v>
      </c>
      <c r="I3236" s="169">
        <f t="shared" si="708"/>
        <v>522643.35948231583</v>
      </c>
      <c r="J3236" s="169">
        <f t="shared" si="710"/>
        <v>506338.28184967296</v>
      </c>
      <c r="K3236" s="95"/>
      <c r="L3236" s="265">
        <f t="shared" si="709"/>
        <v>200339.47376230601</v>
      </c>
      <c r="M3236" s="265">
        <f>$G3236*NonHospFrac+theModel!$H3236*NonHospFrac</f>
        <v>322303.8857200098</v>
      </c>
      <c r="N3236" s="266">
        <f t="shared" si="711"/>
        <v>522643.35948231583</v>
      </c>
      <c r="O3236" s="159"/>
      <c r="P3236" s="265">
        <f t="shared" si="712"/>
        <v>194089.41698207209</v>
      </c>
      <c r="Q3236" s="265">
        <f t="shared" si="713"/>
        <v>322302.331078335</v>
      </c>
      <c r="R3236" s="266">
        <f t="shared" si="714"/>
        <v>516391.74806040712</v>
      </c>
    </row>
    <row r="3237" spans="1:18" x14ac:dyDescent="0.3">
      <c r="A3237" s="82">
        <v>3206</v>
      </c>
      <c r="B3237" s="94">
        <f t="shared" si="703"/>
        <v>2.5241389476380098E-27</v>
      </c>
      <c r="C3237" s="179">
        <f t="shared" si="704"/>
        <v>2.5184449248875196E-27</v>
      </c>
      <c r="D3237" s="166">
        <f t="shared" si="705"/>
        <v>2.2558277767625785E-3</v>
      </c>
      <c r="E3237" s="167">
        <f t="shared" si="715"/>
        <v>24.291375447755232</v>
      </c>
      <c r="F3237" s="168">
        <f t="shared" si="716"/>
        <v>7.2344396800776147</v>
      </c>
      <c r="G3237" s="168">
        <f t="shared" si="706"/>
        <v>251411.41553744295</v>
      </c>
      <c r="H3237" s="168">
        <f t="shared" si="707"/>
        <v>271310.33852408634</v>
      </c>
      <c r="I3237" s="169">
        <f t="shared" si="708"/>
        <v>522721.7540615293</v>
      </c>
      <c r="J3237" s="169">
        <f t="shared" si="710"/>
        <v>506407.07259685703</v>
      </c>
      <c r="K3237" s="95"/>
      <c r="L3237" s="265">
        <f t="shared" si="709"/>
        <v>200369.52394559159</v>
      </c>
      <c r="M3237" s="265">
        <f>$G3237*NonHospFrac+theModel!$H3237*NonHospFrac</f>
        <v>322352.23011593765</v>
      </c>
      <c r="N3237" s="266">
        <f t="shared" si="711"/>
        <v>522721.75406152924</v>
      </c>
      <c r="O3237" s="159"/>
      <c r="P3237" s="265">
        <f t="shared" si="712"/>
        <v>194115.78582774958</v>
      </c>
      <c r="Q3237" s="265">
        <f t="shared" si="713"/>
        <v>322350.67547426285</v>
      </c>
      <c r="R3237" s="266">
        <f t="shared" si="714"/>
        <v>516466.46130201244</v>
      </c>
    </row>
    <row r="3238" spans="1:18" x14ac:dyDescent="0.3">
      <c r="A3238" s="82">
        <v>3207</v>
      </c>
      <c r="B3238" s="94">
        <f t="shared" si="703"/>
        <v>2.4769868728490657E-27</v>
      </c>
      <c r="C3238" s="179">
        <f t="shared" si="704"/>
        <v>2.4713992170586164E-27</v>
      </c>
      <c r="D3238" s="166">
        <f t="shared" si="705"/>
        <v>2.2558277767625785E-3</v>
      </c>
      <c r="E3238" s="167">
        <f t="shared" si="715"/>
        <v>24.291375447755232</v>
      </c>
      <c r="F3238" s="168">
        <f t="shared" si="716"/>
        <v>7.2366955078543773</v>
      </c>
      <c r="G3238" s="168">
        <f t="shared" si="706"/>
        <v>251489.81011665636</v>
      </c>
      <c r="H3238" s="168">
        <f t="shared" si="707"/>
        <v>271310.33852408634</v>
      </c>
      <c r="I3238" s="169">
        <f t="shared" si="708"/>
        <v>522800.1486407427</v>
      </c>
      <c r="J3238" s="169">
        <f t="shared" si="710"/>
        <v>506475.86053999473</v>
      </c>
      <c r="K3238" s="95"/>
      <c r="L3238" s="265">
        <f t="shared" si="709"/>
        <v>200399.57412887717</v>
      </c>
      <c r="M3238" s="265">
        <f>$G3238*NonHospFrac+theModel!$H3238*NonHospFrac</f>
        <v>322400.5745118655</v>
      </c>
      <c r="N3238" s="266">
        <f t="shared" si="711"/>
        <v>522800.14864074264</v>
      </c>
      <c r="O3238" s="159"/>
      <c r="P3238" s="265">
        <f t="shared" si="712"/>
        <v>194142.15359858103</v>
      </c>
      <c r="Q3238" s="265">
        <f t="shared" si="713"/>
        <v>322399.01987019071</v>
      </c>
      <c r="R3238" s="266">
        <f t="shared" si="714"/>
        <v>516541.17346877174</v>
      </c>
    </row>
    <row r="3239" spans="1:18" x14ac:dyDescent="0.3">
      <c r="A3239" s="82">
        <v>3208</v>
      </c>
      <c r="B3239" s="94">
        <f t="shared" si="703"/>
        <v>2.4307156204724462E-27</v>
      </c>
      <c r="C3239" s="179">
        <f t="shared" si="704"/>
        <v>2.4252323446583737E-27</v>
      </c>
      <c r="D3239" s="166">
        <f t="shared" si="705"/>
        <v>2.2558277767625785E-3</v>
      </c>
      <c r="E3239" s="167">
        <f t="shared" si="715"/>
        <v>24.291375447755232</v>
      </c>
      <c r="F3239" s="168">
        <f t="shared" si="716"/>
        <v>7.2389513356311399</v>
      </c>
      <c r="G3239" s="168">
        <f t="shared" si="706"/>
        <v>251568.20469586982</v>
      </c>
      <c r="H3239" s="168">
        <f t="shared" si="707"/>
        <v>271310.33852408634</v>
      </c>
      <c r="I3239" s="169">
        <f t="shared" si="708"/>
        <v>522878.54321995616</v>
      </c>
      <c r="J3239" s="169">
        <f t="shared" si="710"/>
        <v>506544.64567920053</v>
      </c>
      <c r="K3239" s="95"/>
      <c r="L3239" s="265">
        <f t="shared" si="709"/>
        <v>200429.62431216275</v>
      </c>
      <c r="M3239" s="265">
        <f>$G3239*NonHospFrac+theModel!$H3239*NonHospFrac</f>
        <v>322448.91890779336</v>
      </c>
      <c r="N3239" s="266">
        <f t="shared" si="711"/>
        <v>522878.5432199561</v>
      </c>
      <c r="O3239" s="159"/>
      <c r="P3239" s="265">
        <f t="shared" si="712"/>
        <v>194168.52029461024</v>
      </c>
      <c r="Q3239" s="265">
        <f t="shared" si="713"/>
        <v>322447.36426611856</v>
      </c>
      <c r="R3239" s="266">
        <f t="shared" si="714"/>
        <v>516615.88456072879</v>
      </c>
    </row>
    <row r="3240" spans="1:18" x14ac:dyDescent="0.3">
      <c r="A3240" s="82">
        <v>3209</v>
      </c>
      <c r="B3240" s="94">
        <f t="shared" si="703"/>
        <v>2.3853087363409595E-27</v>
      </c>
      <c r="C3240" s="179">
        <f t="shared" si="704"/>
        <v>2.379927890637367E-27</v>
      </c>
      <c r="D3240" s="166">
        <f t="shared" si="705"/>
        <v>2.2558277767625785E-3</v>
      </c>
      <c r="E3240" s="167">
        <f t="shared" si="715"/>
        <v>24.291375447755232</v>
      </c>
      <c r="F3240" s="168">
        <f t="shared" si="716"/>
        <v>7.2412071634079025</v>
      </c>
      <c r="G3240" s="168">
        <f t="shared" si="706"/>
        <v>251646.59927508319</v>
      </c>
      <c r="H3240" s="168">
        <f t="shared" si="707"/>
        <v>271310.33852408634</v>
      </c>
      <c r="I3240" s="169">
        <f t="shared" si="708"/>
        <v>522956.93779916957</v>
      </c>
      <c r="J3240" s="169">
        <f t="shared" si="710"/>
        <v>506613.4280145886</v>
      </c>
      <c r="K3240" s="95"/>
      <c r="L3240" s="265">
        <f t="shared" si="709"/>
        <v>200459.67449544833</v>
      </c>
      <c r="M3240" s="265">
        <f>$G3240*NonHospFrac+theModel!$H3240*NonHospFrac</f>
        <v>322497.26330372121</v>
      </c>
      <c r="N3240" s="266">
        <f t="shared" si="711"/>
        <v>522956.93779916957</v>
      </c>
      <c r="O3240" s="159"/>
      <c r="P3240" s="265">
        <f t="shared" si="712"/>
        <v>194194.88591588099</v>
      </c>
      <c r="Q3240" s="265">
        <f t="shared" si="713"/>
        <v>322495.70866204641</v>
      </c>
      <c r="R3240" s="266">
        <f t="shared" si="714"/>
        <v>516690.59457792738</v>
      </c>
    </row>
    <row r="3241" spans="1:18" x14ac:dyDescent="0.3">
      <c r="A3241" s="82">
        <v>3210</v>
      </c>
      <c r="B3241" s="94">
        <f t="shared" si="703"/>
        <v>2.3407500736588126E-27</v>
      </c>
      <c r="C3241" s="179">
        <f t="shared" si="704"/>
        <v>2.335469744624194E-27</v>
      </c>
      <c r="D3241" s="166">
        <f t="shared" si="705"/>
        <v>2.2558277767625785E-3</v>
      </c>
      <c r="E3241" s="167">
        <f t="shared" si="715"/>
        <v>24.291375447755232</v>
      </c>
      <c r="F3241" s="168">
        <f t="shared" si="716"/>
        <v>7.2434629911846651</v>
      </c>
      <c r="G3241" s="168">
        <f t="shared" si="706"/>
        <v>251724.99385429666</v>
      </c>
      <c r="H3241" s="168">
        <f t="shared" si="707"/>
        <v>271310.33852408634</v>
      </c>
      <c r="I3241" s="169">
        <f t="shared" si="708"/>
        <v>523035.33237838303</v>
      </c>
      <c r="J3241" s="169">
        <f t="shared" si="710"/>
        <v>506682.2075462733</v>
      </c>
      <c r="K3241" s="95"/>
      <c r="L3241" s="265">
        <f t="shared" si="709"/>
        <v>200489.72467873391</v>
      </c>
      <c r="M3241" s="265">
        <f>$G3241*NonHospFrac+theModel!$H3241*NonHospFrac</f>
        <v>322545.60769964906</v>
      </c>
      <c r="N3241" s="266">
        <f t="shared" si="711"/>
        <v>523035.33237838297</v>
      </c>
      <c r="O3241" s="159"/>
      <c r="P3241" s="265">
        <f t="shared" si="712"/>
        <v>194221.25046243714</v>
      </c>
      <c r="Q3241" s="265">
        <f t="shared" si="713"/>
        <v>322544.05305797426</v>
      </c>
      <c r="R3241" s="266">
        <f t="shared" si="714"/>
        <v>516765.30352041137</v>
      </c>
    </row>
    <row r="3242" spans="1:18" x14ac:dyDescent="0.3">
      <c r="A3242" s="82">
        <v>3211</v>
      </c>
      <c r="B3242" s="94">
        <f t="shared" si="703"/>
        <v>2.297023787259774E-27</v>
      </c>
      <c r="C3242" s="179">
        <f t="shared" si="704"/>
        <v>2.2918420971965889E-27</v>
      </c>
      <c r="D3242" s="166">
        <f t="shared" si="705"/>
        <v>2.2558277767625785E-3</v>
      </c>
      <c r="E3242" s="167">
        <f t="shared" si="715"/>
        <v>24.291375447755232</v>
      </c>
      <c r="F3242" s="168">
        <f t="shared" si="716"/>
        <v>7.2457188189614277</v>
      </c>
      <c r="G3242" s="168">
        <f t="shared" si="706"/>
        <v>251803.38843351006</v>
      </c>
      <c r="H3242" s="168">
        <f t="shared" si="707"/>
        <v>271310.33852408634</v>
      </c>
      <c r="I3242" s="169">
        <f t="shared" si="708"/>
        <v>523113.72695759637</v>
      </c>
      <c r="J3242" s="169">
        <f t="shared" si="710"/>
        <v>506750.98427436879</v>
      </c>
      <c r="K3242" s="95"/>
      <c r="L3242" s="265">
        <f t="shared" si="709"/>
        <v>200519.77486201949</v>
      </c>
      <c r="M3242" s="265">
        <f>$G3242*NonHospFrac+theModel!$H3242*NonHospFrac</f>
        <v>322593.95209557691</v>
      </c>
      <c r="N3242" s="266">
        <f t="shared" si="711"/>
        <v>523113.72695759637</v>
      </c>
      <c r="O3242" s="159"/>
      <c r="P3242" s="265">
        <f t="shared" si="712"/>
        <v>194247.61393432243</v>
      </c>
      <c r="Q3242" s="265">
        <f t="shared" si="713"/>
        <v>322592.39745390211</v>
      </c>
      <c r="R3242" s="266">
        <f t="shared" si="714"/>
        <v>516840.01138822455</v>
      </c>
    </row>
    <row r="3243" spans="1:18" x14ac:dyDescent="0.3">
      <c r="A3243" s="82">
        <v>3212</v>
      </c>
      <c r="B3243" s="94">
        <f t="shared" si="703"/>
        <v>2.2541143279725942E-27</v>
      </c>
      <c r="C3243" s="179">
        <f t="shared" si="704"/>
        <v>2.249029434259555E-27</v>
      </c>
      <c r="D3243" s="166">
        <f t="shared" si="705"/>
        <v>2.2558277767625785E-3</v>
      </c>
      <c r="E3243" s="167">
        <f t="shared" si="715"/>
        <v>24.291375447755232</v>
      </c>
      <c r="F3243" s="168">
        <f t="shared" si="716"/>
        <v>7.2479746467381903</v>
      </c>
      <c r="G3243" s="168">
        <f t="shared" si="706"/>
        <v>251881.78301272349</v>
      </c>
      <c r="H3243" s="168">
        <f t="shared" si="707"/>
        <v>271310.33852408634</v>
      </c>
      <c r="I3243" s="169">
        <f t="shared" si="708"/>
        <v>523192.12153680983</v>
      </c>
      <c r="J3243" s="169">
        <f t="shared" si="710"/>
        <v>506819.75819898956</v>
      </c>
      <c r="K3243" s="95"/>
      <c r="L3243" s="265">
        <f t="shared" si="709"/>
        <v>200549.82504530507</v>
      </c>
      <c r="M3243" s="265">
        <f>$G3243*NonHospFrac+theModel!$H3243*NonHospFrac</f>
        <v>322642.29649150476</v>
      </c>
      <c r="N3243" s="266">
        <f t="shared" si="711"/>
        <v>523192.12153680983</v>
      </c>
      <c r="O3243" s="159"/>
      <c r="P3243" s="265">
        <f t="shared" si="712"/>
        <v>194273.97633158072</v>
      </c>
      <c r="Q3243" s="265">
        <f t="shared" si="713"/>
        <v>322640.74184982997</v>
      </c>
      <c r="R3243" s="266">
        <f t="shared" si="714"/>
        <v>516914.71818141069</v>
      </c>
    </row>
    <row r="3244" spans="1:18" x14ac:dyDescent="0.3">
      <c r="A3244" s="82">
        <v>3213</v>
      </c>
      <c r="B3244" s="94">
        <f t="shared" si="703"/>
        <v>2.2120064370916846E-27</v>
      </c>
      <c r="C3244" s="179">
        <f t="shared" si="704"/>
        <v>2.2070165315285157E-27</v>
      </c>
      <c r="D3244" s="166">
        <f t="shared" si="705"/>
        <v>2.2558277767625785E-3</v>
      </c>
      <c r="E3244" s="167">
        <f t="shared" si="715"/>
        <v>24.291375447755232</v>
      </c>
      <c r="F3244" s="168">
        <f t="shared" si="716"/>
        <v>7.2502304745149528</v>
      </c>
      <c r="G3244" s="168">
        <f t="shared" si="706"/>
        <v>251960.17759193692</v>
      </c>
      <c r="H3244" s="168">
        <f t="shared" si="707"/>
        <v>271310.33852408634</v>
      </c>
      <c r="I3244" s="169">
        <f t="shared" si="708"/>
        <v>523270.5161160233</v>
      </c>
      <c r="J3244" s="169">
        <f t="shared" si="710"/>
        <v>506888.52932024974</v>
      </c>
      <c r="K3244" s="95"/>
      <c r="L3244" s="265">
        <f t="shared" si="709"/>
        <v>200579.87522859065</v>
      </c>
      <c r="M3244" s="265">
        <f>$G3244*NonHospFrac+theModel!$H3244*NonHospFrac</f>
        <v>322690.64088743262</v>
      </c>
      <c r="N3244" s="266">
        <f t="shared" si="711"/>
        <v>523270.5161160233</v>
      </c>
      <c r="O3244" s="159"/>
      <c r="P3244" s="265">
        <f t="shared" si="712"/>
        <v>194300.3376542558</v>
      </c>
      <c r="Q3244" s="265">
        <f t="shared" si="713"/>
        <v>322689.08624575782</v>
      </c>
      <c r="R3244" s="266">
        <f t="shared" si="714"/>
        <v>516989.42390001361</v>
      </c>
    </row>
    <row r="3245" spans="1:18" x14ac:dyDescent="0.3">
      <c r="A3245" s="82">
        <v>3214</v>
      </c>
      <c r="B3245" s="94">
        <f t="shared" si="703"/>
        <v>2.1706851409510844E-27</v>
      </c>
      <c r="C3245" s="179">
        <f t="shared" si="704"/>
        <v>2.165788449115521E-27</v>
      </c>
      <c r="D3245" s="166">
        <f t="shared" si="705"/>
        <v>2.2558277767625785E-3</v>
      </c>
      <c r="E3245" s="167">
        <f t="shared" si="715"/>
        <v>24.291375447755232</v>
      </c>
      <c r="F3245" s="168">
        <f t="shared" si="716"/>
        <v>7.2524863022917154</v>
      </c>
      <c r="G3245" s="168">
        <f t="shared" si="706"/>
        <v>252038.57217115033</v>
      </c>
      <c r="H3245" s="168">
        <f t="shared" si="707"/>
        <v>271310.33852408634</v>
      </c>
      <c r="I3245" s="169">
        <f t="shared" si="708"/>
        <v>523348.91069523664</v>
      </c>
      <c r="J3245" s="169">
        <f t="shared" si="710"/>
        <v>506957.29763826355</v>
      </c>
      <c r="K3245" s="95"/>
      <c r="L3245" s="265">
        <f t="shared" si="709"/>
        <v>200609.92541187623</v>
      </c>
      <c r="M3245" s="265">
        <f>$G3245*NonHospFrac+theModel!$H3245*NonHospFrac</f>
        <v>322738.98528336047</v>
      </c>
      <c r="N3245" s="266">
        <f t="shared" si="711"/>
        <v>523348.9106952367</v>
      </c>
      <c r="O3245" s="159"/>
      <c r="P3245" s="265">
        <f t="shared" si="712"/>
        <v>194326.69790239146</v>
      </c>
      <c r="Q3245" s="265">
        <f t="shared" si="713"/>
        <v>322737.43064168567</v>
      </c>
      <c r="R3245" s="266">
        <f t="shared" si="714"/>
        <v>517064.12854407716</v>
      </c>
    </row>
    <row r="3246" spans="1:18" x14ac:dyDescent="0.3">
      <c r="A3246" s="82">
        <v>3215</v>
      </c>
      <c r="B3246" s="94">
        <f t="shared" si="703"/>
        <v>2.1301357455998041E-27</v>
      </c>
      <c r="C3246" s="179">
        <f t="shared" si="704"/>
        <v>2.1253305262166052E-27</v>
      </c>
      <c r="D3246" s="166">
        <f t="shared" si="705"/>
        <v>2.2558277767625785E-3</v>
      </c>
      <c r="E3246" s="167">
        <f t="shared" si="715"/>
        <v>24.291375447755232</v>
      </c>
      <c r="F3246" s="168">
        <f t="shared" si="716"/>
        <v>7.254742130068478</v>
      </c>
      <c r="G3246" s="168">
        <f t="shared" si="706"/>
        <v>252116.96675036376</v>
      </c>
      <c r="H3246" s="168">
        <f t="shared" si="707"/>
        <v>271310.33852408634</v>
      </c>
      <c r="I3246" s="169">
        <f t="shared" si="708"/>
        <v>523427.3052744501</v>
      </c>
      <c r="J3246" s="169">
        <f t="shared" si="710"/>
        <v>507026.06315314543</v>
      </c>
      <c r="K3246" s="95"/>
      <c r="L3246" s="265">
        <f t="shared" si="709"/>
        <v>200639.97559516181</v>
      </c>
      <c r="M3246" s="265">
        <f>$G3246*NonHospFrac+theModel!$H3246*NonHospFrac</f>
        <v>322787.32967928832</v>
      </c>
      <c r="N3246" s="266">
        <f t="shared" si="711"/>
        <v>523427.3052744501</v>
      </c>
      <c r="O3246" s="159"/>
      <c r="P3246" s="265">
        <f t="shared" si="712"/>
        <v>194353.05707603152</v>
      </c>
      <c r="Q3246" s="265">
        <f t="shared" si="713"/>
        <v>322785.77503761352</v>
      </c>
      <c r="R3246" s="266">
        <f t="shared" si="714"/>
        <v>517138.83211364504</v>
      </c>
    </row>
    <row r="3247" spans="1:18" x14ac:dyDescent="0.3">
      <c r="A3247" s="82">
        <v>3216</v>
      </c>
      <c r="B3247" s="94">
        <f t="shared" si="703"/>
        <v>2.090343831576563E-27</v>
      </c>
      <c r="C3247" s="179">
        <f t="shared" si="704"/>
        <v>2.0856283758983085E-27</v>
      </c>
      <c r="D3247" s="166">
        <f t="shared" si="705"/>
        <v>2.2558277767625785E-3</v>
      </c>
      <c r="E3247" s="167">
        <f t="shared" si="715"/>
        <v>24.291375447755232</v>
      </c>
      <c r="F3247" s="168">
        <f t="shared" si="716"/>
        <v>7.2569979578452406</v>
      </c>
      <c r="G3247" s="168">
        <f t="shared" si="706"/>
        <v>252195.36132957716</v>
      </c>
      <c r="H3247" s="168">
        <f t="shared" si="707"/>
        <v>271310.33852408634</v>
      </c>
      <c r="I3247" s="169">
        <f t="shared" si="708"/>
        <v>523505.69985366351</v>
      </c>
      <c r="J3247" s="169">
        <f t="shared" si="710"/>
        <v>507094.82586500951</v>
      </c>
      <c r="K3247" s="95"/>
      <c r="L3247" s="265">
        <f t="shared" si="709"/>
        <v>200670.02577844739</v>
      </c>
      <c r="M3247" s="265">
        <f>$G3247*NonHospFrac+theModel!$H3247*NonHospFrac</f>
        <v>322835.67407521611</v>
      </c>
      <c r="N3247" s="266">
        <f t="shared" si="711"/>
        <v>523505.69985366351</v>
      </c>
      <c r="O3247" s="159"/>
      <c r="P3247" s="265">
        <f t="shared" si="712"/>
        <v>194379.41517521976</v>
      </c>
      <c r="Q3247" s="265">
        <f t="shared" si="713"/>
        <v>322834.11943354132</v>
      </c>
      <c r="R3247" s="266">
        <f t="shared" si="714"/>
        <v>517213.53460876108</v>
      </c>
    </row>
    <row r="3248" spans="1:18" x14ac:dyDescent="0.3">
      <c r="A3248" s="82">
        <v>3217</v>
      </c>
      <c r="B3248" s="94">
        <f t="shared" si="703"/>
        <v>2.0512952487822844E-27</v>
      </c>
      <c r="C3248" s="179">
        <f t="shared" si="704"/>
        <v>2.0466678799817401E-27</v>
      </c>
      <c r="D3248" s="166">
        <f t="shared" si="705"/>
        <v>2.2558277767625785E-3</v>
      </c>
      <c r="E3248" s="167">
        <f t="shared" si="715"/>
        <v>24.291375447755232</v>
      </c>
      <c r="F3248" s="168">
        <f t="shared" si="716"/>
        <v>7.2592537856220032</v>
      </c>
      <c r="G3248" s="168">
        <f t="shared" si="706"/>
        <v>252273.7559087906</v>
      </c>
      <c r="H3248" s="168">
        <f t="shared" si="707"/>
        <v>271310.33852408634</v>
      </c>
      <c r="I3248" s="169">
        <f t="shared" si="708"/>
        <v>523584.09443287691</v>
      </c>
      <c r="J3248" s="169">
        <f t="shared" si="710"/>
        <v>507163.58577397006</v>
      </c>
      <c r="K3248" s="95"/>
      <c r="L3248" s="265">
        <f t="shared" si="709"/>
        <v>200700.07596173295</v>
      </c>
      <c r="M3248" s="265">
        <f>$G3248*NonHospFrac+theModel!$H3248*NonHospFrac</f>
        <v>322884.01847114397</v>
      </c>
      <c r="N3248" s="266">
        <f t="shared" si="711"/>
        <v>523584.09443287691</v>
      </c>
      <c r="O3248" s="159"/>
      <c r="P3248" s="265">
        <f t="shared" si="712"/>
        <v>194405.77219999998</v>
      </c>
      <c r="Q3248" s="265">
        <f t="shared" si="713"/>
        <v>322882.46382946917</v>
      </c>
      <c r="R3248" s="266">
        <f t="shared" si="714"/>
        <v>517288.23602946918</v>
      </c>
    </row>
    <row r="3249" spans="1:18" x14ac:dyDescent="0.3">
      <c r="A3249" s="82">
        <v>3218</v>
      </c>
      <c r="B3249" s="94">
        <f t="shared" si="703"/>
        <v>2.012976111448225E-27</v>
      </c>
      <c r="C3249" s="179">
        <f t="shared" si="704"/>
        <v>2.0084351840220606E-27</v>
      </c>
      <c r="D3249" s="166">
        <f t="shared" si="705"/>
        <v>2.2558277767625785E-3</v>
      </c>
      <c r="E3249" s="167">
        <f t="shared" si="715"/>
        <v>24.291375447755232</v>
      </c>
      <c r="F3249" s="168">
        <f t="shared" si="716"/>
        <v>7.2615096133987658</v>
      </c>
      <c r="G3249" s="168">
        <f t="shared" si="706"/>
        <v>252352.15048800403</v>
      </c>
      <c r="H3249" s="168">
        <f t="shared" si="707"/>
        <v>271310.33852408634</v>
      </c>
      <c r="I3249" s="169">
        <f t="shared" si="708"/>
        <v>523662.48901209037</v>
      </c>
      <c r="J3249" s="169">
        <f t="shared" si="710"/>
        <v>507232.3428801414</v>
      </c>
      <c r="K3249" s="95"/>
      <c r="L3249" s="265">
        <f t="shared" si="709"/>
        <v>200730.12614501856</v>
      </c>
      <c r="M3249" s="265">
        <f>$G3249*NonHospFrac+theModel!$H3249*NonHospFrac</f>
        <v>322932.36286707182</v>
      </c>
      <c r="N3249" s="266">
        <f t="shared" si="711"/>
        <v>523662.48901209037</v>
      </c>
      <c r="O3249" s="159"/>
      <c r="P3249" s="265">
        <f t="shared" si="712"/>
        <v>194432.12815041604</v>
      </c>
      <c r="Q3249" s="265">
        <f t="shared" si="713"/>
        <v>322930.80822539702</v>
      </c>
      <c r="R3249" s="266">
        <f t="shared" si="714"/>
        <v>517362.93637581309</v>
      </c>
    </row>
    <row r="3250" spans="1:18" x14ac:dyDescent="0.3">
      <c r="A3250" s="82">
        <v>3219</v>
      </c>
      <c r="B3250" s="94">
        <f t="shared" si="703"/>
        <v>1.9753727931981803E-27</v>
      </c>
      <c r="C3250" s="179">
        <f t="shared" si="704"/>
        <v>1.9709166923818228E-27</v>
      </c>
      <c r="D3250" s="166">
        <f t="shared" si="705"/>
        <v>2.2558277767625785E-3</v>
      </c>
      <c r="E3250" s="167">
        <f t="shared" si="715"/>
        <v>24.291375447755232</v>
      </c>
      <c r="F3250" s="168">
        <f t="shared" si="716"/>
        <v>7.2637654411755284</v>
      </c>
      <c r="G3250" s="168">
        <f t="shared" si="706"/>
        <v>252430.54506721743</v>
      </c>
      <c r="H3250" s="168">
        <f t="shared" si="707"/>
        <v>271310.33852408634</v>
      </c>
      <c r="I3250" s="169">
        <f t="shared" si="708"/>
        <v>523740.88359130378</v>
      </c>
      <c r="J3250" s="169">
        <f t="shared" si="710"/>
        <v>507301.09718363773</v>
      </c>
      <c r="K3250" s="95"/>
      <c r="L3250" s="265">
        <f t="shared" si="709"/>
        <v>200760.17632830411</v>
      </c>
      <c r="M3250" s="265">
        <f>$G3250*NonHospFrac+theModel!$H3250*NonHospFrac</f>
        <v>322980.70726299961</v>
      </c>
      <c r="N3250" s="266">
        <f t="shared" si="711"/>
        <v>523740.88359130372</v>
      </c>
      <c r="O3250" s="159"/>
      <c r="P3250" s="265">
        <f t="shared" si="712"/>
        <v>194458.48302651162</v>
      </c>
      <c r="Q3250" s="265">
        <f t="shared" si="713"/>
        <v>322979.15262132481</v>
      </c>
      <c r="R3250" s="266">
        <f t="shared" si="714"/>
        <v>517437.63564783643</v>
      </c>
    </row>
    <row r="3251" spans="1:18" x14ac:dyDescent="0.3">
      <c r="A3251" s="82">
        <v>3220</v>
      </c>
      <c r="B3251" s="94">
        <f t="shared" si="703"/>
        <v>1.9384719222029101E-27</v>
      </c>
      <c r="C3251" s="179">
        <f t="shared" si="704"/>
        <v>1.9340990633963303E-27</v>
      </c>
      <c r="D3251" s="166">
        <f t="shared" si="705"/>
        <v>2.2558277767625785E-3</v>
      </c>
      <c r="E3251" s="167">
        <f t="shared" si="715"/>
        <v>24.291375447755232</v>
      </c>
      <c r="F3251" s="168">
        <f t="shared" si="716"/>
        <v>7.2660212689522909</v>
      </c>
      <c r="G3251" s="168">
        <f t="shared" si="706"/>
        <v>252508.93964643081</v>
      </c>
      <c r="H3251" s="168">
        <f t="shared" si="707"/>
        <v>271310.33852408634</v>
      </c>
      <c r="I3251" s="169">
        <f t="shared" si="708"/>
        <v>523819.27817051718</v>
      </c>
      <c r="J3251" s="169">
        <f t="shared" si="710"/>
        <v>507369.84868457326</v>
      </c>
      <c r="K3251" s="95"/>
      <c r="L3251" s="265">
        <f t="shared" si="709"/>
        <v>200790.22651158969</v>
      </c>
      <c r="M3251" s="265">
        <f>$G3251*NonHospFrac+theModel!$H3251*NonHospFrac</f>
        <v>323029.05165892746</v>
      </c>
      <c r="N3251" s="266">
        <f t="shared" si="711"/>
        <v>523819.27817051718</v>
      </c>
      <c r="O3251" s="159"/>
      <c r="P3251" s="265">
        <f t="shared" si="712"/>
        <v>194484.83682833059</v>
      </c>
      <c r="Q3251" s="265">
        <f t="shared" si="713"/>
        <v>323027.49701725267</v>
      </c>
      <c r="R3251" s="266">
        <f t="shared" si="714"/>
        <v>517512.33384558326</v>
      </c>
    </row>
    <row r="3252" spans="1:18" x14ac:dyDescent="0.3">
      <c r="A3252" s="82">
        <v>3221</v>
      </c>
      <c r="B3252" s="94">
        <f t="shared" si="703"/>
        <v>1.9022603764250871E-27</v>
      </c>
      <c r="C3252" s="179">
        <f t="shared" si="704"/>
        <v>1.8979692046293126E-27</v>
      </c>
      <c r="D3252" s="166">
        <f t="shared" si="705"/>
        <v>2.2558277767625785E-3</v>
      </c>
      <c r="E3252" s="167">
        <f t="shared" si="715"/>
        <v>24.291375447755232</v>
      </c>
      <c r="F3252" s="168">
        <f t="shared" si="716"/>
        <v>7.2682770967290535</v>
      </c>
      <c r="G3252" s="168">
        <f t="shared" si="706"/>
        <v>252587.33422564427</v>
      </c>
      <c r="H3252" s="168">
        <f t="shared" si="707"/>
        <v>271310.33852408634</v>
      </c>
      <c r="I3252" s="169">
        <f t="shared" si="708"/>
        <v>523897.67274973064</v>
      </c>
      <c r="J3252" s="169">
        <f t="shared" si="710"/>
        <v>507438.5973830623</v>
      </c>
      <c r="K3252" s="95"/>
      <c r="L3252" s="265">
        <f t="shared" si="709"/>
        <v>200820.27669487527</v>
      </c>
      <c r="M3252" s="265">
        <f>$G3252*NonHospFrac+theModel!$H3252*NonHospFrac</f>
        <v>323077.39605485532</v>
      </c>
      <c r="N3252" s="266">
        <f t="shared" si="711"/>
        <v>523897.67274973058</v>
      </c>
      <c r="O3252" s="159"/>
      <c r="P3252" s="265">
        <f t="shared" si="712"/>
        <v>194511.18955591673</v>
      </c>
      <c r="Q3252" s="265">
        <f t="shared" si="713"/>
        <v>323075.84141318052</v>
      </c>
      <c r="R3252" s="266">
        <f t="shared" si="714"/>
        <v>517587.03096909728</v>
      </c>
    </row>
    <row r="3253" spans="1:18" x14ac:dyDescent="0.3">
      <c r="A3253" s="82">
        <v>3222</v>
      </c>
      <c r="B3253" s="94">
        <f t="shared" si="703"/>
        <v>1.8667252789530661E-27</v>
      </c>
      <c r="C3253" s="179">
        <f t="shared" si="704"/>
        <v>1.8625142682172188E-27</v>
      </c>
      <c r="D3253" s="166">
        <f t="shared" si="705"/>
        <v>2.2558277767625785E-3</v>
      </c>
      <c r="E3253" s="167">
        <f t="shared" si="715"/>
        <v>24.291375447755232</v>
      </c>
      <c r="F3253" s="168">
        <f t="shared" si="716"/>
        <v>7.2705329245058161</v>
      </c>
      <c r="G3253" s="168">
        <f t="shared" si="706"/>
        <v>252665.72880485767</v>
      </c>
      <c r="H3253" s="168">
        <f t="shared" si="707"/>
        <v>271310.33852408634</v>
      </c>
      <c r="I3253" s="169">
        <f t="shared" si="708"/>
        <v>523976.06732894399</v>
      </c>
      <c r="J3253" s="169">
        <f t="shared" si="710"/>
        <v>507507.343279219</v>
      </c>
      <c r="K3253" s="95"/>
      <c r="L3253" s="265">
        <f t="shared" si="709"/>
        <v>200850.32687816085</v>
      </c>
      <c r="M3253" s="265">
        <f>$G3253*NonHospFrac+theModel!$H3253*NonHospFrac</f>
        <v>323125.74045078317</v>
      </c>
      <c r="N3253" s="266">
        <f t="shared" si="711"/>
        <v>523976.06732894399</v>
      </c>
      <c r="O3253" s="159"/>
      <c r="P3253" s="265">
        <f t="shared" si="712"/>
        <v>194537.54120931381</v>
      </c>
      <c r="Q3253" s="265">
        <f t="shared" si="713"/>
        <v>323124.18580910837</v>
      </c>
      <c r="R3253" s="266">
        <f t="shared" si="714"/>
        <v>517661.72701842221</v>
      </c>
    </row>
    <row r="3254" spans="1:18" x14ac:dyDescent="0.3">
      <c r="A3254" s="82">
        <v>3223</v>
      </c>
      <c r="B3254" s="94">
        <f t="shared" si="703"/>
        <v>1.8318539934218261E-27</v>
      </c>
      <c r="C3254" s="179">
        <f t="shared" si="704"/>
        <v>1.8277216463004917E-27</v>
      </c>
      <c r="D3254" s="166">
        <f t="shared" si="705"/>
        <v>2.2558277767625785E-3</v>
      </c>
      <c r="E3254" s="167">
        <f t="shared" si="715"/>
        <v>24.291375447755232</v>
      </c>
      <c r="F3254" s="168">
        <f t="shared" si="716"/>
        <v>7.2727887522825787</v>
      </c>
      <c r="G3254" s="168">
        <f t="shared" si="706"/>
        <v>252744.12338407114</v>
      </c>
      <c r="H3254" s="168">
        <f t="shared" si="707"/>
        <v>271310.33852408634</v>
      </c>
      <c r="I3254" s="169">
        <f t="shared" si="708"/>
        <v>524054.46190815745</v>
      </c>
      <c r="J3254" s="169">
        <f t="shared" si="710"/>
        <v>507576.08637315774</v>
      </c>
      <c r="K3254" s="95"/>
      <c r="L3254" s="265">
        <f t="shared" si="709"/>
        <v>200880.37706144643</v>
      </c>
      <c r="M3254" s="265">
        <f>$G3254*NonHospFrac+theModel!$H3254*NonHospFrac</f>
        <v>323174.08484671102</v>
      </c>
      <c r="N3254" s="266">
        <f t="shared" si="711"/>
        <v>524054.46190815745</v>
      </c>
      <c r="O3254" s="159"/>
      <c r="P3254" s="265">
        <f t="shared" si="712"/>
        <v>194563.89178856561</v>
      </c>
      <c r="Q3254" s="265">
        <f t="shared" si="713"/>
        <v>323172.53020503622</v>
      </c>
      <c r="R3254" s="266">
        <f t="shared" si="714"/>
        <v>517736.42199360183</v>
      </c>
    </row>
    <row r="3255" spans="1:18" x14ac:dyDescent="0.3">
      <c r="A3255" s="82">
        <v>3224</v>
      </c>
      <c r="B3255" s="94">
        <f t="shared" si="703"/>
        <v>1.7976341195194486E-27</v>
      </c>
      <c r="C3255" s="179">
        <f t="shared" si="704"/>
        <v>1.7935789665401805E-27</v>
      </c>
      <c r="D3255" s="166">
        <f t="shared" si="705"/>
        <v>2.2558277767625785E-3</v>
      </c>
      <c r="E3255" s="167">
        <f t="shared" si="715"/>
        <v>24.291375447755232</v>
      </c>
      <c r="F3255" s="168">
        <f t="shared" si="716"/>
        <v>7.2750445800593413</v>
      </c>
      <c r="G3255" s="168">
        <f t="shared" si="706"/>
        <v>252822.51796328451</v>
      </c>
      <c r="H3255" s="168">
        <f t="shared" si="707"/>
        <v>271310.33852408634</v>
      </c>
      <c r="I3255" s="169">
        <f t="shared" si="708"/>
        <v>524132.85648737085</v>
      </c>
      <c r="J3255" s="169">
        <f t="shared" si="710"/>
        <v>507644.82666499255</v>
      </c>
      <c r="K3255" s="95"/>
      <c r="L3255" s="265">
        <f t="shared" si="709"/>
        <v>200910.42724473201</v>
      </c>
      <c r="M3255" s="265">
        <f>$G3255*NonHospFrac+theModel!$H3255*NonHospFrac</f>
        <v>323222.42924263887</v>
      </c>
      <c r="N3255" s="266">
        <f t="shared" si="711"/>
        <v>524132.85648737091</v>
      </c>
      <c r="O3255" s="159"/>
      <c r="P3255" s="265">
        <f t="shared" si="712"/>
        <v>194590.24129371592</v>
      </c>
      <c r="Q3255" s="265">
        <f t="shared" si="713"/>
        <v>323220.87460096407</v>
      </c>
      <c r="R3255" s="266">
        <f t="shared" si="714"/>
        <v>517811.11589468003</v>
      </c>
    </row>
    <row r="3256" spans="1:18" x14ac:dyDescent="0.3">
      <c r="A3256" s="82">
        <v>3225</v>
      </c>
      <c r="B3256" s="94">
        <f t="shared" si="703"/>
        <v>1.7640534885775359E-27</v>
      </c>
      <c r="C3256" s="179">
        <f t="shared" si="704"/>
        <v>1.7600740877183076E-27</v>
      </c>
      <c r="D3256" s="166">
        <f t="shared" si="705"/>
        <v>2.2558277767625785E-3</v>
      </c>
      <c r="E3256" s="167">
        <f t="shared" si="715"/>
        <v>24.291375447755232</v>
      </c>
      <c r="F3256" s="168">
        <f t="shared" si="716"/>
        <v>7.2773004078361039</v>
      </c>
      <c r="G3256" s="168">
        <f t="shared" si="706"/>
        <v>252900.91254249797</v>
      </c>
      <c r="H3256" s="168">
        <f t="shared" si="707"/>
        <v>271310.33852408634</v>
      </c>
      <c r="I3256" s="169">
        <f t="shared" si="708"/>
        <v>524211.25106658431</v>
      </c>
      <c r="J3256" s="169">
        <f t="shared" si="710"/>
        <v>507713.5641548378</v>
      </c>
      <c r="K3256" s="95"/>
      <c r="L3256" s="265">
        <f t="shared" si="709"/>
        <v>200940.47742801759</v>
      </c>
      <c r="M3256" s="265">
        <f>$G3256*NonHospFrac+theModel!$H3256*NonHospFrac</f>
        <v>323270.77363856672</v>
      </c>
      <c r="N3256" s="266">
        <f t="shared" si="711"/>
        <v>524211.25106658431</v>
      </c>
      <c r="O3256" s="159"/>
      <c r="P3256" s="265">
        <f t="shared" si="712"/>
        <v>194616.58972480855</v>
      </c>
      <c r="Q3256" s="265">
        <f t="shared" si="713"/>
        <v>323269.21899689193</v>
      </c>
      <c r="R3256" s="266">
        <f t="shared" si="714"/>
        <v>517885.80872170045</v>
      </c>
    </row>
    <row r="3257" spans="1:18" x14ac:dyDescent="0.3">
      <c r="A3257" s="82">
        <v>3226</v>
      </c>
      <c r="B3257" s="94">
        <f t="shared" si="703"/>
        <v>1.7311001592440306E-27</v>
      </c>
      <c r="C3257" s="179">
        <f t="shared" si="704"/>
        <v>1.7271950954204499E-27</v>
      </c>
      <c r="D3257" s="166">
        <f t="shared" si="705"/>
        <v>2.2558277767625785E-3</v>
      </c>
      <c r="E3257" s="167">
        <f t="shared" si="715"/>
        <v>24.291375447755232</v>
      </c>
      <c r="F3257" s="168">
        <f t="shared" si="716"/>
        <v>7.2795562356128665</v>
      </c>
      <c r="G3257" s="168">
        <f t="shared" si="706"/>
        <v>252979.30712171135</v>
      </c>
      <c r="H3257" s="168">
        <f t="shared" si="707"/>
        <v>271310.33852408634</v>
      </c>
      <c r="I3257" s="169">
        <f t="shared" si="708"/>
        <v>524289.64564579772</v>
      </c>
      <c r="J3257" s="169">
        <f t="shared" si="710"/>
        <v>507782.29884280759</v>
      </c>
      <c r="K3257" s="95"/>
      <c r="L3257" s="265">
        <f t="shared" si="709"/>
        <v>200970.52761130314</v>
      </c>
      <c r="M3257" s="265">
        <f>$G3257*NonHospFrac+theModel!$H3257*NonHospFrac</f>
        <v>323319.11803449452</v>
      </c>
      <c r="N3257" s="266">
        <f t="shared" si="711"/>
        <v>524289.64564579772</v>
      </c>
      <c r="O3257" s="159"/>
      <c r="P3257" s="265">
        <f t="shared" si="712"/>
        <v>194642.93708188721</v>
      </c>
      <c r="Q3257" s="265">
        <f t="shared" si="713"/>
        <v>323317.56339281972</v>
      </c>
      <c r="R3257" s="266">
        <f t="shared" si="714"/>
        <v>517960.50047470693</v>
      </c>
    </row>
    <row r="3258" spans="1:18" x14ac:dyDescent="0.3">
      <c r="A3258" s="82">
        <v>3227</v>
      </c>
      <c r="B3258" s="94">
        <f t="shared" si="703"/>
        <v>1.6987624132367395E-27</v>
      </c>
      <c r="C3258" s="179">
        <f t="shared" si="704"/>
        <v>1.6949302977988396E-27</v>
      </c>
      <c r="D3258" s="166">
        <f t="shared" si="705"/>
        <v>2.2558277767625785E-3</v>
      </c>
      <c r="E3258" s="167">
        <f t="shared" si="715"/>
        <v>24.291375447755232</v>
      </c>
      <c r="F3258" s="168">
        <f t="shared" si="716"/>
        <v>7.2818120633896291</v>
      </c>
      <c r="G3258" s="168">
        <f t="shared" si="706"/>
        <v>253057.70170092481</v>
      </c>
      <c r="H3258" s="168">
        <f t="shared" si="707"/>
        <v>271310.33852408634</v>
      </c>
      <c r="I3258" s="169">
        <f t="shared" si="708"/>
        <v>524368.04022501118</v>
      </c>
      <c r="J3258" s="169">
        <f t="shared" si="710"/>
        <v>507851.03072901623</v>
      </c>
      <c r="K3258" s="95"/>
      <c r="L3258" s="265">
        <f t="shared" si="709"/>
        <v>201000.57779458875</v>
      </c>
      <c r="M3258" s="265">
        <f>$G3258*NonHospFrac+theModel!$H3258*NonHospFrac</f>
        <v>323367.46243042237</v>
      </c>
      <c r="N3258" s="266">
        <f t="shared" si="711"/>
        <v>524368.04022501106</v>
      </c>
      <c r="O3258" s="159"/>
      <c r="P3258" s="265">
        <f t="shared" si="712"/>
        <v>194669.28336499579</v>
      </c>
      <c r="Q3258" s="265">
        <f t="shared" si="713"/>
        <v>323365.90778874757</v>
      </c>
      <c r="R3258" s="266">
        <f t="shared" si="714"/>
        <v>518035.19115374336</v>
      </c>
    </row>
    <row r="3259" spans="1:18" x14ac:dyDescent="0.3">
      <c r="A3259" s="82">
        <v>3228</v>
      </c>
      <c r="B3259" s="94">
        <f t="shared" si="703"/>
        <v>1.6670287511764393E-27</v>
      </c>
      <c r="C3259" s="179">
        <f t="shared" si="704"/>
        <v>1.6632682214148736E-27</v>
      </c>
      <c r="D3259" s="166">
        <f t="shared" si="705"/>
        <v>2.2558277767625785E-3</v>
      </c>
      <c r="E3259" s="167">
        <f t="shared" si="715"/>
        <v>24.291375447755232</v>
      </c>
      <c r="F3259" s="168">
        <f t="shared" si="716"/>
        <v>7.2840678911663916</v>
      </c>
      <c r="G3259" s="168">
        <f t="shared" si="706"/>
        <v>253136.09628013824</v>
      </c>
      <c r="H3259" s="168">
        <f t="shared" si="707"/>
        <v>271310.33852408634</v>
      </c>
      <c r="I3259" s="169">
        <f t="shared" si="708"/>
        <v>524446.43480422464</v>
      </c>
      <c r="J3259" s="169">
        <f t="shared" si="710"/>
        <v>507919.75981357787</v>
      </c>
      <c r="K3259" s="95"/>
      <c r="L3259" s="265">
        <f t="shared" si="709"/>
        <v>201030.62797787433</v>
      </c>
      <c r="M3259" s="265">
        <f>$G3259*NonHospFrac+theModel!$H3259*NonHospFrac</f>
        <v>323415.80682635022</v>
      </c>
      <c r="N3259" s="266">
        <f t="shared" si="711"/>
        <v>524446.43480422453</v>
      </c>
      <c r="O3259" s="159"/>
      <c r="P3259" s="265">
        <f t="shared" si="712"/>
        <v>194695.62857417797</v>
      </c>
      <c r="Q3259" s="265">
        <f t="shared" si="713"/>
        <v>323414.25218467542</v>
      </c>
      <c r="R3259" s="266">
        <f t="shared" si="714"/>
        <v>518109.8807588534</v>
      </c>
    </row>
    <row r="3260" spans="1:18" x14ac:dyDescent="0.3">
      <c r="A3260" s="82">
        <v>3229</v>
      </c>
      <c r="B3260" s="94">
        <f t="shared" si="703"/>
        <v>1.6358878884975657E-27</v>
      </c>
      <c r="C3260" s="179">
        <f t="shared" si="704"/>
        <v>1.6321976071590233E-27</v>
      </c>
      <c r="D3260" s="166">
        <f t="shared" si="705"/>
        <v>2.2558277767625785E-3</v>
      </c>
      <c r="E3260" s="167">
        <f t="shared" si="715"/>
        <v>24.291375447755232</v>
      </c>
      <c r="F3260" s="168">
        <f t="shared" si="716"/>
        <v>7.2863237189431542</v>
      </c>
      <c r="G3260" s="168">
        <f t="shared" si="706"/>
        <v>253214.49085935164</v>
      </c>
      <c r="H3260" s="168">
        <f t="shared" si="707"/>
        <v>271310.33852408634</v>
      </c>
      <c r="I3260" s="169">
        <f t="shared" si="708"/>
        <v>524524.82938343799</v>
      </c>
      <c r="J3260" s="169">
        <f t="shared" si="710"/>
        <v>507988.48609660665</v>
      </c>
      <c r="K3260" s="95"/>
      <c r="L3260" s="265">
        <f t="shared" si="709"/>
        <v>201060.67816115991</v>
      </c>
      <c r="M3260" s="265">
        <f>$G3260*NonHospFrac+theModel!$H3260*NonHospFrac</f>
        <v>323464.15122227807</v>
      </c>
      <c r="N3260" s="266">
        <f t="shared" si="711"/>
        <v>524524.82938343799</v>
      </c>
      <c r="O3260" s="159"/>
      <c r="P3260" s="265">
        <f t="shared" si="712"/>
        <v>194721.97270947756</v>
      </c>
      <c r="Q3260" s="265">
        <f t="shared" si="713"/>
        <v>323462.59658060328</v>
      </c>
      <c r="R3260" s="266">
        <f t="shared" si="714"/>
        <v>518184.56929008081</v>
      </c>
    </row>
    <row r="3261" spans="1:18" x14ac:dyDescent="0.3">
      <c r="A3261" s="82">
        <v>3230</v>
      </c>
      <c r="B3261" s="94">
        <f t="shared" si="703"/>
        <v>1.6053287514354217E-27</v>
      </c>
      <c r="C3261" s="179">
        <f t="shared" si="704"/>
        <v>1.601707406247098E-27</v>
      </c>
      <c r="D3261" s="166">
        <f t="shared" si="705"/>
        <v>2.2558277767625785E-3</v>
      </c>
      <c r="E3261" s="167">
        <f t="shared" si="715"/>
        <v>24.291375447755232</v>
      </c>
      <c r="F3261" s="168">
        <f t="shared" si="716"/>
        <v>7.2885795467199168</v>
      </c>
      <c r="G3261" s="168">
        <f t="shared" si="706"/>
        <v>253292.88543856508</v>
      </c>
      <c r="H3261" s="168">
        <f t="shared" si="707"/>
        <v>271310.33852408634</v>
      </c>
      <c r="I3261" s="169">
        <f t="shared" si="708"/>
        <v>524603.22396265145</v>
      </c>
      <c r="J3261" s="169">
        <f t="shared" si="710"/>
        <v>508057.20957821695</v>
      </c>
      <c r="K3261" s="95"/>
      <c r="L3261" s="265">
        <f t="shared" si="709"/>
        <v>201090.7283444455</v>
      </c>
      <c r="M3261" s="265">
        <f>$G3261*NonHospFrac+theModel!$H3261*NonHospFrac</f>
        <v>323512.49561820592</v>
      </c>
      <c r="N3261" s="266">
        <f t="shared" si="711"/>
        <v>524603.22396265145</v>
      </c>
      <c r="O3261" s="159"/>
      <c r="P3261" s="265">
        <f t="shared" si="712"/>
        <v>194748.31577093832</v>
      </c>
      <c r="Q3261" s="265">
        <f t="shared" si="713"/>
        <v>323510.94097653113</v>
      </c>
      <c r="R3261" s="266">
        <f t="shared" si="714"/>
        <v>518259.25674746942</v>
      </c>
    </row>
    <row r="3262" spans="1:18" x14ac:dyDescent="0.3">
      <c r="A3262" s="82">
        <v>3231</v>
      </c>
      <c r="B3262" s="94">
        <f t="shared" si="703"/>
        <v>1.5753404730883211E-27</v>
      </c>
      <c r="C3262" s="179">
        <f t="shared" si="704"/>
        <v>1.5717867762912701E-27</v>
      </c>
      <c r="D3262" s="166">
        <f t="shared" si="705"/>
        <v>2.2558277767625785E-3</v>
      </c>
      <c r="E3262" s="167">
        <f t="shared" si="715"/>
        <v>24.291375447755232</v>
      </c>
      <c r="F3262" s="168">
        <f t="shared" si="716"/>
        <v>7.2908353744966794</v>
      </c>
      <c r="G3262" s="168">
        <f t="shared" si="706"/>
        <v>253371.28001777848</v>
      </c>
      <c r="H3262" s="168">
        <f t="shared" si="707"/>
        <v>271310.33852408634</v>
      </c>
      <c r="I3262" s="169">
        <f t="shared" si="708"/>
        <v>524681.61854186479</v>
      </c>
      <c r="J3262" s="169">
        <f t="shared" si="710"/>
        <v>508125.93025852274</v>
      </c>
      <c r="K3262" s="95"/>
      <c r="L3262" s="265">
        <f t="shared" si="709"/>
        <v>201120.77852773108</v>
      </c>
      <c r="M3262" s="265">
        <f>$G3262*NonHospFrac+theModel!$H3262*NonHospFrac</f>
        <v>323560.84001413372</v>
      </c>
      <c r="N3262" s="266">
        <f t="shared" si="711"/>
        <v>524681.61854186479</v>
      </c>
      <c r="O3262" s="159"/>
      <c r="P3262" s="265">
        <f t="shared" si="712"/>
        <v>194774.65775860407</v>
      </c>
      <c r="Q3262" s="265">
        <f t="shared" si="713"/>
        <v>323559.28537245892</v>
      </c>
      <c r="R3262" s="266">
        <f t="shared" si="714"/>
        <v>518333.94313106302</v>
      </c>
    </row>
    <row r="3263" spans="1:18" x14ac:dyDescent="0.3">
      <c r="A3263" s="82">
        <v>3232</v>
      </c>
      <c r="B3263" s="94">
        <f t="shared" si="703"/>
        <v>1.5459123895532921E-27</v>
      </c>
      <c r="C3263" s="179">
        <f t="shared" si="704"/>
        <v>1.5424250774444963E-27</v>
      </c>
      <c r="D3263" s="166">
        <f t="shared" si="705"/>
        <v>2.2558277767625785E-3</v>
      </c>
      <c r="E3263" s="167">
        <f t="shared" si="715"/>
        <v>24.291375447755232</v>
      </c>
      <c r="F3263" s="168">
        <f t="shared" si="716"/>
        <v>7.293091202273442</v>
      </c>
      <c r="G3263" s="168">
        <f t="shared" si="706"/>
        <v>253449.67459699191</v>
      </c>
      <c r="H3263" s="168">
        <f t="shared" si="707"/>
        <v>271310.33852408634</v>
      </c>
      <c r="I3263" s="169">
        <f t="shared" si="708"/>
        <v>524760.01312107826</v>
      </c>
      <c r="J3263" s="169">
        <f t="shared" si="710"/>
        <v>508194.6481376384</v>
      </c>
      <c r="K3263" s="95"/>
      <c r="L3263" s="265">
        <f t="shared" si="709"/>
        <v>201150.82871101663</v>
      </c>
      <c r="M3263" s="265">
        <f>$G3263*NonHospFrac+theModel!$H3263*NonHospFrac</f>
        <v>323609.18441006157</v>
      </c>
      <c r="N3263" s="266">
        <f t="shared" si="711"/>
        <v>524760.01312107826</v>
      </c>
      <c r="O3263" s="159"/>
      <c r="P3263" s="265">
        <f t="shared" si="712"/>
        <v>194800.9986725185</v>
      </c>
      <c r="Q3263" s="265">
        <f t="shared" si="713"/>
        <v>323607.62976838677</v>
      </c>
      <c r="R3263" s="266">
        <f t="shared" si="714"/>
        <v>518408.62844090525</v>
      </c>
    </row>
    <row r="3264" spans="1:18" x14ac:dyDescent="0.3">
      <c r="A3264" s="82">
        <v>3233</v>
      </c>
      <c r="B3264" s="94">
        <f t="shared" si="703"/>
        <v>1.5170340361339675E-27</v>
      </c>
      <c r="C3264" s="179">
        <f t="shared" si="704"/>
        <v>1.5136118686169622E-27</v>
      </c>
      <c r="D3264" s="166">
        <f t="shared" si="705"/>
        <v>2.2558277767625785E-3</v>
      </c>
      <c r="E3264" s="167">
        <f t="shared" si="715"/>
        <v>24.291375447755232</v>
      </c>
      <c r="F3264" s="168">
        <f t="shared" si="716"/>
        <v>7.2953470300502046</v>
      </c>
      <c r="G3264" s="168">
        <f t="shared" si="706"/>
        <v>253528.06917620535</v>
      </c>
      <c r="H3264" s="168">
        <f t="shared" si="707"/>
        <v>271310.33852408634</v>
      </c>
      <c r="I3264" s="169">
        <f t="shared" si="708"/>
        <v>524838.40770029172</v>
      </c>
      <c r="J3264" s="169">
        <f t="shared" si="710"/>
        <v>508263.36321567802</v>
      </c>
      <c r="K3264" s="95"/>
      <c r="L3264" s="265">
        <f t="shared" si="709"/>
        <v>201180.87889430224</v>
      </c>
      <c r="M3264" s="265">
        <f>$G3264*NonHospFrac+theModel!$H3264*NonHospFrac</f>
        <v>323657.52880598942</v>
      </c>
      <c r="N3264" s="266">
        <f t="shared" si="711"/>
        <v>524838.4077002916</v>
      </c>
      <c r="O3264" s="159"/>
      <c r="P3264" s="265">
        <f t="shared" si="712"/>
        <v>194827.33851272549</v>
      </c>
      <c r="Q3264" s="265">
        <f t="shared" si="713"/>
        <v>323655.97416431463</v>
      </c>
      <c r="R3264" s="266">
        <f t="shared" si="714"/>
        <v>518483.31267704011</v>
      </c>
    </row>
    <row r="3265" spans="1:18" x14ac:dyDescent="0.3">
      <c r="A3265" s="82">
        <v>3234</v>
      </c>
      <c r="B3265" s="94">
        <f t="shared" si="703"/>
        <v>1.4886951436193145E-27</v>
      </c>
      <c r="C3265" s="179">
        <f t="shared" si="704"/>
        <v>1.4853369037632064E-27</v>
      </c>
      <c r="D3265" s="166">
        <f t="shared" si="705"/>
        <v>2.2558277767625785E-3</v>
      </c>
      <c r="E3265" s="167">
        <f t="shared" si="715"/>
        <v>24.291375447755232</v>
      </c>
      <c r="F3265" s="168">
        <f t="shared" si="716"/>
        <v>7.2976028578269672</v>
      </c>
      <c r="G3265" s="168">
        <f t="shared" si="706"/>
        <v>253606.46375541875</v>
      </c>
      <c r="H3265" s="168">
        <f t="shared" si="707"/>
        <v>271310.33852408634</v>
      </c>
      <c r="I3265" s="169">
        <f t="shared" si="708"/>
        <v>524916.80227950506</v>
      </c>
      <c r="J3265" s="169">
        <f t="shared" si="710"/>
        <v>508332.07549275568</v>
      </c>
      <c r="K3265" s="95"/>
      <c r="L3265" s="265">
        <f t="shared" si="709"/>
        <v>201210.92907758779</v>
      </c>
      <c r="M3265" s="265">
        <f>$G3265*NonHospFrac+theModel!$H3265*NonHospFrac</f>
        <v>323705.87320191727</v>
      </c>
      <c r="N3265" s="266">
        <f t="shared" si="711"/>
        <v>524916.80227950506</v>
      </c>
      <c r="O3265" s="159"/>
      <c r="P3265" s="265">
        <f t="shared" si="712"/>
        <v>194853.67727926868</v>
      </c>
      <c r="Q3265" s="265">
        <f t="shared" si="713"/>
        <v>323704.31856024248</v>
      </c>
      <c r="R3265" s="266">
        <f t="shared" si="714"/>
        <v>518557.99583951116</v>
      </c>
    </row>
    <row r="3266" spans="1:18" x14ac:dyDescent="0.3">
      <c r="A3266" s="82">
        <v>3235</v>
      </c>
      <c r="B3266" s="94">
        <f t="shared" si="703"/>
        <v>1.4608856346318786E-27</v>
      </c>
      <c r="C3266" s="179">
        <f t="shared" si="704"/>
        <v>1.4575901282386026E-27</v>
      </c>
      <c r="D3266" s="166">
        <f t="shared" si="705"/>
        <v>2.2558277767625785E-3</v>
      </c>
      <c r="E3266" s="167">
        <f t="shared" si="715"/>
        <v>24.291375447755232</v>
      </c>
      <c r="F3266" s="168">
        <f t="shared" si="716"/>
        <v>7.2998586856037297</v>
      </c>
      <c r="G3266" s="168">
        <f t="shared" si="706"/>
        <v>253684.85833463218</v>
      </c>
      <c r="H3266" s="168">
        <f t="shared" si="707"/>
        <v>271310.33852408634</v>
      </c>
      <c r="I3266" s="169">
        <f t="shared" si="708"/>
        <v>524995.19685871853</v>
      </c>
      <c r="J3266" s="169">
        <f t="shared" si="710"/>
        <v>508400.78496898577</v>
      </c>
      <c r="K3266" s="95"/>
      <c r="L3266" s="265">
        <f t="shared" si="709"/>
        <v>201240.9792608734</v>
      </c>
      <c r="M3266" s="265">
        <f>$G3266*NonHospFrac+theModel!$H3266*NonHospFrac</f>
        <v>323754.21759784513</v>
      </c>
      <c r="N3266" s="266">
        <f t="shared" si="711"/>
        <v>524995.19685871853</v>
      </c>
      <c r="O3266" s="159"/>
      <c r="P3266" s="265">
        <f t="shared" si="712"/>
        <v>194880.01497219194</v>
      </c>
      <c r="Q3266" s="265">
        <f t="shared" si="713"/>
        <v>323752.66295617033</v>
      </c>
      <c r="R3266" s="266">
        <f t="shared" si="714"/>
        <v>518632.67792836227</v>
      </c>
    </row>
    <row r="3267" spans="1:18" x14ac:dyDescent="0.3">
      <c r="A3267" s="82">
        <v>3236</v>
      </c>
      <c r="B3267" s="94">
        <f t="shared" si="703"/>
        <v>1.4335956200442443E-27</v>
      </c>
      <c r="C3267" s="179">
        <f t="shared" si="704"/>
        <v>1.4303616752239033E-27</v>
      </c>
      <c r="D3267" s="166">
        <f t="shared" si="705"/>
        <v>2.2558277767625785E-3</v>
      </c>
      <c r="E3267" s="167">
        <f t="shared" si="715"/>
        <v>24.291375447755232</v>
      </c>
      <c r="F3267" s="168">
        <f t="shared" si="716"/>
        <v>7.3021145133804923</v>
      </c>
      <c r="G3267" s="168">
        <f t="shared" si="706"/>
        <v>253763.25291384559</v>
      </c>
      <c r="H3267" s="168">
        <f t="shared" si="707"/>
        <v>271310.33852408634</v>
      </c>
      <c r="I3267" s="169">
        <f t="shared" si="708"/>
        <v>525073.59143793187</v>
      </c>
      <c r="J3267" s="169">
        <f t="shared" si="710"/>
        <v>508469.49164448224</v>
      </c>
      <c r="K3267" s="95"/>
      <c r="L3267" s="265">
        <f t="shared" si="709"/>
        <v>201271.02944415895</v>
      </c>
      <c r="M3267" s="265">
        <f>$G3267*NonHospFrac+theModel!$H3267*NonHospFrac</f>
        <v>323802.56199377298</v>
      </c>
      <c r="N3267" s="266">
        <f t="shared" si="711"/>
        <v>525073.59143793187</v>
      </c>
      <c r="O3267" s="159"/>
      <c r="P3267" s="265">
        <f t="shared" si="712"/>
        <v>194906.35159153893</v>
      </c>
      <c r="Q3267" s="265">
        <f t="shared" si="713"/>
        <v>323801.00735209818</v>
      </c>
      <c r="R3267" s="266">
        <f t="shared" si="714"/>
        <v>518707.35894363711</v>
      </c>
    </row>
    <row r="3268" spans="1:18" x14ac:dyDescent="0.3">
      <c r="A3268" s="82">
        <v>3237</v>
      </c>
      <c r="B3268" s="94">
        <f t="shared" si="703"/>
        <v>1.4068153954624482E-27</v>
      </c>
      <c r="C3268" s="179">
        <f t="shared" si="704"/>
        <v>1.4036418622165869E-27</v>
      </c>
      <c r="D3268" s="166">
        <f t="shared" si="705"/>
        <v>2.2558277767625785E-3</v>
      </c>
      <c r="E3268" s="167">
        <f t="shared" si="715"/>
        <v>24.291375447755232</v>
      </c>
      <c r="F3268" s="168">
        <f t="shared" si="716"/>
        <v>7.3043703411572549</v>
      </c>
      <c r="G3268" s="168">
        <f t="shared" si="706"/>
        <v>253841.64749305902</v>
      </c>
      <c r="H3268" s="168">
        <f t="shared" si="707"/>
        <v>271310.33852408634</v>
      </c>
      <c r="I3268" s="169">
        <f t="shared" si="708"/>
        <v>525151.98601714533</v>
      </c>
      <c r="J3268" s="169">
        <f t="shared" si="710"/>
        <v>508538.19551935943</v>
      </c>
      <c r="K3268" s="95"/>
      <c r="L3268" s="265">
        <f t="shared" si="709"/>
        <v>201301.07962744456</v>
      </c>
      <c r="M3268" s="265">
        <f>$G3268*NonHospFrac+theModel!$H3268*NonHospFrac</f>
        <v>323850.90638970083</v>
      </c>
      <c r="N3268" s="266">
        <f t="shared" si="711"/>
        <v>525151.98601714545</v>
      </c>
      <c r="O3268" s="159"/>
      <c r="P3268" s="265">
        <f t="shared" si="712"/>
        <v>194932.68713735353</v>
      </c>
      <c r="Q3268" s="265">
        <f t="shared" si="713"/>
        <v>323849.35174802603</v>
      </c>
      <c r="R3268" s="266">
        <f t="shared" si="714"/>
        <v>518782.03888537956</v>
      </c>
    </row>
    <row r="3269" spans="1:18" x14ac:dyDescent="0.3">
      <c r="A3269" s="82">
        <v>3238</v>
      </c>
      <c r="B3269" s="94">
        <f t="shared" si="703"/>
        <v>1.380535437775033E-27</v>
      </c>
      <c r="C3269" s="179">
        <f t="shared" si="704"/>
        <v>1.3774211875876951E-27</v>
      </c>
      <c r="D3269" s="166">
        <f t="shared" si="705"/>
        <v>2.2558277767625785E-3</v>
      </c>
      <c r="E3269" s="167">
        <f t="shared" si="715"/>
        <v>24.291375447755232</v>
      </c>
      <c r="F3269" s="168">
        <f t="shared" si="716"/>
        <v>7.3066261689340175</v>
      </c>
      <c r="G3269" s="168">
        <f t="shared" si="706"/>
        <v>253920.04207227245</v>
      </c>
      <c r="H3269" s="168">
        <f t="shared" si="707"/>
        <v>271310.33852408634</v>
      </c>
      <c r="I3269" s="169">
        <f t="shared" si="708"/>
        <v>525230.38059635879</v>
      </c>
      <c r="J3269" s="169">
        <f t="shared" si="710"/>
        <v>508606.89659373148</v>
      </c>
      <c r="K3269" s="95"/>
      <c r="L3269" s="265">
        <f t="shared" si="709"/>
        <v>201331.12981073011</v>
      </c>
      <c r="M3269" s="265">
        <f>$G3269*NonHospFrac+theModel!$H3269*NonHospFrac</f>
        <v>323899.25078562868</v>
      </c>
      <c r="N3269" s="266">
        <f t="shared" si="711"/>
        <v>525230.38059635879</v>
      </c>
      <c r="O3269" s="159"/>
      <c r="P3269" s="265">
        <f t="shared" si="712"/>
        <v>194959.02160967939</v>
      </c>
      <c r="Q3269" s="265">
        <f t="shared" si="713"/>
        <v>323897.69614395389</v>
      </c>
      <c r="R3269" s="266">
        <f t="shared" si="714"/>
        <v>518856.71775363327</v>
      </c>
    </row>
    <row r="3270" spans="1:18" x14ac:dyDescent="0.3">
      <c r="A3270" s="82">
        <v>3239</v>
      </c>
      <c r="B3270" s="94">
        <f t="shared" si="703"/>
        <v>1.3547464017666667E-27</v>
      </c>
      <c r="C3270" s="179">
        <f t="shared" si="704"/>
        <v>1.3516903272030923E-27</v>
      </c>
      <c r="D3270" s="166">
        <f t="shared" si="705"/>
        <v>2.2558277767625785E-3</v>
      </c>
      <c r="E3270" s="167">
        <f t="shared" si="715"/>
        <v>24.291375447755232</v>
      </c>
      <c r="F3270" s="168">
        <f t="shared" si="716"/>
        <v>7.3088819967107801</v>
      </c>
      <c r="G3270" s="168">
        <f t="shared" si="706"/>
        <v>253998.43665148586</v>
      </c>
      <c r="H3270" s="168">
        <f t="shared" si="707"/>
        <v>271310.33852408634</v>
      </c>
      <c r="I3270" s="169">
        <f t="shared" si="708"/>
        <v>525308.77517557214</v>
      </c>
      <c r="J3270" s="169">
        <f t="shared" si="710"/>
        <v>508675.59486771235</v>
      </c>
      <c r="K3270" s="95"/>
      <c r="L3270" s="265">
        <f t="shared" si="709"/>
        <v>201361.17999401569</v>
      </c>
      <c r="M3270" s="265">
        <f>$G3270*NonHospFrac+theModel!$H3270*NonHospFrac</f>
        <v>323947.59518155648</v>
      </c>
      <c r="N3270" s="266">
        <f t="shared" si="711"/>
        <v>525308.77517557214</v>
      </c>
      <c r="O3270" s="159"/>
      <c r="P3270" s="265">
        <f t="shared" si="712"/>
        <v>194985.35500856032</v>
      </c>
      <c r="Q3270" s="265">
        <f t="shared" si="713"/>
        <v>323946.04053988168</v>
      </c>
      <c r="R3270" s="266">
        <f t="shared" si="714"/>
        <v>518931.39554844203</v>
      </c>
    </row>
    <row r="3271" spans="1:18" x14ac:dyDescent="0.3">
      <c r="A3271" s="82">
        <v>3240</v>
      </c>
      <c r="B3271" s="94">
        <f t="shared" si="703"/>
        <v>1.3294391167949218E-27</v>
      </c>
      <c r="C3271" s="179">
        <f t="shared" si="704"/>
        <v>1.3264401311077411E-27</v>
      </c>
      <c r="D3271" s="166">
        <f t="shared" si="705"/>
        <v>2.2558277767625785E-3</v>
      </c>
      <c r="E3271" s="167">
        <f t="shared" si="715"/>
        <v>24.291375447755232</v>
      </c>
      <c r="F3271" s="168">
        <f t="shared" si="716"/>
        <v>7.3111378244875427</v>
      </c>
      <c r="G3271" s="168">
        <f t="shared" si="706"/>
        <v>254076.83123069929</v>
      </c>
      <c r="H3271" s="168">
        <f t="shared" si="707"/>
        <v>271310.33852408634</v>
      </c>
      <c r="I3271" s="169">
        <f t="shared" si="708"/>
        <v>525387.1697547856</v>
      </c>
      <c r="J3271" s="169">
        <f t="shared" si="710"/>
        <v>508744.29034141643</v>
      </c>
      <c r="K3271" s="95"/>
      <c r="L3271" s="265">
        <f t="shared" si="709"/>
        <v>201391.23017730127</v>
      </c>
      <c r="M3271" s="265">
        <f>$G3271*NonHospFrac+theModel!$H3271*NonHospFrac</f>
        <v>323995.93957748433</v>
      </c>
      <c r="N3271" s="266">
        <f t="shared" si="711"/>
        <v>525387.1697547856</v>
      </c>
      <c r="O3271" s="159"/>
      <c r="P3271" s="265">
        <f t="shared" si="712"/>
        <v>195011.68733404009</v>
      </c>
      <c r="Q3271" s="265">
        <f t="shared" si="713"/>
        <v>323994.38493580953</v>
      </c>
      <c r="R3271" s="266">
        <f t="shared" si="714"/>
        <v>519006.0722698496</v>
      </c>
    </row>
    <row r="3272" spans="1:18" x14ac:dyDescent="0.3">
      <c r="A3272" s="82">
        <v>3241</v>
      </c>
      <c r="B3272" s="94">
        <f t="shared" si="703"/>
        <v>1.3046045835291834E-27</v>
      </c>
      <c r="C3272" s="179">
        <f t="shared" si="704"/>
        <v>1.3016616202719665E-27</v>
      </c>
      <c r="D3272" s="166">
        <f t="shared" si="705"/>
        <v>2.2558277767625785E-3</v>
      </c>
      <c r="E3272" s="167">
        <f t="shared" si="715"/>
        <v>24.291375447755232</v>
      </c>
      <c r="F3272" s="168">
        <f t="shared" si="716"/>
        <v>7.3133936522643053</v>
      </c>
      <c r="G3272" s="168">
        <f t="shared" si="706"/>
        <v>254155.22580991269</v>
      </c>
      <c r="H3272" s="168">
        <f t="shared" si="707"/>
        <v>271310.33852408634</v>
      </c>
      <c r="I3272" s="169">
        <f t="shared" si="708"/>
        <v>525465.56433399906</v>
      </c>
      <c r="J3272" s="169">
        <f t="shared" si="710"/>
        <v>508812.9830149578</v>
      </c>
      <c r="K3272" s="95"/>
      <c r="L3272" s="265">
        <f t="shared" si="709"/>
        <v>201421.28036058685</v>
      </c>
      <c r="M3272" s="265">
        <f>$G3272*NonHospFrac+theModel!$H3272*NonHospFrac</f>
        <v>324044.28397341218</v>
      </c>
      <c r="N3272" s="266">
        <f t="shared" si="711"/>
        <v>525465.56433399906</v>
      </c>
      <c r="O3272" s="159"/>
      <c r="P3272" s="265">
        <f t="shared" si="712"/>
        <v>195038.01858616242</v>
      </c>
      <c r="Q3272" s="265">
        <f t="shared" si="713"/>
        <v>324042.72933173738</v>
      </c>
      <c r="R3272" s="266">
        <f t="shared" si="714"/>
        <v>519080.7479178998</v>
      </c>
    </row>
    <row r="3273" spans="1:18" x14ac:dyDescent="0.3">
      <c r="A3273" s="82">
        <v>3242</v>
      </c>
      <c r="B3273" s="94">
        <f t="shared" si="703"/>
        <v>1.2802339707504647E-27</v>
      </c>
      <c r="C3273" s="179">
        <f t="shared" si="704"/>
        <v>1.2773459833984907E-27</v>
      </c>
      <c r="D3273" s="166">
        <f t="shared" si="705"/>
        <v>2.2558277767625785E-3</v>
      </c>
      <c r="E3273" s="167">
        <f t="shared" si="715"/>
        <v>24.291375447755232</v>
      </c>
      <c r="F3273" s="168">
        <f t="shared" si="716"/>
        <v>7.3156494800410679</v>
      </c>
      <c r="G3273" s="168">
        <f t="shared" si="706"/>
        <v>254233.62038912612</v>
      </c>
      <c r="H3273" s="168">
        <f t="shared" si="707"/>
        <v>271310.33852408634</v>
      </c>
      <c r="I3273" s="169">
        <f t="shared" si="708"/>
        <v>525543.95891321241</v>
      </c>
      <c r="J3273" s="169">
        <f t="shared" si="710"/>
        <v>508881.67288845044</v>
      </c>
      <c r="K3273" s="95"/>
      <c r="L3273" s="265">
        <f t="shared" si="709"/>
        <v>201451.33054387243</v>
      </c>
      <c r="M3273" s="265">
        <f>$G3273*NonHospFrac+theModel!$H3273*NonHospFrac</f>
        <v>324092.62836934003</v>
      </c>
      <c r="N3273" s="266">
        <f t="shared" si="711"/>
        <v>525543.95891321241</v>
      </c>
      <c r="O3273" s="159"/>
      <c r="P3273" s="265">
        <f t="shared" si="712"/>
        <v>195064.34876497107</v>
      </c>
      <c r="Q3273" s="265">
        <f t="shared" si="713"/>
        <v>324091.07372766524</v>
      </c>
      <c r="R3273" s="266">
        <f t="shared" si="714"/>
        <v>519155.42249263631</v>
      </c>
    </row>
    <row r="3274" spans="1:18" x14ac:dyDescent="0.3">
      <c r="A3274" s="82">
        <v>3243</v>
      </c>
      <c r="B3274" s="94">
        <f t="shared" si="703"/>
        <v>1.2563186122110069E-27</v>
      </c>
      <c r="C3274" s="179">
        <f t="shared" si="704"/>
        <v>1.2534845737891176E-27</v>
      </c>
      <c r="D3274" s="166">
        <f t="shared" si="705"/>
        <v>2.2558277767625785E-3</v>
      </c>
      <c r="E3274" s="167">
        <f t="shared" si="715"/>
        <v>24.291375447755232</v>
      </c>
      <c r="F3274" s="168">
        <f t="shared" si="716"/>
        <v>7.3179053078178304</v>
      </c>
      <c r="G3274" s="168">
        <f t="shared" si="706"/>
        <v>254312.01496833956</v>
      </c>
      <c r="H3274" s="168">
        <f t="shared" si="707"/>
        <v>271310.33852408634</v>
      </c>
      <c r="I3274" s="169">
        <f t="shared" si="708"/>
        <v>525622.35349242587</v>
      </c>
      <c r="J3274" s="169">
        <f t="shared" si="710"/>
        <v>508950.35996200872</v>
      </c>
      <c r="K3274" s="95"/>
      <c r="L3274" s="265">
        <f t="shared" si="709"/>
        <v>201481.38072715802</v>
      </c>
      <c r="M3274" s="265">
        <f>$G3274*NonHospFrac+theModel!$H3274*NonHospFrac</f>
        <v>324140.97276526783</v>
      </c>
      <c r="N3274" s="266">
        <f t="shared" si="711"/>
        <v>525622.35349242587</v>
      </c>
      <c r="O3274" s="159"/>
      <c r="P3274" s="265">
        <f t="shared" si="712"/>
        <v>195090.67787050983</v>
      </c>
      <c r="Q3274" s="265">
        <f t="shared" si="713"/>
        <v>324139.41812359303</v>
      </c>
      <c r="R3274" s="266">
        <f t="shared" si="714"/>
        <v>519230.09599410289</v>
      </c>
    </row>
    <row r="3275" spans="1:18" x14ac:dyDescent="0.3">
      <c r="A3275" s="82">
        <v>3244</v>
      </c>
      <c r="B3275" s="94">
        <f t="shared" si="703"/>
        <v>1.2328500035525378E-27</v>
      </c>
      <c r="C3275" s="179">
        <f t="shared" si="704"/>
        <v>1.2300689062699422E-27</v>
      </c>
      <c r="D3275" s="166">
        <f t="shared" si="705"/>
        <v>2.2558277767625785E-3</v>
      </c>
      <c r="E3275" s="167">
        <f t="shared" si="715"/>
        <v>24.291375447755232</v>
      </c>
      <c r="F3275" s="168">
        <f t="shared" si="716"/>
        <v>7.320161135594593</v>
      </c>
      <c r="G3275" s="168">
        <f t="shared" si="706"/>
        <v>254390.40954755296</v>
      </c>
      <c r="H3275" s="168">
        <f t="shared" si="707"/>
        <v>271310.33852408634</v>
      </c>
      <c r="I3275" s="169">
        <f t="shared" si="708"/>
        <v>525700.74807163933</v>
      </c>
      <c r="J3275" s="169">
        <f t="shared" si="710"/>
        <v>509019.04423574667</v>
      </c>
      <c r="K3275" s="95"/>
      <c r="L3275" s="265">
        <f t="shared" si="709"/>
        <v>201511.4309104436</v>
      </c>
      <c r="M3275" s="265">
        <f>$G3275*NonHospFrac+theModel!$H3275*NonHospFrac</f>
        <v>324189.31716119568</v>
      </c>
      <c r="N3275" s="266">
        <f t="shared" si="711"/>
        <v>525700.74807163933</v>
      </c>
      <c r="O3275" s="159"/>
      <c r="P3275" s="265">
        <f t="shared" si="712"/>
        <v>195117.00590282239</v>
      </c>
      <c r="Q3275" s="265">
        <f t="shared" si="713"/>
        <v>324187.76251952088</v>
      </c>
      <c r="R3275" s="266">
        <f t="shared" si="714"/>
        <v>519304.7684223433</v>
      </c>
    </row>
    <row r="3276" spans="1:18" x14ac:dyDescent="0.3">
      <c r="A3276" s="82">
        <v>3245</v>
      </c>
      <c r="B3276" s="94">
        <f t="shared" si="703"/>
        <v>1.2098197992821046E-27</v>
      </c>
      <c r="C3276" s="179">
        <f t="shared" si="704"/>
        <v>1.2070906541740067E-27</v>
      </c>
      <c r="D3276" s="166">
        <f t="shared" si="705"/>
        <v>2.2558277767625785E-3</v>
      </c>
      <c r="E3276" s="167">
        <f t="shared" si="715"/>
        <v>24.291375447755232</v>
      </c>
      <c r="F3276" s="168">
        <f t="shared" si="716"/>
        <v>7.3224169633713556</v>
      </c>
      <c r="G3276" s="168">
        <f t="shared" si="706"/>
        <v>254468.80412676642</v>
      </c>
      <c r="H3276" s="168">
        <f t="shared" si="707"/>
        <v>271310.33852408634</v>
      </c>
      <c r="I3276" s="169">
        <f t="shared" si="708"/>
        <v>525779.14265085279</v>
      </c>
      <c r="J3276" s="169">
        <f t="shared" si="710"/>
        <v>509087.72570977837</v>
      </c>
      <c r="K3276" s="95"/>
      <c r="L3276" s="265">
        <f t="shared" si="709"/>
        <v>201541.48109372918</v>
      </c>
      <c r="M3276" s="265">
        <f>$G3276*NonHospFrac+theModel!$H3276*NonHospFrac</f>
        <v>324237.66155712353</v>
      </c>
      <c r="N3276" s="266">
        <f t="shared" si="711"/>
        <v>525779.14265085268</v>
      </c>
      <c r="O3276" s="159"/>
      <c r="P3276" s="265">
        <f t="shared" si="712"/>
        <v>195143.33286195254</v>
      </c>
      <c r="Q3276" s="265">
        <f t="shared" si="713"/>
        <v>324236.10691544873</v>
      </c>
      <c r="R3276" s="266">
        <f t="shared" si="714"/>
        <v>519379.43977740128</v>
      </c>
    </row>
    <row r="3277" spans="1:18" x14ac:dyDescent="0.3">
      <c r="A3277" s="82">
        <v>3246</v>
      </c>
      <c r="B3277" s="94">
        <f t="shared" si="703"/>
        <v>1.1872198098043951E-27</v>
      </c>
      <c r="C3277" s="179">
        <f t="shared" si="704"/>
        <v>1.1845416463803155E-27</v>
      </c>
      <c r="D3277" s="166">
        <f t="shared" si="705"/>
        <v>2.2558277767625785E-3</v>
      </c>
      <c r="E3277" s="167">
        <f t="shared" si="715"/>
        <v>24.291375447755232</v>
      </c>
      <c r="F3277" s="168">
        <f t="shared" si="716"/>
        <v>7.3246727911481182</v>
      </c>
      <c r="G3277" s="168">
        <f t="shared" si="706"/>
        <v>254547.1987059798</v>
      </c>
      <c r="H3277" s="168">
        <f t="shared" si="707"/>
        <v>271310.33852408634</v>
      </c>
      <c r="I3277" s="169">
        <f t="shared" si="708"/>
        <v>525857.53723006614</v>
      </c>
      <c r="J3277" s="169">
        <f t="shared" si="710"/>
        <v>509156.40438421792</v>
      </c>
      <c r="K3277" s="95"/>
      <c r="L3277" s="265">
        <f t="shared" si="709"/>
        <v>201571.53127701476</v>
      </c>
      <c r="M3277" s="265">
        <f>$G3277*NonHospFrac+theModel!$H3277*NonHospFrac</f>
        <v>324286.00595305138</v>
      </c>
      <c r="N3277" s="266">
        <f t="shared" si="711"/>
        <v>525857.53723006614</v>
      </c>
      <c r="O3277" s="159"/>
      <c r="P3277" s="265">
        <f t="shared" si="712"/>
        <v>195169.65874794399</v>
      </c>
      <c r="Q3277" s="265">
        <f t="shared" si="713"/>
        <v>324284.45131137659</v>
      </c>
      <c r="R3277" s="266">
        <f t="shared" si="714"/>
        <v>519454.11005932058</v>
      </c>
    </row>
    <row r="3278" spans="1:18" x14ac:dyDescent="0.3">
      <c r="A3278" s="82">
        <v>3247</v>
      </c>
      <c r="B3278" s="94">
        <f t="shared" si="703"/>
        <v>1.1650419985094992E-27</v>
      </c>
      <c r="C3278" s="179">
        <f t="shared" si="704"/>
        <v>1.1624138644081664E-27</v>
      </c>
      <c r="D3278" s="166">
        <f t="shared" si="705"/>
        <v>2.2558277767625785E-3</v>
      </c>
      <c r="E3278" s="167">
        <f t="shared" si="715"/>
        <v>24.291375447755232</v>
      </c>
      <c r="F3278" s="168">
        <f t="shared" si="716"/>
        <v>7.3269286189248808</v>
      </c>
      <c r="G3278" s="168">
        <f t="shared" si="706"/>
        <v>254625.59328519326</v>
      </c>
      <c r="H3278" s="168">
        <f t="shared" si="707"/>
        <v>271310.33852408634</v>
      </c>
      <c r="I3278" s="169">
        <f t="shared" si="708"/>
        <v>525935.9318092796</v>
      </c>
      <c r="J3278" s="169">
        <f t="shared" si="710"/>
        <v>509225.08025917958</v>
      </c>
      <c r="K3278" s="95"/>
      <c r="L3278" s="265">
        <f t="shared" si="709"/>
        <v>201601.58146030034</v>
      </c>
      <c r="M3278" s="265">
        <f>$G3278*NonHospFrac+theModel!$H3278*NonHospFrac</f>
        <v>324334.35034897923</v>
      </c>
      <c r="N3278" s="266">
        <f t="shared" si="711"/>
        <v>525935.9318092796</v>
      </c>
      <c r="O3278" s="159"/>
      <c r="P3278" s="265">
        <f t="shared" si="712"/>
        <v>195195.98356084051</v>
      </c>
      <c r="Q3278" s="265">
        <f t="shared" si="713"/>
        <v>324332.79570730444</v>
      </c>
      <c r="R3278" s="266">
        <f t="shared" si="714"/>
        <v>519528.77926814498</v>
      </c>
    </row>
    <row r="3279" spans="1:18" x14ac:dyDescent="0.3">
      <c r="A3279" s="82">
        <v>3248</v>
      </c>
      <c r="B3279" s="94">
        <f t="shared" si="703"/>
        <v>1.1432784789150701E-27</v>
      </c>
      <c r="C3279" s="179">
        <f t="shared" si="704"/>
        <v>1.1406994395657586E-27</v>
      </c>
      <c r="D3279" s="166">
        <f t="shared" si="705"/>
        <v>2.2558277767625785E-3</v>
      </c>
      <c r="E3279" s="167">
        <f t="shared" si="715"/>
        <v>24.291375447755232</v>
      </c>
      <c r="F3279" s="168">
        <f t="shared" si="716"/>
        <v>7.3291844467016434</v>
      </c>
      <c r="G3279" s="168">
        <f t="shared" si="706"/>
        <v>254703.98786440666</v>
      </c>
      <c r="H3279" s="168">
        <f t="shared" si="707"/>
        <v>271310.33852408634</v>
      </c>
      <c r="I3279" s="169">
        <f t="shared" si="708"/>
        <v>526014.32638849295</v>
      </c>
      <c r="J3279" s="169">
        <f t="shared" si="710"/>
        <v>509293.75333477726</v>
      </c>
      <c r="K3279" s="95"/>
      <c r="L3279" s="265">
        <f t="shared" si="709"/>
        <v>201631.63164358592</v>
      </c>
      <c r="M3279" s="265">
        <f>$G3279*NonHospFrac+theModel!$H3279*NonHospFrac</f>
        <v>324382.69474490709</v>
      </c>
      <c r="N3279" s="266">
        <f t="shared" si="711"/>
        <v>526014.32638849295</v>
      </c>
      <c r="O3279" s="159"/>
      <c r="P3279" s="265">
        <f t="shared" si="712"/>
        <v>195222.30730068582</v>
      </c>
      <c r="Q3279" s="265">
        <f t="shared" si="713"/>
        <v>324381.14010323229</v>
      </c>
      <c r="R3279" s="266">
        <f t="shared" si="714"/>
        <v>519603.44740391814</v>
      </c>
    </row>
    <row r="3280" spans="1:18" x14ac:dyDescent="0.3">
      <c r="A3280" s="82">
        <v>3249</v>
      </c>
      <c r="B3280" s="94">
        <f t="shared" si="703"/>
        <v>1.1219215118618821E-27</v>
      </c>
      <c r="C3280" s="179">
        <f t="shared" si="704"/>
        <v>1.1193906501520765E-27</v>
      </c>
      <c r="D3280" s="166">
        <f t="shared" si="705"/>
        <v>2.2558277767625785E-3</v>
      </c>
      <c r="E3280" s="167">
        <f t="shared" si="715"/>
        <v>24.291375447755232</v>
      </c>
      <c r="F3280" s="168">
        <f t="shared" si="716"/>
        <v>7.331440274478406</v>
      </c>
      <c r="G3280" s="168">
        <f t="shared" si="706"/>
        <v>254782.38244362012</v>
      </c>
      <c r="H3280" s="168">
        <f t="shared" si="707"/>
        <v>271310.33852408634</v>
      </c>
      <c r="I3280" s="169">
        <f t="shared" si="708"/>
        <v>526092.72096770653</v>
      </c>
      <c r="J3280" s="169">
        <f t="shared" si="710"/>
        <v>509362.42361112538</v>
      </c>
      <c r="K3280" s="95"/>
      <c r="L3280" s="265">
        <f t="shared" si="709"/>
        <v>201661.6818268715</v>
      </c>
      <c r="M3280" s="265">
        <f>$G3280*NonHospFrac+theModel!$H3280*NonHospFrac</f>
        <v>324431.03914083494</v>
      </c>
      <c r="N3280" s="266">
        <f t="shared" si="711"/>
        <v>526092.72096770641</v>
      </c>
      <c r="O3280" s="159"/>
      <c r="P3280" s="265">
        <f t="shared" si="712"/>
        <v>195248.62996752368</v>
      </c>
      <c r="Q3280" s="265">
        <f t="shared" si="713"/>
        <v>324429.48449916014</v>
      </c>
      <c r="R3280" s="266">
        <f t="shared" si="714"/>
        <v>519678.11446668382</v>
      </c>
    </row>
    <row r="3281" spans="1:18" x14ac:dyDescent="0.3">
      <c r="A3281" s="82">
        <v>3250</v>
      </c>
      <c r="B3281" s="94">
        <f t="shared" si="703"/>
        <v>1.1009635027617333E-27</v>
      </c>
      <c r="C3281" s="179">
        <f t="shared" si="704"/>
        <v>1.0984799187110015E-27</v>
      </c>
      <c r="D3281" s="166">
        <f t="shared" si="705"/>
        <v>2.2558277767625785E-3</v>
      </c>
      <c r="E3281" s="167">
        <f t="shared" si="715"/>
        <v>24.291375447755232</v>
      </c>
      <c r="F3281" s="168">
        <f t="shared" si="716"/>
        <v>7.3336961022551685</v>
      </c>
      <c r="G3281" s="168">
        <f t="shared" si="706"/>
        <v>254860.7770228335</v>
      </c>
      <c r="H3281" s="168">
        <f t="shared" si="707"/>
        <v>271310.33852408634</v>
      </c>
      <c r="I3281" s="169">
        <f t="shared" si="708"/>
        <v>526171.11554691987</v>
      </c>
      <c r="J3281" s="169">
        <f t="shared" si="710"/>
        <v>509431.09108833765</v>
      </c>
      <c r="K3281" s="95"/>
      <c r="L3281" s="265">
        <f t="shared" si="709"/>
        <v>201691.73201015708</v>
      </c>
      <c r="M3281" s="265">
        <f>$G3281*NonHospFrac+theModel!$H3281*NonHospFrac</f>
        <v>324479.38353676279</v>
      </c>
      <c r="N3281" s="266">
        <f t="shared" si="711"/>
        <v>526171.11554691987</v>
      </c>
      <c r="O3281" s="159"/>
      <c r="P3281" s="265">
        <f t="shared" si="712"/>
        <v>195274.95156139781</v>
      </c>
      <c r="Q3281" s="265">
        <f t="shared" si="713"/>
        <v>324477.82889508799</v>
      </c>
      <c r="R3281" s="266">
        <f t="shared" si="714"/>
        <v>519752.78045648581</v>
      </c>
    </row>
    <row r="3282" spans="1:18" x14ac:dyDescent="0.3">
      <c r="A3282" s="82">
        <v>3251</v>
      </c>
      <c r="B3282" s="94">
        <f t="shared" si="703"/>
        <v>1.0803969988968422E-27</v>
      </c>
      <c r="C3282" s="179">
        <f t="shared" si="704"/>
        <v>1.0779598093367998E-27</v>
      </c>
      <c r="D3282" s="166">
        <f t="shared" si="705"/>
        <v>2.2558277767625785E-3</v>
      </c>
      <c r="E3282" s="167">
        <f t="shared" si="715"/>
        <v>24.291375447755232</v>
      </c>
      <c r="F3282" s="168">
        <f t="shared" si="716"/>
        <v>7.3359519300319311</v>
      </c>
      <c r="G3282" s="168">
        <f t="shared" si="706"/>
        <v>254939.17160204696</v>
      </c>
      <c r="H3282" s="168">
        <f t="shared" si="707"/>
        <v>271310.33852408634</v>
      </c>
      <c r="I3282" s="169">
        <f t="shared" si="708"/>
        <v>526249.51012613333</v>
      </c>
      <c r="J3282" s="169">
        <f t="shared" si="710"/>
        <v>509499.75576652848</v>
      </c>
      <c r="K3282" s="95"/>
      <c r="L3282" s="265">
        <f t="shared" si="709"/>
        <v>201721.78219344266</v>
      </c>
      <c r="M3282" s="265">
        <f>$G3282*NonHospFrac+theModel!$H3282*NonHospFrac</f>
        <v>324527.72793269064</v>
      </c>
      <c r="N3282" s="266">
        <f t="shared" si="711"/>
        <v>526249.51012613333</v>
      </c>
      <c r="O3282" s="159"/>
      <c r="P3282" s="265">
        <f t="shared" si="712"/>
        <v>195301.27208235196</v>
      </c>
      <c r="Q3282" s="265">
        <f t="shared" si="713"/>
        <v>324526.17329101585</v>
      </c>
      <c r="R3282" s="266">
        <f t="shared" si="714"/>
        <v>519827.44537336781</v>
      </c>
    </row>
    <row r="3283" spans="1:18" x14ac:dyDescent="0.3">
      <c r="A3283" s="82">
        <v>3252</v>
      </c>
      <c r="B3283" s="94">
        <f t="shared" si="703"/>
        <v>1.0602146867696094E-27</v>
      </c>
      <c r="C3283" s="179">
        <f t="shared" si="704"/>
        <v>1.057823025029863E-27</v>
      </c>
      <c r="D3283" s="166">
        <f t="shared" si="705"/>
        <v>2.2558277767625785E-3</v>
      </c>
      <c r="E3283" s="167">
        <f t="shared" si="715"/>
        <v>24.291375447755232</v>
      </c>
      <c r="F3283" s="168">
        <f t="shared" si="716"/>
        <v>7.3382077578086937</v>
      </c>
      <c r="G3283" s="168">
        <f t="shared" si="706"/>
        <v>255017.56618126034</v>
      </c>
      <c r="H3283" s="168">
        <f t="shared" si="707"/>
        <v>271310.33852408634</v>
      </c>
      <c r="I3283" s="169">
        <f t="shared" si="708"/>
        <v>526327.90470534668</v>
      </c>
      <c r="J3283" s="169">
        <f t="shared" si="710"/>
        <v>509568.41764581174</v>
      </c>
      <c r="K3283" s="95"/>
      <c r="L3283" s="265">
        <f t="shared" si="709"/>
        <v>201751.83237672824</v>
      </c>
      <c r="M3283" s="265">
        <f>$G3283*NonHospFrac+theModel!$H3283*NonHospFrac</f>
        <v>324576.07232861844</v>
      </c>
      <c r="N3283" s="266">
        <f t="shared" si="711"/>
        <v>526327.90470534668</v>
      </c>
      <c r="O3283" s="159"/>
      <c r="P3283" s="265">
        <f t="shared" si="712"/>
        <v>195327.59153042987</v>
      </c>
      <c r="Q3283" s="265">
        <f t="shared" si="713"/>
        <v>324574.51768694364</v>
      </c>
      <c r="R3283" s="266">
        <f t="shared" si="714"/>
        <v>519902.10921737354</v>
      </c>
    </row>
    <row r="3284" spans="1:18" x14ac:dyDescent="0.3">
      <c r="A3284" s="82">
        <v>3253</v>
      </c>
      <c r="B3284" s="94">
        <f t="shared" si="703"/>
        <v>1.0404093895019303E-27</v>
      </c>
      <c r="C3284" s="179">
        <f t="shared" si="704"/>
        <v>1.0380624051018871E-27</v>
      </c>
      <c r="D3284" s="166">
        <f t="shared" si="705"/>
        <v>2.2558277767625785E-3</v>
      </c>
      <c r="E3284" s="167">
        <f t="shared" si="715"/>
        <v>24.291375447755232</v>
      </c>
      <c r="F3284" s="168">
        <f t="shared" si="716"/>
        <v>7.3404635855854563</v>
      </c>
      <c r="G3284" s="168">
        <f t="shared" si="706"/>
        <v>255095.96076047377</v>
      </c>
      <c r="H3284" s="168">
        <f t="shared" si="707"/>
        <v>271310.33852408634</v>
      </c>
      <c r="I3284" s="169">
        <f t="shared" si="708"/>
        <v>526406.29928456014</v>
      </c>
      <c r="J3284" s="169">
        <f t="shared" si="710"/>
        <v>509637.07672630175</v>
      </c>
      <c r="K3284" s="95"/>
      <c r="L3284" s="265">
        <f t="shared" si="709"/>
        <v>201781.88256001379</v>
      </c>
      <c r="M3284" s="265">
        <f>$G3284*NonHospFrac+theModel!$H3284*NonHospFrac</f>
        <v>324624.41672454629</v>
      </c>
      <c r="N3284" s="266">
        <f t="shared" si="711"/>
        <v>526406.29928456014</v>
      </c>
      <c r="O3284" s="159"/>
      <c r="P3284" s="265">
        <f t="shared" si="712"/>
        <v>195353.90990567525</v>
      </c>
      <c r="Q3284" s="265">
        <f t="shared" si="713"/>
        <v>324622.86208287149</v>
      </c>
      <c r="R3284" s="266">
        <f t="shared" si="714"/>
        <v>519976.77198854671</v>
      </c>
    </row>
    <row r="3285" spans="1:18" x14ac:dyDescent="0.3">
      <c r="A3285" s="82">
        <v>3254</v>
      </c>
      <c r="B3285" s="94">
        <f t="shared" si="703"/>
        <v>1.0209740642830782E-27</v>
      </c>
      <c r="C3285" s="179">
        <f t="shared" si="704"/>
        <v>1.0186709226295143E-27</v>
      </c>
      <c r="D3285" s="166">
        <f t="shared" si="705"/>
        <v>2.2558277767625785E-3</v>
      </c>
      <c r="E3285" s="167">
        <f t="shared" si="715"/>
        <v>24.291375447755232</v>
      </c>
      <c r="F3285" s="168">
        <f t="shared" si="716"/>
        <v>7.3427194133622189</v>
      </c>
      <c r="G3285" s="168">
        <f t="shared" si="706"/>
        <v>255174.35533968717</v>
      </c>
      <c r="H3285" s="168">
        <f t="shared" si="707"/>
        <v>271310.33852408634</v>
      </c>
      <c r="I3285" s="169">
        <f t="shared" si="708"/>
        <v>526484.69386377349</v>
      </c>
      <c r="J3285" s="169">
        <f t="shared" si="710"/>
        <v>509705.73300811235</v>
      </c>
      <c r="K3285" s="95"/>
      <c r="L3285" s="265">
        <f t="shared" si="709"/>
        <v>201811.93274329937</v>
      </c>
      <c r="M3285" s="265">
        <f>$G3285*NonHospFrac+theModel!$H3285*NonHospFrac</f>
        <v>324672.76112047408</v>
      </c>
      <c r="N3285" s="266">
        <f t="shared" si="711"/>
        <v>526484.69386377349</v>
      </c>
      <c r="O3285" s="159"/>
      <c r="P3285" s="265">
        <f t="shared" si="712"/>
        <v>195380.22720813184</v>
      </c>
      <c r="Q3285" s="265">
        <f t="shared" si="713"/>
        <v>324671.20647879929</v>
      </c>
      <c r="R3285" s="266">
        <f t="shared" si="714"/>
        <v>520051.43368693115</v>
      </c>
    </row>
    <row r="3286" spans="1:18" x14ac:dyDescent="0.3">
      <c r="A3286" s="82">
        <v>3255</v>
      </c>
      <c r="B3286" s="94">
        <f t="shared" si="703"/>
        <v>1.0019017998652671E-27</v>
      </c>
      <c r="C3286" s="179">
        <f t="shared" si="704"/>
        <v>9.9964168195554265E-28</v>
      </c>
      <c r="D3286" s="166">
        <f t="shared" si="705"/>
        <v>2.2558277767625785E-3</v>
      </c>
      <c r="E3286" s="167">
        <f t="shared" si="715"/>
        <v>24.291375447755232</v>
      </c>
      <c r="F3286" s="168">
        <f t="shared" si="716"/>
        <v>7.3449752411389815</v>
      </c>
      <c r="G3286" s="168">
        <f t="shared" si="706"/>
        <v>255252.7499189006</v>
      </c>
      <c r="H3286" s="168">
        <f t="shared" si="707"/>
        <v>271310.33852408634</v>
      </c>
      <c r="I3286" s="169">
        <f t="shared" si="708"/>
        <v>526563.08844298695</v>
      </c>
      <c r="J3286" s="169">
        <f t="shared" si="710"/>
        <v>509774.38649135787</v>
      </c>
      <c r="K3286" s="95"/>
      <c r="L3286" s="265">
        <f t="shared" si="709"/>
        <v>201841.98292658495</v>
      </c>
      <c r="M3286" s="265">
        <f>$G3286*NonHospFrac+theModel!$H3286*NonHospFrac</f>
        <v>324721.10551640193</v>
      </c>
      <c r="N3286" s="266">
        <f t="shared" si="711"/>
        <v>526563.08844298683</v>
      </c>
      <c r="O3286" s="159"/>
      <c r="P3286" s="265">
        <f t="shared" si="712"/>
        <v>195406.54343784339</v>
      </c>
      <c r="Q3286" s="265">
        <f t="shared" si="713"/>
        <v>324719.55087472714</v>
      </c>
      <c r="R3286" s="266">
        <f t="shared" si="714"/>
        <v>520126.09431257052</v>
      </c>
    </row>
    <row r="3287" spans="1:18" x14ac:dyDescent="0.3">
      <c r="A3287" s="82">
        <v>3256</v>
      </c>
      <c r="B3287" s="94">
        <f t="shared" si="703"/>
        <v>9.8318581410599169E-28</v>
      </c>
      <c r="C3287" s="179">
        <f t="shared" si="704"/>
        <v>9.8096791623681237E-28</v>
      </c>
      <c r="D3287" s="166">
        <f t="shared" si="705"/>
        <v>2.2558277767625785E-3</v>
      </c>
      <c r="E3287" s="167">
        <f t="shared" si="715"/>
        <v>24.291375447755232</v>
      </c>
      <c r="F3287" s="168">
        <f t="shared" si="716"/>
        <v>7.3472310689157441</v>
      </c>
      <c r="G3287" s="168">
        <f t="shared" si="706"/>
        <v>255331.14449811401</v>
      </c>
      <c r="H3287" s="168">
        <f t="shared" si="707"/>
        <v>271310.33852408634</v>
      </c>
      <c r="I3287" s="169">
        <f t="shared" si="708"/>
        <v>526641.48302220041</v>
      </c>
      <c r="J3287" s="169">
        <f t="shared" si="710"/>
        <v>509843.03717615228</v>
      </c>
      <c r="K3287" s="95"/>
      <c r="L3287" s="265">
        <f t="shared" si="709"/>
        <v>201872.03310987054</v>
      </c>
      <c r="M3287" s="265">
        <f>$G3287*NonHospFrac+theModel!$H3287*NonHospFrac</f>
        <v>324769.44991232979</v>
      </c>
      <c r="N3287" s="266">
        <f t="shared" si="711"/>
        <v>526641.48302220029</v>
      </c>
      <c r="O3287" s="159"/>
      <c r="P3287" s="265">
        <f t="shared" si="712"/>
        <v>195432.85859485361</v>
      </c>
      <c r="Q3287" s="265">
        <f t="shared" si="713"/>
        <v>324767.89527065499</v>
      </c>
      <c r="R3287" s="266">
        <f t="shared" si="714"/>
        <v>520200.7538655086</v>
      </c>
    </row>
    <row r="3288" spans="1:18" x14ac:dyDescent="0.3">
      <c r="A3288" s="82">
        <v>3257</v>
      </c>
      <c r="B3288" s="94">
        <f t="shared" si="703"/>
        <v>9.6481945155628501E-28</v>
      </c>
      <c r="C3288" s="179">
        <f t="shared" si="704"/>
        <v>9.6264298503790346E-28</v>
      </c>
      <c r="D3288" s="166">
        <f t="shared" si="705"/>
        <v>2.2558277767625785E-3</v>
      </c>
      <c r="E3288" s="167">
        <f t="shared" si="715"/>
        <v>24.291375447755232</v>
      </c>
      <c r="F3288" s="168">
        <f t="shared" si="716"/>
        <v>7.3494868966925067</v>
      </c>
      <c r="G3288" s="168">
        <f t="shared" si="706"/>
        <v>255409.53907732744</v>
      </c>
      <c r="H3288" s="168">
        <f t="shared" si="707"/>
        <v>271310.33852408634</v>
      </c>
      <c r="I3288" s="169">
        <f t="shared" si="708"/>
        <v>526719.87760141375</v>
      </c>
      <c r="J3288" s="169">
        <f t="shared" si="710"/>
        <v>509911.6850626095</v>
      </c>
      <c r="K3288" s="95"/>
      <c r="L3288" s="265">
        <f t="shared" si="709"/>
        <v>201902.08329315612</v>
      </c>
      <c r="M3288" s="265">
        <f>$G3288*NonHospFrac+theModel!$H3288*NonHospFrac</f>
        <v>324817.79430825764</v>
      </c>
      <c r="N3288" s="266">
        <f t="shared" si="711"/>
        <v>526719.87760141375</v>
      </c>
      <c r="O3288" s="159"/>
      <c r="P3288" s="265">
        <f t="shared" si="712"/>
        <v>195459.17267920621</v>
      </c>
      <c r="Q3288" s="265">
        <f t="shared" si="713"/>
        <v>324816.23966658284</v>
      </c>
      <c r="R3288" s="266">
        <f t="shared" si="714"/>
        <v>520275.41234578902</v>
      </c>
    </row>
    <row r="3289" spans="1:18" x14ac:dyDescent="0.3">
      <c r="A3289" s="82">
        <v>3258</v>
      </c>
      <c r="B3289" s="94">
        <f t="shared" si="703"/>
        <v>9.4679618109402247E-28</v>
      </c>
      <c r="C3289" s="179">
        <f t="shared" si="704"/>
        <v>9.4466037196977786E-28</v>
      </c>
      <c r="D3289" s="166">
        <f t="shared" si="705"/>
        <v>2.2558277767625785E-3</v>
      </c>
      <c r="E3289" s="167">
        <f t="shared" si="715"/>
        <v>24.291375447755232</v>
      </c>
      <c r="F3289" s="168">
        <f t="shared" si="716"/>
        <v>7.3517427244692692</v>
      </c>
      <c r="G3289" s="168">
        <f t="shared" si="706"/>
        <v>255487.93365654087</v>
      </c>
      <c r="H3289" s="168">
        <f t="shared" si="707"/>
        <v>271310.33852408634</v>
      </c>
      <c r="I3289" s="169">
        <f t="shared" si="708"/>
        <v>526798.27218062722</v>
      </c>
      <c r="J3289" s="169">
        <f t="shared" si="710"/>
        <v>509980.33015084383</v>
      </c>
      <c r="K3289" s="95"/>
      <c r="L3289" s="265">
        <f t="shared" si="709"/>
        <v>201932.1334764417</v>
      </c>
      <c r="M3289" s="265">
        <f>$G3289*NonHospFrac+theModel!$H3289*NonHospFrac</f>
        <v>324866.13870418549</v>
      </c>
      <c r="N3289" s="266">
        <f t="shared" si="711"/>
        <v>526798.27218062722</v>
      </c>
      <c r="O3289" s="159"/>
      <c r="P3289" s="265">
        <f t="shared" si="712"/>
        <v>195485.48569094494</v>
      </c>
      <c r="Q3289" s="265">
        <f t="shared" si="713"/>
        <v>324864.58406251069</v>
      </c>
      <c r="R3289" s="266">
        <f t="shared" si="714"/>
        <v>520350.06975345564</v>
      </c>
    </row>
    <row r="3290" spans="1:18" x14ac:dyDescent="0.3">
      <c r="A3290" s="82">
        <v>3259</v>
      </c>
      <c r="B3290" s="94">
        <f t="shared" si="703"/>
        <v>9.2910959360144091E-28</v>
      </c>
      <c r="C3290" s="179">
        <f t="shared" si="704"/>
        <v>9.2701368237253814E-28</v>
      </c>
      <c r="D3290" s="166">
        <f t="shared" si="705"/>
        <v>2.2558277767625785E-3</v>
      </c>
      <c r="E3290" s="167">
        <f t="shared" si="715"/>
        <v>24.291375447755232</v>
      </c>
      <c r="F3290" s="168">
        <f t="shared" si="716"/>
        <v>7.3539985522460318</v>
      </c>
      <c r="G3290" s="168">
        <f t="shared" si="706"/>
        <v>255566.32823575428</v>
      </c>
      <c r="H3290" s="168">
        <f t="shared" si="707"/>
        <v>271310.33852408634</v>
      </c>
      <c r="I3290" s="169">
        <f t="shared" si="708"/>
        <v>526876.66675984068</v>
      </c>
      <c r="J3290" s="169">
        <f t="shared" si="710"/>
        <v>510048.9724409692</v>
      </c>
      <c r="K3290" s="95"/>
      <c r="L3290" s="265">
        <f t="shared" si="709"/>
        <v>201962.18365972728</v>
      </c>
      <c r="M3290" s="265">
        <f>$G3290*NonHospFrac+theModel!$H3290*NonHospFrac</f>
        <v>324914.48310011334</v>
      </c>
      <c r="N3290" s="266">
        <f t="shared" si="711"/>
        <v>526876.66675984068</v>
      </c>
      <c r="O3290" s="159"/>
      <c r="P3290" s="265">
        <f t="shared" si="712"/>
        <v>195511.79763011352</v>
      </c>
      <c r="Q3290" s="265">
        <f t="shared" si="713"/>
        <v>324912.92845843855</v>
      </c>
      <c r="R3290" s="266">
        <f t="shared" si="714"/>
        <v>520424.72608855204</v>
      </c>
    </row>
    <row r="3291" spans="1:18" x14ac:dyDescent="0.3">
      <c r="A3291" s="82">
        <v>3260</v>
      </c>
      <c r="B3291" s="94">
        <f t="shared" si="703"/>
        <v>9.1175339968604661E-28</v>
      </c>
      <c r="C3291" s="179">
        <f t="shared" si="704"/>
        <v>9.0969664104147709E-28</v>
      </c>
      <c r="D3291" s="166">
        <f t="shared" si="705"/>
        <v>2.2558277767625785E-3</v>
      </c>
      <c r="E3291" s="167">
        <f t="shared" si="715"/>
        <v>24.291375447755232</v>
      </c>
      <c r="F3291" s="168">
        <f t="shared" si="716"/>
        <v>7.3562543800227944</v>
      </c>
      <c r="G3291" s="168">
        <f t="shared" si="706"/>
        <v>255644.72281496771</v>
      </c>
      <c r="H3291" s="168">
        <f t="shared" si="707"/>
        <v>271310.33852408634</v>
      </c>
      <c r="I3291" s="169">
        <f t="shared" si="708"/>
        <v>526955.06133905402</v>
      </c>
      <c r="J3291" s="169">
        <f t="shared" si="710"/>
        <v>510117.61193309963</v>
      </c>
      <c r="K3291" s="95"/>
      <c r="L3291" s="265">
        <f t="shared" si="709"/>
        <v>201992.23384301286</v>
      </c>
      <c r="M3291" s="265">
        <f>$G3291*NonHospFrac+theModel!$H3291*NonHospFrac</f>
        <v>324962.82749604119</v>
      </c>
      <c r="N3291" s="266">
        <f t="shared" si="711"/>
        <v>526955.06133905402</v>
      </c>
      <c r="O3291" s="159"/>
      <c r="P3291" s="265">
        <f t="shared" si="712"/>
        <v>195538.10849675565</v>
      </c>
      <c r="Q3291" s="265">
        <f t="shared" si="713"/>
        <v>324961.2728543664</v>
      </c>
      <c r="R3291" s="266">
        <f t="shared" si="714"/>
        <v>520499.38135112205</v>
      </c>
    </row>
    <row r="3292" spans="1:18" x14ac:dyDescent="0.3">
      <c r="A3292" s="82">
        <v>3261</v>
      </c>
      <c r="B3292" s="94">
        <f t="shared" si="703"/>
        <v>8.9472142744406689E-28</v>
      </c>
      <c r="C3292" s="179">
        <f t="shared" si="704"/>
        <v>8.9270308999557384E-28</v>
      </c>
      <c r="D3292" s="166">
        <f t="shared" si="705"/>
        <v>2.2558277767625785E-3</v>
      </c>
      <c r="E3292" s="167">
        <f t="shared" si="715"/>
        <v>24.291375447755232</v>
      </c>
      <c r="F3292" s="168">
        <f t="shared" si="716"/>
        <v>7.358510207799557</v>
      </c>
      <c r="G3292" s="168">
        <f t="shared" si="706"/>
        <v>255723.11739418111</v>
      </c>
      <c r="H3292" s="168">
        <f t="shared" si="707"/>
        <v>271310.33852408634</v>
      </c>
      <c r="I3292" s="169">
        <f t="shared" si="708"/>
        <v>527033.45591826749</v>
      </c>
      <c r="J3292" s="169">
        <f t="shared" si="710"/>
        <v>510186.24862734933</v>
      </c>
      <c r="K3292" s="95"/>
      <c r="L3292" s="265">
        <f t="shared" si="709"/>
        <v>202022.28402629844</v>
      </c>
      <c r="M3292" s="265">
        <f>$G3292*NonHospFrac+theModel!$H3292*NonHospFrac</f>
        <v>325011.17189196905</v>
      </c>
      <c r="N3292" s="266">
        <f t="shared" si="711"/>
        <v>527033.45591826749</v>
      </c>
      <c r="O3292" s="159"/>
      <c r="P3292" s="265">
        <f t="shared" si="712"/>
        <v>195564.41829091505</v>
      </c>
      <c r="Q3292" s="265">
        <f t="shared" si="713"/>
        <v>325009.61725029425</v>
      </c>
      <c r="R3292" s="266">
        <f t="shared" si="714"/>
        <v>520574.03554120928</v>
      </c>
    </row>
    <row r="3293" spans="1:18" x14ac:dyDescent="0.3">
      <c r="A3293" s="82">
        <v>3262</v>
      </c>
      <c r="B3293" s="94">
        <f t="shared" si="703"/>
        <v>8.7800762026574502E-28</v>
      </c>
      <c r="C3293" s="179">
        <f t="shared" si="704"/>
        <v>8.7602698628774028E-28</v>
      </c>
      <c r="D3293" s="166">
        <f t="shared" si="705"/>
        <v>2.2558277767625785E-3</v>
      </c>
      <c r="E3293" s="167">
        <f t="shared" si="715"/>
        <v>24.291375447755232</v>
      </c>
      <c r="F3293" s="168">
        <f t="shared" si="716"/>
        <v>7.3607660355763196</v>
      </c>
      <c r="G3293" s="168">
        <f t="shared" si="706"/>
        <v>255801.51197339458</v>
      </c>
      <c r="H3293" s="168">
        <f t="shared" si="707"/>
        <v>271310.33852408634</v>
      </c>
      <c r="I3293" s="169">
        <f t="shared" si="708"/>
        <v>527111.85049748095</v>
      </c>
      <c r="J3293" s="169">
        <f t="shared" si="710"/>
        <v>510254.88252383226</v>
      </c>
      <c r="K3293" s="95"/>
      <c r="L3293" s="265">
        <f t="shared" si="709"/>
        <v>202052.33420958402</v>
      </c>
      <c r="M3293" s="265">
        <f>$G3293*NonHospFrac+theModel!$H3293*NonHospFrac</f>
        <v>325059.5162878969</v>
      </c>
      <c r="N3293" s="266">
        <f t="shared" si="711"/>
        <v>527111.85049748095</v>
      </c>
      <c r="O3293" s="159"/>
      <c r="P3293" s="265">
        <f t="shared" si="712"/>
        <v>195590.72701263547</v>
      </c>
      <c r="Q3293" s="265">
        <f t="shared" si="713"/>
        <v>325057.9616462221</v>
      </c>
      <c r="R3293" s="266">
        <f t="shared" si="714"/>
        <v>520648.6886588576</v>
      </c>
    </row>
    <row r="3294" spans="1:18" x14ac:dyDescent="0.3">
      <c r="A3294" s="82">
        <v>3263</v>
      </c>
      <c r="B3294" s="94">
        <f t="shared" si="703"/>
        <v>8.6160603468157037E-28</v>
      </c>
      <c r="C3294" s="179">
        <f t="shared" si="704"/>
        <v>8.5966239985590939E-28</v>
      </c>
      <c r="D3294" s="166">
        <f t="shared" si="705"/>
        <v>2.2558277767625785E-3</v>
      </c>
      <c r="E3294" s="167">
        <f t="shared" si="715"/>
        <v>24.291375447755232</v>
      </c>
      <c r="F3294" s="168">
        <f t="shared" si="716"/>
        <v>7.3630218633530822</v>
      </c>
      <c r="G3294" s="168">
        <f t="shared" si="706"/>
        <v>255879.90655260798</v>
      </c>
      <c r="H3294" s="168">
        <f t="shared" si="707"/>
        <v>271310.33852408634</v>
      </c>
      <c r="I3294" s="169">
        <f t="shared" si="708"/>
        <v>527190.24507669429</v>
      </c>
      <c r="J3294" s="169">
        <f t="shared" si="710"/>
        <v>510323.51362266234</v>
      </c>
      <c r="K3294" s="95"/>
      <c r="L3294" s="265">
        <f t="shared" si="709"/>
        <v>202082.3843928696</v>
      </c>
      <c r="M3294" s="265">
        <f>$G3294*NonHospFrac+theModel!$H3294*NonHospFrac</f>
        <v>325107.86068382475</v>
      </c>
      <c r="N3294" s="266">
        <f t="shared" si="711"/>
        <v>527190.24507669429</v>
      </c>
      <c r="O3294" s="159"/>
      <c r="P3294" s="265">
        <f t="shared" si="712"/>
        <v>195617.03466196058</v>
      </c>
      <c r="Q3294" s="265">
        <f t="shared" si="713"/>
        <v>325106.30604214995</v>
      </c>
      <c r="R3294" s="266">
        <f t="shared" si="714"/>
        <v>520723.34070411057</v>
      </c>
    </row>
    <row r="3295" spans="1:18" x14ac:dyDescent="0.3">
      <c r="A3295" s="82">
        <v>3264</v>
      </c>
      <c r="B3295" s="94">
        <f t="shared" ref="B3295:B3358" si="717">Constant*EXP(PowerTerm*(A3295)/7)</f>
        <v>8.4551083824877162E-28</v>
      </c>
      <c r="C3295" s="179">
        <f t="shared" ref="C3295:C3358" si="718">(1-theFloor)*B3295</f>
        <v>8.4360351141429621E-28</v>
      </c>
      <c r="D3295" s="166">
        <f t="shared" ref="D3295:D3358" si="719">theFloor</f>
        <v>2.2558277767625785E-3</v>
      </c>
      <c r="E3295" s="167">
        <f t="shared" si="715"/>
        <v>24.291375447755232</v>
      </c>
      <c r="F3295" s="168">
        <f t="shared" si="716"/>
        <v>7.3652776911298448</v>
      </c>
      <c r="G3295" s="168">
        <f t="shared" ref="G3295:G3358" si="720">$B$22*F3295*totInfected/365.25</f>
        <v>255958.30113182144</v>
      </c>
      <c r="H3295" s="168">
        <f t="shared" ref="H3295:H3358" si="721">lostQALYs_Injured*E3295*totInfected/365.25</f>
        <v>271310.33852408634</v>
      </c>
      <c r="I3295" s="169">
        <f t="shared" ref="I3295:I3358" si="722">H3295+G3295</f>
        <v>527268.63965590775</v>
      </c>
      <c r="J3295" s="169">
        <f t="shared" si="710"/>
        <v>510392.14192395384</v>
      </c>
      <c r="K3295" s="95"/>
      <c r="L3295" s="265">
        <f t="shared" ref="L3295:L3358" si="723">$G3295*HospFrac+$H3295*HospFrac</f>
        <v>202112.43457615518</v>
      </c>
      <c r="M3295" s="265">
        <f>$G3295*NonHospFrac+theModel!$H3295*NonHospFrac</f>
        <v>325156.2050797526</v>
      </c>
      <c r="N3295" s="266">
        <f t="shared" si="711"/>
        <v>527268.63965590775</v>
      </c>
      <c r="O3295" s="159"/>
      <c r="P3295" s="265">
        <f t="shared" si="712"/>
        <v>195643.34123893411</v>
      </c>
      <c r="Q3295" s="265">
        <f t="shared" si="713"/>
        <v>325154.65043807781</v>
      </c>
      <c r="R3295" s="266">
        <f t="shared" si="714"/>
        <v>520797.99167701195</v>
      </c>
    </row>
    <row r="3296" spans="1:18" x14ac:dyDescent="0.3">
      <c r="A3296" s="82">
        <v>3265</v>
      </c>
      <c r="B3296" s="94">
        <f t="shared" si="717"/>
        <v>8.2971630747728798E-28</v>
      </c>
      <c r="C3296" s="179">
        <f t="shared" si="718"/>
        <v>8.2784461038404778E-28</v>
      </c>
      <c r="D3296" s="166">
        <f t="shared" si="719"/>
        <v>2.2558277767625785E-3</v>
      </c>
      <c r="E3296" s="167">
        <f t="shared" si="715"/>
        <v>24.291375447755232</v>
      </c>
      <c r="F3296" s="168">
        <f t="shared" si="716"/>
        <v>7.3675335189066073</v>
      </c>
      <c r="G3296" s="168">
        <f t="shared" si="720"/>
        <v>256036.69571103482</v>
      </c>
      <c r="H3296" s="168">
        <f t="shared" si="721"/>
        <v>271310.33852408634</v>
      </c>
      <c r="I3296" s="169">
        <f t="shared" si="722"/>
        <v>527347.03423512122</v>
      </c>
      <c r="J3296" s="169">
        <f t="shared" ref="J3296:J3359" si="724">J3295+(I3296-I3295)/(1+discountDaily)^A3296</f>
        <v>510460.76742782065</v>
      </c>
      <c r="K3296" s="95"/>
      <c r="L3296" s="265">
        <f t="shared" si="723"/>
        <v>202142.48475944076</v>
      </c>
      <c r="M3296" s="265">
        <f>$G3296*NonHospFrac+theModel!$H3296*NonHospFrac</f>
        <v>325204.5494756804</v>
      </c>
      <c r="N3296" s="266">
        <f t="shared" ref="N3296:N3359" si="725">L3296+M3296</f>
        <v>527347.03423512122</v>
      </c>
      <c r="O3296" s="159"/>
      <c r="P3296" s="265">
        <f t="shared" ref="P3296:P3359" si="726">P3295+(L3296-L3295)/(1+discountDaily)^A3296</f>
        <v>195669.64674359979</v>
      </c>
      <c r="Q3296" s="265">
        <f t="shared" ref="Q3296:Q3359" si="727">Q3295+(M3296-M3295)/(1+discountDaily)^B3296</f>
        <v>325202.9948340056</v>
      </c>
      <c r="R3296" s="266">
        <f t="shared" ref="R3296:R3359" si="728">P3296+Q3296</f>
        <v>520872.64157760539</v>
      </c>
    </row>
    <row r="3297" spans="1:18" x14ac:dyDescent="0.3">
      <c r="A3297" s="82">
        <v>3266</v>
      </c>
      <c r="B3297" s="94">
        <f t="shared" si="717"/>
        <v>8.142168257944806E-28</v>
      </c>
      <c r="C3297" s="179">
        <f t="shared" si="718"/>
        <v>8.1238009286254598E-28</v>
      </c>
      <c r="D3297" s="166">
        <f t="shared" si="719"/>
        <v>2.2558277767625785E-3</v>
      </c>
      <c r="E3297" s="167">
        <f t="shared" ref="E3297:E3360" si="729">C3297+E3296</f>
        <v>24.291375447755232</v>
      </c>
      <c r="F3297" s="168">
        <f t="shared" ref="F3297:F3360" si="730">D3297+F3296</f>
        <v>7.3697893466833699</v>
      </c>
      <c r="G3297" s="168">
        <f t="shared" si="720"/>
        <v>256115.09029024828</v>
      </c>
      <c r="H3297" s="168">
        <f t="shared" si="721"/>
        <v>271310.33852408634</v>
      </c>
      <c r="I3297" s="169">
        <f t="shared" si="722"/>
        <v>527425.42881433456</v>
      </c>
      <c r="J3297" s="169">
        <f t="shared" si="724"/>
        <v>510529.39013437671</v>
      </c>
      <c r="K3297" s="95"/>
      <c r="L3297" s="265">
        <f t="shared" si="723"/>
        <v>202172.53494272634</v>
      </c>
      <c r="M3297" s="265">
        <f>$G3297*NonHospFrac+theModel!$H3297*NonHospFrac</f>
        <v>325252.89387160831</v>
      </c>
      <c r="N3297" s="266">
        <f t="shared" si="725"/>
        <v>527425.42881433468</v>
      </c>
      <c r="O3297" s="159"/>
      <c r="P3297" s="265">
        <f t="shared" si="726"/>
        <v>195695.95117600131</v>
      </c>
      <c r="Q3297" s="265">
        <f t="shared" si="727"/>
        <v>325251.33922993351</v>
      </c>
      <c r="R3297" s="266">
        <f t="shared" si="728"/>
        <v>520947.29040593479</v>
      </c>
    </row>
    <row r="3298" spans="1:18" x14ac:dyDescent="0.3">
      <c r="A3298" s="82">
        <v>3267</v>
      </c>
      <c r="B3298" s="94">
        <f t="shared" si="717"/>
        <v>7.9900688154786775E-28</v>
      </c>
      <c r="C3298" s="179">
        <f t="shared" si="718"/>
        <v>7.9720445963064758E-28</v>
      </c>
      <c r="D3298" s="166">
        <f t="shared" si="719"/>
        <v>2.2558277767625785E-3</v>
      </c>
      <c r="E3298" s="167">
        <f t="shared" si="729"/>
        <v>24.291375447755232</v>
      </c>
      <c r="F3298" s="168">
        <f t="shared" si="730"/>
        <v>7.3720451744601325</v>
      </c>
      <c r="G3298" s="168">
        <f t="shared" si="720"/>
        <v>256193.48486946165</v>
      </c>
      <c r="H3298" s="168">
        <f t="shared" si="721"/>
        <v>271310.33852408634</v>
      </c>
      <c r="I3298" s="169">
        <f t="shared" si="722"/>
        <v>527503.82339354802</v>
      </c>
      <c r="J3298" s="169">
        <f t="shared" si="724"/>
        <v>510598.01004373626</v>
      </c>
      <c r="K3298" s="95"/>
      <c r="L3298" s="265">
        <f t="shared" si="723"/>
        <v>202202.58512601192</v>
      </c>
      <c r="M3298" s="265">
        <f>$G3298*NonHospFrac+theModel!$H3298*NonHospFrac</f>
        <v>325301.23826753604</v>
      </c>
      <c r="N3298" s="266">
        <f t="shared" si="725"/>
        <v>527503.82339354791</v>
      </c>
      <c r="O3298" s="159"/>
      <c r="P3298" s="265">
        <f t="shared" si="726"/>
        <v>195722.25453618239</v>
      </c>
      <c r="Q3298" s="265">
        <f t="shared" si="727"/>
        <v>325299.68362586125</v>
      </c>
      <c r="R3298" s="266">
        <f t="shared" si="728"/>
        <v>521021.93816204363</v>
      </c>
    </row>
    <row r="3299" spans="1:18" x14ac:dyDescent="0.3">
      <c r="A3299" s="82">
        <v>3268</v>
      </c>
      <c r="B3299" s="94">
        <f t="shared" si="717"/>
        <v>7.8408106604516698E-28</v>
      </c>
      <c r="C3299" s="179">
        <f t="shared" si="718"/>
        <v>7.8231231419714869E-28</v>
      </c>
      <c r="D3299" s="166">
        <f t="shared" si="719"/>
        <v>2.2558277767625785E-3</v>
      </c>
      <c r="E3299" s="167">
        <f t="shared" si="729"/>
        <v>24.291375447755232</v>
      </c>
      <c r="F3299" s="168">
        <f t="shared" si="730"/>
        <v>7.3743010022368951</v>
      </c>
      <c r="G3299" s="168">
        <f t="shared" si="720"/>
        <v>256271.87944867511</v>
      </c>
      <c r="H3299" s="168">
        <f t="shared" si="721"/>
        <v>271310.33852408634</v>
      </c>
      <c r="I3299" s="169">
        <f t="shared" si="722"/>
        <v>527582.21797276149</v>
      </c>
      <c r="J3299" s="169">
        <f t="shared" si="724"/>
        <v>510666.62715601322</v>
      </c>
      <c r="K3299" s="95"/>
      <c r="L3299" s="265">
        <f t="shared" si="723"/>
        <v>202232.63530929748</v>
      </c>
      <c r="M3299" s="265">
        <f>$G3299*NonHospFrac+theModel!$H3299*NonHospFrac</f>
        <v>325349.58266346395</v>
      </c>
      <c r="N3299" s="266">
        <f t="shared" si="725"/>
        <v>527582.21797276149</v>
      </c>
      <c r="O3299" s="159"/>
      <c r="P3299" s="265">
        <f t="shared" si="726"/>
        <v>195748.55682418667</v>
      </c>
      <c r="Q3299" s="265">
        <f t="shared" si="727"/>
        <v>325348.02802178916</v>
      </c>
      <c r="R3299" s="266">
        <f t="shared" si="728"/>
        <v>521096.58484597586</v>
      </c>
    </row>
    <row r="3300" spans="1:18" x14ac:dyDescent="0.3">
      <c r="A3300" s="82">
        <v>3269</v>
      </c>
      <c r="B3300" s="94">
        <f t="shared" si="717"/>
        <v>7.6943407163095171E-28</v>
      </c>
      <c r="C3300" s="179">
        <f t="shared" si="718"/>
        <v>7.6769836087977904E-28</v>
      </c>
      <c r="D3300" s="166">
        <f t="shared" si="719"/>
        <v>2.2558277767625785E-3</v>
      </c>
      <c r="E3300" s="167">
        <f t="shared" si="729"/>
        <v>24.291375447755232</v>
      </c>
      <c r="F3300" s="168">
        <f t="shared" si="730"/>
        <v>7.3765568300136577</v>
      </c>
      <c r="G3300" s="168">
        <f t="shared" si="720"/>
        <v>256350.27402788849</v>
      </c>
      <c r="H3300" s="168">
        <f t="shared" si="721"/>
        <v>271310.33852408634</v>
      </c>
      <c r="I3300" s="169">
        <f t="shared" si="722"/>
        <v>527660.61255197483</v>
      </c>
      <c r="J3300" s="169">
        <f t="shared" si="724"/>
        <v>510735.2414713215</v>
      </c>
      <c r="K3300" s="95"/>
      <c r="L3300" s="265">
        <f t="shared" si="723"/>
        <v>202262.68549258306</v>
      </c>
      <c r="M3300" s="265">
        <f>$G3300*NonHospFrac+theModel!$H3300*NonHospFrac</f>
        <v>325397.92705939175</v>
      </c>
      <c r="N3300" s="266">
        <f t="shared" si="725"/>
        <v>527660.61255197483</v>
      </c>
      <c r="O3300" s="159"/>
      <c r="P3300" s="265">
        <f t="shared" si="726"/>
        <v>195774.85804005797</v>
      </c>
      <c r="Q3300" s="265">
        <f t="shared" si="727"/>
        <v>325396.37241771695</v>
      </c>
      <c r="R3300" s="266">
        <f t="shared" si="728"/>
        <v>521171.23045777495</v>
      </c>
    </row>
    <row r="3301" spans="1:18" x14ac:dyDescent="0.3">
      <c r="A3301" s="82">
        <v>3270</v>
      </c>
      <c r="B3301" s="94">
        <f t="shared" si="717"/>
        <v>7.5506068979923661E-28</v>
      </c>
      <c r="C3301" s="179">
        <f t="shared" si="718"/>
        <v>7.5335740292204594E-28</v>
      </c>
      <c r="D3301" s="166">
        <f t="shared" si="719"/>
        <v>2.2558277767625785E-3</v>
      </c>
      <c r="E3301" s="167">
        <f t="shared" si="729"/>
        <v>24.291375447755232</v>
      </c>
      <c r="F3301" s="168">
        <f t="shared" si="730"/>
        <v>7.3788126577904203</v>
      </c>
      <c r="G3301" s="168">
        <f t="shared" si="720"/>
        <v>256428.66860710195</v>
      </c>
      <c r="H3301" s="168">
        <f t="shared" si="721"/>
        <v>271310.33852408634</v>
      </c>
      <c r="I3301" s="169">
        <f t="shared" si="722"/>
        <v>527739.00713118829</v>
      </c>
      <c r="J3301" s="169">
        <f t="shared" si="724"/>
        <v>510803.8529897753</v>
      </c>
      <c r="K3301" s="95"/>
      <c r="L3301" s="265">
        <f t="shared" si="723"/>
        <v>202292.73567586864</v>
      </c>
      <c r="M3301" s="265">
        <f>$G3301*NonHospFrac+theModel!$H3301*NonHospFrac</f>
        <v>325446.2714553196</v>
      </c>
      <c r="N3301" s="266">
        <f t="shared" si="725"/>
        <v>527739.00713118818</v>
      </c>
      <c r="O3301" s="159"/>
      <c r="P3301" s="265">
        <f t="shared" si="726"/>
        <v>195801.1581838399</v>
      </c>
      <c r="Q3301" s="265">
        <f t="shared" si="727"/>
        <v>325444.7168136448</v>
      </c>
      <c r="R3301" s="266">
        <f t="shared" si="728"/>
        <v>521245.87499748473</v>
      </c>
    </row>
    <row r="3302" spans="1:18" x14ac:dyDescent="0.3">
      <c r="A3302" s="82">
        <v>3271</v>
      </c>
      <c r="B3302" s="94">
        <f t="shared" si="717"/>
        <v>7.4095580934131992E-28</v>
      </c>
      <c r="C3302" s="179">
        <f t="shared" si="718"/>
        <v>7.3928434064525419E-28</v>
      </c>
      <c r="D3302" s="166">
        <f t="shared" si="719"/>
        <v>2.2558277767625785E-3</v>
      </c>
      <c r="E3302" s="167">
        <f t="shared" si="729"/>
        <v>24.291375447755232</v>
      </c>
      <c r="F3302" s="168">
        <f t="shared" si="730"/>
        <v>7.3810684855671829</v>
      </c>
      <c r="G3302" s="168">
        <f t="shared" si="720"/>
        <v>256507.06318631532</v>
      </c>
      <c r="H3302" s="168">
        <f t="shared" si="721"/>
        <v>271310.33852408634</v>
      </c>
      <c r="I3302" s="169">
        <f t="shared" si="722"/>
        <v>527817.40171040164</v>
      </c>
      <c r="J3302" s="169">
        <f t="shared" si="724"/>
        <v>510872.46171148843</v>
      </c>
      <c r="K3302" s="95"/>
      <c r="L3302" s="265">
        <f t="shared" si="723"/>
        <v>202322.78585915422</v>
      </c>
      <c r="M3302" s="265">
        <f>$G3302*NonHospFrac+theModel!$H3302*NonHospFrac</f>
        <v>325494.61585124745</v>
      </c>
      <c r="N3302" s="266">
        <f t="shared" si="725"/>
        <v>527817.40171040164</v>
      </c>
      <c r="O3302" s="159"/>
      <c r="P3302" s="265">
        <f t="shared" si="726"/>
        <v>195827.45725557621</v>
      </c>
      <c r="Q3302" s="265">
        <f t="shared" si="727"/>
        <v>325493.06120957265</v>
      </c>
      <c r="R3302" s="266">
        <f t="shared" si="728"/>
        <v>521320.51846514887</v>
      </c>
    </row>
    <row r="3303" spans="1:18" x14ac:dyDescent="0.3">
      <c r="A3303" s="82">
        <v>3272</v>
      </c>
      <c r="B3303" s="94">
        <f t="shared" si="717"/>
        <v>7.2711441452823133E-28</v>
      </c>
      <c r="C3303" s="179">
        <f t="shared" si="718"/>
        <v>7.2547416963505412E-28</v>
      </c>
      <c r="D3303" s="166">
        <f t="shared" si="719"/>
        <v>2.2558277767625785E-3</v>
      </c>
      <c r="E3303" s="167">
        <f t="shared" si="729"/>
        <v>24.291375447755232</v>
      </c>
      <c r="F3303" s="168">
        <f t="shared" si="730"/>
        <v>7.3833243133439455</v>
      </c>
      <c r="G3303" s="168">
        <f t="shared" si="720"/>
        <v>256585.45776552879</v>
      </c>
      <c r="H3303" s="168">
        <f t="shared" si="721"/>
        <v>271310.33852408634</v>
      </c>
      <c r="I3303" s="169">
        <f t="shared" si="722"/>
        <v>527895.7962896151</v>
      </c>
      <c r="J3303" s="169">
        <f t="shared" si="724"/>
        <v>510941.06763657514</v>
      </c>
      <c r="K3303" s="95"/>
      <c r="L3303" s="265">
        <f t="shared" si="723"/>
        <v>202352.8360424398</v>
      </c>
      <c r="M3303" s="265">
        <f>$G3303*NonHospFrac+theModel!$H3303*NonHospFrac</f>
        <v>325542.9602471753</v>
      </c>
      <c r="N3303" s="266">
        <f t="shared" si="725"/>
        <v>527895.7962896151</v>
      </c>
      <c r="O3303" s="159"/>
      <c r="P3303" s="265">
        <f t="shared" si="726"/>
        <v>195853.75525531059</v>
      </c>
      <c r="Q3303" s="265">
        <f t="shared" si="727"/>
        <v>325541.40560550051</v>
      </c>
      <c r="R3303" s="266">
        <f t="shared" si="728"/>
        <v>521395.16086081113</v>
      </c>
    </row>
    <row r="3304" spans="1:18" x14ac:dyDescent="0.3">
      <c r="A3304" s="82">
        <v>3273</v>
      </c>
      <c r="B3304" s="94">
        <f t="shared" si="717"/>
        <v>7.1353158332710536E-28</v>
      </c>
      <c r="C3304" s="179">
        <f t="shared" si="718"/>
        <v>7.1192197896183871E-28</v>
      </c>
      <c r="D3304" s="166">
        <f t="shared" si="719"/>
        <v>2.2558277767625785E-3</v>
      </c>
      <c r="E3304" s="167">
        <f t="shared" si="729"/>
        <v>24.291375447755232</v>
      </c>
      <c r="F3304" s="168">
        <f t="shared" si="730"/>
        <v>7.385580141120708</v>
      </c>
      <c r="G3304" s="168">
        <f t="shared" si="720"/>
        <v>256663.85234474219</v>
      </c>
      <c r="H3304" s="168">
        <f t="shared" si="721"/>
        <v>271310.33852408634</v>
      </c>
      <c r="I3304" s="169">
        <f t="shared" si="722"/>
        <v>527974.19086882856</v>
      </c>
      <c r="J3304" s="169">
        <f t="shared" si="724"/>
        <v>511009.67076514929</v>
      </c>
      <c r="K3304" s="95"/>
      <c r="L3304" s="265">
        <f t="shared" si="723"/>
        <v>202382.88622572538</v>
      </c>
      <c r="M3304" s="265">
        <f>$G3304*NonHospFrac+theModel!$H3304*NonHospFrac</f>
        <v>325591.30464310315</v>
      </c>
      <c r="N3304" s="266">
        <f t="shared" si="725"/>
        <v>527974.19086882856</v>
      </c>
      <c r="O3304" s="159"/>
      <c r="P3304" s="265">
        <f t="shared" si="726"/>
        <v>195880.05218308672</v>
      </c>
      <c r="Q3304" s="265">
        <f t="shared" si="727"/>
        <v>325589.75000142836</v>
      </c>
      <c r="R3304" s="266">
        <f t="shared" si="728"/>
        <v>521469.80218451505</v>
      </c>
    </row>
    <row r="3305" spans="1:18" x14ac:dyDescent="0.3">
      <c r="A3305" s="82">
        <v>3274</v>
      </c>
      <c r="B3305" s="94">
        <f t="shared" si="717"/>
        <v>7.0020248565092683E-28</v>
      </c>
      <c r="C3305" s="179">
        <f t="shared" si="718"/>
        <v>6.986229494344373E-28</v>
      </c>
      <c r="D3305" s="166">
        <f t="shared" si="719"/>
        <v>2.2558277767625785E-3</v>
      </c>
      <c r="E3305" s="167">
        <f t="shared" si="729"/>
        <v>24.291375447755232</v>
      </c>
      <c r="F3305" s="168">
        <f t="shared" si="730"/>
        <v>7.3878359688974706</v>
      </c>
      <c r="G3305" s="168">
        <f t="shared" si="720"/>
        <v>256742.24692395565</v>
      </c>
      <c r="H3305" s="168">
        <f t="shared" si="721"/>
        <v>271310.33852408634</v>
      </c>
      <c r="I3305" s="169">
        <f t="shared" si="722"/>
        <v>528052.58544804202</v>
      </c>
      <c r="J3305" s="169">
        <f t="shared" si="724"/>
        <v>511078.27109732485</v>
      </c>
      <c r="K3305" s="95"/>
      <c r="L3305" s="265">
        <f t="shared" si="723"/>
        <v>202412.93640901096</v>
      </c>
      <c r="M3305" s="265">
        <f>$G3305*NonHospFrac+theModel!$H3305*NonHospFrac</f>
        <v>325639.64903903101</v>
      </c>
      <c r="N3305" s="266">
        <f t="shared" si="725"/>
        <v>528052.58544804202</v>
      </c>
      <c r="O3305" s="159"/>
      <c r="P3305" s="265">
        <f t="shared" si="726"/>
        <v>195906.34803894832</v>
      </c>
      <c r="Q3305" s="265">
        <f t="shared" si="727"/>
        <v>325638.09439735621</v>
      </c>
      <c r="R3305" s="266">
        <f t="shared" si="728"/>
        <v>521544.44243630453</v>
      </c>
    </row>
    <row r="3306" spans="1:18" x14ac:dyDescent="0.3">
      <c r="A3306" s="82">
        <v>3275</v>
      </c>
      <c r="B3306" s="94">
        <f t="shared" si="717"/>
        <v>6.8712238164091879E-28</v>
      </c>
      <c r="C3306" s="179">
        <f t="shared" si="718"/>
        <v>6.8557235188637796E-28</v>
      </c>
      <c r="D3306" s="166">
        <f t="shared" si="719"/>
        <v>2.2558277767625785E-3</v>
      </c>
      <c r="E3306" s="167">
        <f t="shared" si="729"/>
        <v>24.291375447755232</v>
      </c>
      <c r="F3306" s="168">
        <f t="shared" si="730"/>
        <v>7.3900917966742332</v>
      </c>
      <c r="G3306" s="168">
        <f t="shared" si="720"/>
        <v>256820.64150316903</v>
      </c>
      <c r="H3306" s="168">
        <f t="shared" si="721"/>
        <v>271310.33852408634</v>
      </c>
      <c r="I3306" s="169">
        <f t="shared" si="722"/>
        <v>528130.98002725537</v>
      </c>
      <c r="J3306" s="169">
        <f t="shared" si="724"/>
        <v>511146.86863321572</v>
      </c>
      <c r="K3306" s="95"/>
      <c r="L3306" s="265">
        <f t="shared" si="723"/>
        <v>202442.98659229654</v>
      </c>
      <c r="M3306" s="265">
        <f>$G3306*NonHospFrac+theModel!$H3306*NonHospFrac</f>
        <v>325687.99343495886</v>
      </c>
      <c r="N3306" s="266">
        <f t="shared" si="725"/>
        <v>528130.98002725537</v>
      </c>
      <c r="O3306" s="159"/>
      <c r="P3306" s="265">
        <f t="shared" si="726"/>
        <v>195932.64282293906</v>
      </c>
      <c r="Q3306" s="265">
        <f t="shared" si="727"/>
        <v>325686.43879328406</v>
      </c>
      <c r="R3306" s="266">
        <f t="shared" si="728"/>
        <v>521619.08161622309</v>
      </c>
    </row>
    <row r="3307" spans="1:18" x14ac:dyDescent="0.3">
      <c r="A3307" s="82">
        <v>3276</v>
      </c>
      <c r="B3307" s="94">
        <f t="shared" si="717"/>
        <v>6.7428661998104338E-28</v>
      </c>
      <c r="C3307" s="179">
        <f t="shared" si="718"/>
        <v>6.7276554549419076E-28</v>
      </c>
      <c r="D3307" s="166">
        <f t="shared" si="719"/>
        <v>2.2558277767625785E-3</v>
      </c>
      <c r="E3307" s="167">
        <f t="shared" si="729"/>
        <v>24.291375447755232</v>
      </c>
      <c r="F3307" s="168">
        <f t="shared" si="730"/>
        <v>7.3923476244509958</v>
      </c>
      <c r="G3307" s="168">
        <f t="shared" si="720"/>
        <v>256899.03608238249</v>
      </c>
      <c r="H3307" s="168">
        <f t="shared" si="721"/>
        <v>271310.33852408634</v>
      </c>
      <c r="I3307" s="169">
        <f t="shared" si="722"/>
        <v>528209.37460646883</v>
      </c>
      <c r="J3307" s="169">
        <f t="shared" si="724"/>
        <v>511215.46337293606</v>
      </c>
      <c r="K3307" s="95"/>
      <c r="L3307" s="265">
        <f t="shared" si="723"/>
        <v>202473.03677558212</v>
      </c>
      <c r="M3307" s="265">
        <f>$G3307*NonHospFrac+theModel!$H3307*NonHospFrac</f>
        <v>325736.33783088671</v>
      </c>
      <c r="N3307" s="266">
        <f t="shared" si="725"/>
        <v>528209.37460646883</v>
      </c>
      <c r="O3307" s="159"/>
      <c r="P3307" s="265">
        <f t="shared" si="726"/>
        <v>195958.93653510264</v>
      </c>
      <c r="Q3307" s="265">
        <f t="shared" si="727"/>
        <v>325734.78318921191</v>
      </c>
      <c r="R3307" s="266">
        <f t="shared" si="728"/>
        <v>521693.71972431452</v>
      </c>
    </row>
    <row r="3308" spans="1:18" x14ac:dyDescent="0.3">
      <c r="A3308" s="82">
        <v>3277</v>
      </c>
      <c r="B3308" s="94">
        <f t="shared" si="717"/>
        <v>6.6169063624398233E-28</v>
      </c>
      <c r="C3308" s="179">
        <f t="shared" si="718"/>
        <v>6.6019797612711945E-28</v>
      </c>
      <c r="D3308" s="166">
        <f t="shared" si="719"/>
        <v>2.2558277767625785E-3</v>
      </c>
      <c r="E3308" s="167">
        <f t="shared" si="729"/>
        <v>24.291375447755232</v>
      </c>
      <c r="F3308" s="168">
        <f t="shared" si="730"/>
        <v>7.3946034522277584</v>
      </c>
      <c r="G3308" s="168">
        <f t="shared" si="720"/>
        <v>256977.43066159586</v>
      </c>
      <c r="H3308" s="168">
        <f t="shared" si="721"/>
        <v>271310.33852408634</v>
      </c>
      <c r="I3308" s="169">
        <f t="shared" si="722"/>
        <v>528287.76918568218</v>
      </c>
      <c r="J3308" s="169">
        <f t="shared" si="724"/>
        <v>511284.05531659967</v>
      </c>
      <c r="K3308" s="95"/>
      <c r="L3308" s="265">
        <f t="shared" si="723"/>
        <v>202503.08695886767</v>
      </c>
      <c r="M3308" s="265">
        <f>$G3308*NonHospFrac+theModel!$H3308*NonHospFrac</f>
        <v>325784.6822268145</v>
      </c>
      <c r="N3308" s="266">
        <f t="shared" si="725"/>
        <v>528287.76918568218</v>
      </c>
      <c r="O3308" s="159"/>
      <c r="P3308" s="265">
        <f t="shared" si="726"/>
        <v>195985.2291754827</v>
      </c>
      <c r="Q3308" s="265">
        <f t="shared" si="727"/>
        <v>325783.12758513971</v>
      </c>
      <c r="R3308" s="266">
        <f t="shared" si="728"/>
        <v>521768.35676062241</v>
      </c>
    </row>
    <row r="3309" spans="1:18" x14ac:dyDescent="0.3">
      <c r="A3309" s="82">
        <v>3278</v>
      </c>
      <c r="B3309" s="94">
        <f t="shared" si="717"/>
        <v>6.4932995126801612E-28</v>
      </c>
      <c r="C3309" s="179">
        <f t="shared" si="718"/>
        <v>6.4786517472766184E-28</v>
      </c>
      <c r="D3309" s="166">
        <f t="shared" si="719"/>
        <v>2.2558277767625785E-3</v>
      </c>
      <c r="E3309" s="167">
        <f t="shared" si="729"/>
        <v>24.291375447755232</v>
      </c>
      <c r="F3309" s="168">
        <f t="shared" si="730"/>
        <v>7.396859280004521</v>
      </c>
      <c r="G3309" s="168">
        <f t="shared" si="720"/>
        <v>257055.8252408093</v>
      </c>
      <c r="H3309" s="168">
        <f t="shared" si="721"/>
        <v>271310.33852408634</v>
      </c>
      <c r="I3309" s="169">
        <f t="shared" si="722"/>
        <v>528366.16376489564</v>
      </c>
      <c r="J3309" s="169">
        <f t="shared" si="724"/>
        <v>511352.64446432074</v>
      </c>
      <c r="K3309" s="95"/>
      <c r="L3309" s="265">
        <f t="shared" si="723"/>
        <v>202533.13714215328</v>
      </c>
      <c r="M3309" s="265">
        <f>$G3309*NonHospFrac+theModel!$H3309*NonHospFrac</f>
        <v>325833.02662274236</v>
      </c>
      <c r="N3309" s="266">
        <f t="shared" si="725"/>
        <v>528366.16376489564</v>
      </c>
      <c r="O3309" s="159"/>
      <c r="P3309" s="265">
        <f t="shared" si="726"/>
        <v>196011.52074412306</v>
      </c>
      <c r="Q3309" s="265">
        <f t="shared" si="727"/>
        <v>325831.47198106756</v>
      </c>
      <c r="R3309" s="266">
        <f t="shared" si="728"/>
        <v>521842.99272519059</v>
      </c>
    </row>
    <row r="3310" spans="1:18" x14ac:dyDescent="0.3">
      <c r="A3310" s="82">
        <v>3279</v>
      </c>
      <c r="B3310" s="94">
        <f t="shared" si="717"/>
        <v>6.3720016956422296E-28</v>
      </c>
      <c r="C3310" s="179">
        <f t="shared" si="718"/>
        <v>6.3576275572236219E-28</v>
      </c>
      <c r="D3310" s="166">
        <f t="shared" si="719"/>
        <v>2.2558277767625785E-3</v>
      </c>
      <c r="E3310" s="167">
        <f t="shared" si="729"/>
        <v>24.291375447755232</v>
      </c>
      <c r="F3310" s="168">
        <f t="shared" si="730"/>
        <v>7.3991151077812836</v>
      </c>
      <c r="G3310" s="168">
        <f t="shared" si="720"/>
        <v>257134.21982002276</v>
      </c>
      <c r="H3310" s="168">
        <f t="shared" si="721"/>
        <v>271310.33852408634</v>
      </c>
      <c r="I3310" s="169">
        <f t="shared" si="722"/>
        <v>528444.5583441091</v>
      </c>
      <c r="J3310" s="169">
        <f t="shared" si="724"/>
        <v>511421.23081621312</v>
      </c>
      <c r="K3310" s="95"/>
      <c r="L3310" s="265">
        <f t="shared" si="723"/>
        <v>202563.18732543886</v>
      </c>
      <c r="M3310" s="265">
        <f>$G3310*NonHospFrac+theModel!$H3310*NonHospFrac</f>
        <v>325881.37101867021</v>
      </c>
      <c r="N3310" s="266">
        <f t="shared" si="725"/>
        <v>528444.5583441091</v>
      </c>
      <c r="O3310" s="159"/>
      <c r="P3310" s="265">
        <f t="shared" si="726"/>
        <v>196037.81124106728</v>
      </c>
      <c r="Q3310" s="265">
        <f t="shared" si="727"/>
        <v>325879.81637699541</v>
      </c>
      <c r="R3310" s="266">
        <f t="shared" si="728"/>
        <v>521917.62761806266</v>
      </c>
    </row>
    <row r="3311" spans="1:18" x14ac:dyDescent="0.3">
      <c r="A3311" s="82">
        <v>3280</v>
      </c>
      <c r="B3311" s="94">
        <f t="shared" si="717"/>
        <v>6.2529697775343314E-28</v>
      </c>
      <c r="C3311" s="179">
        <f t="shared" si="718"/>
        <v>6.2388641546229129E-28</v>
      </c>
      <c r="D3311" s="166">
        <f t="shared" si="719"/>
        <v>2.2558277767625785E-3</v>
      </c>
      <c r="E3311" s="167">
        <f t="shared" si="729"/>
        <v>24.291375447755232</v>
      </c>
      <c r="F3311" s="168">
        <f t="shared" si="730"/>
        <v>7.4013709355580461</v>
      </c>
      <c r="G3311" s="168">
        <f t="shared" si="720"/>
        <v>257212.61439923613</v>
      </c>
      <c r="H3311" s="168">
        <f t="shared" si="721"/>
        <v>271310.33852408634</v>
      </c>
      <c r="I3311" s="169">
        <f t="shared" si="722"/>
        <v>528522.95292332245</v>
      </c>
      <c r="J3311" s="169">
        <f t="shared" si="724"/>
        <v>511489.81437239068</v>
      </c>
      <c r="K3311" s="95"/>
      <c r="L3311" s="265">
        <f t="shared" si="723"/>
        <v>202593.23750872444</v>
      </c>
      <c r="M3311" s="265">
        <f>$G3311*NonHospFrac+theModel!$H3311*NonHospFrac</f>
        <v>325929.715414598</v>
      </c>
      <c r="N3311" s="266">
        <f t="shared" si="725"/>
        <v>528522.95292332245</v>
      </c>
      <c r="O3311" s="159"/>
      <c r="P3311" s="265">
        <f t="shared" si="726"/>
        <v>196064.1006663591</v>
      </c>
      <c r="Q3311" s="265">
        <f t="shared" si="727"/>
        <v>325928.16077292321</v>
      </c>
      <c r="R3311" s="266">
        <f t="shared" si="728"/>
        <v>521992.26143928233</v>
      </c>
    </row>
    <row r="3312" spans="1:18" x14ac:dyDescent="0.3">
      <c r="A3312" s="82">
        <v>3281</v>
      </c>
      <c r="B3312" s="94">
        <f t="shared" si="717"/>
        <v>6.136161430323807E-28</v>
      </c>
      <c r="C3312" s="179">
        <f t="shared" si="718"/>
        <v>6.1223193069265835E-28</v>
      </c>
      <c r="D3312" s="166">
        <f t="shared" si="719"/>
        <v>2.2558277767625785E-3</v>
      </c>
      <c r="E3312" s="167">
        <f t="shared" si="729"/>
        <v>24.291375447755232</v>
      </c>
      <c r="F3312" s="168">
        <f t="shared" si="730"/>
        <v>7.4036267633348087</v>
      </c>
      <c r="G3312" s="168">
        <f t="shared" si="720"/>
        <v>257291.00897844959</v>
      </c>
      <c r="H3312" s="168">
        <f t="shared" si="721"/>
        <v>271310.33852408634</v>
      </c>
      <c r="I3312" s="169">
        <f t="shared" si="722"/>
        <v>528601.34750253591</v>
      </c>
      <c r="J3312" s="169">
        <f t="shared" si="724"/>
        <v>511558.39513296756</v>
      </c>
      <c r="K3312" s="95"/>
      <c r="L3312" s="265">
        <f t="shared" si="723"/>
        <v>202623.28769201002</v>
      </c>
      <c r="M3312" s="265">
        <f>$G3312*NonHospFrac+theModel!$H3312*NonHospFrac</f>
        <v>325978.05981052591</v>
      </c>
      <c r="N3312" s="266">
        <f t="shared" si="725"/>
        <v>528601.34750253591</v>
      </c>
      <c r="O3312" s="159"/>
      <c r="P3312" s="265">
        <f t="shared" si="726"/>
        <v>196090.38902004217</v>
      </c>
      <c r="Q3312" s="265">
        <f t="shared" si="727"/>
        <v>325976.50516885112</v>
      </c>
      <c r="R3312" s="266">
        <f t="shared" si="728"/>
        <v>522066.89418889326</v>
      </c>
    </row>
    <row r="3313" spans="1:18" x14ac:dyDescent="0.3">
      <c r="A3313" s="82">
        <v>3282</v>
      </c>
      <c r="B3313" s="94">
        <f t="shared" si="717"/>
        <v>6.0215351166850866E-28</v>
      </c>
      <c r="C3313" s="179">
        <f t="shared" si="718"/>
        <v>6.0079515705101166E-28</v>
      </c>
      <c r="D3313" s="166">
        <f t="shared" si="719"/>
        <v>2.2558277767625785E-3</v>
      </c>
      <c r="E3313" s="167">
        <f t="shared" si="729"/>
        <v>24.291375447755232</v>
      </c>
      <c r="F3313" s="168">
        <f t="shared" si="730"/>
        <v>7.4058825911115713</v>
      </c>
      <c r="G3313" s="168">
        <f t="shared" si="720"/>
        <v>257369.40355766297</v>
      </c>
      <c r="H3313" s="168">
        <f t="shared" si="721"/>
        <v>271310.33852408634</v>
      </c>
      <c r="I3313" s="169">
        <f t="shared" si="722"/>
        <v>528679.74208174925</v>
      </c>
      <c r="J3313" s="169">
        <f t="shared" si="724"/>
        <v>511626.97309805756</v>
      </c>
      <c r="K3313" s="95"/>
      <c r="L3313" s="265">
        <f t="shared" si="723"/>
        <v>202653.33787529558</v>
      </c>
      <c r="M3313" s="265">
        <f>$G3313*NonHospFrac+theModel!$H3313*NonHospFrac</f>
        <v>326026.40420645371</v>
      </c>
      <c r="N3313" s="266">
        <f t="shared" si="725"/>
        <v>528679.74208174925</v>
      </c>
      <c r="O3313" s="159"/>
      <c r="P3313" s="265">
        <f t="shared" si="726"/>
        <v>196116.67630216019</v>
      </c>
      <c r="Q3313" s="265">
        <f t="shared" si="727"/>
        <v>326024.84956477891</v>
      </c>
      <c r="R3313" s="266">
        <f t="shared" si="728"/>
        <v>522141.5258669391</v>
      </c>
    </row>
    <row r="3314" spans="1:18" x14ac:dyDescent="0.3">
      <c r="A3314" s="82">
        <v>3283</v>
      </c>
      <c r="B3314" s="94">
        <f t="shared" si="717"/>
        <v>5.9090500752289606E-28</v>
      </c>
      <c r="C3314" s="179">
        <f t="shared" si="718"/>
        <v>5.8957202759349779E-28</v>
      </c>
      <c r="D3314" s="166">
        <f t="shared" si="719"/>
        <v>2.2558277767625785E-3</v>
      </c>
      <c r="E3314" s="167">
        <f t="shared" si="729"/>
        <v>24.291375447755232</v>
      </c>
      <c r="F3314" s="168">
        <f t="shared" si="730"/>
        <v>7.4081384188883339</v>
      </c>
      <c r="G3314" s="168">
        <f t="shared" si="720"/>
        <v>257447.79813687643</v>
      </c>
      <c r="H3314" s="168">
        <f t="shared" si="721"/>
        <v>271310.33852408634</v>
      </c>
      <c r="I3314" s="169">
        <f t="shared" si="722"/>
        <v>528758.13666096283</v>
      </c>
      <c r="J3314" s="169">
        <f t="shared" si="724"/>
        <v>511695.54826777487</v>
      </c>
      <c r="K3314" s="95"/>
      <c r="L3314" s="265">
        <f t="shared" si="723"/>
        <v>202683.38805858116</v>
      </c>
      <c r="M3314" s="265">
        <f>$G3314*NonHospFrac+theModel!$H3314*NonHospFrac</f>
        <v>326074.74860238156</v>
      </c>
      <c r="N3314" s="266">
        <f t="shared" si="725"/>
        <v>528758.13666096271</v>
      </c>
      <c r="O3314" s="159"/>
      <c r="P3314" s="265">
        <f t="shared" si="726"/>
        <v>196142.96251275687</v>
      </c>
      <c r="Q3314" s="265">
        <f t="shared" si="727"/>
        <v>326073.19396070676</v>
      </c>
      <c r="R3314" s="266">
        <f t="shared" si="728"/>
        <v>522216.15647346363</v>
      </c>
    </row>
    <row r="3315" spans="1:18" x14ac:dyDescent="0.3">
      <c r="A3315" s="82">
        <v>3284</v>
      </c>
      <c r="B3315" s="94">
        <f t="shared" si="717"/>
        <v>5.7986663060075636E-28</v>
      </c>
      <c r="C3315" s="179">
        <f t="shared" si="718"/>
        <v>5.7855855134862949E-28</v>
      </c>
      <c r="D3315" s="166">
        <f t="shared" si="719"/>
        <v>2.2558277767625785E-3</v>
      </c>
      <c r="E3315" s="167">
        <f t="shared" si="729"/>
        <v>24.291375447755232</v>
      </c>
      <c r="F3315" s="168">
        <f t="shared" si="730"/>
        <v>7.4103942466650965</v>
      </c>
      <c r="G3315" s="168">
        <f t="shared" si="720"/>
        <v>257526.1927160898</v>
      </c>
      <c r="H3315" s="168">
        <f t="shared" si="721"/>
        <v>271310.33852408634</v>
      </c>
      <c r="I3315" s="169">
        <f t="shared" si="722"/>
        <v>528836.53124017618</v>
      </c>
      <c r="J3315" s="169">
        <f t="shared" si="724"/>
        <v>511764.12064223306</v>
      </c>
      <c r="K3315" s="95"/>
      <c r="L3315" s="265">
        <f t="shared" si="723"/>
        <v>202713.43824186674</v>
      </c>
      <c r="M3315" s="265">
        <f>$G3315*NonHospFrac+theModel!$H3315*NonHospFrac</f>
        <v>326123.09299830941</v>
      </c>
      <c r="N3315" s="266">
        <f t="shared" si="725"/>
        <v>528836.53124017618</v>
      </c>
      <c r="O3315" s="159"/>
      <c r="P3315" s="265">
        <f t="shared" si="726"/>
        <v>196169.24765187583</v>
      </c>
      <c r="Q3315" s="265">
        <f t="shared" si="727"/>
        <v>326121.53835663461</v>
      </c>
      <c r="R3315" s="266">
        <f t="shared" si="728"/>
        <v>522290.78600851045</v>
      </c>
    </row>
    <row r="3316" spans="1:18" x14ac:dyDescent="0.3">
      <c r="A3316" s="82">
        <v>3285</v>
      </c>
      <c r="B3316" s="94">
        <f t="shared" si="717"/>
        <v>5.6903445562905539E-28</v>
      </c>
      <c r="C3316" s="179">
        <f t="shared" si="718"/>
        <v>5.6775081189811235E-28</v>
      </c>
      <c r="D3316" s="166">
        <f t="shared" si="719"/>
        <v>2.2558277767625785E-3</v>
      </c>
      <c r="E3316" s="167">
        <f t="shared" si="729"/>
        <v>24.291375447755232</v>
      </c>
      <c r="F3316" s="168">
        <f t="shared" si="730"/>
        <v>7.4126500744418591</v>
      </c>
      <c r="G3316" s="168">
        <f t="shared" si="720"/>
        <v>257604.58729530327</v>
      </c>
      <c r="H3316" s="168">
        <f t="shared" si="721"/>
        <v>271310.33852408634</v>
      </c>
      <c r="I3316" s="169">
        <f t="shared" si="722"/>
        <v>528914.92581938964</v>
      </c>
      <c r="J3316" s="169">
        <f t="shared" si="724"/>
        <v>511832.69022154639</v>
      </c>
      <c r="K3316" s="95"/>
      <c r="L3316" s="265">
        <f t="shared" si="723"/>
        <v>202743.48842515232</v>
      </c>
      <c r="M3316" s="265">
        <f>$G3316*NonHospFrac+theModel!$H3316*NonHospFrac</f>
        <v>326171.43739423726</v>
      </c>
      <c r="N3316" s="266">
        <f t="shared" si="725"/>
        <v>528914.92581938952</v>
      </c>
      <c r="O3316" s="159"/>
      <c r="P3316" s="265">
        <f t="shared" si="726"/>
        <v>196195.53171956079</v>
      </c>
      <c r="Q3316" s="265">
        <f t="shared" si="727"/>
        <v>326169.88275256247</v>
      </c>
      <c r="R3316" s="266">
        <f t="shared" si="728"/>
        <v>522365.41447212326</v>
      </c>
    </row>
    <row r="3317" spans="1:18" x14ac:dyDescent="0.3">
      <c r="A3317" s="82">
        <v>3286</v>
      </c>
      <c r="B3317" s="94">
        <f t="shared" si="717"/>
        <v>5.5840463066065769E-28</v>
      </c>
      <c r="C3317" s="179">
        <f t="shared" si="718"/>
        <v>5.5714496598414056E-28</v>
      </c>
      <c r="D3317" s="166">
        <f t="shared" si="719"/>
        <v>2.2558277767625785E-3</v>
      </c>
      <c r="E3317" s="167">
        <f t="shared" si="729"/>
        <v>24.291375447755232</v>
      </c>
      <c r="F3317" s="168">
        <f t="shared" si="730"/>
        <v>7.4149059022186217</v>
      </c>
      <c r="G3317" s="168">
        <f t="shared" si="720"/>
        <v>257682.98187451664</v>
      </c>
      <c r="H3317" s="168">
        <f t="shared" si="721"/>
        <v>271310.33852408634</v>
      </c>
      <c r="I3317" s="169">
        <f t="shared" si="722"/>
        <v>528993.32039860298</v>
      </c>
      <c r="J3317" s="169">
        <f t="shared" si="724"/>
        <v>511901.25700582855</v>
      </c>
      <c r="K3317" s="95"/>
      <c r="L3317" s="265">
        <f t="shared" si="723"/>
        <v>202773.5386084379</v>
      </c>
      <c r="M3317" s="265">
        <f>$G3317*NonHospFrac+theModel!$H3317*NonHospFrac</f>
        <v>326219.78179016511</v>
      </c>
      <c r="N3317" s="266">
        <f t="shared" si="725"/>
        <v>528993.32039860298</v>
      </c>
      <c r="O3317" s="159"/>
      <c r="P3317" s="265">
        <f t="shared" si="726"/>
        <v>196221.81471585541</v>
      </c>
      <c r="Q3317" s="265">
        <f t="shared" si="727"/>
        <v>326218.22714849032</v>
      </c>
      <c r="R3317" s="266">
        <f t="shared" si="728"/>
        <v>522440.04186434572</v>
      </c>
    </row>
    <row r="3318" spans="1:18" x14ac:dyDescent="0.3">
      <c r="A3318" s="82">
        <v>3287</v>
      </c>
      <c r="B3318" s="94">
        <f t="shared" si="717"/>
        <v>5.4797337570456952E-28</v>
      </c>
      <c r="C3318" s="179">
        <f t="shared" si="718"/>
        <v>5.467372421427288E-28</v>
      </c>
      <c r="D3318" s="166">
        <f t="shared" si="719"/>
        <v>2.2558277767625785E-3</v>
      </c>
      <c r="E3318" s="167">
        <f t="shared" si="729"/>
        <v>24.291375447755232</v>
      </c>
      <c r="F3318" s="168">
        <f t="shared" si="730"/>
        <v>7.4171617299953843</v>
      </c>
      <c r="G3318" s="168">
        <f t="shared" si="720"/>
        <v>257761.3764537301</v>
      </c>
      <c r="H3318" s="168">
        <f t="shared" si="721"/>
        <v>271310.33852408634</v>
      </c>
      <c r="I3318" s="169">
        <f t="shared" si="722"/>
        <v>529071.71497781645</v>
      </c>
      <c r="J3318" s="169">
        <f t="shared" si="724"/>
        <v>511969.82099519373</v>
      </c>
      <c r="K3318" s="95"/>
      <c r="L3318" s="265">
        <f t="shared" si="723"/>
        <v>202803.58879172348</v>
      </c>
      <c r="M3318" s="265">
        <f>$G3318*NonHospFrac+theModel!$H3318*NonHospFrac</f>
        <v>326268.12618609297</v>
      </c>
      <c r="N3318" s="266">
        <f t="shared" si="725"/>
        <v>529071.71497781645</v>
      </c>
      <c r="O3318" s="159"/>
      <c r="P3318" s="265">
        <f t="shared" si="726"/>
        <v>196248.09664080336</v>
      </c>
      <c r="Q3318" s="265">
        <f t="shared" si="727"/>
        <v>326266.57154441817</v>
      </c>
      <c r="R3318" s="266">
        <f t="shared" si="728"/>
        <v>522514.6681852215</v>
      </c>
    </row>
    <row r="3319" spans="1:18" x14ac:dyDescent="0.3">
      <c r="A3319" s="82">
        <v>3288</v>
      </c>
      <c r="B3319" s="94">
        <f t="shared" si="717"/>
        <v>5.3773698138176469E-28</v>
      </c>
      <c r="C3319" s="179">
        <f t="shared" si="718"/>
        <v>5.3652393936257125E-28</v>
      </c>
      <c r="D3319" s="166">
        <f t="shared" si="719"/>
        <v>2.2558277767625785E-3</v>
      </c>
      <c r="E3319" s="167">
        <f t="shared" si="729"/>
        <v>24.291375447755232</v>
      </c>
      <c r="F3319" s="168">
        <f t="shared" si="730"/>
        <v>7.4194175577721468</v>
      </c>
      <c r="G3319" s="168">
        <f t="shared" si="720"/>
        <v>257839.77103294351</v>
      </c>
      <c r="H3319" s="168">
        <f t="shared" si="721"/>
        <v>271310.33852408634</v>
      </c>
      <c r="I3319" s="169">
        <f t="shared" si="722"/>
        <v>529150.10955702979</v>
      </c>
      <c r="J3319" s="169">
        <f t="shared" si="724"/>
        <v>512038.38218975562</v>
      </c>
      <c r="K3319" s="95"/>
      <c r="L3319" s="265">
        <f t="shared" si="723"/>
        <v>202833.63897500906</v>
      </c>
      <c r="M3319" s="265">
        <f>$G3319*NonHospFrac+theModel!$H3319*NonHospFrac</f>
        <v>326316.47058202082</v>
      </c>
      <c r="N3319" s="266">
        <f t="shared" si="725"/>
        <v>529150.10955702991</v>
      </c>
      <c r="O3319" s="159"/>
      <c r="P3319" s="265">
        <f t="shared" si="726"/>
        <v>196274.3774944483</v>
      </c>
      <c r="Q3319" s="265">
        <f t="shared" si="727"/>
        <v>326314.91594034602</v>
      </c>
      <c r="R3319" s="266">
        <f t="shared" si="728"/>
        <v>522589.29343479429</v>
      </c>
    </row>
    <row r="3320" spans="1:18" x14ac:dyDescent="0.3">
      <c r="A3320" s="82">
        <v>3289</v>
      </c>
      <c r="B3320" s="94">
        <f t="shared" si="717"/>
        <v>5.2769180760612099E-28</v>
      </c>
      <c r="C3320" s="179">
        <f t="shared" si="718"/>
        <v>5.26501425768953E-28</v>
      </c>
      <c r="D3320" s="166">
        <f t="shared" si="719"/>
        <v>2.2558277767625785E-3</v>
      </c>
      <c r="E3320" s="167">
        <f t="shared" si="729"/>
        <v>24.291375447755232</v>
      </c>
      <c r="F3320" s="168">
        <f t="shared" si="730"/>
        <v>7.4216733855489094</v>
      </c>
      <c r="G3320" s="168">
        <f t="shared" si="720"/>
        <v>257918.16561215697</v>
      </c>
      <c r="H3320" s="168">
        <f t="shared" si="721"/>
        <v>271310.33852408634</v>
      </c>
      <c r="I3320" s="169">
        <f t="shared" si="722"/>
        <v>529228.50413624337</v>
      </c>
      <c r="J3320" s="169">
        <f t="shared" si="724"/>
        <v>512106.94058962842</v>
      </c>
      <c r="K3320" s="95"/>
      <c r="L3320" s="265">
        <f t="shared" si="723"/>
        <v>202863.68915829464</v>
      </c>
      <c r="M3320" s="265">
        <f>$G3320*NonHospFrac+theModel!$H3320*NonHospFrac</f>
        <v>326364.81497794867</v>
      </c>
      <c r="N3320" s="266">
        <f t="shared" si="725"/>
        <v>529228.50413624337</v>
      </c>
      <c r="O3320" s="159"/>
      <c r="P3320" s="265">
        <f t="shared" si="726"/>
        <v>196300.65727683392</v>
      </c>
      <c r="Q3320" s="265">
        <f t="shared" si="727"/>
        <v>326363.26033627387</v>
      </c>
      <c r="R3320" s="266">
        <f t="shared" si="728"/>
        <v>522663.91761310783</v>
      </c>
    </row>
    <row r="3321" spans="1:18" x14ac:dyDescent="0.3">
      <c r="A3321" s="82">
        <v>3290</v>
      </c>
      <c r="B3321" s="94">
        <f t="shared" si="717"/>
        <v>5.1783428228999674E-28</v>
      </c>
      <c r="C3321" s="179">
        <f t="shared" si="718"/>
        <v>5.1666613733224705E-28</v>
      </c>
      <c r="D3321" s="166">
        <f t="shared" si="719"/>
        <v>2.2558277767625785E-3</v>
      </c>
      <c r="E3321" s="167">
        <f t="shared" si="729"/>
        <v>24.291375447755232</v>
      </c>
      <c r="F3321" s="168">
        <f t="shared" si="730"/>
        <v>7.423929213325672</v>
      </c>
      <c r="G3321" s="168">
        <f t="shared" si="720"/>
        <v>257996.56019137034</v>
      </c>
      <c r="H3321" s="168">
        <f t="shared" si="721"/>
        <v>271310.33852408634</v>
      </c>
      <c r="I3321" s="169">
        <f t="shared" si="722"/>
        <v>529306.89871545671</v>
      </c>
      <c r="J3321" s="169">
        <f t="shared" si="724"/>
        <v>512175.49619492568</v>
      </c>
      <c r="K3321" s="95"/>
      <c r="L3321" s="265">
        <f t="shared" si="723"/>
        <v>202893.73934158022</v>
      </c>
      <c r="M3321" s="265">
        <f>$G3321*NonHospFrac+theModel!$H3321*NonHospFrac</f>
        <v>326413.15937387646</v>
      </c>
      <c r="N3321" s="266">
        <f t="shared" si="725"/>
        <v>529306.89871545671</v>
      </c>
      <c r="O3321" s="159"/>
      <c r="P3321" s="265">
        <f t="shared" si="726"/>
        <v>196326.93598800388</v>
      </c>
      <c r="Q3321" s="265">
        <f t="shared" si="727"/>
        <v>326411.60473220167</v>
      </c>
      <c r="R3321" s="266">
        <f t="shared" si="728"/>
        <v>522738.54072020552</v>
      </c>
    </row>
    <row r="3322" spans="1:18" x14ac:dyDescent="0.3">
      <c r="A3322" s="82">
        <v>3291</v>
      </c>
      <c r="B3322" s="94">
        <f t="shared" si="717"/>
        <v>5.0816090007398766E-28</v>
      </c>
      <c r="C3322" s="179">
        <f t="shared" si="718"/>
        <v>5.0701457660053609E-28</v>
      </c>
      <c r="D3322" s="166">
        <f t="shared" si="719"/>
        <v>2.2558277767625785E-3</v>
      </c>
      <c r="E3322" s="167">
        <f t="shared" si="729"/>
        <v>24.291375447755232</v>
      </c>
      <c r="F3322" s="168">
        <f t="shared" si="730"/>
        <v>7.4261850411024346</v>
      </c>
      <c r="G3322" s="168">
        <f t="shared" si="720"/>
        <v>258074.9547705838</v>
      </c>
      <c r="H3322" s="168">
        <f t="shared" si="721"/>
        <v>271310.33852408634</v>
      </c>
      <c r="I3322" s="169">
        <f t="shared" si="722"/>
        <v>529385.29329467018</v>
      </c>
      <c r="J3322" s="169">
        <f t="shared" si="724"/>
        <v>512244.04900576163</v>
      </c>
      <c r="K3322" s="95"/>
      <c r="L3322" s="265">
        <f t="shared" si="723"/>
        <v>202923.7895248658</v>
      </c>
      <c r="M3322" s="265">
        <f>$G3322*NonHospFrac+theModel!$H3322*NonHospFrac</f>
        <v>326461.50376980432</v>
      </c>
      <c r="N3322" s="266">
        <f t="shared" si="725"/>
        <v>529385.29329467006</v>
      </c>
      <c r="O3322" s="159"/>
      <c r="P3322" s="265">
        <f t="shared" si="726"/>
        <v>196353.21362800183</v>
      </c>
      <c r="Q3322" s="265">
        <f t="shared" si="727"/>
        <v>326459.94912812952</v>
      </c>
      <c r="R3322" s="266">
        <f t="shared" si="728"/>
        <v>522813.16275613138</v>
      </c>
    </row>
    <row r="3323" spans="1:18" x14ac:dyDescent="0.3">
      <c r="A3323" s="82">
        <v>3292</v>
      </c>
      <c r="B3323" s="94">
        <f t="shared" si="717"/>
        <v>4.9866822108041338E-28</v>
      </c>
      <c r="C3323" s="179">
        <f t="shared" si="718"/>
        <v>4.9754331145591138E-28</v>
      </c>
      <c r="D3323" s="166">
        <f t="shared" si="719"/>
        <v>2.2558277767625785E-3</v>
      </c>
      <c r="E3323" s="167">
        <f t="shared" si="729"/>
        <v>24.291375447755232</v>
      </c>
      <c r="F3323" s="168">
        <f t="shared" si="730"/>
        <v>7.4284408688791972</v>
      </c>
      <c r="G3323" s="168">
        <f t="shared" si="720"/>
        <v>258153.34934979718</v>
      </c>
      <c r="H3323" s="168">
        <f t="shared" si="721"/>
        <v>271310.33852408634</v>
      </c>
      <c r="I3323" s="169">
        <f t="shared" si="722"/>
        <v>529463.68787388352</v>
      </c>
      <c r="J3323" s="169">
        <f t="shared" si="724"/>
        <v>512312.59902224992</v>
      </c>
      <c r="K3323" s="95"/>
      <c r="L3323" s="265">
        <f t="shared" si="723"/>
        <v>202953.83970815135</v>
      </c>
      <c r="M3323" s="265">
        <f>$G3323*NonHospFrac+theModel!$H3323*NonHospFrac</f>
        <v>326509.84816573211</v>
      </c>
      <c r="N3323" s="266">
        <f t="shared" si="725"/>
        <v>529463.68787388341</v>
      </c>
      <c r="O3323" s="159"/>
      <c r="P3323" s="265">
        <f t="shared" si="726"/>
        <v>196379.49019687143</v>
      </c>
      <c r="Q3323" s="265">
        <f t="shared" si="727"/>
        <v>326508.29352405731</v>
      </c>
      <c r="R3323" s="266">
        <f t="shared" si="728"/>
        <v>522887.78372092871</v>
      </c>
    </row>
    <row r="3324" spans="1:18" x14ac:dyDescent="0.3">
      <c r="A3324" s="82">
        <v>3293</v>
      </c>
      <c r="B3324" s="94">
        <f t="shared" si="717"/>
        <v>4.8935286969008828E-28</v>
      </c>
      <c r="C3324" s="179">
        <f t="shared" si="718"/>
        <v>4.8824897389400287E-28</v>
      </c>
      <c r="D3324" s="166">
        <f t="shared" si="719"/>
        <v>2.2558277767625785E-3</v>
      </c>
      <c r="E3324" s="167">
        <f t="shared" si="729"/>
        <v>24.291375447755232</v>
      </c>
      <c r="F3324" s="168">
        <f t="shared" si="730"/>
        <v>7.4306966966559598</v>
      </c>
      <c r="G3324" s="168">
        <f t="shared" si="720"/>
        <v>258231.74392901064</v>
      </c>
      <c r="H3324" s="168">
        <f t="shared" si="721"/>
        <v>271310.33852408634</v>
      </c>
      <c r="I3324" s="169">
        <f t="shared" si="722"/>
        <v>529542.08245309698</v>
      </c>
      <c r="J3324" s="169">
        <f t="shared" si="724"/>
        <v>512381.14624450472</v>
      </c>
      <c r="K3324" s="95"/>
      <c r="L3324" s="265">
        <f t="shared" si="723"/>
        <v>202983.88989143696</v>
      </c>
      <c r="M3324" s="265">
        <f>$G3324*NonHospFrac+theModel!$H3324*NonHospFrac</f>
        <v>326558.19256165996</v>
      </c>
      <c r="N3324" s="266">
        <f t="shared" si="725"/>
        <v>529542.08245309698</v>
      </c>
      <c r="O3324" s="159"/>
      <c r="P3324" s="265">
        <f t="shared" si="726"/>
        <v>196405.76569465638</v>
      </c>
      <c r="Q3324" s="265">
        <f t="shared" si="727"/>
        <v>326556.63791998517</v>
      </c>
      <c r="R3324" s="266">
        <f t="shared" si="728"/>
        <v>522962.40361464152</v>
      </c>
    </row>
    <row r="3325" spans="1:18" x14ac:dyDescent="0.3">
      <c r="A3325" s="82">
        <v>3294</v>
      </c>
      <c r="B3325" s="94">
        <f t="shared" si="717"/>
        <v>4.8021153334194669E-28</v>
      </c>
      <c r="C3325" s="179">
        <f t="shared" si="718"/>
        <v>4.7912825882631213E-28</v>
      </c>
      <c r="D3325" s="166">
        <f t="shared" si="719"/>
        <v>2.2558277767625785E-3</v>
      </c>
      <c r="E3325" s="167">
        <f t="shared" si="729"/>
        <v>24.291375447755232</v>
      </c>
      <c r="F3325" s="168">
        <f t="shared" si="730"/>
        <v>7.4329525244327224</v>
      </c>
      <c r="G3325" s="168">
        <f t="shared" si="720"/>
        <v>258310.13850822402</v>
      </c>
      <c r="H3325" s="168">
        <f t="shared" si="721"/>
        <v>271310.33852408634</v>
      </c>
      <c r="I3325" s="169">
        <f t="shared" si="722"/>
        <v>529620.47703231033</v>
      </c>
      <c r="J3325" s="169">
        <f t="shared" si="724"/>
        <v>512449.6906726397</v>
      </c>
      <c r="K3325" s="95"/>
      <c r="L3325" s="265">
        <f t="shared" si="723"/>
        <v>203013.94007472252</v>
      </c>
      <c r="M3325" s="265">
        <f>$G3325*NonHospFrac+theModel!$H3325*NonHospFrac</f>
        <v>326606.53695758781</v>
      </c>
      <c r="N3325" s="266">
        <f t="shared" si="725"/>
        <v>529620.47703231033</v>
      </c>
      <c r="O3325" s="159"/>
      <c r="P3325" s="265">
        <f t="shared" si="726"/>
        <v>196432.04012140026</v>
      </c>
      <c r="Q3325" s="265">
        <f t="shared" si="727"/>
        <v>326604.98231591302</v>
      </c>
      <c r="R3325" s="266">
        <f t="shared" si="728"/>
        <v>523037.02243731328</v>
      </c>
    </row>
    <row r="3326" spans="1:18" x14ac:dyDescent="0.3">
      <c r="A3326" s="82">
        <v>3295</v>
      </c>
      <c r="B3326" s="94">
        <f t="shared" si="717"/>
        <v>4.712409613550751E-28</v>
      </c>
      <c r="C3326" s="179">
        <f t="shared" si="718"/>
        <v>4.7017792290490205E-28</v>
      </c>
      <c r="D3326" s="166">
        <f t="shared" si="719"/>
        <v>2.2558277767625785E-3</v>
      </c>
      <c r="E3326" s="167">
        <f t="shared" si="729"/>
        <v>24.291375447755232</v>
      </c>
      <c r="F3326" s="168">
        <f t="shared" si="730"/>
        <v>7.4352083522094849</v>
      </c>
      <c r="G3326" s="168">
        <f t="shared" si="720"/>
        <v>258388.53308743748</v>
      </c>
      <c r="H3326" s="168">
        <f t="shared" si="721"/>
        <v>271310.33852408634</v>
      </c>
      <c r="I3326" s="169">
        <f t="shared" si="722"/>
        <v>529698.87161152379</v>
      </c>
      <c r="J3326" s="169">
        <f t="shared" si="724"/>
        <v>512518.23230676894</v>
      </c>
      <c r="K3326" s="95"/>
      <c r="L3326" s="265">
        <f t="shared" si="723"/>
        <v>203043.99025800813</v>
      </c>
      <c r="M3326" s="265">
        <f>$G3326*NonHospFrac+theModel!$H3326*NonHospFrac</f>
        <v>326654.88135351567</v>
      </c>
      <c r="N3326" s="266">
        <f t="shared" si="725"/>
        <v>529698.87161152379</v>
      </c>
      <c r="O3326" s="159"/>
      <c r="P3326" s="265">
        <f t="shared" si="726"/>
        <v>196458.31347714685</v>
      </c>
      <c r="Q3326" s="265">
        <f t="shared" si="727"/>
        <v>326653.32671184087</v>
      </c>
      <c r="R3326" s="266">
        <f t="shared" si="728"/>
        <v>523111.64018898772</v>
      </c>
    </row>
    <row r="3327" spans="1:18" x14ac:dyDescent="0.3">
      <c r="A3327" s="82">
        <v>3296</v>
      </c>
      <c r="B3327" s="94">
        <f t="shared" si="717"/>
        <v>4.6243796377278225E-28</v>
      </c>
      <c r="C3327" s="179">
        <f t="shared" si="718"/>
        <v>4.6139478336907409E-28</v>
      </c>
      <c r="D3327" s="166">
        <f t="shared" si="719"/>
        <v>2.2558277767625785E-3</v>
      </c>
      <c r="E3327" s="167">
        <f t="shared" si="729"/>
        <v>24.291375447755232</v>
      </c>
      <c r="F3327" s="168">
        <f t="shared" si="730"/>
        <v>7.4374641799862475</v>
      </c>
      <c r="G3327" s="168">
        <f t="shared" si="720"/>
        <v>258466.92766665091</v>
      </c>
      <c r="H3327" s="168">
        <f t="shared" si="721"/>
        <v>271310.33852408634</v>
      </c>
      <c r="I3327" s="169">
        <f t="shared" si="722"/>
        <v>529777.26619073725</v>
      </c>
      <c r="J3327" s="169">
        <f t="shared" si="724"/>
        <v>512586.77114700625</v>
      </c>
      <c r="K3327" s="95"/>
      <c r="L3327" s="265">
        <f t="shared" si="723"/>
        <v>203074.04044129371</v>
      </c>
      <c r="M3327" s="265">
        <f>$G3327*NonHospFrac+theModel!$H3327*NonHospFrac</f>
        <v>326703.22574944352</v>
      </c>
      <c r="N3327" s="266">
        <f t="shared" si="725"/>
        <v>529777.26619073725</v>
      </c>
      <c r="O3327" s="159"/>
      <c r="P3327" s="265">
        <f t="shared" si="726"/>
        <v>196484.5857619397</v>
      </c>
      <c r="Q3327" s="265">
        <f t="shared" si="727"/>
        <v>326701.67110776872</v>
      </c>
      <c r="R3327" s="266">
        <f t="shared" si="728"/>
        <v>523186.25686970842</v>
      </c>
    </row>
    <row r="3328" spans="1:18" x14ac:dyDescent="0.3">
      <c r="A3328" s="82">
        <v>3297</v>
      </c>
      <c r="B3328" s="94">
        <f t="shared" si="717"/>
        <v>4.5379941022822979E-28</v>
      </c>
      <c r="C3328" s="179">
        <f t="shared" si="718"/>
        <v>4.5277571691355848E-28</v>
      </c>
      <c r="D3328" s="166">
        <f t="shared" si="719"/>
        <v>2.2558277767625785E-3</v>
      </c>
      <c r="E3328" s="167">
        <f t="shared" si="729"/>
        <v>24.291375447755232</v>
      </c>
      <c r="F3328" s="168">
        <f t="shared" si="730"/>
        <v>7.4397200077630101</v>
      </c>
      <c r="G3328" s="168">
        <f t="shared" si="720"/>
        <v>258545.32224586431</v>
      </c>
      <c r="H3328" s="168">
        <f t="shared" si="721"/>
        <v>271310.33852408634</v>
      </c>
      <c r="I3328" s="169">
        <f t="shared" si="722"/>
        <v>529855.6607699506</v>
      </c>
      <c r="J3328" s="169">
        <f t="shared" si="724"/>
        <v>512655.30719346541</v>
      </c>
      <c r="K3328" s="95"/>
      <c r="L3328" s="265">
        <f t="shared" si="723"/>
        <v>203104.09062457929</v>
      </c>
      <c r="M3328" s="265">
        <f>$G3328*NonHospFrac+theModel!$H3328*NonHospFrac</f>
        <v>326751.57014537137</v>
      </c>
      <c r="N3328" s="266">
        <f t="shared" si="725"/>
        <v>529855.6607699506</v>
      </c>
      <c r="O3328" s="159"/>
      <c r="P3328" s="265">
        <f t="shared" si="726"/>
        <v>196510.85697582251</v>
      </c>
      <c r="Q3328" s="265">
        <f t="shared" si="727"/>
        <v>326750.01550369657</v>
      </c>
      <c r="R3328" s="266">
        <f t="shared" si="728"/>
        <v>523260.87247951911</v>
      </c>
    </row>
    <row r="3329" spans="1:18" x14ac:dyDescent="0.3">
      <c r="A3329" s="82">
        <v>3298</v>
      </c>
      <c r="B3329" s="94">
        <f t="shared" si="717"/>
        <v>4.453222288312692E-28</v>
      </c>
      <c r="C3329" s="179">
        <f t="shared" si="718"/>
        <v>4.4431765857786179E-28</v>
      </c>
      <c r="D3329" s="166">
        <f t="shared" si="719"/>
        <v>2.2558277767625785E-3</v>
      </c>
      <c r="E3329" s="167">
        <f t="shared" si="729"/>
        <v>24.291375447755232</v>
      </c>
      <c r="F3329" s="168">
        <f t="shared" si="730"/>
        <v>7.4419758355397727</v>
      </c>
      <c r="G3329" s="168">
        <f t="shared" si="720"/>
        <v>258623.71682507775</v>
      </c>
      <c r="H3329" s="168">
        <f t="shared" si="721"/>
        <v>271310.33852408634</v>
      </c>
      <c r="I3329" s="169">
        <f t="shared" si="722"/>
        <v>529934.05534916406</v>
      </c>
      <c r="J3329" s="169">
        <f t="shared" si="724"/>
        <v>512723.84044626047</v>
      </c>
      <c r="K3329" s="95"/>
      <c r="L3329" s="265">
        <f t="shared" si="723"/>
        <v>203134.14080786484</v>
      </c>
      <c r="M3329" s="265">
        <f>$G3329*NonHospFrac+theModel!$H3329*NonHospFrac</f>
        <v>326799.91454129922</v>
      </c>
      <c r="N3329" s="266">
        <f t="shared" si="725"/>
        <v>529934.05534916406</v>
      </c>
      <c r="O3329" s="159"/>
      <c r="P3329" s="265">
        <f t="shared" si="726"/>
        <v>196537.12711883889</v>
      </c>
      <c r="Q3329" s="265">
        <f t="shared" si="727"/>
        <v>326798.35989962443</v>
      </c>
      <c r="R3329" s="266">
        <f t="shared" si="728"/>
        <v>523335.48701846332</v>
      </c>
    </row>
    <row r="3330" spans="1:18" x14ac:dyDescent="0.3">
      <c r="A3330" s="82">
        <v>3299</v>
      </c>
      <c r="B3330" s="94">
        <f t="shared" si="717"/>
        <v>4.370034050760713E-28</v>
      </c>
      <c r="C3330" s="179">
        <f t="shared" si="718"/>
        <v>4.3601760065636085E-28</v>
      </c>
      <c r="D3330" s="166">
        <f t="shared" si="719"/>
        <v>2.2558277767625785E-3</v>
      </c>
      <c r="E3330" s="167">
        <f t="shared" si="729"/>
        <v>24.291375447755232</v>
      </c>
      <c r="F3330" s="168">
        <f t="shared" si="730"/>
        <v>7.4442316633165353</v>
      </c>
      <c r="G3330" s="168">
        <f t="shared" si="720"/>
        <v>258702.11140429118</v>
      </c>
      <c r="H3330" s="168">
        <f t="shared" si="721"/>
        <v>271310.33852408634</v>
      </c>
      <c r="I3330" s="169">
        <f t="shared" si="722"/>
        <v>530012.44992837752</v>
      </c>
      <c r="J3330" s="169">
        <f t="shared" si="724"/>
        <v>512792.3709055052</v>
      </c>
      <c r="K3330" s="95"/>
      <c r="L3330" s="265">
        <f t="shared" si="723"/>
        <v>203164.19099115045</v>
      </c>
      <c r="M3330" s="265">
        <f>$G3330*NonHospFrac+theModel!$H3330*NonHospFrac</f>
        <v>326848.25893722707</v>
      </c>
      <c r="N3330" s="266">
        <f t="shared" si="725"/>
        <v>530012.44992837752</v>
      </c>
      <c r="O3330" s="159"/>
      <c r="P3330" s="265">
        <f t="shared" si="726"/>
        <v>196563.39619103257</v>
      </c>
      <c r="Q3330" s="265">
        <f t="shared" si="727"/>
        <v>326846.70429555228</v>
      </c>
      <c r="R3330" s="266">
        <f t="shared" si="728"/>
        <v>523410.10048658482</v>
      </c>
    </row>
    <row r="3331" spans="1:18" x14ac:dyDescent="0.3">
      <c r="A3331" s="82">
        <v>3300</v>
      </c>
      <c r="B3331" s="94">
        <f t="shared" si="717"/>
        <v>4.2883998076915975E-28</v>
      </c>
      <c r="C3331" s="179">
        <f t="shared" si="718"/>
        <v>4.2787259162875436E-28</v>
      </c>
      <c r="D3331" s="166">
        <f t="shared" si="719"/>
        <v>2.2558277767625785E-3</v>
      </c>
      <c r="E3331" s="167">
        <f t="shared" si="729"/>
        <v>24.291375447755232</v>
      </c>
      <c r="F3331" s="168">
        <f t="shared" si="730"/>
        <v>7.4464874910932979</v>
      </c>
      <c r="G3331" s="168">
        <f t="shared" si="720"/>
        <v>258780.50598350458</v>
      </c>
      <c r="H3331" s="168">
        <f t="shared" si="721"/>
        <v>271310.33852408634</v>
      </c>
      <c r="I3331" s="169">
        <f t="shared" si="722"/>
        <v>530090.84450759087</v>
      </c>
      <c r="J3331" s="169">
        <f t="shared" si="724"/>
        <v>512860.89857131342</v>
      </c>
      <c r="K3331" s="95"/>
      <c r="L3331" s="265">
        <f t="shared" si="723"/>
        <v>203194.241174436</v>
      </c>
      <c r="M3331" s="265">
        <f>$G3331*NonHospFrac+theModel!$H3331*NonHospFrac</f>
        <v>326896.60333315493</v>
      </c>
      <c r="N3331" s="266">
        <f t="shared" si="725"/>
        <v>530090.84450759087</v>
      </c>
      <c r="O3331" s="159"/>
      <c r="P3331" s="265">
        <f t="shared" si="726"/>
        <v>196589.66419244712</v>
      </c>
      <c r="Q3331" s="265">
        <f t="shared" si="727"/>
        <v>326895.04869148013</v>
      </c>
      <c r="R3331" s="266">
        <f t="shared" si="728"/>
        <v>523484.71288392728</v>
      </c>
    </row>
    <row r="3332" spans="1:18" x14ac:dyDescent="0.3">
      <c r="A3332" s="82">
        <v>3301</v>
      </c>
      <c r="B3332" s="94">
        <f t="shared" si="717"/>
        <v>4.208290529774712E-28</v>
      </c>
      <c r="C3332" s="179">
        <f t="shared" si="718"/>
        <v>4.1987973511049593E-28</v>
      </c>
      <c r="D3332" s="166">
        <f t="shared" si="719"/>
        <v>2.2558277767625785E-3</v>
      </c>
      <c r="E3332" s="167">
        <f t="shared" si="729"/>
        <v>24.291375447755232</v>
      </c>
      <c r="F3332" s="168">
        <f t="shared" si="730"/>
        <v>7.4487433188700605</v>
      </c>
      <c r="G3332" s="168">
        <f t="shared" si="720"/>
        <v>258858.90056271802</v>
      </c>
      <c r="H3332" s="168">
        <f t="shared" si="721"/>
        <v>271310.33852408634</v>
      </c>
      <c r="I3332" s="169">
        <f t="shared" si="722"/>
        <v>530169.23908680433</v>
      </c>
      <c r="J3332" s="169">
        <f t="shared" si="724"/>
        <v>512929.4234437992</v>
      </c>
      <c r="K3332" s="95"/>
      <c r="L3332" s="265">
        <f t="shared" si="723"/>
        <v>203224.29135772161</v>
      </c>
      <c r="M3332" s="265">
        <f>$G3332*NonHospFrac+theModel!$H3332*NonHospFrac</f>
        <v>326944.94772908278</v>
      </c>
      <c r="N3332" s="266">
        <f t="shared" si="725"/>
        <v>530169.23908680445</v>
      </c>
      <c r="O3332" s="159"/>
      <c r="P3332" s="265">
        <f t="shared" si="726"/>
        <v>196615.93112312627</v>
      </c>
      <c r="Q3332" s="265">
        <f t="shared" si="727"/>
        <v>326943.39308740798</v>
      </c>
      <c r="R3332" s="266">
        <f t="shared" si="728"/>
        <v>523559.32421053422</v>
      </c>
    </row>
    <row r="3333" spans="1:18" x14ac:dyDescent="0.3">
      <c r="A3333" s="82">
        <v>3302</v>
      </c>
      <c r="B3333" s="94">
        <f t="shared" si="717"/>
        <v>4.1296777299606496E-28</v>
      </c>
      <c r="C3333" s="179">
        <f t="shared" si="718"/>
        <v>4.1203618882283263E-28</v>
      </c>
      <c r="D3333" s="166">
        <f t="shared" si="719"/>
        <v>2.2558277767625785E-3</v>
      </c>
      <c r="E3333" s="167">
        <f t="shared" si="729"/>
        <v>24.291375447755232</v>
      </c>
      <c r="F3333" s="168">
        <f t="shared" si="730"/>
        <v>7.4509991466468231</v>
      </c>
      <c r="G3333" s="168">
        <f t="shared" si="720"/>
        <v>258937.29514193142</v>
      </c>
      <c r="H3333" s="168">
        <f t="shared" si="721"/>
        <v>271310.33852408634</v>
      </c>
      <c r="I3333" s="169">
        <f t="shared" si="722"/>
        <v>530247.63366601779</v>
      </c>
      <c r="J3333" s="169">
        <f t="shared" si="724"/>
        <v>512997.94552307628</v>
      </c>
      <c r="K3333" s="95"/>
      <c r="L3333" s="265">
        <f t="shared" si="723"/>
        <v>203254.34154100716</v>
      </c>
      <c r="M3333" s="265">
        <f>$G3333*NonHospFrac+theModel!$H3333*NonHospFrac</f>
        <v>326993.29212501057</v>
      </c>
      <c r="N3333" s="266">
        <f t="shared" si="725"/>
        <v>530247.63366601779</v>
      </c>
      <c r="O3333" s="159"/>
      <c r="P3333" s="265">
        <f t="shared" si="726"/>
        <v>196642.19698311356</v>
      </c>
      <c r="Q3333" s="265">
        <f t="shared" si="727"/>
        <v>326991.73748333578</v>
      </c>
      <c r="R3333" s="266">
        <f t="shared" si="728"/>
        <v>523633.93446644931</v>
      </c>
    </row>
    <row r="3334" spans="1:18" x14ac:dyDescent="0.3">
      <c r="A3334" s="82">
        <v>3303</v>
      </c>
      <c r="B3334" s="94">
        <f t="shared" si="717"/>
        <v>4.0525334533511714E-28</v>
      </c>
      <c r="C3334" s="179">
        <f t="shared" si="718"/>
        <v>4.0433916358208418E-28</v>
      </c>
      <c r="D3334" s="166">
        <f t="shared" si="719"/>
        <v>2.2558277767625785E-3</v>
      </c>
      <c r="E3334" s="167">
        <f t="shared" si="729"/>
        <v>24.291375447755232</v>
      </c>
      <c r="F3334" s="168">
        <f t="shared" si="730"/>
        <v>7.4532549744235856</v>
      </c>
      <c r="G3334" s="168">
        <f t="shared" si="720"/>
        <v>259015.68972114482</v>
      </c>
      <c r="H3334" s="168">
        <f t="shared" si="721"/>
        <v>271310.33852408634</v>
      </c>
      <c r="I3334" s="169">
        <f t="shared" si="722"/>
        <v>530326.02824523114</v>
      </c>
      <c r="J3334" s="169">
        <f t="shared" si="724"/>
        <v>513066.46480925841</v>
      </c>
      <c r="K3334" s="95"/>
      <c r="L3334" s="265">
        <f t="shared" si="723"/>
        <v>203284.39172429274</v>
      </c>
      <c r="M3334" s="265">
        <f>$G3334*NonHospFrac+theModel!$H3334*NonHospFrac</f>
        <v>327041.63652093842</v>
      </c>
      <c r="N3334" s="266">
        <f t="shared" si="725"/>
        <v>530326.02824523114</v>
      </c>
      <c r="O3334" s="159"/>
      <c r="P3334" s="265">
        <f t="shared" si="726"/>
        <v>196668.46177245272</v>
      </c>
      <c r="Q3334" s="265">
        <f t="shared" si="727"/>
        <v>327040.08187926363</v>
      </c>
      <c r="R3334" s="266">
        <f t="shared" si="728"/>
        <v>523708.54365171632</v>
      </c>
    </row>
    <row r="3335" spans="1:18" x14ac:dyDescent="0.3">
      <c r="A3335" s="82">
        <v>3304</v>
      </c>
      <c r="B3335" s="94">
        <f t="shared" si="717"/>
        <v>3.9768302672583758E-28</v>
      </c>
      <c r="C3335" s="179">
        <f t="shared" si="718"/>
        <v>3.9678592230780243E-28</v>
      </c>
      <c r="D3335" s="166">
        <f t="shared" si="719"/>
        <v>2.2558277767625785E-3</v>
      </c>
      <c r="E3335" s="167">
        <f t="shared" si="729"/>
        <v>24.291375447755232</v>
      </c>
      <c r="F3335" s="168">
        <f t="shared" si="730"/>
        <v>7.4555108022003482</v>
      </c>
      <c r="G3335" s="168">
        <f t="shared" si="720"/>
        <v>259094.08430035828</v>
      </c>
      <c r="H3335" s="168">
        <f t="shared" si="721"/>
        <v>271310.33852408634</v>
      </c>
      <c r="I3335" s="169">
        <f t="shared" si="722"/>
        <v>530404.4228244446</v>
      </c>
      <c r="J3335" s="169">
        <f t="shared" si="724"/>
        <v>513134.98130245961</v>
      </c>
      <c r="K3335" s="95"/>
      <c r="L3335" s="265">
        <f t="shared" si="723"/>
        <v>203314.44190757832</v>
      </c>
      <c r="M3335" s="265">
        <f>$G3335*NonHospFrac+theModel!$H3335*NonHospFrac</f>
        <v>327089.98091686628</v>
      </c>
      <c r="N3335" s="266">
        <f t="shared" si="725"/>
        <v>530404.4228244446</v>
      </c>
      <c r="O3335" s="159"/>
      <c r="P3335" s="265">
        <f t="shared" si="726"/>
        <v>196694.72549118736</v>
      </c>
      <c r="Q3335" s="265">
        <f t="shared" si="727"/>
        <v>327088.42627519148</v>
      </c>
      <c r="R3335" s="266">
        <f t="shared" si="728"/>
        <v>523783.15176637884</v>
      </c>
    </row>
    <row r="3336" spans="1:18" x14ac:dyDescent="0.3">
      <c r="A3336" s="82">
        <v>3305</v>
      </c>
      <c r="B3336" s="94">
        <f t="shared" si="717"/>
        <v>3.9025412514495697E-28</v>
      </c>
      <c r="C3336" s="179">
        <f t="shared" si="718"/>
        <v>3.893737790494588E-28</v>
      </c>
      <c r="D3336" s="166">
        <f t="shared" si="719"/>
        <v>2.2558277767625785E-3</v>
      </c>
      <c r="E3336" s="167">
        <f t="shared" si="729"/>
        <v>24.291375447755232</v>
      </c>
      <c r="F3336" s="168">
        <f t="shared" si="730"/>
        <v>7.4577666299771108</v>
      </c>
      <c r="G3336" s="168">
        <f t="shared" si="720"/>
        <v>259172.47887957166</v>
      </c>
      <c r="H3336" s="168">
        <f t="shared" si="721"/>
        <v>271310.33852408634</v>
      </c>
      <c r="I3336" s="169">
        <f t="shared" si="722"/>
        <v>530482.81740365806</v>
      </c>
      <c r="J3336" s="169">
        <f t="shared" si="724"/>
        <v>513203.49500279367</v>
      </c>
      <c r="K3336" s="95"/>
      <c r="L3336" s="265">
        <f t="shared" si="723"/>
        <v>203344.49209086387</v>
      </c>
      <c r="M3336" s="265">
        <f>$G3336*NonHospFrac+theModel!$H3336*NonHospFrac</f>
        <v>327138.32531279407</v>
      </c>
      <c r="N3336" s="266">
        <f t="shared" si="725"/>
        <v>530482.81740365794</v>
      </c>
      <c r="O3336" s="159"/>
      <c r="P3336" s="265">
        <f t="shared" si="726"/>
        <v>196720.98813936108</v>
      </c>
      <c r="Q3336" s="265">
        <f t="shared" si="727"/>
        <v>327136.77067111927</v>
      </c>
      <c r="R3336" s="266">
        <f t="shared" si="728"/>
        <v>523857.75881048036</v>
      </c>
    </row>
    <row r="3337" spans="1:18" x14ac:dyDescent="0.3">
      <c r="A3337" s="82">
        <v>3306</v>
      </c>
      <c r="B3337" s="94">
        <f t="shared" si="717"/>
        <v>3.8296399885744233E-28</v>
      </c>
      <c r="C3337" s="179">
        <f t="shared" si="718"/>
        <v>3.8210009803131965E-28</v>
      </c>
      <c r="D3337" s="166">
        <f t="shared" si="719"/>
        <v>2.2558277767625785E-3</v>
      </c>
      <c r="E3337" s="167">
        <f t="shared" si="729"/>
        <v>24.291375447755232</v>
      </c>
      <c r="F3337" s="168">
        <f t="shared" si="730"/>
        <v>7.4600224577538734</v>
      </c>
      <c r="G3337" s="168">
        <f t="shared" si="720"/>
        <v>259250.87345878512</v>
      </c>
      <c r="H3337" s="168">
        <f t="shared" si="721"/>
        <v>271310.33852408634</v>
      </c>
      <c r="I3337" s="169">
        <f t="shared" si="722"/>
        <v>530561.21198287141</v>
      </c>
      <c r="J3337" s="169">
        <f t="shared" si="724"/>
        <v>513272.00591037434</v>
      </c>
      <c r="K3337" s="95"/>
      <c r="L3337" s="265">
        <f t="shared" si="723"/>
        <v>203374.54227414948</v>
      </c>
      <c r="M3337" s="265">
        <f>$G3337*NonHospFrac+theModel!$H3337*NonHospFrac</f>
        <v>327186.66970872192</v>
      </c>
      <c r="N3337" s="266">
        <f t="shared" si="725"/>
        <v>530561.21198287141</v>
      </c>
      <c r="O3337" s="159"/>
      <c r="P3337" s="265">
        <f t="shared" si="726"/>
        <v>196747.24971701761</v>
      </c>
      <c r="Q3337" s="265">
        <f t="shared" si="727"/>
        <v>327185.11506704713</v>
      </c>
      <c r="R3337" s="266">
        <f t="shared" si="728"/>
        <v>523932.3647840647</v>
      </c>
    </row>
    <row r="3338" spans="1:18" x14ac:dyDescent="0.3">
      <c r="A3338" s="82">
        <v>3307</v>
      </c>
      <c r="B3338" s="94">
        <f t="shared" si="717"/>
        <v>3.7581005547706826E-28</v>
      </c>
      <c r="C3338" s="179">
        <f t="shared" si="718"/>
        <v>3.7496229271513639E-28</v>
      </c>
      <c r="D3338" s="166">
        <f t="shared" si="719"/>
        <v>2.2558277767625785E-3</v>
      </c>
      <c r="E3338" s="167">
        <f t="shared" si="729"/>
        <v>24.291375447755232</v>
      </c>
      <c r="F3338" s="168">
        <f t="shared" si="730"/>
        <v>7.462278285530636</v>
      </c>
      <c r="G3338" s="168">
        <f t="shared" si="720"/>
        <v>259329.2680379985</v>
      </c>
      <c r="H3338" s="168">
        <f t="shared" si="721"/>
        <v>271310.33852408634</v>
      </c>
      <c r="I3338" s="169">
        <f t="shared" si="722"/>
        <v>530639.60656208487</v>
      </c>
      <c r="J3338" s="169">
        <f t="shared" si="724"/>
        <v>513340.51402531564</v>
      </c>
      <c r="K3338" s="95"/>
      <c r="L3338" s="265">
        <f t="shared" si="723"/>
        <v>203404.59245743504</v>
      </c>
      <c r="M3338" s="265">
        <f>$G3338*NonHospFrac+theModel!$H3338*NonHospFrac</f>
        <v>327235.01410464977</v>
      </c>
      <c r="N3338" s="266">
        <f t="shared" si="725"/>
        <v>530639.60656208475</v>
      </c>
      <c r="O3338" s="159"/>
      <c r="P3338" s="265">
        <f t="shared" si="726"/>
        <v>196773.51022420049</v>
      </c>
      <c r="Q3338" s="265">
        <f t="shared" si="727"/>
        <v>327233.45946297498</v>
      </c>
      <c r="R3338" s="266">
        <f t="shared" si="728"/>
        <v>524006.96968717547</v>
      </c>
    </row>
    <row r="3339" spans="1:18" x14ac:dyDescent="0.3">
      <c r="A3339" s="82">
        <v>3308</v>
      </c>
      <c r="B3339" s="94">
        <f t="shared" si="717"/>
        <v>3.6878975104459075E-28</v>
      </c>
      <c r="C3339" s="179">
        <f t="shared" si="718"/>
        <v>3.6795782488039901E-28</v>
      </c>
      <c r="D3339" s="166">
        <f t="shared" si="719"/>
        <v>2.2558277767625785E-3</v>
      </c>
      <c r="E3339" s="167">
        <f t="shared" si="729"/>
        <v>24.291375447755232</v>
      </c>
      <c r="F3339" s="168">
        <f t="shared" si="730"/>
        <v>7.4645341133073986</v>
      </c>
      <c r="G3339" s="168">
        <f t="shared" si="720"/>
        <v>259407.66261721196</v>
      </c>
      <c r="H3339" s="168">
        <f t="shared" si="721"/>
        <v>271310.33852408634</v>
      </c>
      <c r="I3339" s="169">
        <f t="shared" si="722"/>
        <v>530718.00114129833</v>
      </c>
      <c r="J3339" s="169">
        <f t="shared" si="724"/>
        <v>513409.01934773132</v>
      </c>
      <c r="K3339" s="95"/>
      <c r="L3339" s="265">
        <f t="shared" si="723"/>
        <v>203434.64264072065</v>
      </c>
      <c r="M3339" s="265">
        <f>$G3339*NonHospFrac+theModel!$H3339*NonHospFrac</f>
        <v>327283.35850057763</v>
      </c>
      <c r="N3339" s="266">
        <f t="shared" si="725"/>
        <v>530718.00114129833</v>
      </c>
      <c r="O3339" s="159"/>
      <c r="P3339" s="265">
        <f t="shared" si="726"/>
        <v>196799.76966095346</v>
      </c>
      <c r="Q3339" s="265">
        <f t="shared" si="727"/>
        <v>327281.80385890283</v>
      </c>
      <c r="R3339" s="266">
        <f t="shared" si="728"/>
        <v>524081.57351985632</v>
      </c>
    </row>
    <row r="3340" spans="1:18" x14ac:dyDescent="0.3">
      <c r="A3340" s="82">
        <v>3309</v>
      </c>
      <c r="B3340" s="94">
        <f t="shared" si="717"/>
        <v>3.6190058912308766E-28</v>
      </c>
      <c r="C3340" s="179">
        <f t="shared" si="718"/>
        <v>3.6108420372171706E-28</v>
      </c>
      <c r="D3340" s="166">
        <f t="shared" si="719"/>
        <v>2.2558277767625785E-3</v>
      </c>
      <c r="E3340" s="167">
        <f t="shared" si="729"/>
        <v>24.291375447755232</v>
      </c>
      <c r="F3340" s="168">
        <f t="shared" si="730"/>
        <v>7.4667899410841612</v>
      </c>
      <c r="G3340" s="168">
        <f t="shared" si="720"/>
        <v>259486.05719642533</v>
      </c>
      <c r="H3340" s="168">
        <f t="shared" si="721"/>
        <v>271310.33852408634</v>
      </c>
      <c r="I3340" s="169">
        <f t="shared" si="722"/>
        <v>530796.39572051167</v>
      </c>
      <c r="J3340" s="169">
        <f t="shared" si="724"/>
        <v>513477.5218777351</v>
      </c>
      <c r="K3340" s="95"/>
      <c r="L3340" s="265">
        <f t="shared" si="723"/>
        <v>203464.6928240062</v>
      </c>
      <c r="M3340" s="265">
        <f>$G3340*NonHospFrac+theModel!$H3340*NonHospFrac</f>
        <v>327331.70289650548</v>
      </c>
      <c r="N3340" s="266">
        <f t="shared" si="725"/>
        <v>530796.39572051167</v>
      </c>
      <c r="O3340" s="159"/>
      <c r="P3340" s="265">
        <f t="shared" si="726"/>
        <v>196826.02802732002</v>
      </c>
      <c r="Q3340" s="265">
        <f t="shared" si="727"/>
        <v>327330.14825483068</v>
      </c>
      <c r="R3340" s="266">
        <f t="shared" si="728"/>
        <v>524156.17628215067</v>
      </c>
    </row>
    <row r="3341" spans="1:18" x14ac:dyDescent="0.3">
      <c r="A3341" s="82">
        <v>3310</v>
      </c>
      <c r="B3341" s="94">
        <f t="shared" si="717"/>
        <v>3.5514011991022473E-28</v>
      </c>
      <c r="C3341" s="179">
        <f t="shared" si="718"/>
        <v>3.5433898496308848E-28</v>
      </c>
      <c r="D3341" s="166">
        <f t="shared" si="719"/>
        <v>2.2558277767625785E-3</v>
      </c>
      <c r="E3341" s="167">
        <f t="shared" si="729"/>
        <v>24.291375447755232</v>
      </c>
      <c r="F3341" s="168">
        <f t="shared" si="730"/>
        <v>7.4690457688609238</v>
      </c>
      <c r="G3341" s="168">
        <f t="shared" si="720"/>
        <v>259564.45177563879</v>
      </c>
      <c r="H3341" s="168">
        <f t="shared" si="721"/>
        <v>271310.33852408634</v>
      </c>
      <c r="I3341" s="169">
        <f t="shared" si="722"/>
        <v>530874.79029972514</v>
      </c>
      <c r="J3341" s="169">
        <f t="shared" si="724"/>
        <v>513546.02161544096</v>
      </c>
      <c r="K3341" s="95"/>
      <c r="L3341" s="265">
        <f t="shared" si="723"/>
        <v>203494.74300729181</v>
      </c>
      <c r="M3341" s="265">
        <f>$G3341*NonHospFrac+theModel!$H3341*NonHospFrac</f>
        <v>327380.04729243333</v>
      </c>
      <c r="N3341" s="266">
        <f t="shared" si="725"/>
        <v>530874.79029972514</v>
      </c>
      <c r="O3341" s="159"/>
      <c r="P3341" s="265">
        <f t="shared" si="726"/>
        <v>196852.28532334394</v>
      </c>
      <c r="Q3341" s="265">
        <f t="shared" si="727"/>
        <v>327378.49265075853</v>
      </c>
      <c r="R3341" s="266">
        <f t="shared" si="728"/>
        <v>524230.77797410247</v>
      </c>
    </row>
    <row r="3342" spans="1:18" x14ac:dyDescent="0.3">
      <c r="A3342" s="82">
        <v>3311</v>
      </c>
      <c r="B3342" s="94">
        <f t="shared" si="717"/>
        <v>3.4850593936710077E-28</v>
      </c>
      <c r="C3342" s="179">
        <f t="shared" si="718"/>
        <v>3.4771976998870972E-28</v>
      </c>
      <c r="D3342" s="166">
        <f t="shared" si="719"/>
        <v>2.2558277767625785E-3</v>
      </c>
      <c r="E3342" s="167">
        <f t="shared" si="729"/>
        <v>24.291375447755232</v>
      </c>
      <c r="F3342" s="168">
        <f t="shared" si="730"/>
        <v>7.4713015966376863</v>
      </c>
      <c r="G3342" s="168">
        <f t="shared" si="720"/>
        <v>259642.84635485217</v>
      </c>
      <c r="H3342" s="168">
        <f t="shared" si="721"/>
        <v>271310.33852408634</v>
      </c>
      <c r="I3342" s="169">
        <f t="shared" si="722"/>
        <v>530953.18487893848</v>
      </c>
      <c r="J3342" s="169">
        <f t="shared" si="724"/>
        <v>513614.51856096258</v>
      </c>
      <c r="K3342" s="95"/>
      <c r="L3342" s="265">
        <f t="shared" si="723"/>
        <v>203524.79319057736</v>
      </c>
      <c r="M3342" s="265">
        <f>$G3342*NonHospFrac+theModel!$H3342*NonHospFrac</f>
        <v>327428.39168836112</v>
      </c>
      <c r="N3342" s="266">
        <f t="shared" si="725"/>
        <v>530953.18487893848</v>
      </c>
      <c r="O3342" s="159"/>
      <c r="P3342" s="265">
        <f t="shared" si="726"/>
        <v>196878.54154906873</v>
      </c>
      <c r="Q3342" s="265">
        <f t="shared" si="727"/>
        <v>327426.83704668633</v>
      </c>
      <c r="R3342" s="266">
        <f t="shared" si="728"/>
        <v>524305.37859575509</v>
      </c>
    </row>
    <row r="3343" spans="1:18" x14ac:dyDescent="0.3">
      <c r="A3343" s="82">
        <v>3312</v>
      </c>
      <c r="B3343" s="94">
        <f t="shared" si="717"/>
        <v>3.4199568836336499E-28</v>
      </c>
      <c r="C3343" s="179">
        <f t="shared" si="718"/>
        <v>3.4122420499002186E-28</v>
      </c>
      <c r="D3343" s="166">
        <f t="shared" si="719"/>
        <v>2.2558277767625785E-3</v>
      </c>
      <c r="E3343" s="167">
        <f t="shared" si="729"/>
        <v>24.291375447755232</v>
      </c>
      <c r="F3343" s="168">
        <f t="shared" si="730"/>
        <v>7.4735574244144489</v>
      </c>
      <c r="G3343" s="168">
        <f t="shared" si="720"/>
        <v>259721.24093406563</v>
      </c>
      <c r="H3343" s="168">
        <f t="shared" si="721"/>
        <v>271310.33852408634</v>
      </c>
      <c r="I3343" s="169">
        <f t="shared" si="722"/>
        <v>531031.57945815194</v>
      </c>
      <c r="J3343" s="169">
        <f t="shared" si="724"/>
        <v>513683.01271441393</v>
      </c>
      <c r="K3343" s="95"/>
      <c r="L3343" s="265">
        <f t="shared" si="723"/>
        <v>203554.84337386297</v>
      </c>
      <c r="M3343" s="265">
        <f>$G3343*NonHospFrac+theModel!$H3343*NonHospFrac</f>
        <v>327476.73608428903</v>
      </c>
      <c r="N3343" s="266">
        <f t="shared" si="725"/>
        <v>531031.57945815194</v>
      </c>
      <c r="O3343" s="159"/>
      <c r="P3343" s="265">
        <f t="shared" si="726"/>
        <v>196904.79670453811</v>
      </c>
      <c r="Q3343" s="265">
        <f t="shared" si="727"/>
        <v>327475.18144261424</v>
      </c>
      <c r="R3343" s="266">
        <f t="shared" si="728"/>
        <v>524379.97814715235</v>
      </c>
    </row>
    <row r="3344" spans="1:18" x14ac:dyDescent="0.3">
      <c r="A3344" s="82">
        <v>3313</v>
      </c>
      <c r="B3344" s="94">
        <f t="shared" si="717"/>
        <v>3.3560705183830526E-28</v>
      </c>
      <c r="C3344" s="179">
        <f t="shared" si="718"/>
        <v>3.3484998012869103E-28</v>
      </c>
      <c r="D3344" s="166">
        <f t="shared" si="719"/>
        <v>2.2558277767625785E-3</v>
      </c>
      <c r="E3344" s="167">
        <f t="shared" si="729"/>
        <v>24.291375447755232</v>
      </c>
      <c r="F3344" s="168">
        <f t="shared" si="730"/>
        <v>7.4758132521912115</v>
      </c>
      <c r="G3344" s="168">
        <f t="shared" si="720"/>
        <v>259799.63551327906</v>
      </c>
      <c r="H3344" s="168">
        <f t="shared" si="721"/>
        <v>271310.33852408634</v>
      </c>
      <c r="I3344" s="169">
        <f t="shared" si="722"/>
        <v>531109.97403736541</v>
      </c>
      <c r="J3344" s="169">
        <f t="shared" si="724"/>
        <v>513751.50407590874</v>
      </c>
      <c r="K3344" s="95"/>
      <c r="L3344" s="265">
        <f t="shared" si="723"/>
        <v>203584.89355714852</v>
      </c>
      <c r="M3344" s="265">
        <f>$G3344*NonHospFrac+theModel!$H3344*NonHospFrac</f>
        <v>327525.08048021689</v>
      </c>
      <c r="N3344" s="266">
        <f t="shared" si="725"/>
        <v>531109.97403736541</v>
      </c>
      <c r="O3344" s="159"/>
      <c r="P3344" s="265">
        <f t="shared" si="726"/>
        <v>196931.05078979561</v>
      </c>
      <c r="Q3344" s="265">
        <f t="shared" si="727"/>
        <v>327523.52583854209</v>
      </c>
      <c r="R3344" s="266">
        <f t="shared" si="728"/>
        <v>524454.57662833773</v>
      </c>
    </row>
    <row r="3345" spans="1:18" x14ac:dyDescent="0.3">
      <c r="A3345" s="82">
        <v>3314</v>
      </c>
      <c r="B3345" s="94">
        <f t="shared" si="717"/>
        <v>3.2933775797760679E-28</v>
      </c>
      <c r="C3345" s="179">
        <f t="shared" si="718"/>
        <v>3.2859482871522417E-28</v>
      </c>
      <c r="D3345" s="166">
        <f t="shared" si="719"/>
        <v>2.2558277767625785E-3</v>
      </c>
      <c r="E3345" s="167">
        <f t="shared" si="729"/>
        <v>24.291375447755232</v>
      </c>
      <c r="F3345" s="168">
        <f t="shared" si="730"/>
        <v>7.4780690799679741</v>
      </c>
      <c r="G3345" s="168">
        <f t="shared" si="720"/>
        <v>259878.0300924925</v>
      </c>
      <c r="H3345" s="168">
        <f t="shared" si="721"/>
        <v>271310.33852408634</v>
      </c>
      <c r="I3345" s="169">
        <f t="shared" si="722"/>
        <v>531188.36861657887</v>
      </c>
      <c r="J3345" s="169">
        <f t="shared" si="724"/>
        <v>513819.99264556088</v>
      </c>
      <c r="K3345" s="95"/>
      <c r="L3345" s="265">
        <f t="shared" si="723"/>
        <v>203614.94374043413</v>
      </c>
      <c r="M3345" s="265">
        <f>$G3345*NonHospFrac+theModel!$H3345*NonHospFrac</f>
        <v>327573.42487614474</v>
      </c>
      <c r="N3345" s="266">
        <f t="shared" si="725"/>
        <v>531188.36861657887</v>
      </c>
      <c r="O3345" s="159"/>
      <c r="P3345" s="265">
        <f t="shared" si="726"/>
        <v>196957.30380488498</v>
      </c>
      <c r="Q3345" s="265">
        <f t="shared" si="727"/>
        <v>327571.87023446994</v>
      </c>
      <c r="R3345" s="266">
        <f t="shared" si="728"/>
        <v>524529.1740393549</v>
      </c>
    </row>
    <row r="3346" spans="1:18" x14ac:dyDescent="0.3">
      <c r="A3346" s="82">
        <v>3315</v>
      </c>
      <c r="B3346" s="94">
        <f t="shared" si="717"/>
        <v>3.2318557740548941E-28</v>
      </c>
      <c r="C3346" s="179">
        <f t="shared" si="718"/>
        <v>3.2245652640292904E-28</v>
      </c>
      <c r="D3346" s="166">
        <f t="shared" si="719"/>
        <v>2.2558277767625785E-3</v>
      </c>
      <c r="E3346" s="167">
        <f t="shared" si="729"/>
        <v>24.291375447755232</v>
      </c>
      <c r="F3346" s="168">
        <f t="shared" si="730"/>
        <v>7.4803249077447367</v>
      </c>
      <c r="G3346" s="168">
        <f t="shared" si="720"/>
        <v>259956.4246717059</v>
      </c>
      <c r="H3346" s="168">
        <f t="shared" si="721"/>
        <v>271310.33852408634</v>
      </c>
      <c r="I3346" s="169">
        <f t="shared" si="722"/>
        <v>531266.76319579221</v>
      </c>
      <c r="J3346" s="169">
        <f t="shared" si="724"/>
        <v>513888.47842348396</v>
      </c>
      <c r="K3346" s="95"/>
      <c r="L3346" s="265">
        <f t="shared" si="723"/>
        <v>203644.99392371968</v>
      </c>
      <c r="M3346" s="265">
        <f>$G3346*NonHospFrac+theModel!$H3346*NonHospFrac</f>
        <v>327621.76927207253</v>
      </c>
      <c r="N3346" s="266">
        <f t="shared" si="725"/>
        <v>531266.76319579221</v>
      </c>
      <c r="O3346" s="159"/>
      <c r="P3346" s="265">
        <f t="shared" si="726"/>
        <v>196983.55574984971</v>
      </c>
      <c r="Q3346" s="265">
        <f t="shared" si="727"/>
        <v>327620.21463039774</v>
      </c>
      <c r="R3346" s="266">
        <f t="shared" si="728"/>
        <v>524603.77038024738</v>
      </c>
    </row>
    <row r="3347" spans="1:18" x14ac:dyDescent="0.3">
      <c r="A3347" s="82">
        <v>3316</v>
      </c>
      <c r="B3347" s="94">
        <f t="shared" si="717"/>
        <v>3.1714832239193645E-28</v>
      </c>
      <c r="C3347" s="179">
        <f t="shared" si="718"/>
        <v>3.1643289039693105E-28</v>
      </c>
      <c r="D3347" s="166">
        <f t="shared" si="719"/>
        <v>2.2558277767625785E-3</v>
      </c>
      <c r="E3347" s="167">
        <f t="shared" si="729"/>
        <v>24.291375447755232</v>
      </c>
      <c r="F3347" s="168">
        <f t="shared" si="730"/>
        <v>7.4825807355214993</v>
      </c>
      <c r="G3347" s="168">
        <f t="shared" si="720"/>
        <v>260034.81925091933</v>
      </c>
      <c r="H3347" s="168">
        <f t="shared" si="721"/>
        <v>271310.33852408634</v>
      </c>
      <c r="I3347" s="169">
        <f t="shared" si="722"/>
        <v>531345.15777500567</v>
      </c>
      <c r="J3347" s="169">
        <f t="shared" si="724"/>
        <v>513956.96140979201</v>
      </c>
      <c r="K3347" s="95"/>
      <c r="L3347" s="265">
        <f t="shared" si="723"/>
        <v>203675.04410700529</v>
      </c>
      <c r="M3347" s="265">
        <f>$G3347*NonHospFrac+theModel!$H3347*NonHospFrac</f>
        <v>327670.11366800038</v>
      </c>
      <c r="N3347" s="266">
        <f t="shared" si="725"/>
        <v>531345.15777500567</v>
      </c>
      <c r="O3347" s="159"/>
      <c r="P3347" s="265">
        <f t="shared" si="726"/>
        <v>197009.80662473352</v>
      </c>
      <c r="Q3347" s="265">
        <f t="shared" si="727"/>
        <v>327668.55902632559</v>
      </c>
      <c r="R3347" s="266">
        <f t="shared" si="728"/>
        <v>524678.36565105908</v>
      </c>
    </row>
    <row r="3348" spans="1:18" x14ac:dyDescent="0.3">
      <c r="A3348" s="82">
        <v>3317</v>
      </c>
      <c r="B3348" s="94">
        <f t="shared" si="717"/>
        <v>3.1122384607473499E-28</v>
      </c>
      <c r="C3348" s="179">
        <f t="shared" si="718"/>
        <v>3.1052177867796873E-28</v>
      </c>
      <c r="D3348" s="166">
        <f t="shared" si="719"/>
        <v>2.2558277767625785E-3</v>
      </c>
      <c r="E3348" s="167">
        <f t="shared" si="729"/>
        <v>24.291375447755232</v>
      </c>
      <c r="F3348" s="168">
        <f t="shared" si="730"/>
        <v>7.4848365632982619</v>
      </c>
      <c r="G3348" s="168">
        <f t="shared" si="720"/>
        <v>260113.21383013274</v>
      </c>
      <c r="H3348" s="168">
        <f t="shared" si="721"/>
        <v>271310.33852408634</v>
      </c>
      <c r="I3348" s="169">
        <f t="shared" si="722"/>
        <v>531423.55235421914</v>
      </c>
      <c r="J3348" s="169">
        <f t="shared" si="724"/>
        <v>514025.44160459872</v>
      </c>
      <c r="K3348" s="95"/>
      <c r="L3348" s="265">
        <f t="shared" si="723"/>
        <v>203705.09429029084</v>
      </c>
      <c r="M3348" s="265">
        <f>$G3348*NonHospFrac+theModel!$H3348*NonHospFrac</f>
        <v>327718.45806392818</v>
      </c>
      <c r="N3348" s="266">
        <f t="shared" si="725"/>
        <v>531423.55235421902</v>
      </c>
      <c r="O3348" s="159"/>
      <c r="P3348" s="265">
        <f t="shared" si="726"/>
        <v>197036.05642957997</v>
      </c>
      <c r="Q3348" s="265">
        <f t="shared" si="727"/>
        <v>327716.90342225338</v>
      </c>
      <c r="R3348" s="266">
        <f t="shared" si="728"/>
        <v>524752.95985183329</v>
      </c>
    </row>
    <row r="3349" spans="1:18" x14ac:dyDescent="0.3">
      <c r="A3349" s="82">
        <v>3318</v>
      </c>
      <c r="B3349" s="94">
        <f t="shared" si="717"/>
        <v>3.0541004169603742E-28</v>
      </c>
      <c r="C3349" s="179">
        <f t="shared" si="718"/>
        <v>3.0472108924067726E-28</v>
      </c>
      <c r="D3349" s="166">
        <f t="shared" si="719"/>
        <v>2.2558277767625785E-3</v>
      </c>
      <c r="E3349" s="167">
        <f t="shared" si="729"/>
        <v>24.291375447755232</v>
      </c>
      <c r="F3349" s="168">
        <f t="shared" si="730"/>
        <v>7.4870923910750244</v>
      </c>
      <c r="G3349" s="168">
        <f t="shared" si="720"/>
        <v>260191.60840934617</v>
      </c>
      <c r="H3349" s="168">
        <f t="shared" si="721"/>
        <v>271310.33852408634</v>
      </c>
      <c r="I3349" s="169">
        <f t="shared" si="722"/>
        <v>531501.94693343248</v>
      </c>
      <c r="J3349" s="169">
        <f t="shared" si="724"/>
        <v>514093.91900801775</v>
      </c>
      <c r="K3349" s="95"/>
      <c r="L3349" s="265">
        <f t="shared" si="723"/>
        <v>203735.14447357645</v>
      </c>
      <c r="M3349" s="265">
        <f>$G3349*NonHospFrac+theModel!$H3349*NonHospFrac</f>
        <v>327766.80245985603</v>
      </c>
      <c r="N3349" s="266">
        <f t="shared" si="725"/>
        <v>531501.94693343248</v>
      </c>
      <c r="O3349" s="159"/>
      <c r="P3349" s="265">
        <f t="shared" si="726"/>
        <v>197062.30516443274</v>
      </c>
      <c r="Q3349" s="265">
        <f t="shared" si="727"/>
        <v>327765.24781818123</v>
      </c>
      <c r="R3349" s="266">
        <f t="shared" si="728"/>
        <v>524827.55298261391</v>
      </c>
    </row>
    <row r="3350" spans="1:18" x14ac:dyDescent="0.3">
      <c r="A3350" s="82">
        <v>3319</v>
      </c>
      <c r="B3350" s="94">
        <f t="shared" si="717"/>
        <v>2.9970484185320715E-28</v>
      </c>
      <c r="C3350" s="179">
        <f t="shared" si="718"/>
        <v>2.9902875934612445E-28</v>
      </c>
      <c r="D3350" s="166">
        <f t="shared" si="719"/>
        <v>2.2558277767625785E-3</v>
      </c>
      <c r="E3350" s="167">
        <f t="shared" si="729"/>
        <v>24.291375447755232</v>
      </c>
      <c r="F3350" s="168">
        <f t="shared" si="730"/>
        <v>7.489348218851787</v>
      </c>
      <c r="G3350" s="168">
        <f t="shared" si="720"/>
        <v>260270.0029885596</v>
      </c>
      <c r="H3350" s="168">
        <f t="shared" si="721"/>
        <v>271310.33852408634</v>
      </c>
      <c r="I3350" s="169">
        <f t="shared" si="722"/>
        <v>531580.34151264594</v>
      </c>
      <c r="J3350" s="169">
        <f t="shared" si="724"/>
        <v>514162.39362016314</v>
      </c>
      <c r="K3350" s="95"/>
      <c r="L3350" s="265">
        <f t="shared" si="723"/>
        <v>203765.194656862</v>
      </c>
      <c r="M3350" s="265">
        <f>$G3350*NonHospFrac+theModel!$H3350*NonHospFrac</f>
        <v>327815.14685578388</v>
      </c>
      <c r="N3350" s="266">
        <f t="shared" si="725"/>
        <v>531580.34151264583</v>
      </c>
      <c r="O3350" s="159"/>
      <c r="P3350" s="265">
        <f t="shared" si="726"/>
        <v>197088.55282933536</v>
      </c>
      <c r="Q3350" s="265">
        <f t="shared" si="727"/>
        <v>327813.59221410909</v>
      </c>
      <c r="R3350" s="266">
        <f t="shared" si="728"/>
        <v>524902.14504344447</v>
      </c>
    </row>
    <row r="3351" spans="1:18" x14ac:dyDescent="0.3">
      <c r="A3351" s="82">
        <v>3320</v>
      </c>
      <c r="B3351" s="94">
        <f t="shared" si="717"/>
        <v>2.9410621776363589E-28</v>
      </c>
      <c r="C3351" s="179">
        <f t="shared" si="718"/>
        <v>2.9344276478828609E-28</v>
      </c>
      <c r="D3351" s="166">
        <f t="shared" si="719"/>
        <v>2.2558277767625785E-3</v>
      </c>
      <c r="E3351" s="167">
        <f t="shared" si="729"/>
        <v>24.291375447755232</v>
      </c>
      <c r="F3351" s="168">
        <f t="shared" si="730"/>
        <v>7.4916040466285496</v>
      </c>
      <c r="G3351" s="168">
        <f t="shared" si="720"/>
        <v>260348.397567773</v>
      </c>
      <c r="H3351" s="168">
        <f t="shared" si="721"/>
        <v>271310.33852408634</v>
      </c>
      <c r="I3351" s="169">
        <f t="shared" si="722"/>
        <v>531658.73609185941</v>
      </c>
      <c r="J3351" s="169">
        <f t="shared" si="724"/>
        <v>514230.86544114852</v>
      </c>
      <c r="K3351" s="95"/>
      <c r="L3351" s="265">
        <f t="shared" si="723"/>
        <v>203795.24484014758</v>
      </c>
      <c r="M3351" s="265">
        <f>$G3351*NonHospFrac+theModel!$H3351*NonHospFrac</f>
        <v>327863.49125171173</v>
      </c>
      <c r="N3351" s="266">
        <f t="shared" si="725"/>
        <v>531658.73609185929</v>
      </c>
      <c r="O3351" s="159"/>
      <c r="P3351" s="265">
        <f t="shared" si="726"/>
        <v>197114.79942433149</v>
      </c>
      <c r="Q3351" s="265">
        <f t="shared" si="727"/>
        <v>327861.93661003694</v>
      </c>
      <c r="R3351" s="266">
        <f t="shared" si="728"/>
        <v>524976.7360343684</v>
      </c>
    </row>
    <row r="3352" spans="1:18" x14ac:dyDescent="0.3">
      <c r="A3352" s="82">
        <v>3321</v>
      </c>
      <c r="B3352" s="94">
        <f t="shared" si="717"/>
        <v>2.8861217854330635E-28</v>
      </c>
      <c r="C3352" s="179">
        <f t="shared" si="718"/>
        <v>2.879611191742364E-28</v>
      </c>
      <c r="D3352" s="166">
        <f t="shared" si="719"/>
        <v>2.2558277767625785E-3</v>
      </c>
      <c r="E3352" s="167">
        <f t="shared" si="729"/>
        <v>24.291375447755232</v>
      </c>
      <c r="F3352" s="168">
        <f t="shared" si="730"/>
        <v>7.4938598744053122</v>
      </c>
      <c r="G3352" s="168">
        <f t="shared" si="720"/>
        <v>260426.79214698644</v>
      </c>
      <c r="H3352" s="168">
        <f t="shared" si="721"/>
        <v>271310.33852408634</v>
      </c>
      <c r="I3352" s="169">
        <f t="shared" si="722"/>
        <v>531737.13067107275</v>
      </c>
      <c r="J3352" s="169">
        <f t="shared" si="724"/>
        <v>514299.33447108761</v>
      </c>
      <c r="K3352" s="95"/>
      <c r="L3352" s="265">
        <f t="shared" si="723"/>
        <v>203825.29502343317</v>
      </c>
      <c r="M3352" s="265">
        <f>$G3352*NonHospFrac+theModel!$H3352*NonHospFrac</f>
        <v>327911.83564763959</v>
      </c>
      <c r="N3352" s="266">
        <f t="shared" si="725"/>
        <v>531737.13067107275</v>
      </c>
      <c r="O3352" s="159"/>
      <c r="P3352" s="265">
        <f t="shared" si="726"/>
        <v>197141.04494946473</v>
      </c>
      <c r="Q3352" s="265">
        <f t="shared" si="727"/>
        <v>327910.28100596479</v>
      </c>
      <c r="R3352" s="266">
        <f t="shared" si="728"/>
        <v>525051.32595542958</v>
      </c>
    </row>
    <row r="3353" spans="1:18" x14ac:dyDescent="0.3">
      <c r="A3353" s="82">
        <v>3322</v>
      </c>
      <c r="B3353" s="94">
        <f t="shared" si="717"/>
        <v>2.8322077049882903E-28</v>
      </c>
      <c r="C3353" s="179">
        <f t="shared" si="718"/>
        <v>2.8258187321778168E-28</v>
      </c>
      <c r="D3353" s="166">
        <f t="shared" si="719"/>
        <v>2.2558277767625785E-3</v>
      </c>
      <c r="E3353" s="167">
        <f t="shared" si="729"/>
        <v>24.291375447755232</v>
      </c>
      <c r="F3353" s="168">
        <f t="shared" si="730"/>
        <v>7.4961157021820748</v>
      </c>
      <c r="G3353" s="168">
        <f t="shared" si="720"/>
        <v>260505.18672619984</v>
      </c>
      <c r="H3353" s="168">
        <f t="shared" si="721"/>
        <v>271310.33852408634</v>
      </c>
      <c r="I3353" s="169">
        <f t="shared" si="722"/>
        <v>531815.52525028621</v>
      </c>
      <c r="J3353" s="169">
        <f t="shared" si="724"/>
        <v>514367.80071009434</v>
      </c>
      <c r="K3353" s="95"/>
      <c r="L3353" s="265">
        <f t="shared" si="723"/>
        <v>203855.34520671875</v>
      </c>
      <c r="M3353" s="265">
        <f>$G3353*NonHospFrac+theModel!$H3353*NonHospFrac</f>
        <v>327960.18004356744</v>
      </c>
      <c r="N3353" s="266">
        <f t="shared" si="725"/>
        <v>531815.52525028621</v>
      </c>
      <c r="O3353" s="159"/>
      <c r="P3353" s="265">
        <f t="shared" si="726"/>
        <v>197167.28940477871</v>
      </c>
      <c r="Q3353" s="265">
        <f t="shared" si="727"/>
        <v>327958.62540189264</v>
      </c>
      <c r="R3353" s="266">
        <f t="shared" si="728"/>
        <v>525125.91480667132</v>
      </c>
    </row>
    <row r="3354" spans="1:18" x14ac:dyDescent="0.3">
      <c r="A3354" s="82">
        <v>3323</v>
      </c>
      <c r="B3354" s="94">
        <f t="shared" si="717"/>
        <v>2.7793007643270405E-28</v>
      </c>
      <c r="C3354" s="179">
        <f t="shared" si="718"/>
        <v>2.7730311404628939E-28</v>
      </c>
      <c r="D3354" s="166">
        <f t="shared" si="719"/>
        <v>2.2558277767625785E-3</v>
      </c>
      <c r="E3354" s="167">
        <f t="shared" si="729"/>
        <v>24.291375447755232</v>
      </c>
      <c r="F3354" s="168">
        <f t="shared" si="730"/>
        <v>7.4983715299588374</v>
      </c>
      <c r="G3354" s="168">
        <f t="shared" si="720"/>
        <v>260583.58130541327</v>
      </c>
      <c r="H3354" s="168">
        <f t="shared" si="721"/>
        <v>271310.33852408634</v>
      </c>
      <c r="I3354" s="169">
        <f t="shared" si="722"/>
        <v>531893.91982949967</v>
      </c>
      <c r="J3354" s="169">
        <f t="shared" si="724"/>
        <v>514436.26415828237</v>
      </c>
      <c r="K3354" s="95"/>
      <c r="L3354" s="265">
        <f t="shared" si="723"/>
        <v>203885.39539000433</v>
      </c>
      <c r="M3354" s="265">
        <f>$G3354*NonHospFrac+theModel!$H3354*NonHospFrac</f>
        <v>328008.52443949529</v>
      </c>
      <c r="N3354" s="266">
        <f t="shared" si="725"/>
        <v>531893.91982949967</v>
      </c>
      <c r="O3354" s="159"/>
      <c r="P3354" s="265">
        <f t="shared" si="726"/>
        <v>197193.53279031703</v>
      </c>
      <c r="Q3354" s="265">
        <f t="shared" si="727"/>
        <v>328006.96979782049</v>
      </c>
      <c r="R3354" s="266">
        <f t="shared" si="728"/>
        <v>525200.50258813752</v>
      </c>
    </row>
    <row r="3355" spans="1:18" x14ac:dyDescent="0.3">
      <c r="A3355" s="82">
        <v>3324</v>
      </c>
      <c r="B3355" s="94">
        <f t="shared" si="717"/>
        <v>2.7273821496156156E-28</v>
      </c>
      <c r="C3355" s="179">
        <f t="shared" si="718"/>
        <v>2.7212296452046662E-28</v>
      </c>
      <c r="D3355" s="166">
        <f t="shared" si="719"/>
        <v>2.2558277767625785E-3</v>
      </c>
      <c r="E3355" s="167">
        <f t="shared" si="729"/>
        <v>24.291375447755232</v>
      </c>
      <c r="F3355" s="168">
        <f t="shared" si="730"/>
        <v>7.5006273577356</v>
      </c>
      <c r="G3355" s="168">
        <f t="shared" si="720"/>
        <v>260661.97588462671</v>
      </c>
      <c r="H3355" s="168">
        <f t="shared" si="721"/>
        <v>271310.33852408634</v>
      </c>
      <c r="I3355" s="169">
        <f t="shared" si="722"/>
        <v>531972.31440871302</v>
      </c>
      <c r="J3355" s="169">
        <f t="shared" si="724"/>
        <v>514504.7248157654</v>
      </c>
      <c r="K3355" s="95"/>
      <c r="L3355" s="265">
        <f t="shared" si="723"/>
        <v>203915.44557328991</v>
      </c>
      <c r="M3355" s="265">
        <f>$G3355*NonHospFrac+theModel!$H3355*NonHospFrac</f>
        <v>328056.86883542314</v>
      </c>
      <c r="N3355" s="266">
        <f t="shared" si="725"/>
        <v>531972.31440871302</v>
      </c>
      <c r="O3355" s="159"/>
      <c r="P3355" s="265">
        <f t="shared" si="726"/>
        <v>197219.7751061233</v>
      </c>
      <c r="Q3355" s="265">
        <f t="shared" si="727"/>
        <v>328055.31419374835</v>
      </c>
      <c r="R3355" s="266">
        <f t="shared" si="728"/>
        <v>525275.08929987159</v>
      </c>
    </row>
    <row r="3356" spans="1:18" x14ac:dyDescent="0.3">
      <c r="A3356" s="82">
        <v>3325</v>
      </c>
      <c r="B3356" s="94">
        <f t="shared" si="717"/>
        <v>2.6764333984713703E-28</v>
      </c>
      <c r="C3356" s="179">
        <f t="shared" si="718"/>
        <v>2.6703958256684435E-28</v>
      </c>
      <c r="D3356" s="166">
        <f t="shared" si="719"/>
        <v>2.2558277767625785E-3</v>
      </c>
      <c r="E3356" s="167">
        <f t="shared" si="729"/>
        <v>24.291375447755232</v>
      </c>
      <c r="F3356" s="168">
        <f t="shared" si="730"/>
        <v>7.5028831855123626</v>
      </c>
      <c r="G3356" s="168">
        <f t="shared" si="720"/>
        <v>260740.37046384011</v>
      </c>
      <c r="H3356" s="168">
        <f t="shared" si="721"/>
        <v>271310.33852408634</v>
      </c>
      <c r="I3356" s="169">
        <f t="shared" si="722"/>
        <v>532050.70898792648</v>
      </c>
      <c r="J3356" s="169">
        <f t="shared" si="724"/>
        <v>514573.18268265732</v>
      </c>
      <c r="K3356" s="95"/>
      <c r="L3356" s="265">
        <f t="shared" si="723"/>
        <v>203945.49575657549</v>
      </c>
      <c r="M3356" s="265">
        <f>$G3356*NonHospFrac+theModel!$H3356*NonHospFrac</f>
        <v>328105.21323135099</v>
      </c>
      <c r="N3356" s="266">
        <f t="shared" si="725"/>
        <v>532050.70898792648</v>
      </c>
      <c r="O3356" s="159"/>
      <c r="P3356" s="265">
        <f t="shared" si="726"/>
        <v>197246.0163522411</v>
      </c>
      <c r="Q3356" s="265">
        <f t="shared" si="727"/>
        <v>328103.6585896762</v>
      </c>
      <c r="R3356" s="266">
        <f t="shared" si="728"/>
        <v>525349.6749419173</v>
      </c>
    </row>
    <row r="3357" spans="1:18" x14ac:dyDescent="0.3">
      <c r="A3357" s="82">
        <v>3326</v>
      </c>
      <c r="B3357" s="94">
        <f t="shared" si="717"/>
        <v>2.6264363933974446E-28</v>
      </c>
      <c r="C3357" s="179">
        <f t="shared" si="718"/>
        <v>2.6205116052273186E-28</v>
      </c>
      <c r="D3357" s="166">
        <f t="shared" si="719"/>
        <v>2.2558277767625785E-3</v>
      </c>
      <c r="E3357" s="167">
        <f t="shared" si="729"/>
        <v>24.291375447755232</v>
      </c>
      <c r="F3357" s="168">
        <f t="shared" si="730"/>
        <v>7.5051390132891251</v>
      </c>
      <c r="G3357" s="168">
        <f t="shared" si="720"/>
        <v>260818.76504305354</v>
      </c>
      <c r="H3357" s="168">
        <f t="shared" si="721"/>
        <v>271310.33852408634</v>
      </c>
      <c r="I3357" s="169">
        <f t="shared" si="722"/>
        <v>532129.10356713994</v>
      </c>
      <c r="J3357" s="169">
        <f t="shared" si="724"/>
        <v>514641.63775907183</v>
      </c>
      <c r="K3357" s="95"/>
      <c r="L3357" s="265">
        <f t="shared" si="723"/>
        <v>203975.54593986107</v>
      </c>
      <c r="M3357" s="265">
        <f>$G3357*NonHospFrac+theModel!$H3357*NonHospFrac</f>
        <v>328153.55762727885</v>
      </c>
      <c r="N3357" s="266">
        <f t="shared" si="725"/>
        <v>532129.10356713994</v>
      </c>
      <c r="O3357" s="159"/>
      <c r="P3357" s="265">
        <f t="shared" si="726"/>
        <v>197272.25652871406</v>
      </c>
      <c r="Q3357" s="265">
        <f t="shared" si="727"/>
        <v>328152.00298560405</v>
      </c>
      <c r="R3357" s="266">
        <f t="shared" si="728"/>
        <v>525424.25951431808</v>
      </c>
    </row>
    <row r="3358" spans="1:18" x14ac:dyDescent="0.3">
      <c r="A3358" s="82">
        <v>3327</v>
      </c>
      <c r="B3358" s="94">
        <f t="shared" si="717"/>
        <v>2.5773733553401423E-28</v>
      </c>
      <c r="C3358" s="179">
        <f t="shared" si="718"/>
        <v>2.5715592449340782E-28</v>
      </c>
      <c r="D3358" s="166">
        <f t="shared" si="719"/>
        <v>2.2558277767625785E-3</v>
      </c>
      <c r="E3358" s="167">
        <f t="shared" si="729"/>
        <v>24.291375447755232</v>
      </c>
      <c r="F3358" s="168">
        <f t="shared" si="730"/>
        <v>7.5073948410658877</v>
      </c>
      <c r="G3358" s="168">
        <f t="shared" si="720"/>
        <v>260897.15962226695</v>
      </c>
      <c r="H3358" s="168">
        <f t="shared" si="721"/>
        <v>271310.33852408634</v>
      </c>
      <c r="I3358" s="169">
        <f t="shared" si="722"/>
        <v>532207.49814635329</v>
      </c>
      <c r="J3358" s="169">
        <f t="shared" si="724"/>
        <v>514710.09004512255</v>
      </c>
      <c r="K3358" s="95"/>
      <c r="L3358" s="265">
        <f t="shared" si="723"/>
        <v>204005.59612314665</v>
      </c>
      <c r="M3358" s="265">
        <f>$G3358*NonHospFrac+theModel!$H3358*NonHospFrac</f>
        <v>328201.90202320664</v>
      </c>
      <c r="N3358" s="266">
        <f t="shared" si="725"/>
        <v>532207.49814635329</v>
      </c>
      <c r="O3358" s="159"/>
      <c r="P3358" s="265">
        <f t="shared" si="726"/>
        <v>197298.49563558577</v>
      </c>
      <c r="Q3358" s="265">
        <f t="shared" si="727"/>
        <v>328200.34738153184</v>
      </c>
      <c r="R3358" s="266">
        <f t="shared" si="728"/>
        <v>525498.84301711759</v>
      </c>
    </row>
    <row r="3359" spans="1:18" x14ac:dyDescent="0.3">
      <c r="A3359" s="82">
        <v>3328</v>
      </c>
      <c r="B3359" s="94">
        <f t="shared" ref="B3359:B3422" si="731">Constant*EXP(PowerTerm*(A3359)/7)</f>
        <v>2.5292268373666557E-28</v>
      </c>
      <c r="C3359" s="179">
        <f t="shared" ref="C3359:C3422" si="732">(1-theFloor)*B3359</f>
        <v>2.5235213372131907E-28</v>
      </c>
      <c r="D3359" s="166">
        <f t="shared" ref="D3359:D3422" si="733">theFloor</f>
        <v>2.2558277767625785E-3</v>
      </c>
      <c r="E3359" s="167">
        <f t="shared" si="729"/>
        <v>24.291375447755232</v>
      </c>
      <c r="F3359" s="168">
        <f t="shared" si="730"/>
        <v>7.5096506688426503</v>
      </c>
      <c r="G3359" s="168">
        <f t="shared" ref="G3359:G3422" si="734">$B$22*F3359*totInfected/365.25</f>
        <v>260975.55420148035</v>
      </c>
      <c r="H3359" s="168">
        <f t="shared" ref="H3359:H3422" si="735">lostQALYs_Injured*E3359*totInfected/365.25</f>
        <v>271310.33852408634</v>
      </c>
      <c r="I3359" s="169">
        <f t="shared" ref="I3359:I3422" si="736">H3359+G3359</f>
        <v>532285.89272556663</v>
      </c>
      <c r="J3359" s="169">
        <f t="shared" si="724"/>
        <v>514778.53954092332</v>
      </c>
      <c r="K3359" s="95"/>
      <c r="L3359" s="265">
        <f t="shared" ref="L3359:L3422" si="737">$G3359*HospFrac+$H3359*HospFrac</f>
        <v>204035.6463064322</v>
      </c>
      <c r="M3359" s="265">
        <f>$G3359*NonHospFrac+theModel!$H3359*NonHospFrac</f>
        <v>328250.24641913443</v>
      </c>
      <c r="N3359" s="266">
        <f t="shared" si="725"/>
        <v>532285.89272556663</v>
      </c>
      <c r="O3359" s="159"/>
      <c r="P3359" s="265">
        <f t="shared" si="726"/>
        <v>197324.73367289981</v>
      </c>
      <c r="Q3359" s="265">
        <f t="shared" si="727"/>
        <v>328248.69177745964</v>
      </c>
      <c r="R3359" s="266">
        <f t="shared" si="728"/>
        <v>525573.42545035947</v>
      </c>
    </row>
    <row r="3360" spans="1:18" x14ac:dyDescent="0.3">
      <c r="A3360" s="82">
        <v>3329</v>
      </c>
      <c r="B3360" s="94">
        <f t="shared" si="731"/>
        <v>2.4819797184609115E-28</v>
      </c>
      <c r="C3360" s="179">
        <f t="shared" si="732"/>
        <v>2.4763807996706458E-28</v>
      </c>
      <c r="D3360" s="166">
        <f t="shared" si="733"/>
        <v>2.2558277767625785E-3</v>
      </c>
      <c r="E3360" s="167">
        <f t="shared" si="729"/>
        <v>24.291375447755232</v>
      </c>
      <c r="F3360" s="168">
        <f t="shared" si="730"/>
        <v>7.5119064966194129</v>
      </c>
      <c r="G3360" s="168">
        <f t="shared" si="734"/>
        <v>261053.94878069381</v>
      </c>
      <c r="H3360" s="168">
        <f t="shared" si="735"/>
        <v>271310.33852408634</v>
      </c>
      <c r="I3360" s="169">
        <f t="shared" si="736"/>
        <v>532364.28730478021</v>
      </c>
      <c r="J3360" s="169">
        <f t="shared" ref="J3360:J3423" si="738">J3359+(I3360-I3359)/(1+discountDaily)^A3360</f>
        <v>514846.98624658812</v>
      </c>
      <c r="K3360" s="95"/>
      <c r="L3360" s="265">
        <f t="shared" si="737"/>
        <v>204065.69648971781</v>
      </c>
      <c r="M3360" s="265">
        <f>$G3360*NonHospFrac+theModel!$H3360*NonHospFrac</f>
        <v>328298.59081506234</v>
      </c>
      <c r="N3360" s="266">
        <f t="shared" ref="N3360:N3423" si="739">L3360+M3360</f>
        <v>532364.28730478021</v>
      </c>
      <c r="O3360" s="159"/>
      <c r="P3360" s="265">
        <f t="shared" ref="P3360:P3423" si="740">P3359+(L3360-L3359)/(1+discountDaily)^A3360</f>
        <v>197350.97064069984</v>
      </c>
      <c r="Q3360" s="265">
        <f t="shared" ref="Q3360:Q3423" si="741">Q3359+(M3360-M3359)/(1+discountDaily)^B3360</f>
        <v>328297.03617338755</v>
      </c>
      <c r="R3360" s="266">
        <f t="shared" ref="R3360:R3423" si="742">P3360+Q3360</f>
        <v>525648.00681408739</v>
      </c>
    </row>
    <row r="3361" spans="1:18" x14ac:dyDescent="0.3">
      <c r="A3361" s="82">
        <v>3330</v>
      </c>
      <c r="B3361" s="94">
        <f t="shared" si="731"/>
        <v>2.4356151974352268E-28</v>
      </c>
      <c r="C3361" s="179">
        <f t="shared" si="732"/>
        <v>2.4301208690193475E-28</v>
      </c>
      <c r="D3361" s="166">
        <f t="shared" si="733"/>
        <v>2.2558277767625785E-3</v>
      </c>
      <c r="E3361" s="167">
        <f t="shared" ref="E3361:E3424" si="743">C3361+E3360</f>
        <v>24.291375447755232</v>
      </c>
      <c r="F3361" s="168">
        <f t="shared" ref="F3361:F3424" si="744">D3361+F3360</f>
        <v>7.5141623243961755</v>
      </c>
      <c r="G3361" s="168">
        <f t="shared" si="734"/>
        <v>261132.34335990727</v>
      </c>
      <c r="H3361" s="168">
        <f t="shared" si="735"/>
        <v>271310.33852408634</v>
      </c>
      <c r="I3361" s="169">
        <f t="shared" si="736"/>
        <v>532442.68188399356</v>
      </c>
      <c r="J3361" s="169">
        <f t="shared" si="738"/>
        <v>514915.43016223022</v>
      </c>
      <c r="K3361" s="95"/>
      <c r="L3361" s="265">
        <f t="shared" si="737"/>
        <v>204095.74667300339</v>
      </c>
      <c r="M3361" s="265">
        <f>$G3361*NonHospFrac+theModel!$H3361*NonHospFrac</f>
        <v>328346.9352109902</v>
      </c>
      <c r="N3361" s="266">
        <f t="shared" si="739"/>
        <v>532442.68188399356</v>
      </c>
      <c r="O3361" s="159"/>
      <c r="P3361" s="265">
        <f t="shared" si="740"/>
        <v>197377.20653902937</v>
      </c>
      <c r="Q3361" s="265">
        <f t="shared" si="741"/>
        <v>328345.3805693154</v>
      </c>
      <c r="R3361" s="266">
        <f t="shared" si="742"/>
        <v>525722.58710834477</v>
      </c>
    </row>
    <row r="3362" spans="1:18" x14ac:dyDescent="0.3">
      <c r="A3362" s="82">
        <v>3331</v>
      </c>
      <c r="B3362" s="94">
        <f t="shared" si="731"/>
        <v>2.3901167869558741E-28</v>
      </c>
      <c r="C3362" s="179">
        <f t="shared" si="732"/>
        <v>2.3847250951181524E-28</v>
      </c>
      <c r="D3362" s="166">
        <f t="shared" si="733"/>
        <v>2.2558277767625785E-3</v>
      </c>
      <c r="E3362" s="167">
        <f t="shared" si="743"/>
        <v>24.291375447755232</v>
      </c>
      <c r="F3362" s="168">
        <f t="shared" si="744"/>
        <v>7.5164181521729381</v>
      </c>
      <c r="G3362" s="168">
        <f t="shared" si="734"/>
        <v>261210.73793912065</v>
      </c>
      <c r="H3362" s="168">
        <f t="shared" si="735"/>
        <v>271310.33852408634</v>
      </c>
      <c r="I3362" s="169">
        <f t="shared" si="736"/>
        <v>532521.07646320702</v>
      </c>
      <c r="J3362" s="169">
        <f t="shared" si="738"/>
        <v>514983.8712879637</v>
      </c>
      <c r="K3362" s="95"/>
      <c r="L3362" s="265">
        <f t="shared" si="737"/>
        <v>204125.79685628897</v>
      </c>
      <c r="M3362" s="265">
        <f>$G3362*NonHospFrac+theModel!$H3362*NonHospFrac</f>
        <v>328395.27960691799</v>
      </c>
      <c r="N3362" s="266">
        <f t="shared" si="739"/>
        <v>532521.0764632069</v>
      </c>
      <c r="O3362" s="159"/>
      <c r="P3362" s="265">
        <f t="shared" si="740"/>
        <v>197403.44136793204</v>
      </c>
      <c r="Q3362" s="265">
        <f t="shared" si="741"/>
        <v>328393.72496524319</v>
      </c>
      <c r="R3362" s="266">
        <f t="shared" si="742"/>
        <v>525797.16633317526</v>
      </c>
    </row>
    <row r="3363" spans="1:18" x14ac:dyDescent="0.3">
      <c r="A3363" s="82">
        <v>3332</v>
      </c>
      <c r="B3363" s="94">
        <f t="shared" si="731"/>
        <v>2.3454683076800742E-28</v>
      </c>
      <c r="C3363" s="179">
        <f t="shared" si="732"/>
        <v>2.3401773351220932E-28</v>
      </c>
      <c r="D3363" s="166">
        <f t="shared" si="733"/>
        <v>2.2558277767625785E-3</v>
      </c>
      <c r="E3363" s="167">
        <f t="shared" si="743"/>
        <v>24.291375447755232</v>
      </c>
      <c r="F3363" s="168">
        <f t="shared" si="744"/>
        <v>7.5186739799497007</v>
      </c>
      <c r="G3363" s="168">
        <f t="shared" si="734"/>
        <v>261289.13251833411</v>
      </c>
      <c r="H3363" s="168">
        <f t="shared" si="735"/>
        <v>271310.33852408634</v>
      </c>
      <c r="I3363" s="169">
        <f t="shared" si="736"/>
        <v>532599.47104242048</v>
      </c>
      <c r="J3363" s="169">
        <f t="shared" si="738"/>
        <v>515052.30962390214</v>
      </c>
      <c r="K3363" s="95"/>
      <c r="L3363" s="265">
        <f t="shared" si="737"/>
        <v>204155.84703957455</v>
      </c>
      <c r="M3363" s="265">
        <f>$G3363*NonHospFrac+theModel!$H3363*NonHospFrac</f>
        <v>328443.6240028459</v>
      </c>
      <c r="N3363" s="266">
        <f t="shared" si="739"/>
        <v>532599.47104242048</v>
      </c>
      <c r="O3363" s="159"/>
      <c r="P3363" s="265">
        <f t="shared" si="740"/>
        <v>197429.67512745145</v>
      </c>
      <c r="Q3363" s="265">
        <f t="shared" si="741"/>
        <v>328442.0693611711</v>
      </c>
      <c r="R3363" s="266">
        <f t="shared" si="742"/>
        <v>525871.74448862253</v>
      </c>
    </row>
    <row r="3364" spans="1:18" x14ac:dyDescent="0.3">
      <c r="A3364" s="82">
        <v>3333</v>
      </c>
      <c r="B3364" s="94">
        <f t="shared" si="731"/>
        <v>2.3016538825026016E-28</v>
      </c>
      <c r="C3364" s="179">
        <f t="shared" si="732"/>
        <v>2.2964617477419588E-28</v>
      </c>
      <c r="D3364" s="166">
        <f t="shared" si="733"/>
        <v>2.2558277767625785E-3</v>
      </c>
      <c r="E3364" s="167">
        <f t="shared" si="743"/>
        <v>24.291375447755232</v>
      </c>
      <c r="F3364" s="168">
        <f t="shared" si="744"/>
        <v>7.5209298077264632</v>
      </c>
      <c r="G3364" s="168">
        <f t="shared" si="734"/>
        <v>261367.52709754749</v>
      </c>
      <c r="H3364" s="168">
        <f t="shared" si="735"/>
        <v>271310.33852408634</v>
      </c>
      <c r="I3364" s="169">
        <f t="shared" si="736"/>
        <v>532677.86562163383</v>
      </c>
      <c r="J3364" s="169">
        <f t="shared" si="738"/>
        <v>515120.74517015921</v>
      </c>
      <c r="K3364" s="95"/>
      <c r="L3364" s="265">
        <f t="shared" si="737"/>
        <v>204185.89722286013</v>
      </c>
      <c r="M3364" s="265">
        <f>$G3364*NonHospFrac+theModel!$H3364*NonHospFrac</f>
        <v>328491.96839877369</v>
      </c>
      <c r="N3364" s="266">
        <f t="shared" si="739"/>
        <v>532677.86562163383</v>
      </c>
      <c r="O3364" s="159"/>
      <c r="P3364" s="265">
        <f t="shared" si="740"/>
        <v>197455.90781763117</v>
      </c>
      <c r="Q3364" s="265">
        <f t="shared" si="741"/>
        <v>328490.4137570989</v>
      </c>
      <c r="R3364" s="266">
        <f t="shared" si="742"/>
        <v>525946.3215747301</v>
      </c>
    </row>
    <row r="3365" spans="1:18" x14ac:dyDescent="0.3">
      <c r="A3365" s="82">
        <v>3334</v>
      </c>
      <c r="B3365" s="94">
        <f t="shared" si="731"/>
        <v>2.2586579309098482E-28</v>
      </c>
      <c r="C3365" s="179">
        <f t="shared" si="732"/>
        <v>2.2535627876110966E-28</v>
      </c>
      <c r="D3365" s="166">
        <f t="shared" si="733"/>
        <v>2.2558277767625785E-3</v>
      </c>
      <c r="E3365" s="167">
        <f t="shared" si="743"/>
        <v>24.291375447755232</v>
      </c>
      <c r="F3365" s="168">
        <f t="shared" si="744"/>
        <v>7.5231856355032258</v>
      </c>
      <c r="G3365" s="168">
        <f t="shared" si="734"/>
        <v>261445.92167676095</v>
      </c>
      <c r="H3365" s="168">
        <f t="shared" si="735"/>
        <v>271310.33852408634</v>
      </c>
      <c r="I3365" s="169">
        <f t="shared" si="736"/>
        <v>532756.26020084729</v>
      </c>
      <c r="J3365" s="169">
        <f t="shared" si="738"/>
        <v>515189.17792684876</v>
      </c>
      <c r="K3365" s="95"/>
      <c r="L3365" s="265">
        <f t="shared" si="737"/>
        <v>204215.94740614569</v>
      </c>
      <c r="M3365" s="265">
        <f>$G3365*NonHospFrac+theModel!$H3365*NonHospFrac</f>
        <v>328540.31279470155</v>
      </c>
      <c r="N3365" s="266">
        <f t="shared" si="739"/>
        <v>532756.26020084717</v>
      </c>
      <c r="O3365" s="159"/>
      <c r="P3365" s="265">
        <f t="shared" si="740"/>
        <v>197482.13943851477</v>
      </c>
      <c r="Q3365" s="265">
        <f t="shared" si="741"/>
        <v>328538.75815302675</v>
      </c>
      <c r="R3365" s="266">
        <f t="shared" si="742"/>
        <v>526020.89759154152</v>
      </c>
    </row>
    <row r="3366" spans="1:18" x14ac:dyDescent="0.3">
      <c r="A3366" s="82">
        <v>3335</v>
      </c>
      <c r="B3366" s="94">
        <f t="shared" si="731"/>
        <v>2.2164651634393559E-28</v>
      </c>
      <c r="C3366" s="179">
        <f t="shared" si="732"/>
        <v>2.2114651997574429E-28</v>
      </c>
      <c r="D3366" s="166">
        <f t="shared" si="733"/>
        <v>2.2558277767625785E-3</v>
      </c>
      <c r="E3366" s="167">
        <f t="shared" si="743"/>
        <v>24.291375447755232</v>
      </c>
      <c r="F3366" s="168">
        <f t="shared" si="744"/>
        <v>7.5254414632799884</v>
      </c>
      <c r="G3366" s="168">
        <f t="shared" si="734"/>
        <v>261524.31625597432</v>
      </c>
      <c r="H3366" s="168">
        <f t="shared" si="735"/>
        <v>271310.33852408634</v>
      </c>
      <c r="I3366" s="169">
        <f t="shared" si="736"/>
        <v>532834.65478006063</v>
      </c>
      <c r="J3366" s="169">
        <f t="shared" si="738"/>
        <v>515257.60789408436</v>
      </c>
      <c r="K3366" s="95"/>
      <c r="L3366" s="265">
        <f t="shared" si="737"/>
        <v>204245.99758943127</v>
      </c>
      <c r="M3366" s="265">
        <f>$G3366*NonHospFrac+theModel!$H3366*NonHospFrac</f>
        <v>328588.6571906294</v>
      </c>
      <c r="N3366" s="266">
        <f t="shared" si="739"/>
        <v>532834.65478006063</v>
      </c>
      <c r="O3366" s="159"/>
      <c r="P3366" s="265">
        <f t="shared" si="740"/>
        <v>197508.3699901459</v>
      </c>
      <c r="Q3366" s="265">
        <f t="shared" si="741"/>
        <v>328587.1025489546</v>
      </c>
      <c r="R3366" s="266">
        <f t="shared" si="742"/>
        <v>526095.47253910056</v>
      </c>
    </row>
    <row r="3367" spans="1:18" x14ac:dyDescent="0.3">
      <c r="A3367" s="82">
        <v>3336</v>
      </c>
      <c r="B3367" s="94">
        <f t="shared" si="731"/>
        <v>2.175060576242847E-28</v>
      </c>
      <c r="C3367" s="179">
        <f t="shared" si="732"/>
        <v>2.170154014178817E-28</v>
      </c>
      <c r="D3367" s="166">
        <f t="shared" si="733"/>
        <v>2.2558277767625785E-3</v>
      </c>
      <c r="E3367" s="167">
        <f t="shared" si="743"/>
        <v>24.291375447755232</v>
      </c>
      <c r="F3367" s="168">
        <f t="shared" si="744"/>
        <v>7.527697291056751</v>
      </c>
      <c r="G3367" s="168">
        <f t="shared" si="734"/>
        <v>261602.71083518775</v>
      </c>
      <c r="H3367" s="168">
        <f t="shared" si="735"/>
        <v>271310.33852408634</v>
      </c>
      <c r="I3367" s="169">
        <f t="shared" si="736"/>
        <v>532913.0493592741</v>
      </c>
      <c r="J3367" s="169">
        <f t="shared" si="738"/>
        <v>515326.03507197986</v>
      </c>
      <c r="K3367" s="95"/>
      <c r="L3367" s="265">
        <f t="shared" si="737"/>
        <v>204276.04777271685</v>
      </c>
      <c r="M3367" s="265">
        <f>$G3367*NonHospFrac+theModel!$H3367*NonHospFrac</f>
        <v>328637.00158655725</v>
      </c>
      <c r="N3367" s="266">
        <f t="shared" si="739"/>
        <v>532913.0493592741</v>
      </c>
      <c r="O3367" s="159"/>
      <c r="P3367" s="265">
        <f t="shared" si="740"/>
        <v>197534.59947256811</v>
      </c>
      <c r="Q3367" s="265">
        <f t="shared" si="741"/>
        <v>328635.44694488245</v>
      </c>
      <c r="R3367" s="266">
        <f t="shared" si="742"/>
        <v>526170.04641745053</v>
      </c>
    </row>
    <row r="3368" spans="1:18" x14ac:dyDescent="0.3">
      <c r="A3368" s="82">
        <v>3337</v>
      </c>
      <c r="B3368" s="94">
        <f t="shared" si="731"/>
        <v>2.1344294457508201E-28</v>
      </c>
      <c r="C3368" s="179">
        <f t="shared" si="732"/>
        <v>2.1296145405195552E-28</v>
      </c>
      <c r="D3368" s="166">
        <f t="shared" si="733"/>
        <v>2.2558277767625785E-3</v>
      </c>
      <c r="E3368" s="167">
        <f t="shared" si="743"/>
        <v>24.291375447755232</v>
      </c>
      <c r="F3368" s="168">
        <f t="shared" si="744"/>
        <v>7.5299531188335136</v>
      </c>
      <c r="G3368" s="168">
        <f t="shared" si="734"/>
        <v>261681.10541440116</v>
      </c>
      <c r="H3368" s="168">
        <f t="shared" si="735"/>
        <v>271310.33852408634</v>
      </c>
      <c r="I3368" s="169">
        <f t="shared" si="736"/>
        <v>532991.44393848744</v>
      </c>
      <c r="J3368" s="169">
        <f t="shared" si="738"/>
        <v>515394.45946064877</v>
      </c>
      <c r="K3368" s="95"/>
      <c r="L3368" s="265">
        <f t="shared" si="737"/>
        <v>204306.09795600243</v>
      </c>
      <c r="M3368" s="265">
        <f>$G3368*NonHospFrac+theModel!$H3368*NonHospFrac</f>
        <v>328685.3459824851</v>
      </c>
      <c r="N3368" s="266">
        <f t="shared" si="739"/>
        <v>532991.44393848756</v>
      </c>
      <c r="O3368" s="159"/>
      <c r="P3368" s="265">
        <f t="shared" si="740"/>
        <v>197560.82788582495</v>
      </c>
      <c r="Q3368" s="265">
        <f t="shared" si="741"/>
        <v>328683.7913408103</v>
      </c>
      <c r="R3368" s="266">
        <f t="shared" si="742"/>
        <v>526244.6192266352</v>
      </c>
    </row>
    <row r="3369" spans="1:18" x14ac:dyDescent="0.3">
      <c r="A3369" s="82">
        <v>3338</v>
      </c>
      <c r="B3369" s="94">
        <f t="shared" si="731"/>
        <v>2.0945573234368148E-28</v>
      </c>
      <c r="C3369" s="179">
        <f t="shared" si="732"/>
        <v>2.0898323628465847E-28</v>
      </c>
      <c r="D3369" s="166">
        <f t="shared" si="733"/>
        <v>2.2558277767625785E-3</v>
      </c>
      <c r="E3369" s="167">
        <f t="shared" si="743"/>
        <v>24.291375447755232</v>
      </c>
      <c r="F3369" s="168">
        <f t="shared" si="744"/>
        <v>7.5322089466102762</v>
      </c>
      <c r="G3369" s="168">
        <f t="shared" si="734"/>
        <v>261759.49999361459</v>
      </c>
      <c r="H3369" s="168">
        <f t="shared" si="735"/>
        <v>271310.33852408634</v>
      </c>
      <c r="I3369" s="169">
        <f t="shared" si="736"/>
        <v>533069.8385177009</v>
      </c>
      <c r="J3369" s="169">
        <f t="shared" si="738"/>
        <v>515462.88106020499</v>
      </c>
      <c r="K3369" s="95"/>
      <c r="L3369" s="265">
        <f t="shared" si="737"/>
        <v>204336.14813928801</v>
      </c>
      <c r="M3369" s="265">
        <f>$G3369*NonHospFrac+theModel!$H3369*NonHospFrac</f>
        <v>328733.69037841295</v>
      </c>
      <c r="N3369" s="266">
        <f t="shared" si="739"/>
        <v>533069.83851770102</v>
      </c>
      <c r="O3369" s="159"/>
      <c r="P3369" s="265">
        <f t="shared" si="740"/>
        <v>197587.05522996004</v>
      </c>
      <c r="Q3369" s="265">
        <f t="shared" si="741"/>
        <v>328732.13573673816</v>
      </c>
      <c r="R3369" s="266">
        <f t="shared" si="742"/>
        <v>526319.19096669822</v>
      </c>
    </row>
    <row r="3370" spans="1:18" x14ac:dyDescent="0.3">
      <c r="A3370" s="82">
        <v>3339</v>
      </c>
      <c r="B3370" s="94">
        <f t="shared" si="731"/>
        <v>2.0554300306794798E-28</v>
      </c>
      <c r="C3370" s="179">
        <f t="shared" si="732"/>
        <v>2.0507933345230812E-28</v>
      </c>
      <c r="D3370" s="166">
        <f t="shared" si="733"/>
        <v>2.2558277767625785E-3</v>
      </c>
      <c r="E3370" s="167">
        <f t="shared" si="743"/>
        <v>24.291375447755232</v>
      </c>
      <c r="F3370" s="168">
        <f t="shared" si="744"/>
        <v>7.5344647743870388</v>
      </c>
      <c r="G3370" s="168">
        <f t="shared" si="734"/>
        <v>261837.89457282802</v>
      </c>
      <c r="H3370" s="168">
        <f t="shared" si="735"/>
        <v>271310.33852408634</v>
      </c>
      <c r="I3370" s="169">
        <f t="shared" si="736"/>
        <v>533148.23309691437</v>
      </c>
      <c r="J3370" s="169">
        <f t="shared" si="738"/>
        <v>515531.29987076216</v>
      </c>
      <c r="K3370" s="95"/>
      <c r="L3370" s="265">
        <f t="shared" si="737"/>
        <v>204366.19832257359</v>
      </c>
      <c r="M3370" s="265">
        <f>$G3370*NonHospFrac+theModel!$H3370*NonHospFrac</f>
        <v>328782.03477434075</v>
      </c>
      <c r="N3370" s="266">
        <f t="shared" si="739"/>
        <v>533148.23309691437</v>
      </c>
      <c r="O3370" s="159"/>
      <c r="P3370" s="265">
        <f t="shared" si="740"/>
        <v>197613.28150501696</v>
      </c>
      <c r="Q3370" s="265">
        <f t="shared" si="741"/>
        <v>328780.48013266595</v>
      </c>
      <c r="R3370" s="266">
        <f t="shared" si="742"/>
        <v>526393.76163768291</v>
      </c>
    </row>
    <row r="3371" spans="1:18" x14ac:dyDescent="0.3">
      <c r="A3371" s="82">
        <v>3340</v>
      </c>
      <c r="B3371" s="94">
        <f t="shared" si="731"/>
        <v>2.017033653720637E-28</v>
      </c>
      <c r="C3371" s="179">
        <f t="shared" si="732"/>
        <v>2.012483573177909E-28</v>
      </c>
      <c r="D3371" s="166">
        <f t="shared" si="733"/>
        <v>2.2558277767625785E-3</v>
      </c>
      <c r="E3371" s="167">
        <f t="shared" si="743"/>
        <v>24.291375447755232</v>
      </c>
      <c r="F3371" s="168">
        <f t="shared" si="744"/>
        <v>7.5367206021638014</v>
      </c>
      <c r="G3371" s="168">
        <f t="shared" si="734"/>
        <v>261916.28915204143</v>
      </c>
      <c r="H3371" s="168">
        <f t="shared" si="735"/>
        <v>271310.33852408634</v>
      </c>
      <c r="I3371" s="169">
        <f t="shared" si="736"/>
        <v>533226.62767612771</v>
      </c>
      <c r="J3371" s="169">
        <f t="shared" si="738"/>
        <v>515599.71589243377</v>
      </c>
      <c r="K3371" s="95"/>
      <c r="L3371" s="265">
        <f t="shared" si="737"/>
        <v>204396.24850585917</v>
      </c>
      <c r="M3371" s="265">
        <f>$G3371*NonHospFrac+theModel!$H3371*NonHospFrac</f>
        <v>328830.3791702686</v>
      </c>
      <c r="N3371" s="266">
        <f t="shared" si="739"/>
        <v>533226.62767612771</v>
      </c>
      <c r="O3371" s="159"/>
      <c r="P3371" s="265">
        <f t="shared" si="740"/>
        <v>197639.50671103928</v>
      </c>
      <c r="Q3371" s="265">
        <f t="shared" si="741"/>
        <v>328828.8245285938</v>
      </c>
      <c r="R3371" s="266">
        <f t="shared" si="742"/>
        <v>526468.33123963303</v>
      </c>
    </row>
    <row r="3372" spans="1:18" x14ac:dyDescent="0.3">
      <c r="A3372" s="82">
        <v>3341</v>
      </c>
      <c r="B3372" s="94">
        <f t="shared" si="731"/>
        <v>1.979354538717459E-28</v>
      </c>
      <c r="C3372" s="179">
        <f t="shared" si="732"/>
        <v>1.9748894557689591E-28</v>
      </c>
      <c r="D3372" s="166">
        <f t="shared" si="733"/>
        <v>2.2558277767625785E-3</v>
      </c>
      <c r="E3372" s="167">
        <f t="shared" si="743"/>
        <v>24.291375447755232</v>
      </c>
      <c r="F3372" s="168">
        <f t="shared" si="744"/>
        <v>7.5389764299405639</v>
      </c>
      <c r="G3372" s="168">
        <f t="shared" si="734"/>
        <v>261994.68373125486</v>
      </c>
      <c r="H3372" s="168">
        <f t="shared" si="735"/>
        <v>271310.33852408634</v>
      </c>
      <c r="I3372" s="169">
        <f t="shared" si="736"/>
        <v>533305.02225534117</v>
      </c>
      <c r="J3372" s="169">
        <f t="shared" si="738"/>
        <v>515668.1291253338</v>
      </c>
      <c r="K3372" s="95"/>
      <c r="L3372" s="265">
        <f t="shared" si="737"/>
        <v>204426.29868914475</v>
      </c>
      <c r="M3372" s="265">
        <f>$G3372*NonHospFrac+theModel!$H3372*NonHospFrac</f>
        <v>328878.72356619645</v>
      </c>
      <c r="N3372" s="266">
        <f t="shared" si="739"/>
        <v>533305.02225534117</v>
      </c>
      <c r="O3372" s="159"/>
      <c r="P3372" s="265">
        <f t="shared" si="740"/>
        <v>197665.73084807058</v>
      </c>
      <c r="Q3372" s="265">
        <f t="shared" si="741"/>
        <v>328877.16892452165</v>
      </c>
      <c r="R3372" s="266">
        <f t="shared" si="742"/>
        <v>526542.89977259224</v>
      </c>
    </row>
    <row r="3373" spans="1:18" x14ac:dyDescent="0.3">
      <c r="A3373" s="82">
        <v>3342</v>
      </c>
      <c r="B3373" s="94">
        <f t="shared" si="731"/>
        <v>1.942379286887215E-28</v>
      </c>
      <c r="C3373" s="179">
        <f t="shared" si="732"/>
        <v>1.9379976137388464E-28</v>
      </c>
      <c r="D3373" s="166">
        <f t="shared" si="733"/>
        <v>2.2558277767625785E-3</v>
      </c>
      <c r="E3373" s="167">
        <f t="shared" si="743"/>
        <v>24.291375447755232</v>
      </c>
      <c r="F3373" s="168">
        <f t="shared" si="744"/>
        <v>7.5412322577173265</v>
      </c>
      <c r="G3373" s="168">
        <f t="shared" si="734"/>
        <v>262073.07831046826</v>
      </c>
      <c r="H3373" s="168">
        <f t="shared" si="735"/>
        <v>271310.33852408634</v>
      </c>
      <c r="I3373" s="169">
        <f t="shared" si="736"/>
        <v>533383.41683455463</v>
      </c>
      <c r="J3373" s="169">
        <f t="shared" si="738"/>
        <v>515736.53956957575</v>
      </c>
      <c r="K3373" s="95"/>
      <c r="L3373" s="265">
        <f t="shared" si="737"/>
        <v>204456.34887243033</v>
      </c>
      <c r="M3373" s="265">
        <f>$G3373*NonHospFrac+theModel!$H3373*NonHospFrac</f>
        <v>328927.06796212425</v>
      </c>
      <c r="N3373" s="266">
        <f t="shared" si="739"/>
        <v>533383.41683455463</v>
      </c>
      <c r="O3373" s="159"/>
      <c r="P3373" s="265">
        <f t="shared" si="740"/>
        <v>197691.95391615442</v>
      </c>
      <c r="Q3373" s="265">
        <f t="shared" si="741"/>
        <v>328925.51332044945</v>
      </c>
      <c r="R3373" s="266">
        <f t="shared" si="742"/>
        <v>526617.46723660384</v>
      </c>
    </row>
    <row r="3374" spans="1:18" x14ac:dyDescent="0.3">
      <c r="A3374" s="82">
        <v>3343</v>
      </c>
      <c r="B3374" s="94">
        <f t="shared" si="731"/>
        <v>1.9060947497425757E-28</v>
      </c>
      <c r="C3374" s="179">
        <f t="shared" si="732"/>
        <v>1.9017949282609652E-28</v>
      </c>
      <c r="D3374" s="166">
        <f t="shared" si="733"/>
        <v>2.2558277767625785E-3</v>
      </c>
      <c r="E3374" s="167">
        <f t="shared" si="743"/>
        <v>24.291375447755232</v>
      </c>
      <c r="F3374" s="168">
        <f t="shared" si="744"/>
        <v>7.5434880854940891</v>
      </c>
      <c r="G3374" s="168">
        <f t="shared" si="734"/>
        <v>262151.4728896817</v>
      </c>
      <c r="H3374" s="168">
        <f t="shared" si="735"/>
        <v>271310.33852408634</v>
      </c>
      <c r="I3374" s="169">
        <f t="shared" si="736"/>
        <v>533461.81141376798</v>
      </c>
      <c r="J3374" s="169">
        <f t="shared" si="738"/>
        <v>515804.94722527318</v>
      </c>
      <c r="K3374" s="95"/>
      <c r="L3374" s="265">
        <f t="shared" si="737"/>
        <v>204486.39905571588</v>
      </c>
      <c r="M3374" s="265">
        <f>$G3374*NonHospFrac+theModel!$H3374*NonHospFrac</f>
        <v>328975.4123580521</v>
      </c>
      <c r="N3374" s="266">
        <f t="shared" si="739"/>
        <v>533461.81141376798</v>
      </c>
      <c r="O3374" s="159"/>
      <c r="P3374" s="265">
        <f t="shared" si="740"/>
        <v>197718.17591533434</v>
      </c>
      <c r="Q3374" s="265">
        <f t="shared" si="741"/>
        <v>328973.8577163773</v>
      </c>
      <c r="R3374" s="266">
        <f t="shared" si="742"/>
        <v>526692.03363171162</v>
      </c>
    </row>
    <row r="3375" spans="1:18" x14ac:dyDescent="0.3">
      <c r="A3375" s="82">
        <v>3344</v>
      </c>
      <c r="B3375" s="94">
        <f t="shared" si="731"/>
        <v>1.8704880244159931E-28</v>
      </c>
      <c r="C3375" s="179">
        <f t="shared" si="732"/>
        <v>1.8662685255744138E-28</v>
      </c>
      <c r="D3375" s="166">
        <f t="shared" si="733"/>
        <v>2.2558277767625785E-3</v>
      </c>
      <c r="E3375" s="167">
        <f t="shared" si="743"/>
        <v>24.291375447755232</v>
      </c>
      <c r="F3375" s="168">
        <f t="shared" si="744"/>
        <v>7.5457439132708517</v>
      </c>
      <c r="G3375" s="168">
        <f t="shared" si="734"/>
        <v>262229.8674688951</v>
      </c>
      <c r="H3375" s="168">
        <f t="shared" si="735"/>
        <v>271310.33852408634</v>
      </c>
      <c r="I3375" s="169">
        <f t="shared" si="736"/>
        <v>533540.20599298144</v>
      </c>
      <c r="J3375" s="169">
        <f t="shared" si="738"/>
        <v>515873.35209254001</v>
      </c>
      <c r="K3375" s="95"/>
      <c r="L3375" s="265">
        <f t="shared" si="737"/>
        <v>204516.44923900149</v>
      </c>
      <c r="M3375" s="265">
        <f>$G3375*NonHospFrac+theModel!$H3375*NonHospFrac</f>
        <v>329023.75675397995</v>
      </c>
      <c r="N3375" s="266">
        <f t="shared" si="739"/>
        <v>533540.20599298144</v>
      </c>
      <c r="O3375" s="159"/>
      <c r="P3375" s="265">
        <f t="shared" si="740"/>
        <v>197744.39684565403</v>
      </c>
      <c r="Q3375" s="265">
        <f t="shared" si="741"/>
        <v>329022.20211230515</v>
      </c>
      <c r="R3375" s="266">
        <f t="shared" si="742"/>
        <v>526766.59895795921</v>
      </c>
    </row>
    <row r="3376" spans="1:18" x14ac:dyDescent="0.3">
      <c r="A3376" s="82">
        <v>3345</v>
      </c>
      <c r="B3376" s="94">
        <f t="shared" si="731"/>
        <v>1.8355464490714108E-28</v>
      </c>
      <c r="C3376" s="179">
        <f t="shared" si="732"/>
        <v>1.8314057724060575E-28</v>
      </c>
      <c r="D3376" s="166">
        <f t="shared" si="733"/>
        <v>2.2558277767625785E-3</v>
      </c>
      <c r="E3376" s="167">
        <f t="shared" si="743"/>
        <v>24.291375447755232</v>
      </c>
      <c r="F3376" s="168">
        <f t="shared" si="744"/>
        <v>7.5479997410476143</v>
      </c>
      <c r="G3376" s="168">
        <f t="shared" si="734"/>
        <v>262308.26204810856</v>
      </c>
      <c r="H3376" s="168">
        <f t="shared" si="735"/>
        <v>271310.33852408634</v>
      </c>
      <c r="I3376" s="169">
        <f t="shared" si="736"/>
        <v>533618.6005721949</v>
      </c>
      <c r="J3376" s="169">
        <f t="shared" si="738"/>
        <v>515941.7541714898</v>
      </c>
      <c r="K3376" s="95"/>
      <c r="L3376" s="265">
        <f t="shared" si="737"/>
        <v>204546.49942228704</v>
      </c>
      <c r="M3376" s="265">
        <f>$G3376*NonHospFrac+theModel!$H3376*NonHospFrac</f>
        <v>329072.1011499078</v>
      </c>
      <c r="N3376" s="266">
        <f t="shared" si="739"/>
        <v>533618.6005721949</v>
      </c>
      <c r="O3376" s="159"/>
      <c r="P3376" s="265">
        <f t="shared" si="740"/>
        <v>197770.61670715691</v>
      </c>
      <c r="Q3376" s="265">
        <f t="shared" si="741"/>
        <v>329070.546508233</v>
      </c>
      <c r="R3376" s="266">
        <f t="shared" si="742"/>
        <v>526841.16321538994</v>
      </c>
    </row>
    <row r="3377" spans="1:18" x14ac:dyDescent="0.3">
      <c r="A3377" s="82">
        <v>3346</v>
      </c>
      <c r="B3377" s="94">
        <f t="shared" si="731"/>
        <v>1.8012575984016858E-28</v>
      </c>
      <c r="C3377" s="179">
        <f t="shared" si="732"/>
        <v>1.7971942714781065E-28</v>
      </c>
      <c r="D3377" s="166">
        <f t="shared" si="733"/>
        <v>2.2558277767625785E-3</v>
      </c>
      <c r="E3377" s="167">
        <f t="shared" si="743"/>
        <v>24.291375447755232</v>
      </c>
      <c r="F3377" s="168">
        <f t="shared" si="744"/>
        <v>7.5502555688243769</v>
      </c>
      <c r="G3377" s="168">
        <f t="shared" si="734"/>
        <v>262386.65662732197</v>
      </c>
      <c r="H3377" s="168">
        <f t="shared" si="735"/>
        <v>271310.33852408634</v>
      </c>
      <c r="I3377" s="169">
        <f t="shared" si="736"/>
        <v>533696.99515140825</v>
      </c>
      <c r="J3377" s="169">
        <f t="shared" si="738"/>
        <v>516010.15346223611</v>
      </c>
      <c r="K3377" s="95"/>
      <c r="L3377" s="265">
        <f t="shared" si="737"/>
        <v>204576.54960557265</v>
      </c>
      <c r="M3377" s="265">
        <f>$G3377*NonHospFrac+theModel!$H3377*NonHospFrac</f>
        <v>329120.44554583565</v>
      </c>
      <c r="N3377" s="266">
        <f t="shared" si="739"/>
        <v>533696.99515140825</v>
      </c>
      <c r="O3377" s="159"/>
      <c r="P3377" s="265">
        <f t="shared" si="740"/>
        <v>197796.83549988669</v>
      </c>
      <c r="Q3377" s="265">
        <f t="shared" si="741"/>
        <v>329118.89090416086</v>
      </c>
      <c r="R3377" s="266">
        <f t="shared" si="742"/>
        <v>526915.72640404757</v>
      </c>
    </row>
    <row r="3378" spans="1:18" x14ac:dyDescent="0.3">
      <c r="A3378" s="82">
        <v>3347</v>
      </c>
      <c r="B3378" s="94">
        <f t="shared" si="731"/>
        <v>1.7676092792101182E-28</v>
      </c>
      <c r="C3378" s="179">
        <f t="shared" si="732"/>
        <v>1.7636218570996128E-28</v>
      </c>
      <c r="D3378" s="166">
        <f t="shared" si="733"/>
        <v>2.2558277767625785E-3</v>
      </c>
      <c r="E3378" s="167">
        <f t="shared" si="743"/>
        <v>24.291375447755232</v>
      </c>
      <c r="F3378" s="168">
        <f t="shared" si="744"/>
        <v>7.5525113966011395</v>
      </c>
      <c r="G3378" s="168">
        <f t="shared" si="734"/>
        <v>262465.05120653543</v>
      </c>
      <c r="H3378" s="168">
        <f t="shared" si="735"/>
        <v>271310.33852408634</v>
      </c>
      <c r="I3378" s="169">
        <f t="shared" si="736"/>
        <v>533775.38973062183</v>
      </c>
      <c r="J3378" s="169">
        <f t="shared" si="738"/>
        <v>516078.54996489285</v>
      </c>
      <c r="K3378" s="95"/>
      <c r="L3378" s="265">
        <f t="shared" si="737"/>
        <v>204606.59978885824</v>
      </c>
      <c r="M3378" s="265">
        <f>$G3378*NonHospFrac+theModel!$H3378*NonHospFrac</f>
        <v>329168.78994176351</v>
      </c>
      <c r="N3378" s="266">
        <f t="shared" si="739"/>
        <v>533775.38973062171</v>
      </c>
      <c r="O3378" s="159"/>
      <c r="P3378" s="265">
        <f t="shared" si="740"/>
        <v>197823.05322388682</v>
      </c>
      <c r="Q3378" s="265">
        <f t="shared" si="741"/>
        <v>329167.23530008871</v>
      </c>
      <c r="R3378" s="266">
        <f t="shared" si="742"/>
        <v>526990.28852397553</v>
      </c>
    </row>
    <row r="3379" spans="1:18" x14ac:dyDescent="0.3">
      <c r="A3379" s="82">
        <v>3348</v>
      </c>
      <c r="B3379" s="94">
        <f t="shared" si="731"/>
        <v>1.7345895260745233E-28</v>
      </c>
      <c r="C3379" s="179">
        <f t="shared" si="732"/>
        <v>1.730676590840323E-28</v>
      </c>
      <c r="D3379" s="166">
        <f t="shared" si="733"/>
        <v>2.2558277767625785E-3</v>
      </c>
      <c r="E3379" s="167">
        <f t="shared" si="743"/>
        <v>24.291375447755232</v>
      </c>
      <c r="F3379" s="168">
        <f t="shared" si="744"/>
        <v>7.554767224377902</v>
      </c>
      <c r="G3379" s="168">
        <f t="shared" si="734"/>
        <v>262543.44578574883</v>
      </c>
      <c r="H3379" s="168">
        <f t="shared" si="735"/>
        <v>271310.33852408634</v>
      </c>
      <c r="I3379" s="169">
        <f t="shared" si="736"/>
        <v>533853.78430983517</v>
      </c>
      <c r="J3379" s="169">
        <f t="shared" si="738"/>
        <v>516146.94367957331</v>
      </c>
      <c r="K3379" s="95"/>
      <c r="L3379" s="265">
        <f t="shared" si="737"/>
        <v>204636.64997214382</v>
      </c>
      <c r="M3379" s="265">
        <f>$G3379*NonHospFrac+theModel!$H3379*NonHospFrac</f>
        <v>329217.13433769136</v>
      </c>
      <c r="N3379" s="266">
        <f t="shared" si="739"/>
        <v>533853.78430983517</v>
      </c>
      <c r="O3379" s="159"/>
      <c r="P3379" s="265">
        <f t="shared" si="740"/>
        <v>197849.2698792009</v>
      </c>
      <c r="Q3379" s="265">
        <f t="shared" si="741"/>
        <v>329215.57969601656</v>
      </c>
      <c r="R3379" s="266">
        <f t="shared" si="742"/>
        <v>527064.84957521746</v>
      </c>
    </row>
    <row r="3380" spans="1:18" x14ac:dyDescent="0.3">
      <c r="A3380" s="82">
        <v>3349</v>
      </c>
      <c r="B3380" s="94">
        <f t="shared" si="731"/>
        <v>1.7021865970922971E-28</v>
      </c>
      <c r="C3380" s="179">
        <f t="shared" si="732"/>
        <v>1.6983467572853434E-28</v>
      </c>
      <c r="D3380" s="166">
        <f t="shared" si="733"/>
        <v>2.2558277767625785E-3</v>
      </c>
      <c r="E3380" s="167">
        <f t="shared" si="743"/>
        <v>24.291375447755232</v>
      </c>
      <c r="F3380" s="168">
        <f t="shared" si="744"/>
        <v>7.5570230521546646</v>
      </c>
      <c r="G3380" s="168">
        <f t="shared" si="734"/>
        <v>262621.84036496229</v>
      </c>
      <c r="H3380" s="168">
        <f t="shared" si="735"/>
        <v>271310.33852408634</v>
      </c>
      <c r="I3380" s="169">
        <f t="shared" si="736"/>
        <v>533932.17888904864</v>
      </c>
      <c r="J3380" s="169">
        <f t="shared" si="738"/>
        <v>516215.33460639138</v>
      </c>
      <c r="K3380" s="95"/>
      <c r="L3380" s="265">
        <f t="shared" si="737"/>
        <v>204666.7001554294</v>
      </c>
      <c r="M3380" s="265">
        <f>$G3380*NonHospFrac+theModel!$H3380*NonHospFrac</f>
        <v>329265.47873361921</v>
      </c>
      <c r="N3380" s="266">
        <f t="shared" si="739"/>
        <v>533932.17888904864</v>
      </c>
      <c r="O3380" s="159"/>
      <c r="P3380" s="265">
        <f t="shared" si="740"/>
        <v>197875.48546587251</v>
      </c>
      <c r="Q3380" s="265">
        <f t="shared" si="741"/>
        <v>329263.92409194441</v>
      </c>
      <c r="R3380" s="266">
        <f t="shared" si="742"/>
        <v>527139.40955781692</v>
      </c>
    </row>
    <row r="3381" spans="1:18" x14ac:dyDescent="0.3">
      <c r="A3381" s="82">
        <v>3350</v>
      </c>
      <c r="B3381" s="94">
        <f t="shared" si="731"/>
        <v>1.6703889697049694E-28</v>
      </c>
      <c r="C3381" s="179">
        <f t="shared" si="732"/>
        <v>1.666620859869111E-28</v>
      </c>
      <c r="D3381" s="166">
        <f t="shared" si="733"/>
        <v>2.2558277767625785E-3</v>
      </c>
      <c r="E3381" s="167">
        <f t="shared" si="743"/>
        <v>24.291375447755232</v>
      </c>
      <c r="F3381" s="168">
        <f t="shared" si="744"/>
        <v>7.5592788799314272</v>
      </c>
      <c r="G3381" s="168">
        <f t="shared" si="734"/>
        <v>262700.23494417564</v>
      </c>
      <c r="H3381" s="168">
        <f t="shared" si="735"/>
        <v>271310.33852408634</v>
      </c>
      <c r="I3381" s="169">
        <f t="shared" si="736"/>
        <v>534010.57346826198</v>
      </c>
      <c r="J3381" s="169">
        <f t="shared" si="738"/>
        <v>516283.72274546057</v>
      </c>
      <c r="K3381" s="95"/>
      <c r="L3381" s="265">
        <f t="shared" si="737"/>
        <v>204696.75033871495</v>
      </c>
      <c r="M3381" s="265">
        <f>$G3381*NonHospFrac+theModel!$H3381*NonHospFrac</f>
        <v>329313.823129547</v>
      </c>
      <c r="N3381" s="266">
        <f t="shared" si="739"/>
        <v>534010.57346826198</v>
      </c>
      <c r="O3381" s="159"/>
      <c r="P3381" s="265">
        <f t="shared" si="740"/>
        <v>197901.69998394517</v>
      </c>
      <c r="Q3381" s="265">
        <f t="shared" si="741"/>
        <v>329312.26848787221</v>
      </c>
      <c r="R3381" s="266">
        <f t="shared" si="742"/>
        <v>527213.96847181744</v>
      </c>
    </row>
    <row r="3382" spans="1:18" x14ac:dyDescent="0.3">
      <c r="A3382" s="82">
        <v>3351</v>
      </c>
      <c r="B3382" s="94">
        <f t="shared" si="731"/>
        <v>1.6391853366007657E-28</v>
      </c>
      <c r="C3382" s="179">
        <f t="shared" si="732"/>
        <v>1.6354876167871999E-28</v>
      </c>
      <c r="D3382" s="166">
        <f t="shared" si="733"/>
        <v>2.2558277767625785E-3</v>
      </c>
      <c r="E3382" s="167">
        <f t="shared" si="743"/>
        <v>24.291375447755232</v>
      </c>
      <c r="F3382" s="168">
        <f t="shared" si="744"/>
        <v>7.5615347077081898</v>
      </c>
      <c r="G3382" s="168">
        <f t="shared" si="734"/>
        <v>262778.6295233891</v>
      </c>
      <c r="H3382" s="168">
        <f t="shared" si="735"/>
        <v>271310.33852408634</v>
      </c>
      <c r="I3382" s="169">
        <f t="shared" si="736"/>
        <v>534088.96804747544</v>
      </c>
      <c r="J3382" s="169">
        <f t="shared" si="738"/>
        <v>516352.10809689469</v>
      </c>
      <c r="K3382" s="95"/>
      <c r="L3382" s="265">
        <f t="shared" si="737"/>
        <v>204726.80052200053</v>
      </c>
      <c r="M3382" s="265">
        <f>$G3382*NonHospFrac+theModel!$H3382*NonHospFrac</f>
        <v>329362.16752547491</v>
      </c>
      <c r="N3382" s="266">
        <f t="shared" si="739"/>
        <v>534088.96804747544</v>
      </c>
      <c r="O3382" s="159"/>
      <c r="P3382" s="265">
        <f t="shared" si="740"/>
        <v>197927.9134334625</v>
      </c>
      <c r="Q3382" s="265">
        <f t="shared" si="741"/>
        <v>329360.61288380012</v>
      </c>
      <c r="R3382" s="266">
        <f t="shared" si="742"/>
        <v>527288.52631726256</v>
      </c>
    </row>
    <row r="3383" spans="1:18" x14ac:dyDescent="0.3">
      <c r="A3383" s="82">
        <v>3352</v>
      </c>
      <c r="B3383" s="94">
        <f t="shared" si="731"/>
        <v>1.6085646016936536E-28</v>
      </c>
      <c r="C3383" s="179">
        <f t="shared" si="732"/>
        <v>1.6049359569844359E-28</v>
      </c>
      <c r="D3383" s="166">
        <f t="shared" si="733"/>
        <v>2.2558277767625785E-3</v>
      </c>
      <c r="E3383" s="167">
        <f t="shared" si="743"/>
        <v>24.291375447755232</v>
      </c>
      <c r="F3383" s="168">
        <f t="shared" si="744"/>
        <v>7.5637905354849524</v>
      </c>
      <c r="G3383" s="168">
        <f t="shared" si="734"/>
        <v>262857.0241026025</v>
      </c>
      <c r="H3383" s="168">
        <f t="shared" si="735"/>
        <v>271310.33852408634</v>
      </c>
      <c r="I3383" s="169">
        <f t="shared" si="736"/>
        <v>534167.36262668879</v>
      </c>
      <c r="J3383" s="169">
        <f t="shared" si="738"/>
        <v>516420.49066080712</v>
      </c>
      <c r="K3383" s="95"/>
      <c r="L3383" s="265">
        <f t="shared" si="737"/>
        <v>204756.85070528611</v>
      </c>
      <c r="M3383" s="265">
        <f>$G3383*NonHospFrac+theModel!$H3383*NonHospFrac</f>
        <v>329410.51192140271</v>
      </c>
      <c r="N3383" s="266">
        <f t="shared" si="739"/>
        <v>534167.36262668879</v>
      </c>
      <c r="O3383" s="159"/>
      <c r="P3383" s="265">
        <f t="shared" si="740"/>
        <v>197954.12581446802</v>
      </c>
      <c r="Q3383" s="265">
        <f t="shared" si="741"/>
        <v>329408.95727972791</v>
      </c>
      <c r="R3383" s="266">
        <f t="shared" si="742"/>
        <v>527363.08309419593</v>
      </c>
    </row>
    <row r="3384" spans="1:18" x14ac:dyDescent="0.3">
      <c r="A3384" s="82">
        <v>3353</v>
      </c>
      <c r="B3384" s="94">
        <f t="shared" si="731"/>
        <v>1.5785158761776187E-28</v>
      </c>
      <c r="C3384" s="179">
        <f t="shared" si="732"/>
        <v>1.5749550162180765E-28</v>
      </c>
      <c r="D3384" s="166">
        <f t="shared" si="733"/>
        <v>2.2558277767625785E-3</v>
      </c>
      <c r="E3384" s="167">
        <f t="shared" si="743"/>
        <v>24.291375447755232</v>
      </c>
      <c r="F3384" s="168">
        <f t="shared" si="744"/>
        <v>7.566046363261715</v>
      </c>
      <c r="G3384" s="168">
        <f t="shared" si="734"/>
        <v>262935.41868181597</v>
      </c>
      <c r="H3384" s="168">
        <f t="shared" si="735"/>
        <v>271310.33852408634</v>
      </c>
      <c r="I3384" s="169">
        <f t="shared" si="736"/>
        <v>534245.75720590237</v>
      </c>
      <c r="J3384" s="169">
        <f t="shared" si="738"/>
        <v>516488.87043731182</v>
      </c>
      <c r="K3384" s="95"/>
      <c r="L3384" s="265">
        <f t="shared" si="737"/>
        <v>204786.90088857169</v>
      </c>
      <c r="M3384" s="265">
        <f>$G3384*NonHospFrac+theModel!$H3384*NonHospFrac</f>
        <v>329458.85631733062</v>
      </c>
      <c r="N3384" s="266">
        <f t="shared" si="739"/>
        <v>534245.75720590237</v>
      </c>
      <c r="O3384" s="159"/>
      <c r="P3384" s="265">
        <f t="shared" si="740"/>
        <v>197980.33712700527</v>
      </c>
      <c r="Q3384" s="265">
        <f t="shared" si="741"/>
        <v>329457.30167565582</v>
      </c>
      <c r="R3384" s="266">
        <f t="shared" si="742"/>
        <v>527437.63880266109</v>
      </c>
    </row>
    <row r="3385" spans="1:18" x14ac:dyDescent="0.3">
      <c r="A3385" s="82">
        <v>3354</v>
      </c>
      <c r="B3385" s="94">
        <f t="shared" si="731"/>
        <v>1.5490284746545322E-28</v>
      </c>
      <c r="C3385" s="179">
        <f t="shared" si="732"/>
        <v>1.5455341331944103E-28</v>
      </c>
      <c r="D3385" s="166">
        <f t="shared" si="733"/>
        <v>2.2558277767625785E-3</v>
      </c>
      <c r="E3385" s="167">
        <f t="shared" si="743"/>
        <v>24.291375447755232</v>
      </c>
      <c r="F3385" s="168">
        <f t="shared" si="744"/>
        <v>7.5683021910384776</v>
      </c>
      <c r="G3385" s="168">
        <f t="shared" si="734"/>
        <v>263013.81326102931</v>
      </c>
      <c r="H3385" s="168">
        <f t="shared" si="735"/>
        <v>271310.33852408634</v>
      </c>
      <c r="I3385" s="169">
        <f t="shared" si="736"/>
        <v>534324.15178511571</v>
      </c>
      <c r="J3385" s="169">
        <f t="shared" si="738"/>
        <v>516557.24742652202</v>
      </c>
      <c r="K3385" s="95"/>
      <c r="L3385" s="265">
        <f t="shared" si="737"/>
        <v>204816.95107185724</v>
      </c>
      <c r="M3385" s="265">
        <f>$G3385*NonHospFrac+theModel!$H3385*NonHospFrac</f>
        <v>329507.20071325835</v>
      </c>
      <c r="N3385" s="266">
        <f t="shared" si="739"/>
        <v>534324.15178511559</v>
      </c>
      <c r="O3385" s="159"/>
      <c r="P3385" s="265">
        <f t="shared" si="740"/>
        <v>198006.54737111781</v>
      </c>
      <c r="Q3385" s="265">
        <f t="shared" si="741"/>
        <v>329505.64607158356</v>
      </c>
      <c r="R3385" s="266">
        <f t="shared" si="742"/>
        <v>527512.19344270136</v>
      </c>
    </row>
    <row r="3386" spans="1:18" x14ac:dyDescent="0.3">
      <c r="A3386" s="82">
        <v>3355</v>
      </c>
      <c r="B3386" s="94">
        <f t="shared" si="731"/>
        <v>1.5200919113344095E-28</v>
      </c>
      <c r="C3386" s="179">
        <f t="shared" si="732"/>
        <v>1.5166628457775893E-28</v>
      </c>
      <c r="D3386" s="166">
        <f t="shared" si="733"/>
        <v>2.2558277767625785E-3</v>
      </c>
      <c r="E3386" s="167">
        <f t="shared" si="743"/>
        <v>24.291375447755232</v>
      </c>
      <c r="F3386" s="168">
        <f t="shared" si="744"/>
        <v>7.5705580188152402</v>
      </c>
      <c r="G3386" s="168">
        <f t="shared" si="734"/>
        <v>263092.20784024277</v>
      </c>
      <c r="H3386" s="168">
        <f t="shared" si="735"/>
        <v>271310.33852408634</v>
      </c>
      <c r="I3386" s="169">
        <f t="shared" si="736"/>
        <v>534402.54636432906</v>
      </c>
      <c r="J3386" s="169">
        <f t="shared" si="738"/>
        <v>516625.62162855157</v>
      </c>
      <c r="K3386" s="95"/>
      <c r="L3386" s="265">
        <f t="shared" si="737"/>
        <v>204847.00125514285</v>
      </c>
      <c r="M3386" s="265">
        <f>$G3386*NonHospFrac+theModel!$H3386*NonHospFrac</f>
        <v>329555.54510918621</v>
      </c>
      <c r="N3386" s="266">
        <f t="shared" si="739"/>
        <v>534402.54636432906</v>
      </c>
      <c r="O3386" s="159"/>
      <c r="P3386" s="265">
        <f t="shared" si="740"/>
        <v>198032.75654684924</v>
      </c>
      <c r="Q3386" s="265">
        <f t="shared" si="741"/>
        <v>329553.99046751141</v>
      </c>
      <c r="R3386" s="266">
        <f t="shared" si="742"/>
        <v>527586.74701436062</v>
      </c>
    </row>
    <row r="3387" spans="1:18" x14ac:dyDescent="0.3">
      <c r="A3387" s="82">
        <v>3356</v>
      </c>
      <c r="B3387" s="94">
        <f t="shared" si="731"/>
        <v>1.491695896306639E-28</v>
      </c>
      <c r="C3387" s="179">
        <f t="shared" si="732"/>
        <v>1.4883308872692678E-28</v>
      </c>
      <c r="D3387" s="166">
        <f t="shared" si="733"/>
        <v>2.2558277767625785E-3</v>
      </c>
      <c r="E3387" s="167">
        <f t="shared" si="743"/>
        <v>24.291375447755232</v>
      </c>
      <c r="F3387" s="168">
        <f t="shared" si="744"/>
        <v>7.5728138465920027</v>
      </c>
      <c r="G3387" s="168">
        <f t="shared" si="734"/>
        <v>263170.60241945618</v>
      </c>
      <c r="H3387" s="168">
        <f t="shared" si="735"/>
        <v>271310.33852408634</v>
      </c>
      <c r="I3387" s="169">
        <f t="shared" si="736"/>
        <v>534480.94094354252</v>
      </c>
      <c r="J3387" s="169">
        <f t="shared" si="738"/>
        <v>516693.99304351414</v>
      </c>
      <c r="K3387" s="95"/>
      <c r="L3387" s="265">
        <f t="shared" si="737"/>
        <v>204877.05143842843</v>
      </c>
      <c r="M3387" s="265">
        <f>$G3387*NonHospFrac+theModel!$H3387*NonHospFrac</f>
        <v>329603.88950511406</v>
      </c>
      <c r="N3387" s="266">
        <f t="shared" si="739"/>
        <v>534480.94094354252</v>
      </c>
      <c r="O3387" s="159"/>
      <c r="P3387" s="265">
        <f t="shared" si="740"/>
        <v>198058.96465424306</v>
      </c>
      <c r="Q3387" s="265">
        <f t="shared" si="741"/>
        <v>329602.33486343926</v>
      </c>
      <c r="R3387" s="266">
        <f t="shared" si="742"/>
        <v>527661.29951768229</v>
      </c>
    </row>
    <row r="3388" spans="1:18" x14ac:dyDescent="0.3">
      <c r="A3388" s="82">
        <v>3357</v>
      </c>
      <c r="B3388" s="94">
        <f t="shared" si="731"/>
        <v>1.4638303318808651E-28</v>
      </c>
      <c r="C3388" s="179">
        <f t="shared" si="732"/>
        <v>1.4605281827577406E-28</v>
      </c>
      <c r="D3388" s="166">
        <f t="shared" si="733"/>
        <v>2.2558277767625785E-3</v>
      </c>
      <c r="E3388" s="167">
        <f t="shared" si="743"/>
        <v>24.291375447755232</v>
      </c>
      <c r="F3388" s="168">
        <f t="shared" si="744"/>
        <v>7.5750696743687653</v>
      </c>
      <c r="G3388" s="168">
        <f t="shared" si="734"/>
        <v>263248.99699866964</v>
      </c>
      <c r="H3388" s="168">
        <f t="shared" si="735"/>
        <v>271310.33852408634</v>
      </c>
      <c r="I3388" s="169">
        <f t="shared" si="736"/>
        <v>534559.33552275598</v>
      </c>
      <c r="J3388" s="169">
        <f t="shared" si="738"/>
        <v>516762.36167152325</v>
      </c>
      <c r="K3388" s="95"/>
      <c r="L3388" s="265">
        <f t="shared" si="737"/>
        <v>204907.10162171401</v>
      </c>
      <c r="M3388" s="265">
        <f>$G3388*NonHospFrac+theModel!$H3388*NonHospFrac</f>
        <v>329652.23390104191</v>
      </c>
      <c r="N3388" s="266">
        <f t="shared" si="739"/>
        <v>534559.33552275598</v>
      </c>
      <c r="O3388" s="159"/>
      <c r="P3388" s="265">
        <f t="shared" si="740"/>
        <v>198085.17169334283</v>
      </c>
      <c r="Q3388" s="265">
        <f t="shared" si="741"/>
        <v>329650.67925936711</v>
      </c>
      <c r="R3388" s="266">
        <f t="shared" si="742"/>
        <v>527735.85095270991</v>
      </c>
    </row>
    <row r="3389" spans="1:18" x14ac:dyDescent="0.3">
      <c r="A3389" s="82">
        <v>3358</v>
      </c>
      <c r="B3389" s="94">
        <f t="shared" si="731"/>
        <v>1.4364853089962253E-28</v>
      </c>
      <c r="C3389" s="179">
        <f t="shared" si="732"/>
        <v>1.4332448455352802E-28</v>
      </c>
      <c r="D3389" s="166">
        <f t="shared" si="733"/>
        <v>2.2558277767625785E-3</v>
      </c>
      <c r="E3389" s="167">
        <f t="shared" si="743"/>
        <v>24.291375447755232</v>
      </c>
      <c r="F3389" s="168">
        <f t="shared" si="744"/>
        <v>7.5773255021455279</v>
      </c>
      <c r="G3389" s="168">
        <f t="shared" si="734"/>
        <v>263327.39157788304</v>
      </c>
      <c r="H3389" s="168">
        <f t="shared" si="735"/>
        <v>271310.33852408634</v>
      </c>
      <c r="I3389" s="169">
        <f t="shared" si="736"/>
        <v>534637.73010196933</v>
      </c>
      <c r="J3389" s="169">
        <f t="shared" si="738"/>
        <v>516830.72751269233</v>
      </c>
      <c r="K3389" s="95"/>
      <c r="L3389" s="265">
        <f t="shared" si="737"/>
        <v>204937.15180499959</v>
      </c>
      <c r="M3389" s="265">
        <f>$G3389*NonHospFrac+theModel!$H3389*NonHospFrac</f>
        <v>329700.57829696976</v>
      </c>
      <c r="N3389" s="266">
        <f t="shared" si="739"/>
        <v>534637.73010196933</v>
      </c>
      <c r="O3389" s="159"/>
      <c r="P3389" s="265">
        <f t="shared" si="740"/>
        <v>198111.37766419208</v>
      </c>
      <c r="Q3389" s="265">
        <f t="shared" si="741"/>
        <v>329699.02365529496</v>
      </c>
      <c r="R3389" s="266">
        <f t="shared" si="742"/>
        <v>527810.40131948702</v>
      </c>
    </row>
    <row r="3390" spans="1:18" x14ac:dyDescent="0.3">
      <c r="A3390" s="82">
        <v>3359</v>
      </c>
      <c r="B3390" s="94">
        <f t="shared" si="731"/>
        <v>1.4096511036976652E-28</v>
      </c>
      <c r="C3390" s="179">
        <f t="shared" si="732"/>
        <v>1.4064711735823999E-28</v>
      </c>
      <c r="D3390" s="166">
        <f t="shared" si="733"/>
        <v>2.2558277767625785E-3</v>
      </c>
      <c r="E3390" s="167">
        <f t="shared" si="743"/>
        <v>24.291375447755232</v>
      </c>
      <c r="F3390" s="168">
        <f t="shared" si="744"/>
        <v>7.5795813299222905</v>
      </c>
      <c r="G3390" s="168">
        <f t="shared" si="734"/>
        <v>263405.7861570965</v>
      </c>
      <c r="H3390" s="168">
        <f t="shared" si="735"/>
        <v>271310.33852408634</v>
      </c>
      <c r="I3390" s="169">
        <f t="shared" si="736"/>
        <v>534716.1246811829</v>
      </c>
      <c r="J3390" s="169">
        <f t="shared" si="738"/>
        <v>516899.09056713537</v>
      </c>
      <c r="K3390" s="95"/>
      <c r="L3390" s="265">
        <f t="shared" si="737"/>
        <v>204967.20198828517</v>
      </c>
      <c r="M3390" s="265">
        <f>$G3390*NonHospFrac+theModel!$H3390*NonHospFrac</f>
        <v>329748.92269289761</v>
      </c>
      <c r="N3390" s="266">
        <f t="shared" si="739"/>
        <v>534716.12468118279</v>
      </c>
      <c r="O3390" s="159"/>
      <c r="P3390" s="265">
        <f t="shared" si="740"/>
        <v>198137.58256683438</v>
      </c>
      <c r="Q3390" s="265">
        <f t="shared" si="741"/>
        <v>329747.36805122282</v>
      </c>
      <c r="R3390" s="266">
        <f t="shared" si="742"/>
        <v>527884.95061805716</v>
      </c>
    </row>
    <row r="3391" spans="1:18" x14ac:dyDescent="0.3">
      <c r="A3391" s="82">
        <v>3360</v>
      </c>
      <c r="B3391" s="94">
        <f t="shared" si="731"/>
        <v>1.3833181736780765E-28</v>
      </c>
      <c r="C3391" s="179">
        <f t="shared" si="732"/>
        <v>1.380197646117793E-28</v>
      </c>
      <c r="D3391" s="166">
        <f t="shared" si="733"/>
        <v>2.2558277767625785E-3</v>
      </c>
      <c r="E3391" s="167">
        <f t="shared" si="743"/>
        <v>24.291375447755232</v>
      </c>
      <c r="F3391" s="168">
        <f t="shared" si="744"/>
        <v>7.5818371576990531</v>
      </c>
      <c r="G3391" s="168">
        <f t="shared" si="734"/>
        <v>263484.18073630985</v>
      </c>
      <c r="H3391" s="168">
        <f t="shared" si="735"/>
        <v>271310.33852408634</v>
      </c>
      <c r="I3391" s="169">
        <f t="shared" si="736"/>
        <v>534794.51926039625</v>
      </c>
      <c r="J3391" s="169">
        <f t="shared" si="738"/>
        <v>516967.45083496551</v>
      </c>
      <c r="K3391" s="95"/>
      <c r="L3391" s="265">
        <f t="shared" si="737"/>
        <v>204997.25217157073</v>
      </c>
      <c r="M3391" s="265">
        <f>$G3391*NonHospFrac+theModel!$H3391*NonHospFrac</f>
        <v>329797.26708882547</v>
      </c>
      <c r="N3391" s="266">
        <f t="shared" si="739"/>
        <v>534794.51926039625</v>
      </c>
      <c r="O3391" s="159"/>
      <c r="P3391" s="265">
        <f t="shared" si="740"/>
        <v>198163.78640131323</v>
      </c>
      <c r="Q3391" s="265">
        <f t="shared" si="741"/>
        <v>329795.71244715067</v>
      </c>
      <c r="R3391" s="266">
        <f t="shared" si="742"/>
        <v>527959.49884846387</v>
      </c>
    </row>
    <row r="3392" spans="1:18" x14ac:dyDescent="0.3">
      <c r="A3392" s="82">
        <v>3361</v>
      </c>
      <c r="B3392" s="94">
        <f t="shared" si="731"/>
        <v>1.3574771548850298E-28</v>
      </c>
      <c r="C3392" s="179">
        <f t="shared" si="732"/>
        <v>1.3544149202127194E-28</v>
      </c>
      <c r="D3392" s="166">
        <f t="shared" si="733"/>
        <v>2.2558277767625785E-3</v>
      </c>
      <c r="E3392" s="167">
        <f t="shared" si="743"/>
        <v>24.291375447755232</v>
      </c>
      <c r="F3392" s="168">
        <f t="shared" si="744"/>
        <v>7.5840929854758157</v>
      </c>
      <c r="G3392" s="168">
        <f t="shared" si="734"/>
        <v>263562.57531552325</v>
      </c>
      <c r="H3392" s="168">
        <f t="shared" si="735"/>
        <v>271310.33852408634</v>
      </c>
      <c r="I3392" s="169">
        <f t="shared" si="736"/>
        <v>534872.9138396096</v>
      </c>
      <c r="J3392" s="169">
        <f t="shared" si="738"/>
        <v>517035.80831629655</v>
      </c>
      <c r="K3392" s="95"/>
      <c r="L3392" s="265">
        <f t="shared" si="737"/>
        <v>205027.30235485631</v>
      </c>
      <c r="M3392" s="265">
        <f>$G3392*NonHospFrac+theModel!$H3392*NonHospFrac</f>
        <v>329845.61148475326</v>
      </c>
      <c r="N3392" s="266">
        <f t="shared" si="739"/>
        <v>534872.9138396096</v>
      </c>
      <c r="O3392" s="159"/>
      <c r="P3392" s="265">
        <f t="shared" si="740"/>
        <v>198189.98916767223</v>
      </c>
      <c r="Q3392" s="265">
        <f t="shared" si="741"/>
        <v>329844.05684307846</v>
      </c>
      <c r="R3392" s="266">
        <f t="shared" si="742"/>
        <v>528034.0460107507</v>
      </c>
    </row>
    <row r="3393" spans="1:18" x14ac:dyDescent="0.3">
      <c r="A3393" s="82">
        <v>3362</v>
      </c>
      <c r="B3393" s="94">
        <f t="shared" si="731"/>
        <v>1.3321188581908962E-28</v>
      </c>
      <c r="C3393" s="179">
        <f t="shared" si="732"/>
        <v>1.3291138274686399E-28</v>
      </c>
      <c r="D3393" s="166">
        <f t="shared" si="733"/>
        <v>2.2558277767625785E-3</v>
      </c>
      <c r="E3393" s="167">
        <f t="shared" si="743"/>
        <v>24.291375447755232</v>
      </c>
      <c r="F3393" s="168">
        <f t="shared" si="744"/>
        <v>7.5863488132525783</v>
      </c>
      <c r="G3393" s="168">
        <f t="shared" si="734"/>
        <v>263640.96989473671</v>
      </c>
      <c r="H3393" s="168">
        <f t="shared" si="735"/>
        <v>271310.33852408634</v>
      </c>
      <c r="I3393" s="169">
        <f t="shared" si="736"/>
        <v>534951.30841882306</v>
      </c>
      <c r="J3393" s="169">
        <f t="shared" si="738"/>
        <v>517104.16301124217</v>
      </c>
      <c r="K3393" s="95"/>
      <c r="L3393" s="265">
        <f t="shared" si="737"/>
        <v>205057.35253814189</v>
      </c>
      <c r="M3393" s="265">
        <f>$G3393*NonHospFrac+theModel!$H3393*NonHospFrac</f>
        <v>329893.95588068117</v>
      </c>
      <c r="N3393" s="266">
        <f t="shared" si="739"/>
        <v>534951.30841882306</v>
      </c>
      <c r="O3393" s="159"/>
      <c r="P3393" s="265">
        <f t="shared" si="740"/>
        <v>198216.19086595488</v>
      </c>
      <c r="Q3393" s="265">
        <f t="shared" si="741"/>
        <v>329892.40123900637</v>
      </c>
      <c r="R3393" s="266">
        <f t="shared" si="742"/>
        <v>528108.59210496128</v>
      </c>
    </row>
    <row r="3394" spans="1:18" x14ac:dyDescent="0.3">
      <c r="A3394" s="82">
        <v>3363</v>
      </c>
      <c r="B3394" s="94">
        <f t="shared" si="731"/>
        <v>1.3072342661251804E-28</v>
      </c>
      <c r="C3394" s="179">
        <f t="shared" si="732"/>
        <v>1.3042853707569194E-28</v>
      </c>
      <c r="D3394" s="166">
        <f t="shared" si="733"/>
        <v>2.2558277767625785E-3</v>
      </c>
      <c r="E3394" s="167">
        <f t="shared" si="743"/>
        <v>24.291375447755232</v>
      </c>
      <c r="F3394" s="168">
        <f t="shared" si="744"/>
        <v>7.5886046410293408</v>
      </c>
      <c r="G3394" s="168">
        <f t="shared" si="734"/>
        <v>263719.36447395012</v>
      </c>
      <c r="H3394" s="168">
        <f t="shared" si="735"/>
        <v>271310.33852408634</v>
      </c>
      <c r="I3394" s="169">
        <f t="shared" si="736"/>
        <v>535029.70299803652</v>
      </c>
      <c r="J3394" s="169">
        <f t="shared" si="738"/>
        <v>517172.51491991588</v>
      </c>
      <c r="K3394" s="95"/>
      <c r="L3394" s="265">
        <f t="shared" si="737"/>
        <v>205087.40272142747</v>
      </c>
      <c r="M3394" s="265">
        <f>$G3394*NonHospFrac+theModel!$H3394*NonHospFrac</f>
        <v>329942.30027660896</v>
      </c>
      <c r="N3394" s="266">
        <f t="shared" si="739"/>
        <v>535029.7029980364</v>
      </c>
      <c r="O3394" s="159"/>
      <c r="P3394" s="265">
        <f t="shared" si="740"/>
        <v>198242.39149620474</v>
      </c>
      <c r="Q3394" s="265">
        <f t="shared" si="741"/>
        <v>329940.74563493417</v>
      </c>
      <c r="R3394" s="266">
        <f t="shared" si="742"/>
        <v>528183.13713113894</v>
      </c>
    </row>
    <row r="3395" spans="1:18" x14ac:dyDescent="0.3">
      <c r="A3395" s="82">
        <v>3364</v>
      </c>
      <c r="B3395" s="94">
        <f t="shared" si="731"/>
        <v>1.2828145296678493E-28</v>
      </c>
      <c r="C3395" s="179">
        <f t="shared" si="732"/>
        <v>1.27992072101939E-28</v>
      </c>
      <c r="D3395" s="166">
        <f t="shared" si="733"/>
        <v>2.2558277767625785E-3</v>
      </c>
      <c r="E3395" s="167">
        <f t="shared" si="743"/>
        <v>24.291375447755232</v>
      </c>
      <c r="F3395" s="168">
        <f t="shared" si="744"/>
        <v>7.5908604688061034</v>
      </c>
      <c r="G3395" s="168">
        <f t="shared" si="734"/>
        <v>263797.75905316358</v>
      </c>
      <c r="H3395" s="168">
        <f t="shared" si="735"/>
        <v>271310.33852408634</v>
      </c>
      <c r="I3395" s="169">
        <f t="shared" si="736"/>
        <v>535108.09757724986</v>
      </c>
      <c r="J3395" s="169">
        <f t="shared" si="738"/>
        <v>517240.86404243112</v>
      </c>
      <c r="K3395" s="95"/>
      <c r="L3395" s="265">
        <f t="shared" si="737"/>
        <v>205117.45290471305</v>
      </c>
      <c r="M3395" s="265">
        <f>$G3395*NonHospFrac+theModel!$H3395*NonHospFrac</f>
        <v>329990.64467253687</v>
      </c>
      <c r="N3395" s="266">
        <f t="shared" si="739"/>
        <v>535108.09757724986</v>
      </c>
      <c r="O3395" s="159"/>
      <c r="P3395" s="265">
        <f t="shared" si="740"/>
        <v>198268.59105846533</v>
      </c>
      <c r="Q3395" s="265">
        <f t="shared" si="741"/>
        <v>329989.09003086208</v>
      </c>
      <c r="R3395" s="266">
        <f t="shared" si="742"/>
        <v>528257.68108932744</v>
      </c>
    </row>
    <row r="3396" spans="1:18" x14ac:dyDescent="0.3">
      <c r="A3396" s="82">
        <v>3365</v>
      </c>
      <c r="B3396" s="94">
        <f t="shared" si="731"/>
        <v>1.2588509651026559E-28</v>
      </c>
      <c r="C3396" s="179">
        <f t="shared" si="732"/>
        <v>1.2560112141287729E-28</v>
      </c>
      <c r="D3396" s="166">
        <f t="shared" si="733"/>
        <v>2.2558277767625785E-3</v>
      </c>
      <c r="E3396" s="167">
        <f t="shared" si="743"/>
        <v>24.291375447755232</v>
      </c>
      <c r="F3396" s="168">
        <f t="shared" si="744"/>
        <v>7.593116296582866</v>
      </c>
      <c r="G3396" s="168">
        <f t="shared" si="734"/>
        <v>263876.15363237698</v>
      </c>
      <c r="H3396" s="168">
        <f t="shared" si="735"/>
        <v>271310.33852408634</v>
      </c>
      <c r="I3396" s="169">
        <f t="shared" si="736"/>
        <v>535186.49215646333</v>
      </c>
      <c r="J3396" s="169">
        <f t="shared" si="738"/>
        <v>517309.21037890168</v>
      </c>
      <c r="K3396" s="95"/>
      <c r="L3396" s="265">
        <f t="shared" si="737"/>
        <v>205147.50308799866</v>
      </c>
      <c r="M3396" s="265">
        <f>$G3396*NonHospFrac+theModel!$H3396*NonHospFrac</f>
        <v>330038.98906846467</v>
      </c>
      <c r="N3396" s="266">
        <f t="shared" si="739"/>
        <v>535186.49215646333</v>
      </c>
      <c r="O3396" s="159"/>
      <c r="P3396" s="265">
        <f t="shared" si="740"/>
        <v>198294.78955278022</v>
      </c>
      <c r="Q3396" s="265">
        <f t="shared" si="741"/>
        <v>330037.43442678987</v>
      </c>
      <c r="R3396" s="266">
        <f t="shared" si="742"/>
        <v>528332.22397957009</v>
      </c>
    </row>
    <row r="3397" spans="1:18" x14ac:dyDescent="0.3">
      <c r="A3397" s="82">
        <v>3366</v>
      </c>
      <c r="B3397" s="94">
        <f t="shared" si="731"/>
        <v>1.2353350509291514E-28</v>
      </c>
      <c r="C3397" s="179">
        <f t="shared" si="732"/>
        <v>1.232548347807657E-28</v>
      </c>
      <c r="D3397" s="166">
        <f t="shared" si="733"/>
        <v>2.2558277767625785E-3</v>
      </c>
      <c r="E3397" s="167">
        <f t="shared" si="743"/>
        <v>24.291375447755232</v>
      </c>
      <c r="F3397" s="168">
        <f t="shared" si="744"/>
        <v>7.5953721243596286</v>
      </c>
      <c r="G3397" s="168">
        <f t="shared" si="734"/>
        <v>263954.54821159045</v>
      </c>
      <c r="H3397" s="168">
        <f t="shared" si="735"/>
        <v>271310.33852408634</v>
      </c>
      <c r="I3397" s="169">
        <f t="shared" si="736"/>
        <v>535264.88673567679</v>
      </c>
      <c r="J3397" s="169">
        <f t="shared" si="738"/>
        <v>517377.55392944103</v>
      </c>
      <c r="K3397" s="95"/>
      <c r="L3397" s="265">
        <f t="shared" si="737"/>
        <v>205177.55327128424</v>
      </c>
      <c r="M3397" s="265">
        <f>$G3397*NonHospFrac+theModel!$H3397*NonHospFrac</f>
        <v>330087.33346439258</v>
      </c>
      <c r="N3397" s="266">
        <f t="shared" si="739"/>
        <v>535264.88673567679</v>
      </c>
      <c r="O3397" s="159"/>
      <c r="P3397" s="265">
        <f t="shared" si="740"/>
        <v>198320.98697919285</v>
      </c>
      <c r="Q3397" s="265">
        <f t="shared" si="741"/>
        <v>330085.77882271778</v>
      </c>
      <c r="R3397" s="266">
        <f t="shared" si="742"/>
        <v>528406.76580191066</v>
      </c>
    </row>
    <row r="3398" spans="1:18" x14ac:dyDescent="0.3">
      <c r="A3398" s="82">
        <v>3367</v>
      </c>
      <c r="B3398" s="94">
        <f t="shared" si="731"/>
        <v>1.2122584248324293E-28</v>
      </c>
      <c r="C3398" s="179">
        <f t="shared" si="732"/>
        <v>1.2095237786050778E-28</v>
      </c>
      <c r="D3398" s="166">
        <f t="shared" si="733"/>
        <v>2.2558277767625785E-3</v>
      </c>
      <c r="E3398" s="167">
        <f t="shared" si="743"/>
        <v>24.291375447755232</v>
      </c>
      <c r="F3398" s="168">
        <f t="shared" si="744"/>
        <v>7.5976279521363912</v>
      </c>
      <c r="G3398" s="168">
        <f t="shared" si="734"/>
        <v>264032.94279080379</v>
      </c>
      <c r="H3398" s="168">
        <f t="shared" si="735"/>
        <v>271310.33852408634</v>
      </c>
      <c r="I3398" s="169">
        <f t="shared" si="736"/>
        <v>535343.28131489013</v>
      </c>
      <c r="J3398" s="169">
        <f t="shared" si="738"/>
        <v>517445.89469416259</v>
      </c>
      <c r="K3398" s="95"/>
      <c r="L3398" s="265">
        <f t="shared" si="737"/>
        <v>205207.60345456979</v>
      </c>
      <c r="M3398" s="265">
        <f>$G3398*NonHospFrac+theModel!$H3398*NonHospFrac</f>
        <v>330135.67786032031</v>
      </c>
      <c r="N3398" s="266">
        <f t="shared" si="739"/>
        <v>535343.28131489013</v>
      </c>
      <c r="O3398" s="159"/>
      <c r="P3398" s="265">
        <f t="shared" si="740"/>
        <v>198347.1833377468</v>
      </c>
      <c r="Q3398" s="265">
        <f t="shared" si="741"/>
        <v>330134.12321864552</v>
      </c>
      <c r="R3398" s="266">
        <f t="shared" si="742"/>
        <v>528481.30655639234</v>
      </c>
    </row>
    <row r="3399" spans="1:18" x14ac:dyDescent="0.3">
      <c r="A3399" s="82">
        <v>3368</v>
      </c>
      <c r="B3399" s="94">
        <f t="shared" si="731"/>
        <v>1.1896128807094659E-28</v>
      </c>
      <c r="C3399" s="179">
        <f t="shared" si="732"/>
        <v>1.186929318929567E-28</v>
      </c>
      <c r="D3399" s="166">
        <f t="shared" si="733"/>
        <v>2.2558277767625785E-3</v>
      </c>
      <c r="E3399" s="167">
        <f t="shared" si="743"/>
        <v>24.291375447755232</v>
      </c>
      <c r="F3399" s="168">
        <f t="shared" si="744"/>
        <v>7.5998837799131538</v>
      </c>
      <c r="G3399" s="168">
        <f t="shared" si="734"/>
        <v>264111.33737001725</v>
      </c>
      <c r="H3399" s="168">
        <f t="shared" si="735"/>
        <v>271310.33852408634</v>
      </c>
      <c r="I3399" s="169">
        <f t="shared" si="736"/>
        <v>535421.6758941036</v>
      </c>
      <c r="J3399" s="169">
        <f t="shared" si="738"/>
        <v>517514.23267318017</v>
      </c>
      <c r="K3399" s="95"/>
      <c r="L3399" s="265">
        <f t="shared" si="737"/>
        <v>205237.65363785537</v>
      </c>
      <c r="M3399" s="265">
        <f>$G3399*NonHospFrac+theModel!$H3399*NonHospFrac</f>
        <v>330184.02225624816</v>
      </c>
      <c r="N3399" s="266">
        <f t="shared" si="739"/>
        <v>535421.67589410348</v>
      </c>
      <c r="O3399" s="159"/>
      <c r="P3399" s="265">
        <f t="shared" si="740"/>
        <v>198373.37862848563</v>
      </c>
      <c r="Q3399" s="265">
        <f t="shared" si="741"/>
        <v>330182.46761457337</v>
      </c>
      <c r="R3399" s="266">
        <f t="shared" si="742"/>
        <v>528555.84624305903</v>
      </c>
    </row>
    <row r="3400" spans="1:18" x14ac:dyDescent="0.3">
      <c r="A3400" s="82">
        <v>3369</v>
      </c>
      <c r="B3400" s="94">
        <f t="shared" si="731"/>
        <v>1.1673903657510109E-28</v>
      </c>
      <c r="C3400" s="179">
        <f t="shared" si="732"/>
        <v>1.1647569341376248E-28</v>
      </c>
      <c r="D3400" s="166">
        <f t="shared" si="733"/>
        <v>2.2558277767625785E-3</v>
      </c>
      <c r="E3400" s="167">
        <f t="shared" si="743"/>
        <v>24.291375447755232</v>
      </c>
      <c r="F3400" s="168">
        <f t="shared" si="744"/>
        <v>7.6021396076899164</v>
      </c>
      <c r="G3400" s="168">
        <f t="shared" si="734"/>
        <v>264189.73194923066</v>
      </c>
      <c r="H3400" s="168">
        <f t="shared" si="735"/>
        <v>271310.33852408634</v>
      </c>
      <c r="I3400" s="169">
        <f t="shared" si="736"/>
        <v>535500.07047331706</v>
      </c>
      <c r="J3400" s="169">
        <f t="shared" si="738"/>
        <v>517582.56786660716</v>
      </c>
      <c r="K3400" s="95"/>
      <c r="L3400" s="265">
        <f t="shared" si="737"/>
        <v>205267.70382114095</v>
      </c>
      <c r="M3400" s="265">
        <f>$G3400*NonHospFrac+theModel!$H3400*NonHospFrac</f>
        <v>330232.36665217602</v>
      </c>
      <c r="N3400" s="266">
        <f t="shared" si="739"/>
        <v>535500.07047331694</v>
      </c>
      <c r="O3400" s="159"/>
      <c r="P3400" s="265">
        <f t="shared" si="740"/>
        <v>198399.57285145283</v>
      </c>
      <c r="Q3400" s="265">
        <f t="shared" si="741"/>
        <v>330230.81201050122</v>
      </c>
      <c r="R3400" s="266">
        <f t="shared" si="742"/>
        <v>528630.38486195402</v>
      </c>
    </row>
    <row r="3401" spans="1:18" x14ac:dyDescent="0.3">
      <c r="A3401" s="82">
        <v>3370</v>
      </c>
      <c r="B3401" s="94">
        <f t="shared" si="731"/>
        <v>1.1455829775779893E-28</v>
      </c>
      <c r="C3401" s="179">
        <f t="shared" si="732"/>
        <v>1.1429987396765825E-28</v>
      </c>
      <c r="D3401" s="166">
        <f t="shared" si="733"/>
        <v>2.2558277767625785E-3</v>
      </c>
      <c r="E3401" s="167">
        <f t="shared" si="743"/>
        <v>24.291375447755232</v>
      </c>
      <c r="F3401" s="168">
        <f t="shared" si="744"/>
        <v>7.604395435466679</v>
      </c>
      <c r="G3401" s="168">
        <f t="shared" si="734"/>
        <v>264268.12652844412</v>
      </c>
      <c r="H3401" s="168">
        <f t="shared" si="735"/>
        <v>271310.33852408634</v>
      </c>
      <c r="I3401" s="169">
        <f t="shared" si="736"/>
        <v>535578.4650525304</v>
      </c>
      <c r="J3401" s="169">
        <f t="shared" si="738"/>
        <v>517650.90027455706</v>
      </c>
      <c r="K3401" s="95"/>
      <c r="L3401" s="265">
        <f t="shared" si="737"/>
        <v>205297.75400442653</v>
      </c>
      <c r="M3401" s="265">
        <f>$G3401*NonHospFrac+theModel!$H3401*NonHospFrac</f>
        <v>330280.71104810387</v>
      </c>
      <c r="N3401" s="266">
        <f t="shared" si="739"/>
        <v>535578.4650525304</v>
      </c>
      <c r="O3401" s="159"/>
      <c r="P3401" s="265">
        <f t="shared" si="740"/>
        <v>198425.76600669193</v>
      </c>
      <c r="Q3401" s="265">
        <f t="shared" si="741"/>
        <v>330279.15640642907</v>
      </c>
      <c r="R3401" s="266">
        <f t="shared" si="742"/>
        <v>528704.92241312098</v>
      </c>
    </row>
    <row r="3402" spans="1:18" x14ac:dyDescent="0.3">
      <c r="A3402" s="82">
        <v>3371</v>
      </c>
      <c r="B3402" s="94">
        <f t="shared" si="731"/>
        <v>1.1241829614313957E-28</v>
      </c>
      <c r="C3402" s="179">
        <f t="shared" si="732"/>
        <v>1.1216469982808356E-28</v>
      </c>
      <c r="D3402" s="166">
        <f t="shared" si="733"/>
        <v>2.2558277767625785E-3</v>
      </c>
      <c r="E3402" s="167">
        <f t="shared" si="743"/>
        <v>24.291375447755232</v>
      </c>
      <c r="F3402" s="168">
        <f t="shared" si="744"/>
        <v>7.6066512632434415</v>
      </c>
      <c r="G3402" s="168">
        <f t="shared" si="734"/>
        <v>264346.52110765746</v>
      </c>
      <c r="H3402" s="168">
        <f t="shared" si="735"/>
        <v>271310.33852408634</v>
      </c>
      <c r="I3402" s="169">
        <f t="shared" si="736"/>
        <v>535656.85963174375</v>
      </c>
      <c r="J3402" s="169">
        <f t="shared" si="738"/>
        <v>517719.22989714349</v>
      </c>
      <c r="K3402" s="95"/>
      <c r="L3402" s="265">
        <f t="shared" si="737"/>
        <v>205327.80418771208</v>
      </c>
      <c r="M3402" s="265">
        <f>$G3402*NonHospFrac+theModel!$H3402*NonHospFrac</f>
        <v>330329.05544403172</v>
      </c>
      <c r="N3402" s="266">
        <f t="shared" si="739"/>
        <v>535656.85963174375</v>
      </c>
      <c r="O3402" s="159"/>
      <c r="P3402" s="265">
        <f t="shared" si="740"/>
        <v>198451.95809424645</v>
      </c>
      <c r="Q3402" s="265">
        <f t="shared" si="741"/>
        <v>330327.50080235692</v>
      </c>
      <c r="R3402" s="266">
        <f t="shared" si="742"/>
        <v>528779.45889660344</v>
      </c>
    </row>
    <row r="3403" spans="1:18" x14ac:dyDescent="0.3">
      <c r="A3403" s="82">
        <v>3372</v>
      </c>
      <c r="B3403" s="94">
        <f t="shared" si="731"/>
        <v>1.1031827074146852E-28</v>
      </c>
      <c r="C3403" s="179">
        <f t="shared" si="732"/>
        <v>1.100694117220455E-28</v>
      </c>
      <c r="D3403" s="166">
        <f t="shared" si="733"/>
        <v>2.2558277767625785E-3</v>
      </c>
      <c r="E3403" s="167">
        <f t="shared" si="743"/>
        <v>24.291375447755232</v>
      </c>
      <c r="F3403" s="168">
        <f t="shared" si="744"/>
        <v>7.6089070910202041</v>
      </c>
      <c r="G3403" s="168">
        <f t="shared" si="734"/>
        <v>264424.91568687093</v>
      </c>
      <c r="H3403" s="168">
        <f t="shared" si="735"/>
        <v>271310.33852408634</v>
      </c>
      <c r="I3403" s="169">
        <f t="shared" si="736"/>
        <v>535735.25421095733</v>
      </c>
      <c r="J3403" s="169">
        <f t="shared" si="738"/>
        <v>517787.5567344802</v>
      </c>
      <c r="K3403" s="95"/>
      <c r="L3403" s="265">
        <f t="shared" si="737"/>
        <v>205357.85437099769</v>
      </c>
      <c r="M3403" s="265">
        <f>$G3403*NonHospFrac+theModel!$H3403*NonHospFrac</f>
        <v>330377.39983995957</v>
      </c>
      <c r="N3403" s="266">
        <f t="shared" si="739"/>
        <v>535735.25421095733</v>
      </c>
      <c r="O3403" s="159"/>
      <c r="P3403" s="265">
        <f t="shared" si="740"/>
        <v>198478.14911415995</v>
      </c>
      <c r="Q3403" s="265">
        <f t="shared" si="741"/>
        <v>330375.84519828478</v>
      </c>
      <c r="R3403" s="266">
        <f t="shared" si="742"/>
        <v>528853.9943124447</v>
      </c>
    </row>
    <row r="3404" spans="1:18" x14ac:dyDescent="0.3">
      <c r="A3404" s="82">
        <v>3373</v>
      </c>
      <c r="B3404" s="94">
        <f t="shared" si="731"/>
        <v>1.0825747477876753E-28</v>
      </c>
      <c r="C3404" s="179">
        <f t="shared" si="732"/>
        <v>1.0801326456011942E-28</v>
      </c>
      <c r="D3404" s="166">
        <f t="shared" si="733"/>
        <v>2.2558277767625785E-3</v>
      </c>
      <c r="E3404" s="167">
        <f t="shared" si="743"/>
        <v>24.291375447755232</v>
      </c>
      <c r="F3404" s="168">
        <f t="shared" si="744"/>
        <v>7.6111629187969667</v>
      </c>
      <c r="G3404" s="168">
        <f t="shared" si="734"/>
        <v>264503.31026608433</v>
      </c>
      <c r="H3404" s="168">
        <f t="shared" si="735"/>
        <v>271310.33852408634</v>
      </c>
      <c r="I3404" s="169">
        <f t="shared" si="736"/>
        <v>535813.64879017067</v>
      </c>
      <c r="J3404" s="169">
        <f t="shared" si="738"/>
        <v>517855.88078668027</v>
      </c>
      <c r="K3404" s="95"/>
      <c r="L3404" s="265">
        <f t="shared" si="737"/>
        <v>205387.90455428325</v>
      </c>
      <c r="M3404" s="265">
        <f>$G3404*NonHospFrac+theModel!$H3404*NonHospFrac</f>
        <v>330425.74423588743</v>
      </c>
      <c r="N3404" s="266">
        <f t="shared" si="739"/>
        <v>535813.64879017067</v>
      </c>
      <c r="O3404" s="159"/>
      <c r="P3404" s="265">
        <f t="shared" si="740"/>
        <v>198504.33906647589</v>
      </c>
      <c r="Q3404" s="265">
        <f t="shared" si="741"/>
        <v>330424.18959421263</v>
      </c>
      <c r="R3404" s="266">
        <f t="shared" si="742"/>
        <v>528928.52866068855</v>
      </c>
    </row>
    <row r="3405" spans="1:18" x14ac:dyDescent="0.3">
      <c r="A3405" s="82">
        <v>3374</v>
      </c>
      <c r="B3405" s="94">
        <f t="shared" si="731"/>
        <v>1.0623517543110068E-28</v>
      </c>
      <c r="C3405" s="179">
        <f t="shared" si="732"/>
        <v>1.0599552717149395E-28</v>
      </c>
      <c r="D3405" s="166">
        <f t="shared" si="733"/>
        <v>2.2558277767625785E-3</v>
      </c>
      <c r="E3405" s="167">
        <f t="shared" si="743"/>
        <v>24.291375447755232</v>
      </c>
      <c r="F3405" s="168">
        <f t="shared" si="744"/>
        <v>7.6134187465737293</v>
      </c>
      <c r="G3405" s="168">
        <f t="shared" si="734"/>
        <v>264581.70484529779</v>
      </c>
      <c r="H3405" s="168">
        <f t="shared" si="735"/>
        <v>271310.33852408634</v>
      </c>
      <c r="I3405" s="169">
        <f t="shared" si="736"/>
        <v>535892.04336938413</v>
      </c>
      <c r="J3405" s="169">
        <f t="shared" si="738"/>
        <v>517924.20205385762</v>
      </c>
      <c r="K3405" s="95"/>
      <c r="L3405" s="265">
        <f t="shared" si="737"/>
        <v>205417.95473756886</v>
      </c>
      <c r="M3405" s="265">
        <f>$G3405*NonHospFrac+theModel!$H3405*NonHospFrac</f>
        <v>330474.08863181528</v>
      </c>
      <c r="N3405" s="266">
        <f t="shared" si="739"/>
        <v>535892.04336938413</v>
      </c>
      <c r="O3405" s="159"/>
      <c r="P3405" s="265">
        <f t="shared" si="740"/>
        <v>198530.52795123786</v>
      </c>
      <c r="Q3405" s="265">
        <f t="shared" si="741"/>
        <v>330472.53399014048</v>
      </c>
      <c r="R3405" s="266">
        <f t="shared" si="742"/>
        <v>529003.06194137828</v>
      </c>
    </row>
    <row r="3406" spans="1:18" x14ac:dyDescent="0.3">
      <c r="A3406" s="82">
        <v>3375</v>
      </c>
      <c r="B3406" s="94">
        <f t="shared" si="731"/>
        <v>1.0425065356401754E-28</v>
      </c>
      <c r="C3406" s="179">
        <f t="shared" si="732"/>
        <v>1.0401548204396217E-28</v>
      </c>
      <c r="D3406" s="166">
        <f t="shared" si="733"/>
        <v>2.2558277767625785E-3</v>
      </c>
      <c r="E3406" s="167">
        <f t="shared" si="743"/>
        <v>24.291375447755232</v>
      </c>
      <c r="F3406" s="168">
        <f t="shared" si="744"/>
        <v>7.6156745743504919</v>
      </c>
      <c r="G3406" s="168">
        <f t="shared" si="734"/>
        <v>264660.09942451119</v>
      </c>
      <c r="H3406" s="168">
        <f t="shared" si="735"/>
        <v>271310.33852408634</v>
      </c>
      <c r="I3406" s="169">
        <f t="shared" si="736"/>
        <v>535970.4379485976</v>
      </c>
      <c r="J3406" s="169">
        <f t="shared" si="738"/>
        <v>517992.52053612558</v>
      </c>
      <c r="K3406" s="95"/>
      <c r="L3406" s="265">
        <f t="shared" si="737"/>
        <v>205448.00492085441</v>
      </c>
      <c r="M3406" s="265">
        <f>$G3406*NonHospFrac+theModel!$H3406*NonHospFrac</f>
        <v>330522.43302774313</v>
      </c>
      <c r="N3406" s="266">
        <f t="shared" si="739"/>
        <v>535970.4379485976</v>
      </c>
      <c r="O3406" s="159"/>
      <c r="P3406" s="265">
        <f t="shared" si="740"/>
        <v>198556.71576848926</v>
      </c>
      <c r="Q3406" s="265">
        <f t="shared" si="741"/>
        <v>330520.87838606833</v>
      </c>
      <c r="R3406" s="266">
        <f t="shared" si="742"/>
        <v>529077.59415455756</v>
      </c>
    </row>
    <row r="3407" spans="1:18" x14ac:dyDescent="0.3">
      <c r="A3407" s="82">
        <v>3376</v>
      </c>
      <c r="B3407" s="94">
        <f t="shared" si="731"/>
        <v>1.0230320347683168E-28</v>
      </c>
      <c r="C3407" s="179">
        <f t="shared" si="732"/>
        <v>1.0207242506877684E-28</v>
      </c>
      <c r="D3407" s="166">
        <f t="shared" si="733"/>
        <v>2.2558277767625785E-3</v>
      </c>
      <c r="E3407" s="167">
        <f t="shared" si="743"/>
        <v>24.291375447755232</v>
      </c>
      <c r="F3407" s="168">
        <f t="shared" si="744"/>
        <v>7.6179304021272545</v>
      </c>
      <c r="G3407" s="168">
        <f t="shared" si="734"/>
        <v>264738.49400372466</v>
      </c>
      <c r="H3407" s="168">
        <f t="shared" si="735"/>
        <v>271310.33852408634</v>
      </c>
      <c r="I3407" s="169">
        <f t="shared" si="736"/>
        <v>536048.83252781094</v>
      </c>
      <c r="J3407" s="169">
        <f t="shared" si="738"/>
        <v>518060.8362335976</v>
      </c>
      <c r="K3407" s="95"/>
      <c r="L3407" s="265">
        <f t="shared" si="737"/>
        <v>205478.05510414002</v>
      </c>
      <c r="M3407" s="265">
        <f>$G3407*NonHospFrac+theModel!$H3407*NonHospFrac</f>
        <v>330570.77742367098</v>
      </c>
      <c r="N3407" s="266">
        <f t="shared" si="739"/>
        <v>536048.83252781094</v>
      </c>
      <c r="O3407" s="159"/>
      <c r="P3407" s="265">
        <f t="shared" si="740"/>
        <v>198582.90251827374</v>
      </c>
      <c r="Q3407" s="265">
        <f t="shared" si="741"/>
        <v>330569.22278199618</v>
      </c>
      <c r="R3407" s="266">
        <f t="shared" si="742"/>
        <v>529152.12530026992</v>
      </c>
    </row>
    <row r="3408" spans="1:18" x14ac:dyDescent="0.3">
      <c r="A3408" s="82">
        <v>3377</v>
      </c>
      <c r="B3408" s="94">
        <f t="shared" si="731"/>
        <v>1.0039213265166886E-28</v>
      </c>
      <c r="C3408" s="179">
        <f t="shared" si="732"/>
        <v>1.0016566529026479E-28</v>
      </c>
      <c r="D3408" s="166">
        <f t="shared" si="733"/>
        <v>2.2558277767625785E-3</v>
      </c>
      <c r="E3408" s="167">
        <f t="shared" si="743"/>
        <v>24.291375447755232</v>
      </c>
      <c r="F3408" s="168">
        <f t="shared" si="744"/>
        <v>7.6201862299040171</v>
      </c>
      <c r="G3408" s="168">
        <f t="shared" si="734"/>
        <v>264816.888582938</v>
      </c>
      <c r="H3408" s="168">
        <f t="shared" si="735"/>
        <v>271310.33852408634</v>
      </c>
      <c r="I3408" s="169">
        <f t="shared" si="736"/>
        <v>536127.22710702429</v>
      </c>
      <c r="J3408" s="169">
        <f t="shared" si="738"/>
        <v>518129.1491463873</v>
      </c>
      <c r="K3408" s="95"/>
      <c r="L3408" s="265">
        <f t="shared" si="737"/>
        <v>205508.10528742557</v>
      </c>
      <c r="M3408" s="265">
        <f>$G3408*NonHospFrac+theModel!$H3408*NonHospFrac</f>
        <v>330619.12181959872</v>
      </c>
      <c r="N3408" s="266">
        <f t="shared" si="739"/>
        <v>536127.22710702429</v>
      </c>
      <c r="O3408" s="159"/>
      <c r="P3408" s="265">
        <f t="shared" si="740"/>
        <v>198609.08820063469</v>
      </c>
      <c r="Q3408" s="265">
        <f t="shared" si="741"/>
        <v>330617.56717792392</v>
      </c>
      <c r="R3408" s="266">
        <f t="shared" si="742"/>
        <v>529226.65537855867</v>
      </c>
    </row>
    <row r="3409" spans="1:18" x14ac:dyDescent="0.3">
      <c r="A3409" s="82">
        <v>3378</v>
      </c>
      <c r="B3409" s="94">
        <f t="shared" si="731"/>
        <v>9.8516761507206808E-29</v>
      </c>
      <c r="C3409" s="179">
        <f t="shared" si="732"/>
        <v>9.8294524660122151E-29</v>
      </c>
      <c r="D3409" s="166">
        <f t="shared" si="733"/>
        <v>2.2558277767625785E-3</v>
      </c>
      <c r="E3409" s="167">
        <f t="shared" si="743"/>
        <v>24.291375447755232</v>
      </c>
      <c r="F3409" s="168">
        <f t="shared" si="744"/>
        <v>7.6224420576807796</v>
      </c>
      <c r="G3409" s="168">
        <f t="shared" si="734"/>
        <v>264895.28316215146</v>
      </c>
      <c r="H3409" s="168">
        <f t="shared" si="735"/>
        <v>271310.33852408634</v>
      </c>
      <c r="I3409" s="169">
        <f t="shared" si="736"/>
        <v>536205.62168623786</v>
      </c>
      <c r="J3409" s="169">
        <f t="shared" si="738"/>
        <v>518197.45927460841</v>
      </c>
      <c r="K3409" s="95"/>
      <c r="L3409" s="265">
        <f t="shared" si="737"/>
        <v>205538.15547071118</v>
      </c>
      <c r="M3409" s="265">
        <f>$G3409*NonHospFrac+theModel!$H3409*NonHospFrac</f>
        <v>330667.46621552663</v>
      </c>
      <c r="N3409" s="266">
        <f t="shared" si="739"/>
        <v>536205.62168623786</v>
      </c>
      <c r="O3409" s="159"/>
      <c r="P3409" s="265">
        <f t="shared" si="740"/>
        <v>198635.27281561572</v>
      </c>
      <c r="Q3409" s="265">
        <f t="shared" si="741"/>
        <v>330665.91157385183</v>
      </c>
      <c r="R3409" s="266">
        <f t="shared" si="742"/>
        <v>529301.18438946758</v>
      </c>
    </row>
    <row r="3410" spans="1:18" x14ac:dyDescent="0.3">
      <c r="A3410" s="82">
        <v>3379</v>
      </c>
      <c r="B3410" s="94">
        <f t="shared" si="731"/>
        <v>9.6676423157014439E-29</v>
      </c>
      <c r="C3410" s="179">
        <f t="shared" si="732"/>
        <v>9.6458337796298794E-29</v>
      </c>
      <c r="D3410" s="166">
        <f t="shared" si="733"/>
        <v>2.2558277767625785E-3</v>
      </c>
      <c r="E3410" s="167">
        <f t="shared" si="743"/>
        <v>24.291375447755232</v>
      </c>
      <c r="F3410" s="168">
        <f t="shared" si="744"/>
        <v>7.6246978854575422</v>
      </c>
      <c r="G3410" s="168">
        <f t="shared" si="734"/>
        <v>264973.67774136487</v>
      </c>
      <c r="H3410" s="168">
        <f t="shared" si="735"/>
        <v>271310.33852408634</v>
      </c>
      <c r="I3410" s="169">
        <f t="shared" si="736"/>
        <v>536284.01626545121</v>
      </c>
      <c r="J3410" s="169">
        <f t="shared" si="738"/>
        <v>518265.76661837404</v>
      </c>
      <c r="K3410" s="95"/>
      <c r="L3410" s="265">
        <f t="shared" si="737"/>
        <v>205568.20565399673</v>
      </c>
      <c r="M3410" s="265">
        <f>$G3410*NonHospFrac+theModel!$H3410*NonHospFrac</f>
        <v>330715.81061145442</v>
      </c>
      <c r="N3410" s="266">
        <f t="shared" si="739"/>
        <v>536284.01626545121</v>
      </c>
      <c r="O3410" s="159"/>
      <c r="P3410" s="265">
        <f t="shared" si="740"/>
        <v>198661.45636326025</v>
      </c>
      <c r="Q3410" s="265">
        <f t="shared" si="741"/>
        <v>330714.25596977962</v>
      </c>
      <c r="R3410" s="266">
        <f t="shared" si="742"/>
        <v>529375.71233303985</v>
      </c>
    </row>
    <row r="3411" spans="1:18" x14ac:dyDescent="0.3">
      <c r="A3411" s="82">
        <v>3380</v>
      </c>
      <c r="B3411" s="94">
        <f t="shared" si="731"/>
        <v>9.4870463172405499E-29</v>
      </c>
      <c r="C3411" s="179">
        <f t="shared" si="732"/>
        <v>9.4656451746386854E-29</v>
      </c>
      <c r="D3411" s="166">
        <f t="shared" si="733"/>
        <v>2.2558277767625785E-3</v>
      </c>
      <c r="E3411" s="167">
        <f t="shared" si="743"/>
        <v>24.291375447755232</v>
      </c>
      <c r="F3411" s="168">
        <f t="shared" si="744"/>
        <v>7.6269537132343048</v>
      </c>
      <c r="G3411" s="168">
        <f t="shared" si="734"/>
        <v>265052.07232057833</v>
      </c>
      <c r="H3411" s="168">
        <f t="shared" si="735"/>
        <v>271310.33852408634</v>
      </c>
      <c r="I3411" s="169">
        <f t="shared" si="736"/>
        <v>536362.41084466467</v>
      </c>
      <c r="J3411" s="169">
        <f t="shared" si="738"/>
        <v>518334.07117779792</v>
      </c>
      <c r="K3411" s="95"/>
      <c r="L3411" s="265">
        <f t="shared" si="737"/>
        <v>205598.25583728234</v>
      </c>
      <c r="M3411" s="265">
        <f>$G3411*NonHospFrac+theModel!$H3411*NonHospFrac</f>
        <v>330764.15500738233</v>
      </c>
      <c r="N3411" s="266">
        <f t="shared" si="739"/>
        <v>536362.41084466467</v>
      </c>
      <c r="O3411" s="159"/>
      <c r="P3411" s="265">
        <f t="shared" si="740"/>
        <v>198687.6388436119</v>
      </c>
      <c r="Q3411" s="265">
        <f t="shared" si="741"/>
        <v>330762.60036570753</v>
      </c>
      <c r="R3411" s="266">
        <f t="shared" si="742"/>
        <v>529450.23920931946</v>
      </c>
    </row>
    <row r="3412" spans="1:18" x14ac:dyDescent="0.3">
      <c r="A3412" s="82">
        <v>3381</v>
      </c>
      <c r="B3412" s="94">
        <f t="shared" si="731"/>
        <v>9.3098239349722096E-29</v>
      </c>
      <c r="C3412" s="179">
        <f t="shared" si="732"/>
        <v>9.2888225755429299E-29</v>
      </c>
      <c r="D3412" s="166">
        <f t="shared" si="733"/>
        <v>2.2558277767625785E-3</v>
      </c>
      <c r="E3412" s="167">
        <f t="shared" si="743"/>
        <v>24.291375447755232</v>
      </c>
      <c r="F3412" s="168">
        <f t="shared" si="744"/>
        <v>7.6292095410110674</v>
      </c>
      <c r="G3412" s="168">
        <f t="shared" si="734"/>
        <v>265130.46689979173</v>
      </c>
      <c r="H3412" s="168">
        <f t="shared" si="735"/>
        <v>271310.33852408634</v>
      </c>
      <c r="I3412" s="169">
        <f t="shared" si="736"/>
        <v>536440.80542387813</v>
      </c>
      <c r="J3412" s="169">
        <f t="shared" si="738"/>
        <v>518402.37295299349</v>
      </c>
      <c r="K3412" s="95"/>
      <c r="L3412" s="265">
        <f t="shared" si="737"/>
        <v>205628.30602056789</v>
      </c>
      <c r="M3412" s="265">
        <f>$G3412*NonHospFrac+theModel!$H3412*NonHospFrac</f>
        <v>330812.49940331012</v>
      </c>
      <c r="N3412" s="266">
        <f t="shared" si="739"/>
        <v>536440.80542387802</v>
      </c>
      <c r="O3412" s="159"/>
      <c r="P3412" s="265">
        <f t="shared" si="740"/>
        <v>198713.82025671404</v>
      </c>
      <c r="Q3412" s="265">
        <f t="shared" si="741"/>
        <v>330810.94476163533</v>
      </c>
      <c r="R3412" s="266">
        <f t="shared" si="742"/>
        <v>529524.7650183494</v>
      </c>
    </row>
    <row r="3413" spans="1:18" x14ac:dyDescent="0.3">
      <c r="A3413" s="82">
        <v>3382</v>
      </c>
      <c r="B3413" s="94">
        <f t="shared" si="731"/>
        <v>9.1359121481965689E-29</v>
      </c>
      <c r="C3413" s="179">
        <f t="shared" si="732"/>
        <v>9.1153031038066047E-29</v>
      </c>
      <c r="D3413" s="166">
        <f t="shared" si="733"/>
        <v>2.2558277767625785E-3</v>
      </c>
      <c r="E3413" s="167">
        <f t="shared" si="743"/>
        <v>24.291375447755232</v>
      </c>
      <c r="F3413" s="168">
        <f t="shared" si="744"/>
        <v>7.63146536878783</v>
      </c>
      <c r="G3413" s="168">
        <f t="shared" si="734"/>
        <v>265208.86147900514</v>
      </c>
      <c r="H3413" s="168">
        <f t="shared" si="735"/>
        <v>271310.33852408634</v>
      </c>
      <c r="I3413" s="169">
        <f t="shared" si="736"/>
        <v>536519.20000309148</v>
      </c>
      <c r="J3413" s="169">
        <f t="shared" si="738"/>
        <v>518470.67194407416</v>
      </c>
      <c r="K3413" s="95"/>
      <c r="L3413" s="265">
        <f t="shared" si="737"/>
        <v>205658.35620385347</v>
      </c>
      <c r="M3413" s="265">
        <f>$G3413*NonHospFrac+theModel!$H3413*NonHospFrac</f>
        <v>330860.84379923798</v>
      </c>
      <c r="N3413" s="266">
        <f t="shared" si="739"/>
        <v>536519.20000309148</v>
      </c>
      <c r="O3413" s="159"/>
      <c r="P3413" s="265">
        <f t="shared" si="740"/>
        <v>198740.00060261026</v>
      </c>
      <c r="Q3413" s="265">
        <f t="shared" si="741"/>
        <v>330859.28915756318</v>
      </c>
      <c r="R3413" s="266">
        <f t="shared" si="742"/>
        <v>529599.28976017341</v>
      </c>
    </row>
    <row r="3414" spans="1:18" x14ac:dyDescent="0.3">
      <c r="A3414" s="82">
        <v>3383</v>
      </c>
      <c r="B3414" s="94">
        <f t="shared" si="731"/>
        <v>8.9652491134693822E-29</v>
      </c>
      <c r="C3414" s="179">
        <f t="shared" si="732"/>
        <v>8.9450250554936215E-29</v>
      </c>
      <c r="D3414" s="166">
        <f t="shared" si="733"/>
        <v>2.2558277767625785E-3</v>
      </c>
      <c r="E3414" s="167">
        <f t="shared" si="743"/>
        <v>24.291375447755232</v>
      </c>
      <c r="F3414" s="168">
        <f t="shared" si="744"/>
        <v>7.6337211965645926</v>
      </c>
      <c r="G3414" s="168">
        <f t="shared" si="734"/>
        <v>265287.2560582186</v>
      </c>
      <c r="H3414" s="168">
        <f t="shared" si="735"/>
        <v>271310.33852408634</v>
      </c>
      <c r="I3414" s="169">
        <f t="shared" si="736"/>
        <v>536597.59458230494</v>
      </c>
      <c r="J3414" s="169">
        <f t="shared" si="738"/>
        <v>518538.96815115359</v>
      </c>
      <c r="K3414" s="95"/>
      <c r="L3414" s="265">
        <f t="shared" si="737"/>
        <v>205688.40638713905</v>
      </c>
      <c r="M3414" s="265">
        <f>$G3414*NonHospFrac+theModel!$H3414*NonHospFrac</f>
        <v>330909.18819516583</v>
      </c>
      <c r="N3414" s="266">
        <f t="shared" si="739"/>
        <v>536597.59458230482</v>
      </c>
      <c r="O3414" s="159"/>
      <c r="P3414" s="265">
        <f t="shared" si="740"/>
        <v>198766.17988134405</v>
      </c>
      <c r="Q3414" s="265">
        <f t="shared" si="741"/>
        <v>330907.63355349103</v>
      </c>
      <c r="R3414" s="266">
        <f t="shared" si="742"/>
        <v>529673.81343483506</v>
      </c>
    </row>
    <row r="3415" spans="1:18" x14ac:dyDescent="0.3">
      <c r="A3415" s="82">
        <v>3384</v>
      </c>
      <c r="B3415" s="94">
        <f t="shared" si="731"/>
        <v>8.7977741426103485E-29</v>
      </c>
      <c r="C3415" s="179">
        <f t="shared" si="732"/>
        <v>8.7779278793257639E-29</v>
      </c>
      <c r="D3415" s="166">
        <f t="shared" si="733"/>
        <v>2.2558277767625785E-3</v>
      </c>
      <c r="E3415" s="167">
        <f t="shared" si="743"/>
        <v>24.291375447755232</v>
      </c>
      <c r="F3415" s="168">
        <f t="shared" si="744"/>
        <v>7.6359770243413552</v>
      </c>
      <c r="G3415" s="168">
        <f t="shared" si="734"/>
        <v>265365.65063743194</v>
      </c>
      <c r="H3415" s="168">
        <f t="shared" si="735"/>
        <v>271310.33852408634</v>
      </c>
      <c r="I3415" s="169">
        <f t="shared" si="736"/>
        <v>536675.98916151829</v>
      </c>
      <c r="J3415" s="169">
        <f t="shared" si="738"/>
        <v>518607.26157434506</v>
      </c>
      <c r="K3415" s="95"/>
      <c r="L3415" s="265">
        <f t="shared" si="737"/>
        <v>205718.45657042461</v>
      </c>
      <c r="M3415" s="265">
        <f>$G3415*NonHospFrac+theModel!$H3415*NonHospFrac</f>
        <v>330957.53259109368</v>
      </c>
      <c r="N3415" s="266">
        <f t="shared" si="739"/>
        <v>536675.98916151829</v>
      </c>
      <c r="O3415" s="159"/>
      <c r="P3415" s="265">
        <f t="shared" si="740"/>
        <v>198792.35809295889</v>
      </c>
      <c r="Q3415" s="265">
        <f t="shared" si="741"/>
        <v>330955.97794941888</v>
      </c>
      <c r="R3415" s="266">
        <f t="shared" si="742"/>
        <v>529748.33604237775</v>
      </c>
    </row>
    <row r="3416" spans="1:18" x14ac:dyDescent="0.3">
      <c r="A3416" s="82">
        <v>3385</v>
      </c>
      <c r="B3416" s="94">
        <f t="shared" si="731"/>
        <v>8.6334276811223716E-29</v>
      </c>
      <c r="C3416" s="179">
        <f t="shared" si="732"/>
        <v>8.6139521551506244E-29</v>
      </c>
      <c r="D3416" s="166">
        <f t="shared" si="733"/>
        <v>2.2558277767625785E-3</v>
      </c>
      <c r="E3416" s="167">
        <f t="shared" si="743"/>
        <v>24.291375447755232</v>
      </c>
      <c r="F3416" s="168">
        <f t="shared" si="744"/>
        <v>7.6382328521181178</v>
      </c>
      <c r="G3416" s="168">
        <f t="shared" si="734"/>
        <v>265444.04521664541</v>
      </c>
      <c r="H3416" s="168">
        <f t="shared" si="735"/>
        <v>271310.33852408634</v>
      </c>
      <c r="I3416" s="169">
        <f t="shared" si="736"/>
        <v>536754.38374073175</v>
      </c>
      <c r="J3416" s="169">
        <f t="shared" si="738"/>
        <v>518675.5522137623</v>
      </c>
      <c r="K3416" s="95"/>
      <c r="L3416" s="265">
        <f t="shared" si="737"/>
        <v>205748.50675371021</v>
      </c>
      <c r="M3416" s="265">
        <f>$G3416*NonHospFrac+theModel!$H3416*NonHospFrac</f>
        <v>331005.87698702153</v>
      </c>
      <c r="N3416" s="266">
        <f t="shared" si="739"/>
        <v>536754.38374073175</v>
      </c>
      <c r="O3416" s="159"/>
      <c r="P3416" s="265">
        <f t="shared" si="740"/>
        <v>198818.53523749832</v>
      </c>
      <c r="Q3416" s="265">
        <f t="shared" si="741"/>
        <v>331004.32234534674</v>
      </c>
      <c r="R3416" s="266">
        <f t="shared" si="742"/>
        <v>529822.85758284503</v>
      </c>
    </row>
    <row r="3417" spans="1:18" x14ac:dyDescent="0.3">
      <c r="A3417" s="82">
        <v>3386</v>
      </c>
      <c r="B3417" s="94">
        <f t="shared" si="731"/>
        <v>8.4721512870133386E-29</v>
      </c>
      <c r="C3417" s="179">
        <f t="shared" si="732"/>
        <v>8.4530395728111588E-29</v>
      </c>
      <c r="D3417" s="166">
        <f t="shared" si="733"/>
        <v>2.2558277767625785E-3</v>
      </c>
      <c r="E3417" s="167">
        <f t="shared" si="743"/>
        <v>24.291375447755232</v>
      </c>
      <c r="F3417" s="168">
        <f t="shared" si="744"/>
        <v>7.6404886798948803</v>
      </c>
      <c r="G3417" s="168">
        <f t="shared" si="734"/>
        <v>265522.43979585881</v>
      </c>
      <c r="H3417" s="168">
        <f t="shared" si="735"/>
        <v>271310.33852408634</v>
      </c>
      <c r="I3417" s="169">
        <f t="shared" si="736"/>
        <v>536832.77831994509</v>
      </c>
      <c r="J3417" s="169">
        <f t="shared" si="738"/>
        <v>518743.84006951854</v>
      </c>
      <c r="K3417" s="95"/>
      <c r="L3417" s="265">
        <f t="shared" si="737"/>
        <v>205778.55693699577</v>
      </c>
      <c r="M3417" s="265">
        <f>$G3417*NonHospFrac+theModel!$H3417*NonHospFrac</f>
        <v>331054.22138294938</v>
      </c>
      <c r="N3417" s="266">
        <f t="shared" si="739"/>
        <v>536832.77831994509</v>
      </c>
      <c r="O3417" s="159"/>
      <c r="P3417" s="265">
        <f t="shared" si="740"/>
        <v>198844.71131500576</v>
      </c>
      <c r="Q3417" s="265">
        <f t="shared" si="741"/>
        <v>331052.66674127459</v>
      </c>
      <c r="R3417" s="266">
        <f t="shared" si="742"/>
        <v>529897.37805628031</v>
      </c>
    </row>
    <row r="3418" spans="1:18" x14ac:dyDescent="0.3">
      <c r="A3418" s="82">
        <v>3387</v>
      </c>
      <c r="B3418" s="94">
        <f t="shared" si="731"/>
        <v>8.3138876100147635E-29</v>
      </c>
      <c r="C3418" s="179">
        <f t="shared" si="732"/>
        <v>8.2951329114112104E-29</v>
      </c>
      <c r="D3418" s="166">
        <f t="shared" si="733"/>
        <v>2.2558277767625785E-3</v>
      </c>
      <c r="E3418" s="167">
        <f t="shared" si="743"/>
        <v>24.291375447755232</v>
      </c>
      <c r="F3418" s="168">
        <f t="shared" si="744"/>
        <v>7.6427445076716429</v>
      </c>
      <c r="G3418" s="168">
        <f t="shared" si="734"/>
        <v>265600.83437507227</v>
      </c>
      <c r="H3418" s="168">
        <f t="shared" si="735"/>
        <v>271310.33852408634</v>
      </c>
      <c r="I3418" s="169">
        <f t="shared" si="736"/>
        <v>536911.17289915867</v>
      </c>
      <c r="J3418" s="169">
        <f t="shared" si="738"/>
        <v>518812.12514172751</v>
      </c>
      <c r="K3418" s="95"/>
      <c r="L3418" s="265">
        <f t="shared" si="737"/>
        <v>205808.60712028138</v>
      </c>
      <c r="M3418" s="265">
        <f>$G3418*NonHospFrac+theModel!$H3418*NonHospFrac</f>
        <v>331102.56577887724</v>
      </c>
      <c r="N3418" s="266">
        <f t="shared" si="739"/>
        <v>536911.17289915867</v>
      </c>
      <c r="O3418" s="159"/>
      <c r="P3418" s="265">
        <f t="shared" si="740"/>
        <v>198870.8863255248</v>
      </c>
      <c r="Q3418" s="265">
        <f t="shared" si="741"/>
        <v>331101.01113720244</v>
      </c>
      <c r="R3418" s="266">
        <f t="shared" si="742"/>
        <v>529971.89746272727</v>
      </c>
    </row>
    <row r="3419" spans="1:18" x14ac:dyDescent="0.3">
      <c r="A3419" s="82">
        <v>3388</v>
      </c>
      <c r="B3419" s="94">
        <f t="shared" si="731"/>
        <v>8.1585803711873888E-29</v>
      </c>
      <c r="C3419" s="179">
        <f t="shared" si="732"/>
        <v>8.1401760189671144E-29</v>
      </c>
      <c r="D3419" s="166">
        <f t="shared" si="733"/>
        <v>2.2558277767625785E-3</v>
      </c>
      <c r="E3419" s="167">
        <f t="shared" si="743"/>
        <v>24.291375447755232</v>
      </c>
      <c r="F3419" s="168">
        <f t="shared" si="744"/>
        <v>7.6450003354484055</v>
      </c>
      <c r="G3419" s="168">
        <f t="shared" si="734"/>
        <v>265679.22895428567</v>
      </c>
      <c r="H3419" s="168">
        <f t="shared" si="735"/>
        <v>271310.33852408634</v>
      </c>
      <c r="I3419" s="169">
        <f t="shared" si="736"/>
        <v>536989.56747837202</v>
      </c>
      <c r="J3419" s="169">
        <f t="shared" si="738"/>
        <v>518880.4074305023</v>
      </c>
      <c r="K3419" s="95"/>
      <c r="L3419" s="265">
        <f t="shared" si="737"/>
        <v>205838.65730356696</v>
      </c>
      <c r="M3419" s="265">
        <f>$G3419*NonHospFrac+theModel!$H3419*NonHospFrac</f>
        <v>331150.91017480509</v>
      </c>
      <c r="N3419" s="266">
        <f t="shared" si="739"/>
        <v>536989.56747837202</v>
      </c>
      <c r="O3419" s="159"/>
      <c r="P3419" s="265">
        <f t="shared" si="740"/>
        <v>198897.06026909885</v>
      </c>
      <c r="Q3419" s="265">
        <f t="shared" si="741"/>
        <v>331149.35553313029</v>
      </c>
      <c r="R3419" s="266">
        <f t="shared" si="742"/>
        <v>530046.4158022292</v>
      </c>
    </row>
    <row r="3420" spans="1:18" x14ac:dyDescent="0.3">
      <c r="A3420" s="82">
        <v>3389</v>
      </c>
      <c r="B3420" s="94">
        <f t="shared" si="731"/>
        <v>8.0061743429083902E-29</v>
      </c>
      <c r="C3420" s="179">
        <f t="shared" si="732"/>
        <v>7.9881137924400537E-29</v>
      </c>
      <c r="D3420" s="166">
        <f t="shared" si="733"/>
        <v>2.2558277767625785E-3</v>
      </c>
      <c r="E3420" s="167">
        <f t="shared" si="743"/>
        <v>24.291375447755232</v>
      </c>
      <c r="F3420" s="168">
        <f t="shared" si="744"/>
        <v>7.6472561632251681</v>
      </c>
      <c r="G3420" s="168">
        <f t="shared" si="734"/>
        <v>265757.62353349914</v>
      </c>
      <c r="H3420" s="168">
        <f t="shared" si="735"/>
        <v>271310.33852408634</v>
      </c>
      <c r="I3420" s="169">
        <f t="shared" si="736"/>
        <v>537067.96205758548</v>
      </c>
      <c r="J3420" s="169">
        <f t="shared" si="738"/>
        <v>518948.68693595671</v>
      </c>
      <c r="K3420" s="95"/>
      <c r="L3420" s="265">
        <f t="shared" si="737"/>
        <v>205868.70748685254</v>
      </c>
      <c r="M3420" s="265">
        <f>$G3420*NonHospFrac+theModel!$H3420*NonHospFrac</f>
        <v>331199.25457073294</v>
      </c>
      <c r="N3420" s="266">
        <f t="shared" si="739"/>
        <v>537067.96205758548</v>
      </c>
      <c r="O3420" s="159"/>
      <c r="P3420" s="265">
        <f t="shared" si="740"/>
        <v>198923.23314577143</v>
      </c>
      <c r="Q3420" s="265">
        <f t="shared" si="741"/>
        <v>331197.69992905814</v>
      </c>
      <c r="R3420" s="266">
        <f t="shared" si="742"/>
        <v>530120.93307482963</v>
      </c>
    </row>
    <row r="3421" spans="1:18" x14ac:dyDescent="0.3">
      <c r="A3421" s="82">
        <v>3390</v>
      </c>
      <c r="B3421" s="94">
        <f t="shared" si="731"/>
        <v>7.8566153292322998E-29</v>
      </c>
      <c r="C3421" s="179">
        <f t="shared" si="732"/>
        <v>7.8388921581412787E-29</v>
      </c>
      <c r="D3421" s="166">
        <f t="shared" si="733"/>
        <v>2.2558277767625785E-3</v>
      </c>
      <c r="E3421" s="167">
        <f t="shared" si="743"/>
        <v>24.291375447755232</v>
      </c>
      <c r="F3421" s="168">
        <f t="shared" si="744"/>
        <v>7.6495119910019307</v>
      </c>
      <c r="G3421" s="168">
        <f t="shared" si="734"/>
        <v>265836.01811271248</v>
      </c>
      <c r="H3421" s="168">
        <f t="shared" si="735"/>
        <v>271310.33852408634</v>
      </c>
      <c r="I3421" s="169">
        <f t="shared" si="736"/>
        <v>537146.35663679882</v>
      </c>
      <c r="J3421" s="169">
        <f t="shared" si="738"/>
        <v>519016.96365820395</v>
      </c>
      <c r="K3421" s="95"/>
      <c r="L3421" s="265">
        <f t="shared" si="737"/>
        <v>205898.75767013809</v>
      </c>
      <c r="M3421" s="265">
        <f>$G3421*NonHospFrac+theModel!$H3421*NonHospFrac</f>
        <v>331247.59896666068</v>
      </c>
      <c r="N3421" s="266">
        <f t="shared" si="739"/>
        <v>537146.35663679871</v>
      </c>
      <c r="O3421" s="159"/>
      <c r="P3421" s="265">
        <f t="shared" si="740"/>
        <v>198949.40495558601</v>
      </c>
      <c r="Q3421" s="265">
        <f t="shared" si="741"/>
        <v>331246.04432498588</v>
      </c>
      <c r="R3421" s="266">
        <f t="shared" si="742"/>
        <v>530195.44928057189</v>
      </c>
    </row>
    <row r="3422" spans="1:18" x14ac:dyDescent="0.3">
      <c r="A3422" s="82">
        <v>3391</v>
      </c>
      <c r="B3422" s="94">
        <f t="shared" si="731"/>
        <v>7.7098501466188045E-29</v>
      </c>
      <c r="C3422" s="179">
        <f t="shared" si="732"/>
        <v>7.6924580525033843E-29</v>
      </c>
      <c r="D3422" s="166">
        <f t="shared" si="733"/>
        <v>2.2558277767625785E-3</v>
      </c>
      <c r="E3422" s="167">
        <f t="shared" si="743"/>
        <v>24.291375447755232</v>
      </c>
      <c r="F3422" s="168">
        <f t="shared" si="744"/>
        <v>7.6517678187786933</v>
      </c>
      <c r="G3422" s="168">
        <f t="shared" si="734"/>
        <v>265914.41269192594</v>
      </c>
      <c r="H3422" s="168">
        <f t="shared" si="735"/>
        <v>271310.33852408634</v>
      </c>
      <c r="I3422" s="169">
        <f t="shared" si="736"/>
        <v>537224.75121601229</v>
      </c>
      <c r="J3422" s="169">
        <f t="shared" si="738"/>
        <v>519085.23759735766</v>
      </c>
      <c r="K3422" s="95"/>
      <c r="L3422" s="265">
        <f t="shared" si="737"/>
        <v>205928.8078534237</v>
      </c>
      <c r="M3422" s="265">
        <f>$G3422*NonHospFrac+theModel!$H3422*NonHospFrac</f>
        <v>331295.94336258859</v>
      </c>
      <c r="N3422" s="266">
        <f t="shared" si="739"/>
        <v>537224.75121601229</v>
      </c>
      <c r="O3422" s="159"/>
      <c r="P3422" s="265">
        <f t="shared" si="740"/>
        <v>198975.57569858615</v>
      </c>
      <c r="Q3422" s="265">
        <f t="shared" si="741"/>
        <v>331294.38872091379</v>
      </c>
      <c r="R3422" s="266">
        <f t="shared" si="742"/>
        <v>530269.96441949997</v>
      </c>
    </row>
    <row r="3423" spans="1:18" x14ac:dyDescent="0.3">
      <c r="A3423" s="82">
        <v>3392</v>
      </c>
      <c r="B3423" s="94">
        <f t="shared" ref="B3423:B3486" si="745">Constant*EXP(PowerTerm*(A3423)/7)</f>
        <v>7.5658266050205466E-29</v>
      </c>
      <c r="C3423" s="179">
        <f t="shared" ref="C3423:C3486" si="746">(1-theFloor)*B3423</f>
        <v>7.5487594032107724E-29</v>
      </c>
      <c r="D3423" s="166">
        <f t="shared" ref="D3423:D3486" si="747">theFloor</f>
        <v>2.2558277767625785E-3</v>
      </c>
      <c r="E3423" s="167">
        <f t="shared" si="743"/>
        <v>24.291375447755232</v>
      </c>
      <c r="F3423" s="168">
        <f t="shared" si="744"/>
        <v>7.6540236465554559</v>
      </c>
      <c r="G3423" s="168">
        <f t="shared" ref="G3423:G3486" si="748">$B$22*F3423*totInfected/365.25</f>
        <v>265992.80727113935</v>
      </c>
      <c r="H3423" s="168">
        <f t="shared" ref="H3423:H3486" si="749">lostQALYs_Injured*E3423*totInfected/365.25</f>
        <v>271310.33852408634</v>
      </c>
      <c r="I3423" s="169">
        <f t="shared" ref="I3423:I3486" si="750">H3423+G3423</f>
        <v>537303.14579522563</v>
      </c>
      <c r="J3423" s="169">
        <f t="shared" si="738"/>
        <v>519153.50875353109</v>
      </c>
      <c r="K3423" s="95"/>
      <c r="L3423" s="265">
        <f t="shared" ref="L3423:L3486" si="751">$G3423*HospFrac+$H3423*HospFrac</f>
        <v>205958.85803670925</v>
      </c>
      <c r="M3423" s="265">
        <f>$G3423*NonHospFrac+theModel!$H3423*NonHospFrac</f>
        <v>331344.28775851638</v>
      </c>
      <c r="N3423" s="266">
        <f t="shared" si="739"/>
        <v>537303.14579522563</v>
      </c>
      <c r="O3423" s="159"/>
      <c r="P3423" s="265">
        <f t="shared" si="740"/>
        <v>199001.74537481525</v>
      </c>
      <c r="Q3423" s="265">
        <f t="shared" si="741"/>
        <v>331342.73311684158</v>
      </c>
      <c r="R3423" s="266">
        <f t="shared" si="742"/>
        <v>530344.47849165683</v>
      </c>
    </row>
    <row r="3424" spans="1:18" x14ac:dyDescent="0.3">
      <c r="A3424" s="82">
        <v>3393</v>
      </c>
      <c r="B3424" s="94">
        <f t="shared" si="745"/>
        <v>7.4244934893242246E-29</v>
      </c>
      <c r="C3424" s="179">
        <f t="shared" si="746"/>
        <v>7.4077451106826138E-29</v>
      </c>
      <c r="D3424" s="166">
        <f t="shared" si="747"/>
        <v>2.2558277767625785E-3</v>
      </c>
      <c r="E3424" s="167">
        <f t="shared" si="743"/>
        <v>24.291375447755232</v>
      </c>
      <c r="F3424" s="168">
        <f t="shared" si="744"/>
        <v>7.6562794743322184</v>
      </c>
      <c r="G3424" s="168">
        <f t="shared" si="748"/>
        <v>266071.20185035281</v>
      </c>
      <c r="H3424" s="168">
        <f t="shared" si="749"/>
        <v>271310.33852408634</v>
      </c>
      <c r="I3424" s="169">
        <f t="shared" si="750"/>
        <v>537381.54037443921</v>
      </c>
      <c r="J3424" s="169">
        <f t="shared" ref="J3424:J3487" si="752">J3423+(I3424-I3423)/(1+discountDaily)^A3424</f>
        <v>519221.77712683805</v>
      </c>
      <c r="K3424" s="95"/>
      <c r="L3424" s="265">
        <f t="shared" si="751"/>
        <v>205988.90821999486</v>
      </c>
      <c r="M3424" s="265">
        <f>$G3424*NonHospFrac+theModel!$H3424*NonHospFrac</f>
        <v>331392.63215444429</v>
      </c>
      <c r="N3424" s="266">
        <f t="shared" ref="N3424:N3487" si="753">L3424+M3424</f>
        <v>537381.54037443921</v>
      </c>
      <c r="O3424" s="159"/>
      <c r="P3424" s="265">
        <f t="shared" ref="P3424:P3487" si="754">P3423+(L3424-L3423)/(1+discountDaily)^A3424</f>
        <v>199027.91398431687</v>
      </c>
      <c r="Q3424" s="265">
        <f t="shared" ref="Q3424:Q3487" si="755">Q3423+(M3424-M3423)/(1+discountDaily)^B3424</f>
        <v>331391.07751276949</v>
      </c>
      <c r="R3424" s="266">
        <f t="shared" ref="R3424:R3487" si="756">P3424+Q3424</f>
        <v>530418.99149708636</v>
      </c>
    </row>
    <row r="3425" spans="1:18" x14ac:dyDescent="0.3">
      <c r="A3425" s="82">
        <v>3394</v>
      </c>
      <c r="B3425" s="94">
        <f t="shared" si="745"/>
        <v>7.285800541138322E-29</v>
      </c>
      <c r="C3425" s="179">
        <f t="shared" si="746"/>
        <v>7.2693650299016706E-29</v>
      </c>
      <c r="D3425" s="166">
        <f t="shared" si="747"/>
        <v>2.2558277767625785E-3</v>
      </c>
      <c r="E3425" s="167">
        <f t="shared" ref="E3425:E3488" si="757">C3425+E3424</f>
        <v>24.291375447755232</v>
      </c>
      <c r="F3425" s="168">
        <f t="shared" ref="F3425:F3488" si="758">D3425+F3424</f>
        <v>7.658535302108981</v>
      </c>
      <c r="G3425" s="168">
        <f t="shared" si="748"/>
        <v>266149.59642956615</v>
      </c>
      <c r="H3425" s="168">
        <f t="shared" si="749"/>
        <v>271310.33852408634</v>
      </c>
      <c r="I3425" s="169">
        <f t="shared" si="750"/>
        <v>537459.93495365256</v>
      </c>
      <c r="J3425" s="169">
        <f t="shared" si="752"/>
        <v>519290.04271739151</v>
      </c>
      <c r="K3425" s="95"/>
      <c r="L3425" s="265">
        <f t="shared" si="751"/>
        <v>206018.95840328041</v>
      </c>
      <c r="M3425" s="265">
        <f>$G3425*NonHospFrac+theModel!$H3425*NonHospFrac</f>
        <v>331440.97655037208</v>
      </c>
      <c r="N3425" s="266">
        <f t="shared" si="753"/>
        <v>537459.93495365256</v>
      </c>
      <c r="O3425" s="159"/>
      <c r="P3425" s="265">
        <f t="shared" si="754"/>
        <v>199054.0815271344</v>
      </c>
      <c r="Q3425" s="265">
        <f t="shared" si="755"/>
        <v>331439.42190869729</v>
      </c>
      <c r="R3425" s="266">
        <f t="shared" si="756"/>
        <v>530493.50343583175</v>
      </c>
    </row>
    <row r="3426" spans="1:18" x14ac:dyDescent="0.3">
      <c r="A3426" s="82">
        <v>3395</v>
      </c>
      <c r="B3426" s="94">
        <f t="shared" si="745"/>
        <v>7.1496984409213129E-29</v>
      </c>
      <c r="C3426" s="179">
        <f t="shared" si="746"/>
        <v>7.1335699525828066E-29</v>
      </c>
      <c r="D3426" s="166">
        <f t="shared" si="747"/>
        <v>2.2558277767625785E-3</v>
      </c>
      <c r="E3426" s="167">
        <f t="shared" si="757"/>
        <v>24.291375447755232</v>
      </c>
      <c r="F3426" s="168">
        <f t="shared" si="758"/>
        <v>7.6607911298857436</v>
      </c>
      <c r="G3426" s="168">
        <f t="shared" si="748"/>
        <v>266227.99100877962</v>
      </c>
      <c r="H3426" s="168">
        <f t="shared" si="749"/>
        <v>271310.33852408634</v>
      </c>
      <c r="I3426" s="169">
        <f t="shared" si="750"/>
        <v>537538.3295328659</v>
      </c>
      <c r="J3426" s="169">
        <f t="shared" si="752"/>
        <v>519358.3055253051</v>
      </c>
      <c r="K3426" s="95"/>
      <c r="L3426" s="265">
        <f t="shared" si="751"/>
        <v>206049.00858656602</v>
      </c>
      <c r="M3426" s="265">
        <f>$G3426*NonHospFrac+theModel!$H3426*NonHospFrac</f>
        <v>331489.32094629994</v>
      </c>
      <c r="N3426" s="266">
        <f t="shared" si="753"/>
        <v>537538.3295328659</v>
      </c>
      <c r="O3426" s="159"/>
      <c r="P3426" s="265">
        <f t="shared" si="754"/>
        <v>199080.24800331143</v>
      </c>
      <c r="Q3426" s="265">
        <f t="shared" si="755"/>
        <v>331487.76630462514</v>
      </c>
      <c r="R3426" s="266">
        <f t="shared" si="756"/>
        <v>530568.01430793654</v>
      </c>
    </row>
    <row r="3427" spans="1:18" x14ac:dyDescent="0.3">
      <c r="A3427" s="82">
        <v>3396</v>
      </c>
      <c r="B3427" s="94">
        <f t="shared" si="745"/>
        <v>7.0161387904432013E-29</v>
      </c>
      <c r="C3427" s="179">
        <f t="shared" si="746"/>
        <v>7.0003115896740985E-29</v>
      </c>
      <c r="D3427" s="166">
        <f t="shared" si="747"/>
        <v>2.2558277767625785E-3</v>
      </c>
      <c r="E3427" s="167">
        <f t="shared" si="757"/>
        <v>24.291375447755232</v>
      </c>
      <c r="F3427" s="168">
        <f t="shared" si="758"/>
        <v>7.6630469576625062</v>
      </c>
      <c r="G3427" s="168">
        <f t="shared" si="748"/>
        <v>266306.38558799302</v>
      </c>
      <c r="H3427" s="168">
        <f t="shared" si="749"/>
        <v>271310.33852408634</v>
      </c>
      <c r="I3427" s="169">
        <f t="shared" si="750"/>
        <v>537616.72411207936</v>
      </c>
      <c r="J3427" s="169">
        <f t="shared" si="752"/>
        <v>519426.56555069232</v>
      </c>
      <c r="K3427" s="95"/>
      <c r="L3427" s="265">
        <f t="shared" si="751"/>
        <v>206079.05876985157</v>
      </c>
      <c r="M3427" s="265">
        <f>$G3427*NonHospFrac+theModel!$H3427*NonHospFrac</f>
        <v>331537.66534222779</v>
      </c>
      <c r="N3427" s="266">
        <f t="shared" si="753"/>
        <v>537616.72411207936</v>
      </c>
      <c r="O3427" s="159"/>
      <c r="P3427" s="265">
        <f t="shared" si="754"/>
        <v>199106.4134128913</v>
      </c>
      <c r="Q3427" s="265">
        <f t="shared" si="755"/>
        <v>331536.11070055299</v>
      </c>
      <c r="R3427" s="266">
        <f t="shared" si="756"/>
        <v>530642.52411344426</v>
      </c>
    </row>
    <row r="3428" spans="1:18" x14ac:dyDescent="0.3">
      <c r="A3428" s="82">
        <v>3397</v>
      </c>
      <c r="B3428" s="94">
        <f t="shared" si="745"/>
        <v>6.8850740955753059E-29</v>
      </c>
      <c r="C3428" s="179">
        <f t="shared" si="746"/>
        <v>6.869542554185438E-29</v>
      </c>
      <c r="D3428" s="166">
        <f t="shared" si="747"/>
        <v>2.2558277767625785E-3</v>
      </c>
      <c r="E3428" s="167">
        <f t="shared" si="757"/>
        <v>24.291375447755232</v>
      </c>
      <c r="F3428" s="168">
        <f t="shared" si="758"/>
        <v>7.6653027854392688</v>
      </c>
      <c r="G3428" s="168">
        <f t="shared" si="748"/>
        <v>266384.78016720648</v>
      </c>
      <c r="H3428" s="168">
        <f t="shared" si="749"/>
        <v>271310.33852408634</v>
      </c>
      <c r="I3428" s="169">
        <f t="shared" si="750"/>
        <v>537695.11869129282</v>
      </c>
      <c r="J3428" s="169">
        <f t="shared" si="752"/>
        <v>519494.82279366656</v>
      </c>
      <c r="K3428" s="95"/>
      <c r="L3428" s="265">
        <f t="shared" si="751"/>
        <v>206109.10895313718</v>
      </c>
      <c r="M3428" s="265">
        <f>$G3428*NonHospFrac+theModel!$H3428*NonHospFrac</f>
        <v>331586.00973815564</v>
      </c>
      <c r="N3428" s="266">
        <f t="shared" si="753"/>
        <v>537695.11869129282</v>
      </c>
      <c r="O3428" s="159"/>
      <c r="P3428" s="265">
        <f t="shared" si="754"/>
        <v>199132.57775591762</v>
      </c>
      <c r="Q3428" s="265">
        <f t="shared" si="755"/>
        <v>331584.45509648084</v>
      </c>
      <c r="R3428" s="266">
        <f t="shared" si="756"/>
        <v>530717.03285239846</v>
      </c>
    </row>
    <row r="3429" spans="1:18" x14ac:dyDescent="0.3">
      <c r="A3429" s="82">
        <v>3398</v>
      </c>
      <c r="B3429" s="94">
        <f t="shared" si="745"/>
        <v>6.7564577494007894E-29</v>
      </c>
      <c r="C3429" s="179">
        <f t="shared" si="746"/>
        <v>6.7412163443371687E-29</v>
      </c>
      <c r="D3429" s="166">
        <f t="shared" si="747"/>
        <v>2.2558277767625785E-3</v>
      </c>
      <c r="E3429" s="167">
        <f t="shared" si="757"/>
        <v>24.291375447755232</v>
      </c>
      <c r="F3429" s="168">
        <f t="shared" si="758"/>
        <v>7.6675586132160314</v>
      </c>
      <c r="G3429" s="168">
        <f t="shared" si="748"/>
        <v>266463.17474641989</v>
      </c>
      <c r="H3429" s="168">
        <f t="shared" si="749"/>
        <v>271310.33852408634</v>
      </c>
      <c r="I3429" s="169">
        <f t="shared" si="750"/>
        <v>537773.51327050617</v>
      </c>
      <c r="J3429" s="169">
        <f t="shared" si="752"/>
        <v>519563.0772543411</v>
      </c>
      <c r="K3429" s="95"/>
      <c r="L3429" s="265">
        <f t="shared" si="751"/>
        <v>206139.15913642274</v>
      </c>
      <c r="M3429" s="265">
        <f>$G3429*NonHospFrac+theModel!$H3429*NonHospFrac</f>
        <v>331634.35413408349</v>
      </c>
      <c r="N3429" s="266">
        <f t="shared" si="753"/>
        <v>537773.51327050617</v>
      </c>
      <c r="O3429" s="159"/>
      <c r="P3429" s="265">
        <f t="shared" si="754"/>
        <v>199158.74103243378</v>
      </c>
      <c r="Q3429" s="265">
        <f t="shared" si="755"/>
        <v>331632.7994924087</v>
      </c>
      <c r="R3429" s="266">
        <f t="shared" si="756"/>
        <v>530791.54052484245</v>
      </c>
    </row>
    <row r="3430" spans="1:18" x14ac:dyDescent="0.3">
      <c r="A3430" s="82">
        <v>3399</v>
      </c>
      <c r="B3430" s="94">
        <f t="shared" si="745"/>
        <v>6.6302440156417162E-29</v>
      </c>
      <c r="C3430" s="179">
        <f t="shared" si="746"/>
        <v>6.615287327024518E-29</v>
      </c>
      <c r="D3430" s="166">
        <f t="shared" si="747"/>
        <v>2.2558277767625785E-3</v>
      </c>
      <c r="E3430" s="167">
        <f t="shared" si="757"/>
        <v>24.291375447755232</v>
      </c>
      <c r="F3430" s="168">
        <f t="shared" si="758"/>
        <v>7.669814440992794</v>
      </c>
      <c r="G3430" s="168">
        <f t="shared" si="748"/>
        <v>266541.56932563335</v>
      </c>
      <c r="H3430" s="168">
        <f t="shared" si="749"/>
        <v>271310.33852408634</v>
      </c>
      <c r="I3430" s="169">
        <f t="shared" si="750"/>
        <v>537851.90784971975</v>
      </c>
      <c r="J3430" s="169">
        <f t="shared" si="752"/>
        <v>519631.32893282967</v>
      </c>
      <c r="K3430" s="95"/>
      <c r="L3430" s="265">
        <f t="shared" si="751"/>
        <v>206169.20931970834</v>
      </c>
      <c r="M3430" s="265">
        <f>$G3430*NonHospFrac+theModel!$H3430*NonHospFrac</f>
        <v>331682.69853001134</v>
      </c>
      <c r="N3430" s="266">
        <f t="shared" si="753"/>
        <v>537851.90784971975</v>
      </c>
      <c r="O3430" s="159"/>
      <c r="P3430" s="265">
        <f t="shared" si="754"/>
        <v>199184.90324248333</v>
      </c>
      <c r="Q3430" s="265">
        <f t="shared" si="755"/>
        <v>331681.14388833655</v>
      </c>
      <c r="R3430" s="266">
        <f t="shared" si="756"/>
        <v>530866.04713081988</v>
      </c>
    </row>
    <row r="3431" spans="1:18" x14ac:dyDescent="0.3">
      <c r="A3431" s="82">
        <v>3400</v>
      </c>
      <c r="B3431" s="94">
        <f t="shared" si="745"/>
        <v>6.5063880123947343E-29</v>
      </c>
      <c r="C3431" s="179">
        <f t="shared" si="746"/>
        <v>6.4917107215899794E-29</v>
      </c>
      <c r="D3431" s="166">
        <f t="shared" si="747"/>
        <v>2.2558277767625785E-3</v>
      </c>
      <c r="E3431" s="167">
        <f t="shared" si="757"/>
        <v>24.291375447755232</v>
      </c>
      <c r="F3431" s="168">
        <f t="shared" si="758"/>
        <v>7.6720702687695566</v>
      </c>
      <c r="G3431" s="168">
        <f t="shared" si="748"/>
        <v>266619.96390484675</v>
      </c>
      <c r="H3431" s="168">
        <f t="shared" si="749"/>
        <v>271310.33852408634</v>
      </c>
      <c r="I3431" s="169">
        <f t="shared" si="750"/>
        <v>537930.30242893309</v>
      </c>
      <c r="J3431" s="169">
        <f t="shared" si="752"/>
        <v>519699.57782924525</v>
      </c>
      <c r="K3431" s="95"/>
      <c r="L3431" s="265">
        <f t="shared" si="751"/>
        <v>206199.2595029939</v>
      </c>
      <c r="M3431" s="265">
        <f>$G3431*NonHospFrac+theModel!$H3431*NonHospFrac</f>
        <v>331731.0429259392</v>
      </c>
      <c r="N3431" s="266">
        <f t="shared" si="753"/>
        <v>537930.30242893309</v>
      </c>
      <c r="O3431" s="159"/>
      <c r="P3431" s="265">
        <f t="shared" si="754"/>
        <v>199211.06438610965</v>
      </c>
      <c r="Q3431" s="265">
        <f t="shared" si="755"/>
        <v>331729.4882842644</v>
      </c>
      <c r="R3431" s="266">
        <f t="shared" si="756"/>
        <v>530940.55267037405</v>
      </c>
    </row>
    <row r="3432" spans="1:18" x14ac:dyDescent="0.3">
      <c r="A3432" s="82">
        <v>3401</v>
      </c>
      <c r="B3432" s="94">
        <f t="shared" si="745"/>
        <v>6.384845696171053E-29</v>
      </c>
      <c r="C3432" s="179">
        <f t="shared" si="746"/>
        <v>6.3704425838992874E-29</v>
      </c>
      <c r="D3432" s="166">
        <f t="shared" si="747"/>
        <v>2.2558277767625785E-3</v>
      </c>
      <c r="E3432" s="167">
        <f t="shared" si="757"/>
        <v>24.291375447755232</v>
      </c>
      <c r="F3432" s="168">
        <f t="shared" si="758"/>
        <v>7.6743260965463191</v>
      </c>
      <c r="G3432" s="168">
        <f t="shared" si="748"/>
        <v>266698.35848406015</v>
      </c>
      <c r="H3432" s="168">
        <f t="shared" si="749"/>
        <v>271310.33852408634</v>
      </c>
      <c r="I3432" s="169">
        <f t="shared" si="750"/>
        <v>538008.69700814644</v>
      </c>
      <c r="J3432" s="169">
        <f t="shared" si="752"/>
        <v>519767.82394370146</v>
      </c>
      <c r="K3432" s="95"/>
      <c r="L3432" s="265">
        <f t="shared" si="751"/>
        <v>206229.30968627948</v>
      </c>
      <c r="M3432" s="265">
        <f>$G3432*NonHospFrac+theModel!$H3432*NonHospFrac</f>
        <v>331779.38732186699</v>
      </c>
      <c r="N3432" s="266">
        <f t="shared" si="753"/>
        <v>538008.69700814644</v>
      </c>
      <c r="O3432" s="159"/>
      <c r="P3432" s="265">
        <f t="shared" si="754"/>
        <v>199237.22446335625</v>
      </c>
      <c r="Q3432" s="265">
        <f t="shared" si="755"/>
        <v>331777.83268019219</v>
      </c>
      <c r="R3432" s="266">
        <f t="shared" si="756"/>
        <v>531015.0571435485</v>
      </c>
    </row>
    <row r="3433" spans="1:18" x14ac:dyDescent="0.3">
      <c r="A3433" s="82">
        <v>3402</v>
      </c>
      <c r="B3433" s="94">
        <f t="shared" si="745"/>
        <v>6.2655738462344854E-29</v>
      </c>
      <c r="C3433" s="179">
        <f t="shared" si="746"/>
        <v>6.2514397907147928E-29</v>
      </c>
      <c r="D3433" s="166">
        <f t="shared" si="747"/>
        <v>2.2558277767625785E-3</v>
      </c>
      <c r="E3433" s="167">
        <f t="shared" si="757"/>
        <v>24.291375447755232</v>
      </c>
      <c r="F3433" s="168">
        <f t="shared" si="758"/>
        <v>7.6765819243230817</v>
      </c>
      <c r="G3433" s="168">
        <f t="shared" si="748"/>
        <v>266776.75306327356</v>
      </c>
      <c r="H3433" s="168">
        <f t="shared" si="749"/>
        <v>271310.33852408634</v>
      </c>
      <c r="I3433" s="169">
        <f t="shared" si="750"/>
        <v>538087.0915873599</v>
      </c>
      <c r="J3433" s="169">
        <f t="shared" si="752"/>
        <v>519836.06727631175</v>
      </c>
      <c r="K3433" s="95"/>
      <c r="L3433" s="265">
        <f t="shared" si="751"/>
        <v>206259.35986956506</v>
      </c>
      <c r="M3433" s="265">
        <f>$G3433*NonHospFrac+theModel!$H3433*NonHospFrac</f>
        <v>331827.73171779484</v>
      </c>
      <c r="N3433" s="266">
        <f t="shared" si="753"/>
        <v>538087.0915873599</v>
      </c>
      <c r="O3433" s="159"/>
      <c r="P3433" s="265">
        <f t="shared" si="754"/>
        <v>199263.38347426662</v>
      </c>
      <c r="Q3433" s="265">
        <f t="shared" si="755"/>
        <v>331826.17707612005</v>
      </c>
      <c r="R3433" s="266">
        <f t="shared" si="756"/>
        <v>531089.56055038667</v>
      </c>
    </row>
    <row r="3434" spans="1:18" x14ac:dyDescent="0.3">
      <c r="A3434" s="82">
        <v>3403</v>
      </c>
      <c r="B3434" s="94">
        <f t="shared" si="745"/>
        <v>6.1485300492320424E-29</v>
      </c>
      <c r="C3434" s="179">
        <f t="shared" si="746"/>
        <v>6.1346600243607253E-29</v>
      </c>
      <c r="D3434" s="166">
        <f t="shared" si="747"/>
        <v>2.2558277767625785E-3</v>
      </c>
      <c r="E3434" s="167">
        <f t="shared" si="757"/>
        <v>24.291375447755232</v>
      </c>
      <c r="F3434" s="168">
        <f t="shared" si="758"/>
        <v>7.6788377520998443</v>
      </c>
      <c r="G3434" s="168">
        <f t="shared" si="748"/>
        <v>266855.14764248702</v>
      </c>
      <c r="H3434" s="168">
        <f t="shared" si="749"/>
        <v>271310.33852408634</v>
      </c>
      <c r="I3434" s="169">
        <f t="shared" si="750"/>
        <v>538165.48616657336</v>
      </c>
      <c r="J3434" s="169">
        <f t="shared" si="752"/>
        <v>519904.30782718945</v>
      </c>
      <c r="K3434" s="95"/>
      <c r="L3434" s="265">
        <f t="shared" si="751"/>
        <v>206289.41005285064</v>
      </c>
      <c r="M3434" s="265">
        <f>$G3434*NonHospFrac+theModel!$H3434*NonHospFrac</f>
        <v>331876.07611372269</v>
      </c>
      <c r="N3434" s="266">
        <f t="shared" si="753"/>
        <v>538165.48616657336</v>
      </c>
      <c r="O3434" s="159"/>
      <c r="P3434" s="265">
        <f t="shared" si="754"/>
        <v>199289.54141888421</v>
      </c>
      <c r="Q3434" s="265">
        <f t="shared" si="755"/>
        <v>331874.5214720479</v>
      </c>
      <c r="R3434" s="266">
        <f t="shared" si="756"/>
        <v>531164.06289093208</v>
      </c>
    </row>
    <row r="3435" spans="1:18" x14ac:dyDescent="0.3">
      <c r="A3435" s="82">
        <v>3404</v>
      </c>
      <c r="B3435" s="94">
        <f t="shared" si="745"/>
        <v>6.0336726841116497E-29</v>
      </c>
      <c r="C3435" s="179">
        <f t="shared" si="746"/>
        <v>6.020061757674937E-29</v>
      </c>
      <c r="D3435" s="166">
        <f t="shared" si="747"/>
        <v>2.2558277767625785E-3</v>
      </c>
      <c r="E3435" s="167">
        <f t="shared" si="757"/>
        <v>24.291375447755232</v>
      </c>
      <c r="F3435" s="168">
        <f t="shared" si="758"/>
        <v>7.6810935798766069</v>
      </c>
      <c r="G3435" s="168">
        <f t="shared" si="748"/>
        <v>266933.54222170042</v>
      </c>
      <c r="H3435" s="168">
        <f t="shared" si="749"/>
        <v>271310.33852408634</v>
      </c>
      <c r="I3435" s="169">
        <f t="shared" si="750"/>
        <v>538243.88074578671</v>
      </c>
      <c r="J3435" s="169">
        <f t="shared" si="752"/>
        <v>519972.54559644789</v>
      </c>
      <c r="K3435" s="95"/>
      <c r="L3435" s="265">
        <f t="shared" si="751"/>
        <v>206319.46023613622</v>
      </c>
      <c r="M3435" s="265">
        <f>$G3435*NonHospFrac+theModel!$H3435*NonHospFrac</f>
        <v>331924.42050965055</v>
      </c>
      <c r="N3435" s="266">
        <f t="shared" si="753"/>
        <v>538243.88074578671</v>
      </c>
      <c r="O3435" s="159"/>
      <c r="P3435" s="265">
        <f t="shared" si="754"/>
        <v>199315.69829725247</v>
      </c>
      <c r="Q3435" s="265">
        <f t="shared" si="755"/>
        <v>331922.86586797575</v>
      </c>
      <c r="R3435" s="266">
        <f t="shared" si="756"/>
        <v>531238.56416522828</v>
      </c>
    </row>
    <row r="3436" spans="1:18" x14ac:dyDescent="0.3">
      <c r="A3436" s="82">
        <v>3405</v>
      </c>
      <c r="B3436" s="94">
        <f t="shared" si="745"/>
        <v>5.9209609073216014E-29</v>
      </c>
      <c r="C3436" s="179">
        <f t="shared" si="746"/>
        <v>5.9076042392417394E-29</v>
      </c>
      <c r="D3436" s="166">
        <f t="shared" si="747"/>
        <v>2.2558277767625785E-3</v>
      </c>
      <c r="E3436" s="167">
        <f t="shared" si="757"/>
        <v>24.291375447755232</v>
      </c>
      <c r="F3436" s="168">
        <f t="shared" si="758"/>
        <v>7.6833494076533695</v>
      </c>
      <c r="G3436" s="168">
        <f t="shared" si="748"/>
        <v>267011.93680091383</v>
      </c>
      <c r="H3436" s="168">
        <f t="shared" si="749"/>
        <v>271310.33852408634</v>
      </c>
      <c r="I3436" s="169">
        <f t="shared" si="750"/>
        <v>538322.27532500017</v>
      </c>
      <c r="J3436" s="169">
        <f t="shared" si="752"/>
        <v>520040.78058420063</v>
      </c>
      <c r="K3436" s="95"/>
      <c r="L3436" s="265">
        <f t="shared" si="751"/>
        <v>206349.51041942177</v>
      </c>
      <c r="M3436" s="265">
        <f>$G3436*NonHospFrac+theModel!$H3436*NonHospFrac</f>
        <v>331972.76490557834</v>
      </c>
      <c r="N3436" s="266">
        <f t="shared" si="753"/>
        <v>538322.27532500005</v>
      </c>
      <c r="O3436" s="159"/>
      <c r="P3436" s="265">
        <f t="shared" si="754"/>
        <v>199341.85410941485</v>
      </c>
      <c r="Q3436" s="265">
        <f t="shared" si="755"/>
        <v>331971.21026390354</v>
      </c>
      <c r="R3436" s="266">
        <f t="shared" si="756"/>
        <v>531313.06437331834</v>
      </c>
    </row>
    <row r="3437" spans="1:18" x14ac:dyDescent="0.3">
      <c r="A3437" s="82">
        <v>3406</v>
      </c>
      <c r="B3437" s="94">
        <f t="shared" si="745"/>
        <v>5.8103546382864933E-29</v>
      </c>
      <c r="C3437" s="179">
        <f t="shared" si="746"/>
        <v>5.7972474789006049E-29</v>
      </c>
      <c r="D3437" s="166">
        <f t="shared" si="747"/>
        <v>2.2558277767625785E-3</v>
      </c>
      <c r="E3437" s="167">
        <f t="shared" si="757"/>
        <v>24.291375447755232</v>
      </c>
      <c r="F3437" s="168">
        <f t="shared" si="758"/>
        <v>7.6856052354301321</v>
      </c>
      <c r="G3437" s="168">
        <f t="shared" si="748"/>
        <v>267090.33138012729</v>
      </c>
      <c r="H3437" s="168">
        <f t="shared" si="749"/>
        <v>271310.33852408634</v>
      </c>
      <c r="I3437" s="169">
        <f t="shared" si="750"/>
        <v>538400.66990421363</v>
      </c>
      <c r="J3437" s="169">
        <f t="shared" si="752"/>
        <v>520109.0127905609</v>
      </c>
      <c r="K3437" s="95"/>
      <c r="L3437" s="265">
        <f t="shared" si="751"/>
        <v>206379.56060270738</v>
      </c>
      <c r="M3437" s="265">
        <f>$G3437*NonHospFrac+theModel!$H3437*NonHospFrac</f>
        <v>332021.10930150619</v>
      </c>
      <c r="N3437" s="266">
        <f t="shared" si="753"/>
        <v>538400.66990421363</v>
      </c>
      <c r="O3437" s="159"/>
      <c r="P3437" s="265">
        <f t="shared" si="754"/>
        <v>199368.0088554149</v>
      </c>
      <c r="Q3437" s="265">
        <f t="shared" si="755"/>
        <v>332019.5546598314</v>
      </c>
      <c r="R3437" s="266">
        <f t="shared" si="756"/>
        <v>531387.56351524626</v>
      </c>
    </row>
    <row r="3438" spans="1:18" x14ac:dyDescent="0.3">
      <c r="A3438" s="82">
        <v>3407</v>
      </c>
      <c r="B3438" s="94">
        <f t="shared" si="745"/>
        <v>5.7018145451544783E-29</v>
      </c>
      <c r="C3438" s="179">
        <f t="shared" si="746"/>
        <v>5.6889522335255702E-29</v>
      </c>
      <c r="D3438" s="166">
        <f t="shared" si="747"/>
        <v>2.2558277767625785E-3</v>
      </c>
      <c r="E3438" s="167">
        <f t="shared" si="757"/>
        <v>24.291375447755232</v>
      </c>
      <c r="F3438" s="168">
        <f t="shared" si="758"/>
        <v>7.6878610632068947</v>
      </c>
      <c r="G3438" s="168">
        <f t="shared" si="748"/>
        <v>267168.72595934069</v>
      </c>
      <c r="H3438" s="168">
        <f t="shared" si="749"/>
        <v>271310.33852408634</v>
      </c>
      <c r="I3438" s="169">
        <f t="shared" si="750"/>
        <v>538479.06448342698</v>
      </c>
      <c r="J3438" s="169">
        <f t="shared" si="752"/>
        <v>520177.24221564201</v>
      </c>
      <c r="K3438" s="95"/>
      <c r="L3438" s="265">
        <f t="shared" si="751"/>
        <v>206409.61078599296</v>
      </c>
      <c r="M3438" s="265">
        <f>$G3438*NonHospFrac+theModel!$H3438*NonHospFrac</f>
        <v>332069.45369743404</v>
      </c>
      <c r="N3438" s="266">
        <f t="shared" si="753"/>
        <v>538479.06448342698</v>
      </c>
      <c r="O3438" s="159"/>
      <c r="P3438" s="265">
        <f t="shared" si="754"/>
        <v>199394.16253529597</v>
      </c>
      <c r="Q3438" s="265">
        <f t="shared" si="755"/>
        <v>332067.89905575925</v>
      </c>
      <c r="R3438" s="266">
        <f t="shared" si="756"/>
        <v>531462.06159105524</v>
      </c>
    </row>
    <row r="3439" spans="1:18" x14ac:dyDescent="0.3">
      <c r="A3439" s="82">
        <v>3408</v>
      </c>
      <c r="B3439" s="94">
        <f t="shared" si="745"/>
        <v>5.5953020308107667E-29</v>
      </c>
      <c r="C3439" s="179">
        <f t="shared" si="746"/>
        <v>5.5826799930702881E-29</v>
      </c>
      <c r="D3439" s="166">
        <f t="shared" si="747"/>
        <v>2.2558277767625785E-3</v>
      </c>
      <c r="E3439" s="167">
        <f t="shared" si="757"/>
        <v>24.291375447755232</v>
      </c>
      <c r="F3439" s="168">
        <f t="shared" si="758"/>
        <v>7.6901168909836572</v>
      </c>
      <c r="G3439" s="168">
        <f t="shared" si="748"/>
        <v>267247.1205385541</v>
      </c>
      <c r="H3439" s="168">
        <f t="shared" si="749"/>
        <v>271310.33852408634</v>
      </c>
      <c r="I3439" s="169">
        <f t="shared" si="750"/>
        <v>538557.45906264044</v>
      </c>
      <c r="J3439" s="169">
        <f t="shared" si="752"/>
        <v>520245.46885955753</v>
      </c>
      <c r="K3439" s="95"/>
      <c r="L3439" s="265">
        <f t="shared" si="751"/>
        <v>206439.66096927854</v>
      </c>
      <c r="M3439" s="265">
        <f>$G3439*NonHospFrac+theModel!$H3439*NonHospFrac</f>
        <v>332117.7980933619</v>
      </c>
      <c r="N3439" s="266">
        <f t="shared" si="753"/>
        <v>538557.45906264044</v>
      </c>
      <c r="O3439" s="159"/>
      <c r="P3439" s="265">
        <f t="shared" si="754"/>
        <v>199420.31514910157</v>
      </c>
      <c r="Q3439" s="265">
        <f t="shared" si="755"/>
        <v>332116.2434516871</v>
      </c>
      <c r="R3439" s="266">
        <f t="shared" si="756"/>
        <v>531536.5586007887</v>
      </c>
    </row>
    <row r="3440" spans="1:18" x14ac:dyDescent="0.3">
      <c r="A3440" s="82">
        <v>3409</v>
      </c>
      <c r="B3440" s="94">
        <f t="shared" si="745"/>
        <v>5.4907792191523974E-29</v>
      </c>
      <c r="C3440" s="179">
        <f t="shared" si="746"/>
        <v>5.4783929668737628E-29</v>
      </c>
      <c r="D3440" s="166">
        <f t="shared" si="747"/>
        <v>2.2558277767625785E-3</v>
      </c>
      <c r="E3440" s="167">
        <f t="shared" si="757"/>
        <v>24.291375447755232</v>
      </c>
      <c r="F3440" s="168">
        <f t="shared" si="758"/>
        <v>7.6923727187604198</v>
      </c>
      <c r="G3440" s="168">
        <f t="shared" si="748"/>
        <v>267325.5151177675</v>
      </c>
      <c r="H3440" s="168">
        <f t="shared" si="749"/>
        <v>271310.33852408634</v>
      </c>
      <c r="I3440" s="169">
        <f t="shared" si="750"/>
        <v>538635.8536418539</v>
      </c>
      <c r="J3440" s="169">
        <f t="shared" si="752"/>
        <v>520313.69272242073</v>
      </c>
      <c r="K3440" s="95"/>
      <c r="L3440" s="265">
        <f t="shared" si="751"/>
        <v>206469.71115256409</v>
      </c>
      <c r="M3440" s="265">
        <f>$G3440*NonHospFrac+theModel!$H3440*NonHospFrac</f>
        <v>332166.14248928975</v>
      </c>
      <c r="N3440" s="266">
        <f t="shared" si="753"/>
        <v>538635.8536418539</v>
      </c>
      <c r="O3440" s="159"/>
      <c r="P3440" s="265">
        <f t="shared" si="754"/>
        <v>199446.46669687511</v>
      </c>
      <c r="Q3440" s="265">
        <f t="shared" si="755"/>
        <v>332164.58784761495</v>
      </c>
      <c r="R3440" s="266">
        <f t="shared" si="756"/>
        <v>531611.05454449006</v>
      </c>
    </row>
    <row r="3441" spans="1:18" x14ac:dyDescent="0.3">
      <c r="A3441" s="82">
        <v>3410</v>
      </c>
      <c r="B3441" s="94">
        <f t="shared" si="745"/>
        <v>5.3882089416194087E-29</v>
      </c>
      <c r="C3441" s="179">
        <f t="shared" si="746"/>
        <v>5.3760540702219034E-29</v>
      </c>
      <c r="D3441" s="166">
        <f t="shared" si="747"/>
        <v>2.2558277767625785E-3</v>
      </c>
      <c r="E3441" s="167">
        <f t="shared" si="757"/>
        <v>24.291375447755232</v>
      </c>
      <c r="F3441" s="168">
        <f t="shared" si="758"/>
        <v>7.6946285465371824</v>
      </c>
      <c r="G3441" s="168">
        <f t="shared" si="748"/>
        <v>267403.90969698096</v>
      </c>
      <c r="H3441" s="168">
        <f t="shared" si="749"/>
        <v>271310.33852408634</v>
      </c>
      <c r="I3441" s="169">
        <f t="shared" si="750"/>
        <v>538714.24822106725</v>
      </c>
      <c r="J3441" s="169">
        <f t="shared" si="752"/>
        <v>520381.91380434489</v>
      </c>
      <c r="K3441" s="95"/>
      <c r="L3441" s="265">
        <f t="shared" si="751"/>
        <v>206499.7613358497</v>
      </c>
      <c r="M3441" s="265">
        <f>$G3441*NonHospFrac+theModel!$H3441*NonHospFrac</f>
        <v>332214.4868852176</v>
      </c>
      <c r="N3441" s="266">
        <f t="shared" si="753"/>
        <v>538714.24822106725</v>
      </c>
      <c r="O3441" s="159"/>
      <c r="P3441" s="265">
        <f t="shared" si="754"/>
        <v>199472.61717866015</v>
      </c>
      <c r="Q3441" s="265">
        <f t="shared" si="755"/>
        <v>332212.9322435428</v>
      </c>
      <c r="R3441" s="266">
        <f t="shared" si="756"/>
        <v>531685.54942220298</v>
      </c>
    </row>
    <row r="3442" spans="1:18" x14ac:dyDescent="0.3">
      <c r="A3442" s="82">
        <v>3411</v>
      </c>
      <c r="B3442" s="94">
        <f t="shared" si="745"/>
        <v>5.28755472397761E-29</v>
      </c>
      <c r="C3442" s="179">
        <f t="shared" si="746"/>
        <v>5.2756269111601093E-29</v>
      </c>
      <c r="D3442" s="166">
        <f t="shared" si="747"/>
        <v>2.2558277767625785E-3</v>
      </c>
      <c r="E3442" s="167">
        <f t="shared" si="757"/>
        <v>24.291375447755232</v>
      </c>
      <c r="F3442" s="168">
        <f t="shared" si="758"/>
        <v>7.696884374313945</v>
      </c>
      <c r="G3442" s="168">
        <f t="shared" si="748"/>
        <v>267482.30427619431</v>
      </c>
      <c r="H3442" s="168">
        <f t="shared" si="749"/>
        <v>271310.33852408634</v>
      </c>
      <c r="I3442" s="169">
        <f t="shared" si="750"/>
        <v>538792.64280028059</v>
      </c>
      <c r="J3442" s="169">
        <f t="shared" si="752"/>
        <v>520450.13210544345</v>
      </c>
      <c r="K3442" s="95"/>
      <c r="L3442" s="265">
        <f t="shared" si="751"/>
        <v>206529.81151913526</v>
      </c>
      <c r="M3442" s="265">
        <f>$G3442*NonHospFrac+theModel!$H3442*NonHospFrac</f>
        <v>332262.83128114539</v>
      </c>
      <c r="N3442" s="266">
        <f t="shared" si="753"/>
        <v>538792.64280028059</v>
      </c>
      <c r="O3442" s="159"/>
      <c r="P3442" s="265">
        <f t="shared" si="754"/>
        <v>199498.76659450002</v>
      </c>
      <c r="Q3442" s="265">
        <f t="shared" si="755"/>
        <v>332261.2766394706</v>
      </c>
      <c r="R3442" s="266">
        <f t="shared" si="756"/>
        <v>531760.04323397065</v>
      </c>
    </row>
    <row r="3443" spans="1:18" x14ac:dyDescent="0.3">
      <c r="A3443" s="82">
        <v>3412</v>
      </c>
      <c r="B3443" s="94">
        <f t="shared" si="745"/>
        <v>5.1887807733482556E-29</v>
      </c>
      <c r="C3443" s="179">
        <f t="shared" si="746"/>
        <v>5.1770757775522049E-29</v>
      </c>
      <c r="D3443" s="166">
        <f t="shared" si="747"/>
        <v>2.2558277767625785E-3</v>
      </c>
      <c r="E3443" s="167">
        <f t="shared" si="757"/>
        <v>24.291375447755232</v>
      </c>
      <c r="F3443" s="168">
        <f t="shared" si="758"/>
        <v>7.6991402020907076</v>
      </c>
      <c r="G3443" s="168">
        <f t="shared" si="748"/>
        <v>267560.69885540777</v>
      </c>
      <c r="H3443" s="168">
        <f t="shared" si="749"/>
        <v>271310.33852408634</v>
      </c>
      <c r="I3443" s="169">
        <f t="shared" si="750"/>
        <v>538871.03737949417</v>
      </c>
      <c r="J3443" s="169">
        <f t="shared" si="752"/>
        <v>520518.34762582998</v>
      </c>
      <c r="K3443" s="95"/>
      <c r="L3443" s="265">
        <f t="shared" si="751"/>
        <v>206559.86170242084</v>
      </c>
      <c r="M3443" s="265">
        <f>$G3443*NonHospFrac+theModel!$H3443*NonHospFrac</f>
        <v>332311.17567707325</v>
      </c>
      <c r="N3443" s="266">
        <f t="shared" si="753"/>
        <v>538871.03737949405</v>
      </c>
      <c r="O3443" s="159"/>
      <c r="P3443" s="265">
        <f t="shared" si="754"/>
        <v>199524.91494443823</v>
      </c>
      <c r="Q3443" s="265">
        <f t="shared" si="755"/>
        <v>332309.62103539845</v>
      </c>
      <c r="R3443" s="266">
        <f t="shared" si="756"/>
        <v>531834.53597983671</v>
      </c>
    </row>
    <row r="3444" spans="1:18" x14ac:dyDescent="0.3">
      <c r="A3444" s="82">
        <v>3413</v>
      </c>
      <c r="B3444" s="94">
        <f t="shared" si="745"/>
        <v>5.0918519654800112E-29</v>
      </c>
      <c r="C3444" s="179">
        <f t="shared" si="746"/>
        <v>5.0803656243811181E-29</v>
      </c>
      <c r="D3444" s="166">
        <f t="shared" si="747"/>
        <v>2.2558277767625785E-3</v>
      </c>
      <c r="E3444" s="167">
        <f t="shared" si="757"/>
        <v>24.291375447755232</v>
      </c>
      <c r="F3444" s="168">
        <f t="shared" si="758"/>
        <v>7.7013960298674702</v>
      </c>
      <c r="G3444" s="168">
        <f t="shared" si="748"/>
        <v>267639.09343462117</v>
      </c>
      <c r="H3444" s="168">
        <f t="shared" si="749"/>
        <v>271310.33852408634</v>
      </c>
      <c r="I3444" s="169">
        <f t="shared" si="750"/>
        <v>538949.43195870752</v>
      </c>
      <c r="J3444" s="169">
        <f t="shared" si="752"/>
        <v>520586.56036561739</v>
      </c>
      <c r="K3444" s="95"/>
      <c r="L3444" s="265">
        <f t="shared" si="751"/>
        <v>206589.91188570642</v>
      </c>
      <c r="M3444" s="265">
        <f>$G3444*NonHospFrac+theModel!$H3444*NonHospFrac</f>
        <v>332359.5200730011</v>
      </c>
      <c r="N3444" s="266">
        <f t="shared" si="753"/>
        <v>538949.43195870752</v>
      </c>
      <c r="O3444" s="159"/>
      <c r="P3444" s="265">
        <f t="shared" si="754"/>
        <v>199551.06222851825</v>
      </c>
      <c r="Q3444" s="265">
        <f t="shared" si="755"/>
        <v>332357.9654313263</v>
      </c>
      <c r="R3444" s="266">
        <f t="shared" si="756"/>
        <v>531909.02765984461</v>
      </c>
    </row>
    <row r="3445" spans="1:18" x14ac:dyDescent="0.3">
      <c r="A3445" s="82">
        <v>3414</v>
      </c>
      <c r="B3445" s="94">
        <f t="shared" si="745"/>
        <v>4.9967338322586944E-29</v>
      </c>
      <c r="C3445" s="179">
        <f t="shared" si="746"/>
        <v>4.985462061286796E-29</v>
      </c>
      <c r="D3445" s="166">
        <f t="shared" si="747"/>
        <v>2.2558277767625785E-3</v>
      </c>
      <c r="E3445" s="167">
        <f t="shared" si="757"/>
        <v>24.291375447755232</v>
      </c>
      <c r="F3445" s="168">
        <f t="shared" si="758"/>
        <v>7.7036518576442328</v>
      </c>
      <c r="G3445" s="168">
        <f t="shared" si="748"/>
        <v>267717.48801383463</v>
      </c>
      <c r="H3445" s="168">
        <f t="shared" si="749"/>
        <v>271310.33852408634</v>
      </c>
      <c r="I3445" s="169">
        <f t="shared" si="750"/>
        <v>539027.82653792098</v>
      </c>
      <c r="J3445" s="169">
        <f t="shared" si="752"/>
        <v>520654.77032491937</v>
      </c>
      <c r="K3445" s="95"/>
      <c r="L3445" s="265">
        <f t="shared" si="751"/>
        <v>206619.962068992</v>
      </c>
      <c r="M3445" s="265">
        <f>$G3445*NonHospFrac+theModel!$H3445*NonHospFrac</f>
        <v>332407.86446892895</v>
      </c>
      <c r="N3445" s="266">
        <f t="shared" si="753"/>
        <v>539027.82653792098</v>
      </c>
      <c r="O3445" s="159"/>
      <c r="P3445" s="265">
        <f t="shared" si="754"/>
        <v>199577.20844678348</v>
      </c>
      <c r="Q3445" s="265">
        <f t="shared" si="755"/>
        <v>332406.30982725415</v>
      </c>
      <c r="R3445" s="266">
        <f t="shared" si="756"/>
        <v>531983.51827403763</v>
      </c>
    </row>
    <row r="3446" spans="1:18" x14ac:dyDescent="0.3">
      <c r="A3446" s="82">
        <v>3415</v>
      </c>
      <c r="B3446" s="94">
        <f t="shared" si="745"/>
        <v>4.9033925494503209E-29</v>
      </c>
      <c r="C3446" s="179">
        <f t="shared" si="746"/>
        <v>4.8923313403369001E-29</v>
      </c>
      <c r="D3446" s="166">
        <f t="shared" si="747"/>
        <v>2.2558277767625785E-3</v>
      </c>
      <c r="E3446" s="167">
        <f t="shared" si="757"/>
        <v>24.291375447755232</v>
      </c>
      <c r="F3446" s="168">
        <f t="shared" si="758"/>
        <v>7.7059076854209954</v>
      </c>
      <c r="G3446" s="168">
        <f t="shared" si="748"/>
        <v>267795.8825930481</v>
      </c>
      <c r="H3446" s="168">
        <f t="shared" si="749"/>
        <v>271310.33852408634</v>
      </c>
      <c r="I3446" s="169">
        <f t="shared" si="750"/>
        <v>539106.22111713444</v>
      </c>
      <c r="J3446" s="169">
        <f t="shared" si="752"/>
        <v>520722.97750384908</v>
      </c>
      <c r="K3446" s="95"/>
      <c r="L3446" s="265">
        <f t="shared" si="751"/>
        <v>206650.01225227758</v>
      </c>
      <c r="M3446" s="265">
        <f>$G3446*NonHospFrac+theModel!$H3446*NonHospFrac</f>
        <v>332456.20886485686</v>
      </c>
      <c r="N3446" s="266">
        <f t="shared" si="753"/>
        <v>539106.22111713444</v>
      </c>
      <c r="O3446" s="159"/>
      <c r="P3446" s="265">
        <f t="shared" si="754"/>
        <v>199603.35359927738</v>
      </c>
      <c r="Q3446" s="265">
        <f t="shared" si="755"/>
        <v>332454.65422318206</v>
      </c>
      <c r="R3446" s="266">
        <f t="shared" si="756"/>
        <v>532058.00782245945</v>
      </c>
    </row>
    <row r="3447" spans="1:18" x14ac:dyDescent="0.3">
      <c r="A3447" s="82">
        <v>3416</v>
      </c>
      <c r="B3447" s="94">
        <f t="shared" si="745"/>
        <v>4.8117949246731322E-29</v>
      </c>
      <c r="C3447" s="179">
        <f t="shared" si="746"/>
        <v>4.8009403440259696E-29</v>
      </c>
      <c r="D3447" s="166">
        <f t="shared" si="747"/>
        <v>2.2558277767625785E-3</v>
      </c>
      <c r="E3447" s="167">
        <f t="shared" si="757"/>
        <v>24.291375447755232</v>
      </c>
      <c r="F3447" s="168">
        <f t="shared" si="758"/>
        <v>7.7081635131977579</v>
      </c>
      <c r="G3447" s="168">
        <f t="shared" si="748"/>
        <v>267874.2771722615</v>
      </c>
      <c r="H3447" s="168">
        <f t="shared" si="749"/>
        <v>271310.33852408634</v>
      </c>
      <c r="I3447" s="169">
        <f t="shared" si="750"/>
        <v>539184.61569634778</v>
      </c>
      <c r="J3447" s="169">
        <f t="shared" si="752"/>
        <v>520791.18190251983</v>
      </c>
      <c r="K3447" s="95"/>
      <c r="L3447" s="265">
        <f t="shared" si="751"/>
        <v>206680.06243556319</v>
      </c>
      <c r="M3447" s="265">
        <f>$G3447*NonHospFrac+theModel!$H3447*NonHospFrac</f>
        <v>332504.55326078465</v>
      </c>
      <c r="N3447" s="266">
        <f t="shared" si="753"/>
        <v>539184.61569634778</v>
      </c>
      <c r="O3447" s="159"/>
      <c r="P3447" s="265">
        <f t="shared" si="754"/>
        <v>199629.49768604341</v>
      </c>
      <c r="Q3447" s="265">
        <f t="shared" si="755"/>
        <v>332502.99861910986</v>
      </c>
      <c r="R3447" s="266">
        <f t="shared" si="756"/>
        <v>532132.49630515324</v>
      </c>
    </row>
    <row r="3448" spans="1:18" x14ac:dyDescent="0.3">
      <c r="A3448" s="82">
        <v>3417</v>
      </c>
      <c r="B3448" s="94">
        <f t="shared" si="745"/>
        <v>4.7219083855943063E-29</v>
      </c>
      <c r="C3448" s="179">
        <f t="shared" si="746"/>
        <v>4.7112565734987546E-29</v>
      </c>
      <c r="D3448" s="166">
        <f t="shared" si="747"/>
        <v>2.2558277767625785E-3</v>
      </c>
      <c r="E3448" s="167">
        <f t="shared" si="757"/>
        <v>24.291375447755232</v>
      </c>
      <c r="F3448" s="168">
        <f t="shared" si="758"/>
        <v>7.7104193409745205</v>
      </c>
      <c r="G3448" s="168">
        <f t="shared" si="748"/>
        <v>267952.6717514749</v>
      </c>
      <c r="H3448" s="168">
        <f t="shared" si="749"/>
        <v>271310.33852408634</v>
      </c>
      <c r="I3448" s="169">
        <f t="shared" si="750"/>
        <v>539263.01027556125</v>
      </c>
      <c r="J3448" s="169">
        <f t="shared" si="752"/>
        <v>520859.38352104509</v>
      </c>
      <c r="K3448" s="95"/>
      <c r="L3448" s="265">
        <f t="shared" si="751"/>
        <v>206710.11261884874</v>
      </c>
      <c r="M3448" s="265">
        <f>$G3448*NonHospFrac+theModel!$H3448*NonHospFrac</f>
        <v>332552.89765671245</v>
      </c>
      <c r="N3448" s="266">
        <f t="shared" si="753"/>
        <v>539263.01027556113</v>
      </c>
      <c r="O3448" s="159"/>
      <c r="P3448" s="265">
        <f t="shared" si="754"/>
        <v>199655.64070712496</v>
      </c>
      <c r="Q3448" s="265">
        <f t="shared" si="755"/>
        <v>332551.34301503765</v>
      </c>
      <c r="R3448" s="266">
        <f t="shared" si="756"/>
        <v>532206.98372216267</v>
      </c>
    </row>
    <row r="3449" spans="1:18" x14ac:dyDescent="0.3">
      <c r="A3449" s="82">
        <v>3418</v>
      </c>
      <c r="B3449" s="94">
        <f t="shared" si="745"/>
        <v>4.6337009683471565E-29</v>
      </c>
      <c r="C3449" s="179">
        <f t="shared" si="746"/>
        <v>4.6232481369935474E-29</v>
      </c>
      <c r="D3449" s="166">
        <f t="shared" si="747"/>
        <v>2.2558277767625785E-3</v>
      </c>
      <c r="E3449" s="167">
        <f t="shared" si="757"/>
        <v>24.291375447755232</v>
      </c>
      <c r="F3449" s="168">
        <f t="shared" si="758"/>
        <v>7.7126751687512831</v>
      </c>
      <c r="G3449" s="168">
        <f t="shared" si="748"/>
        <v>268031.06633068831</v>
      </c>
      <c r="H3449" s="168">
        <f t="shared" si="749"/>
        <v>271310.33852408634</v>
      </c>
      <c r="I3449" s="169">
        <f t="shared" si="750"/>
        <v>539341.40485477471</v>
      </c>
      <c r="J3449" s="169">
        <f t="shared" si="752"/>
        <v>520927.58235953812</v>
      </c>
      <c r="K3449" s="95"/>
      <c r="L3449" s="265">
        <f t="shared" si="751"/>
        <v>206740.16280213432</v>
      </c>
      <c r="M3449" s="265">
        <f>$G3449*NonHospFrac+theModel!$H3449*NonHospFrac</f>
        <v>332601.2420526403</v>
      </c>
      <c r="N3449" s="266">
        <f t="shared" si="753"/>
        <v>539341.40485477459</v>
      </c>
      <c r="O3449" s="159"/>
      <c r="P3449" s="265">
        <f t="shared" si="754"/>
        <v>199681.78266256553</v>
      </c>
      <c r="Q3449" s="265">
        <f t="shared" si="755"/>
        <v>332599.6874109655</v>
      </c>
      <c r="R3449" s="266">
        <f t="shared" si="756"/>
        <v>532281.47007353103</v>
      </c>
    </row>
    <row r="3450" spans="1:18" x14ac:dyDescent="0.3">
      <c r="A3450" s="82">
        <v>3419</v>
      </c>
      <c r="B3450" s="94">
        <f t="shared" si="745"/>
        <v>4.5471413061647073E-29</v>
      </c>
      <c r="C3450" s="179">
        <f t="shared" si="746"/>
        <v>4.5368837385013962E-29</v>
      </c>
      <c r="D3450" s="166">
        <f t="shared" si="747"/>
        <v>2.2558277767625785E-3</v>
      </c>
      <c r="E3450" s="167">
        <f t="shared" si="757"/>
        <v>24.291375447755232</v>
      </c>
      <c r="F3450" s="168">
        <f t="shared" si="758"/>
        <v>7.7149309965280457</v>
      </c>
      <c r="G3450" s="168">
        <f t="shared" si="748"/>
        <v>268109.46090990177</v>
      </c>
      <c r="H3450" s="168">
        <f t="shared" si="749"/>
        <v>271310.33852408634</v>
      </c>
      <c r="I3450" s="169">
        <f t="shared" si="750"/>
        <v>539419.79943398805</v>
      </c>
      <c r="J3450" s="169">
        <f t="shared" si="752"/>
        <v>520995.77841811214</v>
      </c>
      <c r="K3450" s="95"/>
      <c r="L3450" s="265">
        <f t="shared" si="751"/>
        <v>206770.2129854199</v>
      </c>
      <c r="M3450" s="265">
        <f>$G3450*NonHospFrac+theModel!$H3450*NonHospFrac</f>
        <v>332649.58644856815</v>
      </c>
      <c r="N3450" s="266">
        <f t="shared" si="753"/>
        <v>539419.79943398805</v>
      </c>
      <c r="O3450" s="159"/>
      <c r="P3450" s="265">
        <f t="shared" si="754"/>
        <v>199707.92355240852</v>
      </c>
      <c r="Q3450" s="265">
        <f t="shared" si="755"/>
        <v>332648.03180689336</v>
      </c>
      <c r="R3450" s="266">
        <f t="shared" si="756"/>
        <v>532355.95535930188</v>
      </c>
    </row>
    <row r="3451" spans="1:18" x14ac:dyDescent="0.3">
      <c r="A3451" s="82">
        <v>3420</v>
      </c>
      <c r="B3451" s="94">
        <f t="shared" si="745"/>
        <v>4.4621986182256569E-29</v>
      </c>
      <c r="C3451" s="179">
        <f t="shared" si="746"/>
        <v>4.4521326666372318E-29</v>
      </c>
      <c r="D3451" s="166">
        <f t="shared" si="747"/>
        <v>2.2558277767625785E-3</v>
      </c>
      <c r="E3451" s="167">
        <f t="shared" si="757"/>
        <v>24.291375447755232</v>
      </c>
      <c r="F3451" s="168">
        <f t="shared" si="758"/>
        <v>7.7171868243048083</v>
      </c>
      <c r="G3451" s="168">
        <f t="shared" si="748"/>
        <v>268187.85548911517</v>
      </c>
      <c r="H3451" s="168">
        <f t="shared" si="749"/>
        <v>271310.33852408634</v>
      </c>
      <c r="I3451" s="169">
        <f t="shared" si="750"/>
        <v>539498.19401320152</v>
      </c>
      <c r="J3451" s="169">
        <f t="shared" si="752"/>
        <v>521063.97169688065</v>
      </c>
      <c r="K3451" s="95"/>
      <c r="L3451" s="265">
        <f t="shared" si="751"/>
        <v>206800.26316870548</v>
      </c>
      <c r="M3451" s="265">
        <f>$G3451*NonHospFrac+theModel!$H3451*NonHospFrac</f>
        <v>332697.930844496</v>
      </c>
      <c r="N3451" s="266">
        <f t="shared" si="753"/>
        <v>539498.19401320152</v>
      </c>
      <c r="O3451" s="159"/>
      <c r="P3451" s="265">
        <f t="shared" si="754"/>
        <v>199734.06337669739</v>
      </c>
      <c r="Q3451" s="265">
        <f t="shared" si="755"/>
        <v>332696.37620282121</v>
      </c>
      <c r="R3451" s="266">
        <f t="shared" si="756"/>
        <v>532430.43957951863</v>
      </c>
    </row>
    <row r="3452" spans="1:18" x14ac:dyDescent="0.3">
      <c r="A3452" s="82">
        <v>3421</v>
      </c>
      <c r="B3452" s="94">
        <f t="shared" si="745"/>
        <v>4.3788426987083948E-29</v>
      </c>
      <c r="C3452" s="179">
        <f t="shared" si="746"/>
        <v>4.3689647837185742E-29</v>
      </c>
      <c r="D3452" s="166">
        <f t="shared" si="747"/>
        <v>2.2558277767625785E-3</v>
      </c>
      <c r="E3452" s="167">
        <f t="shared" si="757"/>
        <v>24.291375447755232</v>
      </c>
      <c r="F3452" s="168">
        <f t="shared" si="758"/>
        <v>7.7194426520815709</v>
      </c>
      <c r="G3452" s="168">
        <f t="shared" si="748"/>
        <v>268266.25006832858</v>
      </c>
      <c r="H3452" s="168">
        <f t="shared" si="749"/>
        <v>271310.33852408634</v>
      </c>
      <c r="I3452" s="169">
        <f t="shared" si="750"/>
        <v>539576.58859241498</v>
      </c>
      <c r="J3452" s="169">
        <f t="shared" si="752"/>
        <v>521132.16219595686</v>
      </c>
      <c r="K3452" s="95"/>
      <c r="L3452" s="265">
        <f t="shared" si="751"/>
        <v>206830.31335199106</v>
      </c>
      <c r="M3452" s="265">
        <f>$G3452*NonHospFrac+theModel!$H3452*NonHospFrac</f>
        <v>332746.27524042386</v>
      </c>
      <c r="N3452" s="266">
        <f t="shared" si="753"/>
        <v>539576.58859241498</v>
      </c>
      <c r="O3452" s="159"/>
      <c r="P3452" s="265">
        <f t="shared" si="754"/>
        <v>199760.20213547556</v>
      </c>
      <c r="Q3452" s="265">
        <f t="shared" si="755"/>
        <v>332744.72059874906</v>
      </c>
      <c r="R3452" s="266">
        <f t="shared" si="756"/>
        <v>532504.92273422459</v>
      </c>
    </row>
    <row r="3453" spans="1:18" x14ac:dyDescent="0.3">
      <c r="A3453" s="82">
        <v>3422</v>
      </c>
      <c r="B3453" s="94">
        <f t="shared" si="745"/>
        <v>4.2970439060501189E-29</v>
      </c>
      <c r="C3453" s="179">
        <f t="shared" si="746"/>
        <v>4.2873505150488826E-29</v>
      </c>
      <c r="D3453" s="166">
        <f t="shared" si="747"/>
        <v>2.2558277767625785E-3</v>
      </c>
      <c r="E3453" s="167">
        <f t="shared" si="757"/>
        <v>24.291375447755232</v>
      </c>
      <c r="F3453" s="168">
        <f t="shared" si="758"/>
        <v>7.7216984798583335</v>
      </c>
      <c r="G3453" s="168">
        <f t="shared" si="748"/>
        <v>268344.64464754198</v>
      </c>
      <c r="H3453" s="168">
        <f t="shared" si="749"/>
        <v>271310.33852408634</v>
      </c>
      <c r="I3453" s="169">
        <f t="shared" si="750"/>
        <v>539654.98317162832</v>
      </c>
      <c r="J3453" s="169">
        <f t="shared" si="752"/>
        <v>521200.34991545399</v>
      </c>
      <c r="K3453" s="95"/>
      <c r="L3453" s="265">
        <f t="shared" si="751"/>
        <v>206860.36353527661</v>
      </c>
      <c r="M3453" s="265">
        <f>$G3453*NonHospFrac+theModel!$H3453*NonHospFrac</f>
        <v>332794.61963635171</v>
      </c>
      <c r="N3453" s="266">
        <f t="shared" si="753"/>
        <v>539654.98317162832</v>
      </c>
      <c r="O3453" s="159"/>
      <c r="P3453" s="265">
        <f t="shared" si="754"/>
        <v>199786.33982878644</v>
      </c>
      <c r="Q3453" s="265">
        <f t="shared" si="755"/>
        <v>332793.06499467691</v>
      </c>
      <c r="R3453" s="266">
        <f t="shared" si="756"/>
        <v>532579.40482346341</v>
      </c>
    </row>
    <row r="3454" spans="1:18" x14ac:dyDescent="0.3">
      <c r="A3454" s="82">
        <v>3423</v>
      </c>
      <c r="B3454" s="94">
        <f t="shared" si="745"/>
        <v>4.2167731524059694E-29</v>
      </c>
      <c r="C3454" s="179">
        <f t="shared" si="746"/>
        <v>4.2072608384004653E-29</v>
      </c>
      <c r="D3454" s="166">
        <f t="shared" si="747"/>
        <v>2.2558277767625785E-3</v>
      </c>
      <c r="E3454" s="167">
        <f t="shared" si="757"/>
        <v>24.291375447755232</v>
      </c>
      <c r="F3454" s="168">
        <f t="shared" si="758"/>
        <v>7.7239543076350961</v>
      </c>
      <c r="G3454" s="168">
        <f t="shared" si="748"/>
        <v>268423.03922675544</v>
      </c>
      <c r="H3454" s="168">
        <f t="shared" si="749"/>
        <v>271310.33852408634</v>
      </c>
      <c r="I3454" s="169">
        <f t="shared" si="750"/>
        <v>539733.37775084178</v>
      </c>
      <c r="J3454" s="169">
        <f t="shared" si="752"/>
        <v>521268.53485548554</v>
      </c>
      <c r="K3454" s="95"/>
      <c r="L3454" s="265">
        <f t="shared" si="751"/>
        <v>206890.41371856222</v>
      </c>
      <c r="M3454" s="265">
        <f>$G3454*NonHospFrac+theModel!$H3454*NonHospFrac</f>
        <v>332842.96403227956</v>
      </c>
      <c r="N3454" s="266">
        <f t="shared" si="753"/>
        <v>539733.37775084178</v>
      </c>
      <c r="O3454" s="159"/>
      <c r="P3454" s="265">
        <f t="shared" si="754"/>
        <v>199812.47645667352</v>
      </c>
      <c r="Q3454" s="265">
        <f t="shared" si="755"/>
        <v>332841.40939060476</v>
      </c>
      <c r="R3454" s="266">
        <f t="shared" si="756"/>
        <v>532653.88584727829</v>
      </c>
    </row>
    <row r="3455" spans="1:18" x14ac:dyDescent="0.3">
      <c r="A3455" s="82">
        <v>3424</v>
      </c>
      <c r="B3455" s="94">
        <f t="shared" si="745"/>
        <v>4.1380018933053893E-29</v>
      </c>
      <c r="C3455" s="179">
        <f t="shared" si="746"/>
        <v>4.1286672736941748E-29</v>
      </c>
      <c r="D3455" s="166">
        <f t="shared" si="747"/>
        <v>2.2558277767625785E-3</v>
      </c>
      <c r="E3455" s="167">
        <f t="shared" si="757"/>
        <v>24.291375447755232</v>
      </c>
      <c r="F3455" s="168">
        <f t="shared" si="758"/>
        <v>7.7262101354118586</v>
      </c>
      <c r="G3455" s="168">
        <f t="shared" si="748"/>
        <v>268501.43380596885</v>
      </c>
      <c r="H3455" s="168">
        <f t="shared" si="749"/>
        <v>271310.33852408634</v>
      </c>
      <c r="I3455" s="169">
        <f t="shared" si="750"/>
        <v>539811.77233005525</v>
      </c>
      <c r="J3455" s="169">
        <f t="shared" si="752"/>
        <v>521336.71701616474</v>
      </c>
      <c r="K3455" s="95"/>
      <c r="L3455" s="265">
        <f t="shared" si="751"/>
        <v>206920.46390184778</v>
      </c>
      <c r="M3455" s="265">
        <f>$G3455*NonHospFrac+theModel!$H3455*NonHospFrac</f>
        <v>332891.30842820741</v>
      </c>
      <c r="N3455" s="266">
        <f t="shared" si="753"/>
        <v>539811.77233005525</v>
      </c>
      <c r="O3455" s="159"/>
      <c r="P3455" s="265">
        <f t="shared" si="754"/>
        <v>199838.61201918015</v>
      </c>
      <c r="Q3455" s="265">
        <f t="shared" si="755"/>
        <v>332889.75378653262</v>
      </c>
      <c r="R3455" s="266">
        <f t="shared" si="756"/>
        <v>532728.36580571276</v>
      </c>
    </row>
    <row r="3456" spans="1:18" x14ac:dyDescent="0.3">
      <c r="A3456" s="82">
        <v>3425</v>
      </c>
      <c r="B3456" s="94">
        <f t="shared" si="745"/>
        <v>4.0607021175016402E-29</v>
      </c>
      <c r="C3456" s="179">
        <f t="shared" si="746"/>
        <v>4.0515418728718213E-29</v>
      </c>
      <c r="D3456" s="166">
        <f t="shared" si="747"/>
        <v>2.2558277767625785E-3</v>
      </c>
      <c r="E3456" s="167">
        <f t="shared" si="757"/>
        <v>24.291375447755232</v>
      </c>
      <c r="F3456" s="168">
        <f t="shared" si="758"/>
        <v>7.7284659631886212</v>
      </c>
      <c r="G3456" s="168">
        <f t="shared" si="748"/>
        <v>268579.82838518225</v>
      </c>
      <c r="H3456" s="168">
        <f t="shared" si="749"/>
        <v>271310.33852408634</v>
      </c>
      <c r="I3456" s="169">
        <f t="shared" si="750"/>
        <v>539890.16690926859</v>
      </c>
      <c r="J3456" s="169">
        <f t="shared" si="752"/>
        <v>521404.89639760472</v>
      </c>
      <c r="K3456" s="95"/>
      <c r="L3456" s="265">
        <f t="shared" si="751"/>
        <v>206950.51408513336</v>
      </c>
      <c r="M3456" s="265">
        <f>$G3456*NonHospFrac+theModel!$H3456*NonHospFrac</f>
        <v>332939.65282413521</v>
      </c>
      <c r="N3456" s="266">
        <f t="shared" si="753"/>
        <v>539890.16690926859</v>
      </c>
      <c r="O3456" s="159"/>
      <c r="P3456" s="265">
        <f t="shared" si="754"/>
        <v>199864.74651634981</v>
      </c>
      <c r="Q3456" s="265">
        <f t="shared" si="755"/>
        <v>332938.09818246041</v>
      </c>
      <c r="R3456" s="266">
        <f t="shared" si="756"/>
        <v>532802.84469881025</v>
      </c>
    </row>
    <row r="3457" spans="1:18" x14ac:dyDescent="0.3">
      <c r="A3457" s="82">
        <v>3426</v>
      </c>
      <c r="B3457" s="94">
        <f t="shared" si="745"/>
        <v>3.9848463370109372E-29</v>
      </c>
      <c r="C3457" s="179">
        <f t="shared" si="746"/>
        <v>3.9758572099577773E-29</v>
      </c>
      <c r="D3457" s="166">
        <f t="shared" si="747"/>
        <v>2.2558277767625785E-3</v>
      </c>
      <c r="E3457" s="167">
        <f t="shared" si="757"/>
        <v>24.291375447755232</v>
      </c>
      <c r="F3457" s="168">
        <f t="shared" si="758"/>
        <v>7.7307217909653838</v>
      </c>
      <c r="G3457" s="168">
        <f t="shared" si="748"/>
        <v>268658.22296439571</v>
      </c>
      <c r="H3457" s="168">
        <f t="shared" si="749"/>
        <v>271310.33852408634</v>
      </c>
      <c r="I3457" s="169">
        <f t="shared" si="750"/>
        <v>539968.56148848205</v>
      </c>
      <c r="J3457" s="169">
        <f t="shared" si="752"/>
        <v>521473.07299991901</v>
      </c>
      <c r="K3457" s="95"/>
      <c r="L3457" s="265">
        <f t="shared" si="751"/>
        <v>206980.56426841894</v>
      </c>
      <c r="M3457" s="265">
        <f>$G3457*NonHospFrac+theModel!$H3457*NonHospFrac</f>
        <v>332987.99722006312</v>
      </c>
      <c r="N3457" s="266">
        <f t="shared" si="753"/>
        <v>539968.56148848205</v>
      </c>
      <c r="O3457" s="159"/>
      <c r="P3457" s="265">
        <f t="shared" si="754"/>
        <v>199890.87994822592</v>
      </c>
      <c r="Q3457" s="265">
        <f t="shared" si="755"/>
        <v>332986.44257838832</v>
      </c>
      <c r="R3457" s="266">
        <f t="shared" si="756"/>
        <v>532877.32252661418</v>
      </c>
    </row>
    <row r="3458" spans="1:18" x14ac:dyDescent="0.3">
      <c r="A3458" s="82">
        <v>3427</v>
      </c>
      <c r="B3458" s="94">
        <f t="shared" si="745"/>
        <v>3.9104075773376578E-29</v>
      </c>
      <c r="C3458" s="179">
        <f t="shared" si="746"/>
        <v>3.9015863713062367E-29</v>
      </c>
      <c r="D3458" s="166">
        <f t="shared" si="747"/>
        <v>2.2558277767625785E-3</v>
      </c>
      <c r="E3458" s="167">
        <f t="shared" si="757"/>
        <v>24.291375447755232</v>
      </c>
      <c r="F3458" s="168">
        <f t="shared" si="758"/>
        <v>7.7329776187421464</v>
      </c>
      <c r="G3458" s="168">
        <f t="shared" si="748"/>
        <v>268736.61754360911</v>
      </c>
      <c r="H3458" s="168">
        <f t="shared" si="749"/>
        <v>271310.33852408634</v>
      </c>
      <c r="I3458" s="169">
        <f t="shared" si="750"/>
        <v>540046.95606769552</v>
      </c>
      <c r="J3458" s="169">
        <f t="shared" si="752"/>
        <v>521541.24682322075</v>
      </c>
      <c r="K3458" s="95"/>
      <c r="L3458" s="265">
        <f t="shared" si="751"/>
        <v>207010.61445170455</v>
      </c>
      <c r="M3458" s="265">
        <f>$G3458*NonHospFrac+theModel!$H3458*NonHospFrac</f>
        <v>333036.34161599091</v>
      </c>
      <c r="N3458" s="266">
        <f t="shared" si="753"/>
        <v>540046.95606769552</v>
      </c>
      <c r="O3458" s="159"/>
      <c r="P3458" s="265">
        <f t="shared" si="754"/>
        <v>199917.01231485195</v>
      </c>
      <c r="Q3458" s="265">
        <f t="shared" si="755"/>
        <v>333034.78697431611</v>
      </c>
      <c r="R3458" s="266">
        <f t="shared" si="756"/>
        <v>532951.79928916809</v>
      </c>
    </row>
    <row r="3459" spans="1:18" x14ac:dyDescent="0.3">
      <c r="A3459" s="82">
        <v>3428</v>
      </c>
      <c r="B3459" s="94">
        <f t="shared" si="745"/>
        <v>3.8373593678821443E-29</v>
      </c>
      <c r="C3459" s="179">
        <f t="shared" si="746"/>
        <v>3.8287029460306559E-29</v>
      </c>
      <c r="D3459" s="166">
        <f t="shared" si="747"/>
        <v>2.2558277767625785E-3</v>
      </c>
      <c r="E3459" s="167">
        <f t="shared" si="757"/>
        <v>24.291375447755232</v>
      </c>
      <c r="F3459" s="168">
        <f t="shared" si="758"/>
        <v>7.735233446518909</v>
      </c>
      <c r="G3459" s="168">
        <f t="shared" si="748"/>
        <v>268815.01212282252</v>
      </c>
      <c r="H3459" s="168">
        <f t="shared" si="749"/>
        <v>271310.33852408634</v>
      </c>
      <c r="I3459" s="169">
        <f t="shared" si="750"/>
        <v>540125.35064690886</v>
      </c>
      <c r="J3459" s="169">
        <f t="shared" si="752"/>
        <v>521609.41786762315</v>
      </c>
      <c r="K3459" s="95"/>
      <c r="L3459" s="265">
        <f t="shared" si="751"/>
        <v>207040.6646349901</v>
      </c>
      <c r="M3459" s="265">
        <f>$G3459*NonHospFrac+theModel!$H3459*NonHospFrac</f>
        <v>333084.6860119187</v>
      </c>
      <c r="N3459" s="266">
        <f t="shared" si="753"/>
        <v>540125.35064690886</v>
      </c>
      <c r="O3459" s="159"/>
      <c r="P3459" s="265">
        <f t="shared" si="754"/>
        <v>199943.14361627121</v>
      </c>
      <c r="Q3459" s="265">
        <f t="shared" si="755"/>
        <v>333083.13137024391</v>
      </c>
      <c r="R3459" s="266">
        <f t="shared" si="756"/>
        <v>533026.27498651505</v>
      </c>
    </row>
    <row r="3460" spans="1:18" x14ac:dyDescent="0.3">
      <c r="A3460" s="82">
        <v>3429</v>
      </c>
      <c r="B3460" s="94">
        <f t="shared" si="745"/>
        <v>3.7656757325276992E-29</v>
      </c>
      <c r="C3460" s="179">
        <f t="shared" si="746"/>
        <v>3.7571810166119825E-29</v>
      </c>
      <c r="D3460" s="166">
        <f t="shared" si="747"/>
        <v>2.2558277767625785E-3</v>
      </c>
      <c r="E3460" s="167">
        <f t="shared" si="757"/>
        <v>24.291375447755232</v>
      </c>
      <c r="F3460" s="168">
        <f t="shared" si="758"/>
        <v>7.7374892742956716</v>
      </c>
      <c r="G3460" s="168">
        <f t="shared" si="748"/>
        <v>268893.40670203598</v>
      </c>
      <c r="H3460" s="168">
        <f t="shared" si="749"/>
        <v>271310.33852408634</v>
      </c>
      <c r="I3460" s="169">
        <f t="shared" si="750"/>
        <v>540203.74522612232</v>
      </c>
      <c r="J3460" s="169">
        <f t="shared" si="752"/>
        <v>521677.58613323967</v>
      </c>
      <c r="K3460" s="95"/>
      <c r="L3460" s="265">
        <f t="shared" si="751"/>
        <v>207070.71481827571</v>
      </c>
      <c r="M3460" s="265">
        <f>$G3460*NonHospFrac+theModel!$H3460*NonHospFrac</f>
        <v>333133.03040784661</v>
      </c>
      <c r="N3460" s="266">
        <f t="shared" si="753"/>
        <v>540203.74522612232</v>
      </c>
      <c r="O3460" s="159"/>
      <c r="P3460" s="265">
        <f t="shared" si="754"/>
        <v>199969.27385252723</v>
      </c>
      <c r="Q3460" s="265">
        <f t="shared" si="755"/>
        <v>333131.47576617182</v>
      </c>
      <c r="R3460" s="266">
        <f t="shared" si="756"/>
        <v>533100.74961869908</v>
      </c>
    </row>
    <row r="3461" spans="1:18" x14ac:dyDescent="0.3">
      <c r="A3461" s="82">
        <v>3430</v>
      </c>
      <c r="B3461" s="94">
        <f t="shared" si="745"/>
        <v>3.6953311804034141E-29</v>
      </c>
      <c r="C3461" s="179">
        <f t="shared" si="746"/>
        <v>3.6869951496823231E-29</v>
      </c>
      <c r="D3461" s="166">
        <f t="shared" si="747"/>
        <v>2.2558277767625785E-3</v>
      </c>
      <c r="E3461" s="167">
        <f t="shared" si="757"/>
        <v>24.291375447755232</v>
      </c>
      <c r="F3461" s="168">
        <f t="shared" si="758"/>
        <v>7.7397451020724342</v>
      </c>
      <c r="G3461" s="168">
        <f t="shared" si="748"/>
        <v>268971.80128124938</v>
      </c>
      <c r="H3461" s="168">
        <f t="shared" si="749"/>
        <v>271310.33852408634</v>
      </c>
      <c r="I3461" s="169">
        <f t="shared" si="750"/>
        <v>540282.13980533578</v>
      </c>
      <c r="J3461" s="169">
        <f t="shared" si="752"/>
        <v>521745.75162018352</v>
      </c>
      <c r="K3461" s="95"/>
      <c r="L3461" s="265">
        <f t="shared" si="751"/>
        <v>207100.76500156126</v>
      </c>
      <c r="M3461" s="265">
        <f>$G3461*NonHospFrac+theModel!$H3461*NonHospFrac</f>
        <v>333181.37480377441</v>
      </c>
      <c r="N3461" s="266">
        <f t="shared" si="753"/>
        <v>540282.13980533567</v>
      </c>
      <c r="O3461" s="159"/>
      <c r="P3461" s="265">
        <f t="shared" si="754"/>
        <v>199995.40302366333</v>
      </c>
      <c r="Q3461" s="265">
        <f t="shared" si="755"/>
        <v>333179.82016209961</v>
      </c>
      <c r="R3461" s="266">
        <f t="shared" si="756"/>
        <v>533175.223185763</v>
      </c>
    </row>
    <row r="3462" spans="1:18" x14ac:dyDescent="0.3">
      <c r="A3462" s="82">
        <v>3431</v>
      </c>
      <c r="B3462" s="94">
        <f t="shared" si="745"/>
        <v>3.6263006968196091E-29</v>
      </c>
      <c r="C3462" s="179">
        <f t="shared" si="746"/>
        <v>3.6181203869808298E-29</v>
      </c>
      <c r="D3462" s="166">
        <f t="shared" si="747"/>
        <v>2.2558277767625785E-3</v>
      </c>
      <c r="E3462" s="167">
        <f t="shared" si="757"/>
        <v>24.291375447755232</v>
      </c>
      <c r="F3462" s="168">
        <f t="shared" si="758"/>
        <v>7.7420009298491967</v>
      </c>
      <c r="G3462" s="168">
        <f t="shared" si="748"/>
        <v>269050.19586046279</v>
      </c>
      <c r="H3462" s="168">
        <f t="shared" si="749"/>
        <v>271310.33852408634</v>
      </c>
      <c r="I3462" s="169">
        <f t="shared" si="750"/>
        <v>540360.53438454913</v>
      </c>
      <c r="J3462" s="169">
        <f t="shared" si="752"/>
        <v>521813.9143285678</v>
      </c>
      <c r="K3462" s="95"/>
      <c r="L3462" s="265">
        <f t="shared" si="751"/>
        <v>207130.81518484684</v>
      </c>
      <c r="M3462" s="265">
        <f>$G3462*NonHospFrac+theModel!$H3462*NonHospFrac</f>
        <v>333229.71919970226</v>
      </c>
      <c r="N3462" s="266">
        <f t="shared" si="753"/>
        <v>540360.53438454913</v>
      </c>
      <c r="O3462" s="159"/>
      <c r="P3462" s="265">
        <f t="shared" si="754"/>
        <v>200021.53112972301</v>
      </c>
      <c r="Q3462" s="265">
        <f t="shared" si="755"/>
        <v>333228.16455802746</v>
      </c>
      <c r="R3462" s="266">
        <f t="shared" si="756"/>
        <v>533249.69568775047</v>
      </c>
    </row>
    <row r="3463" spans="1:18" x14ac:dyDescent="0.3">
      <c r="A3463" s="82">
        <v>3432</v>
      </c>
      <c r="B3463" s="94">
        <f t="shared" si="745"/>
        <v>3.5585597343723385E-29</v>
      </c>
      <c r="C3463" s="179">
        <f t="shared" si="746"/>
        <v>3.5505322364782723E-29</v>
      </c>
      <c r="D3463" s="166">
        <f t="shared" si="747"/>
        <v>2.2558277767625785E-3</v>
      </c>
      <c r="E3463" s="167">
        <f t="shared" si="757"/>
        <v>24.291375447755232</v>
      </c>
      <c r="F3463" s="168">
        <f t="shared" si="758"/>
        <v>7.7442567576259593</v>
      </c>
      <c r="G3463" s="168">
        <f t="shared" si="748"/>
        <v>269128.59043967625</v>
      </c>
      <c r="H3463" s="168">
        <f t="shared" si="749"/>
        <v>271310.33852408634</v>
      </c>
      <c r="I3463" s="169">
        <f t="shared" si="750"/>
        <v>540438.92896376259</v>
      </c>
      <c r="J3463" s="169">
        <f t="shared" si="752"/>
        <v>521882.07425850601</v>
      </c>
      <c r="K3463" s="95"/>
      <c r="L3463" s="265">
        <f t="shared" si="751"/>
        <v>207160.86536813242</v>
      </c>
      <c r="M3463" s="265">
        <f>$G3463*NonHospFrac+theModel!$H3463*NonHospFrac</f>
        <v>333278.06359563011</v>
      </c>
      <c r="N3463" s="266">
        <f t="shared" si="753"/>
        <v>540438.92896376248</v>
      </c>
      <c r="O3463" s="159"/>
      <c r="P3463" s="265">
        <f t="shared" si="754"/>
        <v>200047.65817074964</v>
      </c>
      <c r="Q3463" s="265">
        <f t="shared" si="755"/>
        <v>333276.50895395532</v>
      </c>
      <c r="R3463" s="266">
        <f t="shared" si="756"/>
        <v>533324.16712470492</v>
      </c>
    </row>
    <row r="3464" spans="1:18" x14ac:dyDescent="0.3">
      <c r="A3464" s="82">
        <v>3433</v>
      </c>
      <c r="B3464" s="94">
        <f t="shared" si="745"/>
        <v>3.4920842042145928E-29</v>
      </c>
      <c r="C3464" s="179">
        <f t="shared" si="746"/>
        <v>3.4842066636679315E-29</v>
      </c>
      <c r="D3464" s="166">
        <f t="shared" si="747"/>
        <v>2.2558277767625785E-3</v>
      </c>
      <c r="E3464" s="167">
        <f t="shared" si="757"/>
        <v>24.291375447755232</v>
      </c>
      <c r="F3464" s="168">
        <f t="shared" si="758"/>
        <v>7.7465125854027219</v>
      </c>
      <c r="G3464" s="168">
        <f t="shared" si="748"/>
        <v>269206.98501888965</v>
      </c>
      <c r="H3464" s="168">
        <f t="shared" si="749"/>
        <v>271310.33852408634</v>
      </c>
      <c r="I3464" s="169">
        <f t="shared" si="750"/>
        <v>540517.32354297605</v>
      </c>
      <c r="J3464" s="169">
        <f t="shared" si="752"/>
        <v>521950.2314101113</v>
      </c>
      <c r="K3464" s="95"/>
      <c r="L3464" s="265">
        <f t="shared" si="751"/>
        <v>207190.915551418</v>
      </c>
      <c r="M3464" s="265">
        <f>$G3464*NonHospFrac+theModel!$H3464*NonHospFrac</f>
        <v>333326.40799155796</v>
      </c>
      <c r="N3464" s="266">
        <f t="shared" si="753"/>
        <v>540517.32354297594</v>
      </c>
      <c r="O3464" s="159"/>
      <c r="P3464" s="265">
        <f t="shared" si="754"/>
        <v>200073.78414678664</v>
      </c>
      <c r="Q3464" s="265">
        <f t="shared" si="755"/>
        <v>333324.85334988317</v>
      </c>
      <c r="R3464" s="266">
        <f t="shared" si="756"/>
        <v>533398.63749666978</v>
      </c>
    </row>
    <row r="3465" spans="1:18" x14ac:dyDescent="0.3">
      <c r="A3465" s="82">
        <v>3434</v>
      </c>
      <c r="B3465" s="94">
        <f t="shared" si="745"/>
        <v>3.4268504674900358E-29</v>
      </c>
      <c r="C3465" s="179">
        <f t="shared" si="746"/>
        <v>3.4191200830186597E-29</v>
      </c>
      <c r="D3465" s="166">
        <f t="shared" si="747"/>
        <v>2.2558277767625785E-3</v>
      </c>
      <c r="E3465" s="167">
        <f t="shared" si="757"/>
        <v>24.291375447755232</v>
      </c>
      <c r="F3465" s="168">
        <f t="shared" si="758"/>
        <v>7.7487684131794845</v>
      </c>
      <c r="G3465" s="168">
        <f t="shared" si="748"/>
        <v>269285.37959810311</v>
      </c>
      <c r="H3465" s="168">
        <f t="shared" si="749"/>
        <v>271310.33852408634</v>
      </c>
      <c r="I3465" s="169">
        <f t="shared" si="750"/>
        <v>540595.7181221894</v>
      </c>
      <c r="J3465" s="169">
        <f t="shared" si="752"/>
        <v>522018.38578349678</v>
      </c>
      <c r="K3465" s="95"/>
      <c r="L3465" s="265">
        <f t="shared" si="751"/>
        <v>207220.96573470358</v>
      </c>
      <c r="M3465" s="265">
        <f>$G3465*NonHospFrac+theModel!$H3465*NonHospFrac</f>
        <v>333374.75238748582</v>
      </c>
      <c r="N3465" s="266">
        <f t="shared" si="753"/>
        <v>540595.7181221894</v>
      </c>
      <c r="O3465" s="159"/>
      <c r="P3465" s="265">
        <f t="shared" si="754"/>
        <v>200099.90905787743</v>
      </c>
      <c r="Q3465" s="265">
        <f t="shared" si="755"/>
        <v>333373.19774581102</v>
      </c>
      <c r="R3465" s="266">
        <f t="shared" si="756"/>
        <v>533473.10680368845</v>
      </c>
    </row>
    <row r="3466" spans="1:18" x14ac:dyDescent="0.3">
      <c r="A3466" s="82">
        <v>3435</v>
      </c>
      <c r="B3466" s="94">
        <f t="shared" si="745"/>
        <v>3.3628353269270239E-29</v>
      </c>
      <c r="C3466" s="179">
        <f t="shared" si="746"/>
        <v>3.3552493495878632E-29</v>
      </c>
      <c r="D3466" s="166">
        <f t="shared" si="747"/>
        <v>2.2558277767625785E-3</v>
      </c>
      <c r="E3466" s="167">
        <f t="shared" si="757"/>
        <v>24.291375447755232</v>
      </c>
      <c r="F3466" s="168">
        <f t="shared" si="758"/>
        <v>7.7510242409562471</v>
      </c>
      <c r="G3466" s="168">
        <f t="shared" si="748"/>
        <v>269363.77417731646</v>
      </c>
      <c r="H3466" s="168">
        <f t="shared" si="749"/>
        <v>271310.33852408634</v>
      </c>
      <c r="I3466" s="169">
        <f t="shared" si="750"/>
        <v>540674.11270140274</v>
      </c>
      <c r="J3466" s="169">
        <f t="shared" si="752"/>
        <v>522086.53737877583</v>
      </c>
      <c r="K3466" s="95"/>
      <c r="L3466" s="265">
        <f t="shared" si="751"/>
        <v>207251.01591798913</v>
      </c>
      <c r="M3466" s="265">
        <f>$G3466*NonHospFrac+theModel!$H3466*NonHospFrac</f>
        <v>333423.09678341367</v>
      </c>
      <c r="N3466" s="266">
        <f t="shared" si="753"/>
        <v>540674.11270140274</v>
      </c>
      <c r="O3466" s="159"/>
      <c r="P3466" s="265">
        <f t="shared" si="754"/>
        <v>200126.03290406539</v>
      </c>
      <c r="Q3466" s="265">
        <f t="shared" si="755"/>
        <v>333421.54214173887</v>
      </c>
      <c r="R3466" s="266">
        <f t="shared" si="756"/>
        <v>533547.57504580426</v>
      </c>
    </row>
    <row r="3467" spans="1:18" x14ac:dyDescent="0.3">
      <c r="A3467" s="82">
        <v>3436</v>
      </c>
      <c r="B3467" s="94">
        <f t="shared" si="745"/>
        <v>3.3000160185896021E-29</v>
      </c>
      <c r="C3467" s="179">
        <f t="shared" si="746"/>
        <v>3.292571750791106E-29</v>
      </c>
      <c r="D3467" s="166">
        <f t="shared" si="747"/>
        <v>2.2558277767625785E-3</v>
      </c>
      <c r="E3467" s="167">
        <f t="shared" si="757"/>
        <v>24.291375447755232</v>
      </c>
      <c r="F3467" s="168">
        <f t="shared" si="758"/>
        <v>7.7532800687330097</v>
      </c>
      <c r="G3467" s="168">
        <f t="shared" si="748"/>
        <v>269442.16875652992</v>
      </c>
      <c r="H3467" s="168">
        <f t="shared" si="749"/>
        <v>271310.33852408634</v>
      </c>
      <c r="I3467" s="169">
        <f t="shared" si="750"/>
        <v>540752.50728061632</v>
      </c>
      <c r="J3467" s="169">
        <f t="shared" si="752"/>
        <v>522154.6861960619</v>
      </c>
      <c r="K3467" s="95"/>
      <c r="L3467" s="265">
        <f t="shared" si="751"/>
        <v>207281.06610127474</v>
      </c>
      <c r="M3467" s="265">
        <f>$G3467*NonHospFrac+theModel!$H3467*NonHospFrac</f>
        <v>333471.44117934152</v>
      </c>
      <c r="N3467" s="266">
        <f t="shared" si="753"/>
        <v>540752.50728061632</v>
      </c>
      <c r="O3467" s="159"/>
      <c r="P3467" s="265">
        <f t="shared" si="754"/>
        <v>200152.15568539398</v>
      </c>
      <c r="Q3467" s="265">
        <f t="shared" si="755"/>
        <v>333469.88653766672</v>
      </c>
      <c r="R3467" s="266">
        <f t="shared" si="756"/>
        <v>533622.04222306074</v>
      </c>
    </row>
    <row r="3468" spans="1:18" x14ac:dyDescent="0.3">
      <c r="A3468" s="82">
        <v>3437</v>
      </c>
      <c r="B3468" s="94">
        <f t="shared" si="745"/>
        <v>3.2383702037825932E-29</v>
      </c>
      <c r="C3468" s="179">
        <f t="shared" si="746"/>
        <v>3.2310649983254602E-29</v>
      </c>
      <c r="D3468" s="166">
        <f t="shared" si="747"/>
        <v>2.2558277767625785E-3</v>
      </c>
      <c r="E3468" s="167">
        <f t="shared" si="757"/>
        <v>24.291375447755232</v>
      </c>
      <c r="F3468" s="168">
        <f t="shared" si="758"/>
        <v>7.7555358965097723</v>
      </c>
      <c r="G3468" s="168">
        <f t="shared" si="748"/>
        <v>269520.56333574333</v>
      </c>
      <c r="H3468" s="168">
        <f t="shared" si="749"/>
        <v>271310.33852408634</v>
      </c>
      <c r="I3468" s="169">
        <f t="shared" si="750"/>
        <v>540830.90185982967</v>
      </c>
      <c r="J3468" s="169">
        <f t="shared" si="752"/>
        <v>522222.83223546779</v>
      </c>
      <c r="K3468" s="95"/>
      <c r="L3468" s="265">
        <f t="shared" si="751"/>
        <v>207311.1162845603</v>
      </c>
      <c r="M3468" s="265">
        <f>$G3468*NonHospFrac+theModel!$H3468*NonHospFrac</f>
        <v>333519.78557526937</v>
      </c>
      <c r="N3468" s="266">
        <f t="shared" si="753"/>
        <v>540830.90185982967</v>
      </c>
      <c r="O3468" s="159"/>
      <c r="P3468" s="265">
        <f t="shared" si="754"/>
        <v>200178.27740190655</v>
      </c>
      <c r="Q3468" s="265">
        <f t="shared" si="755"/>
        <v>333518.23093359458</v>
      </c>
      <c r="R3468" s="266">
        <f t="shared" si="756"/>
        <v>533696.50833550119</v>
      </c>
    </row>
    <row r="3469" spans="1:18" x14ac:dyDescent="0.3">
      <c r="A3469" s="82">
        <v>3438</v>
      </c>
      <c r="B3469" s="94">
        <f t="shared" si="745"/>
        <v>3.1778759611079049E-29</v>
      </c>
      <c r="C3469" s="179">
        <f t="shared" si="746"/>
        <v>3.1707072202437315E-29</v>
      </c>
      <c r="D3469" s="166">
        <f t="shared" si="747"/>
        <v>2.2558277767625785E-3</v>
      </c>
      <c r="E3469" s="167">
        <f t="shared" si="757"/>
        <v>24.291375447755232</v>
      </c>
      <c r="F3469" s="168">
        <f t="shared" si="758"/>
        <v>7.7577917242865349</v>
      </c>
      <c r="G3469" s="168">
        <f t="shared" si="748"/>
        <v>269598.95791495679</v>
      </c>
      <c r="H3469" s="168">
        <f t="shared" si="749"/>
        <v>271310.33852408634</v>
      </c>
      <c r="I3469" s="169">
        <f t="shared" si="750"/>
        <v>540909.29643904313</v>
      </c>
      <c r="J3469" s="169">
        <f t="shared" si="752"/>
        <v>522290.97549710708</v>
      </c>
      <c r="K3469" s="95"/>
      <c r="L3469" s="265">
        <f t="shared" si="751"/>
        <v>207341.16646784591</v>
      </c>
      <c r="M3469" s="265">
        <f>$G3469*NonHospFrac+theModel!$H3469*NonHospFrac</f>
        <v>333568.12997119722</v>
      </c>
      <c r="N3469" s="266">
        <f t="shared" si="753"/>
        <v>540909.29643904313</v>
      </c>
      <c r="O3469" s="159"/>
      <c r="P3469" s="265">
        <f t="shared" si="754"/>
        <v>200204.39805364658</v>
      </c>
      <c r="Q3469" s="265">
        <f t="shared" si="755"/>
        <v>333566.57532952243</v>
      </c>
      <c r="R3469" s="266">
        <f t="shared" si="756"/>
        <v>533770.97338316904</v>
      </c>
    </row>
    <row r="3470" spans="1:18" x14ac:dyDescent="0.3">
      <c r="A3470" s="82">
        <v>3439</v>
      </c>
      <c r="B3470" s="94">
        <f t="shared" si="745"/>
        <v>3.1185117786692295E-29</v>
      </c>
      <c r="C3470" s="179">
        <f t="shared" si="746"/>
        <v>3.1114769531767461E-29</v>
      </c>
      <c r="D3470" s="166">
        <f t="shared" si="747"/>
        <v>2.2558277767625785E-3</v>
      </c>
      <c r="E3470" s="167">
        <f t="shared" si="757"/>
        <v>24.291375447755232</v>
      </c>
      <c r="F3470" s="168">
        <f t="shared" si="758"/>
        <v>7.7600475520632974</v>
      </c>
      <c r="G3470" s="168">
        <f t="shared" si="748"/>
        <v>269677.35249417019</v>
      </c>
      <c r="H3470" s="168">
        <f t="shared" si="749"/>
        <v>271310.33852408634</v>
      </c>
      <c r="I3470" s="169">
        <f t="shared" si="750"/>
        <v>540987.69101825659</v>
      </c>
      <c r="J3470" s="169">
        <f t="shared" si="752"/>
        <v>522359.11598109291</v>
      </c>
      <c r="K3470" s="95"/>
      <c r="L3470" s="265">
        <f t="shared" si="751"/>
        <v>207371.21665113149</v>
      </c>
      <c r="M3470" s="265">
        <f>$G3470*NonHospFrac+theModel!$H3470*NonHospFrac</f>
        <v>333616.47436712508</v>
      </c>
      <c r="N3470" s="266">
        <f t="shared" si="753"/>
        <v>540987.69101825659</v>
      </c>
      <c r="O3470" s="159"/>
      <c r="P3470" s="265">
        <f t="shared" si="754"/>
        <v>200230.5176406574</v>
      </c>
      <c r="Q3470" s="265">
        <f t="shared" si="755"/>
        <v>333614.91972545028</v>
      </c>
      <c r="R3470" s="266">
        <f t="shared" si="756"/>
        <v>533845.43736610771</v>
      </c>
    </row>
    <row r="3471" spans="1:18" x14ac:dyDescent="0.3">
      <c r="A3471" s="82">
        <v>3440</v>
      </c>
      <c r="B3471" s="94">
        <f t="shared" si="745"/>
        <v>3.0602565464223622E-29</v>
      </c>
      <c r="C3471" s="179">
        <f t="shared" si="746"/>
        <v>3.0533531347009231E-29</v>
      </c>
      <c r="D3471" s="166">
        <f t="shared" si="747"/>
        <v>2.2558277767625785E-3</v>
      </c>
      <c r="E3471" s="167">
        <f t="shared" si="757"/>
        <v>24.291375447755232</v>
      </c>
      <c r="F3471" s="168">
        <f t="shared" si="758"/>
        <v>7.76230337984006</v>
      </c>
      <c r="G3471" s="168">
        <f t="shared" si="748"/>
        <v>269755.74707338365</v>
      </c>
      <c r="H3471" s="168">
        <f t="shared" si="749"/>
        <v>271310.33852408634</v>
      </c>
      <c r="I3471" s="169">
        <f t="shared" si="750"/>
        <v>541066.08559746994</v>
      </c>
      <c r="J3471" s="169">
        <f t="shared" si="752"/>
        <v>522427.25368753832</v>
      </c>
      <c r="K3471" s="95"/>
      <c r="L3471" s="265">
        <f t="shared" si="751"/>
        <v>207401.26683441707</v>
      </c>
      <c r="M3471" s="265">
        <f>$G3471*NonHospFrac+theModel!$H3471*NonHospFrac</f>
        <v>333664.81876305293</v>
      </c>
      <c r="N3471" s="266">
        <f t="shared" si="753"/>
        <v>541066.08559746994</v>
      </c>
      <c r="O3471" s="159"/>
      <c r="P3471" s="265">
        <f t="shared" si="754"/>
        <v>200256.63616298241</v>
      </c>
      <c r="Q3471" s="265">
        <f t="shared" si="755"/>
        <v>333663.26412137813</v>
      </c>
      <c r="R3471" s="266">
        <f t="shared" si="756"/>
        <v>533919.90028436051</v>
      </c>
    </row>
    <row r="3472" spans="1:18" x14ac:dyDescent="0.3">
      <c r="A3472" s="82">
        <v>3441</v>
      </c>
      <c r="B3472" s="94">
        <f t="shared" si="745"/>
        <v>3.0030895486684183E-29</v>
      </c>
      <c r="C3472" s="179">
        <f t="shared" si="746"/>
        <v>2.9963150958484267E-29</v>
      </c>
      <c r="D3472" s="166">
        <f t="shared" si="747"/>
        <v>2.2558277767625785E-3</v>
      </c>
      <c r="E3472" s="167">
        <f t="shared" si="757"/>
        <v>24.291375447755232</v>
      </c>
      <c r="F3472" s="168">
        <f t="shared" si="758"/>
        <v>7.7645592076168226</v>
      </c>
      <c r="G3472" s="168">
        <f t="shared" si="748"/>
        <v>269834.141652597</v>
      </c>
      <c r="H3472" s="168">
        <f t="shared" si="749"/>
        <v>271310.33852408634</v>
      </c>
      <c r="I3472" s="169">
        <f t="shared" si="750"/>
        <v>541144.48017668328</v>
      </c>
      <c r="J3472" s="169">
        <f t="shared" si="752"/>
        <v>522495.38861655671</v>
      </c>
      <c r="K3472" s="95"/>
      <c r="L3472" s="265">
        <f t="shared" si="751"/>
        <v>207431.31701770262</v>
      </c>
      <c r="M3472" s="265">
        <f>$G3472*NonHospFrac+theModel!$H3472*NonHospFrac</f>
        <v>333713.16315898066</v>
      </c>
      <c r="N3472" s="266">
        <f t="shared" si="753"/>
        <v>541144.48017668328</v>
      </c>
      <c r="O3472" s="159"/>
      <c r="P3472" s="265">
        <f t="shared" si="754"/>
        <v>200282.75362066503</v>
      </c>
      <c r="Q3472" s="265">
        <f t="shared" si="755"/>
        <v>333711.60851730587</v>
      </c>
      <c r="R3472" s="266">
        <f t="shared" si="756"/>
        <v>533994.36213797086</v>
      </c>
    </row>
    <row r="3473" spans="1:18" x14ac:dyDescent="0.3">
      <c r="A3473" s="82">
        <v>3442</v>
      </c>
      <c r="B3473" s="94">
        <f t="shared" si="745"/>
        <v>2.9469904566872832E-29</v>
      </c>
      <c r="C3473" s="179">
        <f t="shared" si="746"/>
        <v>2.9403425537572337E-29</v>
      </c>
      <c r="D3473" s="166">
        <f t="shared" si="747"/>
        <v>2.2558277767625785E-3</v>
      </c>
      <c r="E3473" s="167">
        <f t="shared" si="757"/>
        <v>24.291375447755232</v>
      </c>
      <c r="F3473" s="168">
        <f t="shared" si="758"/>
        <v>7.7668150353935852</v>
      </c>
      <c r="G3473" s="168">
        <f t="shared" si="748"/>
        <v>269912.5362318104</v>
      </c>
      <c r="H3473" s="168">
        <f t="shared" si="749"/>
        <v>271310.33852408634</v>
      </c>
      <c r="I3473" s="169">
        <f t="shared" si="750"/>
        <v>541222.87475589674</v>
      </c>
      <c r="J3473" s="169">
        <f t="shared" si="752"/>
        <v>522563.52076826134</v>
      </c>
      <c r="K3473" s="95"/>
      <c r="L3473" s="265">
        <f t="shared" si="751"/>
        <v>207461.3672009882</v>
      </c>
      <c r="M3473" s="265">
        <f>$G3473*NonHospFrac+theModel!$H3473*NonHospFrac</f>
        <v>333761.50755490852</v>
      </c>
      <c r="N3473" s="266">
        <f t="shared" si="753"/>
        <v>541222.87475589674</v>
      </c>
      <c r="O3473" s="159"/>
      <c r="P3473" s="265">
        <f t="shared" si="754"/>
        <v>200308.87001374867</v>
      </c>
      <c r="Q3473" s="265">
        <f t="shared" si="755"/>
        <v>333759.95291323372</v>
      </c>
      <c r="R3473" s="266">
        <f t="shared" si="756"/>
        <v>534068.82292698242</v>
      </c>
    </row>
    <row r="3474" spans="1:18" x14ac:dyDescent="0.3">
      <c r="A3474" s="82">
        <v>3443</v>
      </c>
      <c r="B3474" s="94">
        <f t="shared" si="745"/>
        <v>2.8919393215086692E-29</v>
      </c>
      <c r="C3474" s="179">
        <f t="shared" si="746"/>
        <v>2.8854156044584981E-29</v>
      </c>
      <c r="D3474" s="166">
        <f t="shared" si="747"/>
        <v>2.2558277767625785E-3</v>
      </c>
      <c r="E3474" s="167">
        <f t="shared" si="757"/>
        <v>24.291375447755232</v>
      </c>
      <c r="F3474" s="168">
        <f t="shared" si="758"/>
        <v>7.7690708631703478</v>
      </c>
      <c r="G3474" s="168">
        <f t="shared" si="748"/>
        <v>269990.93081102386</v>
      </c>
      <c r="H3474" s="168">
        <f t="shared" si="749"/>
        <v>271310.33852408634</v>
      </c>
      <c r="I3474" s="169">
        <f t="shared" si="750"/>
        <v>541301.26933511021</v>
      </c>
      <c r="J3474" s="169">
        <f t="shared" si="752"/>
        <v>522631.65014276537</v>
      </c>
      <c r="K3474" s="95"/>
      <c r="L3474" s="265">
        <f t="shared" si="751"/>
        <v>207491.41738427378</v>
      </c>
      <c r="M3474" s="265">
        <f>$G3474*NonHospFrac+theModel!$H3474*NonHospFrac</f>
        <v>333809.85195083637</v>
      </c>
      <c r="N3474" s="266">
        <f t="shared" si="753"/>
        <v>541301.26933511021</v>
      </c>
      <c r="O3474" s="159"/>
      <c r="P3474" s="265">
        <f t="shared" si="754"/>
        <v>200334.98534227672</v>
      </c>
      <c r="Q3474" s="265">
        <f t="shared" si="755"/>
        <v>333808.29730916157</v>
      </c>
      <c r="R3474" s="266">
        <f t="shared" si="756"/>
        <v>534143.28265143826</v>
      </c>
    </row>
    <row r="3475" spans="1:18" x14ac:dyDescent="0.3">
      <c r="A3475" s="82">
        <v>3444</v>
      </c>
      <c r="B3475" s="94">
        <f t="shared" si="745"/>
        <v>2.8379165668182164E-29</v>
      </c>
      <c r="C3475" s="179">
        <f t="shared" si="746"/>
        <v>2.831514715798653E-29</v>
      </c>
      <c r="D3475" s="166">
        <f t="shared" si="747"/>
        <v>2.2558277767625785E-3</v>
      </c>
      <c r="E3475" s="167">
        <f t="shared" si="757"/>
        <v>24.291375447755232</v>
      </c>
      <c r="F3475" s="168">
        <f t="shared" si="758"/>
        <v>7.7713266909471104</v>
      </c>
      <c r="G3475" s="168">
        <f t="shared" si="748"/>
        <v>270069.32539023727</v>
      </c>
      <c r="H3475" s="168">
        <f t="shared" si="749"/>
        <v>271310.33852408634</v>
      </c>
      <c r="I3475" s="169">
        <f t="shared" si="750"/>
        <v>541379.66391432355</v>
      </c>
      <c r="J3475" s="169">
        <f t="shared" si="752"/>
        <v>522699.77674018184</v>
      </c>
      <c r="K3475" s="95"/>
      <c r="L3475" s="265">
        <f t="shared" si="751"/>
        <v>207521.46756755936</v>
      </c>
      <c r="M3475" s="265">
        <f>$G3475*NonHospFrac+theModel!$H3475*NonHospFrac</f>
        <v>333858.19634676422</v>
      </c>
      <c r="N3475" s="266">
        <f t="shared" si="753"/>
        <v>541379.66391432355</v>
      </c>
      <c r="O3475" s="159"/>
      <c r="P3475" s="265">
        <f t="shared" si="754"/>
        <v>200361.09960629256</v>
      </c>
      <c r="Q3475" s="265">
        <f t="shared" si="755"/>
        <v>333856.64170508942</v>
      </c>
      <c r="R3475" s="266">
        <f t="shared" si="756"/>
        <v>534217.74131138204</v>
      </c>
    </row>
    <row r="3476" spans="1:18" x14ac:dyDescent="0.3">
      <c r="A3476" s="82">
        <v>3445</v>
      </c>
      <c r="B3476" s="94">
        <f t="shared" si="745"/>
        <v>2.7849029819961071E-29</v>
      </c>
      <c r="C3476" s="179">
        <f t="shared" si="746"/>
        <v>2.7786207204937311E-29</v>
      </c>
      <c r="D3476" s="166">
        <f t="shared" si="747"/>
        <v>2.2558277767625785E-3</v>
      </c>
      <c r="E3476" s="167">
        <f t="shared" si="757"/>
        <v>24.291375447755232</v>
      </c>
      <c r="F3476" s="168">
        <f t="shared" si="758"/>
        <v>7.773582518723873</v>
      </c>
      <c r="G3476" s="168">
        <f t="shared" si="748"/>
        <v>270147.71996945067</v>
      </c>
      <c r="H3476" s="168">
        <f t="shared" si="749"/>
        <v>271310.33852408634</v>
      </c>
      <c r="I3476" s="169">
        <f t="shared" si="750"/>
        <v>541458.05849353701</v>
      </c>
      <c r="J3476" s="169">
        <f t="shared" si="752"/>
        <v>522767.9005606242</v>
      </c>
      <c r="K3476" s="95"/>
      <c r="L3476" s="265">
        <f t="shared" si="751"/>
        <v>207551.51775084494</v>
      </c>
      <c r="M3476" s="265">
        <f>$G3476*NonHospFrac+theModel!$H3476*NonHospFrac</f>
        <v>333906.54074269207</v>
      </c>
      <c r="N3476" s="266">
        <f t="shared" si="753"/>
        <v>541458.05849353701</v>
      </c>
      <c r="O3476" s="159"/>
      <c r="P3476" s="265">
        <f t="shared" si="754"/>
        <v>200387.21280583958</v>
      </c>
      <c r="Q3476" s="265">
        <f t="shared" si="755"/>
        <v>333904.98610101728</v>
      </c>
      <c r="R3476" s="266">
        <f t="shared" si="756"/>
        <v>534292.19890685682</v>
      </c>
    </row>
    <row r="3477" spans="1:18" x14ac:dyDescent="0.3">
      <c r="A3477" s="82">
        <v>3446</v>
      </c>
      <c r="B3477" s="94">
        <f t="shared" si="745"/>
        <v>2.7328797152857253E-29</v>
      </c>
      <c r="C3477" s="179">
        <f t="shared" si="746"/>
        <v>2.7267148093134326E-29</v>
      </c>
      <c r="D3477" s="166">
        <f t="shared" si="747"/>
        <v>2.2558277767625785E-3</v>
      </c>
      <c r="E3477" s="167">
        <f t="shared" si="757"/>
        <v>24.291375447755232</v>
      </c>
      <c r="F3477" s="168">
        <f t="shared" si="758"/>
        <v>7.7758383465006355</v>
      </c>
      <c r="G3477" s="168">
        <f t="shared" si="748"/>
        <v>270226.11454866413</v>
      </c>
      <c r="H3477" s="168">
        <f t="shared" si="749"/>
        <v>271310.33852408634</v>
      </c>
      <c r="I3477" s="169">
        <f t="shared" si="750"/>
        <v>541536.45307275048</v>
      </c>
      <c r="J3477" s="169">
        <f t="shared" si="752"/>
        <v>522836.02160420554</v>
      </c>
      <c r="K3477" s="95"/>
      <c r="L3477" s="265">
        <f t="shared" si="751"/>
        <v>207581.56793413055</v>
      </c>
      <c r="M3477" s="265">
        <f>$G3477*NonHospFrac+theModel!$H3477*NonHospFrac</f>
        <v>333954.88513861992</v>
      </c>
      <c r="N3477" s="266">
        <f t="shared" si="753"/>
        <v>541536.45307275048</v>
      </c>
      <c r="O3477" s="159"/>
      <c r="P3477" s="265">
        <f t="shared" si="754"/>
        <v>200413.3249409612</v>
      </c>
      <c r="Q3477" s="265">
        <f t="shared" si="755"/>
        <v>333953.33049694513</v>
      </c>
      <c r="R3477" s="266">
        <f t="shared" si="756"/>
        <v>534366.65543790627</v>
      </c>
    </row>
    <row r="3478" spans="1:18" x14ac:dyDescent="0.3">
      <c r="A3478" s="82">
        <v>3447</v>
      </c>
      <c r="B3478" s="94">
        <f t="shared" si="745"/>
        <v>2.6818282670899257E-29</v>
      </c>
      <c r="C3478" s="179">
        <f t="shared" si="746"/>
        <v>2.6757785243925174E-29</v>
      </c>
      <c r="D3478" s="166">
        <f t="shared" si="747"/>
        <v>2.2558277767625785E-3</v>
      </c>
      <c r="E3478" s="167">
        <f t="shared" si="757"/>
        <v>24.291375447755232</v>
      </c>
      <c r="F3478" s="168">
        <f t="shared" si="758"/>
        <v>7.7780941742773981</v>
      </c>
      <c r="G3478" s="168">
        <f t="shared" si="748"/>
        <v>270304.50912787754</v>
      </c>
      <c r="H3478" s="168">
        <f t="shared" si="749"/>
        <v>271310.33852408634</v>
      </c>
      <c r="I3478" s="169">
        <f t="shared" si="750"/>
        <v>541614.84765196382</v>
      </c>
      <c r="J3478" s="169">
        <f t="shared" si="752"/>
        <v>522904.1398710389</v>
      </c>
      <c r="K3478" s="95"/>
      <c r="L3478" s="265">
        <f t="shared" si="751"/>
        <v>207611.6181174161</v>
      </c>
      <c r="M3478" s="265">
        <f>$G3478*NonHospFrac+theModel!$H3478*NonHospFrac</f>
        <v>334003.22953454778</v>
      </c>
      <c r="N3478" s="266">
        <f t="shared" si="753"/>
        <v>541614.84765196382</v>
      </c>
      <c r="O3478" s="159"/>
      <c r="P3478" s="265">
        <f t="shared" si="754"/>
        <v>200439.43601170075</v>
      </c>
      <c r="Q3478" s="265">
        <f t="shared" si="755"/>
        <v>334001.67489287298</v>
      </c>
      <c r="R3478" s="266">
        <f t="shared" si="756"/>
        <v>534441.1109045737</v>
      </c>
    </row>
    <row r="3479" spans="1:18" x14ac:dyDescent="0.3">
      <c r="A3479" s="82">
        <v>3448</v>
      </c>
      <c r="B3479" s="94">
        <f t="shared" si="745"/>
        <v>2.631730483392535E-29</v>
      </c>
      <c r="C3479" s="179">
        <f t="shared" si="746"/>
        <v>2.6257937526671454E-29</v>
      </c>
      <c r="D3479" s="166">
        <f t="shared" si="747"/>
        <v>2.2558277767625785E-3</v>
      </c>
      <c r="E3479" s="167">
        <f t="shared" si="757"/>
        <v>24.291375447755232</v>
      </c>
      <c r="F3479" s="168">
        <f t="shared" si="758"/>
        <v>7.7803500020541607</v>
      </c>
      <c r="G3479" s="168">
        <f t="shared" si="748"/>
        <v>270382.90370709094</v>
      </c>
      <c r="H3479" s="168">
        <f t="shared" si="749"/>
        <v>271310.33852408634</v>
      </c>
      <c r="I3479" s="169">
        <f t="shared" si="750"/>
        <v>541693.24223117728</v>
      </c>
      <c r="J3479" s="169">
        <f t="shared" si="752"/>
        <v>522972.25536123774</v>
      </c>
      <c r="K3479" s="95"/>
      <c r="L3479" s="265">
        <f t="shared" si="751"/>
        <v>207641.66830070165</v>
      </c>
      <c r="M3479" s="265">
        <f>$G3479*NonHospFrac+theModel!$H3479*NonHospFrac</f>
        <v>334051.57393047563</v>
      </c>
      <c r="N3479" s="266">
        <f t="shared" si="753"/>
        <v>541693.24223117728</v>
      </c>
      <c r="O3479" s="159"/>
      <c r="P3479" s="265">
        <f t="shared" si="754"/>
        <v>200465.54601810165</v>
      </c>
      <c r="Q3479" s="265">
        <f t="shared" si="755"/>
        <v>334050.01928880083</v>
      </c>
      <c r="R3479" s="266">
        <f t="shared" si="756"/>
        <v>534515.56530690251</v>
      </c>
    </row>
    <row r="3480" spans="1:18" x14ac:dyDescent="0.3">
      <c r="A3480" s="82">
        <v>3449</v>
      </c>
      <c r="B3480" s="94">
        <f t="shared" si="745"/>
        <v>2.5825685493027377E-29</v>
      </c>
      <c r="C3480" s="179">
        <f t="shared" si="746"/>
        <v>2.5767427194338272E-29</v>
      </c>
      <c r="D3480" s="166">
        <f t="shared" si="747"/>
        <v>2.2558277767625785E-3</v>
      </c>
      <c r="E3480" s="167">
        <f t="shared" si="757"/>
        <v>24.291375447755232</v>
      </c>
      <c r="F3480" s="168">
        <f t="shared" si="758"/>
        <v>7.7826058298309233</v>
      </c>
      <c r="G3480" s="168">
        <f t="shared" si="748"/>
        <v>270461.2982863044</v>
      </c>
      <c r="H3480" s="168">
        <f t="shared" si="749"/>
        <v>271310.33852408634</v>
      </c>
      <c r="I3480" s="169">
        <f t="shared" si="750"/>
        <v>541771.63681039074</v>
      </c>
      <c r="J3480" s="169">
        <f t="shared" si="752"/>
        <v>523040.36807491508</v>
      </c>
      <c r="K3480" s="95"/>
      <c r="L3480" s="265">
        <f t="shared" si="751"/>
        <v>207671.71848398726</v>
      </c>
      <c r="M3480" s="265">
        <f>$G3480*NonHospFrac+theModel!$H3480*NonHospFrac</f>
        <v>334099.91832640348</v>
      </c>
      <c r="N3480" s="266">
        <f t="shared" si="753"/>
        <v>541771.63681039074</v>
      </c>
      <c r="O3480" s="159"/>
      <c r="P3480" s="265">
        <f t="shared" si="754"/>
        <v>200491.65496020735</v>
      </c>
      <c r="Q3480" s="265">
        <f t="shared" si="755"/>
        <v>334098.36368472868</v>
      </c>
      <c r="R3480" s="266">
        <f t="shared" si="756"/>
        <v>534590.01864493603</v>
      </c>
    </row>
    <row r="3481" spans="1:18" x14ac:dyDescent="0.3">
      <c r="A3481" s="82">
        <v>3450</v>
      </c>
      <c r="B3481" s="94">
        <f t="shared" si="745"/>
        <v>2.5343249827200625E-29</v>
      </c>
      <c r="C3481" s="179">
        <f t="shared" si="746"/>
        <v>2.5286079820286993E-29</v>
      </c>
      <c r="D3481" s="166">
        <f t="shared" si="747"/>
        <v>2.2558277767625785E-3</v>
      </c>
      <c r="E3481" s="167">
        <f t="shared" si="757"/>
        <v>24.291375447755232</v>
      </c>
      <c r="F3481" s="168">
        <f t="shared" si="758"/>
        <v>7.7848616576076859</v>
      </c>
      <c r="G3481" s="168">
        <f t="shared" si="748"/>
        <v>270539.69286551781</v>
      </c>
      <c r="H3481" s="168">
        <f t="shared" si="749"/>
        <v>271310.33852408634</v>
      </c>
      <c r="I3481" s="169">
        <f t="shared" si="750"/>
        <v>541850.03138960409</v>
      </c>
      <c r="J3481" s="169">
        <f t="shared" si="752"/>
        <v>523108.47801218403</v>
      </c>
      <c r="K3481" s="95"/>
      <c r="L3481" s="265">
        <f t="shared" si="751"/>
        <v>207701.76866727285</v>
      </c>
      <c r="M3481" s="265">
        <f>$G3481*NonHospFrac+theModel!$H3481*NonHospFrac</f>
        <v>334148.26272233133</v>
      </c>
      <c r="N3481" s="266">
        <f t="shared" si="753"/>
        <v>541850.03138960421</v>
      </c>
      <c r="O3481" s="159"/>
      <c r="P3481" s="265">
        <f t="shared" si="754"/>
        <v>200517.76283806114</v>
      </c>
      <c r="Q3481" s="265">
        <f t="shared" si="755"/>
        <v>334146.70808065654</v>
      </c>
      <c r="R3481" s="266">
        <f t="shared" si="756"/>
        <v>534664.47091871768</v>
      </c>
    </row>
    <row r="3482" spans="1:18" x14ac:dyDescent="0.3">
      <c r="A3482" s="82">
        <v>3451</v>
      </c>
      <c r="B3482" s="94">
        <f t="shared" si="745"/>
        <v>2.4869826281177022E-29</v>
      </c>
      <c r="C3482" s="179">
        <f t="shared" si="746"/>
        <v>2.4813724236248682E-29</v>
      </c>
      <c r="D3482" s="166">
        <f t="shared" si="747"/>
        <v>2.2558277767625785E-3</v>
      </c>
      <c r="E3482" s="167">
        <f t="shared" si="757"/>
        <v>24.291375447755232</v>
      </c>
      <c r="F3482" s="168">
        <f t="shared" si="758"/>
        <v>7.7871174853844485</v>
      </c>
      <c r="G3482" s="168">
        <f t="shared" si="748"/>
        <v>270618.08744473127</v>
      </c>
      <c r="H3482" s="168">
        <f t="shared" si="749"/>
        <v>271310.33852408634</v>
      </c>
      <c r="I3482" s="169">
        <f t="shared" si="750"/>
        <v>541928.42596881767</v>
      </c>
      <c r="J3482" s="169">
        <f t="shared" si="752"/>
        <v>523176.58517315803</v>
      </c>
      <c r="K3482" s="95"/>
      <c r="L3482" s="265">
        <f t="shared" si="751"/>
        <v>207731.81885055843</v>
      </c>
      <c r="M3482" s="265">
        <f>$G3482*NonHospFrac+theModel!$H3482*NonHospFrac</f>
        <v>334196.60711825918</v>
      </c>
      <c r="N3482" s="266">
        <f t="shared" si="753"/>
        <v>541928.42596881767</v>
      </c>
      <c r="O3482" s="159"/>
      <c r="P3482" s="265">
        <f t="shared" si="754"/>
        <v>200543.86965170642</v>
      </c>
      <c r="Q3482" s="265">
        <f t="shared" si="755"/>
        <v>334195.05247658439</v>
      </c>
      <c r="R3482" s="266">
        <f t="shared" si="756"/>
        <v>534738.92212829087</v>
      </c>
    </row>
    <row r="3483" spans="1:18" x14ac:dyDescent="0.3">
      <c r="A3483" s="82">
        <v>3452</v>
      </c>
      <c r="B3483" s="94">
        <f t="shared" si="745"/>
        <v>2.4405246504419702E-29</v>
      </c>
      <c r="C3483" s="179">
        <f t="shared" si="746"/>
        <v>2.4350192471456295E-29</v>
      </c>
      <c r="D3483" s="166">
        <f t="shared" si="747"/>
        <v>2.2558277767625785E-3</v>
      </c>
      <c r="E3483" s="167">
        <f t="shared" si="757"/>
        <v>24.291375447755232</v>
      </c>
      <c r="F3483" s="168">
        <f t="shared" si="758"/>
        <v>7.7893733131612111</v>
      </c>
      <c r="G3483" s="168">
        <f t="shared" si="748"/>
        <v>270696.48202394461</v>
      </c>
      <c r="H3483" s="168">
        <f t="shared" si="749"/>
        <v>271310.33852408634</v>
      </c>
      <c r="I3483" s="169">
        <f t="shared" si="750"/>
        <v>542006.82054803101</v>
      </c>
      <c r="J3483" s="169">
        <f t="shared" si="752"/>
        <v>523244.6895579499</v>
      </c>
      <c r="K3483" s="95"/>
      <c r="L3483" s="265">
        <f t="shared" si="751"/>
        <v>207761.86903384398</v>
      </c>
      <c r="M3483" s="265">
        <f>$G3483*NonHospFrac+theModel!$H3483*NonHospFrac</f>
        <v>334244.95151418692</v>
      </c>
      <c r="N3483" s="266">
        <f t="shared" si="753"/>
        <v>542006.8205480309</v>
      </c>
      <c r="O3483" s="159"/>
      <c r="P3483" s="265">
        <f t="shared" si="754"/>
        <v>200569.97540118656</v>
      </c>
      <c r="Q3483" s="265">
        <f t="shared" si="755"/>
        <v>334243.39687251212</v>
      </c>
      <c r="R3483" s="266">
        <f t="shared" si="756"/>
        <v>534813.37227369868</v>
      </c>
    </row>
    <row r="3484" spans="1:18" x14ac:dyDescent="0.3">
      <c r="A3484" s="82">
        <v>3453</v>
      </c>
      <c r="B3484" s="94">
        <f t="shared" si="745"/>
        <v>2.3949345291257153E-29</v>
      </c>
      <c r="C3484" s="179">
        <f t="shared" si="746"/>
        <v>2.3895319692913857E-29</v>
      </c>
      <c r="D3484" s="166">
        <f t="shared" si="747"/>
        <v>2.2558277767625785E-3</v>
      </c>
      <c r="E3484" s="167">
        <f t="shared" si="757"/>
        <v>24.291375447755232</v>
      </c>
      <c r="F3484" s="168">
        <f t="shared" si="758"/>
        <v>7.7916291409379737</v>
      </c>
      <c r="G3484" s="168">
        <f t="shared" si="748"/>
        <v>270774.87660315807</v>
      </c>
      <c r="H3484" s="168">
        <f t="shared" si="749"/>
        <v>271310.33852408634</v>
      </c>
      <c r="I3484" s="169">
        <f t="shared" si="750"/>
        <v>542085.21512724436</v>
      </c>
      <c r="J3484" s="169">
        <f t="shared" si="752"/>
        <v>523312.79116667295</v>
      </c>
      <c r="K3484" s="95"/>
      <c r="L3484" s="265">
        <f t="shared" si="751"/>
        <v>207791.91921712959</v>
      </c>
      <c r="M3484" s="265">
        <f>$G3484*NonHospFrac+theModel!$H3484*NonHospFrac</f>
        <v>334293.29591011483</v>
      </c>
      <c r="N3484" s="266">
        <f t="shared" si="753"/>
        <v>542085.21512724436</v>
      </c>
      <c r="O3484" s="159"/>
      <c r="P3484" s="265">
        <f t="shared" si="754"/>
        <v>200596.08008654503</v>
      </c>
      <c r="Q3484" s="265">
        <f t="shared" si="755"/>
        <v>334291.74126844003</v>
      </c>
      <c r="R3484" s="266">
        <f t="shared" si="756"/>
        <v>534887.821354985</v>
      </c>
    </row>
    <row r="3485" spans="1:18" x14ac:dyDescent="0.3">
      <c r="A3485" s="82">
        <v>3454</v>
      </c>
      <c r="B3485" s="94">
        <f t="shared" si="745"/>
        <v>2.3501960522135984E-29</v>
      </c>
      <c r="C3485" s="179">
        <f t="shared" si="746"/>
        <v>2.3448944146781773E-29</v>
      </c>
      <c r="D3485" s="166">
        <f t="shared" si="747"/>
        <v>2.2558277767625785E-3</v>
      </c>
      <c r="E3485" s="167">
        <f t="shared" si="757"/>
        <v>24.291375447755232</v>
      </c>
      <c r="F3485" s="168">
        <f t="shared" si="758"/>
        <v>7.7938849687147362</v>
      </c>
      <c r="G3485" s="168">
        <f t="shared" si="748"/>
        <v>270853.27118237148</v>
      </c>
      <c r="H3485" s="168">
        <f t="shared" si="749"/>
        <v>271310.33852408634</v>
      </c>
      <c r="I3485" s="169">
        <f t="shared" si="750"/>
        <v>542163.60970645782</v>
      </c>
      <c r="J3485" s="169">
        <f t="shared" si="752"/>
        <v>523380.88999944046</v>
      </c>
      <c r="K3485" s="95"/>
      <c r="L3485" s="265">
        <f t="shared" si="751"/>
        <v>207821.96940041514</v>
      </c>
      <c r="M3485" s="265">
        <f>$G3485*NonHospFrac+theModel!$H3485*NonHospFrac</f>
        <v>334341.64030604262</v>
      </c>
      <c r="N3485" s="266">
        <f t="shared" si="753"/>
        <v>542163.6097064577</v>
      </c>
      <c r="O3485" s="159"/>
      <c r="P3485" s="265">
        <f t="shared" si="754"/>
        <v>200622.18370782508</v>
      </c>
      <c r="Q3485" s="265">
        <f t="shared" si="755"/>
        <v>334340.08566436783</v>
      </c>
      <c r="R3485" s="266">
        <f t="shared" si="756"/>
        <v>534962.26937219291</v>
      </c>
    </row>
    <row r="3486" spans="1:18" x14ac:dyDescent="0.3">
      <c r="A3486" s="82">
        <v>3455</v>
      </c>
      <c r="B3486" s="94">
        <f t="shared" si="745"/>
        <v>2.3062933105969552E-29</v>
      </c>
      <c r="C3486" s="179">
        <f t="shared" si="746"/>
        <v>2.3010907100855488E-29</v>
      </c>
      <c r="D3486" s="166">
        <f t="shared" si="747"/>
        <v>2.2558277767625785E-3</v>
      </c>
      <c r="E3486" s="167">
        <f t="shared" si="757"/>
        <v>24.291375447755232</v>
      </c>
      <c r="F3486" s="168">
        <f t="shared" si="758"/>
        <v>7.7961407964914988</v>
      </c>
      <c r="G3486" s="168">
        <f t="shared" si="748"/>
        <v>270931.66576158494</v>
      </c>
      <c r="H3486" s="168">
        <f t="shared" si="749"/>
        <v>271310.33852408634</v>
      </c>
      <c r="I3486" s="169">
        <f t="shared" si="750"/>
        <v>542242.00428567128</v>
      </c>
      <c r="J3486" s="169">
        <f t="shared" si="752"/>
        <v>523448.98605636548</v>
      </c>
      <c r="K3486" s="95"/>
      <c r="L3486" s="265">
        <f t="shared" si="751"/>
        <v>207852.01958370075</v>
      </c>
      <c r="M3486" s="265">
        <f>$G3486*NonHospFrac+theModel!$H3486*NonHospFrac</f>
        <v>334389.98470197053</v>
      </c>
      <c r="N3486" s="266">
        <f t="shared" si="753"/>
        <v>542242.00428567128</v>
      </c>
      <c r="O3486" s="159"/>
      <c r="P3486" s="265">
        <f t="shared" si="754"/>
        <v>200648.28626507017</v>
      </c>
      <c r="Q3486" s="265">
        <f t="shared" si="755"/>
        <v>334388.43006029574</v>
      </c>
      <c r="R3486" s="266">
        <f t="shared" si="756"/>
        <v>535036.71632536594</v>
      </c>
    </row>
    <row r="3487" spans="1:18" x14ac:dyDescent="0.3">
      <c r="A3487" s="82">
        <v>3456</v>
      </c>
      <c r="B3487" s="94">
        <f t="shared" ref="B3487:B3550" si="759">Constant*EXP(PowerTerm*(A3487)/7)</f>
        <v>2.2632106923566756E-29</v>
      </c>
      <c r="C3487" s="179">
        <f t="shared" ref="C3487:C3550" si="760">(1-theFloor)*B3487</f>
        <v>2.2581052788121914E-29</v>
      </c>
      <c r="D3487" s="166">
        <f t="shared" ref="D3487:D3550" si="761">theFloor</f>
        <v>2.2558277767625785E-3</v>
      </c>
      <c r="E3487" s="167">
        <f t="shared" si="757"/>
        <v>24.291375447755232</v>
      </c>
      <c r="F3487" s="168">
        <f t="shared" si="758"/>
        <v>7.7983966242682614</v>
      </c>
      <c r="G3487" s="168">
        <f t="shared" ref="G3487:G3550" si="762">$B$22*F3487*totInfected/365.25</f>
        <v>271010.06034079834</v>
      </c>
      <c r="H3487" s="168">
        <f t="shared" ref="H3487:H3550" si="763">lostQALYs_Injured*E3487*totInfected/365.25</f>
        <v>271310.33852408634</v>
      </c>
      <c r="I3487" s="169">
        <f t="shared" ref="I3487:I3550" si="764">H3487+G3487</f>
        <v>542320.39886488463</v>
      </c>
      <c r="J3487" s="169">
        <f t="shared" si="752"/>
        <v>523517.0793375611</v>
      </c>
      <c r="K3487" s="95"/>
      <c r="L3487" s="265">
        <f t="shared" ref="L3487:L3550" si="765">$G3487*HospFrac+$H3487*HospFrac</f>
        <v>207882.0697669863</v>
      </c>
      <c r="M3487" s="265">
        <f>$G3487*NonHospFrac+theModel!$H3487*NonHospFrac</f>
        <v>334438.32909789833</v>
      </c>
      <c r="N3487" s="266">
        <f t="shared" si="753"/>
        <v>542320.39886488463</v>
      </c>
      <c r="O3487" s="159"/>
      <c r="P3487" s="265">
        <f t="shared" si="754"/>
        <v>200674.3877583236</v>
      </c>
      <c r="Q3487" s="265">
        <f t="shared" si="755"/>
        <v>334436.77445622353</v>
      </c>
      <c r="R3487" s="266">
        <f t="shared" si="756"/>
        <v>535111.16221454716</v>
      </c>
    </row>
    <row r="3488" spans="1:18" x14ac:dyDescent="0.3">
      <c r="A3488" s="82">
        <v>3457</v>
      </c>
      <c r="B3488" s="94">
        <f t="shared" si="759"/>
        <v>2.2209328772114353E-29</v>
      </c>
      <c r="C3488" s="179">
        <f t="shared" si="760"/>
        <v>2.2159228351366965E-29</v>
      </c>
      <c r="D3488" s="166">
        <f t="shared" si="761"/>
        <v>2.2558277767625785E-3</v>
      </c>
      <c r="E3488" s="167">
        <f t="shared" si="757"/>
        <v>24.291375447755232</v>
      </c>
      <c r="F3488" s="168">
        <f t="shared" si="758"/>
        <v>7.800652452045024</v>
      </c>
      <c r="G3488" s="168">
        <f t="shared" si="762"/>
        <v>271088.45492001181</v>
      </c>
      <c r="H3488" s="168">
        <f t="shared" si="763"/>
        <v>271310.33852408634</v>
      </c>
      <c r="I3488" s="169">
        <f t="shared" si="764"/>
        <v>542398.79344409821</v>
      </c>
      <c r="J3488" s="169">
        <f t="shared" ref="J3488:J3551" si="766">J3487+(I3488-I3487)/(1+discountDaily)^A3488</f>
        <v>523585.1698431407</v>
      </c>
      <c r="K3488" s="95"/>
      <c r="L3488" s="265">
        <f t="shared" si="765"/>
        <v>207912.11995027191</v>
      </c>
      <c r="M3488" s="265">
        <f>$G3488*NonHospFrac+theModel!$H3488*NonHospFrac</f>
        <v>334486.67349382618</v>
      </c>
      <c r="N3488" s="266">
        <f t="shared" ref="N3488:N3551" si="767">L3488+M3488</f>
        <v>542398.79344409809</v>
      </c>
      <c r="O3488" s="159"/>
      <c r="P3488" s="265">
        <f t="shared" ref="P3488:P3551" si="768">P3487+(L3488-L3487)/(1+discountDaily)^A3488</f>
        <v>200700.48818762883</v>
      </c>
      <c r="Q3488" s="265">
        <f t="shared" ref="Q3488:Q3551" si="769">Q3487+(M3488-M3487)/(1+discountDaily)^B3488</f>
        <v>334485.11885215138</v>
      </c>
      <c r="R3488" s="266">
        <f t="shared" ref="R3488:R3551" si="770">P3488+Q3488</f>
        <v>535185.60703978024</v>
      </c>
    </row>
    <row r="3489" spans="1:18" x14ac:dyDescent="0.3">
      <c r="A3489" s="82">
        <v>3458</v>
      </c>
      <c r="B3489" s="94">
        <f t="shared" si="759"/>
        <v>2.1794448310698021E-29</v>
      </c>
      <c r="C3489" s="179">
        <f t="shared" si="760"/>
        <v>2.1745283788819533E-29</v>
      </c>
      <c r="D3489" s="166">
        <f t="shared" si="761"/>
        <v>2.2558277767625785E-3</v>
      </c>
      <c r="E3489" s="167">
        <f t="shared" ref="E3489:E3552" si="771">C3489+E3488</f>
        <v>24.291375447755232</v>
      </c>
      <c r="F3489" s="168">
        <f t="shared" ref="F3489:F3552" si="772">D3489+F3488</f>
        <v>7.8029082798217866</v>
      </c>
      <c r="G3489" s="168">
        <f t="shared" si="762"/>
        <v>271166.84949922515</v>
      </c>
      <c r="H3489" s="168">
        <f t="shared" si="763"/>
        <v>271310.33852408634</v>
      </c>
      <c r="I3489" s="169">
        <f t="shared" si="764"/>
        <v>542477.18802331155</v>
      </c>
      <c r="J3489" s="169">
        <f t="shared" si="766"/>
        <v>523653.25757321704</v>
      </c>
      <c r="K3489" s="95"/>
      <c r="L3489" s="265">
        <f t="shared" si="765"/>
        <v>207942.17013355746</v>
      </c>
      <c r="M3489" s="265">
        <f>$G3489*NonHospFrac+theModel!$H3489*NonHospFrac</f>
        <v>334535.01788975403</v>
      </c>
      <c r="N3489" s="266">
        <f t="shared" si="767"/>
        <v>542477.18802331155</v>
      </c>
      <c r="O3489" s="159"/>
      <c r="P3489" s="265">
        <f t="shared" si="768"/>
        <v>200726.58755302912</v>
      </c>
      <c r="Q3489" s="265">
        <f t="shared" si="769"/>
        <v>334533.46324807924</v>
      </c>
      <c r="R3489" s="266">
        <f t="shared" si="770"/>
        <v>535260.05080110836</v>
      </c>
    </row>
    <row r="3490" spans="1:18" x14ac:dyDescent="0.3">
      <c r="A3490" s="82">
        <v>3459</v>
      </c>
      <c r="B3490" s="94">
        <f t="shared" si="759"/>
        <v>2.1387318006840758E-29</v>
      </c>
      <c r="C3490" s="179">
        <f t="shared" si="760"/>
        <v>2.1339071900810472E-29</v>
      </c>
      <c r="D3490" s="166">
        <f t="shared" si="761"/>
        <v>2.2558277767625785E-3</v>
      </c>
      <c r="E3490" s="167">
        <f t="shared" si="771"/>
        <v>24.291375447755232</v>
      </c>
      <c r="F3490" s="168">
        <f t="shared" si="772"/>
        <v>7.8051641075985492</v>
      </c>
      <c r="G3490" s="168">
        <f t="shared" si="762"/>
        <v>271245.24407843861</v>
      </c>
      <c r="H3490" s="168">
        <f t="shared" si="763"/>
        <v>271310.33852408634</v>
      </c>
      <c r="I3490" s="169">
        <f t="shared" si="764"/>
        <v>542555.5826025249</v>
      </c>
      <c r="J3490" s="169">
        <f t="shared" si="766"/>
        <v>523721.3425279035</v>
      </c>
      <c r="K3490" s="95"/>
      <c r="L3490" s="265">
        <f t="shared" si="765"/>
        <v>207972.22031684307</v>
      </c>
      <c r="M3490" s="265">
        <f>$G3490*NonHospFrac+theModel!$H3490*NonHospFrac</f>
        <v>334583.36228568188</v>
      </c>
      <c r="N3490" s="266">
        <f t="shared" si="767"/>
        <v>542555.5826025249</v>
      </c>
      <c r="O3490" s="159"/>
      <c r="P3490" s="265">
        <f t="shared" si="768"/>
        <v>200752.68585456794</v>
      </c>
      <c r="Q3490" s="265">
        <f t="shared" si="769"/>
        <v>334581.80764400709</v>
      </c>
      <c r="R3490" s="266">
        <f t="shared" si="770"/>
        <v>535334.49349857506</v>
      </c>
    </row>
    <row r="3491" spans="1:18" x14ac:dyDescent="0.3">
      <c r="A3491" s="82">
        <v>3460</v>
      </c>
      <c r="B3491" s="94">
        <f t="shared" si="759"/>
        <v>2.0987793084039989E-29</v>
      </c>
      <c r="C3491" s="179">
        <f t="shared" si="760"/>
        <v>2.0940448237428066E-29</v>
      </c>
      <c r="D3491" s="166">
        <f t="shared" si="761"/>
        <v>2.2558277767625785E-3</v>
      </c>
      <c r="E3491" s="167">
        <f t="shared" si="771"/>
        <v>24.291375447755232</v>
      </c>
      <c r="F3491" s="168">
        <f t="shared" si="772"/>
        <v>7.8074199353753118</v>
      </c>
      <c r="G3491" s="168">
        <f t="shared" si="762"/>
        <v>271323.63865765202</v>
      </c>
      <c r="H3491" s="168">
        <f t="shared" si="763"/>
        <v>271310.33852408634</v>
      </c>
      <c r="I3491" s="169">
        <f t="shared" si="764"/>
        <v>542633.97718173836</v>
      </c>
      <c r="J3491" s="169">
        <f t="shared" si="766"/>
        <v>523789.42470731324</v>
      </c>
      <c r="K3491" s="95"/>
      <c r="L3491" s="265">
        <f t="shared" si="765"/>
        <v>208002.27050012862</v>
      </c>
      <c r="M3491" s="265">
        <f>$G3491*NonHospFrac+theModel!$H3491*NonHospFrac</f>
        <v>334631.70668160974</v>
      </c>
      <c r="N3491" s="266">
        <f t="shared" si="767"/>
        <v>542633.97718173836</v>
      </c>
      <c r="O3491" s="159"/>
      <c r="P3491" s="265">
        <f t="shared" si="768"/>
        <v>200778.78309228856</v>
      </c>
      <c r="Q3491" s="265">
        <f t="shared" si="769"/>
        <v>334630.15203993494</v>
      </c>
      <c r="R3491" s="266">
        <f t="shared" si="770"/>
        <v>535408.93513222353</v>
      </c>
    </row>
    <row r="3492" spans="1:18" x14ac:dyDescent="0.3">
      <c r="A3492" s="82">
        <v>3461</v>
      </c>
      <c r="B3492" s="94">
        <f t="shared" si="759"/>
        <v>2.0595731470284694E-29</v>
      </c>
      <c r="C3492" s="179">
        <f t="shared" si="760"/>
        <v>2.0549271047151282E-29</v>
      </c>
      <c r="D3492" s="166">
        <f t="shared" si="761"/>
        <v>2.2558277767625785E-3</v>
      </c>
      <c r="E3492" s="167">
        <f t="shared" si="771"/>
        <v>24.291375447755232</v>
      </c>
      <c r="F3492" s="168">
        <f t="shared" si="772"/>
        <v>7.8096757631520743</v>
      </c>
      <c r="G3492" s="168">
        <f t="shared" si="762"/>
        <v>271402.03323686548</v>
      </c>
      <c r="H3492" s="168">
        <f t="shared" si="763"/>
        <v>271310.33852408634</v>
      </c>
      <c r="I3492" s="169">
        <f t="shared" si="764"/>
        <v>542712.37176095182</v>
      </c>
      <c r="J3492" s="169">
        <f t="shared" si="766"/>
        <v>523857.5041115593</v>
      </c>
      <c r="K3492" s="95"/>
      <c r="L3492" s="265">
        <f t="shared" si="765"/>
        <v>208032.32068341423</v>
      </c>
      <c r="M3492" s="265">
        <f>$G3492*NonHospFrac+theModel!$H3492*NonHospFrac</f>
        <v>334680.05107753759</v>
      </c>
      <c r="N3492" s="266">
        <f t="shared" si="767"/>
        <v>542712.37176095182</v>
      </c>
      <c r="O3492" s="159"/>
      <c r="P3492" s="265">
        <f t="shared" si="768"/>
        <v>200804.87926623446</v>
      </c>
      <c r="Q3492" s="265">
        <f t="shared" si="769"/>
        <v>334678.49643586279</v>
      </c>
      <c r="R3492" s="266">
        <f t="shared" si="770"/>
        <v>535483.37570209731</v>
      </c>
    </row>
    <row r="3493" spans="1:18" x14ac:dyDescent="0.3">
      <c r="A3493" s="82">
        <v>3462</v>
      </c>
      <c r="B3493" s="94">
        <f t="shared" si="759"/>
        <v>2.0210993747534278E-29</v>
      </c>
      <c r="C3493" s="179">
        <f t="shared" si="760"/>
        <v>2.0165401226442615E-29</v>
      </c>
      <c r="D3493" s="166">
        <f t="shared" si="761"/>
        <v>2.2558277767625785E-3</v>
      </c>
      <c r="E3493" s="167">
        <f t="shared" si="771"/>
        <v>24.291375447755232</v>
      </c>
      <c r="F3493" s="168">
        <f t="shared" si="772"/>
        <v>7.8119315909288369</v>
      </c>
      <c r="G3493" s="168">
        <f t="shared" si="762"/>
        <v>271480.42781607882</v>
      </c>
      <c r="H3493" s="168">
        <f t="shared" si="763"/>
        <v>271310.33852408634</v>
      </c>
      <c r="I3493" s="169">
        <f t="shared" si="764"/>
        <v>542790.76634016517</v>
      </c>
      <c r="J3493" s="169">
        <f t="shared" si="766"/>
        <v>523925.58074075473</v>
      </c>
      <c r="K3493" s="95"/>
      <c r="L3493" s="265">
        <f t="shared" si="765"/>
        <v>208062.37086669978</v>
      </c>
      <c r="M3493" s="265">
        <f>$G3493*NonHospFrac+theModel!$H3493*NonHospFrac</f>
        <v>334728.39547346538</v>
      </c>
      <c r="N3493" s="266">
        <f t="shared" si="767"/>
        <v>542790.76634016517</v>
      </c>
      <c r="O3493" s="159"/>
      <c r="P3493" s="265">
        <f t="shared" si="768"/>
        <v>200830.9743764489</v>
      </c>
      <c r="Q3493" s="265">
        <f t="shared" si="769"/>
        <v>334726.84083179059</v>
      </c>
      <c r="R3493" s="266">
        <f t="shared" si="770"/>
        <v>535557.81520823948</v>
      </c>
    </row>
    <row r="3494" spans="1:18" x14ac:dyDescent="0.3">
      <c r="A3494" s="82">
        <v>3463</v>
      </c>
      <c r="B3494" s="94">
        <f t="shared" si="759"/>
        <v>1.9833443102141164E-29</v>
      </c>
      <c r="C3494" s="179">
        <f t="shared" si="760"/>
        <v>1.9788702270282514E-29</v>
      </c>
      <c r="D3494" s="166">
        <f t="shared" si="761"/>
        <v>2.2558277767625785E-3</v>
      </c>
      <c r="E3494" s="167">
        <f t="shared" si="771"/>
        <v>24.291375447755232</v>
      </c>
      <c r="F3494" s="168">
        <f t="shared" si="772"/>
        <v>7.8141874187055995</v>
      </c>
      <c r="G3494" s="168">
        <f t="shared" si="762"/>
        <v>271558.82239529229</v>
      </c>
      <c r="H3494" s="168">
        <f t="shared" si="763"/>
        <v>271310.33852408634</v>
      </c>
      <c r="I3494" s="169">
        <f t="shared" si="764"/>
        <v>542869.16091937863</v>
      </c>
      <c r="J3494" s="169">
        <f t="shared" si="766"/>
        <v>523993.65459501283</v>
      </c>
      <c r="K3494" s="95"/>
      <c r="L3494" s="265">
        <f t="shared" si="765"/>
        <v>208092.42104998537</v>
      </c>
      <c r="M3494" s="265">
        <f>$G3494*NonHospFrac+theModel!$H3494*NonHospFrac</f>
        <v>334776.73986939323</v>
      </c>
      <c r="N3494" s="266">
        <f t="shared" si="767"/>
        <v>542869.16091937863</v>
      </c>
      <c r="O3494" s="159"/>
      <c r="P3494" s="265">
        <f t="shared" si="768"/>
        <v>200857.06842297528</v>
      </c>
      <c r="Q3494" s="265">
        <f t="shared" si="769"/>
        <v>334775.18522771844</v>
      </c>
      <c r="R3494" s="266">
        <f t="shared" si="770"/>
        <v>535632.25365069369</v>
      </c>
    </row>
    <row r="3495" spans="1:18" x14ac:dyDescent="0.3">
      <c r="A3495" s="82">
        <v>3464</v>
      </c>
      <c r="B3495" s="94">
        <f t="shared" si="759"/>
        <v>1.9462945276199549E-29</v>
      </c>
      <c r="C3495" s="179">
        <f t="shared" si="760"/>
        <v>1.9419040223627889E-29</v>
      </c>
      <c r="D3495" s="166">
        <f t="shared" si="761"/>
        <v>2.2558277767625785E-3</v>
      </c>
      <c r="E3495" s="167">
        <f t="shared" si="771"/>
        <v>24.291375447755232</v>
      </c>
      <c r="F3495" s="168">
        <f t="shared" si="772"/>
        <v>7.8164432464823621</v>
      </c>
      <c r="G3495" s="168">
        <f t="shared" si="762"/>
        <v>271637.21697450569</v>
      </c>
      <c r="H3495" s="168">
        <f t="shared" si="763"/>
        <v>271310.33852408634</v>
      </c>
      <c r="I3495" s="169">
        <f t="shared" si="764"/>
        <v>542947.55549859209</v>
      </c>
      <c r="J3495" s="169">
        <f t="shared" si="766"/>
        <v>524061.72567444661</v>
      </c>
      <c r="K3495" s="95"/>
      <c r="L3495" s="265">
        <f t="shared" si="765"/>
        <v>208122.47123327095</v>
      </c>
      <c r="M3495" s="265">
        <f>$G3495*NonHospFrac+theModel!$H3495*NonHospFrac</f>
        <v>334825.08426532109</v>
      </c>
      <c r="N3495" s="266">
        <f t="shared" si="767"/>
        <v>542947.55549859209</v>
      </c>
      <c r="O3495" s="159"/>
      <c r="P3495" s="265">
        <f t="shared" si="768"/>
        <v>200883.16140585695</v>
      </c>
      <c r="Q3495" s="265">
        <f t="shared" si="769"/>
        <v>334823.52962364629</v>
      </c>
      <c r="R3495" s="266">
        <f t="shared" si="770"/>
        <v>535706.69102950324</v>
      </c>
    </row>
    <row r="3496" spans="1:18" x14ac:dyDescent="0.3">
      <c r="A3496" s="82">
        <v>3465</v>
      </c>
      <c r="B3496" s="94">
        <f t="shared" si="759"/>
        <v>1.9099368519802975E-29</v>
      </c>
      <c r="C3496" s="179">
        <f t="shared" si="760"/>
        <v>1.9056283633777378E-29</v>
      </c>
      <c r="D3496" s="166">
        <f t="shared" si="761"/>
        <v>2.2558277767625785E-3</v>
      </c>
      <c r="E3496" s="167">
        <f t="shared" si="771"/>
        <v>24.291375447755232</v>
      </c>
      <c r="F3496" s="168">
        <f t="shared" si="772"/>
        <v>7.8186990742591247</v>
      </c>
      <c r="G3496" s="168">
        <f t="shared" si="762"/>
        <v>271715.61155371915</v>
      </c>
      <c r="H3496" s="168">
        <f t="shared" si="763"/>
        <v>271310.33852408634</v>
      </c>
      <c r="I3496" s="169">
        <f t="shared" si="764"/>
        <v>543025.95007780544</v>
      </c>
      <c r="J3496" s="169">
        <f t="shared" si="766"/>
        <v>524129.7939791691</v>
      </c>
      <c r="K3496" s="95"/>
      <c r="L3496" s="265">
        <f t="shared" si="765"/>
        <v>208152.52141655656</v>
      </c>
      <c r="M3496" s="265">
        <f>$G3496*NonHospFrac+theModel!$H3496*NonHospFrac</f>
        <v>334873.42866124894</v>
      </c>
      <c r="N3496" s="266">
        <f t="shared" si="767"/>
        <v>543025.95007780544</v>
      </c>
      <c r="O3496" s="159"/>
      <c r="P3496" s="265">
        <f t="shared" si="768"/>
        <v>200909.25332513731</v>
      </c>
      <c r="Q3496" s="265">
        <f t="shared" si="769"/>
        <v>334871.87401957414</v>
      </c>
      <c r="R3496" s="266">
        <f t="shared" si="770"/>
        <v>535781.12734471145</v>
      </c>
    </row>
    <row r="3497" spans="1:18" x14ac:dyDescent="0.3">
      <c r="A3497" s="82">
        <v>3466</v>
      </c>
      <c r="B3497" s="94">
        <f t="shared" si="759"/>
        <v>1.8742583544193735E-29</v>
      </c>
      <c r="C3497" s="179">
        <f t="shared" si="760"/>
        <v>1.870030350362645E-29</v>
      </c>
      <c r="D3497" s="166">
        <f t="shared" si="761"/>
        <v>2.2558277767625785E-3</v>
      </c>
      <c r="E3497" s="167">
        <f t="shared" si="771"/>
        <v>24.291375447755232</v>
      </c>
      <c r="F3497" s="168">
        <f t="shared" si="772"/>
        <v>7.8209549020358873</v>
      </c>
      <c r="G3497" s="168">
        <f t="shared" si="762"/>
        <v>271794.00613293255</v>
      </c>
      <c r="H3497" s="168">
        <f t="shared" si="763"/>
        <v>271310.33852408634</v>
      </c>
      <c r="I3497" s="169">
        <f t="shared" si="764"/>
        <v>543104.3446570189</v>
      </c>
      <c r="J3497" s="169">
        <f t="shared" si="766"/>
        <v>524197.85950929363</v>
      </c>
      <c r="K3497" s="95"/>
      <c r="L3497" s="265">
        <f t="shared" si="765"/>
        <v>208182.57159984211</v>
      </c>
      <c r="M3497" s="265">
        <f>$G3497*NonHospFrac+theModel!$H3497*NonHospFrac</f>
        <v>334921.77305717679</v>
      </c>
      <c r="N3497" s="266">
        <f t="shared" si="767"/>
        <v>543104.3446570189</v>
      </c>
      <c r="O3497" s="159"/>
      <c r="P3497" s="265">
        <f t="shared" si="768"/>
        <v>200935.34418085963</v>
      </c>
      <c r="Q3497" s="265">
        <f t="shared" si="769"/>
        <v>334920.21841550199</v>
      </c>
      <c r="R3497" s="266">
        <f t="shared" si="770"/>
        <v>535855.56259636162</v>
      </c>
    </row>
    <row r="3498" spans="1:18" x14ac:dyDescent="0.3">
      <c r="A3498" s="82">
        <v>3467</v>
      </c>
      <c r="B3498" s="94">
        <f t="shared" si="759"/>
        <v>1.83924634757875E-29</v>
      </c>
      <c r="C3498" s="179">
        <f t="shared" si="760"/>
        <v>1.8350973245795728E-29</v>
      </c>
      <c r="D3498" s="166">
        <f t="shared" si="761"/>
        <v>2.2558277767625785E-3</v>
      </c>
      <c r="E3498" s="167">
        <f t="shared" si="771"/>
        <v>24.291375447755232</v>
      </c>
      <c r="F3498" s="168">
        <f t="shared" si="772"/>
        <v>7.8232107298126499</v>
      </c>
      <c r="G3498" s="168">
        <f t="shared" si="762"/>
        <v>271872.40071214596</v>
      </c>
      <c r="H3498" s="168">
        <f t="shared" si="763"/>
        <v>271310.33852408634</v>
      </c>
      <c r="I3498" s="169">
        <f t="shared" si="764"/>
        <v>543182.73923623236</v>
      </c>
      <c r="J3498" s="169">
        <f t="shared" si="766"/>
        <v>524265.92226493312</v>
      </c>
      <c r="K3498" s="95"/>
      <c r="L3498" s="265">
        <f t="shared" si="765"/>
        <v>208212.62178312766</v>
      </c>
      <c r="M3498" s="265">
        <f>$G3498*NonHospFrac+theModel!$H3498*NonHospFrac</f>
        <v>334970.11745310458</v>
      </c>
      <c r="N3498" s="266">
        <f t="shared" si="767"/>
        <v>543182.73923623224</v>
      </c>
      <c r="O3498" s="159"/>
      <c r="P3498" s="265">
        <f t="shared" si="768"/>
        <v>200961.43397306729</v>
      </c>
      <c r="Q3498" s="265">
        <f t="shared" si="769"/>
        <v>334968.56281142979</v>
      </c>
      <c r="R3498" s="266">
        <f t="shared" si="770"/>
        <v>535929.99678449705</v>
      </c>
    </row>
    <row r="3499" spans="1:18" x14ac:dyDescent="0.3">
      <c r="A3499" s="82">
        <v>3468</v>
      </c>
      <c r="B3499" s="94">
        <f t="shared" si="759"/>
        <v>1.8048883811056762E-29</v>
      </c>
      <c r="C3499" s="179">
        <f t="shared" si="760"/>
        <v>1.8008168637616221E-29</v>
      </c>
      <c r="D3499" s="166">
        <f t="shared" si="761"/>
        <v>2.2558277767625785E-3</v>
      </c>
      <c r="E3499" s="167">
        <f t="shared" si="771"/>
        <v>24.291375447755232</v>
      </c>
      <c r="F3499" s="168">
        <f t="shared" si="772"/>
        <v>7.8254665575894125</v>
      </c>
      <c r="G3499" s="168">
        <f t="shared" si="762"/>
        <v>271950.79529135942</v>
      </c>
      <c r="H3499" s="168">
        <f t="shared" si="763"/>
        <v>271310.33852408634</v>
      </c>
      <c r="I3499" s="169">
        <f t="shared" si="764"/>
        <v>543261.1338154457</v>
      </c>
      <c r="J3499" s="169">
        <f t="shared" si="766"/>
        <v>524333.98224620055</v>
      </c>
      <c r="K3499" s="95"/>
      <c r="L3499" s="265">
        <f t="shared" si="765"/>
        <v>208242.67196641327</v>
      </c>
      <c r="M3499" s="265">
        <f>$G3499*NonHospFrac+theModel!$H3499*NonHospFrac</f>
        <v>335018.46184903244</v>
      </c>
      <c r="N3499" s="266">
        <f t="shared" si="767"/>
        <v>543261.1338154457</v>
      </c>
      <c r="O3499" s="159"/>
      <c r="P3499" s="265">
        <f t="shared" si="768"/>
        <v>200987.52270180371</v>
      </c>
      <c r="Q3499" s="265">
        <f t="shared" si="769"/>
        <v>335016.90720735764</v>
      </c>
      <c r="R3499" s="266">
        <f t="shared" si="770"/>
        <v>536004.42990916129</v>
      </c>
    </row>
    <row r="3500" spans="1:18" x14ac:dyDescent="0.3">
      <c r="A3500" s="82">
        <v>3469</v>
      </c>
      <c r="B3500" s="94">
        <f t="shared" si="759"/>
        <v>1.7711722372257091E-29</v>
      </c>
      <c r="C3500" s="179">
        <f t="shared" si="760"/>
        <v>1.7671767776955447E-29</v>
      </c>
      <c r="D3500" s="166">
        <f t="shared" si="761"/>
        <v>2.2558277767625785E-3</v>
      </c>
      <c r="E3500" s="167">
        <f t="shared" si="771"/>
        <v>24.291375447755232</v>
      </c>
      <c r="F3500" s="168">
        <f t="shared" si="772"/>
        <v>7.827722385366175</v>
      </c>
      <c r="G3500" s="168">
        <f t="shared" si="762"/>
        <v>272029.18987057282</v>
      </c>
      <c r="H3500" s="168">
        <f t="shared" si="763"/>
        <v>271310.33852408634</v>
      </c>
      <c r="I3500" s="169">
        <f t="shared" si="764"/>
        <v>543339.52839465917</v>
      </c>
      <c r="J3500" s="169">
        <f t="shared" si="766"/>
        <v>524402.03945320926</v>
      </c>
      <c r="K3500" s="95"/>
      <c r="L3500" s="265">
        <f t="shared" si="765"/>
        <v>208272.72214969885</v>
      </c>
      <c r="M3500" s="265">
        <f>$G3500*NonHospFrac+theModel!$H3500*NonHospFrac</f>
        <v>335066.80624496029</v>
      </c>
      <c r="N3500" s="266">
        <f t="shared" si="767"/>
        <v>543339.52839465917</v>
      </c>
      <c r="O3500" s="159"/>
      <c r="P3500" s="265">
        <f t="shared" si="768"/>
        <v>201013.61036711215</v>
      </c>
      <c r="Q3500" s="265">
        <f t="shared" si="769"/>
        <v>335065.25160328549</v>
      </c>
      <c r="R3500" s="266">
        <f t="shared" si="770"/>
        <v>536078.86197039764</v>
      </c>
    </row>
    <row r="3501" spans="1:18" x14ac:dyDescent="0.3">
      <c r="A3501" s="82">
        <v>3470</v>
      </c>
      <c r="B3501" s="94">
        <f t="shared" si="759"/>
        <v>1.7380859263980435E-29</v>
      </c>
      <c r="C3501" s="179">
        <f t="shared" si="760"/>
        <v>1.7341651038868747E-29</v>
      </c>
      <c r="D3501" s="166">
        <f t="shared" si="761"/>
        <v>2.2558277767625785E-3</v>
      </c>
      <c r="E3501" s="167">
        <f t="shared" si="771"/>
        <v>24.291375447755232</v>
      </c>
      <c r="F3501" s="168">
        <f t="shared" si="772"/>
        <v>7.8299782131429376</v>
      </c>
      <c r="G3501" s="168">
        <f t="shared" si="762"/>
        <v>272107.58444978629</v>
      </c>
      <c r="H3501" s="168">
        <f t="shared" si="763"/>
        <v>271310.33852408634</v>
      </c>
      <c r="I3501" s="169">
        <f t="shared" si="764"/>
        <v>543417.92297387263</v>
      </c>
      <c r="J3501" s="169">
        <f t="shared" si="766"/>
        <v>524470.09388607228</v>
      </c>
      <c r="K3501" s="95"/>
      <c r="L3501" s="265">
        <f t="shared" si="765"/>
        <v>208302.77233298443</v>
      </c>
      <c r="M3501" s="265">
        <f>$G3501*NonHospFrac+theModel!$H3501*NonHospFrac</f>
        <v>335115.15064088814</v>
      </c>
      <c r="N3501" s="266">
        <f t="shared" si="767"/>
        <v>543417.92297387263</v>
      </c>
      <c r="O3501" s="159"/>
      <c r="P3501" s="265">
        <f t="shared" si="768"/>
        <v>201039.69696903601</v>
      </c>
      <c r="Q3501" s="265">
        <f t="shared" si="769"/>
        <v>335113.59599921334</v>
      </c>
      <c r="R3501" s="266">
        <f t="shared" si="770"/>
        <v>536153.29296824941</v>
      </c>
    </row>
    <row r="3502" spans="1:18" x14ac:dyDescent="0.3">
      <c r="A3502" s="82">
        <v>3471</v>
      </c>
      <c r="B3502" s="94">
        <f t="shared" si="759"/>
        <v>1.7056176830520016E-29</v>
      </c>
      <c r="C3502" s="179">
        <f t="shared" si="760"/>
        <v>1.7017701033060354E-29</v>
      </c>
      <c r="D3502" s="166">
        <f t="shared" si="761"/>
        <v>2.2558277767625785E-3</v>
      </c>
      <c r="E3502" s="167">
        <f t="shared" si="771"/>
        <v>24.291375447755232</v>
      </c>
      <c r="F3502" s="168">
        <f t="shared" si="772"/>
        <v>7.8322340409197002</v>
      </c>
      <c r="G3502" s="168">
        <f t="shared" si="762"/>
        <v>272185.97902899963</v>
      </c>
      <c r="H3502" s="168">
        <f t="shared" si="763"/>
        <v>271310.33852408634</v>
      </c>
      <c r="I3502" s="169">
        <f t="shared" si="764"/>
        <v>543496.31755308597</v>
      </c>
      <c r="J3502" s="169">
        <f t="shared" si="766"/>
        <v>524538.14554490254</v>
      </c>
      <c r="K3502" s="95"/>
      <c r="L3502" s="265">
        <f t="shared" si="765"/>
        <v>208332.82251626998</v>
      </c>
      <c r="M3502" s="265">
        <f>$G3502*NonHospFrac+theModel!$H3502*NonHospFrac</f>
        <v>335163.49503681599</v>
      </c>
      <c r="N3502" s="266">
        <f t="shared" si="767"/>
        <v>543496.31755308597</v>
      </c>
      <c r="O3502" s="159"/>
      <c r="P3502" s="265">
        <f t="shared" si="768"/>
        <v>201065.7825076186</v>
      </c>
      <c r="Q3502" s="265">
        <f t="shared" si="769"/>
        <v>335161.9403951412</v>
      </c>
      <c r="R3502" s="266">
        <f t="shared" si="770"/>
        <v>536227.72290275979</v>
      </c>
    </row>
    <row r="3503" spans="1:18" x14ac:dyDescent="0.3">
      <c r="A3503" s="82">
        <v>3472</v>
      </c>
      <c r="B3503" s="94">
        <f t="shared" si="759"/>
        <v>1.6737559614031711E-29</v>
      </c>
      <c r="C3503" s="179">
        <f t="shared" si="760"/>
        <v>1.6699802562139159E-29</v>
      </c>
      <c r="D3503" s="166">
        <f t="shared" si="761"/>
        <v>2.2558277767625785E-3</v>
      </c>
      <c r="E3503" s="167">
        <f t="shared" si="771"/>
        <v>24.291375447755232</v>
      </c>
      <c r="F3503" s="168">
        <f t="shared" si="772"/>
        <v>7.8344898686964628</v>
      </c>
      <c r="G3503" s="168">
        <f t="shared" si="762"/>
        <v>272264.37360821309</v>
      </c>
      <c r="H3503" s="168">
        <f t="shared" si="763"/>
        <v>271310.33852408634</v>
      </c>
      <c r="I3503" s="169">
        <f t="shared" si="764"/>
        <v>543574.71213229944</v>
      </c>
      <c r="J3503" s="169">
        <f t="shared" si="766"/>
        <v>524606.1944298133</v>
      </c>
      <c r="K3503" s="95"/>
      <c r="L3503" s="265">
        <f t="shared" si="765"/>
        <v>208362.87269955559</v>
      </c>
      <c r="M3503" s="265">
        <f>$G3503*NonHospFrac+theModel!$H3503*NonHospFrac</f>
        <v>335211.83943274384</v>
      </c>
      <c r="N3503" s="266">
        <f t="shared" si="767"/>
        <v>543574.71213229944</v>
      </c>
      <c r="O3503" s="159"/>
      <c r="P3503" s="265">
        <f t="shared" si="768"/>
        <v>201091.86698290333</v>
      </c>
      <c r="Q3503" s="265">
        <f t="shared" si="769"/>
        <v>335210.28479106905</v>
      </c>
      <c r="R3503" s="266">
        <f t="shared" si="770"/>
        <v>536302.15177397244</v>
      </c>
    </row>
    <row r="3504" spans="1:18" x14ac:dyDescent="0.3">
      <c r="A3504" s="82">
        <v>3473</v>
      </c>
      <c r="B3504" s="94">
        <f t="shared" si="759"/>
        <v>1.6424894313476943E-29</v>
      </c>
      <c r="C3504" s="179">
        <f t="shared" si="760"/>
        <v>1.6387842580654212E-29</v>
      </c>
      <c r="D3504" s="166">
        <f t="shared" si="761"/>
        <v>2.2558277767625785E-3</v>
      </c>
      <c r="E3504" s="167">
        <f t="shared" si="771"/>
        <v>24.291375447755232</v>
      </c>
      <c r="F3504" s="168">
        <f t="shared" si="772"/>
        <v>7.8367456964732254</v>
      </c>
      <c r="G3504" s="168">
        <f t="shared" si="762"/>
        <v>272342.7681874265</v>
      </c>
      <c r="H3504" s="168">
        <f t="shared" si="763"/>
        <v>271310.33852408634</v>
      </c>
      <c r="I3504" s="169">
        <f t="shared" si="764"/>
        <v>543653.1067115129</v>
      </c>
      <c r="J3504" s="169">
        <f t="shared" si="766"/>
        <v>524674.24054091761</v>
      </c>
      <c r="K3504" s="95"/>
      <c r="L3504" s="265">
        <f t="shared" si="765"/>
        <v>208392.92288284114</v>
      </c>
      <c r="M3504" s="265">
        <f>$G3504*NonHospFrac+theModel!$H3504*NonHospFrac</f>
        <v>335260.1838286717</v>
      </c>
      <c r="N3504" s="266">
        <f t="shared" si="767"/>
        <v>543653.1067115129</v>
      </c>
      <c r="O3504" s="159"/>
      <c r="P3504" s="265">
        <f t="shared" si="768"/>
        <v>201117.95039493346</v>
      </c>
      <c r="Q3504" s="265">
        <f t="shared" si="769"/>
        <v>335258.6291869969</v>
      </c>
      <c r="R3504" s="266">
        <f t="shared" si="770"/>
        <v>536376.5795819303</v>
      </c>
    </row>
    <row r="3505" spans="1:18" x14ac:dyDescent="0.3">
      <c r="A3505" s="82">
        <v>3474</v>
      </c>
      <c r="B3505" s="94">
        <f t="shared" si="759"/>
        <v>1.6118069744332564E-29</v>
      </c>
      <c r="C3505" s="179">
        <f t="shared" si="760"/>
        <v>1.6081710154895501E-29</v>
      </c>
      <c r="D3505" s="166">
        <f t="shared" si="761"/>
        <v>2.2558277767625785E-3</v>
      </c>
      <c r="E3505" s="167">
        <f t="shared" si="771"/>
        <v>24.291375447755232</v>
      </c>
      <c r="F3505" s="168">
        <f t="shared" si="772"/>
        <v>7.839001524249988</v>
      </c>
      <c r="G3505" s="168">
        <f t="shared" si="762"/>
        <v>272421.16276663996</v>
      </c>
      <c r="H3505" s="168">
        <f t="shared" si="763"/>
        <v>271310.33852408634</v>
      </c>
      <c r="I3505" s="169">
        <f t="shared" si="764"/>
        <v>543731.50129072624</v>
      </c>
      <c r="J3505" s="169">
        <f t="shared" si="766"/>
        <v>524742.28387832828</v>
      </c>
      <c r="K3505" s="95"/>
      <c r="L3505" s="265">
        <f t="shared" si="765"/>
        <v>208422.97306612675</v>
      </c>
      <c r="M3505" s="265">
        <f>$G3505*NonHospFrac+theModel!$H3505*NonHospFrac</f>
        <v>335308.52822459955</v>
      </c>
      <c r="N3505" s="266">
        <f t="shared" si="767"/>
        <v>543731.50129072624</v>
      </c>
      <c r="O3505" s="159"/>
      <c r="P3505" s="265">
        <f t="shared" si="768"/>
        <v>201144.03274375241</v>
      </c>
      <c r="Q3505" s="265">
        <f t="shared" si="769"/>
        <v>335306.97358292475</v>
      </c>
      <c r="R3505" s="266">
        <f t="shared" si="770"/>
        <v>536451.00632667716</v>
      </c>
    </row>
    <row r="3506" spans="1:18" x14ac:dyDescent="0.3">
      <c r="A3506" s="82">
        <v>3475</v>
      </c>
      <c r="B3506" s="94">
        <f t="shared" si="759"/>
        <v>1.5816976799053394E-29</v>
      </c>
      <c r="C3506" s="179">
        <f t="shared" si="760"/>
        <v>1.578129642344568E-29</v>
      </c>
      <c r="D3506" s="166">
        <f t="shared" si="761"/>
        <v>2.2558277767625785E-3</v>
      </c>
      <c r="E3506" s="167">
        <f t="shared" si="771"/>
        <v>24.291375447755232</v>
      </c>
      <c r="F3506" s="168">
        <f t="shared" si="772"/>
        <v>7.8412573520267506</v>
      </c>
      <c r="G3506" s="168">
        <f t="shared" si="762"/>
        <v>272499.5573458533</v>
      </c>
      <c r="H3506" s="168">
        <f t="shared" si="763"/>
        <v>271310.33852408634</v>
      </c>
      <c r="I3506" s="169">
        <f t="shared" si="764"/>
        <v>543809.89586993959</v>
      </c>
      <c r="J3506" s="169">
        <f t="shared" si="766"/>
        <v>524810.32444215857</v>
      </c>
      <c r="K3506" s="95"/>
      <c r="L3506" s="265">
        <f t="shared" si="765"/>
        <v>208453.0232494123</v>
      </c>
      <c r="M3506" s="265">
        <f>$G3506*NonHospFrac+theModel!$H3506*NonHospFrac</f>
        <v>335356.87262052734</v>
      </c>
      <c r="N3506" s="266">
        <f t="shared" si="767"/>
        <v>543809.89586993959</v>
      </c>
      <c r="O3506" s="159"/>
      <c r="P3506" s="265">
        <f t="shared" si="768"/>
        <v>201170.11402940343</v>
      </c>
      <c r="Q3506" s="265">
        <f t="shared" si="769"/>
        <v>335355.31797885254</v>
      </c>
      <c r="R3506" s="266">
        <f t="shared" si="770"/>
        <v>536525.43200825597</v>
      </c>
    </row>
    <row r="3507" spans="1:18" x14ac:dyDescent="0.3">
      <c r="A3507" s="82">
        <v>3476</v>
      </c>
      <c r="B3507" s="94">
        <f t="shared" si="759"/>
        <v>1.5521508408273522E-29</v>
      </c>
      <c r="C3507" s="179">
        <f t="shared" si="760"/>
        <v>1.5486494558468886E-29</v>
      </c>
      <c r="D3507" s="166">
        <f t="shared" si="761"/>
        <v>2.2558277767625785E-3</v>
      </c>
      <c r="E3507" s="167">
        <f t="shared" si="771"/>
        <v>24.291375447755232</v>
      </c>
      <c r="F3507" s="168">
        <f t="shared" si="772"/>
        <v>7.8435131798035131</v>
      </c>
      <c r="G3507" s="168">
        <f t="shared" si="762"/>
        <v>272577.95192506677</v>
      </c>
      <c r="H3507" s="168">
        <f t="shared" si="763"/>
        <v>271310.33852408634</v>
      </c>
      <c r="I3507" s="169">
        <f t="shared" si="764"/>
        <v>543888.29044915317</v>
      </c>
      <c r="J3507" s="169">
        <f t="shared" si="766"/>
        <v>524878.36223252176</v>
      </c>
      <c r="K3507" s="95"/>
      <c r="L3507" s="265">
        <f t="shared" si="765"/>
        <v>208483.07343269791</v>
      </c>
      <c r="M3507" s="265">
        <f>$G3507*NonHospFrac+theModel!$H3507*NonHospFrac</f>
        <v>335405.21701645519</v>
      </c>
      <c r="N3507" s="266">
        <f t="shared" si="767"/>
        <v>543888.29044915317</v>
      </c>
      <c r="O3507" s="159"/>
      <c r="P3507" s="265">
        <f t="shared" si="768"/>
        <v>201196.19425192993</v>
      </c>
      <c r="Q3507" s="265">
        <f t="shared" si="769"/>
        <v>335403.6623747804</v>
      </c>
      <c r="R3507" s="266">
        <f t="shared" si="770"/>
        <v>536599.85662671039</v>
      </c>
    </row>
    <row r="3508" spans="1:18" x14ac:dyDescent="0.3">
      <c r="A3508" s="82">
        <v>3477</v>
      </c>
      <c r="B3508" s="94">
        <f t="shared" si="759"/>
        <v>1.5231559502731299E-29</v>
      </c>
      <c r="C3508" s="179">
        <f t="shared" si="760"/>
        <v>1.5197199727721626E-29</v>
      </c>
      <c r="D3508" s="166">
        <f t="shared" si="761"/>
        <v>2.2558277767625785E-3</v>
      </c>
      <c r="E3508" s="167">
        <f t="shared" si="771"/>
        <v>24.291375447755232</v>
      </c>
      <c r="F3508" s="168">
        <f t="shared" si="772"/>
        <v>7.8457690075802757</v>
      </c>
      <c r="G3508" s="168">
        <f t="shared" si="762"/>
        <v>272656.34650428017</v>
      </c>
      <c r="H3508" s="168">
        <f t="shared" si="763"/>
        <v>271310.33852408634</v>
      </c>
      <c r="I3508" s="169">
        <f t="shared" si="764"/>
        <v>543966.68502836651</v>
      </c>
      <c r="J3508" s="169">
        <f t="shared" si="766"/>
        <v>524946.39724953054</v>
      </c>
      <c r="K3508" s="95"/>
      <c r="L3508" s="265">
        <f t="shared" si="765"/>
        <v>208513.12361598347</v>
      </c>
      <c r="M3508" s="265">
        <f>$G3508*NonHospFrac+theModel!$H3508*NonHospFrac</f>
        <v>335453.56141238305</v>
      </c>
      <c r="N3508" s="266">
        <f t="shared" si="767"/>
        <v>543966.68502836651</v>
      </c>
      <c r="O3508" s="159"/>
      <c r="P3508" s="265">
        <f t="shared" si="768"/>
        <v>201222.27341137518</v>
      </c>
      <c r="Q3508" s="265">
        <f t="shared" si="769"/>
        <v>335452.00677070825</v>
      </c>
      <c r="R3508" s="266">
        <f t="shared" si="770"/>
        <v>536674.28018208337</v>
      </c>
    </row>
    <row r="3509" spans="1:18" x14ac:dyDescent="0.3">
      <c r="A3509" s="82">
        <v>3478</v>
      </c>
      <c r="B3509" s="94">
        <f t="shared" si="759"/>
        <v>1.49470269759078E-29</v>
      </c>
      <c r="C3509" s="179">
        <f t="shared" si="760"/>
        <v>1.4913309057275526E-29</v>
      </c>
      <c r="D3509" s="166">
        <f t="shared" si="761"/>
        <v>2.2558277767625785E-3</v>
      </c>
      <c r="E3509" s="167">
        <f t="shared" si="771"/>
        <v>24.291375447755232</v>
      </c>
      <c r="F3509" s="168">
        <f t="shared" si="772"/>
        <v>7.8480248353570383</v>
      </c>
      <c r="G3509" s="168">
        <f t="shared" si="762"/>
        <v>272734.74108349363</v>
      </c>
      <c r="H3509" s="168">
        <f t="shared" si="763"/>
        <v>271310.33852408634</v>
      </c>
      <c r="I3509" s="169">
        <f t="shared" si="764"/>
        <v>544045.07960757997</v>
      </c>
      <c r="J3509" s="169">
        <f t="shared" si="766"/>
        <v>525014.42949329817</v>
      </c>
      <c r="K3509" s="95"/>
      <c r="L3509" s="265">
        <f t="shared" si="765"/>
        <v>208543.17379926908</v>
      </c>
      <c r="M3509" s="265">
        <f>$G3509*NonHospFrac+theModel!$H3509*NonHospFrac</f>
        <v>335501.9058083109</v>
      </c>
      <c r="N3509" s="266">
        <f t="shared" si="767"/>
        <v>544045.07960757997</v>
      </c>
      <c r="O3509" s="159"/>
      <c r="P3509" s="265">
        <f t="shared" si="768"/>
        <v>201248.35150778259</v>
      </c>
      <c r="Q3509" s="265">
        <f t="shared" si="769"/>
        <v>335500.3511666361</v>
      </c>
      <c r="R3509" s="266">
        <f t="shared" si="770"/>
        <v>536748.70267441869</v>
      </c>
    </row>
    <row r="3510" spans="1:18" x14ac:dyDescent="0.3">
      <c r="A3510" s="82">
        <v>3479</v>
      </c>
      <c r="B3510" s="94">
        <f t="shared" si="759"/>
        <v>1.4667809647361018E-29</v>
      </c>
      <c r="C3510" s="179">
        <f t="shared" si="760"/>
        <v>1.4634721594934235E-29</v>
      </c>
      <c r="D3510" s="166">
        <f t="shared" si="761"/>
        <v>2.2558277767625785E-3</v>
      </c>
      <c r="E3510" s="167">
        <f t="shared" si="771"/>
        <v>24.291375447755232</v>
      </c>
      <c r="F3510" s="168">
        <f t="shared" si="772"/>
        <v>7.8502806631338009</v>
      </c>
      <c r="G3510" s="168">
        <f t="shared" si="762"/>
        <v>272813.13566270703</v>
      </c>
      <c r="H3510" s="168">
        <f t="shared" si="763"/>
        <v>271310.33852408634</v>
      </c>
      <c r="I3510" s="169">
        <f t="shared" si="764"/>
        <v>544123.47418679344</v>
      </c>
      <c r="J3510" s="169">
        <f t="shared" si="766"/>
        <v>525082.45896393759</v>
      </c>
      <c r="K3510" s="95"/>
      <c r="L3510" s="265">
        <f t="shared" si="765"/>
        <v>208573.22398255463</v>
      </c>
      <c r="M3510" s="265">
        <f>$G3510*NonHospFrac+theModel!$H3510*NonHospFrac</f>
        <v>335550.25020423869</v>
      </c>
      <c r="N3510" s="266">
        <f t="shared" si="767"/>
        <v>544123.47418679332</v>
      </c>
      <c r="O3510" s="159"/>
      <c r="P3510" s="265">
        <f t="shared" si="768"/>
        <v>201274.4285411954</v>
      </c>
      <c r="Q3510" s="265">
        <f t="shared" si="769"/>
        <v>335548.69556256389</v>
      </c>
      <c r="R3510" s="266">
        <f t="shared" si="770"/>
        <v>536823.1241037593</v>
      </c>
    </row>
    <row r="3511" spans="1:18" x14ac:dyDescent="0.3">
      <c r="A3511" s="82">
        <v>3480</v>
      </c>
      <c r="B3511" s="94">
        <f t="shared" si="759"/>
        <v>1.4393808226746056E-29</v>
      </c>
      <c r="C3511" s="179">
        <f t="shared" si="760"/>
        <v>1.4361338274334767E-29</v>
      </c>
      <c r="D3511" s="166">
        <f t="shared" si="761"/>
        <v>2.2558277767625785E-3</v>
      </c>
      <c r="E3511" s="167">
        <f t="shared" si="771"/>
        <v>24.291375447755232</v>
      </c>
      <c r="F3511" s="168">
        <f t="shared" si="772"/>
        <v>7.8525364909105635</v>
      </c>
      <c r="G3511" s="168">
        <f t="shared" si="762"/>
        <v>272891.5302419205</v>
      </c>
      <c r="H3511" s="168">
        <f t="shared" si="763"/>
        <v>271310.33852408634</v>
      </c>
      <c r="I3511" s="169">
        <f t="shared" si="764"/>
        <v>544201.86876600678</v>
      </c>
      <c r="J3511" s="169">
        <f t="shared" si="766"/>
        <v>525150.48566156172</v>
      </c>
      <c r="K3511" s="95"/>
      <c r="L3511" s="265">
        <f t="shared" si="765"/>
        <v>208603.27416584024</v>
      </c>
      <c r="M3511" s="265">
        <f>$G3511*NonHospFrac+theModel!$H3511*NonHospFrac</f>
        <v>335598.5946001666</v>
      </c>
      <c r="N3511" s="266">
        <f t="shared" si="767"/>
        <v>544201.86876600678</v>
      </c>
      <c r="O3511" s="159"/>
      <c r="P3511" s="265">
        <f t="shared" si="768"/>
        <v>201300.50451165705</v>
      </c>
      <c r="Q3511" s="265">
        <f t="shared" si="769"/>
        <v>335597.03995849181</v>
      </c>
      <c r="R3511" s="266">
        <f t="shared" si="770"/>
        <v>536897.54447014886</v>
      </c>
    </row>
    <row r="3512" spans="1:18" x14ac:dyDescent="0.3">
      <c r="A3512" s="82">
        <v>3481</v>
      </c>
      <c r="B3512" s="94">
        <f t="shared" si="759"/>
        <v>1.4124925278507269E-29</v>
      </c>
      <c r="C3512" s="179">
        <f t="shared" si="760"/>
        <v>1.4093061879719316E-29</v>
      </c>
      <c r="D3512" s="166">
        <f t="shared" si="761"/>
        <v>2.2558277767625785E-3</v>
      </c>
      <c r="E3512" s="167">
        <f t="shared" si="771"/>
        <v>24.291375447755232</v>
      </c>
      <c r="F3512" s="168">
        <f t="shared" si="772"/>
        <v>7.8547923186873261</v>
      </c>
      <c r="G3512" s="168">
        <f t="shared" si="762"/>
        <v>272969.92482113384</v>
      </c>
      <c r="H3512" s="168">
        <f t="shared" si="763"/>
        <v>271310.33852408634</v>
      </c>
      <c r="I3512" s="169">
        <f t="shared" si="764"/>
        <v>544280.26334522013</v>
      </c>
      <c r="J3512" s="169">
        <f t="shared" si="766"/>
        <v>525218.50958628382</v>
      </c>
      <c r="K3512" s="95"/>
      <c r="L3512" s="265">
        <f t="shared" si="765"/>
        <v>208633.32434912579</v>
      </c>
      <c r="M3512" s="265">
        <f>$G3512*NonHospFrac+theModel!$H3512*NonHospFrac</f>
        <v>335646.9389960944</v>
      </c>
      <c r="N3512" s="266">
        <f t="shared" si="767"/>
        <v>544280.26334522013</v>
      </c>
      <c r="O3512" s="159"/>
      <c r="P3512" s="265">
        <f t="shared" si="768"/>
        <v>201326.57941921076</v>
      </c>
      <c r="Q3512" s="265">
        <f t="shared" si="769"/>
        <v>335645.3843544196</v>
      </c>
      <c r="R3512" s="266">
        <f t="shared" si="770"/>
        <v>536971.96377363033</v>
      </c>
    </row>
    <row r="3513" spans="1:18" x14ac:dyDescent="0.3">
      <c r="A3513" s="82">
        <v>3482</v>
      </c>
      <c r="B3513" s="94">
        <f t="shared" si="759"/>
        <v>1.386106518722994E-29</v>
      </c>
      <c r="C3513" s="179">
        <f t="shared" si="760"/>
        <v>1.382979701136507E-29</v>
      </c>
      <c r="D3513" s="166">
        <f t="shared" si="761"/>
        <v>2.2558277767625785E-3</v>
      </c>
      <c r="E3513" s="167">
        <f t="shared" si="771"/>
        <v>24.291375447755232</v>
      </c>
      <c r="F3513" s="168">
        <f t="shared" si="772"/>
        <v>7.8570481464640887</v>
      </c>
      <c r="G3513" s="168">
        <f t="shared" si="762"/>
        <v>273048.3194003473</v>
      </c>
      <c r="H3513" s="168">
        <f t="shared" si="763"/>
        <v>271310.33852408634</v>
      </c>
      <c r="I3513" s="169">
        <f t="shared" si="764"/>
        <v>544358.6579244337</v>
      </c>
      <c r="J3513" s="169">
        <f t="shared" si="766"/>
        <v>525286.53073821694</v>
      </c>
      <c r="K3513" s="95"/>
      <c r="L3513" s="265">
        <f t="shared" si="765"/>
        <v>208663.37453241137</v>
      </c>
      <c r="M3513" s="265">
        <f>$G3513*NonHospFrac+theModel!$H3513*NonHospFrac</f>
        <v>335695.28339202225</v>
      </c>
      <c r="N3513" s="266">
        <f t="shared" si="767"/>
        <v>544358.65792443359</v>
      </c>
      <c r="O3513" s="159"/>
      <c r="P3513" s="265">
        <f t="shared" si="768"/>
        <v>201352.65326389993</v>
      </c>
      <c r="Q3513" s="265">
        <f t="shared" si="769"/>
        <v>335693.72875034745</v>
      </c>
      <c r="R3513" s="266">
        <f t="shared" si="770"/>
        <v>537046.38201424736</v>
      </c>
    </row>
    <row r="3514" spans="1:18" x14ac:dyDescent="0.3">
      <c r="A3514" s="82">
        <v>3483</v>
      </c>
      <c r="B3514" s="94">
        <f t="shared" si="759"/>
        <v>1.3602134123639211E-29</v>
      </c>
      <c r="C3514" s="179">
        <f t="shared" si="760"/>
        <v>1.3571450051659855E-29</v>
      </c>
      <c r="D3514" s="166">
        <f t="shared" si="761"/>
        <v>2.2558277767625785E-3</v>
      </c>
      <c r="E3514" s="167">
        <f t="shared" si="771"/>
        <v>24.291375447755232</v>
      </c>
      <c r="F3514" s="168">
        <f t="shared" si="772"/>
        <v>7.8593039742408513</v>
      </c>
      <c r="G3514" s="168">
        <f t="shared" si="762"/>
        <v>273126.71397956077</v>
      </c>
      <c r="H3514" s="168">
        <f t="shared" si="763"/>
        <v>271310.33852408634</v>
      </c>
      <c r="I3514" s="169">
        <f t="shared" si="764"/>
        <v>544437.05250364705</v>
      </c>
      <c r="J3514" s="169">
        <f t="shared" si="766"/>
        <v>525354.54911747389</v>
      </c>
      <c r="K3514" s="95"/>
      <c r="L3514" s="265">
        <f t="shared" si="765"/>
        <v>208693.42471569695</v>
      </c>
      <c r="M3514" s="265">
        <f>$G3514*NonHospFrac+theModel!$H3514*NonHospFrac</f>
        <v>335743.6277879501</v>
      </c>
      <c r="N3514" s="266">
        <f t="shared" si="767"/>
        <v>544437.05250364705</v>
      </c>
      <c r="O3514" s="159"/>
      <c r="P3514" s="265">
        <f t="shared" si="768"/>
        <v>201378.72604576786</v>
      </c>
      <c r="Q3514" s="265">
        <f t="shared" si="769"/>
        <v>335742.0731462753</v>
      </c>
      <c r="R3514" s="266">
        <f t="shared" si="770"/>
        <v>537120.79919204314</v>
      </c>
    </row>
    <row r="3515" spans="1:18" x14ac:dyDescent="0.3">
      <c r="A3515" s="82">
        <v>3484</v>
      </c>
      <c r="B3515" s="94">
        <f t="shared" si="759"/>
        <v>1.3348040011234164E-29</v>
      </c>
      <c r="C3515" s="179">
        <f t="shared" si="760"/>
        <v>1.3317929131811484E-29</v>
      </c>
      <c r="D3515" s="166">
        <f t="shared" si="761"/>
        <v>2.2558277767625785E-3</v>
      </c>
      <c r="E3515" s="167">
        <f t="shared" si="771"/>
        <v>24.291375447755232</v>
      </c>
      <c r="F3515" s="168">
        <f t="shared" si="772"/>
        <v>7.8615598020176138</v>
      </c>
      <c r="G3515" s="168">
        <f t="shared" si="762"/>
        <v>273205.10855877417</v>
      </c>
      <c r="H3515" s="168">
        <f t="shared" si="763"/>
        <v>271310.33852408634</v>
      </c>
      <c r="I3515" s="169">
        <f t="shared" si="764"/>
        <v>544515.44708286051</v>
      </c>
      <c r="J3515" s="169">
        <f t="shared" si="766"/>
        <v>525422.56472416781</v>
      </c>
      <c r="K3515" s="95"/>
      <c r="L3515" s="265">
        <f t="shared" si="765"/>
        <v>208723.47489898253</v>
      </c>
      <c r="M3515" s="265">
        <f>$G3515*NonHospFrac+theModel!$H3515*NonHospFrac</f>
        <v>335791.97218387795</v>
      </c>
      <c r="N3515" s="266">
        <f t="shared" si="767"/>
        <v>544515.44708286051</v>
      </c>
      <c r="O3515" s="159"/>
      <c r="P3515" s="265">
        <f t="shared" si="768"/>
        <v>201404.79776485788</v>
      </c>
      <c r="Q3515" s="265">
        <f t="shared" si="769"/>
        <v>335790.41754220315</v>
      </c>
      <c r="R3515" s="266">
        <f t="shared" si="770"/>
        <v>537195.21530706109</v>
      </c>
    </row>
    <row r="3516" spans="1:18" x14ac:dyDescent="0.3">
      <c r="A3516" s="82">
        <v>3485</v>
      </c>
      <c r="B3516" s="94">
        <f t="shared" si="759"/>
        <v>1.3098692493545212E-29</v>
      </c>
      <c r="C3516" s="179">
        <f t="shared" si="760"/>
        <v>1.3069144099179001E-29</v>
      </c>
      <c r="D3516" s="166">
        <f t="shared" si="761"/>
        <v>2.2558277767625785E-3</v>
      </c>
      <c r="E3516" s="167">
        <f t="shared" si="771"/>
        <v>24.291375447755232</v>
      </c>
      <c r="F3516" s="168">
        <f t="shared" si="772"/>
        <v>7.8638156297943764</v>
      </c>
      <c r="G3516" s="168">
        <f t="shared" si="762"/>
        <v>273283.50313798757</v>
      </c>
      <c r="H3516" s="168">
        <f t="shared" si="763"/>
        <v>271310.33852408634</v>
      </c>
      <c r="I3516" s="169">
        <f t="shared" si="764"/>
        <v>544593.84166207397</v>
      </c>
      <c r="J3516" s="169">
        <f t="shared" si="766"/>
        <v>525490.57755841175</v>
      </c>
      <c r="K3516" s="95"/>
      <c r="L3516" s="265">
        <f t="shared" si="765"/>
        <v>208753.52508226811</v>
      </c>
      <c r="M3516" s="265">
        <f>$G3516*NonHospFrac+theModel!$H3516*NonHospFrac</f>
        <v>335840.3165798058</v>
      </c>
      <c r="N3516" s="266">
        <f t="shared" si="767"/>
        <v>544593.84166207397</v>
      </c>
      <c r="O3516" s="159"/>
      <c r="P3516" s="265">
        <f t="shared" si="768"/>
        <v>201430.86842121329</v>
      </c>
      <c r="Q3516" s="265">
        <f t="shared" si="769"/>
        <v>335838.76193813101</v>
      </c>
      <c r="R3516" s="266">
        <f t="shared" si="770"/>
        <v>537269.6303593443</v>
      </c>
    </row>
    <row r="3517" spans="1:18" x14ac:dyDescent="0.3">
      <c r="A3517" s="82">
        <v>3486</v>
      </c>
      <c r="B3517" s="94">
        <f t="shared" si="759"/>
        <v>1.2854002902003122E-29</v>
      </c>
      <c r="C3517" s="179">
        <f t="shared" si="760"/>
        <v>1.2825006485214195E-29</v>
      </c>
      <c r="D3517" s="166">
        <f t="shared" si="761"/>
        <v>2.2558277767625785E-3</v>
      </c>
      <c r="E3517" s="167">
        <f t="shared" si="771"/>
        <v>24.291375447755232</v>
      </c>
      <c r="F3517" s="168">
        <f t="shared" si="772"/>
        <v>7.866071457571139</v>
      </c>
      <c r="G3517" s="168">
        <f t="shared" si="762"/>
        <v>273361.89771720098</v>
      </c>
      <c r="H3517" s="168">
        <f t="shared" si="763"/>
        <v>271310.33852408634</v>
      </c>
      <c r="I3517" s="169">
        <f t="shared" si="764"/>
        <v>544672.23624128732</v>
      </c>
      <c r="J3517" s="169">
        <f t="shared" si="766"/>
        <v>525558.58762031852</v>
      </c>
      <c r="K3517" s="95"/>
      <c r="L3517" s="265">
        <f t="shared" si="765"/>
        <v>208783.57526555366</v>
      </c>
      <c r="M3517" s="265">
        <f>$G3517*NonHospFrac+theModel!$H3517*NonHospFrac</f>
        <v>335888.66097573366</v>
      </c>
      <c r="N3517" s="266">
        <f t="shared" si="767"/>
        <v>544672.23624128732</v>
      </c>
      <c r="O3517" s="159"/>
      <c r="P3517" s="265">
        <f t="shared" si="768"/>
        <v>201456.93801487741</v>
      </c>
      <c r="Q3517" s="265">
        <f t="shared" si="769"/>
        <v>335887.10633405886</v>
      </c>
      <c r="R3517" s="266">
        <f t="shared" si="770"/>
        <v>537344.0443489363</v>
      </c>
    </row>
    <row r="3518" spans="1:18" x14ac:dyDescent="0.3">
      <c r="A3518" s="82">
        <v>3487</v>
      </c>
      <c r="B3518" s="94">
        <f t="shared" si="759"/>
        <v>1.2613884224408245E-29</v>
      </c>
      <c r="C3518" s="179">
        <f t="shared" si="760"/>
        <v>1.2585429474001957E-29</v>
      </c>
      <c r="D3518" s="166">
        <f t="shared" si="761"/>
        <v>2.2558277767625785E-3</v>
      </c>
      <c r="E3518" s="167">
        <f t="shared" si="771"/>
        <v>24.291375447755232</v>
      </c>
      <c r="F3518" s="168">
        <f t="shared" si="772"/>
        <v>7.8683272853479016</v>
      </c>
      <c r="G3518" s="168">
        <f t="shared" si="762"/>
        <v>273440.29229641444</v>
      </c>
      <c r="H3518" s="168">
        <f t="shared" si="763"/>
        <v>271310.33852408634</v>
      </c>
      <c r="I3518" s="169">
        <f t="shared" si="764"/>
        <v>544750.63082050078</v>
      </c>
      <c r="J3518" s="169">
        <f t="shared" si="766"/>
        <v>525626.59491000138</v>
      </c>
      <c r="K3518" s="95"/>
      <c r="L3518" s="265">
        <f t="shared" si="765"/>
        <v>208813.62544883927</v>
      </c>
      <c r="M3518" s="265">
        <f>$G3518*NonHospFrac+theModel!$H3518*NonHospFrac</f>
        <v>335937.00537166151</v>
      </c>
      <c r="N3518" s="266">
        <f t="shared" si="767"/>
        <v>544750.63082050078</v>
      </c>
      <c r="O3518" s="159"/>
      <c r="P3518" s="265">
        <f t="shared" si="768"/>
        <v>201483.00654589362</v>
      </c>
      <c r="Q3518" s="265">
        <f t="shared" si="769"/>
        <v>335935.45072998671</v>
      </c>
      <c r="R3518" s="266">
        <f t="shared" si="770"/>
        <v>537418.45727588027</v>
      </c>
    </row>
    <row r="3519" spans="1:18" x14ac:dyDescent="0.3">
      <c r="A3519" s="82">
        <v>3488</v>
      </c>
      <c r="B3519" s="94">
        <f t="shared" si="759"/>
        <v>1.2378251073988794E-29</v>
      </c>
      <c r="C3519" s="179">
        <f t="shared" si="760"/>
        <v>1.2350327871388349E-29</v>
      </c>
      <c r="D3519" s="166">
        <f t="shared" si="761"/>
        <v>2.2558277767625785E-3</v>
      </c>
      <c r="E3519" s="167">
        <f t="shared" si="771"/>
        <v>24.291375447755232</v>
      </c>
      <c r="F3519" s="168">
        <f t="shared" si="772"/>
        <v>7.8705831131246642</v>
      </c>
      <c r="G3519" s="168">
        <f t="shared" si="762"/>
        <v>273518.68687562784</v>
      </c>
      <c r="H3519" s="168">
        <f t="shared" si="763"/>
        <v>271310.33852408634</v>
      </c>
      <c r="I3519" s="169">
        <f t="shared" si="764"/>
        <v>544829.02539971424</v>
      </c>
      <c r="J3519" s="169">
        <f t="shared" si="766"/>
        <v>525694.59942757327</v>
      </c>
      <c r="K3519" s="95"/>
      <c r="L3519" s="265">
        <f t="shared" si="765"/>
        <v>208843.67563212485</v>
      </c>
      <c r="M3519" s="265">
        <f>$G3519*NonHospFrac+theModel!$H3519*NonHospFrac</f>
        <v>335985.34976758936</v>
      </c>
      <c r="N3519" s="266">
        <f t="shared" si="767"/>
        <v>544829.02539971424</v>
      </c>
      <c r="O3519" s="159"/>
      <c r="P3519" s="265">
        <f t="shared" si="768"/>
        <v>201509.07401430517</v>
      </c>
      <c r="Q3519" s="265">
        <f t="shared" si="769"/>
        <v>335983.79512591456</v>
      </c>
      <c r="R3519" s="266">
        <f t="shared" si="770"/>
        <v>537492.86914021976</v>
      </c>
    </row>
    <row r="3520" spans="1:18" x14ac:dyDescent="0.3">
      <c r="A3520" s="82">
        <v>3489</v>
      </c>
      <c r="B3520" s="94">
        <f t="shared" si="759"/>
        <v>1.2147019659037087E-29</v>
      </c>
      <c r="C3520" s="179">
        <f t="shared" si="760"/>
        <v>1.211961807468535E-29</v>
      </c>
      <c r="D3520" s="166">
        <f t="shared" si="761"/>
        <v>2.2558277767625785E-3</v>
      </c>
      <c r="E3520" s="167">
        <f t="shared" si="771"/>
        <v>24.291375447755232</v>
      </c>
      <c r="F3520" s="168">
        <f t="shared" si="772"/>
        <v>7.8728389409014268</v>
      </c>
      <c r="G3520" s="168">
        <f t="shared" si="762"/>
        <v>273597.08145484125</v>
      </c>
      <c r="H3520" s="168">
        <f t="shared" si="763"/>
        <v>271310.33852408634</v>
      </c>
      <c r="I3520" s="169">
        <f t="shared" si="764"/>
        <v>544907.41997892759</v>
      </c>
      <c r="J3520" s="169">
        <f t="shared" si="766"/>
        <v>525762.60117314709</v>
      </c>
      <c r="K3520" s="95"/>
      <c r="L3520" s="265">
        <f t="shared" si="765"/>
        <v>208873.72581541043</v>
      </c>
      <c r="M3520" s="265">
        <f>$G3520*NonHospFrac+theModel!$H3520*NonHospFrac</f>
        <v>336033.69416351715</v>
      </c>
      <c r="N3520" s="266">
        <f t="shared" si="767"/>
        <v>544907.41997892759</v>
      </c>
      <c r="O3520" s="159"/>
      <c r="P3520" s="265">
        <f t="shared" si="768"/>
        <v>201535.14042015537</v>
      </c>
      <c r="Q3520" s="265">
        <f t="shared" si="769"/>
        <v>336032.13952184236</v>
      </c>
      <c r="R3520" s="266">
        <f t="shared" si="770"/>
        <v>537567.27994199772</v>
      </c>
    </row>
    <row r="3521" spans="1:18" x14ac:dyDescent="0.3">
      <c r="A3521" s="82">
        <v>3490</v>
      </c>
      <c r="B3521" s="94">
        <f t="shared" si="759"/>
        <v>1.1920107753113025E-29</v>
      </c>
      <c r="C3521" s="179">
        <f t="shared" si="760"/>
        <v>1.1893218042941549E-29</v>
      </c>
      <c r="D3521" s="166">
        <f t="shared" si="761"/>
        <v>2.2558277767625785E-3</v>
      </c>
      <c r="E3521" s="167">
        <f t="shared" si="771"/>
        <v>24.291375447755232</v>
      </c>
      <c r="F3521" s="168">
        <f t="shared" si="772"/>
        <v>7.8750947686781894</v>
      </c>
      <c r="G3521" s="168">
        <f t="shared" si="762"/>
        <v>273675.47603405471</v>
      </c>
      <c r="H3521" s="168">
        <f t="shared" si="763"/>
        <v>271310.33852408634</v>
      </c>
      <c r="I3521" s="169">
        <f t="shared" si="764"/>
        <v>544985.81455814105</v>
      </c>
      <c r="J3521" s="169">
        <f t="shared" si="766"/>
        <v>525830.6001468359</v>
      </c>
      <c r="K3521" s="95"/>
      <c r="L3521" s="265">
        <f t="shared" si="765"/>
        <v>208903.77599869602</v>
      </c>
      <c r="M3521" s="265">
        <f>$G3521*NonHospFrac+theModel!$H3521*NonHospFrac</f>
        <v>336082.03855944506</v>
      </c>
      <c r="N3521" s="266">
        <f t="shared" si="767"/>
        <v>544985.81455814105</v>
      </c>
      <c r="O3521" s="159"/>
      <c r="P3521" s="265">
        <f t="shared" si="768"/>
        <v>201561.20576348755</v>
      </c>
      <c r="Q3521" s="265">
        <f t="shared" si="769"/>
        <v>336080.48391777027</v>
      </c>
      <c r="R3521" s="266">
        <f t="shared" si="770"/>
        <v>537641.68968125782</v>
      </c>
    </row>
    <row r="3522" spans="1:18" x14ac:dyDescent="0.3">
      <c r="A3522" s="82">
        <v>3491</v>
      </c>
      <c r="B3522" s="94">
        <f t="shared" si="759"/>
        <v>1.1697434665804175E-29</v>
      </c>
      <c r="C3522" s="179">
        <f t="shared" si="760"/>
        <v>1.1671047267768188E-29</v>
      </c>
      <c r="D3522" s="166">
        <f t="shared" si="761"/>
        <v>2.2558277767625785E-3</v>
      </c>
      <c r="E3522" s="167">
        <f t="shared" si="771"/>
        <v>24.291375447755232</v>
      </c>
      <c r="F3522" s="168">
        <f t="shared" si="772"/>
        <v>7.8773505964549519</v>
      </c>
      <c r="G3522" s="168">
        <f t="shared" si="762"/>
        <v>273753.87061326811</v>
      </c>
      <c r="H3522" s="168">
        <f t="shared" si="763"/>
        <v>271310.33852408634</v>
      </c>
      <c r="I3522" s="169">
        <f t="shared" si="764"/>
        <v>545064.20913735451</v>
      </c>
      <c r="J3522" s="169">
        <f t="shared" si="766"/>
        <v>525898.59634875273</v>
      </c>
      <c r="K3522" s="95"/>
      <c r="L3522" s="265">
        <f t="shared" si="765"/>
        <v>208933.8261819816</v>
      </c>
      <c r="M3522" s="265">
        <f>$G3522*NonHospFrac+theModel!$H3522*NonHospFrac</f>
        <v>336130.38295537286</v>
      </c>
      <c r="N3522" s="266">
        <f t="shared" si="767"/>
        <v>545064.20913735451</v>
      </c>
      <c r="O3522" s="159"/>
      <c r="P3522" s="265">
        <f t="shared" si="768"/>
        <v>201587.27004434503</v>
      </c>
      <c r="Q3522" s="265">
        <f t="shared" si="769"/>
        <v>336128.82831369806</v>
      </c>
      <c r="R3522" s="266">
        <f t="shared" si="770"/>
        <v>537716.09835804312</v>
      </c>
    </row>
    <row r="3523" spans="1:18" x14ac:dyDescent="0.3">
      <c r="A3523" s="82">
        <v>3492</v>
      </c>
      <c r="B3523" s="94">
        <f t="shared" si="759"/>
        <v>1.1478921214032072E-29</v>
      </c>
      <c r="C3523" s="179">
        <f t="shared" si="760"/>
        <v>1.1453026744710189E-29</v>
      </c>
      <c r="D3523" s="166">
        <f t="shared" si="761"/>
        <v>2.2558277767625785E-3</v>
      </c>
      <c r="E3523" s="167">
        <f t="shared" si="771"/>
        <v>24.291375447755232</v>
      </c>
      <c r="F3523" s="168">
        <f t="shared" si="772"/>
        <v>7.8796064242317145</v>
      </c>
      <c r="G3523" s="168">
        <f t="shared" si="762"/>
        <v>273832.26519248151</v>
      </c>
      <c r="H3523" s="168">
        <f t="shared" si="763"/>
        <v>271310.33852408634</v>
      </c>
      <c r="I3523" s="169">
        <f t="shared" si="764"/>
        <v>545142.60371656786</v>
      </c>
      <c r="J3523" s="169">
        <f t="shared" si="766"/>
        <v>525966.58977901039</v>
      </c>
      <c r="K3523" s="95"/>
      <c r="L3523" s="265">
        <f t="shared" si="765"/>
        <v>208963.87636526715</v>
      </c>
      <c r="M3523" s="265">
        <f>$G3523*NonHospFrac+theModel!$H3523*NonHospFrac</f>
        <v>336178.72735130065</v>
      </c>
      <c r="N3523" s="266">
        <f t="shared" si="767"/>
        <v>545142.60371656786</v>
      </c>
      <c r="O3523" s="159"/>
      <c r="P3523" s="265">
        <f t="shared" si="768"/>
        <v>201613.33326277108</v>
      </c>
      <c r="Q3523" s="265">
        <f t="shared" si="769"/>
        <v>336177.17270962585</v>
      </c>
      <c r="R3523" s="266">
        <f t="shared" si="770"/>
        <v>537790.50597239693</v>
      </c>
    </row>
    <row r="3524" spans="1:18" x14ac:dyDescent="0.3">
      <c r="A3524" s="82">
        <v>3493</v>
      </c>
      <c r="B3524" s="94">
        <f t="shared" si="759"/>
        <v>1.126448969389451E-29</v>
      </c>
      <c r="C3524" s="179">
        <f t="shared" si="760"/>
        <v>1.1239078945151967E-29</v>
      </c>
      <c r="D3524" s="166">
        <f t="shared" si="761"/>
        <v>2.2558277767625785E-3</v>
      </c>
      <c r="E3524" s="167">
        <f t="shared" si="771"/>
        <v>24.291375447755232</v>
      </c>
      <c r="F3524" s="168">
        <f t="shared" si="772"/>
        <v>7.8818622520084771</v>
      </c>
      <c r="G3524" s="168">
        <f t="shared" si="762"/>
        <v>273910.65977169498</v>
      </c>
      <c r="H3524" s="168">
        <f t="shared" si="763"/>
        <v>271310.33852408634</v>
      </c>
      <c r="I3524" s="169">
        <f t="shared" si="764"/>
        <v>545220.99829578132</v>
      </c>
      <c r="J3524" s="169">
        <f t="shared" si="766"/>
        <v>526034.58043772215</v>
      </c>
      <c r="K3524" s="95"/>
      <c r="L3524" s="265">
        <f t="shared" si="765"/>
        <v>208993.92654855276</v>
      </c>
      <c r="M3524" s="265">
        <f>$G3524*NonHospFrac+theModel!$H3524*NonHospFrac</f>
        <v>336227.07174722856</v>
      </c>
      <c r="N3524" s="266">
        <f t="shared" si="767"/>
        <v>545220.99829578132</v>
      </c>
      <c r="O3524" s="159"/>
      <c r="P3524" s="265">
        <f t="shared" si="768"/>
        <v>201639.39541880909</v>
      </c>
      <c r="Q3524" s="265">
        <f t="shared" si="769"/>
        <v>336225.51710555376</v>
      </c>
      <c r="R3524" s="266">
        <f t="shared" si="770"/>
        <v>537864.91252436279</v>
      </c>
    </row>
    <row r="3525" spans="1:18" x14ac:dyDescent="0.3">
      <c r="A3525" s="82">
        <v>3494</v>
      </c>
      <c r="B3525" s="94">
        <f t="shared" si="759"/>
        <v>1.1054063853033876E-29</v>
      </c>
      <c r="C3525" s="179">
        <f t="shared" si="760"/>
        <v>1.1029127788748095E-29</v>
      </c>
      <c r="D3525" s="166">
        <f t="shared" si="761"/>
        <v>2.2558277767625785E-3</v>
      </c>
      <c r="E3525" s="167">
        <f t="shared" si="771"/>
        <v>24.291375447755232</v>
      </c>
      <c r="F3525" s="168">
        <f t="shared" si="772"/>
        <v>7.8841180797852397</v>
      </c>
      <c r="G3525" s="168">
        <f t="shared" si="762"/>
        <v>273989.05435090832</v>
      </c>
      <c r="H3525" s="168">
        <f t="shared" si="763"/>
        <v>271310.33852408634</v>
      </c>
      <c r="I3525" s="169">
        <f t="shared" si="764"/>
        <v>545299.39287499466</v>
      </c>
      <c r="J3525" s="169">
        <f t="shared" si="766"/>
        <v>526102.5683250007</v>
      </c>
      <c r="K3525" s="95"/>
      <c r="L3525" s="265">
        <f t="shared" si="765"/>
        <v>209023.97673183831</v>
      </c>
      <c r="M3525" s="265">
        <f>$G3525*NonHospFrac+theModel!$H3525*NonHospFrac</f>
        <v>336275.41614315636</v>
      </c>
      <c r="N3525" s="266">
        <f t="shared" si="767"/>
        <v>545299.39287499466</v>
      </c>
      <c r="O3525" s="159"/>
      <c r="P3525" s="265">
        <f t="shared" si="768"/>
        <v>201665.45651250228</v>
      </c>
      <c r="Q3525" s="265">
        <f t="shared" si="769"/>
        <v>336273.86150148156</v>
      </c>
      <c r="R3525" s="266">
        <f t="shared" si="770"/>
        <v>537939.31801398378</v>
      </c>
    </row>
    <row r="3526" spans="1:18" x14ac:dyDescent="0.3">
      <c r="A3526" s="82">
        <v>3495</v>
      </c>
      <c r="B3526" s="94">
        <f t="shared" si="759"/>
        <v>1.0847568863521606E-29</v>
      </c>
      <c r="C3526" s="179">
        <f t="shared" si="760"/>
        <v>1.082309861636893E-29</v>
      </c>
      <c r="D3526" s="166">
        <f t="shared" si="761"/>
        <v>2.2558277767625785E-3</v>
      </c>
      <c r="E3526" s="167">
        <f t="shared" si="771"/>
        <v>24.291375447755232</v>
      </c>
      <c r="F3526" s="168">
        <f t="shared" si="772"/>
        <v>7.8863739075620023</v>
      </c>
      <c r="G3526" s="168">
        <f t="shared" si="762"/>
        <v>274067.44893012178</v>
      </c>
      <c r="H3526" s="168">
        <f t="shared" si="763"/>
        <v>271310.33852408634</v>
      </c>
      <c r="I3526" s="169">
        <f t="shared" si="764"/>
        <v>545377.78745420813</v>
      </c>
      <c r="J3526" s="169">
        <f t="shared" si="766"/>
        <v>526170.55344095919</v>
      </c>
      <c r="K3526" s="95"/>
      <c r="L3526" s="265">
        <f t="shared" si="765"/>
        <v>209054.02691512389</v>
      </c>
      <c r="M3526" s="265">
        <f>$G3526*NonHospFrac+theModel!$H3526*NonHospFrac</f>
        <v>336323.76053908421</v>
      </c>
      <c r="N3526" s="266">
        <f t="shared" si="767"/>
        <v>545377.78745420813</v>
      </c>
      <c r="O3526" s="159"/>
      <c r="P3526" s="265">
        <f t="shared" si="768"/>
        <v>201691.51654389399</v>
      </c>
      <c r="Q3526" s="265">
        <f t="shared" si="769"/>
        <v>336322.20589740941</v>
      </c>
      <c r="R3526" s="266">
        <f t="shared" si="770"/>
        <v>538013.72244130343</v>
      </c>
    </row>
    <row r="3527" spans="1:18" x14ac:dyDescent="0.3">
      <c r="A3527" s="82">
        <v>3496</v>
      </c>
      <c r="B3527" s="94">
        <f t="shared" si="759"/>
        <v>1.0644931295249217E-29</v>
      </c>
      <c r="C3527" s="179">
        <f t="shared" si="760"/>
        <v>1.0620918163551665E-29</v>
      </c>
      <c r="D3527" s="166">
        <f t="shared" si="761"/>
        <v>2.2558277767625785E-3</v>
      </c>
      <c r="E3527" s="167">
        <f t="shared" si="771"/>
        <v>24.291375447755232</v>
      </c>
      <c r="F3527" s="168">
        <f t="shared" si="772"/>
        <v>7.8886297353387649</v>
      </c>
      <c r="G3527" s="168">
        <f t="shared" si="762"/>
        <v>274145.84350933519</v>
      </c>
      <c r="H3527" s="168">
        <f t="shared" si="763"/>
        <v>271310.33852408634</v>
      </c>
      <c r="I3527" s="169">
        <f t="shared" si="764"/>
        <v>545456.18203342147</v>
      </c>
      <c r="J3527" s="169">
        <f t="shared" si="766"/>
        <v>526238.53578571044</v>
      </c>
      <c r="K3527" s="95"/>
      <c r="L3527" s="265">
        <f t="shared" si="765"/>
        <v>209084.07709840947</v>
      </c>
      <c r="M3527" s="265">
        <f>$G3527*NonHospFrac+theModel!$H3527*NonHospFrac</f>
        <v>336372.10493501206</v>
      </c>
      <c r="N3527" s="266">
        <f t="shared" si="767"/>
        <v>545456.18203342147</v>
      </c>
      <c r="O3527" s="159"/>
      <c r="P3527" s="265">
        <f t="shared" si="768"/>
        <v>201717.57551302752</v>
      </c>
      <c r="Q3527" s="265">
        <f t="shared" si="769"/>
        <v>336370.55029333726</v>
      </c>
      <c r="R3527" s="266">
        <f t="shared" si="770"/>
        <v>538088.12580636481</v>
      </c>
    </row>
    <row r="3528" spans="1:18" x14ac:dyDescent="0.3">
      <c r="A3528" s="82">
        <v>3497</v>
      </c>
      <c r="B3528" s="94">
        <f t="shared" si="759"/>
        <v>1.0446079089816369E-29</v>
      </c>
      <c r="C3528" s="179">
        <f t="shared" si="760"/>
        <v>1.0422514534447302E-29</v>
      </c>
      <c r="D3528" s="166">
        <f t="shared" si="761"/>
        <v>2.2558277767625785E-3</v>
      </c>
      <c r="E3528" s="167">
        <f t="shared" si="771"/>
        <v>24.291375447755232</v>
      </c>
      <c r="F3528" s="168">
        <f t="shared" si="772"/>
        <v>7.8908855631155275</v>
      </c>
      <c r="G3528" s="168">
        <f t="shared" si="762"/>
        <v>274224.23808854865</v>
      </c>
      <c r="H3528" s="168">
        <f t="shared" si="763"/>
        <v>271310.33852408634</v>
      </c>
      <c r="I3528" s="169">
        <f t="shared" si="764"/>
        <v>545534.57661263505</v>
      </c>
      <c r="J3528" s="169">
        <f t="shared" si="766"/>
        <v>526306.51535936759</v>
      </c>
      <c r="K3528" s="95"/>
      <c r="L3528" s="265">
        <f t="shared" si="765"/>
        <v>209114.12728169508</v>
      </c>
      <c r="M3528" s="265">
        <f>$G3528*NonHospFrac+theModel!$H3528*NonHospFrac</f>
        <v>336420.44933093991</v>
      </c>
      <c r="N3528" s="266">
        <f t="shared" si="767"/>
        <v>545534.57661263505</v>
      </c>
      <c r="O3528" s="159"/>
      <c r="P3528" s="265">
        <f t="shared" si="768"/>
        <v>201743.63341994621</v>
      </c>
      <c r="Q3528" s="265">
        <f t="shared" si="769"/>
        <v>336418.89468926511</v>
      </c>
      <c r="R3528" s="266">
        <f t="shared" si="770"/>
        <v>538162.52810921136</v>
      </c>
    </row>
    <row r="3529" spans="1:18" x14ac:dyDescent="0.3">
      <c r="A3529" s="82">
        <v>3498</v>
      </c>
      <c r="B3529" s="94">
        <f t="shared" si="759"/>
        <v>1.0250941534906738E-29</v>
      </c>
      <c r="C3529" s="179">
        <f t="shared" si="760"/>
        <v>1.0227817176254326E-29</v>
      </c>
      <c r="D3529" s="166">
        <f t="shared" si="761"/>
        <v>2.2558277767625785E-3</v>
      </c>
      <c r="E3529" s="167">
        <f t="shared" si="771"/>
        <v>24.291375447755232</v>
      </c>
      <c r="F3529" s="168">
        <f t="shared" si="772"/>
        <v>7.8931413908922901</v>
      </c>
      <c r="G3529" s="168">
        <f t="shared" si="762"/>
        <v>274302.63266776199</v>
      </c>
      <c r="H3529" s="168">
        <f t="shared" si="763"/>
        <v>271310.33852408634</v>
      </c>
      <c r="I3529" s="169">
        <f t="shared" si="764"/>
        <v>545612.9711918484</v>
      </c>
      <c r="J3529" s="169">
        <f t="shared" si="766"/>
        <v>526374.49216204335</v>
      </c>
      <c r="K3529" s="95"/>
      <c r="L3529" s="265">
        <f t="shared" si="765"/>
        <v>209144.17746498063</v>
      </c>
      <c r="M3529" s="265">
        <f>$G3529*NonHospFrac+theModel!$H3529*NonHospFrac</f>
        <v>336468.79372686771</v>
      </c>
      <c r="N3529" s="266">
        <f t="shared" si="767"/>
        <v>545612.9711918484</v>
      </c>
      <c r="O3529" s="159"/>
      <c r="P3529" s="265">
        <f t="shared" si="768"/>
        <v>201769.69026469326</v>
      </c>
      <c r="Q3529" s="265">
        <f t="shared" si="769"/>
        <v>336467.23908519291</v>
      </c>
      <c r="R3529" s="266">
        <f t="shared" si="770"/>
        <v>538236.92934988614</v>
      </c>
    </row>
    <row r="3530" spans="1:18" x14ac:dyDescent="0.3">
      <c r="A3530" s="82">
        <v>3499</v>
      </c>
      <c r="B3530" s="94">
        <f t="shared" si="759"/>
        <v>1.0059449239142686E-29</v>
      </c>
      <c r="C3530" s="179">
        <f t="shared" si="760"/>
        <v>1.0036756854130095E-29</v>
      </c>
      <c r="D3530" s="166">
        <f t="shared" si="761"/>
        <v>2.2558277767625785E-3</v>
      </c>
      <c r="E3530" s="167">
        <f t="shared" si="771"/>
        <v>24.291375447755232</v>
      </c>
      <c r="F3530" s="168">
        <f t="shared" si="772"/>
        <v>7.8953972186690526</v>
      </c>
      <c r="G3530" s="168">
        <f t="shared" si="762"/>
        <v>274381.02724697546</v>
      </c>
      <c r="H3530" s="168">
        <f t="shared" si="763"/>
        <v>271310.33852408634</v>
      </c>
      <c r="I3530" s="169">
        <f t="shared" si="764"/>
        <v>545691.36577106174</v>
      </c>
      <c r="J3530" s="169">
        <f t="shared" si="766"/>
        <v>526442.46619385085</v>
      </c>
      <c r="K3530" s="95"/>
      <c r="L3530" s="265">
        <f t="shared" si="765"/>
        <v>209174.22764826621</v>
      </c>
      <c r="M3530" s="265">
        <f>$G3530*NonHospFrac+theModel!$H3530*NonHospFrac</f>
        <v>336517.13812279562</v>
      </c>
      <c r="N3530" s="266">
        <f t="shared" si="767"/>
        <v>545691.36577106186</v>
      </c>
      <c r="O3530" s="159"/>
      <c r="P3530" s="265">
        <f t="shared" si="768"/>
        <v>201795.74604731204</v>
      </c>
      <c r="Q3530" s="265">
        <f t="shared" si="769"/>
        <v>336515.58348112082</v>
      </c>
      <c r="R3530" s="266">
        <f t="shared" si="770"/>
        <v>538311.32952843281</v>
      </c>
    </row>
    <row r="3531" spans="1:18" x14ac:dyDescent="0.3">
      <c r="A3531" s="82">
        <v>3500</v>
      </c>
      <c r="B3531" s="94">
        <f t="shared" si="759"/>
        <v>9.8715341074089521E-30</v>
      </c>
      <c r="C3531" s="179">
        <f t="shared" si="760"/>
        <v>9.8492656265701998E-30</v>
      </c>
      <c r="D3531" s="166">
        <f t="shared" si="761"/>
        <v>2.2558277767625785E-3</v>
      </c>
      <c r="E3531" s="167">
        <f t="shared" si="771"/>
        <v>24.291375447755232</v>
      </c>
      <c r="F3531" s="168">
        <f t="shared" si="772"/>
        <v>7.8976530464458152</v>
      </c>
      <c r="G3531" s="168">
        <f t="shared" si="762"/>
        <v>274459.42182618892</v>
      </c>
      <c r="H3531" s="168">
        <f t="shared" si="763"/>
        <v>271310.33852408634</v>
      </c>
      <c r="I3531" s="169">
        <f t="shared" si="764"/>
        <v>545769.76035027532</v>
      </c>
      <c r="J3531" s="169">
        <f t="shared" si="766"/>
        <v>526510.43745490315</v>
      </c>
      <c r="K3531" s="95"/>
      <c r="L3531" s="265">
        <f t="shared" si="765"/>
        <v>209204.27783155179</v>
      </c>
      <c r="M3531" s="265">
        <f>$G3531*NonHospFrac+theModel!$H3531*NonHospFrac</f>
        <v>336565.48251872347</v>
      </c>
      <c r="N3531" s="266">
        <f t="shared" si="767"/>
        <v>545769.76035027532</v>
      </c>
      <c r="O3531" s="159"/>
      <c r="P3531" s="265">
        <f t="shared" si="768"/>
        <v>201821.80076784582</v>
      </c>
      <c r="Q3531" s="265">
        <f t="shared" si="769"/>
        <v>336563.92787704867</v>
      </c>
      <c r="R3531" s="266">
        <f t="shared" si="770"/>
        <v>538385.72864489444</v>
      </c>
    </row>
    <row r="3532" spans="1:18" x14ac:dyDescent="0.3">
      <c r="A3532" s="82">
        <v>3501</v>
      </c>
      <c r="B3532" s="94">
        <f t="shared" si="759"/>
        <v>9.6871293166387263E-30</v>
      </c>
      <c r="C3532" s="179">
        <f t="shared" si="760"/>
        <v>9.6652768212491615E-30</v>
      </c>
      <c r="D3532" s="166">
        <f t="shared" si="761"/>
        <v>2.2558277767625785E-3</v>
      </c>
      <c r="E3532" s="167">
        <f t="shared" si="771"/>
        <v>24.291375447755232</v>
      </c>
      <c r="F3532" s="168">
        <f t="shared" si="772"/>
        <v>7.8999088742225778</v>
      </c>
      <c r="G3532" s="168">
        <f t="shared" si="762"/>
        <v>274537.81640540232</v>
      </c>
      <c r="H3532" s="168">
        <f t="shared" si="763"/>
        <v>271310.33852408634</v>
      </c>
      <c r="I3532" s="169">
        <f t="shared" si="764"/>
        <v>545848.15492948866</v>
      </c>
      <c r="J3532" s="169">
        <f t="shared" si="766"/>
        <v>526578.40594531281</v>
      </c>
      <c r="K3532" s="95"/>
      <c r="L3532" s="265">
        <f t="shared" si="765"/>
        <v>209234.32801483737</v>
      </c>
      <c r="M3532" s="265">
        <f>$G3532*NonHospFrac+theModel!$H3532*NonHospFrac</f>
        <v>336613.82691465132</v>
      </c>
      <c r="N3532" s="266">
        <f t="shared" si="767"/>
        <v>545848.15492948866</v>
      </c>
      <c r="O3532" s="159"/>
      <c r="P3532" s="265">
        <f t="shared" si="768"/>
        <v>201847.8544263379</v>
      </c>
      <c r="Q3532" s="265">
        <f t="shared" si="769"/>
        <v>336612.27227297652</v>
      </c>
      <c r="R3532" s="266">
        <f t="shared" si="770"/>
        <v>538460.12669931445</v>
      </c>
    </row>
    <row r="3533" spans="1:18" x14ac:dyDescent="0.3">
      <c r="A3533" s="82">
        <v>3502</v>
      </c>
      <c r="B3533" s="94">
        <f t="shared" si="759"/>
        <v>9.5061692920506386E-30</v>
      </c>
      <c r="C3533" s="179">
        <f t="shared" si="760"/>
        <v>9.4847250113110238E-30</v>
      </c>
      <c r="D3533" s="166">
        <f t="shared" si="761"/>
        <v>2.2558277767625785E-3</v>
      </c>
      <c r="E3533" s="167">
        <f t="shared" si="771"/>
        <v>24.291375447755232</v>
      </c>
      <c r="F3533" s="168">
        <f t="shared" si="772"/>
        <v>7.9021647019993404</v>
      </c>
      <c r="G3533" s="168">
        <f t="shared" si="762"/>
        <v>274616.21098461573</v>
      </c>
      <c r="H3533" s="168">
        <f t="shared" si="763"/>
        <v>271310.33852408634</v>
      </c>
      <c r="I3533" s="169">
        <f t="shared" si="764"/>
        <v>545926.54950870201</v>
      </c>
      <c r="J3533" s="169">
        <f t="shared" si="766"/>
        <v>526646.371665193</v>
      </c>
      <c r="K3533" s="95"/>
      <c r="L3533" s="265">
        <f t="shared" si="765"/>
        <v>209264.37819812295</v>
      </c>
      <c r="M3533" s="265">
        <f>$G3533*NonHospFrac+theModel!$H3533*NonHospFrac</f>
        <v>336662.17131057911</v>
      </c>
      <c r="N3533" s="266">
        <f t="shared" si="767"/>
        <v>545926.54950870201</v>
      </c>
      <c r="O3533" s="159"/>
      <c r="P3533" s="265">
        <f t="shared" si="768"/>
        <v>201873.90702283158</v>
      </c>
      <c r="Q3533" s="265">
        <f t="shared" si="769"/>
        <v>336660.61666890432</v>
      </c>
      <c r="R3533" s="266">
        <f t="shared" si="770"/>
        <v>538534.52369173593</v>
      </c>
    </row>
    <row r="3534" spans="1:18" x14ac:dyDescent="0.3">
      <c r="A3534" s="82">
        <v>3503</v>
      </c>
      <c r="B3534" s="94">
        <f t="shared" si="759"/>
        <v>9.3285896838303466E-30</v>
      </c>
      <c r="C3534" s="179">
        <f t="shared" si="760"/>
        <v>9.3075459921035416E-30</v>
      </c>
      <c r="D3534" s="166">
        <f t="shared" si="761"/>
        <v>2.2558277767625785E-3</v>
      </c>
      <c r="E3534" s="167">
        <f t="shared" si="771"/>
        <v>24.291375447755232</v>
      </c>
      <c r="F3534" s="168">
        <f t="shared" si="772"/>
        <v>7.904420529776103</v>
      </c>
      <c r="G3534" s="168">
        <f t="shared" si="762"/>
        <v>274694.60556382919</v>
      </c>
      <c r="H3534" s="168">
        <f t="shared" si="763"/>
        <v>271310.33852408634</v>
      </c>
      <c r="I3534" s="169">
        <f t="shared" si="764"/>
        <v>546004.94408791559</v>
      </c>
      <c r="J3534" s="169">
        <f t="shared" si="766"/>
        <v>526714.33461465687</v>
      </c>
      <c r="K3534" s="95"/>
      <c r="L3534" s="265">
        <f t="shared" si="765"/>
        <v>209294.42838140854</v>
      </c>
      <c r="M3534" s="265">
        <f>$G3534*NonHospFrac+theModel!$H3534*NonHospFrac</f>
        <v>336710.51570650697</v>
      </c>
      <c r="N3534" s="266">
        <f t="shared" si="767"/>
        <v>546004.94408791547</v>
      </c>
      <c r="O3534" s="159"/>
      <c r="P3534" s="265">
        <f t="shared" si="768"/>
        <v>201899.95855737015</v>
      </c>
      <c r="Q3534" s="265">
        <f t="shared" si="769"/>
        <v>336708.96106483217</v>
      </c>
      <c r="R3534" s="266">
        <f t="shared" si="770"/>
        <v>538608.91962220229</v>
      </c>
    </row>
    <row r="3535" spans="1:18" x14ac:dyDescent="0.3">
      <c r="A3535" s="82">
        <v>3504</v>
      </c>
      <c r="B3535" s="94">
        <f t="shared" si="759"/>
        <v>9.1543273442475941E-30</v>
      </c>
      <c r="C3535" s="179">
        <f t="shared" si="760"/>
        <v>9.1336767583468635E-30</v>
      </c>
      <c r="D3535" s="166">
        <f t="shared" si="761"/>
        <v>2.2558277767625785E-3</v>
      </c>
      <c r="E3535" s="167">
        <f t="shared" si="771"/>
        <v>24.291375447755232</v>
      </c>
      <c r="F3535" s="168">
        <f t="shared" si="772"/>
        <v>7.9066763575528656</v>
      </c>
      <c r="G3535" s="168">
        <f t="shared" si="762"/>
        <v>274773.00014304259</v>
      </c>
      <c r="H3535" s="168">
        <f t="shared" si="763"/>
        <v>271310.33852408634</v>
      </c>
      <c r="I3535" s="169">
        <f t="shared" si="764"/>
        <v>546083.33866712893</v>
      </c>
      <c r="J3535" s="169">
        <f t="shared" si="766"/>
        <v>526782.29479381687</v>
      </c>
      <c r="K3535" s="95"/>
      <c r="L3535" s="265">
        <f t="shared" si="765"/>
        <v>209324.47856469412</v>
      </c>
      <c r="M3535" s="265">
        <f>$G3535*NonHospFrac+theModel!$H3535*NonHospFrac</f>
        <v>336758.86010243482</v>
      </c>
      <c r="N3535" s="266">
        <f t="shared" si="767"/>
        <v>546083.33866712893</v>
      </c>
      <c r="O3535" s="159"/>
      <c r="P3535" s="265">
        <f t="shared" si="768"/>
        <v>201926.00902999687</v>
      </c>
      <c r="Q3535" s="265">
        <f t="shared" si="769"/>
        <v>336757.30546076002</v>
      </c>
      <c r="R3535" s="266">
        <f t="shared" si="770"/>
        <v>538683.31449075695</v>
      </c>
    </row>
    <row r="3536" spans="1:18" x14ac:dyDescent="0.3">
      <c r="A3536" s="82">
        <v>3505</v>
      </c>
      <c r="B3536" s="94">
        <f t="shared" si="759"/>
        <v>8.9833203052007305E-30</v>
      </c>
      <c r="C3536" s="179">
        <f t="shared" si="760"/>
        <v>8.9630554817287036E-30</v>
      </c>
      <c r="D3536" s="166">
        <f t="shared" si="761"/>
        <v>2.2558277767625785E-3</v>
      </c>
      <c r="E3536" s="167">
        <f t="shared" si="771"/>
        <v>24.291375447755232</v>
      </c>
      <c r="F3536" s="168">
        <f t="shared" si="772"/>
        <v>7.9089321853296282</v>
      </c>
      <c r="G3536" s="168">
        <f t="shared" si="762"/>
        <v>274851.39472225599</v>
      </c>
      <c r="H3536" s="168">
        <f t="shared" si="763"/>
        <v>271310.33852408634</v>
      </c>
      <c r="I3536" s="169">
        <f t="shared" si="764"/>
        <v>546161.73324634228</v>
      </c>
      <c r="J3536" s="169">
        <f t="shared" si="766"/>
        <v>526850.25220278627</v>
      </c>
      <c r="K3536" s="95"/>
      <c r="L3536" s="265">
        <f t="shared" si="765"/>
        <v>209354.52874797967</v>
      </c>
      <c r="M3536" s="265">
        <f>$G3536*NonHospFrac+theModel!$H3536*NonHospFrac</f>
        <v>336807.20449836261</v>
      </c>
      <c r="N3536" s="266">
        <f t="shared" si="767"/>
        <v>546161.73324634228</v>
      </c>
      <c r="O3536" s="159"/>
      <c r="P3536" s="265">
        <f t="shared" si="768"/>
        <v>201952.05844075503</v>
      </c>
      <c r="Q3536" s="265">
        <f t="shared" si="769"/>
        <v>336805.64985668781</v>
      </c>
      <c r="R3536" s="266">
        <f t="shared" si="770"/>
        <v>538757.70829744288</v>
      </c>
    </row>
    <row r="3537" spans="1:18" x14ac:dyDescent="0.3">
      <c r="A3537" s="82">
        <v>3506</v>
      </c>
      <c r="B3537" s="94">
        <f t="shared" si="759"/>
        <v>8.8155077561807017E-30</v>
      </c>
      <c r="C3537" s="179">
        <f t="shared" si="760"/>
        <v>8.7956214889180428E-30</v>
      </c>
      <c r="D3537" s="166">
        <f t="shared" si="761"/>
        <v>2.2558277767625785E-3</v>
      </c>
      <c r="E3537" s="167">
        <f t="shared" si="771"/>
        <v>24.291375447755232</v>
      </c>
      <c r="F3537" s="168">
        <f t="shared" si="772"/>
        <v>7.9111880131063907</v>
      </c>
      <c r="G3537" s="168">
        <f t="shared" si="762"/>
        <v>274929.7893014694</v>
      </c>
      <c r="H3537" s="168">
        <f t="shared" si="763"/>
        <v>271310.33852408634</v>
      </c>
      <c r="I3537" s="169">
        <f t="shared" si="764"/>
        <v>546240.12782555574</v>
      </c>
      <c r="J3537" s="169">
        <f t="shared" si="766"/>
        <v>526918.20684167801</v>
      </c>
      <c r="K3537" s="95"/>
      <c r="L3537" s="265">
        <f t="shared" si="765"/>
        <v>209384.57893126525</v>
      </c>
      <c r="M3537" s="265">
        <f>$G3537*NonHospFrac+theModel!$H3537*NonHospFrac</f>
        <v>336855.54889429046</v>
      </c>
      <c r="N3537" s="266">
        <f t="shared" si="767"/>
        <v>546240.12782555574</v>
      </c>
      <c r="O3537" s="159"/>
      <c r="P3537" s="265">
        <f t="shared" si="768"/>
        <v>201978.10678968794</v>
      </c>
      <c r="Q3537" s="265">
        <f t="shared" si="769"/>
        <v>336853.99425261567</v>
      </c>
      <c r="R3537" s="266">
        <f t="shared" si="770"/>
        <v>538832.10104230361</v>
      </c>
    </row>
    <row r="3538" spans="1:18" x14ac:dyDescent="0.3">
      <c r="A3538" s="82">
        <v>3507</v>
      </c>
      <c r="B3538" s="94">
        <f t="shared" si="759"/>
        <v>8.6508300226466907E-30</v>
      </c>
      <c r="C3538" s="179">
        <f t="shared" si="760"/>
        <v>8.6313152399895531E-30</v>
      </c>
      <c r="D3538" s="166">
        <f t="shared" si="761"/>
        <v>2.2558277767625785E-3</v>
      </c>
      <c r="E3538" s="167">
        <f t="shared" si="771"/>
        <v>24.291375447755232</v>
      </c>
      <c r="F3538" s="168">
        <f t="shared" si="772"/>
        <v>7.9134438408831533</v>
      </c>
      <c r="G3538" s="168">
        <f t="shared" si="762"/>
        <v>275008.18388068286</v>
      </c>
      <c r="H3538" s="168">
        <f t="shared" si="763"/>
        <v>271310.33852408634</v>
      </c>
      <c r="I3538" s="169">
        <f t="shared" si="764"/>
        <v>546318.5224047692</v>
      </c>
      <c r="J3538" s="169">
        <f t="shared" si="766"/>
        <v>526986.15871060488</v>
      </c>
      <c r="K3538" s="95"/>
      <c r="L3538" s="265">
        <f t="shared" si="765"/>
        <v>209414.62911455083</v>
      </c>
      <c r="M3538" s="265">
        <f>$G3538*NonHospFrac+theModel!$H3538*NonHospFrac</f>
        <v>336903.89329021832</v>
      </c>
      <c r="N3538" s="266">
        <f t="shared" si="767"/>
        <v>546318.5224047692</v>
      </c>
      <c r="O3538" s="159"/>
      <c r="P3538" s="265">
        <f t="shared" si="768"/>
        <v>202004.15407683887</v>
      </c>
      <c r="Q3538" s="265">
        <f t="shared" si="769"/>
        <v>336902.33864854352</v>
      </c>
      <c r="R3538" s="266">
        <f t="shared" si="770"/>
        <v>538906.49272538233</v>
      </c>
    </row>
    <row r="3539" spans="1:18" x14ac:dyDescent="0.3">
      <c r="A3539" s="82">
        <v>3508</v>
      </c>
      <c r="B3539" s="94">
        <f t="shared" si="759"/>
        <v>8.4892285448057093E-30</v>
      </c>
      <c r="C3539" s="179">
        <f t="shared" si="760"/>
        <v>8.4700783072510504E-30</v>
      </c>
      <c r="D3539" s="166">
        <f t="shared" si="761"/>
        <v>2.2558277767625785E-3</v>
      </c>
      <c r="E3539" s="167">
        <f t="shared" si="771"/>
        <v>24.291375447755232</v>
      </c>
      <c r="F3539" s="168">
        <f t="shared" si="772"/>
        <v>7.9156996686599159</v>
      </c>
      <c r="G3539" s="168">
        <f t="shared" si="762"/>
        <v>275086.57845989626</v>
      </c>
      <c r="H3539" s="168">
        <f t="shared" si="763"/>
        <v>271310.33852408634</v>
      </c>
      <c r="I3539" s="169">
        <f t="shared" si="764"/>
        <v>546396.91698398255</v>
      </c>
      <c r="J3539" s="169">
        <f t="shared" si="766"/>
        <v>527054.1078096797</v>
      </c>
      <c r="K3539" s="95"/>
      <c r="L3539" s="265">
        <f t="shared" si="765"/>
        <v>209444.67929783644</v>
      </c>
      <c r="M3539" s="265">
        <f>$G3539*NonHospFrac+theModel!$H3539*NonHospFrac</f>
        <v>336952.23768614617</v>
      </c>
      <c r="N3539" s="266">
        <f t="shared" si="767"/>
        <v>546396.91698398255</v>
      </c>
      <c r="O3539" s="159"/>
      <c r="P3539" s="265">
        <f t="shared" si="768"/>
        <v>202030.20030225112</v>
      </c>
      <c r="Q3539" s="265">
        <f t="shared" si="769"/>
        <v>336950.68304447137</v>
      </c>
      <c r="R3539" s="266">
        <f t="shared" si="770"/>
        <v>538980.88334672246</v>
      </c>
    </row>
    <row r="3540" spans="1:18" x14ac:dyDescent="0.3">
      <c r="A3540" s="82">
        <v>3509</v>
      </c>
      <c r="B3540" s="94">
        <f t="shared" si="759"/>
        <v>8.3306458567885974E-30</v>
      </c>
      <c r="C3540" s="179">
        <f t="shared" si="760"/>
        <v>8.3118533544664811E-30</v>
      </c>
      <c r="D3540" s="166">
        <f t="shared" si="761"/>
        <v>2.2558277767625785E-3</v>
      </c>
      <c r="E3540" s="167">
        <f t="shared" si="771"/>
        <v>24.291375447755232</v>
      </c>
      <c r="F3540" s="168">
        <f t="shared" si="772"/>
        <v>7.9179554964366785</v>
      </c>
      <c r="G3540" s="168">
        <f t="shared" si="762"/>
        <v>275164.97303910967</v>
      </c>
      <c r="H3540" s="168">
        <f t="shared" si="763"/>
        <v>271310.33852408634</v>
      </c>
      <c r="I3540" s="169">
        <f t="shared" si="764"/>
        <v>546475.31156319601</v>
      </c>
      <c r="J3540" s="169">
        <f t="shared" si="766"/>
        <v>527122.0541390155</v>
      </c>
      <c r="K3540" s="95"/>
      <c r="L3540" s="265">
        <f t="shared" si="765"/>
        <v>209474.72948112199</v>
      </c>
      <c r="M3540" s="265">
        <f>$G3540*NonHospFrac+theModel!$H3540*NonHospFrac</f>
        <v>337000.58208207402</v>
      </c>
      <c r="N3540" s="266">
        <f t="shared" si="767"/>
        <v>546475.31156319601</v>
      </c>
      <c r="O3540" s="159"/>
      <c r="P3540" s="265">
        <f t="shared" si="768"/>
        <v>202056.24546596789</v>
      </c>
      <c r="Q3540" s="265">
        <f t="shared" si="769"/>
        <v>336999.02744039922</v>
      </c>
      <c r="R3540" s="266">
        <f t="shared" si="770"/>
        <v>539055.27290636708</v>
      </c>
    </row>
    <row r="3541" spans="1:18" x14ac:dyDescent="0.3">
      <c r="A3541" s="82">
        <v>3510</v>
      </c>
      <c r="B3541" s="94">
        <f t="shared" si="759"/>
        <v>8.175025566215021E-30</v>
      </c>
      <c r="C3541" s="179">
        <f t="shared" si="760"/>
        <v>8.1565841164670083E-30</v>
      </c>
      <c r="D3541" s="166">
        <f t="shared" si="761"/>
        <v>2.2558277767625785E-3</v>
      </c>
      <c r="E3541" s="167">
        <f t="shared" si="771"/>
        <v>24.291375447755232</v>
      </c>
      <c r="F3541" s="168">
        <f t="shared" si="772"/>
        <v>7.9202113242134411</v>
      </c>
      <c r="G3541" s="168">
        <f t="shared" si="762"/>
        <v>275243.36761832313</v>
      </c>
      <c r="H3541" s="168">
        <f t="shared" si="763"/>
        <v>271310.33852408634</v>
      </c>
      <c r="I3541" s="169">
        <f t="shared" si="764"/>
        <v>546553.70614240947</v>
      </c>
      <c r="J3541" s="169">
        <f t="shared" si="766"/>
        <v>527189.9976987252</v>
      </c>
      <c r="K3541" s="95"/>
      <c r="L3541" s="265">
        <f t="shared" si="765"/>
        <v>209504.7796644076</v>
      </c>
      <c r="M3541" s="265">
        <f>$G3541*NonHospFrac+theModel!$H3541*NonHospFrac</f>
        <v>337048.92647800187</v>
      </c>
      <c r="N3541" s="266">
        <f t="shared" si="767"/>
        <v>546553.70614240947</v>
      </c>
      <c r="O3541" s="159"/>
      <c r="P3541" s="265">
        <f t="shared" si="768"/>
        <v>202082.28956803257</v>
      </c>
      <c r="Q3541" s="265">
        <f t="shared" si="769"/>
        <v>337047.37183632707</v>
      </c>
      <c r="R3541" s="266">
        <f t="shared" si="770"/>
        <v>539129.66140435962</v>
      </c>
    </row>
    <row r="3542" spans="1:18" x14ac:dyDescent="0.3">
      <c r="A3542" s="82">
        <v>3511</v>
      </c>
      <c r="B3542" s="94">
        <f t="shared" si="759"/>
        <v>8.0223123341403262E-30</v>
      </c>
      <c r="C3542" s="179">
        <f t="shared" si="760"/>
        <v>8.0042153791431075E-30</v>
      </c>
      <c r="D3542" s="166">
        <f t="shared" si="761"/>
        <v>2.2558277767625785E-3</v>
      </c>
      <c r="E3542" s="167">
        <f t="shared" si="771"/>
        <v>24.291375447755232</v>
      </c>
      <c r="F3542" s="168">
        <f t="shared" si="772"/>
        <v>7.9224671519902037</v>
      </c>
      <c r="G3542" s="168">
        <f t="shared" si="762"/>
        <v>275321.76219753653</v>
      </c>
      <c r="H3542" s="168">
        <f t="shared" si="763"/>
        <v>271310.33852408634</v>
      </c>
      <c r="I3542" s="169">
        <f t="shared" si="764"/>
        <v>546632.10072162282</v>
      </c>
      <c r="J3542" s="169">
        <f t="shared" si="766"/>
        <v>527257.9384889215</v>
      </c>
      <c r="K3542" s="95"/>
      <c r="L3542" s="265">
        <f t="shared" si="765"/>
        <v>209534.82984769315</v>
      </c>
      <c r="M3542" s="265">
        <f>$G3542*NonHospFrac+theModel!$H3542*NonHospFrac</f>
        <v>337097.27087392972</v>
      </c>
      <c r="N3542" s="266">
        <f t="shared" si="767"/>
        <v>546632.10072162282</v>
      </c>
      <c r="O3542" s="159"/>
      <c r="P3542" s="265">
        <f t="shared" si="768"/>
        <v>202108.33260848833</v>
      </c>
      <c r="Q3542" s="265">
        <f t="shared" si="769"/>
        <v>337095.71623225493</v>
      </c>
      <c r="R3542" s="266">
        <f t="shared" si="770"/>
        <v>539204.04884074326</v>
      </c>
    </row>
    <row r="3543" spans="1:18" x14ac:dyDescent="0.3">
      <c r="A3543" s="82">
        <v>3512</v>
      </c>
      <c r="B3543" s="94">
        <f t="shared" si="759"/>
        <v>7.8724518553764197E-30</v>
      </c>
      <c r="C3543" s="179">
        <f t="shared" si="760"/>
        <v>7.8546929598098351E-30</v>
      </c>
      <c r="D3543" s="166">
        <f t="shared" si="761"/>
        <v>2.2558277767625785E-3</v>
      </c>
      <c r="E3543" s="167">
        <f t="shared" si="771"/>
        <v>24.291375447755232</v>
      </c>
      <c r="F3543" s="168">
        <f t="shared" si="772"/>
        <v>7.9247229797669663</v>
      </c>
      <c r="G3543" s="168">
        <f t="shared" si="762"/>
        <v>275400.15677674994</v>
      </c>
      <c r="H3543" s="168">
        <f t="shared" si="763"/>
        <v>271310.33852408634</v>
      </c>
      <c r="I3543" s="169">
        <f t="shared" si="764"/>
        <v>546710.49530083628</v>
      </c>
      <c r="J3543" s="169">
        <f t="shared" si="766"/>
        <v>527325.87650971755</v>
      </c>
      <c r="K3543" s="95"/>
      <c r="L3543" s="265">
        <f t="shared" si="765"/>
        <v>209564.88003097873</v>
      </c>
      <c r="M3543" s="265">
        <f>$G3543*NonHospFrac+theModel!$H3543*NonHospFrac</f>
        <v>337145.61526985758</v>
      </c>
      <c r="N3543" s="266">
        <f t="shared" si="767"/>
        <v>546710.49530083628</v>
      </c>
      <c r="O3543" s="159"/>
      <c r="P3543" s="265">
        <f t="shared" si="768"/>
        <v>202134.37458737852</v>
      </c>
      <c r="Q3543" s="265">
        <f t="shared" si="769"/>
        <v>337144.06062818278</v>
      </c>
      <c r="R3543" s="266">
        <f t="shared" si="770"/>
        <v>539278.4352155613</v>
      </c>
    </row>
    <row r="3544" spans="1:18" x14ac:dyDescent="0.3">
      <c r="A3544" s="82">
        <v>3513</v>
      </c>
      <c r="B3544" s="94">
        <f t="shared" si="759"/>
        <v>7.7253908391814012E-30</v>
      </c>
      <c r="C3544" s="179">
        <f t="shared" si="760"/>
        <v>7.7079636879400292E-30</v>
      </c>
      <c r="D3544" s="166">
        <f t="shared" si="761"/>
        <v>2.2558277767625785E-3</v>
      </c>
      <c r="E3544" s="167">
        <f t="shared" si="771"/>
        <v>24.291375447755232</v>
      </c>
      <c r="F3544" s="168">
        <f t="shared" si="772"/>
        <v>7.9269788075437289</v>
      </c>
      <c r="G3544" s="168">
        <f t="shared" si="762"/>
        <v>275478.5513559634</v>
      </c>
      <c r="H3544" s="168">
        <f t="shared" si="763"/>
        <v>271310.33852408634</v>
      </c>
      <c r="I3544" s="169">
        <f t="shared" si="764"/>
        <v>546788.88988004974</v>
      </c>
      <c r="J3544" s="169">
        <f t="shared" si="766"/>
        <v>527393.81176122616</v>
      </c>
      <c r="K3544" s="95"/>
      <c r="L3544" s="265">
        <f t="shared" si="765"/>
        <v>209594.93021426431</v>
      </c>
      <c r="M3544" s="265">
        <f>$G3544*NonHospFrac+theModel!$H3544*NonHospFrac</f>
        <v>337193.95966578543</v>
      </c>
      <c r="N3544" s="266">
        <f t="shared" si="767"/>
        <v>546788.88988004974</v>
      </c>
      <c r="O3544" s="159"/>
      <c r="P3544" s="265">
        <f t="shared" si="768"/>
        <v>202160.41550474637</v>
      </c>
      <c r="Q3544" s="265">
        <f t="shared" si="769"/>
        <v>337192.40502411063</v>
      </c>
      <c r="R3544" s="266">
        <f t="shared" si="770"/>
        <v>539352.82052885694</v>
      </c>
    </row>
    <row r="3545" spans="1:18" x14ac:dyDescent="0.3">
      <c r="A3545" s="82">
        <v>3514</v>
      </c>
      <c r="B3545" s="94">
        <f t="shared" si="759"/>
        <v>7.5810769903087878E-30</v>
      </c>
      <c r="C3545" s="179">
        <f t="shared" si="760"/>
        <v>7.5639753862562735E-30</v>
      </c>
      <c r="D3545" s="166">
        <f t="shared" si="761"/>
        <v>2.2558277767625785E-3</v>
      </c>
      <c r="E3545" s="167">
        <f t="shared" si="771"/>
        <v>24.291375447755232</v>
      </c>
      <c r="F3545" s="168">
        <f t="shared" si="772"/>
        <v>7.9292346353204914</v>
      </c>
      <c r="G3545" s="168">
        <f t="shared" si="762"/>
        <v>275556.9459351768</v>
      </c>
      <c r="H3545" s="168">
        <f t="shared" si="763"/>
        <v>271310.33852408634</v>
      </c>
      <c r="I3545" s="169">
        <f t="shared" si="764"/>
        <v>546867.28445926309</v>
      </c>
      <c r="J3545" s="169">
        <f t="shared" si="766"/>
        <v>527461.74424356013</v>
      </c>
      <c r="K3545" s="95"/>
      <c r="L3545" s="265">
        <f t="shared" si="765"/>
        <v>209624.98039754989</v>
      </c>
      <c r="M3545" s="265">
        <f>$G3545*NonHospFrac+theModel!$H3545*NonHospFrac</f>
        <v>337242.30406171322</v>
      </c>
      <c r="N3545" s="266">
        <f t="shared" si="767"/>
        <v>546867.28445926309</v>
      </c>
      <c r="O3545" s="159"/>
      <c r="P3545" s="265">
        <f t="shared" si="768"/>
        <v>202186.45536063518</v>
      </c>
      <c r="Q3545" s="265">
        <f t="shared" si="769"/>
        <v>337240.74942003842</v>
      </c>
      <c r="R3545" s="266">
        <f t="shared" si="770"/>
        <v>539427.20478067361</v>
      </c>
    </row>
    <row r="3546" spans="1:18" x14ac:dyDescent="0.3">
      <c r="A3546" s="82">
        <v>3515</v>
      </c>
      <c r="B3546" s="94">
        <f t="shared" si="759"/>
        <v>7.4394589904113227E-30</v>
      </c>
      <c r="C3546" s="179">
        <f t="shared" si="760"/>
        <v>7.4226768521766661E-30</v>
      </c>
      <c r="D3546" s="166">
        <f t="shared" si="761"/>
        <v>2.2558277767625785E-3</v>
      </c>
      <c r="E3546" s="167">
        <f t="shared" si="771"/>
        <v>24.291375447755232</v>
      </c>
      <c r="F3546" s="168">
        <f t="shared" si="772"/>
        <v>7.931490463097254</v>
      </c>
      <c r="G3546" s="168">
        <f t="shared" si="762"/>
        <v>275635.34051439021</v>
      </c>
      <c r="H3546" s="168">
        <f t="shared" si="763"/>
        <v>271310.33852408634</v>
      </c>
      <c r="I3546" s="169">
        <f t="shared" si="764"/>
        <v>546945.67903847655</v>
      </c>
      <c r="J3546" s="169">
        <f t="shared" si="766"/>
        <v>527529.67395683238</v>
      </c>
      <c r="K3546" s="95"/>
      <c r="L3546" s="265">
        <f t="shared" si="765"/>
        <v>209655.03058083548</v>
      </c>
      <c r="M3546" s="265">
        <f>$G3546*NonHospFrac+theModel!$H3546*NonHospFrac</f>
        <v>337290.64845764107</v>
      </c>
      <c r="N3546" s="266">
        <f t="shared" si="767"/>
        <v>546945.67903847655</v>
      </c>
      <c r="O3546" s="159"/>
      <c r="P3546" s="265">
        <f t="shared" si="768"/>
        <v>202212.49415508821</v>
      </c>
      <c r="Q3546" s="265">
        <f t="shared" si="769"/>
        <v>337289.09381596628</v>
      </c>
      <c r="R3546" s="266">
        <f t="shared" si="770"/>
        <v>539501.58797105448</v>
      </c>
    </row>
    <row r="3547" spans="1:18" x14ac:dyDescent="0.3">
      <c r="A3547" s="82">
        <v>3516</v>
      </c>
      <c r="B3547" s="94">
        <f t="shared" si="759"/>
        <v>7.300486479792044E-30</v>
      </c>
      <c r="C3547" s="179">
        <f t="shared" si="760"/>
        <v>7.2840178396070495E-30</v>
      </c>
      <c r="D3547" s="166">
        <f t="shared" si="761"/>
        <v>2.2558277767625785E-3</v>
      </c>
      <c r="E3547" s="167">
        <f t="shared" si="771"/>
        <v>24.291375447755232</v>
      </c>
      <c r="F3547" s="168">
        <f t="shared" si="772"/>
        <v>7.9337462908740166</v>
      </c>
      <c r="G3547" s="168">
        <f t="shared" si="762"/>
        <v>275713.73509360361</v>
      </c>
      <c r="H3547" s="168">
        <f t="shared" si="763"/>
        <v>271310.33852408634</v>
      </c>
      <c r="I3547" s="169">
        <f t="shared" si="764"/>
        <v>547024.07361769001</v>
      </c>
      <c r="J3547" s="169">
        <f t="shared" si="766"/>
        <v>527597.60090115585</v>
      </c>
      <c r="K3547" s="95"/>
      <c r="L3547" s="265">
        <f t="shared" si="765"/>
        <v>209685.08076412103</v>
      </c>
      <c r="M3547" s="265">
        <f>$G3547*NonHospFrac+theModel!$H3547*NonHospFrac</f>
        <v>337338.99285356887</v>
      </c>
      <c r="N3547" s="266">
        <f t="shared" si="767"/>
        <v>547024.07361768989</v>
      </c>
      <c r="O3547" s="159"/>
      <c r="P3547" s="265">
        <f t="shared" si="768"/>
        <v>202238.53188814866</v>
      </c>
      <c r="Q3547" s="265">
        <f t="shared" si="769"/>
        <v>337337.43821189407</v>
      </c>
      <c r="R3547" s="266">
        <f t="shared" si="770"/>
        <v>539575.97010004276</v>
      </c>
    </row>
    <row r="3548" spans="1:18" x14ac:dyDescent="0.3">
      <c r="A3548" s="82">
        <v>3517</v>
      </c>
      <c r="B3548" s="94">
        <f t="shared" si="759"/>
        <v>7.1641100394962543E-30</v>
      </c>
      <c r="C3548" s="179">
        <f t="shared" si="760"/>
        <v>7.1479490410733744E-30</v>
      </c>
      <c r="D3548" s="166">
        <f t="shared" si="761"/>
        <v>2.2558277767625785E-3</v>
      </c>
      <c r="E3548" s="167">
        <f t="shared" si="771"/>
        <v>24.291375447755232</v>
      </c>
      <c r="F3548" s="168">
        <f t="shared" si="772"/>
        <v>7.9360021186507792</v>
      </c>
      <c r="G3548" s="168">
        <f t="shared" si="762"/>
        <v>275792.12967281707</v>
      </c>
      <c r="H3548" s="168">
        <f t="shared" si="763"/>
        <v>271310.33852408634</v>
      </c>
      <c r="I3548" s="169">
        <f t="shared" si="764"/>
        <v>547102.46819690336</v>
      </c>
      <c r="J3548" s="169">
        <f t="shared" si="766"/>
        <v>527665.52507664321</v>
      </c>
      <c r="K3548" s="95"/>
      <c r="L3548" s="265">
        <f t="shared" si="765"/>
        <v>209715.13094740664</v>
      </c>
      <c r="M3548" s="265">
        <f>$G3548*NonHospFrac+theModel!$H3548*NonHospFrac</f>
        <v>337387.33724949672</v>
      </c>
      <c r="N3548" s="266">
        <f t="shared" si="767"/>
        <v>547102.46819690336</v>
      </c>
      <c r="O3548" s="159"/>
      <c r="P3548" s="265">
        <f t="shared" si="768"/>
        <v>202264.56855985991</v>
      </c>
      <c r="Q3548" s="265">
        <f t="shared" si="769"/>
        <v>337385.78260782192</v>
      </c>
      <c r="R3548" s="266">
        <f t="shared" si="770"/>
        <v>539650.35116768186</v>
      </c>
    </row>
    <row r="3549" spans="1:18" x14ac:dyDescent="0.3">
      <c r="A3549" s="82">
        <v>3518</v>
      </c>
      <c r="B3549" s="94">
        <f t="shared" si="759"/>
        <v>7.030281173738028E-30</v>
      </c>
      <c r="C3549" s="179">
        <f t="shared" si="760"/>
        <v>7.0144220701878588E-30</v>
      </c>
      <c r="D3549" s="166">
        <f t="shared" si="761"/>
        <v>2.2558277767625785E-3</v>
      </c>
      <c r="E3549" s="167">
        <f t="shared" si="771"/>
        <v>24.291375447755232</v>
      </c>
      <c r="F3549" s="168">
        <f t="shared" si="772"/>
        <v>7.9382579464275418</v>
      </c>
      <c r="G3549" s="168">
        <f t="shared" si="762"/>
        <v>275870.52425203047</v>
      </c>
      <c r="H3549" s="168">
        <f t="shared" si="763"/>
        <v>271310.33852408634</v>
      </c>
      <c r="I3549" s="169">
        <f t="shared" si="764"/>
        <v>547180.86277611682</v>
      </c>
      <c r="J3549" s="169">
        <f t="shared" si="766"/>
        <v>527733.44648340764</v>
      </c>
      <c r="K3549" s="95"/>
      <c r="L3549" s="265">
        <f t="shared" si="765"/>
        <v>209745.18113069219</v>
      </c>
      <c r="M3549" s="265">
        <f>$G3549*NonHospFrac+theModel!$H3549*NonHospFrac</f>
        <v>337435.68164542457</v>
      </c>
      <c r="N3549" s="266">
        <f t="shared" si="767"/>
        <v>547180.8627761167</v>
      </c>
      <c r="O3549" s="159"/>
      <c r="P3549" s="265">
        <f t="shared" si="768"/>
        <v>202290.60417026511</v>
      </c>
      <c r="Q3549" s="265">
        <f t="shared" si="769"/>
        <v>337434.12700374977</v>
      </c>
      <c r="R3549" s="266">
        <f t="shared" si="770"/>
        <v>539724.73117401486</v>
      </c>
    </row>
    <row r="3550" spans="1:18" x14ac:dyDescent="0.3">
      <c r="A3550" s="82">
        <v>3519</v>
      </c>
      <c r="B3550" s="94">
        <f t="shared" si="759"/>
        <v>6.8989522926549966E-30</v>
      </c>
      <c r="C3550" s="179">
        <f t="shared" si="760"/>
        <v>6.883389444442666E-30</v>
      </c>
      <c r="D3550" s="166">
        <f t="shared" si="761"/>
        <v>2.2558277767625785E-3</v>
      </c>
      <c r="E3550" s="167">
        <f t="shared" si="771"/>
        <v>24.291375447755232</v>
      </c>
      <c r="F3550" s="168">
        <f t="shared" si="772"/>
        <v>7.9405137742043044</v>
      </c>
      <c r="G3550" s="168">
        <f t="shared" si="762"/>
        <v>275948.91883124394</v>
      </c>
      <c r="H3550" s="168">
        <f t="shared" si="763"/>
        <v>271310.33852408634</v>
      </c>
      <c r="I3550" s="169">
        <f t="shared" si="764"/>
        <v>547259.25735533028</v>
      </c>
      <c r="J3550" s="169">
        <f t="shared" si="766"/>
        <v>527801.3651215618</v>
      </c>
      <c r="K3550" s="95"/>
      <c r="L3550" s="265">
        <f t="shared" si="765"/>
        <v>209775.2313139778</v>
      </c>
      <c r="M3550" s="265">
        <f>$G3550*NonHospFrac+theModel!$H3550*NonHospFrac</f>
        <v>337484.02604135242</v>
      </c>
      <c r="N3550" s="266">
        <f t="shared" si="767"/>
        <v>547259.25735533028</v>
      </c>
      <c r="O3550" s="159"/>
      <c r="P3550" s="265">
        <f t="shared" si="768"/>
        <v>202316.63871940764</v>
      </c>
      <c r="Q3550" s="265">
        <f t="shared" si="769"/>
        <v>337482.47139967763</v>
      </c>
      <c r="R3550" s="266">
        <f t="shared" si="770"/>
        <v>539799.11011908529</v>
      </c>
    </row>
    <row r="3551" spans="1:18" x14ac:dyDescent="0.3">
      <c r="A3551" s="82">
        <v>3520</v>
      </c>
      <c r="B3551" s="94">
        <f t="shared" ref="B3551:B3614" si="773">Constant*EXP(PowerTerm*(A3551)/7)</f>
        <v>6.7700766953852685E-30</v>
      </c>
      <c r="C3551" s="179">
        <f t="shared" ref="C3551:C3614" si="774">(1-theFloor)*B3551</f>
        <v>6.7548045683250059E-30</v>
      </c>
      <c r="D3551" s="166">
        <f t="shared" ref="D3551:D3614" si="775">theFloor</f>
        <v>2.2558277767625785E-3</v>
      </c>
      <c r="E3551" s="167">
        <f t="shared" si="771"/>
        <v>24.291375447755232</v>
      </c>
      <c r="F3551" s="168">
        <f t="shared" si="772"/>
        <v>7.942769601981067</v>
      </c>
      <c r="G3551" s="168">
        <f t="shared" ref="G3551:G3614" si="776">$B$22*F3551*totInfected/365.25</f>
        <v>276027.31341045734</v>
      </c>
      <c r="H3551" s="168">
        <f t="shared" ref="H3551:H3614" si="777">lostQALYs_Injured*E3551*totInfected/365.25</f>
        <v>271310.33852408634</v>
      </c>
      <c r="I3551" s="169">
        <f t="shared" ref="I3551:I3614" si="778">H3551+G3551</f>
        <v>547337.65193454362</v>
      </c>
      <c r="J3551" s="169">
        <f t="shared" si="766"/>
        <v>527869.2809912184</v>
      </c>
      <c r="K3551" s="95"/>
      <c r="L3551" s="265">
        <f t="shared" ref="L3551:L3614" si="779">$G3551*HospFrac+$H3551*HospFrac</f>
        <v>209805.28149726338</v>
      </c>
      <c r="M3551" s="265">
        <f>$G3551*NonHospFrac+theModel!$H3551*NonHospFrac</f>
        <v>337532.37043728027</v>
      </c>
      <c r="N3551" s="266">
        <f t="shared" si="767"/>
        <v>547337.65193454362</v>
      </c>
      <c r="O3551" s="159"/>
      <c r="P3551" s="265">
        <f t="shared" si="768"/>
        <v>202342.67220733067</v>
      </c>
      <c r="Q3551" s="265">
        <f t="shared" si="769"/>
        <v>337530.81579560548</v>
      </c>
      <c r="R3551" s="266">
        <f t="shared" si="770"/>
        <v>539873.48800293612</v>
      </c>
    </row>
    <row r="3552" spans="1:18" x14ac:dyDescent="0.3">
      <c r="A3552" s="82">
        <v>3521</v>
      </c>
      <c r="B3552" s="94">
        <f t="shared" si="773"/>
        <v>6.6436085534605096E-30</v>
      </c>
      <c r="C3552" s="179">
        <f t="shared" si="774"/>
        <v>6.6286217167476765E-30</v>
      </c>
      <c r="D3552" s="166">
        <f t="shared" si="775"/>
        <v>2.2558277767625785E-3</v>
      </c>
      <c r="E3552" s="167">
        <f t="shared" si="771"/>
        <v>24.291375447755232</v>
      </c>
      <c r="F3552" s="168">
        <f t="shared" si="772"/>
        <v>7.9450254297578295</v>
      </c>
      <c r="G3552" s="168">
        <f t="shared" si="776"/>
        <v>276105.7079896708</v>
      </c>
      <c r="H3552" s="168">
        <f t="shared" si="777"/>
        <v>271310.33852408634</v>
      </c>
      <c r="I3552" s="169">
        <f t="shared" si="778"/>
        <v>547416.0465137572</v>
      </c>
      <c r="J3552" s="169">
        <f t="shared" ref="J3552:J3615" si="780">J3551+(I3552-I3551)/(1+discountDaily)^A3552</f>
        <v>527937.19409249071</v>
      </c>
      <c r="K3552" s="95"/>
      <c r="L3552" s="265">
        <f t="shared" si="779"/>
        <v>209835.33168054896</v>
      </c>
      <c r="M3552" s="265">
        <f>$G3552*NonHospFrac+theModel!$H3552*NonHospFrac</f>
        <v>337580.71483320813</v>
      </c>
      <c r="N3552" s="266">
        <f t="shared" ref="N3552:N3615" si="781">L3552+M3552</f>
        <v>547416.04651375709</v>
      </c>
      <c r="O3552" s="159"/>
      <c r="P3552" s="265">
        <f t="shared" ref="P3552:P3615" si="782">P3551+(L3552-L3551)/(1+discountDaily)^A3552</f>
        <v>202368.70463407747</v>
      </c>
      <c r="Q3552" s="265">
        <f t="shared" ref="Q3552:Q3615" si="783">Q3551+(M3552-M3551)/(1+discountDaily)^B3552</f>
        <v>337579.16019153333</v>
      </c>
      <c r="R3552" s="266">
        <f t="shared" ref="R3552:R3615" si="784">P3552+Q3552</f>
        <v>539947.86482561077</v>
      </c>
    </row>
    <row r="3553" spans="1:18" x14ac:dyDescent="0.3">
      <c r="A3553" s="82">
        <v>3522</v>
      </c>
      <c r="B3553" s="94">
        <f t="shared" si="773"/>
        <v>6.5195028945092164E-30</v>
      </c>
      <c r="C3553" s="179">
        <f t="shared" si="774"/>
        <v>6.5047960187890982E-30</v>
      </c>
      <c r="D3553" s="166">
        <f t="shared" si="775"/>
        <v>2.2558277767625785E-3</v>
      </c>
      <c r="E3553" s="167">
        <f t="shared" ref="E3553:E3616" si="785">C3553+E3552</f>
        <v>24.291375447755232</v>
      </c>
      <c r="F3553" s="168">
        <f t="shared" ref="F3553:F3616" si="786">D3553+F3552</f>
        <v>7.9472812575345921</v>
      </c>
      <c r="G3553" s="168">
        <f t="shared" si="776"/>
        <v>276184.10256888415</v>
      </c>
      <c r="H3553" s="168">
        <f t="shared" si="777"/>
        <v>271310.33852408634</v>
      </c>
      <c r="I3553" s="169">
        <f t="shared" si="778"/>
        <v>547494.44109297055</v>
      </c>
      <c r="J3553" s="169">
        <f t="shared" si="780"/>
        <v>528005.10442549107</v>
      </c>
      <c r="K3553" s="95"/>
      <c r="L3553" s="265">
        <f t="shared" si="779"/>
        <v>209865.38186383451</v>
      </c>
      <c r="M3553" s="265">
        <f>$G3553*NonHospFrac+theModel!$H3553*NonHospFrac</f>
        <v>337629.05922913598</v>
      </c>
      <c r="N3553" s="266">
        <f t="shared" si="781"/>
        <v>547494.44109297055</v>
      </c>
      <c r="O3553" s="159"/>
      <c r="P3553" s="265">
        <f t="shared" si="782"/>
        <v>202394.73599969127</v>
      </c>
      <c r="Q3553" s="265">
        <f t="shared" si="783"/>
        <v>337627.50458746118</v>
      </c>
      <c r="R3553" s="266">
        <f t="shared" si="784"/>
        <v>540022.24058715242</v>
      </c>
    </row>
    <row r="3554" spans="1:18" x14ac:dyDescent="0.3">
      <c r="A3554" s="82">
        <v>3523</v>
      </c>
      <c r="B3554" s="94">
        <f t="shared" si="773"/>
        <v>6.397715586264439E-30</v>
      </c>
      <c r="C3554" s="179">
        <f t="shared" si="774"/>
        <v>6.3832834417371165E-30</v>
      </c>
      <c r="D3554" s="166">
        <f t="shared" si="775"/>
        <v>2.2558277767625785E-3</v>
      </c>
      <c r="E3554" s="167">
        <f t="shared" si="785"/>
        <v>24.291375447755232</v>
      </c>
      <c r="F3554" s="168">
        <f t="shared" si="786"/>
        <v>7.9495370853113547</v>
      </c>
      <c r="G3554" s="168">
        <f t="shared" si="776"/>
        <v>276262.49714809761</v>
      </c>
      <c r="H3554" s="168">
        <f t="shared" si="777"/>
        <v>271310.33852408634</v>
      </c>
      <c r="I3554" s="169">
        <f t="shared" si="778"/>
        <v>547572.83567218389</v>
      </c>
      <c r="J3554" s="169">
        <f t="shared" si="780"/>
        <v>528073.01199033251</v>
      </c>
      <c r="K3554" s="95"/>
      <c r="L3554" s="265">
        <f t="shared" si="779"/>
        <v>209895.43204712012</v>
      </c>
      <c r="M3554" s="265">
        <f>$G3554*NonHospFrac+theModel!$H3554*NonHospFrac</f>
        <v>337677.40362506383</v>
      </c>
      <c r="N3554" s="266">
        <f t="shared" si="781"/>
        <v>547572.83567218389</v>
      </c>
      <c r="O3554" s="159"/>
      <c r="P3554" s="265">
        <f t="shared" si="782"/>
        <v>202420.76630421542</v>
      </c>
      <c r="Q3554" s="265">
        <f t="shared" si="783"/>
        <v>337675.84898338903</v>
      </c>
      <c r="R3554" s="266">
        <f t="shared" si="784"/>
        <v>540096.61528760451</v>
      </c>
    </row>
    <row r="3555" spans="1:18" x14ac:dyDescent="0.3">
      <c r="A3555" s="82">
        <v>3524</v>
      </c>
      <c r="B3555" s="94">
        <f t="shared" si="773"/>
        <v>6.2782033208702441E-30</v>
      </c>
      <c r="C3555" s="179">
        <f t="shared" si="774"/>
        <v>6.2640407754308616E-30</v>
      </c>
      <c r="D3555" s="166">
        <f t="shared" si="775"/>
        <v>2.2558277767625785E-3</v>
      </c>
      <c r="E3555" s="167">
        <f t="shared" si="785"/>
        <v>24.291375447755232</v>
      </c>
      <c r="F3555" s="168">
        <f t="shared" si="786"/>
        <v>7.9517929130881173</v>
      </c>
      <c r="G3555" s="168">
        <f t="shared" si="776"/>
        <v>276340.89172731101</v>
      </c>
      <c r="H3555" s="168">
        <f t="shared" si="777"/>
        <v>271310.33852408634</v>
      </c>
      <c r="I3555" s="169">
        <f t="shared" si="778"/>
        <v>547651.23025139736</v>
      </c>
      <c r="J3555" s="169">
        <f t="shared" si="780"/>
        <v>528140.91678712808</v>
      </c>
      <c r="K3555" s="95"/>
      <c r="L3555" s="265">
        <f t="shared" si="779"/>
        <v>209925.48223040567</v>
      </c>
      <c r="M3555" s="265">
        <f>$G3555*NonHospFrac+theModel!$H3555*NonHospFrac</f>
        <v>337725.74802099168</v>
      </c>
      <c r="N3555" s="266">
        <f t="shared" si="781"/>
        <v>547651.23025139736</v>
      </c>
      <c r="O3555" s="159"/>
      <c r="P3555" s="265">
        <f t="shared" si="782"/>
        <v>202446.79554769307</v>
      </c>
      <c r="Q3555" s="265">
        <f t="shared" si="783"/>
        <v>337724.19337931689</v>
      </c>
      <c r="R3555" s="266">
        <f t="shared" si="784"/>
        <v>540170.98892700998</v>
      </c>
    </row>
    <row r="3556" spans="1:18" x14ac:dyDescent="0.3">
      <c r="A3556" s="82">
        <v>3525</v>
      </c>
      <c r="B3556" s="94">
        <f t="shared" si="773"/>
        <v>6.1609235994813387E-30</v>
      </c>
      <c r="C3556" s="179">
        <f t="shared" si="774"/>
        <v>6.1470256168951167E-30</v>
      </c>
      <c r="D3556" s="166">
        <f t="shared" si="775"/>
        <v>2.2558277767625785E-3</v>
      </c>
      <c r="E3556" s="167">
        <f t="shared" si="785"/>
        <v>24.291375447755232</v>
      </c>
      <c r="F3556" s="168">
        <f t="shared" si="786"/>
        <v>7.9540487408648799</v>
      </c>
      <c r="G3556" s="168">
        <f t="shared" si="776"/>
        <v>276419.28630652442</v>
      </c>
      <c r="H3556" s="168">
        <f t="shared" si="777"/>
        <v>271310.33852408634</v>
      </c>
      <c r="I3556" s="169">
        <f t="shared" si="778"/>
        <v>547729.62483061082</v>
      </c>
      <c r="J3556" s="169">
        <f t="shared" si="780"/>
        <v>528208.81881599047</v>
      </c>
      <c r="K3556" s="95"/>
      <c r="L3556" s="265">
        <f t="shared" si="779"/>
        <v>209955.53241369125</v>
      </c>
      <c r="M3556" s="265">
        <f>$G3556*NonHospFrac+theModel!$H3556*NonHospFrac</f>
        <v>337774.09241691948</v>
      </c>
      <c r="N3556" s="266">
        <f t="shared" si="781"/>
        <v>547729.6248306107</v>
      </c>
      <c r="O3556" s="159"/>
      <c r="P3556" s="265">
        <f t="shared" si="782"/>
        <v>202472.82373016753</v>
      </c>
      <c r="Q3556" s="265">
        <f t="shared" si="783"/>
        <v>337772.53777524468</v>
      </c>
      <c r="R3556" s="266">
        <f t="shared" si="784"/>
        <v>540245.36150541226</v>
      </c>
    </row>
    <row r="3557" spans="1:18" x14ac:dyDescent="0.3">
      <c r="A3557" s="82">
        <v>3526</v>
      </c>
      <c r="B3557" s="94">
        <f t="shared" si="773"/>
        <v>6.0458347171503734E-30</v>
      </c>
      <c r="C3557" s="179">
        <f t="shared" si="774"/>
        <v>6.0321963552617098E-30</v>
      </c>
      <c r="D3557" s="166">
        <f t="shared" si="775"/>
        <v>2.2558277767625785E-3</v>
      </c>
      <c r="E3557" s="167">
        <f t="shared" si="785"/>
        <v>24.291375447755232</v>
      </c>
      <c r="F3557" s="168">
        <f t="shared" si="786"/>
        <v>7.9563045686416425</v>
      </c>
      <c r="G3557" s="168">
        <f t="shared" si="776"/>
        <v>276497.68088573782</v>
      </c>
      <c r="H3557" s="168">
        <f t="shared" si="777"/>
        <v>271310.33852408634</v>
      </c>
      <c r="I3557" s="169">
        <f t="shared" si="778"/>
        <v>547808.01940982416</v>
      </c>
      <c r="J3557" s="169">
        <f t="shared" si="780"/>
        <v>528276.71807703236</v>
      </c>
      <c r="K3557" s="95"/>
      <c r="L3557" s="265">
        <f t="shared" si="779"/>
        <v>209985.58259697683</v>
      </c>
      <c r="M3557" s="265">
        <f>$G3557*NonHospFrac+theModel!$H3557*NonHospFrac</f>
        <v>337822.43681284733</v>
      </c>
      <c r="N3557" s="266">
        <f t="shared" si="781"/>
        <v>547808.01940982416</v>
      </c>
      <c r="O3557" s="159"/>
      <c r="P3557" s="265">
        <f t="shared" si="782"/>
        <v>202498.85085168204</v>
      </c>
      <c r="Q3557" s="265">
        <f t="shared" si="783"/>
        <v>337820.88217117253</v>
      </c>
      <c r="R3557" s="266">
        <f t="shared" si="784"/>
        <v>540319.73302285455</v>
      </c>
    </row>
    <row r="3558" spans="1:18" x14ac:dyDescent="0.3">
      <c r="A3558" s="82">
        <v>3527</v>
      </c>
      <c r="B3558" s="94">
        <f t="shared" si="773"/>
        <v>5.932895747997573E-30</v>
      </c>
      <c r="C3558" s="179">
        <f t="shared" si="774"/>
        <v>5.9195121569726034E-30</v>
      </c>
      <c r="D3558" s="166">
        <f t="shared" si="775"/>
        <v>2.2558277767625785E-3</v>
      </c>
      <c r="E3558" s="167">
        <f t="shared" si="785"/>
        <v>24.291375447755232</v>
      </c>
      <c r="F3558" s="168">
        <f t="shared" si="786"/>
        <v>7.9585603964184051</v>
      </c>
      <c r="G3558" s="168">
        <f t="shared" si="776"/>
        <v>276576.07546495128</v>
      </c>
      <c r="H3558" s="168">
        <f t="shared" si="777"/>
        <v>271310.33852408634</v>
      </c>
      <c r="I3558" s="169">
        <f t="shared" si="778"/>
        <v>547886.41398903762</v>
      </c>
      <c r="J3558" s="169">
        <f t="shared" si="780"/>
        <v>528344.6145703668</v>
      </c>
      <c r="K3558" s="95"/>
      <c r="L3558" s="265">
        <f t="shared" si="779"/>
        <v>210015.63278026244</v>
      </c>
      <c r="M3558" s="265">
        <f>$G3558*NonHospFrac+theModel!$H3558*NonHospFrac</f>
        <v>337870.78120877518</v>
      </c>
      <c r="N3558" s="266">
        <f t="shared" si="781"/>
        <v>547886.41398903762</v>
      </c>
      <c r="O3558" s="159"/>
      <c r="P3558" s="265">
        <f t="shared" si="782"/>
        <v>202524.87691227987</v>
      </c>
      <c r="Q3558" s="265">
        <f t="shared" si="783"/>
        <v>337869.22656710038</v>
      </c>
      <c r="R3558" s="266">
        <f t="shared" si="784"/>
        <v>540394.10347938025</v>
      </c>
    </row>
    <row r="3559" spans="1:18" x14ac:dyDescent="0.3">
      <c r="A3559" s="82">
        <v>3528</v>
      </c>
      <c r="B3559" s="94">
        <f t="shared" si="773"/>
        <v>5.8220665306573903E-30</v>
      </c>
      <c r="C3559" s="179">
        <f t="shared" si="774"/>
        <v>5.8089329512593735E-30</v>
      </c>
      <c r="D3559" s="166">
        <f t="shared" si="775"/>
        <v>2.2558277767625785E-3</v>
      </c>
      <c r="E3559" s="167">
        <f t="shared" si="785"/>
        <v>24.291375447755232</v>
      </c>
      <c r="F3559" s="168">
        <f t="shared" si="786"/>
        <v>7.9608162241951677</v>
      </c>
      <c r="G3559" s="168">
        <f t="shared" si="776"/>
        <v>276654.47004416469</v>
      </c>
      <c r="H3559" s="168">
        <f t="shared" si="777"/>
        <v>271310.33852408634</v>
      </c>
      <c r="I3559" s="169">
        <f t="shared" si="778"/>
        <v>547964.80856825109</v>
      </c>
      <c r="J3559" s="169">
        <f t="shared" si="780"/>
        <v>528412.50829610648</v>
      </c>
      <c r="K3559" s="95"/>
      <c r="L3559" s="265">
        <f t="shared" si="779"/>
        <v>210045.682963548</v>
      </c>
      <c r="M3559" s="265">
        <f>$G3559*NonHospFrac+theModel!$H3559*NonHospFrac</f>
        <v>337919.12560470297</v>
      </c>
      <c r="N3559" s="266">
        <f t="shared" si="781"/>
        <v>547964.80856825097</v>
      </c>
      <c r="O3559" s="159"/>
      <c r="P3559" s="265">
        <f t="shared" si="782"/>
        <v>202550.90191200419</v>
      </c>
      <c r="Q3559" s="265">
        <f t="shared" si="783"/>
        <v>337917.57096302818</v>
      </c>
      <c r="R3559" s="266">
        <f t="shared" si="784"/>
        <v>540468.47287503234</v>
      </c>
    </row>
    <row r="3560" spans="1:18" x14ac:dyDescent="0.3">
      <c r="A3560" s="82">
        <v>3529</v>
      </c>
      <c r="B3560" s="94">
        <f t="shared" si="773"/>
        <v>5.7133076539970324E-30</v>
      </c>
      <c r="C3560" s="179">
        <f t="shared" si="774"/>
        <v>5.7004194158939558E-30</v>
      </c>
      <c r="D3560" s="166">
        <f t="shared" si="775"/>
        <v>2.2558277767625785E-3</v>
      </c>
      <c r="E3560" s="167">
        <f t="shared" si="785"/>
        <v>24.291375447755232</v>
      </c>
      <c r="F3560" s="168">
        <f t="shared" si="786"/>
        <v>7.9630720519719302</v>
      </c>
      <c r="G3560" s="168">
        <f t="shared" si="776"/>
        <v>276732.86462337809</v>
      </c>
      <c r="H3560" s="168">
        <f t="shared" si="777"/>
        <v>271310.33852408634</v>
      </c>
      <c r="I3560" s="169">
        <f t="shared" si="778"/>
        <v>548043.20314746443</v>
      </c>
      <c r="J3560" s="169">
        <f t="shared" si="780"/>
        <v>528480.39925436419</v>
      </c>
      <c r="K3560" s="95"/>
      <c r="L3560" s="265">
        <f t="shared" si="779"/>
        <v>210075.73314683355</v>
      </c>
      <c r="M3560" s="265">
        <f>$G3560*NonHospFrac+theModel!$H3560*NonHospFrac</f>
        <v>337967.47000063083</v>
      </c>
      <c r="N3560" s="266">
        <f t="shared" si="781"/>
        <v>548043.20314746443</v>
      </c>
      <c r="O3560" s="159"/>
      <c r="P3560" s="265">
        <f t="shared" si="782"/>
        <v>202576.92585089829</v>
      </c>
      <c r="Q3560" s="265">
        <f t="shared" si="783"/>
        <v>337965.91535895603</v>
      </c>
      <c r="R3560" s="266">
        <f t="shared" si="784"/>
        <v>540542.84120985435</v>
      </c>
    </row>
    <row r="3561" spans="1:18" x14ac:dyDescent="0.3">
      <c r="A3561" s="82">
        <v>3530</v>
      </c>
      <c r="B3561" s="94">
        <f t="shared" si="773"/>
        <v>5.6065804431017662E-30</v>
      </c>
      <c r="C3561" s="179">
        <f t="shared" si="774"/>
        <v>5.593932963205563E-30</v>
      </c>
      <c r="D3561" s="166">
        <f t="shared" si="775"/>
        <v>2.2558277767625785E-3</v>
      </c>
      <c r="E3561" s="167">
        <f t="shared" si="785"/>
        <v>24.291375447755232</v>
      </c>
      <c r="F3561" s="168">
        <f t="shared" si="786"/>
        <v>7.9653278797486928</v>
      </c>
      <c r="G3561" s="168">
        <f t="shared" si="776"/>
        <v>276811.25920259155</v>
      </c>
      <c r="H3561" s="168">
        <f t="shared" si="777"/>
        <v>271310.33852408634</v>
      </c>
      <c r="I3561" s="169">
        <f t="shared" si="778"/>
        <v>548121.59772667789</v>
      </c>
      <c r="J3561" s="169">
        <f t="shared" si="780"/>
        <v>528548.28744525288</v>
      </c>
      <c r="K3561" s="95"/>
      <c r="L3561" s="265">
        <f t="shared" si="779"/>
        <v>210105.78333011916</v>
      </c>
      <c r="M3561" s="265">
        <f>$G3561*NonHospFrac+theModel!$H3561*NonHospFrac</f>
        <v>338015.81439655868</v>
      </c>
      <c r="N3561" s="266">
        <f t="shared" si="781"/>
        <v>548121.59772667778</v>
      </c>
      <c r="O3561" s="159"/>
      <c r="P3561" s="265">
        <f t="shared" si="782"/>
        <v>202602.94872900544</v>
      </c>
      <c r="Q3561" s="265">
        <f t="shared" si="783"/>
        <v>338014.25975488388</v>
      </c>
      <c r="R3561" s="266">
        <f t="shared" si="784"/>
        <v>540617.20848388935</v>
      </c>
    </row>
    <row r="3562" spans="1:18" x14ac:dyDescent="0.3">
      <c r="A3562" s="82">
        <v>3531</v>
      </c>
      <c r="B3562" s="94">
        <f t="shared" si="773"/>
        <v>5.5018469455220284E-30</v>
      </c>
      <c r="C3562" s="179">
        <f t="shared" si="774"/>
        <v>5.4894357263588236E-30</v>
      </c>
      <c r="D3562" s="166">
        <f t="shared" si="775"/>
        <v>2.2558277767625785E-3</v>
      </c>
      <c r="E3562" s="167">
        <f t="shared" si="785"/>
        <v>24.291375447755232</v>
      </c>
      <c r="F3562" s="168">
        <f t="shared" si="786"/>
        <v>7.9675837075254554</v>
      </c>
      <c r="G3562" s="168">
        <f t="shared" si="776"/>
        <v>276889.65378180495</v>
      </c>
      <c r="H3562" s="168">
        <f t="shared" si="777"/>
        <v>271310.33852408634</v>
      </c>
      <c r="I3562" s="169">
        <f t="shared" si="778"/>
        <v>548199.99230589136</v>
      </c>
      <c r="J3562" s="169">
        <f t="shared" si="780"/>
        <v>528616.17286888522</v>
      </c>
      <c r="K3562" s="95"/>
      <c r="L3562" s="265">
        <f t="shared" si="779"/>
        <v>210135.83351340474</v>
      </c>
      <c r="M3562" s="265">
        <f>$G3562*NonHospFrac+theModel!$H3562*NonHospFrac</f>
        <v>338064.15879248653</v>
      </c>
      <c r="N3562" s="266">
        <f t="shared" si="781"/>
        <v>548199.99230589124</v>
      </c>
      <c r="O3562" s="159"/>
      <c r="P3562" s="265">
        <f t="shared" si="782"/>
        <v>202628.97054636883</v>
      </c>
      <c r="Q3562" s="265">
        <f t="shared" si="783"/>
        <v>338062.60415081173</v>
      </c>
      <c r="R3562" s="266">
        <f t="shared" si="784"/>
        <v>540691.57469718053</v>
      </c>
    </row>
    <row r="3563" spans="1:18" x14ac:dyDescent="0.3">
      <c r="A3563" s="82">
        <v>3532</v>
      </c>
      <c r="B3563" s="94">
        <f t="shared" si="773"/>
        <v>5.399069917777443E-30</v>
      </c>
      <c r="C3563" s="179">
        <f t="shared" si="774"/>
        <v>5.386890545888237E-30</v>
      </c>
      <c r="D3563" s="166">
        <f t="shared" si="775"/>
        <v>2.2558277767625785E-3</v>
      </c>
      <c r="E3563" s="167">
        <f t="shared" si="785"/>
        <v>24.291375447755232</v>
      </c>
      <c r="F3563" s="168">
        <f t="shared" si="786"/>
        <v>7.969839535302218</v>
      </c>
      <c r="G3563" s="168">
        <f t="shared" si="776"/>
        <v>276968.04836101836</v>
      </c>
      <c r="H3563" s="168">
        <f t="shared" si="777"/>
        <v>271310.33852408634</v>
      </c>
      <c r="I3563" s="169">
        <f t="shared" si="778"/>
        <v>548278.3868851047</v>
      </c>
      <c r="J3563" s="169">
        <f t="shared" si="780"/>
        <v>528684.05552537402</v>
      </c>
      <c r="K3563" s="95"/>
      <c r="L3563" s="265">
        <f t="shared" si="779"/>
        <v>210165.88369669032</v>
      </c>
      <c r="M3563" s="265">
        <f>$G3563*NonHospFrac+theModel!$H3563*NonHospFrac</f>
        <v>338112.50318841438</v>
      </c>
      <c r="N3563" s="266">
        <f t="shared" si="781"/>
        <v>548278.3868851047</v>
      </c>
      <c r="O3563" s="159"/>
      <c r="P3563" s="265">
        <f t="shared" si="782"/>
        <v>202654.99130303171</v>
      </c>
      <c r="Q3563" s="265">
        <f t="shared" si="783"/>
        <v>338110.94854673959</v>
      </c>
      <c r="R3563" s="266">
        <f t="shared" si="784"/>
        <v>540765.93984977133</v>
      </c>
    </row>
    <row r="3564" spans="1:18" x14ac:dyDescent="0.3">
      <c r="A3564" s="82">
        <v>3533</v>
      </c>
      <c r="B3564" s="94">
        <f t="shared" si="773"/>
        <v>5.2982128121130276E-30</v>
      </c>
      <c r="C3564" s="179">
        <f t="shared" si="774"/>
        <v>5.2862609564842637E-30</v>
      </c>
      <c r="D3564" s="166">
        <f t="shared" si="775"/>
        <v>2.2558277767625785E-3</v>
      </c>
      <c r="E3564" s="167">
        <f t="shared" si="785"/>
        <v>24.291375447755232</v>
      </c>
      <c r="F3564" s="168">
        <f t="shared" si="786"/>
        <v>7.9720953630789806</v>
      </c>
      <c r="G3564" s="168">
        <f t="shared" si="776"/>
        <v>277046.44294023182</v>
      </c>
      <c r="H3564" s="168">
        <f t="shared" si="777"/>
        <v>271310.33852408634</v>
      </c>
      <c r="I3564" s="169">
        <f t="shared" si="778"/>
        <v>548356.78146431816</v>
      </c>
      <c r="J3564" s="169">
        <f t="shared" si="780"/>
        <v>528751.9354148322</v>
      </c>
      <c r="K3564" s="95"/>
      <c r="L3564" s="265">
        <f t="shared" si="779"/>
        <v>210195.9338799759</v>
      </c>
      <c r="M3564" s="265">
        <f>$G3564*NonHospFrac+theModel!$H3564*NonHospFrac</f>
        <v>338160.84758434223</v>
      </c>
      <c r="N3564" s="266">
        <f t="shared" si="781"/>
        <v>548356.78146431816</v>
      </c>
      <c r="O3564" s="159"/>
      <c r="P3564" s="265">
        <f t="shared" si="782"/>
        <v>202681.01099903733</v>
      </c>
      <c r="Q3564" s="265">
        <f t="shared" si="783"/>
        <v>338159.29294266744</v>
      </c>
      <c r="R3564" s="266">
        <f t="shared" si="784"/>
        <v>540840.3039417048</v>
      </c>
    </row>
    <row r="3565" spans="1:18" x14ac:dyDescent="0.3">
      <c r="A3565" s="82">
        <v>3534</v>
      </c>
      <c r="B3565" s="94">
        <f t="shared" si="773"/>
        <v>5.1992397635024232E-30</v>
      </c>
      <c r="C3565" s="179">
        <f t="shared" si="774"/>
        <v>5.1875111740258657E-30</v>
      </c>
      <c r="D3565" s="166">
        <f t="shared" si="775"/>
        <v>2.2558277767625785E-3</v>
      </c>
      <c r="E3565" s="167">
        <f t="shared" si="785"/>
        <v>24.291375447755232</v>
      </c>
      <c r="F3565" s="168">
        <f t="shared" si="786"/>
        <v>7.9743511908557432</v>
      </c>
      <c r="G3565" s="168">
        <f t="shared" si="776"/>
        <v>277124.83751944528</v>
      </c>
      <c r="H3565" s="168">
        <f t="shared" si="777"/>
        <v>271310.33852408634</v>
      </c>
      <c r="I3565" s="169">
        <f t="shared" si="778"/>
        <v>548435.17604353162</v>
      </c>
      <c r="J3565" s="169">
        <f t="shared" si="780"/>
        <v>528819.81253737246</v>
      </c>
      <c r="K3565" s="95"/>
      <c r="L3565" s="265">
        <f t="shared" si="779"/>
        <v>210225.98406326148</v>
      </c>
      <c r="M3565" s="265">
        <f>$G3565*NonHospFrac+theModel!$H3565*NonHospFrac</f>
        <v>338209.19198027009</v>
      </c>
      <c r="N3565" s="266">
        <f t="shared" si="781"/>
        <v>548435.17604353162</v>
      </c>
      <c r="O3565" s="159"/>
      <c r="P3565" s="265">
        <f t="shared" si="782"/>
        <v>202707.02963442891</v>
      </c>
      <c r="Q3565" s="265">
        <f t="shared" si="783"/>
        <v>338207.63733859529</v>
      </c>
      <c r="R3565" s="266">
        <f t="shared" si="784"/>
        <v>540914.66697302414</v>
      </c>
    </row>
    <row r="3566" spans="1:18" x14ac:dyDescent="0.3">
      <c r="A3566" s="82">
        <v>3535</v>
      </c>
      <c r="B3566" s="94">
        <f t="shared" si="773"/>
        <v>5.1021155768946594E-30</v>
      </c>
      <c r="C3566" s="179">
        <f t="shared" si="774"/>
        <v>5.0906060828560473E-30</v>
      </c>
      <c r="D3566" s="166">
        <f t="shared" si="775"/>
        <v>2.2558277767625785E-3</v>
      </c>
      <c r="E3566" s="167">
        <f t="shared" si="785"/>
        <v>24.291375447755232</v>
      </c>
      <c r="F3566" s="168">
        <f t="shared" si="786"/>
        <v>7.9766070186325058</v>
      </c>
      <c r="G3566" s="168">
        <f t="shared" si="776"/>
        <v>277203.23209865863</v>
      </c>
      <c r="H3566" s="168">
        <f t="shared" si="777"/>
        <v>271310.33852408634</v>
      </c>
      <c r="I3566" s="169">
        <f t="shared" si="778"/>
        <v>548513.57062274497</v>
      </c>
      <c r="J3566" s="169">
        <f t="shared" si="780"/>
        <v>528887.68689310749</v>
      </c>
      <c r="K3566" s="95"/>
      <c r="L3566" s="265">
        <f t="shared" si="779"/>
        <v>210256.03424654703</v>
      </c>
      <c r="M3566" s="265">
        <f>$G3566*NonHospFrac+theModel!$H3566*NonHospFrac</f>
        <v>338257.53637619794</v>
      </c>
      <c r="N3566" s="266">
        <f t="shared" si="781"/>
        <v>548513.57062274497</v>
      </c>
      <c r="O3566" s="159"/>
      <c r="P3566" s="265">
        <f t="shared" si="782"/>
        <v>202733.04720924966</v>
      </c>
      <c r="Q3566" s="265">
        <f t="shared" si="783"/>
        <v>338255.98173452314</v>
      </c>
      <c r="R3566" s="266">
        <f t="shared" si="784"/>
        <v>540989.02894377278</v>
      </c>
    </row>
    <row r="3567" spans="1:18" x14ac:dyDescent="0.3">
      <c r="A3567" s="82">
        <v>3536</v>
      </c>
      <c r="B3567" s="94">
        <f t="shared" si="773"/>
        <v>5.0068057146984057E-30</v>
      </c>
      <c r="C3567" s="179">
        <f t="shared" si="774"/>
        <v>4.9955112232943352E-30</v>
      </c>
      <c r="D3567" s="166">
        <f t="shared" si="775"/>
        <v>2.2558277767625785E-3</v>
      </c>
      <c r="E3567" s="167">
        <f t="shared" si="785"/>
        <v>24.291375447755232</v>
      </c>
      <c r="F3567" s="168">
        <f t="shared" si="786"/>
        <v>7.9788628464092684</v>
      </c>
      <c r="G3567" s="168">
        <f t="shared" si="776"/>
        <v>277281.62667787209</v>
      </c>
      <c r="H3567" s="168">
        <f t="shared" si="777"/>
        <v>271310.33852408634</v>
      </c>
      <c r="I3567" s="169">
        <f t="shared" si="778"/>
        <v>548591.96520195843</v>
      </c>
      <c r="J3567" s="169">
        <f t="shared" si="780"/>
        <v>528955.5584821502</v>
      </c>
      <c r="K3567" s="95"/>
      <c r="L3567" s="265">
        <f t="shared" si="779"/>
        <v>210286.08442983264</v>
      </c>
      <c r="M3567" s="265">
        <f>$G3567*NonHospFrac+theModel!$H3567*NonHospFrac</f>
        <v>338305.88077212579</v>
      </c>
      <c r="N3567" s="266">
        <f t="shared" si="781"/>
        <v>548591.96520195843</v>
      </c>
      <c r="O3567" s="159"/>
      <c r="P3567" s="265">
        <f t="shared" si="782"/>
        <v>202759.0637235429</v>
      </c>
      <c r="Q3567" s="265">
        <f t="shared" si="783"/>
        <v>338304.32613045099</v>
      </c>
      <c r="R3567" s="266">
        <f t="shared" si="784"/>
        <v>541063.3898539939</v>
      </c>
    </row>
    <row r="3568" spans="1:18" x14ac:dyDescent="0.3">
      <c r="A3568" s="82">
        <v>3537</v>
      </c>
      <c r="B3568" s="94">
        <f t="shared" si="773"/>
        <v>4.9132762845004013E-30</v>
      </c>
      <c r="C3568" s="179">
        <f t="shared" si="774"/>
        <v>4.9021927793829164E-30</v>
      </c>
      <c r="D3568" s="166">
        <f t="shared" si="775"/>
        <v>2.2558277767625785E-3</v>
      </c>
      <c r="E3568" s="167">
        <f t="shared" si="785"/>
        <v>24.291375447755232</v>
      </c>
      <c r="F3568" s="168">
        <f t="shared" si="786"/>
        <v>7.9811186741860309</v>
      </c>
      <c r="G3568" s="168">
        <f t="shared" si="776"/>
        <v>277360.02125708549</v>
      </c>
      <c r="H3568" s="168">
        <f t="shared" si="777"/>
        <v>271310.33852408634</v>
      </c>
      <c r="I3568" s="169">
        <f t="shared" si="778"/>
        <v>548670.35978117189</v>
      </c>
      <c r="J3568" s="169">
        <f t="shared" si="780"/>
        <v>529023.42730461329</v>
      </c>
      <c r="K3568" s="95"/>
      <c r="L3568" s="265">
        <f t="shared" si="779"/>
        <v>210316.13461311819</v>
      </c>
      <c r="M3568" s="265">
        <f>$G3568*NonHospFrac+theModel!$H3568*NonHospFrac</f>
        <v>338354.22516805364</v>
      </c>
      <c r="N3568" s="266">
        <f t="shared" si="781"/>
        <v>548670.35978117189</v>
      </c>
      <c r="O3568" s="159"/>
      <c r="P3568" s="265">
        <f t="shared" si="782"/>
        <v>202785.07917735176</v>
      </c>
      <c r="Q3568" s="265">
        <f t="shared" si="783"/>
        <v>338352.67052637885</v>
      </c>
      <c r="R3568" s="266">
        <f t="shared" si="784"/>
        <v>541137.74970373057</v>
      </c>
    </row>
    <row r="3569" spans="1:18" x14ac:dyDescent="0.3">
      <c r="A3569" s="82">
        <v>3538</v>
      </c>
      <c r="B3569" s="94">
        <f t="shared" si="773"/>
        <v>4.8214940270132296E-30</v>
      </c>
      <c r="C3569" s="179">
        <f t="shared" si="774"/>
        <v>4.8106175668615984E-30</v>
      </c>
      <c r="D3569" s="166">
        <f t="shared" si="775"/>
        <v>2.2558277767625785E-3</v>
      </c>
      <c r="E3569" s="167">
        <f t="shared" si="785"/>
        <v>24.291375447755232</v>
      </c>
      <c r="F3569" s="168">
        <f t="shared" si="786"/>
        <v>7.9833745019627935</v>
      </c>
      <c r="G3569" s="168">
        <f t="shared" si="776"/>
        <v>277438.41583629895</v>
      </c>
      <c r="H3569" s="168">
        <f t="shared" si="777"/>
        <v>271310.33852408634</v>
      </c>
      <c r="I3569" s="169">
        <f t="shared" si="778"/>
        <v>548748.75436038524</v>
      </c>
      <c r="J3569" s="169">
        <f t="shared" si="780"/>
        <v>529091.29336060956</v>
      </c>
      <c r="K3569" s="95"/>
      <c r="L3569" s="265">
        <f t="shared" si="779"/>
        <v>210346.1847964038</v>
      </c>
      <c r="M3569" s="265">
        <f>$G3569*NonHospFrac+theModel!$H3569*NonHospFrac</f>
        <v>338402.56956398149</v>
      </c>
      <c r="N3569" s="266">
        <f t="shared" si="781"/>
        <v>548748.75436038524</v>
      </c>
      <c r="O3569" s="159"/>
      <c r="P3569" s="265">
        <f t="shared" si="782"/>
        <v>202811.09357071953</v>
      </c>
      <c r="Q3569" s="265">
        <f t="shared" si="783"/>
        <v>338401.0149223067</v>
      </c>
      <c r="R3569" s="266">
        <f t="shared" si="784"/>
        <v>541212.10849302623</v>
      </c>
    </row>
    <row r="3570" spans="1:18" x14ac:dyDescent="0.3">
      <c r="A3570" s="82">
        <v>3539</v>
      </c>
      <c r="B3570" s="94">
        <f t="shared" si="773"/>
        <v>4.7314263042482383E-30</v>
      </c>
      <c r="C3570" s="179">
        <f t="shared" si="774"/>
        <v>4.7207530213674101E-30</v>
      </c>
      <c r="D3570" s="166">
        <f t="shared" si="775"/>
        <v>2.2558277767625785E-3</v>
      </c>
      <c r="E3570" s="167">
        <f t="shared" si="785"/>
        <v>24.291375447755232</v>
      </c>
      <c r="F3570" s="168">
        <f t="shared" si="786"/>
        <v>7.9856303297395561</v>
      </c>
      <c r="G3570" s="168">
        <f t="shared" si="776"/>
        <v>277516.8104155123</v>
      </c>
      <c r="H3570" s="168">
        <f t="shared" si="777"/>
        <v>271310.33852408634</v>
      </c>
      <c r="I3570" s="169">
        <f t="shared" si="778"/>
        <v>548827.14893959858</v>
      </c>
      <c r="J3570" s="169">
        <f t="shared" si="780"/>
        <v>529159.15665025171</v>
      </c>
      <c r="K3570" s="95"/>
      <c r="L3570" s="265">
        <f t="shared" si="779"/>
        <v>210376.23497968935</v>
      </c>
      <c r="M3570" s="265">
        <f>$G3570*NonHospFrac+theModel!$H3570*NonHospFrac</f>
        <v>338450.91395990923</v>
      </c>
      <c r="N3570" s="266">
        <f t="shared" si="781"/>
        <v>548827.14893959858</v>
      </c>
      <c r="O3570" s="159"/>
      <c r="P3570" s="265">
        <f t="shared" si="782"/>
        <v>202837.10690368939</v>
      </c>
      <c r="Q3570" s="265">
        <f t="shared" si="783"/>
        <v>338449.35931823443</v>
      </c>
      <c r="R3570" s="266">
        <f t="shared" si="784"/>
        <v>541286.46622192382</v>
      </c>
    </row>
    <row r="3571" spans="1:18" x14ac:dyDescent="0.3">
      <c r="A3571" s="82">
        <v>3540</v>
      </c>
      <c r="B3571" s="94">
        <f t="shared" si="773"/>
        <v>4.6430410879093923E-30</v>
      </c>
      <c r="C3571" s="179">
        <f t="shared" si="774"/>
        <v>4.6325671868546363E-30</v>
      </c>
      <c r="D3571" s="166">
        <f t="shared" si="775"/>
        <v>2.2558277767625785E-3</v>
      </c>
      <c r="E3571" s="167">
        <f t="shared" si="785"/>
        <v>24.291375447755232</v>
      </c>
      <c r="F3571" s="168">
        <f t="shared" si="786"/>
        <v>7.9878861575163187</v>
      </c>
      <c r="G3571" s="168">
        <f t="shared" si="776"/>
        <v>277595.20499472576</v>
      </c>
      <c r="H3571" s="168">
        <f t="shared" si="777"/>
        <v>271310.33852408634</v>
      </c>
      <c r="I3571" s="169">
        <f t="shared" si="778"/>
        <v>548905.54351881216</v>
      </c>
      <c r="J3571" s="169">
        <f t="shared" si="780"/>
        <v>529227.01717365277</v>
      </c>
      <c r="K3571" s="95"/>
      <c r="L3571" s="265">
        <f t="shared" si="779"/>
        <v>210406.28516297496</v>
      </c>
      <c r="M3571" s="265">
        <f>$G3571*NonHospFrac+theModel!$H3571*NonHospFrac</f>
        <v>338499.25835583714</v>
      </c>
      <c r="N3571" s="266">
        <f t="shared" si="781"/>
        <v>548905.54351881216</v>
      </c>
      <c r="O3571" s="159"/>
      <c r="P3571" s="265">
        <f t="shared" si="782"/>
        <v>202863.11917630464</v>
      </c>
      <c r="Q3571" s="265">
        <f t="shared" si="783"/>
        <v>338497.70371416234</v>
      </c>
      <c r="R3571" s="266">
        <f t="shared" si="784"/>
        <v>541360.82289046701</v>
      </c>
    </row>
    <row r="3572" spans="1:18" x14ac:dyDescent="0.3">
      <c r="A3572" s="82">
        <v>3541</v>
      </c>
      <c r="B3572" s="94">
        <f t="shared" si="773"/>
        <v>4.556306948003937E-30</v>
      </c>
      <c r="C3572" s="179">
        <f t="shared" si="774"/>
        <v>4.5460287042311736E-30</v>
      </c>
      <c r="D3572" s="166">
        <f t="shared" si="775"/>
        <v>2.2558277767625785E-3</v>
      </c>
      <c r="E3572" s="167">
        <f t="shared" si="785"/>
        <v>24.291375447755232</v>
      </c>
      <c r="F3572" s="168">
        <f t="shared" si="786"/>
        <v>7.9901419852930813</v>
      </c>
      <c r="G3572" s="168">
        <f t="shared" si="776"/>
        <v>277673.59957393917</v>
      </c>
      <c r="H3572" s="168">
        <f t="shared" si="777"/>
        <v>271310.33852408634</v>
      </c>
      <c r="I3572" s="169">
        <f t="shared" si="778"/>
        <v>548983.93809802551</v>
      </c>
      <c r="J3572" s="169">
        <f t="shared" si="780"/>
        <v>529294.8749309252</v>
      </c>
      <c r="K3572" s="95"/>
      <c r="L3572" s="265">
        <f t="shared" si="779"/>
        <v>210436.33534626052</v>
      </c>
      <c r="M3572" s="265">
        <f>$G3572*NonHospFrac+theModel!$H3572*NonHospFrac</f>
        <v>338547.60275176493</v>
      </c>
      <c r="N3572" s="266">
        <f t="shared" si="781"/>
        <v>548983.93809802551</v>
      </c>
      <c r="O3572" s="159"/>
      <c r="P3572" s="265">
        <f t="shared" si="782"/>
        <v>202889.13038860838</v>
      </c>
      <c r="Q3572" s="265">
        <f t="shared" si="783"/>
        <v>338546.04811009014</v>
      </c>
      <c r="R3572" s="266">
        <f t="shared" si="784"/>
        <v>541435.17849869851</v>
      </c>
    </row>
    <row r="3573" spans="1:18" x14ac:dyDescent="0.3">
      <c r="A3573" s="82">
        <v>3542</v>
      </c>
      <c r="B3573" s="94">
        <f t="shared" si="773"/>
        <v>4.4711930416658142E-30</v>
      </c>
      <c r="C3573" s="179">
        <f t="shared" si="774"/>
        <v>4.4611068002071567E-30</v>
      </c>
      <c r="D3573" s="166">
        <f t="shared" si="775"/>
        <v>2.2558277767625785E-3</v>
      </c>
      <c r="E3573" s="167">
        <f t="shared" si="785"/>
        <v>24.291375447755232</v>
      </c>
      <c r="F3573" s="168">
        <f t="shared" si="786"/>
        <v>7.9923978130698439</v>
      </c>
      <c r="G3573" s="168">
        <f t="shared" si="776"/>
        <v>277751.99415315263</v>
      </c>
      <c r="H3573" s="168">
        <f t="shared" si="777"/>
        <v>271310.33852408634</v>
      </c>
      <c r="I3573" s="169">
        <f t="shared" si="778"/>
        <v>549062.33267723897</v>
      </c>
      <c r="J3573" s="169">
        <f t="shared" si="780"/>
        <v>529362.72992218193</v>
      </c>
      <c r="K3573" s="95"/>
      <c r="L3573" s="265">
        <f t="shared" si="779"/>
        <v>210466.38552954613</v>
      </c>
      <c r="M3573" s="265">
        <f>$G3573*NonHospFrac+theModel!$H3573*NonHospFrac</f>
        <v>338595.94714769284</v>
      </c>
      <c r="N3573" s="266">
        <f t="shared" si="781"/>
        <v>549062.33267723897</v>
      </c>
      <c r="O3573" s="159"/>
      <c r="P3573" s="265">
        <f t="shared" si="782"/>
        <v>202915.14054064394</v>
      </c>
      <c r="Q3573" s="265">
        <f t="shared" si="783"/>
        <v>338594.39250601805</v>
      </c>
      <c r="R3573" s="266">
        <f t="shared" si="784"/>
        <v>541509.53304666199</v>
      </c>
    </row>
    <row r="3574" spans="1:18" x14ac:dyDescent="0.3">
      <c r="A3574" s="82">
        <v>3543</v>
      </c>
      <c r="B3574" s="94">
        <f t="shared" si="773"/>
        <v>4.3876691021878714E-30</v>
      </c>
      <c r="C3574" s="179">
        <f t="shared" si="774"/>
        <v>4.3777712763519131E-30</v>
      </c>
      <c r="D3574" s="166">
        <f t="shared" si="775"/>
        <v>2.2558277767625785E-3</v>
      </c>
      <c r="E3574" s="167">
        <f t="shared" si="785"/>
        <v>24.291375447755232</v>
      </c>
      <c r="F3574" s="168">
        <f t="shared" si="786"/>
        <v>7.9946536408466065</v>
      </c>
      <c r="G3574" s="168">
        <f t="shared" si="776"/>
        <v>277830.38873236603</v>
      </c>
      <c r="H3574" s="168">
        <f t="shared" si="777"/>
        <v>271310.33852408634</v>
      </c>
      <c r="I3574" s="169">
        <f t="shared" si="778"/>
        <v>549140.72725645243</v>
      </c>
      <c r="J3574" s="169">
        <f t="shared" si="780"/>
        <v>529430.58214753564</v>
      </c>
      <c r="K3574" s="95"/>
      <c r="L3574" s="265">
        <f t="shared" si="779"/>
        <v>210496.43571283168</v>
      </c>
      <c r="M3574" s="265">
        <f>$G3574*NonHospFrac+theModel!$H3574*NonHospFrac</f>
        <v>338644.29154362064</v>
      </c>
      <c r="N3574" s="266">
        <f t="shared" si="781"/>
        <v>549140.72725645232</v>
      </c>
      <c r="O3574" s="159"/>
      <c r="P3574" s="265">
        <f t="shared" si="782"/>
        <v>202941.14963245447</v>
      </c>
      <c r="Q3574" s="265">
        <f t="shared" si="783"/>
        <v>338642.73690194584</v>
      </c>
      <c r="R3574" s="266">
        <f t="shared" si="784"/>
        <v>541583.88653440028</v>
      </c>
    </row>
    <row r="3575" spans="1:18" x14ac:dyDescent="0.3">
      <c r="A3575" s="82">
        <v>3544</v>
      </c>
      <c r="B3575" s="94">
        <f t="shared" si="773"/>
        <v>4.3057054282589463E-30</v>
      </c>
      <c r="C3575" s="179">
        <f t="shared" si="774"/>
        <v>4.2959924983553224E-30</v>
      </c>
      <c r="D3575" s="166">
        <f t="shared" si="775"/>
        <v>2.2558277767625785E-3</v>
      </c>
      <c r="E3575" s="167">
        <f t="shared" si="785"/>
        <v>24.291375447755232</v>
      </c>
      <c r="F3575" s="168">
        <f t="shared" si="786"/>
        <v>7.996909468623369</v>
      </c>
      <c r="G3575" s="168">
        <f t="shared" si="776"/>
        <v>277908.78331157949</v>
      </c>
      <c r="H3575" s="168">
        <f t="shared" si="777"/>
        <v>271310.33852408634</v>
      </c>
      <c r="I3575" s="169">
        <f t="shared" si="778"/>
        <v>549219.12183566578</v>
      </c>
      <c r="J3575" s="169">
        <f t="shared" si="780"/>
        <v>529498.4316070989</v>
      </c>
      <c r="K3575" s="95"/>
      <c r="L3575" s="265">
        <f t="shared" si="779"/>
        <v>210526.48589611729</v>
      </c>
      <c r="M3575" s="265">
        <f>$G3575*NonHospFrac+theModel!$H3575*NonHospFrac</f>
        <v>338692.63593954855</v>
      </c>
      <c r="N3575" s="266">
        <f t="shared" si="781"/>
        <v>549219.12183566578</v>
      </c>
      <c r="O3575" s="159"/>
      <c r="P3575" s="265">
        <f t="shared" si="782"/>
        <v>202967.15766408326</v>
      </c>
      <c r="Q3575" s="265">
        <f t="shared" si="783"/>
        <v>338691.08129787375</v>
      </c>
      <c r="R3575" s="266">
        <f t="shared" si="784"/>
        <v>541658.23896195705</v>
      </c>
    </row>
    <row r="3576" spans="1:18" x14ac:dyDescent="0.3">
      <c r="A3576" s="82">
        <v>3545</v>
      </c>
      <c r="B3576" s="94">
        <f t="shared" si="773"/>
        <v>4.2252728734020071E-30</v>
      </c>
      <c r="C3576" s="179">
        <f t="shared" si="774"/>
        <v>4.2157413854897855E-30</v>
      </c>
      <c r="D3576" s="166">
        <f t="shared" si="775"/>
        <v>2.2558277767625785E-3</v>
      </c>
      <c r="E3576" s="167">
        <f t="shared" si="785"/>
        <v>24.291375447755232</v>
      </c>
      <c r="F3576" s="168">
        <f t="shared" si="786"/>
        <v>7.9991652964001316</v>
      </c>
      <c r="G3576" s="168">
        <f t="shared" si="776"/>
        <v>277987.17789079284</v>
      </c>
      <c r="H3576" s="168">
        <f t="shared" si="777"/>
        <v>271310.33852408634</v>
      </c>
      <c r="I3576" s="169">
        <f t="shared" si="778"/>
        <v>549297.51641487912</v>
      </c>
      <c r="J3576" s="169">
        <f t="shared" si="780"/>
        <v>529566.27830098465</v>
      </c>
      <c r="K3576" s="95"/>
      <c r="L3576" s="265">
        <f t="shared" si="779"/>
        <v>210556.53607940284</v>
      </c>
      <c r="M3576" s="265">
        <f>$G3576*NonHospFrac+theModel!$H3576*NonHospFrac</f>
        <v>338740.98033547634</v>
      </c>
      <c r="N3576" s="266">
        <f t="shared" si="781"/>
        <v>549297.51641487912</v>
      </c>
      <c r="O3576" s="159"/>
      <c r="P3576" s="265">
        <f t="shared" si="782"/>
        <v>202993.16463557343</v>
      </c>
      <c r="Q3576" s="265">
        <f t="shared" si="783"/>
        <v>338739.42569380155</v>
      </c>
      <c r="R3576" s="266">
        <f t="shared" si="784"/>
        <v>541732.590329375</v>
      </c>
    </row>
    <row r="3577" spans="1:18" x14ac:dyDescent="0.3">
      <c r="A3577" s="82">
        <v>3546</v>
      </c>
      <c r="B3577" s="94">
        <f t="shared" si="773"/>
        <v>4.1463428356096023E-30</v>
      </c>
      <c r="C3577" s="179">
        <f t="shared" si="774"/>
        <v>4.136989400269054E-30</v>
      </c>
      <c r="D3577" s="166">
        <f t="shared" si="775"/>
        <v>2.2558277767625785E-3</v>
      </c>
      <c r="E3577" s="167">
        <f t="shared" si="785"/>
        <v>24.291375447755232</v>
      </c>
      <c r="F3577" s="168">
        <f t="shared" si="786"/>
        <v>8.0014211241768933</v>
      </c>
      <c r="G3577" s="168">
        <f t="shared" si="776"/>
        <v>278065.57247000624</v>
      </c>
      <c r="H3577" s="168">
        <f t="shared" si="777"/>
        <v>271310.33852408634</v>
      </c>
      <c r="I3577" s="169">
        <f t="shared" si="778"/>
        <v>549375.91099409258</v>
      </c>
      <c r="J3577" s="169">
        <f t="shared" si="780"/>
        <v>529634.12222930568</v>
      </c>
      <c r="K3577" s="95"/>
      <c r="L3577" s="265">
        <f t="shared" si="779"/>
        <v>210586.58626268839</v>
      </c>
      <c r="M3577" s="265">
        <f>$G3577*NonHospFrac+theModel!$H3577*NonHospFrac</f>
        <v>338789.32473140419</v>
      </c>
      <c r="N3577" s="266">
        <f t="shared" si="781"/>
        <v>549375.91099409258</v>
      </c>
      <c r="O3577" s="159"/>
      <c r="P3577" s="265">
        <f t="shared" si="782"/>
        <v>203019.17054696823</v>
      </c>
      <c r="Q3577" s="265">
        <f t="shared" si="783"/>
        <v>338787.7700897294</v>
      </c>
      <c r="R3577" s="266">
        <f t="shared" si="784"/>
        <v>541806.94063669769</v>
      </c>
    </row>
    <row r="3578" spans="1:18" x14ac:dyDescent="0.3">
      <c r="A3578" s="82">
        <v>3547</v>
      </c>
      <c r="B3578" s="94">
        <f t="shared" si="773"/>
        <v>4.0688872471729132E-30</v>
      </c>
      <c r="C3578" s="179">
        <f t="shared" si="774"/>
        <v>4.0597085383002256E-30</v>
      </c>
      <c r="D3578" s="166">
        <f t="shared" si="775"/>
        <v>2.2558277767625785E-3</v>
      </c>
      <c r="E3578" s="167">
        <f t="shared" si="785"/>
        <v>24.291375447755232</v>
      </c>
      <c r="F3578" s="168">
        <f t="shared" si="786"/>
        <v>8.0036769519536559</v>
      </c>
      <c r="G3578" s="168">
        <f t="shared" si="776"/>
        <v>278143.9670492197</v>
      </c>
      <c r="H3578" s="168">
        <f t="shared" si="777"/>
        <v>271310.33852408634</v>
      </c>
      <c r="I3578" s="169">
        <f t="shared" si="778"/>
        <v>549454.30557330605</v>
      </c>
      <c r="J3578" s="169">
        <f t="shared" si="780"/>
        <v>529701.96339217469</v>
      </c>
      <c r="K3578" s="95"/>
      <c r="L3578" s="265">
        <f t="shared" si="779"/>
        <v>210616.636445974</v>
      </c>
      <c r="M3578" s="265">
        <f>$G3578*NonHospFrac+theModel!$H3578*NonHospFrac</f>
        <v>338837.66912733205</v>
      </c>
      <c r="N3578" s="266">
        <f t="shared" si="781"/>
        <v>549454.30557330605</v>
      </c>
      <c r="O3578" s="159"/>
      <c r="P3578" s="265">
        <f t="shared" si="782"/>
        <v>203045.17539831097</v>
      </c>
      <c r="Q3578" s="265">
        <f t="shared" si="783"/>
        <v>338836.11448565725</v>
      </c>
      <c r="R3578" s="266">
        <f t="shared" si="784"/>
        <v>541881.28988396819</v>
      </c>
    </row>
    <row r="3579" spans="1:18" x14ac:dyDescent="0.3">
      <c r="A3579" s="82">
        <v>3548</v>
      </c>
      <c r="B3579" s="94">
        <f t="shared" si="773"/>
        <v>3.9928785647008122E-30</v>
      </c>
      <c r="C3579" s="179">
        <f t="shared" si="774"/>
        <v>3.9838713183253203E-30</v>
      </c>
      <c r="D3579" s="166">
        <f t="shared" si="775"/>
        <v>2.2558277767625785E-3</v>
      </c>
      <c r="E3579" s="167">
        <f t="shared" si="785"/>
        <v>24.291375447755232</v>
      </c>
      <c r="F3579" s="168">
        <f t="shared" si="786"/>
        <v>8.0059327797304185</v>
      </c>
      <c r="G3579" s="168">
        <f t="shared" si="776"/>
        <v>278222.36162843305</v>
      </c>
      <c r="H3579" s="168">
        <f t="shared" si="777"/>
        <v>271310.33852408634</v>
      </c>
      <c r="I3579" s="169">
        <f t="shared" si="778"/>
        <v>549532.70015251939</v>
      </c>
      <c r="J3579" s="169">
        <f t="shared" si="780"/>
        <v>529769.80178970424</v>
      </c>
      <c r="K3579" s="95"/>
      <c r="L3579" s="265">
        <f t="shared" si="779"/>
        <v>210646.68662925955</v>
      </c>
      <c r="M3579" s="265">
        <f>$G3579*NonHospFrac+theModel!$H3579*NonHospFrac</f>
        <v>338886.01352325984</v>
      </c>
      <c r="N3579" s="266">
        <f t="shared" si="781"/>
        <v>549532.70015251939</v>
      </c>
      <c r="O3579" s="159"/>
      <c r="P3579" s="265">
        <f t="shared" si="782"/>
        <v>203071.1791896447</v>
      </c>
      <c r="Q3579" s="265">
        <f t="shared" si="783"/>
        <v>338884.45888158504</v>
      </c>
      <c r="R3579" s="266">
        <f t="shared" si="784"/>
        <v>541955.63807122968</v>
      </c>
    </row>
    <row r="3580" spans="1:18" x14ac:dyDescent="0.3">
      <c r="A3580" s="82">
        <v>3549</v>
      </c>
      <c r="B3580" s="94">
        <f t="shared" si="773"/>
        <v>3.9182897593253699E-30</v>
      </c>
      <c r="C3580" s="179">
        <f t="shared" si="774"/>
        <v>3.9094507724488796E-30</v>
      </c>
      <c r="D3580" s="166">
        <f t="shared" si="775"/>
        <v>2.2558277767625785E-3</v>
      </c>
      <c r="E3580" s="167">
        <f t="shared" si="785"/>
        <v>24.291375447755232</v>
      </c>
      <c r="F3580" s="168">
        <f t="shared" si="786"/>
        <v>8.0081886075071811</v>
      </c>
      <c r="G3580" s="168">
        <f t="shared" si="776"/>
        <v>278300.75620764651</v>
      </c>
      <c r="H3580" s="168">
        <f t="shared" si="777"/>
        <v>271310.33852408634</v>
      </c>
      <c r="I3580" s="169">
        <f t="shared" si="778"/>
        <v>549611.09473173285</v>
      </c>
      <c r="J3580" s="169">
        <f t="shared" si="780"/>
        <v>529837.63742200728</v>
      </c>
      <c r="K3580" s="95"/>
      <c r="L3580" s="265">
        <f t="shared" si="779"/>
        <v>210676.73681254516</v>
      </c>
      <c r="M3580" s="265">
        <f>$G3580*NonHospFrac+theModel!$H3580*NonHospFrac</f>
        <v>338934.35791918769</v>
      </c>
      <c r="N3580" s="266">
        <f t="shared" si="781"/>
        <v>549611.09473173285</v>
      </c>
      <c r="O3580" s="159"/>
      <c r="P3580" s="265">
        <f t="shared" si="782"/>
        <v>203097.18192101276</v>
      </c>
      <c r="Q3580" s="265">
        <f t="shared" si="783"/>
        <v>338932.8032775129</v>
      </c>
      <c r="R3580" s="266">
        <f t="shared" si="784"/>
        <v>542029.98519852571</v>
      </c>
    </row>
    <row r="3581" spans="1:18" x14ac:dyDescent="0.3">
      <c r="A3581" s="82">
        <v>3550</v>
      </c>
      <c r="B3581" s="94">
        <f t="shared" si="773"/>
        <v>3.8450943070903202E-30</v>
      </c>
      <c r="C3581" s="179">
        <f t="shared" si="774"/>
        <v>3.836420436548114E-30</v>
      </c>
      <c r="D3581" s="166">
        <f t="shared" si="775"/>
        <v>2.2558277767625785E-3</v>
      </c>
      <c r="E3581" s="167">
        <f t="shared" si="785"/>
        <v>24.291375447755232</v>
      </c>
      <c r="F3581" s="168">
        <f t="shared" si="786"/>
        <v>8.0104444352839437</v>
      </c>
      <c r="G3581" s="168">
        <f t="shared" si="776"/>
        <v>278379.15078685991</v>
      </c>
      <c r="H3581" s="168">
        <f t="shared" si="777"/>
        <v>271310.33852408634</v>
      </c>
      <c r="I3581" s="169">
        <f t="shared" si="778"/>
        <v>549689.48931094632</v>
      </c>
      <c r="J3581" s="169">
        <f t="shared" si="780"/>
        <v>529905.47028919635</v>
      </c>
      <c r="K3581" s="95"/>
      <c r="L3581" s="265">
        <f t="shared" si="779"/>
        <v>210706.78699583071</v>
      </c>
      <c r="M3581" s="265">
        <f>$G3581*NonHospFrac+theModel!$H3581*NonHospFrac</f>
        <v>338982.70231511549</v>
      </c>
      <c r="N3581" s="266">
        <f t="shared" si="781"/>
        <v>549689.4893109462</v>
      </c>
      <c r="O3581" s="159"/>
      <c r="P3581" s="265">
        <f t="shared" si="782"/>
        <v>203123.18359245826</v>
      </c>
      <c r="Q3581" s="265">
        <f t="shared" si="783"/>
        <v>338981.14767344069</v>
      </c>
      <c r="R3581" s="266">
        <f t="shared" si="784"/>
        <v>542104.33126589889</v>
      </c>
    </row>
    <row r="3582" spans="1:18" x14ac:dyDescent="0.3">
      <c r="A3582" s="82">
        <v>3551</v>
      </c>
      <c r="B3582" s="94">
        <f t="shared" si="773"/>
        <v>3.7732661795190848E-30</v>
      </c>
      <c r="C3582" s="179">
        <f t="shared" si="774"/>
        <v>3.7647543408622065E-30</v>
      </c>
      <c r="D3582" s="166">
        <f t="shared" si="775"/>
        <v>2.2558277767625785E-3</v>
      </c>
      <c r="E3582" s="167">
        <f t="shared" si="785"/>
        <v>24.291375447755232</v>
      </c>
      <c r="F3582" s="168">
        <f t="shared" si="786"/>
        <v>8.0127002630607063</v>
      </c>
      <c r="G3582" s="168">
        <f t="shared" si="776"/>
        <v>278457.54536607338</v>
      </c>
      <c r="H3582" s="168">
        <f t="shared" si="777"/>
        <v>271310.33852408634</v>
      </c>
      <c r="I3582" s="169">
        <f t="shared" si="778"/>
        <v>549767.88389015966</v>
      </c>
      <c r="J3582" s="169">
        <f t="shared" si="780"/>
        <v>529973.30039138405</v>
      </c>
      <c r="K3582" s="95"/>
      <c r="L3582" s="265">
        <f t="shared" si="779"/>
        <v>210736.83717911632</v>
      </c>
      <c r="M3582" s="265">
        <f>$G3582*NonHospFrac+theModel!$H3582*NonHospFrac</f>
        <v>339031.0467110434</v>
      </c>
      <c r="N3582" s="266">
        <f t="shared" si="781"/>
        <v>549767.88389015966</v>
      </c>
      <c r="O3582" s="159"/>
      <c r="P3582" s="265">
        <f t="shared" si="782"/>
        <v>203149.18420402447</v>
      </c>
      <c r="Q3582" s="265">
        <f t="shared" si="783"/>
        <v>339029.4920693686</v>
      </c>
      <c r="R3582" s="266">
        <f t="shared" si="784"/>
        <v>542178.6762733931</v>
      </c>
    </row>
    <row r="3583" spans="1:18" x14ac:dyDescent="0.3">
      <c r="A3583" s="82">
        <v>3552</v>
      </c>
      <c r="B3583" s="94">
        <f t="shared" si="773"/>
        <v>3.7027798343589789E-30</v>
      </c>
      <c r="C3583" s="179">
        <f t="shared" si="774"/>
        <v>3.6944270007573953E-30</v>
      </c>
      <c r="D3583" s="166">
        <f t="shared" si="775"/>
        <v>2.2558277767625785E-3</v>
      </c>
      <c r="E3583" s="167">
        <f t="shared" si="785"/>
        <v>24.291375447755232</v>
      </c>
      <c r="F3583" s="168">
        <f t="shared" si="786"/>
        <v>8.0149560908374688</v>
      </c>
      <c r="G3583" s="168">
        <f t="shared" si="776"/>
        <v>278535.93994528678</v>
      </c>
      <c r="H3583" s="168">
        <f t="shared" si="777"/>
        <v>271310.33852408634</v>
      </c>
      <c r="I3583" s="169">
        <f t="shared" si="778"/>
        <v>549846.27846937312</v>
      </c>
      <c r="J3583" s="169">
        <f t="shared" si="780"/>
        <v>530041.12772868341</v>
      </c>
      <c r="K3583" s="95"/>
      <c r="L3583" s="265">
        <f t="shared" si="779"/>
        <v>210766.88736240187</v>
      </c>
      <c r="M3583" s="265">
        <f>$G3583*NonHospFrac+theModel!$H3583*NonHospFrac</f>
        <v>339079.39110697119</v>
      </c>
      <c r="N3583" s="266">
        <f t="shared" si="781"/>
        <v>549846.27846937301</v>
      </c>
      <c r="O3583" s="159"/>
      <c r="P3583" s="265">
        <f t="shared" si="782"/>
        <v>203175.18375575452</v>
      </c>
      <c r="Q3583" s="265">
        <f t="shared" si="783"/>
        <v>339077.83646529639</v>
      </c>
      <c r="R3583" s="266">
        <f t="shared" si="784"/>
        <v>542253.02022105095</v>
      </c>
    </row>
    <row r="3584" spans="1:18" x14ac:dyDescent="0.3">
      <c r="A3584" s="82">
        <v>3553</v>
      </c>
      <c r="B3584" s="94">
        <f t="shared" si="773"/>
        <v>3.6336102064983308E-30</v>
      </c>
      <c r="C3584" s="179">
        <f t="shared" si="774"/>
        <v>3.625413407664584E-30</v>
      </c>
      <c r="D3584" s="166">
        <f t="shared" si="775"/>
        <v>2.2558277767625785E-3</v>
      </c>
      <c r="E3584" s="167">
        <f t="shared" si="785"/>
        <v>24.291375447755232</v>
      </c>
      <c r="F3584" s="168">
        <f t="shared" si="786"/>
        <v>8.0172119186142314</v>
      </c>
      <c r="G3584" s="168">
        <f t="shared" si="776"/>
        <v>278614.33452450024</v>
      </c>
      <c r="H3584" s="168">
        <f t="shared" si="777"/>
        <v>271310.33852408634</v>
      </c>
      <c r="I3584" s="169">
        <f t="shared" si="778"/>
        <v>549924.67304858658</v>
      </c>
      <c r="J3584" s="169">
        <f t="shared" si="780"/>
        <v>530108.952301207</v>
      </c>
      <c r="K3584" s="95"/>
      <c r="L3584" s="265">
        <f t="shared" si="779"/>
        <v>210796.93754568748</v>
      </c>
      <c r="M3584" s="265">
        <f>$G3584*NonHospFrac+theModel!$H3584*NonHospFrac</f>
        <v>339127.7355028991</v>
      </c>
      <c r="N3584" s="266">
        <f t="shared" si="781"/>
        <v>549924.67304858658</v>
      </c>
      <c r="O3584" s="159"/>
      <c r="P3584" s="265">
        <f t="shared" si="782"/>
        <v>203201.18224769173</v>
      </c>
      <c r="Q3584" s="265">
        <f t="shared" si="783"/>
        <v>339126.1808612243</v>
      </c>
      <c r="R3584" s="266">
        <f t="shared" si="784"/>
        <v>542327.36310891598</v>
      </c>
    </row>
    <row r="3585" spans="1:18" x14ac:dyDescent="0.3">
      <c r="A3585" s="82">
        <v>3554</v>
      </c>
      <c r="B3585" s="94">
        <f t="shared" si="773"/>
        <v>3.5657326990532641E-30</v>
      </c>
      <c r="C3585" s="179">
        <f t="shared" si="774"/>
        <v>3.5576890201862294E-30</v>
      </c>
      <c r="D3585" s="166">
        <f t="shared" si="775"/>
        <v>2.2558277767625785E-3</v>
      </c>
      <c r="E3585" s="167">
        <f t="shared" si="785"/>
        <v>24.291375447755232</v>
      </c>
      <c r="F3585" s="168">
        <f t="shared" si="786"/>
        <v>8.019467746390994</v>
      </c>
      <c r="G3585" s="168">
        <f t="shared" si="776"/>
        <v>278692.72910371359</v>
      </c>
      <c r="H3585" s="168">
        <f t="shared" si="777"/>
        <v>271310.33852408634</v>
      </c>
      <c r="I3585" s="169">
        <f t="shared" si="778"/>
        <v>550003.06762779993</v>
      </c>
      <c r="J3585" s="169">
        <f t="shared" si="780"/>
        <v>530176.7741090674</v>
      </c>
      <c r="K3585" s="95"/>
      <c r="L3585" s="265">
        <f t="shared" si="779"/>
        <v>210826.98772897304</v>
      </c>
      <c r="M3585" s="265">
        <f>$G3585*NonHospFrac+theModel!$H3585*NonHospFrac</f>
        <v>339176.07989882689</v>
      </c>
      <c r="N3585" s="266">
        <f t="shared" si="781"/>
        <v>550003.06762779993</v>
      </c>
      <c r="O3585" s="159"/>
      <c r="P3585" s="265">
        <f t="shared" si="782"/>
        <v>203227.17967987916</v>
      </c>
      <c r="Q3585" s="265">
        <f t="shared" si="783"/>
        <v>339174.5252571521</v>
      </c>
      <c r="R3585" s="266">
        <f t="shared" si="784"/>
        <v>542401.70493703126</v>
      </c>
    </row>
    <row r="3586" spans="1:18" x14ac:dyDescent="0.3">
      <c r="A3586" s="82">
        <v>3555</v>
      </c>
      <c r="B3586" s="94">
        <f t="shared" si="773"/>
        <v>3.4991231746209917E-30</v>
      </c>
      <c r="C3586" s="179">
        <f t="shared" si="774"/>
        <v>3.4912297553693678E-30</v>
      </c>
      <c r="D3586" s="166">
        <f t="shared" si="775"/>
        <v>2.2558277767625785E-3</v>
      </c>
      <c r="E3586" s="167">
        <f t="shared" si="785"/>
        <v>24.291375447755232</v>
      </c>
      <c r="F3586" s="168">
        <f t="shared" si="786"/>
        <v>8.0217235741677566</v>
      </c>
      <c r="G3586" s="168">
        <f t="shared" si="776"/>
        <v>278771.12368292705</v>
      </c>
      <c r="H3586" s="168">
        <f t="shared" si="777"/>
        <v>271310.33852408634</v>
      </c>
      <c r="I3586" s="169">
        <f t="shared" si="778"/>
        <v>550081.46220701339</v>
      </c>
      <c r="J3586" s="169">
        <f t="shared" si="780"/>
        <v>530244.59315237741</v>
      </c>
      <c r="K3586" s="95"/>
      <c r="L3586" s="265">
        <f t="shared" si="779"/>
        <v>210857.03791225862</v>
      </c>
      <c r="M3586" s="265">
        <f>$G3586*NonHospFrac+theModel!$H3586*NonHospFrac</f>
        <v>339224.42429475475</v>
      </c>
      <c r="N3586" s="266">
        <f t="shared" si="781"/>
        <v>550081.46220701339</v>
      </c>
      <c r="O3586" s="159"/>
      <c r="P3586" s="265">
        <f t="shared" si="782"/>
        <v>203253.1760523601</v>
      </c>
      <c r="Q3586" s="265">
        <f t="shared" si="783"/>
        <v>339222.86965307995</v>
      </c>
      <c r="R3586" s="266">
        <f t="shared" si="784"/>
        <v>542476.04570543999</v>
      </c>
    </row>
    <row r="3587" spans="1:18" x14ac:dyDescent="0.3">
      <c r="A3587" s="82">
        <v>3556</v>
      </c>
      <c r="B3587" s="94">
        <f t="shared" si="773"/>
        <v>3.4337579466965441E-30</v>
      </c>
      <c r="C3587" s="179">
        <f t="shared" si="774"/>
        <v>3.4260119801417069E-30</v>
      </c>
      <c r="D3587" s="166">
        <f t="shared" si="775"/>
        <v>2.2558277767625785E-3</v>
      </c>
      <c r="E3587" s="167">
        <f t="shared" si="785"/>
        <v>24.291375447755232</v>
      </c>
      <c r="F3587" s="168">
        <f t="shared" si="786"/>
        <v>8.0239794019445192</v>
      </c>
      <c r="G3587" s="168">
        <f t="shared" si="776"/>
        <v>278849.51826214045</v>
      </c>
      <c r="H3587" s="168">
        <f t="shared" si="777"/>
        <v>271310.33852408634</v>
      </c>
      <c r="I3587" s="169">
        <f t="shared" si="778"/>
        <v>550159.85678622685</v>
      </c>
      <c r="J3587" s="169">
        <f t="shared" si="780"/>
        <v>530312.40943124972</v>
      </c>
      <c r="K3587" s="95"/>
      <c r="L3587" s="265">
        <f t="shared" si="779"/>
        <v>210887.0880955442</v>
      </c>
      <c r="M3587" s="265">
        <f>$G3587*NonHospFrac+theModel!$H3587*NonHospFrac</f>
        <v>339272.7686906826</v>
      </c>
      <c r="N3587" s="266">
        <f t="shared" si="781"/>
        <v>550159.85678622685</v>
      </c>
      <c r="O3587" s="159"/>
      <c r="P3587" s="265">
        <f t="shared" si="782"/>
        <v>203279.17136517772</v>
      </c>
      <c r="Q3587" s="265">
        <f t="shared" si="783"/>
        <v>339271.2140490078</v>
      </c>
      <c r="R3587" s="266">
        <f t="shared" si="784"/>
        <v>542550.38541418547</v>
      </c>
    </row>
    <row r="3588" spans="1:18" x14ac:dyDescent="0.3">
      <c r="A3588" s="82">
        <v>3557</v>
      </c>
      <c r="B3588" s="94">
        <f t="shared" si="773"/>
        <v>3.369613771249596E-30</v>
      </c>
      <c r="C3588" s="179">
        <f t="shared" si="774"/>
        <v>3.3620125029074491E-30</v>
      </c>
      <c r="D3588" s="166">
        <f t="shared" si="775"/>
        <v>2.2558277767625785E-3</v>
      </c>
      <c r="E3588" s="167">
        <f t="shared" si="785"/>
        <v>24.291375447755232</v>
      </c>
      <c r="F3588" s="168">
        <f t="shared" si="786"/>
        <v>8.0262352297212818</v>
      </c>
      <c r="G3588" s="168">
        <f t="shared" si="776"/>
        <v>278927.91284135391</v>
      </c>
      <c r="H3588" s="168">
        <f t="shared" si="777"/>
        <v>271310.33852408634</v>
      </c>
      <c r="I3588" s="169">
        <f t="shared" si="778"/>
        <v>550238.2513654402</v>
      </c>
      <c r="J3588" s="169">
        <f t="shared" si="780"/>
        <v>530380.22294579691</v>
      </c>
      <c r="K3588" s="95"/>
      <c r="L3588" s="265">
        <f t="shared" si="779"/>
        <v>210917.13827882978</v>
      </c>
      <c r="M3588" s="265">
        <f>$G3588*NonHospFrac+theModel!$H3588*NonHospFrac</f>
        <v>339321.11308661045</v>
      </c>
      <c r="N3588" s="266">
        <f t="shared" si="781"/>
        <v>550238.2513654402</v>
      </c>
      <c r="O3588" s="159"/>
      <c r="P3588" s="265">
        <f t="shared" si="782"/>
        <v>203305.16561837523</v>
      </c>
      <c r="Q3588" s="265">
        <f t="shared" si="783"/>
        <v>339319.55844493565</v>
      </c>
      <c r="R3588" s="266">
        <f t="shared" si="784"/>
        <v>542624.72406331089</v>
      </c>
    </row>
    <row r="3589" spans="1:18" x14ac:dyDescent="0.3">
      <c r="A3589" s="82">
        <v>3558</v>
      </c>
      <c r="B3589" s="94">
        <f t="shared" si="773"/>
        <v>3.3066678384591307E-30</v>
      </c>
      <c r="C3589" s="179">
        <f t="shared" si="774"/>
        <v>3.2992085653006073E-30</v>
      </c>
      <c r="D3589" s="166">
        <f t="shared" si="775"/>
        <v>2.2558277767625785E-3</v>
      </c>
      <c r="E3589" s="167">
        <f t="shared" si="785"/>
        <v>24.291375447755232</v>
      </c>
      <c r="F3589" s="168">
        <f t="shared" si="786"/>
        <v>8.0284910574980444</v>
      </c>
      <c r="G3589" s="168">
        <f t="shared" si="776"/>
        <v>279006.30742056732</v>
      </c>
      <c r="H3589" s="168">
        <f t="shared" si="777"/>
        <v>271310.33852408634</v>
      </c>
      <c r="I3589" s="169">
        <f t="shared" si="778"/>
        <v>550316.64594465366</v>
      </c>
      <c r="J3589" s="169">
        <f t="shared" si="780"/>
        <v>530448.0336961319</v>
      </c>
      <c r="K3589" s="95"/>
      <c r="L3589" s="265">
        <f t="shared" si="779"/>
        <v>210947.18846211536</v>
      </c>
      <c r="M3589" s="265">
        <f>$G3589*NonHospFrac+theModel!$H3589*NonHospFrac</f>
        <v>339369.4574825383</v>
      </c>
      <c r="N3589" s="266">
        <f t="shared" si="781"/>
        <v>550316.64594465366</v>
      </c>
      <c r="O3589" s="159"/>
      <c r="P3589" s="265">
        <f t="shared" si="782"/>
        <v>203331.15881199579</v>
      </c>
      <c r="Q3589" s="265">
        <f t="shared" si="783"/>
        <v>339367.90284086351</v>
      </c>
      <c r="R3589" s="266">
        <f t="shared" si="784"/>
        <v>542699.06165285932</v>
      </c>
    </row>
    <row r="3590" spans="1:18" x14ac:dyDescent="0.3">
      <c r="A3590" s="82">
        <v>3559</v>
      </c>
      <c r="B3590" s="94">
        <f t="shared" si="773"/>
        <v>3.2448977646020151E-30</v>
      </c>
      <c r="C3590" s="179">
        <f t="shared" si="774"/>
        <v>3.2375778340918711E-30</v>
      </c>
      <c r="D3590" s="166">
        <f t="shared" si="775"/>
        <v>2.2558277767625785E-3</v>
      </c>
      <c r="E3590" s="167">
        <f t="shared" si="785"/>
        <v>24.291375447755232</v>
      </c>
      <c r="F3590" s="168">
        <f t="shared" si="786"/>
        <v>8.030746885274807</v>
      </c>
      <c r="G3590" s="168">
        <f t="shared" si="776"/>
        <v>279084.70199978072</v>
      </c>
      <c r="H3590" s="168">
        <f t="shared" si="777"/>
        <v>271310.33852408634</v>
      </c>
      <c r="I3590" s="169">
        <f t="shared" si="778"/>
        <v>550395.04052386712</v>
      </c>
      <c r="J3590" s="169">
        <f t="shared" si="780"/>
        <v>530515.84168236714</v>
      </c>
      <c r="K3590" s="95"/>
      <c r="L3590" s="265">
        <f t="shared" si="779"/>
        <v>210977.23864540091</v>
      </c>
      <c r="M3590" s="265">
        <f>$G3590*NonHospFrac+theModel!$H3590*NonHospFrac</f>
        <v>339417.80187846615</v>
      </c>
      <c r="N3590" s="266">
        <f t="shared" si="781"/>
        <v>550395.04052386712</v>
      </c>
      <c r="O3590" s="159"/>
      <c r="P3590" s="265">
        <f t="shared" si="782"/>
        <v>203357.15094608258</v>
      </c>
      <c r="Q3590" s="265">
        <f t="shared" si="783"/>
        <v>339416.24723679136</v>
      </c>
      <c r="R3590" s="266">
        <f t="shared" si="784"/>
        <v>542773.39818287396</v>
      </c>
    </row>
    <row r="3591" spans="1:18" x14ac:dyDescent="0.3">
      <c r="A3591" s="82">
        <v>3560</v>
      </c>
      <c r="B3591" s="94">
        <f t="shared" si="773"/>
        <v>3.1842815840933439E-30</v>
      </c>
      <c r="C3591" s="179">
        <f t="shared" si="774"/>
        <v>3.1770983932469123E-30</v>
      </c>
      <c r="D3591" s="166">
        <f t="shared" si="775"/>
        <v>2.2558277767625785E-3</v>
      </c>
      <c r="E3591" s="167">
        <f t="shared" si="785"/>
        <v>24.291375447755232</v>
      </c>
      <c r="F3591" s="168">
        <f t="shared" si="786"/>
        <v>8.0330027130515695</v>
      </c>
      <c r="G3591" s="168">
        <f t="shared" si="776"/>
        <v>279163.09657899418</v>
      </c>
      <c r="H3591" s="168">
        <f t="shared" si="777"/>
        <v>271310.33852408634</v>
      </c>
      <c r="I3591" s="169">
        <f t="shared" si="778"/>
        <v>550473.43510308047</v>
      </c>
      <c r="J3591" s="169">
        <f t="shared" si="780"/>
        <v>530583.64690461534</v>
      </c>
      <c r="K3591" s="95"/>
      <c r="L3591" s="265">
        <f t="shared" si="779"/>
        <v>211007.28882868652</v>
      </c>
      <c r="M3591" s="265">
        <f>$G3591*NonHospFrac+theModel!$H3591*NonHospFrac</f>
        <v>339466.14627439401</v>
      </c>
      <c r="N3591" s="266">
        <f t="shared" si="781"/>
        <v>550473.43510308047</v>
      </c>
      <c r="O3591" s="159"/>
      <c r="P3591" s="265">
        <f t="shared" si="782"/>
        <v>203383.14202067888</v>
      </c>
      <c r="Q3591" s="265">
        <f t="shared" si="783"/>
        <v>339464.59163271921</v>
      </c>
      <c r="R3591" s="266">
        <f t="shared" si="784"/>
        <v>542847.73365339811</v>
      </c>
    </row>
    <row r="3592" spans="1:18" x14ac:dyDescent="0.3">
      <c r="A3592" s="82">
        <v>3561</v>
      </c>
      <c r="B3592" s="94">
        <f t="shared" si="773"/>
        <v>3.1247977416754261E-30</v>
      </c>
      <c r="C3592" s="179">
        <f t="shared" si="774"/>
        <v>3.1177487361329896E-30</v>
      </c>
      <c r="D3592" s="166">
        <f t="shared" si="775"/>
        <v>2.2558277767625785E-3</v>
      </c>
      <c r="E3592" s="167">
        <f t="shared" si="785"/>
        <v>24.291375447755232</v>
      </c>
      <c r="F3592" s="168">
        <f t="shared" si="786"/>
        <v>8.0352585408283321</v>
      </c>
      <c r="G3592" s="168">
        <f t="shared" si="776"/>
        <v>279241.49115820759</v>
      </c>
      <c r="H3592" s="168">
        <f t="shared" si="777"/>
        <v>271310.33852408634</v>
      </c>
      <c r="I3592" s="169">
        <f t="shared" si="778"/>
        <v>550551.82968229393</v>
      </c>
      <c r="J3592" s="169">
        <f t="shared" si="780"/>
        <v>530651.44936298928</v>
      </c>
      <c r="K3592" s="95"/>
      <c r="L3592" s="265">
        <f t="shared" si="779"/>
        <v>211037.3390119721</v>
      </c>
      <c r="M3592" s="265">
        <f>$G3592*NonHospFrac+theModel!$H3592*NonHospFrac</f>
        <v>339514.49067032186</v>
      </c>
      <c r="N3592" s="266">
        <f t="shared" si="781"/>
        <v>550551.82968229393</v>
      </c>
      <c r="O3592" s="159"/>
      <c r="P3592" s="265">
        <f t="shared" si="782"/>
        <v>203409.13203582776</v>
      </c>
      <c r="Q3592" s="265">
        <f t="shared" si="783"/>
        <v>339512.93602864706</v>
      </c>
      <c r="R3592" s="266">
        <f t="shared" si="784"/>
        <v>542922.06806447485</v>
      </c>
    </row>
    <row r="3593" spans="1:18" x14ac:dyDescent="0.3">
      <c r="A3593" s="82">
        <v>3562</v>
      </c>
      <c r="B3593" s="94">
        <f t="shared" si="773"/>
        <v>3.0664250847526838E-30</v>
      </c>
      <c r="C3593" s="179">
        <f t="shared" si="774"/>
        <v>3.0595077578711371E-30</v>
      </c>
      <c r="D3593" s="166">
        <f t="shared" si="775"/>
        <v>2.2558277767625785E-3</v>
      </c>
      <c r="E3593" s="167">
        <f t="shared" si="785"/>
        <v>24.291375447755232</v>
      </c>
      <c r="F3593" s="168">
        <f t="shared" si="786"/>
        <v>8.0375143686050947</v>
      </c>
      <c r="G3593" s="168">
        <f t="shared" si="776"/>
        <v>279319.88573742099</v>
      </c>
      <c r="H3593" s="168">
        <f t="shared" si="777"/>
        <v>271310.33852408634</v>
      </c>
      <c r="I3593" s="169">
        <f t="shared" si="778"/>
        <v>550630.22426150739</v>
      </c>
      <c r="J3593" s="169">
        <f t="shared" si="780"/>
        <v>530719.24905760156</v>
      </c>
      <c r="K3593" s="95"/>
      <c r="L3593" s="265">
        <f t="shared" si="779"/>
        <v>211067.38919525768</v>
      </c>
      <c r="M3593" s="265">
        <f>$G3593*NonHospFrac+theModel!$H3593*NonHospFrac</f>
        <v>339562.83506624965</v>
      </c>
      <c r="N3593" s="266">
        <f t="shared" si="781"/>
        <v>550630.22426150739</v>
      </c>
      <c r="O3593" s="159"/>
      <c r="P3593" s="265">
        <f t="shared" si="782"/>
        <v>203435.12099157248</v>
      </c>
      <c r="Q3593" s="265">
        <f t="shared" si="783"/>
        <v>339561.28042457486</v>
      </c>
      <c r="R3593" s="266">
        <f t="shared" si="784"/>
        <v>542996.40141614736</v>
      </c>
    </row>
    <row r="3594" spans="1:18" x14ac:dyDescent="0.3">
      <c r="A3594" s="82">
        <v>3563</v>
      </c>
      <c r="B3594" s="94">
        <f t="shared" si="773"/>
        <v>3.0091428558697399E-30</v>
      </c>
      <c r="C3594" s="179">
        <f t="shared" si="774"/>
        <v>3.0023547478312223E-30</v>
      </c>
      <c r="D3594" s="166">
        <f t="shared" si="775"/>
        <v>2.2558277767625785E-3</v>
      </c>
      <c r="E3594" s="167">
        <f t="shared" si="785"/>
        <v>24.291375447755232</v>
      </c>
      <c r="F3594" s="168">
        <f t="shared" si="786"/>
        <v>8.0397701963818573</v>
      </c>
      <c r="G3594" s="168">
        <f t="shared" si="776"/>
        <v>279398.28031663445</v>
      </c>
      <c r="H3594" s="168">
        <f t="shared" si="777"/>
        <v>271310.33852408634</v>
      </c>
      <c r="I3594" s="169">
        <f t="shared" si="778"/>
        <v>550708.61884072074</v>
      </c>
      <c r="J3594" s="169">
        <f t="shared" si="780"/>
        <v>530787.04598856461</v>
      </c>
      <c r="K3594" s="95"/>
      <c r="L3594" s="265">
        <f t="shared" si="779"/>
        <v>211097.43937854326</v>
      </c>
      <c r="M3594" s="265">
        <f>$G3594*NonHospFrac+theModel!$H3594*NonHospFrac</f>
        <v>339611.1794621775</v>
      </c>
      <c r="N3594" s="266">
        <f t="shared" si="781"/>
        <v>550708.61884072074</v>
      </c>
      <c r="O3594" s="159"/>
      <c r="P3594" s="265">
        <f t="shared" si="782"/>
        <v>203461.10888795619</v>
      </c>
      <c r="Q3594" s="265">
        <f t="shared" si="783"/>
        <v>339609.62482050271</v>
      </c>
      <c r="R3594" s="266">
        <f t="shared" si="784"/>
        <v>543070.73370845895</v>
      </c>
    </row>
    <row r="3595" spans="1:18" x14ac:dyDescent="0.3">
      <c r="A3595" s="82">
        <v>3564</v>
      </c>
      <c r="B3595" s="94">
        <f t="shared" si="773"/>
        <v>2.9529306853300159E-30</v>
      </c>
      <c r="C3595" s="179">
        <f t="shared" si="774"/>
        <v>2.9462693822671938E-30</v>
      </c>
      <c r="D3595" s="166">
        <f t="shared" si="775"/>
        <v>2.2558277767625785E-3</v>
      </c>
      <c r="E3595" s="167">
        <f t="shared" si="785"/>
        <v>24.291375447755232</v>
      </c>
      <c r="F3595" s="168">
        <f t="shared" si="786"/>
        <v>8.0420260241586199</v>
      </c>
      <c r="G3595" s="168">
        <f t="shared" si="776"/>
        <v>279476.67489584786</v>
      </c>
      <c r="H3595" s="168">
        <f t="shared" si="777"/>
        <v>271310.33852408634</v>
      </c>
      <c r="I3595" s="169">
        <f t="shared" si="778"/>
        <v>550787.0134199342</v>
      </c>
      <c r="J3595" s="169">
        <f t="shared" si="780"/>
        <v>530854.84015599149</v>
      </c>
      <c r="K3595" s="95"/>
      <c r="L3595" s="265">
        <f t="shared" si="779"/>
        <v>211127.48956182884</v>
      </c>
      <c r="M3595" s="265">
        <f>$G3595*NonHospFrac+theModel!$H3595*NonHospFrac</f>
        <v>339659.52385810536</v>
      </c>
      <c r="N3595" s="266">
        <f t="shared" si="781"/>
        <v>550787.0134199342</v>
      </c>
      <c r="O3595" s="159"/>
      <c r="P3595" s="265">
        <f t="shared" si="782"/>
        <v>203487.09572502208</v>
      </c>
      <c r="Q3595" s="265">
        <f t="shared" si="783"/>
        <v>339657.96921643056</v>
      </c>
      <c r="R3595" s="266">
        <f t="shared" si="784"/>
        <v>543145.06494145258</v>
      </c>
    </row>
    <row r="3596" spans="1:18" x14ac:dyDescent="0.3">
      <c r="A3596" s="82">
        <v>3565</v>
      </c>
      <c r="B3596" s="94">
        <f t="shared" si="773"/>
        <v>2.8977685839522203E-30</v>
      </c>
      <c r="C3596" s="179">
        <f t="shared" si="774"/>
        <v>2.891231717089911E-30</v>
      </c>
      <c r="D3596" s="166">
        <f t="shared" si="775"/>
        <v>2.2558277767625785E-3</v>
      </c>
      <c r="E3596" s="167">
        <f t="shared" si="785"/>
        <v>24.291375447755232</v>
      </c>
      <c r="F3596" s="168">
        <f t="shared" si="786"/>
        <v>8.0442818519353825</v>
      </c>
      <c r="G3596" s="168">
        <f t="shared" si="776"/>
        <v>279555.06947506126</v>
      </c>
      <c r="H3596" s="168">
        <f t="shared" si="777"/>
        <v>271310.33852408634</v>
      </c>
      <c r="I3596" s="169">
        <f t="shared" si="778"/>
        <v>550865.40799914766</v>
      </c>
      <c r="J3596" s="169">
        <f t="shared" si="780"/>
        <v>530922.63155999465</v>
      </c>
      <c r="K3596" s="95"/>
      <c r="L3596" s="265">
        <f t="shared" si="779"/>
        <v>211157.53974511439</v>
      </c>
      <c r="M3596" s="265">
        <f>$G3596*NonHospFrac+theModel!$H3596*NonHospFrac</f>
        <v>339707.86825403315</v>
      </c>
      <c r="N3596" s="266">
        <f t="shared" si="781"/>
        <v>550865.40799914754</v>
      </c>
      <c r="O3596" s="159"/>
      <c r="P3596" s="265">
        <f t="shared" si="782"/>
        <v>203513.08150281332</v>
      </c>
      <c r="Q3596" s="265">
        <f t="shared" si="783"/>
        <v>339706.31361235835</v>
      </c>
      <c r="R3596" s="266">
        <f t="shared" si="784"/>
        <v>543219.39511517168</v>
      </c>
    </row>
    <row r="3597" spans="1:18" x14ac:dyDescent="0.3">
      <c r="A3597" s="82">
        <v>3566</v>
      </c>
      <c r="B3597" s="94">
        <f t="shared" si="773"/>
        <v>2.8436369359621493E-30</v>
      </c>
      <c r="C3597" s="179">
        <f t="shared" si="774"/>
        <v>2.8372221807749779E-30</v>
      </c>
      <c r="D3597" s="166">
        <f t="shared" si="775"/>
        <v>2.2558277767625785E-3</v>
      </c>
      <c r="E3597" s="167">
        <f t="shared" si="785"/>
        <v>24.291375447755232</v>
      </c>
      <c r="F3597" s="168">
        <f t="shared" si="786"/>
        <v>8.0465376797121451</v>
      </c>
      <c r="G3597" s="168">
        <f t="shared" si="776"/>
        <v>279633.46405427466</v>
      </c>
      <c r="H3597" s="168">
        <f t="shared" si="777"/>
        <v>271310.33852408634</v>
      </c>
      <c r="I3597" s="169">
        <f t="shared" si="778"/>
        <v>550943.80257836101</v>
      </c>
      <c r="J3597" s="169">
        <f t="shared" si="780"/>
        <v>530990.42020068655</v>
      </c>
      <c r="K3597" s="95"/>
      <c r="L3597" s="265">
        <f t="shared" si="779"/>
        <v>211187.58992839998</v>
      </c>
      <c r="M3597" s="265">
        <f>$G3597*NonHospFrac+theModel!$H3597*NonHospFrac</f>
        <v>339756.212649961</v>
      </c>
      <c r="N3597" s="266">
        <f t="shared" si="781"/>
        <v>550943.80257836101</v>
      </c>
      <c r="O3597" s="159"/>
      <c r="P3597" s="265">
        <f t="shared" si="782"/>
        <v>203539.06622137313</v>
      </c>
      <c r="Q3597" s="265">
        <f t="shared" si="783"/>
        <v>339754.65800828621</v>
      </c>
      <c r="R3597" s="266">
        <f t="shared" si="784"/>
        <v>543293.7242296593</v>
      </c>
    </row>
    <row r="3598" spans="1:18" x14ac:dyDescent="0.3">
      <c r="A3598" s="82">
        <v>3567</v>
      </c>
      <c r="B3598" s="94">
        <f t="shared" si="773"/>
        <v>2.7905164920172698E-30</v>
      </c>
      <c r="C3598" s="179">
        <f t="shared" si="774"/>
        <v>2.7842215674030631E-30</v>
      </c>
      <c r="D3598" s="166">
        <f t="shared" si="775"/>
        <v>2.2558277767625785E-3</v>
      </c>
      <c r="E3598" s="167">
        <f t="shared" si="785"/>
        <v>24.291375447755232</v>
      </c>
      <c r="F3598" s="168">
        <f t="shared" si="786"/>
        <v>8.0487935074889077</v>
      </c>
      <c r="G3598" s="168">
        <f t="shared" si="776"/>
        <v>279711.85863348807</v>
      </c>
      <c r="H3598" s="168">
        <f t="shared" si="777"/>
        <v>271310.33852408634</v>
      </c>
      <c r="I3598" s="169">
        <f t="shared" si="778"/>
        <v>551022.19715757435</v>
      </c>
      <c r="J3598" s="169">
        <f t="shared" si="780"/>
        <v>531058.20607818</v>
      </c>
      <c r="K3598" s="95"/>
      <c r="L3598" s="265">
        <f t="shared" si="779"/>
        <v>211217.64011168556</v>
      </c>
      <c r="M3598" s="265">
        <f>$G3598*NonHospFrac+theModel!$H3598*NonHospFrac</f>
        <v>339804.55704588885</v>
      </c>
      <c r="N3598" s="266">
        <f t="shared" si="781"/>
        <v>551022.19715757435</v>
      </c>
      <c r="O3598" s="159"/>
      <c r="P3598" s="265">
        <f t="shared" si="782"/>
        <v>203565.04988074466</v>
      </c>
      <c r="Q3598" s="265">
        <f t="shared" si="783"/>
        <v>339803.00240421406</v>
      </c>
      <c r="R3598" s="266">
        <f t="shared" si="784"/>
        <v>543368.05228495877</v>
      </c>
    </row>
    <row r="3599" spans="1:18" x14ac:dyDescent="0.3">
      <c r="A3599" s="82">
        <v>3568</v>
      </c>
      <c r="B3599" s="94">
        <f t="shared" si="773"/>
        <v>2.7383883623616076E-30</v>
      </c>
      <c r="C3599" s="179">
        <f t="shared" si="774"/>
        <v>2.7322110298302287E-30</v>
      </c>
      <c r="D3599" s="166">
        <f t="shared" si="775"/>
        <v>2.2558277767625785E-3</v>
      </c>
      <c r="E3599" s="167">
        <f t="shared" si="785"/>
        <v>24.291375447755232</v>
      </c>
      <c r="F3599" s="168">
        <f t="shared" si="786"/>
        <v>8.0510493352656702</v>
      </c>
      <c r="G3599" s="168">
        <f t="shared" si="776"/>
        <v>279790.25321270153</v>
      </c>
      <c r="H3599" s="168">
        <f t="shared" si="777"/>
        <v>271310.33852408634</v>
      </c>
      <c r="I3599" s="169">
        <f t="shared" si="778"/>
        <v>551100.59173678793</v>
      </c>
      <c r="J3599" s="169">
        <f t="shared" si="780"/>
        <v>531125.98919258791</v>
      </c>
      <c r="K3599" s="95"/>
      <c r="L3599" s="265">
        <f t="shared" si="779"/>
        <v>211247.69029497117</v>
      </c>
      <c r="M3599" s="265">
        <f>$G3599*NonHospFrac+theModel!$H3599*NonHospFrac</f>
        <v>339852.90144181671</v>
      </c>
      <c r="N3599" s="266">
        <f t="shared" si="781"/>
        <v>551100.59173678793</v>
      </c>
      <c r="O3599" s="159"/>
      <c r="P3599" s="265">
        <f t="shared" si="782"/>
        <v>203591.0324809711</v>
      </c>
      <c r="Q3599" s="265">
        <f t="shared" si="783"/>
        <v>339851.34680014191</v>
      </c>
      <c r="R3599" s="266">
        <f t="shared" si="784"/>
        <v>543442.37928111304</v>
      </c>
    </row>
    <row r="3600" spans="1:18" x14ac:dyDescent="0.3">
      <c r="A3600" s="82">
        <v>3569</v>
      </c>
      <c r="B3600" s="94">
        <f t="shared" si="773"/>
        <v>2.6872340101085051E-30</v>
      </c>
      <c r="C3600" s="179">
        <f t="shared" si="774"/>
        <v>2.6811720729858413E-30</v>
      </c>
      <c r="D3600" s="166">
        <f t="shared" si="775"/>
        <v>2.2558277767625785E-3</v>
      </c>
      <c r="E3600" s="167">
        <f t="shared" si="785"/>
        <v>24.291375447755232</v>
      </c>
      <c r="F3600" s="168">
        <f t="shared" si="786"/>
        <v>8.0533051630424328</v>
      </c>
      <c r="G3600" s="168">
        <f t="shared" si="776"/>
        <v>279868.64779191493</v>
      </c>
      <c r="H3600" s="168">
        <f t="shared" si="777"/>
        <v>271310.33852408634</v>
      </c>
      <c r="I3600" s="169">
        <f t="shared" si="778"/>
        <v>551178.98631600128</v>
      </c>
      <c r="J3600" s="169">
        <f t="shared" si="780"/>
        <v>531193.76954402239</v>
      </c>
      <c r="K3600" s="95"/>
      <c r="L3600" s="265">
        <f t="shared" si="779"/>
        <v>211277.74047825672</v>
      </c>
      <c r="M3600" s="265">
        <f>$G3600*NonHospFrac+theModel!$H3600*NonHospFrac</f>
        <v>339901.24583774456</v>
      </c>
      <c r="N3600" s="266">
        <f t="shared" si="781"/>
        <v>551178.98631600128</v>
      </c>
      <c r="O3600" s="159"/>
      <c r="P3600" s="265">
        <f t="shared" si="782"/>
        <v>203617.01402209554</v>
      </c>
      <c r="Q3600" s="265">
        <f t="shared" si="783"/>
        <v>339899.69119606976</v>
      </c>
      <c r="R3600" s="266">
        <f t="shared" si="784"/>
        <v>543516.7052181653</v>
      </c>
    </row>
    <row r="3601" spans="1:18" x14ac:dyDescent="0.3">
      <c r="A3601" s="82">
        <v>3570</v>
      </c>
      <c r="B3601" s="94">
        <f t="shared" si="773"/>
        <v>2.6370352446488618E-30</v>
      </c>
      <c r="C3601" s="179">
        <f t="shared" si="774"/>
        <v>2.6310865472956809E-30</v>
      </c>
      <c r="D3601" s="166">
        <f t="shared" si="775"/>
        <v>2.2558277767625785E-3</v>
      </c>
      <c r="E3601" s="167">
        <f t="shared" si="785"/>
        <v>24.291375447755232</v>
      </c>
      <c r="F3601" s="168">
        <f t="shared" si="786"/>
        <v>8.0555609908191954</v>
      </c>
      <c r="G3601" s="168">
        <f t="shared" si="776"/>
        <v>279947.04237112839</v>
      </c>
      <c r="H3601" s="168">
        <f t="shared" si="777"/>
        <v>271310.33852408634</v>
      </c>
      <c r="I3601" s="169">
        <f t="shared" si="778"/>
        <v>551257.38089521474</v>
      </c>
      <c r="J3601" s="169">
        <f t="shared" si="780"/>
        <v>531261.54713259637</v>
      </c>
      <c r="K3601" s="95"/>
      <c r="L3601" s="265">
        <f t="shared" si="779"/>
        <v>211307.79066154233</v>
      </c>
      <c r="M3601" s="265">
        <f>$G3601*NonHospFrac+theModel!$H3601*NonHospFrac</f>
        <v>339949.59023367241</v>
      </c>
      <c r="N3601" s="266">
        <f t="shared" si="781"/>
        <v>551257.38089521474</v>
      </c>
      <c r="O3601" s="159"/>
      <c r="P3601" s="265">
        <f t="shared" si="782"/>
        <v>203642.99450416127</v>
      </c>
      <c r="Q3601" s="265">
        <f t="shared" si="783"/>
        <v>339948.03559199761</v>
      </c>
      <c r="R3601" s="266">
        <f t="shared" si="784"/>
        <v>543591.03009615885</v>
      </c>
    </row>
    <row r="3602" spans="1:18" x14ac:dyDescent="0.3">
      <c r="A3602" s="82">
        <v>3571</v>
      </c>
      <c r="B3602" s="94">
        <f t="shared" si="773"/>
        <v>2.5877742151825089E-30</v>
      </c>
      <c r="C3602" s="179">
        <f t="shared" si="774"/>
        <v>2.5819366422279104E-30</v>
      </c>
      <c r="D3602" s="166">
        <f t="shared" si="775"/>
        <v>2.2558277767625785E-3</v>
      </c>
      <c r="E3602" s="167">
        <f t="shared" si="785"/>
        <v>24.291375447755232</v>
      </c>
      <c r="F3602" s="168">
        <f t="shared" si="786"/>
        <v>8.057816818595958</v>
      </c>
      <c r="G3602" s="168">
        <f t="shared" si="776"/>
        <v>280025.43695034174</v>
      </c>
      <c r="H3602" s="168">
        <f t="shared" si="777"/>
        <v>271310.33852408634</v>
      </c>
      <c r="I3602" s="169">
        <f t="shared" si="778"/>
        <v>551335.77547442808</v>
      </c>
      <c r="J3602" s="169">
        <f t="shared" si="780"/>
        <v>531329.32195842231</v>
      </c>
      <c r="K3602" s="95"/>
      <c r="L3602" s="265">
        <f t="shared" si="779"/>
        <v>211337.84084482788</v>
      </c>
      <c r="M3602" s="265">
        <f>$G3602*NonHospFrac+theModel!$H3602*NonHospFrac</f>
        <v>339997.9346296002</v>
      </c>
      <c r="N3602" s="266">
        <f t="shared" si="781"/>
        <v>551335.77547442808</v>
      </c>
      <c r="O3602" s="159"/>
      <c r="P3602" s="265">
        <f t="shared" si="782"/>
        <v>203668.97392721137</v>
      </c>
      <c r="Q3602" s="265">
        <f t="shared" si="783"/>
        <v>339996.37998792541</v>
      </c>
      <c r="R3602" s="266">
        <f t="shared" si="784"/>
        <v>543665.35391513677</v>
      </c>
    </row>
    <row r="3603" spans="1:18" x14ac:dyDescent="0.3">
      <c r="A3603" s="82">
        <v>3572</v>
      </c>
      <c r="B3603" s="94">
        <f t="shared" si="773"/>
        <v>2.5394334043704223E-30</v>
      </c>
      <c r="C3603" s="179">
        <f t="shared" si="774"/>
        <v>2.5337048799596048E-30</v>
      </c>
      <c r="D3603" s="166">
        <f t="shared" si="775"/>
        <v>2.2558277767625785E-3</v>
      </c>
      <c r="E3603" s="167">
        <f t="shared" si="785"/>
        <v>24.291375447755232</v>
      </c>
      <c r="F3603" s="168">
        <f t="shared" si="786"/>
        <v>8.0600726463727206</v>
      </c>
      <c r="G3603" s="168">
        <f t="shared" si="776"/>
        <v>280103.8315295552</v>
      </c>
      <c r="H3603" s="168">
        <f t="shared" si="777"/>
        <v>271310.33852408634</v>
      </c>
      <c r="I3603" s="169">
        <f t="shared" si="778"/>
        <v>551414.17005364154</v>
      </c>
      <c r="J3603" s="169">
        <f t="shared" si="780"/>
        <v>531397.09402161313</v>
      </c>
      <c r="K3603" s="95"/>
      <c r="L3603" s="265">
        <f t="shared" si="779"/>
        <v>211367.89102811346</v>
      </c>
      <c r="M3603" s="265">
        <f>$G3603*NonHospFrac+theModel!$H3603*NonHospFrac</f>
        <v>340046.27902552811</v>
      </c>
      <c r="N3603" s="266">
        <f t="shared" si="781"/>
        <v>551414.17005364154</v>
      </c>
      <c r="O3603" s="159"/>
      <c r="P3603" s="265">
        <f t="shared" si="782"/>
        <v>203694.95229128905</v>
      </c>
      <c r="Q3603" s="265">
        <f t="shared" si="783"/>
        <v>340044.72438385332</v>
      </c>
      <c r="R3603" s="266">
        <f t="shared" si="784"/>
        <v>543739.67667514237</v>
      </c>
    </row>
    <row r="3604" spans="1:18" x14ac:dyDescent="0.3">
      <c r="A3604" s="82">
        <v>3573</v>
      </c>
      <c r="B3604" s="94">
        <f t="shared" si="773"/>
        <v>2.4919956221055175E-30</v>
      </c>
      <c r="C3604" s="179">
        <f t="shared" si="774"/>
        <v>2.486374109161601E-30</v>
      </c>
      <c r="D3604" s="166">
        <f t="shared" si="775"/>
        <v>2.2558277767625785E-3</v>
      </c>
      <c r="E3604" s="167">
        <f t="shared" si="785"/>
        <v>24.291375447755232</v>
      </c>
      <c r="F3604" s="168">
        <f t="shared" si="786"/>
        <v>8.0623284741494832</v>
      </c>
      <c r="G3604" s="168">
        <f t="shared" si="776"/>
        <v>280182.22610876866</v>
      </c>
      <c r="H3604" s="168">
        <f t="shared" si="777"/>
        <v>271310.33852408634</v>
      </c>
      <c r="I3604" s="169">
        <f t="shared" si="778"/>
        <v>551492.56463285501</v>
      </c>
      <c r="J3604" s="169">
        <f t="shared" si="780"/>
        <v>531464.86332228116</v>
      </c>
      <c r="K3604" s="95"/>
      <c r="L3604" s="265">
        <f t="shared" si="779"/>
        <v>211397.94121139904</v>
      </c>
      <c r="M3604" s="265">
        <f>$G3604*NonHospFrac+theModel!$H3604*NonHospFrac</f>
        <v>340094.62342145597</v>
      </c>
      <c r="N3604" s="266">
        <f t="shared" si="781"/>
        <v>551492.56463285501</v>
      </c>
      <c r="O3604" s="159"/>
      <c r="P3604" s="265">
        <f t="shared" si="782"/>
        <v>203720.92959643749</v>
      </c>
      <c r="Q3604" s="265">
        <f t="shared" si="783"/>
        <v>340093.06877978117</v>
      </c>
      <c r="R3604" s="266">
        <f t="shared" si="784"/>
        <v>543813.9983762186</v>
      </c>
    </row>
    <row r="3605" spans="1:18" x14ac:dyDescent="0.3">
      <c r="A3605" s="82">
        <v>3574</v>
      </c>
      <c r="B3605" s="94">
        <f t="shared" si="773"/>
        <v>2.445443999399804E-30</v>
      </c>
      <c r="C3605" s="179">
        <f t="shared" si="774"/>
        <v>2.4399274988994406E-30</v>
      </c>
      <c r="D3605" s="166">
        <f t="shared" si="775"/>
        <v>2.2558277767625785E-3</v>
      </c>
      <c r="E3605" s="167">
        <f t="shared" si="785"/>
        <v>24.291375447755232</v>
      </c>
      <c r="F3605" s="168">
        <f t="shared" si="786"/>
        <v>8.0645843019262458</v>
      </c>
      <c r="G3605" s="168">
        <f t="shared" si="776"/>
        <v>280260.62068798207</v>
      </c>
      <c r="H3605" s="168">
        <f t="shared" si="777"/>
        <v>271310.33852408634</v>
      </c>
      <c r="I3605" s="169">
        <f t="shared" si="778"/>
        <v>551570.95921206847</v>
      </c>
      <c r="J3605" s="169">
        <f t="shared" si="780"/>
        <v>531532.62986053911</v>
      </c>
      <c r="K3605" s="95"/>
      <c r="L3605" s="265">
        <f t="shared" si="779"/>
        <v>211427.99139468462</v>
      </c>
      <c r="M3605" s="265">
        <f>$G3605*NonHospFrac+theModel!$H3605*NonHospFrac</f>
        <v>340142.96781738376</v>
      </c>
      <c r="N3605" s="266">
        <f t="shared" si="781"/>
        <v>551570.95921206835</v>
      </c>
      <c r="O3605" s="159"/>
      <c r="P3605" s="265">
        <f t="shared" si="782"/>
        <v>203746.90584269981</v>
      </c>
      <c r="Q3605" s="265">
        <f t="shared" si="783"/>
        <v>340141.41317570896</v>
      </c>
      <c r="R3605" s="266">
        <f t="shared" si="784"/>
        <v>543888.31901840877</v>
      </c>
    </row>
    <row r="3606" spans="1:18" x14ac:dyDescent="0.3">
      <c r="A3606" s="82">
        <v>3575</v>
      </c>
      <c r="B3606" s="94">
        <f t="shared" si="773"/>
        <v>2.3997619823857346E-30</v>
      </c>
      <c r="C3606" s="179">
        <f t="shared" si="774"/>
        <v>2.39434853264825E-30</v>
      </c>
      <c r="D3606" s="166">
        <f t="shared" si="775"/>
        <v>2.2558277767625785E-3</v>
      </c>
      <c r="E3606" s="167">
        <f t="shared" si="785"/>
        <v>24.291375447755232</v>
      </c>
      <c r="F3606" s="168">
        <f t="shared" si="786"/>
        <v>8.0668401297030083</v>
      </c>
      <c r="G3606" s="168">
        <f t="shared" si="776"/>
        <v>280339.01526719547</v>
      </c>
      <c r="H3606" s="168">
        <f t="shared" si="777"/>
        <v>271310.33852408634</v>
      </c>
      <c r="I3606" s="169">
        <f t="shared" si="778"/>
        <v>551649.35379128181</v>
      </c>
      <c r="J3606" s="169">
        <f t="shared" si="780"/>
        <v>531600.39363649942</v>
      </c>
      <c r="K3606" s="95"/>
      <c r="L3606" s="265">
        <f t="shared" si="779"/>
        <v>211458.0415779702</v>
      </c>
      <c r="M3606" s="265">
        <f>$G3606*NonHospFrac+theModel!$H3606*NonHospFrac</f>
        <v>340191.31221331161</v>
      </c>
      <c r="N3606" s="266">
        <f t="shared" si="781"/>
        <v>551649.35379128181</v>
      </c>
      <c r="O3606" s="159"/>
      <c r="P3606" s="265">
        <f t="shared" si="782"/>
        <v>203772.8810301192</v>
      </c>
      <c r="Q3606" s="265">
        <f t="shared" si="783"/>
        <v>340189.75757163682</v>
      </c>
      <c r="R3606" s="266">
        <f t="shared" si="784"/>
        <v>543962.63860175596</v>
      </c>
    </row>
    <row r="3607" spans="1:18" x14ac:dyDescent="0.3">
      <c r="A3607" s="82">
        <v>3576</v>
      </c>
      <c r="B3607" s="94">
        <f t="shared" si="773"/>
        <v>2.3549333264296104E-30</v>
      </c>
      <c r="C3607" s="179">
        <f t="shared" si="774"/>
        <v>2.3496210024194265E-30</v>
      </c>
      <c r="D3607" s="166">
        <f t="shared" si="775"/>
        <v>2.2558277767625785E-3</v>
      </c>
      <c r="E3607" s="167">
        <f t="shared" si="785"/>
        <v>24.291375447755232</v>
      </c>
      <c r="F3607" s="168">
        <f t="shared" si="786"/>
        <v>8.0690959574797709</v>
      </c>
      <c r="G3607" s="168">
        <f t="shared" si="776"/>
        <v>280417.40984640887</v>
      </c>
      <c r="H3607" s="168">
        <f t="shared" si="777"/>
        <v>271310.33852408634</v>
      </c>
      <c r="I3607" s="169">
        <f t="shared" si="778"/>
        <v>551727.74837049516</v>
      </c>
      <c r="J3607" s="169">
        <f t="shared" si="780"/>
        <v>531668.15465027478</v>
      </c>
      <c r="K3607" s="95"/>
      <c r="L3607" s="265">
        <f t="shared" si="779"/>
        <v>211488.09176125575</v>
      </c>
      <c r="M3607" s="265">
        <f>$G3607*NonHospFrac+theModel!$H3607*NonHospFrac</f>
        <v>340239.65660923941</v>
      </c>
      <c r="N3607" s="266">
        <f t="shared" si="781"/>
        <v>551727.74837049516</v>
      </c>
      <c r="O3607" s="159"/>
      <c r="P3607" s="265">
        <f t="shared" si="782"/>
        <v>203798.85515873879</v>
      </c>
      <c r="Q3607" s="265">
        <f t="shared" si="783"/>
        <v>340238.10196756461</v>
      </c>
      <c r="R3607" s="266">
        <f t="shared" si="784"/>
        <v>544036.95712630334</v>
      </c>
    </row>
    <row r="3608" spans="1:18" x14ac:dyDescent="0.3">
      <c r="A3608" s="82">
        <v>3577</v>
      </c>
      <c r="B3608" s="94">
        <f t="shared" si="773"/>
        <v>2.3109420903549509E-30</v>
      </c>
      <c r="C3608" s="179">
        <f t="shared" si="774"/>
        <v>2.3057290029970385E-30</v>
      </c>
      <c r="D3608" s="166">
        <f t="shared" si="775"/>
        <v>2.2558277767625785E-3</v>
      </c>
      <c r="E3608" s="167">
        <f t="shared" si="785"/>
        <v>24.291375447755232</v>
      </c>
      <c r="F3608" s="168">
        <f t="shared" si="786"/>
        <v>8.0713517852565335</v>
      </c>
      <c r="G3608" s="168">
        <f t="shared" si="776"/>
        <v>280495.80442562234</v>
      </c>
      <c r="H3608" s="168">
        <f t="shared" si="777"/>
        <v>271310.33852408634</v>
      </c>
      <c r="I3608" s="169">
        <f t="shared" si="778"/>
        <v>551806.14294970874</v>
      </c>
      <c r="J3608" s="169">
        <f t="shared" si="780"/>
        <v>531735.91290197812</v>
      </c>
      <c r="K3608" s="95"/>
      <c r="L3608" s="265">
        <f t="shared" si="779"/>
        <v>211518.14194454136</v>
      </c>
      <c r="M3608" s="265">
        <f>$G3608*NonHospFrac+theModel!$H3608*NonHospFrac</f>
        <v>340288.00100516732</v>
      </c>
      <c r="N3608" s="266">
        <f t="shared" si="781"/>
        <v>551806.14294970874</v>
      </c>
      <c r="O3608" s="159"/>
      <c r="P3608" s="265">
        <f t="shared" si="782"/>
        <v>203824.82822860181</v>
      </c>
      <c r="Q3608" s="265">
        <f t="shared" si="783"/>
        <v>340286.44636349252</v>
      </c>
      <c r="R3608" s="266">
        <f t="shared" si="784"/>
        <v>544111.27459209436</v>
      </c>
    </row>
    <row r="3609" spans="1:18" x14ac:dyDescent="0.3">
      <c r="A3609" s="82">
        <v>3578</v>
      </c>
      <c r="B3609" s="94">
        <f t="shared" si="773"/>
        <v>2.2677726307737729E-30</v>
      </c>
      <c r="C3609" s="179">
        <f t="shared" si="774"/>
        <v>2.2626569262818913E-30</v>
      </c>
      <c r="D3609" s="166">
        <f t="shared" si="775"/>
        <v>2.2558277767625785E-3</v>
      </c>
      <c r="E3609" s="167">
        <f t="shared" si="785"/>
        <v>24.291375447755232</v>
      </c>
      <c r="F3609" s="168">
        <f t="shared" si="786"/>
        <v>8.0736076130332961</v>
      </c>
      <c r="G3609" s="168">
        <f t="shared" si="776"/>
        <v>280574.19900483574</v>
      </c>
      <c r="H3609" s="168">
        <f t="shared" si="777"/>
        <v>271310.33852408634</v>
      </c>
      <c r="I3609" s="169">
        <f t="shared" si="778"/>
        <v>551884.53752892208</v>
      </c>
      <c r="J3609" s="169">
        <f t="shared" si="780"/>
        <v>531803.66839172144</v>
      </c>
      <c r="K3609" s="95"/>
      <c r="L3609" s="265">
        <f t="shared" si="779"/>
        <v>211548.19212782691</v>
      </c>
      <c r="M3609" s="265">
        <f>$G3609*NonHospFrac+theModel!$H3609*NonHospFrac</f>
        <v>340336.34540109511</v>
      </c>
      <c r="N3609" s="266">
        <f t="shared" si="781"/>
        <v>551884.53752892208</v>
      </c>
      <c r="O3609" s="159"/>
      <c r="P3609" s="265">
        <f t="shared" si="782"/>
        <v>203850.80023975132</v>
      </c>
      <c r="Q3609" s="265">
        <f t="shared" si="783"/>
        <v>340334.79075942031</v>
      </c>
      <c r="R3609" s="266">
        <f t="shared" si="784"/>
        <v>544185.5909991716</v>
      </c>
    </row>
    <row r="3610" spans="1:18" x14ac:dyDescent="0.3">
      <c r="A3610" s="82">
        <v>3579</v>
      </c>
      <c r="B3610" s="94">
        <f t="shared" si="773"/>
        <v>2.2254095965237971E-30</v>
      </c>
      <c r="C3610" s="179">
        <f t="shared" si="774"/>
        <v>2.2203894557412846E-30</v>
      </c>
      <c r="D3610" s="166">
        <f t="shared" si="775"/>
        <v>2.2558277767625785E-3</v>
      </c>
      <c r="E3610" s="167">
        <f t="shared" si="785"/>
        <v>24.291375447755232</v>
      </c>
      <c r="F3610" s="168">
        <f t="shared" si="786"/>
        <v>8.0758634408100587</v>
      </c>
      <c r="G3610" s="168">
        <f t="shared" si="776"/>
        <v>280652.59358404914</v>
      </c>
      <c r="H3610" s="168">
        <f t="shared" si="777"/>
        <v>271310.33852408634</v>
      </c>
      <c r="I3610" s="169">
        <f t="shared" si="778"/>
        <v>551962.93210813543</v>
      </c>
      <c r="J3610" s="169">
        <f t="shared" si="780"/>
        <v>531871.42111961765</v>
      </c>
      <c r="K3610" s="95"/>
      <c r="L3610" s="265">
        <f t="shared" si="779"/>
        <v>211578.24231111252</v>
      </c>
      <c r="M3610" s="265">
        <f>$G3610*NonHospFrac+theModel!$H3610*NonHospFrac</f>
        <v>340384.68979702296</v>
      </c>
      <c r="N3610" s="266">
        <f t="shared" si="781"/>
        <v>551962.93210813543</v>
      </c>
      <c r="O3610" s="159"/>
      <c r="P3610" s="265">
        <f t="shared" si="782"/>
        <v>203876.77119223058</v>
      </c>
      <c r="Q3610" s="265">
        <f t="shared" si="783"/>
        <v>340383.13515534817</v>
      </c>
      <c r="R3610" s="266">
        <f t="shared" si="784"/>
        <v>544259.90634757874</v>
      </c>
    </row>
    <row r="3611" spans="1:18" x14ac:dyDescent="0.3">
      <c r="A3611" s="82">
        <v>3580</v>
      </c>
      <c r="B3611" s="94">
        <f t="shared" si="773"/>
        <v>2.1838379232094117E-30</v>
      </c>
      <c r="C3611" s="179">
        <f t="shared" si="774"/>
        <v>2.1789115609622884E-30</v>
      </c>
      <c r="D3611" s="166">
        <f t="shared" si="775"/>
        <v>2.2558277767625785E-3</v>
      </c>
      <c r="E3611" s="167">
        <f t="shared" si="785"/>
        <v>24.291375447755232</v>
      </c>
      <c r="F3611" s="168">
        <f t="shared" si="786"/>
        <v>8.0781192685868213</v>
      </c>
      <c r="G3611" s="168">
        <f t="shared" si="776"/>
        <v>280730.98816326261</v>
      </c>
      <c r="H3611" s="168">
        <f t="shared" si="777"/>
        <v>271310.33852408634</v>
      </c>
      <c r="I3611" s="169">
        <f t="shared" si="778"/>
        <v>552041.32668734901</v>
      </c>
      <c r="J3611" s="169">
        <f t="shared" si="780"/>
        <v>531939.17108577956</v>
      </c>
      <c r="K3611" s="95"/>
      <c r="L3611" s="265">
        <f t="shared" si="779"/>
        <v>211608.29249439808</v>
      </c>
      <c r="M3611" s="265">
        <f>$G3611*NonHospFrac+theModel!$H3611*NonHospFrac</f>
        <v>340433.03419295081</v>
      </c>
      <c r="N3611" s="266">
        <f t="shared" si="781"/>
        <v>552041.32668734889</v>
      </c>
      <c r="O3611" s="159"/>
      <c r="P3611" s="265">
        <f t="shared" si="782"/>
        <v>203902.74108608265</v>
      </c>
      <c r="Q3611" s="265">
        <f t="shared" si="783"/>
        <v>340431.47955127602</v>
      </c>
      <c r="R3611" s="266">
        <f t="shared" si="784"/>
        <v>544334.22063735873</v>
      </c>
    </row>
    <row r="3612" spans="1:18" x14ac:dyDescent="0.3">
      <c r="A3612" s="82">
        <v>3581</v>
      </c>
      <c r="B3612" s="94">
        <f t="shared" si="773"/>
        <v>2.1430428278449265E-30</v>
      </c>
      <c r="C3612" s="179">
        <f t="shared" si="774"/>
        <v>2.138208492307082E-30</v>
      </c>
      <c r="D3612" s="166">
        <f t="shared" si="775"/>
        <v>2.2558277767625785E-3</v>
      </c>
      <c r="E3612" s="167">
        <f t="shared" si="785"/>
        <v>24.291375447755232</v>
      </c>
      <c r="F3612" s="168">
        <f t="shared" si="786"/>
        <v>8.0803750963635839</v>
      </c>
      <c r="G3612" s="168">
        <f t="shared" si="776"/>
        <v>280809.38274247601</v>
      </c>
      <c r="H3612" s="168">
        <f t="shared" si="777"/>
        <v>271310.33852408634</v>
      </c>
      <c r="I3612" s="169">
        <f t="shared" si="778"/>
        <v>552119.72126656235</v>
      </c>
      <c r="J3612" s="169">
        <f t="shared" si="780"/>
        <v>532006.91829031915</v>
      </c>
      <c r="K3612" s="95"/>
      <c r="L3612" s="265">
        <f t="shared" si="779"/>
        <v>211638.34267768369</v>
      </c>
      <c r="M3612" s="265">
        <f>$G3612*NonHospFrac+theModel!$H3612*NonHospFrac</f>
        <v>340481.37858887867</v>
      </c>
      <c r="N3612" s="266">
        <f t="shared" si="781"/>
        <v>552119.72126656235</v>
      </c>
      <c r="O3612" s="159"/>
      <c r="P3612" s="265">
        <f t="shared" si="782"/>
        <v>203928.70992135076</v>
      </c>
      <c r="Q3612" s="265">
        <f t="shared" si="783"/>
        <v>340479.82394720387</v>
      </c>
      <c r="R3612" s="266">
        <f t="shared" si="784"/>
        <v>544408.53386855463</v>
      </c>
    </row>
    <row r="3613" spans="1:18" x14ac:dyDescent="0.3">
      <c r="A3613" s="82">
        <v>3582</v>
      </c>
      <c r="B3613" s="94">
        <f t="shared" si="773"/>
        <v>2.1030098035975836E-30</v>
      </c>
      <c r="C3613" s="179">
        <f t="shared" si="774"/>
        <v>2.098265775667824E-30</v>
      </c>
      <c r="D3613" s="166">
        <f t="shared" si="775"/>
        <v>2.2558277767625785E-3</v>
      </c>
      <c r="E3613" s="167">
        <f t="shared" si="785"/>
        <v>24.291375447755232</v>
      </c>
      <c r="F3613" s="168">
        <f t="shared" si="786"/>
        <v>8.0826309241403465</v>
      </c>
      <c r="G3613" s="168">
        <f t="shared" si="776"/>
        <v>280887.77732168941</v>
      </c>
      <c r="H3613" s="168">
        <f t="shared" si="777"/>
        <v>271310.33852408634</v>
      </c>
      <c r="I3613" s="169">
        <f t="shared" si="778"/>
        <v>552198.1158457757</v>
      </c>
      <c r="J3613" s="169">
        <f t="shared" si="780"/>
        <v>532074.66273334937</v>
      </c>
      <c r="K3613" s="95"/>
      <c r="L3613" s="265">
        <f t="shared" si="779"/>
        <v>211668.39286096924</v>
      </c>
      <c r="M3613" s="265">
        <f>$G3613*NonHospFrac+theModel!$H3613*NonHospFrac</f>
        <v>340529.72298480652</v>
      </c>
      <c r="N3613" s="266">
        <f t="shared" si="781"/>
        <v>552198.1158457757</v>
      </c>
      <c r="O3613" s="159"/>
      <c r="P3613" s="265">
        <f t="shared" si="782"/>
        <v>203954.67769807798</v>
      </c>
      <c r="Q3613" s="265">
        <f t="shared" si="783"/>
        <v>340528.16834313172</v>
      </c>
      <c r="R3613" s="266">
        <f t="shared" si="784"/>
        <v>544482.84604120976</v>
      </c>
    </row>
    <row r="3614" spans="1:18" x14ac:dyDescent="0.3">
      <c r="A3614" s="82">
        <v>3583</v>
      </c>
      <c r="B3614" s="94">
        <f t="shared" si="773"/>
        <v>2.0637246146289226E-30</v>
      </c>
      <c r="C3614" s="179">
        <f t="shared" si="774"/>
        <v>2.059069207319654E-30</v>
      </c>
      <c r="D3614" s="166">
        <f t="shared" si="775"/>
        <v>2.2558277767625785E-3</v>
      </c>
      <c r="E3614" s="167">
        <f t="shared" si="785"/>
        <v>24.291375447755232</v>
      </c>
      <c r="F3614" s="168">
        <f t="shared" si="786"/>
        <v>8.084886751917109</v>
      </c>
      <c r="G3614" s="168">
        <f t="shared" si="776"/>
        <v>280966.17190090287</v>
      </c>
      <c r="H3614" s="168">
        <f t="shared" si="777"/>
        <v>271310.33852408634</v>
      </c>
      <c r="I3614" s="169">
        <f t="shared" si="778"/>
        <v>552276.51042498928</v>
      </c>
      <c r="J3614" s="169">
        <f t="shared" si="780"/>
        <v>532142.40441498288</v>
      </c>
      <c r="K3614" s="95"/>
      <c r="L3614" s="265">
        <f t="shared" si="779"/>
        <v>211698.44304425485</v>
      </c>
      <c r="M3614" s="265">
        <f>$G3614*NonHospFrac+theModel!$H3614*NonHospFrac</f>
        <v>340578.06738073437</v>
      </c>
      <c r="N3614" s="266">
        <f t="shared" si="781"/>
        <v>552276.51042498928</v>
      </c>
      <c r="O3614" s="159"/>
      <c r="P3614" s="265">
        <f t="shared" si="782"/>
        <v>203980.64441630754</v>
      </c>
      <c r="Q3614" s="265">
        <f t="shared" si="783"/>
        <v>340576.51273905957</v>
      </c>
      <c r="R3614" s="266">
        <f t="shared" si="784"/>
        <v>544557.15715536708</v>
      </c>
    </row>
    <row r="3615" spans="1:18" x14ac:dyDescent="0.3">
      <c r="A3615" s="82">
        <v>3584</v>
      </c>
      <c r="B3615" s="94">
        <f t="shared" ref="B3615:B3678" si="787">Constant*EXP(PowerTerm*(A3615)/7)</f>
        <v>2.0251732910324832E-30</v>
      </c>
      <c r="C3615" s="179">
        <f t="shared" ref="C3615:C3678" si="788">(1-theFloor)*B3615</f>
        <v>2.0206048488698145E-30</v>
      </c>
      <c r="D3615" s="166">
        <f t="shared" ref="D3615:D3678" si="789">theFloor</f>
        <v>2.2558277767625785E-3</v>
      </c>
      <c r="E3615" s="167">
        <f t="shared" si="785"/>
        <v>24.291375447755232</v>
      </c>
      <c r="F3615" s="168">
        <f t="shared" si="786"/>
        <v>8.0871425796938716</v>
      </c>
      <c r="G3615" s="168">
        <f t="shared" ref="G3615:G3678" si="790">$B$22*F3615*totInfected/365.25</f>
        <v>281044.56648011628</v>
      </c>
      <c r="H3615" s="168">
        <f t="shared" ref="H3615:H3678" si="791">lostQALYs_Injured*E3615*totInfected/365.25</f>
        <v>271310.33852408634</v>
      </c>
      <c r="I3615" s="169">
        <f t="shared" ref="I3615:I3678" si="792">H3615+G3615</f>
        <v>552354.90500420262</v>
      </c>
      <c r="J3615" s="169">
        <f t="shared" si="780"/>
        <v>532210.14333533193</v>
      </c>
      <c r="K3615" s="95"/>
      <c r="L3615" s="265">
        <f t="shared" ref="L3615:L3678" si="793">$G3615*HospFrac+$H3615*HospFrac</f>
        <v>211728.4932275404</v>
      </c>
      <c r="M3615" s="265">
        <f>$G3615*NonHospFrac+theModel!$H3615*NonHospFrac</f>
        <v>340626.41177666222</v>
      </c>
      <c r="N3615" s="266">
        <f t="shared" si="781"/>
        <v>552354.90500420262</v>
      </c>
      <c r="O3615" s="159"/>
      <c r="P3615" s="265">
        <f t="shared" si="782"/>
        <v>204006.61007608249</v>
      </c>
      <c r="Q3615" s="265">
        <f t="shared" si="783"/>
        <v>340624.85713498743</v>
      </c>
      <c r="R3615" s="266">
        <f t="shared" si="784"/>
        <v>544631.46721106989</v>
      </c>
    </row>
    <row r="3616" spans="1:18" x14ac:dyDescent="0.3">
      <c r="A3616" s="82">
        <v>3585</v>
      </c>
      <c r="B3616" s="94">
        <f t="shared" si="787"/>
        <v>1.9873421238660747E-30</v>
      </c>
      <c r="C3616" s="179">
        <f t="shared" si="788"/>
        <v>1.9828590223011274E-30</v>
      </c>
      <c r="D3616" s="166">
        <f t="shared" si="789"/>
        <v>2.2558277767625785E-3</v>
      </c>
      <c r="E3616" s="167">
        <f t="shared" si="785"/>
        <v>24.291375447755232</v>
      </c>
      <c r="F3616" s="168">
        <f t="shared" si="786"/>
        <v>8.0893984074706342</v>
      </c>
      <c r="G3616" s="168">
        <f t="shared" si="790"/>
        <v>281122.96105932968</v>
      </c>
      <c r="H3616" s="168">
        <f t="shared" si="791"/>
        <v>271310.33852408634</v>
      </c>
      <c r="I3616" s="169">
        <f t="shared" si="792"/>
        <v>552433.29958341597</v>
      </c>
      <c r="J3616" s="169">
        <f t="shared" ref="J3616:J3679" si="794">J3615+(I3616-I3615)/(1+discountDaily)^A3616</f>
        <v>532277.87949450919</v>
      </c>
      <c r="K3616" s="95"/>
      <c r="L3616" s="265">
        <f t="shared" si="793"/>
        <v>211758.54341082598</v>
      </c>
      <c r="M3616" s="265">
        <f>$G3616*NonHospFrac+theModel!$H3616*NonHospFrac</f>
        <v>340674.75617259002</v>
      </c>
      <c r="N3616" s="266">
        <f t="shared" ref="N3616:N3679" si="795">L3616+M3616</f>
        <v>552433.29958341597</v>
      </c>
      <c r="O3616" s="159"/>
      <c r="P3616" s="265">
        <f t="shared" ref="P3616:P3679" si="796">P3615+(L3616-L3615)/(1+discountDaily)^A3616</f>
        <v>204032.57467744607</v>
      </c>
      <c r="Q3616" s="265">
        <f t="shared" ref="Q3616:Q3679" si="797">Q3615+(M3616-M3615)/(1+discountDaily)^B3616</f>
        <v>340673.20153091522</v>
      </c>
      <c r="R3616" s="266">
        <f t="shared" ref="R3616:R3679" si="798">P3616+Q3616</f>
        <v>544705.77620836126</v>
      </c>
    </row>
    <row r="3617" spans="1:18" x14ac:dyDescent="0.3">
      <c r="A3617" s="82">
        <v>3586</v>
      </c>
      <c r="B3617" s="94">
        <f t="shared" si="787"/>
        <v>1.9502176602768415E-30</v>
      </c>
      <c r="C3617" s="179">
        <f t="shared" si="788"/>
        <v>1.9458183051080561E-30</v>
      </c>
      <c r="D3617" s="166">
        <f t="shared" si="789"/>
        <v>2.2558277767625785E-3</v>
      </c>
      <c r="E3617" s="167">
        <f t="shared" ref="E3617:E3680" si="799">C3617+E3616</f>
        <v>24.291375447755232</v>
      </c>
      <c r="F3617" s="168">
        <f t="shared" ref="F3617:F3680" si="800">D3617+F3616</f>
        <v>8.0916542352473968</v>
      </c>
      <c r="G3617" s="168">
        <f t="shared" si="790"/>
        <v>281201.35563854309</v>
      </c>
      <c r="H3617" s="168">
        <f t="shared" si="791"/>
        <v>271310.33852408634</v>
      </c>
      <c r="I3617" s="169">
        <f t="shared" si="792"/>
        <v>552511.69416262943</v>
      </c>
      <c r="J3617" s="169">
        <f t="shared" si="794"/>
        <v>532345.61289262737</v>
      </c>
      <c r="K3617" s="95"/>
      <c r="L3617" s="265">
        <f t="shared" si="793"/>
        <v>211788.59359411156</v>
      </c>
      <c r="M3617" s="265">
        <f>$G3617*NonHospFrac+theModel!$H3617*NonHospFrac</f>
        <v>340723.10056851787</v>
      </c>
      <c r="N3617" s="266">
        <f t="shared" si="795"/>
        <v>552511.69416262943</v>
      </c>
      <c r="O3617" s="159"/>
      <c r="P3617" s="265">
        <f t="shared" si="796"/>
        <v>204058.53822044138</v>
      </c>
      <c r="Q3617" s="265">
        <f t="shared" si="797"/>
        <v>340721.54592684307</v>
      </c>
      <c r="R3617" s="266">
        <f t="shared" si="798"/>
        <v>544780.08414728451</v>
      </c>
    </row>
    <row r="3618" spans="1:18" x14ac:dyDescent="0.3">
      <c r="A3618" s="82">
        <v>3587</v>
      </c>
      <c r="B3618" s="94">
        <f t="shared" si="787"/>
        <v>1.9137866987173978E-30</v>
      </c>
      <c r="C3618" s="179">
        <f t="shared" si="788"/>
        <v>1.9094695255236322E-30</v>
      </c>
      <c r="D3618" s="166">
        <f t="shared" si="789"/>
        <v>2.2558277767625785E-3</v>
      </c>
      <c r="E3618" s="167">
        <f t="shared" si="799"/>
        <v>24.291375447755232</v>
      </c>
      <c r="F3618" s="168">
        <f t="shared" si="800"/>
        <v>8.0939100630241594</v>
      </c>
      <c r="G3618" s="168">
        <f t="shared" si="790"/>
        <v>281279.75021775655</v>
      </c>
      <c r="H3618" s="168">
        <f t="shared" si="791"/>
        <v>271310.33852408634</v>
      </c>
      <c r="I3618" s="169">
        <f t="shared" si="792"/>
        <v>552590.08874184289</v>
      </c>
      <c r="J3618" s="169">
        <f t="shared" si="794"/>
        <v>532413.34352979891</v>
      </c>
      <c r="K3618" s="95"/>
      <c r="L3618" s="265">
        <f t="shared" si="793"/>
        <v>211818.64377739714</v>
      </c>
      <c r="M3618" s="265">
        <f>$G3618*NonHospFrac+theModel!$H3618*NonHospFrac</f>
        <v>340771.44496444572</v>
      </c>
      <c r="N3618" s="266">
        <f t="shared" si="795"/>
        <v>552590.08874184289</v>
      </c>
      <c r="O3618" s="159"/>
      <c r="P3618" s="265">
        <f t="shared" si="796"/>
        <v>204084.50070511157</v>
      </c>
      <c r="Q3618" s="265">
        <f t="shared" si="797"/>
        <v>340769.89032277092</v>
      </c>
      <c r="R3618" s="266">
        <f t="shared" si="798"/>
        <v>544854.39102788246</v>
      </c>
    </row>
    <row r="3619" spans="1:18" x14ac:dyDescent="0.3">
      <c r="A3619" s="82">
        <v>3588</v>
      </c>
      <c r="B3619" s="94">
        <f t="shared" si="787"/>
        <v>1.8780362842513276E-30</v>
      </c>
      <c r="C3619" s="179">
        <f t="shared" si="788"/>
        <v>1.8737997578355454E-30</v>
      </c>
      <c r="D3619" s="166">
        <f t="shared" si="789"/>
        <v>2.2558277767625785E-3</v>
      </c>
      <c r="E3619" s="167">
        <f t="shared" si="799"/>
        <v>24.291375447755232</v>
      </c>
      <c r="F3619" s="168">
        <f t="shared" si="800"/>
        <v>8.096165890800922</v>
      </c>
      <c r="G3619" s="168">
        <f t="shared" si="790"/>
        <v>281358.14479696995</v>
      </c>
      <c r="H3619" s="168">
        <f t="shared" si="791"/>
        <v>271310.33852408634</v>
      </c>
      <c r="I3619" s="169">
        <f t="shared" si="792"/>
        <v>552668.48332105624</v>
      </c>
      <c r="J3619" s="169">
        <f t="shared" si="794"/>
        <v>532481.07140613627</v>
      </c>
      <c r="K3619" s="95"/>
      <c r="L3619" s="265">
        <f t="shared" si="793"/>
        <v>211848.69396068272</v>
      </c>
      <c r="M3619" s="265">
        <f>$G3619*NonHospFrac+theModel!$H3619*NonHospFrac</f>
        <v>340819.78936037357</v>
      </c>
      <c r="N3619" s="266">
        <f t="shared" si="795"/>
        <v>552668.48332105624</v>
      </c>
      <c r="O3619" s="159"/>
      <c r="P3619" s="265">
        <f t="shared" si="796"/>
        <v>204110.46213149975</v>
      </c>
      <c r="Q3619" s="265">
        <f t="shared" si="797"/>
        <v>340818.23471869878</v>
      </c>
      <c r="R3619" s="266">
        <f t="shared" si="798"/>
        <v>544928.69685019855</v>
      </c>
    </row>
    <row r="3620" spans="1:18" x14ac:dyDescent="0.3">
      <c r="A3620" s="82">
        <v>3589</v>
      </c>
      <c r="B3620" s="94">
        <f t="shared" si="787"/>
        <v>1.8429537039463747E-30</v>
      </c>
      <c r="C3620" s="179">
        <f t="shared" si="788"/>
        <v>1.838796317789725E-30</v>
      </c>
      <c r="D3620" s="166">
        <f t="shared" si="789"/>
        <v>2.2558277767625785E-3</v>
      </c>
      <c r="E3620" s="167">
        <f t="shared" si="799"/>
        <v>24.291375447755232</v>
      </c>
      <c r="F3620" s="168">
        <f t="shared" si="800"/>
        <v>8.0984217185776846</v>
      </c>
      <c r="G3620" s="168">
        <f t="shared" si="790"/>
        <v>281436.53937618335</v>
      </c>
      <c r="H3620" s="168">
        <f t="shared" si="791"/>
        <v>271310.33852408634</v>
      </c>
      <c r="I3620" s="169">
        <f t="shared" si="792"/>
        <v>552746.8779002697</v>
      </c>
      <c r="J3620" s="169">
        <f t="shared" si="794"/>
        <v>532548.79652175214</v>
      </c>
      <c r="K3620" s="95"/>
      <c r="L3620" s="265">
        <f t="shared" si="793"/>
        <v>211878.74414396827</v>
      </c>
      <c r="M3620" s="265">
        <f>$G3620*NonHospFrac+theModel!$H3620*NonHospFrac</f>
        <v>340868.13375630137</v>
      </c>
      <c r="N3620" s="266">
        <f t="shared" si="795"/>
        <v>552746.87790026958</v>
      </c>
      <c r="O3620" s="159"/>
      <c r="P3620" s="265">
        <f t="shared" si="796"/>
        <v>204136.42249964908</v>
      </c>
      <c r="Q3620" s="265">
        <f t="shared" si="797"/>
        <v>340866.57911462657</v>
      </c>
      <c r="R3620" s="266">
        <f t="shared" si="798"/>
        <v>545003.00161427562</v>
      </c>
    </row>
    <row r="3621" spans="1:18" x14ac:dyDescent="0.3">
      <c r="A3621" s="82">
        <v>3590</v>
      </c>
      <c r="B3621" s="94">
        <f t="shared" si="787"/>
        <v>1.8085264823537226E-30</v>
      </c>
      <c r="C3621" s="179">
        <f t="shared" si="788"/>
        <v>1.8044467580798183E-30</v>
      </c>
      <c r="D3621" s="166">
        <f t="shared" si="789"/>
        <v>2.2558277767625785E-3</v>
      </c>
      <c r="E3621" s="167">
        <f t="shared" si="799"/>
        <v>24.291375447755232</v>
      </c>
      <c r="F3621" s="168">
        <f t="shared" si="800"/>
        <v>8.1006775463544471</v>
      </c>
      <c r="G3621" s="168">
        <f t="shared" si="790"/>
        <v>281514.93395539682</v>
      </c>
      <c r="H3621" s="168">
        <f t="shared" si="791"/>
        <v>271310.33852408634</v>
      </c>
      <c r="I3621" s="169">
        <f t="shared" si="792"/>
        <v>552825.27247948316</v>
      </c>
      <c r="J3621" s="169">
        <f t="shared" si="794"/>
        <v>532616.51887675899</v>
      </c>
      <c r="K3621" s="95"/>
      <c r="L3621" s="265">
        <f t="shared" si="793"/>
        <v>211908.79432725388</v>
      </c>
      <c r="M3621" s="265">
        <f>$G3621*NonHospFrac+theModel!$H3621*NonHospFrac</f>
        <v>340916.47815222922</v>
      </c>
      <c r="N3621" s="266">
        <f t="shared" si="795"/>
        <v>552825.27247948316</v>
      </c>
      <c r="O3621" s="159"/>
      <c r="P3621" s="265">
        <f t="shared" si="796"/>
        <v>204162.38180960275</v>
      </c>
      <c r="Q3621" s="265">
        <f t="shared" si="797"/>
        <v>340914.92351055442</v>
      </c>
      <c r="R3621" s="266">
        <f t="shared" si="798"/>
        <v>545077.3053201572</v>
      </c>
    </row>
    <row r="3622" spans="1:18" x14ac:dyDescent="0.3">
      <c r="A3622" s="82">
        <v>3591</v>
      </c>
      <c r="B3622" s="94">
        <f t="shared" si="787"/>
        <v>1.7747423770715921E-30</v>
      </c>
      <c r="C3622" s="179">
        <f t="shared" si="788"/>
        <v>1.7707388639207965E-30</v>
      </c>
      <c r="D3622" s="166">
        <f t="shared" si="789"/>
        <v>2.2558277767625785E-3</v>
      </c>
      <c r="E3622" s="167">
        <f t="shared" si="799"/>
        <v>24.291375447755232</v>
      </c>
      <c r="F3622" s="168">
        <f t="shared" si="800"/>
        <v>8.1029333741312097</v>
      </c>
      <c r="G3622" s="168">
        <f t="shared" si="790"/>
        <v>281593.32853461022</v>
      </c>
      <c r="H3622" s="168">
        <f t="shared" si="791"/>
        <v>271310.33852408634</v>
      </c>
      <c r="I3622" s="169">
        <f t="shared" si="792"/>
        <v>552903.6670586965</v>
      </c>
      <c r="J3622" s="169">
        <f t="shared" si="794"/>
        <v>532684.23847126926</v>
      </c>
      <c r="K3622" s="95"/>
      <c r="L3622" s="265">
        <f t="shared" si="793"/>
        <v>211938.84451053946</v>
      </c>
      <c r="M3622" s="265">
        <f>$G3622*NonHospFrac+theModel!$H3622*NonHospFrac</f>
        <v>340964.82254815707</v>
      </c>
      <c r="N3622" s="266">
        <f t="shared" si="795"/>
        <v>552903.6670586965</v>
      </c>
      <c r="O3622" s="159"/>
      <c r="P3622" s="265">
        <f t="shared" si="796"/>
        <v>204188.34006140381</v>
      </c>
      <c r="Q3622" s="265">
        <f t="shared" si="797"/>
        <v>340963.26790648227</v>
      </c>
      <c r="R3622" s="266">
        <f t="shared" si="798"/>
        <v>545151.60796788614</v>
      </c>
    </row>
    <row r="3623" spans="1:18" x14ac:dyDescent="0.3">
      <c r="A3623" s="82">
        <v>3592</v>
      </c>
      <c r="B3623" s="94">
        <f t="shared" si="787"/>
        <v>1.741589374391967E-30</v>
      </c>
      <c r="C3623" s="179">
        <f t="shared" si="788"/>
        <v>1.737660648705499E-30</v>
      </c>
      <c r="D3623" s="166">
        <f t="shared" si="789"/>
        <v>2.2558277767625785E-3</v>
      </c>
      <c r="E3623" s="167">
        <f t="shared" si="799"/>
        <v>24.291375447755232</v>
      </c>
      <c r="F3623" s="168">
        <f t="shared" si="800"/>
        <v>8.1051892019079723</v>
      </c>
      <c r="G3623" s="168">
        <f t="shared" si="790"/>
        <v>281671.72311382368</v>
      </c>
      <c r="H3623" s="168">
        <f t="shared" si="791"/>
        <v>271310.33852408634</v>
      </c>
      <c r="I3623" s="169">
        <f t="shared" si="792"/>
        <v>552982.06163791008</v>
      </c>
      <c r="J3623" s="169">
        <f t="shared" si="794"/>
        <v>532751.95530539576</v>
      </c>
      <c r="K3623" s="95"/>
      <c r="L3623" s="265">
        <f t="shared" si="793"/>
        <v>211968.89469382504</v>
      </c>
      <c r="M3623" s="265">
        <f>$G3623*NonHospFrac+theModel!$H3623*NonHospFrac</f>
        <v>341013.16694408492</v>
      </c>
      <c r="N3623" s="266">
        <f t="shared" si="795"/>
        <v>552982.06163790997</v>
      </c>
      <c r="O3623" s="159"/>
      <c r="P3623" s="265">
        <f t="shared" si="796"/>
        <v>204214.29725509541</v>
      </c>
      <c r="Q3623" s="265">
        <f t="shared" si="797"/>
        <v>341011.61230241013</v>
      </c>
      <c r="R3623" s="266">
        <f t="shared" si="798"/>
        <v>545225.90955750551</v>
      </c>
    </row>
    <row r="3624" spans="1:18" x14ac:dyDescent="0.3">
      <c r="A3624" s="82">
        <v>3593</v>
      </c>
      <c r="B3624" s="94">
        <f t="shared" si="787"/>
        <v>1.7090556850283901E-30</v>
      </c>
      <c r="C3624" s="179">
        <f t="shared" si="788"/>
        <v>1.7052003497420691E-30</v>
      </c>
      <c r="D3624" s="166">
        <f t="shared" si="789"/>
        <v>2.2558277767625785E-3</v>
      </c>
      <c r="E3624" s="167">
        <f t="shared" si="799"/>
        <v>24.291375447755232</v>
      </c>
      <c r="F3624" s="168">
        <f t="shared" si="800"/>
        <v>8.1074450296847349</v>
      </c>
      <c r="G3624" s="168">
        <f t="shared" si="790"/>
        <v>281750.11769303709</v>
      </c>
      <c r="H3624" s="168">
        <f t="shared" si="791"/>
        <v>271310.33852408634</v>
      </c>
      <c r="I3624" s="169">
        <f t="shared" si="792"/>
        <v>553060.45621712343</v>
      </c>
      <c r="J3624" s="169">
        <f t="shared" si="794"/>
        <v>532819.6693792505</v>
      </c>
      <c r="K3624" s="95"/>
      <c r="L3624" s="265">
        <f t="shared" si="793"/>
        <v>211998.94487711063</v>
      </c>
      <c r="M3624" s="265">
        <f>$G3624*NonHospFrac+theModel!$H3624*NonHospFrac</f>
        <v>341061.51134001277</v>
      </c>
      <c r="N3624" s="266">
        <f t="shared" si="795"/>
        <v>553060.45621712343</v>
      </c>
      <c r="O3624" s="159"/>
      <c r="P3624" s="265">
        <f t="shared" si="796"/>
        <v>204240.2533907207</v>
      </c>
      <c r="Q3624" s="265">
        <f t="shared" si="797"/>
        <v>341059.95669833798</v>
      </c>
      <c r="R3624" s="266">
        <f t="shared" si="798"/>
        <v>545300.21008905862</v>
      </c>
    </row>
    <row r="3625" spans="1:18" x14ac:dyDescent="0.3">
      <c r="A3625" s="82">
        <v>3594</v>
      </c>
      <c r="B3625" s="94">
        <f t="shared" si="787"/>
        <v>1.6771297399236889E-30</v>
      </c>
      <c r="C3625" s="179">
        <f t="shared" si="788"/>
        <v>1.6733464240711346E-30</v>
      </c>
      <c r="D3625" s="166">
        <f t="shared" si="789"/>
        <v>2.2558277767625785E-3</v>
      </c>
      <c r="E3625" s="167">
        <f t="shared" si="799"/>
        <v>24.291375447755232</v>
      </c>
      <c r="F3625" s="168">
        <f t="shared" si="800"/>
        <v>8.1097008574614975</v>
      </c>
      <c r="G3625" s="168">
        <f t="shared" si="790"/>
        <v>281828.51227225055</v>
      </c>
      <c r="H3625" s="168">
        <f t="shared" si="791"/>
        <v>271310.33852408634</v>
      </c>
      <c r="I3625" s="169">
        <f t="shared" si="792"/>
        <v>553138.85079633689</v>
      </c>
      <c r="J3625" s="169">
        <f t="shared" si="794"/>
        <v>532887.38069294638</v>
      </c>
      <c r="K3625" s="95"/>
      <c r="L3625" s="265">
        <f t="shared" si="793"/>
        <v>212028.99506039621</v>
      </c>
      <c r="M3625" s="265">
        <f>$G3625*NonHospFrac+theModel!$H3625*NonHospFrac</f>
        <v>341109.85573594063</v>
      </c>
      <c r="N3625" s="266">
        <f t="shared" si="795"/>
        <v>553138.85079633677</v>
      </c>
      <c r="O3625" s="159"/>
      <c r="P3625" s="265">
        <f t="shared" si="796"/>
        <v>204266.20846832282</v>
      </c>
      <c r="Q3625" s="265">
        <f t="shared" si="797"/>
        <v>341108.30109426583</v>
      </c>
      <c r="R3625" s="266">
        <f t="shared" si="798"/>
        <v>545374.50956258865</v>
      </c>
    </row>
    <row r="3626" spans="1:18" x14ac:dyDescent="0.3">
      <c r="A3626" s="82">
        <v>3595</v>
      </c>
      <c r="B3626" s="94">
        <f t="shared" si="787"/>
        <v>1.6458001861359924E-30</v>
      </c>
      <c r="C3626" s="179">
        <f t="shared" si="788"/>
        <v>1.6420875443611059E-30</v>
      </c>
      <c r="D3626" s="166">
        <f t="shared" si="789"/>
        <v>2.2558277767625785E-3</v>
      </c>
      <c r="E3626" s="167">
        <f t="shared" si="799"/>
        <v>24.291375447755232</v>
      </c>
      <c r="F3626" s="168">
        <f t="shared" si="800"/>
        <v>8.1119566852382601</v>
      </c>
      <c r="G3626" s="168">
        <f t="shared" si="790"/>
        <v>281906.90685146389</v>
      </c>
      <c r="H3626" s="168">
        <f t="shared" si="791"/>
        <v>271310.33852408634</v>
      </c>
      <c r="I3626" s="169">
        <f t="shared" si="792"/>
        <v>553217.24537555024</v>
      </c>
      <c r="J3626" s="169">
        <f t="shared" si="794"/>
        <v>532955.08924659574</v>
      </c>
      <c r="K3626" s="95"/>
      <c r="L3626" s="265">
        <f t="shared" si="793"/>
        <v>212059.04524368176</v>
      </c>
      <c r="M3626" s="265">
        <f>$G3626*NonHospFrac+theModel!$H3626*NonHospFrac</f>
        <v>341158.20013186848</v>
      </c>
      <c r="N3626" s="266">
        <f t="shared" si="795"/>
        <v>553217.24537555024</v>
      </c>
      <c r="O3626" s="159"/>
      <c r="P3626" s="265">
        <f t="shared" si="796"/>
        <v>204292.16248794485</v>
      </c>
      <c r="Q3626" s="265">
        <f t="shared" si="797"/>
        <v>341156.64549019368</v>
      </c>
      <c r="R3626" s="266">
        <f t="shared" si="798"/>
        <v>545448.80797813856</v>
      </c>
    </row>
    <row r="3627" spans="1:18" x14ac:dyDescent="0.3">
      <c r="A3627" s="82">
        <v>3596</v>
      </c>
      <c r="B3627" s="94">
        <f t="shared" si="787"/>
        <v>1.6150558828015974E-30</v>
      </c>
      <c r="C3627" s="179">
        <f t="shared" si="788"/>
        <v>1.6114125948801498E-30</v>
      </c>
      <c r="D3627" s="166">
        <f t="shared" si="789"/>
        <v>2.2558277767625785E-3</v>
      </c>
      <c r="E3627" s="167">
        <f t="shared" si="799"/>
        <v>24.291375447755232</v>
      </c>
      <c r="F3627" s="168">
        <f t="shared" si="800"/>
        <v>8.1142125130150227</v>
      </c>
      <c r="G3627" s="168">
        <f t="shared" si="790"/>
        <v>281985.30143067735</v>
      </c>
      <c r="H3627" s="168">
        <f t="shared" si="791"/>
        <v>271310.33852408634</v>
      </c>
      <c r="I3627" s="169">
        <f t="shared" si="792"/>
        <v>553295.6399547637</v>
      </c>
      <c r="J3627" s="169">
        <f t="shared" si="794"/>
        <v>533022.79504031129</v>
      </c>
      <c r="K3627" s="95"/>
      <c r="L3627" s="265">
        <f t="shared" si="793"/>
        <v>212089.09542696737</v>
      </c>
      <c r="M3627" s="265">
        <f>$G3627*NonHospFrac+theModel!$H3627*NonHospFrac</f>
        <v>341206.54452779633</v>
      </c>
      <c r="N3627" s="266">
        <f t="shared" si="795"/>
        <v>553295.6399547637</v>
      </c>
      <c r="O3627" s="159"/>
      <c r="P3627" s="265">
        <f t="shared" si="796"/>
        <v>204318.11544962999</v>
      </c>
      <c r="Q3627" s="265">
        <f t="shared" si="797"/>
        <v>341204.98988612153</v>
      </c>
      <c r="R3627" s="266">
        <f t="shared" si="798"/>
        <v>545523.10533575155</v>
      </c>
    </row>
    <row r="3628" spans="1:18" x14ac:dyDescent="0.3">
      <c r="A3628" s="82">
        <v>3597</v>
      </c>
      <c r="B3628" s="94">
        <f t="shared" si="787"/>
        <v>1.5848858971732523E-30</v>
      </c>
      <c r="C3628" s="179">
        <f t="shared" si="788"/>
        <v>1.5813106675434096E-30</v>
      </c>
      <c r="D3628" s="166">
        <f t="shared" si="789"/>
        <v>2.2558277767625785E-3</v>
      </c>
      <c r="E3628" s="167">
        <f t="shared" si="799"/>
        <v>24.291375447755232</v>
      </c>
      <c r="F3628" s="168">
        <f t="shared" si="800"/>
        <v>8.1164683407917853</v>
      </c>
      <c r="G3628" s="168">
        <f t="shared" si="790"/>
        <v>282063.69600989076</v>
      </c>
      <c r="H3628" s="168">
        <f t="shared" si="791"/>
        <v>271310.33852408634</v>
      </c>
      <c r="I3628" s="169">
        <f t="shared" si="792"/>
        <v>553374.03453397704</v>
      </c>
      <c r="J3628" s="169">
        <f t="shared" si="794"/>
        <v>533090.49807420524</v>
      </c>
      <c r="K3628" s="95"/>
      <c r="L3628" s="265">
        <f t="shared" si="793"/>
        <v>212119.14561025292</v>
      </c>
      <c r="M3628" s="265">
        <f>$G3628*NonHospFrac+theModel!$H3628*NonHospFrac</f>
        <v>341254.88892372418</v>
      </c>
      <c r="N3628" s="266">
        <f t="shared" si="795"/>
        <v>553374.03453397704</v>
      </c>
      <c r="O3628" s="159"/>
      <c r="P3628" s="265">
        <f t="shared" si="796"/>
        <v>204344.06735342127</v>
      </c>
      <c r="Q3628" s="265">
        <f t="shared" si="797"/>
        <v>341253.33428204939</v>
      </c>
      <c r="R3628" s="266">
        <f t="shared" si="798"/>
        <v>545597.40163547068</v>
      </c>
    </row>
    <row r="3629" spans="1:18" x14ac:dyDescent="0.3">
      <c r="A3629" s="82">
        <v>3598</v>
      </c>
      <c r="B3629" s="94">
        <f t="shared" si="787"/>
        <v>1.5552795007324435E-30</v>
      </c>
      <c r="C3629" s="179">
        <f t="shared" si="788"/>
        <v>1.5517710580340619E-30</v>
      </c>
      <c r="D3629" s="166">
        <f t="shared" si="789"/>
        <v>2.2558277767625785E-3</v>
      </c>
      <c r="E3629" s="167">
        <f t="shared" si="799"/>
        <v>24.291375447755232</v>
      </c>
      <c r="F3629" s="168">
        <f t="shared" si="800"/>
        <v>8.1187241685685478</v>
      </c>
      <c r="G3629" s="168">
        <f t="shared" si="790"/>
        <v>282142.09058910422</v>
      </c>
      <c r="H3629" s="168">
        <f t="shared" si="791"/>
        <v>271310.33852408634</v>
      </c>
      <c r="I3629" s="169">
        <f t="shared" si="792"/>
        <v>553452.42911319062</v>
      </c>
      <c r="J3629" s="169">
        <f t="shared" si="794"/>
        <v>533158.19834839052</v>
      </c>
      <c r="K3629" s="95"/>
      <c r="L3629" s="265">
        <f t="shared" si="793"/>
        <v>212149.19579353853</v>
      </c>
      <c r="M3629" s="265">
        <f>$G3629*NonHospFrac+theModel!$H3629*NonHospFrac</f>
        <v>341303.23331965203</v>
      </c>
      <c r="N3629" s="266">
        <f t="shared" si="795"/>
        <v>553452.42911319062</v>
      </c>
      <c r="O3629" s="159"/>
      <c r="P3629" s="265">
        <f t="shared" si="796"/>
        <v>204370.01819936192</v>
      </c>
      <c r="Q3629" s="265">
        <f t="shared" si="797"/>
        <v>341301.67867797724</v>
      </c>
      <c r="R3629" s="266">
        <f t="shared" si="798"/>
        <v>545671.69687733916</v>
      </c>
    </row>
    <row r="3630" spans="1:18" x14ac:dyDescent="0.3">
      <c r="A3630" s="82">
        <v>3599</v>
      </c>
      <c r="B3630" s="94">
        <f t="shared" si="787"/>
        <v>1.526226165374312E-30</v>
      </c>
      <c r="C3630" s="179">
        <f t="shared" si="788"/>
        <v>1.5227832619968387E-30</v>
      </c>
      <c r="D3630" s="166">
        <f t="shared" si="789"/>
        <v>2.2558277767625785E-3</v>
      </c>
      <c r="E3630" s="167">
        <f t="shared" si="799"/>
        <v>24.291375447755232</v>
      </c>
      <c r="F3630" s="168">
        <f t="shared" si="800"/>
        <v>8.1209799963453104</v>
      </c>
      <c r="G3630" s="168">
        <f t="shared" si="790"/>
        <v>282220.48516831757</v>
      </c>
      <c r="H3630" s="168">
        <f t="shared" si="791"/>
        <v>271310.33852408634</v>
      </c>
      <c r="I3630" s="169">
        <f t="shared" si="792"/>
        <v>553530.82369240397</v>
      </c>
      <c r="J3630" s="169">
        <f t="shared" si="794"/>
        <v>533225.89586297912</v>
      </c>
      <c r="K3630" s="95"/>
      <c r="L3630" s="265">
        <f t="shared" si="793"/>
        <v>212179.24597682408</v>
      </c>
      <c r="M3630" s="265">
        <f>$G3630*NonHospFrac+theModel!$H3630*NonHospFrac</f>
        <v>341351.57771557983</v>
      </c>
      <c r="N3630" s="266">
        <f t="shared" si="795"/>
        <v>553530.82369240397</v>
      </c>
      <c r="O3630" s="159"/>
      <c r="P3630" s="265">
        <f t="shared" si="796"/>
        <v>204395.96798749495</v>
      </c>
      <c r="Q3630" s="265">
        <f t="shared" si="797"/>
        <v>341350.02307390503</v>
      </c>
      <c r="R3630" s="266">
        <f t="shared" si="798"/>
        <v>545745.99106139992</v>
      </c>
    </row>
    <row r="3631" spans="1:18" x14ac:dyDescent="0.3">
      <c r="A3631" s="82">
        <v>3600</v>
      </c>
      <c r="B3631" s="94">
        <f t="shared" si="787"/>
        <v>1.4977155596638317E-30</v>
      </c>
      <c r="C3631" s="179">
        <f t="shared" si="788"/>
        <v>1.4943369713026525E-30</v>
      </c>
      <c r="D3631" s="166">
        <f t="shared" si="789"/>
        <v>2.2558277767625785E-3</v>
      </c>
      <c r="E3631" s="167">
        <f t="shared" si="799"/>
        <v>24.291375447755232</v>
      </c>
      <c r="F3631" s="168">
        <f t="shared" si="800"/>
        <v>8.123235824122073</v>
      </c>
      <c r="G3631" s="168">
        <f t="shared" si="790"/>
        <v>282298.87974753103</v>
      </c>
      <c r="H3631" s="168">
        <f t="shared" si="791"/>
        <v>271310.33852408634</v>
      </c>
      <c r="I3631" s="169">
        <f t="shared" si="792"/>
        <v>553609.21827161731</v>
      </c>
      <c r="J3631" s="169">
        <f t="shared" si="794"/>
        <v>533293.59061808372</v>
      </c>
      <c r="K3631" s="95"/>
      <c r="L3631" s="265">
        <f t="shared" si="793"/>
        <v>212209.29616010969</v>
      </c>
      <c r="M3631" s="265">
        <f>$G3631*NonHospFrac+theModel!$H3631*NonHospFrac</f>
        <v>341399.92211150768</v>
      </c>
      <c r="N3631" s="266">
        <f t="shared" si="795"/>
        <v>553609.21827161731</v>
      </c>
      <c r="O3631" s="159"/>
      <c r="P3631" s="265">
        <f t="shared" si="796"/>
        <v>204421.91671786358</v>
      </c>
      <c r="Q3631" s="265">
        <f t="shared" si="797"/>
        <v>341398.36746983288</v>
      </c>
      <c r="R3631" s="266">
        <f t="shared" si="798"/>
        <v>545820.28418769641</v>
      </c>
    </row>
    <row r="3632" spans="1:18" x14ac:dyDescent="0.3">
      <c r="A3632" s="82">
        <v>3601</v>
      </c>
      <c r="B3632" s="94">
        <f t="shared" si="787"/>
        <v>1.4697375451619285E-30</v>
      </c>
      <c r="C3632" s="179">
        <f t="shared" si="788"/>
        <v>1.4664220703830014E-30</v>
      </c>
      <c r="D3632" s="166">
        <f t="shared" si="789"/>
        <v>2.2558277767625785E-3</v>
      </c>
      <c r="E3632" s="167">
        <f t="shared" si="799"/>
        <v>24.291375447755232</v>
      </c>
      <c r="F3632" s="168">
        <f t="shared" si="800"/>
        <v>8.1254916518988356</v>
      </c>
      <c r="G3632" s="168">
        <f t="shared" si="790"/>
        <v>282377.27432674443</v>
      </c>
      <c r="H3632" s="168">
        <f t="shared" si="791"/>
        <v>271310.33852408634</v>
      </c>
      <c r="I3632" s="169">
        <f t="shared" si="792"/>
        <v>553687.61285083077</v>
      </c>
      <c r="J3632" s="169">
        <f t="shared" si="794"/>
        <v>533361.28261381702</v>
      </c>
      <c r="K3632" s="95"/>
      <c r="L3632" s="265">
        <f t="shared" si="793"/>
        <v>212239.34634339524</v>
      </c>
      <c r="M3632" s="265">
        <f>$G3632*NonHospFrac+theModel!$H3632*NonHospFrac</f>
        <v>341448.26650743547</v>
      </c>
      <c r="N3632" s="266">
        <f t="shared" si="795"/>
        <v>553687.61285083066</v>
      </c>
      <c r="O3632" s="159"/>
      <c r="P3632" s="265">
        <f t="shared" si="796"/>
        <v>204447.86439051083</v>
      </c>
      <c r="Q3632" s="265">
        <f t="shared" si="797"/>
        <v>341446.71186576068</v>
      </c>
      <c r="R3632" s="266">
        <f t="shared" si="798"/>
        <v>545894.57625627145</v>
      </c>
    </row>
    <row r="3633" spans="1:18" x14ac:dyDescent="0.3">
      <c r="A3633" s="82">
        <v>3602</v>
      </c>
      <c r="B3633" s="94">
        <f t="shared" si="787"/>
        <v>1.442282172820226E-30</v>
      </c>
      <c r="C3633" s="179">
        <f t="shared" si="788"/>
        <v>1.4390286326328486E-30</v>
      </c>
      <c r="D3633" s="166">
        <f t="shared" si="789"/>
        <v>2.2558277767625785E-3</v>
      </c>
      <c r="E3633" s="167">
        <f t="shared" si="799"/>
        <v>24.291375447755232</v>
      </c>
      <c r="F3633" s="168">
        <f t="shared" si="800"/>
        <v>8.1277474796755982</v>
      </c>
      <c r="G3633" s="168">
        <f t="shared" si="790"/>
        <v>282455.66890595783</v>
      </c>
      <c r="H3633" s="168">
        <f t="shared" si="791"/>
        <v>271310.33852408634</v>
      </c>
      <c r="I3633" s="169">
        <f t="shared" si="792"/>
        <v>553766.00743004424</v>
      </c>
      <c r="J3633" s="169">
        <f t="shared" si="794"/>
        <v>533428.97185029124</v>
      </c>
      <c r="K3633" s="95"/>
      <c r="L3633" s="265">
        <f t="shared" si="793"/>
        <v>212269.39652668082</v>
      </c>
      <c r="M3633" s="265">
        <f>$G3633*NonHospFrac+theModel!$H3633*NonHospFrac</f>
        <v>341496.61090336333</v>
      </c>
      <c r="N3633" s="266">
        <f t="shared" si="795"/>
        <v>553766.00743004412</v>
      </c>
      <c r="O3633" s="159"/>
      <c r="P3633" s="265">
        <f t="shared" si="796"/>
        <v>204473.81100547989</v>
      </c>
      <c r="Q3633" s="265">
        <f t="shared" si="797"/>
        <v>341495.05626168853</v>
      </c>
      <c r="R3633" s="266">
        <f t="shared" si="798"/>
        <v>545968.86726716836</v>
      </c>
    </row>
    <row r="3634" spans="1:18" x14ac:dyDescent="0.3">
      <c r="A3634" s="82">
        <v>3603</v>
      </c>
      <c r="B3634" s="94">
        <f t="shared" si="787"/>
        <v>1.4153396794431406E-30</v>
      </c>
      <c r="C3634" s="179">
        <f t="shared" si="788"/>
        <v>1.4121469168806984E-30</v>
      </c>
      <c r="D3634" s="166">
        <f t="shared" si="789"/>
        <v>2.2558277767625785E-3</v>
      </c>
      <c r="E3634" s="167">
        <f t="shared" si="799"/>
        <v>24.291375447755232</v>
      </c>
      <c r="F3634" s="168">
        <f t="shared" si="800"/>
        <v>8.1300033074523608</v>
      </c>
      <c r="G3634" s="168">
        <f t="shared" si="790"/>
        <v>282534.0634851713</v>
      </c>
      <c r="H3634" s="168">
        <f t="shared" si="791"/>
        <v>271310.33852408634</v>
      </c>
      <c r="I3634" s="169">
        <f t="shared" si="792"/>
        <v>553844.40200925758</v>
      </c>
      <c r="J3634" s="169">
        <f t="shared" si="794"/>
        <v>533496.65832761885</v>
      </c>
      <c r="K3634" s="95"/>
      <c r="L3634" s="265">
        <f t="shared" si="793"/>
        <v>212299.4467099664</v>
      </c>
      <c r="M3634" s="265">
        <f>$G3634*NonHospFrac+theModel!$H3634*NonHospFrac</f>
        <v>341544.95529929118</v>
      </c>
      <c r="N3634" s="266">
        <f t="shared" si="795"/>
        <v>553844.40200925758</v>
      </c>
      <c r="O3634" s="159"/>
      <c r="P3634" s="265">
        <f t="shared" si="796"/>
        <v>204499.75656281383</v>
      </c>
      <c r="Q3634" s="265">
        <f t="shared" si="797"/>
        <v>341543.40065761638</v>
      </c>
      <c r="R3634" s="266">
        <f t="shared" si="798"/>
        <v>546043.15722043021</v>
      </c>
    </row>
    <row r="3635" spans="1:18" x14ac:dyDescent="0.3">
      <c r="A3635" s="82">
        <v>3604</v>
      </c>
      <c r="B3635" s="94">
        <f t="shared" si="787"/>
        <v>1.3889004842160661E-30</v>
      </c>
      <c r="C3635" s="179">
        <f t="shared" si="788"/>
        <v>1.3857673639246124E-30</v>
      </c>
      <c r="D3635" s="166">
        <f t="shared" si="789"/>
        <v>2.2558277767625785E-3</v>
      </c>
      <c r="E3635" s="167">
        <f t="shared" si="799"/>
        <v>24.291375447755232</v>
      </c>
      <c r="F3635" s="168">
        <f t="shared" si="800"/>
        <v>8.1322591352291234</v>
      </c>
      <c r="G3635" s="168">
        <f t="shared" si="790"/>
        <v>282612.4580643847</v>
      </c>
      <c r="H3635" s="168">
        <f t="shared" si="791"/>
        <v>271310.33852408634</v>
      </c>
      <c r="I3635" s="169">
        <f t="shared" si="792"/>
        <v>553922.79658847104</v>
      </c>
      <c r="J3635" s="169">
        <f t="shared" si="794"/>
        <v>533564.34204591252</v>
      </c>
      <c r="K3635" s="95"/>
      <c r="L3635" s="265">
        <f t="shared" si="793"/>
        <v>212329.49689325198</v>
      </c>
      <c r="M3635" s="265">
        <f>$G3635*NonHospFrac+theModel!$H3635*NonHospFrac</f>
        <v>341593.29969521903</v>
      </c>
      <c r="N3635" s="266">
        <f t="shared" si="795"/>
        <v>553922.79658847104</v>
      </c>
      <c r="O3635" s="159"/>
      <c r="P3635" s="265">
        <f t="shared" si="796"/>
        <v>204525.70106255577</v>
      </c>
      <c r="Q3635" s="265">
        <f t="shared" si="797"/>
        <v>341591.74505354423</v>
      </c>
      <c r="R3635" s="266">
        <f t="shared" si="798"/>
        <v>546117.44611610007</v>
      </c>
    </row>
    <row r="3636" spans="1:18" x14ac:dyDescent="0.3">
      <c r="A3636" s="82">
        <v>3605</v>
      </c>
      <c r="B3636" s="94">
        <f t="shared" si="787"/>
        <v>1.3629551852984135E-30</v>
      </c>
      <c r="C3636" s="179">
        <f t="shared" si="788"/>
        <v>1.3598805931329347E-30</v>
      </c>
      <c r="D3636" s="166">
        <f t="shared" si="789"/>
        <v>2.2558277767625785E-3</v>
      </c>
      <c r="E3636" s="167">
        <f t="shared" si="799"/>
        <v>24.291375447755232</v>
      </c>
      <c r="F3636" s="168">
        <f t="shared" si="800"/>
        <v>8.1345149630058859</v>
      </c>
      <c r="G3636" s="168">
        <f t="shared" si="790"/>
        <v>282690.8526435981</v>
      </c>
      <c r="H3636" s="168">
        <f t="shared" si="791"/>
        <v>271310.33852408634</v>
      </c>
      <c r="I3636" s="169">
        <f t="shared" si="792"/>
        <v>554001.1911676845</v>
      </c>
      <c r="J3636" s="169">
        <f t="shared" si="794"/>
        <v>533632.0230052846</v>
      </c>
      <c r="K3636" s="95"/>
      <c r="L3636" s="265">
        <f t="shared" si="793"/>
        <v>212359.54707653756</v>
      </c>
      <c r="M3636" s="265">
        <f>$G3636*NonHospFrac+theModel!$H3636*NonHospFrac</f>
        <v>341641.64409114688</v>
      </c>
      <c r="N3636" s="266">
        <f t="shared" si="795"/>
        <v>554001.1911676845</v>
      </c>
      <c r="O3636" s="159"/>
      <c r="P3636" s="265">
        <f t="shared" si="796"/>
        <v>204551.64450474884</v>
      </c>
      <c r="Q3636" s="265">
        <f t="shared" si="797"/>
        <v>341640.08944947209</v>
      </c>
      <c r="R3636" s="266">
        <f t="shared" si="798"/>
        <v>546191.73395422089</v>
      </c>
    </row>
    <row r="3637" spans="1:18" x14ac:dyDescent="0.3">
      <c r="A3637" s="82">
        <v>3606</v>
      </c>
      <c r="B3637" s="94">
        <f t="shared" si="787"/>
        <v>1.337494556480294E-30</v>
      </c>
      <c r="C3637" s="179">
        <f t="shared" si="788"/>
        <v>1.334477399108517E-30</v>
      </c>
      <c r="D3637" s="166">
        <f t="shared" si="789"/>
        <v>2.2558277767625785E-3</v>
      </c>
      <c r="E3637" s="167">
        <f t="shared" si="799"/>
        <v>24.291375447755232</v>
      </c>
      <c r="F3637" s="168">
        <f t="shared" si="800"/>
        <v>8.1367707907826485</v>
      </c>
      <c r="G3637" s="168">
        <f t="shared" si="790"/>
        <v>282769.24722281151</v>
      </c>
      <c r="H3637" s="168">
        <f t="shared" si="791"/>
        <v>271310.33852408634</v>
      </c>
      <c r="I3637" s="169">
        <f t="shared" si="792"/>
        <v>554079.58574689785</v>
      </c>
      <c r="J3637" s="169">
        <f t="shared" si="794"/>
        <v>533699.70120584744</v>
      </c>
      <c r="K3637" s="95"/>
      <c r="L3637" s="265">
        <f t="shared" si="793"/>
        <v>212389.59725982312</v>
      </c>
      <c r="M3637" s="265">
        <f>$G3637*NonHospFrac+theModel!$H3637*NonHospFrac</f>
        <v>341689.98848707473</v>
      </c>
      <c r="N3637" s="266">
        <f t="shared" si="795"/>
        <v>554079.58574689785</v>
      </c>
      <c r="O3637" s="159"/>
      <c r="P3637" s="265">
        <f t="shared" si="796"/>
        <v>204577.58688943609</v>
      </c>
      <c r="Q3637" s="265">
        <f t="shared" si="797"/>
        <v>341688.43384539994</v>
      </c>
      <c r="R3637" s="266">
        <f t="shared" si="798"/>
        <v>546266.020734836</v>
      </c>
    </row>
    <row r="3638" spans="1:18" x14ac:dyDescent="0.3">
      <c r="A3638" s="82">
        <v>3607</v>
      </c>
      <c r="B3638" s="94">
        <f t="shared" si="787"/>
        <v>1.3125095439016563E-30</v>
      </c>
      <c r="C3638" s="179">
        <f t="shared" si="788"/>
        <v>1.3095487484152569E-30</v>
      </c>
      <c r="D3638" s="166">
        <f t="shared" si="789"/>
        <v>2.2558277767625785E-3</v>
      </c>
      <c r="E3638" s="167">
        <f t="shared" si="799"/>
        <v>24.291375447755232</v>
      </c>
      <c r="F3638" s="168">
        <f t="shared" si="800"/>
        <v>8.1390266185594111</v>
      </c>
      <c r="G3638" s="168">
        <f t="shared" si="790"/>
        <v>282847.64180202497</v>
      </c>
      <c r="H3638" s="168">
        <f t="shared" si="791"/>
        <v>271310.33852408634</v>
      </c>
      <c r="I3638" s="169">
        <f t="shared" si="792"/>
        <v>554157.98032611131</v>
      </c>
      <c r="J3638" s="169">
        <f t="shared" si="794"/>
        <v>533767.37664771359</v>
      </c>
      <c r="K3638" s="95"/>
      <c r="L3638" s="265">
        <f t="shared" si="793"/>
        <v>212419.64744310873</v>
      </c>
      <c r="M3638" s="265">
        <f>$G3638*NonHospFrac+theModel!$H3638*NonHospFrac</f>
        <v>341738.33288300259</v>
      </c>
      <c r="N3638" s="266">
        <f t="shared" si="795"/>
        <v>554157.98032611131</v>
      </c>
      <c r="O3638" s="159"/>
      <c r="P3638" s="265">
        <f t="shared" si="796"/>
        <v>204603.52821666072</v>
      </c>
      <c r="Q3638" s="265">
        <f t="shared" si="797"/>
        <v>341736.77824132779</v>
      </c>
      <c r="R3638" s="266">
        <f t="shared" si="798"/>
        <v>546340.30645798845</v>
      </c>
    </row>
    <row r="3639" spans="1:18" x14ac:dyDescent="0.3">
      <c r="A3639" s="82">
        <v>3608</v>
      </c>
      <c r="B3639" s="94">
        <f t="shared" si="787"/>
        <v>1.2879912628327134E-30</v>
      </c>
      <c r="C3639" s="179">
        <f t="shared" si="788"/>
        <v>1.2850857763657878E-30</v>
      </c>
      <c r="D3639" s="166">
        <f t="shared" si="789"/>
        <v>2.2558277767625785E-3</v>
      </c>
      <c r="E3639" s="167">
        <f t="shared" si="799"/>
        <v>24.291375447755232</v>
      </c>
      <c r="F3639" s="168">
        <f t="shared" si="800"/>
        <v>8.1412824463361737</v>
      </c>
      <c r="G3639" s="168">
        <f t="shared" si="790"/>
        <v>282926.03638123837</v>
      </c>
      <c r="H3639" s="168">
        <f t="shared" si="791"/>
        <v>271310.33852408634</v>
      </c>
      <c r="I3639" s="169">
        <f t="shared" si="792"/>
        <v>554236.37490532477</v>
      </c>
      <c r="J3639" s="169">
        <f t="shared" si="794"/>
        <v>533835.04933099553</v>
      </c>
      <c r="K3639" s="95"/>
      <c r="L3639" s="265">
        <f t="shared" si="793"/>
        <v>212449.69762639428</v>
      </c>
      <c r="M3639" s="265">
        <f>$G3639*NonHospFrac+theModel!$H3639*NonHospFrac</f>
        <v>341786.67727893044</v>
      </c>
      <c r="N3639" s="266">
        <f t="shared" si="795"/>
        <v>554236.37490532477</v>
      </c>
      <c r="O3639" s="159"/>
      <c r="P3639" s="265">
        <f t="shared" si="796"/>
        <v>204629.46848646575</v>
      </c>
      <c r="Q3639" s="265">
        <f t="shared" si="797"/>
        <v>341785.12263725564</v>
      </c>
      <c r="R3639" s="266">
        <f t="shared" si="798"/>
        <v>546414.59112372133</v>
      </c>
    </row>
    <row r="3640" spans="1:18" x14ac:dyDescent="0.3">
      <c r="A3640" s="82">
        <v>3609</v>
      </c>
      <c r="B3640" s="94">
        <f t="shared" si="787"/>
        <v>1.2639309945145113E-30</v>
      </c>
      <c r="C3640" s="179">
        <f t="shared" si="788"/>
        <v>1.2610797838691742E-30</v>
      </c>
      <c r="D3640" s="166">
        <f t="shared" si="789"/>
        <v>2.2558277767625785E-3</v>
      </c>
      <c r="E3640" s="167">
        <f t="shared" si="799"/>
        <v>24.291375447755232</v>
      </c>
      <c r="F3640" s="168">
        <f t="shared" si="800"/>
        <v>8.1435382741129363</v>
      </c>
      <c r="G3640" s="168">
        <f t="shared" si="790"/>
        <v>283004.43096045183</v>
      </c>
      <c r="H3640" s="168">
        <f t="shared" si="791"/>
        <v>271310.33852408634</v>
      </c>
      <c r="I3640" s="169">
        <f t="shared" si="792"/>
        <v>554314.76948453812</v>
      </c>
      <c r="J3640" s="169">
        <f t="shared" si="794"/>
        <v>533902.7192558056</v>
      </c>
      <c r="K3640" s="95"/>
      <c r="L3640" s="265">
        <f t="shared" si="793"/>
        <v>212479.74780967989</v>
      </c>
      <c r="M3640" s="265">
        <f>$G3640*NonHospFrac+theModel!$H3640*NonHospFrac</f>
        <v>341835.02167485829</v>
      </c>
      <c r="N3640" s="266">
        <f t="shared" si="795"/>
        <v>554314.76948453812</v>
      </c>
      <c r="O3640" s="159"/>
      <c r="P3640" s="265">
        <f t="shared" si="796"/>
        <v>204655.40769889436</v>
      </c>
      <c r="Q3640" s="265">
        <f t="shared" si="797"/>
        <v>341833.46703318349</v>
      </c>
      <c r="R3640" s="266">
        <f t="shared" si="798"/>
        <v>546488.87473207782</v>
      </c>
    </row>
    <row r="3641" spans="1:18" x14ac:dyDescent="0.3">
      <c r="A3641" s="82">
        <v>3610</v>
      </c>
      <c r="B3641" s="94">
        <f t="shared" si="787"/>
        <v>1.2403201830585167E-30</v>
      </c>
      <c r="C3641" s="179">
        <f t="shared" si="788"/>
        <v>1.237522234337494E-30</v>
      </c>
      <c r="D3641" s="166">
        <f t="shared" si="789"/>
        <v>2.2558277767625785E-3</v>
      </c>
      <c r="E3641" s="167">
        <f t="shared" si="799"/>
        <v>24.291375447755232</v>
      </c>
      <c r="F3641" s="168">
        <f t="shared" si="800"/>
        <v>8.1457941018896989</v>
      </c>
      <c r="G3641" s="168">
        <f t="shared" si="790"/>
        <v>283082.82553966524</v>
      </c>
      <c r="H3641" s="168">
        <f t="shared" si="791"/>
        <v>271310.33852408634</v>
      </c>
      <c r="I3641" s="169">
        <f t="shared" si="792"/>
        <v>554393.16406375158</v>
      </c>
      <c r="J3641" s="169">
        <f t="shared" si="794"/>
        <v>533970.38642225636</v>
      </c>
      <c r="K3641" s="95"/>
      <c r="L3641" s="265">
        <f t="shared" si="793"/>
        <v>212509.79799296544</v>
      </c>
      <c r="M3641" s="265">
        <f>$G3641*NonHospFrac+theModel!$H3641*NonHospFrac</f>
        <v>341883.36607078614</v>
      </c>
      <c r="N3641" s="266">
        <f t="shared" si="795"/>
        <v>554393.16406375158</v>
      </c>
      <c r="O3641" s="159"/>
      <c r="P3641" s="265">
        <f t="shared" si="796"/>
        <v>204681.34585398954</v>
      </c>
      <c r="Q3641" s="265">
        <f t="shared" si="797"/>
        <v>341881.81142911135</v>
      </c>
      <c r="R3641" s="266">
        <f t="shared" si="798"/>
        <v>546563.15728310088</v>
      </c>
    </row>
    <row r="3642" spans="1:18" x14ac:dyDescent="0.3">
      <c r="A3642" s="82">
        <v>3611</v>
      </c>
      <c r="B3642" s="94">
        <f t="shared" si="787"/>
        <v>1.2171504324041248E-30</v>
      </c>
      <c r="C3642" s="179">
        <f t="shared" si="788"/>
        <v>1.2144047506502089E-30</v>
      </c>
      <c r="D3642" s="166">
        <f t="shared" si="789"/>
        <v>2.2558277767625785E-3</v>
      </c>
      <c r="E3642" s="167">
        <f t="shared" si="799"/>
        <v>24.291375447755232</v>
      </c>
      <c r="F3642" s="168">
        <f t="shared" si="800"/>
        <v>8.1480499296664615</v>
      </c>
      <c r="G3642" s="168">
        <f t="shared" si="790"/>
        <v>283161.2201188787</v>
      </c>
      <c r="H3642" s="168">
        <f t="shared" si="791"/>
        <v>271310.33852408634</v>
      </c>
      <c r="I3642" s="169">
        <f t="shared" si="792"/>
        <v>554471.55864296504</v>
      </c>
      <c r="J3642" s="169">
        <f t="shared" si="794"/>
        <v>534038.05083046027</v>
      </c>
      <c r="K3642" s="95"/>
      <c r="L3642" s="265">
        <f t="shared" si="793"/>
        <v>212539.84817625105</v>
      </c>
      <c r="M3642" s="265">
        <f>$G3642*NonHospFrac+theModel!$H3642*NonHospFrac</f>
        <v>341931.71046671399</v>
      </c>
      <c r="N3642" s="266">
        <f t="shared" si="795"/>
        <v>554471.55864296504</v>
      </c>
      <c r="O3642" s="159"/>
      <c r="P3642" s="265">
        <f t="shared" si="796"/>
        <v>204707.28295179451</v>
      </c>
      <c r="Q3642" s="265">
        <f t="shared" si="797"/>
        <v>341930.1558250392</v>
      </c>
      <c r="R3642" s="266">
        <f t="shared" si="798"/>
        <v>546637.4387768337</v>
      </c>
    </row>
    <row r="3643" spans="1:18" x14ac:dyDescent="0.3">
      <c r="A3643" s="82">
        <v>3612</v>
      </c>
      <c r="B3643" s="94">
        <f t="shared" si="787"/>
        <v>1.1944135033329973E-30</v>
      </c>
      <c r="C3643" s="179">
        <f t="shared" si="788"/>
        <v>1.1917191121752384E-30</v>
      </c>
      <c r="D3643" s="166">
        <f t="shared" si="789"/>
        <v>2.2558277767625785E-3</v>
      </c>
      <c r="E3643" s="167">
        <f t="shared" si="799"/>
        <v>24.291375447755232</v>
      </c>
      <c r="F3643" s="168">
        <f t="shared" si="800"/>
        <v>8.1503057574432241</v>
      </c>
      <c r="G3643" s="168">
        <f t="shared" si="790"/>
        <v>283239.61469809205</v>
      </c>
      <c r="H3643" s="168">
        <f t="shared" si="791"/>
        <v>271310.33852408634</v>
      </c>
      <c r="I3643" s="169">
        <f t="shared" si="792"/>
        <v>554549.95322217839</v>
      </c>
      <c r="J3643" s="169">
        <f t="shared" si="794"/>
        <v>534105.71248052956</v>
      </c>
      <c r="K3643" s="95"/>
      <c r="L3643" s="265">
        <f t="shared" si="793"/>
        <v>212569.8983595366</v>
      </c>
      <c r="M3643" s="265">
        <f>$G3643*NonHospFrac+theModel!$H3643*NonHospFrac</f>
        <v>341980.05486264173</v>
      </c>
      <c r="N3643" s="266">
        <f t="shared" si="795"/>
        <v>554549.95322217839</v>
      </c>
      <c r="O3643" s="159"/>
      <c r="P3643" s="265">
        <f t="shared" si="796"/>
        <v>204733.21899235225</v>
      </c>
      <c r="Q3643" s="265">
        <f t="shared" si="797"/>
        <v>341978.50022096693</v>
      </c>
      <c r="R3643" s="266">
        <f t="shared" si="798"/>
        <v>546711.71921331924</v>
      </c>
    </row>
    <row r="3644" spans="1:18" x14ac:dyDescent="0.3">
      <c r="A3644" s="82">
        <v>3613</v>
      </c>
      <c r="B3644" s="94">
        <f t="shared" si="787"/>
        <v>1.1721013105391967E-30</v>
      </c>
      <c r="C3644" s="179">
        <f t="shared" si="788"/>
        <v>1.1694572518457025E-30</v>
      </c>
      <c r="D3644" s="166">
        <f t="shared" si="789"/>
        <v>2.2558277767625785E-3</v>
      </c>
      <c r="E3644" s="167">
        <f t="shared" si="799"/>
        <v>24.291375447755232</v>
      </c>
      <c r="F3644" s="168">
        <f t="shared" si="800"/>
        <v>8.1525615852199866</v>
      </c>
      <c r="G3644" s="168">
        <f t="shared" si="790"/>
        <v>283318.00927730551</v>
      </c>
      <c r="H3644" s="168">
        <f t="shared" si="791"/>
        <v>271310.33852408634</v>
      </c>
      <c r="I3644" s="169">
        <f t="shared" si="792"/>
        <v>554628.34780139185</v>
      </c>
      <c r="J3644" s="169">
        <f t="shared" si="794"/>
        <v>534173.37137257692</v>
      </c>
      <c r="K3644" s="95"/>
      <c r="L3644" s="265">
        <f t="shared" si="793"/>
        <v>212599.94854282221</v>
      </c>
      <c r="M3644" s="265">
        <f>$G3644*NonHospFrac+theModel!$H3644*NonHospFrac</f>
        <v>342028.39925856964</v>
      </c>
      <c r="N3644" s="266">
        <f t="shared" si="795"/>
        <v>554628.34780139185</v>
      </c>
      <c r="O3644" s="159"/>
      <c r="P3644" s="265">
        <f t="shared" si="796"/>
        <v>204759.15397570599</v>
      </c>
      <c r="Q3644" s="265">
        <f t="shared" si="797"/>
        <v>342026.84461689484</v>
      </c>
      <c r="R3644" s="266">
        <f t="shared" si="798"/>
        <v>546785.99859260081</v>
      </c>
    </row>
    <row r="3645" spans="1:18" x14ac:dyDescent="0.3">
      <c r="A3645" s="82">
        <v>3614</v>
      </c>
      <c r="B3645" s="94">
        <f t="shared" si="787"/>
        <v>1.1502059197539624E-30</v>
      </c>
      <c r="C3645" s="179">
        <f t="shared" si="788"/>
        <v>1.1476112532911847E-30</v>
      </c>
      <c r="D3645" s="166">
        <f t="shared" si="789"/>
        <v>2.2558277767625785E-3</v>
      </c>
      <c r="E3645" s="167">
        <f t="shared" si="799"/>
        <v>24.291375447755232</v>
      </c>
      <c r="F3645" s="168">
        <f t="shared" si="800"/>
        <v>8.1548174129967492</v>
      </c>
      <c r="G3645" s="168">
        <f t="shared" si="790"/>
        <v>283396.40385651891</v>
      </c>
      <c r="H3645" s="168">
        <f t="shared" si="791"/>
        <v>271310.33852408634</v>
      </c>
      <c r="I3645" s="169">
        <f t="shared" si="792"/>
        <v>554706.74238060531</v>
      </c>
      <c r="J3645" s="169">
        <f t="shared" si="794"/>
        <v>534241.02750671469</v>
      </c>
      <c r="K3645" s="95"/>
      <c r="L3645" s="265">
        <f t="shared" si="793"/>
        <v>212629.99872610776</v>
      </c>
      <c r="M3645" s="265">
        <f>$G3645*NonHospFrac+theModel!$H3645*NonHospFrac</f>
        <v>342076.74365449743</v>
      </c>
      <c r="N3645" s="266">
        <f t="shared" si="795"/>
        <v>554706.7423806052</v>
      </c>
      <c r="O3645" s="159"/>
      <c r="P3645" s="265">
        <f t="shared" si="796"/>
        <v>204785.08790189869</v>
      </c>
      <c r="Q3645" s="265">
        <f t="shared" si="797"/>
        <v>342075.18901282264</v>
      </c>
      <c r="R3645" s="266">
        <f t="shared" si="798"/>
        <v>546860.27691472135</v>
      </c>
    </row>
    <row r="3646" spans="1:18" x14ac:dyDescent="0.3">
      <c r="A3646" s="82">
        <v>3615</v>
      </c>
      <c r="B3646" s="94">
        <f t="shared" si="787"/>
        <v>1.128719544924369E-30</v>
      </c>
      <c r="C3646" s="179">
        <f t="shared" si="788"/>
        <v>1.1261733480227537E-30</v>
      </c>
      <c r="D3646" s="166">
        <f t="shared" si="789"/>
        <v>2.2558277767625785E-3</v>
      </c>
      <c r="E3646" s="167">
        <f t="shared" si="799"/>
        <v>24.291375447755232</v>
      </c>
      <c r="F3646" s="168">
        <f t="shared" si="800"/>
        <v>8.1570732407735118</v>
      </c>
      <c r="G3646" s="168">
        <f t="shared" si="790"/>
        <v>283474.79843573237</v>
      </c>
      <c r="H3646" s="168">
        <f t="shared" si="791"/>
        <v>271310.33852408634</v>
      </c>
      <c r="I3646" s="169">
        <f t="shared" si="792"/>
        <v>554785.13695981866</v>
      </c>
      <c r="J3646" s="169">
        <f t="shared" si="794"/>
        <v>534308.68088305509</v>
      </c>
      <c r="K3646" s="95"/>
      <c r="L3646" s="265">
        <f t="shared" si="793"/>
        <v>212660.04890939337</v>
      </c>
      <c r="M3646" s="265">
        <f>$G3646*NonHospFrac+theModel!$H3646*NonHospFrac</f>
        <v>342125.08805042534</v>
      </c>
      <c r="N3646" s="266">
        <f t="shared" si="795"/>
        <v>554785.13695981866</v>
      </c>
      <c r="O3646" s="159"/>
      <c r="P3646" s="265">
        <f t="shared" si="796"/>
        <v>204811.02077097356</v>
      </c>
      <c r="Q3646" s="265">
        <f t="shared" si="797"/>
        <v>342123.53340875055</v>
      </c>
      <c r="R3646" s="266">
        <f t="shared" si="798"/>
        <v>546934.55417972407</v>
      </c>
    </row>
    <row r="3647" spans="1:18" x14ac:dyDescent="0.3">
      <c r="A3647" s="82">
        <v>3616</v>
      </c>
      <c r="B3647" s="94">
        <f t="shared" si="787"/>
        <v>1.1076345454445189E-30</v>
      </c>
      <c r="C3647" s="179">
        <f t="shared" si="788"/>
        <v>1.1051359126704033E-30</v>
      </c>
      <c r="D3647" s="166">
        <f t="shared" si="789"/>
        <v>2.2558277767625785E-3</v>
      </c>
      <c r="E3647" s="167">
        <f t="shared" si="799"/>
        <v>24.291375447755232</v>
      </c>
      <c r="F3647" s="168">
        <f t="shared" si="800"/>
        <v>8.1593290685502744</v>
      </c>
      <c r="G3647" s="168">
        <f t="shared" si="790"/>
        <v>283553.19301494572</v>
      </c>
      <c r="H3647" s="168">
        <f t="shared" si="791"/>
        <v>271310.33852408634</v>
      </c>
      <c r="I3647" s="169">
        <f t="shared" si="792"/>
        <v>554863.531539032</v>
      </c>
      <c r="J3647" s="169">
        <f t="shared" si="794"/>
        <v>534376.33150171069</v>
      </c>
      <c r="K3647" s="95"/>
      <c r="L3647" s="265">
        <f t="shared" si="793"/>
        <v>212690.09909267892</v>
      </c>
      <c r="M3647" s="265">
        <f>$G3647*NonHospFrac+theModel!$H3647*NonHospFrac</f>
        <v>342173.43244635314</v>
      </c>
      <c r="N3647" s="266">
        <f t="shared" si="795"/>
        <v>554863.531539032</v>
      </c>
      <c r="O3647" s="159"/>
      <c r="P3647" s="265">
        <f t="shared" si="796"/>
        <v>204836.95258297358</v>
      </c>
      <c r="Q3647" s="265">
        <f t="shared" si="797"/>
        <v>342171.87780467834</v>
      </c>
      <c r="R3647" s="266">
        <f t="shared" si="798"/>
        <v>547008.83038765192</v>
      </c>
    </row>
    <row r="3648" spans="1:18" x14ac:dyDescent="0.3">
      <c r="A3648" s="82">
        <v>3617</v>
      </c>
      <c r="B3648" s="94">
        <f t="shared" si="787"/>
        <v>1.0869434234385411E-30</v>
      </c>
      <c r="C3648" s="179">
        <f t="shared" si="788"/>
        <v>1.0844914662721791E-30</v>
      </c>
      <c r="D3648" s="166">
        <f t="shared" si="789"/>
        <v>2.2558277767625785E-3</v>
      </c>
      <c r="E3648" s="167">
        <f t="shared" si="799"/>
        <v>24.291375447755232</v>
      </c>
      <c r="F3648" s="168">
        <f t="shared" si="800"/>
        <v>8.161584896327037</v>
      </c>
      <c r="G3648" s="168">
        <f t="shared" si="790"/>
        <v>283631.58759415918</v>
      </c>
      <c r="H3648" s="168">
        <f t="shared" si="791"/>
        <v>271310.33852408634</v>
      </c>
      <c r="I3648" s="169">
        <f t="shared" si="792"/>
        <v>554941.92611824558</v>
      </c>
      <c r="J3648" s="169">
        <f t="shared" si="794"/>
        <v>534443.97936279408</v>
      </c>
      <c r="K3648" s="95"/>
      <c r="L3648" s="265">
        <f t="shared" si="793"/>
        <v>212720.1492759645</v>
      </c>
      <c r="M3648" s="265">
        <f>$G3648*NonHospFrac+theModel!$H3648*NonHospFrac</f>
        <v>342221.77684228099</v>
      </c>
      <c r="N3648" s="266">
        <f t="shared" si="795"/>
        <v>554941.92611824546</v>
      </c>
      <c r="O3648" s="159"/>
      <c r="P3648" s="265">
        <f t="shared" si="796"/>
        <v>204862.88333794192</v>
      </c>
      <c r="Q3648" s="265">
        <f t="shared" si="797"/>
        <v>342220.22220060619</v>
      </c>
      <c r="R3648" s="266">
        <f t="shared" si="798"/>
        <v>547083.10553854809</v>
      </c>
    </row>
    <row r="3649" spans="1:18" x14ac:dyDescent="0.3">
      <c r="A3649" s="82">
        <v>3618</v>
      </c>
      <c r="B3649" s="94">
        <f t="shared" si="787"/>
        <v>1.0666388210943299E-30</v>
      </c>
      <c r="C3649" s="179">
        <f t="shared" si="788"/>
        <v>1.0642326676139321E-30</v>
      </c>
      <c r="D3649" s="166">
        <f t="shared" si="789"/>
        <v>2.2558277767625785E-3</v>
      </c>
      <c r="E3649" s="167">
        <f t="shared" si="799"/>
        <v>24.291375447755232</v>
      </c>
      <c r="F3649" s="168">
        <f t="shared" si="800"/>
        <v>8.1638407241037996</v>
      </c>
      <c r="G3649" s="168">
        <f t="shared" si="790"/>
        <v>283709.98217337258</v>
      </c>
      <c r="H3649" s="168">
        <f t="shared" si="791"/>
        <v>271310.33852408634</v>
      </c>
      <c r="I3649" s="169">
        <f t="shared" si="792"/>
        <v>555020.32069745893</v>
      </c>
      <c r="J3649" s="169">
        <f t="shared" si="794"/>
        <v>534511.62446641724</v>
      </c>
      <c r="K3649" s="95"/>
      <c r="L3649" s="265">
        <f t="shared" si="793"/>
        <v>212750.19945925009</v>
      </c>
      <c r="M3649" s="265">
        <f>$G3649*NonHospFrac+theModel!$H3649*NonHospFrac</f>
        <v>342270.12123820884</v>
      </c>
      <c r="N3649" s="266">
        <f t="shared" si="795"/>
        <v>555020.32069745893</v>
      </c>
      <c r="O3649" s="159"/>
      <c r="P3649" s="265">
        <f t="shared" si="796"/>
        <v>204888.81303592166</v>
      </c>
      <c r="Q3649" s="265">
        <f t="shared" si="797"/>
        <v>342268.56659653404</v>
      </c>
      <c r="R3649" s="266">
        <f t="shared" si="798"/>
        <v>547157.37963245576</v>
      </c>
    </row>
    <row r="3650" spans="1:18" x14ac:dyDescent="0.3">
      <c r="A3650" s="82">
        <v>3619</v>
      </c>
      <c r="B3650" s="94">
        <f t="shared" si="787"/>
        <v>1.0467135180470889E-30</v>
      </c>
      <c r="C3650" s="179">
        <f t="shared" si="788"/>
        <v>1.0443523126187654E-30</v>
      </c>
      <c r="D3650" s="166">
        <f t="shared" si="789"/>
        <v>2.2558277767625785E-3</v>
      </c>
      <c r="E3650" s="167">
        <f t="shared" si="799"/>
        <v>24.291375447755232</v>
      </c>
      <c r="F3650" s="168">
        <f t="shared" si="800"/>
        <v>8.1660965518805622</v>
      </c>
      <c r="G3650" s="168">
        <f t="shared" si="790"/>
        <v>283788.37675258605</v>
      </c>
      <c r="H3650" s="168">
        <f t="shared" si="791"/>
        <v>271310.33852408634</v>
      </c>
      <c r="I3650" s="169">
        <f t="shared" si="792"/>
        <v>555098.71527667239</v>
      </c>
      <c r="J3650" s="169">
        <f t="shared" si="794"/>
        <v>534579.26681269298</v>
      </c>
      <c r="K3650" s="95"/>
      <c r="L3650" s="265">
        <f t="shared" si="793"/>
        <v>212780.24964253569</v>
      </c>
      <c r="M3650" s="265">
        <f>$G3650*NonHospFrac+theModel!$H3650*NonHospFrac</f>
        <v>342318.46563413669</v>
      </c>
      <c r="N3650" s="266">
        <f t="shared" si="795"/>
        <v>555098.71527667239</v>
      </c>
      <c r="O3650" s="159"/>
      <c r="P3650" s="265">
        <f t="shared" si="796"/>
        <v>204914.74167695586</v>
      </c>
      <c r="Q3650" s="265">
        <f t="shared" si="797"/>
        <v>342316.9109924619</v>
      </c>
      <c r="R3650" s="266">
        <f t="shared" si="798"/>
        <v>547231.65266941779</v>
      </c>
    </row>
    <row r="3651" spans="1:18" x14ac:dyDescent="0.3">
      <c r="A3651" s="82">
        <v>3620</v>
      </c>
      <c r="B3651" s="94">
        <f t="shared" si="787"/>
        <v>1.0271604288117521E-30</v>
      </c>
      <c r="C3651" s="179">
        <f t="shared" si="788"/>
        <v>1.0248433317852471E-30</v>
      </c>
      <c r="D3651" s="166">
        <f t="shared" si="789"/>
        <v>2.2558277767625785E-3</v>
      </c>
      <c r="E3651" s="167">
        <f t="shared" si="799"/>
        <v>24.291375447755232</v>
      </c>
      <c r="F3651" s="168">
        <f t="shared" si="800"/>
        <v>8.1683523796573247</v>
      </c>
      <c r="G3651" s="168">
        <f t="shared" si="790"/>
        <v>283866.77133179945</v>
      </c>
      <c r="H3651" s="168">
        <f t="shared" si="791"/>
        <v>271310.33852408634</v>
      </c>
      <c r="I3651" s="169">
        <f t="shared" si="792"/>
        <v>555177.10985588585</v>
      </c>
      <c r="J3651" s="169">
        <f t="shared" si="794"/>
        <v>534646.90640173352</v>
      </c>
      <c r="K3651" s="95"/>
      <c r="L3651" s="265">
        <f t="shared" si="793"/>
        <v>212810.29982582125</v>
      </c>
      <c r="M3651" s="265">
        <f>$G3651*NonHospFrac+theModel!$H3651*NonHospFrac</f>
        <v>342366.81003006455</v>
      </c>
      <c r="N3651" s="266">
        <f t="shared" si="795"/>
        <v>555177.10985588585</v>
      </c>
      <c r="O3651" s="159"/>
      <c r="P3651" s="265">
        <f t="shared" si="796"/>
        <v>204940.66926108758</v>
      </c>
      <c r="Q3651" s="265">
        <f t="shared" si="797"/>
        <v>342365.25538838975</v>
      </c>
      <c r="R3651" s="266">
        <f t="shared" si="798"/>
        <v>547305.92464947735</v>
      </c>
    </row>
    <row r="3652" spans="1:18" x14ac:dyDescent="0.3">
      <c r="A3652" s="82">
        <v>3621</v>
      </c>
      <c r="B3652" s="94">
        <f t="shared" si="787"/>
        <v>1.0079726002633681E-30</v>
      </c>
      <c r="C3652" s="179">
        <f t="shared" si="788"/>
        <v>1.0056987876734785E-30</v>
      </c>
      <c r="D3652" s="166">
        <f t="shared" si="789"/>
        <v>2.2558277767625785E-3</v>
      </c>
      <c r="E3652" s="167">
        <f t="shared" si="799"/>
        <v>24.291375447755232</v>
      </c>
      <c r="F3652" s="168">
        <f t="shared" si="800"/>
        <v>8.1706082074340873</v>
      </c>
      <c r="G3652" s="168">
        <f t="shared" si="790"/>
        <v>283945.16591101291</v>
      </c>
      <c r="H3652" s="168">
        <f t="shared" si="791"/>
        <v>271310.33852408634</v>
      </c>
      <c r="I3652" s="169">
        <f t="shared" si="792"/>
        <v>555255.5044350992</v>
      </c>
      <c r="J3652" s="169">
        <f t="shared" si="794"/>
        <v>534714.54323365109</v>
      </c>
      <c r="K3652" s="95"/>
      <c r="L3652" s="265">
        <f t="shared" si="793"/>
        <v>212840.35000910686</v>
      </c>
      <c r="M3652" s="265">
        <f>$G3652*NonHospFrac+theModel!$H3652*NonHospFrac</f>
        <v>342415.1544259924</v>
      </c>
      <c r="N3652" s="266">
        <f t="shared" si="795"/>
        <v>555255.5044350992</v>
      </c>
      <c r="O3652" s="159"/>
      <c r="P3652" s="265">
        <f t="shared" si="796"/>
        <v>204966.59578835996</v>
      </c>
      <c r="Q3652" s="265">
        <f t="shared" si="797"/>
        <v>342413.5997843176</v>
      </c>
      <c r="R3652" s="266">
        <f t="shared" si="798"/>
        <v>547380.19557267753</v>
      </c>
    </row>
    <row r="3653" spans="1:18" x14ac:dyDescent="0.3">
      <c r="A3653" s="82">
        <v>3622</v>
      </c>
      <c r="B3653" s="94">
        <f t="shared" si="787"/>
        <v>9.8914320916455409E-31</v>
      </c>
      <c r="C3653" s="179">
        <f t="shared" si="788"/>
        <v>9.8691187243812464E-31</v>
      </c>
      <c r="D3653" s="166">
        <f t="shared" si="789"/>
        <v>2.2558277767625785E-3</v>
      </c>
      <c r="E3653" s="167">
        <f t="shared" si="799"/>
        <v>24.291375447755232</v>
      </c>
      <c r="F3653" s="168">
        <f t="shared" si="800"/>
        <v>8.1728640352108499</v>
      </c>
      <c r="G3653" s="168">
        <f t="shared" si="790"/>
        <v>284023.56049022626</v>
      </c>
      <c r="H3653" s="168">
        <f t="shared" si="791"/>
        <v>271310.33852408634</v>
      </c>
      <c r="I3653" s="169">
        <f t="shared" si="792"/>
        <v>555333.89901431254</v>
      </c>
      <c r="J3653" s="169">
        <f t="shared" si="794"/>
        <v>534782.17730855825</v>
      </c>
      <c r="K3653" s="95"/>
      <c r="L3653" s="265">
        <f t="shared" si="793"/>
        <v>212870.40019239241</v>
      </c>
      <c r="M3653" s="265">
        <f>$G3653*NonHospFrac+theModel!$H3653*NonHospFrac</f>
        <v>342463.49882192019</v>
      </c>
      <c r="N3653" s="266">
        <f t="shared" si="795"/>
        <v>555333.89901431254</v>
      </c>
      <c r="O3653" s="159"/>
      <c r="P3653" s="265">
        <f t="shared" si="796"/>
        <v>204992.52125881601</v>
      </c>
      <c r="Q3653" s="265">
        <f t="shared" si="797"/>
        <v>342461.94418024539</v>
      </c>
      <c r="R3653" s="266">
        <f t="shared" si="798"/>
        <v>547454.4654390614</v>
      </c>
    </row>
    <row r="3654" spans="1:18" x14ac:dyDescent="0.3">
      <c r="A3654" s="82">
        <v>3623</v>
      </c>
      <c r="B3654" s="94">
        <f t="shared" si="787"/>
        <v>9.7066555973913413E-31</v>
      </c>
      <c r="C3654" s="179">
        <f t="shared" si="788"/>
        <v>9.684759054075278E-31</v>
      </c>
      <c r="D3654" s="166">
        <f t="shared" si="789"/>
        <v>2.2558277767625785E-3</v>
      </c>
      <c r="E3654" s="167">
        <f t="shared" si="799"/>
        <v>24.291375447755232</v>
      </c>
      <c r="F3654" s="168">
        <f t="shared" si="800"/>
        <v>8.1751198629876125</v>
      </c>
      <c r="G3654" s="168">
        <f t="shared" si="790"/>
        <v>284101.95506943972</v>
      </c>
      <c r="H3654" s="168">
        <f t="shared" si="791"/>
        <v>271310.33852408634</v>
      </c>
      <c r="I3654" s="169">
        <f t="shared" si="792"/>
        <v>555412.29359352612</v>
      </c>
      <c r="J3654" s="169">
        <f t="shared" si="794"/>
        <v>534849.8086265676</v>
      </c>
      <c r="K3654" s="95"/>
      <c r="L3654" s="265">
        <f t="shared" si="793"/>
        <v>212900.45037567799</v>
      </c>
      <c r="M3654" s="265">
        <f>$G3654*NonHospFrac+theModel!$H3654*NonHospFrac</f>
        <v>342511.8432178481</v>
      </c>
      <c r="N3654" s="266">
        <f t="shared" si="795"/>
        <v>555412.29359352612</v>
      </c>
      <c r="O3654" s="159"/>
      <c r="P3654" s="265">
        <f t="shared" si="796"/>
        <v>205018.44567249887</v>
      </c>
      <c r="Q3654" s="265">
        <f t="shared" si="797"/>
        <v>342510.28857617331</v>
      </c>
      <c r="R3654" s="266">
        <f t="shared" si="798"/>
        <v>547528.73424867215</v>
      </c>
    </row>
    <row r="3655" spans="1:18" x14ac:dyDescent="0.3">
      <c r="A3655" s="82">
        <v>3624</v>
      </c>
      <c r="B3655" s="94">
        <f t="shared" si="787"/>
        <v>9.5253308129110683E-31</v>
      </c>
      <c r="C3655" s="179">
        <f t="shared" si="788"/>
        <v>9.5038433070804506E-31</v>
      </c>
      <c r="D3655" s="166">
        <f t="shared" si="789"/>
        <v>2.2558277767625785E-3</v>
      </c>
      <c r="E3655" s="167">
        <f t="shared" si="799"/>
        <v>24.291375447755232</v>
      </c>
      <c r="F3655" s="168">
        <f t="shared" si="800"/>
        <v>8.1773756907643751</v>
      </c>
      <c r="G3655" s="168">
        <f t="shared" si="790"/>
        <v>284180.34964865318</v>
      </c>
      <c r="H3655" s="168">
        <f t="shared" si="791"/>
        <v>271310.33852408634</v>
      </c>
      <c r="I3655" s="169">
        <f t="shared" si="792"/>
        <v>555490.68817273946</v>
      </c>
      <c r="J3655" s="169">
        <f t="shared" si="794"/>
        <v>534917.4371877911</v>
      </c>
      <c r="K3655" s="95"/>
      <c r="L3655" s="265">
        <f t="shared" si="793"/>
        <v>212930.50055896357</v>
      </c>
      <c r="M3655" s="265">
        <f>$G3655*NonHospFrac+theModel!$H3655*NonHospFrac</f>
        <v>342560.18761377595</v>
      </c>
      <c r="N3655" s="266">
        <f t="shared" si="795"/>
        <v>555490.68817273946</v>
      </c>
      <c r="O3655" s="159"/>
      <c r="P3655" s="265">
        <f t="shared" si="796"/>
        <v>205044.3690294516</v>
      </c>
      <c r="Q3655" s="265">
        <f t="shared" si="797"/>
        <v>342558.63297210116</v>
      </c>
      <c r="R3655" s="266">
        <f t="shared" si="798"/>
        <v>547603.00200155273</v>
      </c>
    </row>
    <row r="3656" spans="1:18" x14ac:dyDescent="0.3">
      <c r="A3656" s="82">
        <v>3625</v>
      </c>
      <c r="B3656" s="94">
        <f t="shared" si="787"/>
        <v>9.3473932586808996E-31</v>
      </c>
      <c r="C3656" s="179">
        <f t="shared" si="788"/>
        <v>9.3263071493276437E-31</v>
      </c>
      <c r="D3656" s="166">
        <f t="shared" si="789"/>
        <v>2.2558277767625785E-3</v>
      </c>
      <c r="E3656" s="167">
        <f t="shared" si="799"/>
        <v>24.291375447755232</v>
      </c>
      <c r="F3656" s="168">
        <f t="shared" si="800"/>
        <v>8.1796315185411377</v>
      </c>
      <c r="G3656" s="168">
        <f t="shared" si="790"/>
        <v>284258.74422786653</v>
      </c>
      <c r="H3656" s="168">
        <f t="shared" si="791"/>
        <v>271310.33852408634</v>
      </c>
      <c r="I3656" s="169">
        <f t="shared" si="792"/>
        <v>555569.08275195281</v>
      </c>
      <c r="J3656" s="169">
        <f t="shared" si="794"/>
        <v>534985.06299234135</v>
      </c>
      <c r="K3656" s="95"/>
      <c r="L3656" s="265">
        <f t="shared" si="793"/>
        <v>212960.55074224912</v>
      </c>
      <c r="M3656" s="265">
        <f>$G3656*NonHospFrac+theModel!$H3656*NonHospFrac</f>
        <v>342608.53200970369</v>
      </c>
      <c r="N3656" s="266">
        <f t="shared" si="795"/>
        <v>555569.08275195281</v>
      </c>
      <c r="O3656" s="159"/>
      <c r="P3656" s="265">
        <f t="shared" si="796"/>
        <v>205070.29132971723</v>
      </c>
      <c r="Q3656" s="265">
        <f t="shared" si="797"/>
        <v>342606.97736802889</v>
      </c>
      <c r="R3656" s="266">
        <f t="shared" si="798"/>
        <v>547677.2686977461</v>
      </c>
    </row>
    <row r="3657" spans="1:18" x14ac:dyDescent="0.3">
      <c r="A3657" s="82">
        <v>3626</v>
      </c>
      <c r="B3657" s="94">
        <f t="shared" si="787"/>
        <v>9.1727796596841286E-31</v>
      </c>
      <c r="C3657" s="179">
        <f t="shared" si="788"/>
        <v>9.1520874485376911E-31</v>
      </c>
      <c r="D3657" s="166">
        <f t="shared" si="789"/>
        <v>2.2558277767625785E-3</v>
      </c>
      <c r="E3657" s="167">
        <f t="shared" si="799"/>
        <v>24.291375447755232</v>
      </c>
      <c r="F3657" s="168">
        <f t="shared" si="800"/>
        <v>8.1818873463179003</v>
      </c>
      <c r="G3657" s="168">
        <f t="shared" si="790"/>
        <v>284337.13880707999</v>
      </c>
      <c r="H3657" s="168">
        <f t="shared" si="791"/>
        <v>271310.33852408634</v>
      </c>
      <c r="I3657" s="169">
        <f t="shared" si="792"/>
        <v>555647.47733116639</v>
      </c>
      <c r="J3657" s="169">
        <f t="shared" si="794"/>
        <v>535052.68604033079</v>
      </c>
      <c r="K3657" s="95"/>
      <c r="L3657" s="265">
        <f t="shared" si="793"/>
        <v>212990.60092553473</v>
      </c>
      <c r="M3657" s="265">
        <f>$G3657*NonHospFrac+theModel!$H3657*NonHospFrac</f>
        <v>342656.8764056316</v>
      </c>
      <c r="N3657" s="266">
        <f t="shared" si="795"/>
        <v>555647.47733116639</v>
      </c>
      <c r="O3657" s="159"/>
      <c r="P3657" s="265">
        <f t="shared" si="796"/>
        <v>205096.21257333891</v>
      </c>
      <c r="Q3657" s="265">
        <f t="shared" si="797"/>
        <v>342655.3217639568</v>
      </c>
      <c r="R3657" s="266">
        <f t="shared" si="798"/>
        <v>547751.53433729568</v>
      </c>
    </row>
    <row r="3658" spans="1:18" x14ac:dyDescent="0.3">
      <c r="A3658" s="82">
        <v>3627</v>
      </c>
      <c r="B3658" s="94">
        <f t="shared" si="787"/>
        <v>9.0014279229104215E-31</v>
      </c>
      <c r="C3658" s="179">
        <f t="shared" si="788"/>
        <v>8.9811222517713944E-31</v>
      </c>
      <c r="D3658" s="166">
        <f t="shared" si="789"/>
        <v>2.2558277767625785E-3</v>
      </c>
      <c r="E3658" s="167">
        <f t="shared" si="799"/>
        <v>24.291375447755232</v>
      </c>
      <c r="F3658" s="168">
        <f t="shared" si="800"/>
        <v>8.1841431740946629</v>
      </c>
      <c r="G3658" s="168">
        <f t="shared" si="790"/>
        <v>284415.53338629339</v>
      </c>
      <c r="H3658" s="168">
        <f t="shared" si="791"/>
        <v>271310.33852408634</v>
      </c>
      <c r="I3658" s="169">
        <f t="shared" si="792"/>
        <v>555725.87191037973</v>
      </c>
      <c r="J3658" s="169">
        <f t="shared" si="794"/>
        <v>535120.30633187154</v>
      </c>
      <c r="K3658" s="95"/>
      <c r="L3658" s="265">
        <f t="shared" si="793"/>
        <v>213020.65110882028</v>
      </c>
      <c r="M3658" s="265">
        <f>$G3658*NonHospFrac+theModel!$H3658*NonHospFrac</f>
        <v>342705.22080155939</v>
      </c>
      <c r="N3658" s="266">
        <f t="shared" si="795"/>
        <v>555725.87191037973</v>
      </c>
      <c r="O3658" s="159"/>
      <c r="P3658" s="265">
        <f t="shared" si="796"/>
        <v>205122.13276035964</v>
      </c>
      <c r="Q3658" s="265">
        <f t="shared" si="797"/>
        <v>342703.6661598846</v>
      </c>
      <c r="R3658" s="266">
        <f t="shared" si="798"/>
        <v>547825.79892024421</v>
      </c>
    </row>
    <row r="3659" spans="1:18" x14ac:dyDescent="0.3">
      <c r="A3659" s="82">
        <v>3628</v>
      </c>
      <c r="B3659" s="94">
        <f t="shared" si="787"/>
        <v>8.8332771152753899E-31</v>
      </c>
      <c r="C3659" s="179">
        <f t="shared" si="788"/>
        <v>8.8133507633989104E-31</v>
      </c>
      <c r="D3659" s="166">
        <f t="shared" si="789"/>
        <v>2.2558277767625785E-3</v>
      </c>
      <c r="E3659" s="167">
        <f t="shared" si="799"/>
        <v>24.291375447755232</v>
      </c>
      <c r="F3659" s="168">
        <f t="shared" si="800"/>
        <v>8.1863990018714254</v>
      </c>
      <c r="G3659" s="168">
        <f t="shared" si="790"/>
        <v>284493.92796550685</v>
      </c>
      <c r="H3659" s="168">
        <f t="shared" si="791"/>
        <v>271310.33852408634</v>
      </c>
      <c r="I3659" s="169">
        <f t="shared" si="792"/>
        <v>555804.2664895932</v>
      </c>
      <c r="J3659" s="169">
        <f t="shared" si="794"/>
        <v>535187.92386707617</v>
      </c>
      <c r="K3659" s="95"/>
      <c r="L3659" s="265">
        <f t="shared" si="793"/>
        <v>213050.70129210589</v>
      </c>
      <c r="M3659" s="265">
        <f>$G3659*NonHospFrac+theModel!$H3659*NonHospFrac</f>
        <v>342753.5651974873</v>
      </c>
      <c r="N3659" s="266">
        <f t="shared" si="795"/>
        <v>555804.2664895932</v>
      </c>
      <c r="O3659" s="159"/>
      <c r="P3659" s="265">
        <f t="shared" si="796"/>
        <v>205148.05189082256</v>
      </c>
      <c r="Q3659" s="265">
        <f t="shared" si="797"/>
        <v>342752.01055581251</v>
      </c>
      <c r="R3659" s="266">
        <f t="shared" si="798"/>
        <v>547900.0624466351</v>
      </c>
    </row>
    <row r="3660" spans="1:18" x14ac:dyDescent="0.3">
      <c r="A3660" s="82">
        <v>3629</v>
      </c>
      <c r="B3660" s="94">
        <f t="shared" si="787"/>
        <v>8.6682674419526568E-31</v>
      </c>
      <c r="C3660" s="179">
        <f t="shared" si="788"/>
        <v>8.6487133234806926E-31</v>
      </c>
      <c r="D3660" s="166">
        <f t="shared" si="789"/>
        <v>2.2558277767625785E-3</v>
      </c>
      <c r="E3660" s="167">
        <f t="shared" si="799"/>
        <v>24.291375447755232</v>
      </c>
      <c r="F3660" s="168">
        <f t="shared" si="800"/>
        <v>8.188654829648188</v>
      </c>
      <c r="G3660" s="168">
        <f t="shared" si="790"/>
        <v>284572.3225447202</v>
      </c>
      <c r="H3660" s="168">
        <f t="shared" si="791"/>
        <v>271310.33852408634</v>
      </c>
      <c r="I3660" s="169">
        <f t="shared" si="792"/>
        <v>555882.66106880654</v>
      </c>
      <c r="J3660" s="169">
        <f t="shared" si="794"/>
        <v>535255.53864605678</v>
      </c>
      <c r="K3660" s="95"/>
      <c r="L3660" s="265">
        <f t="shared" si="793"/>
        <v>213080.75147539144</v>
      </c>
      <c r="M3660" s="265">
        <f>$G3660*NonHospFrac+theModel!$H3660*NonHospFrac</f>
        <v>342801.9095934151</v>
      </c>
      <c r="N3660" s="266">
        <f t="shared" si="795"/>
        <v>555882.66106880654</v>
      </c>
      <c r="O3660" s="159"/>
      <c r="P3660" s="265">
        <f t="shared" si="796"/>
        <v>205173.96996477066</v>
      </c>
      <c r="Q3660" s="265">
        <f t="shared" si="797"/>
        <v>342800.3549517403</v>
      </c>
      <c r="R3660" s="266">
        <f t="shared" si="798"/>
        <v>547974.32491651096</v>
      </c>
    </row>
    <row r="3661" spans="1:18" x14ac:dyDescent="0.3">
      <c r="A3661" s="82">
        <v>3630</v>
      </c>
      <c r="B3661" s="94">
        <f t="shared" si="787"/>
        <v>8.5063402251106548E-31</v>
      </c>
      <c r="C3661" s="179">
        <f t="shared" si="788"/>
        <v>8.4871513865522573E-31</v>
      </c>
      <c r="D3661" s="166">
        <f t="shared" si="789"/>
        <v>2.2558277767625785E-3</v>
      </c>
      <c r="E3661" s="167">
        <f t="shared" si="799"/>
        <v>24.291375447755232</v>
      </c>
      <c r="F3661" s="168">
        <f t="shared" si="800"/>
        <v>8.1909106574249506</v>
      </c>
      <c r="G3661" s="168">
        <f t="shared" si="790"/>
        <v>284650.71712393366</v>
      </c>
      <c r="H3661" s="168">
        <f t="shared" si="791"/>
        <v>271310.33852408634</v>
      </c>
      <c r="I3661" s="169">
        <f t="shared" si="792"/>
        <v>555961.05564802</v>
      </c>
      <c r="J3661" s="169">
        <f t="shared" si="794"/>
        <v>535323.15066892607</v>
      </c>
      <c r="K3661" s="95"/>
      <c r="L3661" s="265">
        <f t="shared" si="793"/>
        <v>213110.80165867705</v>
      </c>
      <c r="M3661" s="265">
        <f>$G3661*NonHospFrac+theModel!$H3661*NonHospFrac</f>
        <v>342850.25398934295</v>
      </c>
      <c r="N3661" s="266">
        <f t="shared" si="795"/>
        <v>555961.05564802</v>
      </c>
      <c r="O3661" s="159"/>
      <c r="P3661" s="265">
        <f t="shared" si="796"/>
        <v>205199.88698224709</v>
      </c>
      <c r="Q3661" s="265">
        <f t="shared" si="797"/>
        <v>342848.69934766815</v>
      </c>
      <c r="R3661" s="266">
        <f t="shared" si="798"/>
        <v>548048.58632991521</v>
      </c>
    </row>
    <row r="3662" spans="1:18" x14ac:dyDescent="0.3">
      <c r="A3662" s="82">
        <v>3631</v>
      </c>
      <c r="B3662" s="94">
        <f t="shared" si="787"/>
        <v>8.3474378830466599E-31</v>
      </c>
      <c r="C3662" s="179">
        <f t="shared" si="788"/>
        <v>8.3286075008052823E-31</v>
      </c>
      <c r="D3662" s="166">
        <f t="shared" si="789"/>
        <v>2.2558277767625785E-3</v>
      </c>
      <c r="E3662" s="167">
        <f t="shared" si="799"/>
        <v>24.291375447755232</v>
      </c>
      <c r="F3662" s="168">
        <f t="shared" si="800"/>
        <v>8.1931664852017132</v>
      </c>
      <c r="G3662" s="168">
        <f t="shared" si="790"/>
        <v>284729.11170314706</v>
      </c>
      <c r="H3662" s="168">
        <f t="shared" si="791"/>
        <v>271310.33852408634</v>
      </c>
      <c r="I3662" s="169">
        <f t="shared" si="792"/>
        <v>556039.45022723335</v>
      </c>
      <c r="J3662" s="169">
        <f t="shared" si="794"/>
        <v>535390.75993579603</v>
      </c>
      <c r="K3662" s="95"/>
      <c r="L3662" s="265">
        <f t="shared" si="793"/>
        <v>213140.85184196261</v>
      </c>
      <c r="M3662" s="265">
        <f>$G3662*NonHospFrac+theModel!$H3662*NonHospFrac</f>
        <v>342898.5983852708</v>
      </c>
      <c r="N3662" s="266">
        <f t="shared" si="795"/>
        <v>556039.45022723335</v>
      </c>
      <c r="O3662" s="159"/>
      <c r="P3662" s="265">
        <f t="shared" si="796"/>
        <v>205225.80294329481</v>
      </c>
      <c r="Q3662" s="265">
        <f t="shared" si="797"/>
        <v>342897.043743596</v>
      </c>
      <c r="R3662" s="266">
        <f t="shared" si="798"/>
        <v>548122.84668689081</v>
      </c>
    </row>
    <row r="3663" spans="1:18" x14ac:dyDescent="0.3">
      <c r="A3663" s="82">
        <v>3632</v>
      </c>
      <c r="B3663" s="94">
        <f t="shared" si="787"/>
        <v>8.1915039097106046E-31</v>
      </c>
      <c r="C3663" s="179">
        <f t="shared" si="788"/>
        <v>8.1730252876576202E-31</v>
      </c>
      <c r="D3663" s="166">
        <f t="shared" si="789"/>
        <v>2.2558277767625785E-3</v>
      </c>
      <c r="E3663" s="167">
        <f t="shared" si="799"/>
        <v>24.291375447755232</v>
      </c>
      <c r="F3663" s="168">
        <f t="shared" si="800"/>
        <v>8.1954223129784758</v>
      </c>
      <c r="G3663" s="168">
        <f t="shared" si="790"/>
        <v>284807.50628236053</v>
      </c>
      <c r="H3663" s="168">
        <f t="shared" si="791"/>
        <v>271310.33852408634</v>
      </c>
      <c r="I3663" s="169">
        <f t="shared" si="792"/>
        <v>556117.84480644693</v>
      </c>
      <c r="J3663" s="169">
        <f t="shared" si="794"/>
        <v>535458.36644677946</v>
      </c>
      <c r="K3663" s="95"/>
      <c r="L3663" s="265">
        <f t="shared" si="793"/>
        <v>213170.90202524822</v>
      </c>
      <c r="M3663" s="265">
        <f>$G3663*NonHospFrac+theModel!$H3663*NonHospFrac</f>
        <v>342946.94278119865</v>
      </c>
      <c r="N3663" s="266">
        <f t="shared" si="795"/>
        <v>556117.84480644693</v>
      </c>
      <c r="O3663" s="159"/>
      <c r="P3663" s="265">
        <f t="shared" si="796"/>
        <v>205251.71784795698</v>
      </c>
      <c r="Q3663" s="265">
        <f t="shared" si="797"/>
        <v>342945.38813952386</v>
      </c>
      <c r="R3663" s="266">
        <f t="shared" si="798"/>
        <v>548197.10598748084</v>
      </c>
    </row>
    <row r="3664" spans="1:18" x14ac:dyDescent="0.3">
      <c r="A3664" s="82">
        <v>3633</v>
      </c>
      <c r="B3664" s="94">
        <f t="shared" si="787"/>
        <v>8.0384828546113852E-31</v>
      </c>
      <c r="C3664" s="179">
        <f t="shared" si="788"/>
        <v>8.0203494217049223E-31</v>
      </c>
      <c r="D3664" s="166">
        <f t="shared" si="789"/>
        <v>2.2558277767625785E-3</v>
      </c>
      <c r="E3664" s="167">
        <f t="shared" si="799"/>
        <v>24.291375447755232</v>
      </c>
      <c r="F3664" s="168">
        <f t="shared" si="800"/>
        <v>8.1976781407552384</v>
      </c>
      <c r="G3664" s="168">
        <f t="shared" si="790"/>
        <v>284885.90086157393</v>
      </c>
      <c r="H3664" s="168">
        <f t="shared" si="791"/>
        <v>271310.33852408634</v>
      </c>
      <c r="I3664" s="169">
        <f t="shared" si="792"/>
        <v>556196.23938566027</v>
      </c>
      <c r="J3664" s="169">
        <f t="shared" si="794"/>
        <v>535525.97020198812</v>
      </c>
      <c r="K3664" s="95"/>
      <c r="L3664" s="265">
        <f t="shared" si="793"/>
        <v>213200.95220853377</v>
      </c>
      <c r="M3664" s="265">
        <f>$G3664*NonHospFrac+theModel!$H3664*NonHospFrac</f>
        <v>342995.28717712651</v>
      </c>
      <c r="N3664" s="266">
        <f t="shared" si="795"/>
        <v>556196.23938566027</v>
      </c>
      <c r="O3664" s="159"/>
      <c r="P3664" s="265">
        <f t="shared" si="796"/>
        <v>205277.63169627657</v>
      </c>
      <c r="Q3664" s="265">
        <f t="shared" si="797"/>
        <v>342993.73253545171</v>
      </c>
      <c r="R3664" s="266">
        <f t="shared" si="798"/>
        <v>548271.36423172825</v>
      </c>
    </row>
    <row r="3665" spans="1:18" x14ac:dyDescent="0.3">
      <c r="A3665" s="82">
        <v>3634</v>
      </c>
      <c r="B3665" s="94">
        <f t="shared" si="787"/>
        <v>7.8883203030985335E-31</v>
      </c>
      <c r="C3665" s="179">
        <f t="shared" si="788"/>
        <v>7.8705256110468033E-31</v>
      </c>
      <c r="D3665" s="166">
        <f t="shared" si="789"/>
        <v>2.2558277767625785E-3</v>
      </c>
      <c r="E3665" s="167">
        <f t="shared" si="799"/>
        <v>24.291375447755232</v>
      </c>
      <c r="F3665" s="168">
        <f t="shared" si="800"/>
        <v>8.199933968532001</v>
      </c>
      <c r="G3665" s="168">
        <f t="shared" si="790"/>
        <v>284964.29544078739</v>
      </c>
      <c r="H3665" s="168">
        <f t="shared" si="791"/>
        <v>271310.33852408634</v>
      </c>
      <c r="I3665" s="169">
        <f t="shared" si="792"/>
        <v>556274.63396487373</v>
      </c>
      <c r="J3665" s="169">
        <f t="shared" si="794"/>
        <v>535593.57120153483</v>
      </c>
      <c r="K3665" s="95"/>
      <c r="L3665" s="265">
        <f t="shared" si="793"/>
        <v>213231.00239181938</v>
      </c>
      <c r="M3665" s="265">
        <f>$G3665*NonHospFrac+theModel!$H3665*NonHospFrac</f>
        <v>343043.63157305436</v>
      </c>
      <c r="N3665" s="266">
        <f t="shared" si="795"/>
        <v>556274.63396487373</v>
      </c>
      <c r="O3665" s="159"/>
      <c r="P3665" s="265">
        <f t="shared" si="796"/>
        <v>205303.54448829673</v>
      </c>
      <c r="Q3665" s="265">
        <f t="shared" si="797"/>
        <v>343042.07693137956</v>
      </c>
      <c r="R3665" s="266">
        <f t="shared" si="798"/>
        <v>548345.62141967635</v>
      </c>
    </row>
    <row r="3666" spans="1:18" x14ac:dyDescent="0.3">
      <c r="A3666" s="82">
        <v>3635</v>
      </c>
      <c r="B3666" s="94">
        <f t="shared" si="787"/>
        <v>7.7409628570122524E-31</v>
      </c>
      <c r="C3666" s="179">
        <f t="shared" si="788"/>
        <v>7.7235005779805167E-31</v>
      </c>
      <c r="D3666" s="166">
        <f t="shared" si="789"/>
        <v>2.2558277767625785E-3</v>
      </c>
      <c r="E3666" s="167">
        <f t="shared" si="799"/>
        <v>24.291375447755232</v>
      </c>
      <c r="F3666" s="168">
        <f t="shared" si="800"/>
        <v>8.2021897963087635</v>
      </c>
      <c r="G3666" s="168">
        <f t="shared" si="790"/>
        <v>285042.69002000074</v>
      </c>
      <c r="H3666" s="168">
        <f t="shared" si="791"/>
        <v>271310.33852408634</v>
      </c>
      <c r="I3666" s="169">
        <f t="shared" si="792"/>
        <v>556353.02854408708</v>
      </c>
      <c r="J3666" s="169">
        <f t="shared" si="794"/>
        <v>535661.16944553156</v>
      </c>
      <c r="K3666" s="95"/>
      <c r="L3666" s="265">
        <f t="shared" si="793"/>
        <v>213261.05257510493</v>
      </c>
      <c r="M3666" s="265">
        <f>$G3666*NonHospFrac+theModel!$H3666*NonHospFrac</f>
        <v>343091.97596898215</v>
      </c>
      <c r="N3666" s="266">
        <f t="shared" si="795"/>
        <v>556353.02854408708</v>
      </c>
      <c r="O3666" s="159"/>
      <c r="P3666" s="265">
        <f t="shared" si="796"/>
        <v>205329.45622406044</v>
      </c>
      <c r="Q3666" s="265">
        <f t="shared" si="797"/>
        <v>343090.42132730735</v>
      </c>
      <c r="R3666" s="266">
        <f t="shared" si="798"/>
        <v>548419.87755136774</v>
      </c>
    </row>
    <row r="3667" spans="1:18" x14ac:dyDescent="0.3">
      <c r="A3667" s="82">
        <v>3636</v>
      </c>
      <c r="B3667" s="94">
        <f t="shared" si="787"/>
        <v>7.5963581156949944E-31</v>
      </c>
      <c r="C3667" s="179">
        <f t="shared" si="788"/>
        <v>7.5792220400553735E-31</v>
      </c>
      <c r="D3667" s="166">
        <f t="shared" si="789"/>
        <v>2.2558277767625785E-3</v>
      </c>
      <c r="E3667" s="167">
        <f t="shared" si="799"/>
        <v>24.291375447755232</v>
      </c>
      <c r="F3667" s="168">
        <f t="shared" si="800"/>
        <v>8.2044456240855261</v>
      </c>
      <c r="G3667" s="168">
        <f t="shared" si="790"/>
        <v>285121.0845992142</v>
      </c>
      <c r="H3667" s="168">
        <f t="shared" si="791"/>
        <v>271310.33852408634</v>
      </c>
      <c r="I3667" s="169">
        <f t="shared" si="792"/>
        <v>556431.42312330054</v>
      </c>
      <c r="J3667" s="169">
        <f t="shared" si="794"/>
        <v>535728.7649340909</v>
      </c>
      <c r="K3667" s="95"/>
      <c r="L3667" s="265">
        <f t="shared" si="793"/>
        <v>213291.10275839051</v>
      </c>
      <c r="M3667" s="265">
        <f>$G3667*NonHospFrac+theModel!$H3667*NonHospFrac</f>
        <v>343140.32036491</v>
      </c>
      <c r="N3667" s="266">
        <f t="shared" si="795"/>
        <v>556431.42312330054</v>
      </c>
      <c r="O3667" s="159"/>
      <c r="P3667" s="265">
        <f t="shared" si="796"/>
        <v>205355.36690361082</v>
      </c>
      <c r="Q3667" s="265">
        <f t="shared" si="797"/>
        <v>343138.76572323521</v>
      </c>
      <c r="R3667" s="266">
        <f t="shared" si="798"/>
        <v>548494.13262684597</v>
      </c>
    </row>
    <row r="3668" spans="1:18" x14ac:dyDescent="0.3">
      <c r="A3668" s="82">
        <v>3637</v>
      </c>
      <c r="B3668" s="94">
        <f t="shared" si="787"/>
        <v>7.45445465735724E-31</v>
      </c>
      <c r="C3668" s="179">
        <f t="shared" si="788"/>
        <v>7.4376386914805564E-31</v>
      </c>
      <c r="D3668" s="166">
        <f t="shared" si="789"/>
        <v>2.2558277767625785E-3</v>
      </c>
      <c r="E3668" s="167">
        <f t="shared" si="799"/>
        <v>24.291375447755232</v>
      </c>
      <c r="F3668" s="168">
        <f t="shared" si="800"/>
        <v>8.2067014518622887</v>
      </c>
      <c r="G3668" s="168">
        <f t="shared" si="790"/>
        <v>285199.4791784276</v>
      </c>
      <c r="H3668" s="168">
        <f t="shared" si="791"/>
        <v>271310.33852408634</v>
      </c>
      <c r="I3668" s="169">
        <f t="shared" si="792"/>
        <v>556509.81770251389</v>
      </c>
      <c r="J3668" s="169">
        <f t="shared" si="794"/>
        <v>535796.35766732495</v>
      </c>
      <c r="K3668" s="95"/>
      <c r="L3668" s="265">
        <f t="shared" si="793"/>
        <v>213321.15294167609</v>
      </c>
      <c r="M3668" s="265">
        <f>$G3668*NonHospFrac+theModel!$H3668*NonHospFrac</f>
        <v>343188.66476083786</v>
      </c>
      <c r="N3668" s="266">
        <f t="shared" si="795"/>
        <v>556509.81770251389</v>
      </c>
      <c r="O3668" s="159"/>
      <c r="P3668" s="265">
        <f t="shared" si="796"/>
        <v>205381.27652699087</v>
      </c>
      <c r="Q3668" s="265">
        <f t="shared" si="797"/>
        <v>343187.11011916306</v>
      </c>
      <c r="R3668" s="266">
        <f t="shared" si="798"/>
        <v>548568.38664615387</v>
      </c>
    </row>
    <row r="3669" spans="1:18" x14ac:dyDescent="0.3">
      <c r="A3669" s="82">
        <v>3638</v>
      </c>
      <c r="B3669" s="94">
        <f t="shared" si="787"/>
        <v>7.3152020207924355E-31</v>
      </c>
      <c r="C3669" s="179">
        <f t="shared" si="788"/>
        <v>7.2987001848813021E-31</v>
      </c>
      <c r="D3669" s="166">
        <f t="shared" si="789"/>
        <v>2.2558277767625785E-3</v>
      </c>
      <c r="E3669" s="167">
        <f t="shared" si="799"/>
        <v>24.291375447755232</v>
      </c>
      <c r="F3669" s="168">
        <f t="shared" si="800"/>
        <v>8.2089572796390513</v>
      </c>
      <c r="G3669" s="168">
        <f t="shared" si="790"/>
        <v>285277.87375764106</v>
      </c>
      <c r="H3669" s="168">
        <f t="shared" si="791"/>
        <v>271310.33852408634</v>
      </c>
      <c r="I3669" s="169">
        <f t="shared" si="792"/>
        <v>556588.21228172746</v>
      </c>
      <c r="J3669" s="169">
        <f t="shared" si="794"/>
        <v>535863.94764534628</v>
      </c>
      <c r="K3669" s="95"/>
      <c r="L3669" s="265">
        <f t="shared" si="793"/>
        <v>213351.20312496167</v>
      </c>
      <c r="M3669" s="265">
        <f>$G3669*NonHospFrac+theModel!$H3669*NonHospFrac</f>
        <v>343237.00915676571</v>
      </c>
      <c r="N3669" s="266">
        <f t="shared" si="795"/>
        <v>556588.21228172735</v>
      </c>
      <c r="O3669" s="159"/>
      <c r="P3669" s="265">
        <f t="shared" si="796"/>
        <v>205407.18509424367</v>
      </c>
      <c r="Q3669" s="265">
        <f t="shared" si="797"/>
        <v>343235.45451509091</v>
      </c>
      <c r="R3669" s="266">
        <f t="shared" si="798"/>
        <v>548642.63960933452</v>
      </c>
    </row>
    <row r="3670" spans="1:18" x14ac:dyDescent="0.3">
      <c r="A3670" s="82">
        <v>3639</v>
      </c>
      <c r="B3670" s="94">
        <f t="shared" si="787"/>
        <v>7.178550687432435E-31</v>
      </c>
      <c r="C3670" s="179">
        <f t="shared" si="788"/>
        <v>7.1623571133948264E-31</v>
      </c>
      <c r="D3670" s="166">
        <f t="shared" si="789"/>
        <v>2.2558277767625785E-3</v>
      </c>
      <c r="E3670" s="167">
        <f t="shared" si="799"/>
        <v>24.291375447755232</v>
      </c>
      <c r="F3670" s="168">
        <f t="shared" si="800"/>
        <v>8.2112131074158139</v>
      </c>
      <c r="G3670" s="168">
        <f t="shared" si="790"/>
        <v>285356.26833685441</v>
      </c>
      <c r="H3670" s="168">
        <f t="shared" si="791"/>
        <v>271310.33852408634</v>
      </c>
      <c r="I3670" s="169">
        <f t="shared" si="792"/>
        <v>556666.60686094081</v>
      </c>
      <c r="J3670" s="169">
        <f t="shared" si="794"/>
        <v>535931.5348682669</v>
      </c>
      <c r="K3670" s="95"/>
      <c r="L3670" s="265">
        <f t="shared" si="793"/>
        <v>213381.25330824722</v>
      </c>
      <c r="M3670" s="265">
        <f>$G3670*NonHospFrac+theModel!$H3670*NonHospFrac</f>
        <v>343285.3535526935</v>
      </c>
      <c r="N3670" s="266">
        <f t="shared" si="795"/>
        <v>556666.60686094069</v>
      </c>
      <c r="O3670" s="159"/>
      <c r="P3670" s="265">
        <f t="shared" si="796"/>
        <v>205433.09260541224</v>
      </c>
      <c r="Q3670" s="265">
        <f t="shared" si="797"/>
        <v>343283.7989110187</v>
      </c>
      <c r="R3670" s="266">
        <f t="shared" si="798"/>
        <v>548716.891516431</v>
      </c>
    </row>
    <row r="3671" spans="1:18" x14ac:dyDescent="0.3">
      <c r="A3671" s="82">
        <v>3640</v>
      </c>
      <c r="B3671" s="94">
        <f t="shared" si="787"/>
        <v>7.0444520637386872E-31</v>
      </c>
      <c r="C3671" s="179">
        <f t="shared" si="788"/>
        <v>7.0285609931012331E-31</v>
      </c>
      <c r="D3671" s="166">
        <f t="shared" si="789"/>
        <v>2.2558277767625785E-3</v>
      </c>
      <c r="E3671" s="167">
        <f t="shared" si="799"/>
        <v>24.291375447755232</v>
      </c>
      <c r="F3671" s="168">
        <f t="shared" si="800"/>
        <v>8.2134689351925765</v>
      </c>
      <c r="G3671" s="168">
        <f t="shared" si="790"/>
        <v>285434.66291606787</v>
      </c>
      <c r="H3671" s="168">
        <f t="shared" si="791"/>
        <v>271310.33852408634</v>
      </c>
      <c r="I3671" s="169">
        <f t="shared" si="792"/>
        <v>556745.00144015416</v>
      </c>
      <c r="J3671" s="169">
        <f t="shared" si="794"/>
        <v>535999.11933619925</v>
      </c>
      <c r="K3671" s="95"/>
      <c r="L3671" s="265">
        <f t="shared" si="793"/>
        <v>213411.3034915328</v>
      </c>
      <c r="M3671" s="265">
        <f>$G3671*NonHospFrac+theModel!$H3671*NonHospFrac</f>
        <v>343333.69794862135</v>
      </c>
      <c r="N3671" s="266">
        <f t="shared" si="795"/>
        <v>556745.00144015416</v>
      </c>
      <c r="O3671" s="159"/>
      <c r="P3671" s="265">
        <f t="shared" si="796"/>
        <v>205458.99906053967</v>
      </c>
      <c r="Q3671" s="265">
        <f t="shared" si="797"/>
        <v>343332.14330694656</v>
      </c>
      <c r="R3671" s="266">
        <f t="shared" si="798"/>
        <v>548791.14236748626</v>
      </c>
    </row>
    <row r="3672" spans="1:18" x14ac:dyDescent="0.3">
      <c r="A3672" s="82">
        <v>3641</v>
      </c>
      <c r="B3672" s="94">
        <f t="shared" si="787"/>
        <v>6.9128584639222563E-31</v>
      </c>
      <c r="C3672" s="179">
        <f t="shared" si="788"/>
        <v>6.8972642457825118E-31</v>
      </c>
      <c r="D3672" s="166">
        <f t="shared" si="789"/>
        <v>2.2558277767625785E-3</v>
      </c>
      <c r="E3672" s="167">
        <f t="shared" si="799"/>
        <v>24.291375447755232</v>
      </c>
      <c r="F3672" s="168">
        <f t="shared" si="800"/>
        <v>8.2157247629693391</v>
      </c>
      <c r="G3672" s="168">
        <f t="shared" si="790"/>
        <v>285513.05749528133</v>
      </c>
      <c r="H3672" s="168">
        <f t="shared" si="791"/>
        <v>271310.33852408634</v>
      </c>
      <c r="I3672" s="169">
        <f t="shared" si="792"/>
        <v>556823.39601936773</v>
      </c>
      <c r="J3672" s="169">
        <f t="shared" si="794"/>
        <v>536066.70104925579</v>
      </c>
      <c r="K3672" s="95"/>
      <c r="L3672" s="265">
        <f t="shared" si="793"/>
        <v>213441.35367481841</v>
      </c>
      <c r="M3672" s="265">
        <f>$G3672*NonHospFrac+theModel!$H3672*NonHospFrac</f>
        <v>343382.04234454921</v>
      </c>
      <c r="N3672" s="266">
        <f t="shared" si="795"/>
        <v>556823.39601936762</v>
      </c>
      <c r="O3672" s="159"/>
      <c r="P3672" s="265">
        <f t="shared" si="796"/>
        <v>205484.90445966902</v>
      </c>
      <c r="Q3672" s="265">
        <f t="shared" si="797"/>
        <v>343380.48770287441</v>
      </c>
      <c r="R3672" s="266">
        <f t="shared" si="798"/>
        <v>548865.39216254349</v>
      </c>
    </row>
    <row r="3673" spans="1:18" x14ac:dyDescent="0.3">
      <c r="A3673" s="82">
        <v>3642</v>
      </c>
      <c r="B3673" s="94">
        <f t="shared" si="787"/>
        <v>6.783723092986649E-31</v>
      </c>
      <c r="C3673" s="179">
        <f t="shared" si="788"/>
        <v>6.7684201820036237E-31</v>
      </c>
      <c r="D3673" s="166">
        <f t="shared" si="789"/>
        <v>2.2558277767625785E-3</v>
      </c>
      <c r="E3673" s="167">
        <f t="shared" si="799"/>
        <v>24.291375447755232</v>
      </c>
      <c r="F3673" s="168">
        <f t="shared" si="800"/>
        <v>8.2179805907461017</v>
      </c>
      <c r="G3673" s="168">
        <f t="shared" si="790"/>
        <v>285591.45207449474</v>
      </c>
      <c r="H3673" s="168">
        <f t="shared" si="791"/>
        <v>271310.33852408634</v>
      </c>
      <c r="I3673" s="169">
        <f t="shared" si="792"/>
        <v>556901.79059858108</v>
      </c>
      <c r="J3673" s="169">
        <f t="shared" si="794"/>
        <v>536134.28000754851</v>
      </c>
      <c r="K3673" s="95"/>
      <c r="L3673" s="265">
        <f t="shared" si="793"/>
        <v>213471.40385810399</v>
      </c>
      <c r="M3673" s="265">
        <f>$G3673*NonHospFrac+theModel!$H3673*NonHospFrac</f>
        <v>343430.38674047706</v>
      </c>
      <c r="N3673" s="266">
        <f t="shared" si="795"/>
        <v>556901.79059858108</v>
      </c>
      <c r="O3673" s="159"/>
      <c r="P3673" s="265">
        <f t="shared" si="796"/>
        <v>205510.8088028433</v>
      </c>
      <c r="Q3673" s="265">
        <f t="shared" si="797"/>
        <v>343428.83209880226</v>
      </c>
      <c r="R3673" s="266">
        <f t="shared" si="798"/>
        <v>548939.64090164553</v>
      </c>
    </row>
    <row r="3674" spans="1:18" x14ac:dyDescent="0.3">
      <c r="A3674" s="82">
        <v>3643</v>
      </c>
      <c r="B3674" s="94">
        <f t="shared" si="787"/>
        <v>6.6570000300873915E-31</v>
      </c>
      <c r="C3674" s="179">
        <f t="shared" si="788"/>
        <v>6.641982984509611E-31</v>
      </c>
      <c r="D3674" s="166">
        <f t="shared" si="789"/>
        <v>2.2558277767625785E-3</v>
      </c>
      <c r="E3674" s="167">
        <f t="shared" si="799"/>
        <v>24.291375447755232</v>
      </c>
      <c r="F3674" s="168">
        <f t="shared" si="800"/>
        <v>8.2202364185228642</v>
      </c>
      <c r="G3674" s="168">
        <f t="shared" si="790"/>
        <v>285669.84665370814</v>
      </c>
      <c r="H3674" s="168">
        <f t="shared" si="791"/>
        <v>271310.33852408634</v>
      </c>
      <c r="I3674" s="169">
        <f t="shared" si="792"/>
        <v>556980.18517779442</v>
      </c>
      <c r="J3674" s="169">
        <f t="shared" si="794"/>
        <v>536201.85621118988</v>
      </c>
      <c r="K3674" s="95"/>
      <c r="L3674" s="265">
        <f t="shared" si="793"/>
        <v>213501.45404138957</v>
      </c>
      <c r="M3674" s="265">
        <f>$G3674*NonHospFrac+theModel!$H3674*NonHospFrac</f>
        <v>343478.73113640491</v>
      </c>
      <c r="N3674" s="266">
        <f t="shared" si="795"/>
        <v>556980.18517779442</v>
      </c>
      <c r="O3674" s="159"/>
      <c r="P3674" s="265">
        <f t="shared" si="796"/>
        <v>205536.71209010555</v>
      </c>
      <c r="Q3674" s="265">
        <f t="shared" si="797"/>
        <v>343477.17649473011</v>
      </c>
      <c r="R3674" s="266">
        <f t="shared" si="798"/>
        <v>549013.88858483569</v>
      </c>
    </row>
    <row r="3675" spans="1:18" x14ac:dyDescent="0.3">
      <c r="A3675" s="82">
        <v>3644</v>
      </c>
      <c r="B3675" s="94">
        <f t="shared" si="787"/>
        <v>6.5326442122024791E-31</v>
      </c>
      <c r="C3675" s="179">
        <f t="shared" si="788"/>
        <v>6.5179076919328852E-31</v>
      </c>
      <c r="D3675" s="166">
        <f t="shared" si="789"/>
        <v>2.2558277767625785E-3</v>
      </c>
      <c r="E3675" s="167">
        <f t="shared" si="799"/>
        <v>24.291375447755232</v>
      </c>
      <c r="F3675" s="168">
        <f t="shared" si="800"/>
        <v>8.2224922462996268</v>
      </c>
      <c r="G3675" s="168">
        <f t="shared" si="790"/>
        <v>285748.2412329216</v>
      </c>
      <c r="H3675" s="168">
        <f t="shared" si="791"/>
        <v>271310.33852408634</v>
      </c>
      <c r="I3675" s="169">
        <f t="shared" si="792"/>
        <v>557058.579757008</v>
      </c>
      <c r="J3675" s="169">
        <f t="shared" si="794"/>
        <v>536269.42966029234</v>
      </c>
      <c r="K3675" s="95"/>
      <c r="L3675" s="265">
        <f t="shared" si="793"/>
        <v>213531.50422467515</v>
      </c>
      <c r="M3675" s="265">
        <f>$G3675*NonHospFrac+theModel!$H3675*NonHospFrac</f>
        <v>343527.07553233276</v>
      </c>
      <c r="N3675" s="266">
        <f t="shared" si="795"/>
        <v>557058.57975700789</v>
      </c>
      <c r="O3675" s="159"/>
      <c r="P3675" s="265">
        <f t="shared" si="796"/>
        <v>205562.61432149881</v>
      </c>
      <c r="Q3675" s="265">
        <f t="shared" si="797"/>
        <v>343525.52089065796</v>
      </c>
      <c r="R3675" s="266">
        <f t="shared" si="798"/>
        <v>549088.13521215681</v>
      </c>
    </row>
    <row r="3676" spans="1:18" x14ac:dyDescent="0.3">
      <c r="A3676" s="82">
        <v>3645</v>
      </c>
      <c r="B3676" s="94">
        <f t="shared" si="787"/>
        <v>6.4106114181078532E-31</v>
      </c>
      <c r="C3676" s="179">
        <f t="shared" si="788"/>
        <v>6.3961501828048539E-31</v>
      </c>
      <c r="D3676" s="166">
        <f t="shared" si="789"/>
        <v>2.2558277767625785E-3</v>
      </c>
      <c r="E3676" s="167">
        <f t="shared" si="799"/>
        <v>24.291375447755232</v>
      </c>
      <c r="F3676" s="168">
        <f t="shared" si="800"/>
        <v>8.2247480740763894</v>
      </c>
      <c r="G3676" s="168">
        <f t="shared" si="790"/>
        <v>285826.63581213501</v>
      </c>
      <c r="H3676" s="168">
        <f t="shared" si="791"/>
        <v>271310.33852408634</v>
      </c>
      <c r="I3676" s="169">
        <f t="shared" si="792"/>
        <v>557136.97433622135</v>
      </c>
      <c r="J3676" s="169">
        <f t="shared" si="794"/>
        <v>536337.00035496778</v>
      </c>
      <c r="K3676" s="95"/>
      <c r="L3676" s="265">
        <f t="shared" si="793"/>
        <v>213561.55440796074</v>
      </c>
      <c r="M3676" s="265">
        <f>$G3676*NonHospFrac+theModel!$H3676*NonHospFrac</f>
        <v>343575.41992826061</v>
      </c>
      <c r="N3676" s="266">
        <f t="shared" si="795"/>
        <v>557136.97433622135</v>
      </c>
      <c r="O3676" s="159"/>
      <c r="P3676" s="265">
        <f t="shared" si="796"/>
        <v>205588.51549706611</v>
      </c>
      <c r="Q3676" s="265">
        <f t="shared" si="797"/>
        <v>343573.86528658582</v>
      </c>
      <c r="R3676" s="266">
        <f t="shared" si="798"/>
        <v>549162.38078365196</v>
      </c>
    </row>
    <row r="3677" spans="1:18" x14ac:dyDescent="0.3">
      <c r="A3677" s="82">
        <v>3646</v>
      </c>
      <c r="B3677" s="94">
        <f t="shared" si="787"/>
        <v>6.2908582526522279E-31</v>
      </c>
      <c r="C3677" s="179">
        <f t="shared" si="788"/>
        <v>6.276667159866219E-31</v>
      </c>
      <c r="D3677" s="166">
        <f t="shared" si="789"/>
        <v>2.2558277767625785E-3</v>
      </c>
      <c r="E3677" s="167">
        <f t="shared" si="799"/>
        <v>24.291375447755232</v>
      </c>
      <c r="F3677" s="168">
        <f t="shared" si="800"/>
        <v>8.227003901853152</v>
      </c>
      <c r="G3677" s="168">
        <f t="shared" si="790"/>
        <v>285905.03039134841</v>
      </c>
      <c r="H3677" s="168">
        <f t="shared" si="791"/>
        <v>271310.33852408634</v>
      </c>
      <c r="I3677" s="169">
        <f t="shared" si="792"/>
        <v>557215.36891543469</v>
      </c>
      <c r="J3677" s="169">
        <f t="shared" si="794"/>
        <v>536404.56829532865</v>
      </c>
      <c r="K3677" s="95"/>
      <c r="L3677" s="265">
        <f t="shared" si="793"/>
        <v>213591.60459124629</v>
      </c>
      <c r="M3677" s="265">
        <f>$G3677*NonHospFrac+theModel!$H3677*NonHospFrac</f>
        <v>343623.76432418847</v>
      </c>
      <c r="N3677" s="266">
        <f t="shared" si="795"/>
        <v>557215.36891543469</v>
      </c>
      <c r="O3677" s="159"/>
      <c r="P3677" s="265">
        <f t="shared" si="796"/>
        <v>205614.41561685049</v>
      </c>
      <c r="Q3677" s="265">
        <f t="shared" si="797"/>
        <v>343622.20968251367</v>
      </c>
      <c r="R3677" s="266">
        <f t="shared" si="798"/>
        <v>549236.6252993641</v>
      </c>
    </row>
    <row r="3678" spans="1:18" x14ac:dyDescent="0.3">
      <c r="A3678" s="82">
        <v>3647</v>
      </c>
      <c r="B3678" s="94">
        <f t="shared" si="787"/>
        <v>6.1733421313256742E-31</v>
      </c>
      <c r="C3678" s="179">
        <f t="shared" si="788"/>
        <v>6.1594161346703709E-31</v>
      </c>
      <c r="D3678" s="166">
        <f t="shared" si="789"/>
        <v>2.2558277767625785E-3</v>
      </c>
      <c r="E3678" s="167">
        <f t="shared" si="799"/>
        <v>24.291375447755232</v>
      </c>
      <c r="F3678" s="168">
        <f t="shared" si="800"/>
        <v>8.2292597296299146</v>
      </c>
      <c r="G3678" s="168">
        <f t="shared" si="790"/>
        <v>285983.42497056181</v>
      </c>
      <c r="H3678" s="168">
        <f t="shared" si="791"/>
        <v>271310.33852408634</v>
      </c>
      <c r="I3678" s="169">
        <f t="shared" si="792"/>
        <v>557293.76349464816</v>
      </c>
      <c r="J3678" s="169">
        <f t="shared" si="794"/>
        <v>536472.1334814874</v>
      </c>
      <c r="K3678" s="95"/>
      <c r="L3678" s="265">
        <f t="shared" si="793"/>
        <v>213621.65477453187</v>
      </c>
      <c r="M3678" s="265">
        <f>$G3678*NonHospFrac+theModel!$H3678*NonHospFrac</f>
        <v>343672.10872011626</v>
      </c>
      <c r="N3678" s="266">
        <f t="shared" si="795"/>
        <v>557293.76349464816</v>
      </c>
      <c r="O3678" s="159"/>
      <c r="P3678" s="265">
        <f t="shared" si="796"/>
        <v>205640.31468089501</v>
      </c>
      <c r="Q3678" s="265">
        <f t="shared" si="797"/>
        <v>343670.55407844146</v>
      </c>
      <c r="R3678" s="266">
        <f t="shared" si="798"/>
        <v>549310.86875933642</v>
      </c>
    </row>
    <row r="3679" spans="1:18" x14ac:dyDescent="0.3">
      <c r="A3679" s="82">
        <v>3648</v>
      </c>
      <c r="B3679" s="94">
        <f t="shared" ref="B3679:B3742" si="801">Constant*EXP(PowerTerm*(A3679)/7)</f>
        <v>6.0580212651164678E-31</v>
      </c>
      <c r="C3679" s="179">
        <f t="shared" ref="C3679:C3742" si="802">(1-theFloor)*B3679</f>
        <v>6.0443554124743998E-31</v>
      </c>
      <c r="D3679" s="166">
        <f t="shared" ref="D3679:D3742" si="803">theFloor</f>
        <v>2.2558277767625785E-3</v>
      </c>
      <c r="E3679" s="167">
        <f t="shared" si="799"/>
        <v>24.291375447755232</v>
      </c>
      <c r="F3679" s="168">
        <f t="shared" si="800"/>
        <v>8.2315155574066772</v>
      </c>
      <c r="G3679" s="168">
        <f t="shared" ref="G3679:G3742" si="804">$B$22*F3679*totInfected/365.25</f>
        <v>286061.81954977527</v>
      </c>
      <c r="H3679" s="168">
        <f t="shared" ref="H3679:H3742" si="805">lostQALYs_Injured*E3679*totInfected/365.25</f>
        <v>271310.33852408634</v>
      </c>
      <c r="I3679" s="169">
        <f t="shared" ref="I3679:I3742" si="806">H3679+G3679</f>
        <v>557372.15807386162</v>
      </c>
      <c r="J3679" s="169">
        <f t="shared" si="794"/>
        <v>536539.69591355615</v>
      </c>
      <c r="K3679" s="95"/>
      <c r="L3679" s="265">
        <f t="shared" ref="L3679:L3742" si="807">$G3679*HospFrac+$H3679*HospFrac</f>
        <v>213651.70495781745</v>
      </c>
      <c r="M3679" s="265">
        <f>$G3679*NonHospFrac+theModel!$H3679*NonHospFrac</f>
        <v>343720.45311604417</v>
      </c>
      <c r="N3679" s="266">
        <f t="shared" si="795"/>
        <v>557372.15807386162</v>
      </c>
      <c r="O3679" s="159"/>
      <c r="P3679" s="265">
        <f t="shared" si="796"/>
        <v>205666.2126892427</v>
      </c>
      <c r="Q3679" s="265">
        <f t="shared" si="797"/>
        <v>343718.89847436937</v>
      </c>
      <c r="R3679" s="266">
        <f t="shared" si="798"/>
        <v>549385.11116361211</v>
      </c>
    </row>
    <row r="3680" spans="1:18" x14ac:dyDescent="0.3">
      <c r="A3680" s="82">
        <v>3649</v>
      </c>
      <c r="B3680" s="94">
        <f t="shared" si="801"/>
        <v>5.9448546456508142E-31</v>
      </c>
      <c r="C3680" s="179">
        <f t="shared" si="802"/>
        <v>5.9314440774123387E-31</v>
      </c>
      <c r="D3680" s="166">
        <f t="shared" si="803"/>
        <v>2.2558277767625785E-3</v>
      </c>
      <c r="E3680" s="167">
        <f t="shared" si="799"/>
        <v>24.291375447755232</v>
      </c>
      <c r="F3680" s="168">
        <f t="shared" si="800"/>
        <v>8.2337713851834398</v>
      </c>
      <c r="G3680" s="168">
        <f t="shared" si="804"/>
        <v>286140.21412898868</v>
      </c>
      <c r="H3680" s="168">
        <f t="shared" si="805"/>
        <v>271310.33852408634</v>
      </c>
      <c r="I3680" s="169">
        <f t="shared" si="806"/>
        <v>557450.55265307496</v>
      </c>
      <c r="J3680" s="169">
        <f t="shared" ref="J3680:J3743" si="808">J3679+(I3680-I3679)/(1+discountDaily)^A3680</f>
        <v>536607.255591647</v>
      </c>
      <c r="K3680" s="95"/>
      <c r="L3680" s="265">
        <f t="shared" si="807"/>
        <v>213681.75514110303</v>
      </c>
      <c r="M3680" s="265">
        <f>$G3680*NonHospFrac+theModel!$H3680*NonHospFrac</f>
        <v>343768.79751197196</v>
      </c>
      <c r="N3680" s="266">
        <f t="shared" ref="N3680:N3743" si="809">L3680+M3680</f>
        <v>557450.55265307496</v>
      </c>
      <c r="O3680" s="159"/>
      <c r="P3680" s="265">
        <f t="shared" ref="P3680:P3743" si="810">P3679+(L3680-L3679)/(1+discountDaily)^A3680</f>
        <v>205692.10964193661</v>
      </c>
      <c r="Q3680" s="265">
        <f t="shared" ref="Q3680:Q3743" si="811">Q3679+(M3680-M3679)/(1+discountDaily)^B3680</f>
        <v>343767.24287029717</v>
      </c>
      <c r="R3680" s="266">
        <f t="shared" ref="R3680:R3743" si="812">P3680+Q3680</f>
        <v>549459.35251223377</v>
      </c>
    </row>
    <row r="3681" spans="1:18" x14ac:dyDescent="0.3">
      <c r="A3681" s="82">
        <v>3650</v>
      </c>
      <c r="B3681" s="94">
        <f t="shared" si="801"/>
        <v>5.8338020306101736E-31</v>
      </c>
      <c r="C3681" s="179">
        <f t="shared" si="802"/>
        <v>5.8206419779453891E-31</v>
      </c>
      <c r="D3681" s="166">
        <f t="shared" si="803"/>
        <v>2.2558277767625785E-3</v>
      </c>
      <c r="E3681" s="167">
        <f t="shared" ref="E3681:E3744" si="813">C3681+E3680</f>
        <v>24.291375447755232</v>
      </c>
      <c r="F3681" s="168">
        <f t="shared" ref="F3681:F3744" si="814">D3681+F3680</f>
        <v>8.2360272129602023</v>
      </c>
      <c r="G3681" s="168">
        <f t="shared" si="804"/>
        <v>286218.60870820208</v>
      </c>
      <c r="H3681" s="168">
        <f t="shared" si="805"/>
        <v>271310.33852408634</v>
      </c>
      <c r="I3681" s="169">
        <f t="shared" si="806"/>
        <v>557528.94723228842</v>
      </c>
      <c r="J3681" s="169">
        <f t="shared" si="808"/>
        <v>536674.81251587253</v>
      </c>
      <c r="K3681" s="95"/>
      <c r="L3681" s="265">
        <f t="shared" si="807"/>
        <v>213711.80532438861</v>
      </c>
      <c r="M3681" s="265">
        <f>$G3681*NonHospFrac+theModel!$H3681*NonHospFrac</f>
        <v>343817.14190789982</v>
      </c>
      <c r="N3681" s="266">
        <f t="shared" si="809"/>
        <v>557528.94723228842</v>
      </c>
      <c r="O3681" s="159"/>
      <c r="P3681" s="265">
        <f t="shared" si="810"/>
        <v>205718.00553901974</v>
      </c>
      <c r="Q3681" s="265">
        <f t="shared" si="811"/>
        <v>343815.58726622502</v>
      </c>
      <c r="R3681" s="266">
        <f t="shared" si="812"/>
        <v>549533.59280524473</v>
      </c>
    </row>
    <row r="3682" spans="1:18" x14ac:dyDescent="0.3">
      <c r="A3682" s="82">
        <v>3651</v>
      </c>
      <c r="B3682" s="94">
        <f t="shared" si="801"/>
        <v>5.7248239294210015E-31</v>
      </c>
      <c r="C3682" s="179">
        <f t="shared" si="802"/>
        <v>5.7119097125839385E-31</v>
      </c>
      <c r="D3682" s="166">
        <f t="shared" si="803"/>
        <v>2.2558277767625785E-3</v>
      </c>
      <c r="E3682" s="167">
        <f t="shared" si="813"/>
        <v>24.291375447755232</v>
      </c>
      <c r="F3682" s="168">
        <f t="shared" si="814"/>
        <v>8.2382830407369649</v>
      </c>
      <c r="G3682" s="168">
        <f t="shared" si="804"/>
        <v>286297.00328741554</v>
      </c>
      <c r="H3682" s="168">
        <f t="shared" si="805"/>
        <v>271310.33852408634</v>
      </c>
      <c r="I3682" s="169">
        <f t="shared" si="806"/>
        <v>557607.34181150189</v>
      </c>
      <c r="J3682" s="169">
        <f t="shared" si="808"/>
        <v>536742.36668634485</v>
      </c>
      <c r="K3682" s="95"/>
      <c r="L3682" s="265">
        <f t="shared" si="807"/>
        <v>213741.85550767422</v>
      </c>
      <c r="M3682" s="265">
        <f>$G3682*NonHospFrac+theModel!$H3682*NonHospFrac</f>
        <v>343865.48630382767</v>
      </c>
      <c r="N3682" s="266">
        <f t="shared" si="809"/>
        <v>557607.34181150189</v>
      </c>
      <c r="O3682" s="159"/>
      <c r="P3682" s="265">
        <f t="shared" si="810"/>
        <v>205743.90038053514</v>
      </c>
      <c r="Q3682" s="265">
        <f t="shared" si="811"/>
        <v>343863.93166215287</v>
      </c>
      <c r="R3682" s="266">
        <f t="shared" si="812"/>
        <v>549607.83204268804</v>
      </c>
    </row>
    <row r="3683" spans="1:18" x14ac:dyDescent="0.3">
      <c r="A3683" s="82">
        <v>3652</v>
      </c>
      <c r="B3683" s="94">
        <f t="shared" si="801"/>
        <v>5.6178815892117999E-31</v>
      </c>
      <c r="C3683" s="179">
        <f t="shared" si="802"/>
        <v>5.6052086158762931E-31</v>
      </c>
      <c r="D3683" s="166">
        <f t="shared" si="803"/>
        <v>2.2558277767625785E-3</v>
      </c>
      <c r="E3683" s="167">
        <f t="shared" si="813"/>
        <v>24.291375447755232</v>
      </c>
      <c r="F3683" s="168">
        <f t="shared" si="814"/>
        <v>8.2405388685137275</v>
      </c>
      <c r="G3683" s="168">
        <f t="shared" si="804"/>
        <v>286375.39786662889</v>
      </c>
      <c r="H3683" s="168">
        <f t="shared" si="805"/>
        <v>271310.33852408634</v>
      </c>
      <c r="I3683" s="169">
        <f t="shared" si="806"/>
        <v>557685.73639071523</v>
      </c>
      <c r="J3683" s="169">
        <f t="shared" si="808"/>
        <v>536809.91810317605</v>
      </c>
      <c r="K3683" s="95"/>
      <c r="L3683" s="265">
        <f t="shared" si="807"/>
        <v>213771.90569095977</v>
      </c>
      <c r="M3683" s="265">
        <f>$G3683*NonHospFrac+theModel!$H3683*NonHospFrac</f>
        <v>343913.83069975546</v>
      </c>
      <c r="N3683" s="266">
        <f t="shared" si="809"/>
        <v>557685.73639071523</v>
      </c>
      <c r="O3683" s="159"/>
      <c r="P3683" s="265">
        <f t="shared" si="810"/>
        <v>205769.79416652577</v>
      </c>
      <c r="Q3683" s="265">
        <f t="shared" si="811"/>
        <v>343912.27605808066</v>
      </c>
      <c r="R3683" s="266">
        <f t="shared" si="812"/>
        <v>549682.07022460643</v>
      </c>
    </row>
    <row r="3684" spans="1:18" x14ac:dyDescent="0.3">
      <c r="A3684" s="275">
        <v>3653</v>
      </c>
      <c r="B3684" s="276">
        <f t="shared" si="801"/>
        <v>5.5129369810325126E-31</v>
      </c>
      <c r="C3684" s="277">
        <f t="shared" si="802"/>
        <v>5.500500744659158E-31</v>
      </c>
      <c r="D3684" s="93">
        <f t="shared" si="803"/>
        <v>2.2558277767625785E-3</v>
      </c>
      <c r="E3684" s="278">
        <f t="shared" si="813"/>
        <v>24.291375447755232</v>
      </c>
      <c r="F3684" s="279">
        <f t="shared" si="814"/>
        <v>8.2427946962904901</v>
      </c>
      <c r="G3684" s="279">
        <f t="shared" si="804"/>
        <v>286453.79244584235</v>
      </c>
      <c r="H3684" s="279">
        <f t="shared" si="805"/>
        <v>271310.33852408634</v>
      </c>
      <c r="I3684" s="280">
        <f t="shared" si="806"/>
        <v>557764.13096992869</v>
      </c>
      <c r="J3684" s="280">
        <f t="shared" si="808"/>
        <v>536877.46676647861</v>
      </c>
      <c r="K3684" s="281"/>
      <c r="L3684" s="282">
        <f t="shared" si="807"/>
        <v>213801.95587424535</v>
      </c>
      <c r="M3684" s="282">
        <f>$G3684*NonHospFrac+theModel!$H3684*NonHospFrac</f>
        <v>343962.17509568331</v>
      </c>
      <c r="N3684" s="283">
        <f t="shared" si="809"/>
        <v>557764.13096992869</v>
      </c>
      <c r="O3684" s="284"/>
      <c r="P3684" s="282">
        <f t="shared" si="810"/>
        <v>205795.68689703473</v>
      </c>
      <c r="Q3684" s="282">
        <f t="shared" si="811"/>
        <v>343960.62045400852</v>
      </c>
      <c r="R3684" s="283">
        <f t="shared" si="812"/>
        <v>549756.30735104322</v>
      </c>
    </row>
    <row r="3685" spans="1:18" x14ac:dyDescent="0.3">
      <c r="A3685" s="82">
        <v>3654</v>
      </c>
      <c r="B3685" s="94">
        <f t="shared" si="801"/>
        <v>5.4099527863313338E-31</v>
      </c>
      <c r="C3685" s="179">
        <f t="shared" si="802"/>
        <v>5.3977488645649538E-31</v>
      </c>
      <c r="D3685" s="166">
        <f t="shared" si="803"/>
        <v>2.2558277767625785E-3</v>
      </c>
      <c r="E3685" s="167">
        <f t="shared" si="813"/>
        <v>24.291375447755232</v>
      </c>
      <c r="F3685" s="168">
        <f t="shared" si="814"/>
        <v>8.2450505240672527</v>
      </c>
      <c r="G3685" s="168">
        <f t="shared" si="804"/>
        <v>286532.18702505575</v>
      </c>
      <c r="H3685" s="168">
        <f t="shared" si="805"/>
        <v>271310.33852408634</v>
      </c>
      <c r="I3685" s="169">
        <f t="shared" si="806"/>
        <v>557842.52554914216</v>
      </c>
      <c r="J3685" s="169">
        <f t="shared" si="808"/>
        <v>536945.01267636463</v>
      </c>
      <c r="K3685" s="95"/>
      <c r="L3685" s="265">
        <f t="shared" si="807"/>
        <v>213832.00605753093</v>
      </c>
      <c r="M3685" s="265">
        <f>$G3685*NonHospFrac+theModel!$H3685*NonHospFrac</f>
        <v>344010.51949161116</v>
      </c>
      <c r="N3685" s="266">
        <f t="shared" si="809"/>
        <v>557842.52554914216</v>
      </c>
      <c r="O3685" s="159"/>
      <c r="P3685" s="265">
        <f t="shared" si="810"/>
        <v>205821.57857210503</v>
      </c>
      <c r="Q3685" s="265">
        <f t="shared" si="811"/>
        <v>344008.96484993637</v>
      </c>
      <c r="R3685" s="266">
        <f t="shared" si="812"/>
        <v>549830.54342204146</v>
      </c>
    </row>
    <row r="3686" spans="1:18" x14ac:dyDescent="0.3">
      <c r="A3686" s="82">
        <v>3655</v>
      </c>
      <c r="B3686" s="94">
        <f t="shared" si="801"/>
        <v>5.3088923836841428E-31</v>
      </c>
      <c r="C3686" s="179">
        <f t="shared" si="802"/>
        <v>5.2969164367811845E-31</v>
      </c>
      <c r="D3686" s="166">
        <f t="shared" si="803"/>
        <v>2.2558277767625785E-3</v>
      </c>
      <c r="E3686" s="167">
        <f t="shared" si="813"/>
        <v>24.291375447755232</v>
      </c>
      <c r="F3686" s="168">
        <f t="shared" si="814"/>
        <v>8.2473063518440153</v>
      </c>
      <c r="G3686" s="168">
        <f t="shared" si="804"/>
        <v>286610.58160426922</v>
      </c>
      <c r="H3686" s="168">
        <f t="shared" si="805"/>
        <v>271310.33852408634</v>
      </c>
      <c r="I3686" s="169">
        <f t="shared" si="806"/>
        <v>557920.9201283555</v>
      </c>
      <c r="J3686" s="169">
        <f t="shared" si="808"/>
        <v>537012.55583294632</v>
      </c>
      <c r="K3686" s="95"/>
      <c r="L3686" s="265">
        <f t="shared" si="807"/>
        <v>213862.05624081651</v>
      </c>
      <c r="M3686" s="265">
        <f>$G3686*NonHospFrac+theModel!$H3686*NonHospFrac</f>
        <v>344058.86388753902</v>
      </c>
      <c r="N3686" s="266">
        <f t="shared" si="809"/>
        <v>557920.9201283555</v>
      </c>
      <c r="O3686" s="159"/>
      <c r="P3686" s="265">
        <f t="shared" si="810"/>
        <v>205847.46919177967</v>
      </c>
      <c r="Q3686" s="265">
        <f t="shared" si="811"/>
        <v>344057.30924586422</v>
      </c>
      <c r="R3686" s="266">
        <f t="shared" si="812"/>
        <v>549904.77843764389</v>
      </c>
    </row>
    <row r="3687" spans="1:18" x14ac:dyDescent="0.3">
      <c r="A3687" s="82">
        <v>3656</v>
      </c>
      <c r="B3687" s="94">
        <f t="shared" si="801"/>
        <v>5.2097198357718438E-31</v>
      </c>
      <c r="C3687" s="179">
        <f t="shared" si="802"/>
        <v>5.1979676050571586E-31</v>
      </c>
      <c r="D3687" s="166">
        <f t="shared" si="803"/>
        <v>2.2558277767625785E-3</v>
      </c>
      <c r="E3687" s="167">
        <f t="shared" si="813"/>
        <v>24.291375447755232</v>
      </c>
      <c r="F3687" s="168">
        <f t="shared" si="814"/>
        <v>8.2495621796207779</v>
      </c>
      <c r="G3687" s="168">
        <f t="shared" si="804"/>
        <v>286688.97618348256</v>
      </c>
      <c r="H3687" s="168">
        <f t="shared" si="805"/>
        <v>271310.33852408634</v>
      </c>
      <c r="I3687" s="169">
        <f t="shared" si="806"/>
        <v>557999.31470756885</v>
      </c>
      <c r="J3687" s="169">
        <f t="shared" si="808"/>
        <v>537080.09623633604</v>
      </c>
      <c r="K3687" s="95"/>
      <c r="L3687" s="265">
        <f t="shared" si="807"/>
        <v>213892.10642410206</v>
      </c>
      <c r="M3687" s="265">
        <f>$G3687*NonHospFrac+theModel!$H3687*NonHospFrac</f>
        <v>344107.20828346687</v>
      </c>
      <c r="N3687" s="266">
        <f t="shared" si="809"/>
        <v>557999.31470756896</v>
      </c>
      <c r="O3687" s="159"/>
      <c r="P3687" s="265">
        <f t="shared" si="810"/>
        <v>205873.35875610166</v>
      </c>
      <c r="Q3687" s="265">
        <f t="shared" si="811"/>
        <v>344105.65364179207</v>
      </c>
      <c r="R3687" s="266">
        <f t="shared" si="812"/>
        <v>549979.0123978937</v>
      </c>
    </row>
    <row r="3688" spans="1:18" x14ac:dyDescent="0.3">
      <c r="A3688" s="82">
        <v>3657</v>
      </c>
      <c r="B3688" s="94">
        <f t="shared" si="801"/>
        <v>5.1123998766009632E-31</v>
      </c>
      <c r="C3688" s="179">
        <f t="shared" si="802"/>
        <v>5.1008671829534091E-31</v>
      </c>
      <c r="D3688" s="166">
        <f t="shared" si="803"/>
        <v>2.2558277767625785E-3</v>
      </c>
      <c r="E3688" s="167">
        <f t="shared" si="813"/>
        <v>24.291375447755232</v>
      </c>
      <c r="F3688" s="168">
        <f t="shared" si="814"/>
        <v>8.2518180073975405</v>
      </c>
      <c r="G3688" s="168">
        <f t="shared" si="804"/>
        <v>286767.37076269602</v>
      </c>
      <c r="H3688" s="168">
        <f t="shared" si="805"/>
        <v>271310.33852408634</v>
      </c>
      <c r="I3688" s="169">
        <f t="shared" si="806"/>
        <v>558077.70928678242</v>
      </c>
      <c r="J3688" s="169">
        <f t="shared" si="808"/>
        <v>537147.63388664613</v>
      </c>
      <c r="K3688" s="95"/>
      <c r="L3688" s="265">
        <f t="shared" si="807"/>
        <v>213922.15660738765</v>
      </c>
      <c r="M3688" s="265">
        <f>$G3688*NonHospFrac+theModel!$H3688*NonHospFrac</f>
        <v>344155.55267939472</v>
      </c>
      <c r="N3688" s="266">
        <f t="shared" si="809"/>
        <v>558077.70928678242</v>
      </c>
      <c r="O3688" s="159"/>
      <c r="P3688" s="265">
        <f t="shared" si="810"/>
        <v>205899.24726511407</v>
      </c>
      <c r="Q3688" s="265">
        <f t="shared" si="811"/>
        <v>344153.99803771992</v>
      </c>
      <c r="R3688" s="266">
        <f t="shared" si="812"/>
        <v>550053.24530283397</v>
      </c>
    </row>
    <row r="3689" spans="1:18" x14ac:dyDescent="0.3">
      <c r="A3689" s="82">
        <v>3658</v>
      </c>
      <c r="B3689" s="94">
        <f t="shared" si="801"/>
        <v>5.0168978989630537E-31</v>
      </c>
      <c r="C3689" s="179">
        <f t="shared" si="802"/>
        <v>5.0055806413293912E-31</v>
      </c>
      <c r="D3689" s="166">
        <f t="shared" si="803"/>
        <v>2.2558277767625785E-3</v>
      </c>
      <c r="E3689" s="167">
        <f t="shared" si="813"/>
        <v>24.291375447755232</v>
      </c>
      <c r="F3689" s="168">
        <f t="shared" si="814"/>
        <v>8.254073835174303</v>
      </c>
      <c r="G3689" s="168">
        <f t="shared" si="804"/>
        <v>286845.76534190949</v>
      </c>
      <c r="H3689" s="168">
        <f t="shared" si="805"/>
        <v>271310.33852408634</v>
      </c>
      <c r="I3689" s="169">
        <f t="shared" si="806"/>
        <v>558156.10386599577</v>
      </c>
      <c r="J3689" s="169">
        <f t="shared" si="808"/>
        <v>537215.16878398845</v>
      </c>
      <c r="K3689" s="95"/>
      <c r="L3689" s="265">
        <f t="shared" si="807"/>
        <v>213952.20679067326</v>
      </c>
      <c r="M3689" s="265">
        <f>$G3689*NonHospFrac+theModel!$H3689*NonHospFrac</f>
        <v>344203.89707532257</v>
      </c>
      <c r="N3689" s="266">
        <f t="shared" si="809"/>
        <v>558156.10386599577</v>
      </c>
      <c r="O3689" s="159"/>
      <c r="P3689" s="265">
        <f t="shared" si="810"/>
        <v>205925.13471885992</v>
      </c>
      <c r="Q3689" s="265">
        <f t="shared" si="811"/>
        <v>344202.34243364778</v>
      </c>
      <c r="R3689" s="266">
        <f t="shared" si="812"/>
        <v>550127.47715250775</v>
      </c>
    </row>
    <row r="3690" spans="1:18" x14ac:dyDescent="0.3">
      <c r="A3690" s="82">
        <v>3659</v>
      </c>
      <c r="B3690" s="94">
        <f t="shared" si="801"/>
        <v>4.923179942128005E-31</v>
      </c>
      <c r="C3690" s="179">
        <f t="shared" si="802"/>
        <v>4.9120740960645526E-31</v>
      </c>
      <c r="D3690" s="166">
        <f t="shared" si="803"/>
        <v>2.2558277767625785E-3</v>
      </c>
      <c r="E3690" s="167">
        <f t="shared" si="813"/>
        <v>24.291375447755232</v>
      </c>
      <c r="F3690" s="168">
        <f t="shared" si="814"/>
        <v>8.2563296629510656</v>
      </c>
      <c r="G3690" s="168">
        <f t="shared" si="804"/>
        <v>286924.15992112289</v>
      </c>
      <c r="H3690" s="168">
        <f t="shared" si="805"/>
        <v>271310.33852408634</v>
      </c>
      <c r="I3690" s="169">
        <f t="shared" si="806"/>
        <v>558234.49844520923</v>
      </c>
      <c r="J3690" s="169">
        <f t="shared" si="808"/>
        <v>537282.70092847547</v>
      </c>
      <c r="K3690" s="95"/>
      <c r="L3690" s="265">
        <f t="shared" si="807"/>
        <v>213982.25697395881</v>
      </c>
      <c r="M3690" s="265">
        <f>$G3690*NonHospFrac+theModel!$H3690*NonHospFrac</f>
        <v>344252.24147125043</v>
      </c>
      <c r="N3690" s="266">
        <f t="shared" si="809"/>
        <v>558234.49844520923</v>
      </c>
      <c r="O3690" s="159"/>
      <c r="P3690" s="265">
        <f t="shared" si="810"/>
        <v>205951.02111738213</v>
      </c>
      <c r="Q3690" s="265">
        <f t="shared" si="811"/>
        <v>344250.68682957563</v>
      </c>
      <c r="R3690" s="266">
        <f t="shared" si="812"/>
        <v>550201.70794695779</v>
      </c>
    </row>
    <row r="3691" spans="1:18" x14ac:dyDescent="0.3">
      <c r="A3691" s="82">
        <v>3660</v>
      </c>
      <c r="B3691" s="94">
        <f t="shared" si="801"/>
        <v>4.8312126797679524E-31</v>
      </c>
      <c r="C3691" s="179">
        <f t="shared" si="802"/>
        <v>4.8203142960094845E-31</v>
      </c>
      <c r="D3691" s="166">
        <f t="shared" si="803"/>
        <v>2.2558277767625785E-3</v>
      </c>
      <c r="E3691" s="167">
        <f t="shared" si="813"/>
        <v>24.291375447755232</v>
      </c>
      <c r="F3691" s="168">
        <f t="shared" si="814"/>
        <v>8.2585854907278282</v>
      </c>
      <c r="G3691" s="168">
        <f t="shared" si="804"/>
        <v>287002.55450033629</v>
      </c>
      <c r="H3691" s="168">
        <f t="shared" si="805"/>
        <v>271310.33852408634</v>
      </c>
      <c r="I3691" s="169">
        <f t="shared" si="806"/>
        <v>558312.89302442269</v>
      </c>
      <c r="J3691" s="169">
        <f t="shared" si="808"/>
        <v>537350.2303202193</v>
      </c>
      <c r="K3691" s="95"/>
      <c r="L3691" s="265">
        <f t="shared" si="807"/>
        <v>214012.30715724439</v>
      </c>
      <c r="M3691" s="265">
        <f>$G3691*NonHospFrac+theModel!$H3691*NonHospFrac</f>
        <v>344300.58586717822</v>
      </c>
      <c r="N3691" s="266">
        <f t="shared" si="809"/>
        <v>558312.89302442258</v>
      </c>
      <c r="O3691" s="159"/>
      <c r="P3691" s="265">
        <f t="shared" si="810"/>
        <v>205976.90646072381</v>
      </c>
      <c r="Q3691" s="265">
        <f t="shared" si="811"/>
        <v>344299.03122550342</v>
      </c>
      <c r="R3691" s="266">
        <f t="shared" si="812"/>
        <v>550275.93768622726</v>
      </c>
    </row>
    <row r="3692" spans="1:18" x14ac:dyDescent="0.3">
      <c r="A3692" s="82">
        <v>3661</v>
      </c>
      <c r="B3692" s="94">
        <f t="shared" si="801"/>
        <v>4.7409634081060735E-31</v>
      </c>
      <c r="C3692" s="179">
        <f t="shared" si="802"/>
        <v>4.7302686111614528E-31</v>
      </c>
      <c r="D3692" s="166">
        <f t="shared" si="803"/>
        <v>2.2558277767625785E-3</v>
      </c>
      <c r="E3692" s="167">
        <f t="shared" si="813"/>
        <v>24.291375447755232</v>
      </c>
      <c r="F3692" s="168">
        <f t="shared" si="814"/>
        <v>8.2608413185045908</v>
      </c>
      <c r="G3692" s="168">
        <f t="shared" si="804"/>
        <v>287080.94907954975</v>
      </c>
      <c r="H3692" s="168">
        <f t="shared" si="805"/>
        <v>271310.33852408634</v>
      </c>
      <c r="I3692" s="169">
        <f t="shared" si="806"/>
        <v>558391.28760363604</v>
      </c>
      <c r="J3692" s="169">
        <f t="shared" si="808"/>
        <v>537417.75695933215</v>
      </c>
      <c r="K3692" s="95"/>
      <c r="L3692" s="265">
        <f t="shared" si="807"/>
        <v>214042.35734052997</v>
      </c>
      <c r="M3692" s="265">
        <f>$G3692*NonHospFrac+theModel!$H3692*NonHospFrac</f>
        <v>344348.93026310613</v>
      </c>
      <c r="N3692" s="266">
        <f t="shared" si="809"/>
        <v>558391.28760363604</v>
      </c>
      <c r="O3692" s="159"/>
      <c r="P3692" s="265">
        <f t="shared" si="810"/>
        <v>206002.79074892795</v>
      </c>
      <c r="Q3692" s="265">
        <f t="shared" si="811"/>
        <v>344347.37562143133</v>
      </c>
      <c r="R3692" s="266">
        <f t="shared" si="812"/>
        <v>550350.16637035925</v>
      </c>
    </row>
    <row r="3693" spans="1:18" x14ac:dyDescent="0.3">
      <c r="A3693" s="82">
        <v>3662</v>
      </c>
      <c r="B3693" s="94">
        <f t="shared" si="801"/>
        <v>4.6524000342871108E-31</v>
      </c>
      <c r="C3693" s="179">
        <f t="shared" si="802"/>
        <v>4.6419050210611551E-31</v>
      </c>
      <c r="D3693" s="166">
        <f t="shared" si="803"/>
        <v>2.2558277767625785E-3</v>
      </c>
      <c r="E3693" s="167">
        <f t="shared" si="813"/>
        <v>24.291375447755232</v>
      </c>
      <c r="F3693" s="168">
        <f t="shared" si="814"/>
        <v>8.2630971462813534</v>
      </c>
      <c r="G3693" s="168">
        <f t="shared" si="804"/>
        <v>287159.34365876316</v>
      </c>
      <c r="H3693" s="168">
        <f t="shared" si="805"/>
        <v>271310.33852408634</v>
      </c>
      <c r="I3693" s="169">
        <f t="shared" si="806"/>
        <v>558469.6821828495</v>
      </c>
      <c r="J3693" s="169">
        <f t="shared" si="808"/>
        <v>537485.28084592626</v>
      </c>
      <c r="K3693" s="95"/>
      <c r="L3693" s="265">
        <f t="shared" si="807"/>
        <v>214072.40752381558</v>
      </c>
      <c r="M3693" s="265">
        <f>$G3693*NonHospFrac+theModel!$H3693*NonHospFrac</f>
        <v>344397.27465903392</v>
      </c>
      <c r="N3693" s="266">
        <f t="shared" si="809"/>
        <v>558469.6821828495</v>
      </c>
      <c r="O3693" s="159"/>
      <c r="P3693" s="265">
        <f t="shared" si="810"/>
        <v>206028.67398203755</v>
      </c>
      <c r="Q3693" s="265">
        <f t="shared" si="811"/>
        <v>344395.72001735913</v>
      </c>
      <c r="R3693" s="266">
        <f t="shared" si="812"/>
        <v>550424.39399939671</v>
      </c>
    </row>
    <row r="3694" spans="1:18" x14ac:dyDescent="0.3">
      <c r="A3694" s="82">
        <v>3663</v>
      </c>
      <c r="B3694" s="94">
        <f t="shared" si="801"/>
        <v>4.565491064965088E-31</v>
      </c>
      <c r="C3694" s="179">
        <f t="shared" si="802"/>
        <v>4.5551921034061783E-31</v>
      </c>
      <c r="D3694" s="166">
        <f t="shared" si="803"/>
        <v>2.2558277767625785E-3</v>
      </c>
      <c r="E3694" s="167">
        <f t="shared" si="813"/>
        <v>24.291375447755232</v>
      </c>
      <c r="F3694" s="168">
        <f t="shared" si="814"/>
        <v>8.265352974058116</v>
      </c>
      <c r="G3694" s="168">
        <f t="shared" si="804"/>
        <v>287237.73823797656</v>
      </c>
      <c r="H3694" s="168">
        <f t="shared" si="805"/>
        <v>271310.33852408634</v>
      </c>
      <c r="I3694" s="169">
        <f t="shared" si="806"/>
        <v>558548.07676206296</v>
      </c>
      <c r="J3694" s="169">
        <f t="shared" si="808"/>
        <v>537552.80198011384</v>
      </c>
      <c r="K3694" s="95"/>
      <c r="L3694" s="265">
        <f t="shared" si="807"/>
        <v>214102.45770710113</v>
      </c>
      <c r="M3694" s="265">
        <f>$G3694*NonHospFrac+theModel!$H3694*NonHospFrac</f>
        <v>344445.61905496172</v>
      </c>
      <c r="N3694" s="266">
        <f t="shared" si="809"/>
        <v>558548.07676206285</v>
      </c>
      <c r="O3694" s="159"/>
      <c r="P3694" s="265">
        <f t="shared" si="810"/>
        <v>206054.55616009556</v>
      </c>
      <c r="Q3694" s="265">
        <f t="shared" si="811"/>
        <v>344444.06441328692</v>
      </c>
      <c r="R3694" s="266">
        <f t="shared" si="812"/>
        <v>550498.62057338248</v>
      </c>
    </row>
    <row r="3695" spans="1:18" x14ac:dyDescent="0.3">
      <c r="A3695" s="82">
        <v>3664</v>
      </c>
      <c r="B3695" s="94">
        <f t="shared" si="801"/>
        <v>4.4802055951041938E-31</v>
      </c>
      <c r="C3695" s="179">
        <f t="shared" si="802"/>
        <v>4.4700990228771504E-31</v>
      </c>
      <c r="D3695" s="166">
        <f t="shared" si="803"/>
        <v>2.2558277767625785E-3</v>
      </c>
      <c r="E3695" s="167">
        <f t="shared" si="813"/>
        <v>24.291375447755232</v>
      </c>
      <c r="F3695" s="168">
        <f t="shared" si="814"/>
        <v>8.2676088018348786</v>
      </c>
      <c r="G3695" s="168">
        <f t="shared" si="804"/>
        <v>287316.13281719002</v>
      </c>
      <c r="H3695" s="168">
        <f t="shared" si="805"/>
        <v>271310.33852408634</v>
      </c>
      <c r="I3695" s="169">
        <f t="shared" si="806"/>
        <v>558626.47134127631</v>
      </c>
      <c r="J3695" s="169">
        <f t="shared" si="808"/>
        <v>537620.32036200701</v>
      </c>
      <c r="K3695" s="95"/>
      <c r="L3695" s="265">
        <f t="shared" si="807"/>
        <v>214132.50789038674</v>
      </c>
      <c r="M3695" s="265">
        <f>$G3695*NonHospFrac+theModel!$H3695*NonHospFrac</f>
        <v>344493.96345088963</v>
      </c>
      <c r="N3695" s="266">
        <f t="shared" si="809"/>
        <v>558626.47134127631</v>
      </c>
      <c r="O3695" s="159"/>
      <c r="P3695" s="265">
        <f t="shared" si="810"/>
        <v>206080.43728314509</v>
      </c>
      <c r="Q3695" s="265">
        <f t="shared" si="811"/>
        <v>344492.40880921483</v>
      </c>
      <c r="R3695" s="266">
        <f t="shared" si="812"/>
        <v>550572.84609235986</v>
      </c>
    </row>
    <row r="3696" spans="1:18" x14ac:dyDescent="0.3">
      <c r="A3696" s="82">
        <v>3665</v>
      </c>
      <c r="B3696" s="94">
        <f t="shared" si="801"/>
        <v>4.396513296988878E-31</v>
      </c>
      <c r="C3696" s="179">
        <f t="shared" si="802"/>
        <v>4.3865955201726249E-31</v>
      </c>
      <c r="D3696" s="166">
        <f t="shared" si="803"/>
        <v>2.2558277767625785E-3</v>
      </c>
      <c r="E3696" s="167">
        <f t="shared" si="813"/>
        <v>24.291375447755232</v>
      </c>
      <c r="F3696" s="168">
        <f t="shared" si="814"/>
        <v>8.2698646296116411</v>
      </c>
      <c r="G3696" s="168">
        <f t="shared" si="804"/>
        <v>287394.52739640343</v>
      </c>
      <c r="H3696" s="168">
        <f t="shared" si="805"/>
        <v>271310.33852408634</v>
      </c>
      <c r="I3696" s="169">
        <f t="shared" si="806"/>
        <v>558704.86592048977</v>
      </c>
      <c r="J3696" s="169">
        <f t="shared" si="808"/>
        <v>537687.83599171811</v>
      </c>
      <c r="K3696" s="95"/>
      <c r="L3696" s="265">
        <f t="shared" si="807"/>
        <v>214162.55807367229</v>
      </c>
      <c r="M3696" s="265">
        <f>$G3696*NonHospFrac+theModel!$H3696*NonHospFrac</f>
        <v>344542.30784681742</v>
      </c>
      <c r="N3696" s="266">
        <f t="shared" si="809"/>
        <v>558704.86592048965</v>
      </c>
      <c r="O3696" s="159"/>
      <c r="P3696" s="265">
        <f t="shared" si="810"/>
        <v>206106.31735122905</v>
      </c>
      <c r="Q3696" s="265">
        <f t="shared" si="811"/>
        <v>344540.75320514262</v>
      </c>
      <c r="R3696" s="266">
        <f t="shared" si="812"/>
        <v>550647.07055637171</v>
      </c>
    </row>
    <row r="3697" spans="1:18" x14ac:dyDescent="0.3">
      <c r="A3697" s="82">
        <v>3666</v>
      </c>
      <c r="B3697" s="94">
        <f t="shared" si="801"/>
        <v>4.3143844094392457E-31</v>
      </c>
      <c r="C3697" s="179">
        <f t="shared" si="802"/>
        <v>4.3046519012488012E-31</v>
      </c>
      <c r="D3697" s="166">
        <f t="shared" si="803"/>
        <v>2.2558277767625785E-3</v>
      </c>
      <c r="E3697" s="167">
        <f t="shared" si="813"/>
        <v>24.291375447755232</v>
      </c>
      <c r="F3697" s="168">
        <f t="shared" si="814"/>
        <v>8.2721204573884037</v>
      </c>
      <c r="G3697" s="168">
        <f t="shared" si="804"/>
        <v>287472.92197561683</v>
      </c>
      <c r="H3697" s="168">
        <f t="shared" si="805"/>
        <v>271310.33852408634</v>
      </c>
      <c r="I3697" s="169">
        <f t="shared" si="806"/>
        <v>558783.26049970323</v>
      </c>
      <c r="J3697" s="169">
        <f t="shared" si="808"/>
        <v>537755.34886935924</v>
      </c>
      <c r="K3697" s="95"/>
      <c r="L3697" s="265">
        <f t="shared" si="807"/>
        <v>214192.60825695787</v>
      </c>
      <c r="M3697" s="265">
        <f>$G3697*NonHospFrac+theModel!$H3697*NonHospFrac</f>
        <v>344590.65224274527</v>
      </c>
      <c r="N3697" s="266">
        <f t="shared" si="809"/>
        <v>558783.26049970312</v>
      </c>
      <c r="O3697" s="159"/>
      <c r="P3697" s="265">
        <f t="shared" si="810"/>
        <v>206132.19636439052</v>
      </c>
      <c r="Q3697" s="265">
        <f t="shared" si="811"/>
        <v>344589.09760107048</v>
      </c>
      <c r="R3697" s="266">
        <f t="shared" si="812"/>
        <v>550721.29396546097</v>
      </c>
    </row>
    <row r="3698" spans="1:18" x14ac:dyDescent="0.3">
      <c r="A3698" s="82">
        <v>3667</v>
      </c>
      <c r="B3698" s="94">
        <f t="shared" si="801"/>
        <v>4.2337897272279128E-31</v>
      </c>
      <c r="C3698" s="179">
        <f t="shared" si="802"/>
        <v>4.2242390267602596E-31</v>
      </c>
      <c r="D3698" s="166">
        <f t="shared" si="803"/>
        <v>2.2558277767625785E-3</v>
      </c>
      <c r="E3698" s="167">
        <f t="shared" si="813"/>
        <v>24.291375447755232</v>
      </c>
      <c r="F3698" s="168">
        <f t="shared" si="814"/>
        <v>8.2743762851651663</v>
      </c>
      <c r="G3698" s="168">
        <f t="shared" si="804"/>
        <v>287551.31655483023</v>
      </c>
      <c r="H3698" s="168">
        <f t="shared" si="805"/>
        <v>271310.33852408634</v>
      </c>
      <c r="I3698" s="169">
        <f t="shared" si="806"/>
        <v>558861.65507891658</v>
      </c>
      <c r="J3698" s="169">
        <f t="shared" si="808"/>
        <v>537822.85899504239</v>
      </c>
      <c r="K3698" s="95"/>
      <c r="L3698" s="265">
        <f t="shared" si="807"/>
        <v>214222.65844024345</v>
      </c>
      <c r="M3698" s="265">
        <f>$G3698*NonHospFrac+theModel!$H3698*NonHospFrac</f>
        <v>344638.99663867312</v>
      </c>
      <c r="N3698" s="266">
        <f t="shared" si="809"/>
        <v>558861.65507891658</v>
      </c>
      <c r="O3698" s="159"/>
      <c r="P3698" s="265">
        <f t="shared" si="810"/>
        <v>206158.07432267244</v>
      </c>
      <c r="Q3698" s="265">
        <f t="shared" si="811"/>
        <v>344637.44199699833</v>
      </c>
      <c r="R3698" s="266">
        <f t="shared" si="812"/>
        <v>550795.51631967071</v>
      </c>
    </row>
    <row r="3699" spans="1:18" x14ac:dyDescent="0.3">
      <c r="A3699" s="82">
        <v>3668</v>
      </c>
      <c r="B3699" s="94">
        <f t="shared" si="801"/>
        <v>4.1547005906945517E-31</v>
      </c>
      <c r="C3699" s="179">
        <f t="shared" si="802"/>
        <v>4.1453283016979312E-31</v>
      </c>
      <c r="D3699" s="166">
        <f t="shared" si="803"/>
        <v>2.2558277767625785E-3</v>
      </c>
      <c r="E3699" s="167">
        <f t="shared" si="813"/>
        <v>24.291375447755232</v>
      </c>
      <c r="F3699" s="168">
        <f t="shared" si="814"/>
        <v>8.2766321129419289</v>
      </c>
      <c r="G3699" s="168">
        <f t="shared" si="804"/>
        <v>287629.7111340437</v>
      </c>
      <c r="H3699" s="168">
        <f t="shared" si="805"/>
        <v>271310.33852408634</v>
      </c>
      <c r="I3699" s="169">
        <f t="shared" si="806"/>
        <v>558940.04965813004</v>
      </c>
      <c r="J3699" s="169">
        <f t="shared" si="808"/>
        <v>537890.36636888003</v>
      </c>
      <c r="K3699" s="95"/>
      <c r="L3699" s="265">
        <f t="shared" si="807"/>
        <v>214252.70862352903</v>
      </c>
      <c r="M3699" s="265">
        <f>$G3699*NonHospFrac+theModel!$H3699*NonHospFrac</f>
        <v>344687.34103460098</v>
      </c>
      <c r="N3699" s="266">
        <f t="shared" si="809"/>
        <v>558940.04965813004</v>
      </c>
      <c r="O3699" s="159"/>
      <c r="P3699" s="265">
        <f t="shared" si="810"/>
        <v>206183.95122611785</v>
      </c>
      <c r="Q3699" s="265">
        <f t="shared" si="811"/>
        <v>344685.78639292618</v>
      </c>
      <c r="R3699" s="266">
        <f t="shared" si="812"/>
        <v>550869.73761904403</v>
      </c>
    </row>
    <row r="3700" spans="1:18" x14ac:dyDescent="0.3">
      <c r="A3700" s="82">
        <v>3669</v>
      </c>
      <c r="B3700" s="94">
        <f t="shared" si="801"/>
        <v>4.0770888755544569E-31</v>
      </c>
      <c r="C3700" s="179">
        <f t="shared" si="802"/>
        <v>4.0678916652206516E-31</v>
      </c>
      <c r="D3700" s="166">
        <f t="shared" si="803"/>
        <v>2.2558277767625785E-3</v>
      </c>
      <c r="E3700" s="167">
        <f t="shared" si="813"/>
        <v>24.291375447755232</v>
      </c>
      <c r="F3700" s="168">
        <f t="shared" si="814"/>
        <v>8.2788879407186915</v>
      </c>
      <c r="G3700" s="168">
        <f t="shared" si="804"/>
        <v>287708.1057132571</v>
      </c>
      <c r="H3700" s="168">
        <f t="shared" si="805"/>
        <v>271310.33852408634</v>
      </c>
      <c r="I3700" s="169">
        <f t="shared" si="806"/>
        <v>559018.4442373435</v>
      </c>
      <c r="J3700" s="169">
        <f t="shared" si="808"/>
        <v>537957.87099098426</v>
      </c>
      <c r="K3700" s="95"/>
      <c r="L3700" s="265">
        <f t="shared" si="807"/>
        <v>214282.75880681461</v>
      </c>
      <c r="M3700" s="265">
        <f>$G3700*NonHospFrac+theModel!$H3700*NonHospFrac</f>
        <v>344735.68543052883</v>
      </c>
      <c r="N3700" s="266">
        <f t="shared" si="809"/>
        <v>559018.4442373435</v>
      </c>
      <c r="O3700" s="159"/>
      <c r="P3700" s="265">
        <f t="shared" si="810"/>
        <v>206209.82707476974</v>
      </c>
      <c r="Q3700" s="265">
        <f t="shared" si="811"/>
        <v>344734.13078885403</v>
      </c>
      <c r="R3700" s="266">
        <f t="shared" si="812"/>
        <v>550943.95786362374</v>
      </c>
    </row>
    <row r="3701" spans="1:18" x14ac:dyDescent="0.3">
      <c r="A3701" s="82">
        <v>3670</v>
      </c>
      <c r="B3701" s="94">
        <f t="shared" si="801"/>
        <v>4.0009269828975303E-31</v>
      </c>
      <c r="C3701" s="179">
        <f t="shared" si="802"/>
        <v>3.991901580676711E-31</v>
      </c>
      <c r="D3701" s="166">
        <f t="shared" si="803"/>
        <v>2.2558277767625785E-3</v>
      </c>
      <c r="E3701" s="167">
        <f t="shared" si="813"/>
        <v>24.291375447755232</v>
      </c>
      <c r="F3701" s="168">
        <f t="shared" si="814"/>
        <v>8.2811437684954541</v>
      </c>
      <c r="G3701" s="168">
        <f t="shared" si="804"/>
        <v>287786.5002924705</v>
      </c>
      <c r="H3701" s="168">
        <f t="shared" si="805"/>
        <v>271310.33852408634</v>
      </c>
      <c r="I3701" s="169">
        <f t="shared" si="806"/>
        <v>559096.83881655685</v>
      </c>
      <c r="J3701" s="169">
        <f t="shared" si="808"/>
        <v>538025.37286146707</v>
      </c>
      <c r="K3701" s="95"/>
      <c r="L3701" s="265">
        <f t="shared" si="807"/>
        <v>214312.80899010017</v>
      </c>
      <c r="M3701" s="265">
        <f>$G3701*NonHospFrac+theModel!$H3701*NonHospFrac</f>
        <v>344784.02982645668</v>
      </c>
      <c r="N3701" s="266">
        <f t="shared" si="809"/>
        <v>559096.83881655685</v>
      </c>
      <c r="O3701" s="159"/>
      <c r="P3701" s="265">
        <f t="shared" si="810"/>
        <v>206235.70186867108</v>
      </c>
      <c r="Q3701" s="265">
        <f t="shared" si="811"/>
        <v>344782.47518478188</v>
      </c>
      <c r="R3701" s="266">
        <f t="shared" si="812"/>
        <v>551018.17705345294</v>
      </c>
    </row>
    <row r="3702" spans="1:18" x14ac:dyDescent="0.3">
      <c r="A3702" s="82">
        <v>3671</v>
      </c>
      <c r="B3702" s="94">
        <f t="shared" si="801"/>
        <v>3.926187829373821E-31</v>
      </c>
      <c r="C3702" s="179">
        <f t="shared" si="802"/>
        <v>3.9173310258115324E-31</v>
      </c>
      <c r="D3702" s="166">
        <f t="shared" si="803"/>
        <v>2.2558277767625785E-3</v>
      </c>
      <c r="E3702" s="167">
        <f t="shared" si="813"/>
        <v>24.291375447755232</v>
      </c>
      <c r="F3702" s="168">
        <f t="shared" si="814"/>
        <v>8.2833995962722167</v>
      </c>
      <c r="G3702" s="168">
        <f t="shared" si="804"/>
        <v>287864.89487168397</v>
      </c>
      <c r="H3702" s="168">
        <f t="shared" si="805"/>
        <v>271310.33852408634</v>
      </c>
      <c r="I3702" s="169">
        <f t="shared" si="806"/>
        <v>559175.23339577031</v>
      </c>
      <c r="J3702" s="169">
        <f t="shared" si="808"/>
        <v>538092.87198044092</v>
      </c>
      <c r="K3702" s="95"/>
      <c r="L3702" s="265">
        <f t="shared" si="807"/>
        <v>214342.85917338578</v>
      </c>
      <c r="M3702" s="265">
        <f>$G3702*NonHospFrac+theModel!$H3702*NonHospFrac</f>
        <v>344832.37422238453</v>
      </c>
      <c r="N3702" s="266">
        <f t="shared" si="809"/>
        <v>559175.23339577031</v>
      </c>
      <c r="O3702" s="159"/>
      <c r="P3702" s="265">
        <f t="shared" si="810"/>
        <v>206261.57560786491</v>
      </c>
      <c r="Q3702" s="265">
        <f t="shared" si="811"/>
        <v>344830.81958070974</v>
      </c>
      <c r="R3702" s="266">
        <f t="shared" si="812"/>
        <v>551092.39518857468</v>
      </c>
    </row>
    <row r="3703" spans="1:18" x14ac:dyDescent="0.3">
      <c r="A3703" s="82">
        <v>3672</v>
      </c>
      <c r="B3703" s="94">
        <f t="shared" si="801"/>
        <v>3.852844837562965E-31</v>
      </c>
      <c r="C3703" s="179">
        <f t="shared" si="802"/>
        <v>3.8441534831588341E-31</v>
      </c>
      <c r="D3703" s="166">
        <f t="shared" si="803"/>
        <v>2.2558277767625785E-3</v>
      </c>
      <c r="E3703" s="167">
        <f t="shared" si="813"/>
        <v>24.291375447755232</v>
      </c>
      <c r="F3703" s="168">
        <f t="shared" si="814"/>
        <v>8.2856554240489793</v>
      </c>
      <c r="G3703" s="168">
        <f t="shared" si="804"/>
        <v>287943.28945089737</v>
      </c>
      <c r="H3703" s="168">
        <f t="shared" si="805"/>
        <v>271310.33852408634</v>
      </c>
      <c r="I3703" s="169">
        <f t="shared" si="806"/>
        <v>559253.62797498377</v>
      </c>
      <c r="J3703" s="169">
        <f t="shared" si="808"/>
        <v>538160.3683480178</v>
      </c>
      <c r="K3703" s="95"/>
      <c r="L3703" s="265">
        <f t="shared" si="807"/>
        <v>214372.90935667133</v>
      </c>
      <c r="M3703" s="265">
        <f>$G3703*NonHospFrac+theModel!$H3703*NonHospFrac</f>
        <v>344880.71861831238</v>
      </c>
      <c r="N3703" s="266">
        <f t="shared" si="809"/>
        <v>559253.62797498377</v>
      </c>
      <c r="O3703" s="159"/>
      <c r="P3703" s="265">
        <f t="shared" si="810"/>
        <v>206287.44829239417</v>
      </c>
      <c r="Q3703" s="265">
        <f t="shared" si="811"/>
        <v>344879.16397663759</v>
      </c>
      <c r="R3703" s="266">
        <f t="shared" si="812"/>
        <v>551166.61226903182</v>
      </c>
    </row>
    <row r="3704" spans="1:18" x14ac:dyDescent="0.3">
      <c r="A3704" s="82">
        <v>3673</v>
      </c>
      <c r="B3704" s="94">
        <f t="shared" si="801"/>
        <v>3.7808719265229576E-31</v>
      </c>
      <c r="C3704" s="179">
        <f t="shared" si="802"/>
        <v>3.7723429306107251E-31</v>
      </c>
      <c r="D3704" s="166">
        <f t="shared" si="803"/>
        <v>2.2558277767625785E-3</v>
      </c>
      <c r="E3704" s="167">
        <f t="shared" si="813"/>
        <v>24.291375447755232</v>
      </c>
      <c r="F3704" s="168">
        <f t="shared" si="814"/>
        <v>8.2879112518257418</v>
      </c>
      <c r="G3704" s="168">
        <f t="shared" si="804"/>
        <v>288021.68403011077</v>
      </c>
      <c r="H3704" s="168">
        <f t="shared" si="805"/>
        <v>271310.33852408634</v>
      </c>
      <c r="I3704" s="169">
        <f t="shared" si="806"/>
        <v>559332.02255419712</v>
      </c>
      <c r="J3704" s="169">
        <f t="shared" si="808"/>
        <v>538227.8619643097</v>
      </c>
      <c r="K3704" s="95"/>
      <c r="L3704" s="265">
        <f t="shared" si="807"/>
        <v>214402.95953995694</v>
      </c>
      <c r="M3704" s="265">
        <f>$G3704*NonHospFrac+theModel!$H3704*NonHospFrac</f>
        <v>344929.06301424018</v>
      </c>
      <c r="N3704" s="266">
        <f t="shared" si="809"/>
        <v>559332.02255419712</v>
      </c>
      <c r="O3704" s="159"/>
      <c r="P3704" s="265">
        <f t="shared" si="810"/>
        <v>206313.31992230192</v>
      </c>
      <c r="Q3704" s="265">
        <f t="shared" si="811"/>
        <v>344927.50837256538</v>
      </c>
      <c r="R3704" s="266">
        <f t="shared" si="812"/>
        <v>551240.8282948673</v>
      </c>
    </row>
    <row r="3705" spans="1:18" x14ac:dyDescent="0.3">
      <c r="A3705" s="82">
        <v>3674</v>
      </c>
      <c r="B3705" s="94">
        <f t="shared" si="801"/>
        <v>3.7102435025157717E-31</v>
      </c>
      <c r="C3705" s="179">
        <f t="shared" si="802"/>
        <v>3.7018738321642439E-31</v>
      </c>
      <c r="D3705" s="166">
        <f t="shared" si="803"/>
        <v>2.2558277767625785E-3</v>
      </c>
      <c r="E3705" s="167">
        <f t="shared" si="813"/>
        <v>24.291375447755232</v>
      </c>
      <c r="F3705" s="168">
        <f t="shared" si="814"/>
        <v>8.2901670796025044</v>
      </c>
      <c r="G3705" s="168">
        <f t="shared" si="804"/>
        <v>288100.07860932424</v>
      </c>
      <c r="H3705" s="168">
        <f t="shared" si="805"/>
        <v>271310.33852408634</v>
      </c>
      <c r="I3705" s="169">
        <f t="shared" si="806"/>
        <v>559410.41713341058</v>
      </c>
      <c r="J3705" s="169">
        <f t="shared" si="808"/>
        <v>538295.35282942909</v>
      </c>
      <c r="K3705" s="95"/>
      <c r="L3705" s="265">
        <f t="shared" si="807"/>
        <v>214433.00972324252</v>
      </c>
      <c r="M3705" s="265">
        <f>$G3705*NonHospFrac+theModel!$H3705*NonHospFrac</f>
        <v>344977.40741016809</v>
      </c>
      <c r="N3705" s="266">
        <f t="shared" si="809"/>
        <v>559410.41713341058</v>
      </c>
      <c r="O3705" s="159"/>
      <c r="P3705" s="265">
        <f t="shared" si="810"/>
        <v>206339.19049763106</v>
      </c>
      <c r="Q3705" s="265">
        <f t="shared" si="811"/>
        <v>344975.85276849329</v>
      </c>
      <c r="R3705" s="266">
        <f t="shared" si="812"/>
        <v>551315.04326612432</v>
      </c>
    </row>
    <row r="3706" spans="1:18" x14ac:dyDescent="0.3">
      <c r="A3706" s="82">
        <v>3675</v>
      </c>
      <c r="B3706" s="94">
        <f t="shared" si="801"/>
        <v>3.6409344499061573E-31</v>
      </c>
      <c r="C3706" s="179">
        <f t="shared" si="802"/>
        <v>3.6327211288406871E-31</v>
      </c>
      <c r="D3706" s="166">
        <f t="shared" si="803"/>
        <v>2.2558277767625785E-3</v>
      </c>
      <c r="E3706" s="167">
        <f t="shared" si="813"/>
        <v>24.291375447755232</v>
      </c>
      <c r="F3706" s="168">
        <f t="shared" si="814"/>
        <v>8.292422907379267</v>
      </c>
      <c r="G3706" s="168">
        <f t="shared" si="804"/>
        <v>288178.4731885377</v>
      </c>
      <c r="H3706" s="168">
        <f t="shared" si="805"/>
        <v>271310.33852408634</v>
      </c>
      <c r="I3706" s="169">
        <f t="shared" si="806"/>
        <v>559488.81171262404</v>
      </c>
      <c r="J3706" s="169">
        <f t="shared" si="808"/>
        <v>538362.84094348794</v>
      </c>
      <c r="K3706" s="95"/>
      <c r="L3706" s="265">
        <f t="shared" si="807"/>
        <v>214463.0599065281</v>
      </c>
      <c r="M3706" s="265">
        <f>$G3706*NonHospFrac+theModel!$H3706*NonHospFrac</f>
        <v>345025.75180609594</v>
      </c>
      <c r="N3706" s="266">
        <f t="shared" si="809"/>
        <v>559488.81171262404</v>
      </c>
      <c r="O3706" s="159"/>
      <c r="P3706" s="265">
        <f t="shared" si="810"/>
        <v>206365.06001842464</v>
      </c>
      <c r="Q3706" s="265">
        <f t="shared" si="811"/>
        <v>345024.19716442114</v>
      </c>
      <c r="R3706" s="266">
        <f t="shared" si="812"/>
        <v>551389.25718284585</v>
      </c>
    </row>
    <row r="3707" spans="1:18" x14ac:dyDescent="0.3">
      <c r="A3707" s="82">
        <v>3676</v>
      </c>
      <c r="B3707" s="94">
        <f t="shared" si="801"/>
        <v>3.5729201222304686E-31</v>
      </c>
      <c r="C3707" s="179">
        <f t="shared" si="802"/>
        <v>3.5648602297745872E-31</v>
      </c>
      <c r="D3707" s="166">
        <f t="shared" si="803"/>
        <v>2.2558277767625785E-3</v>
      </c>
      <c r="E3707" s="167">
        <f t="shared" si="813"/>
        <v>24.291375447755232</v>
      </c>
      <c r="F3707" s="168">
        <f t="shared" si="814"/>
        <v>8.2946787351560296</v>
      </c>
      <c r="G3707" s="168">
        <f t="shared" si="804"/>
        <v>288256.86776775104</v>
      </c>
      <c r="H3707" s="168">
        <f t="shared" si="805"/>
        <v>271310.33852408634</v>
      </c>
      <c r="I3707" s="169">
        <f t="shared" si="806"/>
        <v>559567.20629183738</v>
      </c>
      <c r="J3707" s="169">
        <f t="shared" si="808"/>
        <v>538430.32630659826</v>
      </c>
      <c r="K3707" s="95"/>
      <c r="L3707" s="265">
        <f t="shared" si="807"/>
        <v>214493.11008981365</v>
      </c>
      <c r="M3707" s="265">
        <f>$G3707*NonHospFrac+theModel!$H3707*NonHospFrac</f>
        <v>345074.09620202368</v>
      </c>
      <c r="N3707" s="266">
        <f t="shared" si="809"/>
        <v>559567.20629183738</v>
      </c>
      <c r="O3707" s="159"/>
      <c r="P3707" s="265">
        <f t="shared" si="810"/>
        <v>206390.92848472559</v>
      </c>
      <c r="Q3707" s="265">
        <f t="shared" si="811"/>
        <v>345072.54156034888</v>
      </c>
      <c r="R3707" s="266">
        <f t="shared" si="812"/>
        <v>551463.47004507447</v>
      </c>
    </row>
    <row r="3708" spans="1:18" x14ac:dyDescent="0.3">
      <c r="A3708" s="82">
        <v>3677</v>
      </c>
      <c r="B3708" s="94">
        <f t="shared" si="801"/>
        <v>3.5061763334323189E-31</v>
      </c>
      <c r="C3708" s="179">
        <f t="shared" si="802"/>
        <v>3.4982670034691345E-31</v>
      </c>
      <c r="D3708" s="166">
        <f t="shared" si="803"/>
        <v>2.2558277767625785E-3</v>
      </c>
      <c r="E3708" s="167">
        <f t="shared" si="813"/>
        <v>24.291375447755232</v>
      </c>
      <c r="F3708" s="168">
        <f t="shared" si="814"/>
        <v>8.2969345629327922</v>
      </c>
      <c r="G3708" s="168">
        <f t="shared" si="804"/>
        <v>288335.2623469645</v>
      </c>
      <c r="H3708" s="168">
        <f t="shared" si="805"/>
        <v>271310.33852408634</v>
      </c>
      <c r="I3708" s="169">
        <f t="shared" si="806"/>
        <v>559645.60087105085</v>
      </c>
      <c r="J3708" s="169">
        <f t="shared" si="808"/>
        <v>538497.8089188725</v>
      </c>
      <c r="K3708" s="95"/>
      <c r="L3708" s="265">
        <f t="shared" si="807"/>
        <v>214523.16027309926</v>
      </c>
      <c r="M3708" s="265">
        <f>$G3708*NonHospFrac+theModel!$H3708*NonHospFrac</f>
        <v>345122.44059795159</v>
      </c>
      <c r="N3708" s="266">
        <f t="shared" si="809"/>
        <v>559645.60087105085</v>
      </c>
      <c r="O3708" s="159"/>
      <c r="P3708" s="265">
        <f t="shared" si="810"/>
        <v>206416.79589657698</v>
      </c>
      <c r="Q3708" s="265">
        <f t="shared" si="811"/>
        <v>345120.88595627679</v>
      </c>
      <c r="R3708" s="266">
        <f t="shared" si="812"/>
        <v>551537.68185285374</v>
      </c>
    </row>
    <row r="3709" spans="1:18" x14ac:dyDescent="0.3">
      <c r="A3709" s="82">
        <v>3678</v>
      </c>
      <c r="B3709" s="94">
        <f t="shared" si="801"/>
        <v>3.440679349261962E-31</v>
      </c>
      <c r="C3709" s="179">
        <f t="shared" si="802"/>
        <v>3.4329177692149635E-31</v>
      </c>
      <c r="D3709" s="166">
        <f t="shared" si="803"/>
        <v>2.2558277767625785E-3</v>
      </c>
      <c r="E3709" s="167">
        <f t="shared" si="813"/>
        <v>24.291375447755232</v>
      </c>
      <c r="F3709" s="168">
        <f t="shared" si="814"/>
        <v>8.2991903907095548</v>
      </c>
      <c r="G3709" s="168">
        <f t="shared" si="804"/>
        <v>288413.65692617791</v>
      </c>
      <c r="H3709" s="168">
        <f t="shared" si="805"/>
        <v>271310.33852408634</v>
      </c>
      <c r="I3709" s="169">
        <f t="shared" si="806"/>
        <v>559723.99545026431</v>
      </c>
      <c r="J3709" s="169">
        <f t="shared" si="808"/>
        <v>538565.28878042253</v>
      </c>
      <c r="K3709" s="95"/>
      <c r="L3709" s="265">
        <f t="shared" si="807"/>
        <v>214553.21045638481</v>
      </c>
      <c r="M3709" s="265">
        <f>$G3709*NonHospFrac+theModel!$H3709*NonHospFrac</f>
        <v>345170.78499387938</v>
      </c>
      <c r="N3709" s="266">
        <f t="shared" si="809"/>
        <v>559723.99545026419</v>
      </c>
      <c r="O3709" s="159"/>
      <c r="P3709" s="265">
        <f t="shared" si="810"/>
        <v>206442.66225402168</v>
      </c>
      <c r="Q3709" s="265">
        <f t="shared" si="811"/>
        <v>345169.23035220458</v>
      </c>
      <c r="R3709" s="266">
        <f t="shared" si="812"/>
        <v>551611.89260622626</v>
      </c>
    </row>
    <row r="3710" spans="1:18" x14ac:dyDescent="0.3">
      <c r="A3710" s="82">
        <v>3679</v>
      </c>
      <c r="B3710" s="94">
        <f t="shared" si="801"/>
        <v>3.3764058788363382E-31</v>
      </c>
      <c r="C3710" s="179">
        <f t="shared" si="802"/>
        <v>3.3687892886692346E-31</v>
      </c>
      <c r="D3710" s="166">
        <f t="shared" si="803"/>
        <v>2.2558277767625785E-3</v>
      </c>
      <c r="E3710" s="167">
        <f t="shared" si="813"/>
        <v>24.291375447755232</v>
      </c>
      <c r="F3710" s="168">
        <f t="shared" si="814"/>
        <v>8.3014462184863174</v>
      </c>
      <c r="G3710" s="168">
        <f t="shared" si="804"/>
        <v>288492.05150539137</v>
      </c>
      <c r="H3710" s="168">
        <f t="shared" si="805"/>
        <v>271310.33852408634</v>
      </c>
      <c r="I3710" s="169">
        <f t="shared" si="806"/>
        <v>559802.39002947765</v>
      </c>
      <c r="J3710" s="169">
        <f t="shared" si="808"/>
        <v>538632.76589136047</v>
      </c>
      <c r="K3710" s="95"/>
      <c r="L3710" s="265">
        <f t="shared" si="807"/>
        <v>214583.26063967042</v>
      </c>
      <c r="M3710" s="265">
        <f>$G3710*NonHospFrac+theModel!$H3710*NonHospFrac</f>
        <v>345219.12938980729</v>
      </c>
      <c r="N3710" s="266">
        <f t="shared" si="809"/>
        <v>559802.39002947765</v>
      </c>
      <c r="O3710" s="159"/>
      <c r="P3710" s="265">
        <f t="shared" si="810"/>
        <v>206468.52755710279</v>
      </c>
      <c r="Q3710" s="265">
        <f t="shared" si="811"/>
        <v>345217.57474813249</v>
      </c>
      <c r="R3710" s="266">
        <f t="shared" si="812"/>
        <v>551686.10230523534</v>
      </c>
    </row>
    <row r="3711" spans="1:18" x14ac:dyDescent="0.3">
      <c r="A3711" s="82">
        <v>3680</v>
      </c>
      <c r="B3711" s="94">
        <f t="shared" si="801"/>
        <v>3.3133330663567797E-31</v>
      </c>
      <c r="C3711" s="179">
        <f t="shared" si="802"/>
        <v>3.3058587575920263E-31</v>
      </c>
      <c r="D3711" s="166">
        <f t="shared" si="803"/>
        <v>2.2558277767625785E-3</v>
      </c>
      <c r="E3711" s="167">
        <f t="shared" si="813"/>
        <v>24.291375447755232</v>
      </c>
      <c r="F3711" s="168">
        <f t="shared" si="814"/>
        <v>8.3037020462630799</v>
      </c>
      <c r="G3711" s="168">
        <f t="shared" si="804"/>
        <v>288570.44608460471</v>
      </c>
      <c r="H3711" s="168">
        <f t="shared" si="805"/>
        <v>271310.33852408634</v>
      </c>
      <c r="I3711" s="169">
        <f t="shared" si="806"/>
        <v>559880.784608691</v>
      </c>
      <c r="J3711" s="169">
        <f t="shared" si="808"/>
        <v>538700.24025179853</v>
      </c>
      <c r="K3711" s="95"/>
      <c r="L3711" s="265">
        <f t="shared" si="807"/>
        <v>214613.31082295597</v>
      </c>
      <c r="M3711" s="265">
        <f>$G3711*NonHospFrac+theModel!$H3711*NonHospFrac</f>
        <v>345267.47378573508</v>
      </c>
      <c r="N3711" s="266">
        <f t="shared" si="809"/>
        <v>559880.784608691</v>
      </c>
      <c r="O3711" s="159"/>
      <c r="P3711" s="265">
        <f t="shared" si="810"/>
        <v>206494.39180586318</v>
      </c>
      <c r="Q3711" s="265">
        <f t="shared" si="811"/>
        <v>345265.91914406029</v>
      </c>
      <c r="R3711" s="266">
        <f t="shared" si="812"/>
        <v>551760.31094992347</v>
      </c>
    </row>
    <row r="3712" spans="1:18" x14ac:dyDescent="0.3">
      <c r="A3712" s="82">
        <v>3681</v>
      </c>
      <c r="B3712" s="94">
        <f t="shared" si="801"/>
        <v>3.251438482981434E-31</v>
      </c>
      <c r="C3712" s="179">
        <f t="shared" si="802"/>
        <v>3.2441037977370896E-31</v>
      </c>
      <c r="D3712" s="166">
        <f t="shared" si="803"/>
        <v>2.2558277767625785E-3</v>
      </c>
      <c r="E3712" s="167">
        <f t="shared" si="813"/>
        <v>24.291375447755232</v>
      </c>
      <c r="F3712" s="168">
        <f t="shared" si="814"/>
        <v>8.3059578740398425</v>
      </c>
      <c r="G3712" s="168">
        <f t="shared" si="804"/>
        <v>288648.84066381818</v>
      </c>
      <c r="H3712" s="168">
        <f t="shared" si="805"/>
        <v>271310.33852408634</v>
      </c>
      <c r="I3712" s="169">
        <f t="shared" si="806"/>
        <v>559959.17918790458</v>
      </c>
      <c r="J3712" s="169">
        <f t="shared" si="808"/>
        <v>538767.71186184906</v>
      </c>
      <c r="K3712" s="95"/>
      <c r="L3712" s="265">
        <f t="shared" si="807"/>
        <v>214643.36100624158</v>
      </c>
      <c r="M3712" s="265">
        <f>$G3712*NonHospFrac+theModel!$H3712*NonHospFrac</f>
        <v>345315.81818166294</v>
      </c>
      <c r="N3712" s="266">
        <f t="shared" si="809"/>
        <v>559959.17918790458</v>
      </c>
      <c r="O3712" s="159"/>
      <c r="P3712" s="265">
        <f t="shared" si="810"/>
        <v>206520.25500034593</v>
      </c>
      <c r="Q3712" s="265">
        <f t="shared" si="811"/>
        <v>345314.26353998814</v>
      </c>
      <c r="R3712" s="266">
        <f t="shared" si="812"/>
        <v>551834.51854033407</v>
      </c>
    </row>
    <row r="3713" spans="1:18" x14ac:dyDescent="0.3">
      <c r="A3713" s="82">
        <v>3682</v>
      </c>
      <c r="B3713" s="94">
        <f t="shared" si="801"/>
        <v>3.1907001188495165E-31</v>
      </c>
      <c r="C3713" s="179">
        <f t="shared" si="802"/>
        <v>3.1835024488940963E-31</v>
      </c>
      <c r="D3713" s="166">
        <f t="shared" si="803"/>
        <v>2.2558277767625785E-3</v>
      </c>
      <c r="E3713" s="167">
        <f t="shared" si="813"/>
        <v>24.291375447755232</v>
      </c>
      <c r="F3713" s="168">
        <f t="shared" si="814"/>
        <v>8.3082137018166051</v>
      </c>
      <c r="G3713" s="168">
        <f t="shared" si="804"/>
        <v>288727.23524303158</v>
      </c>
      <c r="H3713" s="168">
        <f t="shared" si="805"/>
        <v>271310.33852408634</v>
      </c>
      <c r="I3713" s="169">
        <f t="shared" si="806"/>
        <v>560037.57376711792</v>
      </c>
      <c r="J3713" s="169">
        <f t="shared" si="808"/>
        <v>538835.18072162371</v>
      </c>
      <c r="K3713" s="95"/>
      <c r="L3713" s="265">
        <f t="shared" si="807"/>
        <v>214673.41118952713</v>
      </c>
      <c r="M3713" s="265">
        <f>$G3713*NonHospFrac+theModel!$H3713*NonHospFrac</f>
        <v>345364.16257759079</v>
      </c>
      <c r="N3713" s="266">
        <f t="shared" si="809"/>
        <v>560037.57376711792</v>
      </c>
      <c r="O3713" s="159"/>
      <c r="P3713" s="265">
        <f t="shared" si="810"/>
        <v>206546.11714059391</v>
      </c>
      <c r="Q3713" s="265">
        <f t="shared" si="811"/>
        <v>345362.60793591599</v>
      </c>
      <c r="R3713" s="266">
        <f t="shared" si="812"/>
        <v>551908.72507650987</v>
      </c>
    </row>
    <row r="3714" spans="1:18" x14ac:dyDescent="0.3">
      <c r="A3714" s="82">
        <v>3683</v>
      </c>
      <c r="B3714" s="94">
        <f t="shared" si="801"/>
        <v>3.1310963752545494E-31</v>
      </c>
      <c r="C3714" s="179">
        <f t="shared" si="802"/>
        <v>3.1240331610795296E-31</v>
      </c>
      <c r="D3714" s="166">
        <f t="shared" si="803"/>
        <v>2.2558277767625785E-3</v>
      </c>
      <c r="E3714" s="167">
        <f t="shared" si="813"/>
        <v>24.291375447755232</v>
      </c>
      <c r="F3714" s="168">
        <f t="shared" si="814"/>
        <v>8.3104695295933677</v>
      </c>
      <c r="G3714" s="168">
        <f t="shared" si="804"/>
        <v>288805.62982224498</v>
      </c>
      <c r="H3714" s="168">
        <f t="shared" si="805"/>
        <v>271310.33852408634</v>
      </c>
      <c r="I3714" s="169">
        <f t="shared" si="806"/>
        <v>560115.96834633127</v>
      </c>
      <c r="J3714" s="169">
        <f t="shared" si="808"/>
        <v>538902.6468312348</v>
      </c>
      <c r="K3714" s="95"/>
      <c r="L3714" s="265">
        <f t="shared" si="807"/>
        <v>214703.46137281269</v>
      </c>
      <c r="M3714" s="265">
        <f>$G3714*NonHospFrac+theModel!$H3714*NonHospFrac</f>
        <v>345412.50697351864</v>
      </c>
      <c r="N3714" s="266">
        <f t="shared" si="809"/>
        <v>560115.96834633127</v>
      </c>
      <c r="O3714" s="159"/>
      <c r="P3714" s="265">
        <f t="shared" si="810"/>
        <v>206571.97822665013</v>
      </c>
      <c r="Q3714" s="265">
        <f t="shared" si="811"/>
        <v>345410.95233184384</v>
      </c>
      <c r="R3714" s="266">
        <f t="shared" si="812"/>
        <v>551982.93055849394</v>
      </c>
    </row>
    <row r="3715" spans="1:18" x14ac:dyDescent="0.3">
      <c r="A3715" s="82">
        <v>3684</v>
      </c>
      <c r="B3715" s="94">
        <f t="shared" si="801"/>
        <v>3.0726060569638113E-31</v>
      </c>
      <c r="C3715" s="179">
        <f t="shared" si="802"/>
        <v>3.0656747868734636E-31</v>
      </c>
      <c r="D3715" s="166">
        <f t="shared" si="803"/>
        <v>2.2558277767625785E-3</v>
      </c>
      <c r="E3715" s="167">
        <f t="shared" si="813"/>
        <v>24.291375447755232</v>
      </c>
      <c r="F3715" s="168">
        <f t="shared" si="814"/>
        <v>8.3127253573701303</v>
      </c>
      <c r="G3715" s="168">
        <f t="shared" si="804"/>
        <v>288884.02440145845</v>
      </c>
      <c r="H3715" s="168">
        <f t="shared" si="805"/>
        <v>271310.33852408634</v>
      </c>
      <c r="I3715" s="169">
        <f t="shared" si="806"/>
        <v>560194.36292554485</v>
      </c>
      <c r="J3715" s="169">
        <f t="shared" si="808"/>
        <v>538970.11019079469</v>
      </c>
      <c r="K3715" s="95"/>
      <c r="L3715" s="265">
        <f t="shared" si="807"/>
        <v>214733.5115560983</v>
      </c>
      <c r="M3715" s="265">
        <f>$G3715*NonHospFrac+theModel!$H3715*NonHospFrac</f>
        <v>345460.85136944649</v>
      </c>
      <c r="N3715" s="266">
        <f t="shared" si="809"/>
        <v>560194.36292554485</v>
      </c>
      <c r="O3715" s="159"/>
      <c r="P3715" s="265">
        <f t="shared" si="810"/>
        <v>206597.8382585576</v>
      </c>
      <c r="Q3715" s="265">
        <f t="shared" si="811"/>
        <v>345459.2967277717</v>
      </c>
      <c r="R3715" s="266">
        <f t="shared" si="812"/>
        <v>552057.13498632936</v>
      </c>
    </row>
    <row r="3716" spans="1:18" x14ac:dyDescent="0.3">
      <c r="A3716" s="82">
        <v>3685</v>
      </c>
      <c r="B3716" s="94">
        <f t="shared" si="801"/>
        <v>3.0152083646812635E-31</v>
      </c>
      <c r="C3716" s="179">
        <f t="shared" si="802"/>
        <v>3.0084065738994886E-31</v>
      </c>
      <c r="D3716" s="166">
        <f t="shared" si="803"/>
        <v>2.2558277767625785E-3</v>
      </c>
      <c r="E3716" s="167">
        <f t="shared" si="813"/>
        <v>24.291375447755232</v>
      </c>
      <c r="F3716" s="168">
        <f t="shared" si="814"/>
        <v>8.3149811851468929</v>
      </c>
      <c r="G3716" s="168">
        <f t="shared" si="804"/>
        <v>288962.41898067185</v>
      </c>
      <c r="H3716" s="168">
        <f t="shared" si="805"/>
        <v>271310.33852408634</v>
      </c>
      <c r="I3716" s="169">
        <f t="shared" si="806"/>
        <v>560272.75750475819</v>
      </c>
      <c r="J3716" s="169">
        <f t="shared" si="808"/>
        <v>539037.57080041501</v>
      </c>
      <c r="K3716" s="95"/>
      <c r="L3716" s="265">
        <f t="shared" si="807"/>
        <v>214763.56173938388</v>
      </c>
      <c r="M3716" s="265">
        <f>$G3716*NonHospFrac+theModel!$H3716*NonHospFrac</f>
        <v>345509.19576537434</v>
      </c>
      <c r="N3716" s="266">
        <f t="shared" si="809"/>
        <v>560272.75750475819</v>
      </c>
      <c r="O3716" s="159"/>
      <c r="P3716" s="265">
        <f t="shared" si="810"/>
        <v>206623.69723635926</v>
      </c>
      <c r="Q3716" s="265">
        <f t="shared" si="811"/>
        <v>345507.64112369955</v>
      </c>
      <c r="R3716" s="266">
        <f t="shared" si="812"/>
        <v>552131.33836005884</v>
      </c>
    </row>
    <row r="3717" spans="1:18" x14ac:dyDescent="0.3">
      <c r="A3717" s="82">
        <v>3686</v>
      </c>
      <c r="B3717" s="94">
        <f t="shared" si="801"/>
        <v>2.9588828876512679E-31</v>
      </c>
      <c r="C3717" s="179">
        <f t="shared" si="802"/>
        <v>2.9522081574451165E-31</v>
      </c>
      <c r="D3717" s="166">
        <f t="shared" si="803"/>
        <v>2.2558277767625785E-3</v>
      </c>
      <c r="E3717" s="167">
        <f t="shared" si="813"/>
        <v>24.291375447755232</v>
      </c>
      <c r="F3717" s="168">
        <f t="shared" si="814"/>
        <v>8.3172370129236555</v>
      </c>
      <c r="G3717" s="168">
        <f t="shared" si="804"/>
        <v>289040.81355988525</v>
      </c>
      <c r="H3717" s="168">
        <f t="shared" si="805"/>
        <v>271310.33852408634</v>
      </c>
      <c r="I3717" s="169">
        <f t="shared" si="806"/>
        <v>560351.15208397154</v>
      </c>
      <c r="J3717" s="169">
        <f t="shared" si="808"/>
        <v>539105.0286602081</v>
      </c>
      <c r="K3717" s="95"/>
      <c r="L3717" s="265">
        <f t="shared" si="807"/>
        <v>214793.61192266946</v>
      </c>
      <c r="M3717" s="265">
        <f>$G3717*NonHospFrac+theModel!$H3717*NonHospFrac</f>
        <v>345557.54016130214</v>
      </c>
      <c r="N3717" s="266">
        <f t="shared" si="809"/>
        <v>560351.15208397154</v>
      </c>
      <c r="O3717" s="159"/>
      <c r="P3717" s="265">
        <f t="shared" si="810"/>
        <v>206649.55516009807</v>
      </c>
      <c r="Q3717" s="265">
        <f t="shared" si="811"/>
        <v>345555.98551962734</v>
      </c>
      <c r="R3717" s="266">
        <f t="shared" si="812"/>
        <v>552205.54067972535</v>
      </c>
    </row>
    <row r="3718" spans="1:18" x14ac:dyDescent="0.3">
      <c r="A3718" s="82">
        <v>3687</v>
      </c>
      <c r="B3718" s="94">
        <f t="shared" si="801"/>
        <v>2.9036095964004767E-31</v>
      </c>
      <c r="C3718" s="179">
        <f t="shared" si="802"/>
        <v>2.8970595532200419E-31</v>
      </c>
      <c r="D3718" s="166">
        <f t="shared" si="803"/>
        <v>2.2558277767625785E-3</v>
      </c>
      <c r="E3718" s="167">
        <f t="shared" si="813"/>
        <v>24.291375447755232</v>
      </c>
      <c r="F3718" s="168">
        <f t="shared" si="814"/>
        <v>8.3194928407004181</v>
      </c>
      <c r="G3718" s="168">
        <f t="shared" si="804"/>
        <v>289119.20813909872</v>
      </c>
      <c r="H3718" s="168">
        <f t="shared" si="805"/>
        <v>271310.33852408634</v>
      </c>
      <c r="I3718" s="169">
        <f t="shared" si="806"/>
        <v>560429.54666318512</v>
      </c>
      <c r="J3718" s="169">
        <f t="shared" si="808"/>
        <v>539172.4837702862</v>
      </c>
      <c r="K3718" s="95"/>
      <c r="L3718" s="265">
        <f t="shared" si="807"/>
        <v>214823.66210595504</v>
      </c>
      <c r="M3718" s="265">
        <f>$G3718*NonHospFrac+theModel!$H3718*NonHospFrac</f>
        <v>345605.88455722999</v>
      </c>
      <c r="N3718" s="266">
        <f t="shared" si="809"/>
        <v>560429.546663185</v>
      </c>
      <c r="O3718" s="159"/>
      <c r="P3718" s="265">
        <f t="shared" si="810"/>
        <v>206675.412029817</v>
      </c>
      <c r="Q3718" s="265">
        <f t="shared" si="811"/>
        <v>345604.32991555519</v>
      </c>
      <c r="R3718" s="266">
        <f t="shared" si="812"/>
        <v>552279.7419453722</v>
      </c>
    </row>
    <row r="3719" spans="1:18" x14ac:dyDescent="0.3">
      <c r="A3719" s="82">
        <v>3688</v>
      </c>
      <c r="B3719" s="94">
        <f t="shared" si="801"/>
        <v>2.8493688356153039E-31</v>
      </c>
      <c r="C3719" s="179">
        <f t="shared" si="802"/>
        <v>2.8429411502496811E-31</v>
      </c>
      <c r="D3719" s="166">
        <f t="shared" si="803"/>
        <v>2.2558277767625785E-3</v>
      </c>
      <c r="E3719" s="167">
        <f t="shared" si="813"/>
        <v>24.291375447755232</v>
      </c>
      <c r="F3719" s="168">
        <f t="shared" si="814"/>
        <v>8.3217486684771806</v>
      </c>
      <c r="G3719" s="168">
        <f t="shared" si="804"/>
        <v>289197.60271831212</v>
      </c>
      <c r="H3719" s="168">
        <f t="shared" si="805"/>
        <v>271310.33852408634</v>
      </c>
      <c r="I3719" s="169">
        <f t="shared" si="806"/>
        <v>560507.94124239846</v>
      </c>
      <c r="J3719" s="169">
        <f t="shared" si="808"/>
        <v>539239.93613076105</v>
      </c>
      <c r="K3719" s="95"/>
      <c r="L3719" s="265">
        <f t="shared" si="807"/>
        <v>214853.71228924062</v>
      </c>
      <c r="M3719" s="265">
        <f>$G3719*NonHospFrac+theModel!$H3719*NonHospFrac</f>
        <v>345654.22895315784</v>
      </c>
      <c r="N3719" s="266">
        <f t="shared" si="809"/>
        <v>560507.94124239846</v>
      </c>
      <c r="O3719" s="159"/>
      <c r="P3719" s="265">
        <f t="shared" si="810"/>
        <v>206701.26784555902</v>
      </c>
      <c r="Q3719" s="265">
        <f t="shared" si="811"/>
        <v>345652.67431148305</v>
      </c>
      <c r="R3719" s="266">
        <f t="shared" si="812"/>
        <v>552353.9421570421</v>
      </c>
    </row>
    <row r="3720" spans="1:18" x14ac:dyDescent="0.3">
      <c r="A3720" s="82">
        <v>3689</v>
      </c>
      <c r="B3720" s="94">
        <f t="shared" si="801"/>
        <v>2.7961413171524462E-31</v>
      </c>
      <c r="C3720" s="179">
        <f t="shared" si="802"/>
        <v>2.7898337039014603E-31</v>
      </c>
      <c r="D3720" s="166">
        <f t="shared" si="803"/>
        <v>2.2558277767625785E-3</v>
      </c>
      <c r="E3720" s="167">
        <f t="shared" si="813"/>
        <v>24.291375447755232</v>
      </c>
      <c r="F3720" s="168">
        <f t="shared" si="814"/>
        <v>8.3240044962539432</v>
      </c>
      <c r="G3720" s="168">
        <f t="shared" si="804"/>
        <v>289275.99729752552</v>
      </c>
      <c r="H3720" s="168">
        <f t="shared" si="805"/>
        <v>271310.33852408634</v>
      </c>
      <c r="I3720" s="169">
        <f t="shared" si="806"/>
        <v>560586.33582161181</v>
      </c>
      <c r="J3720" s="169">
        <f t="shared" si="808"/>
        <v>539307.38574174489</v>
      </c>
      <c r="K3720" s="95"/>
      <c r="L3720" s="265">
        <f t="shared" si="807"/>
        <v>214883.76247252617</v>
      </c>
      <c r="M3720" s="265">
        <f>$G3720*NonHospFrac+theModel!$H3720*NonHospFrac</f>
        <v>345702.57334908564</v>
      </c>
      <c r="N3720" s="266">
        <f t="shared" si="809"/>
        <v>560586.33582161181</v>
      </c>
      <c r="O3720" s="159"/>
      <c r="P3720" s="265">
        <f t="shared" si="810"/>
        <v>206727.12260736706</v>
      </c>
      <c r="Q3720" s="265">
        <f t="shared" si="811"/>
        <v>345701.01870741084</v>
      </c>
      <c r="R3720" s="266">
        <f t="shared" si="812"/>
        <v>552428.14131477789</v>
      </c>
    </row>
    <row r="3721" spans="1:18" x14ac:dyDescent="0.3">
      <c r="A3721" s="82">
        <v>3690</v>
      </c>
      <c r="B3721" s="94">
        <f t="shared" si="801"/>
        <v>2.7439081131799772E-31</v>
      </c>
      <c r="C3721" s="179">
        <f t="shared" si="802"/>
        <v>2.7377183290413814E-31</v>
      </c>
      <c r="D3721" s="166">
        <f t="shared" si="803"/>
        <v>2.2558277767625785E-3</v>
      </c>
      <c r="E3721" s="167">
        <f t="shared" si="813"/>
        <v>24.291375447755232</v>
      </c>
      <c r="F3721" s="168">
        <f t="shared" si="814"/>
        <v>8.3262603240307058</v>
      </c>
      <c r="G3721" s="168">
        <f t="shared" si="804"/>
        <v>289354.39187673893</v>
      </c>
      <c r="H3721" s="168">
        <f t="shared" si="805"/>
        <v>271310.33852408634</v>
      </c>
      <c r="I3721" s="169">
        <f t="shared" si="806"/>
        <v>560664.73040082527</v>
      </c>
      <c r="J3721" s="169">
        <f t="shared" si="808"/>
        <v>539374.83260334993</v>
      </c>
      <c r="K3721" s="95"/>
      <c r="L3721" s="265">
        <f t="shared" si="807"/>
        <v>214913.81265581175</v>
      </c>
      <c r="M3721" s="265">
        <f>$G3721*NonHospFrac+theModel!$H3721*NonHospFrac</f>
        <v>345750.91774501349</v>
      </c>
      <c r="N3721" s="266">
        <f t="shared" si="809"/>
        <v>560664.73040082527</v>
      </c>
      <c r="O3721" s="159"/>
      <c r="P3721" s="265">
        <f t="shared" si="810"/>
        <v>206752.97631528412</v>
      </c>
      <c r="Q3721" s="265">
        <f t="shared" si="811"/>
        <v>345749.36310333869</v>
      </c>
      <c r="R3721" s="266">
        <f t="shared" si="812"/>
        <v>552502.33941862278</v>
      </c>
    </row>
    <row r="3722" spans="1:18" x14ac:dyDescent="0.3">
      <c r="A3722" s="82">
        <v>3691</v>
      </c>
      <c r="B3722" s="94">
        <f t="shared" si="801"/>
        <v>2.6926506494465624E-31</v>
      </c>
      <c r="C3722" s="179">
        <f t="shared" si="802"/>
        <v>2.6865764933184232E-31</v>
      </c>
      <c r="D3722" s="166">
        <f t="shared" si="803"/>
        <v>2.2558277767625785E-3</v>
      </c>
      <c r="E3722" s="167">
        <f t="shared" si="813"/>
        <v>24.291375447755232</v>
      </c>
      <c r="F3722" s="168">
        <f t="shared" si="814"/>
        <v>8.3285161518074684</v>
      </c>
      <c r="G3722" s="168">
        <f t="shared" si="804"/>
        <v>289432.78645595239</v>
      </c>
      <c r="H3722" s="168">
        <f t="shared" si="805"/>
        <v>271310.33852408634</v>
      </c>
      <c r="I3722" s="169">
        <f t="shared" si="806"/>
        <v>560743.12498003873</v>
      </c>
      <c r="J3722" s="169">
        <f t="shared" si="808"/>
        <v>539442.27671568806</v>
      </c>
      <c r="K3722" s="95"/>
      <c r="L3722" s="265">
        <f t="shared" si="807"/>
        <v>214943.86283909733</v>
      </c>
      <c r="M3722" s="265">
        <f>$G3722*NonHospFrac+theModel!$H3722*NonHospFrac</f>
        <v>345799.26214094134</v>
      </c>
      <c r="N3722" s="266">
        <f t="shared" si="809"/>
        <v>560743.12498003873</v>
      </c>
      <c r="O3722" s="159"/>
      <c r="P3722" s="265">
        <f t="shared" si="810"/>
        <v>206778.82896935317</v>
      </c>
      <c r="Q3722" s="265">
        <f t="shared" si="811"/>
        <v>345797.70749926654</v>
      </c>
      <c r="R3722" s="266">
        <f t="shared" si="812"/>
        <v>552576.53646861971</v>
      </c>
    </row>
    <row r="3723" spans="1:18" x14ac:dyDescent="0.3">
      <c r="A3723" s="82">
        <v>3692</v>
      </c>
      <c r="B3723" s="94">
        <f t="shared" si="801"/>
        <v>2.642350698676415E-31</v>
      </c>
      <c r="C3723" s="179">
        <f t="shared" si="802"/>
        <v>2.6363900105743927E-31</v>
      </c>
      <c r="D3723" s="166">
        <f t="shared" si="803"/>
        <v>2.2558277767625785E-3</v>
      </c>
      <c r="E3723" s="167">
        <f t="shared" si="813"/>
        <v>24.291375447755232</v>
      </c>
      <c r="F3723" s="168">
        <f t="shared" si="814"/>
        <v>8.330771979584231</v>
      </c>
      <c r="G3723" s="168">
        <f t="shared" si="804"/>
        <v>289511.18103516585</v>
      </c>
      <c r="H3723" s="168">
        <f t="shared" si="805"/>
        <v>271310.33852408634</v>
      </c>
      <c r="I3723" s="169">
        <f t="shared" si="806"/>
        <v>560821.51955925219</v>
      </c>
      <c r="J3723" s="169">
        <f t="shared" si="808"/>
        <v>539509.71807887137</v>
      </c>
      <c r="K3723" s="95"/>
      <c r="L3723" s="265">
        <f t="shared" si="807"/>
        <v>214973.91302238294</v>
      </c>
      <c r="M3723" s="265">
        <f>$G3723*NonHospFrac+theModel!$H3723*NonHospFrac</f>
        <v>345847.60653686919</v>
      </c>
      <c r="N3723" s="266">
        <f t="shared" si="809"/>
        <v>560821.51955925208</v>
      </c>
      <c r="O3723" s="159"/>
      <c r="P3723" s="265">
        <f t="shared" si="810"/>
        <v>206804.68056961717</v>
      </c>
      <c r="Q3723" s="265">
        <f t="shared" si="811"/>
        <v>345846.0518951944</v>
      </c>
      <c r="R3723" s="266">
        <f t="shared" si="812"/>
        <v>552650.73246481153</v>
      </c>
    </row>
    <row r="3724" spans="1:18" x14ac:dyDescent="0.3">
      <c r="A3724" s="82">
        <v>3693</v>
      </c>
      <c r="B3724" s="94">
        <f t="shared" si="801"/>
        <v>2.5929903740876655E-31</v>
      </c>
      <c r="C3724" s="179">
        <f t="shared" si="802"/>
        <v>2.5871410343769203E-31</v>
      </c>
      <c r="D3724" s="166">
        <f t="shared" si="803"/>
        <v>2.2558277767625785E-3</v>
      </c>
      <c r="E3724" s="167">
        <f t="shared" si="813"/>
        <v>24.291375447755232</v>
      </c>
      <c r="F3724" s="168">
        <f t="shared" si="814"/>
        <v>8.3330278073609936</v>
      </c>
      <c r="G3724" s="168">
        <f t="shared" si="804"/>
        <v>289589.5756143792</v>
      </c>
      <c r="H3724" s="168">
        <f t="shared" si="805"/>
        <v>271310.33852408634</v>
      </c>
      <c r="I3724" s="169">
        <f t="shared" si="806"/>
        <v>560899.91413846554</v>
      </c>
      <c r="J3724" s="169">
        <f t="shared" si="808"/>
        <v>539577.15669301187</v>
      </c>
      <c r="K3724" s="95"/>
      <c r="L3724" s="265">
        <f t="shared" si="807"/>
        <v>215003.96320566849</v>
      </c>
      <c r="M3724" s="265">
        <f>$G3724*NonHospFrac+theModel!$H3724*NonHospFrac</f>
        <v>345895.95093279704</v>
      </c>
      <c r="N3724" s="266">
        <f t="shared" si="809"/>
        <v>560899.91413846554</v>
      </c>
      <c r="O3724" s="159"/>
      <c r="P3724" s="265">
        <f t="shared" si="810"/>
        <v>206830.531116119</v>
      </c>
      <c r="Q3724" s="265">
        <f t="shared" si="811"/>
        <v>345894.39629112225</v>
      </c>
      <c r="R3724" s="266">
        <f t="shared" si="812"/>
        <v>552724.92740724119</v>
      </c>
    </row>
    <row r="3725" spans="1:18" x14ac:dyDescent="0.3">
      <c r="A3725" s="82">
        <v>3694</v>
      </c>
      <c r="B3725" s="94">
        <f t="shared" si="801"/>
        <v>2.5445521230316352E-31</v>
      </c>
      <c r="C3725" s="179">
        <f t="shared" si="802"/>
        <v>2.5388120516730804E-31</v>
      </c>
      <c r="D3725" s="166">
        <f t="shared" si="803"/>
        <v>2.2558277767625785E-3</v>
      </c>
      <c r="E3725" s="167">
        <f t="shared" si="813"/>
        <v>24.291375447755232</v>
      </c>
      <c r="F3725" s="168">
        <f t="shared" si="814"/>
        <v>8.3352836351377562</v>
      </c>
      <c r="G3725" s="168">
        <f t="shared" si="804"/>
        <v>289667.97019359266</v>
      </c>
      <c r="H3725" s="168">
        <f t="shared" si="805"/>
        <v>271310.33852408634</v>
      </c>
      <c r="I3725" s="169">
        <f t="shared" si="806"/>
        <v>560978.308717679</v>
      </c>
      <c r="J3725" s="169">
        <f t="shared" si="808"/>
        <v>539644.59255822178</v>
      </c>
      <c r="K3725" s="95"/>
      <c r="L3725" s="265">
        <f t="shared" si="807"/>
        <v>215034.0133889541</v>
      </c>
      <c r="M3725" s="265">
        <f>$G3725*NonHospFrac+theModel!$H3725*NonHospFrac</f>
        <v>345944.2953287249</v>
      </c>
      <c r="N3725" s="266">
        <f t="shared" si="809"/>
        <v>560978.308717679</v>
      </c>
      <c r="O3725" s="159"/>
      <c r="P3725" s="265">
        <f t="shared" si="810"/>
        <v>206856.3806089017</v>
      </c>
      <c r="Q3725" s="265">
        <f t="shared" si="811"/>
        <v>345942.7406870501</v>
      </c>
      <c r="R3725" s="266">
        <f t="shared" si="812"/>
        <v>552799.12129595177</v>
      </c>
    </row>
    <row r="3726" spans="1:18" x14ac:dyDescent="0.3">
      <c r="A3726" s="82">
        <v>3695</v>
      </c>
      <c r="B3726" s="94">
        <f t="shared" si="801"/>
        <v>2.4970187207512931E-31</v>
      </c>
      <c r="C3726" s="179">
        <f t="shared" si="802"/>
        <v>2.4913858765619261E-31</v>
      </c>
      <c r="D3726" s="166">
        <f t="shared" si="803"/>
        <v>2.2558277767625785E-3</v>
      </c>
      <c r="E3726" s="167">
        <f t="shared" si="813"/>
        <v>24.291375447755232</v>
      </c>
      <c r="F3726" s="168">
        <f t="shared" si="814"/>
        <v>8.3375394629145188</v>
      </c>
      <c r="G3726" s="168">
        <f t="shared" si="804"/>
        <v>289746.36477280606</v>
      </c>
      <c r="H3726" s="168">
        <f t="shared" si="805"/>
        <v>271310.33852408634</v>
      </c>
      <c r="I3726" s="169">
        <f t="shared" si="806"/>
        <v>561056.70329689234</v>
      </c>
      <c r="J3726" s="169">
        <f t="shared" si="808"/>
        <v>539712.02567461296</v>
      </c>
      <c r="K3726" s="95"/>
      <c r="L3726" s="265">
        <f t="shared" si="807"/>
        <v>215064.06357223965</v>
      </c>
      <c r="M3726" s="265">
        <f>$G3726*NonHospFrac+theModel!$H3726*NonHospFrac</f>
        <v>345992.63972465275</v>
      </c>
      <c r="N3726" s="266">
        <f t="shared" si="809"/>
        <v>561056.70329689234</v>
      </c>
      <c r="O3726" s="159"/>
      <c r="P3726" s="265">
        <f t="shared" si="810"/>
        <v>206882.22904800816</v>
      </c>
      <c r="Q3726" s="265">
        <f t="shared" si="811"/>
        <v>345991.08508297795</v>
      </c>
      <c r="R3726" s="266">
        <f t="shared" si="812"/>
        <v>552873.31413098611</v>
      </c>
    </row>
    <row r="3727" spans="1:18" x14ac:dyDescent="0.3">
      <c r="A3727" s="82">
        <v>3696</v>
      </c>
      <c r="B3727" s="94">
        <f t="shared" si="801"/>
        <v>2.4503732642559463E-31</v>
      </c>
      <c r="C3727" s="179">
        <f t="shared" si="802"/>
        <v>2.4448456441830015E-31</v>
      </c>
      <c r="D3727" s="166">
        <f t="shared" si="803"/>
        <v>2.2558277767625785E-3</v>
      </c>
      <c r="E3727" s="167">
        <f t="shared" si="813"/>
        <v>24.291375447755232</v>
      </c>
      <c r="F3727" s="168">
        <f t="shared" si="814"/>
        <v>8.3397952906912813</v>
      </c>
      <c r="G3727" s="168">
        <f t="shared" si="804"/>
        <v>289824.75935201952</v>
      </c>
      <c r="H3727" s="168">
        <f t="shared" si="805"/>
        <v>271310.33852408634</v>
      </c>
      <c r="I3727" s="169">
        <f t="shared" si="806"/>
        <v>561135.09787610592</v>
      </c>
      <c r="J3727" s="169">
        <f t="shared" si="808"/>
        <v>539779.45604229777</v>
      </c>
      <c r="K3727" s="95"/>
      <c r="L3727" s="265">
        <f t="shared" si="807"/>
        <v>215094.11375552526</v>
      </c>
      <c r="M3727" s="265">
        <f>$G3727*NonHospFrac+theModel!$H3727*NonHospFrac</f>
        <v>346040.9841205806</v>
      </c>
      <c r="N3727" s="266">
        <f t="shared" si="809"/>
        <v>561135.09787610592</v>
      </c>
      <c r="O3727" s="159"/>
      <c r="P3727" s="265">
        <f t="shared" si="810"/>
        <v>206908.07643348139</v>
      </c>
      <c r="Q3727" s="265">
        <f t="shared" si="811"/>
        <v>346039.4294789058</v>
      </c>
      <c r="R3727" s="266">
        <f t="shared" si="812"/>
        <v>552947.50591238716</v>
      </c>
    </row>
    <row r="3728" spans="1:18" x14ac:dyDescent="0.3">
      <c r="A3728" s="82">
        <v>3697</v>
      </c>
      <c r="B3728" s="94">
        <f t="shared" si="801"/>
        <v>2.4045991663105288E-31</v>
      </c>
      <c r="C3728" s="179">
        <f t="shared" si="802"/>
        <v>2.3991748047191855E-31</v>
      </c>
      <c r="D3728" s="166">
        <f t="shared" si="803"/>
        <v>2.2558277767625785E-3</v>
      </c>
      <c r="E3728" s="167">
        <f t="shared" si="813"/>
        <v>24.291375447755232</v>
      </c>
      <c r="F3728" s="168">
        <f t="shared" si="814"/>
        <v>8.3420511184680439</v>
      </c>
      <c r="G3728" s="168">
        <f t="shared" si="804"/>
        <v>289903.15393123293</v>
      </c>
      <c r="H3728" s="168">
        <f t="shared" si="805"/>
        <v>271310.33852408634</v>
      </c>
      <c r="I3728" s="169">
        <f t="shared" si="806"/>
        <v>561213.49245531927</v>
      </c>
      <c r="J3728" s="169">
        <f t="shared" si="808"/>
        <v>539846.88366138784</v>
      </c>
      <c r="K3728" s="95"/>
      <c r="L3728" s="265">
        <f t="shared" si="807"/>
        <v>215124.16393881082</v>
      </c>
      <c r="M3728" s="265">
        <f>$G3728*NonHospFrac+theModel!$H3728*NonHospFrac</f>
        <v>346089.32851650845</v>
      </c>
      <c r="N3728" s="266">
        <f t="shared" si="809"/>
        <v>561213.49245531927</v>
      </c>
      <c r="O3728" s="159"/>
      <c r="P3728" s="265">
        <f t="shared" si="810"/>
        <v>206933.92276536426</v>
      </c>
      <c r="Q3728" s="265">
        <f t="shared" si="811"/>
        <v>346087.77387483366</v>
      </c>
      <c r="R3728" s="266">
        <f t="shared" si="812"/>
        <v>553021.69664019789</v>
      </c>
    </row>
    <row r="3729" spans="1:18" x14ac:dyDescent="0.3">
      <c r="A3729" s="82">
        <v>3698</v>
      </c>
      <c r="B3729" s="94">
        <f t="shared" si="801"/>
        <v>2.3596801495371431E-31</v>
      </c>
      <c r="C3729" s="179">
        <f t="shared" si="802"/>
        <v>2.3543571175115418E-31</v>
      </c>
      <c r="D3729" s="166">
        <f t="shared" si="803"/>
        <v>2.2558277767625785E-3</v>
      </c>
      <c r="E3729" s="167">
        <f t="shared" si="813"/>
        <v>24.291375447755232</v>
      </c>
      <c r="F3729" s="168">
        <f t="shared" si="814"/>
        <v>8.3443069462448065</v>
      </c>
      <c r="G3729" s="168">
        <f t="shared" si="804"/>
        <v>289981.54851044639</v>
      </c>
      <c r="H3729" s="168">
        <f t="shared" si="805"/>
        <v>271310.33852408634</v>
      </c>
      <c r="I3729" s="169">
        <f t="shared" si="806"/>
        <v>561291.88703453273</v>
      </c>
      <c r="J3729" s="169">
        <f t="shared" si="808"/>
        <v>539914.30853199551</v>
      </c>
      <c r="K3729" s="95"/>
      <c r="L3729" s="265">
        <f t="shared" si="807"/>
        <v>215154.21412209643</v>
      </c>
      <c r="M3729" s="265">
        <f>$G3729*NonHospFrac+theModel!$H3729*NonHospFrac</f>
        <v>346137.6729124363</v>
      </c>
      <c r="N3729" s="266">
        <f t="shared" si="809"/>
        <v>561291.88703453273</v>
      </c>
      <c r="O3729" s="159"/>
      <c r="P3729" s="265">
        <f t="shared" si="810"/>
        <v>206959.76804369982</v>
      </c>
      <c r="Q3729" s="265">
        <f t="shared" si="811"/>
        <v>346136.11827076151</v>
      </c>
      <c r="R3729" s="266">
        <f t="shared" si="812"/>
        <v>553095.88631446136</v>
      </c>
    </row>
    <row r="3730" spans="1:18" x14ac:dyDescent="0.3">
      <c r="A3730" s="82">
        <v>3699</v>
      </c>
      <c r="B3730" s="94">
        <f t="shared" si="801"/>
        <v>2.3156002406267881E-31</v>
      </c>
      <c r="C3730" s="179">
        <f t="shared" si="802"/>
        <v>2.3103766452841038E-31</v>
      </c>
      <c r="D3730" s="166">
        <f t="shared" si="803"/>
        <v>2.2558277767625785E-3</v>
      </c>
      <c r="E3730" s="167">
        <f t="shared" si="813"/>
        <v>24.291375447755232</v>
      </c>
      <c r="F3730" s="168">
        <f t="shared" si="814"/>
        <v>8.3465627740215691</v>
      </c>
      <c r="G3730" s="168">
        <f t="shared" si="804"/>
        <v>290059.94308965973</v>
      </c>
      <c r="H3730" s="168">
        <f t="shared" si="805"/>
        <v>271310.33852408634</v>
      </c>
      <c r="I3730" s="169">
        <f t="shared" si="806"/>
        <v>561370.28161374608</v>
      </c>
      <c r="J3730" s="169">
        <f t="shared" si="808"/>
        <v>539981.73065423267</v>
      </c>
      <c r="K3730" s="95"/>
      <c r="L3730" s="265">
        <f t="shared" si="807"/>
        <v>215184.26430538198</v>
      </c>
      <c r="M3730" s="265">
        <f>$G3730*NonHospFrac+theModel!$H3730*NonHospFrac</f>
        <v>346186.0173083641</v>
      </c>
      <c r="N3730" s="266">
        <f t="shared" si="809"/>
        <v>561370.28161374608</v>
      </c>
      <c r="O3730" s="159"/>
      <c r="P3730" s="265">
        <f t="shared" si="810"/>
        <v>206985.61226853088</v>
      </c>
      <c r="Q3730" s="265">
        <f t="shared" si="811"/>
        <v>346184.4626666893</v>
      </c>
      <c r="R3730" s="266">
        <f t="shared" si="812"/>
        <v>553170.07493522018</v>
      </c>
    </row>
    <row r="3731" spans="1:18" x14ac:dyDescent="0.3">
      <c r="A3731" s="82">
        <v>3700</v>
      </c>
      <c r="B3731" s="94">
        <f t="shared" si="801"/>
        <v>2.2723437646592098E-31</v>
      </c>
      <c r="C3731" s="179">
        <f t="shared" si="802"/>
        <v>2.2672177484765383E-31</v>
      </c>
      <c r="D3731" s="166">
        <f t="shared" si="803"/>
        <v>2.2558277767625785E-3</v>
      </c>
      <c r="E3731" s="167">
        <f t="shared" si="813"/>
        <v>24.291375447755232</v>
      </c>
      <c r="F3731" s="168">
        <f t="shared" si="814"/>
        <v>8.3488186017983317</v>
      </c>
      <c r="G3731" s="168">
        <f t="shared" si="804"/>
        <v>290138.3376688732</v>
      </c>
      <c r="H3731" s="168">
        <f t="shared" si="805"/>
        <v>271310.33852408634</v>
      </c>
      <c r="I3731" s="169">
        <f t="shared" si="806"/>
        <v>561448.67619295954</v>
      </c>
      <c r="J3731" s="169">
        <f t="shared" si="808"/>
        <v>540049.15002821153</v>
      </c>
      <c r="K3731" s="95"/>
      <c r="L3731" s="265">
        <f t="shared" si="807"/>
        <v>215214.31448866759</v>
      </c>
      <c r="M3731" s="265">
        <f>$G3731*NonHospFrac+theModel!$H3731*NonHospFrac</f>
        <v>346234.36170429195</v>
      </c>
      <c r="N3731" s="266">
        <f t="shared" si="809"/>
        <v>561448.67619295954</v>
      </c>
      <c r="O3731" s="159"/>
      <c r="P3731" s="265">
        <f t="shared" si="810"/>
        <v>207011.45543990051</v>
      </c>
      <c r="Q3731" s="265">
        <f t="shared" si="811"/>
        <v>346232.80706261715</v>
      </c>
      <c r="R3731" s="266">
        <f t="shared" si="812"/>
        <v>553244.26250251767</v>
      </c>
    </row>
    <row r="3732" spans="1:18" x14ac:dyDescent="0.3">
      <c r="A3732" s="82">
        <v>3701</v>
      </c>
      <c r="B3732" s="94">
        <f t="shared" si="801"/>
        <v>2.2298953395288637E-31</v>
      </c>
      <c r="C3732" s="179">
        <f t="shared" si="802"/>
        <v>2.2248650796826811E-31</v>
      </c>
      <c r="D3732" s="166">
        <f t="shared" si="803"/>
        <v>2.2558277767625785E-3</v>
      </c>
      <c r="E3732" s="167">
        <f t="shared" si="813"/>
        <v>24.291375447755232</v>
      </c>
      <c r="F3732" s="168">
        <f t="shared" si="814"/>
        <v>8.3510744295750943</v>
      </c>
      <c r="G3732" s="168">
        <f t="shared" si="804"/>
        <v>290216.7322480866</v>
      </c>
      <c r="H3732" s="168">
        <f t="shared" si="805"/>
        <v>271310.33852408634</v>
      </c>
      <c r="I3732" s="169">
        <f t="shared" si="806"/>
        <v>561527.07077217288</v>
      </c>
      <c r="J3732" s="169">
        <f t="shared" si="808"/>
        <v>540116.56665404385</v>
      </c>
      <c r="K3732" s="95"/>
      <c r="L3732" s="265">
        <f t="shared" si="807"/>
        <v>215244.36467195314</v>
      </c>
      <c r="M3732" s="265">
        <f>$G3732*NonHospFrac+theModel!$H3732*NonHospFrac</f>
        <v>346282.70610021974</v>
      </c>
      <c r="N3732" s="266">
        <f t="shared" si="809"/>
        <v>561527.07077217288</v>
      </c>
      <c r="O3732" s="159"/>
      <c r="P3732" s="265">
        <f t="shared" si="810"/>
        <v>207037.29755785156</v>
      </c>
      <c r="Q3732" s="265">
        <f t="shared" si="811"/>
        <v>346281.15145854495</v>
      </c>
      <c r="R3732" s="266">
        <f t="shared" si="812"/>
        <v>553318.44901639654</v>
      </c>
    </row>
    <row r="3733" spans="1:18" x14ac:dyDescent="0.3">
      <c r="A3733" s="82">
        <v>3702</v>
      </c>
      <c r="B3733" s="94">
        <f t="shared" si="801"/>
        <v>2.1882398704750015E-31</v>
      </c>
      <c r="C3733" s="179">
        <f t="shared" si="802"/>
        <v>2.1833035781929646E-31</v>
      </c>
      <c r="D3733" s="166">
        <f t="shared" si="803"/>
        <v>2.2558277767625785E-3</v>
      </c>
      <c r="E3733" s="167">
        <f t="shared" si="813"/>
        <v>24.291375447755232</v>
      </c>
      <c r="F3733" s="168">
        <f t="shared" si="814"/>
        <v>8.3533302573518569</v>
      </c>
      <c r="G3733" s="168">
        <f t="shared" si="804"/>
        <v>290295.12682730006</v>
      </c>
      <c r="H3733" s="168">
        <f t="shared" si="805"/>
        <v>271310.33852408634</v>
      </c>
      <c r="I3733" s="169">
        <f t="shared" si="806"/>
        <v>561605.46535138646</v>
      </c>
      <c r="J3733" s="169">
        <f t="shared" si="808"/>
        <v>540183.98053184198</v>
      </c>
      <c r="K3733" s="95"/>
      <c r="L3733" s="265">
        <f t="shared" si="807"/>
        <v>215274.41485523875</v>
      </c>
      <c r="M3733" s="265">
        <f>$G3733*NonHospFrac+theModel!$H3733*NonHospFrac</f>
        <v>346331.05049614765</v>
      </c>
      <c r="N3733" s="266">
        <f t="shared" si="809"/>
        <v>561605.46535138646</v>
      </c>
      <c r="O3733" s="159"/>
      <c r="P3733" s="265">
        <f t="shared" si="810"/>
        <v>207063.13862242707</v>
      </c>
      <c r="Q3733" s="265">
        <f t="shared" si="811"/>
        <v>346329.49585447286</v>
      </c>
      <c r="R3733" s="266">
        <f t="shared" si="812"/>
        <v>553392.63447689987</v>
      </c>
    </row>
    <row r="3734" spans="1:18" x14ac:dyDescent="0.3">
      <c r="A3734" s="82">
        <v>3703</v>
      </c>
      <c r="B3734" s="94">
        <f t="shared" si="801"/>
        <v>2.1473625447139377E-31</v>
      </c>
      <c r="C3734" s="179">
        <f t="shared" si="802"/>
        <v>2.1425184646387926E-31</v>
      </c>
      <c r="D3734" s="166">
        <f t="shared" si="803"/>
        <v>2.2558277767625785E-3</v>
      </c>
      <c r="E3734" s="167">
        <f t="shared" si="813"/>
        <v>24.291375447755232</v>
      </c>
      <c r="F3734" s="168">
        <f t="shared" si="814"/>
        <v>8.3555860851286194</v>
      </c>
      <c r="G3734" s="168">
        <f t="shared" si="804"/>
        <v>290373.52140651341</v>
      </c>
      <c r="H3734" s="168">
        <f t="shared" si="805"/>
        <v>271310.33852408634</v>
      </c>
      <c r="I3734" s="169">
        <f t="shared" si="806"/>
        <v>561683.85993059981</v>
      </c>
      <c r="J3734" s="169">
        <f t="shared" si="808"/>
        <v>540251.39166171756</v>
      </c>
      <c r="K3734" s="95"/>
      <c r="L3734" s="265">
        <f t="shared" si="807"/>
        <v>215304.4650385243</v>
      </c>
      <c r="M3734" s="265">
        <f>$G3734*NonHospFrac+theModel!$H3734*NonHospFrac</f>
        <v>346379.39489207545</v>
      </c>
      <c r="N3734" s="266">
        <f t="shared" si="809"/>
        <v>561683.85993059981</v>
      </c>
      <c r="O3734" s="159"/>
      <c r="P3734" s="265">
        <f t="shared" si="810"/>
        <v>207088.97863366985</v>
      </c>
      <c r="Q3734" s="265">
        <f t="shared" si="811"/>
        <v>346377.84025040065</v>
      </c>
      <c r="R3734" s="266">
        <f t="shared" si="812"/>
        <v>553466.8188840705</v>
      </c>
    </row>
    <row r="3735" spans="1:18" x14ac:dyDescent="0.3">
      <c r="A3735" s="82">
        <v>3704</v>
      </c>
      <c r="B3735" s="94">
        <f t="shared" si="801"/>
        <v>2.1072488261715897E-31</v>
      </c>
      <c r="C3735" s="179">
        <f t="shared" si="802"/>
        <v>2.1024952357369613E-31</v>
      </c>
      <c r="D3735" s="166">
        <f t="shared" si="803"/>
        <v>2.2558277767625785E-3</v>
      </c>
      <c r="E3735" s="167">
        <f t="shared" si="813"/>
        <v>24.291375447755232</v>
      </c>
      <c r="F3735" s="168">
        <f t="shared" si="814"/>
        <v>8.357841912905382</v>
      </c>
      <c r="G3735" s="168">
        <f t="shared" si="804"/>
        <v>290451.91598572687</v>
      </c>
      <c r="H3735" s="168">
        <f t="shared" si="805"/>
        <v>271310.33852408634</v>
      </c>
      <c r="I3735" s="169">
        <f t="shared" si="806"/>
        <v>561762.25450981315</v>
      </c>
      <c r="J3735" s="169">
        <f t="shared" si="808"/>
        <v>540318.80004378268</v>
      </c>
      <c r="K3735" s="95"/>
      <c r="L3735" s="265">
        <f t="shared" si="807"/>
        <v>215334.51522180988</v>
      </c>
      <c r="M3735" s="265">
        <f>$G3735*NonHospFrac+theModel!$H3735*NonHospFrac</f>
        <v>346427.7392880033</v>
      </c>
      <c r="N3735" s="266">
        <f t="shared" si="809"/>
        <v>561762.25450981315</v>
      </c>
      <c r="O3735" s="159"/>
      <c r="P3735" s="265">
        <f t="shared" si="810"/>
        <v>207114.81759162294</v>
      </c>
      <c r="Q3735" s="265">
        <f t="shared" si="811"/>
        <v>346426.1846463285</v>
      </c>
      <c r="R3735" s="266">
        <f t="shared" si="812"/>
        <v>553541.00223795138</v>
      </c>
    </row>
    <row r="3736" spans="1:18" x14ac:dyDescent="0.3">
      <c r="A3736" s="82">
        <v>3705</v>
      </c>
      <c r="B3736" s="94">
        <f t="shared" si="801"/>
        <v>2.0678844503144139E-31</v>
      </c>
      <c r="C3736" s="179">
        <f t="shared" si="802"/>
        <v>2.063219659132259E-31</v>
      </c>
      <c r="D3736" s="166">
        <f t="shared" si="803"/>
        <v>2.2558277767625785E-3</v>
      </c>
      <c r="E3736" s="167">
        <f t="shared" si="813"/>
        <v>24.291375447755232</v>
      </c>
      <c r="F3736" s="168">
        <f t="shared" si="814"/>
        <v>8.3600977406821446</v>
      </c>
      <c r="G3736" s="168">
        <f t="shared" si="804"/>
        <v>290530.31056494027</v>
      </c>
      <c r="H3736" s="168">
        <f t="shared" si="805"/>
        <v>271310.33852408634</v>
      </c>
      <c r="I3736" s="169">
        <f t="shared" si="806"/>
        <v>561840.64908902661</v>
      </c>
      <c r="J3736" s="169">
        <f t="shared" si="808"/>
        <v>540386.20567814959</v>
      </c>
      <c r="K3736" s="95"/>
      <c r="L3736" s="265">
        <f t="shared" si="807"/>
        <v>215364.56540509546</v>
      </c>
      <c r="M3736" s="265">
        <f>$G3736*NonHospFrac+theModel!$H3736*NonHospFrac</f>
        <v>346476.08368393115</v>
      </c>
      <c r="N3736" s="266">
        <f t="shared" si="809"/>
        <v>561840.64908902661</v>
      </c>
      <c r="O3736" s="159"/>
      <c r="P3736" s="265">
        <f t="shared" si="810"/>
        <v>207140.65549632921</v>
      </c>
      <c r="Q3736" s="265">
        <f t="shared" si="811"/>
        <v>346474.52904225636</v>
      </c>
      <c r="R3736" s="266">
        <f t="shared" si="812"/>
        <v>553615.1845385856</v>
      </c>
    </row>
    <row r="3737" spans="1:18" x14ac:dyDescent="0.3">
      <c r="A3737" s="82">
        <v>3706</v>
      </c>
      <c r="B3737" s="94">
        <f t="shared" si="801"/>
        <v>2.0292554190769053E-31</v>
      </c>
      <c r="C3737" s="179">
        <f t="shared" si="802"/>
        <v>2.0246777683364056E-31</v>
      </c>
      <c r="D3737" s="166">
        <f t="shared" si="803"/>
        <v>2.2558277767625785E-3</v>
      </c>
      <c r="E3737" s="167">
        <f t="shared" si="813"/>
        <v>24.291375447755232</v>
      </c>
      <c r="F3737" s="168">
        <f t="shared" si="814"/>
        <v>8.3623535684589072</v>
      </c>
      <c r="G3737" s="168">
        <f t="shared" si="804"/>
        <v>290608.70514415373</v>
      </c>
      <c r="H3737" s="168">
        <f t="shared" si="805"/>
        <v>271310.33852408634</v>
      </c>
      <c r="I3737" s="169">
        <f t="shared" si="806"/>
        <v>561919.04366824008</v>
      </c>
      <c r="J3737" s="169">
        <f t="shared" si="808"/>
        <v>540453.60856493015</v>
      </c>
      <c r="K3737" s="95"/>
      <c r="L3737" s="265">
        <f t="shared" si="807"/>
        <v>215394.61558838104</v>
      </c>
      <c r="M3737" s="265">
        <f>$G3737*NonHospFrac+theModel!$H3737*NonHospFrac</f>
        <v>346524.428079859</v>
      </c>
      <c r="N3737" s="266">
        <f t="shared" si="809"/>
        <v>561919.04366824008</v>
      </c>
      <c r="O3737" s="159"/>
      <c r="P3737" s="265">
        <f t="shared" si="810"/>
        <v>207166.49234783163</v>
      </c>
      <c r="Q3737" s="265">
        <f t="shared" si="811"/>
        <v>346522.87343818421</v>
      </c>
      <c r="R3737" s="266">
        <f t="shared" si="812"/>
        <v>553689.36578601587</v>
      </c>
    </row>
    <row r="3738" spans="1:18" x14ac:dyDescent="0.3">
      <c r="A3738" s="82">
        <v>3707</v>
      </c>
      <c r="B3738" s="94">
        <f t="shared" si="801"/>
        <v>1.9913479958838511E-31</v>
      </c>
      <c r="C3738" s="179">
        <f t="shared" si="802"/>
        <v>1.9868558577615356E-31</v>
      </c>
      <c r="D3738" s="166">
        <f t="shared" si="803"/>
        <v>2.2558277767625785E-3</v>
      </c>
      <c r="E3738" s="167">
        <f t="shared" si="813"/>
        <v>24.291375447755232</v>
      </c>
      <c r="F3738" s="168">
        <f t="shared" si="814"/>
        <v>8.3646093962356698</v>
      </c>
      <c r="G3738" s="168">
        <f t="shared" si="804"/>
        <v>290687.09972336714</v>
      </c>
      <c r="H3738" s="168">
        <f t="shared" si="805"/>
        <v>271310.33852408634</v>
      </c>
      <c r="I3738" s="169">
        <f t="shared" si="806"/>
        <v>561997.43824745342</v>
      </c>
      <c r="J3738" s="169">
        <f t="shared" si="808"/>
        <v>540521.00870423624</v>
      </c>
      <c r="K3738" s="95"/>
      <c r="L3738" s="265">
        <f t="shared" si="807"/>
        <v>215424.66577166662</v>
      </c>
      <c r="M3738" s="265">
        <f>$G3738*NonHospFrac+theModel!$H3738*NonHospFrac</f>
        <v>346572.77247578686</v>
      </c>
      <c r="N3738" s="266">
        <f t="shared" si="809"/>
        <v>561997.43824745342</v>
      </c>
      <c r="O3738" s="159"/>
      <c r="P3738" s="265">
        <f t="shared" si="810"/>
        <v>207192.32814617312</v>
      </c>
      <c r="Q3738" s="265">
        <f t="shared" si="811"/>
        <v>346571.21783411206</v>
      </c>
      <c r="R3738" s="266">
        <f t="shared" si="812"/>
        <v>553763.54598028515</v>
      </c>
    </row>
    <row r="3739" spans="1:18" x14ac:dyDescent="0.3">
      <c r="A3739" s="82">
        <v>3708</v>
      </c>
      <c r="B3739" s="94">
        <f t="shared" si="801"/>
        <v>1.9541487007655714E-31</v>
      </c>
      <c r="C3739" s="179">
        <f t="shared" si="802"/>
        <v>1.9497404778464599E-31</v>
      </c>
      <c r="D3739" s="166">
        <f t="shared" si="803"/>
        <v>2.2558277767625785E-3</v>
      </c>
      <c r="E3739" s="167">
        <f t="shared" si="813"/>
        <v>24.291375447755232</v>
      </c>
      <c r="F3739" s="168">
        <f t="shared" si="814"/>
        <v>8.3668652240124324</v>
      </c>
      <c r="G3739" s="168">
        <f t="shared" si="804"/>
        <v>290765.49430258054</v>
      </c>
      <c r="H3739" s="168">
        <f t="shared" si="805"/>
        <v>271310.33852408634</v>
      </c>
      <c r="I3739" s="169">
        <f t="shared" si="806"/>
        <v>562075.83282666688</v>
      </c>
      <c r="J3739" s="169">
        <f t="shared" si="808"/>
        <v>540588.40609618009</v>
      </c>
      <c r="K3739" s="95"/>
      <c r="L3739" s="265">
        <f t="shared" si="807"/>
        <v>215454.71595495217</v>
      </c>
      <c r="M3739" s="265">
        <f>$G3739*NonHospFrac+theModel!$H3739*NonHospFrac</f>
        <v>346621.11687171471</v>
      </c>
      <c r="N3739" s="266">
        <f t="shared" si="809"/>
        <v>562075.83282666688</v>
      </c>
      <c r="O3739" s="159"/>
      <c r="P3739" s="265">
        <f t="shared" si="810"/>
        <v>207218.16289139658</v>
      </c>
      <c r="Q3739" s="265">
        <f t="shared" si="811"/>
        <v>346619.56223003991</v>
      </c>
      <c r="R3739" s="266">
        <f t="shared" si="812"/>
        <v>553837.72512143652</v>
      </c>
    </row>
    <row r="3740" spans="1:18" x14ac:dyDescent="0.3">
      <c r="A3740" s="82">
        <v>3709</v>
      </c>
      <c r="B3740" s="94">
        <f t="shared" si="801"/>
        <v>1.917644305564412E-31</v>
      </c>
      <c r="C3740" s="179">
        <f t="shared" si="802"/>
        <v>1.9133184302739692E-31</v>
      </c>
      <c r="D3740" s="166">
        <f t="shared" si="803"/>
        <v>2.2558277767625785E-3</v>
      </c>
      <c r="E3740" s="167">
        <f t="shared" si="813"/>
        <v>24.291375447755232</v>
      </c>
      <c r="F3740" s="168">
        <f t="shared" si="814"/>
        <v>8.369121051789195</v>
      </c>
      <c r="G3740" s="168">
        <f t="shared" si="804"/>
        <v>290843.888881794</v>
      </c>
      <c r="H3740" s="168">
        <f t="shared" si="805"/>
        <v>271310.33852408634</v>
      </c>
      <c r="I3740" s="169">
        <f t="shared" si="806"/>
        <v>562154.22740588035</v>
      </c>
      <c r="J3740" s="169">
        <f t="shared" si="808"/>
        <v>540655.80074087356</v>
      </c>
      <c r="K3740" s="95"/>
      <c r="L3740" s="265">
        <f t="shared" si="807"/>
        <v>215484.76613823778</v>
      </c>
      <c r="M3740" s="265">
        <f>$G3740*NonHospFrac+theModel!$H3740*NonHospFrac</f>
        <v>346669.46126764256</v>
      </c>
      <c r="N3740" s="266">
        <f t="shared" si="809"/>
        <v>562154.22740588035</v>
      </c>
      <c r="O3740" s="159"/>
      <c r="P3740" s="265">
        <f t="shared" si="810"/>
        <v>207243.99658354503</v>
      </c>
      <c r="Q3740" s="265">
        <f t="shared" si="811"/>
        <v>346667.90662596776</v>
      </c>
      <c r="R3740" s="266">
        <f t="shared" si="812"/>
        <v>553911.90320951282</v>
      </c>
    </row>
    <row r="3741" spans="1:18" x14ac:dyDescent="0.3">
      <c r="A3741" s="82">
        <v>3710</v>
      </c>
      <c r="B3741" s="94">
        <f t="shared" si="801"/>
        <v>1.8818218292307779E-31</v>
      </c>
      <c r="C3741" s="179">
        <f t="shared" si="802"/>
        <v>1.8775767632774808E-31</v>
      </c>
      <c r="D3741" s="166">
        <f t="shared" si="803"/>
        <v>2.2558277767625785E-3</v>
      </c>
      <c r="E3741" s="167">
        <f t="shared" si="813"/>
        <v>24.291375447755232</v>
      </c>
      <c r="F3741" s="168">
        <f t="shared" si="814"/>
        <v>8.3713768795659576</v>
      </c>
      <c r="G3741" s="168">
        <f t="shared" si="804"/>
        <v>290922.28346100735</v>
      </c>
      <c r="H3741" s="168">
        <f t="shared" si="805"/>
        <v>271310.33852408634</v>
      </c>
      <c r="I3741" s="169">
        <f t="shared" si="806"/>
        <v>562232.62198509369</v>
      </c>
      <c r="J3741" s="169">
        <f t="shared" si="808"/>
        <v>540723.19263842853</v>
      </c>
      <c r="K3741" s="95"/>
      <c r="L3741" s="265">
        <f t="shared" si="807"/>
        <v>215514.81632152334</v>
      </c>
      <c r="M3741" s="265">
        <f>$G3741*NonHospFrac+theModel!$H3741*NonHospFrac</f>
        <v>346717.80566357035</v>
      </c>
      <c r="N3741" s="266">
        <f t="shared" si="809"/>
        <v>562232.62198509369</v>
      </c>
      <c r="O3741" s="159"/>
      <c r="P3741" s="265">
        <f t="shared" si="810"/>
        <v>207269.82922266127</v>
      </c>
      <c r="Q3741" s="265">
        <f t="shared" si="811"/>
        <v>346716.25102189556</v>
      </c>
      <c r="R3741" s="266">
        <f t="shared" si="812"/>
        <v>553986.08024455677</v>
      </c>
    </row>
    <row r="3742" spans="1:18" x14ac:dyDescent="0.3">
      <c r="A3742" s="82">
        <v>3711</v>
      </c>
      <c r="B3742" s="94">
        <f t="shared" si="801"/>
        <v>1.8466685332070429E-31</v>
      </c>
      <c r="C3742" s="179">
        <f t="shared" si="802"/>
        <v>1.8425027670353609E-31</v>
      </c>
      <c r="D3742" s="166">
        <f t="shared" si="803"/>
        <v>2.2558277767625785E-3</v>
      </c>
      <c r="E3742" s="167">
        <f t="shared" si="813"/>
        <v>24.291375447755232</v>
      </c>
      <c r="F3742" s="168">
        <f t="shared" si="814"/>
        <v>8.3736327073427201</v>
      </c>
      <c r="G3742" s="168">
        <f t="shared" si="804"/>
        <v>291000.67804022081</v>
      </c>
      <c r="H3742" s="168">
        <f t="shared" si="805"/>
        <v>271310.33852408634</v>
      </c>
      <c r="I3742" s="169">
        <f t="shared" si="806"/>
        <v>562311.01656430715</v>
      </c>
      <c r="J3742" s="169">
        <f t="shared" si="808"/>
        <v>540790.58178895724</v>
      </c>
      <c r="K3742" s="95"/>
      <c r="L3742" s="265">
        <f t="shared" si="807"/>
        <v>215544.86650480895</v>
      </c>
      <c r="M3742" s="265">
        <f>$G3742*NonHospFrac+theModel!$H3742*NonHospFrac</f>
        <v>346766.15005949821</v>
      </c>
      <c r="N3742" s="266">
        <f t="shared" si="809"/>
        <v>562311.01656430715</v>
      </c>
      <c r="O3742" s="159"/>
      <c r="P3742" s="265">
        <f t="shared" si="810"/>
        <v>207295.66080878832</v>
      </c>
      <c r="Q3742" s="265">
        <f t="shared" si="811"/>
        <v>346764.59541782341</v>
      </c>
      <c r="R3742" s="266">
        <f t="shared" si="812"/>
        <v>554060.25622661179</v>
      </c>
    </row>
    <row r="3743" spans="1:18" x14ac:dyDescent="0.3">
      <c r="A3743" s="82">
        <v>3712</v>
      </c>
      <c r="B3743" s="94">
        <f t="shared" ref="B3743:B3806" si="815">Constant*EXP(PowerTerm*(A3743)/7)</f>
        <v>1.8121719168976875E-31</v>
      </c>
      <c r="C3743" s="179">
        <f t="shared" ref="C3743:C3806" si="816">(1-theFloor)*B3743</f>
        <v>1.8080839691512805E-31</v>
      </c>
      <c r="D3743" s="166">
        <f t="shared" ref="D3743:D3806" si="817">theFloor</f>
        <v>2.2558277767625785E-3</v>
      </c>
      <c r="E3743" s="167">
        <f t="shared" si="813"/>
        <v>24.291375447755232</v>
      </c>
      <c r="F3743" s="168">
        <f t="shared" si="814"/>
        <v>8.3758885351194827</v>
      </c>
      <c r="G3743" s="168">
        <f t="shared" ref="G3743:G3806" si="818">$B$22*F3743*totInfected/365.25</f>
        <v>291079.07261943421</v>
      </c>
      <c r="H3743" s="168">
        <f t="shared" ref="H3743:H3806" si="819">lostQALYs_Injured*E3743*totInfected/365.25</f>
        <v>271310.33852408634</v>
      </c>
      <c r="I3743" s="169">
        <f t="shared" ref="I3743:I3806" si="820">H3743+G3743</f>
        <v>562389.41114352061</v>
      </c>
      <c r="J3743" s="169">
        <f t="shared" si="808"/>
        <v>540857.96819257142</v>
      </c>
      <c r="K3743" s="95"/>
      <c r="L3743" s="265">
        <f t="shared" ref="L3743:L3806" si="821">$G3743*HospFrac+$H3743*HospFrac</f>
        <v>215574.9166880945</v>
      </c>
      <c r="M3743" s="265">
        <f>$G3743*NonHospFrac+theModel!$H3743*NonHospFrac</f>
        <v>346814.494455426</v>
      </c>
      <c r="N3743" s="266">
        <f t="shared" si="809"/>
        <v>562389.4111435205</v>
      </c>
      <c r="O3743" s="159"/>
      <c r="P3743" s="265">
        <f t="shared" si="810"/>
        <v>207321.49134196903</v>
      </c>
      <c r="Q3743" s="265">
        <f t="shared" si="811"/>
        <v>346812.9398137512</v>
      </c>
      <c r="R3743" s="266">
        <f t="shared" si="812"/>
        <v>554134.43115572026</v>
      </c>
    </row>
    <row r="3744" spans="1:18" x14ac:dyDescent="0.3">
      <c r="A3744" s="82">
        <v>3713</v>
      </c>
      <c r="B3744" s="94">
        <f t="shared" si="815"/>
        <v>1.7783197132240571E-31</v>
      </c>
      <c r="C3744" s="179">
        <f t="shared" si="816"/>
        <v>1.7743081302190017E-31</v>
      </c>
      <c r="D3744" s="166">
        <f t="shared" si="817"/>
        <v>2.2558277767625785E-3</v>
      </c>
      <c r="E3744" s="167">
        <f t="shared" si="813"/>
        <v>24.291375447755232</v>
      </c>
      <c r="F3744" s="168">
        <f t="shared" si="814"/>
        <v>8.3781443628962453</v>
      </c>
      <c r="G3744" s="168">
        <f t="shared" si="818"/>
        <v>291157.46719864768</v>
      </c>
      <c r="H3744" s="168">
        <f t="shared" si="819"/>
        <v>271310.33852408634</v>
      </c>
      <c r="I3744" s="169">
        <f t="shared" si="820"/>
        <v>562467.80572273396</v>
      </c>
      <c r="J3744" s="169">
        <f t="shared" ref="J3744:J3807" si="822">J3743+(I3744-I3743)/(1+discountDaily)^A3744</f>
        <v>540925.35184938309</v>
      </c>
      <c r="K3744" s="95"/>
      <c r="L3744" s="265">
        <f t="shared" si="821"/>
        <v>215604.96687138011</v>
      </c>
      <c r="M3744" s="265">
        <f>$G3744*NonHospFrac+theModel!$H3744*NonHospFrac</f>
        <v>346862.83885135391</v>
      </c>
      <c r="N3744" s="266">
        <f t="shared" ref="N3744:N3807" si="823">L3744+M3744</f>
        <v>562467.80572273396</v>
      </c>
      <c r="O3744" s="159"/>
      <c r="P3744" s="265">
        <f t="shared" ref="P3744:P3807" si="824">P3743+(L3744-L3743)/(1+discountDaily)^A3744</f>
        <v>207347.3208222464</v>
      </c>
      <c r="Q3744" s="265">
        <f t="shared" ref="Q3744:Q3807" si="825">Q3743+(M3744-M3743)/(1+discountDaily)^B3744</f>
        <v>346861.28420967911</v>
      </c>
      <c r="R3744" s="266">
        <f t="shared" ref="R3744:R3807" si="826">P3744+Q3744</f>
        <v>554208.60503192549</v>
      </c>
    </row>
    <row r="3745" spans="1:18" x14ac:dyDescent="0.3">
      <c r="A3745" s="82">
        <v>3714</v>
      </c>
      <c r="B3745" s="94">
        <f t="shared" si="815"/>
        <v>1.7450998842621612E-31</v>
      </c>
      <c r="C3745" s="179">
        <f t="shared" si="816"/>
        <v>1.7411632394700175E-31</v>
      </c>
      <c r="D3745" s="166">
        <f t="shared" si="817"/>
        <v>2.2558277767625785E-3</v>
      </c>
      <c r="E3745" s="167">
        <f t="shared" ref="E3745:E3808" si="827">C3745+E3744</f>
        <v>24.291375447755232</v>
      </c>
      <c r="F3745" s="168">
        <f t="shared" ref="F3745:F3808" si="828">D3745+F3744</f>
        <v>8.3804001906730079</v>
      </c>
      <c r="G3745" s="168">
        <f t="shared" si="818"/>
        <v>291235.86177786108</v>
      </c>
      <c r="H3745" s="168">
        <f t="shared" si="819"/>
        <v>271310.33852408634</v>
      </c>
      <c r="I3745" s="169">
        <f t="shared" si="820"/>
        <v>562546.20030194742</v>
      </c>
      <c r="J3745" s="169">
        <f t="shared" si="822"/>
        <v>540992.73275950435</v>
      </c>
      <c r="K3745" s="95"/>
      <c r="L3745" s="265">
        <f t="shared" si="821"/>
        <v>215635.01705466566</v>
      </c>
      <c r="M3745" s="265">
        <f>$G3745*NonHospFrac+theModel!$H3745*NonHospFrac</f>
        <v>346911.1832472817</v>
      </c>
      <c r="N3745" s="266">
        <f t="shared" si="823"/>
        <v>562546.2003019473</v>
      </c>
      <c r="O3745" s="159"/>
      <c r="P3745" s="265">
        <f t="shared" si="824"/>
        <v>207373.14924966326</v>
      </c>
      <c r="Q3745" s="265">
        <f t="shared" si="825"/>
        <v>346909.62860560691</v>
      </c>
      <c r="R3745" s="266">
        <f t="shared" si="826"/>
        <v>554282.77785527019</v>
      </c>
    </row>
    <row r="3746" spans="1:18" x14ac:dyDescent="0.3">
      <c r="A3746" s="82">
        <v>3715</v>
      </c>
      <c r="B3746" s="94">
        <f t="shared" si="815"/>
        <v>1.7125006169619813E-31</v>
      </c>
      <c r="C3746" s="179">
        <f t="shared" si="816"/>
        <v>1.7086375105025153E-31</v>
      </c>
      <c r="D3746" s="166">
        <f t="shared" si="817"/>
        <v>2.2558277767625785E-3</v>
      </c>
      <c r="E3746" s="167">
        <f t="shared" si="827"/>
        <v>24.291375447755232</v>
      </c>
      <c r="F3746" s="168">
        <f t="shared" si="828"/>
        <v>8.3826560184497705</v>
      </c>
      <c r="G3746" s="168">
        <f t="shared" si="818"/>
        <v>291314.25635707454</v>
      </c>
      <c r="H3746" s="168">
        <f t="shared" si="819"/>
        <v>271310.33852408634</v>
      </c>
      <c r="I3746" s="169">
        <f t="shared" si="820"/>
        <v>562624.59488116088</v>
      </c>
      <c r="J3746" s="169">
        <f t="shared" si="822"/>
        <v>541060.11092304706</v>
      </c>
      <c r="K3746" s="95"/>
      <c r="L3746" s="265">
        <f t="shared" si="821"/>
        <v>215665.06723795127</v>
      </c>
      <c r="M3746" s="265">
        <f>$G3746*NonHospFrac+theModel!$H3746*NonHospFrac</f>
        <v>346959.52764320961</v>
      </c>
      <c r="N3746" s="266">
        <f t="shared" si="823"/>
        <v>562624.59488116088</v>
      </c>
      <c r="O3746" s="159"/>
      <c r="P3746" s="265">
        <f t="shared" si="824"/>
        <v>207398.97662426264</v>
      </c>
      <c r="Q3746" s="265">
        <f t="shared" si="825"/>
        <v>346957.97300153482</v>
      </c>
      <c r="R3746" s="266">
        <f t="shared" si="826"/>
        <v>554356.94962579745</v>
      </c>
    </row>
    <row r="3747" spans="1:18" x14ac:dyDescent="0.3">
      <c r="A3747" s="82">
        <v>3716</v>
      </c>
      <c r="B3747" s="94">
        <f t="shared" si="815"/>
        <v>1.680510318946626E-31</v>
      </c>
      <c r="C3747" s="179">
        <f t="shared" si="816"/>
        <v>1.6767193770900101E-31</v>
      </c>
      <c r="D3747" s="166">
        <f t="shared" si="817"/>
        <v>2.2558277767625785E-3</v>
      </c>
      <c r="E3747" s="167">
        <f t="shared" si="827"/>
        <v>24.291375447755232</v>
      </c>
      <c r="F3747" s="168">
        <f t="shared" si="828"/>
        <v>8.3849118462265331</v>
      </c>
      <c r="G3747" s="168">
        <f t="shared" si="818"/>
        <v>291392.65093628789</v>
      </c>
      <c r="H3747" s="168">
        <f t="shared" si="819"/>
        <v>271310.33852408634</v>
      </c>
      <c r="I3747" s="169">
        <f t="shared" si="820"/>
        <v>562702.98946037423</v>
      </c>
      <c r="J3747" s="169">
        <f t="shared" si="822"/>
        <v>541127.48634012311</v>
      </c>
      <c r="K3747" s="95"/>
      <c r="L3747" s="265">
        <f t="shared" si="821"/>
        <v>215695.11742123682</v>
      </c>
      <c r="M3747" s="265">
        <f>$G3747*NonHospFrac+theModel!$H3747*NonHospFrac</f>
        <v>347007.87203913741</v>
      </c>
      <c r="N3747" s="266">
        <f t="shared" si="823"/>
        <v>562702.98946037423</v>
      </c>
      <c r="O3747" s="159"/>
      <c r="P3747" s="265">
        <f t="shared" si="824"/>
        <v>207424.80294608732</v>
      </c>
      <c r="Q3747" s="265">
        <f t="shared" si="825"/>
        <v>347006.31739746261</v>
      </c>
      <c r="R3747" s="266">
        <f t="shared" si="826"/>
        <v>554431.12034354988</v>
      </c>
    </row>
    <row r="3748" spans="1:18" x14ac:dyDescent="0.3">
      <c r="A3748" s="82">
        <v>3717</v>
      </c>
      <c r="B3748" s="94">
        <f t="shared" si="815"/>
        <v>1.6491176143902017E-31</v>
      </c>
      <c r="C3748" s="179">
        <f t="shared" si="816"/>
        <v>1.6453974890685119E-31</v>
      </c>
      <c r="D3748" s="166">
        <f t="shared" si="817"/>
        <v>2.2558277767625785E-3</v>
      </c>
      <c r="E3748" s="167">
        <f t="shared" si="827"/>
        <v>24.291375447755232</v>
      </c>
      <c r="F3748" s="168">
        <f t="shared" si="828"/>
        <v>8.3871676740032957</v>
      </c>
      <c r="G3748" s="168">
        <f t="shared" si="818"/>
        <v>291471.04551550135</v>
      </c>
      <c r="H3748" s="168">
        <f t="shared" si="819"/>
        <v>271310.33852408634</v>
      </c>
      <c r="I3748" s="169">
        <f t="shared" si="820"/>
        <v>562781.38403958769</v>
      </c>
      <c r="J3748" s="169">
        <f t="shared" si="822"/>
        <v>541194.85901084461</v>
      </c>
      <c r="K3748" s="95"/>
      <c r="L3748" s="265">
        <f t="shared" si="821"/>
        <v>215725.1676045224</v>
      </c>
      <c r="M3748" s="265">
        <f>$G3748*NonHospFrac+theModel!$H3748*NonHospFrac</f>
        <v>347056.21643506526</v>
      </c>
      <c r="N3748" s="266">
        <f t="shared" si="823"/>
        <v>562781.38403958769</v>
      </c>
      <c r="O3748" s="159"/>
      <c r="P3748" s="265">
        <f t="shared" si="824"/>
        <v>207450.6282151803</v>
      </c>
      <c r="Q3748" s="265">
        <f t="shared" si="825"/>
        <v>347054.66179339046</v>
      </c>
      <c r="R3748" s="266">
        <f t="shared" si="826"/>
        <v>554505.29000857077</v>
      </c>
    </row>
    <row r="3749" spans="1:18" x14ac:dyDescent="0.3">
      <c r="A3749" s="82">
        <v>3718</v>
      </c>
      <c r="B3749" s="94">
        <f t="shared" si="815"/>
        <v>1.6183113399724416E-31</v>
      </c>
      <c r="C3749" s="179">
        <f t="shared" si="816"/>
        <v>1.6146607083002818E-31</v>
      </c>
      <c r="D3749" s="166">
        <f t="shared" si="817"/>
        <v>2.2558277767625785E-3</v>
      </c>
      <c r="E3749" s="167">
        <f t="shared" si="827"/>
        <v>24.291375447755232</v>
      </c>
      <c r="F3749" s="168">
        <f t="shared" si="828"/>
        <v>8.3894235017800582</v>
      </c>
      <c r="G3749" s="168">
        <f t="shared" si="818"/>
        <v>291549.44009471475</v>
      </c>
      <c r="H3749" s="168">
        <f t="shared" si="819"/>
        <v>271310.33852408634</v>
      </c>
      <c r="I3749" s="169">
        <f t="shared" si="820"/>
        <v>562859.77861880115</v>
      </c>
      <c r="J3749" s="169">
        <f t="shared" si="822"/>
        <v>541262.22893532342</v>
      </c>
      <c r="K3749" s="95"/>
      <c r="L3749" s="265">
        <f t="shared" si="821"/>
        <v>215755.21778780798</v>
      </c>
      <c r="M3749" s="265">
        <f>$G3749*NonHospFrac+theModel!$H3749*NonHospFrac</f>
        <v>347104.56083099311</v>
      </c>
      <c r="N3749" s="266">
        <f t="shared" si="823"/>
        <v>562859.77861880115</v>
      </c>
      <c r="O3749" s="159"/>
      <c r="P3749" s="265">
        <f t="shared" si="824"/>
        <v>207476.45243158448</v>
      </c>
      <c r="Q3749" s="265">
        <f t="shared" si="825"/>
        <v>347103.00618931832</v>
      </c>
      <c r="R3749" s="266">
        <f t="shared" si="826"/>
        <v>554579.45862090285</v>
      </c>
    </row>
    <row r="3750" spans="1:18" x14ac:dyDescent="0.3">
      <c r="A3750" s="82">
        <v>3719</v>
      </c>
      <c r="B3750" s="94">
        <f t="shared" si="815"/>
        <v>1.5880805409090294E-31</v>
      </c>
      <c r="C3750" s="179">
        <f t="shared" si="816"/>
        <v>1.5844981047131108E-31</v>
      </c>
      <c r="D3750" s="166">
        <f t="shared" si="817"/>
        <v>2.2558277767625785E-3</v>
      </c>
      <c r="E3750" s="167">
        <f t="shared" si="827"/>
        <v>24.291375447755232</v>
      </c>
      <c r="F3750" s="168">
        <f t="shared" si="828"/>
        <v>8.3916793295568208</v>
      </c>
      <c r="G3750" s="168">
        <f t="shared" si="818"/>
        <v>291627.83467392821</v>
      </c>
      <c r="H3750" s="168">
        <f t="shared" si="819"/>
        <v>271310.33852408634</v>
      </c>
      <c r="I3750" s="169">
        <f t="shared" si="820"/>
        <v>562938.1731980145</v>
      </c>
      <c r="J3750" s="169">
        <f t="shared" si="822"/>
        <v>541329.59611367132</v>
      </c>
      <c r="K3750" s="95"/>
      <c r="L3750" s="265">
        <f t="shared" si="821"/>
        <v>215785.26797109356</v>
      </c>
      <c r="M3750" s="265">
        <f>$G3750*NonHospFrac+theModel!$H3750*NonHospFrac</f>
        <v>347152.90522692096</v>
      </c>
      <c r="N3750" s="266">
        <f t="shared" si="823"/>
        <v>562938.1731980145</v>
      </c>
      <c r="O3750" s="159"/>
      <c r="P3750" s="265">
        <f t="shared" si="824"/>
        <v>207502.27559534274</v>
      </c>
      <c r="Q3750" s="265">
        <f t="shared" si="825"/>
        <v>347151.35058524617</v>
      </c>
      <c r="R3750" s="266">
        <f t="shared" si="826"/>
        <v>554653.62618058897</v>
      </c>
    </row>
    <row r="3751" spans="1:18" x14ac:dyDescent="0.3">
      <c r="A3751" s="82">
        <v>3720</v>
      </c>
      <c r="B3751" s="94">
        <f t="shared" si="815"/>
        <v>1.5584144670560503E-31</v>
      </c>
      <c r="C3751" s="179">
        <f t="shared" si="816"/>
        <v>1.5548989524135566E-31</v>
      </c>
      <c r="D3751" s="166">
        <f t="shared" si="817"/>
        <v>2.2558277767625785E-3</v>
      </c>
      <c r="E3751" s="167">
        <f t="shared" si="827"/>
        <v>24.291375447755232</v>
      </c>
      <c r="F3751" s="168">
        <f t="shared" si="828"/>
        <v>8.3939351573335834</v>
      </c>
      <c r="G3751" s="168">
        <f t="shared" si="818"/>
        <v>291706.22925314156</v>
      </c>
      <c r="H3751" s="168">
        <f t="shared" si="819"/>
        <v>271310.33852408634</v>
      </c>
      <c r="I3751" s="169">
        <f t="shared" si="820"/>
        <v>563016.56777722784</v>
      </c>
      <c r="J3751" s="169">
        <f t="shared" si="822"/>
        <v>541396.96054600039</v>
      </c>
      <c r="K3751" s="95"/>
      <c r="L3751" s="265">
        <f t="shared" si="821"/>
        <v>215815.31815437911</v>
      </c>
      <c r="M3751" s="265">
        <f>$G3751*NonHospFrac+theModel!$H3751*NonHospFrac</f>
        <v>347201.24962284876</v>
      </c>
      <c r="N3751" s="266">
        <f t="shared" si="823"/>
        <v>563016.56777722784</v>
      </c>
      <c r="O3751" s="159"/>
      <c r="P3751" s="265">
        <f t="shared" si="824"/>
        <v>207528.097706498</v>
      </c>
      <c r="Q3751" s="265">
        <f t="shared" si="825"/>
        <v>347199.69498117396</v>
      </c>
      <c r="R3751" s="266">
        <f t="shared" si="826"/>
        <v>554727.79268767196</v>
      </c>
    </row>
    <row r="3752" spans="1:18" x14ac:dyDescent="0.3">
      <c r="A3752" s="82">
        <v>3721</v>
      </c>
      <c r="B3752" s="94">
        <f t="shared" si="815"/>
        <v>1.5293025690872156E-31</v>
      </c>
      <c r="C3752" s="179">
        <f t="shared" si="816"/>
        <v>1.5258527258727944E-31</v>
      </c>
      <c r="D3752" s="166">
        <f t="shared" si="817"/>
        <v>2.2558277767625785E-3</v>
      </c>
      <c r="E3752" s="167">
        <f t="shared" si="827"/>
        <v>24.291375447755232</v>
      </c>
      <c r="F3752" s="168">
        <f t="shared" si="828"/>
        <v>8.396190985110346</v>
      </c>
      <c r="G3752" s="168">
        <f t="shared" si="818"/>
        <v>291784.62383235502</v>
      </c>
      <c r="H3752" s="168">
        <f t="shared" si="819"/>
        <v>271310.33852408634</v>
      </c>
      <c r="I3752" s="169">
        <f t="shared" si="820"/>
        <v>563094.96235644142</v>
      </c>
      <c r="J3752" s="169">
        <f t="shared" si="822"/>
        <v>541464.32223242288</v>
      </c>
      <c r="K3752" s="95"/>
      <c r="L3752" s="265">
        <f t="shared" si="821"/>
        <v>215845.36833766469</v>
      </c>
      <c r="M3752" s="265">
        <f>$G3752*NonHospFrac+theModel!$H3752*NonHospFrac</f>
        <v>347249.59401877667</v>
      </c>
      <c r="N3752" s="266">
        <f t="shared" si="823"/>
        <v>563094.96235644142</v>
      </c>
      <c r="O3752" s="159"/>
      <c r="P3752" s="265">
        <f t="shared" si="824"/>
        <v>207553.9187650932</v>
      </c>
      <c r="Q3752" s="265">
        <f t="shared" si="825"/>
        <v>347248.03937710187</v>
      </c>
      <c r="R3752" s="266">
        <f t="shared" si="826"/>
        <v>554801.95814219513</v>
      </c>
    </row>
    <row r="3753" spans="1:18" x14ac:dyDescent="0.3">
      <c r="A3753" s="82">
        <v>3722</v>
      </c>
      <c r="B3753" s="94">
        <f t="shared" si="815"/>
        <v>1.5007344947424958E-31</v>
      </c>
      <c r="C3753" s="179">
        <f t="shared" si="816"/>
        <v>1.4973490961837099E-31</v>
      </c>
      <c r="D3753" s="166">
        <f t="shared" si="817"/>
        <v>2.2558277767625785E-3</v>
      </c>
      <c r="E3753" s="167">
        <f t="shared" si="827"/>
        <v>24.291375447755232</v>
      </c>
      <c r="F3753" s="168">
        <f t="shared" si="828"/>
        <v>8.3984468128871086</v>
      </c>
      <c r="G3753" s="168">
        <f t="shared" si="818"/>
        <v>291863.01841156842</v>
      </c>
      <c r="H3753" s="168">
        <f t="shared" si="819"/>
        <v>271310.33852408634</v>
      </c>
      <c r="I3753" s="169">
        <f t="shared" si="820"/>
        <v>563173.35693565477</v>
      </c>
      <c r="J3753" s="169">
        <f t="shared" si="822"/>
        <v>541531.68117305019</v>
      </c>
      <c r="K3753" s="95"/>
      <c r="L3753" s="265">
        <f t="shared" si="821"/>
        <v>215875.4185209503</v>
      </c>
      <c r="M3753" s="265">
        <f>$G3753*NonHospFrac+theModel!$H3753*NonHospFrac</f>
        <v>347297.93841470446</v>
      </c>
      <c r="N3753" s="266">
        <f t="shared" si="823"/>
        <v>563173.35693565477</v>
      </c>
      <c r="O3753" s="159"/>
      <c r="P3753" s="265">
        <f t="shared" si="824"/>
        <v>207579.73877117125</v>
      </c>
      <c r="Q3753" s="265">
        <f t="shared" si="825"/>
        <v>347296.38377302967</v>
      </c>
      <c r="R3753" s="266">
        <f t="shared" si="826"/>
        <v>554876.12254420086</v>
      </c>
    </row>
    <row r="3754" spans="1:18" x14ac:dyDescent="0.3">
      <c r="A3754" s="82">
        <v>3723</v>
      </c>
      <c r="B3754" s="94">
        <f t="shared" si="815"/>
        <v>1.4727000851468339E-31</v>
      </c>
      <c r="C3754" s="179">
        <f t="shared" si="816"/>
        <v>1.469377927387919E-31</v>
      </c>
      <c r="D3754" s="166">
        <f t="shared" si="817"/>
        <v>2.2558277767625785E-3</v>
      </c>
      <c r="E3754" s="167">
        <f t="shared" si="827"/>
        <v>24.291375447755232</v>
      </c>
      <c r="F3754" s="168">
        <f t="shared" si="828"/>
        <v>8.4007026406638712</v>
      </c>
      <c r="G3754" s="168">
        <f t="shared" si="818"/>
        <v>291941.41299078189</v>
      </c>
      <c r="H3754" s="168">
        <f t="shared" si="819"/>
        <v>271310.33852408634</v>
      </c>
      <c r="I3754" s="169">
        <f t="shared" si="820"/>
        <v>563251.75151486823</v>
      </c>
      <c r="J3754" s="169">
        <f t="shared" si="822"/>
        <v>541599.03736799455</v>
      </c>
      <c r="K3754" s="95"/>
      <c r="L3754" s="265">
        <f t="shared" si="821"/>
        <v>215905.46870423586</v>
      </c>
      <c r="M3754" s="265">
        <f>$G3754*NonHospFrac+theModel!$H3754*NonHospFrac</f>
        <v>347346.28281063237</v>
      </c>
      <c r="N3754" s="266">
        <f t="shared" si="823"/>
        <v>563251.75151486823</v>
      </c>
      <c r="O3754" s="159"/>
      <c r="P3754" s="265">
        <f t="shared" si="824"/>
        <v>207605.55772477496</v>
      </c>
      <c r="Q3754" s="265">
        <f t="shared" si="825"/>
        <v>347344.72816895758</v>
      </c>
      <c r="R3754" s="266">
        <f t="shared" si="826"/>
        <v>554950.28589373257</v>
      </c>
    </row>
    <row r="3755" spans="1:18" x14ac:dyDescent="0.3">
      <c r="A3755" s="82">
        <v>3724</v>
      </c>
      <c r="B3755" s="94">
        <f t="shared" si="815"/>
        <v>1.4451893711976243E-31</v>
      </c>
      <c r="C3755" s="179">
        <f t="shared" si="816"/>
        <v>1.4419292728713946E-31</v>
      </c>
      <c r="D3755" s="166">
        <f t="shared" si="817"/>
        <v>2.2558277767625785E-3</v>
      </c>
      <c r="E3755" s="167">
        <f t="shared" si="827"/>
        <v>24.291375447755232</v>
      </c>
      <c r="F3755" s="168">
        <f t="shared" si="828"/>
        <v>8.4029584684406338</v>
      </c>
      <c r="G3755" s="168">
        <f t="shared" si="818"/>
        <v>292019.80756999529</v>
      </c>
      <c r="H3755" s="168">
        <f t="shared" si="819"/>
        <v>271310.33852408634</v>
      </c>
      <c r="I3755" s="169">
        <f t="shared" si="820"/>
        <v>563330.14609408169</v>
      </c>
      <c r="J3755" s="169">
        <f t="shared" si="822"/>
        <v>541666.39081736782</v>
      </c>
      <c r="K3755" s="95"/>
      <c r="L3755" s="265">
        <f t="shared" si="821"/>
        <v>215935.51888752147</v>
      </c>
      <c r="M3755" s="265">
        <f>$G3755*NonHospFrac+theModel!$H3755*NonHospFrac</f>
        <v>347394.62720656017</v>
      </c>
      <c r="N3755" s="266">
        <f t="shared" si="823"/>
        <v>563330.14609408169</v>
      </c>
      <c r="O3755" s="159"/>
      <c r="P3755" s="265">
        <f t="shared" si="824"/>
        <v>207631.37562594734</v>
      </c>
      <c r="Q3755" s="265">
        <f t="shared" si="825"/>
        <v>347393.07256488537</v>
      </c>
      <c r="R3755" s="266">
        <f t="shared" si="826"/>
        <v>555024.44819083274</v>
      </c>
    </row>
    <row r="3756" spans="1:18" x14ac:dyDescent="0.3">
      <c r="A3756" s="82">
        <v>3725</v>
      </c>
      <c r="B3756" s="94">
        <f t="shared" si="815"/>
        <v>1.4181925700196763E-31</v>
      </c>
      <c r="C3756" s="179">
        <f t="shared" si="816"/>
        <v>1.4149933718274277E-31</v>
      </c>
      <c r="D3756" s="166">
        <f t="shared" si="817"/>
        <v>2.2558277767625785E-3</v>
      </c>
      <c r="E3756" s="167">
        <f t="shared" si="827"/>
        <v>24.291375447755232</v>
      </c>
      <c r="F3756" s="168">
        <f t="shared" si="828"/>
        <v>8.4052142962173964</v>
      </c>
      <c r="G3756" s="168">
        <f t="shared" si="818"/>
        <v>292098.20214920875</v>
      </c>
      <c r="H3756" s="168">
        <f t="shared" si="819"/>
        <v>271310.33852408634</v>
      </c>
      <c r="I3756" s="169">
        <f t="shared" si="820"/>
        <v>563408.54067329504</v>
      </c>
      <c r="J3756" s="169">
        <f t="shared" si="822"/>
        <v>541733.74152128177</v>
      </c>
      <c r="K3756" s="95"/>
      <c r="L3756" s="265">
        <f t="shared" si="821"/>
        <v>215965.56907080705</v>
      </c>
      <c r="M3756" s="265">
        <f>$G3756*NonHospFrac+theModel!$H3756*NonHospFrac</f>
        <v>347442.97160248808</v>
      </c>
      <c r="N3756" s="266">
        <f t="shared" si="823"/>
        <v>563408.54067329515</v>
      </c>
      <c r="O3756" s="159"/>
      <c r="P3756" s="265">
        <f t="shared" si="824"/>
        <v>207657.19247473124</v>
      </c>
      <c r="Q3756" s="265">
        <f t="shared" si="825"/>
        <v>347441.41696081328</v>
      </c>
      <c r="R3756" s="266">
        <f t="shared" si="826"/>
        <v>555098.60943554458</v>
      </c>
    </row>
    <row r="3757" spans="1:18" x14ac:dyDescent="0.3">
      <c r="A3757" s="82">
        <v>3726</v>
      </c>
      <c r="B3757" s="94">
        <f t="shared" si="815"/>
        <v>1.3917000814864012E-31</v>
      </c>
      <c r="C3757" s="179">
        <f t="shared" si="816"/>
        <v>1.3885606457856614E-31</v>
      </c>
      <c r="D3757" s="166">
        <f t="shared" si="817"/>
        <v>2.2558277767625785E-3</v>
      </c>
      <c r="E3757" s="167">
        <f t="shared" si="827"/>
        <v>24.291375447755232</v>
      </c>
      <c r="F3757" s="168">
        <f t="shared" si="828"/>
        <v>8.4074701239941589</v>
      </c>
      <c r="G3757" s="168">
        <f t="shared" si="818"/>
        <v>292176.59672842216</v>
      </c>
      <c r="H3757" s="168">
        <f t="shared" si="819"/>
        <v>271310.33852408634</v>
      </c>
      <c r="I3757" s="169">
        <f t="shared" si="820"/>
        <v>563486.9352525085</v>
      </c>
      <c r="J3757" s="169">
        <f t="shared" si="822"/>
        <v>541801.08947984851</v>
      </c>
      <c r="K3757" s="95"/>
      <c r="L3757" s="265">
        <f t="shared" si="821"/>
        <v>215995.61925409263</v>
      </c>
      <c r="M3757" s="265">
        <f>$G3757*NonHospFrac+theModel!$H3757*NonHospFrac</f>
        <v>347491.31599841587</v>
      </c>
      <c r="N3757" s="266">
        <f t="shared" si="823"/>
        <v>563486.9352525085</v>
      </c>
      <c r="O3757" s="159"/>
      <c r="P3757" s="265">
        <f t="shared" si="824"/>
        <v>207683.00827116956</v>
      </c>
      <c r="Q3757" s="265">
        <f t="shared" si="825"/>
        <v>347489.76135674107</v>
      </c>
      <c r="R3757" s="266">
        <f t="shared" si="826"/>
        <v>555172.76962791057</v>
      </c>
    </row>
    <row r="3758" spans="1:18" x14ac:dyDescent="0.3">
      <c r="A3758" s="82">
        <v>3727</v>
      </c>
      <c r="B3758" s="94">
        <f t="shared" si="815"/>
        <v>1.3657024848059835E-31</v>
      </c>
      <c r="C3758" s="179">
        <f t="shared" si="816"/>
        <v>1.3626216952059645E-31</v>
      </c>
      <c r="D3758" s="166">
        <f t="shared" si="817"/>
        <v>2.2558277767625785E-3</v>
      </c>
      <c r="E3758" s="167">
        <f t="shared" si="827"/>
        <v>24.291375447755232</v>
      </c>
      <c r="F3758" s="168">
        <f t="shared" si="828"/>
        <v>8.4097259517709215</v>
      </c>
      <c r="G3758" s="168">
        <f t="shared" si="818"/>
        <v>292254.99130763556</v>
      </c>
      <c r="H3758" s="168">
        <f t="shared" si="819"/>
        <v>271310.33852408634</v>
      </c>
      <c r="I3758" s="169">
        <f t="shared" si="820"/>
        <v>563565.32983172196</v>
      </c>
      <c r="J3758" s="169">
        <f t="shared" si="822"/>
        <v>541868.43469317991</v>
      </c>
      <c r="K3758" s="95"/>
      <c r="L3758" s="265">
        <f t="shared" si="821"/>
        <v>216025.66943737818</v>
      </c>
      <c r="M3758" s="265">
        <f>$G3758*NonHospFrac+theModel!$H3758*NonHospFrac</f>
        <v>347539.66039434366</v>
      </c>
      <c r="N3758" s="266">
        <f t="shared" si="823"/>
        <v>563565.32983172184</v>
      </c>
      <c r="O3758" s="159"/>
      <c r="P3758" s="265">
        <f t="shared" si="824"/>
        <v>207708.82301530516</v>
      </c>
      <c r="Q3758" s="265">
        <f t="shared" si="825"/>
        <v>347538.10575266887</v>
      </c>
      <c r="R3758" s="266">
        <f t="shared" si="826"/>
        <v>555246.92876797402</v>
      </c>
    </row>
    <row r="3759" spans="1:18" x14ac:dyDescent="0.3">
      <c r="A3759" s="82">
        <v>3728</v>
      </c>
      <c r="B3759" s="94">
        <f t="shared" si="815"/>
        <v>1.3401905351713258E-31</v>
      </c>
      <c r="C3759" s="179">
        <f t="shared" si="816"/>
        <v>1.337167296135932E-31</v>
      </c>
      <c r="D3759" s="166">
        <f t="shared" si="817"/>
        <v>2.2558277767625785E-3</v>
      </c>
      <c r="E3759" s="167">
        <f t="shared" si="827"/>
        <v>24.291375447755232</v>
      </c>
      <c r="F3759" s="168">
        <f t="shared" si="828"/>
        <v>8.4119817795476841</v>
      </c>
      <c r="G3759" s="168">
        <f t="shared" si="818"/>
        <v>292333.38588684902</v>
      </c>
      <c r="H3759" s="168">
        <f t="shared" si="819"/>
        <v>271310.33852408634</v>
      </c>
      <c r="I3759" s="169">
        <f t="shared" si="820"/>
        <v>563643.72441093531</v>
      </c>
      <c r="J3759" s="169">
        <f t="shared" si="822"/>
        <v>541935.77716138773</v>
      </c>
      <c r="K3759" s="95"/>
      <c r="L3759" s="265">
        <f t="shared" si="821"/>
        <v>216055.71962066379</v>
      </c>
      <c r="M3759" s="265">
        <f>$G3759*NonHospFrac+theModel!$H3759*NonHospFrac</f>
        <v>347588.00479027157</v>
      </c>
      <c r="N3759" s="266">
        <f t="shared" si="823"/>
        <v>563643.72441093531</v>
      </c>
      <c r="O3759" s="159"/>
      <c r="P3759" s="265">
        <f t="shared" si="824"/>
        <v>207734.63670718102</v>
      </c>
      <c r="Q3759" s="265">
        <f t="shared" si="825"/>
        <v>347586.45014859678</v>
      </c>
      <c r="R3759" s="266">
        <f t="shared" si="826"/>
        <v>555321.08685577777</v>
      </c>
    </row>
    <row r="3760" spans="1:18" x14ac:dyDescent="0.3">
      <c r="A3760" s="82">
        <v>3729</v>
      </c>
      <c r="B3760" s="94">
        <f t="shared" si="815"/>
        <v>1.3151551604725728E-31</v>
      </c>
      <c r="C3760" s="179">
        <f t="shared" si="816"/>
        <v>1.3121883969308261E-31</v>
      </c>
      <c r="D3760" s="166">
        <f t="shared" si="817"/>
        <v>2.2558277767625785E-3</v>
      </c>
      <c r="E3760" s="167">
        <f t="shared" si="827"/>
        <v>24.291375447755232</v>
      </c>
      <c r="F3760" s="168">
        <f t="shared" si="828"/>
        <v>8.4142376073244467</v>
      </c>
      <c r="G3760" s="168">
        <f t="shared" si="818"/>
        <v>292411.78046606242</v>
      </c>
      <c r="H3760" s="168">
        <f t="shared" si="819"/>
        <v>271310.33852408634</v>
      </c>
      <c r="I3760" s="169">
        <f t="shared" si="820"/>
        <v>563722.11899014877</v>
      </c>
      <c r="J3760" s="169">
        <f t="shared" si="822"/>
        <v>542003.11688458407</v>
      </c>
      <c r="K3760" s="95"/>
      <c r="L3760" s="265">
        <f t="shared" si="821"/>
        <v>216085.76980394934</v>
      </c>
      <c r="M3760" s="265">
        <f>$G3760*NonHospFrac+theModel!$H3760*NonHospFrac</f>
        <v>347636.34918619937</v>
      </c>
      <c r="N3760" s="266">
        <f t="shared" si="823"/>
        <v>563722.11899014865</v>
      </c>
      <c r="O3760" s="159"/>
      <c r="P3760" s="265">
        <f t="shared" si="824"/>
        <v>207760.44934683995</v>
      </c>
      <c r="Q3760" s="265">
        <f t="shared" si="825"/>
        <v>347634.79454452457</v>
      </c>
      <c r="R3760" s="266">
        <f t="shared" si="826"/>
        <v>555395.24389136455</v>
      </c>
    </row>
    <row r="3761" spans="1:18" x14ac:dyDescent="0.3">
      <c r="A3761" s="82">
        <v>3730</v>
      </c>
      <c r="B3761" s="94">
        <f t="shared" si="815"/>
        <v>1.2905874580710477E-31</v>
      </c>
      <c r="C3761" s="179">
        <f t="shared" si="816"/>
        <v>1.2876761150347895E-31</v>
      </c>
      <c r="D3761" s="166">
        <f t="shared" si="817"/>
        <v>2.2558277767625785E-3</v>
      </c>
      <c r="E3761" s="167">
        <f t="shared" si="827"/>
        <v>24.291375447755232</v>
      </c>
      <c r="F3761" s="168">
        <f t="shared" si="828"/>
        <v>8.4164934351012093</v>
      </c>
      <c r="G3761" s="168">
        <f t="shared" si="818"/>
        <v>292490.17504527583</v>
      </c>
      <c r="H3761" s="168">
        <f t="shared" si="819"/>
        <v>271310.33852408634</v>
      </c>
      <c r="I3761" s="169">
        <f t="shared" si="820"/>
        <v>563800.51356936223</v>
      </c>
      <c r="J3761" s="169">
        <f t="shared" si="822"/>
        <v>542070.45386288071</v>
      </c>
      <c r="K3761" s="95"/>
      <c r="L3761" s="265">
        <f t="shared" si="821"/>
        <v>216115.81998723492</v>
      </c>
      <c r="M3761" s="265">
        <f>$G3761*NonHospFrac+theModel!$H3761*NonHospFrac</f>
        <v>347684.69358212722</v>
      </c>
      <c r="N3761" s="266">
        <f t="shared" si="823"/>
        <v>563800.51356936211</v>
      </c>
      <c r="O3761" s="159"/>
      <c r="P3761" s="265">
        <f t="shared" si="824"/>
        <v>207786.26093432488</v>
      </c>
      <c r="Q3761" s="265">
        <f t="shared" si="825"/>
        <v>347683.13894045242</v>
      </c>
      <c r="R3761" s="266">
        <f t="shared" si="826"/>
        <v>555469.3998747773</v>
      </c>
    </row>
    <row r="3762" spans="1:18" x14ac:dyDescent="0.3">
      <c r="A3762" s="82">
        <v>3731</v>
      </c>
      <c r="B3762" s="94">
        <f t="shared" si="815"/>
        <v>1.2664786916334535E-31</v>
      </c>
      <c r="C3762" s="179">
        <f t="shared" si="816"/>
        <v>1.2636217338221887E-31</v>
      </c>
      <c r="D3762" s="166">
        <f t="shared" si="817"/>
        <v>2.2558277767625785E-3</v>
      </c>
      <c r="E3762" s="167">
        <f t="shared" si="827"/>
        <v>24.291375447755232</v>
      </c>
      <c r="F3762" s="168">
        <f t="shared" si="828"/>
        <v>8.4187492628779719</v>
      </c>
      <c r="G3762" s="168">
        <f t="shared" si="818"/>
        <v>292568.56962448923</v>
      </c>
      <c r="H3762" s="168">
        <f t="shared" si="819"/>
        <v>271310.33852408634</v>
      </c>
      <c r="I3762" s="169">
        <f t="shared" si="820"/>
        <v>563878.90814857557</v>
      </c>
      <c r="J3762" s="169">
        <f t="shared" si="822"/>
        <v>542137.7880963895</v>
      </c>
      <c r="K3762" s="95"/>
      <c r="L3762" s="265">
        <f t="shared" si="821"/>
        <v>216145.8701705205</v>
      </c>
      <c r="M3762" s="265">
        <f>$G3762*NonHospFrac+theModel!$H3762*NonHospFrac</f>
        <v>347733.03797805507</v>
      </c>
      <c r="N3762" s="266">
        <f t="shared" si="823"/>
        <v>563878.90814857557</v>
      </c>
      <c r="O3762" s="159"/>
      <c r="P3762" s="265">
        <f t="shared" si="824"/>
        <v>207812.07146967869</v>
      </c>
      <c r="Q3762" s="265">
        <f t="shared" si="825"/>
        <v>347731.48333638028</v>
      </c>
      <c r="R3762" s="266">
        <f t="shared" si="826"/>
        <v>555543.55480605899</v>
      </c>
    </row>
    <row r="3763" spans="1:18" x14ac:dyDescent="0.3">
      <c r="A3763" s="82">
        <v>3732</v>
      </c>
      <c r="B3763" s="94">
        <f t="shared" si="815"/>
        <v>1.2428202880252109E-31</v>
      </c>
      <c r="C3763" s="179">
        <f t="shared" si="816"/>
        <v>1.2400166994979596E-31</v>
      </c>
      <c r="D3763" s="166">
        <f t="shared" si="817"/>
        <v>2.2558277767625785E-3</v>
      </c>
      <c r="E3763" s="167">
        <f t="shared" si="827"/>
        <v>24.291375447755232</v>
      </c>
      <c r="F3763" s="168">
        <f t="shared" si="828"/>
        <v>8.4210050906547345</v>
      </c>
      <c r="G3763" s="168">
        <f t="shared" si="818"/>
        <v>292646.96420370269</v>
      </c>
      <c r="H3763" s="168">
        <f t="shared" si="819"/>
        <v>271310.33852408634</v>
      </c>
      <c r="I3763" s="169">
        <f t="shared" si="820"/>
        <v>563957.30272778904</v>
      </c>
      <c r="J3763" s="169">
        <f t="shared" si="822"/>
        <v>542205.11958522245</v>
      </c>
      <c r="K3763" s="95"/>
      <c r="L3763" s="265">
        <f t="shared" si="821"/>
        <v>216175.92035380611</v>
      </c>
      <c r="M3763" s="265">
        <f>$G3763*NonHospFrac+theModel!$H3763*NonHospFrac</f>
        <v>347781.38237398292</v>
      </c>
      <c r="N3763" s="266">
        <f t="shared" si="823"/>
        <v>563957.30272778904</v>
      </c>
      <c r="O3763" s="159"/>
      <c r="P3763" s="265">
        <f t="shared" si="824"/>
        <v>207837.88095294428</v>
      </c>
      <c r="Q3763" s="265">
        <f t="shared" si="825"/>
        <v>347779.82773230813</v>
      </c>
      <c r="R3763" s="266">
        <f t="shared" si="826"/>
        <v>555617.70868525235</v>
      </c>
    </row>
    <row r="3764" spans="1:18" x14ac:dyDescent="0.3">
      <c r="A3764" s="82">
        <v>3733</v>
      </c>
      <c r="B3764" s="94">
        <f t="shared" si="815"/>
        <v>1.2196038342618317E-31</v>
      </c>
      <c r="C3764" s="179">
        <f t="shared" si="816"/>
        <v>1.2168526180558578E-31</v>
      </c>
      <c r="D3764" s="166">
        <f t="shared" si="817"/>
        <v>2.2558277767625785E-3</v>
      </c>
      <c r="E3764" s="167">
        <f t="shared" si="827"/>
        <v>24.291375447755232</v>
      </c>
      <c r="F3764" s="168">
        <f t="shared" si="828"/>
        <v>8.423260918431497</v>
      </c>
      <c r="G3764" s="168">
        <f t="shared" si="818"/>
        <v>292725.35878291604</v>
      </c>
      <c r="H3764" s="168">
        <f t="shared" si="819"/>
        <v>271310.33852408634</v>
      </c>
      <c r="I3764" s="169">
        <f t="shared" si="820"/>
        <v>564035.69730700238</v>
      </c>
      <c r="J3764" s="169">
        <f t="shared" si="822"/>
        <v>542272.44832949131</v>
      </c>
      <c r="K3764" s="95"/>
      <c r="L3764" s="265">
        <f t="shared" si="821"/>
        <v>216205.97053709166</v>
      </c>
      <c r="M3764" s="265">
        <f>$G3764*NonHospFrac+theModel!$H3764*NonHospFrac</f>
        <v>347829.72676991072</v>
      </c>
      <c r="N3764" s="266">
        <f t="shared" si="823"/>
        <v>564035.69730700238</v>
      </c>
      <c r="O3764" s="159"/>
      <c r="P3764" s="265">
        <f t="shared" si="824"/>
        <v>207863.68938416449</v>
      </c>
      <c r="Q3764" s="265">
        <f t="shared" si="825"/>
        <v>347828.17212823592</v>
      </c>
      <c r="R3764" s="266">
        <f t="shared" si="826"/>
        <v>555691.86151240044</v>
      </c>
    </row>
    <row r="3765" spans="1:18" x14ac:dyDescent="0.3">
      <c r="A3765" s="82">
        <v>3734</v>
      </c>
      <c r="B3765" s="94">
        <f t="shared" si="815"/>
        <v>1.1968210745172424E-31</v>
      </c>
      <c r="C3765" s="179">
        <f t="shared" si="816"/>
        <v>1.1941212522935316E-31</v>
      </c>
      <c r="D3765" s="166">
        <f t="shared" si="817"/>
        <v>2.2558277767625785E-3</v>
      </c>
      <c r="E3765" s="167">
        <f t="shared" si="827"/>
        <v>24.291375447755232</v>
      </c>
      <c r="F3765" s="168">
        <f t="shared" si="828"/>
        <v>8.4255167462082596</v>
      </c>
      <c r="G3765" s="168">
        <f t="shared" si="818"/>
        <v>292803.7533621295</v>
      </c>
      <c r="H3765" s="168">
        <f t="shared" si="819"/>
        <v>271310.33852408634</v>
      </c>
      <c r="I3765" s="169">
        <f t="shared" si="820"/>
        <v>564114.09188621584</v>
      </c>
      <c r="J3765" s="169">
        <f t="shared" si="822"/>
        <v>542339.77432930807</v>
      </c>
      <c r="K3765" s="95"/>
      <c r="L3765" s="265">
        <f t="shared" si="821"/>
        <v>216236.02072037724</v>
      </c>
      <c r="M3765" s="265">
        <f>$G3765*NonHospFrac+theModel!$H3765*NonHospFrac</f>
        <v>347878.07116583863</v>
      </c>
      <c r="N3765" s="266">
        <f t="shared" si="823"/>
        <v>564114.09188621584</v>
      </c>
      <c r="O3765" s="159"/>
      <c r="P3765" s="265">
        <f t="shared" si="824"/>
        <v>207889.49676338225</v>
      </c>
      <c r="Q3765" s="265">
        <f t="shared" si="825"/>
        <v>347876.51652416383</v>
      </c>
      <c r="R3765" s="266">
        <f t="shared" si="826"/>
        <v>555766.01328754611</v>
      </c>
    </row>
    <row r="3766" spans="1:18" x14ac:dyDescent="0.3">
      <c r="A3766" s="82">
        <v>3735</v>
      </c>
      <c r="B3766" s="94">
        <f t="shared" si="815"/>
        <v>1.1744639071879917E-31</v>
      </c>
      <c r="C3766" s="179">
        <f t="shared" si="816"/>
        <v>1.1718145188833519E-31</v>
      </c>
      <c r="D3766" s="166">
        <f t="shared" si="817"/>
        <v>2.2558277767625785E-3</v>
      </c>
      <c r="E3766" s="167">
        <f t="shared" si="827"/>
        <v>24.291375447755232</v>
      </c>
      <c r="F3766" s="168">
        <f t="shared" si="828"/>
        <v>8.4277725739850222</v>
      </c>
      <c r="G3766" s="168">
        <f t="shared" si="818"/>
        <v>292882.1479413429</v>
      </c>
      <c r="H3766" s="168">
        <f t="shared" si="819"/>
        <v>271310.33852408634</v>
      </c>
      <c r="I3766" s="169">
        <f t="shared" si="820"/>
        <v>564192.48646542919</v>
      </c>
      <c r="J3766" s="169">
        <f t="shared" si="822"/>
        <v>542407.09758478438</v>
      </c>
      <c r="K3766" s="95"/>
      <c r="L3766" s="265">
        <f t="shared" si="821"/>
        <v>216266.07090366283</v>
      </c>
      <c r="M3766" s="265">
        <f>$G3766*NonHospFrac+theModel!$H3766*NonHospFrac</f>
        <v>347926.41556176642</v>
      </c>
      <c r="N3766" s="266">
        <f t="shared" si="823"/>
        <v>564192.48646542919</v>
      </c>
      <c r="O3766" s="159"/>
      <c r="P3766" s="265">
        <f t="shared" si="824"/>
        <v>207915.30309064043</v>
      </c>
      <c r="Q3766" s="265">
        <f t="shared" si="825"/>
        <v>347924.86092009163</v>
      </c>
      <c r="R3766" s="266">
        <f t="shared" si="826"/>
        <v>555840.16401073209</v>
      </c>
    </row>
    <row r="3767" spans="1:18" x14ac:dyDescent="0.3">
      <c r="A3767" s="82">
        <v>3736</v>
      </c>
      <c r="B3767" s="94">
        <f t="shared" si="815"/>
        <v>1.1525243820123016E-31</v>
      </c>
      <c r="C3767" s="179">
        <f t="shared" si="816"/>
        <v>1.1499244854979621E-31</v>
      </c>
      <c r="D3767" s="166">
        <f t="shared" si="817"/>
        <v>2.2558277767625785E-3</v>
      </c>
      <c r="E3767" s="167">
        <f t="shared" si="827"/>
        <v>24.291375447755232</v>
      </c>
      <c r="F3767" s="168">
        <f t="shared" si="828"/>
        <v>8.4300284017617848</v>
      </c>
      <c r="G3767" s="168">
        <f t="shared" si="818"/>
        <v>292960.54252055637</v>
      </c>
      <c r="H3767" s="168">
        <f t="shared" si="819"/>
        <v>271310.33852408634</v>
      </c>
      <c r="I3767" s="169">
        <f t="shared" si="820"/>
        <v>564270.88104464277</v>
      </c>
      <c r="J3767" s="169">
        <f t="shared" si="822"/>
        <v>542474.41809603246</v>
      </c>
      <c r="K3767" s="95"/>
      <c r="L3767" s="265">
        <f t="shared" si="821"/>
        <v>216296.12108694841</v>
      </c>
      <c r="M3767" s="265">
        <f>$G3767*NonHospFrac+theModel!$H3767*NonHospFrac</f>
        <v>347974.75995769433</v>
      </c>
      <c r="N3767" s="266">
        <f t="shared" si="823"/>
        <v>564270.88104464277</v>
      </c>
      <c r="O3767" s="159"/>
      <c r="P3767" s="265">
        <f t="shared" si="824"/>
        <v>207941.1083659819</v>
      </c>
      <c r="Q3767" s="265">
        <f t="shared" si="825"/>
        <v>347973.20531601954</v>
      </c>
      <c r="R3767" s="266">
        <f t="shared" si="826"/>
        <v>555914.31368200143</v>
      </c>
    </row>
    <row r="3768" spans="1:18" x14ac:dyDescent="0.3">
      <c r="A3768" s="82">
        <v>3737</v>
      </c>
      <c r="B3768" s="94">
        <f t="shared" si="815"/>
        <v>1.1309946972429353E-31</v>
      </c>
      <c r="C3768" s="179">
        <f t="shared" si="816"/>
        <v>1.1284433679895234E-31</v>
      </c>
      <c r="D3768" s="166">
        <f t="shared" si="817"/>
        <v>2.2558277767625785E-3</v>
      </c>
      <c r="E3768" s="167">
        <f t="shared" si="827"/>
        <v>24.291375447755232</v>
      </c>
      <c r="F3768" s="168">
        <f t="shared" si="828"/>
        <v>8.4322842295385474</v>
      </c>
      <c r="G3768" s="168">
        <f t="shared" si="818"/>
        <v>293038.93709976977</v>
      </c>
      <c r="H3768" s="168">
        <f t="shared" si="819"/>
        <v>271310.33852408634</v>
      </c>
      <c r="I3768" s="169">
        <f t="shared" si="820"/>
        <v>564349.27562385611</v>
      </c>
      <c r="J3768" s="169">
        <f t="shared" si="822"/>
        <v>542541.73586316383</v>
      </c>
      <c r="K3768" s="95"/>
      <c r="L3768" s="265">
        <f t="shared" si="821"/>
        <v>216326.17127023399</v>
      </c>
      <c r="M3768" s="265">
        <f>$G3768*NonHospFrac+theModel!$H3768*NonHospFrac</f>
        <v>348023.10435362213</v>
      </c>
      <c r="N3768" s="266">
        <f t="shared" si="823"/>
        <v>564349.27562385611</v>
      </c>
      <c r="O3768" s="159"/>
      <c r="P3768" s="265">
        <f t="shared" si="824"/>
        <v>207966.91258944955</v>
      </c>
      <c r="Q3768" s="265">
        <f t="shared" si="825"/>
        <v>348021.54971194733</v>
      </c>
      <c r="R3768" s="266">
        <f t="shared" si="826"/>
        <v>555988.46230139688</v>
      </c>
    </row>
    <row r="3769" spans="1:18" x14ac:dyDescent="0.3">
      <c r="A3769" s="82">
        <v>3738</v>
      </c>
      <c r="B3769" s="94">
        <f t="shared" si="815"/>
        <v>1.1098671968728936E-31</v>
      </c>
      <c r="C3769" s="179">
        <f t="shared" si="816"/>
        <v>1.1073635276216702E-31</v>
      </c>
      <c r="D3769" s="166">
        <f t="shared" si="817"/>
        <v>2.2558277767625785E-3</v>
      </c>
      <c r="E3769" s="167">
        <f t="shared" si="827"/>
        <v>24.291375447755232</v>
      </c>
      <c r="F3769" s="168">
        <f t="shared" si="828"/>
        <v>8.43454005731531</v>
      </c>
      <c r="G3769" s="168">
        <f t="shared" si="818"/>
        <v>293117.33167898323</v>
      </c>
      <c r="H3769" s="168">
        <f t="shared" si="819"/>
        <v>271310.33852408634</v>
      </c>
      <c r="I3769" s="169">
        <f t="shared" si="820"/>
        <v>564427.67020306957</v>
      </c>
      <c r="J3769" s="169">
        <f t="shared" si="822"/>
        <v>542609.05088629061</v>
      </c>
      <c r="K3769" s="95"/>
      <c r="L3769" s="265">
        <f t="shared" si="821"/>
        <v>216356.22145351957</v>
      </c>
      <c r="M3769" s="265">
        <f>$G3769*NonHospFrac+theModel!$H3769*NonHospFrac</f>
        <v>348071.44874954998</v>
      </c>
      <c r="N3769" s="266">
        <f t="shared" si="823"/>
        <v>564427.67020306957</v>
      </c>
      <c r="O3769" s="159"/>
      <c r="P3769" s="265">
        <f t="shared" si="824"/>
        <v>207992.71576108626</v>
      </c>
      <c r="Q3769" s="265">
        <f t="shared" si="825"/>
        <v>348069.89410787518</v>
      </c>
      <c r="R3769" s="266">
        <f t="shared" si="826"/>
        <v>556062.60986896139</v>
      </c>
    </row>
    <row r="3770" spans="1:18" x14ac:dyDescent="0.3">
      <c r="A3770" s="82">
        <v>3739</v>
      </c>
      <c r="B3770" s="94">
        <f t="shared" si="815"/>
        <v>1.0891343679128565E-31</v>
      </c>
      <c r="C3770" s="179">
        <f t="shared" si="816"/>
        <v>1.0866774683530918E-31</v>
      </c>
      <c r="D3770" s="166">
        <f t="shared" si="817"/>
        <v>2.2558277767625785E-3</v>
      </c>
      <c r="E3770" s="167">
        <f t="shared" si="827"/>
        <v>24.291375447755232</v>
      </c>
      <c r="F3770" s="168">
        <f t="shared" si="828"/>
        <v>8.4367958850920726</v>
      </c>
      <c r="G3770" s="168">
        <f t="shared" si="818"/>
        <v>293195.72625819658</v>
      </c>
      <c r="H3770" s="168">
        <f t="shared" si="819"/>
        <v>271310.33852408634</v>
      </c>
      <c r="I3770" s="169">
        <f t="shared" si="820"/>
        <v>564506.06478228292</v>
      </c>
      <c r="J3770" s="169">
        <f t="shared" si="822"/>
        <v>542676.36316552444</v>
      </c>
      <c r="K3770" s="95"/>
      <c r="L3770" s="265">
        <f t="shared" si="821"/>
        <v>216386.27163680512</v>
      </c>
      <c r="M3770" s="265">
        <f>$G3770*NonHospFrac+theModel!$H3770*NonHospFrac</f>
        <v>348119.79314547777</v>
      </c>
      <c r="N3770" s="266">
        <f t="shared" si="823"/>
        <v>564506.06478228292</v>
      </c>
      <c r="O3770" s="159"/>
      <c r="P3770" s="265">
        <f t="shared" si="824"/>
        <v>208018.51788093487</v>
      </c>
      <c r="Q3770" s="265">
        <f t="shared" si="825"/>
        <v>348118.23850380298</v>
      </c>
      <c r="R3770" s="266">
        <f t="shared" si="826"/>
        <v>556136.75638473779</v>
      </c>
    </row>
    <row r="3771" spans="1:18" x14ac:dyDescent="0.3">
      <c r="A3771" s="82">
        <v>3740</v>
      </c>
      <c r="B3771" s="94">
        <f t="shared" si="815"/>
        <v>1.0687888377196425E-31</v>
      </c>
      <c r="C3771" s="179">
        <f t="shared" si="816"/>
        <v>1.0663778341720207E-31</v>
      </c>
      <c r="D3771" s="166">
        <f t="shared" si="817"/>
        <v>2.2558277767625785E-3</v>
      </c>
      <c r="E3771" s="167">
        <f t="shared" si="827"/>
        <v>24.291375447755232</v>
      </c>
      <c r="F3771" s="168">
        <f t="shared" si="828"/>
        <v>8.4390517128688352</v>
      </c>
      <c r="G3771" s="168">
        <f t="shared" si="818"/>
        <v>293274.12083741004</v>
      </c>
      <c r="H3771" s="168">
        <f t="shared" si="819"/>
        <v>271310.33852408634</v>
      </c>
      <c r="I3771" s="169">
        <f t="shared" si="820"/>
        <v>564584.45936149638</v>
      </c>
      <c r="J3771" s="169">
        <f t="shared" si="822"/>
        <v>542743.6727009773</v>
      </c>
      <c r="K3771" s="95"/>
      <c r="L3771" s="265">
        <f t="shared" si="821"/>
        <v>216416.3218200907</v>
      </c>
      <c r="M3771" s="265">
        <f>$G3771*NonHospFrac+theModel!$H3771*NonHospFrac</f>
        <v>348168.13754140562</v>
      </c>
      <c r="N3771" s="266">
        <f t="shared" si="823"/>
        <v>564584.45936149638</v>
      </c>
      <c r="O3771" s="159"/>
      <c r="P3771" s="265">
        <f t="shared" si="824"/>
        <v>208044.31894903831</v>
      </c>
      <c r="Q3771" s="265">
        <f t="shared" si="825"/>
        <v>348166.58289973083</v>
      </c>
      <c r="R3771" s="266">
        <f t="shared" si="826"/>
        <v>556210.90184876916</v>
      </c>
    </row>
    <row r="3772" spans="1:18" x14ac:dyDescent="0.3">
      <c r="A3772" s="82">
        <v>3741</v>
      </c>
      <c r="B3772" s="94">
        <f t="shared" si="815"/>
        <v>1.0488233713744146E-31</v>
      </c>
      <c r="C3772" s="179">
        <f t="shared" si="816"/>
        <v>1.0464574064803503E-31</v>
      </c>
      <c r="D3772" s="166">
        <f t="shared" si="817"/>
        <v>2.2558277767625785E-3</v>
      </c>
      <c r="E3772" s="167">
        <f t="shared" si="827"/>
        <v>24.291375447755232</v>
      </c>
      <c r="F3772" s="168">
        <f t="shared" si="828"/>
        <v>8.4413075406455977</v>
      </c>
      <c r="G3772" s="168">
        <f t="shared" si="818"/>
        <v>293352.51541662344</v>
      </c>
      <c r="H3772" s="168">
        <f t="shared" si="819"/>
        <v>271310.33852408634</v>
      </c>
      <c r="I3772" s="169">
        <f t="shared" si="820"/>
        <v>564662.85394070973</v>
      </c>
      <c r="J3772" s="169">
        <f t="shared" si="822"/>
        <v>542810.97949276096</v>
      </c>
      <c r="K3772" s="95"/>
      <c r="L3772" s="265">
        <f t="shared" si="821"/>
        <v>216446.37200337628</v>
      </c>
      <c r="M3772" s="265">
        <f>$G3772*NonHospFrac+theModel!$H3772*NonHospFrac</f>
        <v>348216.48193733348</v>
      </c>
      <c r="N3772" s="266">
        <f t="shared" si="823"/>
        <v>564662.85394070973</v>
      </c>
      <c r="O3772" s="159"/>
      <c r="P3772" s="265">
        <f t="shared" si="824"/>
        <v>208070.11896543941</v>
      </c>
      <c r="Q3772" s="265">
        <f t="shared" si="825"/>
        <v>348214.92729565868</v>
      </c>
      <c r="R3772" s="266">
        <f t="shared" si="826"/>
        <v>556285.04626109812</v>
      </c>
    </row>
    <row r="3773" spans="1:18" x14ac:dyDescent="0.3">
      <c r="A3773" s="82">
        <v>3742</v>
      </c>
      <c r="B3773" s="94">
        <f t="shared" si="815"/>
        <v>1.0292308691099428E-31</v>
      </c>
      <c r="C3773" s="179">
        <f t="shared" si="816"/>
        <v>1.026909101526703E-31</v>
      </c>
      <c r="D3773" s="166">
        <f t="shared" si="817"/>
        <v>2.2558277767625785E-3</v>
      </c>
      <c r="E3773" s="167">
        <f t="shared" si="827"/>
        <v>24.291375447755232</v>
      </c>
      <c r="F3773" s="168">
        <f t="shared" si="828"/>
        <v>8.4435633684223603</v>
      </c>
      <c r="G3773" s="168">
        <f t="shared" si="818"/>
        <v>293430.9099958369</v>
      </c>
      <c r="H3773" s="168">
        <f t="shared" si="819"/>
        <v>271310.33852408634</v>
      </c>
      <c r="I3773" s="169">
        <f t="shared" si="820"/>
        <v>564741.24851992331</v>
      </c>
      <c r="J3773" s="169">
        <f t="shared" si="822"/>
        <v>542878.28354098741</v>
      </c>
      <c r="K3773" s="95"/>
      <c r="L3773" s="265">
        <f t="shared" si="821"/>
        <v>216476.42218666186</v>
      </c>
      <c r="M3773" s="265">
        <f>$G3773*NonHospFrac+theModel!$H3773*NonHospFrac</f>
        <v>348264.82633326133</v>
      </c>
      <c r="N3773" s="266">
        <f t="shared" si="823"/>
        <v>564741.24851992319</v>
      </c>
      <c r="O3773" s="159"/>
      <c r="P3773" s="265">
        <f t="shared" si="824"/>
        <v>208095.91793018105</v>
      </c>
      <c r="Q3773" s="265">
        <f t="shared" si="825"/>
        <v>348263.27169158653</v>
      </c>
      <c r="R3773" s="266">
        <f t="shared" si="826"/>
        <v>556359.18962176761</v>
      </c>
    </row>
    <row r="3774" spans="1:18" x14ac:dyDescent="0.3">
      <c r="A3774" s="82">
        <v>3743</v>
      </c>
      <c r="B3774" s="94">
        <f t="shared" si="815"/>
        <v>1.0100043637859093E-31</v>
      </c>
      <c r="C3774" s="179">
        <f t="shared" si="816"/>
        <v>1.0077259678874296E-31</v>
      </c>
      <c r="D3774" s="166">
        <f t="shared" si="817"/>
        <v>2.2558277767625785E-3</v>
      </c>
      <c r="E3774" s="167">
        <f t="shared" si="827"/>
        <v>24.291375447755232</v>
      </c>
      <c r="F3774" s="168">
        <f t="shared" si="828"/>
        <v>8.4458191961991229</v>
      </c>
      <c r="G3774" s="168">
        <f t="shared" si="818"/>
        <v>293509.30457505025</v>
      </c>
      <c r="H3774" s="168">
        <f t="shared" si="819"/>
        <v>271310.33852408634</v>
      </c>
      <c r="I3774" s="169">
        <f t="shared" si="820"/>
        <v>564819.64309913665</v>
      </c>
      <c r="J3774" s="169">
        <f t="shared" si="822"/>
        <v>542945.58484576817</v>
      </c>
      <c r="K3774" s="95"/>
      <c r="L3774" s="265">
        <f t="shared" si="821"/>
        <v>216506.47236994741</v>
      </c>
      <c r="M3774" s="265">
        <f>$G3774*NonHospFrac+theModel!$H3774*NonHospFrac</f>
        <v>348313.17072918918</v>
      </c>
      <c r="N3774" s="266">
        <f t="shared" si="823"/>
        <v>564819.64309913665</v>
      </c>
      <c r="O3774" s="159"/>
      <c r="P3774" s="265">
        <f t="shared" si="824"/>
        <v>208121.71584330607</v>
      </c>
      <c r="Q3774" s="265">
        <f t="shared" si="825"/>
        <v>348311.61608751438</v>
      </c>
      <c r="R3774" s="266">
        <f t="shared" si="826"/>
        <v>556433.33193082048</v>
      </c>
    </row>
    <row r="3775" spans="1:18" x14ac:dyDescent="0.3">
      <c r="A3775" s="82">
        <v>3744</v>
      </c>
      <c r="B3775" s="94">
        <f t="shared" si="815"/>
        <v>9.9113701841137758E-32</v>
      </c>
      <c r="C3775" s="179">
        <f t="shared" si="816"/>
        <v>9.8890118399466761E-32</v>
      </c>
      <c r="D3775" s="166">
        <f t="shared" si="817"/>
        <v>2.2558277767625785E-3</v>
      </c>
      <c r="E3775" s="167">
        <f t="shared" si="827"/>
        <v>24.291375447755232</v>
      </c>
      <c r="F3775" s="168">
        <f t="shared" si="828"/>
        <v>8.4480750239758855</v>
      </c>
      <c r="G3775" s="168">
        <f t="shared" si="818"/>
        <v>293587.69915426371</v>
      </c>
      <c r="H3775" s="168">
        <f t="shared" si="819"/>
        <v>271310.33852408634</v>
      </c>
      <c r="I3775" s="169">
        <f t="shared" si="820"/>
        <v>564898.03767835</v>
      </c>
      <c r="J3775" s="169">
        <f t="shared" si="822"/>
        <v>543012.88340721524</v>
      </c>
      <c r="K3775" s="95"/>
      <c r="L3775" s="265">
        <f t="shared" si="821"/>
        <v>216536.52255323302</v>
      </c>
      <c r="M3775" s="265">
        <f>$G3775*NonHospFrac+theModel!$H3775*NonHospFrac</f>
        <v>348361.51512511703</v>
      </c>
      <c r="N3775" s="266">
        <f t="shared" si="823"/>
        <v>564898.03767835</v>
      </c>
      <c r="O3775" s="159"/>
      <c r="P3775" s="265">
        <f t="shared" si="824"/>
        <v>208147.51270485742</v>
      </c>
      <c r="Q3775" s="265">
        <f t="shared" si="825"/>
        <v>348359.96048344224</v>
      </c>
      <c r="R3775" s="266">
        <f t="shared" si="826"/>
        <v>556507.47318829969</v>
      </c>
    </row>
    <row r="3776" spans="1:18" x14ac:dyDescent="0.3">
      <c r="A3776" s="82">
        <v>3745</v>
      </c>
      <c r="B3776" s="94">
        <f t="shared" si="815"/>
        <v>9.7262212371354142E-32</v>
      </c>
      <c r="C3776" s="179">
        <f t="shared" si="816"/>
        <v>9.7042805571057459E-32</v>
      </c>
      <c r="D3776" s="166">
        <f t="shared" si="817"/>
        <v>2.2558277767625785E-3</v>
      </c>
      <c r="E3776" s="167">
        <f t="shared" si="827"/>
        <v>24.291375447755232</v>
      </c>
      <c r="F3776" s="168">
        <f t="shared" si="828"/>
        <v>8.4503308517526481</v>
      </c>
      <c r="G3776" s="168">
        <f t="shared" si="818"/>
        <v>293666.09373347717</v>
      </c>
      <c r="H3776" s="168">
        <f t="shared" si="819"/>
        <v>271310.33852408634</v>
      </c>
      <c r="I3776" s="169">
        <f t="shared" si="820"/>
        <v>564976.43225756357</v>
      </c>
      <c r="J3776" s="169">
        <f t="shared" si="822"/>
        <v>543080.17922544072</v>
      </c>
      <c r="K3776" s="95"/>
      <c r="L3776" s="265">
        <f t="shared" si="821"/>
        <v>216566.57273651863</v>
      </c>
      <c r="M3776" s="265">
        <f>$G3776*NonHospFrac+theModel!$H3776*NonHospFrac</f>
        <v>348409.85952104488</v>
      </c>
      <c r="N3776" s="266">
        <f t="shared" si="823"/>
        <v>564976.43225756357</v>
      </c>
      <c r="O3776" s="159"/>
      <c r="P3776" s="265">
        <f t="shared" si="824"/>
        <v>208173.30851487792</v>
      </c>
      <c r="Q3776" s="265">
        <f t="shared" si="825"/>
        <v>348408.30487937009</v>
      </c>
      <c r="R3776" s="266">
        <f t="shared" si="826"/>
        <v>556581.61339424807</v>
      </c>
    </row>
    <row r="3777" spans="1:18" x14ac:dyDescent="0.3">
      <c r="A3777" s="82">
        <v>3746</v>
      </c>
      <c r="B3777" s="94">
        <f t="shared" si="815"/>
        <v>9.544530957518921E-32</v>
      </c>
      <c r="C3777" s="179">
        <f t="shared" si="816"/>
        <v>9.5230001394687797E-32</v>
      </c>
      <c r="D3777" s="166">
        <f t="shared" si="817"/>
        <v>2.2558277767625785E-3</v>
      </c>
      <c r="E3777" s="167">
        <f t="shared" si="827"/>
        <v>24.291375447755232</v>
      </c>
      <c r="F3777" s="168">
        <f t="shared" si="828"/>
        <v>8.4525866795294107</v>
      </c>
      <c r="G3777" s="168">
        <f t="shared" si="818"/>
        <v>293744.48831269058</v>
      </c>
      <c r="H3777" s="168">
        <f t="shared" si="819"/>
        <v>271310.33852408634</v>
      </c>
      <c r="I3777" s="169">
        <f t="shared" si="820"/>
        <v>565054.82683677692</v>
      </c>
      <c r="J3777" s="169">
        <f t="shared" si="822"/>
        <v>543147.47230055591</v>
      </c>
      <c r="K3777" s="95"/>
      <c r="L3777" s="265">
        <f t="shared" si="821"/>
        <v>216596.62291980418</v>
      </c>
      <c r="M3777" s="265">
        <f>$G3777*NonHospFrac+theModel!$H3777*NonHospFrac</f>
        <v>348458.20391697274</v>
      </c>
      <c r="N3777" s="266">
        <f t="shared" si="823"/>
        <v>565054.82683677692</v>
      </c>
      <c r="O3777" s="159"/>
      <c r="P3777" s="265">
        <f t="shared" si="824"/>
        <v>208199.10327341035</v>
      </c>
      <c r="Q3777" s="265">
        <f t="shared" si="825"/>
        <v>348456.64927529794</v>
      </c>
      <c r="R3777" s="266">
        <f t="shared" si="826"/>
        <v>556655.75254870835</v>
      </c>
    </row>
    <row r="3778" spans="1:18" x14ac:dyDescent="0.3">
      <c r="A3778" s="82">
        <v>3747</v>
      </c>
      <c r="B3778" s="94">
        <f t="shared" si="815"/>
        <v>9.366234735769537E-32</v>
      </c>
      <c r="C3778" s="179">
        <f t="shared" si="816"/>
        <v>9.345106123288909E-32</v>
      </c>
      <c r="D3778" s="166">
        <f t="shared" si="817"/>
        <v>2.2558277767625785E-3</v>
      </c>
      <c r="E3778" s="167">
        <f t="shared" si="827"/>
        <v>24.291375447755232</v>
      </c>
      <c r="F3778" s="168">
        <f t="shared" si="828"/>
        <v>8.4548425073061733</v>
      </c>
      <c r="G3778" s="168">
        <f t="shared" si="818"/>
        <v>293822.88289190398</v>
      </c>
      <c r="H3778" s="168">
        <f t="shared" si="819"/>
        <v>271310.33852408634</v>
      </c>
      <c r="I3778" s="169">
        <f t="shared" si="820"/>
        <v>565133.22141599027</v>
      </c>
      <c r="J3778" s="169">
        <f t="shared" si="822"/>
        <v>543214.76263267291</v>
      </c>
      <c r="K3778" s="95"/>
      <c r="L3778" s="265">
        <f t="shared" si="821"/>
        <v>216626.67310308976</v>
      </c>
      <c r="M3778" s="265">
        <f>$G3778*NonHospFrac+theModel!$H3778*NonHospFrac</f>
        <v>348506.54831290053</v>
      </c>
      <c r="N3778" s="266">
        <f t="shared" si="823"/>
        <v>565133.22141599027</v>
      </c>
      <c r="O3778" s="159"/>
      <c r="P3778" s="265">
        <f t="shared" si="824"/>
        <v>208224.89698049767</v>
      </c>
      <c r="Q3778" s="265">
        <f t="shared" si="825"/>
        <v>348504.99367122573</v>
      </c>
      <c r="R3778" s="266">
        <f t="shared" si="826"/>
        <v>556729.89065172337</v>
      </c>
    </row>
    <row r="3779" spans="1:18" x14ac:dyDescent="0.3">
      <c r="A3779" s="82">
        <v>3748</v>
      </c>
      <c r="B3779" s="94">
        <f t="shared" si="815"/>
        <v>9.1912691693275293E-32</v>
      </c>
      <c r="C3779" s="179">
        <f t="shared" si="816"/>
        <v>9.1705352490316582E-32</v>
      </c>
      <c r="D3779" s="166">
        <f t="shared" si="817"/>
        <v>2.2558277767625785E-3</v>
      </c>
      <c r="E3779" s="167">
        <f t="shared" si="827"/>
        <v>24.291375447755232</v>
      </c>
      <c r="F3779" s="168">
        <f t="shared" si="828"/>
        <v>8.4570983350829358</v>
      </c>
      <c r="G3779" s="168">
        <f t="shared" si="818"/>
        <v>293901.27747111744</v>
      </c>
      <c r="H3779" s="168">
        <f t="shared" si="819"/>
        <v>271310.33852408634</v>
      </c>
      <c r="I3779" s="169">
        <f t="shared" si="820"/>
        <v>565211.61599520384</v>
      </c>
      <c r="J3779" s="169">
        <f t="shared" si="822"/>
        <v>543282.05022190372</v>
      </c>
      <c r="K3779" s="95"/>
      <c r="L3779" s="265">
        <f t="shared" si="821"/>
        <v>216656.72328637535</v>
      </c>
      <c r="M3779" s="265">
        <f>$G3779*NonHospFrac+theModel!$H3779*NonHospFrac</f>
        <v>348554.89270882844</v>
      </c>
      <c r="N3779" s="266">
        <f t="shared" si="823"/>
        <v>565211.61599520384</v>
      </c>
      <c r="O3779" s="159"/>
      <c r="P3779" s="265">
        <f t="shared" si="824"/>
        <v>208250.68963618271</v>
      </c>
      <c r="Q3779" s="265">
        <f t="shared" si="825"/>
        <v>348553.33806715364</v>
      </c>
      <c r="R3779" s="266">
        <f t="shared" si="826"/>
        <v>556804.02770333632</v>
      </c>
    </row>
    <row r="3780" spans="1:18" x14ac:dyDescent="0.3">
      <c r="A3780" s="82">
        <v>3749</v>
      </c>
      <c r="B3780" s="94">
        <f t="shared" si="815"/>
        <v>9.0195720400222378E-32</v>
      </c>
      <c r="C3780" s="179">
        <f t="shared" si="816"/>
        <v>8.9992254388798447E-32</v>
      </c>
      <c r="D3780" s="166">
        <f t="shared" si="817"/>
        <v>2.2558277767625785E-3</v>
      </c>
      <c r="E3780" s="167">
        <f t="shared" si="827"/>
        <v>24.291375447755232</v>
      </c>
      <c r="F3780" s="168">
        <f t="shared" si="828"/>
        <v>8.4593541628596984</v>
      </c>
      <c r="G3780" s="168">
        <f t="shared" si="818"/>
        <v>293979.67205033085</v>
      </c>
      <c r="H3780" s="168">
        <f t="shared" si="819"/>
        <v>271310.33852408634</v>
      </c>
      <c r="I3780" s="169">
        <f t="shared" si="820"/>
        <v>565290.01057441719</v>
      </c>
      <c r="J3780" s="169">
        <f t="shared" si="822"/>
        <v>543349.33506835974</v>
      </c>
      <c r="K3780" s="95"/>
      <c r="L3780" s="265">
        <f t="shared" si="821"/>
        <v>216686.77346966093</v>
      </c>
      <c r="M3780" s="265">
        <f>$G3780*NonHospFrac+theModel!$H3780*NonHospFrac</f>
        <v>348603.23710475623</v>
      </c>
      <c r="N3780" s="266">
        <f t="shared" si="823"/>
        <v>565290.01057441719</v>
      </c>
      <c r="O3780" s="159"/>
      <c r="P3780" s="265">
        <f t="shared" si="824"/>
        <v>208276.48124050832</v>
      </c>
      <c r="Q3780" s="265">
        <f t="shared" si="825"/>
        <v>348601.68246308144</v>
      </c>
      <c r="R3780" s="266">
        <f t="shared" si="826"/>
        <v>556878.1637035897</v>
      </c>
    </row>
    <row r="3781" spans="1:18" x14ac:dyDescent="0.3">
      <c r="A3781" s="82">
        <v>3750</v>
      </c>
      <c r="B3781" s="94">
        <f t="shared" si="815"/>
        <v>8.8510822919466132E-32</v>
      </c>
      <c r="C3781" s="179">
        <f t="shared" si="816"/>
        <v>8.8311157746580284E-32</v>
      </c>
      <c r="D3781" s="166">
        <f t="shared" si="817"/>
        <v>2.2558277767625785E-3</v>
      </c>
      <c r="E3781" s="167">
        <f t="shared" si="827"/>
        <v>24.291375447755232</v>
      </c>
      <c r="F3781" s="168">
        <f t="shared" si="828"/>
        <v>8.461609990636461</v>
      </c>
      <c r="G3781" s="168">
        <f t="shared" si="818"/>
        <v>294058.06662954425</v>
      </c>
      <c r="H3781" s="168">
        <f t="shared" si="819"/>
        <v>271310.33852408634</v>
      </c>
      <c r="I3781" s="169">
        <f t="shared" si="820"/>
        <v>565368.40515363053</v>
      </c>
      <c r="J3781" s="169">
        <f t="shared" si="822"/>
        <v>543416.61717215297</v>
      </c>
      <c r="K3781" s="95"/>
      <c r="L3781" s="265">
        <f t="shared" si="821"/>
        <v>216716.82365294651</v>
      </c>
      <c r="M3781" s="265">
        <f>$G3781*NonHospFrac+theModel!$H3781*NonHospFrac</f>
        <v>348651.58150068409</v>
      </c>
      <c r="N3781" s="266">
        <f t="shared" si="823"/>
        <v>565368.40515363053</v>
      </c>
      <c r="O3781" s="159"/>
      <c r="P3781" s="265">
        <f t="shared" si="824"/>
        <v>208302.27179351737</v>
      </c>
      <c r="Q3781" s="265">
        <f t="shared" si="825"/>
        <v>348650.02685900929</v>
      </c>
      <c r="R3781" s="266">
        <f t="shared" si="826"/>
        <v>556952.29865252669</v>
      </c>
    </row>
    <row r="3782" spans="1:18" x14ac:dyDescent="0.3">
      <c r="A3782" s="82">
        <v>3751</v>
      </c>
      <c r="B3782" s="94">
        <f t="shared" si="815"/>
        <v>8.6857400097463779E-32</v>
      </c>
      <c r="C3782" s="179">
        <f t="shared" si="816"/>
        <v>8.6661464761706535E-32</v>
      </c>
      <c r="D3782" s="166">
        <f t="shared" si="817"/>
        <v>2.2558277767625785E-3</v>
      </c>
      <c r="E3782" s="167">
        <f t="shared" si="827"/>
        <v>24.291375447755232</v>
      </c>
      <c r="F3782" s="168">
        <f t="shared" si="828"/>
        <v>8.4638658184132236</v>
      </c>
      <c r="G3782" s="168">
        <f t="shared" si="818"/>
        <v>294136.46120875765</v>
      </c>
      <c r="H3782" s="168">
        <f t="shared" si="819"/>
        <v>271310.33852408634</v>
      </c>
      <c r="I3782" s="169">
        <f t="shared" si="820"/>
        <v>565446.799732844</v>
      </c>
      <c r="J3782" s="169">
        <f t="shared" si="822"/>
        <v>543483.89653339528</v>
      </c>
      <c r="K3782" s="95"/>
      <c r="L3782" s="265">
        <f t="shared" si="821"/>
        <v>216746.87383623206</v>
      </c>
      <c r="M3782" s="265">
        <f>$G3782*NonHospFrac+theModel!$H3782*NonHospFrac</f>
        <v>348699.92589661188</v>
      </c>
      <c r="N3782" s="266">
        <f t="shared" si="823"/>
        <v>565446.79973284388</v>
      </c>
      <c r="O3782" s="159"/>
      <c r="P3782" s="265">
        <f t="shared" si="824"/>
        <v>208328.0612952527</v>
      </c>
      <c r="Q3782" s="265">
        <f t="shared" si="825"/>
        <v>348698.37125493708</v>
      </c>
      <c r="R3782" s="266">
        <f t="shared" si="826"/>
        <v>557026.43255018978</v>
      </c>
    </row>
    <row r="3783" spans="1:18" x14ac:dyDescent="0.3">
      <c r="A3783" s="82">
        <v>3752</v>
      </c>
      <c r="B3783" s="94">
        <f t="shared" si="815"/>
        <v>8.5234863973134612E-32</v>
      </c>
      <c r="C3783" s="179">
        <f t="shared" si="816"/>
        <v>8.5042588799435428E-32</v>
      </c>
      <c r="D3783" s="166">
        <f t="shared" si="817"/>
        <v>2.2558277767625785E-3</v>
      </c>
      <c r="E3783" s="167">
        <f t="shared" si="827"/>
        <v>24.291375447755232</v>
      </c>
      <c r="F3783" s="168">
        <f t="shared" si="828"/>
        <v>8.4661216461899862</v>
      </c>
      <c r="G3783" s="168">
        <f t="shared" si="818"/>
        <v>294214.85578797112</v>
      </c>
      <c r="H3783" s="168">
        <f t="shared" si="819"/>
        <v>271310.33852408634</v>
      </c>
      <c r="I3783" s="169">
        <f t="shared" si="820"/>
        <v>565525.19431205746</v>
      </c>
      <c r="J3783" s="169">
        <f t="shared" si="822"/>
        <v>543551.17315219832</v>
      </c>
      <c r="K3783" s="95"/>
      <c r="L3783" s="265">
        <f t="shared" si="821"/>
        <v>216776.92401951767</v>
      </c>
      <c r="M3783" s="265">
        <f>$G3783*NonHospFrac+theModel!$H3783*NonHospFrac</f>
        <v>348748.27029253973</v>
      </c>
      <c r="N3783" s="266">
        <f t="shared" si="823"/>
        <v>565525.19431205746</v>
      </c>
      <c r="O3783" s="159"/>
      <c r="P3783" s="265">
        <f t="shared" si="824"/>
        <v>208353.84974575721</v>
      </c>
      <c r="Q3783" s="265">
        <f t="shared" si="825"/>
        <v>348746.71565086494</v>
      </c>
      <c r="R3783" s="266">
        <f t="shared" si="826"/>
        <v>557100.56539662217</v>
      </c>
    </row>
    <row r="3784" spans="1:18" x14ac:dyDescent="0.3">
      <c r="A3784" s="82">
        <v>3753</v>
      </c>
      <c r="B3784" s="94">
        <f t="shared" si="815"/>
        <v>8.3642637568780931E-32</v>
      </c>
      <c r="C3784" s="179">
        <f t="shared" si="816"/>
        <v>8.3453954183631592E-32</v>
      </c>
      <c r="D3784" s="166">
        <f t="shared" si="817"/>
        <v>2.2558277767625785E-3</v>
      </c>
      <c r="E3784" s="167">
        <f t="shared" si="827"/>
        <v>24.291375447755232</v>
      </c>
      <c r="F3784" s="168">
        <f t="shared" si="828"/>
        <v>8.4683774739667488</v>
      </c>
      <c r="G3784" s="168">
        <f t="shared" si="818"/>
        <v>294293.25036718452</v>
      </c>
      <c r="H3784" s="168">
        <f t="shared" si="819"/>
        <v>271310.33852408634</v>
      </c>
      <c r="I3784" s="169">
        <f t="shared" si="820"/>
        <v>565603.5888912708</v>
      </c>
      <c r="J3784" s="169">
        <f t="shared" si="822"/>
        <v>543618.44702867384</v>
      </c>
      <c r="K3784" s="95"/>
      <c r="L3784" s="265">
        <f t="shared" si="821"/>
        <v>216806.97420280322</v>
      </c>
      <c r="M3784" s="265">
        <f>$G3784*NonHospFrac+theModel!$H3784*NonHospFrac</f>
        <v>348796.61468846758</v>
      </c>
      <c r="N3784" s="266">
        <f t="shared" si="823"/>
        <v>565603.5888912708</v>
      </c>
      <c r="O3784" s="159"/>
      <c r="P3784" s="265">
        <f t="shared" si="824"/>
        <v>208379.63714507365</v>
      </c>
      <c r="Q3784" s="265">
        <f t="shared" si="825"/>
        <v>348795.06004679279</v>
      </c>
      <c r="R3784" s="266">
        <f t="shared" si="826"/>
        <v>557174.69719186646</v>
      </c>
    </row>
    <row r="3785" spans="1:18" x14ac:dyDescent="0.3">
      <c r="A3785" s="82">
        <v>3754</v>
      </c>
      <c r="B3785" s="94">
        <f t="shared" si="815"/>
        <v>8.2080154684913425E-32</v>
      </c>
      <c r="C3785" s="179">
        <f t="shared" si="816"/>
        <v>8.1894995992054232E-32</v>
      </c>
      <c r="D3785" s="166">
        <f t="shared" si="817"/>
        <v>2.2558277767625785E-3</v>
      </c>
      <c r="E3785" s="167">
        <f t="shared" si="827"/>
        <v>24.291375447755232</v>
      </c>
      <c r="F3785" s="168">
        <f t="shared" si="828"/>
        <v>8.4706333017435114</v>
      </c>
      <c r="G3785" s="168">
        <f t="shared" si="818"/>
        <v>294371.64494639792</v>
      </c>
      <c r="H3785" s="168">
        <f t="shared" si="819"/>
        <v>271310.33852408634</v>
      </c>
      <c r="I3785" s="169">
        <f t="shared" si="820"/>
        <v>565681.98347048427</v>
      </c>
      <c r="J3785" s="169">
        <f t="shared" si="822"/>
        <v>543685.71816293383</v>
      </c>
      <c r="K3785" s="95"/>
      <c r="L3785" s="265">
        <f t="shared" si="821"/>
        <v>216837.02438608883</v>
      </c>
      <c r="M3785" s="265">
        <f>$G3785*NonHospFrac+theModel!$H3785*NonHospFrac</f>
        <v>348844.95908439544</v>
      </c>
      <c r="N3785" s="266">
        <f t="shared" si="823"/>
        <v>565681.98347048427</v>
      </c>
      <c r="O3785" s="159"/>
      <c r="P3785" s="265">
        <f t="shared" si="824"/>
        <v>208405.42349324498</v>
      </c>
      <c r="Q3785" s="265">
        <f t="shared" si="825"/>
        <v>348843.40444272064</v>
      </c>
      <c r="R3785" s="266">
        <f t="shared" si="826"/>
        <v>557248.82793596562</v>
      </c>
    </row>
    <row r="3786" spans="1:18" x14ac:dyDescent="0.3">
      <c r="A3786" s="82">
        <v>3755</v>
      </c>
      <c r="B3786" s="94">
        <f t="shared" si="815"/>
        <v>8.054685969890927E-32</v>
      </c>
      <c r="C3786" s="179">
        <f t="shared" si="816"/>
        <v>8.0365159855469473E-32</v>
      </c>
      <c r="D3786" s="166">
        <f t="shared" si="817"/>
        <v>2.2558277767625785E-3</v>
      </c>
      <c r="E3786" s="167">
        <f t="shared" si="827"/>
        <v>24.291375447755232</v>
      </c>
      <c r="F3786" s="168">
        <f t="shared" si="828"/>
        <v>8.472889129520274</v>
      </c>
      <c r="G3786" s="168">
        <f t="shared" si="818"/>
        <v>294450.03952561138</v>
      </c>
      <c r="H3786" s="168">
        <f t="shared" si="819"/>
        <v>271310.33852408634</v>
      </c>
      <c r="I3786" s="169">
        <f t="shared" si="820"/>
        <v>565760.37804969773</v>
      </c>
      <c r="J3786" s="169">
        <f t="shared" si="822"/>
        <v>543752.98655508994</v>
      </c>
      <c r="K3786" s="95"/>
      <c r="L3786" s="265">
        <f t="shared" si="821"/>
        <v>216867.07456937441</v>
      </c>
      <c r="M3786" s="265">
        <f>$G3786*NonHospFrac+theModel!$H3786*NonHospFrac</f>
        <v>348893.30348032329</v>
      </c>
      <c r="N3786" s="266">
        <f t="shared" si="823"/>
        <v>565760.37804969773</v>
      </c>
      <c r="O3786" s="159"/>
      <c r="P3786" s="265">
        <f t="shared" si="824"/>
        <v>208431.20879031398</v>
      </c>
      <c r="Q3786" s="265">
        <f t="shared" si="825"/>
        <v>348891.74883864849</v>
      </c>
      <c r="R3786" s="266">
        <f t="shared" si="826"/>
        <v>557322.95762896247</v>
      </c>
    </row>
    <row r="3787" spans="1:18" x14ac:dyDescent="0.3">
      <c r="A3787" s="82">
        <v>3756</v>
      </c>
      <c r="B3787" s="94">
        <f t="shared" si="815"/>
        <v>7.9042207367431419E-32</v>
      </c>
      <c r="C3787" s="179">
        <f t="shared" si="816"/>
        <v>7.8863901760515335E-32</v>
      </c>
      <c r="D3787" s="166">
        <f t="shared" si="817"/>
        <v>2.2558277767625785E-3</v>
      </c>
      <c r="E3787" s="167">
        <f t="shared" si="827"/>
        <v>24.291375447755232</v>
      </c>
      <c r="F3787" s="168">
        <f t="shared" si="828"/>
        <v>8.4751449572970365</v>
      </c>
      <c r="G3787" s="168">
        <f t="shared" si="818"/>
        <v>294528.43410482479</v>
      </c>
      <c r="H3787" s="168">
        <f t="shared" si="819"/>
        <v>271310.33852408634</v>
      </c>
      <c r="I3787" s="169">
        <f t="shared" si="820"/>
        <v>565838.77262891107</v>
      </c>
      <c r="J3787" s="169">
        <f t="shared" si="822"/>
        <v>543820.25220525393</v>
      </c>
      <c r="K3787" s="95"/>
      <c r="L3787" s="265">
        <f t="shared" si="821"/>
        <v>216897.12475265999</v>
      </c>
      <c r="M3787" s="265">
        <f>$G3787*NonHospFrac+theModel!$H3787*NonHospFrac</f>
        <v>348941.64787625114</v>
      </c>
      <c r="N3787" s="266">
        <f t="shared" si="823"/>
        <v>565838.77262891107</v>
      </c>
      <c r="O3787" s="159"/>
      <c r="P3787" s="265">
        <f t="shared" si="824"/>
        <v>208456.99303632349</v>
      </c>
      <c r="Q3787" s="265">
        <f t="shared" si="825"/>
        <v>348940.09323457634</v>
      </c>
      <c r="R3787" s="266">
        <f t="shared" si="826"/>
        <v>557397.08627089986</v>
      </c>
    </row>
    <row r="3788" spans="1:18" x14ac:dyDescent="0.3">
      <c r="A3788" s="82">
        <v>3757</v>
      </c>
      <c r="B3788" s="94">
        <f t="shared" si="815"/>
        <v>7.7565662632538766E-32</v>
      </c>
      <c r="C3788" s="179">
        <f t="shared" si="816"/>
        <v>7.7390687856249294E-32</v>
      </c>
      <c r="D3788" s="166">
        <f t="shared" si="817"/>
        <v>2.2558277767625785E-3</v>
      </c>
      <c r="E3788" s="167">
        <f t="shared" si="827"/>
        <v>24.291375447755232</v>
      </c>
      <c r="F3788" s="168">
        <f t="shared" si="828"/>
        <v>8.4774007850737991</v>
      </c>
      <c r="G3788" s="168">
        <f t="shared" si="818"/>
        <v>294606.82868403819</v>
      </c>
      <c r="H3788" s="168">
        <f t="shared" si="819"/>
        <v>271310.33852408634</v>
      </c>
      <c r="I3788" s="169">
        <f t="shared" si="820"/>
        <v>565917.16720812453</v>
      </c>
      <c r="J3788" s="169">
        <f t="shared" si="822"/>
        <v>543887.51511353767</v>
      </c>
      <c r="K3788" s="95"/>
      <c r="L3788" s="265">
        <f t="shared" si="821"/>
        <v>216927.17493594554</v>
      </c>
      <c r="M3788" s="265">
        <f>$G3788*NonHospFrac+theModel!$H3788*NonHospFrac</f>
        <v>348989.99227217899</v>
      </c>
      <c r="N3788" s="266">
        <f t="shared" si="823"/>
        <v>565917.16720812453</v>
      </c>
      <c r="O3788" s="159"/>
      <c r="P3788" s="265">
        <f t="shared" si="824"/>
        <v>208482.77623131635</v>
      </c>
      <c r="Q3788" s="265">
        <f t="shared" si="825"/>
        <v>348988.4376305042</v>
      </c>
      <c r="R3788" s="266">
        <f t="shared" si="826"/>
        <v>557471.21386182052</v>
      </c>
    </row>
    <row r="3789" spans="1:18" x14ac:dyDescent="0.3">
      <c r="A3789" s="82">
        <v>3758</v>
      </c>
      <c r="B3789" s="94">
        <f t="shared" si="815"/>
        <v>7.6116700431418282E-32</v>
      </c>
      <c r="C3789" s="179">
        <f t="shared" si="816"/>
        <v>7.5944994264309568E-32</v>
      </c>
      <c r="D3789" s="166">
        <f t="shared" si="817"/>
        <v>2.2558277767625785E-3</v>
      </c>
      <c r="E3789" s="167">
        <f t="shared" si="827"/>
        <v>24.291375447755232</v>
      </c>
      <c r="F3789" s="168">
        <f t="shared" si="828"/>
        <v>8.4796566128505617</v>
      </c>
      <c r="G3789" s="168">
        <f t="shared" si="818"/>
        <v>294685.2232632516</v>
      </c>
      <c r="H3789" s="168">
        <f t="shared" si="819"/>
        <v>271310.33852408634</v>
      </c>
      <c r="I3789" s="169">
        <f t="shared" si="820"/>
        <v>565995.561787338</v>
      </c>
      <c r="J3789" s="169">
        <f t="shared" si="822"/>
        <v>543954.7752800528</v>
      </c>
      <c r="K3789" s="95"/>
      <c r="L3789" s="265">
        <f t="shared" si="821"/>
        <v>216957.22511923112</v>
      </c>
      <c r="M3789" s="265">
        <f>$G3789*NonHospFrac+theModel!$H3789*NonHospFrac</f>
        <v>349038.33666810679</v>
      </c>
      <c r="N3789" s="266">
        <f t="shared" si="823"/>
        <v>565995.56178733788</v>
      </c>
      <c r="O3789" s="159"/>
      <c r="P3789" s="265">
        <f t="shared" si="824"/>
        <v>208508.55837533547</v>
      </c>
      <c r="Q3789" s="265">
        <f t="shared" si="825"/>
        <v>349036.78202643199</v>
      </c>
      <c r="R3789" s="266">
        <f t="shared" si="826"/>
        <v>557545.34040176752</v>
      </c>
    </row>
    <row r="3790" spans="1:18" x14ac:dyDescent="0.3">
      <c r="A3790" s="82">
        <v>3759</v>
      </c>
      <c r="B3790" s="94">
        <f t="shared" si="815"/>
        <v>7.4694805509671441E-32</v>
      </c>
      <c r="C3790" s="179">
        <f t="shared" si="816"/>
        <v>7.4526306892622848E-32</v>
      </c>
      <c r="D3790" s="166">
        <f t="shared" si="817"/>
        <v>2.2558277767625785E-3</v>
      </c>
      <c r="E3790" s="167">
        <f t="shared" si="827"/>
        <v>24.291375447755232</v>
      </c>
      <c r="F3790" s="168">
        <f t="shared" si="828"/>
        <v>8.4819124406273243</v>
      </c>
      <c r="G3790" s="168">
        <f t="shared" si="818"/>
        <v>294763.61784246506</v>
      </c>
      <c r="H3790" s="168">
        <f t="shared" si="819"/>
        <v>271310.33852408634</v>
      </c>
      <c r="I3790" s="169">
        <f t="shared" si="820"/>
        <v>566073.95636655134</v>
      </c>
      <c r="J3790" s="169">
        <f t="shared" si="822"/>
        <v>544022.03270491108</v>
      </c>
      <c r="K3790" s="95"/>
      <c r="L3790" s="265">
        <f t="shared" si="821"/>
        <v>216987.2753025167</v>
      </c>
      <c r="M3790" s="265">
        <f>$G3790*NonHospFrac+theModel!$H3790*NonHospFrac</f>
        <v>349086.6810640347</v>
      </c>
      <c r="N3790" s="266">
        <f t="shared" si="823"/>
        <v>566073.95636655134</v>
      </c>
      <c r="O3790" s="159"/>
      <c r="P3790" s="265">
        <f t="shared" si="824"/>
        <v>208534.33946842363</v>
      </c>
      <c r="Q3790" s="265">
        <f t="shared" si="825"/>
        <v>349085.1264223599</v>
      </c>
      <c r="R3790" s="266">
        <f t="shared" si="826"/>
        <v>557619.46589078358</v>
      </c>
    </row>
    <row r="3791" spans="1:18" x14ac:dyDescent="0.3">
      <c r="A3791" s="82">
        <v>3760</v>
      </c>
      <c r="B3791" s="94">
        <f t="shared" si="815"/>
        <v>7.3299472238088491E-32</v>
      </c>
      <c r="C3791" s="179">
        <f t="shared" si="816"/>
        <v>7.3134121252591775E-32</v>
      </c>
      <c r="D3791" s="166">
        <f t="shared" si="817"/>
        <v>2.2558277767625785E-3</v>
      </c>
      <c r="E3791" s="167">
        <f t="shared" si="827"/>
        <v>24.291375447755232</v>
      </c>
      <c r="F3791" s="168">
        <f t="shared" si="828"/>
        <v>8.4841682684040869</v>
      </c>
      <c r="G3791" s="168">
        <f t="shared" si="818"/>
        <v>294842.0124216784</v>
      </c>
      <c r="H3791" s="168">
        <f t="shared" si="819"/>
        <v>271310.33852408634</v>
      </c>
      <c r="I3791" s="169">
        <f t="shared" si="820"/>
        <v>566152.35094576469</v>
      </c>
      <c r="J3791" s="169">
        <f t="shared" si="822"/>
        <v>544089.28738822427</v>
      </c>
      <c r="K3791" s="95"/>
      <c r="L3791" s="265">
        <f t="shared" si="821"/>
        <v>217017.32548580226</v>
      </c>
      <c r="M3791" s="265">
        <f>$G3791*NonHospFrac+theModel!$H3791*NonHospFrac</f>
        <v>349135.02545996243</v>
      </c>
      <c r="N3791" s="266">
        <f t="shared" si="823"/>
        <v>566152.35094576469</v>
      </c>
      <c r="O3791" s="159"/>
      <c r="P3791" s="265">
        <f t="shared" si="824"/>
        <v>208560.11951062366</v>
      </c>
      <c r="Q3791" s="265">
        <f t="shared" si="825"/>
        <v>349133.47081828763</v>
      </c>
      <c r="R3791" s="266">
        <f t="shared" si="826"/>
        <v>557693.59032891132</v>
      </c>
    </row>
    <row r="3792" spans="1:18" x14ac:dyDescent="0.3">
      <c r="A3792" s="82">
        <v>3761</v>
      </c>
      <c r="B3792" s="94">
        <f t="shared" si="815"/>
        <v>7.1930204432845557E-32</v>
      </c>
      <c r="C3792" s="179">
        <f t="shared" si="816"/>
        <v>7.1767942279697732E-32</v>
      </c>
      <c r="D3792" s="166">
        <f t="shared" si="817"/>
        <v>2.2558277767625785E-3</v>
      </c>
      <c r="E3792" s="167">
        <f t="shared" si="827"/>
        <v>24.291375447755232</v>
      </c>
      <c r="F3792" s="168">
        <f t="shared" si="828"/>
        <v>8.4864240961808495</v>
      </c>
      <c r="G3792" s="168">
        <f t="shared" si="818"/>
        <v>294920.40700089186</v>
      </c>
      <c r="H3792" s="168">
        <f t="shared" si="819"/>
        <v>271310.33852408634</v>
      </c>
      <c r="I3792" s="169">
        <f t="shared" si="820"/>
        <v>566230.74552497827</v>
      </c>
      <c r="J3792" s="169">
        <f t="shared" si="822"/>
        <v>544156.53933010437</v>
      </c>
      <c r="K3792" s="95"/>
      <c r="L3792" s="265">
        <f t="shared" si="821"/>
        <v>217047.37566908787</v>
      </c>
      <c r="M3792" s="265">
        <f>$G3792*NonHospFrac+theModel!$H3792*NonHospFrac</f>
        <v>349183.36985589034</v>
      </c>
      <c r="N3792" s="266">
        <f t="shared" si="823"/>
        <v>566230.74552497827</v>
      </c>
      <c r="O3792" s="159"/>
      <c r="P3792" s="265">
        <f t="shared" si="824"/>
        <v>208585.89850197846</v>
      </c>
      <c r="Q3792" s="265">
        <f t="shared" si="825"/>
        <v>349181.81521421554</v>
      </c>
      <c r="R3792" s="266">
        <f t="shared" si="826"/>
        <v>557767.71371619403</v>
      </c>
    </row>
    <row r="3793" spans="1:18" x14ac:dyDescent="0.3">
      <c r="A3793" s="82">
        <v>3762</v>
      </c>
      <c r="B3793" s="94">
        <f t="shared" si="815"/>
        <v>7.0586515179060467E-32</v>
      </c>
      <c r="C3793" s="179">
        <f t="shared" si="816"/>
        <v>7.0427284157454665E-32</v>
      </c>
      <c r="D3793" s="166">
        <f t="shared" si="817"/>
        <v>2.2558277767625785E-3</v>
      </c>
      <c r="E3793" s="167">
        <f t="shared" si="827"/>
        <v>24.291375447755232</v>
      </c>
      <c r="F3793" s="168">
        <f t="shared" si="828"/>
        <v>8.4886799239576121</v>
      </c>
      <c r="G3793" s="168">
        <f t="shared" si="818"/>
        <v>294998.80158010533</v>
      </c>
      <c r="H3793" s="168">
        <f t="shared" si="819"/>
        <v>271310.33852408634</v>
      </c>
      <c r="I3793" s="169">
        <f t="shared" si="820"/>
        <v>566309.14010419161</v>
      </c>
      <c r="J3793" s="169">
        <f t="shared" si="822"/>
        <v>544223.78853066277</v>
      </c>
      <c r="K3793" s="95"/>
      <c r="L3793" s="265">
        <f t="shared" si="821"/>
        <v>217077.42585237348</v>
      </c>
      <c r="M3793" s="265">
        <f>$G3793*NonHospFrac+theModel!$H3793*NonHospFrac</f>
        <v>349231.71425181819</v>
      </c>
      <c r="N3793" s="266">
        <f t="shared" si="823"/>
        <v>566309.14010419161</v>
      </c>
      <c r="O3793" s="159"/>
      <c r="P3793" s="265">
        <f t="shared" si="824"/>
        <v>208611.67644253082</v>
      </c>
      <c r="Q3793" s="265">
        <f t="shared" si="825"/>
        <v>349230.1596101434</v>
      </c>
      <c r="R3793" s="266">
        <f t="shared" si="826"/>
        <v>557841.83605267422</v>
      </c>
    </row>
    <row r="3794" spans="1:18" x14ac:dyDescent="0.3">
      <c r="A3794" s="82">
        <v>3763</v>
      </c>
      <c r="B3794" s="94">
        <f t="shared" si="815"/>
        <v>6.9267926657644676E-32</v>
      </c>
      <c r="C3794" s="179">
        <f t="shared" si="816"/>
        <v>6.9111670144651604E-32</v>
      </c>
      <c r="D3794" s="166">
        <f t="shared" si="817"/>
        <v>2.2558277767625785E-3</v>
      </c>
      <c r="E3794" s="167">
        <f t="shared" si="827"/>
        <v>24.291375447755232</v>
      </c>
      <c r="F3794" s="168">
        <f t="shared" si="828"/>
        <v>8.4909357517343746</v>
      </c>
      <c r="G3794" s="168">
        <f t="shared" si="818"/>
        <v>295077.19615931873</v>
      </c>
      <c r="H3794" s="168">
        <f t="shared" si="819"/>
        <v>271310.33852408634</v>
      </c>
      <c r="I3794" s="169">
        <f t="shared" si="820"/>
        <v>566387.53468340507</v>
      </c>
      <c r="J3794" s="169">
        <f t="shared" si="822"/>
        <v>544291.03499001148</v>
      </c>
      <c r="K3794" s="95"/>
      <c r="L3794" s="265">
        <f t="shared" si="821"/>
        <v>217107.47603565903</v>
      </c>
      <c r="M3794" s="265">
        <f>$G3794*NonHospFrac+theModel!$H3794*NonHospFrac</f>
        <v>349280.05864774599</v>
      </c>
      <c r="N3794" s="266">
        <f t="shared" si="823"/>
        <v>566387.53468340496</v>
      </c>
      <c r="O3794" s="159"/>
      <c r="P3794" s="265">
        <f t="shared" si="824"/>
        <v>208637.45333232355</v>
      </c>
      <c r="Q3794" s="265">
        <f t="shared" si="825"/>
        <v>349278.50400607119</v>
      </c>
      <c r="R3794" s="266">
        <f t="shared" si="826"/>
        <v>557915.95733839471</v>
      </c>
    </row>
    <row r="3795" spans="1:18" x14ac:dyDescent="0.3">
      <c r="A3795" s="82">
        <v>3764</v>
      </c>
      <c r="B3795" s="94">
        <f t="shared" si="815"/>
        <v>6.7973969975389633E-32</v>
      </c>
      <c r="C3795" s="179">
        <f t="shared" si="816"/>
        <v>6.7820632405822327E-32</v>
      </c>
      <c r="D3795" s="166">
        <f t="shared" si="817"/>
        <v>2.2558277767625785E-3</v>
      </c>
      <c r="E3795" s="167">
        <f t="shared" si="827"/>
        <v>24.291375447755232</v>
      </c>
      <c r="F3795" s="168">
        <f t="shared" si="828"/>
        <v>8.4931915795111372</v>
      </c>
      <c r="G3795" s="168">
        <f t="shared" si="818"/>
        <v>295155.59073853219</v>
      </c>
      <c r="H3795" s="168">
        <f t="shared" si="819"/>
        <v>271310.33852408634</v>
      </c>
      <c r="I3795" s="169">
        <f t="shared" si="820"/>
        <v>566465.92926261853</v>
      </c>
      <c r="J3795" s="169">
        <f t="shared" si="822"/>
        <v>544358.27870826214</v>
      </c>
      <c r="K3795" s="95"/>
      <c r="L3795" s="265">
        <f t="shared" si="821"/>
        <v>217137.52621894464</v>
      </c>
      <c r="M3795" s="265">
        <f>$G3795*NonHospFrac+theModel!$H3795*NonHospFrac</f>
        <v>349328.4030436739</v>
      </c>
      <c r="N3795" s="266">
        <f t="shared" si="823"/>
        <v>566465.92926261853</v>
      </c>
      <c r="O3795" s="159"/>
      <c r="P3795" s="265">
        <f t="shared" si="824"/>
        <v>208663.22917139955</v>
      </c>
      <c r="Q3795" s="265">
        <f t="shared" si="825"/>
        <v>349326.8484019991</v>
      </c>
      <c r="R3795" s="266">
        <f t="shared" si="826"/>
        <v>557990.07757339859</v>
      </c>
    </row>
    <row r="3796" spans="1:18" x14ac:dyDescent="0.3">
      <c r="A3796" s="82">
        <v>3765</v>
      </c>
      <c r="B3796" s="94">
        <f t="shared" si="815"/>
        <v>6.6704184998227326E-32</v>
      </c>
      <c r="C3796" s="179">
        <f t="shared" si="816"/>
        <v>6.6553711844882017E-32</v>
      </c>
      <c r="D3796" s="166">
        <f t="shared" si="817"/>
        <v>2.2558277767625785E-3</v>
      </c>
      <c r="E3796" s="167">
        <f t="shared" si="827"/>
        <v>24.291375447755232</v>
      </c>
      <c r="F3796" s="168">
        <f t="shared" si="828"/>
        <v>8.4954474072878998</v>
      </c>
      <c r="G3796" s="168">
        <f t="shared" si="818"/>
        <v>295233.9853177456</v>
      </c>
      <c r="H3796" s="168">
        <f t="shared" si="819"/>
        <v>271310.33852408634</v>
      </c>
      <c r="I3796" s="169">
        <f t="shared" si="820"/>
        <v>566544.32384183188</v>
      </c>
      <c r="J3796" s="169">
        <f t="shared" si="822"/>
        <v>544425.51968552626</v>
      </c>
      <c r="K3796" s="95"/>
      <c r="L3796" s="265">
        <f t="shared" si="821"/>
        <v>217167.57640223019</v>
      </c>
      <c r="M3796" s="265">
        <f>$G3796*NonHospFrac+theModel!$H3796*NonHospFrac</f>
        <v>349376.74743960169</v>
      </c>
      <c r="N3796" s="266">
        <f t="shared" si="823"/>
        <v>566544.32384183188</v>
      </c>
      <c r="O3796" s="159"/>
      <c r="P3796" s="265">
        <f t="shared" si="824"/>
        <v>208689.00395980154</v>
      </c>
      <c r="Q3796" s="265">
        <f t="shared" si="825"/>
        <v>349375.19279792689</v>
      </c>
      <c r="R3796" s="266">
        <f t="shared" si="826"/>
        <v>558064.19675772847</v>
      </c>
    </row>
    <row r="3797" spans="1:18" x14ac:dyDescent="0.3">
      <c r="A3797" s="82">
        <v>3766</v>
      </c>
      <c r="B3797" s="94">
        <f t="shared" si="815"/>
        <v>6.5458120187605388E-32</v>
      </c>
      <c r="C3797" s="179">
        <f t="shared" si="816"/>
        <v>6.5310457941871524E-32</v>
      </c>
      <c r="D3797" s="166">
        <f t="shared" si="817"/>
        <v>2.2558277767625785E-3</v>
      </c>
      <c r="E3797" s="167">
        <f t="shared" si="827"/>
        <v>24.291375447755232</v>
      </c>
      <c r="F3797" s="168">
        <f t="shared" si="828"/>
        <v>8.4977032350646624</v>
      </c>
      <c r="G3797" s="168">
        <f t="shared" si="818"/>
        <v>295312.379896959</v>
      </c>
      <c r="H3797" s="168">
        <f t="shared" si="819"/>
        <v>271310.33852408634</v>
      </c>
      <c r="I3797" s="169">
        <f t="shared" si="820"/>
        <v>566622.71842104534</v>
      </c>
      <c r="J3797" s="169">
        <f t="shared" si="822"/>
        <v>544492.75792191597</v>
      </c>
      <c r="K3797" s="95"/>
      <c r="L3797" s="265">
        <f t="shared" si="821"/>
        <v>217197.62658551577</v>
      </c>
      <c r="M3797" s="265">
        <f>$G3797*NonHospFrac+theModel!$H3797*NonHospFrac</f>
        <v>349425.09183552954</v>
      </c>
      <c r="N3797" s="266">
        <f t="shared" si="823"/>
        <v>566622.71842104534</v>
      </c>
      <c r="O3797" s="159"/>
      <c r="P3797" s="265">
        <f t="shared" si="824"/>
        <v>208714.77769757246</v>
      </c>
      <c r="Q3797" s="265">
        <f t="shared" si="825"/>
        <v>349423.53719385475</v>
      </c>
      <c r="R3797" s="266">
        <f t="shared" si="826"/>
        <v>558138.31489142717</v>
      </c>
    </row>
    <row r="3798" spans="1:18" x14ac:dyDescent="0.3">
      <c r="A3798" s="82">
        <v>3767</v>
      </c>
      <c r="B3798" s="94">
        <f t="shared" si="815"/>
        <v>6.4235332439919043E-32</v>
      </c>
      <c r="C3798" s="179">
        <f t="shared" si="816"/>
        <v>6.4090428592751499E-32</v>
      </c>
      <c r="D3798" s="166">
        <f t="shared" si="817"/>
        <v>2.2558277767625785E-3</v>
      </c>
      <c r="E3798" s="167">
        <f t="shared" si="827"/>
        <v>24.291375447755232</v>
      </c>
      <c r="F3798" s="168">
        <f t="shared" si="828"/>
        <v>8.499959062841425</v>
      </c>
      <c r="G3798" s="168">
        <f t="shared" si="818"/>
        <v>295390.7744761724</v>
      </c>
      <c r="H3798" s="168">
        <f t="shared" si="819"/>
        <v>271310.33852408634</v>
      </c>
      <c r="I3798" s="169">
        <f t="shared" si="820"/>
        <v>566701.1130002588</v>
      </c>
      <c r="J3798" s="169">
        <f t="shared" si="822"/>
        <v>544559.99341754278</v>
      </c>
      <c r="K3798" s="95"/>
      <c r="L3798" s="265">
        <f t="shared" si="821"/>
        <v>217227.67676880135</v>
      </c>
      <c r="M3798" s="265">
        <f>$G3798*NonHospFrac+theModel!$H3798*NonHospFrac</f>
        <v>349473.4362314574</v>
      </c>
      <c r="N3798" s="266">
        <f t="shared" si="823"/>
        <v>566701.1130002588</v>
      </c>
      <c r="O3798" s="159"/>
      <c r="P3798" s="265">
        <f t="shared" si="824"/>
        <v>208740.55038475507</v>
      </c>
      <c r="Q3798" s="265">
        <f t="shared" si="825"/>
        <v>349471.8815897826</v>
      </c>
      <c r="R3798" s="266">
        <f t="shared" si="826"/>
        <v>558212.43197453767</v>
      </c>
    </row>
    <row r="3799" spans="1:18" x14ac:dyDescent="0.3">
      <c r="A3799" s="82">
        <v>3768</v>
      </c>
      <c r="B3799" s="94">
        <f t="shared" si="815"/>
        <v>6.3035386928942306E-32</v>
      </c>
      <c r="C3799" s="179">
        <f t="shared" si="816"/>
        <v>6.289318995218902E-32</v>
      </c>
      <c r="D3799" s="166">
        <f t="shared" si="817"/>
        <v>2.2558277767625785E-3</v>
      </c>
      <c r="E3799" s="167">
        <f t="shared" si="827"/>
        <v>24.291375447755232</v>
      </c>
      <c r="F3799" s="168">
        <f t="shared" si="828"/>
        <v>8.5022148906181876</v>
      </c>
      <c r="G3799" s="168">
        <f t="shared" si="818"/>
        <v>295469.16905538586</v>
      </c>
      <c r="H3799" s="168">
        <f t="shared" si="819"/>
        <v>271310.33852408634</v>
      </c>
      <c r="I3799" s="169">
        <f t="shared" si="820"/>
        <v>566779.50757947215</v>
      </c>
      <c r="J3799" s="169">
        <f t="shared" si="822"/>
        <v>544627.22617251833</v>
      </c>
      <c r="K3799" s="95"/>
      <c r="L3799" s="265">
        <f t="shared" si="821"/>
        <v>217257.72695208693</v>
      </c>
      <c r="M3799" s="265">
        <f>$G3799*NonHospFrac+theModel!$H3799*NonHospFrac</f>
        <v>349521.78062738525</v>
      </c>
      <c r="N3799" s="266">
        <f t="shared" si="823"/>
        <v>566779.50757947215</v>
      </c>
      <c r="O3799" s="159"/>
      <c r="P3799" s="265">
        <f t="shared" si="824"/>
        <v>208766.32202139223</v>
      </c>
      <c r="Q3799" s="265">
        <f t="shared" si="825"/>
        <v>349520.22598571045</v>
      </c>
      <c r="R3799" s="266">
        <f t="shared" si="826"/>
        <v>558286.54800710268</v>
      </c>
    </row>
    <row r="3800" spans="1:18" x14ac:dyDescent="0.3">
      <c r="A3800" s="82">
        <v>3769</v>
      </c>
      <c r="B3800" s="94">
        <f t="shared" si="815"/>
        <v>6.1857856951202831E-32</v>
      </c>
      <c r="C3800" s="179">
        <f t="shared" si="816"/>
        <v>6.1718316279281303E-32</v>
      </c>
      <c r="D3800" s="166">
        <f t="shared" si="817"/>
        <v>2.2558277767625785E-3</v>
      </c>
      <c r="E3800" s="167">
        <f t="shared" si="827"/>
        <v>24.291375447755232</v>
      </c>
      <c r="F3800" s="168">
        <f t="shared" si="828"/>
        <v>8.5044707183949502</v>
      </c>
      <c r="G3800" s="168">
        <f t="shared" si="818"/>
        <v>295547.56363459927</v>
      </c>
      <c r="H3800" s="168">
        <f t="shared" si="819"/>
        <v>271310.33852408634</v>
      </c>
      <c r="I3800" s="169">
        <f t="shared" si="820"/>
        <v>566857.90215868561</v>
      </c>
      <c r="J3800" s="169">
        <f t="shared" si="822"/>
        <v>544694.45618695451</v>
      </c>
      <c r="K3800" s="95"/>
      <c r="L3800" s="265">
        <f t="shared" si="821"/>
        <v>217287.77713537251</v>
      </c>
      <c r="M3800" s="265">
        <f>$G3800*NonHospFrac+theModel!$H3800*NonHospFrac</f>
        <v>349570.1250233131</v>
      </c>
      <c r="N3800" s="266">
        <f t="shared" si="823"/>
        <v>566857.90215868561</v>
      </c>
      <c r="O3800" s="159"/>
      <c r="P3800" s="265">
        <f t="shared" si="824"/>
        <v>208792.09260752675</v>
      </c>
      <c r="Q3800" s="265">
        <f t="shared" si="825"/>
        <v>349568.5703816383</v>
      </c>
      <c r="R3800" s="266">
        <f t="shared" si="826"/>
        <v>558360.66298916505</v>
      </c>
    </row>
    <row r="3801" spans="1:18" x14ac:dyDescent="0.3">
      <c r="A3801" s="82">
        <v>3770</v>
      </c>
      <c r="B3801" s="94">
        <f t="shared" si="815"/>
        <v>6.0702323774245078E-32</v>
      </c>
      <c r="C3801" s="179">
        <f t="shared" si="816"/>
        <v>6.0565389786161095E-32</v>
      </c>
      <c r="D3801" s="166">
        <f t="shared" si="817"/>
        <v>2.2558277767625785E-3</v>
      </c>
      <c r="E3801" s="167">
        <f t="shared" si="827"/>
        <v>24.291375447755232</v>
      </c>
      <c r="F3801" s="168">
        <f t="shared" si="828"/>
        <v>8.5067265461717128</v>
      </c>
      <c r="G3801" s="168">
        <f t="shared" si="818"/>
        <v>295625.95821381267</v>
      </c>
      <c r="H3801" s="168">
        <f t="shared" si="819"/>
        <v>271310.33852408634</v>
      </c>
      <c r="I3801" s="169">
        <f t="shared" si="820"/>
        <v>566936.29673789907</v>
      </c>
      <c r="J3801" s="169">
        <f t="shared" si="822"/>
        <v>544761.68346096296</v>
      </c>
      <c r="K3801" s="95"/>
      <c r="L3801" s="265">
        <f t="shared" si="821"/>
        <v>217317.82731865806</v>
      </c>
      <c r="M3801" s="265">
        <f>$G3801*NonHospFrac+theModel!$H3801*NonHospFrac</f>
        <v>349618.46941924095</v>
      </c>
      <c r="N3801" s="266">
        <f t="shared" si="823"/>
        <v>566936.29673789907</v>
      </c>
      <c r="O3801" s="159"/>
      <c r="P3801" s="265">
        <f t="shared" si="824"/>
        <v>208817.8621432014</v>
      </c>
      <c r="Q3801" s="265">
        <f t="shared" si="825"/>
        <v>349616.91477756615</v>
      </c>
      <c r="R3801" s="266">
        <f t="shared" si="826"/>
        <v>558434.7769207675</v>
      </c>
    </row>
    <row r="3802" spans="1:18" x14ac:dyDescent="0.3">
      <c r="A3802" s="82">
        <v>3771</v>
      </c>
      <c r="B3802" s="94">
        <f t="shared" si="815"/>
        <v>5.9568376487728107E-32</v>
      </c>
      <c r="C3802" s="179">
        <f t="shared" si="816"/>
        <v>5.9434000489430439E-32</v>
      </c>
      <c r="D3802" s="166">
        <f t="shared" si="817"/>
        <v>2.2558277767625785E-3</v>
      </c>
      <c r="E3802" s="167">
        <f t="shared" si="827"/>
        <v>24.291375447755232</v>
      </c>
      <c r="F3802" s="168">
        <f t="shared" si="828"/>
        <v>8.5089823739484753</v>
      </c>
      <c r="G3802" s="168">
        <f t="shared" si="818"/>
        <v>295704.35279302608</v>
      </c>
      <c r="H3802" s="168">
        <f t="shared" si="819"/>
        <v>271310.33852408634</v>
      </c>
      <c r="I3802" s="169">
        <f t="shared" si="820"/>
        <v>567014.69131711242</v>
      </c>
      <c r="J3802" s="169">
        <f t="shared" si="822"/>
        <v>544828.90799465519</v>
      </c>
      <c r="K3802" s="95"/>
      <c r="L3802" s="265">
        <f t="shared" si="821"/>
        <v>217347.87750194364</v>
      </c>
      <c r="M3802" s="265">
        <f>$G3802*NonHospFrac+theModel!$H3802*NonHospFrac</f>
        <v>349666.81381516875</v>
      </c>
      <c r="N3802" s="266">
        <f t="shared" si="823"/>
        <v>567014.69131711242</v>
      </c>
      <c r="O3802" s="159"/>
      <c r="P3802" s="265">
        <f t="shared" si="824"/>
        <v>208843.63062845907</v>
      </c>
      <c r="Q3802" s="265">
        <f t="shared" si="825"/>
        <v>349665.25917349395</v>
      </c>
      <c r="R3802" s="266">
        <f t="shared" si="826"/>
        <v>558508.88980195299</v>
      </c>
    </row>
    <row r="3803" spans="1:18" x14ac:dyDescent="0.3">
      <c r="A3803" s="82">
        <v>3772</v>
      </c>
      <c r="B3803" s="94">
        <f t="shared" si="815"/>
        <v>5.8455611857305684E-32</v>
      </c>
      <c r="C3803" s="179">
        <f t="shared" si="816"/>
        <v>5.8323746064370317E-32</v>
      </c>
      <c r="D3803" s="166">
        <f t="shared" si="817"/>
        <v>2.2558277767625785E-3</v>
      </c>
      <c r="E3803" s="167">
        <f t="shared" si="827"/>
        <v>24.291375447755232</v>
      </c>
      <c r="F3803" s="168">
        <f t="shared" si="828"/>
        <v>8.5112382017252379</v>
      </c>
      <c r="G3803" s="168">
        <f t="shared" si="818"/>
        <v>295782.74737223954</v>
      </c>
      <c r="H3803" s="168">
        <f t="shared" si="819"/>
        <v>271310.33852408634</v>
      </c>
      <c r="I3803" s="169">
        <f t="shared" si="820"/>
        <v>567093.08589632588</v>
      </c>
      <c r="J3803" s="169">
        <f t="shared" si="822"/>
        <v>544896.12978814321</v>
      </c>
      <c r="K3803" s="95"/>
      <c r="L3803" s="265">
        <f t="shared" si="821"/>
        <v>217377.92768522922</v>
      </c>
      <c r="M3803" s="265">
        <f>$G3803*NonHospFrac+theModel!$H3803*NonHospFrac</f>
        <v>349715.15821109666</v>
      </c>
      <c r="N3803" s="266">
        <f t="shared" si="823"/>
        <v>567093.08589632588</v>
      </c>
      <c r="O3803" s="159"/>
      <c r="P3803" s="265">
        <f t="shared" si="824"/>
        <v>208869.39806334255</v>
      </c>
      <c r="Q3803" s="265">
        <f t="shared" si="825"/>
        <v>349713.60356942186</v>
      </c>
      <c r="R3803" s="266">
        <f t="shared" si="826"/>
        <v>558583.00163276447</v>
      </c>
    </row>
    <row r="3804" spans="1:18" x14ac:dyDescent="0.3">
      <c r="A3804" s="82">
        <v>3773</v>
      </c>
      <c r="B3804" s="94">
        <f t="shared" si="815"/>
        <v>5.7363634181231849E-32</v>
      </c>
      <c r="C3804" s="179">
        <f t="shared" si="816"/>
        <v>5.7234231701869773E-32</v>
      </c>
      <c r="D3804" s="166">
        <f t="shared" si="817"/>
        <v>2.2558277767625785E-3</v>
      </c>
      <c r="E3804" s="167">
        <f t="shared" si="827"/>
        <v>24.291375447755232</v>
      </c>
      <c r="F3804" s="168">
        <f t="shared" si="828"/>
        <v>8.5134940295020005</v>
      </c>
      <c r="G3804" s="168">
        <f t="shared" si="818"/>
        <v>295861.14195145294</v>
      </c>
      <c r="H3804" s="168">
        <f t="shared" si="819"/>
        <v>271310.33852408634</v>
      </c>
      <c r="I3804" s="169">
        <f t="shared" si="820"/>
        <v>567171.48047553934</v>
      </c>
      <c r="J3804" s="169">
        <f t="shared" si="822"/>
        <v>544963.34884153865</v>
      </c>
      <c r="K3804" s="95"/>
      <c r="L3804" s="265">
        <f t="shared" si="821"/>
        <v>217407.97786851483</v>
      </c>
      <c r="M3804" s="265">
        <f>$G3804*NonHospFrac+theModel!$H3804*NonHospFrac</f>
        <v>349763.50260702445</v>
      </c>
      <c r="N3804" s="266">
        <f t="shared" si="823"/>
        <v>567171.48047553934</v>
      </c>
      <c r="O3804" s="159"/>
      <c r="P3804" s="265">
        <f t="shared" si="824"/>
        <v>208895.1644478947</v>
      </c>
      <c r="Q3804" s="265">
        <f t="shared" si="825"/>
        <v>349761.94796534965</v>
      </c>
      <c r="R3804" s="266">
        <f t="shared" si="826"/>
        <v>558657.11241324432</v>
      </c>
    </row>
    <row r="3805" spans="1:18" x14ac:dyDescent="0.3">
      <c r="A3805" s="82">
        <v>3774</v>
      </c>
      <c r="B3805" s="94">
        <f t="shared" si="815"/>
        <v>5.6292055149653525E-32</v>
      </c>
      <c r="C3805" s="179">
        <f t="shared" si="816"/>
        <v>5.6165069968035884E-32</v>
      </c>
      <c r="D3805" s="166">
        <f t="shared" si="817"/>
        <v>2.2558277767625785E-3</v>
      </c>
      <c r="E3805" s="167">
        <f t="shared" si="827"/>
        <v>24.291375447755232</v>
      </c>
      <c r="F3805" s="168">
        <f t="shared" si="828"/>
        <v>8.5157498572787631</v>
      </c>
      <c r="G3805" s="168">
        <f t="shared" si="818"/>
        <v>295939.53653066634</v>
      </c>
      <c r="H3805" s="168">
        <f t="shared" si="819"/>
        <v>271310.33852408634</v>
      </c>
      <c r="I3805" s="169">
        <f t="shared" si="820"/>
        <v>567249.87505475269</v>
      </c>
      <c r="J3805" s="169">
        <f t="shared" si="822"/>
        <v>545030.56515495304</v>
      </c>
      <c r="K3805" s="95"/>
      <c r="L3805" s="265">
        <f t="shared" si="821"/>
        <v>217438.02805180039</v>
      </c>
      <c r="M3805" s="265">
        <f>$G3805*NonHospFrac+theModel!$H3805*NonHospFrac</f>
        <v>349811.84700295224</v>
      </c>
      <c r="N3805" s="266">
        <f t="shared" si="823"/>
        <v>567249.87505475269</v>
      </c>
      <c r="O3805" s="159"/>
      <c r="P3805" s="265">
        <f t="shared" si="824"/>
        <v>208920.92978215823</v>
      </c>
      <c r="Q3805" s="265">
        <f t="shared" si="825"/>
        <v>349810.29236127745</v>
      </c>
      <c r="R3805" s="266">
        <f t="shared" si="826"/>
        <v>558731.22214343562</v>
      </c>
    </row>
    <row r="3806" spans="1:18" x14ac:dyDescent="0.3">
      <c r="A3806" s="82">
        <v>3775</v>
      </c>
      <c r="B3806" s="94">
        <f t="shared" si="815"/>
        <v>5.524049370652313E-32</v>
      </c>
      <c r="C3806" s="179">
        <f t="shared" si="816"/>
        <v>5.5115880666417877E-32</v>
      </c>
      <c r="D3806" s="166">
        <f t="shared" si="817"/>
        <v>2.2558277767625785E-3</v>
      </c>
      <c r="E3806" s="167">
        <f t="shared" si="827"/>
        <v>24.291375447755232</v>
      </c>
      <c r="F3806" s="168">
        <f t="shared" si="828"/>
        <v>8.5180056850555257</v>
      </c>
      <c r="G3806" s="168">
        <f t="shared" si="818"/>
        <v>296017.93110987981</v>
      </c>
      <c r="H3806" s="168">
        <f t="shared" si="819"/>
        <v>271310.33852408634</v>
      </c>
      <c r="I3806" s="169">
        <f t="shared" si="820"/>
        <v>567328.26963396615</v>
      </c>
      <c r="J3806" s="169">
        <f t="shared" si="822"/>
        <v>545097.77872849826</v>
      </c>
      <c r="K3806" s="95"/>
      <c r="L3806" s="265">
        <f t="shared" si="821"/>
        <v>217468.078235086</v>
      </c>
      <c r="M3806" s="265">
        <f>$G3806*NonHospFrac+theModel!$H3806*NonHospFrac</f>
        <v>349860.19139888015</v>
      </c>
      <c r="N3806" s="266">
        <f t="shared" si="823"/>
        <v>567328.26963396615</v>
      </c>
      <c r="O3806" s="159"/>
      <c r="P3806" s="265">
        <f t="shared" si="824"/>
        <v>208946.69406617607</v>
      </c>
      <c r="Q3806" s="265">
        <f t="shared" si="825"/>
        <v>349858.63675720536</v>
      </c>
      <c r="R3806" s="266">
        <f t="shared" si="826"/>
        <v>558805.33082338143</v>
      </c>
    </row>
    <row r="3807" spans="1:18" x14ac:dyDescent="0.3">
      <c r="A3807" s="82">
        <v>3776</v>
      </c>
      <c r="B3807" s="94">
        <f t="shared" ref="B3807:B3870" si="829">Constant*EXP(PowerTerm*(A3807)/7)</f>
        <v>5.4208575914095116E-32</v>
      </c>
      <c r="C3807" s="179">
        <f t="shared" ref="C3807:C3870" si="830">(1-theFloor)*B3807</f>
        <v>5.408629070280936E-32</v>
      </c>
      <c r="D3807" s="166">
        <f t="shared" ref="D3807:D3870" si="831">theFloor</f>
        <v>2.2558277767625785E-3</v>
      </c>
      <c r="E3807" s="167">
        <f t="shared" si="827"/>
        <v>24.291375447755232</v>
      </c>
      <c r="F3807" s="168">
        <f t="shared" si="828"/>
        <v>8.5202615128322883</v>
      </c>
      <c r="G3807" s="168">
        <f t="shared" ref="G3807:G3870" si="832">$B$22*F3807*totInfected/365.25</f>
        <v>296096.32568909321</v>
      </c>
      <c r="H3807" s="168">
        <f t="shared" ref="H3807:H3870" si="833">lostQALYs_Injured*E3807*totInfected/365.25</f>
        <v>271310.33852408634</v>
      </c>
      <c r="I3807" s="169">
        <f t="shared" ref="I3807:I3870" si="834">H3807+G3807</f>
        <v>567406.66421317961</v>
      </c>
      <c r="J3807" s="169">
        <f t="shared" si="822"/>
        <v>545164.98956228583</v>
      </c>
      <c r="K3807" s="95"/>
      <c r="L3807" s="265">
        <f t="shared" ref="L3807:L3870" si="835">$G3807*HospFrac+$H3807*HospFrac</f>
        <v>217498.12841837155</v>
      </c>
      <c r="M3807" s="265">
        <f>$G3807*NonHospFrac+theModel!$H3807*NonHospFrac</f>
        <v>349908.53579480795</v>
      </c>
      <c r="N3807" s="266">
        <f t="shared" si="823"/>
        <v>567406.66421317949</v>
      </c>
      <c r="O3807" s="159"/>
      <c r="P3807" s="265">
        <f t="shared" si="824"/>
        <v>208972.45729999093</v>
      </c>
      <c r="Q3807" s="265">
        <f t="shared" si="825"/>
        <v>349906.98115313315</v>
      </c>
      <c r="R3807" s="266">
        <f t="shared" si="826"/>
        <v>558879.43845312414</v>
      </c>
    </row>
    <row r="3808" spans="1:18" x14ac:dyDescent="0.3">
      <c r="A3808" s="82">
        <v>3777</v>
      </c>
      <c r="B3808" s="94">
        <f t="shared" si="829"/>
        <v>5.3195934819952713E-32</v>
      </c>
      <c r="C3808" s="179">
        <f t="shared" si="830"/>
        <v>5.3075933952575016E-32</v>
      </c>
      <c r="D3808" s="166">
        <f t="shared" si="831"/>
        <v>2.2558277767625785E-3</v>
      </c>
      <c r="E3808" s="167">
        <f t="shared" si="827"/>
        <v>24.291375447755232</v>
      </c>
      <c r="F3808" s="168">
        <f t="shared" si="828"/>
        <v>8.5225173406090509</v>
      </c>
      <c r="G3808" s="168">
        <f t="shared" si="832"/>
        <v>296174.72026830661</v>
      </c>
      <c r="H3808" s="168">
        <f t="shared" si="833"/>
        <v>271310.33852408634</v>
      </c>
      <c r="I3808" s="169">
        <f t="shared" si="834"/>
        <v>567485.05879239296</v>
      </c>
      <c r="J3808" s="169">
        <f t="shared" ref="J3808:J3871" si="836">J3807+(I3808-I3807)/(1+discountDaily)^A3808</f>
        <v>545232.19765642751</v>
      </c>
      <c r="K3808" s="95"/>
      <c r="L3808" s="265">
        <f t="shared" si="835"/>
        <v>217528.17860165713</v>
      </c>
      <c r="M3808" s="265">
        <f>$G3808*NonHospFrac+theModel!$H3808*NonHospFrac</f>
        <v>349956.8801907358</v>
      </c>
      <c r="N3808" s="266">
        <f t="shared" ref="N3808:N3871" si="837">L3808+M3808</f>
        <v>567485.05879239296</v>
      </c>
      <c r="O3808" s="159"/>
      <c r="P3808" s="265">
        <f t="shared" ref="P3808:P3871" si="838">P3807+(L3808-L3807)/(1+discountDaily)^A3808</f>
        <v>208998.21948364566</v>
      </c>
      <c r="Q3808" s="265">
        <f t="shared" ref="Q3808:Q3871" si="839">Q3807+(M3808-M3807)/(1+discountDaily)^B3808</f>
        <v>349955.325549061</v>
      </c>
      <c r="R3808" s="266">
        <f t="shared" ref="R3808:R3871" si="840">P3808+Q3808</f>
        <v>558953.54503270669</v>
      </c>
    </row>
    <row r="3809" spans="1:18" x14ac:dyDescent="0.3">
      <c r="A3809" s="82">
        <v>3778</v>
      </c>
      <c r="B3809" s="94">
        <f t="shared" si="829"/>
        <v>5.2202210326518864E-32</v>
      </c>
      <c r="C3809" s="179">
        <f t="shared" si="830"/>
        <v>5.2084451130455895E-32</v>
      </c>
      <c r="D3809" s="166">
        <f t="shared" si="831"/>
        <v>2.2558277767625785E-3</v>
      </c>
      <c r="E3809" s="167">
        <f t="shared" ref="E3809:E3872" si="841">C3809+E3808</f>
        <v>24.291375447755232</v>
      </c>
      <c r="F3809" s="168">
        <f t="shared" ref="F3809:F3872" si="842">D3809+F3808</f>
        <v>8.5247731683858134</v>
      </c>
      <c r="G3809" s="168">
        <f t="shared" si="832"/>
        <v>296253.11484752008</v>
      </c>
      <c r="H3809" s="168">
        <f t="shared" si="833"/>
        <v>271310.33852408634</v>
      </c>
      <c r="I3809" s="169">
        <f t="shared" si="834"/>
        <v>567563.45337160642</v>
      </c>
      <c r="J3809" s="169">
        <f t="shared" si="836"/>
        <v>545299.40301103506</v>
      </c>
      <c r="K3809" s="95"/>
      <c r="L3809" s="265">
        <f t="shared" si="835"/>
        <v>217558.22878494271</v>
      </c>
      <c r="M3809" s="265">
        <f>$G3809*NonHospFrac+theModel!$H3809*NonHospFrac</f>
        <v>350005.22458666365</v>
      </c>
      <c r="N3809" s="266">
        <f t="shared" si="837"/>
        <v>567563.4533716063</v>
      </c>
      <c r="O3809" s="159"/>
      <c r="P3809" s="265">
        <f t="shared" si="838"/>
        <v>209023.98061718309</v>
      </c>
      <c r="Q3809" s="265">
        <f t="shared" si="839"/>
        <v>350003.66994498885</v>
      </c>
      <c r="R3809" s="266">
        <f t="shared" si="840"/>
        <v>559027.65056217194</v>
      </c>
    </row>
    <row r="3810" spans="1:18" x14ac:dyDescent="0.3">
      <c r="A3810" s="82">
        <v>3779</v>
      </c>
      <c r="B3810" s="94">
        <f t="shared" si="829"/>
        <v>5.1227049063004617E-32</v>
      </c>
      <c r="C3810" s="179">
        <f t="shared" si="830"/>
        <v>5.1111489662806706E-32</v>
      </c>
      <c r="D3810" s="166">
        <f t="shared" si="831"/>
        <v>2.2558277767625785E-3</v>
      </c>
      <c r="E3810" s="167">
        <f t="shared" si="841"/>
        <v>24.291375447755232</v>
      </c>
      <c r="F3810" s="168">
        <f t="shared" si="842"/>
        <v>8.527028996162576</v>
      </c>
      <c r="G3810" s="168">
        <f t="shared" si="832"/>
        <v>296331.50942673354</v>
      </c>
      <c r="H3810" s="168">
        <f t="shared" si="833"/>
        <v>271310.33852408634</v>
      </c>
      <c r="I3810" s="169">
        <f t="shared" si="834"/>
        <v>567641.84795081988</v>
      </c>
      <c r="J3810" s="169">
        <f t="shared" si="836"/>
        <v>545366.60562622</v>
      </c>
      <c r="K3810" s="95"/>
      <c r="L3810" s="265">
        <f t="shared" si="835"/>
        <v>217588.27896822832</v>
      </c>
      <c r="M3810" s="265">
        <f>$G3810*NonHospFrac+theModel!$H3810*NonHospFrac</f>
        <v>350053.56898259156</v>
      </c>
      <c r="N3810" s="266">
        <f t="shared" si="837"/>
        <v>567641.84795081988</v>
      </c>
      <c r="O3810" s="159"/>
      <c r="P3810" s="265">
        <f t="shared" si="838"/>
        <v>209049.74070064601</v>
      </c>
      <c r="Q3810" s="265">
        <f t="shared" si="839"/>
        <v>350052.01434091676</v>
      </c>
      <c r="R3810" s="266">
        <f t="shared" si="840"/>
        <v>559101.75504156272</v>
      </c>
    </row>
    <row r="3811" spans="1:18" x14ac:dyDescent="0.3">
      <c r="A3811" s="82">
        <v>3780</v>
      </c>
      <c r="B3811" s="94">
        <f t="shared" si="829"/>
        <v>5.0270104259749618E-32</v>
      </c>
      <c r="C3811" s="179">
        <f t="shared" si="830"/>
        <v>5.0156703562219728E-32</v>
      </c>
      <c r="D3811" s="166">
        <f t="shared" si="831"/>
        <v>2.2558277767625785E-3</v>
      </c>
      <c r="E3811" s="167">
        <f t="shared" si="841"/>
        <v>24.291375447755232</v>
      </c>
      <c r="F3811" s="168">
        <f t="shared" si="842"/>
        <v>8.5292848239393386</v>
      </c>
      <c r="G3811" s="168">
        <f t="shared" si="832"/>
        <v>296409.90400594688</v>
      </c>
      <c r="H3811" s="168">
        <f t="shared" si="833"/>
        <v>271310.33852408634</v>
      </c>
      <c r="I3811" s="169">
        <f t="shared" si="834"/>
        <v>567720.24253003323</v>
      </c>
      <c r="J3811" s="169">
        <f t="shared" si="836"/>
        <v>545433.80550209398</v>
      </c>
      <c r="K3811" s="95"/>
      <c r="L3811" s="265">
        <f t="shared" si="835"/>
        <v>217618.32915151387</v>
      </c>
      <c r="M3811" s="265">
        <f>$G3811*NonHospFrac+theModel!$H3811*NonHospFrac</f>
        <v>350101.91337851936</v>
      </c>
      <c r="N3811" s="266">
        <f t="shared" si="837"/>
        <v>567720.24253003323</v>
      </c>
      <c r="O3811" s="159"/>
      <c r="P3811" s="265">
        <f t="shared" si="838"/>
        <v>209075.49973407717</v>
      </c>
      <c r="Q3811" s="265">
        <f t="shared" si="839"/>
        <v>350100.35873684456</v>
      </c>
      <c r="R3811" s="266">
        <f t="shared" si="840"/>
        <v>559175.85847092175</v>
      </c>
    </row>
    <row r="3812" spans="1:18" x14ac:dyDescent="0.3">
      <c r="A3812" s="82">
        <v>3781</v>
      </c>
      <c r="B3812" s="94">
        <f t="shared" si="829"/>
        <v>4.933103562491008E-32</v>
      </c>
      <c r="C3812" s="179">
        <f t="shared" si="830"/>
        <v>4.9219753304490943E-32</v>
      </c>
      <c r="D3812" s="166">
        <f t="shared" si="831"/>
        <v>2.2558277767625785E-3</v>
      </c>
      <c r="E3812" s="167">
        <f t="shared" si="841"/>
        <v>24.291375447755232</v>
      </c>
      <c r="F3812" s="168">
        <f t="shared" si="842"/>
        <v>8.5315406517161012</v>
      </c>
      <c r="G3812" s="168">
        <f t="shared" si="832"/>
        <v>296488.29858516034</v>
      </c>
      <c r="H3812" s="168">
        <f t="shared" si="833"/>
        <v>271310.33852408634</v>
      </c>
      <c r="I3812" s="169">
        <f t="shared" si="834"/>
        <v>567798.63710924669</v>
      </c>
      <c r="J3812" s="169">
        <f t="shared" si="836"/>
        <v>545501.00263876875</v>
      </c>
      <c r="K3812" s="95"/>
      <c r="L3812" s="265">
        <f t="shared" si="835"/>
        <v>217648.37933479945</v>
      </c>
      <c r="M3812" s="265">
        <f>$G3812*NonHospFrac+theModel!$H3812*NonHospFrac</f>
        <v>350150.25777444721</v>
      </c>
      <c r="N3812" s="266">
        <f t="shared" si="837"/>
        <v>567798.63710924669</v>
      </c>
      <c r="O3812" s="159"/>
      <c r="P3812" s="265">
        <f t="shared" si="838"/>
        <v>209101.25771751945</v>
      </c>
      <c r="Q3812" s="265">
        <f t="shared" si="839"/>
        <v>350148.70313277241</v>
      </c>
      <c r="R3812" s="266">
        <f t="shared" si="840"/>
        <v>559249.96085029189</v>
      </c>
    </row>
    <row r="3813" spans="1:18" x14ac:dyDescent="0.3">
      <c r="A3813" s="82">
        <v>3782</v>
      </c>
      <c r="B3813" s="94">
        <f t="shared" si="829"/>
        <v>4.8409509223450089E-32</v>
      </c>
      <c r="C3813" s="179">
        <f t="shared" si="830"/>
        <v>4.8300305707884385E-32</v>
      </c>
      <c r="D3813" s="166">
        <f t="shared" si="831"/>
        <v>2.2558277767625785E-3</v>
      </c>
      <c r="E3813" s="167">
        <f t="shared" si="841"/>
        <v>24.291375447755232</v>
      </c>
      <c r="F3813" s="168">
        <f t="shared" si="842"/>
        <v>8.5337964794928638</v>
      </c>
      <c r="G3813" s="168">
        <f t="shared" si="832"/>
        <v>296566.69316437375</v>
      </c>
      <c r="H3813" s="168">
        <f t="shared" si="833"/>
        <v>271310.33852408634</v>
      </c>
      <c r="I3813" s="169">
        <f t="shared" si="834"/>
        <v>567877.03168846015</v>
      </c>
      <c r="J3813" s="169">
        <f t="shared" si="836"/>
        <v>545568.19703635597</v>
      </c>
      <c r="K3813" s="95"/>
      <c r="L3813" s="265">
        <f t="shared" si="835"/>
        <v>217678.42951808503</v>
      </c>
      <c r="M3813" s="265">
        <f>$G3813*NonHospFrac+theModel!$H3813*NonHospFrac</f>
        <v>350198.60217037506</v>
      </c>
      <c r="N3813" s="266">
        <f t="shared" si="837"/>
        <v>567877.03168846015</v>
      </c>
      <c r="O3813" s="159"/>
      <c r="P3813" s="265">
        <f t="shared" si="838"/>
        <v>209127.0146510156</v>
      </c>
      <c r="Q3813" s="265">
        <f t="shared" si="839"/>
        <v>350197.04752870026</v>
      </c>
      <c r="R3813" s="266">
        <f t="shared" si="840"/>
        <v>559324.06217971584</v>
      </c>
    </row>
    <row r="3814" spans="1:18" x14ac:dyDescent="0.3">
      <c r="A3814" s="82">
        <v>3783</v>
      </c>
      <c r="B3814" s="94">
        <f t="shared" si="829"/>
        <v>4.7505197358393626E-32</v>
      </c>
      <c r="C3814" s="179">
        <f t="shared" si="830"/>
        <v>4.7398033814651972E-32</v>
      </c>
      <c r="D3814" s="166">
        <f t="shared" si="831"/>
        <v>2.2558277767625785E-3</v>
      </c>
      <c r="E3814" s="167">
        <f t="shared" si="841"/>
        <v>24.291375447755232</v>
      </c>
      <c r="F3814" s="168">
        <f t="shared" si="842"/>
        <v>8.5360523072696264</v>
      </c>
      <c r="G3814" s="168">
        <f t="shared" si="832"/>
        <v>296645.08774358721</v>
      </c>
      <c r="H3814" s="168">
        <f t="shared" si="833"/>
        <v>271310.33852408634</v>
      </c>
      <c r="I3814" s="169">
        <f t="shared" si="834"/>
        <v>567955.42626767349</v>
      </c>
      <c r="J3814" s="169">
        <f t="shared" si="836"/>
        <v>545635.38869496714</v>
      </c>
      <c r="K3814" s="95"/>
      <c r="L3814" s="265">
        <f t="shared" si="835"/>
        <v>217708.47970137064</v>
      </c>
      <c r="M3814" s="265">
        <f>$G3814*NonHospFrac+theModel!$H3814*NonHospFrac</f>
        <v>350246.94656630291</v>
      </c>
      <c r="N3814" s="266">
        <f t="shared" si="837"/>
        <v>567955.42626767349</v>
      </c>
      <c r="O3814" s="159"/>
      <c r="P3814" s="265">
        <f t="shared" si="838"/>
        <v>209152.77053460848</v>
      </c>
      <c r="Q3814" s="265">
        <f t="shared" si="839"/>
        <v>350245.39192462811</v>
      </c>
      <c r="R3814" s="266">
        <f t="shared" si="840"/>
        <v>559398.16245923657</v>
      </c>
    </row>
    <row r="3815" spans="1:18" x14ac:dyDescent="0.3">
      <c r="A3815" s="82">
        <v>3784</v>
      </c>
      <c r="B3815" s="94">
        <f t="shared" si="829"/>
        <v>4.6617778454294612E-32</v>
      </c>
      <c r="C3815" s="179">
        <f t="shared" si="830"/>
        <v>4.6512616774766448E-32</v>
      </c>
      <c r="D3815" s="166">
        <f t="shared" si="831"/>
        <v>2.2558277767625785E-3</v>
      </c>
      <c r="E3815" s="167">
        <f t="shared" si="841"/>
        <v>24.291375447755232</v>
      </c>
      <c r="F3815" s="168">
        <f t="shared" si="842"/>
        <v>8.538308135046389</v>
      </c>
      <c r="G3815" s="168">
        <f t="shared" si="832"/>
        <v>296723.48232280056</v>
      </c>
      <c r="H3815" s="168">
        <f t="shared" si="833"/>
        <v>271310.33852408634</v>
      </c>
      <c r="I3815" s="169">
        <f t="shared" si="834"/>
        <v>568033.82084688684</v>
      </c>
      <c r="J3815" s="169">
        <f t="shared" si="836"/>
        <v>545702.57761471404</v>
      </c>
      <c r="K3815" s="95"/>
      <c r="L3815" s="265">
        <f t="shared" si="835"/>
        <v>217738.52988465619</v>
      </c>
      <c r="M3815" s="265">
        <f>$G3815*NonHospFrac+theModel!$H3815*NonHospFrac</f>
        <v>350295.29096223071</v>
      </c>
      <c r="N3815" s="266">
        <f t="shared" si="837"/>
        <v>568033.82084688684</v>
      </c>
      <c r="O3815" s="159"/>
      <c r="P3815" s="265">
        <f t="shared" si="838"/>
        <v>209178.52536834078</v>
      </c>
      <c r="Q3815" s="265">
        <f t="shared" si="839"/>
        <v>350293.73632055591</v>
      </c>
      <c r="R3815" s="266">
        <f t="shared" si="840"/>
        <v>559472.26168889669</v>
      </c>
    </row>
    <row r="3816" spans="1:18" x14ac:dyDescent="0.3">
      <c r="A3816" s="82">
        <v>3785</v>
      </c>
      <c r="B3816" s="94">
        <f t="shared" si="829"/>
        <v>4.5746936942884054E-32</v>
      </c>
      <c r="C3816" s="179">
        <f t="shared" si="830"/>
        <v>4.5643739731826488E-32</v>
      </c>
      <c r="D3816" s="166">
        <f t="shared" si="831"/>
        <v>2.2558277767625785E-3</v>
      </c>
      <c r="E3816" s="167">
        <f t="shared" si="841"/>
        <v>24.291375447755232</v>
      </c>
      <c r="F3816" s="168">
        <f t="shared" si="842"/>
        <v>8.5405639628231516</v>
      </c>
      <c r="G3816" s="168">
        <f t="shared" si="832"/>
        <v>296801.87690201402</v>
      </c>
      <c r="H3816" s="168">
        <f t="shared" si="833"/>
        <v>271310.33852408634</v>
      </c>
      <c r="I3816" s="169">
        <f t="shared" si="834"/>
        <v>568112.21542610042</v>
      </c>
      <c r="J3816" s="169">
        <f t="shared" si="836"/>
        <v>545769.76379570854</v>
      </c>
      <c r="K3816" s="95"/>
      <c r="L3816" s="265">
        <f t="shared" si="835"/>
        <v>217768.58006794177</v>
      </c>
      <c r="M3816" s="265">
        <f>$G3816*NonHospFrac+theModel!$H3816*NonHospFrac</f>
        <v>350343.63535815862</v>
      </c>
      <c r="N3816" s="266">
        <f t="shared" si="837"/>
        <v>568112.21542610042</v>
      </c>
      <c r="O3816" s="159"/>
      <c r="P3816" s="265">
        <f t="shared" si="838"/>
        <v>209204.27915225539</v>
      </c>
      <c r="Q3816" s="265">
        <f t="shared" si="839"/>
        <v>350342.08071648382</v>
      </c>
      <c r="R3816" s="266">
        <f t="shared" si="840"/>
        <v>559546.35986873927</v>
      </c>
    </row>
    <row r="3817" spans="1:18" x14ac:dyDescent="0.3">
      <c r="A3817" s="82">
        <v>3786</v>
      </c>
      <c r="B3817" s="94">
        <f t="shared" si="829"/>
        <v>4.4892363150853115E-32</v>
      </c>
      <c r="C3817" s="179">
        <f t="shared" si="830"/>
        <v>4.4791093711092907E-32</v>
      </c>
      <c r="D3817" s="166">
        <f t="shared" si="831"/>
        <v>2.2558277767625785E-3</v>
      </c>
      <c r="E3817" s="167">
        <f t="shared" si="841"/>
        <v>24.291375447755232</v>
      </c>
      <c r="F3817" s="168">
        <f t="shared" si="842"/>
        <v>8.5428197905999141</v>
      </c>
      <c r="G3817" s="168">
        <f t="shared" si="832"/>
        <v>296880.27148122742</v>
      </c>
      <c r="H3817" s="168">
        <f t="shared" si="833"/>
        <v>271310.33852408634</v>
      </c>
      <c r="I3817" s="169">
        <f t="shared" si="834"/>
        <v>568190.61000531376</v>
      </c>
      <c r="J3817" s="169">
        <f t="shared" si="836"/>
        <v>545836.94723806181</v>
      </c>
      <c r="K3817" s="95"/>
      <c r="L3817" s="265">
        <f t="shared" si="835"/>
        <v>217798.63025122735</v>
      </c>
      <c r="M3817" s="265">
        <f>$G3817*NonHospFrac+theModel!$H3817*NonHospFrac</f>
        <v>350391.97975408641</v>
      </c>
      <c r="N3817" s="266">
        <f t="shared" si="837"/>
        <v>568190.61000531376</v>
      </c>
      <c r="O3817" s="159"/>
      <c r="P3817" s="265">
        <f t="shared" si="838"/>
        <v>209230.03188639507</v>
      </c>
      <c r="Q3817" s="265">
        <f t="shared" si="839"/>
        <v>350390.42511241161</v>
      </c>
      <c r="R3817" s="266">
        <f t="shared" si="840"/>
        <v>559620.45699880668</v>
      </c>
    </row>
    <row r="3818" spans="1:18" x14ac:dyDescent="0.3">
      <c r="A3818" s="82">
        <v>3787</v>
      </c>
      <c r="B3818" s="94">
        <f t="shared" si="829"/>
        <v>4.4053753189732604E-32</v>
      </c>
      <c r="C3818" s="179">
        <f t="shared" si="830"/>
        <v>4.3954375509616561E-32</v>
      </c>
      <c r="D3818" s="166">
        <f t="shared" si="831"/>
        <v>2.2558277767625785E-3</v>
      </c>
      <c r="E3818" s="167">
        <f t="shared" si="841"/>
        <v>24.291375447755232</v>
      </c>
      <c r="F3818" s="168">
        <f t="shared" si="842"/>
        <v>8.5450756183766767</v>
      </c>
      <c r="G3818" s="168">
        <f t="shared" si="832"/>
        <v>296958.66606044088</v>
      </c>
      <c r="H3818" s="168">
        <f t="shared" si="833"/>
        <v>271310.33852408634</v>
      </c>
      <c r="I3818" s="169">
        <f t="shared" si="834"/>
        <v>568269.00458452723</v>
      </c>
      <c r="J3818" s="169">
        <f t="shared" si="836"/>
        <v>545904.12794188585</v>
      </c>
      <c r="K3818" s="95"/>
      <c r="L3818" s="265">
        <f t="shared" si="835"/>
        <v>217828.68043451293</v>
      </c>
      <c r="M3818" s="265">
        <f>$G3818*NonHospFrac+theModel!$H3818*NonHospFrac</f>
        <v>350440.32415001426</v>
      </c>
      <c r="N3818" s="266">
        <f t="shared" si="837"/>
        <v>568269.00458452723</v>
      </c>
      <c r="O3818" s="159"/>
      <c r="P3818" s="265">
        <f t="shared" si="838"/>
        <v>209255.7835708026</v>
      </c>
      <c r="Q3818" s="265">
        <f t="shared" si="839"/>
        <v>350438.76950833946</v>
      </c>
      <c r="R3818" s="266">
        <f t="shared" si="840"/>
        <v>559694.553079142</v>
      </c>
    </row>
    <row r="3819" spans="1:18" x14ac:dyDescent="0.3">
      <c r="A3819" s="82">
        <v>3788</v>
      </c>
      <c r="B3819" s="94">
        <f t="shared" si="829"/>
        <v>4.3230808847829493E-32</v>
      </c>
      <c r="C3819" s="179">
        <f t="shared" si="830"/>
        <v>4.3133287588418643E-32</v>
      </c>
      <c r="D3819" s="166">
        <f t="shared" si="831"/>
        <v>2.2558277767625785E-3</v>
      </c>
      <c r="E3819" s="167">
        <f t="shared" si="841"/>
        <v>24.291375447755232</v>
      </c>
      <c r="F3819" s="168">
        <f t="shared" si="842"/>
        <v>8.5473314461534393</v>
      </c>
      <c r="G3819" s="168">
        <f t="shared" si="832"/>
        <v>297037.06063965429</v>
      </c>
      <c r="H3819" s="168">
        <f t="shared" si="833"/>
        <v>271310.33852408634</v>
      </c>
      <c r="I3819" s="169">
        <f t="shared" si="834"/>
        <v>568347.39916374069</v>
      </c>
      <c r="J3819" s="169">
        <f t="shared" si="836"/>
        <v>545971.30590729218</v>
      </c>
      <c r="K3819" s="95"/>
      <c r="L3819" s="265">
        <f t="shared" si="835"/>
        <v>217858.73061779852</v>
      </c>
      <c r="M3819" s="265">
        <f>$G3819*NonHospFrac+theModel!$H3819*NonHospFrac</f>
        <v>350488.66854594211</v>
      </c>
      <c r="N3819" s="266">
        <f t="shared" si="837"/>
        <v>568347.39916374069</v>
      </c>
      <c r="O3819" s="159"/>
      <c r="P3819" s="265">
        <f t="shared" si="838"/>
        <v>209281.53420552076</v>
      </c>
      <c r="Q3819" s="265">
        <f t="shared" si="839"/>
        <v>350487.11390426732</v>
      </c>
      <c r="R3819" s="266">
        <f t="shared" si="840"/>
        <v>559768.64810978808</v>
      </c>
    </row>
    <row r="3820" spans="1:18" x14ac:dyDescent="0.3">
      <c r="A3820" s="82">
        <v>3789</v>
      </c>
      <c r="B3820" s="94">
        <f t="shared" si="829"/>
        <v>4.2423237484182143E-32</v>
      </c>
      <c r="C3820" s="179">
        <f t="shared" si="830"/>
        <v>4.2327537966685128E-32</v>
      </c>
      <c r="D3820" s="166">
        <f t="shared" si="831"/>
        <v>2.2558277767625785E-3</v>
      </c>
      <c r="E3820" s="167">
        <f t="shared" si="841"/>
        <v>24.291375447755232</v>
      </c>
      <c r="F3820" s="168">
        <f t="shared" si="842"/>
        <v>8.5495872739302019</v>
      </c>
      <c r="G3820" s="168">
        <f t="shared" si="832"/>
        <v>297115.45521886775</v>
      </c>
      <c r="H3820" s="168">
        <f t="shared" si="833"/>
        <v>271310.33852408634</v>
      </c>
      <c r="I3820" s="169">
        <f t="shared" si="834"/>
        <v>568425.79374295403</v>
      </c>
      <c r="J3820" s="169">
        <f t="shared" si="836"/>
        <v>546038.4811343922</v>
      </c>
      <c r="K3820" s="95"/>
      <c r="L3820" s="265">
        <f t="shared" si="835"/>
        <v>217888.7808010841</v>
      </c>
      <c r="M3820" s="265">
        <f>$G3820*NonHospFrac+theModel!$H3820*NonHospFrac</f>
        <v>350537.01294186997</v>
      </c>
      <c r="N3820" s="266">
        <f t="shared" si="837"/>
        <v>568425.79374295403</v>
      </c>
      <c r="O3820" s="159"/>
      <c r="P3820" s="265">
        <f t="shared" si="838"/>
        <v>209307.28379059237</v>
      </c>
      <c r="Q3820" s="265">
        <f t="shared" si="839"/>
        <v>350535.45830019517</v>
      </c>
      <c r="R3820" s="266">
        <f t="shared" si="840"/>
        <v>559842.74209078751</v>
      </c>
    </row>
    <row r="3821" spans="1:18" x14ac:dyDescent="0.3">
      <c r="A3821" s="82">
        <v>3790</v>
      </c>
      <c r="B3821" s="94">
        <f t="shared" si="829"/>
        <v>4.1630751924496472E-32</v>
      </c>
      <c r="C3821" s="179">
        <f t="shared" si="830"/>
        <v>4.1536840117937681E-32</v>
      </c>
      <c r="D3821" s="166">
        <f t="shared" si="831"/>
        <v>2.2558277767625785E-3</v>
      </c>
      <c r="E3821" s="167">
        <f t="shared" si="841"/>
        <v>24.291375447755232</v>
      </c>
      <c r="F3821" s="168">
        <f t="shared" si="842"/>
        <v>8.5518431017069645</v>
      </c>
      <c r="G3821" s="168">
        <f t="shared" si="832"/>
        <v>297193.84979808109</v>
      </c>
      <c r="H3821" s="168">
        <f t="shared" si="833"/>
        <v>271310.33852408634</v>
      </c>
      <c r="I3821" s="169">
        <f t="shared" si="834"/>
        <v>568504.18832216738</v>
      </c>
      <c r="J3821" s="169">
        <f t="shared" si="836"/>
        <v>546105.65362329781</v>
      </c>
      <c r="K3821" s="95"/>
      <c r="L3821" s="265">
        <f t="shared" si="835"/>
        <v>217918.83098436965</v>
      </c>
      <c r="M3821" s="265">
        <f>$G3821*NonHospFrac+theModel!$H3821*NonHospFrac</f>
        <v>350585.35733779776</v>
      </c>
      <c r="N3821" s="266">
        <f t="shared" si="837"/>
        <v>568504.18832216738</v>
      </c>
      <c r="O3821" s="159"/>
      <c r="P3821" s="265">
        <f t="shared" si="838"/>
        <v>209333.03232606017</v>
      </c>
      <c r="Q3821" s="265">
        <f t="shared" si="839"/>
        <v>350583.80269612296</v>
      </c>
      <c r="R3821" s="266">
        <f t="shared" si="840"/>
        <v>559916.83502218314</v>
      </c>
    </row>
    <row r="3822" spans="1:18" x14ac:dyDescent="0.3">
      <c r="A3822" s="82">
        <v>3791</v>
      </c>
      <c r="B3822" s="94">
        <f t="shared" si="829"/>
        <v>4.0853070359026106E-32</v>
      </c>
      <c r="C3822" s="179">
        <f t="shared" si="830"/>
        <v>4.0760912868144176E-32</v>
      </c>
      <c r="D3822" s="166">
        <f t="shared" si="831"/>
        <v>2.2558277767625785E-3</v>
      </c>
      <c r="E3822" s="167">
        <f t="shared" si="841"/>
        <v>24.291375447755232</v>
      </c>
      <c r="F3822" s="168">
        <f t="shared" si="842"/>
        <v>8.5540989294837271</v>
      </c>
      <c r="G3822" s="168">
        <f t="shared" si="832"/>
        <v>297272.2443772945</v>
      </c>
      <c r="H3822" s="168">
        <f t="shared" si="833"/>
        <v>271310.33852408634</v>
      </c>
      <c r="I3822" s="169">
        <f t="shared" si="834"/>
        <v>568582.58290138084</v>
      </c>
      <c r="J3822" s="169">
        <f t="shared" si="836"/>
        <v>546172.82337412063</v>
      </c>
      <c r="K3822" s="95"/>
      <c r="L3822" s="265">
        <f t="shared" si="835"/>
        <v>217948.88116765523</v>
      </c>
      <c r="M3822" s="265">
        <f>$G3822*NonHospFrac+theModel!$H3822*NonHospFrac</f>
        <v>350633.70173372561</v>
      </c>
      <c r="N3822" s="266">
        <f t="shared" si="837"/>
        <v>568582.58290138084</v>
      </c>
      <c r="O3822" s="159"/>
      <c r="P3822" s="265">
        <f t="shared" si="838"/>
        <v>209358.77981196702</v>
      </c>
      <c r="Q3822" s="265">
        <f t="shared" si="839"/>
        <v>350632.14709205081</v>
      </c>
      <c r="R3822" s="266">
        <f t="shared" si="840"/>
        <v>559990.9269040178</v>
      </c>
    </row>
    <row r="3823" spans="1:18" x14ac:dyDescent="0.3">
      <c r="A3823" s="82">
        <v>3792</v>
      </c>
      <c r="B3823" s="94">
        <f t="shared" si="829"/>
        <v>4.0089916242360157E-32</v>
      </c>
      <c r="C3823" s="179">
        <f t="shared" si="830"/>
        <v>3.9999480295732556E-32</v>
      </c>
      <c r="D3823" s="166">
        <f t="shared" si="831"/>
        <v>2.2558277767625785E-3</v>
      </c>
      <c r="E3823" s="167">
        <f t="shared" si="841"/>
        <v>24.291375447755232</v>
      </c>
      <c r="F3823" s="168">
        <f t="shared" si="842"/>
        <v>8.5563547572604897</v>
      </c>
      <c r="G3823" s="168">
        <f t="shared" si="832"/>
        <v>297350.63895650796</v>
      </c>
      <c r="H3823" s="168">
        <f t="shared" si="833"/>
        <v>271310.33852408634</v>
      </c>
      <c r="I3823" s="169">
        <f t="shared" si="834"/>
        <v>568660.9774805943</v>
      </c>
      <c r="J3823" s="169">
        <f t="shared" si="836"/>
        <v>546239.99038697209</v>
      </c>
      <c r="K3823" s="95"/>
      <c r="L3823" s="265">
        <f t="shared" si="835"/>
        <v>217978.93135094081</v>
      </c>
      <c r="M3823" s="265">
        <f>$G3823*NonHospFrac+theModel!$H3823*NonHospFrac</f>
        <v>350682.04612965346</v>
      </c>
      <c r="N3823" s="266">
        <f t="shared" si="837"/>
        <v>568660.9774805943</v>
      </c>
      <c r="O3823" s="159"/>
      <c r="P3823" s="265">
        <f t="shared" si="838"/>
        <v>209384.52624835563</v>
      </c>
      <c r="Q3823" s="265">
        <f t="shared" si="839"/>
        <v>350680.49148797867</v>
      </c>
      <c r="R3823" s="266">
        <f t="shared" si="840"/>
        <v>560065.01773633435</v>
      </c>
    </row>
    <row r="3824" spans="1:18" x14ac:dyDescent="0.3">
      <c r="A3824" s="82">
        <v>3793</v>
      </c>
      <c r="B3824" s="94">
        <f t="shared" si="829"/>
        <v>3.9341018195083017E-32</v>
      </c>
      <c r="C3824" s="179">
        <f t="shared" si="830"/>
        <v>3.9252271633472425E-32</v>
      </c>
      <c r="D3824" s="166">
        <f t="shared" si="831"/>
        <v>2.2558277767625785E-3</v>
      </c>
      <c r="E3824" s="167">
        <f t="shared" si="841"/>
        <v>24.291375447755232</v>
      </c>
      <c r="F3824" s="168">
        <f t="shared" si="842"/>
        <v>8.5586105850372522</v>
      </c>
      <c r="G3824" s="168">
        <f t="shared" si="832"/>
        <v>297429.03353572136</v>
      </c>
      <c r="H3824" s="168">
        <f t="shared" si="833"/>
        <v>271310.33852408634</v>
      </c>
      <c r="I3824" s="169">
        <f t="shared" si="834"/>
        <v>568739.37205980765</v>
      </c>
      <c r="J3824" s="169">
        <f t="shared" si="836"/>
        <v>546307.15466196381</v>
      </c>
      <c r="K3824" s="95"/>
      <c r="L3824" s="265">
        <f t="shared" si="835"/>
        <v>218008.98153422639</v>
      </c>
      <c r="M3824" s="265">
        <f>$G3824*NonHospFrac+theModel!$H3824*NonHospFrac</f>
        <v>350730.39052558132</v>
      </c>
      <c r="N3824" s="266">
        <f t="shared" si="837"/>
        <v>568739.37205980765</v>
      </c>
      <c r="O3824" s="159"/>
      <c r="P3824" s="265">
        <f t="shared" si="838"/>
        <v>209410.27163526881</v>
      </c>
      <c r="Q3824" s="265">
        <f t="shared" si="839"/>
        <v>350728.83588390652</v>
      </c>
      <c r="R3824" s="266">
        <f t="shared" si="840"/>
        <v>560139.10751917539</v>
      </c>
    </row>
    <row r="3825" spans="1:18" x14ac:dyDescent="0.3">
      <c r="A3825" s="82">
        <v>3794</v>
      </c>
      <c r="B3825" s="94">
        <f t="shared" si="829"/>
        <v>3.8606109907271192E-32</v>
      </c>
      <c r="C3825" s="179">
        <f t="shared" si="830"/>
        <v>3.8519021172189622E-32</v>
      </c>
      <c r="D3825" s="166">
        <f t="shared" si="831"/>
        <v>2.2558277767625785E-3</v>
      </c>
      <c r="E3825" s="167">
        <f t="shared" si="841"/>
        <v>24.291375447755232</v>
      </c>
      <c r="F3825" s="168">
        <f t="shared" si="842"/>
        <v>8.5608664128140148</v>
      </c>
      <c r="G3825" s="168">
        <f t="shared" si="832"/>
        <v>297507.42811493477</v>
      </c>
      <c r="H3825" s="168">
        <f t="shared" si="833"/>
        <v>271310.33852408634</v>
      </c>
      <c r="I3825" s="169">
        <f t="shared" si="834"/>
        <v>568817.76663902111</v>
      </c>
      <c r="J3825" s="169">
        <f t="shared" si="836"/>
        <v>546374.31619920756</v>
      </c>
      <c r="K3825" s="95"/>
      <c r="L3825" s="265">
        <f t="shared" si="835"/>
        <v>218039.03171751194</v>
      </c>
      <c r="M3825" s="265">
        <f>$G3825*NonHospFrac+theModel!$H3825*NonHospFrac</f>
        <v>350778.73492150917</v>
      </c>
      <c r="N3825" s="266">
        <f t="shared" si="837"/>
        <v>568817.76663902111</v>
      </c>
      <c r="O3825" s="159"/>
      <c r="P3825" s="265">
        <f t="shared" si="838"/>
        <v>209436.01597274933</v>
      </c>
      <c r="Q3825" s="265">
        <f t="shared" si="839"/>
        <v>350777.18027983437</v>
      </c>
      <c r="R3825" s="266">
        <f t="shared" si="840"/>
        <v>560213.19625258376</v>
      </c>
    </row>
    <row r="3826" spans="1:18" x14ac:dyDescent="0.3">
      <c r="A3826" s="82">
        <v>3795</v>
      </c>
      <c r="B3826" s="94">
        <f t="shared" si="829"/>
        <v>3.7884930043793421E-32</v>
      </c>
      <c r="C3826" s="179">
        <f t="shared" si="830"/>
        <v>3.7799468166279922E-32</v>
      </c>
      <c r="D3826" s="166">
        <f t="shared" si="831"/>
        <v>2.2558277767625785E-3</v>
      </c>
      <c r="E3826" s="167">
        <f t="shared" si="841"/>
        <v>24.291375447755232</v>
      </c>
      <c r="F3826" s="168">
        <f t="shared" si="842"/>
        <v>8.5631222405907774</v>
      </c>
      <c r="G3826" s="168">
        <f t="shared" si="832"/>
        <v>297585.82269414823</v>
      </c>
      <c r="H3826" s="168">
        <f t="shared" si="833"/>
        <v>271310.33852408634</v>
      </c>
      <c r="I3826" s="169">
        <f t="shared" si="834"/>
        <v>568896.16121823457</v>
      </c>
      <c r="J3826" s="169">
        <f t="shared" si="836"/>
        <v>546441.47499881487</v>
      </c>
      <c r="K3826" s="95"/>
      <c r="L3826" s="265">
        <f t="shared" si="835"/>
        <v>218069.08190079755</v>
      </c>
      <c r="M3826" s="265">
        <f>$G3826*NonHospFrac+theModel!$H3826*NonHospFrac</f>
        <v>350827.07931743702</v>
      </c>
      <c r="N3826" s="266">
        <f t="shared" si="837"/>
        <v>568896.16121823457</v>
      </c>
      <c r="O3826" s="159"/>
      <c r="P3826" s="265">
        <f t="shared" si="838"/>
        <v>209461.75926084002</v>
      </c>
      <c r="Q3826" s="265">
        <f t="shared" si="839"/>
        <v>350825.52467576222</v>
      </c>
      <c r="R3826" s="266">
        <f t="shared" si="840"/>
        <v>560287.2839366023</v>
      </c>
    </row>
    <row r="3827" spans="1:18" x14ac:dyDescent="0.3">
      <c r="A3827" s="82">
        <v>3796</v>
      </c>
      <c r="B3827" s="94">
        <f t="shared" si="829"/>
        <v>3.7177222151377094E-32</v>
      </c>
      <c r="C3827" s="179">
        <f t="shared" si="830"/>
        <v>3.7093356740985143E-32</v>
      </c>
      <c r="D3827" s="166">
        <f t="shared" si="831"/>
        <v>2.2558277767625785E-3</v>
      </c>
      <c r="E3827" s="167">
        <f t="shared" si="841"/>
        <v>24.291375447755232</v>
      </c>
      <c r="F3827" s="168">
        <f t="shared" si="842"/>
        <v>8.56537806836754</v>
      </c>
      <c r="G3827" s="168">
        <f t="shared" si="832"/>
        <v>297664.21727336169</v>
      </c>
      <c r="H3827" s="168">
        <f t="shared" si="833"/>
        <v>271310.33852408634</v>
      </c>
      <c r="I3827" s="169">
        <f t="shared" si="834"/>
        <v>568974.55579744803</v>
      </c>
      <c r="J3827" s="169">
        <f t="shared" si="836"/>
        <v>546508.63106089726</v>
      </c>
      <c r="K3827" s="95"/>
      <c r="L3827" s="265">
        <f t="shared" si="835"/>
        <v>218099.13208408316</v>
      </c>
      <c r="M3827" s="265">
        <f>$G3827*NonHospFrac+theModel!$H3827*NonHospFrac</f>
        <v>350875.42371336487</v>
      </c>
      <c r="N3827" s="266">
        <f t="shared" si="837"/>
        <v>568974.55579744803</v>
      </c>
      <c r="O3827" s="159"/>
      <c r="P3827" s="265">
        <f t="shared" si="838"/>
        <v>209487.5014995836</v>
      </c>
      <c r="Q3827" s="265">
        <f t="shared" si="839"/>
        <v>350873.86907169007</v>
      </c>
      <c r="R3827" s="266">
        <f t="shared" si="840"/>
        <v>560361.37057127361</v>
      </c>
    </row>
    <row r="3828" spans="1:18" x14ac:dyDescent="0.3">
      <c r="A3828" s="82">
        <v>3797</v>
      </c>
      <c r="B3828" s="94">
        <f t="shared" si="829"/>
        <v>3.6482734567416105E-32</v>
      </c>
      <c r="C3828" s="179">
        <f t="shared" si="830"/>
        <v>3.6400435801406669E-32</v>
      </c>
      <c r="D3828" s="166">
        <f t="shared" si="831"/>
        <v>2.2558277767625785E-3</v>
      </c>
      <c r="E3828" s="167">
        <f t="shared" si="841"/>
        <v>24.291375447755232</v>
      </c>
      <c r="F3828" s="168">
        <f t="shared" si="842"/>
        <v>8.5676338961443026</v>
      </c>
      <c r="G3828" s="168">
        <f t="shared" si="832"/>
        <v>297742.61185257504</v>
      </c>
      <c r="H3828" s="168">
        <f t="shared" si="833"/>
        <v>271310.33852408634</v>
      </c>
      <c r="I3828" s="169">
        <f t="shared" si="834"/>
        <v>569052.95037666138</v>
      </c>
      <c r="J3828" s="169">
        <f t="shared" si="836"/>
        <v>546575.78438556625</v>
      </c>
      <c r="K3828" s="95"/>
      <c r="L3828" s="265">
        <f t="shared" si="835"/>
        <v>218129.18226736871</v>
      </c>
      <c r="M3828" s="265">
        <f>$G3828*NonHospFrac+theModel!$H3828*NonHospFrac</f>
        <v>350923.76810929267</v>
      </c>
      <c r="N3828" s="266">
        <f t="shared" si="837"/>
        <v>569052.95037666138</v>
      </c>
      <c r="O3828" s="159"/>
      <c r="P3828" s="265">
        <f t="shared" si="838"/>
        <v>209513.24268902279</v>
      </c>
      <c r="Q3828" s="265">
        <f t="shared" si="839"/>
        <v>350922.21346761787</v>
      </c>
      <c r="R3828" s="266">
        <f t="shared" si="840"/>
        <v>560435.45615664066</v>
      </c>
    </row>
    <row r="3829" spans="1:18" x14ac:dyDescent="0.3">
      <c r="A3829" s="82">
        <v>3798</v>
      </c>
      <c r="B3829" s="94">
        <f t="shared" si="829"/>
        <v>3.5801220330476917E-32</v>
      </c>
      <c r="C3829" s="179">
        <f t="shared" si="830"/>
        <v>3.5720458943213429E-32</v>
      </c>
      <c r="D3829" s="166">
        <f t="shared" si="831"/>
        <v>2.2558277767625785E-3</v>
      </c>
      <c r="E3829" s="167">
        <f t="shared" si="841"/>
        <v>24.291375447755232</v>
      </c>
      <c r="F3829" s="168">
        <f t="shared" si="842"/>
        <v>8.5698897239210652</v>
      </c>
      <c r="G3829" s="168">
        <f t="shared" si="832"/>
        <v>297821.0064317885</v>
      </c>
      <c r="H3829" s="168">
        <f t="shared" si="833"/>
        <v>271310.33852408634</v>
      </c>
      <c r="I3829" s="169">
        <f t="shared" si="834"/>
        <v>569131.34495587484</v>
      </c>
      <c r="J3829" s="169">
        <f t="shared" si="836"/>
        <v>546642.93497293361</v>
      </c>
      <c r="K3829" s="95"/>
      <c r="L3829" s="265">
        <f t="shared" si="835"/>
        <v>218159.23245065429</v>
      </c>
      <c r="M3829" s="265">
        <f>$G3829*NonHospFrac+theModel!$H3829*NonHospFrac</f>
        <v>350972.11250522052</v>
      </c>
      <c r="N3829" s="266">
        <f t="shared" si="837"/>
        <v>569131.34495587484</v>
      </c>
      <c r="O3829" s="159"/>
      <c r="P3829" s="265">
        <f t="shared" si="838"/>
        <v>209538.98282920045</v>
      </c>
      <c r="Q3829" s="265">
        <f t="shared" si="839"/>
        <v>350970.55786354572</v>
      </c>
      <c r="R3829" s="266">
        <f t="shared" si="840"/>
        <v>560509.54069274617</v>
      </c>
    </row>
    <row r="3830" spans="1:18" x14ac:dyDescent="0.3">
      <c r="A3830" s="82">
        <v>3799</v>
      </c>
      <c r="B3830" s="94">
        <f t="shared" si="829"/>
        <v>3.5132437092478947E-32</v>
      </c>
      <c r="C3830" s="179">
        <f t="shared" si="830"/>
        <v>3.5053184365020372E-32</v>
      </c>
      <c r="D3830" s="166">
        <f t="shared" si="831"/>
        <v>2.2558277767625785E-3</v>
      </c>
      <c r="E3830" s="167">
        <f t="shared" si="841"/>
        <v>24.291375447755232</v>
      </c>
      <c r="F3830" s="168">
        <f t="shared" si="842"/>
        <v>8.5721455516978278</v>
      </c>
      <c r="G3830" s="168">
        <f t="shared" si="832"/>
        <v>297899.4010110019</v>
      </c>
      <c r="H3830" s="168">
        <f t="shared" si="833"/>
        <v>271310.33852408634</v>
      </c>
      <c r="I3830" s="169">
        <f t="shared" si="834"/>
        <v>569209.73953508819</v>
      </c>
      <c r="J3830" s="169">
        <f t="shared" si="836"/>
        <v>546710.08282311074</v>
      </c>
      <c r="K3830" s="95"/>
      <c r="L3830" s="265">
        <f t="shared" si="835"/>
        <v>218189.28263393987</v>
      </c>
      <c r="M3830" s="265">
        <f>$G3830*NonHospFrac+theModel!$H3830*NonHospFrac</f>
        <v>351020.45690114837</v>
      </c>
      <c r="N3830" s="266">
        <f t="shared" si="837"/>
        <v>569209.73953508819</v>
      </c>
      <c r="O3830" s="159"/>
      <c r="P3830" s="265">
        <f t="shared" si="838"/>
        <v>209564.72192015933</v>
      </c>
      <c r="Q3830" s="265">
        <f t="shared" si="839"/>
        <v>351018.90225947357</v>
      </c>
      <c r="R3830" s="266">
        <f t="shared" si="840"/>
        <v>560583.62417963287</v>
      </c>
    </row>
    <row r="3831" spans="1:18" x14ac:dyDescent="0.3">
      <c r="A3831" s="82">
        <v>3800</v>
      </c>
      <c r="B3831" s="94">
        <f t="shared" si="829"/>
        <v>3.4476147032515094E-32</v>
      </c>
      <c r="C3831" s="179">
        <f t="shared" si="830"/>
        <v>3.4398374782403398E-32</v>
      </c>
      <c r="D3831" s="166">
        <f t="shared" si="831"/>
        <v>2.2558277767625785E-3</v>
      </c>
      <c r="E3831" s="167">
        <f t="shared" si="841"/>
        <v>24.291375447755232</v>
      </c>
      <c r="F3831" s="168">
        <f t="shared" si="842"/>
        <v>8.5744013794745904</v>
      </c>
      <c r="G3831" s="168">
        <f t="shared" si="832"/>
        <v>297977.79559021536</v>
      </c>
      <c r="H3831" s="168">
        <f t="shared" si="833"/>
        <v>271310.33852408634</v>
      </c>
      <c r="I3831" s="169">
        <f t="shared" si="834"/>
        <v>569288.13411430176</v>
      </c>
      <c r="J3831" s="169">
        <f t="shared" si="836"/>
        <v>546777.22793620953</v>
      </c>
      <c r="K3831" s="95"/>
      <c r="L3831" s="265">
        <f t="shared" si="835"/>
        <v>218219.33281722546</v>
      </c>
      <c r="M3831" s="265">
        <f>$G3831*NonHospFrac+theModel!$H3831*NonHospFrac</f>
        <v>351068.80129707622</v>
      </c>
      <c r="N3831" s="266">
        <f t="shared" si="837"/>
        <v>569288.13411430165</v>
      </c>
      <c r="O3831" s="159"/>
      <c r="P3831" s="265">
        <f t="shared" si="838"/>
        <v>209590.45996194219</v>
      </c>
      <c r="Q3831" s="265">
        <f t="shared" si="839"/>
        <v>351067.24665540142</v>
      </c>
      <c r="R3831" s="266">
        <f t="shared" si="840"/>
        <v>560657.70661734359</v>
      </c>
    </row>
    <row r="3832" spans="1:18" x14ac:dyDescent="0.3">
      <c r="A3832" s="82">
        <v>3801</v>
      </c>
      <c r="B3832" s="94">
        <f t="shared" si="829"/>
        <v>3.3832116772282002E-32</v>
      </c>
      <c r="C3832" s="179">
        <f t="shared" si="830"/>
        <v>3.3755797343520411E-32</v>
      </c>
      <c r="D3832" s="166">
        <f t="shared" si="831"/>
        <v>2.2558277767625785E-3</v>
      </c>
      <c r="E3832" s="167">
        <f t="shared" si="841"/>
        <v>24.291375447755232</v>
      </c>
      <c r="F3832" s="168">
        <f t="shared" si="842"/>
        <v>8.5766572072513529</v>
      </c>
      <c r="G3832" s="168">
        <f t="shared" si="832"/>
        <v>298056.19016942871</v>
      </c>
      <c r="H3832" s="168">
        <f t="shared" si="833"/>
        <v>271310.33852408634</v>
      </c>
      <c r="I3832" s="169">
        <f t="shared" si="834"/>
        <v>569366.52869351511</v>
      </c>
      <c r="J3832" s="169">
        <f t="shared" si="836"/>
        <v>546844.37031234114</v>
      </c>
      <c r="K3832" s="95"/>
      <c r="L3832" s="265">
        <f t="shared" si="835"/>
        <v>218249.38300051101</v>
      </c>
      <c r="M3832" s="265">
        <f>$G3832*NonHospFrac+theModel!$H3832*NonHospFrac</f>
        <v>351117.14569300401</v>
      </c>
      <c r="N3832" s="266">
        <f t="shared" si="837"/>
        <v>569366.52869351499</v>
      </c>
      <c r="O3832" s="159"/>
      <c r="P3832" s="265">
        <f t="shared" si="838"/>
        <v>209616.19695459178</v>
      </c>
      <c r="Q3832" s="265">
        <f t="shared" si="839"/>
        <v>351115.59105132922</v>
      </c>
      <c r="R3832" s="266">
        <f t="shared" si="840"/>
        <v>560731.78800592106</v>
      </c>
    </row>
    <row r="3833" spans="1:18" x14ac:dyDescent="0.3">
      <c r="A3833" s="82">
        <v>3802</v>
      </c>
      <c r="B3833" s="94">
        <f t="shared" si="829"/>
        <v>3.3200117293090206E-32</v>
      </c>
      <c r="C3833" s="179">
        <f t="shared" si="830"/>
        <v>3.3125223546308678E-32</v>
      </c>
      <c r="D3833" s="166">
        <f t="shared" si="831"/>
        <v>2.2558277767625785E-3</v>
      </c>
      <c r="E3833" s="167">
        <f t="shared" si="841"/>
        <v>24.291375447755232</v>
      </c>
      <c r="F3833" s="168">
        <f t="shared" si="842"/>
        <v>8.5789130350281155</v>
      </c>
      <c r="G3833" s="168">
        <f t="shared" si="832"/>
        <v>298134.58474864217</v>
      </c>
      <c r="H3833" s="168">
        <f t="shared" si="833"/>
        <v>271310.33852408634</v>
      </c>
      <c r="I3833" s="169">
        <f t="shared" si="834"/>
        <v>569444.92327272845</v>
      </c>
      <c r="J3833" s="169">
        <f t="shared" si="836"/>
        <v>546911.50995161734</v>
      </c>
      <c r="K3833" s="95"/>
      <c r="L3833" s="265">
        <f t="shared" si="835"/>
        <v>218279.43318379659</v>
      </c>
      <c r="M3833" s="265">
        <f>$G3833*NonHospFrac+theModel!$H3833*NonHospFrac</f>
        <v>351165.49008893187</v>
      </c>
      <c r="N3833" s="266">
        <f t="shared" si="837"/>
        <v>569444.92327272845</v>
      </c>
      <c r="O3833" s="159"/>
      <c r="P3833" s="265">
        <f t="shared" si="838"/>
        <v>209641.9328981509</v>
      </c>
      <c r="Q3833" s="265">
        <f t="shared" si="839"/>
        <v>351163.93544725707</v>
      </c>
      <c r="R3833" s="266">
        <f t="shared" si="840"/>
        <v>560805.868345408</v>
      </c>
    </row>
    <row r="3834" spans="1:18" x14ac:dyDescent="0.3">
      <c r="A3834" s="82">
        <v>3803</v>
      </c>
      <c r="B3834" s="94">
        <f t="shared" si="829"/>
        <v>3.2579923854424557E-32</v>
      </c>
      <c r="C3834" s="179">
        <f t="shared" si="830"/>
        <v>3.2506429157228938E-32</v>
      </c>
      <c r="D3834" s="166">
        <f t="shared" si="831"/>
        <v>2.2558277767625785E-3</v>
      </c>
      <c r="E3834" s="167">
        <f t="shared" si="841"/>
        <v>24.291375447755232</v>
      </c>
      <c r="F3834" s="168">
        <f t="shared" si="842"/>
        <v>8.5811688628048781</v>
      </c>
      <c r="G3834" s="168">
        <f t="shared" si="832"/>
        <v>298212.97932785557</v>
      </c>
      <c r="H3834" s="168">
        <f t="shared" si="833"/>
        <v>271310.33852408634</v>
      </c>
      <c r="I3834" s="169">
        <f t="shared" si="834"/>
        <v>569523.31785194192</v>
      </c>
      <c r="J3834" s="169">
        <f t="shared" si="836"/>
        <v>546978.64685414976</v>
      </c>
      <c r="K3834" s="95"/>
      <c r="L3834" s="265">
        <f t="shared" si="835"/>
        <v>218309.48336708217</v>
      </c>
      <c r="M3834" s="265">
        <f>$G3834*NonHospFrac+theModel!$H3834*NonHospFrac</f>
        <v>351213.83448485972</v>
      </c>
      <c r="N3834" s="266">
        <f t="shared" si="837"/>
        <v>569523.31785194192</v>
      </c>
      <c r="O3834" s="159"/>
      <c r="P3834" s="265">
        <f t="shared" si="838"/>
        <v>209667.66779266231</v>
      </c>
      <c r="Q3834" s="265">
        <f t="shared" si="839"/>
        <v>351212.27984318492</v>
      </c>
      <c r="R3834" s="266">
        <f t="shared" si="840"/>
        <v>560879.94763584726</v>
      </c>
    </row>
    <row r="3835" spans="1:18" x14ac:dyDescent="0.3">
      <c r="A3835" s="82">
        <v>3804</v>
      </c>
      <c r="B3835" s="94">
        <f t="shared" si="829"/>
        <v>3.1971315914025923E-32</v>
      </c>
      <c r="C3835" s="179">
        <f t="shared" si="830"/>
        <v>3.189919413152741E-32</v>
      </c>
      <c r="D3835" s="166">
        <f t="shared" si="831"/>
        <v>2.2558277767625785E-3</v>
      </c>
      <c r="E3835" s="167">
        <f t="shared" si="841"/>
        <v>24.291375447755232</v>
      </c>
      <c r="F3835" s="168">
        <f t="shared" si="842"/>
        <v>8.5834246905816407</v>
      </c>
      <c r="G3835" s="168">
        <f t="shared" si="832"/>
        <v>298291.37390706904</v>
      </c>
      <c r="H3835" s="168">
        <f t="shared" si="833"/>
        <v>271310.33852408634</v>
      </c>
      <c r="I3835" s="169">
        <f t="shared" si="834"/>
        <v>569601.71243115538</v>
      </c>
      <c r="J3835" s="169">
        <f t="shared" si="836"/>
        <v>547045.78102004982</v>
      </c>
      <c r="K3835" s="95"/>
      <c r="L3835" s="265">
        <f t="shared" si="835"/>
        <v>218339.53355036775</v>
      </c>
      <c r="M3835" s="265">
        <f>$G3835*NonHospFrac+theModel!$H3835*NonHospFrac</f>
        <v>351262.17888078757</v>
      </c>
      <c r="N3835" s="266">
        <f t="shared" si="837"/>
        <v>569601.71243115538</v>
      </c>
      <c r="O3835" s="159"/>
      <c r="P3835" s="265">
        <f t="shared" si="838"/>
        <v>209693.40163816875</v>
      </c>
      <c r="Q3835" s="265">
        <f t="shared" si="839"/>
        <v>351260.62423911277</v>
      </c>
      <c r="R3835" s="266">
        <f t="shared" si="840"/>
        <v>560954.02587728156</v>
      </c>
    </row>
    <row r="3836" spans="1:18" x14ac:dyDescent="0.3">
      <c r="A3836" s="82">
        <v>3805</v>
      </c>
      <c r="B3836" s="94">
        <f t="shared" si="829"/>
        <v>3.1374077049465875E-32</v>
      </c>
      <c r="C3836" s="179">
        <f t="shared" si="830"/>
        <v>3.1303302534987399E-32</v>
      </c>
      <c r="D3836" s="166">
        <f t="shared" si="831"/>
        <v>2.2558277767625785E-3</v>
      </c>
      <c r="E3836" s="167">
        <f t="shared" si="841"/>
        <v>24.291375447755232</v>
      </c>
      <c r="F3836" s="168">
        <f t="shared" si="842"/>
        <v>8.5856805183584033</v>
      </c>
      <c r="G3836" s="168">
        <f t="shared" si="832"/>
        <v>298369.76848628244</v>
      </c>
      <c r="H3836" s="168">
        <f t="shared" si="833"/>
        <v>271310.33852408634</v>
      </c>
      <c r="I3836" s="169">
        <f t="shared" si="834"/>
        <v>569680.10701036872</v>
      </c>
      <c r="J3836" s="169">
        <f t="shared" si="836"/>
        <v>547112.91244942904</v>
      </c>
      <c r="K3836" s="95"/>
      <c r="L3836" s="265">
        <f t="shared" si="835"/>
        <v>218369.58373365336</v>
      </c>
      <c r="M3836" s="265">
        <f>$G3836*NonHospFrac+theModel!$H3836*NonHospFrac</f>
        <v>351310.52327671542</v>
      </c>
      <c r="N3836" s="266">
        <f t="shared" si="837"/>
        <v>569680.10701036872</v>
      </c>
      <c r="O3836" s="159"/>
      <c r="P3836" s="265">
        <f t="shared" si="838"/>
        <v>209719.13443471302</v>
      </c>
      <c r="Q3836" s="265">
        <f t="shared" si="839"/>
        <v>351308.96863504063</v>
      </c>
      <c r="R3836" s="266">
        <f t="shared" si="840"/>
        <v>561028.10306975362</v>
      </c>
    </row>
    <row r="3837" spans="1:18" x14ac:dyDescent="0.3">
      <c r="A3837" s="82">
        <v>3806</v>
      </c>
      <c r="B3837" s="94">
        <f t="shared" si="829"/>
        <v>3.0787994881186336E-32</v>
      </c>
      <c r="C3837" s="179">
        <f t="shared" si="830"/>
        <v>3.0718542467142529E-32</v>
      </c>
      <c r="D3837" s="166">
        <f t="shared" si="831"/>
        <v>2.2558277767625785E-3</v>
      </c>
      <c r="E3837" s="167">
        <f t="shared" si="841"/>
        <v>24.291375447755232</v>
      </c>
      <c r="F3837" s="168">
        <f t="shared" si="842"/>
        <v>8.5879363461351659</v>
      </c>
      <c r="G3837" s="168">
        <f t="shared" si="832"/>
        <v>298448.1630654959</v>
      </c>
      <c r="H3837" s="168">
        <f t="shared" si="833"/>
        <v>271310.33852408634</v>
      </c>
      <c r="I3837" s="169">
        <f t="shared" si="834"/>
        <v>569758.5015895823</v>
      </c>
      <c r="J3837" s="169">
        <f t="shared" si="836"/>
        <v>547180.04114239919</v>
      </c>
      <c r="K3837" s="95"/>
      <c r="L3837" s="265">
        <f t="shared" si="835"/>
        <v>218399.63391693894</v>
      </c>
      <c r="M3837" s="265">
        <f>$G3837*NonHospFrac+theModel!$H3837*NonHospFrac</f>
        <v>351358.86767264328</v>
      </c>
      <c r="N3837" s="266">
        <f t="shared" si="837"/>
        <v>569758.50158958219</v>
      </c>
      <c r="O3837" s="159"/>
      <c r="P3837" s="265">
        <f t="shared" si="838"/>
        <v>209744.86618233781</v>
      </c>
      <c r="Q3837" s="265">
        <f t="shared" si="839"/>
        <v>351357.31303096848</v>
      </c>
      <c r="R3837" s="266">
        <f t="shared" si="840"/>
        <v>561102.17921330628</v>
      </c>
    </row>
    <row r="3838" spans="1:18" x14ac:dyDescent="0.3">
      <c r="A3838" s="82">
        <v>3807</v>
      </c>
      <c r="B3838" s="94">
        <f t="shared" si="829"/>
        <v>3.0212860996976914E-32</v>
      </c>
      <c r="C3838" s="179">
        <f t="shared" si="830"/>
        <v>3.0144705985924468E-32</v>
      </c>
      <c r="D3838" s="166">
        <f t="shared" si="831"/>
        <v>2.2558277767625785E-3</v>
      </c>
      <c r="E3838" s="167">
        <f t="shared" si="841"/>
        <v>24.291375447755232</v>
      </c>
      <c r="F3838" s="168">
        <f t="shared" si="842"/>
        <v>8.5901921739119285</v>
      </c>
      <c r="G3838" s="168">
        <f t="shared" si="832"/>
        <v>298526.55764470925</v>
      </c>
      <c r="H3838" s="168">
        <f t="shared" si="833"/>
        <v>271310.33852408634</v>
      </c>
      <c r="I3838" s="169">
        <f t="shared" si="834"/>
        <v>569836.89616879565</v>
      </c>
      <c r="J3838" s="169">
        <f t="shared" si="836"/>
        <v>547247.16709907155</v>
      </c>
      <c r="K3838" s="95"/>
      <c r="L3838" s="265">
        <f t="shared" si="835"/>
        <v>218429.68410022449</v>
      </c>
      <c r="M3838" s="265">
        <f>$G3838*NonHospFrac+theModel!$H3838*NonHospFrac</f>
        <v>351407.21206857113</v>
      </c>
      <c r="N3838" s="266">
        <f t="shared" si="837"/>
        <v>569836.89616879565</v>
      </c>
      <c r="O3838" s="159"/>
      <c r="P3838" s="265">
        <f t="shared" si="838"/>
        <v>209770.59688108589</v>
      </c>
      <c r="Q3838" s="265">
        <f t="shared" si="839"/>
        <v>351405.65742689633</v>
      </c>
      <c r="R3838" s="266">
        <f t="shared" si="840"/>
        <v>561176.25430798228</v>
      </c>
    </row>
    <row r="3839" spans="1:18" x14ac:dyDescent="0.3">
      <c r="A3839" s="82">
        <v>3808</v>
      </c>
      <c r="B3839" s="94">
        <f t="shared" si="829"/>
        <v>2.9648470877863017E-32</v>
      </c>
      <c r="C3839" s="179">
        <f t="shared" si="830"/>
        <v>2.9581589033718195E-32</v>
      </c>
      <c r="D3839" s="166">
        <f t="shared" si="831"/>
        <v>2.2558277767625785E-3</v>
      </c>
      <c r="E3839" s="167">
        <f t="shared" si="841"/>
        <v>24.291375447755232</v>
      </c>
      <c r="F3839" s="168">
        <f t="shared" si="842"/>
        <v>8.5924480016886911</v>
      </c>
      <c r="G3839" s="168">
        <f t="shared" si="832"/>
        <v>298604.95222392271</v>
      </c>
      <c r="H3839" s="168">
        <f t="shared" si="833"/>
        <v>271310.33852408634</v>
      </c>
      <c r="I3839" s="169">
        <f t="shared" si="834"/>
        <v>569915.29074800899</v>
      </c>
      <c r="J3839" s="169">
        <f t="shared" si="836"/>
        <v>547314.29031955777</v>
      </c>
      <c r="K3839" s="95"/>
      <c r="L3839" s="265">
        <f t="shared" si="835"/>
        <v>218459.73428351007</v>
      </c>
      <c r="M3839" s="265">
        <f>$G3839*NonHospFrac+theModel!$H3839*NonHospFrac</f>
        <v>351455.55646449898</v>
      </c>
      <c r="N3839" s="266">
        <f t="shared" si="837"/>
        <v>569915.29074800899</v>
      </c>
      <c r="O3839" s="159"/>
      <c r="P3839" s="265">
        <f t="shared" si="838"/>
        <v>209796.32653100006</v>
      </c>
      <c r="Q3839" s="265">
        <f t="shared" si="839"/>
        <v>351454.00182282418</v>
      </c>
      <c r="R3839" s="266">
        <f t="shared" si="840"/>
        <v>561250.32835382421</v>
      </c>
    </row>
    <row r="3840" spans="1:18" x14ac:dyDescent="0.3">
      <c r="A3840" s="82">
        <v>3809</v>
      </c>
      <c r="B3840" s="94">
        <f t="shared" si="829"/>
        <v>2.909462382537844E-32</v>
      </c>
      <c r="C3840" s="179">
        <f t="shared" si="830"/>
        <v>2.902899136479869E-32</v>
      </c>
      <c r="D3840" s="166">
        <f t="shared" si="831"/>
        <v>2.2558277767625785E-3</v>
      </c>
      <c r="E3840" s="167">
        <f t="shared" si="841"/>
        <v>24.291375447755232</v>
      </c>
      <c r="F3840" s="168">
        <f t="shared" si="842"/>
        <v>8.5947038294654536</v>
      </c>
      <c r="G3840" s="168">
        <f t="shared" si="832"/>
        <v>298683.34680313611</v>
      </c>
      <c r="H3840" s="168">
        <f t="shared" si="833"/>
        <v>271310.33852408634</v>
      </c>
      <c r="I3840" s="169">
        <f t="shared" si="834"/>
        <v>569993.68532722245</v>
      </c>
      <c r="J3840" s="169">
        <f t="shared" si="836"/>
        <v>547381.41080396937</v>
      </c>
      <c r="K3840" s="95"/>
      <c r="L3840" s="265">
        <f t="shared" si="835"/>
        <v>218489.78446679565</v>
      </c>
      <c r="M3840" s="265">
        <f>$G3840*NonHospFrac+theModel!$H3840*NonHospFrac</f>
        <v>351503.90086042677</v>
      </c>
      <c r="N3840" s="266">
        <f t="shared" si="837"/>
        <v>569993.68532722245</v>
      </c>
      <c r="O3840" s="159"/>
      <c r="P3840" s="265">
        <f t="shared" si="838"/>
        <v>209822.05513212303</v>
      </c>
      <c r="Q3840" s="265">
        <f t="shared" si="839"/>
        <v>351502.34621875198</v>
      </c>
      <c r="R3840" s="266">
        <f t="shared" si="840"/>
        <v>561324.40135087504</v>
      </c>
    </row>
    <row r="3841" spans="1:18" x14ac:dyDescent="0.3">
      <c r="A3841" s="82">
        <v>3810</v>
      </c>
      <c r="B3841" s="94">
        <f t="shared" si="829"/>
        <v>2.8551122890196485E-32</v>
      </c>
      <c r="C3841" s="179">
        <f t="shared" si="830"/>
        <v>2.848671647412302E-32</v>
      </c>
      <c r="D3841" s="166">
        <f t="shared" si="831"/>
        <v>2.2558277767625785E-3</v>
      </c>
      <c r="E3841" s="167">
        <f t="shared" si="841"/>
        <v>24.291375447755232</v>
      </c>
      <c r="F3841" s="168">
        <f t="shared" si="842"/>
        <v>8.5969596572422162</v>
      </c>
      <c r="G3841" s="168">
        <f t="shared" si="832"/>
        <v>298761.74138234957</v>
      </c>
      <c r="H3841" s="168">
        <f t="shared" si="833"/>
        <v>271310.33852408634</v>
      </c>
      <c r="I3841" s="169">
        <f t="shared" si="834"/>
        <v>570072.07990643592</v>
      </c>
      <c r="J3841" s="169">
        <f t="shared" si="836"/>
        <v>547448.52855241799</v>
      </c>
      <c r="K3841" s="95"/>
      <c r="L3841" s="265">
        <f t="shared" si="835"/>
        <v>218519.83465008123</v>
      </c>
      <c r="M3841" s="265">
        <f>$G3841*NonHospFrac+theModel!$H3841*NonHospFrac</f>
        <v>351552.24525635468</v>
      </c>
      <c r="N3841" s="266">
        <f t="shared" si="837"/>
        <v>570072.07990643592</v>
      </c>
      <c r="O3841" s="159"/>
      <c r="P3841" s="265">
        <f t="shared" si="838"/>
        <v>209847.78268449759</v>
      </c>
      <c r="Q3841" s="265">
        <f t="shared" si="839"/>
        <v>351550.69061467989</v>
      </c>
      <c r="R3841" s="266">
        <f t="shared" si="840"/>
        <v>561398.47329917748</v>
      </c>
    </row>
    <row r="3842" spans="1:18" x14ac:dyDescent="0.3">
      <c r="A3842" s="82">
        <v>3811</v>
      </c>
      <c r="B3842" s="94">
        <f t="shared" si="829"/>
        <v>2.8017774802094345E-32</v>
      </c>
      <c r="C3842" s="179">
        <f t="shared" si="830"/>
        <v>2.7954571527452699E-32</v>
      </c>
      <c r="D3842" s="166">
        <f t="shared" si="831"/>
        <v>2.2558277767625785E-3</v>
      </c>
      <c r="E3842" s="167">
        <f t="shared" si="841"/>
        <v>24.291375447755232</v>
      </c>
      <c r="F3842" s="168">
        <f t="shared" si="842"/>
        <v>8.5992154850189788</v>
      </c>
      <c r="G3842" s="168">
        <f t="shared" si="832"/>
        <v>298840.13596156292</v>
      </c>
      <c r="H3842" s="168">
        <f t="shared" si="833"/>
        <v>271310.33852408634</v>
      </c>
      <c r="I3842" s="169">
        <f t="shared" si="834"/>
        <v>570150.47448564926</v>
      </c>
      <c r="J3842" s="169">
        <f t="shared" si="836"/>
        <v>547515.64356501494</v>
      </c>
      <c r="K3842" s="95"/>
      <c r="L3842" s="265">
        <f t="shared" si="835"/>
        <v>218549.88483336678</v>
      </c>
      <c r="M3842" s="265">
        <f>$G3842*NonHospFrac+theModel!$H3842*NonHospFrac</f>
        <v>351600.58965228242</v>
      </c>
      <c r="N3842" s="266">
        <f t="shared" si="837"/>
        <v>570150.47448564926</v>
      </c>
      <c r="O3842" s="159"/>
      <c r="P3842" s="265">
        <f t="shared" si="838"/>
        <v>209873.50918816644</v>
      </c>
      <c r="Q3842" s="265">
        <f t="shared" si="839"/>
        <v>351599.03501060762</v>
      </c>
      <c r="R3842" s="266">
        <f t="shared" si="840"/>
        <v>561472.54419877403</v>
      </c>
    </row>
    <row r="3843" spans="1:18" x14ac:dyDescent="0.3">
      <c r="A3843" s="82">
        <v>3812</v>
      </c>
      <c r="B3843" s="94">
        <f t="shared" si="829"/>
        <v>2.7494389901225715E-32</v>
      </c>
      <c r="C3843" s="179">
        <f t="shared" si="830"/>
        <v>2.7432367292781391E-32</v>
      </c>
      <c r="D3843" s="166">
        <f t="shared" si="831"/>
        <v>2.2558277767625785E-3</v>
      </c>
      <c r="E3843" s="167">
        <f t="shared" si="841"/>
        <v>24.291375447755232</v>
      </c>
      <c r="F3843" s="168">
        <f t="shared" si="842"/>
        <v>8.6014713127957414</v>
      </c>
      <c r="G3843" s="168">
        <f t="shared" si="832"/>
        <v>298918.53054077638</v>
      </c>
      <c r="H3843" s="168">
        <f t="shared" si="833"/>
        <v>271310.33852408634</v>
      </c>
      <c r="I3843" s="169">
        <f t="shared" si="834"/>
        <v>570228.86906486272</v>
      </c>
      <c r="J3843" s="169">
        <f t="shared" si="836"/>
        <v>547582.75584187196</v>
      </c>
      <c r="K3843" s="95"/>
      <c r="L3843" s="265">
        <f t="shared" si="835"/>
        <v>218579.93501665239</v>
      </c>
      <c r="M3843" s="265">
        <f>$G3843*NonHospFrac+theModel!$H3843*NonHospFrac</f>
        <v>351648.93404821033</v>
      </c>
      <c r="N3843" s="266">
        <f t="shared" si="837"/>
        <v>570228.86906486272</v>
      </c>
      <c r="O3843" s="159"/>
      <c r="P3843" s="265">
        <f t="shared" si="838"/>
        <v>209899.23464317239</v>
      </c>
      <c r="Q3843" s="265">
        <f t="shared" si="839"/>
        <v>351647.37940653553</v>
      </c>
      <c r="R3843" s="266">
        <f t="shared" si="840"/>
        <v>561546.61404970789</v>
      </c>
    </row>
    <row r="3844" spans="1:18" x14ac:dyDescent="0.3">
      <c r="A3844" s="82">
        <v>3813</v>
      </c>
      <c r="B3844" s="94">
        <f t="shared" si="829"/>
        <v>2.698078207067735E-32</v>
      </c>
      <c r="C3844" s="179">
        <f t="shared" si="830"/>
        <v>2.6919918073043538E-32</v>
      </c>
      <c r="D3844" s="166">
        <f t="shared" si="831"/>
        <v>2.2558277767625785E-3</v>
      </c>
      <c r="E3844" s="167">
        <f t="shared" si="841"/>
        <v>24.291375447755232</v>
      </c>
      <c r="F3844" s="168">
        <f t="shared" si="842"/>
        <v>8.603727140572504</v>
      </c>
      <c r="G3844" s="168">
        <f t="shared" si="832"/>
        <v>298996.92511998984</v>
      </c>
      <c r="H3844" s="168">
        <f t="shared" si="833"/>
        <v>271310.33852408634</v>
      </c>
      <c r="I3844" s="169">
        <f t="shared" si="834"/>
        <v>570307.26364407619</v>
      </c>
      <c r="J3844" s="169">
        <f t="shared" si="836"/>
        <v>547649.86538310046</v>
      </c>
      <c r="K3844" s="95"/>
      <c r="L3844" s="265">
        <f t="shared" si="835"/>
        <v>218609.985199938</v>
      </c>
      <c r="M3844" s="265">
        <f>$G3844*NonHospFrac+theModel!$H3844*NonHospFrac</f>
        <v>351697.27844413818</v>
      </c>
      <c r="N3844" s="266">
        <f t="shared" si="837"/>
        <v>570307.26364407619</v>
      </c>
      <c r="O3844" s="159"/>
      <c r="P3844" s="265">
        <f t="shared" si="838"/>
        <v>209924.95904955815</v>
      </c>
      <c r="Q3844" s="265">
        <f t="shared" si="839"/>
        <v>351695.72380246338</v>
      </c>
      <c r="R3844" s="266">
        <f t="shared" si="840"/>
        <v>561620.68285202153</v>
      </c>
    </row>
    <row r="3845" spans="1:18" x14ac:dyDescent="0.3">
      <c r="A3845" s="82">
        <v>3814</v>
      </c>
      <c r="B3845" s="94">
        <f t="shared" si="829"/>
        <v>2.6476768670285399E-32</v>
      </c>
      <c r="C3845" s="179">
        <f t="shared" si="830"/>
        <v>2.6417041640080054E-32</v>
      </c>
      <c r="D3845" s="166">
        <f t="shared" si="831"/>
        <v>2.2558277767625785E-3</v>
      </c>
      <c r="E3845" s="167">
        <f t="shared" si="841"/>
        <v>24.291375447755232</v>
      </c>
      <c r="F3845" s="168">
        <f t="shared" si="842"/>
        <v>8.6059829683492666</v>
      </c>
      <c r="G3845" s="168">
        <f t="shared" si="832"/>
        <v>299075.31969920325</v>
      </c>
      <c r="H3845" s="168">
        <f t="shared" si="833"/>
        <v>271310.33852408634</v>
      </c>
      <c r="I3845" s="169">
        <f t="shared" si="834"/>
        <v>570385.65822328953</v>
      </c>
      <c r="J3845" s="169">
        <f t="shared" si="836"/>
        <v>547716.97218881175</v>
      </c>
      <c r="K3845" s="95"/>
      <c r="L3845" s="265">
        <f t="shared" si="835"/>
        <v>218640.03538322356</v>
      </c>
      <c r="M3845" s="265">
        <f>$G3845*NonHospFrac+theModel!$H3845*NonHospFrac</f>
        <v>351745.62284006597</v>
      </c>
      <c r="N3845" s="266">
        <f t="shared" si="837"/>
        <v>570385.65822328953</v>
      </c>
      <c r="O3845" s="159"/>
      <c r="P3845" s="265">
        <f t="shared" si="838"/>
        <v>209950.68240736643</v>
      </c>
      <c r="Q3845" s="265">
        <f t="shared" si="839"/>
        <v>351744.06819839118</v>
      </c>
      <c r="R3845" s="266">
        <f t="shared" si="840"/>
        <v>561694.75060575758</v>
      </c>
    </row>
    <row r="3846" spans="1:18" x14ac:dyDescent="0.3">
      <c r="A3846" s="82">
        <v>3815</v>
      </c>
      <c r="B3846" s="94">
        <f t="shared" si="829"/>
        <v>2.5982170471688163E-32</v>
      </c>
      <c r="C3846" s="179">
        <f t="shared" si="830"/>
        <v>2.5923559169837549E-32</v>
      </c>
      <c r="D3846" s="166">
        <f t="shared" si="831"/>
        <v>2.2558277767625785E-3</v>
      </c>
      <c r="E3846" s="167">
        <f t="shared" si="841"/>
        <v>24.291375447755232</v>
      </c>
      <c r="F3846" s="168">
        <f t="shared" si="842"/>
        <v>8.6082387961260292</v>
      </c>
      <c r="G3846" s="168">
        <f t="shared" si="832"/>
        <v>299153.71427841665</v>
      </c>
      <c r="H3846" s="168">
        <f t="shared" si="833"/>
        <v>271310.33852408634</v>
      </c>
      <c r="I3846" s="169">
        <f t="shared" si="834"/>
        <v>570464.05280250299</v>
      </c>
      <c r="J3846" s="169">
        <f t="shared" si="836"/>
        <v>547784.07625911769</v>
      </c>
      <c r="K3846" s="95"/>
      <c r="L3846" s="265">
        <f t="shared" si="835"/>
        <v>218670.08556650911</v>
      </c>
      <c r="M3846" s="265">
        <f>$G3846*NonHospFrac+theModel!$H3846*NonHospFrac</f>
        <v>351793.96723599383</v>
      </c>
      <c r="N3846" s="266">
        <f t="shared" si="837"/>
        <v>570464.05280250288</v>
      </c>
      <c r="O3846" s="159"/>
      <c r="P3846" s="265">
        <f t="shared" si="838"/>
        <v>209976.40471663998</v>
      </c>
      <c r="Q3846" s="265">
        <f t="shared" si="839"/>
        <v>351792.41259431903</v>
      </c>
      <c r="R3846" s="266">
        <f t="shared" si="840"/>
        <v>561768.81731095898</v>
      </c>
    </row>
    <row r="3847" spans="1:18" x14ac:dyDescent="0.3">
      <c r="A3847" s="82">
        <v>3816</v>
      </c>
      <c r="B3847" s="94">
        <f t="shared" si="829"/>
        <v>2.5496811594592056E-32</v>
      </c>
      <c r="C3847" s="179">
        <f t="shared" si="830"/>
        <v>2.5439295178778093E-32</v>
      </c>
      <c r="D3847" s="166">
        <f t="shared" si="831"/>
        <v>2.2558277767625785E-3</v>
      </c>
      <c r="E3847" s="167">
        <f t="shared" si="841"/>
        <v>24.291375447755232</v>
      </c>
      <c r="F3847" s="168">
        <f t="shared" si="842"/>
        <v>8.6104946239027917</v>
      </c>
      <c r="G3847" s="168">
        <f t="shared" si="832"/>
        <v>299232.10885763005</v>
      </c>
      <c r="H3847" s="168">
        <f t="shared" si="833"/>
        <v>271310.33852408634</v>
      </c>
      <c r="I3847" s="169">
        <f t="shared" si="834"/>
        <v>570542.44738171645</v>
      </c>
      <c r="J3847" s="169">
        <f t="shared" si="836"/>
        <v>547851.17759412958</v>
      </c>
      <c r="K3847" s="95"/>
      <c r="L3847" s="265">
        <f t="shared" si="835"/>
        <v>218700.13574979472</v>
      </c>
      <c r="M3847" s="265">
        <f>$G3847*NonHospFrac+theModel!$H3847*NonHospFrac</f>
        <v>351842.31163192168</v>
      </c>
      <c r="N3847" s="266">
        <f t="shared" si="837"/>
        <v>570542.44738171645</v>
      </c>
      <c r="O3847" s="159"/>
      <c r="P3847" s="265">
        <f t="shared" si="838"/>
        <v>210002.12597742165</v>
      </c>
      <c r="Q3847" s="265">
        <f t="shared" si="839"/>
        <v>351840.75699024688</v>
      </c>
      <c r="R3847" s="266">
        <f t="shared" si="840"/>
        <v>561842.88296766859</v>
      </c>
    </row>
    <row r="3848" spans="1:18" x14ac:dyDescent="0.3">
      <c r="A3848" s="82">
        <v>3817</v>
      </c>
      <c r="B3848" s="94">
        <f t="shared" si="829"/>
        <v>2.5020519444228135E-32</v>
      </c>
      <c r="C3848" s="179">
        <f t="shared" si="830"/>
        <v>2.4964077461476815E-32</v>
      </c>
      <c r="D3848" s="166">
        <f t="shared" si="831"/>
        <v>2.2558277767625785E-3</v>
      </c>
      <c r="E3848" s="167">
        <f t="shared" si="841"/>
        <v>24.291375447755232</v>
      </c>
      <c r="F3848" s="168">
        <f t="shared" si="842"/>
        <v>8.6127504516795543</v>
      </c>
      <c r="G3848" s="168">
        <f t="shared" si="832"/>
        <v>299310.50343684352</v>
      </c>
      <c r="H3848" s="168">
        <f t="shared" si="833"/>
        <v>271310.33852408634</v>
      </c>
      <c r="I3848" s="169">
        <f t="shared" si="834"/>
        <v>570620.8419609298</v>
      </c>
      <c r="J3848" s="169">
        <f t="shared" si="836"/>
        <v>547918.27619395882</v>
      </c>
      <c r="K3848" s="95"/>
      <c r="L3848" s="265">
        <f t="shared" si="835"/>
        <v>218730.1859330803</v>
      </c>
      <c r="M3848" s="265">
        <f>$G3848*NonHospFrac+theModel!$H3848*NonHospFrac</f>
        <v>351890.65602784953</v>
      </c>
      <c r="N3848" s="266">
        <f t="shared" si="837"/>
        <v>570620.8419609298</v>
      </c>
      <c r="O3848" s="159"/>
      <c r="P3848" s="265">
        <f t="shared" si="838"/>
        <v>210027.84618975405</v>
      </c>
      <c r="Q3848" s="265">
        <f t="shared" si="839"/>
        <v>351889.10138617473</v>
      </c>
      <c r="R3848" s="266">
        <f t="shared" si="840"/>
        <v>561916.94757592876</v>
      </c>
    </row>
    <row r="3849" spans="1:18" x14ac:dyDescent="0.3">
      <c r="A3849" s="82">
        <v>3818</v>
      </c>
      <c r="B3849" s="94">
        <f t="shared" si="829"/>
        <v>2.4553124649977371E-32</v>
      </c>
      <c r="C3849" s="179">
        <f t="shared" si="830"/>
        <v>2.4497737029385638E-32</v>
      </c>
      <c r="D3849" s="166">
        <f t="shared" si="831"/>
        <v>2.2558277767625785E-3</v>
      </c>
      <c r="E3849" s="167">
        <f t="shared" si="841"/>
        <v>24.291375447755232</v>
      </c>
      <c r="F3849" s="168">
        <f t="shared" si="842"/>
        <v>8.6150062794563169</v>
      </c>
      <c r="G3849" s="168">
        <f t="shared" si="832"/>
        <v>299388.89801605692</v>
      </c>
      <c r="H3849" s="168">
        <f t="shared" si="833"/>
        <v>271310.33852408634</v>
      </c>
      <c r="I3849" s="169">
        <f t="shared" si="834"/>
        <v>570699.23654014326</v>
      </c>
      <c r="J3849" s="169">
        <f t="shared" si="836"/>
        <v>547985.37205871718</v>
      </c>
      <c r="K3849" s="95"/>
      <c r="L3849" s="265">
        <f t="shared" si="835"/>
        <v>218760.23611636588</v>
      </c>
      <c r="M3849" s="265">
        <f>$G3849*NonHospFrac+theModel!$H3849*NonHospFrac</f>
        <v>351939.00042377738</v>
      </c>
      <c r="N3849" s="266">
        <f t="shared" si="837"/>
        <v>570699.23654014326</v>
      </c>
      <c r="O3849" s="159"/>
      <c r="P3849" s="265">
        <f t="shared" si="838"/>
        <v>210053.56535367997</v>
      </c>
      <c r="Q3849" s="265">
        <f t="shared" si="839"/>
        <v>351937.44578210259</v>
      </c>
      <c r="R3849" s="266">
        <f t="shared" si="840"/>
        <v>561991.01113578258</v>
      </c>
    </row>
    <row r="3850" spans="1:18" x14ac:dyDescent="0.3">
      <c r="A3850" s="82">
        <v>3819</v>
      </c>
      <c r="B3850" s="94">
        <f t="shared" si="829"/>
        <v>2.4094461005140636E-32</v>
      </c>
      <c r="C3850" s="179">
        <f t="shared" si="830"/>
        <v>2.4040108050739117E-32</v>
      </c>
      <c r="D3850" s="166">
        <f t="shared" si="831"/>
        <v>2.2558277767625785E-3</v>
      </c>
      <c r="E3850" s="167">
        <f t="shared" si="841"/>
        <v>24.291375447755232</v>
      </c>
      <c r="F3850" s="168">
        <f t="shared" si="842"/>
        <v>8.6172621072330795</v>
      </c>
      <c r="G3850" s="168">
        <f t="shared" si="832"/>
        <v>299467.29259527038</v>
      </c>
      <c r="H3850" s="168">
        <f t="shared" si="833"/>
        <v>271310.33852408634</v>
      </c>
      <c r="I3850" s="169">
        <f t="shared" si="834"/>
        <v>570777.63111935672</v>
      </c>
      <c r="J3850" s="169">
        <f t="shared" si="836"/>
        <v>548052.46518851607</v>
      </c>
      <c r="K3850" s="95"/>
      <c r="L3850" s="265">
        <f t="shared" si="835"/>
        <v>218790.28629965146</v>
      </c>
      <c r="M3850" s="265">
        <f>$G3850*NonHospFrac+theModel!$H3850*NonHospFrac</f>
        <v>351987.34481970523</v>
      </c>
      <c r="N3850" s="266">
        <f t="shared" si="837"/>
        <v>570777.63111935672</v>
      </c>
      <c r="O3850" s="159"/>
      <c r="P3850" s="265">
        <f t="shared" si="838"/>
        <v>210079.28346924213</v>
      </c>
      <c r="Q3850" s="265">
        <f t="shared" si="839"/>
        <v>351985.79017803044</v>
      </c>
      <c r="R3850" s="266">
        <f t="shared" si="840"/>
        <v>562065.07364727254</v>
      </c>
    </row>
    <row r="3851" spans="1:18" x14ac:dyDescent="0.3">
      <c r="A3851" s="82">
        <v>3820</v>
      </c>
      <c r="B3851" s="94">
        <f t="shared" si="829"/>
        <v>2.3644365407837322E-32</v>
      </c>
      <c r="C3851" s="179">
        <f t="shared" si="830"/>
        <v>2.3591027791586398E-32</v>
      </c>
      <c r="D3851" s="166">
        <f t="shared" si="831"/>
        <v>2.2558277767625785E-3</v>
      </c>
      <c r="E3851" s="167">
        <f t="shared" si="841"/>
        <v>24.291375447755232</v>
      </c>
      <c r="F3851" s="168">
        <f t="shared" si="842"/>
        <v>8.6195179350098421</v>
      </c>
      <c r="G3851" s="168">
        <f t="shared" si="832"/>
        <v>299545.68717448373</v>
      </c>
      <c r="H3851" s="168">
        <f t="shared" si="833"/>
        <v>271310.33852408634</v>
      </c>
      <c r="I3851" s="169">
        <f t="shared" si="834"/>
        <v>570856.02569857007</v>
      </c>
      <c r="J3851" s="169">
        <f t="shared" si="836"/>
        <v>548119.55558346678</v>
      </c>
      <c r="K3851" s="95"/>
      <c r="L3851" s="265">
        <f t="shared" si="835"/>
        <v>218820.33648293701</v>
      </c>
      <c r="M3851" s="265">
        <f>$G3851*NonHospFrac+theModel!$H3851*NonHospFrac</f>
        <v>352035.68921563303</v>
      </c>
      <c r="N3851" s="266">
        <f t="shared" si="837"/>
        <v>570856.02569857007</v>
      </c>
      <c r="O3851" s="159"/>
      <c r="P3851" s="265">
        <f t="shared" si="838"/>
        <v>210105.00053648325</v>
      </c>
      <c r="Q3851" s="265">
        <f t="shared" si="839"/>
        <v>352034.13457395823</v>
      </c>
      <c r="R3851" s="266">
        <f t="shared" si="840"/>
        <v>562139.13511044148</v>
      </c>
    </row>
    <row r="3852" spans="1:18" x14ac:dyDescent="0.3">
      <c r="A3852" s="82">
        <v>3821</v>
      </c>
      <c r="B3852" s="94">
        <f t="shared" si="829"/>
        <v>2.3202677803004499E-32</v>
      </c>
      <c r="C3852" s="179">
        <f t="shared" si="830"/>
        <v>2.3150336557921207E-32</v>
      </c>
      <c r="D3852" s="166">
        <f t="shared" si="831"/>
        <v>2.2558277767625785E-3</v>
      </c>
      <c r="E3852" s="167">
        <f t="shared" si="841"/>
        <v>24.291375447755232</v>
      </c>
      <c r="F3852" s="168">
        <f t="shared" si="842"/>
        <v>8.6217737627866047</v>
      </c>
      <c r="G3852" s="168">
        <f t="shared" si="832"/>
        <v>299624.08175369719</v>
      </c>
      <c r="H3852" s="168">
        <f t="shared" si="833"/>
        <v>271310.33852408634</v>
      </c>
      <c r="I3852" s="169">
        <f t="shared" si="834"/>
        <v>570934.42027778353</v>
      </c>
      <c r="J3852" s="169">
        <f t="shared" si="836"/>
        <v>548186.64324368094</v>
      </c>
      <c r="K3852" s="95"/>
      <c r="L3852" s="265">
        <f t="shared" si="835"/>
        <v>218850.38666622259</v>
      </c>
      <c r="M3852" s="265">
        <f>$G3852*NonHospFrac+theModel!$H3852*NonHospFrac</f>
        <v>352084.03361156094</v>
      </c>
      <c r="N3852" s="266">
        <f t="shared" si="837"/>
        <v>570934.42027778353</v>
      </c>
      <c r="O3852" s="159"/>
      <c r="P3852" s="265">
        <f t="shared" si="838"/>
        <v>210130.7165554461</v>
      </c>
      <c r="Q3852" s="265">
        <f t="shared" si="839"/>
        <v>352082.47896988614</v>
      </c>
      <c r="R3852" s="266">
        <f t="shared" si="840"/>
        <v>562213.19552533224</v>
      </c>
    </row>
    <row r="3853" spans="1:18" x14ac:dyDescent="0.3">
      <c r="A3853" s="82">
        <v>3822</v>
      </c>
      <c r="B3853" s="94">
        <f t="shared" si="829"/>
        <v>2.2769241125481328E-32</v>
      </c>
      <c r="C3853" s="179">
        <f t="shared" si="830"/>
        <v>2.2717877638894662E-32</v>
      </c>
      <c r="D3853" s="166">
        <f t="shared" si="831"/>
        <v>2.2558277767625785E-3</v>
      </c>
      <c r="E3853" s="167">
        <f t="shared" si="841"/>
        <v>24.291375447755232</v>
      </c>
      <c r="F3853" s="168">
        <f t="shared" si="842"/>
        <v>8.6240295905633673</v>
      </c>
      <c r="G3853" s="168">
        <f t="shared" si="832"/>
        <v>299702.47633291059</v>
      </c>
      <c r="H3853" s="168">
        <f t="shared" si="833"/>
        <v>271310.33852408634</v>
      </c>
      <c r="I3853" s="169">
        <f t="shared" si="834"/>
        <v>571012.81485699699</v>
      </c>
      <c r="J3853" s="169">
        <f t="shared" si="836"/>
        <v>548253.72816927009</v>
      </c>
      <c r="K3853" s="95"/>
      <c r="L3853" s="265">
        <f t="shared" si="835"/>
        <v>218880.43684950817</v>
      </c>
      <c r="M3853" s="265">
        <f>$G3853*NonHospFrac+theModel!$H3853*NonHospFrac</f>
        <v>352132.37800748873</v>
      </c>
      <c r="N3853" s="266">
        <f t="shared" si="837"/>
        <v>571012.81485699688</v>
      </c>
      <c r="O3853" s="159"/>
      <c r="P3853" s="265">
        <f t="shared" si="838"/>
        <v>210156.43152617337</v>
      </c>
      <c r="Q3853" s="265">
        <f t="shared" si="839"/>
        <v>352130.82336581394</v>
      </c>
      <c r="R3853" s="266">
        <f t="shared" si="840"/>
        <v>562287.25489198731</v>
      </c>
    </row>
    <row r="3854" spans="1:18" x14ac:dyDescent="0.3">
      <c r="A3854" s="82">
        <v>3823</v>
      </c>
      <c r="B3854" s="94">
        <f t="shared" si="829"/>
        <v>2.2343901244156309E-32</v>
      </c>
      <c r="C3854" s="179">
        <f t="shared" si="830"/>
        <v>2.2293497251088501E-32</v>
      </c>
      <c r="D3854" s="166">
        <f t="shared" si="831"/>
        <v>2.2558277767625785E-3</v>
      </c>
      <c r="E3854" s="167">
        <f t="shared" si="841"/>
        <v>24.291375447755232</v>
      </c>
      <c r="F3854" s="168">
        <f t="shared" si="842"/>
        <v>8.6262854183401299</v>
      </c>
      <c r="G3854" s="168">
        <f t="shared" si="832"/>
        <v>299780.87091212405</v>
      </c>
      <c r="H3854" s="168">
        <f t="shared" si="833"/>
        <v>271310.33852408634</v>
      </c>
      <c r="I3854" s="169">
        <f t="shared" si="834"/>
        <v>571091.20943621034</v>
      </c>
      <c r="J3854" s="169">
        <f t="shared" si="836"/>
        <v>548320.81036034552</v>
      </c>
      <c r="K3854" s="95"/>
      <c r="L3854" s="265">
        <f t="shared" si="835"/>
        <v>218910.48703279375</v>
      </c>
      <c r="M3854" s="265">
        <f>$G3854*NonHospFrac+theModel!$H3854*NonHospFrac</f>
        <v>352180.72240341664</v>
      </c>
      <c r="N3854" s="266">
        <f t="shared" si="837"/>
        <v>571091.20943621034</v>
      </c>
      <c r="O3854" s="159"/>
      <c r="P3854" s="265">
        <f t="shared" si="838"/>
        <v>210182.14544870783</v>
      </c>
      <c r="Q3854" s="265">
        <f t="shared" si="839"/>
        <v>352179.16776174185</v>
      </c>
      <c r="R3854" s="266">
        <f t="shared" si="840"/>
        <v>562361.31321044965</v>
      </c>
    </row>
    <row r="3855" spans="1:18" x14ac:dyDescent="0.3">
      <c r="A3855" s="82">
        <v>3824</v>
      </c>
      <c r="B3855" s="94">
        <f t="shared" si="829"/>
        <v>2.1926506907157892E-32</v>
      </c>
      <c r="C3855" s="179">
        <f t="shared" si="830"/>
        <v>2.1877044483829349E-32</v>
      </c>
      <c r="D3855" s="166">
        <f t="shared" si="831"/>
        <v>2.2558277767625785E-3</v>
      </c>
      <c r="E3855" s="167">
        <f t="shared" si="841"/>
        <v>24.291375447755232</v>
      </c>
      <c r="F3855" s="168">
        <f t="shared" si="842"/>
        <v>8.6285412461168924</v>
      </c>
      <c r="G3855" s="168">
        <f t="shared" si="832"/>
        <v>299859.2654913374</v>
      </c>
      <c r="H3855" s="168">
        <f t="shared" si="833"/>
        <v>271310.33852408634</v>
      </c>
      <c r="I3855" s="169">
        <f t="shared" si="834"/>
        <v>571169.60401542368</v>
      </c>
      <c r="J3855" s="169">
        <f t="shared" si="836"/>
        <v>548387.88981701876</v>
      </c>
      <c r="K3855" s="95"/>
      <c r="L3855" s="265">
        <f t="shared" si="835"/>
        <v>218940.5372160793</v>
      </c>
      <c r="M3855" s="265">
        <f>$G3855*NonHospFrac+theModel!$H3855*NonHospFrac</f>
        <v>352229.06679934438</v>
      </c>
      <c r="N3855" s="266">
        <f t="shared" si="837"/>
        <v>571169.60401542368</v>
      </c>
      <c r="O3855" s="159"/>
      <c r="P3855" s="265">
        <f t="shared" si="838"/>
        <v>210207.85832309216</v>
      </c>
      <c r="Q3855" s="265">
        <f t="shared" si="839"/>
        <v>352227.51215766958</v>
      </c>
      <c r="R3855" s="266">
        <f t="shared" si="840"/>
        <v>562435.37048076175</v>
      </c>
    </row>
    <row r="3856" spans="1:18" x14ac:dyDescent="0.3">
      <c r="A3856" s="82">
        <v>3825</v>
      </c>
      <c r="B3856" s="94">
        <f t="shared" si="829"/>
        <v>2.1516909688068951E-32</v>
      </c>
      <c r="C3856" s="179">
        <f t="shared" si="830"/>
        <v>2.1468371245524513E-32</v>
      </c>
      <c r="D3856" s="166">
        <f t="shared" si="831"/>
        <v>2.2558277767625785E-3</v>
      </c>
      <c r="E3856" s="167">
        <f t="shared" si="841"/>
        <v>24.291375447755232</v>
      </c>
      <c r="F3856" s="168">
        <f t="shared" si="842"/>
        <v>8.630797073893655</v>
      </c>
      <c r="G3856" s="168">
        <f t="shared" si="832"/>
        <v>299937.66007055086</v>
      </c>
      <c r="H3856" s="168">
        <f t="shared" si="833"/>
        <v>271310.33852408634</v>
      </c>
      <c r="I3856" s="169">
        <f t="shared" si="834"/>
        <v>571247.99859463726</v>
      </c>
      <c r="J3856" s="169">
        <f t="shared" si="836"/>
        <v>548454.96653940144</v>
      </c>
      <c r="K3856" s="95"/>
      <c r="L3856" s="265">
        <f t="shared" si="835"/>
        <v>218970.58739936491</v>
      </c>
      <c r="M3856" s="265">
        <f>$G3856*NonHospFrac+theModel!$H3856*NonHospFrac</f>
        <v>352277.41119527223</v>
      </c>
      <c r="N3856" s="266">
        <f t="shared" si="837"/>
        <v>571247.99859463715</v>
      </c>
      <c r="O3856" s="159"/>
      <c r="P3856" s="265">
        <f t="shared" si="838"/>
        <v>210233.57014936916</v>
      </c>
      <c r="Q3856" s="265">
        <f t="shared" si="839"/>
        <v>352275.85655359743</v>
      </c>
      <c r="R3856" s="266">
        <f t="shared" si="840"/>
        <v>562509.42670296656</v>
      </c>
    </row>
    <row r="3857" spans="1:18" x14ac:dyDescent="0.3">
      <c r="A3857" s="82">
        <v>3826</v>
      </c>
      <c r="B3857" s="94">
        <f t="shared" si="829"/>
        <v>2.1114963933145997E-32</v>
      </c>
      <c r="C3857" s="179">
        <f t="shared" si="830"/>
        <v>2.1067332211000266E-32</v>
      </c>
      <c r="D3857" s="166">
        <f t="shared" si="831"/>
        <v>2.2558277767625785E-3</v>
      </c>
      <c r="E3857" s="167">
        <f t="shared" si="841"/>
        <v>24.291375447755232</v>
      </c>
      <c r="F3857" s="168">
        <f t="shared" si="842"/>
        <v>8.6330529016704176</v>
      </c>
      <c r="G3857" s="168">
        <f t="shared" si="832"/>
        <v>300016.05464976426</v>
      </c>
      <c r="H3857" s="168">
        <f t="shared" si="833"/>
        <v>271310.33852408634</v>
      </c>
      <c r="I3857" s="169">
        <f t="shared" si="834"/>
        <v>571326.39317385061</v>
      </c>
      <c r="J3857" s="169">
        <f t="shared" si="836"/>
        <v>548522.04052760464</v>
      </c>
      <c r="K3857" s="95"/>
      <c r="L3857" s="265">
        <f t="shared" si="835"/>
        <v>219000.63758265047</v>
      </c>
      <c r="M3857" s="265">
        <f>$G3857*NonHospFrac+theModel!$H3857*NonHospFrac</f>
        <v>352325.75559120008</v>
      </c>
      <c r="N3857" s="266">
        <f t="shared" si="837"/>
        <v>571326.39317385061</v>
      </c>
      <c r="O3857" s="159"/>
      <c r="P3857" s="265">
        <f t="shared" si="838"/>
        <v>210259.28092758145</v>
      </c>
      <c r="Q3857" s="265">
        <f t="shared" si="839"/>
        <v>352324.20094952529</v>
      </c>
      <c r="R3857" s="266">
        <f t="shared" si="840"/>
        <v>562583.48187710671</v>
      </c>
    </row>
    <row r="3858" spans="1:18" x14ac:dyDescent="0.3">
      <c r="A3858" s="82">
        <v>3827</v>
      </c>
      <c r="B3858" s="94">
        <f t="shared" si="829"/>
        <v>2.0720526709524367E-32</v>
      </c>
      <c r="C3858" s="179">
        <f t="shared" si="830"/>
        <v>2.0673784769823871E-32</v>
      </c>
      <c r="D3858" s="166">
        <f t="shared" si="831"/>
        <v>2.2558277767625785E-3</v>
      </c>
      <c r="E3858" s="167">
        <f t="shared" si="841"/>
        <v>24.291375447755232</v>
      </c>
      <c r="F3858" s="168">
        <f t="shared" si="842"/>
        <v>8.6353087294471802</v>
      </c>
      <c r="G3858" s="168">
        <f t="shared" si="832"/>
        <v>300094.44922897773</v>
      </c>
      <c r="H3858" s="168">
        <f t="shared" si="833"/>
        <v>271310.33852408634</v>
      </c>
      <c r="I3858" s="169">
        <f t="shared" si="834"/>
        <v>571404.78775306407</v>
      </c>
      <c r="J3858" s="169">
        <f t="shared" si="836"/>
        <v>548589.11178174021</v>
      </c>
      <c r="K3858" s="95"/>
      <c r="L3858" s="265">
        <f t="shared" si="835"/>
        <v>219030.68776593608</v>
      </c>
      <c r="M3858" s="265">
        <f>$G3858*NonHospFrac+theModel!$H3858*NonHospFrac</f>
        <v>352374.09998712793</v>
      </c>
      <c r="N3858" s="266">
        <f t="shared" si="837"/>
        <v>571404.78775306395</v>
      </c>
      <c r="O3858" s="159"/>
      <c r="P3858" s="265">
        <f t="shared" si="838"/>
        <v>210284.99065777185</v>
      </c>
      <c r="Q3858" s="265">
        <f t="shared" si="839"/>
        <v>352372.54534545314</v>
      </c>
      <c r="R3858" s="266">
        <f t="shared" si="840"/>
        <v>562657.53600322502</v>
      </c>
    </row>
    <row r="3859" spans="1:18" x14ac:dyDescent="0.3">
      <c r="A3859" s="82">
        <v>3828</v>
      </c>
      <c r="B3859" s="94">
        <f t="shared" si="829"/>
        <v>2.0333457754390946E-32</v>
      </c>
      <c r="C3859" s="179">
        <f t="shared" si="830"/>
        <v>2.0287588975590963E-32</v>
      </c>
      <c r="D3859" s="166">
        <f t="shared" si="831"/>
        <v>2.2558277767625785E-3</v>
      </c>
      <c r="E3859" s="167">
        <f t="shared" si="841"/>
        <v>24.291375447755232</v>
      </c>
      <c r="F3859" s="168">
        <f t="shared" si="842"/>
        <v>8.6375645572239428</v>
      </c>
      <c r="G3859" s="168">
        <f t="shared" si="832"/>
        <v>300172.84380819113</v>
      </c>
      <c r="H3859" s="168">
        <f t="shared" si="833"/>
        <v>271310.33852408634</v>
      </c>
      <c r="I3859" s="169">
        <f t="shared" si="834"/>
        <v>571483.18233227753</v>
      </c>
      <c r="J3859" s="169">
        <f t="shared" si="836"/>
        <v>548656.18030191935</v>
      </c>
      <c r="K3859" s="95"/>
      <c r="L3859" s="265">
        <f t="shared" si="835"/>
        <v>219060.73794922166</v>
      </c>
      <c r="M3859" s="265">
        <f>$G3859*NonHospFrac+theModel!$H3859*NonHospFrac</f>
        <v>352422.44438305579</v>
      </c>
      <c r="N3859" s="266">
        <f t="shared" si="837"/>
        <v>571483.18233227741</v>
      </c>
      <c r="O3859" s="159"/>
      <c r="P3859" s="265">
        <f t="shared" si="838"/>
        <v>210310.69933998302</v>
      </c>
      <c r="Q3859" s="265">
        <f t="shared" si="839"/>
        <v>352420.88974138099</v>
      </c>
      <c r="R3859" s="266">
        <f t="shared" si="840"/>
        <v>562731.58908136399</v>
      </c>
    </row>
    <row r="3860" spans="1:18" x14ac:dyDescent="0.3">
      <c r="A3860" s="82">
        <v>3829</v>
      </c>
      <c r="B3860" s="94">
        <f t="shared" si="829"/>
        <v>1.9953619425106678E-32</v>
      </c>
      <c r="C3860" s="179">
        <f t="shared" si="830"/>
        <v>1.9908607496160572E-32</v>
      </c>
      <c r="D3860" s="166">
        <f t="shared" si="831"/>
        <v>2.2558277767625785E-3</v>
      </c>
      <c r="E3860" s="167">
        <f t="shared" si="841"/>
        <v>24.291375447755232</v>
      </c>
      <c r="F3860" s="168">
        <f t="shared" si="842"/>
        <v>8.6398203850007054</v>
      </c>
      <c r="G3860" s="168">
        <f t="shared" si="832"/>
        <v>300251.23838740459</v>
      </c>
      <c r="H3860" s="168">
        <f t="shared" si="833"/>
        <v>271310.33852408634</v>
      </c>
      <c r="I3860" s="169">
        <f t="shared" si="834"/>
        <v>571561.57691149088</v>
      </c>
      <c r="J3860" s="169">
        <f t="shared" si="836"/>
        <v>548723.24608825357</v>
      </c>
      <c r="K3860" s="95"/>
      <c r="L3860" s="265">
        <f t="shared" si="835"/>
        <v>219090.78813250724</v>
      </c>
      <c r="M3860" s="265">
        <f>$G3860*NonHospFrac+theModel!$H3860*NonHospFrac</f>
        <v>352470.78877898364</v>
      </c>
      <c r="N3860" s="266">
        <f t="shared" si="837"/>
        <v>571561.57691149088</v>
      </c>
      <c r="O3860" s="159"/>
      <c r="P3860" s="265">
        <f t="shared" si="838"/>
        <v>210336.4069742577</v>
      </c>
      <c r="Q3860" s="265">
        <f t="shared" si="839"/>
        <v>352469.23413730884</v>
      </c>
      <c r="R3860" s="266">
        <f t="shared" si="840"/>
        <v>562805.64111156657</v>
      </c>
    </row>
    <row r="3861" spans="1:18" x14ac:dyDescent="0.3">
      <c r="A3861" s="82">
        <v>3830</v>
      </c>
      <c r="B3861" s="94">
        <f t="shared" si="829"/>
        <v>1.9580876650259365E-32</v>
      </c>
      <c r="C3861" s="179">
        <f t="shared" si="830"/>
        <v>1.9536705564818349E-32</v>
      </c>
      <c r="D3861" s="166">
        <f t="shared" si="831"/>
        <v>2.2558277767625785E-3</v>
      </c>
      <c r="E3861" s="167">
        <f t="shared" si="841"/>
        <v>24.291375447755232</v>
      </c>
      <c r="F3861" s="168">
        <f t="shared" si="842"/>
        <v>8.642076212777468</v>
      </c>
      <c r="G3861" s="168">
        <f t="shared" si="832"/>
        <v>300329.632966618</v>
      </c>
      <c r="H3861" s="168">
        <f t="shared" si="833"/>
        <v>271310.33852408634</v>
      </c>
      <c r="I3861" s="169">
        <f t="shared" si="834"/>
        <v>571639.97149070434</v>
      </c>
      <c r="J3861" s="169">
        <f t="shared" si="836"/>
        <v>548790.3091408544</v>
      </c>
      <c r="K3861" s="95"/>
      <c r="L3861" s="265">
        <f t="shared" si="835"/>
        <v>219120.83831579282</v>
      </c>
      <c r="M3861" s="265">
        <f>$G3861*NonHospFrac+theModel!$H3861*NonHospFrac</f>
        <v>352519.13317491149</v>
      </c>
      <c r="N3861" s="266">
        <f t="shared" si="837"/>
        <v>571639.97149070434</v>
      </c>
      <c r="O3861" s="159"/>
      <c r="P3861" s="265">
        <f t="shared" si="838"/>
        <v>210362.11356063859</v>
      </c>
      <c r="Q3861" s="265">
        <f t="shared" si="839"/>
        <v>352517.57853323669</v>
      </c>
      <c r="R3861" s="266">
        <f t="shared" si="840"/>
        <v>562879.69209387526</v>
      </c>
    </row>
    <row r="3862" spans="1:18" x14ac:dyDescent="0.3">
      <c r="A3862" s="82">
        <v>3831</v>
      </c>
      <c r="B3862" s="94">
        <f t="shared" si="829"/>
        <v>1.9215096881633676E-32</v>
      </c>
      <c r="C3862" s="179">
        <f t="shared" si="830"/>
        <v>1.9171750932354903E-32</v>
      </c>
      <c r="D3862" s="166">
        <f t="shared" si="831"/>
        <v>2.2558277767625785E-3</v>
      </c>
      <c r="E3862" s="167">
        <f t="shared" si="841"/>
        <v>24.291375447755232</v>
      </c>
      <c r="F3862" s="168">
        <f t="shared" si="842"/>
        <v>8.6443320405542305</v>
      </c>
      <c r="G3862" s="168">
        <f t="shared" si="832"/>
        <v>300408.0275458314</v>
      </c>
      <c r="H3862" s="168">
        <f t="shared" si="833"/>
        <v>271310.33852408634</v>
      </c>
      <c r="I3862" s="169">
        <f t="shared" si="834"/>
        <v>571718.3660699178</v>
      </c>
      <c r="J3862" s="169">
        <f t="shared" si="836"/>
        <v>548857.36945983313</v>
      </c>
      <c r="K3862" s="95"/>
      <c r="L3862" s="265">
        <f t="shared" si="835"/>
        <v>219150.8884990784</v>
      </c>
      <c r="M3862" s="265">
        <f>$G3862*NonHospFrac+theModel!$H3862*NonHospFrac</f>
        <v>352567.47757083934</v>
      </c>
      <c r="N3862" s="266">
        <f t="shared" si="837"/>
        <v>571718.3660699178</v>
      </c>
      <c r="O3862" s="159"/>
      <c r="P3862" s="265">
        <f t="shared" si="838"/>
        <v>210387.81909916841</v>
      </c>
      <c r="Q3862" s="265">
        <f t="shared" si="839"/>
        <v>352565.92292916455</v>
      </c>
      <c r="R3862" s="266">
        <f t="shared" si="840"/>
        <v>562953.74202833301</v>
      </c>
    </row>
    <row r="3863" spans="1:18" x14ac:dyDescent="0.3">
      <c r="A3863" s="82">
        <v>3832</v>
      </c>
      <c r="B3863" s="94">
        <f t="shared" si="829"/>
        <v>1.8856150047075524E-32</v>
      </c>
      <c r="C3863" s="179">
        <f t="shared" si="830"/>
        <v>1.8813613820036527E-32</v>
      </c>
      <c r="D3863" s="166">
        <f t="shared" si="831"/>
        <v>2.2558277767625785E-3</v>
      </c>
      <c r="E3863" s="167">
        <f t="shared" si="841"/>
        <v>24.291375447755232</v>
      </c>
      <c r="F3863" s="168">
        <f t="shared" si="842"/>
        <v>8.6465878683309931</v>
      </c>
      <c r="G3863" s="168">
        <f t="shared" si="832"/>
        <v>300486.4221250448</v>
      </c>
      <c r="H3863" s="168">
        <f t="shared" si="833"/>
        <v>271310.33852408634</v>
      </c>
      <c r="I3863" s="169">
        <f t="shared" si="834"/>
        <v>571796.76064913115</v>
      </c>
      <c r="J3863" s="169">
        <f t="shared" si="836"/>
        <v>548924.42704530118</v>
      </c>
      <c r="K3863" s="95"/>
      <c r="L3863" s="265">
        <f t="shared" si="835"/>
        <v>219180.93868236395</v>
      </c>
      <c r="M3863" s="265">
        <f>$G3863*NonHospFrac+theModel!$H3863*NonHospFrac</f>
        <v>352615.82196676719</v>
      </c>
      <c r="N3863" s="266">
        <f t="shared" si="837"/>
        <v>571796.76064913115</v>
      </c>
      <c r="O3863" s="159"/>
      <c r="P3863" s="265">
        <f t="shared" si="838"/>
        <v>210413.52358988984</v>
      </c>
      <c r="Q3863" s="265">
        <f t="shared" si="839"/>
        <v>352614.2673250924</v>
      </c>
      <c r="R3863" s="266">
        <f t="shared" si="840"/>
        <v>563027.79091498221</v>
      </c>
    </row>
    <row r="3864" spans="1:18" x14ac:dyDescent="0.3">
      <c r="A3864" s="82">
        <v>3833</v>
      </c>
      <c r="B3864" s="94">
        <f t="shared" si="829"/>
        <v>1.8503908504238411E-32</v>
      </c>
      <c r="C3864" s="179">
        <f t="shared" si="830"/>
        <v>1.8462166873455876E-32</v>
      </c>
      <c r="D3864" s="166">
        <f t="shared" si="831"/>
        <v>2.2558277767625785E-3</v>
      </c>
      <c r="E3864" s="167">
        <f t="shared" si="841"/>
        <v>24.291375447755232</v>
      </c>
      <c r="F3864" s="168">
        <f t="shared" si="842"/>
        <v>8.6488436961077557</v>
      </c>
      <c r="G3864" s="168">
        <f t="shared" si="832"/>
        <v>300564.81670425826</v>
      </c>
      <c r="H3864" s="168">
        <f t="shared" si="833"/>
        <v>271310.33852408634</v>
      </c>
      <c r="I3864" s="169">
        <f t="shared" si="834"/>
        <v>571875.15522834461</v>
      </c>
      <c r="J3864" s="169">
        <f t="shared" si="836"/>
        <v>548991.48189737007</v>
      </c>
      <c r="K3864" s="95"/>
      <c r="L3864" s="265">
        <f t="shared" si="835"/>
        <v>219210.98886564956</v>
      </c>
      <c r="M3864" s="265">
        <f>$G3864*NonHospFrac+theModel!$H3864*NonHospFrac</f>
        <v>352664.16636269505</v>
      </c>
      <c r="N3864" s="266">
        <f t="shared" si="837"/>
        <v>571875.15522834461</v>
      </c>
      <c r="O3864" s="159"/>
      <c r="P3864" s="265">
        <f t="shared" si="838"/>
        <v>210439.22703284569</v>
      </c>
      <c r="Q3864" s="265">
        <f t="shared" si="839"/>
        <v>352662.61172102025</v>
      </c>
      <c r="R3864" s="266">
        <f t="shared" si="840"/>
        <v>563101.83875386592</v>
      </c>
    </row>
    <row r="3865" spans="1:18" x14ac:dyDescent="0.3">
      <c r="A3865" s="82">
        <v>3834</v>
      </c>
      <c r="B3865" s="94">
        <f t="shared" si="829"/>
        <v>1.8158246995193481E-32</v>
      </c>
      <c r="C3865" s="179">
        <f t="shared" si="830"/>
        <v>1.8117285117244407E-32</v>
      </c>
      <c r="D3865" s="166">
        <f t="shared" si="831"/>
        <v>2.2558277767625785E-3</v>
      </c>
      <c r="E3865" s="167">
        <f t="shared" si="841"/>
        <v>24.291375447755232</v>
      </c>
      <c r="F3865" s="168">
        <f t="shared" si="842"/>
        <v>8.6510995238845183</v>
      </c>
      <c r="G3865" s="168">
        <f t="shared" si="832"/>
        <v>300643.21128347167</v>
      </c>
      <c r="H3865" s="168">
        <f t="shared" si="833"/>
        <v>271310.33852408634</v>
      </c>
      <c r="I3865" s="169">
        <f t="shared" si="834"/>
        <v>571953.54980755807</v>
      </c>
      <c r="J3865" s="169">
        <f t="shared" si="836"/>
        <v>549058.53401615121</v>
      </c>
      <c r="K3865" s="95"/>
      <c r="L3865" s="265">
        <f t="shared" si="835"/>
        <v>219241.03904893511</v>
      </c>
      <c r="M3865" s="265">
        <f>$G3865*NonHospFrac+theModel!$H3865*NonHospFrac</f>
        <v>352712.5107586229</v>
      </c>
      <c r="N3865" s="266">
        <f t="shared" si="837"/>
        <v>571953.54980755807</v>
      </c>
      <c r="O3865" s="159"/>
      <c r="P3865" s="265">
        <f t="shared" si="838"/>
        <v>210464.92942807855</v>
      </c>
      <c r="Q3865" s="265">
        <f t="shared" si="839"/>
        <v>352710.9561169481</v>
      </c>
      <c r="R3865" s="266">
        <f t="shared" si="840"/>
        <v>563175.88554502663</v>
      </c>
    </row>
    <row r="3866" spans="1:18" x14ac:dyDescent="0.3">
      <c r="A3866" s="82">
        <v>3835</v>
      </c>
      <c r="B3866" s="94">
        <f t="shared" si="829"/>
        <v>1.7819042601887526E-32</v>
      </c>
      <c r="C3866" s="179">
        <f t="shared" si="830"/>
        <v>1.7778845910630873E-32</v>
      </c>
      <c r="D3866" s="166">
        <f t="shared" si="831"/>
        <v>2.2558277767625785E-3</v>
      </c>
      <c r="E3866" s="167">
        <f t="shared" si="841"/>
        <v>24.291375447755232</v>
      </c>
      <c r="F3866" s="168">
        <f t="shared" si="842"/>
        <v>8.6533553516612809</v>
      </c>
      <c r="G3866" s="168">
        <f t="shared" si="832"/>
        <v>300721.60586268507</v>
      </c>
      <c r="H3866" s="168">
        <f t="shared" si="833"/>
        <v>271310.33852408634</v>
      </c>
      <c r="I3866" s="169">
        <f t="shared" si="834"/>
        <v>572031.94438677141</v>
      </c>
      <c r="J3866" s="169">
        <f t="shared" si="836"/>
        <v>549125.5834017559</v>
      </c>
      <c r="K3866" s="95"/>
      <c r="L3866" s="265">
        <f t="shared" si="835"/>
        <v>219271.08923222072</v>
      </c>
      <c r="M3866" s="265">
        <f>$G3866*NonHospFrac+theModel!$H3866*NonHospFrac</f>
        <v>352760.85515455069</v>
      </c>
      <c r="N3866" s="266">
        <f t="shared" si="837"/>
        <v>572031.94438677141</v>
      </c>
      <c r="O3866" s="159"/>
      <c r="P3866" s="265">
        <f t="shared" si="838"/>
        <v>210490.63077563123</v>
      </c>
      <c r="Q3866" s="265">
        <f t="shared" si="839"/>
        <v>352759.3005128759</v>
      </c>
      <c r="R3866" s="266">
        <f t="shared" si="840"/>
        <v>563249.93128850707</v>
      </c>
    </row>
    <row r="3867" spans="1:18" x14ac:dyDescent="0.3">
      <c r="A3867" s="82">
        <v>3836</v>
      </c>
      <c r="B3867" s="94">
        <f t="shared" si="829"/>
        <v>1.7486174702433014E-32</v>
      </c>
      <c r="C3867" s="179">
        <f t="shared" si="830"/>
        <v>1.7446728903829941E-32</v>
      </c>
      <c r="D3867" s="166">
        <f t="shared" si="831"/>
        <v>2.2558277767625785E-3</v>
      </c>
      <c r="E3867" s="167">
        <f t="shared" si="841"/>
        <v>24.291375447755232</v>
      </c>
      <c r="F3867" s="168">
        <f t="shared" si="842"/>
        <v>8.6556111794380435</v>
      </c>
      <c r="G3867" s="168">
        <f t="shared" si="832"/>
        <v>300800.00044189853</v>
      </c>
      <c r="H3867" s="168">
        <f t="shared" si="833"/>
        <v>271310.33852408634</v>
      </c>
      <c r="I3867" s="169">
        <f t="shared" si="834"/>
        <v>572110.33896598488</v>
      </c>
      <c r="J3867" s="169">
        <f t="shared" si="836"/>
        <v>549192.63005429576</v>
      </c>
      <c r="K3867" s="95"/>
      <c r="L3867" s="265">
        <f t="shared" si="835"/>
        <v>219301.1394155063</v>
      </c>
      <c r="M3867" s="265">
        <f>$G3867*NonHospFrac+theModel!$H3867*NonHospFrac</f>
        <v>352809.1995504786</v>
      </c>
      <c r="N3867" s="266">
        <f t="shared" si="837"/>
        <v>572110.33896598488</v>
      </c>
      <c r="O3867" s="159"/>
      <c r="P3867" s="265">
        <f t="shared" si="838"/>
        <v>210516.33107554636</v>
      </c>
      <c r="Q3867" s="265">
        <f t="shared" si="839"/>
        <v>352807.64490880381</v>
      </c>
      <c r="R3867" s="266">
        <f t="shared" si="840"/>
        <v>563323.9759843502</v>
      </c>
    </row>
    <row r="3868" spans="1:18" x14ac:dyDescent="0.3">
      <c r="A3868" s="82">
        <v>3837</v>
      </c>
      <c r="B3868" s="94">
        <f t="shared" si="829"/>
        <v>1.7159524928214675E-32</v>
      </c>
      <c r="C3868" s="179">
        <f t="shared" si="830"/>
        <v>1.7120815995245559E-32</v>
      </c>
      <c r="D3868" s="166">
        <f t="shared" si="831"/>
        <v>2.2558277767625785E-3</v>
      </c>
      <c r="E3868" s="167">
        <f t="shared" si="841"/>
        <v>24.291375447755232</v>
      </c>
      <c r="F3868" s="168">
        <f t="shared" si="842"/>
        <v>8.6578670072148061</v>
      </c>
      <c r="G3868" s="168">
        <f t="shared" si="832"/>
        <v>300878.39502111194</v>
      </c>
      <c r="H3868" s="168">
        <f t="shared" si="833"/>
        <v>271310.33852408634</v>
      </c>
      <c r="I3868" s="169">
        <f t="shared" si="834"/>
        <v>572188.73354519834</v>
      </c>
      <c r="J3868" s="169">
        <f t="shared" si="836"/>
        <v>549259.67397388199</v>
      </c>
      <c r="K3868" s="95"/>
      <c r="L3868" s="265">
        <f t="shared" si="835"/>
        <v>219331.18959879188</v>
      </c>
      <c r="M3868" s="265">
        <f>$G3868*NonHospFrac+theModel!$H3868*NonHospFrac</f>
        <v>352857.5439464064</v>
      </c>
      <c r="N3868" s="266">
        <f t="shared" si="837"/>
        <v>572188.73354519834</v>
      </c>
      <c r="O3868" s="159"/>
      <c r="P3868" s="265">
        <f t="shared" si="838"/>
        <v>210542.03032786667</v>
      </c>
      <c r="Q3868" s="265">
        <f t="shared" si="839"/>
        <v>352855.9893047316</v>
      </c>
      <c r="R3868" s="266">
        <f t="shared" si="840"/>
        <v>563398.01963259827</v>
      </c>
    </row>
    <row r="3869" spans="1:18" x14ac:dyDescent="0.3">
      <c r="A3869" s="82">
        <v>3838</v>
      </c>
      <c r="B3869" s="94">
        <f t="shared" si="829"/>
        <v>1.6838977121797335E-32</v>
      </c>
      <c r="C3869" s="179">
        <f t="shared" si="830"/>
        <v>1.6800991289473715E-32</v>
      </c>
      <c r="D3869" s="166">
        <f t="shared" si="831"/>
        <v>2.2558277767625785E-3</v>
      </c>
      <c r="E3869" s="167">
        <f t="shared" si="841"/>
        <v>24.291375447755232</v>
      </c>
      <c r="F3869" s="168">
        <f t="shared" si="842"/>
        <v>8.6601228349915687</v>
      </c>
      <c r="G3869" s="168">
        <f t="shared" si="832"/>
        <v>300956.78960032534</v>
      </c>
      <c r="H3869" s="168">
        <f t="shared" si="833"/>
        <v>271310.33852408634</v>
      </c>
      <c r="I3869" s="169">
        <f t="shared" si="834"/>
        <v>572267.12812441168</v>
      </c>
      <c r="J3869" s="169">
        <f t="shared" si="836"/>
        <v>549326.71516062599</v>
      </c>
      <c r="K3869" s="95"/>
      <c r="L3869" s="265">
        <f t="shared" si="835"/>
        <v>219361.23978207743</v>
      </c>
      <c r="M3869" s="265">
        <f>$G3869*NonHospFrac+theModel!$H3869*NonHospFrac</f>
        <v>352905.88834233419</v>
      </c>
      <c r="N3869" s="266">
        <f t="shared" si="837"/>
        <v>572267.12812441168</v>
      </c>
      <c r="O3869" s="159"/>
      <c r="P3869" s="265">
        <f t="shared" si="838"/>
        <v>210567.72853263485</v>
      </c>
      <c r="Q3869" s="265">
        <f t="shared" si="839"/>
        <v>352904.33370065939</v>
      </c>
      <c r="R3869" s="266">
        <f t="shared" si="840"/>
        <v>563472.06223329424</v>
      </c>
    </row>
    <row r="3870" spans="1:18" x14ac:dyDescent="0.3">
      <c r="A3870" s="82">
        <v>3839</v>
      </c>
      <c r="B3870" s="94">
        <f t="shared" si="829"/>
        <v>1.6524417295620057E-32</v>
      </c>
      <c r="C3870" s="179">
        <f t="shared" si="830"/>
        <v>1.6487141056089782E-32</v>
      </c>
      <c r="D3870" s="166">
        <f t="shared" si="831"/>
        <v>2.2558277767625785E-3</v>
      </c>
      <c r="E3870" s="167">
        <f t="shared" si="841"/>
        <v>24.291375447755232</v>
      </c>
      <c r="F3870" s="168">
        <f t="shared" si="842"/>
        <v>8.6623786627683312</v>
      </c>
      <c r="G3870" s="168">
        <f t="shared" si="832"/>
        <v>301035.1841795388</v>
      </c>
      <c r="H3870" s="168">
        <f t="shared" si="833"/>
        <v>271310.33852408634</v>
      </c>
      <c r="I3870" s="169">
        <f t="shared" si="834"/>
        <v>572345.52270362515</v>
      </c>
      <c r="J3870" s="169">
        <f t="shared" si="836"/>
        <v>549393.7536146394</v>
      </c>
      <c r="K3870" s="95"/>
      <c r="L3870" s="265">
        <f t="shared" si="835"/>
        <v>219391.28996536304</v>
      </c>
      <c r="M3870" s="265">
        <f>$G3870*NonHospFrac+theModel!$H3870*NonHospFrac</f>
        <v>352954.2327382621</v>
      </c>
      <c r="N3870" s="266">
        <f t="shared" si="837"/>
        <v>572345.52270362515</v>
      </c>
      <c r="O3870" s="159"/>
      <c r="P3870" s="265">
        <f t="shared" si="838"/>
        <v>210593.42568989366</v>
      </c>
      <c r="Q3870" s="265">
        <f t="shared" si="839"/>
        <v>352952.6780965873</v>
      </c>
      <c r="R3870" s="266">
        <f t="shared" si="840"/>
        <v>563546.10378648096</v>
      </c>
    </row>
    <row r="3871" spans="1:18" x14ac:dyDescent="0.3">
      <c r="A3871" s="82">
        <v>3840</v>
      </c>
      <c r="B3871" s="94">
        <f t="shared" ref="B3871:B3934" si="843">Constant*EXP(PowerTerm*(A3871)/7)</f>
        <v>1.6215733591461885E-32</v>
      </c>
      <c r="C3871" s="179">
        <f t="shared" ref="C3871:C3934" si="844">(1-theFloor)*B3871</f>
        <v>1.6179153689205683E-32</v>
      </c>
      <c r="D3871" s="166">
        <f t="shared" ref="D3871:D3934" si="845">theFloor</f>
        <v>2.2558277767625785E-3</v>
      </c>
      <c r="E3871" s="167">
        <f t="shared" si="841"/>
        <v>24.291375447755232</v>
      </c>
      <c r="F3871" s="168">
        <f t="shared" si="842"/>
        <v>8.6646344905450938</v>
      </c>
      <c r="G3871" s="168">
        <f t="shared" ref="G3871:G3934" si="846">$B$22*F3871*totInfected/365.25</f>
        <v>301113.57875875221</v>
      </c>
      <c r="H3871" s="168">
        <f t="shared" ref="H3871:H3934" si="847">lostQALYs_Injured*E3871*totInfected/365.25</f>
        <v>271310.33852408634</v>
      </c>
      <c r="I3871" s="169">
        <f t="shared" ref="I3871:I3934" si="848">H3871+G3871</f>
        <v>572423.91728283861</v>
      </c>
      <c r="J3871" s="169">
        <f t="shared" si="836"/>
        <v>549460.7893360334</v>
      </c>
      <c r="K3871" s="95"/>
      <c r="L3871" s="265">
        <f t="shared" ref="L3871:L3934" si="849">$G3871*HospFrac+$H3871*HospFrac</f>
        <v>219421.3401486486</v>
      </c>
      <c r="M3871" s="265">
        <f>$G3871*NonHospFrac+theModel!$H3871*NonHospFrac</f>
        <v>353002.57713418989</v>
      </c>
      <c r="N3871" s="266">
        <f t="shared" si="837"/>
        <v>572423.91728283849</v>
      </c>
      <c r="O3871" s="159"/>
      <c r="P3871" s="265">
        <f t="shared" si="838"/>
        <v>210619.1217996857</v>
      </c>
      <c r="Q3871" s="265">
        <f t="shared" si="839"/>
        <v>353001.0224925151</v>
      </c>
      <c r="R3871" s="266">
        <f t="shared" si="840"/>
        <v>563620.1442922008</v>
      </c>
    </row>
    <row r="3872" spans="1:18" x14ac:dyDescent="0.3">
      <c r="A3872" s="82">
        <v>3841</v>
      </c>
      <c r="B3872" s="94">
        <f t="shared" si="843"/>
        <v>1.5912816240664819E-32</v>
      </c>
      <c r="C3872" s="179">
        <f t="shared" si="844"/>
        <v>1.5876919667782607E-32</v>
      </c>
      <c r="D3872" s="166">
        <f t="shared" si="845"/>
        <v>2.2558277767625785E-3</v>
      </c>
      <c r="E3872" s="167">
        <f t="shared" si="841"/>
        <v>24.291375447755232</v>
      </c>
      <c r="F3872" s="168">
        <f t="shared" si="842"/>
        <v>8.6668903183218564</v>
      </c>
      <c r="G3872" s="168">
        <f t="shared" si="846"/>
        <v>301191.97333796555</v>
      </c>
      <c r="H3872" s="168">
        <f t="shared" si="847"/>
        <v>271310.33852408634</v>
      </c>
      <c r="I3872" s="169">
        <f t="shared" si="848"/>
        <v>572502.31186205195</v>
      </c>
      <c r="J3872" s="169">
        <f t="shared" ref="J3872:J3935" si="850">J3871+(I3872-I3871)/(1+discountDaily)^A3872</f>
        <v>549527.8223249194</v>
      </c>
      <c r="K3872" s="95"/>
      <c r="L3872" s="265">
        <f t="shared" si="849"/>
        <v>219451.39033193415</v>
      </c>
      <c r="M3872" s="265">
        <f>$G3872*NonHospFrac+theModel!$H3872*NonHospFrac</f>
        <v>353050.92153011775</v>
      </c>
      <c r="N3872" s="266">
        <f t="shared" ref="N3872:N3935" si="851">L3872+M3872</f>
        <v>572502.31186205195</v>
      </c>
      <c r="O3872" s="159"/>
      <c r="P3872" s="265">
        <f t="shared" ref="P3872:P3935" si="852">P3871+(L3872-L3871)/(1+discountDaily)^A3872</f>
        <v>210644.8168620537</v>
      </c>
      <c r="Q3872" s="265">
        <f t="shared" ref="Q3872:Q3935" si="853">Q3871+(M3872-M3871)/(1+discountDaily)^B3872</f>
        <v>353049.36688844295</v>
      </c>
      <c r="R3872" s="266">
        <f t="shared" ref="R3872:R3935" si="854">P3872+Q3872</f>
        <v>563694.18375049671</v>
      </c>
    </row>
    <row r="3873" spans="1:18" x14ac:dyDescent="0.3">
      <c r="A3873" s="82">
        <v>3842</v>
      </c>
      <c r="B3873" s="94">
        <f t="shared" si="843"/>
        <v>1.5615557525099778E-32</v>
      </c>
      <c r="C3873" s="179">
        <f t="shared" si="844"/>
        <v>1.5580331516685024E-32</v>
      </c>
      <c r="D3873" s="166">
        <f t="shared" si="845"/>
        <v>2.2558277767625785E-3</v>
      </c>
      <c r="E3873" s="167">
        <f t="shared" ref="E3873:E3936" si="855">C3873+E3872</f>
        <v>24.291375447755232</v>
      </c>
      <c r="F3873" s="168">
        <f t="shared" ref="F3873:F3936" si="856">D3873+F3872</f>
        <v>8.669146146098619</v>
      </c>
      <c r="G3873" s="168">
        <f t="shared" si="846"/>
        <v>301270.36791717901</v>
      </c>
      <c r="H3873" s="168">
        <f t="shared" si="847"/>
        <v>271310.33852408634</v>
      </c>
      <c r="I3873" s="169">
        <f t="shared" si="848"/>
        <v>572580.7064412653</v>
      </c>
      <c r="J3873" s="169">
        <f t="shared" si="850"/>
        <v>549594.85258140881</v>
      </c>
      <c r="K3873" s="95"/>
      <c r="L3873" s="265">
        <f t="shared" si="849"/>
        <v>219481.44051521976</v>
      </c>
      <c r="M3873" s="265">
        <f>$G3873*NonHospFrac+theModel!$H3873*NonHospFrac</f>
        <v>353099.2659260456</v>
      </c>
      <c r="N3873" s="266">
        <f t="shared" si="851"/>
        <v>572580.7064412653</v>
      </c>
      <c r="O3873" s="159"/>
      <c r="P3873" s="265">
        <f t="shared" si="852"/>
        <v>210670.51087704045</v>
      </c>
      <c r="Q3873" s="265">
        <f t="shared" si="853"/>
        <v>353097.7112843708</v>
      </c>
      <c r="R3873" s="266">
        <f t="shared" si="854"/>
        <v>563768.22216141131</v>
      </c>
    </row>
    <row r="3874" spans="1:18" x14ac:dyDescent="0.3">
      <c r="A3874" s="82">
        <v>3843</v>
      </c>
      <c r="B3874" s="94">
        <f t="shared" si="843"/>
        <v>1.5323851738861833E-32</v>
      </c>
      <c r="C3874" s="179">
        <f t="shared" si="844"/>
        <v>1.5289283768462316E-32</v>
      </c>
      <c r="D3874" s="166">
        <f t="shared" si="845"/>
        <v>2.2558277767625785E-3</v>
      </c>
      <c r="E3874" s="167">
        <f t="shared" si="855"/>
        <v>24.291375447755232</v>
      </c>
      <c r="F3874" s="168">
        <f t="shared" si="856"/>
        <v>8.6714019738753816</v>
      </c>
      <c r="G3874" s="168">
        <f t="shared" si="846"/>
        <v>301348.76249639242</v>
      </c>
      <c r="H3874" s="168">
        <f t="shared" si="847"/>
        <v>271310.33852408634</v>
      </c>
      <c r="I3874" s="169">
        <f t="shared" si="848"/>
        <v>572659.10102047876</v>
      </c>
      <c r="J3874" s="169">
        <f t="shared" si="850"/>
        <v>549661.88010561303</v>
      </c>
      <c r="K3874" s="95"/>
      <c r="L3874" s="265">
        <f t="shared" si="849"/>
        <v>219511.49069850531</v>
      </c>
      <c r="M3874" s="265">
        <f>$G3874*NonHospFrac+theModel!$H3874*NonHospFrac</f>
        <v>353147.61032197345</v>
      </c>
      <c r="N3874" s="266">
        <f t="shared" si="851"/>
        <v>572659.10102047876</v>
      </c>
      <c r="O3874" s="159"/>
      <c r="P3874" s="265">
        <f t="shared" si="852"/>
        <v>210696.20384468851</v>
      </c>
      <c r="Q3874" s="265">
        <f t="shared" si="853"/>
        <v>353146.05568029865</v>
      </c>
      <c r="R3874" s="266">
        <f t="shared" si="854"/>
        <v>563842.2595249872</v>
      </c>
    </row>
    <row r="3875" spans="1:18" x14ac:dyDescent="0.3">
      <c r="A3875" s="82">
        <v>3844</v>
      </c>
      <c r="B3875" s="94">
        <f t="shared" si="843"/>
        <v>1.5037595150680883E-32</v>
      </c>
      <c r="C3875" s="179">
        <f t="shared" si="844"/>
        <v>1.5003672925844268E-32</v>
      </c>
      <c r="D3875" s="166">
        <f t="shared" si="845"/>
        <v>2.2558277767625785E-3</v>
      </c>
      <c r="E3875" s="167">
        <f t="shared" si="855"/>
        <v>24.291375447755232</v>
      </c>
      <c r="F3875" s="168">
        <f t="shared" si="856"/>
        <v>8.6736578016521442</v>
      </c>
      <c r="G3875" s="168">
        <f t="shared" si="846"/>
        <v>301427.15707560588</v>
      </c>
      <c r="H3875" s="168">
        <f t="shared" si="847"/>
        <v>271310.33852408634</v>
      </c>
      <c r="I3875" s="169">
        <f t="shared" si="848"/>
        <v>572737.49559969222</v>
      </c>
      <c r="J3875" s="169">
        <f t="shared" si="850"/>
        <v>549728.90489764349</v>
      </c>
      <c r="K3875" s="95"/>
      <c r="L3875" s="265">
        <f t="shared" si="849"/>
        <v>219541.54088179092</v>
      </c>
      <c r="M3875" s="265">
        <f>$G3875*NonHospFrac+theModel!$H3875*NonHospFrac</f>
        <v>353195.9547179013</v>
      </c>
      <c r="N3875" s="266">
        <f t="shared" si="851"/>
        <v>572737.49559969222</v>
      </c>
      <c r="O3875" s="159"/>
      <c r="P3875" s="265">
        <f t="shared" si="852"/>
        <v>210721.89576504068</v>
      </c>
      <c r="Q3875" s="265">
        <f t="shared" si="853"/>
        <v>353194.40007622651</v>
      </c>
      <c r="R3875" s="266">
        <f t="shared" si="854"/>
        <v>563916.29584126722</v>
      </c>
    </row>
    <row r="3876" spans="1:18" x14ac:dyDescent="0.3">
      <c r="A3876" s="82">
        <v>3845</v>
      </c>
      <c r="B3876" s="94">
        <f t="shared" si="843"/>
        <v>1.4756685967034604E-32</v>
      </c>
      <c r="C3876" s="179">
        <f t="shared" si="844"/>
        <v>1.4723397424937204E-32</v>
      </c>
      <c r="D3876" s="166">
        <f t="shared" si="845"/>
        <v>2.2558277767625785E-3</v>
      </c>
      <c r="E3876" s="167">
        <f t="shared" si="855"/>
        <v>24.291375447755232</v>
      </c>
      <c r="F3876" s="168">
        <f t="shared" si="856"/>
        <v>8.6759136294289068</v>
      </c>
      <c r="G3876" s="168">
        <f t="shared" si="846"/>
        <v>301505.55165481928</v>
      </c>
      <c r="H3876" s="168">
        <f t="shared" si="847"/>
        <v>271310.33852408634</v>
      </c>
      <c r="I3876" s="169">
        <f t="shared" si="848"/>
        <v>572815.89017890557</v>
      </c>
      <c r="J3876" s="169">
        <f t="shared" si="850"/>
        <v>549795.92695761134</v>
      </c>
      <c r="K3876" s="95"/>
      <c r="L3876" s="265">
        <f t="shared" si="849"/>
        <v>219571.59106507647</v>
      </c>
      <c r="M3876" s="265">
        <f>$G3876*NonHospFrac+theModel!$H3876*NonHospFrac</f>
        <v>353244.29911382915</v>
      </c>
      <c r="N3876" s="266">
        <f t="shared" si="851"/>
        <v>572815.89017890557</v>
      </c>
      <c r="O3876" s="159"/>
      <c r="P3876" s="265">
        <f t="shared" si="852"/>
        <v>210747.58663813953</v>
      </c>
      <c r="Q3876" s="265">
        <f t="shared" si="853"/>
        <v>353242.74447215436</v>
      </c>
      <c r="R3876" s="266">
        <f t="shared" si="854"/>
        <v>563990.33111029386</v>
      </c>
    </row>
    <row r="3877" spans="1:18" x14ac:dyDescent="0.3">
      <c r="A3877" s="82">
        <v>3846</v>
      </c>
      <c r="B3877" s="94">
        <f t="shared" si="843"/>
        <v>1.4481024295950414E-32</v>
      </c>
      <c r="C3877" s="179">
        <f t="shared" si="844"/>
        <v>1.4448357599107636E-32</v>
      </c>
      <c r="D3877" s="166">
        <f t="shared" si="845"/>
        <v>2.2558277767625785E-3</v>
      </c>
      <c r="E3877" s="167">
        <f t="shared" si="855"/>
        <v>24.291375447755232</v>
      </c>
      <c r="F3877" s="168">
        <f t="shared" si="856"/>
        <v>8.6781694572056693</v>
      </c>
      <c r="G3877" s="168">
        <f t="shared" si="846"/>
        <v>301583.94623403274</v>
      </c>
      <c r="H3877" s="168">
        <f t="shared" si="847"/>
        <v>271310.33852408634</v>
      </c>
      <c r="I3877" s="169">
        <f t="shared" si="848"/>
        <v>572894.28475811915</v>
      </c>
      <c r="J3877" s="169">
        <f t="shared" si="850"/>
        <v>549862.94628562825</v>
      </c>
      <c r="K3877" s="95"/>
      <c r="L3877" s="265">
        <f t="shared" si="849"/>
        <v>219601.64124836208</v>
      </c>
      <c r="M3877" s="265">
        <f>$G3877*NonHospFrac+theModel!$H3877*NonHospFrac</f>
        <v>353292.64350975701</v>
      </c>
      <c r="N3877" s="266">
        <f t="shared" si="851"/>
        <v>572894.28475811915</v>
      </c>
      <c r="O3877" s="159"/>
      <c r="P3877" s="265">
        <f t="shared" si="852"/>
        <v>210773.27646402788</v>
      </c>
      <c r="Q3877" s="265">
        <f t="shared" si="853"/>
        <v>353291.08886808221</v>
      </c>
      <c r="R3877" s="266">
        <f t="shared" si="854"/>
        <v>564064.36533211009</v>
      </c>
    </row>
    <row r="3878" spans="1:18" x14ac:dyDescent="0.3">
      <c r="A3878" s="82">
        <v>3847</v>
      </c>
      <c r="B3878" s="94">
        <f t="shared" si="843"/>
        <v>1.4210512111483658E-32</v>
      </c>
      <c r="C3878" s="179">
        <f t="shared" si="844"/>
        <v>1.4178455643540551E-32</v>
      </c>
      <c r="D3878" s="166">
        <f t="shared" si="845"/>
        <v>2.2558277767625785E-3</v>
      </c>
      <c r="E3878" s="167">
        <f t="shared" si="855"/>
        <v>24.291375447755232</v>
      </c>
      <c r="F3878" s="168">
        <f t="shared" si="856"/>
        <v>8.6804252849824319</v>
      </c>
      <c r="G3878" s="168">
        <f t="shared" si="846"/>
        <v>301662.34081324621</v>
      </c>
      <c r="H3878" s="168">
        <f t="shared" si="847"/>
        <v>271310.33852408634</v>
      </c>
      <c r="I3878" s="169">
        <f t="shared" si="848"/>
        <v>572972.67933733249</v>
      </c>
      <c r="J3878" s="169">
        <f t="shared" si="850"/>
        <v>549929.96288180526</v>
      </c>
      <c r="K3878" s="95"/>
      <c r="L3878" s="265">
        <f t="shared" si="849"/>
        <v>219631.69143164769</v>
      </c>
      <c r="M3878" s="265">
        <f>$G3878*NonHospFrac+theModel!$H3878*NonHospFrac</f>
        <v>353340.98790568486</v>
      </c>
      <c r="N3878" s="266">
        <f t="shared" si="851"/>
        <v>572972.67933733249</v>
      </c>
      <c r="O3878" s="159"/>
      <c r="P3878" s="265">
        <f t="shared" si="852"/>
        <v>210798.96524274835</v>
      </c>
      <c r="Q3878" s="265">
        <f t="shared" si="853"/>
        <v>353339.43326401006</v>
      </c>
      <c r="R3878" s="266">
        <f t="shared" si="854"/>
        <v>564138.39850675839</v>
      </c>
    </row>
    <row r="3879" spans="1:18" x14ac:dyDescent="0.3">
      <c r="A3879" s="82">
        <v>3848</v>
      </c>
      <c r="B3879" s="94">
        <f t="shared" si="843"/>
        <v>1.3945053218859349E-32</v>
      </c>
      <c r="C3879" s="179">
        <f t="shared" si="844"/>
        <v>1.3913595580459813E-32</v>
      </c>
      <c r="D3879" s="166">
        <f t="shared" si="845"/>
        <v>2.2558277767625785E-3</v>
      </c>
      <c r="E3879" s="167">
        <f t="shared" si="855"/>
        <v>24.291375447755232</v>
      </c>
      <c r="F3879" s="168">
        <f t="shared" si="856"/>
        <v>8.6826811127591945</v>
      </c>
      <c r="G3879" s="168">
        <f t="shared" si="846"/>
        <v>301740.73539245955</v>
      </c>
      <c r="H3879" s="168">
        <f t="shared" si="847"/>
        <v>271310.33852408634</v>
      </c>
      <c r="I3879" s="169">
        <f t="shared" si="848"/>
        <v>573051.07391654584</v>
      </c>
      <c r="J3879" s="169">
        <f t="shared" si="850"/>
        <v>549996.9767462539</v>
      </c>
      <c r="K3879" s="95"/>
      <c r="L3879" s="265">
        <f t="shared" si="849"/>
        <v>219661.74161493324</v>
      </c>
      <c r="M3879" s="265">
        <f>$G3879*NonHospFrac+theModel!$H3879*NonHospFrac</f>
        <v>353389.33230161265</v>
      </c>
      <c r="N3879" s="266">
        <f t="shared" si="851"/>
        <v>573051.07391654584</v>
      </c>
      <c r="O3879" s="159"/>
      <c r="P3879" s="265">
        <f t="shared" si="852"/>
        <v>210824.65297434357</v>
      </c>
      <c r="Q3879" s="265">
        <f t="shared" si="853"/>
        <v>353387.77765993786</v>
      </c>
      <c r="R3879" s="266">
        <f t="shared" si="854"/>
        <v>564212.43063428137</v>
      </c>
    </row>
    <row r="3880" spans="1:18" x14ac:dyDescent="0.3">
      <c r="A3880" s="82">
        <v>3849</v>
      </c>
      <c r="B3880" s="94">
        <f t="shared" si="843"/>
        <v>1.3684553220265067E-32</v>
      </c>
      <c r="C3880" s="179">
        <f t="shared" si="844"/>
        <v>1.3653683224998208E-32</v>
      </c>
      <c r="D3880" s="166">
        <f t="shared" si="845"/>
        <v>2.2558277767625785E-3</v>
      </c>
      <c r="E3880" s="167">
        <f t="shared" si="855"/>
        <v>24.291375447755232</v>
      </c>
      <c r="F3880" s="168">
        <f t="shared" si="856"/>
        <v>8.6849369405359571</v>
      </c>
      <c r="G3880" s="168">
        <f t="shared" si="846"/>
        <v>301819.12997167301</v>
      </c>
      <c r="H3880" s="168">
        <f t="shared" si="847"/>
        <v>271310.33852408634</v>
      </c>
      <c r="I3880" s="169">
        <f t="shared" si="848"/>
        <v>573129.46849575941</v>
      </c>
      <c r="J3880" s="169">
        <f t="shared" si="850"/>
        <v>550063.9878790857</v>
      </c>
      <c r="K3880" s="95"/>
      <c r="L3880" s="265">
        <f t="shared" si="849"/>
        <v>219691.79179821882</v>
      </c>
      <c r="M3880" s="265">
        <f>$G3880*NonHospFrac+theModel!$H3880*NonHospFrac</f>
        <v>353437.6766975405</v>
      </c>
      <c r="N3880" s="266">
        <f t="shared" si="851"/>
        <v>573129.4684957593</v>
      </c>
      <c r="O3880" s="159"/>
      <c r="P3880" s="265">
        <f t="shared" si="852"/>
        <v>210850.3396588563</v>
      </c>
      <c r="Q3880" s="265">
        <f t="shared" si="853"/>
        <v>353436.12205586571</v>
      </c>
      <c r="R3880" s="266">
        <f t="shared" si="854"/>
        <v>564286.46171472198</v>
      </c>
    </row>
    <row r="3881" spans="1:18" x14ac:dyDescent="0.3">
      <c r="A3881" s="82">
        <v>3850</v>
      </c>
      <c r="B3881" s="94">
        <f t="shared" si="843"/>
        <v>1.3428919481282896E-32</v>
      </c>
      <c r="C3881" s="179">
        <f t="shared" si="844"/>
        <v>1.3398626151705109E-32</v>
      </c>
      <c r="D3881" s="166">
        <f t="shared" si="845"/>
        <v>2.2558277767625785E-3</v>
      </c>
      <c r="E3881" s="167">
        <f t="shared" si="855"/>
        <v>24.291375447755232</v>
      </c>
      <c r="F3881" s="168">
        <f t="shared" si="856"/>
        <v>8.6871927683127197</v>
      </c>
      <c r="G3881" s="168">
        <f t="shared" si="846"/>
        <v>301897.52455088642</v>
      </c>
      <c r="H3881" s="168">
        <f t="shared" si="847"/>
        <v>271310.33852408634</v>
      </c>
      <c r="I3881" s="169">
        <f t="shared" si="848"/>
        <v>573207.86307497276</v>
      </c>
      <c r="J3881" s="169">
        <f t="shared" si="850"/>
        <v>550130.99628041161</v>
      </c>
      <c r="K3881" s="95"/>
      <c r="L3881" s="265">
        <f t="shared" si="849"/>
        <v>219721.8419815044</v>
      </c>
      <c r="M3881" s="265">
        <f>$G3881*NonHospFrac+theModel!$H3881*NonHospFrac</f>
        <v>353486.02109346836</v>
      </c>
      <c r="N3881" s="266">
        <f t="shared" si="851"/>
        <v>573207.86307497276</v>
      </c>
      <c r="O3881" s="159"/>
      <c r="P3881" s="265">
        <f t="shared" si="852"/>
        <v>210876.02529632923</v>
      </c>
      <c r="Q3881" s="265">
        <f t="shared" si="853"/>
        <v>353484.46645179356</v>
      </c>
      <c r="R3881" s="266">
        <f t="shared" si="854"/>
        <v>564360.49174812273</v>
      </c>
    </row>
    <row r="3882" spans="1:18" x14ac:dyDescent="0.3">
      <c r="A3882" s="82">
        <v>3851</v>
      </c>
      <c r="B3882" s="94">
        <f t="shared" si="843"/>
        <v>1.3178061097948379E-32</v>
      </c>
      <c r="C3882" s="179">
        <f t="shared" si="844"/>
        <v>1.3148333661679752E-32</v>
      </c>
      <c r="D3882" s="166">
        <f t="shared" si="845"/>
        <v>2.2558277767625785E-3</v>
      </c>
      <c r="E3882" s="167">
        <f t="shared" si="855"/>
        <v>24.291375447755232</v>
      </c>
      <c r="F3882" s="168">
        <f t="shared" si="856"/>
        <v>8.6894485960894823</v>
      </c>
      <c r="G3882" s="168">
        <f t="shared" si="846"/>
        <v>301975.91913009982</v>
      </c>
      <c r="H3882" s="168">
        <f t="shared" si="847"/>
        <v>271310.33852408634</v>
      </c>
      <c r="I3882" s="169">
        <f t="shared" si="848"/>
        <v>573286.25765418611</v>
      </c>
      <c r="J3882" s="169">
        <f t="shared" si="850"/>
        <v>550198.00195034314</v>
      </c>
      <c r="K3882" s="95"/>
      <c r="L3882" s="265">
        <f t="shared" si="849"/>
        <v>219751.89216478996</v>
      </c>
      <c r="M3882" s="265">
        <f>$G3882*NonHospFrac+theModel!$H3882*NonHospFrac</f>
        <v>353534.36548939615</v>
      </c>
      <c r="N3882" s="266">
        <f t="shared" si="851"/>
        <v>573286.25765418611</v>
      </c>
      <c r="O3882" s="159"/>
      <c r="P3882" s="265">
        <f t="shared" si="852"/>
        <v>210901.70988680498</v>
      </c>
      <c r="Q3882" s="265">
        <f t="shared" si="853"/>
        <v>353532.81084772135</v>
      </c>
      <c r="R3882" s="266">
        <f t="shared" si="854"/>
        <v>564434.52073452633</v>
      </c>
    </row>
    <row r="3883" spans="1:18" x14ac:dyDescent="0.3">
      <c r="A3883" s="82">
        <v>3852</v>
      </c>
      <c r="B3883" s="94">
        <f t="shared" si="843"/>
        <v>1.2931888864425049E-32</v>
      </c>
      <c r="C3883" s="179">
        <f t="shared" si="844"/>
        <v>1.2902716750318673E-32</v>
      </c>
      <c r="D3883" s="166">
        <f t="shared" si="845"/>
        <v>2.2558277767625785E-3</v>
      </c>
      <c r="E3883" s="167">
        <f t="shared" si="855"/>
        <v>24.291375447755232</v>
      </c>
      <c r="F3883" s="168">
        <f t="shared" si="856"/>
        <v>8.6917044238662449</v>
      </c>
      <c r="G3883" s="168">
        <f t="shared" si="846"/>
        <v>302054.31370931322</v>
      </c>
      <c r="H3883" s="168">
        <f t="shared" si="847"/>
        <v>271310.33852408634</v>
      </c>
      <c r="I3883" s="169">
        <f t="shared" si="848"/>
        <v>573364.65223339957</v>
      </c>
      <c r="J3883" s="169">
        <f t="shared" si="850"/>
        <v>550265.00488899171</v>
      </c>
      <c r="K3883" s="95"/>
      <c r="L3883" s="265">
        <f t="shared" si="849"/>
        <v>219781.94234807554</v>
      </c>
      <c r="M3883" s="265">
        <f>$G3883*NonHospFrac+theModel!$H3883*NonHospFrac</f>
        <v>353582.709885324</v>
      </c>
      <c r="N3883" s="266">
        <f t="shared" si="851"/>
        <v>573364.65223339957</v>
      </c>
      <c r="O3883" s="159"/>
      <c r="P3883" s="265">
        <f t="shared" si="852"/>
        <v>210927.39343032628</v>
      </c>
      <c r="Q3883" s="265">
        <f t="shared" si="853"/>
        <v>353581.15524364921</v>
      </c>
      <c r="R3883" s="266">
        <f t="shared" si="854"/>
        <v>564508.54867397551</v>
      </c>
    </row>
    <row r="3884" spans="1:18" x14ac:dyDescent="0.3">
      <c r="A3884" s="82">
        <v>3853</v>
      </c>
      <c r="B3884" s="94">
        <f t="shared" si="843"/>
        <v>1.2690315241281883E-32</v>
      </c>
      <c r="C3884" s="179">
        <f t="shared" si="844"/>
        <v>1.2661688075664724E-32</v>
      </c>
      <c r="D3884" s="166">
        <f t="shared" si="845"/>
        <v>2.2558277767625785E-3</v>
      </c>
      <c r="E3884" s="167">
        <f t="shared" si="855"/>
        <v>24.291375447755232</v>
      </c>
      <c r="F3884" s="168">
        <f t="shared" si="856"/>
        <v>8.6939602516430075</v>
      </c>
      <c r="G3884" s="168">
        <f t="shared" si="846"/>
        <v>302132.70828852669</v>
      </c>
      <c r="H3884" s="168">
        <f t="shared" si="847"/>
        <v>271310.33852408634</v>
      </c>
      <c r="I3884" s="169">
        <f t="shared" si="848"/>
        <v>573443.04681261303</v>
      </c>
      <c r="J3884" s="169">
        <f t="shared" si="850"/>
        <v>550332.00509646861</v>
      </c>
      <c r="K3884" s="95"/>
      <c r="L3884" s="265">
        <f t="shared" si="849"/>
        <v>219811.99253136112</v>
      </c>
      <c r="M3884" s="265">
        <f>$G3884*NonHospFrac+theModel!$H3884*NonHospFrac</f>
        <v>353631.05428125185</v>
      </c>
      <c r="N3884" s="266">
        <f t="shared" si="851"/>
        <v>573443.04681261303</v>
      </c>
      <c r="O3884" s="159"/>
      <c r="P3884" s="265">
        <f t="shared" si="852"/>
        <v>210953.07592693577</v>
      </c>
      <c r="Q3884" s="265">
        <f t="shared" si="853"/>
        <v>353629.49963957706</v>
      </c>
      <c r="R3884" s="266">
        <f t="shared" si="854"/>
        <v>564582.57556651277</v>
      </c>
    </row>
    <row r="3885" spans="1:18" x14ac:dyDescent="0.3">
      <c r="A3885" s="82">
        <v>3854</v>
      </c>
      <c r="B3885" s="94">
        <f t="shared" si="843"/>
        <v>1.245325432436519E-32</v>
      </c>
      <c r="C3885" s="179">
        <f t="shared" si="844"/>
        <v>1.2425161927349199E-32</v>
      </c>
      <c r="D3885" s="166">
        <f t="shared" si="845"/>
        <v>2.2558277767625785E-3</v>
      </c>
      <c r="E3885" s="167">
        <f t="shared" si="855"/>
        <v>24.291375447755232</v>
      </c>
      <c r="F3885" s="168">
        <f t="shared" si="856"/>
        <v>8.69621607941977</v>
      </c>
      <c r="G3885" s="168">
        <f t="shared" si="846"/>
        <v>302211.10286774009</v>
      </c>
      <c r="H3885" s="168">
        <f t="shared" si="847"/>
        <v>271310.33852408634</v>
      </c>
      <c r="I3885" s="169">
        <f t="shared" si="848"/>
        <v>573521.44139182637</v>
      </c>
      <c r="J3885" s="169">
        <f t="shared" si="850"/>
        <v>550399.00257288502</v>
      </c>
      <c r="K3885" s="95"/>
      <c r="L3885" s="265">
        <f t="shared" si="849"/>
        <v>219842.04271464673</v>
      </c>
      <c r="M3885" s="265">
        <f>$G3885*NonHospFrac+theModel!$H3885*NonHospFrac</f>
        <v>353679.39867717971</v>
      </c>
      <c r="N3885" s="266">
        <f t="shared" si="851"/>
        <v>573521.44139182637</v>
      </c>
      <c r="O3885" s="159"/>
      <c r="P3885" s="265">
        <f t="shared" si="852"/>
        <v>210978.75737667616</v>
      </c>
      <c r="Q3885" s="265">
        <f t="shared" si="853"/>
        <v>353677.84403550491</v>
      </c>
      <c r="R3885" s="266">
        <f t="shared" si="854"/>
        <v>564656.60141218104</v>
      </c>
    </row>
    <row r="3886" spans="1:18" x14ac:dyDescent="0.3">
      <c r="A3886" s="82">
        <v>3855</v>
      </c>
      <c r="B3886" s="94">
        <f t="shared" si="843"/>
        <v>1.2220621814250133E-32</v>
      </c>
      <c r="C3886" s="179">
        <f t="shared" si="844"/>
        <v>1.2193054196112237E-32</v>
      </c>
      <c r="D3886" s="166">
        <f t="shared" si="845"/>
        <v>2.2558277767625785E-3</v>
      </c>
      <c r="E3886" s="167">
        <f t="shared" si="855"/>
        <v>24.291375447755232</v>
      </c>
      <c r="F3886" s="168">
        <f t="shared" si="856"/>
        <v>8.6984719071965326</v>
      </c>
      <c r="G3886" s="168">
        <f t="shared" si="846"/>
        <v>302289.49744695349</v>
      </c>
      <c r="H3886" s="168">
        <f t="shared" si="847"/>
        <v>271310.33852408634</v>
      </c>
      <c r="I3886" s="169">
        <f t="shared" si="848"/>
        <v>573599.83597103984</v>
      </c>
      <c r="J3886" s="169">
        <f t="shared" si="850"/>
        <v>550465.99731835257</v>
      </c>
      <c r="K3886" s="95"/>
      <c r="L3886" s="265">
        <f t="shared" si="849"/>
        <v>219872.09289793228</v>
      </c>
      <c r="M3886" s="265">
        <f>$G3886*NonHospFrac+theModel!$H3886*NonHospFrac</f>
        <v>353727.74307310756</v>
      </c>
      <c r="N3886" s="266">
        <f t="shared" si="851"/>
        <v>573599.83597103984</v>
      </c>
      <c r="O3886" s="159"/>
      <c r="P3886" s="265">
        <f t="shared" si="852"/>
        <v>211004.43777959005</v>
      </c>
      <c r="Q3886" s="265">
        <f t="shared" si="853"/>
        <v>353726.18843143276</v>
      </c>
      <c r="R3886" s="266">
        <f t="shared" si="854"/>
        <v>564730.62621102284</v>
      </c>
    </row>
    <row r="3887" spans="1:18" x14ac:dyDescent="0.3">
      <c r="A3887" s="82">
        <v>3856</v>
      </c>
      <c r="B3887" s="94">
        <f t="shared" si="843"/>
        <v>1.1992334986263843E-32</v>
      </c>
      <c r="C3887" s="179">
        <f t="shared" si="844"/>
        <v>1.1965282343893588E-32</v>
      </c>
      <c r="D3887" s="166">
        <f t="shared" si="845"/>
        <v>2.2558277767625785E-3</v>
      </c>
      <c r="E3887" s="167">
        <f t="shared" si="855"/>
        <v>24.291375447755232</v>
      </c>
      <c r="F3887" s="168">
        <f t="shared" si="856"/>
        <v>8.7007277349732952</v>
      </c>
      <c r="G3887" s="168">
        <f t="shared" si="846"/>
        <v>302367.89202616696</v>
      </c>
      <c r="H3887" s="168">
        <f t="shared" si="847"/>
        <v>271310.33852408634</v>
      </c>
      <c r="I3887" s="169">
        <f t="shared" si="848"/>
        <v>573678.2305502533</v>
      </c>
      <c r="J3887" s="169">
        <f t="shared" si="850"/>
        <v>550532.98933298234</v>
      </c>
      <c r="K3887" s="95"/>
      <c r="L3887" s="265">
        <f t="shared" si="849"/>
        <v>219902.14308121789</v>
      </c>
      <c r="M3887" s="265">
        <f>$G3887*NonHospFrac+theModel!$H3887*NonHospFrac</f>
        <v>353776.08746903541</v>
      </c>
      <c r="N3887" s="266">
        <f t="shared" si="851"/>
        <v>573678.2305502533</v>
      </c>
      <c r="O3887" s="159"/>
      <c r="P3887" s="265">
        <f t="shared" si="852"/>
        <v>211030.11713572021</v>
      </c>
      <c r="Q3887" s="265">
        <f t="shared" si="853"/>
        <v>353774.53282736061</v>
      </c>
      <c r="R3887" s="266">
        <f t="shared" si="854"/>
        <v>564804.64996308088</v>
      </c>
    </row>
    <row r="3888" spans="1:18" x14ac:dyDescent="0.3">
      <c r="A3888" s="82">
        <v>3857</v>
      </c>
      <c r="B3888" s="94">
        <f t="shared" si="843"/>
        <v>1.1768312661068343E-32</v>
      </c>
      <c r="C3888" s="179">
        <f t="shared" si="844"/>
        <v>1.1741765374481877E-32</v>
      </c>
      <c r="D3888" s="166">
        <f t="shared" si="845"/>
        <v>2.2558277767625785E-3</v>
      </c>
      <c r="E3888" s="167">
        <f t="shared" si="855"/>
        <v>24.291375447755232</v>
      </c>
      <c r="F3888" s="168">
        <f t="shared" si="856"/>
        <v>8.7029835627500578</v>
      </c>
      <c r="G3888" s="168">
        <f t="shared" si="846"/>
        <v>302446.28660538036</v>
      </c>
      <c r="H3888" s="168">
        <f t="shared" si="847"/>
        <v>271310.33852408634</v>
      </c>
      <c r="I3888" s="169">
        <f t="shared" si="848"/>
        <v>573756.62512946664</v>
      </c>
      <c r="J3888" s="169">
        <f t="shared" si="850"/>
        <v>550599.97861688561</v>
      </c>
      <c r="K3888" s="95"/>
      <c r="L3888" s="265">
        <f t="shared" si="849"/>
        <v>219932.19326450344</v>
      </c>
      <c r="M3888" s="265">
        <f>$G3888*NonHospFrac+theModel!$H3888*NonHospFrac</f>
        <v>353824.43186496326</v>
      </c>
      <c r="N3888" s="266">
        <f t="shared" si="851"/>
        <v>573756.62512946664</v>
      </c>
      <c r="O3888" s="159"/>
      <c r="P3888" s="265">
        <f t="shared" si="852"/>
        <v>211055.79544510922</v>
      </c>
      <c r="Q3888" s="265">
        <f t="shared" si="853"/>
        <v>353822.87722328847</v>
      </c>
      <c r="R3888" s="266">
        <f t="shared" si="854"/>
        <v>564878.67266839766</v>
      </c>
    </row>
    <row r="3889" spans="1:18" x14ac:dyDescent="0.3">
      <c r="A3889" s="82">
        <v>3858</v>
      </c>
      <c r="B3889" s="94">
        <f t="shared" si="843"/>
        <v>1.1548475175792967E-32</v>
      </c>
      <c r="C3889" s="179">
        <f t="shared" si="844"/>
        <v>1.152242380471216E-32</v>
      </c>
      <c r="D3889" s="166">
        <f t="shared" si="845"/>
        <v>2.2558277767625785E-3</v>
      </c>
      <c r="E3889" s="167">
        <f t="shared" si="855"/>
        <v>24.291375447755232</v>
      </c>
      <c r="F3889" s="168">
        <f t="shared" si="856"/>
        <v>8.7052393905268204</v>
      </c>
      <c r="G3889" s="168">
        <f t="shared" si="846"/>
        <v>302524.68118459376</v>
      </c>
      <c r="H3889" s="168">
        <f t="shared" si="847"/>
        <v>271310.33852408634</v>
      </c>
      <c r="I3889" s="169">
        <f t="shared" si="848"/>
        <v>573835.01970868011</v>
      </c>
      <c r="J3889" s="169">
        <f t="shared" si="850"/>
        <v>550666.96517017391</v>
      </c>
      <c r="K3889" s="95"/>
      <c r="L3889" s="265">
        <f t="shared" si="849"/>
        <v>219962.24344778902</v>
      </c>
      <c r="M3889" s="265">
        <f>$G3889*NonHospFrac+theModel!$H3889*NonHospFrac</f>
        <v>353872.77626089111</v>
      </c>
      <c r="N3889" s="266">
        <f t="shared" si="851"/>
        <v>573835.01970868011</v>
      </c>
      <c r="O3889" s="159"/>
      <c r="P3889" s="265">
        <f t="shared" si="852"/>
        <v>211081.47270779981</v>
      </c>
      <c r="Q3889" s="265">
        <f t="shared" si="853"/>
        <v>353871.22161921632</v>
      </c>
      <c r="R3889" s="266">
        <f t="shared" si="854"/>
        <v>564952.69432701613</v>
      </c>
    </row>
    <row r="3890" spans="1:18" x14ac:dyDescent="0.3">
      <c r="A3890" s="82">
        <v>3859</v>
      </c>
      <c r="B3890" s="94">
        <f t="shared" si="843"/>
        <v>1.1332744355706058E-32</v>
      </c>
      <c r="C3890" s="179">
        <f t="shared" si="844"/>
        <v>1.1307179636201507E-32</v>
      </c>
      <c r="D3890" s="166">
        <f t="shared" si="845"/>
        <v>2.2558277767625785E-3</v>
      </c>
      <c r="E3890" s="167">
        <f t="shared" si="855"/>
        <v>24.291375447755232</v>
      </c>
      <c r="F3890" s="168">
        <f t="shared" si="856"/>
        <v>8.707495218303583</v>
      </c>
      <c r="G3890" s="168">
        <f t="shared" si="846"/>
        <v>302603.07576380722</v>
      </c>
      <c r="H3890" s="168">
        <f t="shared" si="847"/>
        <v>271310.33852408634</v>
      </c>
      <c r="I3890" s="169">
        <f t="shared" si="848"/>
        <v>573913.41428789357</v>
      </c>
      <c r="J3890" s="169">
        <f t="shared" si="850"/>
        <v>550733.94899295841</v>
      </c>
      <c r="K3890" s="95"/>
      <c r="L3890" s="265">
        <f t="shared" si="849"/>
        <v>219992.2936310746</v>
      </c>
      <c r="M3890" s="265">
        <f>$G3890*NonHospFrac+theModel!$H3890*NonHospFrac</f>
        <v>353921.12065681897</v>
      </c>
      <c r="N3890" s="266">
        <f t="shared" si="851"/>
        <v>573913.41428789357</v>
      </c>
      <c r="O3890" s="159"/>
      <c r="P3890" s="265">
        <f t="shared" si="852"/>
        <v>211107.14892383464</v>
      </c>
      <c r="Q3890" s="265">
        <f t="shared" si="853"/>
        <v>353919.56601514417</v>
      </c>
      <c r="R3890" s="266">
        <f t="shared" si="854"/>
        <v>565026.71493897878</v>
      </c>
    </row>
    <row r="3891" spans="1:18" x14ac:dyDescent="0.3">
      <c r="A3891" s="82">
        <v>3860</v>
      </c>
      <c r="B3891" s="94">
        <f t="shared" si="843"/>
        <v>1.1121043486415847E-32</v>
      </c>
      <c r="C3891" s="179">
        <f t="shared" si="844"/>
        <v>1.1095956327612606E-32</v>
      </c>
      <c r="D3891" s="166">
        <f t="shared" si="845"/>
        <v>2.2558277767625785E-3</v>
      </c>
      <c r="E3891" s="167">
        <f t="shared" si="855"/>
        <v>24.291375447755232</v>
      </c>
      <c r="F3891" s="168">
        <f t="shared" si="856"/>
        <v>8.7097510460803456</v>
      </c>
      <c r="G3891" s="168">
        <f t="shared" si="846"/>
        <v>302681.47034302063</v>
      </c>
      <c r="H3891" s="168">
        <f t="shared" si="847"/>
        <v>271310.33852408634</v>
      </c>
      <c r="I3891" s="169">
        <f t="shared" si="848"/>
        <v>573991.80886710691</v>
      </c>
      <c r="J3891" s="169">
        <f t="shared" si="850"/>
        <v>550800.93008535029</v>
      </c>
      <c r="K3891" s="95"/>
      <c r="L3891" s="265">
        <f t="shared" si="849"/>
        <v>220022.34381436018</v>
      </c>
      <c r="M3891" s="265">
        <f>$G3891*NonHospFrac+theModel!$H3891*NonHospFrac</f>
        <v>353969.46505274676</v>
      </c>
      <c r="N3891" s="266">
        <f t="shared" si="851"/>
        <v>573991.80886710691</v>
      </c>
      <c r="O3891" s="159"/>
      <c r="P3891" s="265">
        <f t="shared" si="852"/>
        <v>211132.82409325635</v>
      </c>
      <c r="Q3891" s="265">
        <f t="shared" si="853"/>
        <v>353967.91041107196</v>
      </c>
      <c r="R3891" s="266">
        <f t="shared" si="854"/>
        <v>565100.73450432834</v>
      </c>
    </row>
    <row r="3892" spans="1:18" x14ac:dyDescent="0.3">
      <c r="A3892" s="82">
        <v>3861</v>
      </c>
      <c r="B3892" s="94">
        <f t="shared" si="843"/>
        <v>1.0913297286590644E-32</v>
      </c>
      <c r="C3892" s="179">
        <f t="shared" si="844"/>
        <v>1.0888678767435486E-32</v>
      </c>
      <c r="D3892" s="166">
        <f t="shared" si="845"/>
        <v>2.2558277767625785E-3</v>
      </c>
      <c r="E3892" s="167">
        <f t="shared" si="855"/>
        <v>24.291375447755232</v>
      </c>
      <c r="F3892" s="168">
        <f t="shared" si="856"/>
        <v>8.7120068738571081</v>
      </c>
      <c r="G3892" s="168">
        <f t="shared" si="846"/>
        <v>302759.86492223403</v>
      </c>
      <c r="H3892" s="168">
        <f t="shared" si="847"/>
        <v>271310.33852408634</v>
      </c>
      <c r="I3892" s="169">
        <f t="shared" si="848"/>
        <v>574070.20344632037</v>
      </c>
      <c r="J3892" s="169">
        <f t="shared" si="850"/>
        <v>550867.90844746109</v>
      </c>
      <c r="K3892" s="95"/>
      <c r="L3892" s="265">
        <f t="shared" si="849"/>
        <v>220052.39399764576</v>
      </c>
      <c r="M3892" s="265">
        <f>$G3892*NonHospFrac+theModel!$H3892*NonHospFrac</f>
        <v>354017.80944867461</v>
      </c>
      <c r="N3892" s="266">
        <f t="shared" si="851"/>
        <v>574070.20344632037</v>
      </c>
      <c r="O3892" s="159"/>
      <c r="P3892" s="265">
        <f t="shared" si="852"/>
        <v>211158.4982161076</v>
      </c>
      <c r="Q3892" s="265">
        <f t="shared" si="853"/>
        <v>354016.25480699982</v>
      </c>
      <c r="R3892" s="266">
        <f t="shared" si="854"/>
        <v>565174.75302310742</v>
      </c>
    </row>
    <row r="3893" spans="1:18" x14ac:dyDescent="0.3">
      <c r="A3893" s="82">
        <v>3862</v>
      </c>
      <c r="B3893" s="94">
        <f t="shared" si="843"/>
        <v>1.0709431881188602E-32</v>
      </c>
      <c r="C3893" s="179">
        <f t="shared" si="844"/>
        <v>1.068527324727767E-32</v>
      </c>
      <c r="D3893" s="166">
        <f t="shared" si="845"/>
        <v>2.2558277767625785E-3</v>
      </c>
      <c r="E3893" s="167">
        <f t="shared" si="855"/>
        <v>24.291375447755232</v>
      </c>
      <c r="F3893" s="168">
        <f t="shared" si="856"/>
        <v>8.7142627016338707</v>
      </c>
      <c r="G3893" s="168">
        <f t="shared" si="846"/>
        <v>302838.25950144744</v>
      </c>
      <c r="H3893" s="168">
        <f t="shared" si="847"/>
        <v>271310.33852408634</v>
      </c>
      <c r="I3893" s="169">
        <f t="shared" si="848"/>
        <v>574148.59802553384</v>
      </c>
      <c r="J3893" s="169">
        <f t="shared" si="850"/>
        <v>550934.88407940208</v>
      </c>
      <c r="K3893" s="95"/>
      <c r="L3893" s="265">
        <f t="shared" si="849"/>
        <v>220082.44418093131</v>
      </c>
      <c r="M3893" s="265">
        <f>$G3893*NonHospFrac+theModel!$H3893*NonHospFrac</f>
        <v>354066.15384460241</v>
      </c>
      <c r="N3893" s="266">
        <f t="shared" si="851"/>
        <v>574148.59802553372</v>
      </c>
      <c r="O3893" s="159"/>
      <c r="P3893" s="265">
        <f t="shared" si="852"/>
        <v>211184.17129243104</v>
      </c>
      <c r="Q3893" s="265">
        <f t="shared" si="853"/>
        <v>354064.59920292761</v>
      </c>
      <c r="R3893" s="266">
        <f t="shared" si="854"/>
        <v>565248.77049535862</v>
      </c>
    </row>
    <row r="3894" spans="1:18" x14ac:dyDescent="0.3">
      <c r="A3894" s="82">
        <v>3863</v>
      </c>
      <c r="B3894" s="94">
        <f t="shared" si="843"/>
        <v>1.0509374775187586E-32</v>
      </c>
      <c r="C3894" s="179">
        <f t="shared" si="844"/>
        <v>1.048566743565331E-32</v>
      </c>
      <c r="D3894" s="166">
        <f t="shared" si="845"/>
        <v>2.2558277767625785E-3</v>
      </c>
      <c r="E3894" s="167">
        <f t="shared" si="855"/>
        <v>24.291375447755232</v>
      </c>
      <c r="F3894" s="168">
        <f t="shared" si="856"/>
        <v>8.7165185294106333</v>
      </c>
      <c r="G3894" s="168">
        <f t="shared" si="846"/>
        <v>302916.6540806609</v>
      </c>
      <c r="H3894" s="168">
        <f t="shared" si="847"/>
        <v>271310.33852408634</v>
      </c>
      <c r="I3894" s="169">
        <f t="shared" si="848"/>
        <v>574226.99260474718</v>
      </c>
      <c r="J3894" s="169">
        <f t="shared" si="850"/>
        <v>551001.85698128433</v>
      </c>
      <c r="K3894" s="95"/>
      <c r="L3894" s="265">
        <f t="shared" si="849"/>
        <v>220112.49436421692</v>
      </c>
      <c r="M3894" s="265">
        <f>$G3894*NonHospFrac+theModel!$H3894*NonHospFrac</f>
        <v>354114.49824053032</v>
      </c>
      <c r="N3894" s="266">
        <f t="shared" si="851"/>
        <v>574226.99260474718</v>
      </c>
      <c r="O3894" s="159"/>
      <c r="P3894" s="265">
        <f t="shared" si="852"/>
        <v>211209.84332226939</v>
      </c>
      <c r="Q3894" s="265">
        <f t="shared" si="853"/>
        <v>354112.94359885552</v>
      </c>
      <c r="R3894" s="266">
        <f t="shared" si="854"/>
        <v>565322.78692112491</v>
      </c>
    </row>
    <row r="3895" spans="1:18" x14ac:dyDescent="0.3">
      <c r="A3895" s="82">
        <v>3864</v>
      </c>
      <c r="B3895" s="94">
        <f t="shared" si="843"/>
        <v>1.0313054827805769E-32</v>
      </c>
      <c r="C3895" s="179">
        <f t="shared" si="844"/>
        <v>1.0289790352261929E-32</v>
      </c>
      <c r="D3895" s="166">
        <f t="shared" si="845"/>
        <v>2.2558277767625785E-3</v>
      </c>
      <c r="E3895" s="167">
        <f t="shared" si="855"/>
        <v>24.291375447755232</v>
      </c>
      <c r="F3895" s="168">
        <f t="shared" si="856"/>
        <v>8.7187743571873959</v>
      </c>
      <c r="G3895" s="168">
        <f t="shared" si="846"/>
        <v>302995.04865987436</v>
      </c>
      <c r="H3895" s="168">
        <f t="shared" si="847"/>
        <v>271310.33852408634</v>
      </c>
      <c r="I3895" s="169">
        <f t="shared" si="848"/>
        <v>574305.38718396076</v>
      </c>
      <c r="J3895" s="169">
        <f t="shared" si="850"/>
        <v>551068.82715321949</v>
      </c>
      <c r="K3895" s="95"/>
      <c r="L3895" s="265">
        <f t="shared" si="849"/>
        <v>220142.54454750253</v>
      </c>
      <c r="M3895" s="265">
        <f>$G3895*NonHospFrac+theModel!$H3895*NonHospFrac</f>
        <v>354162.84263645817</v>
      </c>
      <c r="N3895" s="266">
        <f t="shared" si="851"/>
        <v>574305.38718396076</v>
      </c>
      <c r="O3895" s="159"/>
      <c r="P3895" s="265">
        <f t="shared" si="852"/>
        <v>211235.51430566527</v>
      </c>
      <c r="Q3895" s="265">
        <f t="shared" si="853"/>
        <v>354161.28799478337</v>
      </c>
      <c r="R3895" s="266">
        <f t="shared" si="854"/>
        <v>565396.80230044865</v>
      </c>
    </row>
    <row r="3896" spans="1:18" x14ac:dyDescent="0.3">
      <c r="A3896" s="82">
        <v>3865</v>
      </c>
      <c r="B3896" s="94">
        <f t="shared" si="843"/>
        <v>1.0120402227203798E-32</v>
      </c>
      <c r="C3896" s="179">
        <f t="shared" si="844"/>
        <v>1.0097572342747663E-32</v>
      </c>
      <c r="D3896" s="166">
        <f t="shared" si="845"/>
        <v>2.2558277767625785E-3</v>
      </c>
      <c r="E3896" s="167">
        <f t="shared" si="855"/>
        <v>24.291375447755232</v>
      </c>
      <c r="F3896" s="168">
        <f t="shared" si="856"/>
        <v>8.7210301849641585</v>
      </c>
      <c r="G3896" s="168">
        <f t="shared" si="846"/>
        <v>303073.4432390877</v>
      </c>
      <c r="H3896" s="168">
        <f t="shared" si="847"/>
        <v>271310.33852408634</v>
      </c>
      <c r="I3896" s="169">
        <f t="shared" si="848"/>
        <v>574383.78176317411</v>
      </c>
      <c r="J3896" s="169">
        <f t="shared" si="850"/>
        <v>551135.79459531838</v>
      </c>
      <c r="K3896" s="95"/>
      <c r="L3896" s="265">
        <f t="shared" si="849"/>
        <v>220172.59473078809</v>
      </c>
      <c r="M3896" s="265">
        <f>$G3896*NonHospFrac+theModel!$H3896*NonHospFrac</f>
        <v>354211.18703238596</v>
      </c>
      <c r="N3896" s="266">
        <f t="shared" si="851"/>
        <v>574383.78176317411</v>
      </c>
      <c r="O3896" s="159"/>
      <c r="P3896" s="265">
        <f t="shared" si="852"/>
        <v>211261.18424266129</v>
      </c>
      <c r="Q3896" s="265">
        <f t="shared" si="853"/>
        <v>354209.63239071117</v>
      </c>
      <c r="R3896" s="266">
        <f t="shared" si="854"/>
        <v>565470.81663337245</v>
      </c>
    </row>
    <row r="3897" spans="1:18" x14ac:dyDescent="0.3">
      <c r="A3897" s="82">
        <v>3866</v>
      </c>
      <c r="B3897" s="94">
        <f t="shared" si="843"/>
        <v>9.9313484656595467E-33</v>
      </c>
      <c r="C3897" s="179">
        <f t="shared" si="844"/>
        <v>9.9089450539300033E-33</v>
      </c>
      <c r="D3897" s="166">
        <f t="shared" si="845"/>
        <v>2.2558277767625785E-3</v>
      </c>
      <c r="E3897" s="167">
        <f t="shared" si="855"/>
        <v>24.291375447755232</v>
      </c>
      <c r="F3897" s="168">
        <f t="shared" si="856"/>
        <v>8.7232860127409211</v>
      </c>
      <c r="G3897" s="168">
        <f t="shared" si="846"/>
        <v>303151.83781830117</v>
      </c>
      <c r="H3897" s="168">
        <f t="shared" si="847"/>
        <v>271310.33852408634</v>
      </c>
      <c r="I3897" s="169">
        <f t="shared" si="848"/>
        <v>574462.17634238745</v>
      </c>
      <c r="J3897" s="169">
        <f t="shared" si="850"/>
        <v>551202.75930769253</v>
      </c>
      <c r="K3897" s="95"/>
      <c r="L3897" s="265">
        <f t="shared" si="849"/>
        <v>220202.64491407367</v>
      </c>
      <c r="M3897" s="265">
        <f>$G3897*NonHospFrac+theModel!$H3897*NonHospFrac</f>
        <v>354259.53142831381</v>
      </c>
      <c r="N3897" s="266">
        <f t="shared" si="851"/>
        <v>574462.17634238745</v>
      </c>
      <c r="O3897" s="159"/>
      <c r="P3897" s="265">
        <f t="shared" si="852"/>
        <v>211286.85313330014</v>
      </c>
      <c r="Q3897" s="265">
        <f t="shared" si="853"/>
        <v>354257.97678663902</v>
      </c>
      <c r="R3897" s="266">
        <f t="shared" si="854"/>
        <v>565544.82991993916</v>
      </c>
    </row>
    <row r="3898" spans="1:18" x14ac:dyDescent="0.3">
      <c r="A3898" s="82">
        <v>3867</v>
      </c>
      <c r="B3898" s="94">
        <f t="shared" si="843"/>
        <v>9.7458263152065985E-33</v>
      </c>
      <c r="C3898" s="179">
        <f t="shared" si="844"/>
        <v>9.7238414094972516E-33</v>
      </c>
      <c r="D3898" s="166">
        <f t="shared" si="845"/>
        <v>2.2558277767625785E-3</v>
      </c>
      <c r="E3898" s="167">
        <f t="shared" si="855"/>
        <v>24.291375447755232</v>
      </c>
      <c r="F3898" s="168">
        <f t="shared" si="856"/>
        <v>8.7255418405176837</v>
      </c>
      <c r="G3898" s="168">
        <f t="shared" si="846"/>
        <v>303230.23239751457</v>
      </c>
      <c r="H3898" s="168">
        <f t="shared" si="847"/>
        <v>271310.33852408634</v>
      </c>
      <c r="I3898" s="169">
        <f t="shared" si="848"/>
        <v>574540.57092160091</v>
      </c>
      <c r="J3898" s="169">
        <f t="shared" si="850"/>
        <v>551269.72129045322</v>
      </c>
      <c r="K3898" s="95"/>
      <c r="L3898" s="265">
        <f t="shared" si="849"/>
        <v>220232.69509735925</v>
      </c>
      <c r="M3898" s="265">
        <f>$G3898*NonHospFrac+theModel!$H3898*NonHospFrac</f>
        <v>354307.87582424167</v>
      </c>
      <c r="N3898" s="266">
        <f t="shared" si="851"/>
        <v>574540.57092160091</v>
      </c>
      <c r="O3898" s="159"/>
      <c r="P3898" s="265">
        <f t="shared" si="852"/>
        <v>211312.52097762449</v>
      </c>
      <c r="Q3898" s="265">
        <f t="shared" si="853"/>
        <v>354306.32118256687</v>
      </c>
      <c r="R3898" s="266">
        <f t="shared" si="854"/>
        <v>565618.84216019139</v>
      </c>
    </row>
    <row r="3899" spans="1:18" x14ac:dyDescent="0.3">
      <c r="A3899" s="82">
        <v>3868</v>
      </c>
      <c r="B3899" s="94">
        <f t="shared" si="843"/>
        <v>9.5637698037278221E-33</v>
      </c>
      <c r="C3899" s="179">
        <f t="shared" si="844"/>
        <v>9.5421955861540096E-33</v>
      </c>
      <c r="D3899" s="166">
        <f t="shared" si="845"/>
        <v>2.2558277767625785E-3</v>
      </c>
      <c r="E3899" s="167">
        <f t="shared" si="855"/>
        <v>24.291375447755232</v>
      </c>
      <c r="F3899" s="168">
        <f t="shared" si="856"/>
        <v>8.7277976682944463</v>
      </c>
      <c r="G3899" s="168">
        <f t="shared" si="846"/>
        <v>303308.62697672803</v>
      </c>
      <c r="H3899" s="168">
        <f t="shared" si="847"/>
        <v>271310.33852408634</v>
      </c>
      <c r="I3899" s="169">
        <f t="shared" si="848"/>
        <v>574618.96550081437</v>
      </c>
      <c r="J3899" s="169">
        <f t="shared" si="850"/>
        <v>551336.68054371164</v>
      </c>
      <c r="K3899" s="95"/>
      <c r="L3899" s="265">
        <f t="shared" si="849"/>
        <v>220262.74528064483</v>
      </c>
      <c r="M3899" s="265">
        <f>$G3899*NonHospFrac+theModel!$H3899*NonHospFrac</f>
        <v>354356.22022016952</v>
      </c>
      <c r="N3899" s="266">
        <f t="shared" si="851"/>
        <v>574618.96550081437</v>
      </c>
      <c r="O3899" s="159"/>
      <c r="P3899" s="265">
        <f t="shared" si="852"/>
        <v>211338.18777567698</v>
      </c>
      <c r="Q3899" s="265">
        <f t="shared" si="853"/>
        <v>354354.66557849472</v>
      </c>
      <c r="R3899" s="266">
        <f t="shared" si="854"/>
        <v>565692.85335417173</v>
      </c>
    </row>
    <row r="3900" spans="1:18" x14ac:dyDescent="0.3">
      <c r="A3900" s="82">
        <v>3869</v>
      </c>
      <c r="B3900" s="94">
        <f t="shared" si="843"/>
        <v>9.385114191495538E-33</v>
      </c>
      <c r="C3900" s="179">
        <f t="shared" si="844"/>
        <v>9.3639429902142737E-33</v>
      </c>
      <c r="D3900" s="166">
        <f t="shared" si="845"/>
        <v>2.2558277767625785E-3</v>
      </c>
      <c r="E3900" s="167">
        <f t="shared" si="855"/>
        <v>24.291375447755232</v>
      </c>
      <c r="F3900" s="168">
        <f t="shared" si="856"/>
        <v>8.7300534960712088</v>
      </c>
      <c r="G3900" s="168">
        <f t="shared" si="846"/>
        <v>303387.02155594144</v>
      </c>
      <c r="H3900" s="168">
        <f t="shared" si="847"/>
        <v>271310.33852408634</v>
      </c>
      <c r="I3900" s="169">
        <f t="shared" si="848"/>
        <v>574697.36008002772</v>
      </c>
      <c r="J3900" s="169">
        <f t="shared" si="850"/>
        <v>551403.63706757897</v>
      </c>
      <c r="K3900" s="95"/>
      <c r="L3900" s="265">
        <f t="shared" si="849"/>
        <v>220292.79546393041</v>
      </c>
      <c r="M3900" s="265">
        <f>$G3900*NonHospFrac+theModel!$H3900*NonHospFrac</f>
        <v>354404.56461609737</v>
      </c>
      <c r="N3900" s="266">
        <f t="shared" si="851"/>
        <v>574697.36008002772</v>
      </c>
      <c r="O3900" s="159"/>
      <c r="P3900" s="265">
        <f t="shared" si="852"/>
        <v>211363.85352750027</v>
      </c>
      <c r="Q3900" s="265">
        <f t="shared" si="853"/>
        <v>354403.00997442257</v>
      </c>
      <c r="R3900" s="266">
        <f t="shared" si="854"/>
        <v>565766.86350192281</v>
      </c>
    </row>
    <row r="3901" spans="1:18" x14ac:dyDescent="0.3">
      <c r="A3901" s="82">
        <v>3870</v>
      </c>
      <c r="B3901" s="94">
        <f t="shared" si="843"/>
        <v>9.209795948149908E-33</v>
      </c>
      <c r="C3901" s="179">
        <f t="shared" si="844"/>
        <v>9.1890202346317552E-33</v>
      </c>
      <c r="D3901" s="166">
        <f t="shared" si="845"/>
        <v>2.2558277767625785E-3</v>
      </c>
      <c r="E3901" s="167">
        <f t="shared" si="855"/>
        <v>24.291375447755232</v>
      </c>
      <c r="F3901" s="168">
        <f t="shared" si="856"/>
        <v>8.7323093238479714</v>
      </c>
      <c r="G3901" s="168">
        <f t="shared" si="846"/>
        <v>303465.4161351549</v>
      </c>
      <c r="H3901" s="168">
        <f t="shared" si="847"/>
        <v>271310.33852408634</v>
      </c>
      <c r="I3901" s="169">
        <f t="shared" si="848"/>
        <v>574775.7546592413</v>
      </c>
      <c r="J3901" s="169">
        <f t="shared" si="850"/>
        <v>551470.59086216683</v>
      </c>
      <c r="K3901" s="95"/>
      <c r="L3901" s="265">
        <f t="shared" si="849"/>
        <v>220322.84564721599</v>
      </c>
      <c r="M3901" s="265">
        <f>$G3901*NonHospFrac+theModel!$H3901*NonHospFrac</f>
        <v>354452.90901202522</v>
      </c>
      <c r="N3901" s="266">
        <f t="shared" si="851"/>
        <v>574775.75465924118</v>
      </c>
      <c r="O3901" s="159"/>
      <c r="P3901" s="265">
        <f t="shared" si="852"/>
        <v>211389.51823313697</v>
      </c>
      <c r="Q3901" s="265">
        <f t="shared" si="853"/>
        <v>354451.35437035043</v>
      </c>
      <c r="R3901" s="266">
        <f t="shared" si="854"/>
        <v>565840.87260348746</v>
      </c>
    </row>
    <row r="3902" spans="1:18" x14ac:dyDescent="0.3">
      <c r="A3902" s="82">
        <v>3871</v>
      </c>
      <c r="B3902" s="94">
        <f t="shared" si="843"/>
        <v>9.0377527301073966E-33</v>
      </c>
      <c r="C3902" s="179">
        <f t="shared" si="844"/>
        <v>9.0173651164593089E-33</v>
      </c>
      <c r="D3902" s="166">
        <f t="shared" si="845"/>
        <v>2.2558277767625785E-3</v>
      </c>
      <c r="E3902" s="167">
        <f t="shared" si="855"/>
        <v>24.291375447755232</v>
      </c>
      <c r="F3902" s="168">
        <f t="shared" si="856"/>
        <v>8.734565151624734</v>
      </c>
      <c r="G3902" s="168">
        <f t="shared" si="846"/>
        <v>303543.81071436824</v>
      </c>
      <c r="H3902" s="168">
        <f t="shared" si="847"/>
        <v>271310.33852408634</v>
      </c>
      <c r="I3902" s="169">
        <f t="shared" si="848"/>
        <v>574854.14923845464</v>
      </c>
      <c r="J3902" s="169">
        <f t="shared" si="850"/>
        <v>551537.54192758596</v>
      </c>
      <c r="K3902" s="95"/>
      <c r="L3902" s="265">
        <f t="shared" si="849"/>
        <v>220352.89583050154</v>
      </c>
      <c r="M3902" s="265">
        <f>$G3902*NonHospFrac+theModel!$H3902*NonHospFrac</f>
        <v>354501.25340795302</v>
      </c>
      <c r="N3902" s="266">
        <f t="shared" si="851"/>
        <v>574854.14923845453</v>
      </c>
      <c r="O3902" s="159"/>
      <c r="P3902" s="265">
        <f t="shared" si="852"/>
        <v>211415.18189262971</v>
      </c>
      <c r="Q3902" s="265">
        <f t="shared" si="853"/>
        <v>354499.69876627822</v>
      </c>
      <c r="R3902" s="266">
        <f t="shared" si="854"/>
        <v>565914.88065890793</v>
      </c>
    </row>
    <row r="3903" spans="1:18" x14ac:dyDescent="0.3">
      <c r="A3903" s="82">
        <v>3872</v>
      </c>
      <c r="B3903" s="94">
        <f t="shared" si="843"/>
        <v>8.8689233583912376E-33</v>
      </c>
      <c r="C3903" s="179">
        <f t="shared" si="844"/>
        <v>8.8489165947294E-33</v>
      </c>
      <c r="D3903" s="166">
        <f t="shared" si="845"/>
        <v>2.2558277767625785E-3</v>
      </c>
      <c r="E3903" s="167">
        <f t="shared" si="855"/>
        <v>24.291375447755232</v>
      </c>
      <c r="F3903" s="168">
        <f t="shared" si="856"/>
        <v>8.7368209794014966</v>
      </c>
      <c r="G3903" s="168">
        <f t="shared" si="846"/>
        <v>303622.2052935817</v>
      </c>
      <c r="H3903" s="168">
        <f t="shared" si="847"/>
        <v>271310.33852408634</v>
      </c>
      <c r="I3903" s="169">
        <f t="shared" si="848"/>
        <v>574932.54381766799</v>
      </c>
      <c r="J3903" s="169">
        <f t="shared" si="850"/>
        <v>551604.49026394787</v>
      </c>
      <c r="K3903" s="95"/>
      <c r="L3903" s="265">
        <f t="shared" si="849"/>
        <v>220382.94601378712</v>
      </c>
      <c r="M3903" s="265">
        <f>$G3903*NonHospFrac+theModel!$H3903*NonHospFrac</f>
        <v>354549.59780388093</v>
      </c>
      <c r="N3903" s="266">
        <f t="shared" si="851"/>
        <v>574932.54381766799</v>
      </c>
      <c r="O3903" s="159"/>
      <c r="P3903" s="265">
        <f t="shared" si="852"/>
        <v>211440.84450602121</v>
      </c>
      <c r="Q3903" s="265">
        <f t="shared" si="853"/>
        <v>354548.04316220613</v>
      </c>
      <c r="R3903" s="266">
        <f t="shared" si="854"/>
        <v>565988.88766822731</v>
      </c>
    </row>
    <row r="3904" spans="1:18" x14ac:dyDescent="0.3">
      <c r="A3904" s="82">
        <v>3873</v>
      </c>
      <c r="B3904" s="94">
        <f t="shared" si="843"/>
        <v>8.7032477968760509E-33</v>
      </c>
      <c r="C3904" s="179">
        <f t="shared" si="844"/>
        <v>8.6836147687478098E-33</v>
      </c>
      <c r="D3904" s="166">
        <f t="shared" si="845"/>
        <v>2.2558277767625785E-3</v>
      </c>
      <c r="E3904" s="167">
        <f t="shared" si="855"/>
        <v>24.291375447755232</v>
      </c>
      <c r="F3904" s="168">
        <f t="shared" si="856"/>
        <v>8.7390768071782592</v>
      </c>
      <c r="G3904" s="168">
        <f t="shared" si="846"/>
        <v>303700.59987279511</v>
      </c>
      <c r="H3904" s="168">
        <f t="shared" si="847"/>
        <v>271310.33852408634</v>
      </c>
      <c r="I3904" s="169">
        <f t="shared" si="848"/>
        <v>575010.93839688145</v>
      </c>
      <c r="J3904" s="169">
        <f t="shared" si="850"/>
        <v>551671.43587136397</v>
      </c>
      <c r="K3904" s="95"/>
      <c r="L3904" s="265">
        <f t="shared" si="849"/>
        <v>220412.9961970727</v>
      </c>
      <c r="M3904" s="265">
        <f>$G3904*NonHospFrac+theModel!$H3904*NonHospFrac</f>
        <v>354597.94219980872</v>
      </c>
      <c r="N3904" s="266">
        <f t="shared" si="851"/>
        <v>575010.93839688145</v>
      </c>
      <c r="O3904" s="159"/>
      <c r="P3904" s="265">
        <f t="shared" si="852"/>
        <v>211466.50607335407</v>
      </c>
      <c r="Q3904" s="265">
        <f t="shared" si="853"/>
        <v>354596.38755813392</v>
      </c>
      <c r="R3904" s="266">
        <f t="shared" si="854"/>
        <v>566062.89363148797</v>
      </c>
    </row>
    <row r="3905" spans="1:18" x14ac:dyDescent="0.3">
      <c r="A3905" s="82">
        <v>3874</v>
      </c>
      <c r="B3905" s="94">
        <f t="shared" si="843"/>
        <v>8.5406671309388498E-33</v>
      </c>
      <c r="C3905" s="179">
        <f t="shared" si="844"/>
        <v>8.5214008567927944E-33</v>
      </c>
      <c r="D3905" s="166">
        <f t="shared" si="845"/>
        <v>2.2558277767625785E-3</v>
      </c>
      <c r="E3905" s="167">
        <f t="shared" si="855"/>
        <v>24.291375447755232</v>
      </c>
      <c r="F3905" s="168">
        <f t="shared" si="856"/>
        <v>8.7413326349550218</v>
      </c>
      <c r="G3905" s="168">
        <f t="shared" si="846"/>
        <v>303778.99445200851</v>
      </c>
      <c r="H3905" s="168">
        <f t="shared" si="847"/>
        <v>271310.33852408634</v>
      </c>
      <c r="I3905" s="169">
        <f t="shared" si="848"/>
        <v>575089.33297609491</v>
      </c>
      <c r="J3905" s="169">
        <f t="shared" si="850"/>
        <v>551738.37874994532</v>
      </c>
      <c r="K3905" s="95"/>
      <c r="L3905" s="265">
        <f t="shared" si="849"/>
        <v>220443.04638035828</v>
      </c>
      <c r="M3905" s="265">
        <f>$G3905*NonHospFrac+theModel!$H3905*NonHospFrac</f>
        <v>354646.28659573657</v>
      </c>
      <c r="N3905" s="266">
        <f t="shared" si="851"/>
        <v>575089.33297609491</v>
      </c>
      <c r="O3905" s="159"/>
      <c r="P3905" s="265">
        <f t="shared" si="852"/>
        <v>211492.16659467091</v>
      </c>
      <c r="Q3905" s="265">
        <f t="shared" si="853"/>
        <v>354644.73195406178</v>
      </c>
      <c r="R3905" s="266">
        <f t="shared" si="854"/>
        <v>566136.89854873274</v>
      </c>
    </row>
    <row r="3906" spans="1:18" x14ac:dyDescent="0.3">
      <c r="A3906" s="82">
        <v>3875</v>
      </c>
      <c r="B3906" s="94">
        <f t="shared" si="843"/>
        <v>8.3811235465089799E-33</v>
      </c>
      <c r="C3906" s="179">
        <f t="shared" si="844"/>
        <v>8.3622171752122861E-33</v>
      </c>
      <c r="D3906" s="166">
        <f t="shared" si="845"/>
        <v>2.2558277767625785E-3</v>
      </c>
      <c r="E3906" s="167">
        <f t="shared" si="855"/>
        <v>24.291375447755232</v>
      </c>
      <c r="F3906" s="168">
        <f t="shared" si="856"/>
        <v>8.7435884627317844</v>
      </c>
      <c r="G3906" s="168">
        <f t="shared" si="846"/>
        <v>303857.38903122192</v>
      </c>
      <c r="H3906" s="168">
        <f t="shared" si="847"/>
        <v>271310.33852408634</v>
      </c>
      <c r="I3906" s="169">
        <f t="shared" si="848"/>
        <v>575167.72755530826</v>
      </c>
      <c r="J3906" s="169">
        <f t="shared" si="850"/>
        <v>551805.31889980298</v>
      </c>
      <c r="K3906" s="95"/>
      <c r="L3906" s="265">
        <f t="shared" si="849"/>
        <v>220473.09656364383</v>
      </c>
      <c r="M3906" s="265">
        <f>$G3906*NonHospFrac+theModel!$H3906*NonHospFrac</f>
        <v>354694.63099166437</v>
      </c>
      <c r="N3906" s="266">
        <f t="shared" si="851"/>
        <v>575167.72755530826</v>
      </c>
      <c r="O3906" s="159"/>
      <c r="P3906" s="265">
        <f t="shared" si="852"/>
        <v>211517.82607001436</v>
      </c>
      <c r="Q3906" s="265">
        <f t="shared" si="853"/>
        <v>354693.07634998957</v>
      </c>
      <c r="R3906" s="266">
        <f t="shared" si="854"/>
        <v>566210.9024200039</v>
      </c>
    </row>
    <row r="3907" spans="1:18" x14ac:dyDescent="0.3">
      <c r="A3907" s="82">
        <v>3876</v>
      </c>
      <c r="B3907" s="94">
        <f t="shared" si="843"/>
        <v>8.2245603095088227E-33</v>
      </c>
      <c r="C3907" s="179">
        <f t="shared" si="844"/>
        <v>8.2060071179109738E-33</v>
      </c>
      <c r="D3907" s="166">
        <f t="shared" si="845"/>
        <v>2.2558277767625785E-3</v>
      </c>
      <c r="E3907" s="167">
        <f t="shared" si="855"/>
        <v>24.291375447755232</v>
      </c>
      <c r="F3907" s="168">
        <f t="shared" si="856"/>
        <v>8.7458442905085469</v>
      </c>
      <c r="G3907" s="168">
        <f t="shared" si="846"/>
        <v>303935.78361043538</v>
      </c>
      <c r="H3907" s="168">
        <f t="shared" si="847"/>
        <v>271310.33852408634</v>
      </c>
      <c r="I3907" s="169">
        <f t="shared" si="848"/>
        <v>575246.12213452172</v>
      </c>
      <c r="J3907" s="169">
        <f t="shared" si="850"/>
        <v>551872.25632104848</v>
      </c>
      <c r="K3907" s="95"/>
      <c r="L3907" s="265">
        <f t="shared" si="849"/>
        <v>220503.14674692944</v>
      </c>
      <c r="M3907" s="265">
        <f>$G3907*NonHospFrac+theModel!$H3907*NonHospFrac</f>
        <v>354742.97538759222</v>
      </c>
      <c r="N3907" s="266">
        <f t="shared" si="851"/>
        <v>575246.1221345216</v>
      </c>
      <c r="O3907" s="159"/>
      <c r="P3907" s="265">
        <f t="shared" si="852"/>
        <v>211543.48449942714</v>
      </c>
      <c r="Q3907" s="265">
        <f t="shared" si="853"/>
        <v>354741.42074591742</v>
      </c>
      <c r="R3907" s="266">
        <f t="shared" si="854"/>
        <v>566284.90524534462</v>
      </c>
    </row>
    <row r="3908" spans="1:18" x14ac:dyDescent="0.3">
      <c r="A3908" s="82">
        <v>3877</v>
      </c>
      <c r="B3908" s="94">
        <f t="shared" si="843"/>
        <v>8.0709217456797446E-33</v>
      </c>
      <c r="C3908" s="179">
        <f t="shared" si="844"/>
        <v>8.0527151362217633E-33</v>
      </c>
      <c r="D3908" s="166">
        <f t="shared" si="845"/>
        <v>2.2558277767625785E-3</v>
      </c>
      <c r="E3908" s="167">
        <f t="shared" si="855"/>
        <v>24.291375447755232</v>
      </c>
      <c r="F3908" s="168">
        <f t="shared" si="856"/>
        <v>8.7481001182853095</v>
      </c>
      <c r="G3908" s="168">
        <f t="shared" si="846"/>
        <v>304014.17818964878</v>
      </c>
      <c r="H3908" s="168">
        <f t="shared" si="847"/>
        <v>271310.33852408634</v>
      </c>
      <c r="I3908" s="169">
        <f t="shared" si="848"/>
        <v>575324.51671373518</v>
      </c>
      <c r="J3908" s="169">
        <f t="shared" si="850"/>
        <v>551939.19101379288</v>
      </c>
      <c r="K3908" s="95"/>
      <c r="L3908" s="265">
        <f t="shared" si="849"/>
        <v>220533.19693021502</v>
      </c>
      <c r="M3908" s="265">
        <f>$G3908*NonHospFrac+theModel!$H3908*NonHospFrac</f>
        <v>354791.31978352007</v>
      </c>
      <c r="N3908" s="266">
        <f t="shared" si="851"/>
        <v>575324.51671373507</v>
      </c>
      <c r="O3908" s="159"/>
      <c r="P3908" s="265">
        <f t="shared" si="852"/>
        <v>211569.14188295181</v>
      </c>
      <c r="Q3908" s="265">
        <f t="shared" si="853"/>
        <v>354789.76514184527</v>
      </c>
      <c r="R3908" s="266">
        <f t="shared" si="854"/>
        <v>566358.90702479705</v>
      </c>
    </row>
    <row r="3909" spans="1:18" x14ac:dyDescent="0.3">
      <c r="A3909" s="82">
        <v>3878</v>
      </c>
      <c r="B3909" s="94">
        <f t="shared" si="843"/>
        <v>7.9201532207837111E-33</v>
      </c>
      <c r="C3909" s="179">
        <f t="shared" si="844"/>
        <v>7.9022867191520513E-33</v>
      </c>
      <c r="D3909" s="166">
        <f t="shared" si="845"/>
        <v>2.2558277767625785E-3</v>
      </c>
      <c r="E3909" s="167">
        <f t="shared" si="855"/>
        <v>24.291375447755232</v>
      </c>
      <c r="F3909" s="168">
        <f t="shared" si="856"/>
        <v>8.7503559460620721</v>
      </c>
      <c r="G3909" s="168">
        <f t="shared" si="846"/>
        <v>304092.57276886218</v>
      </c>
      <c r="H3909" s="168">
        <f t="shared" si="847"/>
        <v>271310.33852408634</v>
      </c>
      <c r="I3909" s="169">
        <f t="shared" si="848"/>
        <v>575402.91129294853</v>
      </c>
      <c r="J3909" s="169">
        <f t="shared" si="850"/>
        <v>552006.12297814735</v>
      </c>
      <c r="K3909" s="95"/>
      <c r="L3909" s="265">
        <f t="shared" si="849"/>
        <v>220563.24711350061</v>
      </c>
      <c r="M3909" s="265">
        <f>$G3909*NonHospFrac+theModel!$H3909*NonHospFrac</f>
        <v>354839.66417944792</v>
      </c>
      <c r="N3909" s="266">
        <f t="shared" si="851"/>
        <v>575402.91129294853</v>
      </c>
      <c r="O3909" s="159"/>
      <c r="P3909" s="265">
        <f t="shared" si="852"/>
        <v>211594.798220631</v>
      </c>
      <c r="Q3909" s="265">
        <f t="shared" si="853"/>
        <v>354838.10953777313</v>
      </c>
      <c r="R3909" s="266">
        <f t="shared" si="854"/>
        <v>566432.90775840415</v>
      </c>
    </row>
    <row r="3910" spans="1:18" x14ac:dyDescent="0.3">
      <c r="A3910" s="82">
        <v>3879</v>
      </c>
      <c r="B3910" s="94">
        <f t="shared" si="843"/>
        <v>7.7722011211753463E-33</v>
      </c>
      <c r="C3910" s="179">
        <f t="shared" si="844"/>
        <v>7.7546683739996137E-33</v>
      </c>
      <c r="D3910" s="166">
        <f t="shared" si="845"/>
        <v>2.2558277767625785E-3</v>
      </c>
      <c r="E3910" s="167">
        <f t="shared" si="855"/>
        <v>24.291375447755232</v>
      </c>
      <c r="F3910" s="168">
        <f t="shared" si="856"/>
        <v>8.7526117738388347</v>
      </c>
      <c r="G3910" s="168">
        <f t="shared" si="846"/>
        <v>304170.96734807565</v>
      </c>
      <c r="H3910" s="168">
        <f t="shared" si="847"/>
        <v>271310.33852408634</v>
      </c>
      <c r="I3910" s="169">
        <f t="shared" si="848"/>
        <v>575481.30587216199</v>
      </c>
      <c r="J3910" s="169">
        <f t="shared" si="850"/>
        <v>552073.05221422331</v>
      </c>
      <c r="K3910" s="95"/>
      <c r="L3910" s="265">
        <f t="shared" si="849"/>
        <v>220593.29729678619</v>
      </c>
      <c r="M3910" s="265">
        <f>$G3910*NonHospFrac+theModel!$H3910*NonHospFrac</f>
        <v>354888.00857537577</v>
      </c>
      <c r="N3910" s="266">
        <f t="shared" si="851"/>
        <v>575481.30587216199</v>
      </c>
      <c r="O3910" s="159"/>
      <c r="P3910" s="265">
        <f t="shared" si="852"/>
        <v>211620.45351250735</v>
      </c>
      <c r="Q3910" s="265">
        <f t="shared" si="853"/>
        <v>354886.45393370098</v>
      </c>
      <c r="R3910" s="266">
        <f t="shared" si="854"/>
        <v>566506.90744620829</v>
      </c>
    </row>
    <row r="3911" spans="1:18" x14ac:dyDescent="0.3">
      <c r="A3911" s="82">
        <v>3880</v>
      </c>
      <c r="B3911" s="94">
        <f t="shared" si="843"/>
        <v>7.6270128347367928E-33</v>
      </c>
      <c r="C3911" s="179">
        <f t="shared" si="844"/>
        <v>7.6098076073304682E-33</v>
      </c>
      <c r="D3911" s="166">
        <f t="shared" si="845"/>
        <v>2.2558277767625785E-3</v>
      </c>
      <c r="E3911" s="167">
        <f t="shared" si="855"/>
        <v>24.291375447755232</v>
      </c>
      <c r="F3911" s="168">
        <f t="shared" si="856"/>
        <v>8.7548676016155973</v>
      </c>
      <c r="G3911" s="168">
        <f t="shared" si="846"/>
        <v>304249.36192728905</v>
      </c>
      <c r="H3911" s="168">
        <f t="shared" si="847"/>
        <v>271310.33852408634</v>
      </c>
      <c r="I3911" s="169">
        <f t="shared" si="848"/>
        <v>575559.70045137545</v>
      </c>
      <c r="J3911" s="169">
        <f t="shared" si="850"/>
        <v>552139.97872213181</v>
      </c>
      <c r="K3911" s="95"/>
      <c r="L3911" s="265">
        <f t="shared" si="849"/>
        <v>220623.34748007177</v>
      </c>
      <c r="M3911" s="265">
        <f>$G3911*NonHospFrac+theModel!$H3911*NonHospFrac</f>
        <v>354936.35297130363</v>
      </c>
      <c r="N3911" s="266">
        <f t="shared" si="851"/>
        <v>575559.70045137545</v>
      </c>
      <c r="O3911" s="159"/>
      <c r="P3911" s="265">
        <f t="shared" si="852"/>
        <v>211646.10775862352</v>
      </c>
      <c r="Q3911" s="265">
        <f t="shared" si="853"/>
        <v>354934.79832962883</v>
      </c>
      <c r="R3911" s="266">
        <f t="shared" si="854"/>
        <v>566580.90608825232</v>
      </c>
    </row>
    <row r="3912" spans="1:18" x14ac:dyDescent="0.3">
      <c r="A3912" s="82">
        <v>3881</v>
      </c>
      <c r="B3912" s="94">
        <f t="shared" si="843"/>
        <v>7.484536732168716E-33</v>
      </c>
      <c r="C3912" s="179">
        <f t="shared" si="844"/>
        <v>7.4676529063120905E-33</v>
      </c>
      <c r="D3912" s="166">
        <f t="shared" si="845"/>
        <v>2.2558277767625785E-3</v>
      </c>
      <c r="E3912" s="167">
        <f t="shared" si="855"/>
        <v>24.291375447755232</v>
      </c>
      <c r="F3912" s="168">
        <f t="shared" si="856"/>
        <v>8.7571234293923599</v>
      </c>
      <c r="G3912" s="168">
        <f t="shared" si="846"/>
        <v>304327.75650650251</v>
      </c>
      <c r="H3912" s="168">
        <f t="shared" si="847"/>
        <v>271310.33852408634</v>
      </c>
      <c r="I3912" s="169">
        <f t="shared" si="848"/>
        <v>575638.0950305888</v>
      </c>
      <c r="J3912" s="169">
        <f t="shared" si="850"/>
        <v>552206.90250198403</v>
      </c>
      <c r="K3912" s="95"/>
      <c r="L3912" s="265">
        <f t="shared" si="849"/>
        <v>220653.39766335735</v>
      </c>
      <c r="M3912" s="265">
        <f>$G3912*NonHospFrac+theModel!$H3912*NonHospFrac</f>
        <v>354984.69736723148</v>
      </c>
      <c r="N3912" s="266">
        <f t="shared" si="851"/>
        <v>575638.0950305888</v>
      </c>
      <c r="O3912" s="159"/>
      <c r="P3912" s="265">
        <f t="shared" si="852"/>
        <v>211671.7609590221</v>
      </c>
      <c r="Q3912" s="265">
        <f t="shared" si="853"/>
        <v>354983.14272555668</v>
      </c>
      <c r="R3912" s="266">
        <f t="shared" si="854"/>
        <v>566654.90368457884</v>
      </c>
    </row>
    <row r="3913" spans="1:18" x14ac:dyDescent="0.3">
      <c r="A3913" s="82">
        <v>3882</v>
      </c>
      <c r="B3913" s="94">
        <f t="shared" si="843"/>
        <v>7.3447221486308086E-33</v>
      </c>
      <c r="C3913" s="179">
        <f t="shared" si="844"/>
        <v>7.3281537203953242E-33</v>
      </c>
      <c r="D3913" s="166">
        <f t="shared" si="845"/>
        <v>2.2558277767625785E-3</v>
      </c>
      <c r="E3913" s="167">
        <f t="shared" si="855"/>
        <v>24.291375447755232</v>
      </c>
      <c r="F3913" s="168">
        <f t="shared" si="856"/>
        <v>8.7593792571691225</v>
      </c>
      <c r="G3913" s="168">
        <f t="shared" si="846"/>
        <v>304406.15108571586</v>
      </c>
      <c r="H3913" s="168">
        <f t="shared" si="847"/>
        <v>271310.33852408634</v>
      </c>
      <c r="I3913" s="169">
        <f t="shared" si="848"/>
        <v>575716.48960980214</v>
      </c>
      <c r="J3913" s="169">
        <f t="shared" si="850"/>
        <v>552273.82355389127</v>
      </c>
      <c r="K3913" s="95"/>
      <c r="L3913" s="265">
        <f t="shared" si="849"/>
        <v>220683.4478466429</v>
      </c>
      <c r="M3913" s="265">
        <f>$G3913*NonHospFrac+theModel!$H3913*NonHospFrac</f>
        <v>355033.04176315927</v>
      </c>
      <c r="N3913" s="266">
        <f t="shared" si="851"/>
        <v>575716.48960980214</v>
      </c>
      <c r="O3913" s="159"/>
      <c r="P3913" s="265">
        <f t="shared" si="852"/>
        <v>211697.41311374572</v>
      </c>
      <c r="Q3913" s="265">
        <f t="shared" si="853"/>
        <v>355031.48712148448</v>
      </c>
      <c r="R3913" s="266">
        <f t="shared" si="854"/>
        <v>566728.90023523022</v>
      </c>
    </row>
    <row r="3914" spans="1:18" x14ac:dyDescent="0.3">
      <c r="A3914" s="82">
        <v>3883</v>
      </c>
      <c r="B3914" s="94">
        <f t="shared" si="843"/>
        <v>7.2075193657252447E-33</v>
      </c>
      <c r="C3914" s="179">
        <f t="shared" si="844"/>
        <v>7.1912604433384873E-33</v>
      </c>
      <c r="D3914" s="166">
        <f t="shared" si="845"/>
        <v>2.2558277767625785E-3</v>
      </c>
      <c r="E3914" s="167">
        <f t="shared" si="855"/>
        <v>24.291375447755232</v>
      </c>
      <c r="F3914" s="168">
        <f t="shared" si="856"/>
        <v>8.7616350849458851</v>
      </c>
      <c r="G3914" s="168">
        <f t="shared" si="846"/>
        <v>304484.54566492932</v>
      </c>
      <c r="H3914" s="168">
        <f t="shared" si="847"/>
        <v>271310.33852408634</v>
      </c>
      <c r="I3914" s="169">
        <f t="shared" si="848"/>
        <v>575794.88418901572</v>
      </c>
      <c r="J3914" s="169">
        <f t="shared" si="850"/>
        <v>552340.74187796481</v>
      </c>
      <c r="K3914" s="95"/>
      <c r="L3914" s="265">
        <f t="shared" si="849"/>
        <v>220713.49802992848</v>
      </c>
      <c r="M3914" s="265">
        <f>$G3914*NonHospFrac+theModel!$H3914*NonHospFrac</f>
        <v>355081.38615908718</v>
      </c>
      <c r="N3914" s="266">
        <f t="shared" si="851"/>
        <v>575794.88418901572</v>
      </c>
      <c r="O3914" s="159"/>
      <c r="P3914" s="265">
        <f t="shared" si="852"/>
        <v>211723.06422283701</v>
      </c>
      <c r="Q3914" s="265">
        <f t="shared" si="853"/>
        <v>355079.83151741239</v>
      </c>
      <c r="R3914" s="266">
        <f t="shared" si="854"/>
        <v>566802.89574024943</v>
      </c>
    </row>
    <row r="3915" spans="1:18" x14ac:dyDescent="0.3">
      <c r="A3915" s="82">
        <v>3884</v>
      </c>
      <c r="B3915" s="94">
        <f t="shared" si="843"/>
        <v>7.072879593816705E-33</v>
      </c>
      <c r="C3915" s="179">
        <f t="shared" si="844"/>
        <v>7.0569243955672758E-33</v>
      </c>
      <c r="D3915" s="166">
        <f t="shared" si="845"/>
        <v>2.2558277767625785E-3</v>
      </c>
      <c r="E3915" s="167">
        <f t="shared" si="855"/>
        <v>24.291375447755232</v>
      </c>
      <c r="F3915" s="168">
        <f t="shared" si="856"/>
        <v>8.7638909127226476</v>
      </c>
      <c r="G3915" s="168">
        <f t="shared" si="846"/>
        <v>304562.94024414272</v>
      </c>
      <c r="H3915" s="168">
        <f t="shared" si="847"/>
        <v>271310.33852408634</v>
      </c>
      <c r="I3915" s="169">
        <f t="shared" si="848"/>
        <v>575873.27876822907</v>
      </c>
      <c r="J3915" s="169">
        <f t="shared" si="850"/>
        <v>552407.65747431561</v>
      </c>
      <c r="K3915" s="95"/>
      <c r="L3915" s="265">
        <f t="shared" si="849"/>
        <v>220743.54821321406</v>
      </c>
      <c r="M3915" s="265">
        <f>$G3915*NonHospFrac+theModel!$H3915*NonHospFrac</f>
        <v>355129.73055501498</v>
      </c>
      <c r="N3915" s="266">
        <f t="shared" si="851"/>
        <v>575873.27876822907</v>
      </c>
      <c r="O3915" s="159"/>
      <c r="P3915" s="265">
        <f t="shared" si="852"/>
        <v>211748.71428633863</v>
      </c>
      <c r="Q3915" s="265">
        <f t="shared" si="853"/>
        <v>355128.17591334018</v>
      </c>
      <c r="R3915" s="266">
        <f t="shared" si="854"/>
        <v>566876.89019967883</v>
      </c>
    </row>
    <row r="3916" spans="1:18" x14ac:dyDescent="0.3">
      <c r="A3916" s="82">
        <v>3885</v>
      </c>
      <c r="B3916" s="94">
        <f t="shared" si="843"/>
        <v>6.9407549546826665E-33</v>
      </c>
      <c r="C3916" s="179">
        <f t="shared" si="844"/>
        <v>6.925097806864191E-33</v>
      </c>
      <c r="D3916" s="166">
        <f t="shared" si="845"/>
        <v>2.2558277767625785E-3</v>
      </c>
      <c r="E3916" s="167">
        <f t="shared" si="855"/>
        <v>24.291375447755232</v>
      </c>
      <c r="F3916" s="168">
        <f t="shared" si="856"/>
        <v>8.7661467404994102</v>
      </c>
      <c r="G3916" s="168">
        <f t="shared" si="846"/>
        <v>304641.33482335618</v>
      </c>
      <c r="H3916" s="168">
        <f t="shared" si="847"/>
        <v>271310.33852408634</v>
      </c>
      <c r="I3916" s="169">
        <f t="shared" si="848"/>
        <v>575951.67334744253</v>
      </c>
      <c r="J3916" s="169">
        <f t="shared" si="850"/>
        <v>552474.57034305506</v>
      </c>
      <c r="K3916" s="95"/>
      <c r="L3916" s="265">
        <f t="shared" si="849"/>
        <v>220773.59839649964</v>
      </c>
      <c r="M3916" s="265">
        <f>$G3916*NonHospFrac+theModel!$H3916*NonHospFrac</f>
        <v>355178.07495094289</v>
      </c>
      <c r="N3916" s="266">
        <f t="shared" si="851"/>
        <v>575951.67334744253</v>
      </c>
      <c r="O3916" s="159"/>
      <c r="P3916" s="265">
        <f t="shared" si="852"/>
        <v>211774.36330429313</v>
      </c>
      <c r="Q3916" s="265">
        <f t="shared" si="853"/>
        <v>355176.52030926809</v>
      </c>
      <c r="R3916" s="266">
        <f t="shared" si="854"/>
        <v>566950.88361356128</v>
      </c>
    </row>
    <row r="3917" spans="1:18" x14ac:dyDescent="0.3">
      <c r="A3917" s="82">
        <v>3886</v>
      </c>
      <c r="B3917" s="94">
        <f t="shared" si="843"/>
        <v>6.8110984644877888E-33</v>
      </c>
      <c r="C3917" s="179">
        <f t="shared" si="844"/>
        <v>6.7957337993813317E-33</v>
      </c>
      <c r="D3917" s="166">
        <f t="shared" si="845"/>
        <v>2.2558277767625785E-3</v>
      </c>
      <c r="E3917" s="167">
        <f t="shared" si="855"/>
        <v>24.291375447755232</v>
      </c>
      <c r="F3917" s="168">
        <f t="shared" si="856"/>
        <v>8.7684025682761728</v>
      </c>
      <c r="G3917" s="168">
        <f t="shared" si="846"/>
        <v>304719.72940256959</v>
      </c>
      <c r="H3917" s="168">
        <f t="shared" si="847"/>
        <v>271310.33852408634</v>
      </c>
      <c r="I3917" s="169">
        <f t="shared" si="848"/>
        <v>576030.06792665599</v>
      </c>
      <c r="J3917" s="169">
        <f t="shared" si="850"/>
        <v>552541.48048429424</v>
      </c>
      <c r="K3917" s="95"/>
      <c r="L3917" s="265">
        <f t="shared" si="849"/>
        <v>220803.64857978525</v>
      </c>
      <c r="M3917" s="265">
        <f>$G3917*NonHospFrac+theModel!$H3917*NonHospFrac</f>
        <v>355226.41934687068</v>
      </c>
      <c r="N3917" s="266">
        <f t="shared" si="851"/>
        <v>576030.06792665599</v>
      </c>
      <c r="O3917" s="159"/>
      <c r="P3917" s="265">
        <f t="shared" si="852"/>
        <v>211800.0112767432</v>
      </c>
      <c r="Q3917" s="265">
        <f t="shared" si="853"/>
        <v>355224.86470519588</v>
      </c>
      <c r="R3917" s="266">
        <f t="shared" si="854"/>
        <v>567024.87598193903</v>
      </c>
    </row>
    <row r="3918" spans="1:18" x14ac:dyDescent="0.3">
      <c r="A3918" s="82">
        <v>3887</v>
      </c>
      <c r="B3918" s="94">
        <f t="shared" si="843"/>
        <v>6.6838640170763585E-33</v>
      </c>
      <c r="C3918" s="179">
        <f t="shared" si="844"/>
        <v>6.6687863709705343E-33</v>
      </c>
      <c r="D3918" s="166">
        <f t="shared" si="845"/>
        <v>2.2558277767625785E-3</v>
      </c>
      <c r="E3918" s="167">
        <f t="shared" si="855"/>
        <v>24.291375447755232</v>
      </c>
      <c r="F3918" s="168">
        <f t="shared" si="856"/>
        <v>8.7706583960529354</v>
      </c>
      <c r="G3918" s="168">
        <f t="shared" si="846"/>
        <v>304798.12398178305</v>
      </c>
      <c r="H3918" s="168">
        <f t="shared" si="847"/>
        <v>271310.33852408634</v>
      </c>
      <c r="I3918" s="169">
        <f t="shared" si="848"/>
        <v>576108.46250586933</v>
      </c>
      <c r="J3918" s="169">
        <f t="shared" si="850"/>
        <v>552608.3878981442</v>
      </c>
      <c r="K3918" s="95"/>
      <c r="L3918" s="265">
        <f t="shared" si="849"/>
        <v>220833.69876307083</v>
      </c>
      <c r="M3918" s="265">
        <f>$G3918*NonHospFrac+theModel!$H3918*NonHospFrac</f>
        <v>355274.76374279859</v>
      </c>
      <c r="N3918" s="266">
        <f t="shared" si="851"/>
        <v>576108.46250586945</v>
      </c>
      <c r="O3918" s="159"/>
      <c r="P3918" s="265">
        <f t="shared" si="852"/>
        <v>211825.65820373141</v>
      </c>
      <c r="Q3918" s="265">
        <f t="shared" si="853"/>
        <v>355273.20910112379</v>
      </c>
      <c r="R3918" s="266">
        <f t="shared" si="854"/>
        <v>567098.86730485526</v>
      </c>
    </row>
    <row r="3919" spans="1:18" x14ac:dyDescent="0.3">
      <c r="A3919" s="82">
        <v>3888</v>
      </c>
      <c r="B3919" s="94">
        <f t="shared" si="843"/>
        <v>6.559006367576821E-33</v>
      </c>
      <c r="C3919" s="179">
        <f t="shared" si="844"/>
        <v>6.5442103788248782E-33</v>
      </c>
      <c r="D3919" s="166">
        <f t="shared" si="845"/>
        <v>2.2558277767625785E-3</v>
      </c>
      <c r="E3919" s="167">
        <f t="shared" si="855"/>
        <v>24.291375447755232</v>
      </c>
      <c r="F3919" s="168">
        <f t="shared" si="856"/>
        <v>8.772914223829698</v>
      </c>
      <c r="G3919" s="168">
        <f t="shared" si="846"/>
        <v>304876.5185609964</v>
      </c>
      <c r="H3919" s="168">
        <f t="shared" si="847"/>
        <v>271310.33852408634</v>
      </c>
      <c r="I3919" s="169">
        <f t="shared" si="848"/>
        <v>576186.85708508268</v>
      </c>
      <c r="J3919" s="169">
        <f t="shared" si="850"/>
        <v>552675.29258471623</v>
      </c>
      <c r="K3919" s="95"/>
      <c r="L3919" s="265">
        <f t="shared" si="849"/>
        <v>220863.74894635638</v>
      </c>
      <c r="M3919" s="265">
        <f>$G3919*NonHospFrac+theModel!$H3919*NonHospFrac</f>
        <v>355323.10813872633</v>
      </c>
      <c r="N3919" s="266">
        <f t="shared" si="851"/>
        <v>576186.85708508268</v>
      </c>
      <c r="O3919" s="159"/>
      <c r="P3919" s="265">
        <f t="shared" si="852"/>
        <v>211851.30408530036</v>
      </c>
      <c r="Q3919" s="265">
        <f t="shared" si="853"/>
        <v>355321.55349705153</v>
      </c>
      <c r="R3919" s="266">
        <f t="shared" si="854"/>
        <v>567172.85758235189</v>
      </c>
    </row>
    <row r="3920" spans="1:18" x14ac:dyDescent="0.3">
      <c r="A3920" s="82">
        <v>3889</v>
      </c>
      <c r="B3920" s="94">
        <f t="shared" si="843"/>
        <v>6.4364811163126036E-33</v>
      </c>
      <c r="C3920" s="179">
        <f t="shared" si="844"/>
        <v>6.4219615234258175E-33</v>
      </c>
      <c r="D3920" s="166">
        <f t="shared" si="845"/>
        <v>2.2558277767625785E-3</v>
      </c>
      <c r="E3920" s="167">
        <f t="shared" si="855"/>
        <v>24.291375447755232</v>
      </c>
      <c r="F3920" s="168">
        <f t="shared" si="856"/>
        <v>8.7751700516064606</v>
      </c>
      <c r="G3920" s="168">
        <f t="shared" si="846"/>
        <v>304954.91314020986</v>
      </c>
      <c r="H3920" s="168">
        <f t="shared" si="847"/>
        <v>271310.33852408634</v>
      </c>
      <c r="I3920" s="169">
        <f t="shared" si="848"/>
        <v>576265.25166429626</v>
      </c>
      <c r="J3920" s="169">
        <f t="shared" si="850"/>
        <v>552742.19454412174</v>
      </c>
      <c r="K3920" s="95"/>
      <c r="L3920" s="265">
        <f t="shared" si="849"/>
        <v>220893.79912964196</v>
      </c>
      <c r="M3920" s="265">
        <f>$G3920*NonHospFrac+theModel!$H3920*NonHospFrac</f>
        <v>355371.45253465418</v>
      </c>
      <c r="N3920" s="266">
        <f t="shared" si="851"/>
        <v>576265.25166429614</v>
      </c>
      <c r="O3920" s="159"/>
      <c r="P3920" s="265">
        <f t="shared" si="852"/>
        <v>211876.9489214927</v>
      </c>
      <c r="Q3920" s="265">
        <f t="shared" si="853"/>
        <v>355369.89789297938</v>
      </c>
      <c r="R3920" s="266">
        <f t="shared" si="854"/>
        <v>567246.84681447211</v>
      </c>
    </row>
    <row r="3921" spans="1:18" x14ac:dyDescent="0.3">
      <c r="A3921" s="82">
        <v>3890</v>
      </c>
      <c r="B3921" s="94">
        <f t="shared" si="843"/>
        <v>6.3162446930134819E-33</v>
      </c>
      <c r="C3921" s="179">
        <f t="shared" si="844"/>
        <v>6.3019963327901528E-33</v>
      </c>
      <c r="D3921" s="166">
        <f t="shared" si="845"/>
        <v>2.2558277767625785E-3</v>
      </c>
      <c r="E3921" s="167">
        <f t="shared" si="855"/>
        <v>24.291375447755232</v>
      </c>
      <c r="F3921" s="168">
        <f t="shared" si="856"/>
        <v>8.7774258793832232</v>
      </c>
      <c r="G3921" s="168">
        <f t="shared" si="846"/>
        <v>305033.30771942326</v>
      </c>
      <c r="H3921" s="168">
        <f t="shared" si="847"/>
        <v>271310.33852408634</v>
      </c>
      <c r="I3921" s="169">
        <f t="shared" si="848"/>
        <v>576343.6462435096</v>
      </c>
      <c r="J3921" s="169">
        <f t="shared" si="850"/>
        <v>552809.09377647145</v>
      </c>
      <c r="K3921" s="95"/>
      <c r="L3921" s="265">
        <f t="shared" si="849"/>
        <v>220923.84931292754</v>
      </c>
      <c r="M3921" s="265">
        <f>$G3921*NonHospFrac+theModel!$H3921*NonHospFrac</f>
        <v>355419.79693058203</v>
      </c>
      <c r="N3921" s="266">
        <f t="shared" si="851"/>
        <v>576343.6462435096</v>
      </c>
      <c r="O3921" s="159"/>
      <c r="P3921" s="265">
        <f t="shared" si="852"/>
        <v>211902.59271235103</v>
      </c>
      <c r="Q3921" s="265">
        <f t="shared" si="853"/>
        <v>355418.24228890723</v>
      </c>
      <c r="R3921" s="266">
        <f t="shared" si="854"/>
        <v>567320.8350012583</v>
      </c>
    </row>
    <row r="3922" spans="1:18" x14ac:dyDescent="0.3">
      <c r="A3922" s="82">
        <v>3891</v>
      </c>
      <c r="B3922" s="94">
        <f t="shared" si="843"/>
        <v>6.1982543413218945E-33</v>
      </c>
      <c r="C3922" s="179">
        <f t="shared" si="844"/>
        <v>6.1842721470113018E-33</v>
      </c>
      <c r="D3922" s="166">
        <f t="shared" si="845"/>
        <v>2.2558277767625785E-3</v>
      </c>
      <c r="E3922" s="167">
        <f t="shared" si="855"/>
        <v>24.291375447755232</v>
      </c>
      <c r="F3922" s="168">
        <f t="shared" si="856"/>
        <v>8.7796817071599857</v>
      </c>
      <c r="G3922" s="168">
        <f t="shared" si="846"/>
        <v>305111.70229863672</v>
      </c>
      <c r="H3922" s="168">
        <f t="shared" si="847"/>
        <v>271310.33852408634</v>
      </c>
      <c r="I3922" s="169">
        <f t="shared" si="848"/>
        <v>576422.04082272307</v>
      </c>
      <c r="J3922" s="169">
        <f t="shared" si="850"/>
        <v>552875.99028187688</v>
      </c>
      <c r="K3922" s="95"/>
      <c r="L3922" s="265">
        <f t="shared" si="849"/>
        <v>220953.89949621313</v>
      </c>
      <c r="M3922" s="265">
        <f>$G3922*NonHospFrac+theModel!$H3922*NonHospFrac</f>
        <v>355468.14132650988</v>
      </c>
      <c r="N3922" s="266">
        <f t="shared" si="851"/>
        <v>576422.04082272295</v>
      </c>
      <c r="O3922" s="159"/>
      <c r="P3922" s="265">
        <f t="shared" si="852"/>
        <v>211928.23545791797</v>
      </c>
      <c r="Q3922" s="265">
        <f t="shared" si="853"/>
        <v>355466.58668483509</v>
      </c>
      <c r="R3922" s="266">
        <f t="shared" si="854"/>
        <v>567394.82214275305</v>
      </c>
    </row>
    <row r="3923" spans="1:18" x14ac:dyDescent="0.3">
      <c r="A3923" s="82">
        <v>3892</v>
      </c>
      <c r="B3923" s="94">
        <f t="shared" si="843"/>
        <v>6.0824681035886685E-33</v>
      </c>
      <c r="C3923" s="179">
        <f t="shared" si="844"/>
        <v>6.0687471030893206E-33</v>
      </c>
      <c r="D3923" s="166">
        <f t="shared" si="845"/>
        <v>2.2558277767625785E-3</v>
      </c>
      <c r="E3923" s="167">
        <f t="shared" si="855"/>
        <v>24.291375447755232</v>
      </c>
      <c r="F3923" s="168">
        <f t="shared" si="856"/>
        <v>8.7819375349367483</v>
      </c>
      <c r="G3923" s="168">
        <f t="shared" si="846"/>
        <v>305190.09687785013</v>
      </c>
      <c r="H3923" s="168">
        <f t="shared" si="847"/>
        <v>271310.33852408634</v>
      </c>
      <c r="I3923" s="169">
        <f t="shared" si="848"/>
        <v>576500.43540193653</v>
      </c>
      <c r="J3923" s="169">
        <f t="shared" si="850"/>
        <v>552942.88406044908</v>
      </c>
      <c r="K3923" s="95"/>
      <c r="L3923" s="265">
        <f t="shared" si="849"/>
        <v>220983.94967949871</v>
      </c>
      <c r="M3923" s="265">
        <f>$G3923*NonHospFrac+theModel!$H3923*NonHospFrac</f>
        <v>355516.48572243773</v>
      </c>
      <c r="N3923" s="266">
        <f t="shared" si="851"/>
        <v>576500.43540193641</v>
      </c>
      <c r="O3923" s="159"/>
      <c r="P3923" s="265">
        <f t="shared" si="852"/>
        <v>211953.87715823611</v>
      </c>
      <c r="Q3923" s="265">
        <f t="shared" si="853"/>
        <v>355514.93108076294</v>
      </c>
      <c r="R3923" s="266">
        <f t="shared" si="854"/>
        <v>567468.80823899899</v>
      </c>
    </row>
    <row r="3924" spans="1:18" x14ac:dyDescent="0.3">
      <c r="A3924" s="82">
        <v>3893</v>
      </c>
      <c r="B3924" s="94">
        <f t="shared" si="843"/>
        <v>5.9688448059528761E-33</v>
      </c>
      <c r="C3924" s="179">
        <f t="shared" si="844"/>
        <v>5.9553801200444227E-33</v>
      </c>
      <c r="D3924" s="166">
        <f t="shared" si="845"/>
        <v>2.2558277767625785E-3</v>
      </c>
      <c r="E3924" s="167">
        <f t="shared" si="855"/>
        <v>24.291375447755232</v>
      </c>
      <c r="F3924" s="168">
        <f t="shared" si="856"/>
        <v>8.7841933627135109</v>
      </c>
      <c r="G3924" s="168">
        <f t="shared" si="846"/>
        <v>305268.49145706359</v>
      </c>
      <c r="H3924" s="168">
        <f t="shared" si="847"/>
        <v>271310.33852408634</v>
      </c>
      <c r="I3924" s="169">
        <f t="shared" si="848"/>
        <v>576578.82998114987</v>
      </c>
      <c r="J3924" s="169">
        <f t="shared" si="850"/>
        <v>553009.77511229902</v>
      </c>
      <c r="K3924" s="95"/>
      <c r="L3924" s="265">
        <f t="shared" si="849"/>
        <v>221013.99986278429</v>
      </c>
      <c r="M3924" s="265">
        <f>$G3924*NonHospFrac+theModel!$H3924*NonHospFrac</f>
        <v>355564.83011836559</v>
      </c>
      <c r="N3924" s="266">
        <f t="shared" si="851"/>
        <v>576578.82998114987</v>
      </c>
      <c r="O3924" s="159"/>
      <c r="P3924" s="265">
        <f t="shared" si="852"/>
        <v>211979.51781334807</v>
      </c>
      <c r="Q3924" s="265">
        <f t="shared" si="853"/>
        <v>355563.27547669079</v>
      </c>
      <c r="R3924" s="266">
        <f t="shared" si="854"/>
        <v>567542.79329003883</v>
      </c>
    </row>
    <row r="3925" spans="1:18" x14ac:dyDescent="0.3">
      <c r="A3925" s="82">
        <v>3894</v>
      </c>
      <c r="B3925" s="94">
        <f t="shared" si="843"/>
        <v>5.8573440436998838E-33</v>
      </c>
      <c r="C3925" s="179">
        <f t="shared" si="844"/>
        <v>5.8441308843080509E-33</v>
      </c>
      <c r="D3925" s="166">
        <f t="shared" si="845"/>
        <v>2.2558277767625785E-3</v>
      </c>
      <c r="E3925" s="167">
        <f t="shared" si="855"/>
        <v>24.291375447755232</v>
      </c>
      <c r="F3925" s="168">
        <f t="shared" si="856"/>
        <v>8.7864491904902735</v>
      </c>
      <c r="G3925" s="168">
        <f t="shared" si="846"/>
        <v>305346.88603627693</v>
      </c>
      <c r="H3925" s="168">
        <f t="shared" si="847"/>
        <v>271310.33852408634</v>
      </c>
      <c r="I3925" s="169">
        <f t="shared" si="848"/>
        <v>576657.22456036322</v>
      </c>
      <c r="J3925" s="169">
        <f t="shared" si="850"/>
        <v>553076.66343753808</v>
      </c>
      <c r="K3925" s="95"/>
      <c r="L3925" s="265">
        <f t="shared" si="849"/>
        <v>221044.05004606984</v>
      </c>
      <c r="M3925" s="265">
        <f>$G3925*NonHospFrac+theModel!$H3925*NonHospFrac</f>
        <v>355613.17451429344</v>
      </c>
      <c r="N3925" s="266">
        <f t="shared" si="851"/>
        <v>576657.22456036322</v>
      </c>
      <c r="O3925" s="159"/>
      <c r="P3925" s="265">
        <f t="shared" si="852"/>
        <v>212005.15742329642</v>
      </c>
      <c r="Q3925" s="265">
        <f t="shared" si="853"/>
        <v>355611.61987261864</v>
      </c>
      <c r="R3925" s="266">
        <f t="shared" si="854"/>
        <v>567616.77729591506</v>
      </c>
    </row>
    <row r="3926" spans="1:18" x14ac:dyDescent="0.3">
      <c r="A3926" s="82">
        <v>3895</v>
      </c>
      <c r="B3926" s="94">
        <f t="shared" si="843"/>
        <v>5.7479261668942698E-33</v>
      </c>
      <c r="C3926" s="179">
        <f t="shared" si="844"/>
        <v>5.734959835388209E-33</v>
      </c>
      <c r="D3926" s="166">
        <f t="shared" si="845"/>
        <v>2.2558277767625785E-3</v>
      </c>
      <c r="E3926" s="167">
        <f t="shared" si="855"/>
        <v>24.291375447755232</v>
      </c>
      <c r="F3926" s="168">
        <f t="shared" si="856"/>
        <v>8.7887050182670361</v>
      </c>
      <c r="G3926" s="168">
        <f t="shared" si="846"/>
        <v>305425.2806154904</v>
      </c>
      <c r="H3926" s="168">
        <f t="shared" si="847"/>
        <v>271310.33852408634</v>
      </c>
      <c r="I3926" s="169">
        <f t="shared" si="848"/>
        <v>576735.6191395768</v>
      </c>
      <c r="J3926" s="169">
        <f t="shared" si="850"/>
        <v>553143.54903627746</v>
      </c>
      <c r="K3926" s="95"/>
      <c r="L3926" s="265">
        <f t="shared" si="849"/>
        <v>221074.10022935545</v>
      </c>
      <c r="M3926" s="265">
        <f>$G3926*NonHospFrac+theModel!$H3926*NonHospFrac</f>
        <v>355661.51891022129</v>
      </c>
      <c r="N3926" s="266">
        <f t="shared" si="851"/>
        <v>576735.6191395768</v>
      </c>
      <c r="O3926" s="159"/>
      <c r="P3926" s="265">
        <f t="shared" si="852"/>
        <v>212030.79598812386</v>
      </c>
      <c r="Q3926" s="265">
        <f t="shared" si="853"/>
        <v>355659.96426854649</v>
      </c>
      <c r="R3926" s="266">
        <f t="shared" si="854"/>
        <v>567690.76025667042</v>
      </c>
    </row>
    <row r="3927" spans="1:18" x14ac:dyDescent="0.3">
      <c r="A3927" s="82">
        <v>3896</v>
      </c>
      <c r="B3927" s="94">
        <f t="shared" si="843"/>
        <v>5.6405522662789537E-33</v>
      </c>
      <c r="C3927" s="179">
        <f t="shared" si="844"/>
        <v>5.6278281518004008E-33</v>
      </c>
      <c r="D3927" s="166">
        <f t="shared" si="845"/>
        <v>2.2558277767625785E-3</v>
      </c>
      <c r="E3927" s="167">
        <f t="shared" si="855"/>
        <v>24.291375447755232</v>
      </c>
      <c r="F3927" s="168">
        <f t="shared" si="856"/>
        <v>8.7909608460437987</v>
      </c>
      <c r="G3927" s="168">
        <f t="shared" si="846"/>
        <v>305503.6751947038</v>
      </c>
      <c r="H3927" s="168">
        <f t="shared" si="847"/>
        <v>271310.33852408634</v>
      </c>
      <c r="I3927" s="169">
        <f t="shared" si="848"/>
        <v>576814.01371879014</v>
      </c>
      <c r="J3927" s="169">
        <f t="shared" si="850"/>
        <v>553210.43190862797</v>
      </c>
      <c r="K3927" s="95"/>
      <c r="L3927" s="265">
        <f t="shared" si="849"/>
        <v>221104.150412641</v>
      </c>
      <c r="M3927" s="265">
        <f>$G3927*NonHospFrac+theModel!$H3927*NonHospFrac</f>
        <v>355709.86330614914</v>
      </c>
      <c r="N3927" s="266">
        <f t="shared" si="851"/>
        <v>576814.01371879014</v>
      </c>
      <c r="O3927" s="159"/>
      <c r="P3927" s="265">
        <f t="shared" si="852"/>
        <v>212056.43350787286</v>
      </c>
      <c r="Q3927" s="265">
        <f t="shared" si="853"/>
        <v>355708.30866447435</v>
      </c>
      <c r="R3927" s="266">
        <f t="shared" si="854"/>
        <v>567764.74217234715</v>
      </c>
    </row>
    <row r="3928" spans="1:18" x14ac:dyDescent="0.3">
      <c r="A3928" s="82">
        <v>3897</v>
      </c>
      <c r="B3928" s="94">
        <f t="shared" si="843"/>
        <v>5.5351841594402972E-33</v>
      </c>
      <c r="C3928" s="179">
        <f t="shared" si="844"/>
        <v>5.5226977372639352E-33</v>
      </c>
      <c r="D3928" s="166">
        <f t="shared" si="845"/>
        <v>2.2558277767625785E-3</v>
      </c>
      <c r="E3928" s="167">
        <f t="shared" si="855"/>
        <v>24.291375447755232</v>
      </c>
      <c r="F3928" s="168">
        <f t="shared" si="856"/>
        <v>8.7932166738205613</v>
      </c>
      <c r="G3928" s="168">
        <f t="shared" si="846"/>
        <v>305582.06977391726</v>
      </c>
      <c r="H3928" s="168">
        <f t="shared" si="847"/>
        <v>271310.33852408634</v>
      </c>
      <c r="I3928" s="169">
        <f t="shared" si="848"/>
        <v>576892.4082980036</v>
      </c>
      <c r="J3928" s="169">
        <f t="shared" si="850"/>
        <v>553277.31205470103</v>
      </c>
      <c r="K3928" s="95"/>
      <c r="L3928" s="265">
        <f t="shared" si="849"/>
        <v>221134.20059592661</v>
      </c>
      <c r="M3928" s="265">
        <f>$G3928*NonHospFrac+theModel!$H3928*NonHospFrac</f>
        <v>355758.20770207699</v>
      </c>
      <c r="N3928" s="266">
        <f t="shared" si="851"/>
        <v>576892.4082980036</v>
      </c>
      <c r="O3928" s="159"/>
      <c r="P3928" s="265">
        <f t="shared" si="852"/>
        <v>212082.06998258614</v>
      </c>
      <c r="Q3928" s="265">
        <f t="shared" si="853"/>
        <v>355756.6530604022</v>
      </c>
      <c r="R3928" s="266">
        <f t="shared" si="854"/>
        <v>567838.72304298833</v>
      </c>
    </row>
    <row r="3929" spans="1:18" x14ac:dyDescent="0.3">
      <c r="A3929" s="82">
        <v>3898</v>
      </c>
      <c r="B3929" s="94">
        <f t="shared" si="843"/>
        <v>5.431784377229047E-33</v>
      </c>
      <c r="C3929" s="179">
        <f t="shared" si="844"/>
        <v>5.4195312071535089E-33</v>
      </c>
      <c r="D3929" s="166">
        <f t="shared" si="845"/>
        <v>2.2558277767625785E-3</v>
      </c>
      <c r="E3929" s="167">
        <f t="shared" si="855"/>
        <v>24.291375447755232</v>
      </c>
      <c r="F3929" s="168">
        <f t="shared" si="856"/>
        <v>8.7954725015973239</v>
      </c>
      <c r="G3929" s="168">
        <f t="shared" si="846"/>
        <v>305660.46435313066</v>
      </c>
      <c r="H3929" s="168">
        <f t="shared" si="847"/>
        <v>271310.33852408634</v>
      </c>
      <c r="I3929" s="169">
        <f t="shared" si="848"/>
        <v>576970.80287721707</v>
      </c>
      <c r="J3929" s="169">
        <f t="shared" si="850"/>
        <v>553344.1894746077</v>
      </c>
      <c r="K3929" s="95"/>
      <c r="L3929" s="265">
        <f t="shared" si="849"/>
        <v>221164.25077921219</v>
      </c>
      <c r="M3929" s="265">
        <f>$G3929*NonHospFrac+theModel!$H3929*NonHospFrac</f>
        <v>355806.55209800485</v>
      </c>
      <c r="N3929" s="266">
        <f t="shared" si="851"/>
        <v>576970.80287721707</v>
      </c>
      <c r="O3929" s="159"/>
      <c r="P3929" s="265">
        <f t="shared" si="852"/>
        <v>212107.70541230621</v>
      </c>
      <c r="Q3929" s="265">
        <f t="shared" si="853"/>
        <v>355804.99745633005</v>
      </c>
      <c r="R3929" s="266">
        <f t="shared" si="854"/>
        <v>567912.70286863623</v>
      </c>
    </row>
    <row r="3930" spans="1:18" x14ac:dyDescent="0.3">
      <c r="A3930" s="82">
        <v>3899</v>
      </c>
      <c r="B3930" s="94">
        <f t="shared" si="843"/>
        <v>5.3303161504374913E-33</v>
      </c>
      <c r="C3930" s="179">
        <f t="shared" si="844"/>
        <v>5.3182918752064085E-33</v>
      </c>
      <c r="D3930" s="166">
        <f t="shared" si="845"/>
        <v>2.2558277767625785E-3</v>
      </c>
      <c r="E3930" s="167">
        <f t="shared" si="855"/>
        <v>24.291375447755232</v>
      </c>
      <c r="F3930" s="168">
        <f t="shared" si="856"/>
        <v>8.7977283293740864</v>
      </c>
      <c r="G3930" s="168">
        <f t="shared" si="846"/>
        <v>305738.85893234407</v>
      </c>
      <c r="H3930" s="168">
        <f t="shared" si="847"/>
        <v>271310.33852408634</v>
      </c>
      <c r="I3930" s="169">
        <f t="shared" si="848"/>
        <v>577049.19745643041</v>
      </c>
      <c r="J3930" s="169">
        <f t="shared" si="850"/>
        <v>553411.06416845892</v>
      </c>
      <c r="K3930" s="95"/>
      <c r="L3930" s="265">
        <f t="shared" si="849"/>
        <v>221194.30096249777</v>
      </c>
      <c r="M3930" s="265">
        <f>$G3930*NonHospFrac+theModel!$H3930*NonHospFrac</f>
        <v>355854.89649393264</v>
      </c>
      <c r="N3930" s="266">
        <f t="shared" si="851"/>
        <v>577049.19745643041</v>
      </c>
      <c r="O3930" s="159"/>
      <c r="P3930" s="265">
        <f t="shared" si="852"/>
        <v>212133.33979707572</v>
      </c>
      <c r="Q3930" s="265">
        <f t="shared" si="853"/>
        <v>355853.34185225784</v>
      </c>
      <c r="R3930" s="266">
        <f t="shared" si="854"/>
        <v>567986.68164933356</v>
      </c>
    </row>
    <row r="3931" spans="1:18" x14ac:dyDescent="0.3">
      <c r="A3931" s="82">
        <v>3900</v>
      </c>
      <c r="B3931" s="94">
        <f t="shared" si="843"/>
        <v>5.2307433967229917E-33</v>
      </c>
      <c r="C3931" s="179">
        <f t="shared" si="844"/>
        <v>5.2189437404755464E-33</v>
      </c>
      <c r="D3931" s="166">
        <f t="shared" si="845"/>
        <v>2.2558277767625785E-3</v>
      </c>
      <c r="E3931" s="167">
        <f t="shared" si="855"/>
        <v>24.291375447755232</v>
      </c>
      <c r="F3931" s="168">
        <f t="shared" si="856"/>
        <v>8.799984157150849</v>
      </c>
      <c r="G3931" s="168">
        <f t="shared" si="846"/>
        <v>305817.25351155753</v>
      </c>
      <c r="H3931" s="168">
        <f t="shared" si="847"/>
        <v>271310.33852408634</v>
      </c>
      <c r="I3931" s="169">
        <f t="shared" si="848"/>
        <v>577127.59203564387</v>
      </c>
      <c r="J3931" s="169">
        <f t="shared" si="850"/>
        <v>553477.9361363661</v>
      </c>
      <c r="K3931" s="95"/>
      <c r="L3931" s="265">
        <f t="shared" si="849"/>
        <v>221224.35114578335</v>
      </c>
      <c r="M3931" s="265">
        <f>$G3931*NonHospFrac+theModel!$H3931*NonHospFrac</f>
        <v>355903.24088986049</v>
      </c>
      <c r="N3931" s="266">
        <f t="shared" si="851"/>
        <v>577127.59203564387</v>
      </c>
      <c r="O3931" s="159"/>
      <c r="P3931" s="265">
        <f t="shared" si="852"/>
        <v>212158.97313693725</v>
      </c>
      <c r="Q3931" s="265">
        <f t="shared" si="853"/>
        <v>355901.6862481857</v>
      </c>
      <c r="R3931" s="266">
        <f t="shared" si="854"/>
        <v>568060.65938512294</v>
      </c>
    </row>
    <row r="3932" spans="1:18" x14ac:dyDescent="0.3">
      <c r="A3932" s="82">
        <v>3901</v>
      </c>
      <c r="B3932" s="94">
        <f t="shared" si="843"/>
        <v>5.1330307077782439E-33</v>
      </c>
      <c r="C3932" s="179">
        <f t="shared" si="844"/>
        <v>5.1214514745286623E-33</v>
      </c>
      <c r="D3932" s="166">
        <f t="shared" si="845"/>
        <v>2.2558277767625785E-3</v>
      </c>
      <c r="E3932" s="167">
        <f t="shared" si="855"/>
        <v>24.291375447755232</v>
      </c>
      <c r="F3932" s="168">
        <f t="shared" si="856"/>
        <v>8.8022399849276116</v>
      </c>
      <c r="G3932" s="168">
        <f t="shared" si="846"/>
        <v>305895.64809077088</v>
      </c>
      <c r="H3932" s="168">
        <f t="shared" si="847"/>
        <v>271310.33852408634</v>
      </c>
      <c r="I3932" s="169">
        <f t="shared" si="848"/>
        <v>577205.98661485722</v>
      </c>
      <c r="J3932" s="169">
        <f t="shared" si="850"/>
        <v>553544.80537844019</v>
      </c>
      <c r="K3932" s="95"/>
      <c r="L3932" s="265">
        <f t="shared" si="849"/>
        <v>221254.4013290689</v>
      </c>
      <c r="M3932" s="265">
        <f>$G3932*NonHospFrac+theModel!$H3932*NonHospFrac</f>
        <v>355951.58528578829</v>
      </c>
      <c r="N3932" s="266">
        <f t="shared" si="851"/>
        <v>577205.98661485722</v>
      </c>
      <c r="O3932" s="159"/>
      <c r="P3932" s="265">
        <f t="shared" si="852"/>
        <v>212184.60543193333</v>
      </c>
      <c r="Q3932" s="265">
        <f t="shared" si="853"/>
        <v>355950.03064411349</v>
      </c>
      <c r="R3932" s="266">
        <f t="shared" si="854"/>
        <v>568134.63607604685</v>
      </c>
    </row>
    <row r="3933" spans="1:18" x14ac:dyDescent="0.3">
      <c r="A3933" s="82">
        <v>3902</v>
      </c>
      <c r="B3933" s="94">
        <f t="shared" si="843"/>
        <v>5.037143336738796E-33</v>
      </c>
      <c r="C3933" s="179">
        <f t="shared" si="844"/>
        <v>5.0257804088842458E-33</v>
      </c>
      <c r="D3933" s="166">
        <f t="shared" si="845"/>
        <v>2.2558277767625785E-3</v>
      </c>
      <c r="E3933" s="167">
        <f t="shared" si="855"/>
        <v>24.291375447755232</v>
      </c>
      <c r="F3933" s="168">
        <f t="shared" si="856"/>
        <v>8.8044958127043742</v>
      </c>
      <c r="G3933" s="168">
        <f t="shared" si="846"/>
        <v>305974.04266998434</v>
      </c>
      <c r="H3933" s="168">
        <f t="shared" si="847"/>
        <v>271310.33852408634</v>
      </c>
      <c r="I3933" s="169">
        <f t="shared" si="848"/>
        <v>577284.38119407068</v>
      </c>
      <c r="J3933" s="169">
        <f t="shared" si="850"/>
        <v>553611.67189479235</v>
      </c>
      <c r="K3933" s="95"/>
      <c r="L3933" s="265">
        <f t="shared" si="849"/>
        <v>221284.45151235448</v>
      </c>
      <c r="M3933" s="265">
        <f>$G3933*NonHospFrac+theModel!$H3933*NonHospFrac</f>
        <v>355999.92968171614</v>
      </c>
      <c r="N3933" s="266">
        <f t="shared" si="851"/>
        <v>577284.38119407068</v>
      </c>
      <c r="O3933" s="159"/>
      <c r="P3933" s="265">
        <f t="shared" si="852"/>
        <v>212210.23668210665</v>
      </c>
      <c r="Q3933" s="265">
        <f t="shared" si="853"/>
        <v>355998.37504004134</v>
      </c>
      <c r="R3933" s="266">
        <f t="shared" si="854"/>
        <v>568208.61172214802</v>
      </c>
    </row>
    <row r="3934" spans="1:18" x14ac:dyDescent="0.3">
      <c r="A3934" s="82">
        <v>3903</v>
      </c>
      <c r="B3934" s="94">
        <f t="shared" si="843"/>
        <v>4.9430471858281581E-33</v>
      </c>
      <c r="C3934" s="179">
        <f t="shared" si="844"/>
        <v>4.9318965226845189E-33</v>
      </c>
      <c r="D3934" s="166">
        <f t="shared" si="845"/>
        <v>2.2558277767625785E-3</v>
      </c>
      <c r="E3934" s="167">
        <f t="shared" si="855"/>
        <v>24.291375447755232</v>
      </c>
      <c r="F3934" s="168">
        <f t="shared" si="856"/>
        <v>8.8067516404811368</v>
      </c>
      <c r="G3934" s="168">
        <f t="shared" si="846"/>
        <v>306052.43724919774</v>
      </c>
      <c r="H3934" s="168">
        <f t="shared" si="847"/>
        <v>271310.33852408634</v>
      </c>
      <c r="I3934" s="169">
        <f t="shared" si="848"/>
        <v>577362.77577328403</v>
      </c>
      <c r="J3934" s="169">
        <f t="shared" si="850"/>
        <v>553678.53568553354</v>
      </c>
      <c r="K3934" s="95"/>
      <c r="L3934" s="265">
        <f t="shared" si="849"/>
        <v>221314.50169564007</v>
      </c>
      <c r="M3934" s="265">
        <f>$G3934*NonHospFrac+theModel!$H3934*NonHospFrac</f>
        <v>356048.27407764399</v>
      </c>
      <c r="N3934" s="266">
        <f t="shared" si="851"/>
        <v>577362.77577328403</v>
      </c>
      <c r="O3934" s="159"/>
      <c r="P3934" s="265">
        <f t="shared" si="852"/>
        <v>212235.86688749975</v>
      </c>
      <c r="Q3934" s="265">
        <f t="shared" si="853"/>
        <v>356046.71943596919</v>
      </c>
      <c r="R3934" s="266">
        <f t="shared" si="854"/>
        <v>568282.58632346895</v>
      </c>
    </row>
    <row r="3935" spans="1:18" x14ac:dyDescent="0.3">
      <c r="A3935" s="82">
        <v>3904</v>
      </c>
      <c r="B3935" s="94">
        <f t="shared" ref="B3935:B3998" si="857">Constant*EXP(PowerTerm*(A3935)/7)</f>
        <v>4.8507087942315389E-33</v>
      </c>
      <c r="C3935" s="179">
        <f t="shared" ref="C3935:C3998" si="858">(1-theFloor)*B3935</f>
        <v>4.839766430596525E-33</v>
      </c>
      <c r="D3935" s="166">
        <f t="shared" ref="D3935:D3998" si="859">theFloor</f>
        <v>2.2558277767625785E-3</v>
      </c>
      <c r="E3935" s="167">
        <f t="shared" si="855"/>
        <v>24.291375447755232</v>
      </c>
      <c r="F3935" s="168">
        <f t="shared" si="856"/>
        <v>8.8090074682578994</v>
      </c>
      <c r="G3935" s="168">
        <f t="shared" ref="G3935:G3998" si="860">$B$22*F3935*totInfected/365.25</f>
        <v>306130.8318284112</v>
      </c>
      <c r="H3935" s="168">
        <f t="shared" ref="H3935:H3998" si="861">lostQALYs_Injured*E3935*totInfected/365.25</f>
        <v>271310.33852408634</v>
      </c>
      <c r="I3935" s="169">
        <f t="shared" ref="I3935:I3998" si="862">H3935+G3935</f>
        <v>577441.1703524976</v>
      </c>
      <c r="J3935" s="169">
        <f t="shared" si="850"/>
        <v>553745.39675077528</v>
      </c>
      <c r="K3935" s="95"/>
      <c r="L3935" s="265">
        <f t="shared" ref="L3935:L3998" si="863">$G3935*HospFrac+$H3935*HospFrac</f>
        <v>221344.55187892565</v>
      </c>
      <c r="M3935" s="265">
        <f>$G3935*NonHospFrac+theModel!$H3935*NonHospFrac</f>
        <v>356096.61847357184</v>
      </c>
      <c r="N3935" s="266">
        <f t="shared" si="851"/>
        <v>577441.17035249749</v>
      </c>
      <c r="O3935" s="159"/>
      <c r="P3935" s="265">
        <f t="shared" si="852"/>
        <v>212261.49604815521</v>
      </c>
      <c r="Q3935" s="265">
        <f t="shared" si="853"/>
        <v>356095.06383189705</v>
      </c>
      <c r="R3935" s="266">
        <f t="shared" si="854"/>
        <v>568356.55988005223</v>
      </c>
    </row>
    <row r="3936" spans="1:18" x14ac:dyDescent="0.3">
      <c r="A3936" s="82">
        <v>3905</v>
      </c>
      <c r="B3936" s="94">
        <f t="shared" si="857"/>
        <v>4.7600953261975406E-33</v>
      </c>
      <c r="C3936" s="179">
        <f t="shared" si="858"/>
        <v>4.7493573709406661E-33</v>
      </c>
      <c r="D3936" s="166">
        <f t="shared" si="859"/>
        <v>2.2558277767625785E-3</v>
      </c>
      <c r="E3936" s="167">
        <f t="shared" si="855"/>
        <v>24.291375447755232</v>
      </c>
      <c r="F3936" s="168">
        <f t="shared" si="856"/>
        <v>8.811263296034662</v>
      </c>
      <c r="G3936" s="168">
        <f t="shared" si="860"/>
        <v>306209.22640762455</v>
      </c>
      <c r="H3936" s="168">
        <f t="shared" si="861"/>
        <v>271310.33852408634</v>
      </c>
      <c r="I3936" s="169">
        <f t="shared" si="862"/>
        <v>577519.56493171095</v>
      </c>
      <c r="J3936" s="169">
        <f t="shared" ref="J3936:J3999" si="864">J3935+(I3936-I3935)/(1+discountDaily)^A3936</f>
        <v>553812.25509062817</v>
      </c>
      <c r="K3936" s="95"/>
      <c r="L3936" s="265">
        <f t="shared" si="863"/>
        <v>221374.6020622112</v>
      </c>
      <c r="M3936" s="265">
        <f>$G3936*NonHospFrac+theModel!$H3936*NonHospFrac</f>
        <v>356144.96286949969</v>
      </c>
      <c r="N3936" s="266">
        <f t="shared" ref="N3936:N3999" si="865">L3936+M3936</f>
        <v>577519.56493171095</v>
      </c>
      <c r="O3936" s="159"/>
      <c r="P3936" s="265">
        <f t="shared" ref="P3936:P3999" si="866">P3935+(L3936-L3935)/(1+discountDaily)^A3936</f>
        <v>212287.12416411561</v>
      </c>
      <c r="Q3936" s="265">
        <f t="shared" ref="Q3936:Q3999" si="867">Q3935+(M3936-M3935)/(1+discountDaily)^B3936</f>
        <v>356143.4082278249</v>
      </c>
      <c r="R3936" s="266">
        <f t="shared" ref="R3936:R3999" si="868">P3936+Q3936</f>
        <v>568430.53239194048</v>
      </c>
    </row>
    <row r="3937" spans="1:18" x14ac:dyDescent="0.3">
      <c r="A3937" s="82">
        <v>3906</v>
      </c>
      <c r="B3937" s="94">
        <f t="shared" si="857"/>
        <v>4.6711745593620883E-33</v>
      </c>
      <c r="C3937" s="179">
        <f t="shared" si="858"/>
        <v>4.6606371940409722E-33</v>
      </c>
      <c r="D3937" s="166">
        <f t="shared" si="859"/>
        <v>2.2558277767625785E-3</v>
      </c>
      <c r="E3937" s="167">
        <f t="shared" ref="E3937:E4000" si="869">C3937+E3936</f>
        <v>24.291375447755232</v>
      </c>
      <c r="F3937" s="168">
        <f t="shared" ref="F3937:F4000" si="870">D3937+F3936</f>
        <v>8.8135191238114245</v>
      </c>
      <c r="G3937" s="168">
        <f t="shared" si="860"/>
        <v>306287.62098683801</v>
      </c>
      <c r="H3937" s="168">
        <f t="shared" si="861"/>
        <v>271310.33852408634</v>
      </c>
      <c r="I3937" s="169">
        <f t="shared" si="862"/>
        <v>577597.95951092429</v>
      </c>
      <c r="J3937" s="169">
        <f t="shared" si="864"/>
        <v>553879.11070520349</v>
      </c>
      <c r="K3937" s="95"/>
      <c r="L3937" s="265">
        <f t="shared" si="863"/>
        <v>221404.65224549681</v>
      </c>
      <c r="M3937" s="265">
        <f>$G3937*NonHospFrac+theModel!$H3937*NonHospFrac</f>
        <v>356193.30726542755</v>
      </c>
      <c r="N3937" s="266">
        <f t="shared" si="865"/>
        <v>577597.95951092429</v>
      </c>
      <c r="O3937" s="159"/>
      <c r="P3937" s="265">
        <f t="shared" si="866"/>
        <v>212312.75123542361</v>
      </c>
      <c r="Q3937" s="265">
        <f t="shared" si="867"/>
        <v>356191.75262375275</v>
      </c>
      <c r="R3937" s="266">
        <f t="shared" si="868"/>
        <v>568504.5038591763</v>
      </c>
    </row>
    <row r="3938" spans="1:18" x14ac:dyDescent="0.3">
      <c r="A3938" s="82">
        <v>3907</v>
      </c>
      <c r="B3938" s="94">
        <f t="shared" si="857"/>
        <v>4.5839148732891301E-33</v>
      </c>
      <c r="C3938" s="179">
        <f t="shared" si="858"/>
        <v>4.5735743507916494E-33</v>
      </c>
      <c r="D3938" s="166">
        <f t="shared" si="859"/>
        <v>2.2558277767625785E-3</v>
      </c>
      <c r="E3938" s="167">
        <f t="shared" si="869"/>
        <v>24.291375447755232</v>
      </c>
      <c r="F3938" s="168">
        <f t="shared" si="870"/>
        <v>8.8157749515881871</v>
      </c>
      <c r="G3938" s="168">
        <f t="shared" si="860"/>
        <v>306366.01556605141</v>
      </c>
      <c r="H3938" s="168">
        <f t="shared" si="861"/>
        <v>271310.33852408634</v>
      </c>
      <c r="I3938" s="169">
        <f t="shared" si="862"/>
        <v>577676.35409013776</v>
      </c>
      <c r="J3938" s="169">
        <f t="shared" si="864"/>
        <v>553945.96359461243</v>
      </c>
      <c r="K3938" s="95"/>
      <c r="L3938" s="265">
        <f t="shared" si="863"/>
        <v>221434.70242878236</v>
      </c>
      <c r="M3938" s="265">
        <f>$G3938*NonHospFrac+theModel!$H3938*NonHospFrac</f>
        <v>356241.6516613554</v>
      </c>
      <c r="N3938" s="266">
        <f t="shared" si="865"/>
        <v>577676.35409013776</v>
      </c>
      <c r="O3938" s="159"/>
      <c r="P3938" s="265">
        <f t="shared" si="866"/>
        <v>212338.37726212168</v>
      </c>
      <c r="Q3938" s="265">
        <f t="shared" si="867"/>
        <v>356240.0970196806</v>
      </c>
      <c r="R3938" s="266">
        <f t="shared" si="868"/>
        <v>568578.47428180231</v>
      </c>
    </row>
    <row r="3939" spans="1:18" x14ac:dyDescent="0.3">
      <c r="A3939" s="82">
        <v>3908</v>
      </c>
      <c r="B3939" s="94">
        <f t="shared" si="857"/>
        <v>4.4982852382274077E-33</v>
      </c>
      <c r="C3939" s="179">
        <f t="shared" si="858"/>
        <v>4.4881378814392132E-33</v>
      </c>
      <c r="D3939" s="166">
        <f t="shared" si="859"/>
        <v>2.2558277767625785E-3</v>
      </c>
      <c r="E3939" s="167">
        <f t="shared" si="869"/>
        <v>24.291375447755232</v>
      </c>
      <c r="F3939" s="168">
        <f t="shared" si="870"/>
        <v>8.8180307793649497</v>
      </c>
      <c r="G3939" s="168">
        <f t="shared" si="860"/>
        <v>306444.41014526488</v>
      </c>
      <c r="H3939" s="168">
        <f t="shared" si="861"/>
        <v>271310.33852408634</v>
      </c>
      <c r="I3939" s="169">
        <f t="shared" si="862"/>
        <v>577754.74866935122</v>
      </c>
      <c r="J3939" s="169">
        <f t="shared" si="864"/>
        <v>554012.81375896605</v>
      </c>
      <c r="K3939" s="95"/>
      <c r="L3939" s="265">
        <f t="shared" si="863"/>
        <v>221464.75261206797</v>
      </c>
      <c r="M3939" s="265">
        <f>$G3939*NonHospFrac+theModel!$H3939*NonHospFrac</f>
        <v>356289.99605728325</v>
      </c>
      <c r="N3939" s="266">
        <f t="shared" si="865"/>
        <v>577754.74866935122</v>
      </c>
      <c r="O3939" s="159"/>
      <c r="P3939" s="265">
        <f t="shared" si="866"/>
        <v>212364.00224425248</v>
      </c>
      <c r="Q3939" s="265">
        <f t="shared" si="867"/>
        <v>356288.44141560845</v>
      </c>
      <c r="R3939" s="266">
        <f t="shared" si="868"/>
        <v>568652.44365986087</v>
      </c>
    </row>
    <row r="3940" spans="1:18" x14ac:dyDescent="0.3">
      <c r="A3940" s="82">
        <v>3909</v>
      </c>
      <c r="B3940" s="94">
        <f t="shared" si="857"/>
        <v>4.4142552040751516E-33</v>
      </c>
      <c r="C3940" s="179">
        <f t="shared" si="858"/>
        <v>4.40429740457208E-33</v>
      </c>
      <c r="D3940" s="166">
        <f t="shared" si="859"/>
        <v>2.2558277767625785E-3</v>
      </c>
      <c r="E3940" s="167">
        <f t="shared" si="869"/>
        <v>24.291375447755232</v>
      </c>
      <c r="F3940" s="168">
        <f t="shared" si="870"/>
        <v>8.8202866071417123</v>
      </c>
      <c r="G3940" s="168">
        <f t="shared" si="860"/>
        <v>306522.80472447828</v>
      </c>
      <c r="H3940" s="168">
        <f t="shared" si="861"/>
        <v>271310.33852408634</v>
      </c>
      <c r="I3940" s="169">
        <f t="shared" si="862"/>
        <v>577833.14324856456</v>
      </c>
      <c r="J3940" s="169">
        <f t="shared" si="864"/>
        <v>554079.66119837516</v>
      </c>
      <c r="K3940" s="95"/>
      <c r="L3940" s="265">
        <f t="shared" si="863"/>
        <v>221494.80279535355</v>
      </c>
      <c r="M3940" s="265">
        <f>$G3940*NonHospFrac+theModel!$H3940*NonHospFrac</f>
        <v>356338.3404532111</v>
      </c>
      <c r="N3940" s="266">
        <f t="shared" si="865"/>
        <v>577833.14324856468</v>
      </c>
      <c r="O3940" s="159"/>
      <c r="P3940" s="265">
        <f t="shared" si="866"/>
        <v>212389.62618185856</v>
      </c>
      <c r="Q3940" s="265">
        <f t="shared" si="867"/>
        <v>356336.78581153631</v>
      </c>
      <c r="R3940" s="266">
        <f t="shared" si="868"/>
        <v>568726.41199339484</v>
      </c>
    </row>
    <row r="3941" spans="1:18" x14ac:dyDescent="0.3">
      <c r="A3941" s="82">
        <v>3910</v>
      </c>
      <c r="B3941" s="94">
        <f t="shared" si="857"/>
        <v>4.3317948895529841E-33</v>
      </c>
      <c r="C3941" s="179">
        <f t="shared" si="858"/>
        <v>4.3220231063178925E-33</v>
      </c>
      <c r="D3941" s="166">
        <f t="shared" si="859"/>
        <v>2.2558277767625785E-3</v>
      </c>
      <c r="E3941" s="167">
        <f t="shared" si="869"/>
        <v>24.291375447755232</v>
      </c>
      <c r="F3941" s="168">
        <f t="shared" si="870"/>
        <v>8.8225424349184749</v>
      </c>
      <c r="G3941" s="168">
        <f t="shared" si="860"/>
        <v>306601.19930369174</v>
      </c>
      <c r="H3941" s="168">
        <f t="shared" si="861"/>
        <v>271310.33852408634</v>
      </c>
      <c r="I3941" s="169">
        <f t="shared" si="862"/>
        <v>577911.53782777814</v>
      </c>
      <c r="J3941" s="169">
        <f t="shared" si="864"/>
        <v>554146.50591295131</v>
      </c>
      <c r="K3941" s="95"/>
      <c r="L3941" s="265">
        <f t="shared" si="863"/>
        <v>221524.85297863913</v>
      </c>
      <c r="M3941" s="265">
        <f>$G3941*NonHospFrac+theModel!$H3941*NonHospFrac</f>
        <v>356386.68484913895</v>
      </c>
      <c r="N3941" s="266">
        <f t="shared" si="865"/>
        <v>577911.53782777814</v>
      </c>
      <c r="O3941" s="159"/>
      <c r="P3941" s="265">
        <f t="shared" si="866"/>
        <v>212415.24907498248</v>
      </c>
      <c r="Q3941" s="265">
        <f t="shared" si="867"/>
        <v>356385.13020746416</v>
      </c>
      <c r="R3941" s="266">
        <f t="shared" si="868"/>
        <v>568800.37928244658</v>
      </c>
    </row>
    <row r="3942" spans="1:18" x14ac:dyDescent="0.3">
      <c r="A3942" s="82">
        <v>3911</v>
      </c>
      <c r="B3942" s="94">
        <f t="shared" si="857"/>
        <v>4.2508749715770521E-33</v>
      </c>
      <c r="C3942" s="179">
        <f t="shared" si="858"/>
        <v>4.2412857297406237E-33</v>
      </c>
      <c r="D3942" s="166">
        <f t="shared" si="859"/>
        <v>2.2558277767625785E-3</v>
      </c>
      <c r="E3942" s="167">
        <f t="shared" si="869"/>
        <v>24.291375447755232</v>
      </c>
      <c r="F3942" s="168">
        <f t="shared" si="870"/>
        <v>8.8247982626952375</v>
      </c>
      <c r="G3942" s="168">
        <f t="shared" si="860"/>
        <v>306679.59388290509</v>
      </c>
      <c r="H3942" s="168">
        <f t="shared" si="861"/>
        <v>271310.33852408634</v>
      </c>
      <c r="I3942" s="169">
        <f t="shared" si="862"/>
        <v>577989.93240699149</v>
      </c>
      <c r="J3942" s="169">
        <f t="shared" si="864"/>
        <v>554213.34790280508</v>
      </c>
      <c r="K3942" s="95"/>
      <c r="L3942" s="265">
        <f t="shared" si="863"/>
        <v>221554.90316192468</v>
      </c>
      <c r="M3942" s="265">
        <f>$G3942*NonHospFrac+theModel!$H3942*NonHospFrac</f>
        <v>356435.02924506669</v>
      </c>
      <c r="N3942" s="266">
        <f t="shared" si="865"/>
        <v>577989.93240699137</v>
      </c>
      <c r="O3942" s="159"/>
      <c r="P3942" s="265">
        <f t="shared" si="866"/>
        <v>212440.87092366681</v>
      </c>
      <c r="Q3942" s="265">
        <f t="shared" si="867"/>
        <v>356433.47460339189</v>
      </c>
      <c r="R3942" s="266">
        <f t="shared" si="868"/>
        <v>568874.3455270587</v>
      </c>
    </row>
    <row r="3943" spans="1:18" x14ac:dyDescent="0.3">
      <c r="A3943" s="82">
        <v>3912</v>
      </c>
      <c r="B3943" s="94">
        <f t="shared" si="857"/>
        <v>4.1714666748326649E-33</v>
      </c>
      <c r="C3943" s="179">
        <f t="shared" si="858"/>
        <v>4.1620565644377382E-33</v>
      </c>
      <c r="D3943" s="166">
        <f t="shared" si="859"/>
        <v>2.2558277767625785E-3</v>
      </c>
      <c r="E3943" s="167">
        <f t="shared" si="869"/>
        <v>24.291375447755232</v>
      </c>
      <c r="F3943" s="168">
        <f t="shared" si="870"/>
        <v>8.8270540904720001</v>
      </c>
      <c r="G3943" s="168">
        <f t="shared" si="860"/>
        <v>306757.98846211855</v>
      </c>
      <c r="H3943" s="168">
        <f t="shared" si="861"/>
        <v>271310.33852408634</v>
      </c>
      <c r="I3943" s="169">
        <f t="shared" si="862"/>
        <v>578068.32698620483</v>
      </c>
      <c r="J3943" s="169">
        <f t="shared" si="864"/>
        <v>554280.18716804776</v>
      </c>
      <c r="K3943" s="95"/>
      <c r="L3943" s="265">
        <f t="shared" si="863"/>
        <v>221584.95334521029</v>
      </c>
      <c r="M3943" s="265">
        <f>$G3943*NonHospFrac+theModel!$H3943*NonHospFrac</f>
        <v>356483.3736409946</v>
      </c>
      <c r="N3943" s="266">
        <f t="shared" si="865"/>
        <v>578068.32698620483</v>
      </c>
      <c r="O3943" s="159"/>
      <c r="P3943" s="265">
        <f t="shared" si="866"/>
        <v>212466.49172795421</v>
      </c>
      <c r="Q3943" s="265">
        <f t="shared" si="867"/>
        <v>356481.8189993198</v>
      </c>
      <c r="R3943" s="266">
        <f t="shared" si="868"/>
        <v>568948.31072727405</v>
      </c>
    </row>
    <row r="3944" spans="1:18" x14ac:dyDescent="0.3">
      <c r="A3944" s="82">
        <v>3913</v>
      </c>
      <c r="B3944" s="94">
        <f t="shared" si="857"/>
        <v>4.0935417615407468E-33</v>
      </c>
      <c r="C3944" s="179">
        <f t="shared" si="858"/>
        <v>4.0843074363297253E-33</v>
      </c>
      <c r="D3944" s="166">
        <f t="shared" si="859"/>
        <v>2.2558277767625785E-3</v>
      </c>
      <c r="E3944" s="167">
        <f t="shared" si="869"/>
        <v>24.291375447755232</v>
      </c>
      <c r="F3944" s="168">
        <f t="shared" si="870"/>
        <v>8.8293099182487627</v>
      </c>
      <c r="G3944" s="168">
        <f t="shared" si="860"/>
        <v>306836.38304133195</v>
      </c>
      <c r="H3944" s="168">
        <f t="shared" si="861"/>
        <v>271310.33852408634</v>
      </c>
      <c r="I3944" s="169">
        <f t="shared" si="862"/>
        <v>578146.72156541829</v>
      </c>
      <c r="J3944" s="169">
        <f t="shared" si="864"/>
        <v>554347.02370879054</v>
      </c>
      <c r="K3944" s="95"/>
      <c r="L3944" s="265">
        <f t="shared" si="863"/>
        <v>221615.00352849584</v>
      </c>
      <c r="M3944" s="265">
        <f>$G3944*NonHospFrac+theModel!$H3944*NonHospFrac</f>
        <v>356531.71803692239</v>
      </c>
      <c r="N3944" s="266">
        <f t="shared" si="865"/>
        <v>578146.72156541818</v>
      </c>
      <c r="O3944" s="159"/>
      <c r="P3944" s="265">
        <f t="shared" si="866"/>
        <v>212492.11148788713</v>
      </c>
      <c r="Q3944" s="265">
        <f t="shared" si="867"/>
        <v>356530.1633952476</v>
      </c>
      <c r="R3944" s="266">
        <f t="shared" si="868"/>
        <v>569022.27488313476</v>
      </c>
    </row>
    <row r="3945" spans="1:18" x14ac:dyDescent="0.3">
      <c r="A3945" s="82">
        <v>3914</v>
      </c>
      <c r="B3945" s="94">
        <f t="shared" si="857"/>
        <v>4.0170725214173722E-33</v>
      </c>
      <c r="C3945" s="179">
        <f t="shared" si="858"/>
        <v>4.0080106976422891E-33</v>
      </c>
      <c r="D3945" s="166">
        <f t="shared" si="859"/>
        <v>2.2558277767625785E-3</v>
      </c>
      <c r="E3945" s="167">
        <f t="shared" si="869"/>
        <v>24.291375447755232</v>
      </c>
      <c r="F3945" s="168">
        <f t="shared" si="870"/>
        <v>8.8315657460255252</v>
      </c>
      <c r="G3945" s="168">
        <f t="shared" si="860"/>
        <v>306914.77762054541</v>
      </c>
      <c r="H3945" s="168">
        <f t="shared" si="861"/>
        <v>271310.33852408634</v>
      </c>
      <c r="I3945" s="169">
        <f t="shared" si="862"/>
        <v>578225.11614463176</v>
      </c>
      <c r="J3945" s="169">
        <f t="shared" si="864"/>
        <v>554413.85752514435</v>
      </c>
      <c r="K3945" s="95"/>
      <c r="L3945" s="265">
        <f t="shared" si="863"/>
        <v>221645.05371178145</v>
      </c>
      <c r="M3945" s="265">
        <f>$G3945*NonHospFrac+theModel!$H3945*NonHospFrac</f>
        <v>356580.06243285025</v>
      </c>
      <c r="N3945" s="266">
        <f t="shared" si="865"/>
        <v>578225.11614463176</v>
      </c>
      <c r="O3945" s="159"/>
      <c r="P3945" s="265">
        <f t="shared" si="866"/>
        <v>212517.73020350825</v>
      </c>
      <c r="Q3945" s="265">
        <f t="shared" si="867"/>
        <v>356578.50779117545</v>
      </c>
      <c r="R3945" s="266">
        <f t="shared" si="868"/>
        <v>569096.23799468367</v>
      </c>
    </row>
    <row r="3946" spans="1:18" x14ac:dyDescent="0.3">
      <c r="A3946" s="82">
        <v>3915</v>
      </c>
      <c r="B3946" s="94">
        <f t="shared" si="857"/>
        <v>3.9420317618190428E-33</v>
      </c>
      <c r="C3946" s="179">
        <f t="shared" si="858"/>
        <v>3.9331392170738511E-33</v>
      </c>
      <c r="D3946" s="166">
        <f t="shared" si="859"/>
        <v>2.2558277767625785E-3</v>
      </c>
      <c r="E3946" s="167">
        <f t="shared" si="869"/>
        <v>24.291375447755232</v>
      </c>
      <c r="F3946" s="168">
        <f t="shared" si="870"/>
        <v>8.8338215738022878</v>
      </c>
      <c r="G3946" s="168">
        <f t="shared" si="860"/>
        <v>306993.17219975882</v>
      </c>
      <c r="H3946" s="168">
        <f t="shared" si="861"/>
        <v>271310.33852408634</v>
      </c>
      <c r="I3946" s="169">
        <f t="shared" si="862"/>
        <v>578303.5107238451</v>
      </c>
      <c r="J3946" s="169">
        <f t="shared" si="864"/>
        <v>554480.68861722015</v>
      </c>
      <c r="K3946" s="95"/>
      <c r="L3946" s="265">
        <f t="shared" si="863"/>
        <v>221675.103895067</v>
      </c>
      <c r="M3946" s="265">
        <f>$G3946*NonHospFrac+theModel!$H3946*NonHospFrac</f>
        <v>356628.4068287781</v>
      </c>
      <c r="N3946" s="266">
        <f t="shared" si="865"/>
        <v>578303.5107238451</v>
      </c>
      <c r="O3946" s="159"/>
      <c r="P3946" s="265">
        <f t="shared" si="866"/>
        <v>212543.34787486005</v>
      </c>
      <c r="Q3946" s="265">
        <f t="shared" si="867"/>
        <v>356626.8521871033</v>
      </c>
      <c r="R3946" s="266">
        <f t="shared" si="868"/>
        <v>569170.20006196341</v>
      </c>
    </row>
    <row r="3947" spans="1:18" x14ac:dyDescent="0.3">
      <c r="A3947" s="82">
        <v>3916</v>
      </c>
      <c r="B3947" s="94">
        <f t="shared" si="857"/>
        <v>3.868392798073556E-33</v>
      </c>
      <c r="C3947" s="179">
        <f t="shared" si="858"/>
        <v>3.8596663701482335E-33</v>
      </c>
      <c r="D3947" s="166">
        <f t="shared" si="859"/>
        <v>2.2558277767625785E-3</v>
      </c>
      <c r="E3947" s="167">
        <f t="shared" si="869"/>
        <v>24.291375447755232</v>
      </c>
      <c r="F3947" s="168">
        <f t="shared" si="870"/>
        <v>8.8360774015790504</v>
      </c>
      <c r="G3947" s="168">
        <f t="shared" si="860"/>
        <v>307071.56677897222</v>
      </c>
      <c r="H3947" s="168">
        <f t="shared" si="861"/>
        <v>271310.33852408634</v>
      </c>
      <c r="I3947" s="169">
        <f t="shared" si="862"/>
        <v>578381.90530305856</v>
      </c>
      <c r="J3947" s="169">
        <f t="shared" si="864"/>
        <v>554547.5169851291</v>
      </c>
      <c r="K3947" s="95"/>
      <c r="L3947" s="265">
        <f t="shared" si="863"/>
        <v>221705.15407835261</v>
      </c>
      <c r="M3947" s="265">
        <f>$G3947*NonHospFrac+theModel!$H3947*NonHospFrac</f>
        <v>356676.75122470595</v>
      </c>
      <c r="N3947" s="266">
        <f t="shared" si="865"/>
        <v>578381.90530305856</v>
      </c>
      <c r="O3947" s="159"/>
      <c r="P3947" s="265">
        <f t="shared" si="866"/>
        <v>212568.96450198517</v>
      </c>
      <c r="Q3947" s="265">
        <f t="shared" si="867"/>
        <v>356675.19658303115</v>
      </c>
      <c r="R3947" s="266">
        <f t="shared" si="868"/>
        <v>569244.16108501633</v>
      </c>
    </row>
    <row r="3948" spans="1:18" x14ac:dyDescent="0.3">
      <c r="A3948" s="82">
        <v>3917</v>
      </c>
      <c r="B3948" s="94">
        <f t="shared" si="857"/>
        <v>3.796129443990587E-33</v>
      </c>
      <c r="C3948" s="179">
        <f t="shared" si="858"/>
        <v>3.787566029746647E-33</v>
      </c>
      <c r="D3948" s="166">
        <f t="shared" si="859"/>
        <v>2.2558277767625785E-3</v>
      </c>
      <c r="E3948" s="167">
        <f t="shared" si="869"/>
        <v>24.291375447755232</v>
      </c>
      <c r="F3948" s="168">
        <f t="shared" si="870"/>
        <v>8.838333229355813</v>
      </c>
      <c r="G3948" s="168">
        <f t="shared" si="860"/>
        <v>307149.96135818568</v>
      </c>
      <c r="H3948" s="168">
        <f t="shared" si="861"/>
        <v>271310.33852408634</v>
      </c>
      <c r="I3948" s="169">
        <f t="shared" si="862"/>
        <v>578460.29988227203</v>
      </c>
      <c r="J3948" s="169">
        <f t="shared" si="864"/>
        <v>554614.34262898227</v>
      </c>
      <c r="K3948" s="95"/>
      <c r="L3948" s="265">
        <f t="shared" si="863"/>
        <v>221735.2042616382</v>
      </c>
      <c r="M3948" s="265">
        <f>$G3948*NonHospFrac+theModel!$H3948*NonHospFrac</f>
        <v>356725.0956206338</v>
      </c>
      <c r="N3948" s="266">
        <f t="shared" si="865"/>
        <v>578460.29988227203</v>
      </c>
      <c r="O3948" s="159"/>
      <c r="P3948" s="265">
        <f t="shared" si="866"/>
        <v>212594.58008492613</v>
      </c>
      <c r="Q3948" s="265">
        <f t="shared" si="867"/>
        <v>356723.540978959</v>
      </c>
      <c r="R3948" s="266">
        <f t="shared" si="868"/>
        <v>569318.12106388516</v>
      </c>
    </row>
    <row r="3949" spans="1:18" x14ac:dyDescent="0.3">
      <c r="A3949" s="82">
        <v>3918</v>
      </c>
      <c r="B3949" s="94">
        <f t="shared" si="857"/>
        <v>3.7252160025498714E-33</v>
      </c>
      <c r="C3949" s="179">
        <f t="shared" si="858"/>
        <v>3.7168125568168788E-33</v>
      </c>
      <c r="D3949" s="166">
        <f t="shared" si="859"/>
        <v>2.2558277767625785E-3</v>
      </c>
      <c r="E3949" s="167">
        <f t="shared" si="869"/>
        <v>24.291375447755232</v>
      </c>
      <c r="F3949" s="168">
        <f t="shared" si="870"/>
        <v>8.8405890571325756</v>
      </c>
      <c r="G3949" s="168">
        <f t="shared" si="860"/>
        <v>307228.35593739909</v>
      </c>
      <c r="H3949" s="168">
        <f t="shared" si="861"/>
        <v>271310.33852408634</v>
      </c>
      <c r="I3949" s="169">
        <f t="shared" si="862"/>
        <v>578538.69446148537</v>
      </c>
      <c r="J3949" s="169">
        <f t="shared" si="864"/>
        <v>554681.16554889048</v>
      </c>
      <c r="K3949" s="95"/>
      <c r="L3949" s="265">
        <f t="shared" si="863"/>
        <v>221765.25444492378</v>
      </c>
      <c r="M3949" s="265">
        <f>$G3949*NonHospFrac+theModel!$H3949*NonHospFrac</f>
        <v>356773.44001656165</v>
      </c>
      <c r="N3949" s="266">
        <f t="shared" si="865"/>
        <v>578538.69446148537</v>
      </c>
      <c r="O3949" s="159"/>
      <c r="P3949" s="265">
        <f t="shared" si="866"/>
        <v>212620.19462372549</v>
      </c>
      <c r="Q3949" s="265">
        <f t="shared" si="867"/>
        <v>356771.88537488686</v>
      </c>
      <c r="R3949" s="266">
        <f t="shared" si="868"/>
        <v>569392.0799986124</v>
      </c>
    </row>
    <row r="3950" spans="1:18" x14ac:dyDescent="0.3">
      <c r="A3950" s="82">
        <v>3919</v>
      </c>
      <c r="B3950" s="94">
        <f t="shared" si="857"/>
        <v>3.6556272567632843E-33</v>
      </c>
      <c r="C3950" s="179">
        <f t="shared" si="858"/>
        <v>3.6473807912559875E-33</v>
      </c>
      <c r="D3950" s="166">
        <f t="shared" si="859"/>
        <v>2.2558277767625785E-3</v>
      </c>
      <c r="E3950" s="167">
        <f t="shared" si="869"/>
        <v>24.291375447755232</v>
      </c>
      <c r="F3950" s="168">
        <f t="shared" si="870"/>
        <v>8.8428448849093382</v>
      </c>
      <c r="G3950" s="168">
        <f t="shared" si="860"/>
        <v>307306.75051661249</v>
      </c>
      <c r="H3950" s="168">
        <f t="shared" si="861"/>
        <v>271310.33852408634</v>
      </c>
      <c r="I3950" s="169">
        <f t="shared" si="862"/>
        <v>578617.08904069883</v>
      </c>
      <c r="J3950" s="169">
        <f t="shared" si="864"/>
        <v>554747.98574496503</v>
      </c>
      <c r="K3950" s="95"/>
      <c r="L3950" s="265">
        <f t="shared" si="863"/>
        <v>221795.30462820933</v>
      </c>
      <c r="M3950" s="265">
        <f>$G3950*NonHospFrac+theModel!$H3950*NonHospFrac</f>
        <v>356821.78441248951</v>
      </c>
      <c r="N3950" s="266">
        <f t="shared" si="865"/>
        <v>578617.08904069883</v>
      </c>
      <c r="O3950" s="159"/>
      <c r="P3950" s="265">
        <f t="shared" si="866"/>
        <v>212645.8081184258</v>
      </c>
      <c r="Q3950" s="265">
        <f t="shared" si="867"/>
        <v>356820.22977081471</v>
      </c>
      <c r="R3950" s="266">
        <f t="shared" si="868"/>
        <v>569466.03788924054</v>
      </c>
    </row>
    <row r="3951" spans="1:18" x14ac:dyDescent="0.3">
      <c r="A3951" s="82">
        <v>3920</v>
      </c>
      <c r="B3951" s="94">
        <f t="shared" si="857"/>
        <v>3.5873384607076223E-33</v>
      </c>
      <c r="C3951" s="179">
        <f t="shared" si="858"/>
        <v>3.5792460429633094E-33</v>
      </c>
      <c r="D3951" s="166">
        <f t="shared" si="859"/>
        <v>2.2558277767625785E-3</v>
      </c>
      <c r="E3951" s="167">
        <f t="shared" si="869"/>
        <v>24.291375447755232</v>
      </c>
      <c r="F3951" s="168">
        <f t="shared" si="870"/>
        <v>8.8451007126861008</v>
      </c>
      <c r="G3951" s="168">
        <f t="shared" si="860"/>
        <v>307385.14509582595</v>
      </c>
      <c r="H3951" s="168">
        <f t="shared" si="861"/>
        <v>271310.33852408634</v>
      </c>
      <c r="I3951" s="169">
        <f t="shared" si="862"/>
        <v>578695.48361991229</v>
      </c>
      <c r="J3951" s="169">
        <f t="shared" si="864"/>
        <v>554814.80321731686</v>
      </c>
      <c r="K3951" s="95"/>
      <c r="L3951" s="265">
        <f t="shared" si="863"/>
        <v>221825.35481149494</v>
      </c>
      <c r="M3951" s="265">
        <f>$G3951*NonHospFrac+theModel!$H3951*NonHospFrac</f>
        <v>356870.12880841736</v>
      </c>
      <c r="N3951" s="266">
        <f t="shared" si="865"/>
        <v>578695.48361991229</v>
      </c>
      <c r="O3951" s="159"/>
      <c r="P3951" s="265">
        <f t="shared" si="866"/>
        <v>212671.42056906968</v>
      </c>
      <c r="Q3951" s="265">
        <f t="shared" si="867"/>
        <v>356868.57416674256</v>
      </c>
      <c r="R3951" s="266">
        <f t="shared" si="868"/>
        <v>569539.9947358123</v>
      </c>
    </row>
    <row r="3952" spans="1:18" x14ac:dyDescent="0.3">
      <c r="A3952" s="82">
        <v>3921</v>
      </c>
      <c r="B3952" s="94">
        <f t="shared" si="857"/>
        <v>3.5203253307248893E-33</v>
      </c>
      <c r="C3952" s="179">
        <f t="shared" si="858"/>
        <v>3.5123840830605993E-33</v>
      </c>
      <c r="D3952" s="166">
        <f t="shared" si="859"/>
        <v>2.2558277767625785E-3</v>
      </c>
      <c r="E3952" s="167">
        <f t="shared" si="869"/>
        <v>24.291375447755232</v>
      </c>
      <c r="F3952" s="168">
        <f t="shared" si="870"/>
        <v>8.8473565404628634</v>
      </c>
      <c r="G3952" s="168">
        <f t="shared" si="860"/>
        <v>307463.53967503936</v>
      </c>
      <c r="H3952" s="168">
        <f t="shared" si="861"/>
        <v>271310.33852408634</v>
      </c>
      <c r="I3952" s="169">
        <f t="shared" si="862"/>
        <v>578773.87819912564</v>
      </c>
      <c r="J3952" s="169">
        <f t="shared" si="864"/>
        <v>554881.61796605692</v>
      </c>
      <c r="K3952" s="95"/>
      <c r="L3952" s="265">
        <f t="shared" si="863"/>
        <v>221855.40499478049</v>
      </c>
      <c r="M3952" s="265">
        <f>$G3952*NonHospFrac+theModel!$H3952*NonHospFrac</f>
        <v>356918.47320434521</v>
      </c>
      <c r="N3952" s="266">
        <f t="shared" si="865"/>
        <v>578773.87819912564</v>
      </c>
      <c r="O3952" s="159"/>
      <c r="P3952" s="265">
        <f t="shared" si="866"/>
        <v>212697.03197569962</v>
      </c>
      <c r="Q3952" s="265">
        <f t="shared" si="867"/>
        <v>356916.91856267041</v>
      </c>
      <c r="R3952" s="266">
        <f t="shared" si="868"/>
        <v>569613.95053837006</v>
      </c>
    </row>
    <row r="3953" spans="1:18" x14ac:dyDescent="0.3">
      <c r="A3953" s="82">
        <v>3922</v>
      </c>
      <c r="B3953" s="94">
        <f t="shared" si="857"/>
        <v>3.4545640367869774E-33</v>
      </c>
      <c r="C3953" s="179">
        <f t="shared" si="858"/>
        <v>3.4467711352761881E-33</v>
      </c>
      <c r="D3953" s="166">
        <f t="shared" si="859"/>
        <v>2.2558277767625785E-3</v>
      </c>
      <c r="E3953" s="167">
        <f t="shared" si="869"/>
        <v>24.291375447755232</v>
      </c>
      <c r="F3953" s="168">
        <f t="shared" si="870"/>
        <v>8.8496123682396259</v>
      </c>
      <c r="G3953" s="168">
        <f t="shared" si="860"/>
        <v>307541.93425425276</v>
      </c>
      <c r="H3953" s="168">
        <f t="shared" si="861"/>
        <v>271310.33852408634</v>
      </c>
      <c r="I3953" s="169">
        <f t="shared" si="862"/>
        <v>578852.2727783391</v>
      </c>
      <c r="J3953" s="169">
        <f t="shared" si="864"/>
        <v>554948.42999129638</v>
      </c>
      <c r="K3953" s="95"/>
      <c r="L3953" s="265">
        <f t="shared" si="863"/>
        <v>221885.45517806607</v>
      </c>
      <c r="M3953" s="265">
        <f>$G3953*NonHospFrac+theModel!$H3953*NonHospFrac</f>
        <v>356966.817600273</v>
      </c>
      <c r="N3953" s="266">
        <f t="shared" si="865"/>
        <v>578852.2727783391</v>
      </c>
      <c r="O3953" s="159"/>
      <c r="P3953" s="265">
        <f t="shared" si="866"/>
        <v>212722.64233835822</v>
      </c>
      <c r="Q3953" s="265">
        <f t="shared" si="867"/>
        <v>356965.26295859821</v>
      </c>
      <c r="R3953" s="266">
        <f t="shared" si="868"/>
        <v>569687.90529695642</v>
      </c>
    </row>
    <row r="3954" spans="1:18" x14ac:dyDescent="0.3">
      <c r="A3954" s="82">
        <v>3923</v>
      </c>
      <c r="B3954" s="94">
        <f t="shared" si="857"/>
        <v>3.3900311940216443E-33</v>
      </c>
      <c r="C3954" s="179">
        <f t="shared" si="858"/>
        <v>3.3823838674900788E-33</v>
      </c>
      <c r="D3954" s="166">
        <f t="shared" si="859"/>
        <v>2.2558277767625785E-3</v>
      </c>
      <c r="E3954" s="167">
        <f t="shared" si="869"/>
        <v>24.291375447755232</v>
      </c>
      <c r="F3954" s="168">
        <f t="shared" si="870"/>
        <v>8.8518681960163885</v>
      </c>
      <c r="G3954" s="168">
        <f t="shared" si="860"/>
        <v>307620.32883346622</v>
      </c>
      <c r="H3954" s="168">
        <f t="shared" si="861"/>
        <v>271310.33852408634</v>
      </c>
      <c r="I3954" s="169">
        <f t="shared" si="862"/>
        <v>578930.66735755256</v>
      </c>
      <c r="J3954" s="169">
        <f t="shared" si="864"/>
        <v>555015.23929314606</v>
      </c>
      <c r="K3954" s="95"/>
      <c r="L3954" s="265">
        <f t="shared" si="863"/>
        <v>221915.50536135165</v>
      </c>
      <c r="M3954" s="265">
        <f>$G3954*NonHospFrac+theModel!$H3954*NonHospFrac</f>
        <v>357015.16199620091</v>
      </c>
      <c r="N3954" s="266">
        <f t="shared" si="865"/>
        <v>578930.66735755256</v>
      </c>
      <c r="O3954" s="159"/>
      <c r="P3954" s="265">
        <f t="shared" si="866"/>
        <v>212748.25165708803</v>
      </c>
      <c r="Q3954" s="265">
        <f t="shared" si="867"/>
        <v>357013.60735452612</v>
      </c>
      <c r="R3954" s="266">
        <f t="shared" si="868"/>
        <v>569761.85901161411</v>
      </c>
    </row>
    <row r="3955" spans="1:18" x14ac:dyDescent="0.3">
      <c r="A3955" s="82">
        <v>3924</v>
      </c>
      <c r="B3955" s="94">
        <f t="shared" si="857"/>
        <v>3.3267038543968021E-33</v>
      </c>
      <c r="C3955" s="179">
        <f t="shared" si="858"/>
        <v>3.3191993834369905E-33</v>
      </c>
      <c r="D3955" s="166">
        <f t="shared" si="859"/>
        <v>2.2558277767625785E-3</v>
      </c>
      <c r="E3955" s="167">
        <f t="shared" si="869"/>
        <v>24.291375447755232</v>
      </c>
      <c r="F3955" s="168">
        <f t="shared" si="870"/>
        <v>8.8541240237931511</v>
      </c>
      <c r="G3955" s="168">
        <f t="shared" si="860"/>
        <v>307698.72341267957</v>
      </c>
      <c r="H3955" s="168">
        <f t="shared" si="861"/>
        <v>271310.33852408634</v>
      </c>
      <c r="I3955" s="169">
        <f t="shared" si="862"/>
        <v>579009.06193676591</v>
      </c>
      <c r="J3955" s="169">
        <f t="shared" si="864"/>
        <v>555082.04587171704</v>
      </c>
      <c r="K3955" s="95"/>
      <c r="L3955" s="265">
        <f t="shared" si="863"/>
        <v>221945.5555446372</v>
      </c>
      <c r="M3955" s="265">
        <f>$G3955*NonHospFrac+theModel!$H3955*NonHospFrac</f>
        <v>357063.50639212865</v>
      </c>
      <c r="N3955" s="266">
        <f t="shared" si="865"/>
        <v>579009.06193676591</v>
      </c>
      <c r="O3955" s="159"/>
      <c r="P3955" s="265">
        <f t="shared" si="866"/>
        <v>212773.85993193154</v>
      </c>
      <c r="Q3955" s="265">
        <f t="shared" si="867"/>
        <v>357061.95175045385</v>
      </c>
      <c r="R3955" s="266">
        <f t="shared" si="868"/>
        <v>569835.81168238539</v>
      </c>
    </row>
    <row r="3956" spans="1:18" x14ac:dyDescent="0.3">
      <c r="A3956" s="82">
        <v>3925</v>
      </c>
      <c r="B3956" s="94">
        <f t="shared" si="857"/>
        <v>3.2645594985601427E-33</v>
      </c>
      <c r="C3956" s="179">
        <f t="shared" si="858"/>
        <v>3.2571952145643964E-33</v>
      </c>
      <c r="D3956" s="166">
        <f t="shared" si="859"/>
        <v>2.2558277767625785E-3</v>
      </c>
      <c r="E3956" s="167">
        <f t="shared" si="869"/>
        <v>24.291375447755232</v>
      </c>
      <c r="F3956" s="168">
        <f t="shared" si="870"/>
        <v>8.8563798515699137</v>
      </c>
      <c r="G3956" s="168">
        <f t="shared" si="860"/>
        <v>307777.11799189303</v>
      </c>
      <c r="H3956" s="168">
        <f t="shared" si="861"/>
        <v>271310.33852408634</v>
      </c>
      <c r="I3956" s="169">
        <f t="shared" si="862"/>
        <v>579087.45651597937</v>
      </c>
      <c r="J3956" s="169">
        <f t="shared" si="864"/>
        <v>555148.84972712048</v>
      </c>
      <c r="K3956" s="95"/>
      <c r="L3956" s="265">
        <f t="shared" si="863"/>
        <v>221975.60572792281</v>
      </c>
      <c r="M3956" s="265">
        <f>$G3956*NonHospFrac+theModel!$H3956*NonHospFrac</f>
        <v>357111.8507880565</v>
      </c>
      <c r="N3956" s="266">
        <f t="shared" si="865"/>
        <v>579087.45651597925</v>
      </c>
      <c r="O3956" s="159"/>
      <c r="P3956" s="265">
        <f t="shared" si="866"/>
        <v>212799.46716293143</v>
      </c>
      <c r="Q3956" s="265">
        <f t="shared" si="867"/>
        <v>357110.2961463817</v>
      </c>
      <c r="R3956" s="266">
        <f t="shared" si="868"/>
        <v>569909.7633093131</v>
      </c>
    </row>
    <row r="3957" spans="1:18" x14ac:dyDescent="0.3">
      <c r="A3957" s="82">
        <v>3926</v>
      </c>
      <c r="B3957" s="94">
        <f t="shared" si="857"/>
        <v>3.2035760278312458E-33</v>
      </c>
      <c r="C3957" s="179">
        <f t="shared" si="858"/>
        <v>3.196349312042693E-33</v>
      </c>
      <c r="D3957" s="166">
        <f t="shared" si="859"/>
        <v>2.2558277767625785E-3</v>
      </c>
      <c r="E3957" s="167">
        <f t="shared" si="869"/>
        <v>24.291375447755232</v>
      </c>
      <c r="F3957" s="168">
        <f t="shared" si="870"/>
        <v>8.8586356793466763</v>
      </c>
      <c r="G3957" s="168">
        <f t="shared" si="860"/>
        <v>307855.51257110643</v>
      </c>
      <c r="H3957" s="168">
        <f t="shared" si="861"/>
        <v>271310.33852408634</v>
      </c>
      <c r="I3957" s="169">
        <f t="shared" si="862"/>
        <v>579165.85109519283</v>
      </c>
      <c r="J3957" s="169">
        <f t="shared" si="864"/>
        <v>555215.65085946722</v>
      </c>
      <c r="K3957" s="95"/>
      <c r="L3957" s="265">
        <f t="shared" si="863"/>
        <v>222005.65591120836</v>
      </c>
      <c r="M3957" s="265">
        <f>$G3957*NonHospFrac+theModel!$H3957*NonHospFrac</f>
        <v>357160.19518398435</v>
      </c>
      <c r="N3957" s="266">
        <f t="shared" si="865"/>
        <v>579165.85109519272</v>
      </c>
      <c r="O3957" s="159"/>
      <c r="P3957" s="265">
        <f t="shared" si="866"/>
        <v>212825.07335013011</v>
      </c>
      <c r="Q3957" s="265">
        <f t="shared" si="867"/>
        <v>357158.64054230956</v>
      </c>
      <c r="R3957" s="266">
        <f t="shared" si="868"/>
        <v>569983.71389243961</v>
      </c>
    </row>
    <row r="3958" spans="1:18" x14ac:dyDescent="0.3">
      <c r="A3958" s="82">
        <v>3927</v>
      </c>
      <c r="B3958" s="94">
        <f t="shared" si="857"/>
        <v>3.1437317563430091E-33</v>
      </c>
      <c r="C3958" s="179">
        <f t="shared" si="858"/>
        <v>3.1366400389243599E-33</v>
      </c>
      <c r="D3958" s="166">
        <f t="shared" si="859"/>
        <v>2.2558277767625785E-3</v>
      </c>
      <c r="E3958" s="167">
        <f t="shared" si="869"/>
        <v>24.291375447755232</v>
      </c>
      <c r="F3958" s="168">
        <f t="shared" si="870"/>
        <v>8.8608915071234389</v>
      </c>
      <c r="G3958" s="168">
        <f t="shared" si="860"/>
        <v>307933.90715031989</v>
      </c>
      <c r="H3958" s="168">
        <f t="shared" si="861"/>
        <v>271310.33852408634</v>
      </c>
      <c r="I3958" s="169">
        <f t="shared" si="862"/>
        <v>579244.24567440618</v>
      </c>
      <c r="J3958" s="169">
        <f t="shared" si="864"/>
        <v>555282.44926886819</v>
      </c>
      <c r="K3958" s="95"/>
      <c r="L3958" s="265">
        <f t="shared" si="863"/>
        <v>222035.70609449397</v>
      </c>
      <c r="M3958" s="265">
        <f>$G3958*NonHospFrac+theModel!$H3958*NonHospFrac</f>
        <v>357208.53957991221</v>
      </c>
      <c r="N3958" s="266">
        <f t="shared" si="865"/>
        <v>579244.24567440618</v>
      </c>
      <c r="O3958" s="159"/>
      <c r="P3958" s="265">
        <f t="shared" si="866"/>
        <v>212850.67849357025</v>
      </c>
      <c r="Q3958" s="265">
        <f t="shared" si="867"/>
        <v>357206.98493823741</v>
      </c>
      <c r="R3958" s="266">
        <f t="shared" si="868"/>
        <v>570057.66343180765</v>
      </c>
    </row>
    <row r="3959" spans="1:18" x14ac:dyDescent="0.3">
      <c r="A3959" s="82">
        <v>3928</v>
      </c>
      <c r="B3959" s="94">
        <f t="shared" si="857"/>
        <v>3.0850054033306024E-33</v>
      </c>
      <c r="C3959" s="179">
        <f t="shared" si="858"/>
        <v>3.0780461624503066E-33</v>
      </c>
      <c r="D3959" s="166">
        <f t="shared" si="859"/>
        <v>2.2558277767625785E-3</v>
      </c>
      <c r="E3959" s="167">
        <f t="shared" si="869"/>
        <v>24.291375447755232</v>
      </c>
      <c r="F3959" s="168">
        <f t="shared" si="870"/>
        <v>8.8631473349002015</v>
      </c>
      <c r="G3959" s="168">
        <f t="shared" si="860"/>
        <v>308012.30172953324</v>
      </c>
      <c r="H3959" s="168">
        <f t="shared" si="861"/>
        <v>271310.33852408634</v>
      </c>
      <c r="I3959" s="169">
        <f t="shared" si="862"/>
        <v>579322.64025361952</v>
      </c>
      <c r="J3959" s="169">
        <f t="shared" si="864"/>
        <v>555349.24495543446</v>
      </c>
      <c r="K3959" s="95"/>
      <c r="L3959" s="265">
        <f t="shared" si="863"/>
        <v>222065.75627777952</v>
      </c>
      <c r="M3959" s="265">
        <f>$G3959*NonHospFrac+theModel!$H3959*NonHospFrac</f>
        <v>357256.88397584006</v>
      </c>
      <c r="N3959" s="266">
        <f t="shared" si="865"/>
        <v>579322.64025361952</v>
      </c>
      <c r="O3959" s="159"/>
      <c r="P3959" s="265">
        <f t="shared" si="866"/>
        <v>212876.28259329428</v>
      </c>
      <c r="Q3959" s="265">
        <f t="shared" si="867"/>
        <v>357255.32933416526</v>
      </c>
      <c r="R3959" s="266">
        <f t="shared" si="868"/>
        <v>570131.61192745948</v>
      </c>
    </row>
    <row r="3960" spans="1:18" x14ac:dyDescent="0.3">
      <c r="A3960" s="82">
        <v>3929</v>
      </c>
      <c r="B3960" s="94">
        <f t="shared" si="857"/>
        <v>3.0273760855633013E-33</v>
      </c>
      <c r="C3960" s="179">
        <f t="shared" si="858"/>
        <v>3.0205468464987807E-33</v>
      </c>
      <c r="D3960" s="166">
        <f t="shared" si="859"/>
        <v>2.2558277767625785E-3</v>
      </c>
      <c r="E3960" s="167">
        <f t="shared" si="869"/>
        <v>24.291375447755232</v>
      </c>
      <c r="F3960" s="168">
        <f t="shared" si="870"/>
        <v>8.865403162676964</v>
      </c>
      <c r="G3960" s="168">
        <f t="shared" si="860"/>
        <v>308090.6963087467</v>
      </c>
      <c r="H3960" s="168">
        <f t="shared" si="861"/>
        <v>271310.33852408634</v>
      </c>
      <c r="I3960" s="169">
        <f t="shared" si="862"/>
        <v>579401.0348328331</v>
      </c>
      <c r="J3960" s="169">
        <f t="shared" si="864"/>
        <v>555416.03791927733</v>
      </c>
      <c r="K3960" s="95"/>
      <c r="L3960" s="265">
        <f t="shared" si="863"/>
        <v>222095.80646106513</v>
      </c>
      <c r="M3960" s="265">
        <f>$G3960*NonHospFrac+theModel!$H3960*NonHospFrac</f>
        <v>357305.22837176791</v>
      </c>
      <c r="N3960" s="266">
        <f t="shared" si="865"/>
        <v>579401.0348328331</v>
      </c>
      <c r="O3960" s="159"/>
      <c r="P3960" s="265">
        <f t="shared" si="866"/>
        <v>212901.88564934485</v>
      </c>
      <c r="Q3960" s="265">
        <f t="shared" si="867"/>
        <v>357303.67373009311</v>
      </c>
      <c r="R3960" s="266">
        <f t="shared" si="868"/>
        <v>570205.55937943794</v>
      </c>
    </row>
    <row r="3961" spans="1:18" x14ac:dyDescent="0.3">
      <c r="A3961" s="82">
        <v>3930</v>
      </c>
      <c r="B3961" s="94">
        <f t="shared" si="857"/>
        <v>2.9708233099190712E-33</v>
      </c>
      <c r="C3961" s="179">
        <f t="shared" si="858"/>
        <v>2.964121644176702E-33</v>
      </c>
      <c r="D3961" s="166">
        <f t="shared" si="859"/>
        <v>2.2558277767625785E-3</v>
      </c>
      <c r="E3961" s="167">
        <f t="shared" si="869"/>
        <v>24.291375447755232</v>
      </c>
      <c r="F3961" s="168">
        <f t="shared" si="870"/>
        <v>8.8676589904537266</v>
      </c>
      <c r="G3961" s="168">
        <f t="shared" si="860"/>
        <v>308169.0908879601</v>
      </c>
      <c r="H3961" s="168">
        <f t="shared" si="861"/>
        <v>271310.33852408634</v>
      </c>
      <c r="I3961" s="169">
        <f t="shared" si="862"/>
        <v>579479.42941204645</v>
      </c>
      <c r="J3961" s="169">
        <f t="shared" si="864"/>
        <v>555482.82816050726</v>
      </c>
      <c r="K3961" s="95"/>
      <c r="L3961" s="265">
        <f t="shared" si="863"/>
        <v>222125.85664435069</v>
      </c>
      <c r="M3961" s="265">
        <f>$G3961*NonHospFrac+theModel!$H3961*NonHospFrac</f>
        <v>357353.57276769576</v>
      </c>
      <c r="N3961" s="266">
        <f t="shared" si="865"/>
        <v>579479.42941204645</v>
      </c>
      <c r="O3961" s="159"/>
      <c r="P3961" s="265">
        <f t="shared" si="866"/>
        <v>212927.4876617644</v>
      </c>
      <c r="Q3961" s="265">
        <f t="shared" si="867"/>
        <v>357352.01812602096</v>
      </c>
      <c r="R3961" s="266">
        <f t="shared" si="868"/>
        <v>570279.5057877854</v>
      </c>
    </row>
    <row r="3962" spans="1:18" x14ac:dyDescent="0.3">
      <c r="A3962" s="82">
        <v>3931</v>
      </c>
      <c r="B3962" s="94">
        <f t="shared" si="857"/>
        <v>2.9153269660964658E-33</v>
      </c>
      <c r="C3962" s="179">
        <f t="shared" si="858"/>
        <v>2.9087504905480003E-33</v>
      </c>
      <c r="D3962" s="166">
        <f t="shared" si="859"/>
        <v>2.2558277767625785E-3</v>
      </c>
      <c r="E3962" s="167">
        <f t="shared" si="869"/>
        <v>24.291375447755232</v>
      </c>
      <c r="F3962" s="168">
        <f t="shared" si="870"/>
        <v>8.8699148182304892</v>
      </c>
      <c r="G3962" s="168">
        <f t="shared" si="860"/>
        <v>308247.48546717357</v>
      </c>
      <c r="H3962" s="168">
        <f t="shared" si="861"/>
        <v>271310.33852408634</v>
      </c>
      <c r="I3962" s="169">
        <f t="shared" si="862"/>
        <v>579557.82399125991</v>
      </c>
      <c r="J3962" s="169">
        <f t="shared" si="864"/>
        <v>555549.61567923555</v>
      </c>
      <c r="K3962" s="95"/>
      <c r="L3962" s="265">
        <f t="shared" si="863"/>
        <v>222155.9068276363</v>
      </c>
      <c r="M3962" s="265">
        <f>$G3962*NonHospFrac+theModel!$H3962*NonHospFrac</f>
        <v>357401.91716362361</v>
      </c>
      <c r="N3962" s="266">
        <f t="shared" si="865"/>
        <v>579557.82399125991</v>
      </c>
      <c r="O3962" s="159"/>
      <c r="P3962" s="265">
        <f t="shared" si="866"/>
        <v>212953.08863059559</v>
      </c>
      <c r="Q3962" s="265">
        <f t="shared" si="867"/>
        <v>357400.36252194882</v>
      </c>
      <c r="R3962" s="266">
        <f t="shared" si="868"/>
        <v>570353.45115254447</v>
      </c>
    </row>
    <row r="3963" spans="1:18" x14ac:dyDescent="0.3">
      <c r="A3963" s="82">
        <v>3932</v>
      </c>
      <c r="B3963" s="94">
        <f t="shared" si="857"/>
        <v>2.8608673194640422E-33</v>
      </c>
      <c r="C3963" s="179">
        <f t="shared" si="858"/>
        <v>2.8544136954991629E-33</v>
      </c>
      <c r="D3963" s="166">
        <f t="shared" si="859"/>
        <v>2.2558277767625785E-3</v>
      </c>
      <c r="E3963" s="167">
        <f t="shared" si="869"/>
        <v>24.291375447755232</v>
      </c>
      <c r="F3963" s="168">
        <f t="shared" si="870"/>
        <v>8.8721706460072518</v>
      </c>
      <c r="G3963" s="168">
        <f t="shared" si="860"/>
        <v>308325.88004638697</v>
      </c>
      <c r="H3963" s="168">
        <f t="shared" si="861"/>
        <v>271310.33852408634</v>
      </c>
      <c r="I3963" s="169">
        <f t="shared" si="862"/>
        <v>579636.21857047337</v>
      </c>
      <c r="J3963" s="169">
        <f t="shared" si="864"/>
        <v>555616.40047557314</v>
      </c>
      <c r="K3963" s="95"/>
      <c r="L3963" s="265">
        <f t="shared" si="863"/>
        <v>222185.95701092185</v>
      </c>
      <c r="M3963" s="265">
        <f>$G3963*NonHospFrac+theModel!$H3963*NonHospFrac</f>
        <v>357450.26155955147</v>
      </c>
      <c r="N3963" s="266">
        <f t="shared" si="865"/>
        <v>579636.21857047337</v>
      </c>
      <c r="O3963" s="159"/>
      <c r="P3963" s="265">
        <f t="shared" si="866"/>
        <v>212978.68855588083</v>
      </c>
      <c r="Q3963" s="265">
        <f t="shared" si="867"/>
        <v>357448.70691787667</v>
      </c>
      <c r="R3963" s="266">
        <f t="shared" si="868"/>
        <v>570427.39547375753</v>
      </c>
    </row>
    <row r="3964" spans="1:18" x14ac:dyDescent="0.3">
      <c r="A3964" s="82">
        <v>3933</v>
      </c>
      <c r="B3964" s="94">
        <f t="shared" si="857"/>
        <v>2.807425004042006E-33</v>
      </c>
      <c r="C3964" s="179">
        <f t="shared" si="858"/>
        <v>2.8010919367367103E-33</v>
      </c>
      <c r="D3964" s="166">
        <f t="shared" si="859"/>
        <v>2.2558277767625785E-3</v>
      </c>
      <c r="E3964" s="167">
        <f t="shared" si="869"/>
        <v>24.291375447755232</v>
      </c>
      <c r="F3964" s="168">
        <f t="shared" si="870"/>
        <v>8.8744264737840144</v>
      </c>
      <c r="G3964" s="168">
        <f t="shared" si="860"/>
        <v>308404.27462560043</v>
      </c>
      <c r="H3964" s="168">
        <f t="shared" si="861"/>
        <v>271310.33852408634</v>
      </c>
      <c r="I3964" s="169">
        <f t="shared" si="862"/>
        <v>579714.61314968672</v>
      </c>
      <c r="J3964" s="169">
        <f t="shared" si="864"/>
        <v>555683.18254963087</v>
      </c>
      <c r="K3964" s="95"/>
      <c r="L3964" s="265">
        <f t="shared" si="863"/>
        <v>222216.00719420746</v>
      </c>
      <c r="M3964" s="265">
        <f>$G3964*NonHospFrac+theModel!$H3964*NonHospFrac</f>
        <v>357498.60595547932</v>
      </c>
      <c r="N3964" s="266">
        <f t="shared" si="865"/>
        <v>579714.61314968672</v>
      </c>
      <c r="O3964" s="159"/>
      <c r="P3964" s="265">
        <f t="shared" si="866"/>
        <v>213004.28743766277</v>
      </c>
      <c r="Q3964" s="265">
        <f t="shared" si="867"/>
        <v>357497.05131380452</v>
      </c>
      <c r="R3964" s="266">
        <f t="shared" si="868"/>
        <v>570501.33875146729</v>
      </c>
    </row>
    <row r="3965" spans="1:18" x14ac:dyDescent="0.3">
      <c r="A3965" s="82">
        <v>3934</v>
      </c>
      <c r="B3965" s="94">
        <f t="shared" si="857"/>
        <v>2.7549810156162834E-33</v>
      </c>
      <c r="C3965" s="179">
        <f t="shared" si="858"/>
        <v>2.7487662529168027E-33</v>
      </c>
      <c r="D3965" s="166">
        <f t="shared" si="859"/>
        <v>2.2558277767625785E-3</v>
      </c>
      <c r="E3965" s="167">
        <f t="shared" si="869"/>
        <v>24.291375447755232</v>
      </c>
      <c r="F3965" s="168">
        <f t="shared" si="870"/>
        <v>8.876682301560777</v>
      </c>
      <c r="G3965" s="168">
        <f t="shared" si="860"/>
        <v>308482.66920481384</v>
      </c>
      <c r="H3965" s="168">
        <f t="shared" si="861"/>
        <v>271310.33852408634</v>
      </c>
      <c r="I3965" s="169">
        <f t="shared" si="862"/>
        <v>579793.00772890018</v>
      </c>
      <c r="J3965" s="169">
        <f t="shared" si="864"/>
        <v>555749.96190151991</v>
      </c>
      <c r="K3965" s="95"/>
      <c r="L3965" s="265">
        <f t="shared" si="863"/>
        <v>222246.05737749301</v>
      </c>
      <c r="M3965" s="265">
        <f>$G3965*NonHospFrac+theModel!$H3965*NonHospFrac</f>
        <v>357546.95035140717</v>
      </c>
      <c r="N3965" s="266">
        <f t="shared" si="865"/>
        <v>579793.00772890018</v>
      </c>
      <c r="O3965" s="159"/>
      <c r="P3965" s="265">
        <f t="shared" si="866"/>
        <v>213029.88527598383</v>
      </c>
      <c r="Q3965" s="265">
        <f t="shared" si="867"/>
        <v>357545.39570973237</v>
      </c>
      <c r="R3965" s="266">
        <f t="shared" si="868"/>
        <v>570575.28098571626</v>
      </c>
    </row>
    <row r="3966" spans="1:18" x14ac:dyDescent="0.3">
      <c r="A3966" s="82">
        <v>3935</v>
      </c>
      <c r="B3966" s="94">
        <f t="shared" si="857"/>
        <v>2.7035167049799315E-33</v>
      </c>
      <c r="C3966" s="179">
        <f t="shared" si="858"/>
        <v>2.6974180369018961E-33</v>
      </c>
      <c r="D3966" s="166">
        <f t="shared" si="859"/>
        <v>2.2558277767625785E-3</v>
      </c>
      <c r="E3966" s="167">
        <f t="shared" si="869"/>
        <v>24.291375447755232</v>
      </c>
      <c r="F3966" s="168">
        <f t="shared" si="870"/>
        <v>8.8789381293375396</v>
      </c>
      <c r="G3966" s="168">
        <f t="shared" si="860"/>
        <v>308561.06378402724</v>
      </c>
      <c r="H3966" s="168">
        <f t="shared" si="861"/>
        <v>271310.33852408634</v>
      </c>
      <c r="I3966" s="169">
        <f t="shared" si="862"/>
        <v>579871.40230811364</v>
      </c>
      <c r="J3966" s="169">
        <f t="shared" si="864"/>
        <v>555816.73853135109</v>
      </c>
      <c r="K3966" s="95"/>
      <c r="L3966" s="265">
        <f t="shared" si="863"/>
        <v>222276.10756077859</v>
      </c>
      <c r="M3966" s="265">
        <f>$G3966*NonHospFrac+theModel!$H3966*NonHospFrac</f>
        <v>357595.29474733496</v>
      </c>
      <c r="N3966" s="266">
        <f t="shared" si="865"/>
        <v>579871.40230811352</v>
      </c>
      <c r="O3966" s="159"/>
      <c r="P3966" s="265">
        <f t="shared" si="866"/>
        <v>213055.48207088665</v>
      </c>
      <c r="Q3966" s="265">
        <f t="shared" si="867"/>
        <v>357593.74010566017</v>
      </c>
      <c r="R3966" s="266">
        <f t="shared" si="868"/>
        <v>570649.22217654681</v>
      </c>
    </row>
    <row r="3967" spans="1:18" x14ac:dyDescent="0.3">
      <c r="A3967" s="82">
        <v>3936</v>
      </c>
      <c r="B3967" s="94">
        <f t="shared" si="857"/>
        <v>2.6530137713020659E-33</v>
      </c>
      <c r="C3967" s="179">
        <f t="shared" si="858"/>
        <v>2.6470290291446289E-33</v>
      </c>
      <c r="D3967" s="166">
        <f t="shared" si="859"/>
        <v>2.2558277767625785E-3</v>
      </c>
      <c r="E3967" s="167">
        <f t="shared" si="869"/>
        <v>24.291375447755232</v>
      </c>
      <c r="F3967" s="168">
        <f t="shared" si="870"/>
        <v>8.8811939571143022</v>
      </c>
      <c r="G3967" s="168">
        <f t="shared" si="860"/>
        <v>308639.45836324064</v>
      </c>
      <c r="H3967" s="168">
        <f t="shared" si="861"/>
        <v>271310.33852408634</v>
      </c>
      <c r="I3967" s="169">
        <f t="shared" si="862"/>
        <v>579949.79688732699</v>
      </c>
      <c r="J3967" s="169">
        <f t="shared" si="864"/>
        <v>555883.51243923523</v>
      </c>
      <c r="K3967" s="95"/>
      <c r="L3967" s="265">
        <f t="shared" si="863"/>
        <v>222306.15774406417</v>
      </c>
      <c r="M3967" s="265">
        <f>$G3967*NonHospFrac+theModel!$H3967*NonHospFrac</f>
        <v>357643.63914326276</v>
      </c>
      <c r="N3967" s="266">
        <f t="shared" si="865"/>
        <v>579949.79688732699</v>
      </c>
      <c r="O3967" s="159"/>
      <c r="P3967" s="265">
        <f t="shared" si="866"/>
        <v>213081.0778224137</v>
      </c>
      <c r="Q3967" s="265">
        <f t="shared" si="867"/>
        <v>357642.08450158796</v>
      </c>
      <c r="R3967" s="266">
        <f t="shared" si="868"/>
        <v>570723.16232400166</v>
      </c>
    </row>
    <row r="3968" spans="1:18" x14ac:dyDescent="0.3">
      <c r="A3968" s="82">
        <v>3937</v>
      </c>
      <c r="B3968" s="94">
        <f t="shared" si="857"/>
        <v>2.6034542556194632E-33</v>
      </c>
      <c r="C3968" s="179">
        <f t="shared" si="858"/>
        <v>2.5975813111941059E-33</v>
      </c>
      <c r="D3968" s="166">
        <f t="shared" si="859"/>
        <v>2.2558277767625785E-3</v>
      </c>
      <c r="E3968" s="167">
        <f t="shared" si="869"/>
        <v>24.291375447755232</v>
      </c>
      <c r="F3968" s="168">
        <f t="shared" si="870"/>
        <v>8.8834497848910647</v>
      </c>
      <c r="G3968" s="168">
        <f t="shared" si="860"/>
        <v>308717.8529424541</v>
      </c>
      <c r="H3968" s="168">
        <f t="shared" si="861"/>
        <v>271310.33852408634</v>
      </c>
      <c r="I3968" s="169">
        <f t="shared" si="862"/>
        <v>580028.19146654045</v>
      </c>
      <c r="J3968" s="169">
        <f t="shared" si="864"/>
        <v>555950.28362528351</v>
      </c>
      <c r="K3968" s="95"/>
      <c r="L3968" s="265">
        <f t="shared" si="863"/>
        <v>222336.20792734978</v>
      </c>
      <c r="M3968" s="265">
        <f>$G3968*NonHospFrac+theModel!$H3968*NonHospFrac</f>
        <v>357691.98353919067</v>
      </c>
      <c r="N3968" s="266">
        <f t="shared" si="865"/>
        <v>580028.19146654045</v>
      </c>
      <c r="O3968" s="159"/>
      <c r="P3968" s="265">
        <f t="shared" si="866"/>
        <v>213106.67253060755</v>
      </c>
      <c r="Q3968" s="265">
        <f t="shared" si="867"/>
        <v>357690.42889751587</v>
      </c>
      <c r="R3968" s="266">
        <f t="shared" si="868"/>
        <v>570797.10142812342</v>
      </c>
    </row>
    <row r="3969" spans="1:18" x14ac:dyDescent="0.3">
      <c r="A3969" s="82">
        <v>3938</v>
      </c>
      <c r="B3969" s="94">
        <f t="shared" si="857"/>
        <v>2.5548205344507308E-33</v>
      </c>
      <c r="C3969" s="179">
        <f t="shared" si="858"/>
        <v>2.5490572993244735E-33</v>
      </c>
      <c r="D3969" s="166">
        <f t="shared" si="859"/>
        <v>2.2558277767625785E-3</v>
      </c>
      <c r="E3969" s="167">
        <f t="shared" si="869"/>
        <v>24.291375447755232</v>
      </c>
      <c r="F3969" s="168">
        <f t="shared" si="870"/>
        <v>8.8857056126678273</v>
      </c>
      <c r="G3969" s="168">
        <f t="shared" si="860"/>
        <v>308796.24752166751</v>
      </c>
      <c r="H3969" s="168">
        <f t="shared" si="861"/>
        <v>271310.33852408634</v>
      </c>
      <c r="I3969" s="169">
        <f t="shared" si="862"/>
        <v>580106.58604575391</v>
      </c>
      <c r="J3969" s="169">
        <f t="shared" si="864"/>
        <v>556017.05208960688</v>
      </c>
      <c r="K3969" s="95"/>
      <c r="L3969" s="265">
        <f t="shared" si="863"/>
        <v>222366.25811063533</v>
      </c>
      <c r="M3969" s="265">
        <f>$G3969*NonHospFrac+theModel!$H3969*NonHospFrac</f>
        <v>357740.32793511846</v>
      </c>
      <c r="N3969" s="266">
        <f t="shared" si="865"/>
        <v>580106.58604575379</v>
      </c>
      <c r="O3969" s="159"/>
      <c r="P3969" s="265">
        <f t="shared" si="866"/>
        <v>213132.26619551069</v>
      </c>
      <c r="Q3969" s="265">
        <f t="shared" si="867"/>
        <v>357738.77329344366</v>
      </c>
      <c r="R3969" s="266">
        <f t="shared" si="868"/>
        <v>570871.03948895435</v>
      </c>
    </row>
    <row r="3970" spans="1:18" x14ac:dyDescent="0.3">
      <c r="A3970" s="82">
        <v>3939</v>
      </c>
      <c r="B3970" s="94">
        <f t="shared" si="857"/>
        <v>2.507095313529165E-33</v>
      </c>
      <c r="C3970" s="179">
        <f t="shared" si="858"/>
        <v>2.5014397382819146E-33</v>
      </c>
      <c r="D3970" s="166">
        <f t="shared" si="859"/>
        <v>2.2558277767625785E-3</v>
      </c>
      <c r="E3970" s="167">
        <f t="shared" si="869"/>
        <v>24.291375447755232</v>
      </c>
      <c r="F3970" s="168">
        <f t="shared" si="870"/>
        <v>8.8879614404445899</v>
      </c>
      <c r="G3970" s="168">
        <f t="shared" si="860"/>
        <v>308874.64210088091</v>
      </c>
      <c r="H3970" s="168">
        <f t="shared" si="861"/>
        <v>271310.33852408634</v>
      </c>
      <c r="I3970" s="169">
        <f t="shared" si="862"/>
        <v>580184.98062496725</v>
      </c>
      <c r="J3970" s="169">
        <f t="shared" si="864"/>
        <v>556083.81783231604</v>
      </c>
      <c r="K3970" s="95"/>
      <c r="L3970" s="265">
        <f t="shared" si="863"/>
        <v>222396.30829392091</v>
      </c>
      <c r="M3970" s="265">
        <f>$G3970*NonHospFrac+theModel!$H3970*NonHospFrac</f>
        <v>357788.67233104631</v>
      </c>
      <c r="N3970" s="266">
        <f t="shared" si="865"/>
        <v>580184.98062496725</v>
      </c>
      <c r="O3970" s="159"/>
      <c r="P3970" s="265">
        <f t="shared" si="866"/>
        <v>213157.85881716566</v>
      </c>
      <c r="Q3970" s="265">
        <f t="shared" si="867"/>
        <v>357787.11768937152</v>
      </c>
      <c r="R3970" s="266">
        <f t="shared" si="868"/>
        <v>570944.97650653718</v>
      </c>
    </row>
    <row r="3971" spans="1:18" x14ac:dyDescent="0.3">
      <c r="A3971" s="82">
        <v>3940</v>
      </c>
      <c r="B3971" s="94">
        <f t="shared" si="857"/>
        <v>2.4602616216529077E-33</v>
      </c>
      <c r="C3971" s="179">
        <f t="shared" si="858"/>
        <v>2.45471169514868E-33</v>
      </c>
      <c r="D3971" s="166">
        <f t="shared" si="859"/>
        <v>2.2558277767625785E-3</v>
      </c>
      <c r="E3971" s="167">
        <f t="shared" si="869"/>
        <v>24.291375447755232</v>
      </c>
      <c r="F3971" s="168">
        <f t="shared" si="870"/>
        <v>8.8902172682213525</v>
      </c>
      <c r="G3971" s="168">
        <f t="shared" si="860"/>
        <v>308953.03668009437</v>
      </c>
      <c r="H3971" s="168">
        <f t="shared" si="861"/>
        <v>271310.33852408634</v>
      </c>
      <c r="I3971" s="169">
        <f t="shared" si="862"/>
        <v>580263.37520418072</v>
      </c>
      <c r="J3971" s="169">
        <f t="shared" si="864"/>
        <v>556150.58085352217</v>
      </c>
      <c r="K3971" s="95"/>
      <c r="L3971" s="265">
        <f t="shared" si="863"/>
        <v>222426.35847720649</v>
      </c>
      <c r="M3971" s="265">
        <f>$G3971*NonHospFrac+theModel!$H3971*NonHospFrac</f>
        <v>357837.01672697417</v>
      </c>
      <c r="N3971" s="266">
        <f t="shared" si="865"/>
        <v>580263.3752041806</v>
      </c>
      <c r="O3971" s="159"/>
      <c r="P3971" s="265">
        <f t="shared" si="866"/>
        <v>213183.45039561499</v>
      </c>
      <c r="Q3971" s="265">
        <f t="shared" si="867"/>
        <v>357835.46208529937</v>
      </c>
      <c r="R3971" s="266">
        <f t="shared" si="868"/>
        <v>571018.91248091438</v>
      </c>
    </row>
    <row r="3972" spans="1:18" x14ac:dyDescent="0.3">
      <c r="A3972" s="82">
        <v>3941</v>
      </c>
      <c r="B3972" s="94">
        <f t="shared" si="857"/>
        <v>2.4143028046499445E-33</v>
      </c>
      <c r="C3972" s="179">
        <f t="shared" si="858"/>
        <v>2.4088565533216993E-33</v>
      </c>
      <c r="D3972" s="166">
        <f t="shared" si="859"/>
        <v>2.2558277767625785E-3</v>
      </c>
      <c r="E3972" s="167">
        <f t="shared" si="869"/>
        <v>24.291375447755232</v>
      </c>
      <c r="F3972" s="168">
        <f t="shared" si="870"/>
        <v>8.8924730959981151</v>
      </c>
      <c r="G3972" s="168">
        <f t="shared" si="860"/>
        <v>309031.43125930778</v>
      </c>
      <c r="H3972" s="168">
        <f t="shared" si="861"/>
        <v>271310.33852408634</v>
      </c>
      <c r="I3972" s="169">
        <f t="shared" si="862"/>
        <v>580341.76978339418</v>
      </c>
      <c r="J3972" s="169">
        <f t="shared" si="864"/>
        <v>556217.34115333611</v>
      </c>
      <c r="K3972" s="95"/>
      <c r="L3972" s="265">
        <f t="shared" si="863"/>
        <v>222456.40866049207</v>
      </c>
      <c r="M3972" s="265">
        <f>$G3972*NonHospFrac+theModel!$H3972*NonHospFrac</f>
        <v>357885.36112290202</v>
      </c>
      <c r="N3972" s="266">
        <f t="shared" si="865"/>
        <v>580341.76978339406</v>
      </c>
      <c r="O3972" s="159"/>
      <c r="P3972" s="265">
        <f t="shared" si="866"/>
        <v>213209.04093090122</v>
      </c>
      <c r="Q3972" s="265">
        <f t="shared" si="867"/>
        <v>357883.80648122722</v>
      </c>
      <c r="R3972" s="266">
        <f t="shared" si="868"/>
        <v>571092.84741212847</v>
      </c>
    </row>
    <row r="3973" spans="1:18" x14ac:dyDescent="0.3">
      <c r="A3973" s="82">
        <v>3942</v>
      </c>
      <c r="B3973" s="94">
        <f t="shared" si="857"/>
        <v>2.3692025194558434E-33</v>
      </c>
      <c r="C3973" s="179">
        <f t="shared" si="858"/>
        <v>2.3638580066036789E-33</v>
      </c>
      <c r="D3973" s="166">
        <f t="shared" si="859"/>
        <v>2.2558277767625785E-3</v>
      </c>
      <c r="E3973" s="167">
        <f t="shared" si="869"/>
        <v>24.291375447755232</v>
      </c>
      <c r="F3973" s="168">
        <f t="shared" si="870"/>
        <v>8.8947289237748777</v>
      </c>
      <c r="G3973" s="168">
        <f t="shared" si="860"/>
        <v>309109.82583852118</v>
      </c>
      <c r="H3973" s="168">
        <f t="shared" si="861"/>
        <v>271310.33852408634</v>
      </c>
      <c r="I3973" s="169">
        <f t="shared" si="862"/>
        <v>580420.16436260752</v>
      </c>
      <c r="J3973" s="169">
        <f t="shared" si="864"/>
        <v>556284.09873186878</v>
      </c>
      <c r="K3973" s="95"/>
      <c r="L3973" s="265">
        <f t="shared" si="863"/>
        <v>222486.45884377765</v>
      </c>
      <c r="M3973" s="265">
        <f>$G3973*NonHospFrac+theModel!$H3973*NonHospFrac</f>
        <v>357933.70551882987</v>
      </c>
      <c r="N3973" s="266">
        <f t="shared" si="865"/>
        <v>580420.16436260752</v>
      </c>
      <c r="O3973" s="159"/>
      <c r="P3973" s="265">
        <f t="shared" si="866"/>
        <v>213234.63042306685</v>
      </c>
      <c r="Q3973" s="265">
        <f t="shared" si="867"/>
        <v>357932.15087715507</v>
      </c>
      <c r="R3973" s="266">
        <f t="shared" si="868"/>
        <v>571166.78130022192</v>
      </c>
    </row>
    <row r="3974" spans="1:18" x14ac:dyDescent="0.3">
      <c r="A3974" s="82">
        <v>3943</v>
      </c>
      <c r="B3974" s="94">
        <f t="shared" si="857"/>
        <v>2.324944728302122E-33</v>
      </c>
      <c r="C3974" s="179">
        <f t="shared" si="858"/>
        <v>2.3197000534045803E-33</v>
      </c>
      <c r="D3974" s="166">
        <f t="shared" si="859"/>
        <v>2.2558277767625785E-3</v>
      </c>
      <c r="E3974" s="167">
        <f t="shared" si="869"/>
        <v>24.291375447755232</v>
      </c>
      <c r="F3974" s="168">
        <f t="shared" si="870"/>
        <v>8.8969847515516403</v>
      </c>
      <c r="G3974" s="168">
        <f t="shared" si="860"/>
        <v>309188.22041773464</v>
      </c>
      <c r="H3974" s="168">
        <f t="shared" si="861"/>
        <v>271310.33852408634</v>
      </c>
      <c r="I3974" s="169">
        <f t="shared" si="862"/>
        <v>580498.55894182099</v>
      </c>
      <c r="J3974" s="169">
        <f t="shared" si="864"/>
        <v>556350.85358923115</v>
      </c>
      <c r="K3974" s="95"/>
      <c r="L3974" s="265">
        <f t="shared" si="863"/>
        <v>222516.50902706324</v>
      </c>
      <c r="M3974" s="265">
        <f>$G3974*NonHospFrac+theModel!$H3974*NonHospFrac</f>
        <v>357982.04991475772</v>
      </c>
      <c r="N3974" s="266">
        <f t="shared" si="865"/>
        <v>580498.55894182099</v>
      </c>
      <c r="O3974" s="159"/>
      <c r="P3974" s="265">
        <f t="shared" si="866"/>
        <v>213260.21887215439</v>
      </c>
      <c r="Q3974" s="265">
        <f t="shared" si="867"/>
        <v>357980.49527308292</v>
      </c>
      <c r="R3974" s="266">
        <f t="shared" si="868"/>
        <v>571240.71414523735</v>
      </c>
    </row>
    <row r="3975" spans="1:18" x14ac:dyDescent="0.3">
      <c r="A3975" s="82">
        <v>3944</v>
      </c>
      <c r="B3975" s="94">
        <f t="shared" si="857"/>
        <v>2.2815136930131779E-33</v>
      </c>
      <c r="C3975" s="179">
        <f t="shared" si="858"/>
        <v>2.2763669910514144E-33</v>
      </c>
      <c r="D3975" s="166">
        <f t="shared" si="859"/>
        <v>2.2558277767625785E-3</v>
      </c>
      <c r="E3975" s="167">
        <f t="shared" si="869"/>
        <v>24.291375447755232</v>
      </c>
      <c r="F3975" s="168">
        <f t="shared" si="870"/>
        <v>8.8992405793284028</v>
      </c>
      <c r="G3975" s="168">
        <f t="shared" si="860"/>
        <v>309266.61499694805</v>
      </c>
      <c r="H3975" s="168">
        <f t="shared" si="861"/>
        <v>271310.33852408634</v>
      </c>
      <c r="I3975" s="169">
        <f t="shared" si="862"/>
        <v>580576.95352103445</v>
      </c>
      <c r="J3975" s="169">
        <f t="shared" si="864"/>
        <v>556417.60572553414</v>
      </c>
      <c r="K3975" s="95"/>
      <c r="L3975" s="265">
        <f t="shared" si="863"/>
        <v>222546.55921034882</v>
      </c>
      <c r="M3975" s="265">
        <f>$G3975*NonHospFrac+theModel!$H3975*NonHospFrac</f>
        <v>358030.39431068557</v>
      </c>
      <c r="N3975" s="266">
        <f t="shared" si="865"/>
        <v>580576.95352103445</v>
      </c>
      <c r="O3975" s="159"/>
      <c r="P3975" s="265">
        <f t="shared" si="866"/>
        <v>213285.80627820638</v>
      </c>
      <c r="Q3975" s="265">
        <f t="shared" si="867"/>
        <v>358028.83966901078</v>
      </c>
      <c r="R3975" s="266">
        <f t="shared" si="868"/>
        <v>571314.64594721713</v>
      </c>
    </row>
    <row r="3976" spans="1:18" x14ac:dyDescent="0.3">
      <c r="A3976" s="82">
        <v>3945</v>
      </c>
      <c r="B3976" s="94">
        <f t="shared" si="857"/>
        <v>2.2388939694097585E-33</v>
      </c>
      <c r="C3976" s="179">
        <f t="shared" si="858"/>
        <v>2.2338434102043378E-33</v>
      </c>
      <c r="D3976" s="166">
        <f t="shared" si="859"/>
        <v>2.2558277767625785E-3</v>
      </c>
      <c r="E3976" s="167">
        <f t="shared" si="869"/>
        <v>24.291375447755232</v>
      </c>
      <c r="F3976" s="168">
        <f t="shared" si="870"/>
        <v>8.9014964071051654</v>
      </c>
      <c r="G3976" s="168">
        <f t="shared" si="860"/>
        <v>309345.00957616145</v>
      </c>
      <c r="H3976" s="168">
        <f t="shared" si="861"/>
        <v>271310.33852408634</v>
      </c>
      <c r="I3976" s="169">
        <f t="shared" si="862"/>
        <v>580655.34810024779</v>
      </c>
      <c r="J3976" s="169">
        <f t="shared" si="864"/>
        <v>556484.3551408886</v>
      </c>
      <c r="K3976" s="95"/>
      <c r="L3976" s="265">
        <f t="shared" si="863"/>
        <v>222576.60939363437</v>
      </c>
      <c r="M3976" s="265">
        <f>$G3976*NonHospFrac+theModel!$H3976*NonHospFrac</f>
        <v>358078.73870661343</v>
      </c>
      <c r="N3976" s="266">
        <f t="shared" si="865"/>
        <v>580655.34810024779</v>
      </c>
      <c r="O3976" s="159"/>
      <c r="P3976" s="265">
        <f t="shared" si="866"/>
        <v>213311.39264126529</v>
      </c>
      <c r="Q3976" s="265">
        <f t="shared" si="867"/>
        <v>358077.18406493863</v>
      </c>
      <c r="R3976" s="266">
        <f t="shared" si="868"/>
        <v>571388.57670620386</v>
      </c>
    </row>
    <row r="3977" spans="1:18" x14ac:dyDescent="0.3">
      <c r="A3977" s="82">
        <v>3946</v>
      </c>
      <c r="B3977" s="94">
        <f t="shared" si="857"/>
        <v>2.1970704018169711E-33</v>
      </c>
      <c r="C3977" s="179">
        <f t="shared" si="858"/>
        <v>2.1921141893770493E-33</v>
      </c>
      <c r="D3977" s="166">
        <f t="shared" si="859"/>
        <v>2.2558277767625785E-3</v>
      </c>
      <c r="E3977" s="167">
        <f t="shared" si="869"/>
        <v>24.291375447755232</v>
      </c>
      <c r="F3977" s="168">
        <f t="shared" si="870"/>
        <v>8.903752234881928</v>
      </c>
      <c r="G3977" s="168">
        <f t="shared" si="860"/>
        <v>309423.40415537485</v>
      </c>
      <c r="H3977" s="168">
        <f t="shared" si="861"/>
        <v>271310.33852408634</v>
      </c>
      <c r="I3977" s="169">
        <f t="shared" si="862"/>
        <v>580733.74267946114</v>
      </c>
      <c r="J3977" s="169">
        <f t="shared" si="864"/>
        <v>556551.10183540545</v>
      </c>
      <c r="K3977" s="95"/>
      <c r="L3977" s="265">
        <f t="shared" si="863"/>
        <v>222606.65957691998</v>
      </c>
      <c r="M3977" s="265">
        <f>$G3977*NonHospFrac+theModel!$H3977*NonHospFrac</f>
        <v>358127.08310254122</v>
      </c>
      <c r="N3977" s="266">
        <f t="shared" si="865"/>
        <v>580733.74267946114</v>
      </c>
      <c r="O3977" s="159"/>
      <c r="P3977" s="265">
        <f t="shared" si="866"/>
        <v>213336.97796137375</v>
      </c>
      <c r="Q3977" s="265">
        <f t="shared" si="867"/>
        <v>358125.52846086642</v>
      </c>
      <c r="R3977" s="266">
        <f t="shared" si="868"/>
        <v>571462.50642224017</v>
      </c>
    </row>
    <row r="3978" spans="1:18" x14ac:dyDescent="0.3">
      <c r="A3978" s="82">
        <v>3947</v>
      </c>
      <c r="B3978" s="94">
        <f t="shared" si="857"/>
        <v>2.1560281176748911E-33</v>
      </c>
      <c r="C3978" s="179">
        <f t="shared" si="858"/>
        <v>2.151164489559559E-33</v>
      </c>
      <c r="D3978" s="166">
        <f t="shared" si="859"/>
        <v>2.2558277767625785E-3</v>
      </c>
      <c r="E3978" s="167">
        <f t="shared" si="869"/>
        <v>24.291375447755232</v>
      </c>
      <c r="F3978" s="168">
        <f t="shared" si="870"/>
        <v>8.9060080626586906</v>
      </c>
      <c r="G3978" s="168">
        <f t="shared" si="860"/>
        <v>309501.79873458832</v>
      </c>
      <c r="H3978" s="168">
        <f t="shared" si="861"/>
        <v>271310.33852408634</v>
      </c>
      <c r="I3978" s="169">
        <f t="shared" si="862"/>
        <v>580812.13725867472</v>
      </c>
      <c r="J3978" s="169">
        <f t="shared" si="864"/>
        <v>556617.84580919577</v>
      </c>
      <c r="K3978" s="95"/>
      <c r="L3978" s="265">
        <f t="shared" si="863"/>
        <v>222636.70976020553</v>
      </c>
      <c r="M3978" s="265">
        <f>$G3978*NonHospFrac+theModel!$H3978*NonHospFrac</f>
        <v>358175.42749846913</v>
      </c>
      <c r="N3978" s="266">
        <f t="shared" si="865"/>
        <v>580812.13725867472</v>
      </c>
      <c r="O3978" s="159"/>
      <c r="P3978" s="265">
        <f t="shared" si="866"/>
        <v>213362.56223857412</v>
      </c>
      <c r="Q3978" s="265">
        <f t="shared" si="867"/>
        <v>358173.87285679433</v>
      </c>
      <c r="R3978" s="266">
        <f t="shared" si="868"/>
        <v>571536.43509536842</v>
      </c>
    </row>
    <row r="3979" spans="1:18" x14ac:dyDescent="0.3">
      <c r="A3979" s="82">
        <v>3948</v>
      </c>
      <c r="B3979" s="94">
        <f t="shared" si="857"/>
        <v>2.1157525222498436E-33</v>
      </c>
      <c r="C3979" s="179">
        <f t="shared" si="858"/>
        <v>2.1109797489413969E-33</v>
      </c>
      <c r="D3979" s="166">
        <f t="shared" si="859"/>
        <v>2.2558277767625785E-3</v>
      </c>
      <c r="E3979" s="167">
        <f t="shared" si="869"/>
        <v>24.291375447755232</v>
      </c>
      <c r="F3979" s="168">
        <f t="shared" si="870"/>
        <v>8.9082638904354532</v>
      </c>
      <c r="G3979" s="168">
        <f t="shared" si="860"/>
        <v>309580.19331380172</v>
      </c>
      <c r="H3979" s="168">
        <f t="shared" si="861"/>
        <v>271310.33852408634</v>
      </c>
      <c r="I3979" s="169">
        <f t="shared" si="862"/>
        <v>580890.53183788806</v>
      </c>
      <c r="J3979" s="169">
        <f t="shared" si="864"/>
        <v>556684.58706237015</v>
      </c>
      <c r="K3979" s="95"/>
      <c r="L3979" s="265">
        <f t="shared" si="863"/>
        <v>222666.75994349114</v>
      </c>
      <c r="M3979" s="265">
        <f>$G3979*NonHospFrac+theModel!$H3979*NonHospFrac</f>
        <v>358223.77189439692</v>
      </c>
      <c r="N3979" s="266">
        <f t="shared" si="865"/>
        <v>580890.53183788806</v>
      </c>
      <c r="O3979" s="159"/>
      <c r="P3979" s="265">
        <f t="shared" si="866"/>
        <v>213388.14547290903</v>
      </c>
      <c r="Q3979" s="265">
        <f t="shared" si="867"/>
        <v>358222.21725272213</v>
      </c>
      <c r="R3979" s="266">
        <f t="shared" si="868"/>
        <v>571610.3627256311</v>
      </c>
    </row>
    <row r="3980" spans="1:18" x14ac:dyDescent="0.3">
      <c r="A3980" s="82">
        <v>3949</v>
      </c>
      <c r="B3980" s="94">
        <f t="shared" si="857"/>
        <v>2.0762292934444816E-33</v>
      </c>
      <c r="C3980" s="179">
        <f t="shared" si="858"/>
        <v>2.0715456777334013E-33</v>
      </c>
      <c r="D3980" s="166">
        <f t="shared" si="859"/>
        <v>2.2558277767625785E-3</v>
      </c>
      <c r="E3980" s="167">
        <f t="shared" si="869"/>
        <v>24.291375447755232</v>
      </c>
      <c r="F3980" s="168">
        <f t="shared" si="870"/>
        <v>8.9105197182122158</v>
      </c>
      <c r="G3980" s="168">
        <f t="shared" si="860"/>
        <v>309658.58789301518</v>
      </c>
      <c r="H3980" s="168">
        <f t="shared" si="861"/>
        <v>271310.33852408634</v>
      </c>
      <c r="I3980" s="169">
        <f t="shared" si="862"/>
        <v>580968.92641710152</v>
      </c>
      <c r="J3980" s="169">
        <f t="shared" si="864"/>
        <v>556751.32559503976</v>
      </c>
      <c r="K3980" s="95"/>
      <c r="L3980" s="265">
        <f t="shared" si="863"/>
        <v>222696.81012677672</v>
      </c>
      <c r="M3980" s="265">
        <f>$G3980*NonHospFrac+theModel!$H3980*NonHospFrac</f>
        <v>358272.11629032483</v>
      </c>
      <c r="N3980" s="266">
        <f t="shared" si="865"/>
        <v>580968.92641710152</v>
      </c>
      <c r="O3980" s="159"/>
      <c r="P3980" s="265">
        <f t="shared" si="866"/>
        <v>213413.72766442093</v>
      </c>
      <c r="Q3980" s="265">
        <f t="shared" si="867"/>
        <v>358270.56164865004</v>
      </c>
      <c r="R3980" s="266">
        <f t="shared" si="868"/>
        <v>571684.28931307094</v>
      </c>
    </row>
    <row r="3981" spans="1:18" x14ac:dyDescent="0.3">
      <c r="A3981" s="82">
        <v>3950</v>
      </c>
      <c r="B3981" s="94">
        <f t="shared" si="857"/>
        <v>2.0374443767048433E-33</v>
      </c>
      <c r="C3981" s="179">
        <f t="shared" si="858"/>
        <v>2.032848253086264E-33</v>
      </c>
      <c r="D3981" s="166">
        <f t="shared" si="859"/>
        <v>2.2558277767625785E-3</v>
      </c>
      <c r="E3981" s="167">
        <f t="shared" si="869"/>
        <v>24.291375447755232</v>
      </c>
      <c r="F3981" s="168">
        <f t="shared" si="870"/>
        <v>8.9127755459889784</v>
      </c>
      <c r="G3981" s="168">
        <f t="shared" si="860"/>
        <v>309736.98247222858</v>
      </c>
      <c r="H3981" s="168">
        <f t="shared" si="861"/>
        <v>271310.33852408634</v>
      </c>
      <c r="I3981" s="169">
        <f t="shared" si="862"/>
        <v>581047.32099631499</v>
      </c>
      <c r="J3981" s="169">
        <f t="shared" si="864"/>
        <v>556818.06140731543</v>
      </c>
      <c r="K3981" s="95"/>
      <c r="L3981" s="265">
        <f t="shared" si="863"/>
        <v>222726.8603100623</v>
      </c>
      <c r="M3981" s="265">
        <f>$G3981*NonHospFrac+theModel!$H3981*NonHospFrac</f>
        <v>358320.46068625263</v>
      </c>
      <c r="N3981" s="266">
        <f t="shared" si="865"/>
        <v>581047.32099631499</v>
      </c>
      <c r="O3981" s="159"/>
      <c r="P3981" s="265">
        <f t="shared" si="866"/>
        <v>213439.30881315234</v>
      </c>
      <c r="Q3981" s="265">
        <f t="shared" si="867"/>
        <v>358318.90604457783</v>
      </c>
      <c r="R3981" s="266">
        <f t="shared" si="868"/>
        <v>571758.2148577302</v>
      </c>
    </row>
    <row r="3982" spans="1:18" x14ac:dyDescent="0.3">
      <c r="A3982" s="82">
        <v>3951</v>
      </c>
      <c r="B3982" s="94">
        <f t="shared" si="857"/>
        <v>1.9993839800223741E-33</v>
      </c>
      <c r="C3982" s="179">
        <f t="shared" si="858"/>
        <v>1.9948737141038255E-33</v>
      </c>
      <c r="D3982" s="166">
        <f t="shared" si="859"/>
        <v>2.2558277767625785E-3</v>
      </c>
      <c r="E3982" s="167">
        <f t="shared" si="869"/>
        <v>24.291375447755232</v>
      </c>
      <c r="F3982" s="168">
        <f t="shared" si="870"/>
        <v>8.915031373765741</v>
      </c>
      <c r="G3982" s="168">
        <f t="shared" si="860"/>
        <v>309815.37705144205</v>
      </c>
      <c r="H3982" s="168">
        <f t="shared" si="861"/>
        <v>271310.33852408634</v>
      </c>
      <c r="I3982" s="169">
        <f t="shared" si="862"/>
        <v>581125.71557552833</v>
      </c>
      <c r="J3982" s="169">
        <f t="shared" si="864"/>
        <v>556884.79449930787</v>
      </c>
      <c r="K3982" s="95"/>
      <c r="L3982" s="265">
        <f t="shared" si="863"/>
        <v>222756.91049334788</v>
      </c>
      <c r="M3982" s="265">
        <f>$G3982*NonHospFrac+theModel!$H3982*NonHospFrac</f>
        <v>358368.80508218048</v>
      </c>
      <c r="N3982" s="266">
        <f t="shared" si="865"/>
        <v>581125.71557552833</v>
      </c>
      <c r="O3982" s="159"/>
      <c r="P3982" s="265">
        <f t="shared" si="866"/>
        <v>213464.88891914577</v>
      </c>
      <c r="Q3982" s="265">
        <f t="shared" si="867"/>
        <v>358367.25044050568</v>
      </c>
      <c r="R3982" s="266">
        <f t="shared" si="868"/>
        <v>571832.13935965148</v>
      </c>
    </row>
    <row r="3983" spans="1:18" x14ac:dyDescent="0.3">
      <c r="A3983" s="82">
        <v>3952</v>
      </c>
      <c r="B3983" s="94">
        <f t="shared" si="857"/>
        <v>1.9620345690297739E-33</v>
      </c>
      <c r="C3983" s="179">
        <f t="shared" si="858"/>
        <v>1.9576085569499879E-33</v>
      </c>
      <c r="D3983" s="166">
        <f t="shared" si="859"/>
        <v>2.2558277767625785E-3</v>
      </c>
      <c r="E3983" s="167">
        <f t="shared" si="869"/>
        <v>24.291375447755232</v>
      </c>
      <c r="F3983" s="168">
        <f t="shared" si="870"/>
        <v>8.9172872015425035</v>
      </c>
      <c r="G3983" s="168">
        <f t="shared" si="860"/>
        <v>309893.77163065539</v>
      </c>
      <c r="H3983" s="168">
        <f t="shared" si="861"/>
        <v>271310.33852408634</v>
      </c>
      <c r="I3983" s="169">
        <f t="shared" si="862"/>
        <v>581204.11015474168</v>
      </c>
      <c r="J3983" s="169">
        <f t="shared" si="864"/>
        <v>556951.52487112815</v>
      </c>
      <c r="K3983" s="95"/>
      <c r="L3983" s="265">
        <f t="shared" si="863"/>
        <v>222786.96067663343</v>
      </c>
      <c r="M3983" s="265">
        <f>$G3983*NonHospFrac+theModel!$H3983*NonHospFrac</f>
        <v>358417.14947810827</v>
      </c>
      <c r="N3983" s="266">
        <f t="shared" si="865"/>
        <v>581204.11015474168</v>
      </c>
      <c r="O3983" s="159"/>
      <c r="P3983" s="265">
        <f t="shared" si="866"/>
        <v>213490.46798244369</v>
      </c>
      <c r="Q3983" s="265">
        <f t="shared" si="867"/>
        <v>358415.59483643348</v>
      </c>
      <c r="R3983" s="266">
        <f t="shared" si="868"/>
        <v>571906.06281887717</v>
      </c>
    </row>
    <row r="3984" spans="1:18" x14ac:dyDescent="0.3">
      <c r="A3984" s="82">
        <v>3953</v>
      </c>
      <c r="B3984" s="94">
        <f t="shared" si="857"/>
        <v>1.9253828621877132E-33</v>
      </c>
      <c r="C3984" s="179">
        <f t="shared" si="858"/>
        <v>1.9210395300462875E-33</v>
      </c>
      <c r="D3984" s="166">
        <f t="shared" si="859"/>
        <v>2.2558277767625785E-3</v>
      </c>
      <c r="E3984" s="167">
        <f t="shared" si="869"/>
        <v>24.291375447755232</v>
      </c>
      <c r="F3984" s="168">
        <f t="shared" si="870"/>
        <v>8.9195430293192661</v>
      </c>
      <c r="G3984" s="168">
        <f t="shared" si="860"/>
        <v>309972.16620986885</v>
      </c>
      <c r="H3984" s="168">
        <f t="shared" si="861"/>
        <v>271310.33852408634</v>
      </c>
      <c r="I3984" s="169">
        <f t="shared" si="862"/>
        <v>581282.50473395525</v>
      </c>
      <c r="J3984" s="169">
        <f t="shared" si="864"/>
        <v>557018.25252288731</v>
      </c>
      <c r="K3984" s="95"/>
      <c r="L3984" s="265">
        <f t="shared" si="863"/>
        <v>222817.01085991901</v>
      </c>
      <c r="M3984" s="265">
        <f>$G3984*NonHospFrac+theModel!$H3984*NonHospFrac</f>
        <v>358465.49387403612</v>
      </c>
      <c r="N3984" s="266">
        <f t="shared" si="865"/>
        <v>581282.50473395514</v>
      </c>
      <c r="O3984" s="159"/>
      <c r="P3984" s="265">
        <f t="shared" si="866"/>
        <v>213516.04600308868</v>
      </c>
      <c r="Q3984" s="265">
        <f t="shared" si="867"/>
        <v>358463.93923236133</v>
      </c>
      <c r="R3984" s="266">
        <f t="shared" si="868"/>
        <v>571979.98523544997</v>
      </c>
    </row>
    <row r="3985" spans="1:18" x14ac:dyDescent="0.3">
      <c r="A3985" s="82">
        <v>3954</v>
      </c>
      <c r="B3985" s="94">
        <f t="shared" si="857"/>
        <v>1.8894158260623397E-33</v>
      </c>
      <c r="C3985" s="179">
        <f t="shared" si="858"/>
        <v>1.8851536293600536E-33</v>
      </c>
      <c r="D3985" s="166">
        <f t="shared" si="859"/>
        <v>2.2558277767625785E-3</v>
      </c>
      <c r="E3985" s="167">
        <f t="shared" si="869"/>
        <v>24.291375447755232</v>
      </c>
      <c r="F3985" s="168">
        <f t="shared" si="870"/>
        <v>8.9217988570960287</v>
      </c>
      <c r="G3985" s="168">
        <f t="shared" si="860"/>
        <v>310050.56078908226</v>
      </c>
      <c r="H3985" s="168">
        <f t="shared" si="861"/>
        <v>271310.33852408634</v>
      </c>
      <c r="I3985" s="169">
        <f t="shared" si="862"/>
        <v>581360.8993131686</v>
      </c>
      <c r="J3985" s="169">
        <f t="shared" si="864"/>
        <v>557084.97745469585</v>
      </c>
      <c r="K3985" s="95"/>
      <c r="L3985" s="265">
        <f t="shared" si="863"/>
        <v>222847.06104320459</v>
      </c>
      <c r="M3985" s="265">
        <f>$G3985*NonHospFrac+theModel!$H3985*NonHospFrac</f>
        <v>358513.83826996398</v>
      </c>
      <c r="N3985" s="266">
        <f t="shared" si="865"/>
        <v>581360.8993131686</v>
      </c>
      <c r="O3985" s="159"/>
      <c r="P3985" s="265">
        <f t="shared" si="866"/>
        <v>213541.62298112316</v>
      </c>
      <c r="Q3985" s="265">
        <f t="shared" si="867"/>
        <v>358512.28362828918</v>
      </c>
      <c r="R3985" s="266">
        <f t="shared" si="868"/>
        <v>572053.90660941228</v>
      </c>
    </row>
    <row r="3986" spans="1:18" x14ac:dyDescent="0.3">
      <c r="A3986" s="82">
        <v>3955</v>
      </c>
      <c r="B3986" s="94">
        <f t="shared" si="857"/>
        <v>1.8541206706901127E-33</v>
      </c>
      <c r="C3986" s="179">
        <f t="shared" si="858"/>
        <v>1.8499380937797004E-33</v>
      </c>
      <c r="D3986" s="166">
        <f t="shared" si="859"/>
        <v>2.2558277767625785E-3</v>
      </c>
      <c r="E3986" s="167">
        <f t="shared" si="869"/>
        <v>24.291375447755232</v>
      </c>
      <c r="F3986" s="168">
        <f t="shared" si="870"/>
        <v>8.9240546848727913</v>
      </c>
      <c r="G3986" s="168">
        <f t="shared" si="860"/>
        <v>310128.95536829572</v>
      </c>
      <c r="H3986" s="168">
        <f t="shared" si="861"/>
        <v>271310.33852408634</v>
      </c>
      <c r="I3986" s="169">
        <f t="shared" si="862"/>
        <v>581439.29389238206</v>
      </c>
      <c r="J3986" s="169">
        <f t="shared" si="864"/>
        <v>557151.69966666482</v>
      </c>
      <c r="K3986" s="95"/>
      <c r="L3986" s="265">
        <f t="shared" si="863"/>
        <v>222877.11122649017</v>
      </c>
      <c r="M3986" s="265">
        <f>$G3986*NonHospFrac+theModel!$H3986*NonHospFrac</f>
        <v>358562.18266589183</v>
      </c>
      <c r="N3986" s="266">
        <f t="shared" si="865"/>
        <v>581439.29389238195</v>
      </c>
      <c r="O3986" s="159"/>
      <c r="P3986" s="265">
        <f t="shared" si="866"/>
        <v>213567.19891658967</v>
      </c>
      <c r="Q3986" s="265">
        <f t="shared" si="867"/>
        <v>358560.62802421703</v>
      </c>
      <c r="R3986" s="266">
        <f t="shared" si="868"/>
        <v>572127.8269408067</v>
      </c>
    </row>
    <row r="3987" spans="1:18" x14ac:dyDescent="0.3">
      <c r="A3987" s="82">
        <v>3956</v>
      </c>
      <c r="B3987" s="94">
        <f t="shared" si="857"/>
        <v>1.8194848450300977E-33</v>
      </c>
      <c r="C3987" s="179">
        <f t="shared" si="858"/>
        <v>1.8153804005772802E-33</v>
      </c>
      <c r="D3987" s="166">
        <f t="shared" si="859"/>
        <v>2.2558277767625785E-3</v>
      </c>
      <c r="E3987" s="167">
        <f t="shared" si="869"/>
        <v>24.291375447755232</v>
      </c>
      <c r="F3987" s="168">
        <f t="shared" si="870"/>
        <v>8.9263105126495539</v>
      </c>
      <c r="G3987" s="168">
        <f t="shared" si="860"/>
        <v>310207.34994750906</v>
      </c>
      <c r="H3987" s="168">
        <f t="shared" si="861"/>
        <v>271310.33852408634</v>
      </c>
      <c r="I3987" s="169">
        <f t="shared" si="862"/>
        <v>581517.68847159541</v>
      </c>
      <c r="J3987" s="169">
        <f t="shared" si="864"/>
        <v>557218.41915890505</v>
      </c>
      <c r="K3987" s="95"/>
      <c r="L3987" s="265">
        <f t="shared" si="863"/>
        <v>222907.16140977573</v>
      </c>
      <c r="M3987" s="265">
        <f>$G3987*NonHospFrac+theModel!$H3987*NonHospFrac</f>
        <v>358610.52706181968</v>
      </c>
      <c r="N3987" s="266">
        <f t="shared" si="865"/>
        <v>581517.68847159541</v>
      </c>
      <c r="O3987" s="159"/>
      <c r="P3987" s="265">
        <f t="shared" si="866"/>
        <v>213592.77380953068</v>
      </c>
      <c r="Q3987" s="265">
        <f t="shared" si="867"/>
        <v>358608.97242014488</v>
      </c>
      <c r="R3987" s="266">
        <f t="shared" si="868"/>
        <v>572201.7462296756</v>
      </c>
    </row>
    <row r="3988" spans="1:18" x14ac:dyDescent="0.3">
      <c r="A3988" s="82">
        <v>3957</v>
      </c>
      <c r="B3988" s="94">
        <f t="shared" si="857"/>
        <v>1.7854960325003616E-33</v>
      </c>
      <c r="C3988" s="179">
        <f t="shared" si="858"/>
        <v>1.7814682609549478E-33</v>
      </c>
      <c r="D3988" s="166">
        <f t="shared" si="859"/>
        <v>2.2558277767625785E-3</v>
      </c>
      <c r="E3988" s="167">
        <f t="shared" si="869"/>
        <v>24.291375447755232</v>
      </c>
      <c r="F3988" s="168">
        <f t="shared" si="870"/>
        <v>8.9285663404263165</v>
      </c>
      <c r="G3988" s="168">
        <f t="shared" si="860"/>
        <v>310285.74452672253</v>
      </c>
      <c r="H3988" s="168">
        <f t="shared" si="861"/>
        <v>271310.33852408634</v>
      </c>
      <c r="I3988" s="169">
        <f t="shared" si="862"/>
        <v>581596.08305080887</v>
      </c>
      <c r="J3988" s="169">
        <f t="shared" si="864"/>
        <v>557285.13593152747</v>
      </c>
      <c r="K3988" s="95"/>
      <c r="L3988" s="265">
        <f t="shared" si="863"/>
        <v>222937.21159306134</v>
      </c>
      <c r="M3988" s="265">
        <f>$G3988*NonHospFrac+theModel!$H3988*NonHospFrac</f>
        <v>358658.87145774753</v>
      </c>
      <c r="N3988" s="266">
        <f t="shared" si="865"/>
        <v>581596.08305080887</v>
      </c>
      <c r="O3988" s="159"/>
      <c r="P3988" s="265">
        <f t="shared" si="866"/>
        <v>213618.34765998877</v>
      </c>
      <c r="Q3988" s="265">
        <f t="shared" si="867"/>
        <v>358657.31681607274</v>
      </c>
      <c r="R3988" s="266">
        <f t="shared" si="868"/>
        <v>572275.66447606147</v>
      </c>
    </row>
    <row r="3989" spans="1:18" x14ac:dyDescent="0.3">
      <c r="A3989" s="82">
        <v>3958</v>
      </c>
      <c r="B3989" s="94">
        <f t="shared" si="857"/>
        <v>1.7521421465985813E-33</v>
      </c>
      <c r="C3989" s="179">
        <f t="shared" si="858"/>
        <v>1.7481896156754479E-33</v>
      </c>
      <c r="D3989" s="166">
        <f t="shared" si="859"/>
        <v>2.2558277767625785E-3</v>
      </c>
      <c r="E3989" s="167">
        <f t="shared" si="869"/>
        <v>24.291375447755232</v>
      </c>
      <c r="F3989" s="168">
        <f t="shared" si="870"/>
        <v>8.9308221682030791</v>
      </c>
      <c r="G3989" s="168">
        <f t="shared" si="860"/>
        <v>310364.13910593593</v>
      </c>
      <c r="H3989" s="168">
        <f t="shared" si="861"/>
        <v>271310.33852408634</v>
      </c>
      <c r="I3989" s="169">
        <f t="shared" si="862"/>
        <v>581674.47763002221</v>
      </c>
      <c r="J3989" s="169">
        <f t="shared" si="864"/>
        <v>557351.84998464282</v>
      </c>
      <c r="K3989" s="95"/>
      <c r="L3989" s="265">
        <f t="shared" si="863"/>
        <v>222967.26177634689</v>
      </c>
      <c r="M3989" s="265">
        <f>$G3989*NonHospFrac+theModel!$H3989*NonHospFrac</f>
        <v>358707.21585367539</v>
      </c>
      <c r="N3989" s="266">
        <f t="shared" si="865"/>
        <v>581674.47763002221</v>
      </c>
      <c r="O3989" s="159"/>
      <c r="P3989" s="265">
        <f t="shared" si="866"/>
        <v>213643.92046800631</v>
      </c>
      <c r="Q3989" s="265">
        <f t="shared" si="867"/>
        <v>358705.66121200059</v>
      </c>
      <c r="R3989" s="266">
        <f t="shared" si="868"/>
        <v>572349.58168000693</v>
      </c>
    </row>
    <row r="3990" spans="1:18" x14ac:dyDescent="0.3">
      <c r="A3990" s="82">
        <v>3959</v>
      </c>
      <c r="B3990" s="94">
        <f t="shared" si="857"/>
        <v>1.719411326603648E-33</v>
      </c>
      <c r="C3990" s="179">
        <f t="shared" si="858"/>
        <v>1.7155326307734154E-33</v>
      </c>
      <c r="D3990" s="166">
        <f t="shared" si="859"/>
        <v>2.2558277767625785E-3</v>
      </c>
      <c r="E3990" s="167">
        <f t="shared" si="869"/>
        <v>24.291375447755232</v>
      </c>
      <c r="F3990" s="168">
        <f t="shared" si="870"/>
        <v>8.9330779959798416</v>
      </c>
      <c r="G3990" s="168">
        <f t="shared" si="860"/>
        <v>310442.53368514933</v>
      </c>
      <c r="H3990" s="168">
        <f t="shared" si="861"/>
        <v>271310.33852408634</v>
      </c>
      <c r="I3990" s="169">
        <f t="shared" si="862"/>
        <v>581752.87220923568</v>
      </c>
      <c r="J3990" s="169">
        <f t="shared" si="864"/>
        <v>557418.56131836213</v>
      </c>
      <c r="K3990" s="95"/>
      <c r="L3990" s="265">
        <f t="shared" si="863"/>
        <v>222997.3119596325</v>
      </c>
      <c r="M3990" s="265">
        <f>$G3990*NonHospFrac+theModel!$H3990*NonHospFrac</f>
        <v>358755.56024960318</v>
      </c>
      <c r="N3990" s="266">
        <f t="shared" si="865"/>
        <v>581752.87220923568</v>
      </c>
      <c r="O3990" s="159"/>
      <c r="P3990" s="265">
        <f t="shared" si="866"/>
        <v>213669.4922336259</v>
      </c>
      <c r="Q3990" s="265">
        <f t="shared" si="867"/>
        <v>358754.00560792838</v>
      </c>
      <c r="R3990" s="266">
        <f t="shared" si="868"/>
        <v>572423.49784155423</v>
      </c>
    </row>
    <row r="3991" spans="1:18" x14ac:dyDescent="0.3">
      <c r="A3991" s="82">
        <v>3960</v>
      </c>
      <c r="B3991" s="94">
        <f t="shared" si="857"/>
        <v>1.6872919333583683E-33</v>
      </c>
      <c r="C3991" s="179">
        <f t="shared" si="858"/>
        <v>1.6834856933475909E-33</v>
      </c>
      <c r="D3991" s="166">
        <f t="shared" si="859"/>
        <v>2.2558277767625785E-3</v>
      </c>
      <c r="E3991" s="167">
        <f t="shared" si="869"/>
        <v>24.291375447755232</v>
      </c>
      <c r="F3991" s="168">
        <f t="shared" si="870"/>
        <v>8.9353338237566042</v>
      </c>
      <c r="G3991" s="168">
        <f t="shared" si="860"/>
        <v>310520.9282643628</v>
      </c>
      <c r="H3991" s="168">
        <f t="shared" si="861"/>
        <v>271310.33852408634</v>
      </c>
      <c r="I3991" s="169">
        <f t="shared" si="862"/>
        <v>581831.26678844914</v>
      </c>
      <c r="J3991" s="169">
        <f t="shared" si="864"/>
        <v>557485.26993279613</v>
      </c>
      <c r="K3991" s="95"/>
      <c r="L3991" s="265">
        <f t="shared" si="863"/>
        <v>223027.36214291808</v>
      </c>
      <c r="M3991" s="265">
        <f>$G3991*NonHospFrac+theModel!$H3991*NonHospFrac</f>
        <v>358803.90464553109</v>
      </c>
      <c r="N3991" s="266">
        <f t="shared" si="865"/>
        <v>581831.26678844914</v>
      </c>
      <c r="O3991" s="159"/>
      <c r="P3991" s="265">
        <f t="shared" si="866"/>
        <v>213695.06295688997</v>
      </c>
      <c r="Q3991" s="265">
        <f t="shared" si="867"/>
        <v>358802.35000385629</v>
      </c>
      <c r="R3991" s="266">
        <f t="shared" si="868"/>
        <v>572497.41296074633</v>
      </c>
    </row>
    <row r="3992" spans="1:18" x14ac:dyDescent="0.3">
      <c r="A3992" s="82">
        <v>3961</v>
      </c>
      <c r="B3992" s="94">
        <f t="shared" si="857"/>
        <v>1.6557725451301783E-33</v>
      </c>
      <c r="C3992" s="179">
        <f t="shared" si="858"/>
        <v>1.6520374074308728E-33</v>
      </c>
      <c r="D3992" s="166">
        <f t="shared" si="859"/>
        <v>2.2558277767625785E-3</v>
      </c>
      <c r="E3992" s="167">
        <f t="shared" si="869"/>
        <v>24.291375447755232</v>
      </c>
      <c r="F3992" s="168">
        <f t="shared" si="870"/>
        <v>8.9375896515333668</v>
      </c>
      <c r="G3992" s="168">
        <f t="shared" si="860"/>
        <v>310599.3228435762</v>
      </c>
      <c r="H3992" s="168">
        <f t="shared" si="861"/>
        <v>271310.33852408634</v>
      </c>
      <c r="I3992" s="169">
        <f t="shared" si="862"/>
        <v>581909.66136766248</v>
      </c>
      <c r="J3992" s="169">
        <f t="shared" si="864"/>
        <v>557551.97582805564</v>
      </c>
      <c r="K3992" s="95"/>
      <c r="L3992" s="265">
        <f t="shared" si="863"/>
        <v>223057.41232620366</v>
      </c>
      <c r="M3992" s="265">
        <f>$G3992*NonHospFrac+theModel!$H3992*NonHospFrac</f>
        <v>358852.24904145888</v>
      </c>
      <c r="N3992" s="266">
        <f t="shared" si="865"/>
        <v>581909.66136766248</v>
      </c>
      <c r="O3992" s="159"/>
      <c r="P3992" s="265">
        <f t="shared" si="866"/>
        <v>213720.63263784102</v>
      </c>
      <c r="Q3992" s="265">
        <f t="shared" si="867"/>
        <v>358850.69439978409</v>
      </c>
      <c r="R3992" s="266">
        <f t="shared" si="868"/>
        <v>572571.32703762513</v>
      </c>
    </row>
    <row r="3993" spans="1:18" x14ac:dyDescent="0.3">
      <c r="A3993" s="82">
        <v>3962</v>
      </c>
      <c r="B3993" s="94">
        <f t="shared" si="857"/>
        <v>1.6248419535498232E-33</v>
      </c>
      <c r="C3993" s="179">
        <f t="shared" si="858"/>
        <v>1.6211765899381561E-33</v>
      </c>
      <c r="D3993" s="166">
        <f t="shared" si="859"/>
        <v>2.2558277767625785E-3</v>
      </c>
      <c r="E3993" s="167">
        <f t="shared" si="869"/>
        <v>24.291375447755232</v>
      </c>
      <c r="F3993" s="168">
        <f t="shared" si="870"/>
        <v>8.9398454793101294</v>
      </c>
      <c r="G3993" s="168">
        <f t="shared" si="860"/>
        <v>310677.7174227896</v>
      </c>
      <c r="H3993" s="168">
        <f t="shared" si="861"/>
        <v>271310.33852408634</v>
      </c>
      <c r="I3993" s="169">
        <f t="shared" si="862"/>
        <v>581988.05594687595</v>
      </c>
      <c r="J3993" s="169">
        <f t="shared" si="864"/>
        <v>557618.67900425161</v>
      </c>
      <c r="K3993" s="95"/>
      <c r="L3993" s="265">
        <f t="shared" si="863"/>
        <v>223087.46250948921</v>
      </c>
      <c r="M3993" s="265">
        <f>$G3993*NonHospFrac+theModel!$H3993*NonHospFrac</f>
        <v>358900.59343738668</v>
      </c>
      <c r="N3993" s="266">
        <f t="shared" si="865"/>
        <v>581988.05594687583</v>
      </c>
      <c r="O3993" s="159"/>
      <c r="P3993" s="265">
        <f t="shared" si="866"/>
        <v>213746.20127652149</v>
      </c>
      <c r="Q3993" s="265">
        <f t="shared" si="867"/>
        <v>358899.03879571188</v>
      </c>
      <c r="R3993" s="266">
        <f t="shared" si="868"/>
        <v>572645.24007223337</v>
      </c>
    </row>
    <row r="3994" spans="1:18" x14ac:dyDescent="0.3">
      <c r="A3994" s="82">
        <v>3963</v>
      </c>
      <c r="B3994" s="94">
        <f t="shared" si="857"/>
        <v>1.5944891596255074E-33</v>
      </c>
      <c r="C3994" s="179">
        <f t="shared" si="858"/>
        <v>1.5908922666894773E-33</v>
      </c>
      <c r="D3994" s="166">
        <f t="shared" si="859"/>
        <v>2.2558277767625785E-3</v>
      </c>
      <c r="E3994" s="167">
        <f t="shared" si="869"/>
        <v>24.291375447755232</v>
      </c>
      <c r="F3994" s="168">
        <f t="shared" si="870"/>
        <v>8.942101307086892</v>
      </c>
      <c r="G3994" s="168">
        <f t="shared" si="860"/>
        <v>310756.11200200306</v>
      </c>
      <c r="H3994" s="168">
        <f t="shared" si="861"/>
        <v>271310.33852408634</v>
      </c>
      <c r="I3994" s="169">
        <f t="shared" si="862"/>
        <v>582066.45052608941</v>
      </c>
      <c r="J3994" s="169">
        <f t="shared" si="864"/>
        <v>557685.37946149486</v>
      </c>
      <c r="K3994" s="95"/>
      <c r="L3994" s="265">
        <f t="shared" si="863"/>
        <v>223117.51269277482</v>
      </c>
      <c r="M3994" s="265">
        <f>$G3994*NonHospFrac+theModel!$H3994*NonHospFrac</f>
        <v>358948.93783331459</v>
      </c>
      <c r="N3994" s="266">
        <f t="shared" si="865"/>
        <v>582066.45052608941</v>
      </c>
      <c r="O3994" s="159"/>
      <c r="P3994" s="265">
        <f t="shared" si="866"/>
        <v>213771.76887297397</v>
      </c>
      <c r="Q3994" s="265">
        <f t="shared" si="867"/>
        <v>358947.38319163979</v>
      </c>
      <c r="R3994" s="266">
        <f t="shared" si="868"/>
        <v>572719.15206461377</v>
      </c>
    </row>
    <row r="3995" spans="1:18" x14ac:dyDescent="0.3">
      <c r="A3995" s="82">
        <v>3964</v>
      </c>
      <c r="B3995" s="94">
        <f t="shared" si="857"/>
        <v>1.5647033698316542E-33</v>
      </c>
      <c r="C3995" s="179">
        <f t="shared" si="858"/>
        <v>1.5611736685075941E-33</v>
      </c>
      <c r="D3995" s="166">
        <f t="shared" si="859"/>
        <v>2.2558277767625785E-3</v>
      </c>
      <c r="E3995" s="167">
        <f t="shared" si="869"/>
        <v>24.291375447755232</v>
      </c>
      <c r="F3995" s="168">
        <f t="shared" si="870"/>
        <v>8.9443571348636546</v>
      </c>
      <c r="G3995" s="168">
        <f t="shared" si="860"/>
        <v>310834.50658121647</v>
      </c>
      <c r="H3995" s="168">
        <f t="shared" si="861"/>
        <v>271310.33852408634</v>
      </c>
      <c r="I3995" s="169">
        <f t="shared" si="862"/>
        <v>582144.84510530275</v>
      </c>
      <c r="J3995" s="169">
        <f t="shared" si="864"/>
        <v>557752.07719989598</v>
      </c>
      <c r="K3995" s="95"/>
      <c r="L3995" s="265">
        <f t="shared" si="863"/>
        <v>223147.56287606037</v>
      </c>
      <c r="M3995" s="265">
        <f>$G3995*NonHospFrac+theModel!$H3995*NonHospFrac</f>
        <v>358997.28222924238</v>
      </c>
      <c r="N3995" s="266">
        <f t="shared" si="865"/>
        <v>582144.84510530275</v>
      </c>
      <c r="O3995" s="159"/>
      <c r="P3995" s="265">
        <f t="shared" si="866"/>
        <v>213797.33542724085</v>
      </c>
      <c r="Q3995" s="265">
        <f t="shared" si="867"/>
        <v>358995.72758756758</v>
      </c>
      <c r="R3995" s="266">
        <f t="shared" si="868"/>
        <v>572793.06301480846</v>
      </c>
    </row>
    <row r="3996" spans="1:18" x14ac:dyDescent="0.3">
      <c r="A3996" s="82">
        <v>3965</v>
      </c>
      <c r="B3996" s="94">
        <f t="shared" si="857"/>
        <v>1.5354739922707024E-33</v>
      </c>
      <c r="C3996" s="179">
        <f t="shared" si="858"/>
        <v>1.5320102273884416E-33</v>
      </c>
      <c r="D3996" s="166">
        <f t="shared" si="859"/>
        <v>2.2558277767625785E-3</v>
      </c>
      <c r="E3996" s="167">
        <f t="shared" si="869"/>
        <v>24.291375447755232</v>
      </c>
      <c r="F3996" s="168">
        <f t="shared" si="870"/>
        <v>8.9466129626404172</v>
      </c>
      <c r="G3996" s="168">
        <f t="shared" si="860"/>
        <v>310912.90116042987</v>
      </c>
      <c r="H3996" s="168">
        <f t="shared" si="861"/>
        <v>271310.33852408634</v>
      </c>
      <c r="I3996" s="169">
        <f t="shared" si="862"/>
        <v>582223.23968451621</v>
      </c>
      <c r="J3996" s="169">
        <f t="shared" si="864"/>
        <v>557818.77221956616</v>
      </c>
      <c r="K3996" s="95"/>
      <c r="L3996" s="265">
        <f t="shared" si="863"/>
        <v>223177.61305934595</v>
      </c>
      <c r="M3996" s="265">
        <f>$G3996*NonHospFrac+theModel!$H3996*NonHospFrac</f>
        <v>359045.62662517023</v>
      </c>
      <c r="N3996" s="266">
        <f t="shared" si="865"/>
        <v>582223.23968451621</v>
      </c>
      <c r="O3996" s="159"/>
      <c r="P3996" s="265">
        <f t="shared" si="866"/>
        <v>213822.90093936466</v>
      </c>
      <c r="Q3996" s="265">
        <f t="shared" si="867"/>
        <v>359044.07198349544</v>
      </c>
      <c r="R3996" s="266">
        <f t="shared" si="868"/>
        <v>572866.97292286006</v>
      </c>
    </row>
    <row r="3997" spans="1:18" x14ac:dyDescent="0.3">
      <c r="A3997" s="82">
        <v>3966</v>
      </c>
      <c r="B3997" s="94">
        <f t="shared" si="857"/>
        <v>1.5067906329066002E-33</v>
      </c>
      <c r="C3997" s="179">
        <f t="shared" si="858"/>
        <v>1.5033915727431239E-33</v>
      </c>
      <c r="D3997" s="166">
        <f t="shared" si="859"/>
        <v>2.2558277767625785E-3</v>
      </c>
      <c r="E3997" s="167">
        <f t="shared" si="869"/>
        <v>24.291375447755232</v>
      </c>
      <c r="F3997" s="168">
        <f t="shared" si="870"/>
        <v>8.9488687904171798</v>
      </c>
      <c r="G3997" s="168">
        <f t="shared" si="860"/>
        <v>310991.29573964333</v>
      </c>
      <c r="H3997" s="168">
        <f t="shared" si="861"/>
        <v>271310.33852408634</v>
      </c>
      <c r="I3997" s="169">
        <f t="shared" si="862"/>
        <v>582301.63426372968</v>
      </c>
      <c r="J3997" s="169">
        <f t="shared" si="864"/>
        <v>557885.46452061599</v>
      </c>
      <c r="K3997" s="95"/>
      <c r="L3997" s="265">
        <f t="shared" si="863"/>
        <v>223207.66324263153</v>
      </c>
      <c r="M3997" s="265">
        <f>$G3997*NonHospFrac+theModel!$H3997*NonHospFrac</f>
        <v>359093.97102109808</v>
      </c>
      <c r="N3997" s="266">
        <f t="shared" si="865"/>
        <v>582301.63426372968</v>
      </c>
      <c r="O3997" s="159"/>
      <c r="P3997" s="265">
        <f t="shared" si="866"/>
        <v>213848.46540938786</v>
      </c>
      <c r="Q3997" s="265">
        <f t="shared" si="867"/>
        <v>359092.41637942329</v>
      </c>
      <c r="R3997" s="266">
        <f t="shared" si="868"/>
        <v>572940.88178881118</v>
      </c>
    </row>
    <row r="3998" spans="1:18" x14ac:dyDescent="0.3">
      <c r="A3998" s="82">
        <v>3967</v>
      </c>
      <c r="B3998" s="94">
        <f t="shared" si="857"/>
        <v>1.4786430918686644E-33</v>
      </c>
      <c r="C3998" s="179">
        <f t="shared" si="858"/>
        <v>1.475307527710109E-33</v>
      </c>
      <c r="D3998" s="166">
        <f t="shared" si="859"/>
        <v>2.2558277767625785E-3</v>
      </c>
      <c r="E3998" s="167">
        <f t="shared" si="869"/>
        <v>24.291375447755232</v>
      </c>
      <c r="F3998" s="168">
        <f t="shared" si="870"/>
        <v>8.9511246181939423</v>
      </c>
      <c r="G3998" s="168">
        <f t="shared" si="860"/>
        <v>311069.69031885674</v>
      </c>
      <c r="H3998" s="168">
        <f t="shared" si="861"/>
        <v>271310.33852408634</v>
      </c>
      <c r="I3998" s="169">
        <f t="shared" si="862"/>
        <v>582380.02884294302</v>
      </c>
      <c r="J3998" s="169">
        <f t="shared" si="864"/>
        <v>557952.15410315618</v>
      </c>
      <c r="K3998" s="95"/>
      <c r="L3998" s="265">
        <f t="shared" si="863"/>
        <v>223237.71342591714</v>
      </c>
      <c r="M3998" s="265">
        <f>$G3998*NonHospFrac+theModel!$H3998*NonHospFrac</f>
        <v>359142.31541702594</v>
      </c>
      <c r="N3998" s="266">
        <f t="shared" si="865"/>
        <v>582380.02884294302</v>
      </c>
      <c r="O3998" s="159"/>
      <c r="P3998" s="265">
        <f t="shared" si="866"/>
        <v>213874.02883735296</v>
      </c>
      <c r="Q3998" s="265">
        <f t="shared" si="867"/>
        <v>359140.76077535114</v>
      </c>
      <c r="R3998" s="266">
        <f t="shared" si="868"/>
        <v>573014.78961270407</v>
      </c>
    </row>
    <row r="3999" spans="1:18" x14ac:dyDescent="0.3">
      <c r="A3999" s="82">
        <v>3968</v>
      </c>
      <c r="B3999" s="94">
        <f t="shared" ref="B3999:B4062" si="871">Constant*EXP(PowerTerm*(A3999)/7)</f>
        <v>1.4510213598244798E-33</v>
      </c>
      <c r="C3999" s="179">
        <f t="shared" ref="C3999:C4062" si="872">(1-theFloor)*B3999</f>
        <v>1.4477481055363119E-33</v>
      </c>
      <c r="D3999" s="166">
        <f t="shared" ref="D3999:D4062" si="873">theFloor</f>
        <v>2.2558277767625785E-3</v>
      </c>
      <c r="E3999" s="167">
        <f t="shared" si="869"/>
        <v>24.291375447755232</v>
      </c>
      <c r="F3999" s="168">
        <f t="shared" si="870"/>
        <v>8.9533804459707049</v>
      </c>
      <c r="G3999" s="168">
        <f t="shared" ref="G3999:G4062" si="874">$B$22*F3999*totInfected/365.25</f>
        <v>311148.0848980702</v>
      </c>
      <c r="H3999" s="168">
        <f t="shared" ref="H3999:H4062" si="875">lostQALYs_Injured*E3999*totInfected/365.25</f>
        <v>271310.33852408634</v>
      </c>
      <c r="I3999" s="169">
        <f t="shared" ref="I3999:I4062" si="876">H3999+G3999</f>
        <v>582458.4234221566</v>
      </c>
      <c r="J3999" s="169">
        <f t="shared" si="864"/>
        <v>558018.8409672979</v>
      </c>
      <c r="K3999" s="95"/>
      <c r="L3999" s="265">
        <f t="shared" ref="L3999:L4062" si="877">$G3999*HospFrac+$H3999*HospFrac</f>
        <v>223267.76360920272</v>
      </c>
      <c r="M3999" s="265">
        <f>$G3999*NonHospFrac+theModel!$H3999*NonHospFrac</f>
        <v>359190.65981295379</v>
      </c>
      <c r="N3999" s="266">
        <f t="shared" si="865"/>
        <v>582458.42342215648</v>
      </c>
      <c r="O3999" s="159"/>
      <c r="P3999" s="265">
        <f t="shared" si="866"/>
        <v>213899.59122330238</v>
      </c>
      <c r="Q3999" s="265">
        <f t="shared" si="867"/>
        <v>359189.10517127899</v>
      </c>
      <c r="R3999" s="266">
        <f t="shared" si="868"/>
        <v>573088.69639458135</v>
      </c>
    </row>
    <row r="4000" spans="1:18" x14ac:dyDescent="0.3">
      <c r="A4000" s="82">
        <v>3969</v>
      </c>
      <c r="B4000" s="94">
        <f t="shared" si="871"/>
        <v>1.4239156144205577E-33</v>
      </c>
      <c r="C4000" s="179">
        <f t="shared" si="872"/>
        <v>1.4207035060257819E-33</v>
      </c>
      <c r="D4000" s="166">
        <f t="shared" si="873"/>
        <v>2.2558277767625785E-3</v>
      </c>
      <c r="E4000" s="167">
        <f t="shared" si="869"/>
        <v>24.291375447755232</v>
      </c>
      <c r="F4000" s="168">
        <f t="shared" si="870"/>
        <v>8.9556362737474675</v>
      </c>
      <c r="G4000" s="168">
        <f t="shared" si="874"/>
        <v>311226.47947728354</v>
      </c>
      <c r="H4000" s="168">
        <f t="shared" si="875"/>
        <v>271310.33852408634</v>
      </c>
      <c r="I4000" s="169">
        <f t="shared" si="876"/>
        <v>582536.81800136995</v>
      </c>
      <c r="J4000" s="169">
        <f t="shared" ref="J4000:J4063" si="878">J3999+(I4000-I3999)/(1+discountDaily)^A4000</f>
        <v>558085.52511315164</v>
      </c>
      <c r="K4000" s="95"/>
      <c r="L4000" s="265">
        <f t="shared" si="877"/>
        <v>223297.81379248828</v>
      </c>
      <c r="M4000" s="265">
        <f>$G4000*NonHospFrac+theModel!$H4000*NonHospFrac</f>
        <v>359239.00420888164</v>
      </c>
      <c r="N4000" s="266">
        <f t="shared" ref="N4000:N4063" si="879">L4000+M4000</f>
        <v>582536.81800136995</v>
      </c>
      <c r="O4000" s="159"/>
      <c r="P4000" s="265">
        <f t="shared" ref="P4000:P4063" si="880">P3999+(L4000-L3999)/(1+discountDaily)^A4000</f>
        <v>213925.15256727862</v>
      </c>
      <c r="Q4000" s="265">
        <f t="shared" ref="Q4000:Q4063" si="881">Q3999+(M4000-M3999)/(1+discountDaily)^B4000</f>
        <v>359237.44956720684</v>
      </c>
      <c r="R4000" s="266">
        <f t="shared" ref="R4000:R4063" si="882">P4000+Q4000</f>
        <v>573162.6021344855</v>
      </c>
    </row>
    <row r="4001" spans="1:18" x14ac:dyDescent="0.3">
      <c r="A4001" s="82">
        <v>3970</v>
      </c>
      <c r="B4001" s="94">
        <f t="shared" si="871"/>
        <v>1.3973162167894838E-33</v>
      </c>
      <c r="C4001" s="179">
        <f t="shared" si="872"/>
        <v>1.3941641120547293E-33</v>
      </c>
      <c r="D4001" s="166">
        <f t="shared" si="873"/>
        <v>2.2558277767625785E-3</v>
      </c>
      <c r="E4001" s="167">
        <f t="shared" ref="E4001:E4064" si="883">C4001+E4000</f>
        <v>24.291375447755232</v>
      </c>
      <c r="F4001" s="168">
        <f t="shared" ref="F4001:F4064" si="884">D4001+F4000</f>
        <v>8.9578921015242301</v>
      </c>
      <c r="G4001" s="168">
        <f t="shared" si="874"/>
        <v>311304.87405649701</v>
      </c>
      <c r="H4001" s="168">
        <f t="shared" si="875"/>
        <v>271310.33852408634</v>
      </c>
      <c r="I4001" s="169">
        <f t="shared" si="876"/>
        <v>582615.21258058329</v>
      </c>
      <c r="J4001" s="169">
        <f t="shared" si="878"/>
        <v>558152.20654082834</v>
      </c>
      <c r="K4001" s="95"/>
      <c r="L4001" s="265">
        <f t="shared" si="877"/>
        <v>223327.86397577386</v>
      </c>
      <c r="M4001" s="265">
        <f>$G4001*NonHospFrac+theModel!$H4001*NonHospFrac</f>
        <v>359287.34860480949</v>
      </c>
      <c r="N4001" s="266">
        <f t="shared" si="879"/>
        <v>582615.21258058329</v>
      </c>
      <c r="O4001" s="159"/>
      <c r="P4001" s="265">
        <f t="shared" si="880"/>
        <v>213950.71286932417</v>
      </c>
      <c r="Q4001" s="265">
        <f t="shared" si="881"/>
        <v>359285.7939631347</v>
      </c>
      <c r="R4001" s="266">
        <f t="shared" si="882"/>
        <v>573236.50683245889</v>
      </c>
    </row>
    <row r="4002" spans="1:18" x14ac:dyDescent="0.3">
      <c r="A4002" s="82">
        <v>3971</v>
      </c>
      <c r="B4002" s="94">
        <f t="shared" si="871"/>
        <v>1.3712137081223137E-33</v>
      </c>
      <c r="C4002" s="179">
        <f t="shared" si="872"/>
        <v>1.3681204861516537E-33</v>
      </c>
      <c r="D4002" s="166">
        <f t="shared" si="873"/>
        <v>2.2558277767625785E-3</v>
      </c>
      <c r="E4002" s="167">
        <f t="shared" si="883"/>
        <v>24.291375447755232</v>
      </c>
      <c r="F4002" s="168">
        <f t="shared" si="884"/>
        <v>8.9601479293009927</v>
      </c>
      <c r="G4002" s="168">
        <f t="shared" si="874"/>
        <v>311383.26863571041</v>
      </c>
      <c r="H4002" s="168">
        <f t="shared" si="875"/>
        <v>271310.33852408634</v>
      </c>
      <c r="I4002" s="169">
        <f t="shared" si="876"/>
        <v>582693.60715979675</v>
      </c>
      <c r="J4002" s="169">
        <f t="shared" si="878"/>
        <v>558218.88525043882</v>
      </c>
      <c r="K4002" s="95"/>
      <c r="L4002" s="265">
        <f t="shared" si="877"/>
        <v>223357.91415905944</v>
      </c>
      <c r="M4002" s="265">
        <f>$G4002*NonHospFrac+theModel!$H4002*NonHospFrac</f>
        <v>359335.69300073729</v>
      </c>
      <c r="N4002" s="266">
        <f t="shared" si="879"/>
        <v>582693.60715979675</v>
      </c>
      <c r="O4002" s="159"/>
      <c r="P4002" s="265">
        <f t="shared" si="880"/>
        <v>213976.27212948148</v>
      </c>
      <c r="Q4002" s="265">
        <f t="shared" si="881"/>
        <v>359334.13835906249</v>
      </c>
      <c r="R4002" s="266">
        <f t="shared" si="882"/>
        <v>573310.41048854403</v>
      </c>
    </row>
    <row r="4003" spans="1:18" x14ac:dyDescent="0.3">
      <c r="A4003" s="82">
        <v>3972</v>
      </c>
      <c r="B4003" s="94">
        <f t="shared" si="871"/>
        <v>1.3455988063050176E-33</v>
      </c>
      <c r="C4003" s="179">
        <f t="shared" si="872"/>
        <v>1.3425633671413762E-33</v>
      </c>
      <c r="D4003" s="166">
        <f t="shared" si="873"/>
        <v>2.2558277767625785E-3</v>
      </c>
      <c r="E4003" s="167">
        <f t="shared" si="883"/>
        <v>24.291375447755232</v>
      </c>
      <c r="F4003" s="168">
        <f t="shared" si="884"/>
        <v>8.9624037570777553</v>
      </c>
      <c r="G4003" s="168">
        <f t="shared" si="874"/>
        <v>311461.66321492387</v>
      </c>
      <c r="H4003" s="168">
        <f t="shared" si="875"/>
        <v>271310.33852408634</v>
      </c>
      <c r="I4003" s="169">
        <f t="shared" si="876"/>
        <v>582772.00173901021</v>
      </c>
      <c r="J4003" s="169">
        <f t="shared" si="878"/>
        <v>558285.5612420938</v>
      </c>
      <c r="K4003" s="95"/>
      <c r="L4003" s="265">
        <f t="shared" si="877"/>
        <v>223387.96434234502</v>
      </c>
      <c r="M4003" s="265">
        <f>$G4003*NonHospFrac+theModel!$H4003*NonHospFrac</f>
        <v>359384.0373966652</v>
      </c>
      <c r="N4003" s="266">
        <f t="shared" si="879"/>
        <v>582772.00173901021</v>
      </c>
      <c r="O4003" s="159"/>
      <c r="P4003" s="265">
        <f t="shared" si="880"/>
        <v>214001.83034779306</v>
      </c>
      <c r="Q4003" s="265">
        <f t="shared" si="881"/>
        <v>359382.4827549904</v>
      </c>
      <c r="R4003" s="266">
        <f t="shared" si="882"/>
        <v>573384.3131027834</v>
      </c>
    </row>
    <row r="4004" spans="1:18" x14ac:dyDescent="0.3">
      <c r="A4004" s="82">
        <v>3973</v>
      </c>
      <c r="B4004" s="94">
        <f t="shared" si="871"/>
        <v>1.3204624026176422E-33</v>
      </c>
      <c r="C4004" s="179">
        <f t="shared" si="872"/>
        <v>1.3174836668516467E-33</v>
      </c>
      <c r="D4004" s="166">
        <f t="shared" si="873"/>
        <v>2.2558277767625785E-3</v>
      </c>
      <c r="E4004" s="167">
        <f t="shared" si="883"/>
        <v>24.291375447755232</v>
      </c>
      <c r="F4004" s="168">
        <f t="shared" si="884"/>
        <v>8.9646595848545179</v>
      </c>
      <c r="G4004" s="168">
        <f t="shared" si="874"/>
        <v>311540.05779413728</v>
      </c>
      <c r="H4004" s="168">
        <f t="shared" si="875"/>
        <v>271310.33852408634</v>
      </c>
      <c r="I4004" s="169">
        <f t="shared" si="876"/>
        <v>582850.39631822356</v>
      </c>
      <c r="J4004" s="169">
        <f t="shared" si="878"/>
        <v>558352.23451590398</v>
      </c>
      <c r="K4004" s="95"/>
      <c r="L4004" s="265">
        <f t="shared" si="877"/>
        <v>223418.0145256306</v>
      </c>
      <c r="M4004" s="265">
        <f>$G4004*NonHospFrac+theModel!$H4004*NonHospFrac</f>
        <v>359432.38179259299</v>
      </c>
      <c r="N4004" s="266">
        <f t="shared" si="879"/>
        <v>582850.39631822356</v>
      </c>
      <c r="O4004" s="159"/>
      <c r="P4004" s="265">
        <f t="shared" si="880"/>
        <v>214027.38752430133</v>
      </c>
      <c r="Q4004" s="265">
        <f t="shared" si="881"/>
        <v>359430.82715091819</v>
      </c>
      <c r="R4004" s="266">
        <f t="shared" si="882"/>
        <v>573458.2146752195</v>
      </c>
    </row>
    <row r="4005" spans="1:18" x14ac:dyDescent="0.3">
      <c r="A4005" s="82">
        <v>3974</v>
      </c>
      <c r="B4005" s="94">
        <f t="shared" si="871"/>
        <v>1.2957955584954386E-33</v>
      </c>
      <c r="C4005" s="179">
        <f t="shared" si="872"/>
        <v>1.292872466881579E-33</v>
      </c>
      <c r="D4005" s="166">
        <f t="shared" si="873"/>
        <v>2.2558277767625785E-3</v>
      </c>
      <c r="E4005" s="167">
        <f t="shared" si="883"/>
        <v>24.291375447755232</v>
      </c>
      <c r="F4005" s="168">
        <f t="shared" si="884"/>
        <v>8.9669154126312804</v>
      </c>
      <c r="G4005" s="168">
        <f t="shared" si="874"/>
        <v>311618.45237335074</v>
      </c>
      <c r="H4005" s="168">
        <f t="shared" si="875"/>
        <v>271310.33852408634</v>
      </c>
      <c r="I4005" s="169">
        <f t="shared" si="876"/>
        <v>582928.79089743714</v>
      </c>
      <c r="J4005" s="169">
        <f t="shared" si="878"/>
        <v>558418.90507198055</v>
      </c>
      <c r="K4005" s="95"/>
      <c r="L4005" s="265">
        <f t="shared" si="877"/>
        <v>223448.06470891618</v>
      </c>
      <c r="M4005" s="265">
        <f>$G4005*NonHospFrac+theModel!$H4005*NonHospFrac</f>
        <v>359480.7261885209</v>
      </c>
      <c r="N4005" s="266">
        <f t="shared" si="879"/>
        <v>582928.79089743714</v>
      </c>
      <c r="O4005" s="159"/>
      <c r="P4005" s="265">
        <f t="shared" si="880"/>
        <v>214052.94365904876</v>
      </c>
      <c r="Q4005" s="265">
        <f t="shared" si="881"/>
        <v>359479.1715468461</v>
      </c>
      <c r="R4005" s="266">
        <f t="shared" si="882"/>
        <v>573532.11520589492</v>
      </c>
    </row>
    <row r="4006" spans="1:18" x14ac:dyDescent="0.3">
      <c r="A4006" s="82">
        <v>3975</v>
      </c>
      <c r="B4006" s="94">
        <f t="shared" si="871"/>
        <v>1.2715895023500036E-33</v>
      </c>
      <c r="C4006" s="179">
        <f t="shared" si="872"/>
        <v>1.2687210154299627E-33</v>
      </c>
      <c r="D4006" s="166">
        <f t="shared" si="873"/>
        <v>2.2558277767625785E-3</v>
      </c>
      <c r="E4006" s="167">
        <f t="shared" si="883"/>
        <v>24.291375447755232</v>
      </c>
      <c r="F4006" s="168">
        <f t="shared" si="884"/>
        <v>8.969171240408043</v>
      </c>
      <c r="G4006" s="168">
        <f t="shared" si="874"/>
        <v>311696.84695256408</v>
      </c>
      <c r="H4006" s="168">
        <f t="shared" si="875"/>
        <v>271310.33852408634</v>
      </c>
      <c r="I4006" s="169">
        <f t="shared" si="876"/>
        <v>583007.18547665048</v>
      </c>
      <c r="J4006" s="169">
        <f t="shared" si="878"/>
        <v>558485.57291043375</v>
      </c>
      <c r="K4006" s="95"/>
      <c r="L4006" s="265">
        <f t="shared" si="877"/>
        <v>223478.11489220173</v>
      </c>
      <c r="M4006" s="265">
        <f>$G4006*NonHospFrac+theModel!$H4006*NonHospFrac</f>
        <v>359529.07058444864</v>
      </c>
      <c r="N4006" s="266">
        <f t="shared" si="879"/>
        <v>583007.18547665037</v>
      </c>
      <c r="O4006" s="159"/>
      <c r="P4006" s="265">
        <f t="shared" si="880"/>
        <v>214078.49875207781</v>
      </c>
      <c r="Q4006" s="265">
        <f t="shared" si="881"/>
        <v>359527.51594277384</v>
      </c>
      <c r="R4006" s="266">
        <f t="shared" si="882"/>
        <v>573606.01469485159</v>
      </c>
    </row>
    <row r="4007" spans="1:18" x14ac:dyDescent="0.3">
      <c r="A4007" s="82">
        <v>3976</v>
      </c>
      <c r="B4007" s="94">
        <f t="shared" si="871"/>
        <v>1.2478356264503803E-33</v>
      </c>
      <c r="C4007" s="179">
        <f t="shared" si="872"/>
        <v>1.2450207241833996E-33</v>
      </c>
      <c r="D4007" s="166">
        <f t="shared" si="873"/>
        <v>2.2558277767625785E-3</v>
      </c>
      <c r="E4007" s="167">
        <f t="shared" si="883"/>
        <v>24.291375447755232</v>
      </c>
      <c r="F4007" s="168">
        <f t="shared" si="884"/>
        <v>8.9714270681848056</v>
      </c>
      <c r="G4007" s="168">
        <f t="shared" si="874"/>
        <v>311775.24153177754</v>
      </c>
      <c r="H4007" s="168">
        <f t="shared" si="875"/>
        <v>271310.33852408634</v>
      </c>
      <c r="I4007" s="169">
        <f t="shared" si="876"/>
        <v>583085.58005586383</v>
      </c>
      <c r="J4007" s="169">
        <f t="shared" si="878"/>
        <v>558552.23803137464</v>
      </c>
      <c r="K4007" s="95"/>
      <c r="L4007" s="265">
        <f t="shared" si="877"/>
        <v>223508.16507548734</v>
      </c>
      <c r="M4007" s="265">
        <f>$G4007*NonHospFrac+theModel!$H4007*NonHospFrac</f>
        <v>359577.41498037649</v>
      </c>
      <c r="N4007" s="266">
        <f t="shared" si="879"/>
        <v>583085.58005586383</v>
      </c>
      <c r="O4007" s="159"/>
      <c r="P4007" s="265">
        <f t="shared" si="880"/>
        <v>214104.05280343103</v>
      </c>
      <c r="Q4007" s="265">
        <f t="shared" si="881"/>
        <v>359575.86033870169</v>
      </c>
      <c r="R4007" s="266">
        <f t="shared" si="882"/>
        <v>573679.91314213269</v>
      </c>
    </row>
    <row r="4008" spans="1:18" x14ac:dyDescent="0.3">
      <c r="A4008" s="82">
        <v>3977</v>
      </c>
      <c r="B4008" s="94">
        <f t="shared" si="871"/>
        <v>1.2245254838618355E-33</v>
      </c>
      <c r="C4008" s="179">
        <f t="shared" si="872"/>
        <v>1.2217631652619863E-33</v>
      </c>
      <c r="D4008" s="166">
        <f t="shared" si="873"/>
        <v>2.2558277767625785E-3</v>
      </c>
      <c r="E4008" s="167">
        <f t="shared" si="883"/>
        <v>24.291375447755232</v>
      </c>
      <c r="F4008" s="168">
        <f t="shared" si="884"/>
        <v>8.9736828959615682</v>
      </c>
      <c r="G4008" s="168">
        <f t="shared" si="874"/>
        <v>311853.63611099095</v>
      </c>
      <c r="H4008" s="168">
        <f t="shared" si="875"/>
        <v>271310.33852408634</v>
      </c>
      <c r="I4008" s="169">
        <f t="shared" si="876"/>
        <v>583163.97463507729</v>
      </c>
      <c r="J4008" s="169">
        <f t="shared" si="878"/>
        <v>558618.90043491405</v>
      </c>
      <c r="K4008" s="95"/>
      <c r="L4008" s="265">
        <f t="shared" si="877"/>
        <v>223538.21525877289</v>
      </c>
      <c r="M4008" s="265">
        <f>$G4008*NonHospFrac+theModel!$H4008*NonHospFrac</f>
        <v>359625.75937630434</v>
      </c>
      <c r="N4008" s="266">
        <f t="shared" si="879"/>
        <v>583163.97463507717</v>
      </c>
      <c r="O4008" s="159"/>
      <c r="P4008" s="265">
        <f t="shared" si="880"/>
        <v>214129.60581315073</v>
      </c>
      <c r="Q4008" s="265">
        <f t="shared" si="881"/>
        <v>359624.20473462954</v>
      </c>
      <c r="R4008" s="266">
        <f t="shared" si="882"/>
        <v>573753.81054778025</v>
      </c>
    </row>
    <row r="4009" spans="1:18" x14ac:dyDescent="0.3">
      <c r="A4009" s="82">
        <v>3978</v>
      </c>
      <c r="B4009" s="94">
        <f t="shared" si="871"/>
        <v>1.2016507854423967E-33</v>
      </c>
      <c r="C4009" s="179">
        <f t="shared" si="872"/>
        <v>1.1989400682226271E-33</v>
      </c>
      <c r="D4009" s="166">
        <f t="shared" si="873"/>
        <v>2.2558277767625785E-3</v>
      </c>
      <c r="E4009" s="167">
        <f t="shared" si="883"/>
        <v>24.291375447755232</v>
      </c>
      <c r="F4009" s="168">
        <f t="shared" si="884"/>
        <v>8.9759387237383308</v>
      </c>
      <c r="G4009" s="168">
        <f t="shared" si="874"/>
        <v>311932.03069020441</v>
      </c>
      <c r="H4009" s="168">
        <f t="shared" si="875"/>
        <v>271310.33852408634</v>
      </c>
      <c r="I4009" s="169">
        <f t="shared" si="876"/>
        <v>583242.36921429075</v>
      </c>
      <c r="J4009" s="169">
        <f t="shared" si="878"/>
        <v>558685.56012116268</v>
      </c>
      <c r="K4009" s="95"/>
      <c r="L4009" s="265">
        <f t="shared" si="877"/>
        <v>223568.2654420585</v>
      </c>
      <c r="M4009" s="265">
        <f>$G4009*NonHospFrac+theModel!$H4009*NonHospFrac</f>
        <v>359674.10377223219</v>
      </c>
      <c r="N4009" s="266">
        <f t="shared" si="879"/>
        <v>583242.36921429075</v>
      </c>
      <c r="O4009" s="159"/>
      <c r="P4009" s="265">
        <f t="shared" si="880"/>
        <v>214155.1577812795</v>
      </c>
      <c r="Q4009" s="265">
        <f t="shared" si="881"/>
        <v>359672.5491305574</v>
      </c>
      <c r="R4009" s="266">
        <f t="shared" si="882"/>
        <v>573827.70691183687</v>
      </c>
    </row>
    <row r="4010" spans="1:18" x14ac:dyDescent="0.3">
      <c r="A4010" s="82">
        <v>3979</v>
      </c>
      <c r="B4010" s="94">
        <f t="shared" si="871"/>
        <v>1.1792033968949332E-33</v>
      </c>
      <c r="C4010" s="179">
        <f t="shared" si="872"/>
        <v>1.1765433171177648E-33</v>
      </c>
      <c r="D4010" s="166">
        <f t="shared" si="873"/>
        <v>2.2558277767625785E-3</v>
      </c>
      <c r="E4010" s="167">
        <f t="shared" si="883"/>
        <v>24.291375447755232</v>
      </c>
      <c r="F4010" s="168">
        <f t="shared" si="884"/>
        <v>8.9781945515150934</v>
      </c>
      <c r="G4010" s="168">
        <f t="shared" si="874"/>
        <v>312010.42526941776</v>
      </c>
      <c r="H4010" s="168">
        <f t="shared" si="875"/>
        <v>271310.33852408634</v>
      </c>
      <c r="I4010" s="169">
        <f t="shared" si="876"/>
        <v>583320.7637935041</v>
      </c>
      <c r="J4010" s="169">
        <f t="shared" si="878"/>
        <v>558752.21709023113</v>
      </c>
      <c r="K4010" s="95"/>
      <c r="L4010" s="265">
        <f t="shared" si="877"/>
        <v>223598.31562534405</v>
      </c>
      <c r="M4010" s="265">
        <f>$G4010*NonHospFrac+theModel!$H4010*NonHospFrac</f>
        <v>359722.44816816004</v>
      </c>
      <c r="N4010" s="266">
        <f t="shared" si="879"/>
        <v>583320.7637935041</v>
      </c>
      <c r="O4010" s="159"/>
      <c r="P4010" s="265">
        <f t="shared" si="880"/>
        <v>214180.70870785971</v>
      </c>
      <c r="Q4010" s="265">
        <f t="shared" si="881"/>
        <v>359720.89352648525</v>
      </c>
      <c r="R4010" s="266">
        <f t="shared" si="882"/>
        <v>573901.60223434493</v>
      </c>
    </row>
    <row r="4011" spans="1:18" x14ac:dyDescent="0.3">
      <c r="A4011" s="82">
        <v>3980</v>
      </c>
      <c r="B4011" s="94">
        <f t="shared" si="871"/>
        <v>1.1571753358748553E-33</v>
      </c>
      <c r="C4011" s="179">
        <f t="shared" si="872"/>
        <v>1.1545649476096042E-33</v>
      </c>
      <c r="D4011" s="166">
        <f t="shared" si="873"/>
        <v>2.2558277767625785E-3</v>
      </c>
      <c r="E4011" s="167">
        <f t="shared" si="883"/>
        <v>24.291375447755232</v>
      </c>
      <c r="F4011" s="168">
        <f t="shared" si="884"/>
        <v>8.980450379291856</v>
      </c>
      <c r="G4011" s="168">
        <f t="shared" si="874"/>
        <v>312088.81984863122</v>
      </c>
      <c r="H4011" s="168">
        <f t="shared" si="875"/>
        <v>271310.33852408634</v>
      </c>
      <c r="I4011" s="169">
        <f t="shared" si="876"/>
        <v>583399.15837271756</v>
      </c>
      <c r="J4011" s="169">
        <f t="shared" si="878"/>
        <v>558818.87134223036</v>
      </c>
      <c r="K4011" s="95"/>
      <c r="L4011" s="265">
        <f t="shared" si="877"/>
        <v>223628.36580862966</v>
      </c>
      <c r="M4011" s="265">
        <f>$G4011*NonHospFrac+theModel!$H4011*NonHospFrac</f>
        <v>359770.7925640879</v>
      </c>
      <c r="N4011" s="266">
        <f t="shared" si="879"/>
        <v>583399.15837271756</v>
      </c>
      <c r="O4011" s="159"/>
      <c r="P4011" s="265">
        <f t="shared" si="880"/>
        <v>214206.25859293391</v>
      </c>
      <c r="Q4011" s="265">
        <f t="shared" si="881"/>
        <v>359769.2379224131</v>
      </c>
      <c r="R4011" s="266">
        <f t="shared" si="882"/>
        <v>573975.49651534704</v>
      </c>
    </row>
    <row r="4012" spans="1:18" x14ac:dyDescent="0.3">
      <c r="A4012" s="82">
        <v>3981</v>
      </c>
      <c r="B4012" s="94">
        <f t="shared" si="871"/>
        <v>1.1355587691513031E-33</v>
      </c>
      <c r="C4012" s="179">
        <f t="shared" si="872"/>
        <v>1.1329971441377053E-33</v>
      </c>
      <c r="D4012" s="166">
        <f t="shared" si="873"/>
        <v>2.2558277767625785E-3</v>
      </c>
      <c r="E4012" s="167">
        <f t="shared" si="883"/>
        <v>24.291375447755232</v>
      </c>
      <c r="F4012" s="168">
        <f t="shared" si="884"/>
        <v>8.9827062070686186</v>
      </c>
      <c r="G4012" s="168">
        <f t="shared" si="874"/>
        <v>312167.21442784462</v>
      </c>
      <c r="H4012" s="168">
        <f t="shared" si="875"/>
        <v>271310.33852408634</v>
      </c>
      <c r="I4012" s="169">
        <f t="shared" si="876"/>
        <v>583477.55295193102</v>
      </c>
      <c r="J4012" s="169">
        <f t="shared" si="878"/>
        <v>558885.52287727105</v>
      </c>
      <c r="K4012" s="95"/>
      <c r="L4012" s="265">
        <f t="shared" si="877"/>
        <v>223658.41599191522</v>
      </c>
      <c r="M4012" s="265">
        <f>$G4012*NonHospFrac+theModel!$H4012*NonHospFrac</f>
        <v>359819.13696001575</v>
      </c>
      <c r="N4012" s="266">
        <f t="shared" si="879"/>
        <v>583477.55295193102</v>
      </c>
      <c r="O4012" s="159"/>
      <c r="P4012" s="265">
        <f t="shared" si="880"/>
        <v>214231.80743654445</v>
      </c>
      <c r="Q4012" s="265">
        <f t="shared" si="881"/>
        <v>359817.58231834095</v>
      </c>
      <c r="R4012" s="266">
        <f t="shared" si="882"/>
        <v>574049.38975488534</v>
      </c>
    </row>
    <row r="4013" spans="1:18" x14ac:dyDescent="0.3">
      <c r="A4013" s="82">
        <v>3982</v>
      </c>
      <c r="B4013" s="94">
        <f t="shared" si="871"/>
        <v>1.1143460098218974E-33</v>
      </c>
      <c r="C4013" s="179">
        <f t="shared" si="872"/>
        <v>1.1118322371400166E-33</v>
      </c>
      <c r="D4013" s="166">
        <f t="shared" si="873"/>
        <v>2.2558277767625785E-3</v>
      </c>
      <c r="E4013" s="167">
        <f t="shared" si="883"/>
        <v>24.291375447755232</v>
      </c>
      <c r="F4013" s="168">
        <f t="shared" si="884"/>
        <v>8.9849620348453811</v>
      </c>
      <c r="G4013" s="168">
        <f t="shared" si="874"/>
        <v>312245.60900705802</v>
      </c>
      <c r="H4013" s="168">
        <f t="shared" si="875"/>
        <v>271310.33852408634</v>
      </c>
      <c r="I4013" s="169">
        <f t="shared" si="876"/>
        <v>583555.94753114437</v>
      </c>
      <c r="J4013" s="169">
        <f t="shared" si="878"/>
        <v>558952.17169546394</v>
      </c>
      <c r="K4013" s="95"/>
      <c r="L4013" s="265">
        <f t="shared" si="877"/>
        <v>223688.4661752008</v>
      </c>
      <c r="M4013" s="265">
        <f>$G4013*NonHospFrac+theModel!$H4013*NonHospFrac</f>
        <v>359867.48135594354</v>
      </c>
      <c r="N4013" s="266">
        <f t="shared" si="879"/>
        <v>583555.94753114437</v>
      </c>
      <c r="O4013" s="159"/>
      <c r="P4013" s="265">
        <f t="shared" si="880"/>
        <v>214257.35523873384</v>
      </c>
      <c r="Q4013" s="265">
        <f t="shared" si="881"/>
        <v>359865.92671426875</v>
      </c>
      <c r="R4013" s="266">
        <f t="shared" si="882"/>
        <v>574123.28195300256</v>
      </c>
    </row>
    <row r="4014" spans="1:18" x14ac:dyDescent="0.3">
      <c r="A4014" s="82">
        <v>3983</v>
      </c>
      <c r="B4014" s="94">
        <f t="shared" si="871"/>
        <v>1.0935295145790296E-33</v>
      </c>
      <c r="C4014" s="179">
        <f t="shared" si="872"/>
        <v>1.0910627003253325E-33</v>
      </c>
      <c r="D4014" s="166">
        <f t="shared" si="873"/>
        <v>2.2558277767625785E-3</v>
      </c>
      <c r="E4014" s="167">
        <f t="shared" si="883"/>
        <v>24.291375447755232</v>
      </c>
      <c r="F4014" s="168">
        <f t="shared" si="884"/>
        <v>8.9872178626221437</v>
      </c>
      <c r="G4014" s="168">
        <f t="shared" si="874"/>
        <v>312324.00358627149</v>
      </c>
      <c r="H4014" s="168">
        <f t="shared" si="875"/>
        <v>271310.33852408634</v>
      </c>
      <c r="I4014" s="169">
        <f t="shared" si="876"/>
        <v>583634.34211035783</v>
      </c>
      <c r="J4014" s="169">
        <f t="shared" si="878"/>
        <v>559018.81779691984</v>
      </c>
      <c r="K4014" s="95"/>
      <c r="L4014" s="265">
        <f t="shared" si="877"/>
        <v>223718.51635848638</v>
      </c>
      <c r="M4014" s="265">
        <f>$G4014*NonHospFrac+theModel!$H4014*NonHospFrac</f>
        <v>359915.82575187145</v>
      </c>
      <c r="N4014" s="266">
        <f t="shared" si="879"/>
        <v>583634.34211035783</v>
      </c>
      <c r="O4014" s="159"/>
      <c r="P4014" s="265">
        <f t="shared" si="880"/>
        <v>214282.90199954453</v>
      </c>
      <c r="Q4014" s="265">
        <f t="shared" si="881"/>
        <v>359914.27111019666</v>
      </c>
      <c r="R4014" s="266">
        <f t="shared" si="882"/>
        <v>574197.17310974118</v>
      </c>
    </row>
    <row r="4015" spans="1:18" x14ac:dyDescent="0.3">
      <c r="A4015" s="82">
        <v>3984</v>
      </c>
      <c r="B4015" s="94">
        <f t="shared" si="871"/>
        <v>1.0731018810275419E-33</v>
      </c>
      <c r="C4015" s="179">
        <f t="shared" si="872"/>
        <v>1.0706811479970238E-33</v>
      </c>
      <c r="D4015" s="166">
        <f t="shared" si="873"/>
        <v>2.2558277767625785E-3</v>
      </c>
      <c r="E4015" s="167">
        <f t="shared" si="883"/>
        <v>24.291375447755232</v>
      </c>
      <c r="F4015" s="168">
        <f t="shared" si="884"/>
        <v>8.9894736903989063</v>
      </c>
      <c r="G4015" s="168">
        <f t="shared" si="874"/>
        <v>312402.39816548489</v>
      </c>
      <c r="H4015" s="168">
        <f t="shared" si="875"/>
        <v>271310.33852408634</v>
      </c>
      <c r="I4015" s="169">
        <f t="shared" si="876"/>
        <v>583712.73668957129</v>
      </c>
      <c r="J4015" s="169">
        <f t="shared" si="878"/>
        <v>559085.46118174947</v>
      </c>
      <c r="K4015" s="95"/>
      <c r="L4015" s="265">
        <f t="shared" si="877"/>
        <v>223748.56654177196</v>
      </c>
      <c r="M4015" s="265">
        <f>$G4015*NonHospFrac+theModel!$H4015*NonHospFrac</f>
        <v>359964.17014779925</v>
      </c>
      <c r="N4015" s="266">
        <f t="shared" si="879"/>
        <v>583712.73668957117</v>
      </c>
      <c r="O4015" s="159"/>
      <c r="P4015" s="265">
        <f t="shared" si="880"/>
        <v>214308.44771901894</v>
      </c>
      <c r="Q4015" s="265">
        <f t="shared" si="881"/>
        <v>359962.61550612445</v>
      </c>
      <c r="R4015" s="266">
        <f t="shared" si="882"/>
        <v>574271.06322514336</v>
      </c>
    </row>
    <row r="4016" spans="1:18" x14ac:dyDescent="0.3">
      <c r="A4016" s="82">
        <v>3985</v>
      </c>
      <c r="B4016" s="94">
        <f t="shared" si="871"/>
        <v>1.0530558450525102E-33</v>
      </c>
      <c r="C4016" s="179">
        <f t="shared" si="872"/>
        <v>1.0506803324267586E-33</v>
      </c>
      <c r="D4016" s="166">
        <f t="shared" si="873"/>
        <v>2.2558277767625785E-3</v>
      </c>
      <c r="E4016" s="167">
        <f t="shared" si="883"/>
        <v>24.291375447755232</v>
      </c>
      <c r="F4016" s="168">
        <f t="shared" si="884"/>
        <v>8.9917295181756689</v>
      </c>
      <c r="G4016" s="168">
        <f t="shared" si="874"/>
        <v>312480.79274469835</v>
      </c>
      <c r="H4016" s="168">
        <f t="shared" si="875"/>
        <v>271310.33852408634</v>
      </c>
      <c r="I4016" s="169">
        <f t="shared" si="876"/>
        <v>583791.13126878464</v>
      </c>
      <c r="J4016" s="169">
        <f t="shared" si="878"/>
        <v>559152.10185006342</v>
      </c>
      <c r="K4016" s="95"/>
      <c r="L4016" s="265">
        <f t="shared" si="877"/>
        <v>223778.61672505754</v>
      </c>
      <c r="M4016" s="265">
        <f>$G4016*NonHospFrac+theModel!$H4016*NonHospFrac</f>
        <v>360012.51454372716</v>
      </c>
      <c r="N4016" s="266">
        <f t="shared" si="879"/>
        <v>583791.13126878464</v>
      </c>
      <c r="O4016" s="159"/>
      <c r="P4016" s="265">
        <f t="shared" si="880"/>
        <v>214333.99239719953</v>
      </c>
      <c r="Q4016" s="265">
        <f t="shared" si="881"/>
        <v>360010.95990205236</v>
      </c>
      <c r="R4016" s="266">
        <f t="shared" si="882"/>
        <v>574344.95229925192</v>
      </c>
    </row>
    <row r="4017" spans="1:18" x14ac:dyDescent="0.3">
      <c r="A4017" s="82">
        <v>3986</v>
      </c>
      <c r="B4017" s="94">
        <f t="shared" si="871"/>
        <v>1.0333842782358927E-33</v>
      </c>
      <c r="C4017" s="179">
        <f t="shared" si="872"/>
        <v>1.0310531412769784E-33</v>
      </c>
      <c r="D4017" s="166">
        <f t="shared" si="873"/>
        <v>2.2558277767625785E-3</v>
      </c>
      <c r="E4017" s="167">
        <f t="shared" si="883"/>
        <v>24.291375447755232</v>
      </c>
      <c r="F4017" s="168">
        <f t="shared" si="884"/>
        <v>8.9939853459524315</v>
      </c>
      <c r="G4017" s="168">
        <f t="shared" si="874"/>
        <v>312559.1873239117</v>
      </c>
      <c r="H4017" s="168">
        <f t="shared" si="875"/>
        <v>271310.33852408634</v>
      </c>
      <c r="I4017" s="169">
        <f t="shared" si="876"/>
        <v>583869.52584799798</v>
      </c>
      <c r="J4017" s="169">
        <f t="shared" si="878"/>
        <v>559218.73980197252</v>
      </c>
      <c r="K4017" s="95"/>
      <c r="L4017" s="265">
        <f t="shared" si="877"/>
        <v>223808.66690834309</v>
      </c>
      <c r="M4017" s="265">
        <f>$G4017*NonHospFrac+theModel!$H4017*NonHospFrac</f>
        <v>360060.85893965489</v>
      </c>
      <c r="N4017" s="266">
        <f t="shared" si="879"/>
        <v>583869.52584799798</v>
      </c>
      <c r="O4017" s="159"/>
      <c r="P4017" s="265">
        <f t="shared" si="880"/>
        <v>214359.53603412875</v>
      </c>
      <c r="Q4017" s="265">
        <f t="shared" si="881"/>
        <v>360059.3042979801</v>
      </c>
      <c r="R4017" s="266">
        <f t="shared" si="882"/>
        <v>574418.84033210878</v>
      </c>
    </row>
    <row r="4018" spans="1:18" x14ac:dyDescent="0.3">
      <c r="A4018" s="82">
        <v>3987</v>
      </c>
      <c r="B4018" s="94">
        <f t="shared" si="871"/>
        <v>1.014080185321888E-33</v>
      </c>
      <c r="C4018" s="179">
        <f t="shared" si="872"/>
        <v>1.0117925950719743E-33</v>
      </c>
      <c r="D4018" s="166">
        <f t="shared" si="873"/>
        <v>2.2558277767625785E-3</v>
      </c>
      <c r="E4018" s="167">
        <f t="shared" si="883"/>
        <v>24.291375447755232</v>
      </c>
      <c r="F4018" s="168">
        <f t="shared" si="884"/>
        <v>8.9962411737291941</v>
      </c>
      <c r="G4018" s="168">
        <f t="shared" si="874"/>
        <v>312637.58190312516</v>
      </c>
      <c r="H4018" s="168">
        <f t="shared" si="875"/>
        <v>271310.33852408634</v>
      </c>
      <c r="I4018" s="169">
        <f t="shared" si="876"/>
        <v>583947.92042721156</v>
      </c>
      <c r="J4018" s="169">
        <f t="shared" si="878"/>
        <v>559285.37503758771</v>
      </c>
      <c r="K4018" s="95"/>
      <c r="L4018" s="265">
        <f t="shared" si="877"/>
        <v>223838.7170916287</v>
      </c>
      <c r="M4018" s="265">
        <f>$G4018*NonHospFrac+theModel!$H4018*NonHospFrac</f>
        <v>360109.20333558274</v>
      </c>
      <c r="N4018" s="266">
        <f t="shared" si="879"/>
        <v>583947.92042721144</v>
      </c>
      <c r="O4018" s="159"/>
      <c r="P4018" s="265">
        <f t="shared" si="880"/>
        <v>214385.07862984907</v>
      </c>
      <c r="Q4018" s="265">
        <f t="shared" si="881"/>
        <v>360107.64869390795</v>
      </c>
      <c r="R4018" s="266">
        <f t="shared" si="882"/>
        <v>574492.72732375702</v>
      </c>
    </row>
    <row r="4019" spans="1:18" x14ac:dyDescent="0.3">
      <c r="A4019" s="82">
        <v>3988</v>
      </c>
      <c r="B4019" s="94">
        <f t="shared" si="871"/>
        <v>9.9513670172917046E-34</v>
      </c>
      <c r="C4019" s="179">
        <f t="shared" si="872"/>
        <v>9.9289184471573393E-34</v>
      </c>
      <c r="D4019" s="166">
        <f t="shared" si="873"/>
        <v>2.2558277767625785E-3</v>
      </c>
      <c r="E4019" s="167">
        <f t="shared" si="883"/>
        <v>24.291375447755232</v>
      </c>
      <c r="F4019" s="168">
        <f t="shared" si="884"/>
        <v>8.9984970015059567</v>
      </c>
      <c r="G4019" s="168">
        <f t="shared" si="874"/>
        <v>312715.97648233856</v>
      </c>
      <c r="H4019" s="168">
        <f t="shared" si="875"/>
        <v>271310.33852408634</v>
      </c>
      <c r="I4019" s="169">
        <f t="shared" si="876"/>
        <v>584026.31500642491</v>
      </c>
      <c r="J4019" s="169">
        <f t="shared" si="878"/>
        <v>559352.00755701936</v>
      </c>
      <c r="K4019" s="95"/>
      <c r="L4019" s="265">
        <f t="shared" si="877"/>
        <v>223868.76727491425</v>
      </c>
      <c r="M4019" s="265">
        <f>$G4019*NonHospFrac+theModel!$H4019*NonHospFrac</f>
        <v>360157.5477315106</v>
      </c>
      <c r="N4019" s="266">
        <f t="shared" si="879"/>
        <v>584026.31500642491</v>
      </c>
      <c r="O4019" s="159"/>
      <c r="P4019" s="265">
        <f t="shared" si="880"/>
        <v>214410.62018440285</v>
      </c>
      <c r="Q4019" s="265">
        <f t="shared" si="881"/>
        <v>360155.9930898358</v>
      </c>
      <c r="R4019" s="266">
        <f t="shared" si="882"/>
        <v>574566.61327423865</v>
      </c>
    </row>
    <row r="4020" spans="1:18" x14ac:dyDescent="0.3">
      <c r="A4020" s="82">
        <v>3989</v>
      </c>
      <c r="B4020" s="94">
        <f t="shared" si="871"/>
        <v>9.7654709111005975E-34</v>
      </c>
      <c r="C4020" s="179">
        <f t="shared" si="872"/>
        <v>9.7434416905661695E-34</v>
      </c>
      <c r="D4020" s="166">
        <f t="shared" si="873"/>
        <v>2.2558277767625785E-3</v>
      </c>
      <c r="E4020" s="167">
        <f t="shared" si="883"/>
        <v>24.291375447755232</v>
      </c>
      <c r="F4020" s="168">
        <f t="shared" si="884"/>
        <v>9.0007528292827192</v>
      </c>
      <c r="G4020" s="168">
        <f t="shared" si="874"/>
        <v>312794.37106155202</v>
      </c>
      <c r="H4020" s="168">
        <f t="shared" si="875"/>
        <v>271310.33852408634</v>
      </c>
      <c r="I4020" s="169">
        <f t="shared" si="876"/>
        <v>584104.70958563837</v>
      </c>
      <c r="J4020" s="169">
        <f t="shared" si="878"/>
        <v>559418.6373603784</v>
      </c>
      <c r="K4020" s="95"/>
      <c r="L4020" s="265">
        <f t="shared" si="877"/>
        <v>223898.81745819986</v>
      </c>
      <c r="M4020" s="265">
        <f>$G4020*NonHospFrac+theModel!$H4020*NonHospFrac</f>
        <v>360205.89212743845</v>
      </c>
      <c r="N4020" s="266">
        <f t="shared" si="879"/>
        <v>584104.70958563825</v>
      </c>
      <c r="O4020" s="159"/>
      <c r="P4020" s="265">
        <f t="shared" si="880"/>
        <v>214436.16069783265</v>
      </c>
      <c r="Q4020" s="265">
        <f t="shared" si="881"/>
        <v>360204.33748576365</v>
      </c>
      <c r="R4020" s="266">
        <f t="shared" si="882"/>
        <v>574640.4981835963</v>
      </c>
    </row>
    <row r="4021" spans="1:18" x14ac:dyDescent="0.3">
      <c r="A4021" s="82">
        <v>3990</v>
      </c>
      <c r="B4021" s="94">
        <f t="shared" si="871"/>
        <v>9.5830474295483233E-34</v>
      </c>
      <c r="C4021" s="179">
        <f t="shared" si="872"/>
        <v>9.5614297249707152E-34</v>
      </c>
      <c r="D4021" s="166">
        <f t="shared" si="873"/>
        <v>2.2558277767625785E-3</v>
      </c>
      <c r="E4021" s="167">
        <f t="shared" si="883"/>
        <v>24.291375447755232</v>
      </c>
      <c r="F4021" s="168">
        <f t="shared" si="884"/>
        <v>9.0030086570594818</v>
      </c>
      <c r="G4021" s="168">
        <f t="shared" si="874"/>
        <v>312872.76564076543</v>
      </c>
      <c r="H4021" s="168">
        <f t="shared" si="875"/>
        <v>271310.33852408634</v>
      </c>
      <c r="I4021" s="169">
        <f t="shared" si="876"/>
        <v>584183.10416485183</v>
      </c>
      <c r="J4021" s="169">
        <f t="shared" si="878"/>
        <v>559485.26444777555</v>
      </c>
      <c r="K4021" s="95"/>
      <c r="L4021" s="265">
        <f t="shared" si="877"/>
        <v>223928.86764148544</v>
      </c>
      <c r="M4021" s="265">
        <f>$G4021*NonHospFrac+theModel!$H4021*NonHospFrac</f>
        <v>360254.2365233663</v>
      </c>
      <c r="N4021" s="266">
        <f t="shared" si="879"/>
        <v>584183.10416485171</v>
      </c>
      <c r="O4021" s="159"/>
      <c r="P4021" s="265">
        <f t="shared" si="880"/>
        <v>214461.70017018082</v>
      </c>
      <c r="Q4021" s="265">
        <f t="shared" si="881"/>
        <v>360252.6818816915</v>
      </c>
      <c r="R4021" s="266">
        <f t="shared" si="882"/>
        <v>574714.38205187232</v>
      </c>
    </row>
    <row r="4022" spans="1:18" x14ac:dyDescent="0.3">
      <c r="A4022" s="82">
        <v>3991</v>
      </c>
      <c r="B4022" s="94">
        <f t="shared" si="871"/>
        <v>9.4040317024123189E-34</v>
      </c>
      <c r="C4022" s="179">
        <f t="shared" si="872"/>
        <v>9.382817826484462E-34</v>
      </c>
      <c r="D4022" s="166">
        <f t="shared" si="873"/>
        <v>2.2558277767625785E-3</v>
      </c>
      <c r="E4022" s="167">
        <f t="shared" si="883"/>
        <v>24.291375447755232</v>
      </c>
      <c r="F4022" s="168">
        <f t="shared" si="884"/>
        <v>9.0052644848362444</v>
      </c>
      <c r="G4022" s="168">
        <f t="shared" si="874"/>
        <v>312951.16021997889</v>
      </c>
      <c r="H4022" s="168">
        <f t="shared" si="875"/>
        <v>271310.33852408634</v>
      </c>
      <c r="I4022" s="169">
        <f t="shared" si="876"/>
        <v>584261.49874406517</v>
      </c>
      <c r="J4022" s="169">
        <f t="shared" si="878"/>
        <v>559551.88881932129</v>
      </c>
      <c r="K4022" s="95"/>
      <c r="L4022" s="265">
        <f t="shared" si="877"/>
        <v>223958.91782477102</v>
      </c>
      <c r="M4022" s="265">
        <f>$G4022*NonHospFrac+theModel!$H4022*NonHospFrac</f>
        <v>360302.58091929415</v>
      </c>
      <c r="N4022" s="266">
        <f t="shared" si="879"/>
        <v>584261.49874406517</v>
      </c>
      <c r="O4022" s="159"/>
      <c r="P4022" s="265">
        <f t="shared" si="880"/>
        <v>214487.23860148981</v>
      </c>
      <c r="Q4022" s="265">
        <f t="shared" si="881"/>
        <v>360301.02627761936</v>
      </c>
      <c r="R4022" s="266">
        <f t="shared" si="882"/>
        <v>574788.26487910911</v>
      </c>
    </row>
    <row r="4023" spans="1:18" x14ac:dyDescent="0.3">
      <c r="A4023" s="82">
        <v>3992</v>
      </c>
      <c r="B4023" s="94">
        <f t="shared" si="871"/>
        <v>9.2283600712744951E-34</v>
      </c>
      <c r="C4023" s="179">
        <f t="shared" si="872"/>
        <v>9.2075424802917479E-34</v>
      </c>
      <c r="D4023" s="166">
        <f t="shared" si="873"/>
        <v>2.2558277767625785E-3</v>
      </c>
      <c r="E4023" s="167">
        <f t="shared" si="883"/>
        <v>24.291375447755232</v>
      </c>
      <c r="F4023" s="168">
        <f t="shared" si="884"/>
        <v>9.007520312613007</v>
      </c>
      <c r="G4023" s="168">
        <f t="shared" si="874"/>
        <v>313029.55479919224</v>
      </c>
      <c r="H4023" s="168">
        <f t="shared" si="875"/>
        <v>271310.33852408634</v>
      </c>
      <c r="I4023" s="169">
        <f t="shared" si="876"/>
        <v>584339.89332327852</v>
      </c>
      <c r="J4023" s="169">
        <f t="shared" si="878"/>
        <v>559618.51047512656</v>
      </c>
      <c r="K4023" s="95"/>
      <c r="L4023" s="265">
        <f t="shared" si="877"/>
        <v>223988.96800805657</v>
      </c>
      <c r="M4023" s="265">
        <f>$G4023*NonHospFrac+theModel!$H4023*NonHospFrac</f>
        <v>360350.925315222</v>
      </c>
      <c r="N4023" s="266">
        <f t="shared" si="879"/>
        <v>584339.89332327852</v>
      </c>
      <c r="O4023" s="159"/>
      <c r="P4023" s="265">
        <f t="shared" si="880"/>
        <v>214512.77599180205</v>
      </c>
      <c r="Q4023" s="265">
        <f t="shared" si="881"/>
        <v>360349.37067354721</v>
      </c>
      <c r="R4023" s="266">
        <f t="shared" si="882"/>
        <v>574862.14666534925</v>
      </c>
    </row>
    <row r="4024" spans="1:18" x14ac:dyDescent="0.3">
      <c r="A4024" s="82">
        <v>3993</v>
      </c>
      <c r="B4024" s="94">
        <f t="shared" si="871"/>
        <v>9.0559700668863042E-34</v>
      </c>
      <c r="C4024" s="179">
        <f t="shared" si="872"/>
        <v>9.0355413580638914E-34</v>
      </c>
      <c r="D4024" s="166">
        <f t="shared" si="873"/>
        <v>2.2558277767625785E-3</v>
      </c>
      <c r="E4024" s="167">
        <f t="shared" si="883"/>
        <v>24.291375447755232</v>
      </c>
      <c r="F4024" s="168">
        <f t="shared" si="884"/>
        <v>9.0097761403897696</v>
      </c>
      <c r="G4024" s="168">
        <f t="shared" si="874"/>
        <v>313107.9493784057</v>
      </c>
      <c r="H4024" s="168">
        <f t="shared" si="875"/>
        <v>271310.33852408634</v>
      </c>
      <c r="I4024" s="169">
        <f t="shared" si="876"/>
        <v>584418.2879024921</v>
      </c>
      <c r="J4024" s="169">
        <f t="shared" si="878"/>
        <v>559685.12941530219</v>
      </c>
      <c r="K4024" s="95"/>
      <c r="L4024" s="265">
        <f t="shared" si="877"/>
        <v>224019.01819134218</v>
      </c>
      <c r="M4024" s="265">
        <f>$G4024*NonHospFrac+theModel!$H4024*NonHospFrac</f>
        <v>360399.26971114986</v>
      </c>
      <c r="N4024" s="266">
        <f t="shared" si="879"/>
        <v>584418.2879024921</v>
      </c>
      <c r="O4024" s="159"/>
      <c r="P4024" s="265">
        <f t="shared" si="880"/>
        <v>214538.31234116002</v>
      </c>
      <c r="Q4024" s="265">
        <f t="shared" si="881"/>
        <v>360397.71506947506</v>
      </c>
      <c r="R4024" s="266">
        <f t="shared" si="882"/>
        <v>574936.02741063503</v>
      </c>
    </row>
    <row r="4025" spans="1:18" x14ac:dyDescent="0.3">
      <c r="A4025" s="82">
        <v>3994</v>
      </c>
      <c r="B4025" s="94">
        <f t="shared" si="871"/>
        <v>8.8868003869525425E-34</v>
      </c>
      <c r="C4025" s="179">
        <f t="shared" si="872"/>
        <v>8.86675329579311E-34</v>
      </c>
      <c r="D4025" s="166">
        <f t="shared" si="873"/>
        <v>2.2558277767625785E-3</v>
      </c>
      <c r="E4025" s="167">
        <f t="shared" si="883"/>
        <v>24.291375447755232</v>
      </c>
      <c r="F4025" s="168">
        <f t="shared" si="884"/>
        <v>9.0120319681665322</v>
      </c>
      <c r="G4025" s="168">
        <f t="shared" si="874"/>
        <v>313186.3439576191</v>
      </c>
      <c r="H4025" s="168">
        <f t="shared" si="875"/>
        <v>271310.33852408634</v>
      </c>
      <c r="I4025" s="169">
        <f t="shared" si="876"/>
        <v>584496.68248170544</v>
      </c>
      <c r="J4025" s="169">
        <f t="shared" si="878"/>
        <v>559751.74563995842</v>
      </c>
      <c r="K4025" s="95"/>
      <c r="L4025" s="265">
        <f t="shared" si="877"/>
        <v>224049.06837462774</v>
      </c>
      <c r="M4025" s="265">
        <f>$G4025*NonHospFrac+theModel!$H4025*NonHospFrac</f>
        <v>360447.61410707771</v>
      </c>
      <c r="N4025" s="266">
        <f t="shared" si="879"/>
        <v>584496.68248170544</v>
      </c>
      <c r="O4025" s="159"/>
      <c r="P4025" s="265">
        <f t="shared" si="880"/>
        <v>214563.84764960609</v>
      </c>
      <c r="Q4025" s="265">
        <f t="shared" si="881"/>
        <v>360446.05946540291</v>
      </c>
      <c r="R4025" s="266">
        <f t="shared" si="882"/>
        <v>575009.90711500903</v>
      </c>
    </row>
    <row r="4026" spans="1:18" x14ac:dyDescent="0.3">
      <c r="A4026" s="82">
        <v>3995</v>
      </c>
      <c r="B4026" s="94">
        <f t="shared" si="871"/>
        <v>8.7207908743335467E-34</v>
      </c>
      <c r="C4026" s="179">
        <f t="shared" si="872"/>
        <v>8.7011182720438869E-34</v>
      </c>
      <c r="D4026" s="166">
        <f t="shared" si="873"/>
        <v>2.2558277767625785E-3</v>
      </c>
      <c r="E4026" s="167">
        <f t="shared" si="883"/>
        <v>24.291375447755232</v>
      </c>
      <c r="F4026" s="168">
        <f t="shared" si="884"/>
        <v>9.0142877959432948</v>
      </c>
      <c r="G4026" s="168">
        <f t="shared" si="874"/>
        <v>313264.73853683256</v>
      </c>
      <c r="H4026" s="168">
        <f t="shared" si="875"/>
        <v>271310.33852408634</v>
      </c>
      <c r="I4026" s="169">
        <f t="shared" si="876"/>
        <v>584575.07706091891</v>
      </c>
      <c r="J4026" s="169">
        <f t="shared" si="878"/>
        <v>559818.35914920631</v>
      </c>
      <c r="K4026" s="95"/>
      <c r="L4026" s="265">
        <f t="shared" si="877"/>
        <v>224079.11855791335</v>
      </c>
      <c r="M4026" s="265">
        <f>$G4026*NonHospFrac+theModel!$H4026*NonHospFrac</f>
        <v>360495.95850300556</v>
      </c>
      <c r="N4026" s="266">
        <f t="shared" si="879"/>
        <v>584575.07706091891</v>
      </c>
      <c r="O4026" s="159"/>
      <c r="P4026" s="265">
        <f t="shared" si="880"/>
        <v>214589.38191718276</v>
      </c>
      <c r="Q4026" s="265">
        <f t="shared" si="881"/>
        <v>360494.40386133076</v>
      </c>
      <c r="R4026" s="266">
        <f t="shared" si="882"/>
        <v>575083.78577851353</v>
      </c>
    </row>
    <row r="4027" spans="1:18" x14ac:dyDescent="0.3">
      <c r="A4027" s="82">
        <v>3996</v>
      </c>
      <c r="B4027" s="94">
        <f t="shared" si="871"/>
        <v>8.5578824956525291E-34</v>
      </c>
      <c r="C4027" s="179">
        <f t="shared" si="872"/>
        <v>8.5385773866085651E-34</v>
      </c>
      <c r="D4027" s="166">
        <f t="shared" si="873"/>
        <v>2.2558277767625785E-3</v>
      </c>
      <c r="E4027" s="167">
        <f t="shared" si="883"/>
        <v>24.291375447755232</v>
      </c>
      <c r="F4027" s="168">
        <f t="shared" si="884"/>
        <v>9.0165436237200574</v>
      </c>
      <c r="G4027" s="168">
        <f t="shared" si="874"/>
        <v>313343.13311604591</v>
      </c>
      <c r="H4027" s="168">
        <f t="shared" si="875"/>
        <v>271310.33852408634</v>
      </c>
      <c r="I4027" s="169">
        <f t="shared" si="876"/>
        <v>584653.47164013225</v>
      </c>
      <c r="J4027" s="169">
        <f t="shared" si="878"/>
        <v>559884.96994315635</v>
      </c>
      <c r="K4027" s="95"/>
      <c r="L4027" s="265">
        <f t="shared" si="877"/>
        <v>224109.1687411989</v>
      </c>
      <c r="M4027" s="265">
        <f>$G4027*NonHospFrac+theModel!$H4027*NonHospFrac</f>
        <v>360544.30289893335</v>
      </c>
      <c r="N4027" s="266">
        <f t="shared" si="879"/>
        <v>584653.47164013225</v>
      </c>
      <c r="O4027" s="159"/>
      <c r="P4027" s="265">
        <f t="shared" si="880"/>
        <v>214614.91514393236</v>
      </c>
      <c r="Q4027" s="265">
        <f t="shared" si="881"/>
        <v>360542.74825725856</v>
      </c>
      <c r="R4027" s="266">
        <f t="shared" si="882"/>
        <v>575157.66340119089</v>
      </c>
    </row>
    <row r="4028" spans="1:18" x14ac:dyDescent="0.3">
      <c r="A4028" s="82">
        <v>3997</v>
      </c>
      <c r="B4028" s="94">
        <f t="shared" si="871"/>
        <v>8.3980173203032848E-34</v>
      </c>
      <c r="C4028" s="179">
        <f t="shared" si="872"/>
        <v>8.3790728395624116E-34</v>
      </c>
      <c r="D4028" s="166">
        <f t="shared" si="873"/>
        <v>2.2558277767625785E-3</v>
      </c>
      <c r="E4028" s="167">
        <f t="shared" si="883"/>
        <v>24.291375447755232</v>
      </c>
      <c r="F4028" s="168">
        <f t="shared" si="884"/>
        <v>9.0187994514968199</v>
      </c>
      <c r="G4028" s="168">
        <f t="shared" si="874"/>
        <v>313421.52769525937</v>
      </c>
      <c r="H4028" s="168">
        <f t="shared" si="875"/>
        <v>271310.33852408634</v>
      </c>
      <c r="I4028" s="169">
        <f t="shared" si="876"/>
        <v>584731.86621934571</v>
      </c>
      <c r="J4028" s="169">
        <f t="shared" si="878"/>
        <v>559951.57802191935</v>
      </c>
      <c r="K4028" s="95"/>
      <c r="L4028" s="265">
        <f t="shared" si="877"/>
        <v>224139.21892448451</v>
      </c>
      <c r="M4028" s="265">
        <f>$G4028*NonHospFrac+theModel!$H4028*NonHospFrac</f>
        <v>360592.64729486121</v>
      </c>
      <c r="N4028" s="266">
        <f t="shared" si="879"/>
        <v>584731.86621934571</v>
      </c>
      <c r="O4028" s="159"/>
      <c r="P4028" s="265">
        <f t="shared" si="880"/>
        <v>214640.44732989743</v>
      </c>
      <c r="Q4028" s="265">
        <f t="shared" si="881"/>
        <v>360591.09265318641</v>
      </c>
      <c r="R4028" s="266">
        <f t="shared" si="882"/>
        <v>575231.53998308384</v>
      </c>
    </row>
    <row r="4029" spans="1:18" x14ac:dyDescent="0.3">
      <c r="A4029" s="82">
        <v>3998</v>
      </c>
      <c r="B4029" s="94">
        <f t="shared" si="871"/>
        <v>8.2411384998499428E-34</v>
      </c>
      <c r="C4029" s="179">
        <f t="shared" si="872"/>
        <v>8.2225479107098341E-34</v>
      </c>
      <c r="D4029" s="166">
        <f t="shared" si="873"/>
        <v>2.2558277767625785E-3</v>
      </c>
      <c r="E4029" s="167">
        <f t="shared" si="883"/>
        <v>24.291375447755232</v>
      </c>
      <c r="F4029" s="168">
        <f t="shared" si="884"/>
        <v>9.0210552792735825</v>
      </c>
      <c r="G4029" s="168">
        <f t="shared" si="874"/>
        <v>313499.92227447277</v>
      </c>
      <c r="H4029" s="168">
        <f t="shared" si="875"/>
        <v>271310.33852408634</v>
      </c>
      <c r="I4029" s="169">
        <f t="shared" si="876"/>
        <v>584810.26079855906</v>
      </c>
      <c r="J4029" s="169">
        <f t="shared" si="878"/>
        <v>560018.18338560581</v>
      </c>
      <c r="K4029" s="95"/>
      <c r="L4029" s="265">
        <f t="shared" si="877"/>
        <v>224169.26910777006</v>
      </c>
      <c r="M4029" s="265">
        <f>$G4029*NonHospFrac+theModel!$H4029*NonHospFrac</f>
        <v>360640.991690789</v>
      </c>
      <c r="N4029" s="266">
        <f t="shared" si="879"/>
        <v>584810.26079855906</v>
      </c>
      <c r="O4029" s="159"/>
      <c r="P4029" s="265">
        <f t="shared" si="880"/>
        <v>214665.97847512027</v>
      </c>
      <c r="Q4029" s="265">
        <f t="shared" si="881"/>
        <v>360639.4370491142</v>
      </c>
      <c r="R4029" s="266">
        <f t="shared" si="882"/>
        <v>575305.41552423453</v>
      </c>
    </row>
    <row r="4030" spans="1:18" x14ac:dyDescent="0.3">
      <c r="A4030" s="82">
        <v>3999</v>
      </c>
      <c r="B4030" s="94">
        <f t="shared" si="871"/>
        <v>8.0871902478115203E-34</v>
      </c>
      <c r="C4030" s="179">
        <f t="shared" si="872"/>
        <v>8.068946939414543E-34</v>
      </c>
      <c r="D4030" s="166">
        <f t="shared" si="873"/>
        <v>2.2558277767625785E-3</v>
      </c>
      <c r="E4030" s="167">
        <f t="shared" si="883"/>
        <v>24.291375447755232</v>
      </c>
      <c r="F4030" s="168">
        <f t="shared" si="884"/>
        <v>9.0233111070503451</v>
      </c>
      <c r="G4030" s="168">
        <f t="shared" si="874"/>
        <v>313578.31685368624</v>
      </c>
      <c r="H4030" s="168">
        <f t="shared" si="875"/>
        <v>271310.33852408634</v>
      </c>
      <c r="I4030" s="169">
        <f t="shared" si="876"/>
        <v>584888.65537777264</v>
      </c>
      <c r="J4030" s="169">
        <f t="shared" si="878"/>
        <v>560084.78603432677</v>
      </c>
      <c r="K4030" s="95"/>
      <c r="L4030" s="265">
        <f t="shared" si="877"/>
        <v>224199.31929105567</v>
      </c>
      <c r="M4030" s="265">
        <f>$G4030*NonHospFrac+theModel!$H4030*NonHospFrac</f>
        <v>360689.33608671691</v>
      </c>
      <c r="N4030" s="266">
        <f t="shared" si="879"/>
        <v>584888.65537777264</v>
      </c>
      <c r="O4030" s="159"/>
      <c r="P4030" s="265">
        <f t="shared" si="880"/>
        <v>214691.50857964341</v>
      </c>
      <c r="Q4030" s="265">
        <f t="shared" si="881"/>
        <v>360687.78144504211</v>
      </c>
      <c r="R4030" s="266">
        <f t="shared" si="882"/>
        <v>575379.29002468556</v>
      </c>
    </row>
    <row r="4031" spans="1:18" x14ac:dyDescent="0.3">
      <c r="A4031" s="82">
        <v>4000</v>
      </c>
      <c r="B4031" s="94">
        <f t="shared" si="871"/>
        <v>7.9361178198241221E-34</v>
      </c>
      <c r="C4031" s="179">
        <f t="shared" si="872"/>
        <v>7.9182153048065022E-34</v>
      </c>
      <c r="D4031" s="166">
        <f t="shared" si="873"/>
        <v>2.2558277767625785E-3</v>
      </c>
      <c r="E4031" s="167">
        <f t="shared" si="883"/>
        <v>24.291375447755232</v>
      </c>
      <c r="F4031" s="168">
        <f t="shared" si="884"/>
        <v>9.0255669348271077</v>
      </c>
      <c r="G4031" s="168">
        <f t="shared" si="874"/>
        <v>313656.71143289964</v>
      </c>
      <c r="H4031" s="168">
        <f t="shared" si="875"/>
        <v>271310.33852408634</v>
      </c>
      <c r="I4031" s="169">
        <f t="shared" si="876"/>
        <v>584967.04995698598</v>
      </c>
      <c r="J4031" s="169">
        <f t="shared" si="878"/>
        <v>560151.38596819248</v>
      </c>
      <c r="K4031" s="95"/>
      <c r="L4031" s="265">
        <f t="shared" si="877"/>
        <v>224229.36947434122</v>
      </c>
      <c r="M4031" s="265">
        <f>$G4031*NonHospFrac+theModel!$H4031*NonHospFrac</f>
        <v>360737.6804826447</v>
      </c>
      <c r="N4031" s="266">
        <f t="shared" si="879"/>
        <v>584967.04995698598</v>
      </c>
      <c r="O4031" s="159"/>
      <c r="P4031" s="265">
        <f t="shared" si="880"/>
        <v>214717.03764350919</v>
      </c>
      <c r="Q4031" s="265">
        <f t="shared" si="881"/>
        <v>360736.12584096991</v>
      </c>
      <c r="R4031" s="266">
        <f t="shared" si="882"/>
        <v>575453.16348447907</v>
      </c>
    </row>
    <row r="4032" spans="1:18" x14ac:dyDescent="0.3">
      <c r="A4032" s="82">
        <v>4001</v>
      </c>
      <c r="B4032" s="94">
        <f t="shared" si="871"/>
        <v>7.7878674941737112E-34</v>
      </c>
      <c r="C4032" s="179">
        <f t="shared" si="872"/>
        <v>7.7702994063586073E-34</v>
      </c>
      <c r="D4032" s="166">
        <f t="shared" si="873"/>
        <v>2.2558277767625785E-3</v>
      </c>
      <c r="E4032" s="167">
        <f t="shared" si="883"/>
        <v>24.291375447755232</v>
      </c>
      <c r="F4032" s="168">
        <f t="shared" si="884"/>
        <v>9.0278227626038703</v>
      </c>
      <c r="G4032" s="168">
        <f t="shared" si="874"/>
        <v>313735.1060121131</v>
      </c>
      <c r="H4032" s="168">
        <f t="shared" si="875"/>
        <v>271310.33852408634</v>
      </c>
      <c r="I4032" s="169">
        <f t="shared" si="876"/>
        <v>585045.44453619944</v>
      </c>
      <c r="J4032" s="169">
        <f t="shared" si="878"/>
        <v>560217.98318731377</v>
      </c>
      <c r="K4032" s="95"/>
      <c r="L4032" s="265">
        <f t="shared" si="877"/>
        <v>224259.41965762683</v>
      </c>
      <c r="M4032" s="265">
        <f>$G4032*NonHospFrac+theModel!$H4032*NonHospFrac</f>
        <v>360786.02487857261</v>
      </c>
      <c r="N4032" s="266">
        <f t="shared" si="879"/>
        <v>585045.44453619944</v>
      </c>
      <c r="O4032" s="159"/>
      <c r="P4032" s="265">
        <f t="shared" si="880"/>
        <v>214742.56566676011</v>
      </c>
      <c r="Q4032" s="265">
        <f t="shared" si="881"/>
        <v>360784.47023689782</v>
      </c>
      <c r="R4032" s="266">
        <f t="shared" si="882"/>
        <v>575527.0359036579</v>
      </c>
    </row>
    <row r="4033" spans="1:18" x14ac:dyDescent="0.3">
      <c r="A4033" s="82">
        <v>4002</v>
      </c>
      <c r="B4033" s="94">
        <f t="shared" si="871"/>
        <v>7.6423865526925412E-34</v>
      </c>
      <c r="C4033" s="179">
        <f t="shared" si="872"/>
        <v>7.6251466448262208E-34</v>
      </c>
      <c r="D4033" s="166">
        <f t="shared" si="873"/>
        <v>2.2558277767625785E-3</v>
      </c>
      <c r="E4033" s="167">
        <f t="shared" si="883"/>
        <v>24.291375447755232</v>
      </c>
      <c r="F4033" s="168">
        <f t="shared" si="884"/>
        <v>9.0300785903806329</v>
      </c>
      <c r="G4033" s="168">
        <f t="shared" si="874"/>
        <v>313813.5005913265</v>
      </c>
      <c r="H4033" s="168">
        <f t="shared" si="875"/>
        <v>271310.33852408634</v>
      </c>
      <c r="I4033" s="169">
        <f t="shared" si="876"/>
        <v>585123.83911541291</v>
      </c>
      <c r="J4033" s="169">
        <f t="shared" si="878"/>
        <v>560284.57769180136</v>
      </c>
      <c r="K4033" s="95"/>
      <c r="L4033" s="265">
        <f t="shared" si="877"/>
        <v>224289.46984091238</v>
      </c>
      <c r="M4033" s="265">
        <f>$G4033*NonHospFrac+theModel!$H4033*NonHospFrac</f>
        <v>360834.36927450041</v>
      </c>
      <c r="N4033" s="266">
        <f t="shared" si="879"/>
        <v>585123.83911541279</v>
      </c>
      <c r="O4033" s="159"/>
      <c r="P4033" s="265">
        <f t="shared" si="880"/>
        <v>214768.09264943851</v>
      </c>
      <c r="Q4033" s="265">
        <f t="shared" si="881"/>
        <v>360832.81463282561</v>
      </c>
      <c r="R4033" s="266">
        <f t="shared" si="882"/>
        <v>575600.90728226409</v>
      </c>
    </row>
    <row r="4034" spans="1:18" x14ac:dyDescent="0.3">
      <c r="A4034" s="82">
        <v>4003</v>
      </c>
      <c r="B4034" s="94">
        <f t="shared" si="871"/>
        <v>7.4996232620124498E-34</v>
      </c>
      <c r="C4034" s="179">
        <f t="shared" si="872"/>
        <v>7.4827054035427474E-34</v>
      </c>
      <c r="D4034" s="166">
        <f t="shared" si="873"/>
        <v>2.2558277767625785E-3</v>
      </c>
      <c r="E4034" s="167">
        <f t="shared" si="883"/>
        <v>24.291375447755232</v>
      </c>
      <c r="F4034" s="168">
        <f t="shared" si="884"/>
        <v>9.0323344181573955</v>
      </c>
      <c r="G4034" s="168">
        <f t="shared" si="874"/>
        <v>313891.89517053991</v>
      </c>
      <c r="H4034" s="168">
        <f t="shared" si="875"/>
        <v>271310.33852408634</v>
      </c>
      <c r="I4034" s="169">
        <f t="shared" si="876"/>
        <v>585202.23369462625</v>
      </c>
      <c r="J4034" s="169">
        <f t="shared" si="878"/>
        <v>560351.16948176571</v>
      </c>
      <c r="K4034" s="95"/>
      <c r="L4034" s="265">
        <f t="shared" si="877"/>
        <v>224319.52002419796</v>
      </c>
      <c r="M4034" s="265">
        <f>$G4034*NonHospFrac+theModel!$H4034*NonHospFrac</f>
        <v>360882.71367042826</v>
      </c>
      <c r="N4034" s="266">
        <f t="shared" si="879"/>
        <v>585202.23369462625</v>
      </c>
      <c r="O4034" s="159"/>
      <c r="P4034" s="265">
        <f t="shared" si="880"/>
        <v>214793.61859158686</v>
      </c>
      <c r="Q4034" s="265">
        <f t="shared" si="881"/>
        <v>360881.15902875346</v>
      </c>
      <c r="R4034" s="266">
        <f t="shared" si="882"/>
        <v>575674.77762034035</v>
      </c>
    </row>
    <row r="4035" spans="1:18" x14ac:dyDescent="0.3">
      <c r="A4035" s="82">
        <v>4004</v>
      </c>
      <c r="B4035" s="94">
        <f t="shared" si="871"/>
        <v>7.3595268551683556E-34</v>
      </c>
      <c r="C4035" s="179">
        <f t="shared" si="872"/>
        <v>7.3429250300646368E-34</v>
      </c>
      <c r="D4035" s="166">
        <f t="shared" si="873"/>
        <v>2.2558277767625785E-3</v>
      </c>
      <c r="E4035" s="167">
        <f t="shared" si="883"/>
        <v>24.291375447755232</v>
      </c>
      <c r="F4035" s="168">
        <f t="shared" si="884"/>
        <v>9.034590245934158</v>
      </c>
      <c r="G4035" s="168">
        <f t="shared" si="874"/>
        <v>313970.28974975337</v>
      </c>
      <c r="H4035" s="168">
        <f t="shared" si="875"/>
        <v>271310.33852408634</v>
      </c>
      <c r="I4035" s="169">
        <f t="shared" si="876"/>
        <v>585280.62827383971</v>
      </c>
      <c r="J4035" s="169">
        <f t="shared" si="878"/>
        <v>560417.75855731778</v>
      </c>
      <c r="K4035" s="95"/>
      <c r="L4035" s="265">
        <f t="shared" si="877"/>
        <v>224349.57020748354</v>
      </c>
      <c r="M4035" s="265">
        <f>$G4035*NonHospFrac+theModel!$H4035*NonHospFrac</f>
        <v>360931.05806635611</v>
      </c>
      <c r="N4035" s="266">
        <f t="shared" si="879"/>
        <v>585280.6282738396</v>
      </c>
      <c r="O4035" s="159"/>
      <c r="P4035" s="265">
        <f t="shared" si="880"/>
        <v>214819.14349324757</v>
      </c>
      <c r="Q4035" s="265">
        <f t="shared" si="881"/>
        <v>360929.50342468132</v>
      </c>
      <c r="R4035" s="266">
        <f t="shared" si="882"/>
        <v>575748.64691792894</v>
      </c>
    </row>
    <row r="4036" spans="1:18" x14ac:dyDescent="0.3">
      <c r="A4036" s="82">
        <v>4005</v>
      </c>
      <c r="B4036" s="94">
        <f t="shared" si="871"/>
        <v>7.2220475135454995E-34</v>
      </c>
      <c r="C4036" s="179">
        <f t="shared" si="872"/>
        <v>7.205755818159344E-34</v>
      </c>
      <c r="D4036" s="166">
        <f t="shared" si="873"/>
        <v>2.2558277767625785E-3</v>
      </c>
      <c r="E4036" s="167">
        <f t="shared" si="883"/>
        <v>24.291375447755232</v>
      </c>
      <c r="F4036" s="168">
        <f t="shared" si="884"/>
        <v>9.0368460737109206</v>
      </c>
      <c r="G4036" s="168">
        <f t="shared" si="874"/>
        <v>314048.68432896677</v>
      </c>
      <c r="H4036" s="168">
        <f t="shared" si="875"/>
        <v>271310.33852408634</v>
      </c>
      <c r="I4036" s="169">
        <f t="shared" si="876"/>
        <v>585359.02285305317</v>
      </c>
      <c r="J4036" s="169">
        <f t="shared" si="878"/>
        <v>560484.34491856804</v>
      </c>
      <c r="K4036" s="95"/>
      <c r="L4036" s="265">
        <f t="shared" si="877"/>
        <v>224379.62039076912</v>
      </c>
      <c r="M4036" s="265">
        <f>$G4036*NonHospFrac+theModel!$H4036*NonHospFrac</f>
        <v>360979.40246228396</v>
      </c>
      <c r="N4036" s="266">
        <f t="shared" si="879"/>
        <v>585359.02285305306</v>
      </c>
      <c r="O4036" s="159"/>
      <c r="P4036" s="265">
        <f t="shared" si="880"/>
        <v>214844.66735446302</v>
      </c>
      <c r="Q4036" s="265">
        <f t="shared" si="881"/>
        <v>360977.84782060917</v>
      </c>
      <c r="R4036" s="266">
        <f t="shared" si="882"/>
        <v>575822.51517507224</v>
      </c>
    </row>
    <row r="4037" spans="1:18" x14ac:dyDescent="0.3">
      <c r="A4037" s="82">
        <v>4006</v>
      </c>
      <c r="B4037" s="94">
        <f t="shared" si="871"/>
        <v>7.0871363491633167E-34</v>
      </c>
      <c r="C4037" s="179">
        <f t="shared" si="872"/>
        <v>7.0711489901291699E-34</v>
      </c>
      <c r="D4037" s="166">
        <f t="shared" si="873"/>
        <v>2.2558277767625785E-3</v>
      </c>
      <c r="E4037" s="167">
        <f t="shared" si="883"/>
        <v>24.291375447755232</v>
      </c>
      <c r="F4037" s="168">
        <f t="shared" si="884"/>
        <v>9.0391019014876832</v>
      </c>
      <c r="G4037" s="168">
        <f t="shared" si="874"/>
        <v>314127.07890818018</v>
      </c>
      <c r="H4037" s="168">
        <f t="shared" si="875"/>
        <v>271310.33852408634</v>
      </c>
      <c r="I4037" s="169">
        <f t="shared" si="876"/>
        <v>585437.41743226652</v>
      </c>
      <c r="J4037" s="169">
        <f t="shared" si="878"/>
        <v>560550.92856562696</v>
      </c>
      <c r="K4037" s="95"/>
      <c r="L4037" s="265">
        <f t="shared" si="877"/>
        <v>224409.6705740547</v>
      </c>
      <c r="M4037" s="265">
        <f>$G4037*NonHospFrac+theModel!$H4037*NonHospFrac</f>
        <v>361027.74685821182</v>
      </c>
      <c r="N4037" s="266">
        <f t="shared" si="879"/>
        <v>585437.41743226652</v>
      </c>
      <c r="O4037" s="159"/>
      <c r="P4037" s="265">
        <f t="shared" si="880"/>
        <v>214870.19017527564</v>
      </c>
      <c r="Q4037" s="265">
        <f t="shared" si="881"/>
        <v>361026.19221653702</v>
      </c>
      <c r="R4037" s="266">
        <f t="shared" si="882"/>
        <v>575896.38239181263</v>
      </c>
    </row>
    <row r="4038" spans="1:18" x14ac:dyDescent="0.3">
      <c r="A4038" s="82">
        <v>4007</v>
      </c>
      <c r="B4038" s="94">
        <f t="shared" si="871"/>
        <v>6.9547453872918819E-34</v>
      </c>
      <c r="C4038" s="179">
        <f t="shared" si="872"/>
        <v>6.9390566794669178E-34</v>
      </c>
      <c r="D4038" s="166">
        <f t="shared" si="873"/>
        <v>2.2558277767625785E-3</v>
      </c>
      <c r="E4038" s="167">
        <f t="shared" si="883"/>
        <v>24.291375447755232</v>
      </c>
      <c r="F4038" s="168">
        <f t="shared" si="884"/>
        <v>9.0413577292644458</v>
      </c>
      <c r="G4038" s="168">
        <f t="shared" si="874"/>
        <v>314205.47348739358</v>
      </c>
      <c r="H4038" s="168">
        <f t="shared" si="875"/>
        <v>271310.33852408634</v>
      </c>
      <c r="I4038" s="169">
        <f t="shared" si="876"/>
        <v>585515.81201147987</v>
      </c>
      <c r="J4038" s="169">
        <f t="shared" si="878"/>
        <v>560617.50949860539</v>
      </c>
      <c r="K4038" s="95"/>
      <c r="L4038" s="265">
        <f t="shared" si="877"/>
        <v>224439.72075734026</v>
      </c>
      <c r="M4038" s="265">
        <f>$G4038*NonHospFrac+theModel!$H4038*NonHospFrac</f>
        <v>361076.09125413967</v>
      </c>
      <c r="N4038" s="266">
        <f t="shared" si="879"/>
        <v>585515.81201147987</v>
      </c>
      <c r="O4038" s="159"/>
      <c r="P4038" s="265">
        <f t="shared" si="880"/>
        <v>214895.71195572783</v>
      </c>
      <c r="Q4038" s="265">
        <f t="shared" si="881"/>
        <v>361074.53661246487</v>
      </c>
      <c r="R4038" s="266">
        <f t="shared" si="882"/>
        <v>575970.24856819271</v>
      </c>
    </row>
    <row r="4039" spans="1:18" x14ac:dyDescent="0.3">
      <c r="A4039" s="82">
        <v>4008</v>
      </c>
      <c r="B4039" s="94">
        <f t="shared" si="871"/>
        <v>6.8248275493904619E-34</v>
      </c>
      <c r="C4039" s="179">
        <f t="shared" si="872"/>
        <v>6.8094319138329327E-34</v>
      </c>
      <c r="D4039" s="166">
        <f t="shared" si="873"/>
        <v>2.2558277767625785E-3</v>
      </c>
      <c r="E4039" s="167">
        <f t="shared" si="883"/>
        <v>24.291375447755232</v>
      </c>
      <c r="F4039" s="168">
        <f t="shared" si="884"/>
        <v>9.0436135570412084</v>
      </c>
      <c r="G4039" s="168">
        <f t="shared" si="874"/>
        <v>314283.86806660704</v>
      </c>
      <c r="H4039" s="168">
        <f t="shared" si="875"/>
        <v>271310.33852408634</v>
      </c>
      <c r="I4039" s="169">
        <f t="shared" si="876"/>
        <v>585594.20659069344</v>
      </c>
      <c r="J4039" s="169">
        <f t="shared" si="878"/>
        <v>560684.08771761414</v>
      </c>
      <c r="K4039" s="95"/>
      <c r="L4039" s="265">
        <f t="shared" si="877"/>
        <v>224469.77094062587</v>
      </c>
      <c r="M4039" s="265">
        <f>$G4039*NonHospFrac+theModel!$H4039*NonHospFrac</f>
        <v>361124.43565006752</v>
      </c>
      <c r="N4039" s="266">
        <f t="shared" si="879"/>
        <v>585594.20659069344</v>
      </c>
      <c r="O4039" s="159"/>
      <c r="P4039" s="265">
        <f t="shared" si="880"/>
        <v>214921.23269586207</v>
      </c>
      <c r="Q4039" s="265">
        <f t="shared" si="881"/>
        <v>361122.88100839272</v>
      </c>
      <c r="R4039" s="266">
        <f t="shared" si="882"/>
        <v>576044.11370425485</v>
      </c>
    </row>
    <row r="4040" spans="1:18" x14ac:dyDescent="0.3">
      <c r="A4040" s="82">
        <v>4009</v>
      </c>
      <c r="B4040" s="94">
        <f t="shared" si="871"/>
        <v>6.6973366363678647E-34</v>
      </c>
      <c r="C4040" s="179">
        <f t="shared" si="872"/>
        <v>6.6822285983532163E-34</v>
      </c>
      <c r="D4040" s="166">
        <f t="shared" si="873"/>
        <v>2.2558277767625785E-3</v>
      </c>
      <c r="E4040" s="167">
        <f t="shared" si="883"/>
        <v>24.291375447755232</v>
      </c>
      <c r="F4040" s="168">
        <f t="shared" si="884"/>
        <v>9.045869384817971</v>
      </c>
      <c r="G4040" s="168">
        <f t="shared" si="874"/>
        <v>314362.26264582039</v>
      </c>
      <c r="H4040" s="168">
        <f t="shared" si="875"/>
        <v>271310.33852408634</v>
      </c>
      <c r="I4040" s="169">
        <f t="shared" si="876"/>
        <v>585672.60116990679</v>
      </c>
      <c r="J4040" s="169">
        <f t="shared" si="878"/>
        <v>560750.66322276334</v>
      </c>
      <c r="K4040" s="95"/>
      <c r="L4040" s="265">
        <f t="shared" si="877"/>
        <v>224499.82112391142</v>
      </c>
      <c r="M4040" s="265">
        <f>$G4040*NonHospFrac+theModel!$H4040*NonHospFrac</f>
        <v>361172.78004599526</v>
      </c>
      <c r="N4040" s="266">
        <f t="shared" si="879"/>
        <v>585672.60116990667</v>
      </c>
      <c r="O4040" s="159"/>
      <c r="P4040" s="265">
        <f t="shared" si="880"/>
        <v>214946.75239572063</v>
      </c>
      <c r="Q4040" s="265">
        <f t="shared" si="881"/>
        <v>361171.22540432046</v>
      </c>
      <c r="R4040" s="266">
        <f t="shared" si="882"/>
        <v>576117.97780004109</v>
      </c>
    </row>
    <row r="4041" spans="1:18" x14ac:dyDescent="0.3">
      <c r="A4041" s="82">
        <v>4010</v>
      </c>
      <c r="B4041" s="94">
        <f t="shared" si="871"/>
        <v>6.572227312152374E-34</v>
      </c>
      <c r="C4041" s="179">
        <f t="shared" si="872"/>
        <v>6.5574014992264232E-34</v>
      </c>
      <c r="D4041" s="166">
        <f t="shared" si="873"/>
        <v>2.2558277767625785E-3</v>
      </c>
      <c r="E4041" s="167">
        <f t="shared" si="883"/>
        <v>24.291375447755232</v>
      </c>
      <c r="F4041" s="168">
        <f t="shared" si="884"/>
        <v>9.0481252125947336</v>
      </c>
      <c r="G4041" s="168">
        <f t="shared" si="874"/>
        <v>314440.65722503385</v>
      </c>
      <c r="H4041" s="168">
        <f t="shared" si="875"/>
        <v>271310.33852408634</v>
      </c>
      <c r="I4041" s="169">
        <f t="shared" si="876"/>
        <v>585750.99574912013</v>
      </c>
      <c r="J4041" s="169">
        <f t="shared" si="878"/>
        <v>560817.23601416394</v>
      </c>
      <c r="K4041" s="95"/>
      <c r="L4041" s="265">
        <f t="shared" si="877"/>
        <v>224529.87130719703</v>
      </c>
      <c r="M4041" s="265">
        <f>$G4041*NonHospFrac+theModel!$H4041*NonHospFrac</f>
        <v>361221.12444192317</v>
      </c>
      <c r="N4041" s="266">
        <f t="shared" si="879"/>
        <v>585750.99574912013</v>
      </c>
      <c r="O4041" s="159"/>
      <c r="P4041" s="265">
        <f t="shared" si="880"/>
        <v>214972.27105534603</v>
      </c>
      <c r="Q4041" s="265">
        <f t="shared" si="881"/>
        <v>361219.56980024837</v>
      </c>
      <c r="R4041" s="266">
        <f t="shared" si="882"/>
        <v>576191.84085559438</v>
      </c>
    </row>
    <row r="4042" spans="1:18" x14ac:dyDescent="0.3">
      <c r="A4042" s="82">
        <v>4011</v>
      </c>
      <c r="B4042" s="94">
        <f t="shared" si="871"/>
        <v>6.4494550875716682E-34</v>
      </c>
      <c r="C4042" s="179">
        <f t="shared" si="872"/>
        <v>6.434906227640141E-34</v>
      </c>
      <c r="D4042" s="166">
        <f t="shared" si="873"/>
        <v>2.2558277767625785E-3</v>
      </c>
      <c r="E4042" s="167">
        <f t="shared" si="883"/>
        <v>24.291375447755232</v>
      </c>
      <c r="F4042" s="168">
        <f t="shared" si="884"/>
        <v>9.0503810403714962</v>
      </c>
      <c r="G4042" s="168">
        <f t="shared" si="874"/>
        <v>314519.05180424725</v>
      </c>
      <c r="H4042" s="168">
        <f t="shared" si="875"/>
        <v>271310.33852408634</v>
      </c>
      <c r="I4042" s="169">
        <f t="shared" si="876"/>
        <v>585829.3903283336</v>
      </c>
      <c r="J4042" s="169">
        <f t="shared" si="878"/>
        <v>560883.80609192664</v>
      </c>
      <c r="K4042" s="95"/>
      <c r="L4042" s="265">
        <f t="shared" si="877"/>
        <v>224559.92149048258</v>
      </c>
      <c r="M4042" s="265">
        <f>$G4042*NonHospFrac+theModel!$H4042*NonHospFrac</f>
        <v>361269.46883785096</v>
      </c>
      <c r="N4042" s="266">
        <f t="shared" si="879"/>
        <v>585829.39032833348</v>
      </c>
      <c r="O4042" s="159"/>
      <c r="P4042" s="265">
        <f t="shared" si="880"/>
        <v>214997.78867478058</v>
      </c>
      <c r="Q4042" s="265">
        <f t="shared" si="881"/>
        <v>361267.91419617616</v>
      </c>
      <c r="R4042" s="266">
        <f t="shared" si="882"/>
        <v>576265.70287095674</v>
      </c>
    </row>
    <row r="4043" spans="1:18" x14ac:dyDescent="0.3">
      <c r="A4043" s="82">
        <v>4012</v>
      </c>
      <c r="B4043" s="94">
        <f t="shared" si="871"/>
        <v>6.3289763045308555E-34</v>
      </c>
      <c r="C4043" s="179">
        <f t="shared" si="872"/>
        <v>6.3146992239846223E-34</v>
      </c>
      <c r="D4043" s="166">
        <f t="shared" si="873"/>
        <v>2.2558277767625785E-3</v>
      </c>
      <c r="E4043" s="167">
        <f t="shared" si="883"/>
        <v>24.291375447755232</v>
      </c>
      <c r="F4043" s="168">
        <f t="shared" si="884"/>
        <v>9.0526368681482587</v>
      </c>
      <c r="G4043" s="168">
        <f t="shared" si="874"/>
        <v>314597.44638346072</v>
      </c>
      <c r="H4043" s="168">
        <f t="shared" si="875"/>
        <v>271310.33852408634</v>
      </c>
      <c r="I4043" s="169">
        <f t="shared" si="876"/>
        <v>585907.78490754706</v>
      </c>
      <c r="J4043" s="169">
        <f t="shared" si="878"/>
        <v>560950.37345616182</v>
      </c>
      <c r="K4043" s="95"/>
      <c r="L4043" s="265">
        <f t="shared" si="877"/>
        <v>224589.97167376819</v>
      </c>
      <c r="M4043" s="265">
        <f>$G4043*NonHospFrac+theModel!$H4043*NonHospFrac</f>
        <v>361317.81323377887</v>
      </c>
      <c r="N4043" s="266">
        <f t="shared" si="879"/>
        <v>585907.78490754706</v>
      </c>
      <c r="O4043" s="159"/>
      <c r="P4043" s="265">
        <f t="shared" si="880"/>
        <v>215023.30525406677</v>
      </c>
      <c r="Q4043" s="265">
        <f t="shared" si="881"/>
        <v>361316.25859210407</v>
      </c>
      <c r="R4043" s="266">
        <f t="shared" si="882"/>
        <v>576339.5638461709</v>
      </c>
    </row>
    <row r="4044" spans="1:18" x14ac:dyDescent="0.3">
      <c r="A4044" s="82">
        <v>4013</v>
      </c>
      <c r="B4044" s="94">
        <f t="shared" si="871"/>
        <v>6.210748120489035E-34</v>
      </c>
      <c r="C4044" s="179">
        <f t="shared" si="872"/>
        <v>6.19673774236436E-34</v>
      </c>
      <c r="D4044" s="166">
        <f t="shared" si="873"/>
        <v>2.2558277767625785E-3</v>
      </c>
      <c r="E4044" s="167">
        <f t="shared" si="883"/>
        <v>24.291375447755232</v>
      </c>
      <c r="F4044" s="168">
        <f t="shared" si="884"/>
        <v>9.0548926959250213</v>
      </c>
      <c r="G4044" s="168">
        <f t="shared" si="874"/>
        <v>314675.84096267412</v>
      </c>
      <c r="H4044" s="168">
        <f t="shared" si="875"/>
        <v>271310.33852408634</v>
      </c>
      <c r="I4044" s="169">
        <f t="shared" si="876"/>
        <v>585986.1794867604</v>
      </c>
      <c r="J4044" s="169">
        <f t="shared" si="878"/>
        <v>561016.93810698017</v>
      </c>
      <c r="K4044" s="95"/>
      <c r="L4044" s="265">
        <f t="shared" si="877"/>
        <v>224620.02185705374</v>
      </c>
      <c r="M4044" s="265">
        <f>$G4044*NonHospFrac+theModel!$H4044*NonHospFrac</f>
        <v>361366.15762970666</v>
      </c>
      <c r="N4044" s="266">
        <f t="shared" si="879"/>
        <v>585986.1794867604</v>
      </c>
      <c r="O4044" s="159"/>
      <c r="P4044" s="265">
        <f t="shared" si="880"/>
        <v>215048.82079324691</v>
      </c>
      <c r="Q4044" s="265">
        <f t="shared" si="881"/>
        <v>361364.60298803187</v>
      </c>
      <c r="R4044" s="266">
        <f t="shared" si="882"/>
        <v>576413.42378127878</v>
      </c>
    </row>
    <row r="4045" spans="1:18" x14ac:dyDescent="0.3">
      <c r="A4045" s="82">
        <v>4014</v>
      </c>
      <c r="B4045" s="94">
        <f t="shared" si="871"/>
        <v>6.0947284932229324E-34</v>
      </c>
      <c r="C4045" s="179">
        <f t="shared" si="872"/>
        <v>6.0809798353960934E-34</v>
      </c>
      <c r="D4045" s="166">
        <f t="shared" si="873"/>
        <v>2.2558277767625785E-3</v>
      </c>
      <c r="E4045" s="167">
        <f t="shared" si="883"/>
        <v>24.291375447755232</v>
      </c>
      <c r="F4045" s="168">
        <f t="shared" si="884"/>
        <v>9.0571485237017839</v>
      </c>
      <c r="G4045" s="168">
        <f t="shared" si="874"/>
        <v>314754.23554188758</v>
      </c>
      <c r="H4045" s="168">
        <f t="shared" si="875"/>
        <v>271310.33852408634</v>
      </c>
      <c r="I4045" s="169">
        <f t="shared" si="876"/>
        <v>586064.57406597398</v>
      </c>
      <c r="J4045" s="169">
        <f t="shared" si="878"/>
        <v>561083.50004449242</v>
      </c>
      <c r="K4045" s="95"/>
      <c r="L4045" s="265">
        <f t="shared" si="877"/>
        <v>224650.07204033935</v>
      </c>
      <c r="M4045" s="265">
        <f>$G4045*NonHospFrac+theModel!$H4045*NonHospFrac</f>
        <v>361414.50202563457</v>
      </c>
      <c r="N4045" s="266">
        <f t="shared" si="879"/>
        <v>586064.57406597398</v>
      </c>
      <c r="O4045" s="159"/>
      <c r="P4045" s="265">
        <f t="shared" si="880"/>
        <v>215074.33529236351</v>
      </c>
      <c r="Q4045" s="265">
        <f t="shared" si="881"/>
        <v>361412.94738395978</v>
      </c>
      <c r="R4045" s="266">
        <f t="shared" si="882"/>
        <v>576487.28267632332</v>
      </c>
    </row>
    <row r="4046" spans="1:18" x14ac:dyDescent="0.3">
      <c r="A4046" s="82">
        <v>4015</v>
      </c>
      <c r="B4046" s="94">
        <f t="shared" si="871"/>
        <v>5.980876165878012E-34</v>
      </c>
      <c r="C4046" s="179">
        <f t="shared" si="872"/>
        <v>5.9673843392936472E-34</v>
      </c>
      <c r="D4046" s="166">
        <f t="shared" si="873"/>
        <v>2.2558277767625785E-3</v>
      </c>
      <c r="E4046" s="167">
        <f t="shared" si="883"/>
        <v>24.291375447755232</v>
      </c>
      <c r="F4046" s="168">
        <f t="shared" si="884"/>
        <v>9.0594043514785465</v>
      </c>
      <c r="G4046" s="168">
        <f t="shared" si="874"/>
        <v>314832.63012110093</v>
      </c>
      <c r="H4046" s="168">
        <f t="shared" si="875"/>
        <v>271310.33852408634</v>
      </c>
      <c r="I4046" s="169">
        <f t="shared" si="876"/>
        <v>586142.96864518733</v>
      </c>
      <c r="J4046" s="169">
        <f t="shared" si="878"/>
        <v>561150.05926880892</v>
      </c>
      <c r="K4046" s="95"/>
      <c r="L4046" s="265">
        <f t="shared" si="877"/>
        <v>224680.1222236249</v>
      </c>
      <c r="M4046" s="265">
        <f>$G4046*NonHospFrac+theModel!$H4046*NonHospFrac</f>
        <v>361462.84642156237</v>
      </c>
      <c r="N4046" s="266">
        <f t="shared" si="879"/>
        <v>586142.96864518733</v>
      </c>
      <c r="O4046" s="159"/>
      <c r="P4046" s="265">
        <f t="shared" si="880"/>
        <v>215099.84875145883</v>
      </c>
      <c r="Q4046" s="265">
        <f t="shared" si="881"/>
        <v>361461.29177988757</v>
      </c>
      <c r="R4046" s="266">
        <f t="shared" si="882"/>
        <v>576561.14053134643</v>
      </c>
    </row>
    <row r="4047" spans="1:18" x14ac:dyDescent="0.3">
      <c r="A4047" s="82">
        <v>4016</v>
      </c>
      <c r="B4047" s="94">
        <f t="shared" si="871"/>
        <v>5.8691506522960447E-34</v>
      </c>
      <c r="C4047" s="179">
        <f t="shared" si="872"/>
        <v>5.8559108592285908E-34</v>
      </c>
      <c r="D4047" s="166">
        <f t="shared" si="873"/>
        <v>2.2558277767625785E-3</v>
      </c>
      <c r="E4047" s="167">
        <f t="shared" si="883"/>
        <v>24.291375447755232</v>
      </c>
      <c r="F4047" s="168">
        <f t="shared" si="884"/>
        <v>9.0616601792553091</v>
      </c>
      <c r="G4047" s="168">
        <f t="shared" si="874"/>
        <v>314911.02470031439</v>
      </c>
      <c r="H4047" s="168">
        <f t="shared" si="875"/>
        <v>271310.33852408634</v>
      </c>
      <c r="I4047" s="169">
        <f t="shared" si="876"/>
        <v>586221.36322440067</v>
      </c>
      <c r="J4047" s="169">
        <f t="shared" si="878"/>
        <v>561216.61578004039</v>
      </c>
      <c r="K4047" s="95"/>
      <c r="L4047" s="265">
        <f t="shared" si="877"/>
        <v>224710.17240691048</v>
      </c>
      <c r="M4047" s="265">
        <f>$G4047*NonHospFrac+theModel!$H4047*NonHospFrac</f>
        <v>361511.19081749022</v>
      </c>
      <c r="N4047" s="266">
        <f t="shared" si="879"/>
        <v>586221.36322440067</v>
      </c>
      <c r="O4047" s="159"/>
      <c r="P4047" s="265">
        <f t="shared" si="880"/>
        <v>215125.36117057537</v>
      </c>
      <c r="Q4047" s="265">
        <f t="shared" si="881"/>
        <v>361509.63617581542</v>
      </c>
      <c r="R4047" s="266">
        <f t="shared" si="882"/>
        <v>576634.99734639074</v>
      </c>
    </row>
    <row r="4048" spans="1:18" x14ac:dyDescent="0.3">
      <c r="A4048" s="82">
        <v>4017</v>
      </c>
      <c r="B4048" s="94">
        <f t="shared" si="871"/>
        <v>5.7595122226194994E-34</v>
      </c>
      <c r="C4048" s="179">
        <f t="shared" si="872"/>
        <v>5.7465197549671106E-34</v>
      </c>
      <c r="D4048" s="166">
        <f t="shared" si="873"/>
        <v>2.2558277767625785E-3</v>
      </c>
      <c r="E4048" s="167">
        <f t="shared" si="883"/>
        <v>24.291375447755232</v>
      </c>
      <c r="F4048" s="168">
        <f t="shared" si="884"/>
        <v>9.0639160070320717</v>
      </c>
      <c r="G4048" s="168">
        <f t="shared" si="874"/>
        <v>314989.41927952779</v>
      </c>
      <c r="H4048" s="168">
        <f t="shared" si="875"/>
        <v>271310.33852408634</v>
      </c>
      <c r="I4048" s="169">
        <f t="shared" si="876"/>
        <v>586299.75780361413</v>
      </c>
      <c r="J4048" s="169">
        <f t="shared" si="878"/>
        <v>561283.16957829753</v>
      </c>
      <c r="K4048" s="95"/>
      <c r="L4048" s="265">
        <f t="shared" si="877"/>
        <v>224740.22259019606</v>
      </c>
      <c r="M4048" s="265">
        <f>$G4048*NonHospFrac+theModel!$H4048*NonHospFrac</f>
        <v>361559.53521341807</v>
      </c>
      <c r="N4048" s="266">
        <f t="shared" si="879"/>
        <v>586299.75780361413</v>
      </c>
      <c r="O4048" s="159"/>
      <c r="P4048" s="265">
        <f t="shared" si="880"/>
        <v>215150.87254975547</v>
      </c>
      <c r="Q4048" s="265">
        <f t="shared" si="881"/>
        <v>361557.98057174328</v>
      </c>
      <c r="R4048" s="266">
        <f t="shared" si="882"/>
        <v>576708.85312149872</v>
      </c>
    </row>
    <row r="4049" spans="1:18" x14ac:dyDescent="0.3">
      <c r="A4049" s="82">
        <v>4018</v>
      </c>
      <c r="B4049" s="94">
        <f t="shared" si="871"/>
        <v>5.6519218891622537E-34</v>
      </c>
      <c r="C4049" s="179">
        <f t="shared" si="872"/>
        <v>5.6391721267725889E-34</v>
      </c>
      <c r="D4049" s="166">
        <f t="shared" si="873"/>
        <v>2.2558277767625785E-3</v>
      </c>
      <c r="E4049" s="167">
        <f t="shared" si="883"/>
        <v>24.291375447755232</v>
      </c>
      <c r="F4049" s="168">
        <f t="shared" si="884"/>
        <v>9.0661718348088343</v>
      </c>
      <c r="G4049" s="168">
        <f t="shared" si="874"/>
        <v>315067.81385874125</v>
      </c>
      <c r="H4049" s="168">
        <f t="shared" si="875"/>
        <v>271310.33852408634</v>
      </c>
      <c r="I4049" s="169">
        <f t="shared" si="876"/>
        <v>586378.1523828276</v>
      </c>
      <c r="J4049" s="169">
        <f t="shared" si="878"/>
        <v>561349.72066369082</v>
      </c>
      <c r="K4049" s="95"/>
      <c r="L4049" s="265">
        <f t="shared" si="877"/>
        <v>224770.27277348167</v>
      </c>
      <c r="M4049" s="265">
        <f>$G4049*NonHospFrac+theModel!$H4049*NonHospFrac</f>
        <v>361607.87960934592</v>
      </c>
      <c r="N4049" s="266">
        <f t="shared" si="879"/>
        <v>586378.1523828276</v>
      </c>
      <c r="O4049" s="159"/>
      <c r="P4049" s="265">
        <f t="shared" si="880"/>
        <v>215176.38288904156</v>
      </c>
      <c r="Q4049" s="265">
        <f t="shared" si="881"/>
        <v>361606.32496767113</v>
      </c>
      <c r="R4049" s="266">
        <f t="shared" si="882"/>
        <v>576782.70785671263</v>
      </c>
    </row>
    <row r="4050" spans="1:18" x14ac:dyDescent="0.3">
      <c r="A4050" s="82">
        <v>4019</v>
      </c>
      <c r="B4050" s="94">
        <f t="shared" si="871"/>
        <v>5.5463413925463957E-34</v>
      </c>
      <c r="C4050" s="179">
        <f t="shared" si="872"/>
        <v>5.5338298015736816E-34</v>
      </c>
      <c r="D4050" s="166">
        <f t="shared" si="873"/>
        <v>2.2558277767625785E-3</v>
      </c>
      <c r="E4050" s="167">
        <f t="shared" si="883"/>
        <v>24.291375447755232</v>
      </c>
      <c r="F4050" s="168">
        <f t="shared" si="884"/>
        <v>9.0684276625855968</v>
      </c>
      <c r="G4050" s="168">
        <f t="shared" si="874"/>
        <v>315146.20843795466</v>
      </c>
      <c r="H4050" s="168">
        <f t="shared" si="875"/>
        <v>271310.33852408634</v>
      </c>
      <c r="I4050" s="169">
        <f t="shared" si="876"/>
        <v>586456.54696204094</v>
      </c>
      <c r="J4050" s="169">
        <f t="shared" si="878"/>
        <v>561416.26903633075</v>
      </c>
      <c r="K4050" s="95"/>
      <c r="L4050" s="265">
        <f t="shared" si="877"/>
        <v>224800.32295676722</v>
      </c>
      <c r="M4050" s="265">
        <f>$G4050*NonHospFrac+theModel!$H4050*NonHospFrac</f>
        <v>361656.22400527378</v>
      </c>
      <c r="N4050" s="266">
        <f t="shared" si="879"/>
        <v>586456.54696204094</v>
      </c>
      <c r="O4050" s="159"/>
      <c r="P4050" s="265">
        <f t="shared" si="880"/>
        <v>215201.89218847596</v>
      </c>
      <c r="Q4050" s="265">
        <f t="shared" si="881"/>
        <v>361654.66936359898</v>
      </c>
      <c r="R4050" s="266">
        <f t="shared" si="882"/>
        <v>576856.56155207497</v>
      </c>
    </row>
    <row r="4051" spans="1:18" x14ac:dyDescent="0.3">
      <c r="A4051" s="82">
        <v>4020</v>
      </c>
      <c r="B4051" s="94">
        <f t="shared" si="871"/>
        <v>5.4427331880966813E-34</v>
      </c>
      <c r="C4051" s="179">
        <f t="shared" si="872"/>
        <v>5.4304553193894654E-34</v>
      </c>
      <c r="D4051" s="166">
        <f t="shared" si="873"/>
        <v>2.2558277767625785E-3</v>
      </c>
      <c r="E4051" s="167">
        <f t="shared" si="883"/>
        <v>24.291375447755232</v>
      </c>
      <c r="F4051" s="168">
        <f t="shared" si="884"/>
        <v>9.0706834903623594</v>
      </c>
      <c r="G4051" s="168">
        <f t="shared" si="874"/>
        <v>315224.60301716806</v>
      </c>
      <c r="H4051" s="168">
        <f t="shared" si="875"/>
        <v>271310.33852408634</v>
      </c>
      <c r="I4051" s="169">
        <f t="shared" si="876"/>
        <v>586534.9415412544</v>
      </c>
      <c r="J4051" s="169">
        <f t="shared" si="878"/>
        <v>561482.81469632813</v>
      </c>
      <c r="K4051" s="95"/>
      <c r="L4051" s="265">
        <f t="shared" si="877"/>
        <v>224830.3731400528</v>
      </c>
      <c r="M4051" s="265">
        <f>$G4051*NonHospFrac+theModel!$H4051*NonHospFrac</f>
        <v>361704.56840120163</v>
      </c>
      <c r="N4051" s="266">
        <f t="shared" si="879"/>
        <v>586534.9415412544</v>
      </c>
      <c r="O4051" s="159"/>
      <c r="P4051" s="265">
        <f t="shared" si="880"/>
        <v>215227.40044810111</v>
      </c>
      <c r="Q4051" s="265">
        <f t="shared" si="881"/>
        <v>361703.01375952683</v>
      </c>
      <c r="R4051" s="266">
        <f t="shared" si="882"/>
        <v>576930.414207628</v>
      </c>
    </row>
    <row r="4052" spans="1:18" x14ac:dyDescent="0.3">
      <c r="A4052" s="82">
        <v>4021</v>
      </c>
      <c r="B4052" s="94">
        <f t="shared" si="871"/>
        <v>5.341060432489643E-34</v>
      </c>
      <c r="C4052" s="179">
        <f t="shared" si="872"/>
        <v>5.329011920008665E-34</v>
      </c>
      <c r="D4052" s="166">
        <f t="shared" si="873"/>
        <v>2.2558277767625785E-3</v>
      </c>
      <c r="E4052" s="167">
        <f t="shared" si="883"/>
        <v>24.291375447755232</v>
      </c>
      <c r="F4052" s="168">
        <f t="shared" si="884"/>
        <v>9.072939318139122</v>
      </c>
      <c r="G4052" s="168">
        <f t="shared" si="874"/>
        <v>315302.99759638152</v>
      </c>
      <c r="H4052" s="168">
        <f t="shared" si="875"/>
        <v>271310.33852408634</v>
      </c>
      <c r="I4052" s="169">
        <f t="shared" si="876"/>
        <v>586613.33612046787</v>
      </c>
      <c r="J4052" s="169">
        <f t="shared" si="878"/>
        <v>561549.35764379345</v>
      </c>
      <c r="K4052" s="95"/>
      <c r="L4052" s="265">
        <f t="shared" si="877"/>
        <v>224860.42332333839</v>
      </c>
      <c r="M4052" s="265">
        <f>$G4052*NonHospFrac+theModel!$H4052*NonHospFrac</f>
        <v>361752.91279712948</v>
      </c>
      <c r="N4052" s="266">
        <f t="shared" si="879"/>
        <v>586613.33612046787</v>
      </c>
      <c r="O4052" s="159"/>
      <c r="P4052" s="265">
        <f t="shared" si="880"/>
        <v>215252.90766795937</v>
      </c>
      <c r="Q4052" s="265">
        <f t="shared" si="881"/>
        <v>361751.35815545468</v>
      </c>
      <c r="R4052" s="266">
        <f t="shared" si="882"/>
        <v>577004.26582341408</v>
      </c>
    </row>
    <row r="4053" spans="1:18" x14ac:dyDescent="0.3">
      <c r="A4053" s="82">
        <v>4022</v>
      </c>
      <c r="B4053" s="94">
        <f t="shared" si="871"/>
        <v>5.2412869706520181E-34</v>
      </c>
      <c r="C4053" s="179">
        <f t="shared" si="872"/>
        <v>5.2294635299176372E-34</v>
      </c>
      <c r="D4053" s="166">
        <f t="shared" si="873"/>
        <v>2.2558277767625785E-3</v>
      </c>
      <c r="E4053" s="167">
        <f t="shared" si="883"/>
        <v>24.291375447755232</v>
      </c>
      <c r="F4053" s="168">
        <f t="shared" si="884"/>
        <v>9.0751951459158846</v>
      </c>
      <c r="G4053" s="168">
        <f t="shared" si="874"/>
        <v>315381.39217559493</v>
      </c>
      <c r="H4053" s="168">
        <f t="shared" si="875"/>
        <v>271310.33852408634</v>
      </c>
      <c r="I4053" s="169">
        <f t="shared" si="876"/>
        <v>586691.73069968121</v>
      </c>
      <c r="J4053" s="169">
        <f t="shared" si="878"/>
        <v>561615.89787883707</v>
      </c>
      <c r="K4053" s="95"/>
      <c r="L4053" s="265">
        <f t="shared" si="877"/>
        <v>224890.47350662397</v>
      </c>
      <c r="M4053" s="265">
        <f>$G4053*NonHospFrac+theModel!$H4053*NonHospFrac</f>
        <v>361801.25719305727</v>
      </c>
      <c r="N4053" s="266">
        <f t="shared" si="879"/>
        <v>586691.73069968121</v>
      </c>
      <c r="O4053" s="159"/>
      <c r="P4053" s="265">
        <f t="shared" si="880"/>
        <v>215278.41384809316</v>
      </c>
      <c r="Q4053" s="265">
        <f t="shared" si="881"/>
        <v>361799.70255138248</v>
      </c>
      <c r="R4053" s="266">
        <f t="shared" si="882"/>
        <v>577078.11639947561</v>
      </c>
    </row>
    <row r="4054" spans="1:18" x14ac:dyDescent="0.3">
      <c r="A4054" s="82">
        <v>4023</v>
      </c>
      <c r="B4054" s="94">
        <f t="shared" si="871"/>
        <v>5.1433773229039156E-34</v>
      </c>
      <c r="C4054" s="179">
        <f t="shared" si="872"/>
        <v>5.1317747494725382E-34</v>
      </c>
      <c r="D4054" s="166">
        <f t="shared" si="873"/>
        <v>2.2558277767625785E-3</v>
      </c>
      <c r="E4054" s="167">
        <f t="shared" si="883"/>
        <v>24.291375447755232</v>
      </c>
      <c r="F4054" s="168">
        <f t="shared" si="884"/>
        <v>9.0774509736926472</v>
      </c>
      <c r="G4054" s="168">
        <f t="shared" si="874"/>
        <v>315459.78675480833</v>
      </c>
      <c r="H4054" s="168">
        <f t="shared" si="875"/>
        <v>271310.33852408634</v>
      </c>
      <c r="I4054" s="169">
        <f t="shared" si="876"/>
        <v>586770.12527889467</v>
      </c>
      <c r="J4054" s="169">
        <f t="shared" si="878"/>
        <v>561682.43540156982</v>
      </c>
      <c r="K4054" s="95"/>
      <c r="L4054" s="265">
        <f t="shared" si="877"/>
        <v>224920.52368990955</v>
      </c>
      <c r="M4054" s="265">
        <f>$G4054*NonHospFrac+theModel!$H4054*NonHospFrac</f>
        <v>361849.60158898513</v>
      </c>
      <c r="N4054" s="266">
        <f t="shared" si="879"/>
        <v>586770.12527889467</v>
      </c>
      <c r="O4054" s="159"/>
      <c r="P4054" s="265">
        <f t="shared" si="880"/>
        <v>215303.91898854481</v>
      </c>
      <c r="Q4054" s="265">
        <f t="shared" si="881"/>
        <v>361848.04694731033</v>
      </c>
      <c r="R4054" s="266">
        <f t="shared" si="882"/>
        <v>577151.96593585517</v>
      </c>
    </row>
    <row r="4055" spans="1:18" x14ac:dyDescent="0.3">
      <c r="A4055" s="82">
        <v>4024</v>
      </c>
      <c r="B4055" s="94">
        <f t="shared" si="871"/>
        <v>5.0472966723421594E-34</v>
      </c>
      <c r="C4055" s="179">
        <f t="shared" si="872"/>
        <v>5.0359108403111285E-34</v>
      </c>
      <c r="D4055" s="166">
        <f t="shared" si="873"/>
        <v>2.2558277767625785E-3</v>
      </c>
      <c r="E4055" s="167">
        <f t="shared" si="883"/>
        <v>24.291375447755232</v>
      </c>
      <c r="F4055" s="168">
        <f t="shared" si="884"/>
        <v>9.0797068014694098</v>
      </c>
      <c r="G4055" s="168">
        <f t="shared" si="874"/>
        <v>315538.18133402179</v>
      </c>
      <c r="H4055" s="168">
        <f t="shared" si="875"/>
        <v>271310.33852408634</v>
      </c>
      <c r="I4055" s="169">
        <f t="shared" si="876"/>
        <v>586848.51985810813</v>
      </c>
      <c r="J4055" s="169">
        <f t="shared" si="878"/>
        <v>561748.97021210217</v>
      </c>
      <c r="K4055" s="95"/>
      <c r="L4055" s="265">
        <f t="shared" si="877"/>
        <v>224950.57387319513</v>
      </c>
      <c r="M4055" s="265">
        <f>$G4055*NonHospFrac+theModel!$H4055*NonHospFrac</f>
        <v>361897.94598491298</v>
      </c>
      <c r="N4055" s="266">
        <f t="shared" si="879"/>
        <v>586848.51985810813</v>
      </c>
      <c r="O4055" s="159"/>
      <c r="P4055" s="265">
        <f t="shared" si="880"/>
        <v>215329.42308935674</v>
      </c>
      <c r="Q4055" s="265">
        <f t="shared" si="881"/>
        <v>361896.39134323818</v>
      </c>
      <c r="R4055" s="266">
        <f t="shared" si="882"/>
        <v>577225.81443259493</v>
      </c>
    </row>
    <row r="4056" spans="1:18" x14ac:dyDescent="0.3">
      <c r="A4056" s="82">
        <v>4025</v>
      </c>
      <c r="B4056" s="94">
        <f t="shared" si="871"/>
        <v>4.9530108524593158E-34</v>
      </c>
      <c r="C4056" s="179">
        <f t="shared" si="872"/>
        <v>4.9418377129997316E-34</v>
      </c>
      <c r="D4056" s="166">
        <f t="shared" si="873"/>
        <v>2.2558277767625785E-3</v>
      </c>
      <c r="E4056" s="167">
        <f t="shared" si="883"/>
        <v>24.291375447755232</v>
      </c>
      <c r="F4056" s="168">
        <f t="shared" si="884"/>
        <v>9.0819626292461724</v>
      </c>
      <c r="G4056" s="168">
        <f t="shared" si="874"/>
        <v>315616.5759132352</v>
      </c>
      <c r="H4056" s="168">
        <f t="shared" si="875"/>
        <v>271310.33852408634</v>
      </c>
      <c r="I4056" s="169">
        <f t="shared" si="876"/>
        <v>586926.91443732148</v>
      </c>
      <c r="J4056" s="169">
        <f t="shared" si="878"/>
        <v>561815.5023105446</v>
      </c>
      <c r="K4056" s="95"/>
      <c r="L4056" s="265">
        <f t="shared" si="877"/>
        <v>224980.62405648071</v>
      </c>
      <c r="M4056" s="265">
        <f>$G4056*NonHospFrac+theModel!$H4056*NonHospFrac</f>
        <v>361946.29038084083</v>
      </c>
      <c r="N4056" s="266">
        <f t="shared" si="879"/>
        <v>586926.91443732148</v>
      </c>
      <c r="O4056" s="159"/>
      <c r="P4056" s="265">
        <f t="shared" si="880"/>
        <v>215354.92615057132</v>
      </c>
      <c r="Q4056" s="265">
        <f t="shared" si="881"/>
        <v>361944.73573916603</v>
      </c>
      <c r="R4056" s="266">
        <f t="shared" si="882"/>
        <v>577299.66188973736</v>
      </c>
    </row>
    <row r="4057" spans="1:18" x14ac:dyDescent="0.3">
      <c r="A4057" s="82">
        <v>4026</v>
      </c>
      <c r="B4057" s="94">
        <f t="shared" si="871"/>
        <v>4.8604863349940005E-34</v>
      </c>
      <c r="C4057" s="179">
        <f t="shared" si="872"/>
        <v>4.8495219149109463E-34</v>
      </c>
      <c r="D4057" s="166">
        <f t="shared" si="873"/>
        <v>2.2558277767625785E-3</v>
      </c>
      <c r="E4057" s="167">
        <f t="shared" si="883"/>
        <v>24.291375447755232</v>
      </c>
      <c r="F4057" s="168">
        <f t="shared" si="884"/>
        <v>9.084218457022935</v>
      </c>
      <c r="G4057" s="168">
        <f t="shared" si="874"/>
        <v>315694.9704924486</v>
      </c>
      <c r="H4057" s="168">
        <f t="shared" si="875"/>
        <v>271310.33852408634</v>
      </c>
      <c r="I4057" s="169">
        <f t="shared" si="876"/>
        <v>587005.30901653494</v>
      </c>
      <c r="J4057" s="169">
        <f t="shared" si="878"/>
        <v>561882.03169700783</v>
      </c>
      <c r="K4057" s="95"/>
      <c r="L4057" s="265">
        <f t="shared" si="877"/>
        <v>225010.67423976626</v>
      </c>
      <c r="M4057" s="265">
        <f>$G4057*NonHospFrac+theModel!$H4057*NonHospFrac</f>
        <v>361994.63477676862</v>
      </c>
      <c r="N4057" s="266">
        <f t="shared" si="879"/>
        <v>587005.30901653483</v>
      </c>
      <c r="O4057" s="159"/>
      <c r="P4057" s="265">
        <f t="shared" si="880"/>
        <v>215380.4281722309</v>
      </c>
      <c r="Q4057" s="265">
        <f t="shared" si="881"/>
        <v>361993.08013509383</v>
      </c>
      <c r="R4057" s="266">
        <f t="shared" si="882"/>
        <v>577373.50830732472</v>
      </c>
    </row>
    <row r="4058" spans="1:18" x14ac:dyDescent="0.3">
      <c r="A4058" s="82">
        <v>4027</v>
      </c>
      <c r="B4058" s="94">
        <f t="shared" si="871"/>
        <v>4.7696902180081508E-34</v>
      </c>
      <c r="C4058" s="179">
        <f t="shared" si="872"/>
        <v>4.7589306183278156E-34</v>
      </c>
      <c r="D4058" s="166">
        <f t="shared" si="873"/>
        <v>2.2558277767625785E-3</v>
      </c>
      <c r="E4058" s="167">
        <f t="shared" si="883"/>
        <v>24.291375447755232</v>
      </c>
      <c r="F4058" s="168">
        <f t="shared" si="884"/>
        <v>9.0864742847996975</v>
      </c>
      <c r="G4058" s="168">
        <f t="shared" si="874"/>
        <v>315773.365071662</v>
      </c>
      <c r="H4058" s="168">
        <f t="shared" si="875"/>
        <v>271310.33852408634</v>
      </c>
      <c r="I4058" s="169">
        <f t="shared" si="876"/>
        <v>587083.7035957484</v>
      </c>
      <c r="J4058" s="169">
        <f t="shared" si="878"/>
        <v>561948.55837160221</v>
      </c>
      <c r="K4058" s="95"/>
      <c r="L4058" s="265">
        <f t="shared" si="877"/>
        <v>225040.72442305184</v>
      </c>
      <c r="M4058" s="265">
        <f>$G4058*NonHospFrac+theModel!$H4058*NonHospFrac</f>
        <v>362042.97917269648</v>
      </c>
      <c r="N4058" s="266">
        <f t="shared" si="879"/>
        <v>587083.70359574829</v>
      </c>
      <c r="O4058" s="159"/>
      <c r="P4058" s="265">
        <f t="shared" si="880"/>
        <v>215405.92915437787</v>
      </c>
      <c r="Q4058" s="265">
        <f t="shared" si="881"/>
        <v>362041.42453102168</v>
      </c>
      <c r="R4058" s="266">
        <f t="shared" si="882"/>
        <v>577447.35368539952</v>
      </c>
    </row>
    <row r="4059" spans="1:18" x14ac:dyDescent="0.3">
      <c r="A4059" s="82">
        <v>4028</v>
      </c>
      <c r="B4059" s="94">
        <f t="shared" si="871"/>
        <v>4.6805902141870182E-34</v>
      </c>
      <c r="C4059" s="179">
        <f t="shared" si="872"/>
        <v>4.6700316087702117E-34</v>
      </c>
      <c r="D4059" s="166">
        <f t="shared" si="873"/>
        <v>2.2558277767625785E-3</v>
      </c>
      <c r="E4059" s="167">
        <f t="shared" si="883"/>
        <v>24.291375447755232</v>
      </c>
      <c r="F4059" s="168">
        <f t="shared" si="884"/>
        <v>9.0887301125764601</v>
      </c>
      <c r="G4059" s="168">
        <f t="shared" si="874"/>
        <v>315851.75965087547</v>
      </c>
      <c r="H4059" s="168">
        <f t="shared" si="875"/>
        <v>271310.33852408634</v>
      </c>
      <c r="I4059" s="169">
        <f t="shared" si="876"/>
        <v>587162.09817496175</v>
      </c>
      <c r="J4059" s="169">
        <f t="shared" si="878"/>
        <v>562015.08233443834</v>
      </c>
      <c r="K4059" s="95"/>
      <c r="L4059" s="265">
        <f t="shared" si="877"/>
        <v>225070.77460633742</v>
      </c>
      <c r="M4059" s="265">
        <f>$G4059*NonHospFrac+theModel!$H4059*NonHospFrac</f>
        <v>362091.32356862433</v>
      </c>
      <c r="N4059" s="266">
        <f t="shared" si="879"/>
        <v>587162.09817496175</v>
      </c>
      <c r="O4059" s="159"/>
      <c r="P4059" s="265">
        <f t="shared" si="880"/>
        <v>215431.42909705461</v>
      </c>
      <c r="Q4059" s="265">
        <f t="shared" si="881"/>
        <v>362089.76892694953</v>
      </c>
      <c r="R4059" s="266">
        <f t="shared" si="882"/>
        <v>577521.19802400412</v>
      </c>
    </row>
    <row r="4060" spans="1:18" x14ac:dyDescent="0.3">
      <c r="A4060" s="82">
        <v>4029</v>
      </c>
      <c r="B4060" s="94">
        <f t="shared" si="871"/>
        <v>4.5931546393577862E-34</v>
      </c>
      <c r="C4060" s="179">
        <f t="shared" si="872"/>
        <v>4.582793273539357E-34</v>
      </c>
      <c r="D4060" s="166">
        <f t="shared" si="873"/>
        <v>2.2558277767625785E-3</v>
      </c>
      <c r="E4060" s="167">
        <f t="shared" si="883"/>
        <v>24.291375447755232</v>
      </c>
      <c r="F4060" s="168">
        <f t="shared" si="884"/>
        <v>9.0909859403532227</v>
      </c>
      <c r="G4060" s="168">
        <f t="shared" si="874"/>
        <v>315930.15423008887</v>
      </c>
      <c r="H4060" s="168">
        <f t="shared" si="875"/>
        <v>271310.33852408634</v>
      </c>
      <c r="I4060" s="169">
        <f t="shared" si="876"/>
        <v>587240.49275417521</v>
      </c>
      <c r="J4060" s="169">
        <f t="shared" si="878"/>
        <v>562081.60358562681</v>
      </c>
      <c r="K4060" s="95"/>
      <c r="L4060" s="265">
        <f t="shared" si="877"/>
        <v>225100.82478962303</v>
      </c>
      <c r="M4060" s="265">
        <f>$G4060*NonHospFrac+theModel!$H4060*NonHospFrac</f>
        <v>362139.66796455218</v>
      </c>
      <c r="N4060" s="266">
        <f t="shared" si="879"/>
        <v>587240.49275417521</v>
      </c>
      <c r="O4060" s="159"/>
      <c r="P4060" s="265">
        <f t="shared" si="880"/>
        <v>215456.92800030351</v>
      </c>
      <c r="Q4060" s="265">
        <f t="shared" si="881"/>
        <v>362138.11332287738</v>
      </c>
      <c r="R4060" s="266">
        <f t="shared" si="882"/>
        <v>577595.04132318089</v>
      </c>
    </row>
    <row r="4061" spans="1:18" x14ac:dyDescent="0.3">
      <c r="A4061" s="82">
        <v>4030</v>
      </c>
      <c r="B4061" s="94">
        <f t="shared" si="871"/>
        <v>4.5073524012222781E-34</v>
      </c>
      <c r="C4061" s="179">
        <f t="shared" si="872"/>
        <v>4.4971845904759435E-34</v>
      </c>
      <c r="D4061" s="166">
        <f t="shared" si="873"/>
        <v>2.2558277767625785E-3</v>
      </c>
      <c r="E4061" s="167">
        <f t="shared" si="883"/>
        <v>24.291375447755232</v>
      </c>
      <c r="F4061" s="168">
        <f t="shared" si="884"/>
        <v>9.0932417681299853</v>
      </c>
      <c r="G4061" s="168">
        <f t="shared" si="874"/>
        <v>316008.54880930227</v>
      </c>
      <c r="H4061" s="168">
        <f t="shared" si="875"/>
        <v>271310.33852408634</v>
      </c>
      <c r="I4061" s="169">
        <f t="shared" si="876"/>
        <v>587318.88733338867</v>
      </c>
      <c r="J4061" s="169">
        <f t="shared" si="878"/>
        <v>562148.12212527811</v>
      </c>
      <c r="K4061" s="95"/>
      <c r="L4061" s="265">
        <f t="shared" si="877"/>
        <v>225130.87497290858</v>
      </c>
      <c r="M4061" s="265">
        <f>$G4061*NonHospFrac+theModel!$H4061*NonHospFrac</f>
        <v>362188.01236048003</v>
      </c>
      <c r="N4061" s="266">
        <f t="shared" si="879"/>
        <v>587318.88733338867</v>
      </c>
      <c r="O4061" s="159"/>
      <c r="P4061" s="265">
        <f t="shared" si="880"/>
        <v>215482.42586416687</v>
      </c>
      <c r="Q4061" s="265">
        <f t="shared" si="881"/>
        <v>362186.45771880524</v>
      </c>
      <c r="R4061" s="266">
        <f t="shared" si="882"/>
        <v>577668.88358297211</v>
      </c>
    </row>
    <row r="4062" spans="1:18" x14ac:dyDescent="0.3">
      <c r="A4062" s="82">
        <v>4031</v>
      </c>
      <c r="B4062" s="94">
        <f t="shared" si="871"/>
        <v>4.4231529883011778E-34</v>
      </c>
      <c r="C4062" s="179">
        <f t="shared" si="872"/>
        <v>4.4131751169292977E-34</v>
      </c>
      <c r="D4062" s="166">
        <f t="shared" si="873"/>
        <v>2.2558277767625785E-3</v>
      </c>
      <c r="E4062" s="167">
        <f t="shared" si="883"/>
        <v>24.291375447755232</v>
      </c>
      <c r="F4062" s="168">
        <f t="shared" si="884"/>
        <v>9.0954975959067479</v>
      </c>
      <c r="G4062" s="168">
        <f t="shared" si="874"/>
        <v>316086.94338851573</v>
      </c>
      <c r="H4062" s="168">
        <f t="shared" si="875"/>
        <v>271310.33852408634</v>
      </c>
      <c r="I4062" s="169">
        <f t="shared" si="876"/>
        <v>587397.28191260202</v>
      </c>
      <c r="J4062" s="169">
        <f t="shared" si="878"/>
        <v>562214.63795350271</v>
      </c>
      <c r="K4062" s="95"/>
      <c r="L4062" s="265">
        <f t="shared" si="877"/>
        <v>225160.92515619419</v>
      </c>
      <c r="M4062" s="265">
        <f>$G4062*NonHospFrac+theModel!$H4062*NonHospFrac</f>
        <v>362236.35675640788</v>
      </c>
      <c r="N4062" s="266">
        <f t="shared" si="879"/>
        <v>587397.28191260202</v>
      </c>
      <c r="O4062" s="159"/>
      <c r="P4062" s="265">
        <f t="shared" si="880"/>
        <v>215507.92268868716</v>
      </c>
      <c r="Q4062" s="265">
        <f t="shared" si="881"/>
        <v>362234.80211473309</v>
      </c>
      <c r="R4062" s="266">
        <f t="shared" si="882"/>
        <v>577742.72480342025</v>
      </c>
    </row>
    <row r="4063" spans="1:18" x14ac:dyDescent="0.3">
      <c r="A4063" s="82">
        <v>4032</v>
      </c>
      <c r="B4063" s="94">
        <f t="shared" ref="B4063:B4126" si="885">Constant*EXP(PowerTerm*(A4063)/7)</f>
        <v>4.3405264590831097E-34</v>
      </c>
      <c r="C4063" s="179">
        <f t="shared" ref="C4063:C4126" si="886">(1-theFloor)*B4063</f>
        <v>4.3307349789309368E-34</v>
      </c>
      <c r="D4063" s="166">
        <f t="shared" ref="D4063:D4126" si="887">theFloor</f>
        <v>2.2558277767625785E-3</v>
      </c>
      <c r="E4063" s="167">
        <f t="shared" si="883"/>
        <v>24.291375447755232</v>
      </c>
      <c r="F4063" s="168">
        <f t="shared" si="884"/>
        <v>9.0977534236835105</v>
      </c>
      <c r="G4063" s="168">
        <f t="shared" ref="G4063:G4126" si="888">$B$22*F4063*totInfected/365.25</f>
        <v>316165.33796772908</v>
      </c>
      <c r="H4063" s="168">
        <f t="shared" ref="H4063:H4126" si="889">lostQALYs_Injured*E4063*totInfected/365.25</f>
        <v>271310.33852408634</v>
      </c>
      <c r="I4063" s="169">
        <f t="shared" ref="I4063:I4126" si="890">H4063+G4063</f>
        <v>587475.67649181536</v>
      </c>
      <c r="J4063" s="169">
        <f t="shared" si="878"/>
        <v>562281.1510704112</v>
      </c>
      <c r="K4063" s="95"/>
      <c r="L4063" s="265">
        <f t="shared" ref="L4063:L4126" si="891">$G4063*HospFrac+$H4063*HospFrac</f>
        <v>225190.97533947974</v>
      </c>
      <c r="M4063" s="265">
        <f>$G4063*NonHospFrac+theModel!$H4063*NonHospFrac</f>
        <v>362284.70115233568</v>
      </c>
      <c r="N4063" s="266">
        <f t="shared" si="879"/>
        <v>587475.67649181536</v>
      </c>
      <c r="O4063" s="159"/>
      <c r="P4063" s="265">
        <f t="shared" si="880"/>
        <v>215533.41847390664</v>
      </c>
      <c r="Q4063" s="265">
        <f t="shared" si="881"/>
        <v>362283.14651066088</v>
      </c>
      <c r="R4063" s="266">
        <f t="shared" si="882"/>
        <v>577816.56498456746</v>
      </c>
    </row>
    <row r="4064" spans="1:18" x14ac:dyDescent="0.3">
      <c r="A4064" s="82">
        <v>4033</v>
      </c>
      <c r="B4064" s="94">
        <f t="shared" si="885"/>
        <v>4.2594434313783779E-34</v>
      </c>
      <c r="C4064" s="179">
        <f t="shared" si="886"/>
        <v>4.2498348605723259E-34</v>
      </c>
      <c r="D4064" s="166">
        <f t="shared" si="887"/>
        <v>2.2558277767625785E-3</v>
      </c>
      <c r="E4064" s="167">
        <f t="shared" si="883"/>
        <v>24.291375447755232</v>
      </c>
      <c r="F4064" s="168">
        <f t="shared" si="884"/>
        <v>9.1000092514602731</v>
      </c>
      <c r="G4064" s="168">
        <f t="shared" si="888"/>
        <v>316243.73254694254</v>
      </c>
      <c r="H4064" s="168">
        <f t="shared" si="889"/>
        <v>271310.33852408634</v>
      </c>
      <c r="I4064" s="169">
        <f t="shared" si="890"/>
        <v>587554.07107102894</v>
      </c>
      <c r="J4064" s="169">
        <f t="shared" ref="J4064:J4127" si="892">J4063+(I4064-I4063)/(1+discountDaily)^A4064</f>
        <v>562347.6614761143</v>
      </c>
      <c r="K4064" s="95"/>
      <c r="L4064" s="265">
        <f t="shared" si="891"/>
        <v>225221.02552276533</v>
      </c>
      <c r="M4064" s="265">
        <f>$G4064*NonHospFrac+theModel!$H4064*NonHospFrac</f>
        <v>362333.04554826353</v>
      </c>
      <c r="N4064" s="266">
        <f t="shared" ref="N4064:N4127" si="893">L4064+M4064</f>
        <v>587554.07107102883</v>
      </c>
      <c r="O4064" s="159"/>
      <c r="P4064" s="265">
        <f t="shared" ref="P4064:P4127" si="894">P4063+(L4064-L4063)/(1+discountDaily)^A4064</f>
        <v>215558.91321986774</v>
      </c>
      <c r="Q4064" s="265">
        <f t="shared" ref="Q4064:Q4127" si="895">Q4063+(M4064-M4063)/(1+discountDaily)^B4064</f>
        <v>362331.49090658873</v>
      </c>
      <c r="R4064" s="266">
        <f t="shared" ref="R4064:R4127" si="896">P4064+Q4064</f>
        <v>577890.40412645647</v>
      </c>
    </row>
    <row r="4065" spans="1:18" x14ac:dyDescent="0.3">
      <c r="A4065" s="82">
        <v>4034</v>
      </c>
      <c r="B4065" s="94">
        <f t="shared" si="885"/>
        <v>4.1798750718695951E-34</v>
      </c>
      <c r="C4065" s="179">
        <f t="shared" si="886"/>
        <v>4.1704459935790742E-34</v>
      </c>
      <c r="D4065" s="166">
        <f t="shared" si="887"/>
        <v>2.2558277767625785E-3</v>
      </c>
      <c r="E4065" s="167">
        <f t="shared" ref="E4065:E4128" si="897">C4065+E4064</f>
        <v>24.291375447755232</v>
      </c>
      <c r="F4065" s="168">
        <f t="shared" ref="F4065:F4128" si="898">D4065+F4064</f>
        <v>9.1022650792370356</v>
      </c>
      <c r="G4065" s="168">
        <f t="shared" si="888"/>
        <v>316322.127126156</v>
      </c>
      <c r="H4065" s="168">
        <f t="shared" si="889"/>
        <v>271310.33852408634</v>
      </c>
      <c r="I4065" s="169">
        <f t="shared" si="890"/>
        <v>587632.46565024229</v>
      </c>
      <c r="J4065" s="169">
        <f t="shared" si="892"/>
        <v>562414.16917072213</v>
      </c>
      <c r="K4065" s="95"/>
      <c r="L4065" s="265">
        <f t="shared" si="891"/>
        <v>225251.07570605091</v>
      </c>
      <c r="M4065" s="265">
        <f>$G4065*NonHospFrac+theModel!$H4065*NonHospFrac</f>
        <v>362381.38994419144</v>
      </c>
      <c r="N4065" s="266">
        <f t="shared" si="893"/>
        <v>587632.46565024229</v>
      </c>
      <c r="O4065" s="159"/>
      <c r="P4065" s="265">
        <f t="shared" si="894"/>
        <v>215584.40692661281</v>
      </c>
      <c r="Q4065" s="265">
        <f t="shared" si="895"/>
        <v>362379.83530251664</v>
      </c>
      <c r="R4065" s="266">
        <f t="shared" si="896"/>
        <v>577964.24222912942</v>
      </c>
    </row>
    <row r="4066" spans="1:18" x14ac:dyDescent="0.3">
      <c r="A4066" s="82">
        <v>4035</v>
      </c>
      <c r="B4066" s="94">
        <f t="shared" si="885"/>
        <v>4.1017930858594667E-34</v>
      </c>
      <c r="C4066" s="179">
        <f t="shared" si="886"/>
        <v>4.0925401470818522E-34</v>
      </c>
      <c r="D4066" s="166">
        <f t="shared" si="887"/>
        <v>2.2558277767625785E-3</v>
      </c>
      <c r="E4066" s="167">
        <f t="shared" si="897"/>
        <v>24.291375447755232</v>
      </c>
      <c r="F4066" s="168">
        <f t="shared" si="898"/>
        <v>9.1045209070137982</v>
      </c>
      <c r="G4066" s="168">
        <f t="shared" si="888"/>
        <v>316400.52170536941</v>
      </c>
      <c r="H4066" s="168">
        <f t="shared" si="889"/>
        <v>271310.33852408634</v>
      </c>
      <c r="I4066" s="169">
        <f t="shared" si="890"/>
        <v>587710.86022945575</v>
      </c>
      <c r="J4066" s="169">
        <f t="shared" si="892"/>
        <v>562480.67415434553</v>
      </c>
      <c r="K4066" s="95"/>
      <c r="L4066" s="265">
        <f t="shared" si="891"/>
        <v>225281.12588933649</v>
      </c>
      <c r="M4066" s="265">
        <f>$G4066*NonHospFrac+theModel!$H4066*NonHospFrac</f>
        <v>362429.73434011923</v>
      </c>
      <c r="N4066" s="266">
        <f t="shared" si="893"/>
        <v>587710.86022945575</v>
      </c>
      <c r="O4066" s="159"/>
      <c r="P4066" s="265">
        <f t="shared" si="894"/>
        <v>215609.89959418419</v>
      </c>
      <c r="Q4066" s="265">
        <f t="shared" si="895"/>
        <v>362428.17969844444</v>
      </c>
      <c r="R4066" s="266">
        <f t="shared" si="896"/>
        <v>578038.07929262868</v>
      </c>
    </row>
    <row r="4067" spans="1:18" x14ac:dyDescent="0.3">
      <c r="A4067" s="82">
        <v>4036</v>
      </c>
      <c r="B4067" s="94">
        <f t="shared" si="885"/>
        <v>4.0251697072081647E-34</v>
      </c>
      <c r="C4067" s="179">
        <f t="shared" si="886"/>
        <v>4.016089617576461E-34</v>
      </c>
      <c r="D4067" s="166">
        <f t="shared" si="887"/>
        <v>2.2558277767625785E-3</v>
      </c>
      <c r="E4067" s="167">
        <f t="shared" si="897"/>
        <v>24.291375447755232</v>
      </c>
      <c r="F4067" s="168">
        <f t="shared" si="898"/>
        <v>9.1067767347905608</v>
      </c>
      <c r="G4067" s="168">
        <f t="shared" si="888"/>
        <v>316478.91628458287</v>
      </c>
      <c r="H4067" s="168">
        <f t="shared" si="889"/>
        <v>271310.33852408634</v>
      </c>
      <c r="I4067" s="169">
        <f t="shared" si="890"/>
        <v>587789.25480866921</v>
      </c>
      <c r="J4067" s="169">
        <f t="shared" si="892"/>
        <v>562547.17642709485</v>
      </c>
      <c r="K4067" s="95"/>
      <c r="L4067" s="265">
        <f t="shared" si="891"/>
        <v>225311.17607262207</v>
      </c>
      <c r="M4067" s="265">
        <f>$G4067*NonHospFrac+theModel!$H4067*NonHospFrac</f>
        <v>362478.07873604714</v>
      </c>
      <c r="N4067" s="266">
        <f t="shared" si="893"/>
        <v>587789.25480866921</v>
      </c>
      <c r="O4067" s="159"/>
      <c r="P4067" s="265">
        <f t="shared" si="894"/>
        <v>215635.39122262425</v>
      </c>
      <c r="Q4067" s="265">
        <f t="shared" si="895"/>
        <v>362476.52409437235</v>
      </c>
      <c r="R4067" s="266">
        <f t="shared" si="896"/>
        <v>578111.91531699663</v>
      </c>
    </row>
    <row r="4068" spans="1:18" x14ac:dyDescent="0.3">
      <c r="A4068" s="82">
        <v>4037</v>
      </c>
      <c r="B4068" s="94">
        <f t="shared" si="885"/>
        <v>3.9499776884605704E-34</v>
      </c>
      <c r="C4068" s="179">
        <f t="shared" si="886"/>
        <v>3.9410672190733488E-34</v>
      </c>
      <c r="D4068" s="166">
        <f t="shared" si="887"/>
        <v>2.2558277767625785E-3</v>
      </c>
      <c r="E4068" s="167">
        <f t="shared" si="897"/>
        <v>24.291375447755232</v>
      </c>
      <c r="F4068" s="168">
        <f t="shared" si="898"/>
        <v>9.1090325625673234</v>
      </c>
      <c r="G4068" s="168">
        <f t="shared" si="888"/>
        <v>316557.31086379621</v>
      </c>
      <c r="H4068" s="168">
        <f t="shared" si="889"/>
        <v>271310.33852408634</v>
      </c>
      <c r="I4068" s="169">
        <f t="shared" si="890"/>
        <v>587867.64938788256</v>
      </c>
      <c r="J4068" s="169">
        <f t="shared" si="892"/>
        <v>562613.67598908057</v>
      </c>
      <c r="K4068" s="95"/>
      <c r="L4068" s="265">
        <f t="shared" si="891"/>
        <v>225341.22625590762</v>
      </c>
      <c r="M4068" s="265">
        <f>$G4068*NonHospFrac+theModel!$H4068*NonHospFrac</f>
        <v>362526.42313197488</v>
      </c>
      <c r="N4068" s="266">
        <f t="shared" si="893"/>
        <v>587867.64938788256</v>
      </c>
      <c r="O4068" s="159"/>
      <c r="P4068" s="265">
        <f t="shared" si="894"/>
        <v>215660.88181197536</v>
      </c>
      <c r="Q4068" s="265">
        <f t="shared" si="895"/>
        <v>362524.86849030008</v>
      </c>
      <c r="R4068" s="266">
        <f t="shared" si="896"/>
        <v>578185.75030227541</v>
      </c>
    </row>
    <row r="4069" spans="1:18" x14ac:dyDescent="0.3">
      <c r="A4069" s="82">
        <v>4038</v>
      </c>
      <c r="B4069" s="94">
        <f t="shared" si="885"/>
        <v>3.8761902911560833E-34</v>
      </c>
      <c r="C4069" s="179">
        <f t="shared" si="886"/>
        <v>3.8674462734292755E-34</v>
      </c>
      <c r="D4069" s="166">
        <f t="shared" si="887"/>
        <v>2.2558277767625785E-3</v>
      </c>
      <c r="E4069" s="167">
        <f t="shared" si="897"/>
        <v>24.291375447755232</v>
      </c>
      <c r="F4069" s="168">
        <f t="shared" si="898"/>
        <v>9.111288390344086</v>
      </c>
      <c r="G4069" s="168">
        <f t="shared" si="888"/>
        <v>316635.70544300968</v>
      </c>
      <c r="H4069" s="168">
        <f t="shared" si="889"/>
        <v>271310.33852408634</v>
      </c>
      <c r="I4069" s="169">
        <f t="shared" si="890"/>
        <v>587946.04396709602</v>
      </c>
      <c r="J4069" s="169">
        <f t="shared" si="892"/>
        <v>562680.17284041329</v>
      </c>
      <c r="K4069" s="95"/>
      <c r="L4069" s="265">
        <f t="shared" si="891"/>
        <v>225371.27643919323</v>
      </c>
      <c r="M4069" s="265">
        <f>$G4069*NonHospFrac+theModel!$H4069*NonHospFrac</f>
        <v>362574.76752790273</v>
      </c>
      <c r="N4069" s="266">
        <f t="shared" si="893"/>
        <v>587946.0439670959</v>
      </c>
      <c r="O4069" s="159"/>
      <c r="P4069" s="265">
        <f t="shared" si="894"/>
        <v>215686.3713622799</v>
      </c>
      <c r="Q4069" s="265">
        <f t="shared" si="895"/>
        <v>362573.21288622794</v>
      </c>
      <c r="R4069" s="266">
        <f t="shared" si="896"/>
        <v>578259.58424850786</v>
      </c>
    </row>
    <row r="4070" spans="1:18" x14ac:dyDescent="0.3">
      <c r="A4070" s="82">
        <v>4039</v>
      </c>
      <c r="B4070" s="94">
        <f t="shared" si="885"/>
        <v>3.8037812763212767E-34</v>
      </c>
      <c r="C4070" s="179">
        <f t="shared" si="886"/>
        <v>3.7952006008614217E-34</v>
      </c>
      <c r="D4070" s="166">
        <f t="shared" si="887"/>
        <v>2.2558277767625785E-3</v>
      </c>
      <c r="E4070" s="167">
        <f t="shared" si="897"/>
        <v>24.291375447755232</v>
      </c>
      <c r="F4070" s="168">
        <f t="shared" si="898"/>
        <v>9.1135442181208486</v>
      </c>
      <c r="G4070" s="168">
        <f t="shared" si="888"/>
        <v>316714.10002222308</v>
      </c>
      <c r="H4070" s="168">
        <f t="shared" si="889"/>
        <v>271310.33852408634</v>
      </c>
      <c r="I4070" s="169">
        <f t="shared" si="890"/>
        <v>588024.43854630948</v>
      </c>
      <c r="J4070" s="169">
        <f t="shared" si="892"/>
        <v>562746.66698120348</v>
      </c>
      <c r="K4070" s="95"/>
      <c r="L4070" s="265">
        <f t="shared" si="891"/>
        <v>225401.32662247878</v>
      </c>
      <c r="M4070" s="265">
        <f>$G4070*NonHospFrac+theModel!$H4070*NonHospFrac</f>
        <v>362623.11192383058</v>
      </c>
      <c r="N4070" s="266">
        <f t="shared" si="893"/>
        <v>588024.43854630936</v>
      </c>
      <c r="O4070" s="159"/>
      <c r="P4070" s="265">
        <f t="shared" si="894"/>
        <v>215711.85987358014</v>
      </c>
      <c r="Q4070" s="265">
        <f t="shared" si="895"/>
        <v>362621.55728215579</v>
      </c>
      <c r="R4070" s="266">
        <f t="shared" si="896"/>
        <v>578333.41715573589</v>
      </c>
    </row>
    <row r="4071" spans="1:18" x14ac:dyDescent="0.3">
      <c r="A4071" s="82">
        <v>4040</v>
      </c>
      <c r="B4071" s="94">
        <f t="shared" si="885"/>
        <v>3.7327248951384093E-34</v>
      </c>
      <c r="C4071" s="179">
        <f t="shared" si="886"/>
        <v>3.724304510636943E-34</v>
      </c>
      <c r="D4071" s="166">
        <f t="shared" si="887"/>
        <v>2.2558277767625785E-3</v>
      </c>
      <c r="E4071" s="167">
        <f t="shared" si="897"/>
        <v>24.291375447755232</v>
      </c>
      <c r="F4071" s="168">
        <f t="shared" si="898"/>
        <v>9.1158000458976112</v>
      </c>
      <c r="G4071" s="168">
        <f t="shared" si="888"/>
        <v>316792.49460143648</v>
      </c>
      <c r="H4071" s="168">
        <f t="shared" si="889"/>
        <v>271310.33852408634</v>
      </c>
      <c r="I4071" s="169">
        <f t="shared" si="890"/>
        <v>588102.83312552283</v>
      </c>
      <c r="J4071" s="169">
        <f t="shared" si="892"/>
        <v>562813.15841156151</v>
      </c>
      <c r="K4071" s="95"/>
      <c r="L4071" s="265">
        <f t="shared" si="891"/>
        <v>225431.37680576439</v>
      </c>
      <c r="M4071" s="265">
        <f>$G4071*NonHospFrac+theModel!$H4071*NonHospFrac</f>
        <v>362671.45631975844</v>
      </c>
      <c r="N4071" s="266">
        <f t="shared" si="893"/>
        <v>588102.83312552283</v>
      </c>
      <c r="O4071" s="159"/>
      <c r="P4071" s="265">
        <f t="shared" si="894"/>
        <v>215737.34734591853</v>
      </c>
      <c r="Q4071" s="265">
        <f t="shared" si="895"/>
        <v>362669.90167808364</v>
      </c>
      <c r="R4071" s="266">
        <f t="shared" si="896"/>
        <v>578407.24902400211</v>
      </c>
    </row>
    <row r="4072" spans="1:18" x14ac:dyDescent="0.3">
      <c r="A4072" s="82">
        <v>4041</v>
      </c>
      <c r="B4072" s="94">
        <f t="shared" si="885"/>
        <v>3.6629958797897015E-34</v>
      </c>
      <c r="C4072" s="179">
        <f t="shared" si="886"/>
        <v>3.6547327919379048E-34</v>
      </c>
      <c r="D4072" s="166">
        <f t="shared" si="887"/>
        <v>2.2558277767625785E-3</v>
      </c>
      <c r="E4072" s="167">
        <f t="shared" si="897"/>
        <v>24.291375447755232</v>
      </c>
      <c r="F4072" s="168">
        <f t="shared" si="898"/>
        <v>9.1180558736743738</v>
      </c>
      <c r="G4072" s="168">
        <f t="shared" si="888"/>
        <v>316870.88918064995</v>
      </c>
      <c r="H4072" s="168">
        <f t="shared" si="889"/>
        <v>271310.33852408634</v>
      </c>
      <c r="I4072" s="169">
        <f t="shared" si="890"/>
        <v>588181.22770473629</v>
      </c>
      <c r="J4072" s="169">
        <f t="shared" si="892"/>
        <v>562879.64713159797</v>
      </c>
      <c r="K4072" s="95"/>
      <c r="L4072" s="265">
        <f t="shared" si="891"/>
        <v>225461.42698904997</v>
      </c>
      <c r="M4072" s="265">
        <f>$G4072*NonHospFrac+theModel!$H4072*NonHospFrac</f>
        <v>362719.80071568629</v>
      </c>
      <c r="N4072" s="266">
        <f t="shared" si="893"/>
        <v>588181.22770473629</v>
      </c>
      <c r="O4072" s="159"/>
      <c r="P4072" s="265">
        <f t="shared" si="894"/>
        <v>215762.83377933735</v>
      </c>
      <c r="Q4072" s="265">
        <f t="shared" si="895"/>
        <v>362718.24607401149</v>
      </c>
      <c r="R4072" s="266">
        <f t="shared" si="896"/>
        <v>578481.0798533489</v>
      </c>
    </row>
    <row r="4073" spans="1:18" x14ac:dyDescent="0.3">
      <c r="A4073" s="82">
        <v>4042</v>
      </c>
      <c r="B4073" s="94">
        <f t="shared" si="885"/>
        <v>3.59456943447176E-34</v>
      </c>
      <c r="C4073" s="179">
        <f t="shared" si="886"/>
        <v>3.5864607048959768E-34</v>
      </c>
      <c r="D4073" s="166">
        <f t="shared" si="887"/>
        <v>2.2558277767625785E-3</v>
      </c>
      <c r="E4073" s="167">
        <f t="shared" si="897"/>
        <v>24.291375447755232</v>
      </c>
      <c r="F4073" s="168">
        <f t="shared" si="898"/>
        <v>9.1203117014511363</v>
      </c>
      <c r="G4073" s="168">
        <f t="shared" si="888"/>
        <v>316949.28375986335</v>
      </c>
      <c r="H4073" s="168">
        <f t="shared" si="889"/>
        <v>271310.33852408634</v>
      </c>
      <c r="I4073" s="169">
        <f t="shared" si="890"/>
        <v>588259.62228394975</v>
      </c>
      <c r="J4073" s="169">
        <f t="shared" si="892"/>
        <v>562946.13314142334</v>
      </c>
      <c r="K4073" s="95"/>
      <c r="L4073" s="265">
        <f t="shared" si="891"/>
        <v>225491.47717233555</v>
      </c>
      <c r="M4073" s="265">
        <f>$G4073*NonHospFrac+theModel!$H4073*NonHospFrac</f>
        <v>362768.14511161414</v>
      </c>
      <c r="N4073" s="266">
        <f t="shared" si="893"/>
        <v>588259.62228394975</v>
      </c>
      <c r="O4073" s="159"/>
      <c r="P4073" s="265">
        <f t="shared" si="894"/>
        <v>215788.31917387896</v>
      </c>
      <c r="Q4073" s="265">
        <f t="shared" si="895"/>
        <v>362766.59046993934</v>
      </c>
      <c r="R4073" s="266">
        <f t="shared" si="896"/>
        <v>578554.90964381828</v>
      </c>
    </row>
    <row r="4074" spans="1:18" x14ac:dyDescent="0.3">
      <c r="A4074" s="82">
        <v>4043</v>
      </c>
      <c r="B4074" s="94">
        <f t="shared" si="885"/>
        <v>3.5274212265781855E-34</v>
      </c>
      <c r="C4074" s="179">
        <f t="shared" si="886"/>
        <v>3.5194639717949284E-34</v>
      </c>
      <c r="D4074" s="166">
        <f t="shared" si="887"/>
        <v>2.2558277767625785E-3</v>
      </c>
      <c r="E4074" s="167">
        <f t="shared" si="897"/>
        <v>24.291375447755232</v>
      </c>
      <c r="F4074" s="168">
        <f t="shared" si="898"/>
        <v>9.1225675292278989</v>
      </c>
      <c r="G4074" s="168">
        <f t="shared" si="888"/>
        <v>317027.67833907675</v>
      </c>
      <c r="H4074" s="168">
        <f t="shared" si="889"/>
        <v>271310.33852408634</v>
      </c>
      <c r="I4074" s="169">
        <f t="shared" si="890"/>
        <v>588338.01686316309</v>
      </c>
      <c r="J4074" s="169">
        <f t="shared" si="892"/>
        <v>563012.61644114798</v>
      </c>
      <c r="K4074" s="95"/>
      <c r="L4074" s="265">
        <f t="shared" si="891"/>
        <v>225521.5273556211</v>
      </c>
      <c r="M4074" s="265">
        <f>$G4074*NonHospFrac+theModel!$H4074*NonHospFrac</f>
        <v>362816.48950754199</v>
      </c>
      <c r="N4074" s="266">
        <f t="shared" si="893"/>
        <v>588338.01686316309</v>
      </c>
      <c r="O4074" s="159"/>
      <c r="P4074" s="265">
        <f t="shared" si="894"/>
        <v>215813.80352958568</v>
      </c>
      <c r="Q4074" s="265">
        <f t="shared" si="895"/>
        <v>362814.9348658672</v>
      </c>
      <c r="R4074" s="266">
        <f t="shared" si="896"/>
        <v>578628.73839545285</v>
      </c>
    </row>
    <row r="4075" spans="1:18" x14ac:dyDescent="0.3">
      <c r="A4075" s="82">
        <v>4044</v>
      </c>
      <c r="B4075" s="94">
        <f t="shared" si="885"/>
        <v>3.4615273780468411E-34</v>
      </c>
      <c r="C4075" s="179">
        <f t="shared" si="886"/>
        <v>3.4537187684374191E-34</v>
      </c>
      <c r="D4075" s="166">
        <f t="shared" si="887"/>
        <v>2.2558277767625785E-3</v>
      </c>
      <c r="E4075" s="167">
        <f t="shared" si="897"/>
        <v>24.291375447755232</v>
      </c>
      <c r="F4075" s="168">
        <f t="shared" si="898"/>
        <v>9.1248233570046615</v>
      </c>
      <c r="G4075" s="168">
        <f t="shared" si="888"/>
        <v>317106.07291829021</v>
      </c>
      <c r="H4075" s="168">
        <f t="shared" si="889"/>
        <v>271310.33852408634</v>
      </c>
      <c r="I4075" s="169">
        <f t="shared" si="890"/>
        <v>588416.41144237656</v>
      </c>
      <c r="J4075" s="169">
        <f t="shared" si="892"/>
        <v>563079.09703088249</v>
      </c>
      <c r="K4075" s="95"/>
      <c r="L4075" s="265">
        <f t="shared" si="891"/>
        <v>225551.57753890671</v>
      </c>
      <c r="M4075" s="265">
        <f>$G4075*NonHospFrac+theModel!$H4075*NonHospFrac</f>
        <v>362864.83390346984</v>
      </c>
      <c r="N4075" s="266">
        <f t="shared" si="893"/>
        <v>588416.41144237656</v>
      </c>
      <c r="O4075" s="159"/>
      <c r="P4075" s="265">
        <f t="shared" si="894"/>
        <v>215839.28684649995</v>
      </c>
      <c r="Q4075" s="265">
        <f t="shared" si="895"/>
        <v>362863.27926179505</v>
      </c>
      <c r="R4075" s="266">
        <f t="shared" si="896"/>
        <v>578702.566108295</v>
      </c>
    </row>
    <row r="4076" spans="1:18" x14ac:dyDescent="0.3">
      <c r="A4076" s="82">
        <v>4045</v>
      </c>
      <c r="B4076" s="94">
        <f t="shared" si="885"/>
        <v>3.3968644568687593E-34</v>
      </c>
      <c r="C4076" s="179">
        <f t="shared" si="886"/>
        <v>3.389201715673057E-34</v>
      </c>
      <c r="D4076" s="166">
        <f t="shared" si="887"/>
        <v>2.2558277767625785E-3</v>
      </c>
      <c r="E4076" s="167">
        <f t="shared" si="897"/>
        <v>24.291375447755232</v>
      </c>
      <c r="F4076" s="168">
        <f t="shared" si="898"/>
        <v>9.1270791847814241</v>
      </c>
      <c r="G4076" s="168">
        <f t="shared" si="888"/>
        <v>317184.46749750362</v>
      </c>
      <c r="H4076" s="168">
        <f t="shared" si="889"/>
        <v>271310.33852408634</v>
      </c>
      <c r="I4076" s="169">
        <f t="shared" si="890"/>
        <v>588494.80602159002</v>
      </c>
      <c r="J4076" s="169">
        <f t="shared" si="892"/>
        <v>563145.57491073734</v>
      </c>
      <c r="K4076" s="95"/>
      <c r="L4076" s="265">
        <f t="shared" si="891"/>
        <v>225581.62772219226</v>
      </c>
      <c r="M4076" s="265">
        <f>$G4076*NonHospFrac+theModel!$H4076*NonHospFrac</f>
        <v>362913.1782993977</v>
      </c>
      <c r="N4076" s="266">
        <f t="shared" si="893"/>
        <v>588494.80602159002</v>
      </c>
      <c r="O4076" s="159"/>
      <c r="P4076" s="265">
        <f t="shared" si="894"/>
        <v>215864.76912466402</v>
      </c>
      <c r="Q4076" s="265">
        <f t="shared" si="895"/>
        <v>362911.6236577229</v>
      </c>
      <c r="R4076" s="266">
        <f t="shared" si="896"/>
        <v>578776.39278238686</v>
      </c>
    </row>
    <row r="4077" spans="1:18" x14ac:dyDescent="0.3">
      <c r="A4077" s="82">
        <v>4046</v>
      </c>
      <c r="B4077" s="94">
        <f t="shared" si="885"/>
        <v>3.3334094687556597E-34</v>
      </c>
      <c r="C4077" s="179">
        <f t="shared" si="886"/>
        <v>3.3258898710847173E-34</v>
      </c>
      <c r="D4077" s="166">
        <f t="shared" si="887"/>
        <v>2.2558277767625785E-3</v>
      </c>
      <c r="E4077" s="167">
        <f t="shared" si="897"/>
        <v>24.291375447755232</v>
      </c>
      <c r="F4077" s="168">
        <f t="shared" si="898"/>
        <v>9.1293350125581867</v>
      </c>
      <c r="G4077" s="168">
        <f t="shared" si="888"/>
        <v>317262.86207671702</v>
      </c>
      <c r="H4077" s="168">
        <f t="shared" si="889"/>
        <v>271310.33852408634</v>
      </c>
      <c r="I4077" s="169">
        <f t="shared" si="890"/>
        <v>588573.20060080336</v>
      </c>
      <c r="J4077" s="169">
        <f t="shared" si="892"/>
        <v>563212.05008082278</v>
      </c>
      <c r="K4077" s="95"/>
      <c r="L4077" s="265">
        <f t="shared" si="891"/>
        <v>225611.67790547785</v>
      </c>
      <c r="M4077" s="265">
        <f>$G4077*NonHospFrac+theModel!$H4077*NonHospFrac</f>
        <v>362961.52269532549</v>
      </c>
      <c r="N4077" s="266">
        <f t="shared" si="893"/>
        <v>588573.20060080336</v>
      </c>
      <c r="O4077" s="159"/>
      <c r="P4077" s="265">
        <f t="shared" si="894"/>
        <v>215890.25036412029</v>
      </c>
      <c r="Q4077" s="265">
        <f t="shared" si="895"/>
        <v>362959.96805365069</v>
      </c>
      <c r="R4077" s="266">
        <f t="shared" si="896"/>
        <v>578850.21841777093</v>
      </c>
    </row>
    <row r="4078" spans="1:18" x14ac:dyDescent="0.3">
      <c r="A4078" s="82">
        <v>4047</v>
      </c>
      <c r="B4078" s="94">
        <f t="shared" si="885"/>
        <v>3.2711398489631269E-34</v>
      </c>
      <c r="C4078" s="179">
        <f t="shared" si="886"/>
        <v>3.2637607208301609E-34</v>
      </c>
      <c r="D4078" s="166">
        <f t="shared" si="887"/>
        <v>2.2558277767625785E-3</v>
      </c>
      <c r="E4078" s="167">
        <f t="shared" si="897"/>
        <v>24.291375447755232</v>
      </c>
      <c r="F4078" s="168">
        <f t="shared" si="898"/>
        <v>9.1315908403349493</v>
      </c>
      <c r="G4078" s="168">
        <f t="shared" si="888"/>
        <v>317341.25665593043</v>
      </c>
      <c r="H4078" s="168">
        <f t="shared" si="889"/>
        <v>271310.33852408634</v>
      </c>
      <c r="I4078" s="169">
        <f t="shared" si="890"/>
        <v>588651.59518001671</v>
      </c>
      <c r="J4078" s="169">
        <f t="shared" si="892"/>
        <v>563278.5225412494</v>
      </c>
      <c r="K4078" s="95"/>
      <c r="L4078" s="265">
        <f t="shared" si="891"/>
        <v>225641.72808876343</v>
      </c>
      <c r="M4078" s="265">
        <f>$G4078*NonHospFrac+theModel!$H4078*NonHospFrac</f>
        <v>363009.86709125334</v>
      </c>
      <c r="N4078" s="266">
        <f t="shared" si="893"/>
        <v>588651.59518001671</v>
      </c>
      <c r="O4078" s="159"/>
      <c r="P4078" s="265">
        <f t="shared" si="894"/>
        <v>215915.73056491106</v>
      </c>
      <c r="Q4078" s="265">
        <f t="shared" si="895"/>
        <v>363008.31244957855</v>
      </c>
      <c r="R4078" s="266">
        <f t="shared" si="896"/>
        <v>578924.04301448958</v>
      </c>
    </row>
    <row r="4079" spans="1:18" x14ac:dyDescent="0.3">
      <c r="A4079" s="82">
        <v>4048</v>
      </c>
      <c r="B4079" s="94">
        <f t="shared" si="885"/>
        <v>3.2100334542665359E-34</v>
      </c>
      <c r="C4079" s="179">
        <f t="shared" si="886"/>
        <v>3.2027921716360643E-34</v>
      </c>
      <c r="D4079" s="166">
        <f t="shared" si="887"/>
        <v>2.2558277767625785E-3</v>
      </c>
      <c r="E4079" s="167">
        <f t="shared" si="897"/>
        <v>24.291375447755232</v>
      </c>
      <c r="F4079" s="168">
        <f t="shared" si="898"/>
        <v>9.1338466681117119</v>
      </c>
      <c r="G4079" s="168">
        <f t="shared" si="888"/>
        <v>317419.65123514389</v>
      </c>
      <c r="H4079" s="168">
        <f t="shared" si="889"/>
        <v>271310.33852408634</v>
      </c>
      <c r="I4079" s="169">
        <f t="shared" si="890"/>
        <v>588729.98975923029</v>
      </c>
      <c r="J4079" s="169">
        <f t="shared" si="892"/>
        <v>563344.99229212792</v>
      </c>
      <c r="K4079" s="95"/>
      <c r="L4079" s="265">
        <f t="shared" si="891"/>
        <v>225671.77827204904</v>
      </c>
      <c r="M4079" s="265">
        <f>$G4079*NonHospFrac+theModel!$H4079*NonHospFrac</f>
        <v>363058.21148718119</v>
      </c>
      <c r="N4079" s="266">
        <f t="shared" si="893"/>
        <v>588729.98975923029</v>
      </c>
      <c r="O4079" s="159"/>
      <c r="P4079" s="265">
        <f t="shared" si="894"/>
        <v>215941.20972707873</v>
      </c>
      <c r="Q4079" s="265">
        <f t="shared" si="895"/>
        <v>363056.6568455064</v>
      </c>
      <c r="R4079" s="266">
        <f t="shared" si="896"/>
        <v>578997.86657258519</v>
      </c>
    </row>
    <row r="4080" spans="1:18" x14ac:dyDescent="0.3">
      <c r="A4080" s="82">
        <v>4049</v>
      </c>
      <c r="B4080" s="94">
        <f t="shared" si="885"/>
        <v>3.1500685550868665E-34</v>
      </c>
      <c r="C4080" s="179">
        <f t="shared" si="886"/>
        <v>3.142962542941595E-34</v>
      </c>
      <c r="D4080" s="166">
        <f t="shared" si="887"/>
        <v>2.2558277767625785E-3</v>
      </c>
      <c r="E4080" s="167">
        <f t="shared" si="897"/>
        <v>24.291375447755232</v>
      </c>
      <c r="F4080" s="168">
        <f t="shared" si="898"/>
        <v>9.1361024958884745</v>
      </c>
      <c r="G4080" s="168">
        <f t="shared" si="888"/>
        <v>317498.04581435729</v>
      </c>
      <c r="H4080" s="168">
        <f t="shared" si="889"/>
        <v>271310.33852408634</v>
      </c>
      <c r="I4080" s="169">
        <f t="shared" si="890"/>
        <v>588808.38433844363</v>
      </c>
      <c r="J4080" s="169">
        <f t="shared" si="892"/>
        <v>563411.45933356835</v>
      </c>
      <c r="K4080" s="95"/>
      <c r="L4080" s="265">
        <f t="shared" si="891"/>
        <v>225701.82845533459</v>
      </c>
      <c r="M4080" s="265">
        <f>$G4080*NonHospFrac+theModel!$H4080*NonHospFrac</f>
        <v>363106.55588310899</v>
      </c>
      <c r="N4080" s="266">
        <f t="shared" si="893"/>
        <v>588808.38433844363</v>
      </c>
      <c r="O4080" s="159"/>
      <c r="P4080" s="265">
        <f t="shared" si="894"/>
        <v>215966.68785066553</v>
      </c>
      <c r="Q4080" s="265">
        <f t="shared" si="895"/>
        <v>363105.00124143419</v>
      </c>
      <c r="R4080" s="266">
        <f t="shared" si="896"/>
        <v>579071.68909209967</v>
      </c>
    </row>
    <row r="4081" spans="1:18" x14ac:dyDescent="0.3">
      <c r="A4081" s="82">
        <v>4050</v>
      </c>
      <c r="B4081" s="94">
        <f t="shared" si="885"/>
        <v>3.091223827763615E-34</v>
      </c>
      <c r="C4081" s="179">
        <f t="shared" si="886"/>
        <v>3.0842505591887553E-34</v>
      </c>
      <c r="D4081" s="166">
        <f t="shared" si="887"/>
        <v>2.2558277767625785E-3</v>
      </c>
      <c r="E4081" s="167">
        <f t="shared" si="897"/>
        <v>24.291375447755232</v>
      </c>
      <c r="F4081" s="168">
        <f t="shared" si="898"/>
        <v>9.138358323665237</v>
      </c>
      <c r="G4081" s="168">
        <f t="shared" si="888"/>
        <v>317576.44039357069</v>
      </c>
      <c r="H4081" s="168">
        <f t="shared" si="889"/>
        <v>271310.33852408634</v>
      </c>
      <c r="I4081" s="169">
        <f t="shared" si="890"/>
        <v>588886.77891765698</v>
      </c>
      <c r="J4081" s="169">
        <f t="shared" si="892"/>
        <v>563477.92366568127</v>
      </c>
      <c r="K4081" s="95"/>
      <c r="L4081" s="265">
        <f t="shared" si="891"/>
        <v>225731.87863862014</v>
      </c>
      <c r="M4081" s="265">
        <f>$G4081*NonHospFrac+theModel!$H4081*NonHospFrac</f>
        <v>363154.90027903684</v>
      </c>
      <c r="N4081" s="266">
        <f t="shared" si="893"/>
        <v>588886.77891765698</v>
      </c>
      <c r="O4081" s="159"/>
      <c r="P4081" s="265">
        <f t="shared" si="894"/>
        <v>215992.16493571387</v>
      </c>
      <c r="Q4081" s="265">
        <f t="shared" si="895"/>
        <v>363153.34563736204</v>
      </c>
      <c r="R4081" s="266">
        <f t="shared" si="896"/>
        <v>579145.51057307585</v>
      </c>
    </row>
    <row r="4082" spans="1:18" x14ac:dyDescent="0.3">
      <c r="A4082" s="82">
        <v>4051</v>
      </c>
      <c r="B4082" s="94">
        <f t="shared" si="885"/>
        <v>3.033478346972091E-34</v>
      </c>
      <c r="C4082" s="179">
        <f t="shared" si="886"/>
        <v>3.0266353422567835E-34</v>
      </c>
      <c r="D4082" s="166">
        <f t="shared" si="887"/>
        <v>2.2558277767625785E-3</v>
      </c>
      <c r="E4082" s="167">
        <f t="shared" si="897"/>
        <v>24.291375447755232</v>
      </c>
      <c r="F4082" s="168">
        <f t="shared" si="898"/>
        <v>9.1406141514419996</v>
      </c>
      <c r="G4082" s="168">
        <f t="shared" si="888"/>
        <v>317654.83497278416</v>
      </c>
      <c r="H4082" s="168">
        <f t="shared" si="889"/>
        <v>271310.33852408634</v>
      </c>
      <c r="I4082" s="169">
        <f t="shared" si="890"/>
        <v>588965.17349687056</v>
      </c>
      <c r="J4082" s="169">
        <f t="shared" si="892"/>
        <v>563544.38528857741</v>
      </c>
      <c r="K4082" s="95"/>
      <c r="L4082" s="265">
        <f t="shared" si="891"/>
        <v>225761.92882190575</v>
      </c>
      <c r="M4082" s="265">
        <f>$G4082*NonHospFrac+theModel!$H4082*NonHospFrac</f>
        <v>363203.24467496469</v>
      </c>
      <c r="N4082" s="266">
        <f t="shared" si="893"/>
        <v>588965.17349687044</v>
      </c>
      <c r="O4082" s="159"/>
      <c r="P4082" s="265">
        <f t="shared" si="894"/>
        <v>216017.64098226611</v>
      </c>
      <c r="Q4082" s="265">
        <f t="shared" si="895"/>
        <v>363201.69003328989</v>
      </c>
      <c r="R4082" s="266">
        <f t="shared" si="896"/>
        <v>579219.331015556</v>
      </c>
    </row>
    <row r="4083" spans="1:18" x14ac:dyDescent="0.3">
      <c r="A4083" s="82">
        <v>4052</v>
      </c>
      <c r="B4083" s="94">
        <f t="shared" si="885"/>
        <v>2.9768115782821083E-34</v>
      </c>
      <c r="C4083" s="179">
        <f t="shared" si="886"/>
        <v>2.9700964040376312E-34</v>
      </c>
      <c r="D4083" s="166">
        <f t="shared" si="887"/>
        <v>2.2558277767625785E-3</v>
      </c>
      <c r="E4083" s="167">
        <f t="shared" si="897"/>
        <v>24.291375447755232</v>
      </c>
      <c r="F4083" s="168">
        <f t="shared" si="898"/>
        <v>9.1428699792187622</v>
      </c>
      <c r="G4083" s="168">
        <f t="shared" si="888"/>
        <v>317733.22955199756</v>
      </c>
      <c r="H4083" s="168">
        <f t="shared" si="889"/>
        <v>271310.33852408634</v>
      </c>
      <c r="I4083" s="169">
        <f t="shared" si="890"/>
        <v>589043.5680760839</v>
      </c>
      <c r="J4083" s="169">
        <f t="shared" si="892"/>
        <v>563610.84420236677</v>
      </c>
      <c r="K4083" s="95"/>
      <c r="L4083" s="265">
        <f t="shared" si="891"/>
        <v>225791.97900519133</v>
      </c>
      <c r="M4083" s="265">
        <f>$G4083*NonHospFrac+theModel!$H4083*NonHospFrac</f>
        <v>363251.58907089254</v>
      </c>
      <c r="N4083" s="266">
        <f t="shared" si="893"/>
        <v>589043.5680760839</v>
      </c>
      <c r="O4083" s="159"/>
      <c r="P4083" s="265">
        <f t="shared" si="894"/>
        <v>216043.11599036452</v>
      </c>
      <c r="Q4083" s="265">
        <f t="shared" si="895"/>
        <v>363250.03442921775</v>
      </c>
      <c r="R4083" s="266">
        <f t="shared" si="896"/>
        <v>579293.15041958226</v>
      </c>
    </row>
    <row r="4084" spans="1:18" x14ac:dyDescent="0.3">
      <c r="A4084" s="82">
        <v>4053</v>
      </c>
      <c r="B4084" s="94">
        <f t="shared" si="885"/>
        <v>2.9212033708563665E-34</v>
      </c>
      <c r="C4084" s="179">
        <f t="shared" si="886"/>
        <v>2.9146136391508162E-34</v>
      </c>
      <c r="D4084" s="166">
        <f t="shared" si="887"/>
        <v>2.2558277767625785E-3</v>
      </c>
      <c r="E4084" s="167">
        <f t="shared" si="897"/>
        <v>24.291375447755232</v>
      </c>
      <c r="F4084" s="168">
        <f t="shared" si="898"/>
        <v>9.1451258069955248</v>
      </c>
      <c r="G4084" s="168">
        <f t="shared" si="888"/>
        <v>317811.62413121102</v>
      </c>
      <c r="H4084" s="168">
        <f t="shared" si="889"/>
        <v>271310.33852408634</v>
      </c>
      <c r="I4084" s="169">
        <f t="shared" si="890"/>
        <v>589121.96265529736</v>
      </c>
      <c r="J4084" s="169">
        <f t="shared" si="892"/>
        <v>563677.30040716007</v>
      </c>
      <c r="K4084" s="95"/>
      <c r="L4084" s="265">
        <f t="shared" si="891"/>
        <v>225822.02918847691</v>
      </c>
      <c r="M4084" s="265">
        <f>$G4084*NonHospFrac+theModel!$H4084*NonHospFrac</f>
        <v>363299.9334668204</v>
      </c>
      <c r="N4084" s="266">
        <f t="shared" si="893"/>
        <v>589121.96265529725</v>
      </c>
      <c r="O4084" s="159"/>
      <c r="P4084" s="265">
        <f t="shared" si="894"/>
        <v>216068.58996005144</v>
      </c>
      <c r="Q4084" s="265">
        <f t="shared" si="895"/>
        <v>363298.3788251456</v>
      </c>
      <c r="R4084" s="266">
        <f t="shared" si="896"/>
        <v>579366.96878519701</v>
      </c>
    </row>
    <row r="4085" spans="1:18" x14ac:dyDescent="0.3">
      <c r="A4085" s="82">
        <v>4054</v>
      </c>
      <c r="B4085" s="94">
        <f t="shared" si="885"/>
        <v>2.8666339502841231E-34</v>
      </c>
      <c r="C4085" s="179">
        <f t="shared" si="886"/>
        <v>2.8601673177932616E-34</v>
      </c>
      <c r="D4085" s="166">
        <f t="shared" si="887"/>
        <v>2.2558277767625785E-3</v>
      </c>
      <c r="E4085" s="167">
        <f t="shared" si="897"/>
        <v>24.291375447755232</v>
      </c>
      <c r="F4085" s="168">
        <f t="shared" si="898"/>
        <v>9.1473816347722874</v>
      </c>
      <c r="G4085" s="168">
        <f t="shared" si="888"/>
        <v>317890.01871042443</v>
      </c>
      <c r="H4085" s="168">
        <f t="shared" si="889"/>
        <v>271310.33852408634</v>
      </c>
      <c r="I4085" s="169">
        <f t="shared" si="890"/>
        <v>589200.35723451083</v>
      </c>
      <c r="J4085" s="169">
        <f t="shared" si="892"/>
        <v>563743.75390306767</v>
      </c>
      <c r="K4085" s="95"/>
      <c r="L4085" s="265">
        <f t="shared" si="891"/>
        <v>225852.07937176249</v>
      </c>
      <c r="M4085" s="265">
        <f>$G4085*NonHospFrac+theModel!$H4085*NonHospFrac</f>
        <v>363348.27786274825</v>
      </c>
      <c r="N4085" s="266">
        <f t="shared" si="893"/>
        <v>589200.35723451071</v>
      </c>
      <c r="O4085" s="159"/>
      <c r="P4085" s="265">
        <f t="shared" si="894"/>
        <v>216094.06289136919</v>
      </c>
      <c r="Q4085" s="265">
        <f t="shared" si="895"/>
        <v>363346.72322107345</v>
      </c>
      <c r="R4085" s="266">
        <f t="shared" si="896"/>
        <v>579440.78611244261</v>
      </c>
    </row>
    <row r="4086" spans="1:18" x14ac:dyDescent="0.3">
      <c r="A4086" s="82">
        <v>4055</v>
      </c>
      <c r="B4086" s="94">
        <f t="shared" si="885"/>
        <v>2.81308391155004E-34</v>
      </c>
      <c r="C4086" s="179">
        <f t="shared" si="886"/>
        <v>2.8067380787240013E-34</v>
      </c>
      <c r="D4086" s="166">
        <f t="shared" si="887"/>
        <v>2.2558277767625785E-3</v>
      </c>
      <c r="E4086" s="167">
        <f t="shared" si="897"/>
        <v>24.291375447755232</v>
      </c>
      <c r="F4086" s="168">
        <f t="shared" si="898"/>
        <v>9.14963746254905</v>
      </c>
      <c r="G4086" s="168">
        <f t="shared" si="888"/>
        <v>317968.41328963789</v>
      </c>
      <c r="H4086" s="168">
        <f t="shared" si="889"/>
        <v>271310.33852408634</v>
      </c>
      <c r="I4086" s="169">
        <f t="shared" si="890"/>
        <v>589278.75181372417</v>
      </c>
      <c r="J4086" s="169">
        <f t="shared" si="892"/>
        <v>563810.20469019981</v>
      </c>
      <c r="K4086" s="95"/>
      <c r="L4086" s="265">
        <f t="shared" si="891"/>
        <v>225882.12955504807</v>
      </c>
      <c r="M4086" s="265">
        <f>$G4086*NonHospFrac+theModel!$H4086*NonHospFrac</f>
        <v>363396.6222586761</v>
      </c>
      <c r="N4086" s="266">
        <f t="shared" si="893"/>
        <v>589278.75181372417</v>
      </c>
      <c r="O4086" s="159"/>
      <c r="P4086" s="265">
        <f t="shared" si="894"/>
        <v>216119.53478436012</v>
      </c>
      <c r="Q4086" s="265">
        <f t="shared" si="895"/>
        <v>363395.0676170013</v>
      </c>
      <c r="R4086" s="266">
        <f t="shared" si="896"/>
        <v>579514.60240136145</v>
      </c>
    </row>
    <row r="4087" spans="1:18" x14ac:dyDescent="0.3">
      <c r="A4087" s="82">
        <v>4056</v>
      </c>
      <c r="B4087" s="94">
        <f t="shared" si="885"/>
        <v>2.7605342121330544E-34</v>
      </c>
      <c r="C4087" s="179">
        <f t="shared" si="886"/>
        <v>2.7543069223786212E-34</v>
      </c>
      <c r="D4087" s="166">
        <f t="shared" si="887"/>
        <v>2.2558277767625785E-3</v>
      </c>
      <c r="E4087" s="167">
        <f t="shared" si="897"/>
        <v>24.291375447755232</v>
      </c>
      <c r="F4087" s="168">
        <f t="shared" si="898"/>
        <v>9.1518932903258126</v>
      </c>
      <c r="G4087" s="168">
        <f t="shared" si="888"/>
        <v>318046.80786885123</v>
      </c>
      <c r="H4087" s="168">
        <f t="shared" si="889"/>
        <v>271310.33852408634</v>
      </c>
      <c r="I4087" s="169">
        <f t="shared" si="890"/>
        <v>589357.14639293752</v>
      </c>
      <c r="J4087" s="169">
        <f t="shared" si="892"/>
        <v>563876.65276866709</v>
      </c>
      <c r="K4087" s="95"/>
      <c r="L4087" s="265">
        <f t="shared" si="891"/>
        <v>225912.17973833362</v>
      </c>
      <c r="M4087" s="265">
        <f>$G4087*NonHospFrac+theModel!$H4087*NonHospFrac</f>
        <v>363444.96665460395</v>
      </c>
      <c r="N4087" s="266">
        <f t="shared" si="893"/>
        <v>589357.14639293752</v>
      </c>
      <c r="O4087" s="159"/>
      <c r="P4087" s="265">
        <f t="shared" si="894"/>
        <v>216145.00563906651</v>
      </c>
      <c r="Q4087" s="265">
        <f t="shared" si="895"/>
        <v>363443.41201292916</v>
      </c>
      <c r="R4087" s="266">
        <f t="shared" si="896"/>
        <v>579588.41765199567</v>
      </c>
    </row>
    <row r="4088" spans="1:18" x14ac:dyDescent="0.3">
      <c r="A4088" s="82">
        <v>4057</v>
      </c>
      <c r="B4088" s="94">
        <f t="shared" si="885"/>
        <v>2.7089661652354607E-34</v>
      </c>
      <c r="C4088" s="179">
        <f t="shared" si="886"/>
        <v>2.7028552041136123E-34</v>
      </c>
      <c r="D4088" s="166">
        <f t="shared" si="887"/>
        <v>2.2558277767625785E-3</v>
      </c>
      <c r="E4088" s="167">
        <f t="shared" si="897"/>
        <v>24.291375447755232</v>
      </c>
      <c r="F4088" s="168">
        <f t="shared" si="898"/>
        <v>9.1541491181025751</v>
      </c>
      <c r="G4088" s="168">
        <f t="shared" si="888"/>
        <v>318125.20244806469</v>
      </c>
      <c r="H4088" s="168">
        <f t="shared" si="889"/>
        <v>271310.33852408634</v>
      </c>
      <c r="I4088" s="169">
        <f t="shared" si="890"/>
        <v>589435.5409721511</v>
      </c>
      <c r="J4088" s="169">
        <f t="shared" si="892"/>
        <v>563943.09813857998</v>
      </c>
      <c r="K4088" s="95"/>
      <c r="L4088" s="265">
        <f t="shared" si="891"/>
        <v>225942.22992161923</v>
      </c>
      <c r="M4088" s="265">
        <f>$G4088*NonHospFrac+theModel!$H4088*NonHospFrac</f>
        <v>363493.3110505318</v>
      </c>
      <c r="N4088" s="266">
        <f t="shared" si="893"/>
        <v>589435.5409721511</v>
      </c>
      <c r="O4088" s="159"/>
      <c r="P4088" s="265">
        <f t="shared" si="894"/>
        <v>216170.47545553077</v>
      </c>
      <c r="Q4088" s="265">
        <f t="shared" si="895"/>
        <v>363491.75640885701</v>
      </c>
      <c r="R4088" s="266">
        <f t="shared" si="896"/>
        <v>579662.23186438775</v>
      </c>
    </row>
    <row r="4089" spans="1:18" x14ac:dyDescent="0.3">
      <c r="A4089" s="82">
        <v>4058</v>
      </c>
      <c r="B4089" s="94">
        <f t="shared" si="885"/>
        <v>2.6583614331372037E-34</v>
      </c>
      <c r="C4089" s="179">
        <f t="shared" si="886"/>
        <v>2.6523646275756582E-34</v>
      </c>
      <c r="D4089" s="166">
        <f t="shared" si="887"/>
        <v>2.2558277767625785E-3</v>
      </c>
      <c r="E4089" s="167">
        <f t="shared" si="897"/>
        <v>24.291375447755232</v>
      </c>
      <c r="F4089" s="168">
        <f t="shared" si="898"/>
        <v>9.1564049458793377</v>
      </c>
      <c r="G4089" s="168">
        <f t="shared" si="888"/>
        <v>318203.5970272781</v>
      </c>
      <c r="H4089" s="168">
        <f t="shared" si="889"/>
        <v>271310.33852408634</v>
      </c>
      <c r="I4089" s="169">
        <f t="shared" si="890"/>
        <v>589513.93555136444</v>
      </c>
      <c r="J4089" s="169">
        <f t="shared" si="892"/>
        <v>564009.54080004862</v>
      </c>
      <c r="K4089" s="95"/>
      <c r="L4089" s="265">
        <f t="shared" si="891"/>
        <v>225972.28010490478</v>
      </c>
      <c r="M4089" s="265">
        <f>$G4089*NonHospFrac+theModel!$H4089*NonHospFrac</f>
        <v>363541.65544645966</v>
      </c>
      <c r="N4089" s="266">
        <f t="shared" si="893"/>
        <v>589513.93555136444</v>
      </c>
      <c r="O4089" s="159"/>
      <c r="P4089" s="265">
        <f t="shared" si="894"/>
        <v>216195.94423379513</v>
      </c>
      <c r="Q4089" s="265">
        <f t="shared" si="895"/>
        <v>363540.10080478486</v>
      </c>
      <c r="R4089" s="266">
        <f t="shared" si="896"/>
        <v>579736.04503857996</v>
      </c>
    </row>
    <row r="4090" spans="1:18" x14ac:dyDescent="0.3">
      <c r="A4090" s="82">
        <v>4059</v>
      </c>
      <c r="B4090" s="94">
        <f t="shared" si="885"/>
        <v>2.6087020206755667E-34</v>
      </c>
      <c r="C4090" s="179">
        <f t="shared" si="886"/>
        <v>2.6028172381960302E-34</v>
      </c>
      <c r="D4090" s="166">
        <f t="shared" si="887"/>
        <v>2.2558277767625785E-3</v>
      </c>
      <c r="E4090" s="167">
        <f t="shared" si="897"/>
        <v>24.291375447755232</v>
      </c>
      <c r="F4090" s="168">
        <f t="shared" si="898"/>
        <v>9.1586607736561003</v>
      </c>
      <c r="G4090" s="168">
        <f t="shared" si="888"/>
        <v>318281.99160649156</v>
      </c>
      <c r="H4090" s="168">
        <f t="shared" si="889"/>
        <v>271310.33852408634</v>
      </c>
      <c r="I4090" s="169">
        <f t="shared" si="890"/>
        <v>589592.3301305779</v>
      </c>
      <c r="J4090" s="169">
        <f t="shared" si="892"/>
        <v>564075.98075318371</v>
      </c>
      <c r="K4090" s="95"/>
      <c r="L4090" s="265">
        <f t="shared" si="891"/>
        <v>226002.33028819039</v>
      </c>
      <c r="M4090" s="265">
        <f>$G4090*NonHospFrac+theModel!$H4090*NonHospFrac</f>
        <v>363589.99984238751</v>
      </c>
      <c r="N4090" s="266">
        <f t="shared" si="893"/>
        <v>589592.3301305779</v>
      </c>
      <c r="O4090" s="159"/>
      <c r="P4090" s="265">
        <f t="shared" si="894"/>
        <v>216221.411973902</v>
      </c>
      <c r="Q4090" s="265">
        <f t="shared" si="895"/>
        <v>363588.44520071271</v>
      </c>
      <c r="R4090" s="266">
        <f t="shared" si="896"/>
        <v>579809.85717461468</v>
      </c>
    </row>
    <row r="4091" spans="1:18" x14ac:dyDescent="0.3">
      <c r="A4091" s="82">
        <v>4060</v>
      </c>
      <c r="B4091" s="94">
        <f t="shared" si="885"/>
        <v>2.5599702688454384E-34</v>
      </c>
      <c r="C4091" s="179">
        <f t="shared" si="886"/>
        <v>2.5541954168052904E-34</v>
      </c>
      <c r="D4091" s="166">
        <f t="shared" si="887"/>
        <v>2.2558277767625785E-3</v>
      </c>
      <c r="E4091" s="167">
        <f t="shared" si="897"/>
        <v>24.291375447755232</v>
      </c>
      <c r="F4091" s="168">
        <f t="shared" si="898"/>
        <v>9.1609166014328629</v>
      </c>
      <c r="G4091" s="168">
        <f t="shared" si="888"/>
        <v>318360.38618570491</v>
      </c>
      <c r="H4091" s="168">
        <f t="shared" si="889"/>
        <v>271310.33852408634</v>
      </c>
      <c r="I4091" s="169">
        <f t="shared" si="890"/>
        <v>589670.72470979125</v>
      </c>
      <c r="J4091" s="169">
        <f t="shared" si="892"/>
        <v>564142.41799809539</v>
      </c>
      <c r="K4091" s="95"/>
      <c r="L4091" s="265">
        <f t="shared" si="891"/>
        <v>226032.38047147595</v>
      </c>
      <c r="M4091" s="265">
        <f>$G4091*NonHospFrac+theModel!$H4091*NonHospFrac</f>
        <v>363638.34423831524</v>
      </c>
      <c r="N4091" s="266">
        <f t="shared" si="893"/>
        <v>589670.72470979113</v>
      </c>
      <c r="O4091" s="159"/>
      <c r="P4091" s="265">
        <f t="shared" si="894"/>
        <v>216246.87867589359</v>
      </c>
      <c r="Q4091" s="265">
        <f t="shared" si="895"/>
        <v>363636.78959664045</v>
      </c>
      <c r="R4091" s="266">
        <f t="shared" si="896"/>
        <v>579883.66827253404</v>
      </c>
    </row>
    <row r="4092" spans="1:18" x14ac:dyDescent="0.3">
      <c r="A4092" s="82">
        <v>4061</v>
      </c>
      <c r="B4092" s="94">
        <f t="shared" si="885"/>
        <v>2.5121488485203264E-34</v>
      </c>
      <c r="C4092" s="179">
        <f t="shared" si="886"/>
        <v>2.5064818733684719E-34</v>
      </c>
      <c r="D4092" s="166">
        <f t="shared" si="887"/>
        <v>2.2558277767625785E-3</v>
      </c>
      <c r="E4092" s="167">
        <f t="shared" si="897"/>
        <v>24.291375447755232</v>
      </c>
      <c r="F4092" s="168">
        <f t="shared" si="898"/>
        <v>9.1631724292096255</v>
      </c>
      <c r="G4092" s="168">
        <f t="shared" si="888"/>
        <v>318438.78076491837</v>
      </c>
      <c r="H4092" s="168">
        <f t="shared" si="889"/>
        <v>271310.33852408634</v>
      </c>
      <c r="I4092" s="169">
        <f t="shared" si="890"/>
        <v>589749.11928900471</v>
      </c>
      <c r="J4092" s="169">
        <f t="shared" si="892"/>
        <v>564208.85253489425</v>
      </c>
      <c r="K4092" s="95"/>
      <c r="L4092" s="265">
        <f t="shared" si="891"/>
        <v>226062.43065476156</v>
      </c>
      <c r="M4092" s="265">
        <f>$G4092*NonHospFrac+theModel!$H4092*NonHospFrac</f>
        <v>363686.68863424315</v>
      </c>
      <c r="N4092" s="266">
        <f t="shared" si="893"/>
        <v>589749.11928900471</v>
      </c>
      <c r="O4092" s="159"/>
      <c r="P4092" s="265">
        <f t="shared" si="894"/>
        <v>216272.34433981232</v>
      </c>
      <c r="Q4092" s="265">
        <f t="shared" si="895"/>
        <v>363685.13399256836</v>
      </c>
      <c r="R4092" s="266">
        <f t="shared" si="896"/>
        <v>579957.47833238065</v>
      </c>
    </row>
    <row r="4093" spans="1:18" x14ac:dyDescent="0.3">
      <c r="A4093" s="82">
        <v>4062</v>
      </c>
      <c r="B4093" s="94">
        <f t="shared" si="885"/>
        <v>2.4652207542895605E-34</v>
      </c>
      <c r="C4093" s="179">
        <f t="shared" si="886"/>
        <v>2.4596596408361824E-34</v>
      </c>
      <c r="D4093" s="166">
        <f t="shared" si="887"/>
        <v>2.2558277767625785E-3</v>
      </c>
      <c r="E4093" s="167">
        <f t="shared" si="897"/>
        <v>24.291375447755232</v>
      </c>
      <c r="F4093" s="168">
        <f t="shared" si="898"/>
        <v>9.1654282569863881</v>
      </c>
      <c r="G4093" s="168">
        <f t="shared" si="888"/>
        <v>318517.17534413177</v>
      </c>
      <c r="H4093" s="168">
        <f t="shared" si="889"/>
        <v>271310.33852408634</v>
      </c>
      <c r="I4093" s="169">
        <f t="shared" si="890"/>
        <v>589827.51386821805</v>
      </c>
      <c r="J4093" s="169">
        <f t="shared" si="892"/>
        <v>564275.28436369053</v>
      </c>
      <c r="K4093" s="95"/>
      <c r="L4093" s="265">
        <f t="shared" si="891"/>
        <v>226092.48083804711</v>
      </c>
      <c r="M4093" s="265">
        <f>$G4093*NonHospFrac+theModel!$H4093*NonHospFrac</f>
        <v>363735.03303017095</v>
      </c>
      <c r="N4093" s="266">
        <f t="shared" si="893"/>
        <v>589827.51386821805</v>
      </c>
      <c r="O4093" s="159"/>
      <c r="P4093" s="265">
        <f t="shared" si="894"/>
        <v>216297.80896570042</v>
      </c>
      <c r="Q4093" s="265">
        <f t="shared" si="895"/>
        <v>363733.47838849615</v>
      </c>
      <c r="R4093" s="266">
        <f t="shared" si="896"/>
        <v>580031.28735419654</v>
      </c>
    </row>
    <row r="4094" spans="1:18" x14ac:dyDescent="0.3">
      <c r="A4094" s="82">
        <v>4063</v>
      </c>
      <c r="B4094" s="94">
        <f t="shared" si="885"/>
        <v>2.419169298411357E-34</v>
      </c>
      <c r="C4094" s="179">
        <f t="shared" si="886"/>
        <v>2.4137120691113093E-34</v>
      </c>
      <c r="D4094" s="166">
        <f t="shared" si="887"/>
        <v>2.2558277767625785E-3</v>
      </c>
      <c r="E4094" s="167">
        <f t="shared" si="897"/>
        <v>24.291375447755232</v>
      </c>
      <c r="F4094" s="168">
        <f t="shared" si="898"/>
        <v>9.1676840847631507</v>
      </c>
      <c r="G4094" s="168">
        <f t="shared" si="888"/>
        <v>318595.56992334523</v>
      </c>
      <c r="H4094" s="168">
        <f t="shared" si="889"/>
        <v>271310.33852408634</v>
      </c>
      <c r="I4094" s="169">
        <f t="shared" si="890"/>
        <v>589905.90844743163</v>
      </c>
      <c r="J4094" s="169">
        <f t="shared" si="892"/>
        <v>564341.71348459495</v>
      </c>
      <c r="K4094" s="95"/>
      <c r="L4094" s="265">
        <f t="shared" si="891"/>
        <v>226122.53102133272</v>
      </c>
      <c r="M4094" s="265">
        <f>$G4094*NonHospFrac+theModel!$H4094*NonHospFrac</f>
        <v>363783.37742609886</v>
      </c>
      <c r="N4094" s="266">
        <f t="shared" si="893"/>
        <v>589905.90844743163</v>
      </c>
      <c r="O4094" s="159"/>
      <c r="P4094" s="265">
        <f t="shared" si="894"/>
        <v>216323.27255360028</v>
      </c>
      <c r="Q4094" s="265">
        <f t="shared" si="895"/>
        <v>363781.82278442406</v>
      </c>
      <c r="R4094" s="266">
        <f t="shared" si="896"/>
        <v>580105.09533802432</v>
      </c>
    </row>
    <row r="4095" spans="1:18" x14ac:dyDescent="0.3">
      <c r="A4095" s="82">
        <v>4064</v>
      </c>
      <c r="B4095" s="94">
        <f t="shared" si="885"/>
        <v>2.3739781048788196E-34</v>
      </c>
      <c r="C4095" s="179">
        <f t="shared" si="886"/>
        <v>2.3686228191284076E-34</v>
      </c>
      <c r="D4095" s="166">
        <f t="shared" si="887"/>
        <v>2.2558277767625785E-3</v>
      </c>
      <c r="E4095" s="167">
        <f t="shared" si="897"/>
        <v>24.291375447755232</v>
      </c>
      <c r="F4095" s="168">
        <f t="shared" si="898"/>
        <v>9.1699399125399133</v>
      </c>
      <c r="G4095" s="168">
        <f t="shared" si="888"/>
        <v>318673.96450255864</v>
      </c>
      <c r="H4095" s="168">
        <f t="shared" si="889"/>
        <v>271310.33852408634</v>
      </c>
      <c r="I4095" s="169">
        <f t="shared" si="890"/>
        <v>589984.30302664498</v>
      </c>
      <c r="J4095" s="169">
        <f t="shared" si="892"/>
        <v>564408.1398977174</v>
      </c>
      <c r="K4095" s="95"/>
      <c r="L4095" s="265">
        <f t="shared" si="891"/>
        <v>226152.58120461827</v>
      </c>
      <c r="M4095" s="265">
        <f>$G4095*NonHospFrac+theModel!$H4095*NonHospFrac</f>
        <v>363831.72182202665</v>
      </c>
      <c r="N4095" s="266">
        <f t="shared" si="893"/>
        <v>589984.30302664498</v>
      </c>
      <c r="O4095" s="159"/>
      <c r="P4095" s="265">
        <f t="shared" si="894"/>
        <v>216348.73510355412</v>
      </c>
      <c r="Q4095" s="265">
        <f t="shared" si="895"/>
        <v>363830.16718035185</v>
      </c>
      <c r="R4095" s="266">
        <f t="shared" si="896"/>
        <v>580178.90228390601</v>
      </c>
    </row>
    <row r="4096" spans="1:18" x14ac:dyDescent="0.3">
      <c r="A4096" s="82">
        <v>4065</v>
      </c>
      <c r="B4096" s="94">
        <f t="shared" si="885"/>
        <v>2.3296311035961075E-34</v>
      </c>
      <c r="C4096" s="179">
        <f t="shared" si="886"/>
        <v>2.3243758570430054E-34</v>
      </c>
      <c r="D4096" s="166">
        <f t="shared" si="887"/>
        <v>2.2558277767625785E-3</v>
      </c>
      <c r="E4096" s="167">
        <f t="shared" si="897"/>
        <v>24.291375447755232</v>
      </c>
      <c r="F4096" s="168">
        <f t="shared" si="898"/>
        <v>9.1721957403166758</v>
      </c>
      <c r="G4096" s="168">
        <f t="shared" si="888"/>
        <v>318752.35908177204</v>
      </c>
      <c r="H4096" s="168">
        <f t="shared" si="889"/>
        <v>271310.33852408634</v>
      </c>
      <c r="I4096" s="169">
        <f t="shared" si="890"/>
        <v>590062.69760585832</v>
      </c>
      <c r="J4096" s="169">
        <f t="shared" si="892"/>
        <v>564474.56360316847</v>
      </c>
      <c r="K4096" s="95"/>
      <c r="L4096" s="265">
        <f t="shared" si="891"/>
        <v>226182.63138790385</v>
      </c>
      <c r="M4096" s="265">
        <f>$G4096*NonHospFrac+theModel!$H4096*NonHospFrac</f>
        <v>363880.0662179545</v>
      </c>
      <c r="N4096" s="266">
        <f t="shared" si="893"/>
        <v>590062.69760585832</v>
      </c>
      <c r="O4096" s="159"/>
      <c r="P4096" s="265">
        <f t="shared" si="894"/>
        <v>216374.19661560433</v>
      </c>
      <c r="Q4096" s="265">
        <f t="shared" si="895"/>
        <v>363878.51157627971</v>
      </c>
      <c r="R4096" s="266">
        <f t="shared" si="896"/>
        <v>580252.70819188398</v>
      </c>
    </row>
    <row r="4097" spans="1:18" x14ac:dyDescent="0.3">
      <c r="A4097" s="82">
        <v>4066</v>
      </c>
      <c r="B4097" s="94">
        <f t="shared" si="885"/>
        <v>2.2861125246644194E-34</v>
      </c>
      <c r="C4097" s="179">
        <f t="shared" si="886"/>
        <v>2.2809554485304766E-34</v>
      </c>
      <c r="D4097" s="166">
        <f t="shared" si="887"/>
        <v>2.2558277767625785E-3</v>
      </c>
      <c r="E4097" s="167">
        <f t="shared" si="897"/>
        <v>24.291375447755232</v>
      </c>
      <c r="F4097" s="168">
        <f t="shared" si="898"/>
        <v>9.1744515680934384</v>
      </c>
      <c r="G4097" s="168">
        <f t="shared" si="888"/>
        <v>318830.75366098544</v>
      </c>
      <c r="H4097" s="168">
        <f t="shared" si="889"/>
        <v>271310.33852408634</v>
      </c>
      <c r="I4097" s="169">
        <f t="shared" si="890"/>
        <v>590141.09218507179</v>
      </c>
      <c r="J4097" s="169">
        <f t="shared" si="892"/>
        <v>564540.98460105865</v>
      </c>
      <c r="K4097" s="95"/>
      <c r="L4097" s="265">
        <f t="shared" si="891"/>
        <v>226212.68157118943</v>
      </c>
      <c r="M4097" s="265">
        <f>$G4097*NonHospFrac+theModel!$H4097*NonHospFrac</f>
        <v>363928.41061388236</v>
      </c>
      <c r="N4097" s="266">
        <f t="shared" si="893"/>
        <v>590141.09218507179</v>
      </c>
      <c r="O4097" s="159"/>
      <c r="P4097" s="265">
        <f t="shared" si="894"/>
        <v>216399.65708979318</v>
      </c>
      <c r="Q4097" s="265">
        <f t="shared" si="895"/>
        <v>363926.85597220756</v>
      </c>
      <c r="R4097" s="266">
        <f t="shared" si="896"/>
        <v>580326.51306200074</v>
      </c>
    </row>
    <row r="4098" spans="1:18" x14ac:dyDescent="0.3">
      <c r="A4098" s="82">
        <v>4067</v>
      </c>
      <c r="B4098" s="94">
        <f t="shared" si="885"/>
        <v>2.2434068927736429E-34</v>
      </c>
      <c r="C4098" s="179">
        <f t="shared" si="886"/>
        <v>2.2383461531903435E-34</v>
      </c>
      <c r="D4098" s="166">
        <f t="shared" si="887"/>
        <v>2.2558277767625785E-3</v>
      </c>
      <c r="E4098" s="167">
        <f t="shared" si="897"/>
        <v>24.291375447755232</v>
      </c>
      <c r="F4098" s="168">
        <f t="shared" si="898"/>
        <v>9.176707395870201</v>
      </c>
      <c r="G4098" s="168">
        <f t="shared" si="888"/>
        <v>318909.14824019885</v>
      </c>
      <c r="H4098" s="168">
        <f t="shared" si="889"/>
        <v>271310.33852408634</v>
      </c>
      <c r="I4098" s="169">
        <f t="shared" si="890"/>
        <v>590219.48676428525</v>
      </c>
      <c r="J4098" s="169">
        <f t="shared" si="892"/>
        <v>564607.40289149818</v>
      </c>
      <c r="K4098" s="95"/>
      <c r="L4098" s="265">
        <f t="shared" si="891"/>
        <v>226242.73175447498</v>
      </c>
      <c r="M4098" s="265">
        <f>$G4098*NonHospFrac+theModel!$H4098*NonHospFrac</f>
        <v>363976.75500981021</v>
      </c>
      <c r="N4098" s="266">
        <f t="shared" si="893"/>
        <v>590219.48676428525</v>
      </c>
      <c r="O4098" s="159"/>
      <c r="P4098" s="265">
        <f t="shared" si="894"/>
        <v>216425.11652616295</v>
      </c>
      <c r="Q4098" s="265">
        <f t="shared" si="895"/>
        <v>363975.20036813541</v>
      </c>
      <c r="R4098" s="266">
        <f t="shared" si="896"/>
        <v>580400.31689429842</v>
      </c>
    </row>
    <row r="4099" spans="1:18" x14ac:dyDescent="0.3">
      <c r="A4099" s="82">
        <v>4068</v>
      </c>
      <c r="B4099" s="94">
        <f t="shared" si="885"/>
        <v>2.2014990216998249E-34</v>
      </c>
      <c r="C4099" s="179">
        <f t="shared" si="886"/>
        <v>2.1965328190561588E-34</v>
      </c>
      <c r="D4099" s="166">
        <f t="shared" si="887"/>
        <v>2.2558277767625785E-3</v>
      </c>
      <c r="E4099" s="167">
        <f t="shared" si="897"/>
        <v>24.291375447755232</v>
      </c>
      <c r="F4099" s="168">
        <f t="shared" si="898"/>
        <v>9.1789632236469636</v>
      </c>
      <c r="G4099" s="168">
        <f t="shared" si="888"/>
        <v>318987.54281941231</v>
      </c>
      <c r="H4099" s="168">
        <f t="shared" si="889"/>
        <v>271310.33852408634</v>
      </c>
      <c r="I4099" s="169">
        <f t="shared" si="890"/>
        <v>590297.88134349859</v>
      </c>
      <c r="J4099" s="169">
        <f t="shared" si="892"/>
        <v>564673.8184745973</v>
      </c>
      <c r="K4099" s="95"/>
      <c r="L4099" s="265">
        <f t="shared" si="891"/>
        <v>226272.78193776059</v>
      </c>
      <c r="M4099" s="265">
        <f>$G4099*NonHospFrac+theModel!$H4099*NonHospFrac</f>
        <v>364025.09940573806</v>
      </c>
      <c r="N4099" s="266">
        <f t="shared" si="893"/>
        <v>590297.88134349859</v>
      </c>
      <c r="O4099" s="159"/>
      <c r="P4099" s="265">
        <f t="shared" si="894"/>
        <v>216450.57492475602</v>
      </c>
      <c r="Q4099" s="265">
        <f t="shared" si="895"/>
        <v>364023.54476406326</v>
      </c>
      <c r="R4099" s="266">
        <f t="shared" si="896"/>
        <v>580474.11968881928</v>
      </c>
    </row>
    <row r="4100" spans="1:18" x14ac:dyDescent="0.3">
      <c r="A4100" s="82">
        <v>4069</v>
      </c>
      <c r="B4100" s="94">
        <f t="shared" si="885"/>
        <v>2.160374008904395E-34</v>
      </c>
      <c r="C4100" s="179">
        <f t="shared" si="886"/>
        <v>2.1555005772069124E-34</v>
      </c>
      <c r="D4100" s="166">
        <f t="shared" si="887"/>
        <v>2.2558277767625785E-3</v>
      </c>
      <c r="E4100" s="167">
        <f t="shared" si="897"/>
        <v>24.291375447755232</v>
      </c>
      <c r="F4100" s="168">
        <f t="shared" si="898"/>
        <v>9.1812190514237262</v>
      </c>
      <c r="G4100" s="168">
        <f t="shared" si="888"/>
        <v>319065.93739862571</v>
      </c>
      <c r="H4100" s="168">
        <f t="shared" si="889"/>
        <v>271310.33852408634</v>
      </c>
      <c r="I4100" s="169">
        <f t="shared" si="890"/>
        <v>590376.27592271206</v>
      </c>
      <c r="J4100" s="169">
        <f t="shared" si="892"/>
        <v>564740.23135046661</v>
      </c>
      <c r="K4100" s="95"/>
      <c r="L4100" s="265">
        <f t="shared" si="891"/>
        <v>226302.83212104614</v>
      </c>
      <c r="M4100" s="265">
        <f>$G4100*NonHospFrac+theModel!$H4100*NonHospFrac</f>
        <v>364073.44380166591</v>
      </c>
      <c r="N4100" s="266">
        <f t="shared" si="893"/>
        <v>590376.27592271206</v>
      </c>
      <c r="O4100" s="159"/>
      <c r="P4100" s="265">
        <f t="shared" si="894"/>
        <v>216476.03228561461</v>
      </c>
      <c r="Q4100" s="265">
        <f t="shared" si="895"/>
        <v>364071.88915999111</v>
      </c>
      <c r="R4100" s="266">
        <f t="shared" si="896"/>
        <v>580547.92144560569</v>
      </c>
    </row>
    <row r="4101" spans="1:18" x14ac:dyDescent="0.3">
      <c r="A4101" s="82">
        <v>4070</v>
      </c>
      <c r="B4101" s="94">
        <f t="shared" si="885"/>
        <v>2.1200172302352975E-34</v>
      </c>
      <c r="C4101" s="179">
        <f t="shared" si="886"/>
        <v>2.1152348364801174E-34</v>
      </c>
      <c r="D4101" s="166">
        <f t="shared" si="887"/>
        <v>2.2558277767625785E-3</v>
      </c>
      <c r="E4101" s="167">
        <f t="shared" si="897"/>
        <v>24.291375447755232</v>
      </c>
      <c r="F4101" s="168">
        <f t="shared" si="898"/>
        <v>9.1834748792004888</v>
      </c>
      <c r="G4101" s="168">
        <f t="shared" si="888"/>
        <v>319144.33197783917</v>
      </c>
      <c r="H4101" s="168">
        <f t="shared" si="889"/>
        <v>271310.33852408634</v>
      </c>
      <c r="I4101" s="169">
        <f t="shared" si="890"/>
        <v>590454.67050192552</v>
      </c>
      <c r="J4101" s="169">
        <f t="shared" si="892"/>
        <v>564806.64151921635</v>
      </c>
      <c r="K4101" s="95"/>
      <c r="L4101" s="265">
        <f t="shared" si="891"/>
        <v>226332.88230433175</v>
      </c>
      <c r="M4101" s="265">
        <f>$G4101*NonHospFrac+theModel!$H4101*NonHospFrac</f>
        <v>364121.78819759376</v>
      </c>
      <c r="N4101" s="266">
        <f t="shared" si="893"/>
        <v>590454.67050192552</v>
      </c>
      <c r="O4101" s="159"/>
      <c r="P4101" s="265">
        <f t="shared" si="894"/>
        <v>216501.4886087811</v>
      </c>
      <c r="Q4101" s="265">
        <f t="shared" si="895"/>
        <v>364120.23355591897</v>
      </c>
      <c r="R4101" s="266">
        <f t="shared" si="896"/>
        <v>580621.72216470004</v>
      </c>
    </row>
    <row r="4102" spans="1:18" x14ac:dyDescent="0.3">
      <c r="A4102" s="82">
        <v>4071</v>
      </c>
      <c r="B4102" s="94">
        <f t="shared" si="885"/>
        <v>2.0804143347261094E-34</v>
      </c>
      <c r="C4102" s="179">
        <f t="shared" si="886"/>
        <v>2.0757212782826592E-34</v>
      </c>
      <c r="D4102" s="166">
        <f t="shared" si="887"/>
        <v>2.2558277767625785E-3</v>
      </c>
      <c r="E4102" s="167">
        <f t="shared" si="897"/>
        <v>24.291375447755232</v>
      </c>
      <c r="F4102" s="168">
        <f t="shared" si="898"/>
        <v>9.1857307069772514</v>
      </c>
      <c r="G4102" s="168">
        <f t="shared" si="888"/>
        <v>319222.72655705258</v>
      </c>
      <c r="H4102" s="168">
        <f t="shared" si="889"/>
        <v>271310.33852408634</v>
      </c>
      <c r="I4102" s="169">
        <f t="shared" si="890"/>
        <v>590533.06508113886</v>
      </c>
      <c r="J4102" s="169">
        <f t="shared" si="892"/>
        <v>564873.04898095678</v>
      </c>
      <c r="K4102" s="95"/>
      <c r="L4102" s="265">
        <f t="shared" si="891"/>
        <v>226362.93248761733</v>
      </c>
      <c r="M4102" s="265">
        <f>$G4102*NonHospFrac+theModel!$H4102*NonHospFrac</f>
        <v>364170.13259352162</v>
      </c>
      <c r="N4102" s="266">
        <f t="shared" si="893"/>
        <v>590533.06508113898</v>
      </c>
      <c r="O4102" s="159"/>
      <c r="P4102" s="265">
        <f t="shared" si="894"/>
        <v>216526.94389429773</v>
      </c>
      <c r="Q4102" s="265">
        <f t="shared" si="895"/>
        <v>364168.57795184682</v>
      </c>
      <c r="R4102" s="266">
        <f t="shared" si="896"/>
        <v>580695.52184614458</v>
      </c>
    </row>
    <row r="4103" spans="1:18" x14ac:dyDescent="0.3">
      <c r="A4103" s="82">
        <v>4072</v>
      </c>
      <c r="B4103" s="94">
        <f t="shared" si="885"/>
        <v>2.0415512394932899E-34</v>
      </c>
      <c r="C4103" s="179">
        <f t="shared" si="886"/>
        <v>2.0369458514995568E-34</v>
      </c>
      <c r="D4103" s="166">
        <f t="shared" si="887"/>
        <v>2.2558277767625785E-3</v>
      </c>
      <c r="E4103" s="167">
        <f t="shared" si="897"/>
        <v>24.291375447755232</v>
      </c>
      <c r="F4103" s="168">
        <f t="shared" si="898"/>
        <v>9.1879865347540139</v>
      </c>
      <c r="G4103" s="168">
        <f t="shared" si="888"/>
        <v>319301.12113626604</v>
      </c>
      <c r="H4103" s="168">
        <f t="shared" si="889"/>
        <v>271310.33852408634</v>
      </c>
      <c r="I4103" s="169">
        <f t="shared" si="890"/>
        <v>590611.45966035244</v>
      </c>
      <c r="J4103" s="169">
        <f t="shared" si="892"/>
        <v>564939.4537357986</v>
      </c>
      <c r="K4103" s="95"/>
      <c r="L4103" s="265">
        <f t="shared" si="891"/>
        <v>226392.98267090291</v>
      </c>
      <c r="M4103" s="265">
        <f>$G4103*NonHospFrac+theModel!$H4103*NonHospFrac</f>
        <v>364218.47698944947</v>
      </c>
      <c r="N4103" s="266">
        <f t="shared" si="893"/>
        <v>590611.45966035244</v>
      </c>
      <c r="O4103" s="159"/>
      <c r="P4103" s="265">
        <f t="shared" si="894"/>
        <v>216552.3981422068</v>
      </c>
      <c r="Q4103" s="265">
        <f t="shared" si="895"/>
        <v>364216.92234777467</v>
      </c>
      <c r="R4103" s="266">
        <f t="shared" si="896"/>
        <v>580769.32048998144</v>
      </c>
    </row>
    <row r="4104" spans="1:18" x14ac:dyDescent="0.3">
      <c r="A4104" s="82">
        <v>4073</v>
      </c>
      <c r="B4104" s="94">
        <f t="shared" si="885"/>
        <v>2.0034141247277966E-34</v>
      </c>
      <c r="C4104" s="179">
        <f t="shared" si="886"/>
        <v>1.9988947674968773E-34</v>
      </c>
      <c r="D4104" s="166">
        <f t="shared" si="887"/>
        <v>2.2558277767625785E-3</v>
      </c>
      <c r="E4104" s="167">
        <f t="shared" si="897"/>
        <v>24.291375447755232</v>
      </c>
      <c r="F4104" s="168">
        <f t="shared" si="898"/>
        <v>9.1902423625307765</v>
      </c>
      <c r="G4104" s="168">
        <f t="shared" si="888"/>
        <v>319379.51571547939</v>
      </c>
      <c r="H4104" s="168">
        <f t="shared" si="889"/>
        <v>271310.33852408634</v>
      </c>
      <c r="I4104" s="169">
        <f t="shared" si="890"/>
        <v>590689.85423956579</v>
      </c>
      <c r="J4104" s="169">
        <f t="shared" si="892"/>
        <v>565005.85578385158</v>
      </c>
      <c r="K4104" s="95"/>
      <c r="L4104" s="265">
        <f t="shared" si="891"/>
        <v>226423.03285418847</v>
      </c>
      <c r="M4104" s="265">
        <f>$G4104*NonHospFrac+theModel!$H4104*NonHospFrac</f>
        <v>364266.8213853772</v>
      </c>
      <c r="N4104" s="266">
        <f t="shared" si="893"/>
        <v>590689.85423956567</v>
      </c>
      <c r="O4104" s="159"/>
      <c r="P4104" s="265">
        <f t="shared" si="894"/>
        <v>216577.85135255058</v>
      </c>
      <c r="Q4104" s="265">
        <f t="shared" si="895"/>
        <v>364265.26674370241</v>
      </c>
      <c r="R4104" s="266">
        <f t="shared" si="896"/>
        <v>580843.11809625302</v>
      </c>
    </row>
    <row r="4105" spans="1:18" x14ac:dyDescent="0.3">
      <c r="A4105" s="82">
        <v>4074</v>
      </c>
      <c r="B4105" s="94">
        <f t="shared" si="885"/>
        <v>1.9659894287811972E-34</v>
      </c>
      <c r="C4105" s="179">
        <f t="shared" si="886"/>
        <v>1.9615544952189311E-34</v>
      </c>
      <c r="D4105" s="166">
        <f t="shared" si="887"/>
        <v>2.2558277767625785E-3</v>
      </c>
      <c r="E4105" s="167">
        <f t="shared" si="897"/>
        <v>24.291375447755232</v>
      </c>
      <c r="F4105" s="168">
        <f t="shared" si="898"/>
        <v>9.1924981903075391</v>
      </c>
      <c r="G4105" s="168">
        <f t="shared" si="888"/>
        <v>319457.91029469285</v>
      </c>
      <c r="H4105" s="168">
        <f t="shared" si="889"/>
        <v>271310.33852408634</v>
      </c>
      <c r="I4105" s="169">
        <f t="shared" si="890"/>
        <v>590768.24881877913</v>
      </c>
      <c r="J4105" s="169">
        <f t="shared" si="892"/>
        <v>565072.25512522645</v>
      </c>
      <c r="K4105" s="95"/>
      <c r="L4105" s="265">
        <f t="shared" si="891"/>
        <v>226453.08303747408</v>
      </c>
      <c r="M4105" s="265">
        <f>$G4105*NonHospFrac+theModel!$H4105*NonHospFrac</f>
        <v>364315.16578130511</v>
      </c>
      <c r="N4105" s="266">
        <f t="shared" si="893"/>
        <v>590768.24881877913</v>
      </c>
      <c r="O4105" s="159"/>
      <c r="P4105" s="265">
        <f t="shared" si="894"/>
        <v>216603.30352537145</v>
      </c>
      <c r="Q4105" s="265">
        <f t="shared" si="895"/>
        <v>364313.61113963032</v>
      </c>
      <c r="R4105" s="266">
        <f t="shared" si="896"/>
        <v>580916.91466500179</v>
      </c>
    </row>
    <row r="4106" spans="1:18" x14ac:dyDescent="0.3">
      <c r="A4106" s="82">
        <v>4075</v>
      </c>
      <c r="B4106" s="94">
        <f t="shared" si="885"/>
        <v>1.9292638433426813E-34</v>
      </c>
      <c r="C4106" s="179">
        <f t="shared" si="886"/>
        <v>1.9249117563761651E-34</v>
      </c>
      <c r="D4106" s="166">
        <f t="shared" si="887"/>
        <v>2.2558277767625785E-3</v>
      </c>
      <c r="E4106" s="167">
        <f t="shared" si="897"/>
        <v>24.291375447755232</v>
      </c>
      <c r="F4106" s="168">
        <f t="shared" si="898"/>
        <v>9.1947540180843017</v>
      </c>
      <c r="G4106" s="168">
        <f t="shared" si="888"/>
        <v>319536.30487390625</v>
      </c>
      <c r="H4106" s="168">
        <f t="shared" si="889"/>
        <v>271310.33852408634</v>
      </c>
      <c r="I4106" s="169">
        <f t="shared" si="890"/>
        <v>590846.64339799259</v>
      </c>
      <c r="J4106" s="169">
        <f t="shared" si="892"/>
        <v>565138.65176003356</v>
      </c>
      <c r="K4106" s="95"/>
      <c r="L4106" s="265">
        <f t="shared" si="891"/>
        <v>226483.13322075963</v>
      </c>
      <c r="M4106" s="265">
        <f>$G4106*NonHospFrac+theModel!$H4106*NonHospFrac</f>
        <v>364363.51017723291</v>
      </c>
      <c r="N4106" s="266">
        <f t="shared" si="893"/>
        <v>590846.64339799248</v>
      </c>
      <c r="O4106" s="159"/>
      <c r="P4106" s="265">
        <f t="shared" si="894"/>
        <v>216628.75466071159</v>
      </c>
      <c r="Q4106" s="265">
        <f t="shared" si="895"/>
        <v>364361.95553555811</v>
      </c>
      <c r="R4106" s="266">
        <f t="shared" si="896"/>
        <v>580990.71019626968</v>
      </c>
    </row>
    <row r="4107" spans="1:18" x14ac:dyDescent="0.3">
      <c r="A4107" s="82">
        <v>4076</v>
      </c>
      <c r="B4107" s="94">
        <f t="shared" si="885"/>
        <v>1.8932243087069099E-34</v>
      </c>
      <c r="C4107" s="179">
        <f t="shared" si="886"/>
        <v>1.8889535207236868E-34</v>
      </c>
      <c r="D4107" s="166">
        <f t="shared" si="887"/>
        <v>2.2558277767625785E-3</v>
      </c>
      <c r="E4107" s="167">
        <f t="shared" si="897"/>
        <v>24.291375447755232</v>
      </c>
      <c r="F4107" s="168">
        <f t="shared" si="898"/>
        <v>9.1970098458610643</v>
      </c>
      <c r="G4107" s="168">
        <f t="shared" si="888"/>
        <v>319614.69945311971</v>
      </c>
      <c r="H4107" s="168">
        <f t="shared" si="889"/>
        <v>271310.33852408634</v>
      </c>
      <c r="I4107" s="169">
        <f t="shared" si="890"/>
        <v>590925.03797720606</v>
      </c>
      <c r="J4107" s="169">
        <f t="shared" si="892"/>
        <v>565205.04568838305</v>
      </c>
      <c r="K4107" s="95"/>
      <c r="L4107" s="265">
        <f t="shared" si="891"/>
        <v>226513.18340404524</v>
      </c>
      <c r="M4107" s="265">
        <f>$G4107*NonHospFrac+theModel!$H4107*NonHospFrac</f>
        <v>364411.85457316082</v>
      </c>
      <c r="N4107" s="266">
        <f t="shared" si="893"/>
        <v>590925.03797720606</v>
      </c>
      <c r="O4107" s="159"/>
      <c r="P4107" s="265">
        <f t="shared" si="894"/>
        <v>216654.20475861343</v>
      </c>
      <c r="Q4107" s="265">
        <f t="shared" si="895"/>
        <v>364410.29993148602</v>
      </c>
      <c r="R4107" s="266">
        <f t="shared" si="896"/>
        <v>581064.50469009951</v>
      </c>
    </row>
    <row r="4108" spans="1:18" x14ac:dyDescent="0.3">
      <c r="A4108" s="82">
        <v>4077</v>
      </c>
      <c r="B4108" s="94">
        <f t="shared" si="885"/>
        <v>1.857858009129808E-34</v>
      </c>
      <c r="C4108" s="179">
        <f t="shared" si="886"/>
        <v>1.8536670014275322E-34</v>
      </c>
      <c r="D4108" s="166">
        <f t="shared" si="887"/>
        <v>2.2558277767625785E-3</v>
      </c>
      <c r="E4108" s="167">
        <f t="shared" si="897"/>
        <v>24.291375447755232</v>
      </c>
      <c r="F4108" s="168">
        <f t="shared" si="898"/>
        <v>9.1992656736378269</v>
      </c>
      <c r="G4108" s="168">
        <f t="shared" si="888"/>
        <v>319693.09403233306</v>
      </c>
      <c r="H4108" s="168">
        <f t="shared" si="889"/>
        <v>271310.33852408634</v>
      </c>
      <c r="I4108" s="169">
        <f t="shared" si="890"/>
        <v>591003.4325564194</v>
      </c>
      <c r="J4108" s="169">
        <f t="shared" si="892"/>
        <v>565271.43691038527</v>
      </c>
      <c r="K4108" s="95"/>
      <c r="L4108" s="265">
        <f t="shared" si="891"/>
        <v>226543.23358733079</v>
      </c>
      <c r="M4108" s="265">
        <f>$G4108*NonHospFrac+theModel!$H4108*NonHospFrac</f>
        <v>364460.19896908861</v>
      </c>
      <c r="N4108" s="266">
        <f t="shared" si="893"/>
        <v>591003.4325564194</v>
      </c>
      <c r="O4108" s="159"/>
      <c r="P4108" s="265">
        <f t="shared" si="894"/>
        <v>216679.65381911912</v>
      </c>
      <c r="Q4108" s="265">
        <f t="shared" si="895"/>
        <v>364458.64432741381</v>
      </c>
      <c r="R4108" s="266">
        <f t="shared" si="896"/>
        <v>581138.29814653296</v>
      </c>
    </row>
    <row r="4109" spans="1:18" x14ac:dyDescent="0.3">
      <c r="A4109" s="82">
        <v>4078</v>
      </c>
      <c r="B4109" s="94">
        <f t="shared" si="885"/>
        <v>1.8231523682712879E-34</v>
      </c>
      <c r="C4109" s="179">
        <f t="shared" si="886"/>
        <v>1.8190396505176711E-34</v>
      </c>
      <c r="D4109" s="166">
        <f t="shared" si="887"/>
        <v>2.2558277767625785E-3</v>
      </c>
      <c r="E4109" s="167">
        <f t="shared" si="897"/>
        <v>24.291375447755232</v>
      </c>
      <c r="F4109" s="168">
        <f t="shared" si="898"/>
        <v>9.2015215014145895</v>
      </c>
      <c r="G4109" s="168">
        <f t="shared" si="888"/>
        <v>319771.48861154652</v>
      </c>
      <c r="H4109" s="168">
        <f t="shared" si="889"/>
        <v>271310.33852408634</v>
      </c>
      <c r="I4109" s="169">
        <f t="shared" si="890"/>
        <v>591081.82713563286</v>
      </c>
      <c r="J4109" s="169">
        <f t="shared" si="892"/>
        <v>565337.8254261507</v>
      </c>
      <c r="K4109" s="95"/>
      <c r="L4109" s="265">
        <f t="shared" si="891"/>
        <v>226573.2837706164</v>
      </c>
      <c r="M4109" s="265">
        <f>$G4109*NonHospFrac+theModel!$H4109*NonHospFrac</f>
        <v>364508.54336501646</v>
      </c>
      <c r="N4109" s="266">
        <f t="shared" si="893"/>
        <v>591081.82713563286</v>
      </c>
      <c r="O4109" s="159"/>
      <c r="P4109" s="265">
        <f t="shared" si="894"/>
        <v>216705.10184227105</v>
      </c>
      <c r="Q4109" s="265">
        <f t="shared" si="895"/>
        <v>364506.98872334167</v>
      </c>
      <c r="R4109" s="266">
        <f t="shared" si="896"/>
        <v>581212.09056561277</v>
      </c>
    </row>
    <row r="4110" spans="1:18" x14ac:dyDescent="0.3">
      <c r="A4110" s="82">
        <v>4079</v>
      </c>
      <c r="B4110" s="94">
        <f t="shared" si="885"/>
        <v>1.789095044723069E-34</v>
      </c>
      <c r="C4110" s="179">
        <f t="shared" si="886"/>
        <v>1.7850591544259144E-34</v>
      </c>
      <c r="D4110" s="166">
        <f t="shared" si="887"/>
        <v>2.2558277767625785E-3</v>
      </c>
      <c r="E4110" s="167">
        <f t="shared" si="897"/>
        <v>24.291375447755232</v>
      </c>
      <c r="F4110" s="168">
        <f t="shared" si="898"/>
        <v>9.2037773291913521</v>
      </c>
      <c r="G4110" s="168">
        <f t="shared" si="888"/>
        <v>319849.88319075992</v>
      </c>
      <c r="H4110" s="168">
        <f t="shared" si="889"/>
        <v>271310.33852408634</v>
      </c>
      <c r="I4110" s="169">
        <f t="shared" si="890"/>
        <v>591160.22171484632</v>
      </c>
      <c r="J4110" s="169">
        <f t="shared" si="892"/>
        <v>565404.21123578947</v>
      </c>
      <c r="K4110" s="95"/>
      <c r="L4110" s="265">
        <f t="shared" si="891"/>
        <v>226603.33395390195</v>
      </c>
      <c r="M4110" s="265">
        <f>$G4110*NonHospFrac+theModel!$H4110*NonHospFrac</f>
        <v>364556.88776094432</v>
      </c>
      <c r="N4110" s="266">
        <f t="shared" si="893"/>
        <v>591160.22171484632</v>
      </c>
      <c r="O4110" s="159"/>
      <c r="P4110" s="265">
        <f t="shared" si="894"/>
        <v>216730.54882811141</v>
      </c>
      <c r="Q4110" s="265">
        <f t="shared" si="895"/>
        <v>364555.33311926952</v>
      </c>
      <c r="R4110" s="266">
        <f t="shared" si="896"/>
        <v>581285.88194738096</v>
      </c>
    </row>
    <row r="4111" spans="1:18" x14ac:dyDescent="0.3">
      <c r="A4111" s="82">
        <v>4080</v>
      </c>
      <c r="B4111" s="94">
        <f t="shared" si="885"/>
        <v>1.7556739276200456E-34</v>
      </c>
      <c r="C4111" s="179">
        <f t="shared" si="886"/>
        <v>1.7517134296071824E-34</v>
      </c>
      <c r="D4111" s="166">
        <f t="shared" si="887"/>
        <v>2.2558277767625785E-3</v>
      </c>
      <c r="E4111" s="167">
        <f t="shared" si="897"/>
        <v>24.291375447755232</v>
      </c>
      <c r="F4111" s="168">
        <f t="shared" si="898"/>
        <v>9.2060331569681146</v>
      </c>
      <c r="G4111" s="168">
        <f t="shared" si="888"/>
        <v>319928.27776997339</v>
      </c>
      <c r="H4111" s="168">
        <f t="shared" si="889"/>
        <v>271310.33852408634</v>
      </c>
      <c r="I4111" s="169">
        <f t="shared" si="890"/>
        <v>591238.61629405967</v>
      </c>
      <c r="J4111" s="169">
        <f t="shared" si="892"/>
        <v>565470.59433941182</v>
      </c>
      <c r="K4111" s="95"/>
      <c r="L4111" s="265">
        <f t="shared" si="891"/>
        <v>226633.38413718756</v>
      </c>
      <c r="M4111" s="265">
        <f>$G4111*NonHospFrac+theModel!$H4111*NonHospFrac</f>
        <v>364605.23215687217</v>
      </c>
      <c r="N4111" s="266">
        <f t="shared" si="893"/>
        <v>591238.61629405967</v>
      </c>
      <c r="O4111" s="159"/>
      <c r="P4111" s="265">
        <f t="shared" si="894"/>
        <v>216755.99477668258</v>
      </c>
      <c r="Q4111" s="265">
        <f t="shared" si="895"/>
        <v>364603.67751519737</v>
      </c>
      <c r="R4111" s="266">
        <f t="shared" si="896"/>
        <v>581359.67229188001</v>
      </c>
    </row>
    <row r="4112" spans="1:18" x14ac:dyDescent="0.3">
      <c r="A4112" s="82">
        <v>4081</v>
      </c>
      <c r="B4112" s="94">
        <f t="shared" si="885"/>
        <v>1.7228771323336347E-34</v>
      </c>
      <c r="C4112" s="179">
        <f t="shared" si="886"/>
        <v>1.7189906182425675E-34</v>
      </c>
      <c r="D4112" s="166">
        <f t="shared" si="887"/>
        <v>2.2558277767625785E-3</v>
      </c>
      <c r="E4112" s="167">
        <f t="shared" si="897"/>
        <v>24.291375447755232</v>
      </c>
      <c r="F4112" s="168">
        <f t="shared" si="898"/>
        <v>9.2082889847448772</v>
      </c>
      <c r="G4112" s="168">
        <f t="shared" si="888"/>
        <v>320006.67234918679</v>
      </c>
      <c r="H4112" s="168">
        <f t="shared" si="889"/>
        <v>271310.33852408634</v>
      </c>
      <c r="I4112" s="169">
        <f t="shared" si="890"/>
        <v>591317.01087327313</v>
      </c>
      <c r="J4112" s="169">
        <f t="shared" si="892"/>
        <v>565536.97473712836</v>
      </c>
      <c r="K4112" s="95"/>
      <c r="L4112" s="265">
        <f t="shared" si="891"/>
        <v>226663.43432047311</v>
      </c>
      <c r="M4112" s="265">
        <f>$G4112*NonHospFrac+theModel!$H4112*NonHospFrac</f>
        <v>364653.57655280002</v>
      </c>
      <c r="N4112" s="266">
        <f t="shared" si="893"/>
        <v>591317.01087327313</v>
      </c>
      <c r="O4112" s="159"/>
      <c r="P4112" s="265">
        <f t="shared" si="894"/>
        <v>216781.43968802673</v>
      </c>
      <c r="Q4112" s="265">
        <f t="shared" si="895"/>
        <v>364652.02191112522</v>
      </c>
      <c r="R4112" s="266">
        <f t="shared" si="896"/>
        <v>581433.46159915195</v>
      </c>
    </row>
    <row r="4113" spans="1:18" x14ac:dyDescent="0.3">
      <c r="A4113" s="82">
        <v>4082</v>
      </c>
      <c r="B4113" s="94">
        <f t="shared" si="885"/>
        <v>1.6906929962455734E-34</v>
      </c>
      <c r="C4113" s="179">
        <f t="shared" si="886"/>
        <v>1.6868790840226646E-34</v>
      </c>
      <c r="D4113" s="166">
        <f t="shared" si="887"/>
        <v>2.2558277767625785E-3</v>
      </c>
      <c r="E4113" s="167">
        <f t="shared" si="897"/>
        <v>24.291375447755232</v>
      </c>
      <c r="F4113" s="168">
        <f t="shared" si="898"/>
        <v>9.2105448125216398</v>
      </c>
      <c r="G4113" s="168">
        <f t="shared" si="888"/>
        <v>320085.06692840025</v>
      </c>
      <c r="H4113" s="168">
        <f t="shared" si="889"/>
        <v>271310.33852408634</v>
      </c>
      <c r="I4113" s="169">
        <f t="shared" si="890"/>
        <v>591395.40545248659</v>
      </c>
      <c r="J4113" s="169">
        <f t="shared" si="892"/>
        <v>565603.35242904921</v>
      </c>
      <c r="K4113" s="95"/>
      <c r="L4113" s="265">
        <f t="shared" si="891"/>
        <v>226693.48450375872</v>
      </c>
      <c r="M4113" s="265">
        <f>$G4113*NonHospFrac+theModel!$H4113*NonHospFrac</f>
        <v>364701.92094872787</v>
      </c>
      <c r="N4113" s="266">
        <f t="shared" si="893"/>
        <v>591395.40545248659</v>
      </c>
      <c r="O4113" s="159"/>
      <c r="P4113" s="265">
        <f t="shared" si="894"/>
        <v>216806.88356218627</v>
      </c>
      <c r="Q4113" s="265">
        <f t="shared" si="895"/>
        <v>364700.36630705307</v>
      </c>
      <c r="R4113" s="266">
        <f t="shared" si="896"/>
        <v>581507.24986923928</v>
      </c>
    </row>
    <row r="4114" spans="1:18" x14ac:dyDescent="0.3">
      <c r="A4114" s="82">
        <v>4083</v>
      </c>
      <c r="B4114" s="94">
        <f t="shared" si="885"/>
        <v>1.6591100746006635E-34</v>
      </c>
      <c r="C4114" s="179">
        <f t="shared" si="886"/>
        <v>1.6553674080096726E-34</v>
      </c>
      <c r="D4114" s="166">
        <f t="shared" si="887"/>
        <v>2.2558277767625785E-3</v>
      </c>
      <c r="E4114" s="167">
        <f t="shared" si="897"/>
        <v>24.291375447755232</v>
      </c>
      <c r="F4114" s="168">
        <f t="shared" si="898"/>
        <v>9.2128006402984024</v>
      </c>
      <c r="G4114" s="168">
        <f t="shared" si="888"/>
        <v>320163.4615076136</v>
      </c>
      <c r="H4114" s="168">
        <f t="shared" si="889"/>
        <v>271310.33852408634</v>
      </c>
      <c r="I4114" s="169">
        <f t="shared" si="890"/>
        <v>591473.80003169994</v>
      </c>
      <c r="J4114" s="169">
        <f t="shared" si="892"/>
        <v>565669.72741528449</v>
      </c>
      <c r="K4114" s="95"/>
      <c r="L4114" s="265">
        <f t="shared" si="891"/>
        <v>226723.53468704427</v>
      </c>
      <c r="M4114" s="265">
        <f>$G4114*NonHospFrac+theModel!$H4114*NonHospFrac</f>
        <v>364750.26534465567</v>
      </c>
      <c r="N4114" s="266">
        <f t="shared" si="893"/>
        <v>591473.80003169994</v>
      </c>
      <c r="O4114" s="159"/>
      <c r="P4114" s="265">
        <f t="shared" si="894"/>
        <v>216832.32639920333</v>
      </c>
      <c r="Q4114" s="265">
        <f t="shared" si="895"/>
        <v>364748.71070298087</v>
      </c>
      <c r="R4114" s="266">
        <f t="shared" si="896"/>
        <v>581581.03710218426</v>
      </c>
    </row>
    <row r="4115" spans="1:18" x14ac:dyDescent="0.3">
      <c r="A4115" s="82">
        <v>4084</v>
      </c>
      <c r="B4115" s="94">
        <f t="shared" si="885"/>
        <v>1.6281171364369912E-34</v>
      </c>
      <c r="C4115" s="179">
        <f t="shared" si="886"/>
        <v>1.6244443845767935E-34</v>
      </c>
      <c r="D4115" s="166">
        <f t="shared" si="887"/>
        <v>2.2558277767625785E-3</v>
      </c>
      <c r="E4115" s="167">
        <f t="shared" si="897"/>
        <v>24.291375447755232</v>
      </c>
      <c r="F4115" s="168">
        <f t="shared" si="898"/>
        <v>9.215056468075165</v>
      </c>
      <c r="G4115" s="168">
        <f t="shared" si="888"/>
        <v>320241.85608682706</v>
      </c>
      <c r="H4115" s="168">
        <f t="shared" si="889"/>
        <v>271310.33852408634</v>
      </c>
      <c r="I4115" s="169">
        <f t="shared" si="890"/>
        <v>591552.1946109134</v>
      </c>
      <c r="J4115" s="169">
        <f t="shared" si="892"/>
        <v>565736.09969594481</v>
      </c>
      <c r="K4115" s="95"/>
      <c r="L4115" s="265">
        <f t="shared" si="891"/>
        <v>226753.58487032985</v>
      </c>
      <c r="M4115" s="265">
        <f>$G4115*NonHospFrac+theModel!$H4115*NonHospFrac</f>
        <v>364798.60974058352</v>
      </c>
      <c r="N4115" s="266">
        <f t="shared" si="893"/>
        <v>591552.1946109134</v>
      </c>
      <c r="O4115" s="159"/>
      <c r="P4115" s="265">
        <f t="shared" si="894"/>
        <v>216857.7681991203</v>
      </c>
      <c r="Q4115" s="265">
        <f t="shared" si="895"/>
        <v>364797.05509890872</v>
      </c>
      <c r="R4115" s="266">
        <f t="shared" si="896"/>
        <v>581654.82329802902</v>
      </c>
    </row>
    <row r="4116" spans="1:18" x14ac:dyDescent="0.3">
      <c r="A4116" s="82">
        <v>4085</v>
      </c>
      <c r="B4116" s="94">
        <f t="shared" si="885"/>
        <v>1.5977031605921685E-34</v>
      </c>
      <c r="C4116" s="179">
        <f t="shared" si="886"/>
        <v>1.5940990174234833E-34</v>
      </c>
      <c r="D4116" s="166">
        <f t="shared" si="887"/>
        <v>2.2558277767625785E-3</v>
      </c>
      <c r="E4116" s="167">
        <f t="shared" si="897"/>
        <v>24.291375447755232</v>
      </c>
      <c r="F4116" s="168">
        <f t="shared" si="898"/>
        <v>9.2173122958519276</v>
      </c>
      <c r="G4116" s="168">
        <f t="shared" si="888"/>
        <v>320320.25066604052</v>
      </c>
      <c r="H4116" s="168">
        <f t="shared" si="889"/>
        <v>271310.33852408634</v>
      </c>
      <c r="I4116" s="169">
        <f t="shared" si="890"/>
        <v>591630.58919012686</v>
      </c>
      <c r="J4116" s="169">
        <f t="shared" si="892"/>
        <v>565802.46927114029</v>
      </c>
      <c r="K4116" s="95"/>
      <c r="L4116" s="265">
        <f t="shared" si="891"/>
        <v>226783.63505361544</v>
      </c>
      <c r="M4116" s="265">
        <f>$G4116*NonHospFrac+theModel!$H4116*NonHospFrac</f>
        <v>364846.95413651143</v>
      </c>
      <c r="N4116" s="266">
        <f t="shared" si="893"/>
        <v>591630.58919012686</v>
      </c>
      <c r="O4116" s="159"/>
      <c r="P4116" s="265">
        <f t="shared" si="894"/>
        <v>216883.20896197943</v>
      </c>
      <c r="Q4116" s="265">
        <f t="shared" si="895"/>
        <v>364845.39949483663</v>
      </c>
      <c r="R4116" s="266">
        <f t="shared" si="896"/>
        <v>581728.60845681606</v>
      </c>
    </row>
    <row r="4117" spans="1:18" x14ac:dyDescent="0.3">
      <c r="A4117" s="82">
        <v>4086</v>
      </c>
      <c r="B4117" s="94">
        <f t="shared" si="885"/>
        <v>1.5678573317842043E-34</v>
      </c>
      <c r="C4117" s="179">
        <f t="shared" si="886"/>
        <v>1.5643205156651647E-34</v>
      </c>
      <c r="D4117" s="166">
        <f t="shared" si="887"/>
        <v>2.2558277767625785E-3</v>
      </c>
      <c r="E4117" s="167">
        <f t="shared" si="897"/>
        <v>24.291375447755232</v>
      </c>
      <c r="F4117" s="168">
        <f t="shared" si="898"/>
        <v>9.2195681236286902</v>
      </c>
      <c r="G4117" s="168">
        <f t="shared" si="888"/>
        <v>320398.64524525392</v>
      </c>
      <c r="H4117" s="168">
        <f t="shared" si="889"/>
        <v>271310.33852408634</v>
      </c>
      <c r="I4117" s="169">
        <f t="shared" si="890"/>
        <v>591708.98376934021</v>
      </c>
      <c r="J4117" s="169">
        <f t="shared" si="892"/>
        <v>565868.83614098118</v>
      </c>
      <c r="K4117" s="95"/>
      <c r="L4117" s="265">
        <f t="shared" si="891"/>
        <v>226813.68523690102</v>
      </c>
      <c r="M4117" s="265">
        <f>$G4117*NonHospFrac+theModel!$H4117*NonHospFrac</f>
        <v>364895.29853243922</v>
      </c>
      <c r="N4117" s="266">
        <f t="shared" si="893"/>
        <v>591708.98376934021</v>
      </c>
      <c r="O4117" s="159"/>
      <c r="P4117" s="265">
        <f t="shared" si="894"/>
        <v>216908.64868782298</v>
      </c>
      <c r="Q4117" s="265">
        <f t="shared" si="895"/>
        <v>364893.74389076442</v>
      </c>
      <c r="R4117" s="266">
        <f t="shared" si="896"/>
        <v>581802.3925785874</v>
      </c>
    </row>
    <row r="4118" spans="1:18" x14ac:dyDescent="0.3">
      <c r="A4118" s="82">
        <v>4087</v>
      </c>
      <c r="B4118" s="94">
        <f t="shared" si="885"/>
        <v>1.5385690367654545E-34</v>
      </c>
      <c r="C4118" s="179">
        <f t="shared" si="886"/>
        <v>1.5350982899958522E-34</v>
      </c>
      <c r="D4118" s="166">
        <f t="shared" si="887"/>
        <v>2.2558277767625785E-3</v>
      </c>
      <c r="E4118" s="167">
        <f t="shared" si="897"/>
        <v>24.291375447755232</v>
      </c>
      <c r="F4118" s="168">
        <f t="shared" si="898"/>
        <v>9.2218239514054527</v>
      </c>
      <c r="G4118" s="168">
        <f t="shared" si="888"/>
        <v>320477.03982446733</v>
      </c>
      <c r="H4118" s="168">
        <f t="shared" si="889"/>
        <v>271310.33852408634</v>
      </c>
      <c r="I4118" s="169">
        <f t="shared" si="890"/>
        <v>591787.37834855367</v>
      </c>
      <c r="J4118" s="169">
        <f t="shared" si="892"/>
        <v>565935.20030557783</v>
      </c>
      <c r="K4118" s="95"/>
      <c r="L4118" s="265">
        <f t="shared" si="891"/>
        <v>226843.7354201866</v>
      </c>
      <c r="M4118" s="265">
        <f>$G4118*NonHospFrac+theModel!$H4118*NonHospFrac</f>
        <v>364943.64292836707</v>
      </c>
      <c r="N4118" s="266">
        <f t="shared" si="893"/>
        <v>591787.37834855367</v>
      </c>
      <c r="O4118" s="159"/>
      <c r="P4118" s="265">
        <f t="shared" si="894"/>
        <v>216934.08737669321</v>
      </c>
      <c r="Q4118" s="265">
        <f t="shared" si="895"/>
        <v>364942.08828669228</v>
      </c>
      <c r="R4118" s="266">
        <f t="shared" si="896"/>
        <v>581876.17566338554</v>
      </c>
    </row>
    <row r="4119" spans="1:18" x14ac:dyDescent="0.3">
      <c r="A4119" s="82">
        <v>4088</v>
      </c>
      <c r="B4119" s="94">
        <f t="shared" si="885"/>
        <v>1.5098278605487683E-34</v>
      </c>
      <c r="C4119" s="179">
        <f t="shared" si="886"/>
        <v>1.5064219489228123E-34</v>
      </c>
      <c r="D4119" s="166">
        <f t="shared" si="887"/>
        <v>2.2558277767625785E-3</v>
      </c>
      <c r="E4119" s="167">
        <f t="shared" si="897"/>
        <v>24.291375447755232</v>
      </c>
      <c r="F4119" s="168">
        <f t="shared" si="898"/>
        <v>9.2240797791822153</v>
      </c>
      <c r="G4119" s="168">
        <f t="shared" si="888"/>
        <v>320555.43440368073</v>
      </c>
      <c r="H4119" s="168">
        <f t="shared" si="889"/>
        <v>271310.33852408634</v>
      </c>
      <c r="I4119" s="169">
        <f t="shared" si="890"/>
        <v>591865.77292776713</v>
      </c>
      <c r="J4119" s="169">
        <f t="shared" si="892"/>
        <v>566001.5617650405</v>
      </c>
      <c r="K4119" s="95"/>
      <c r="L4119" s="265">
        <f t="shared" si="891"/>
        <v>226873.78560347215</v>
      </c>
      <c r="M4119" s="265">
        <f>$G4119*NonHospFrac+theModel!$H4119*NonHospFrac</f>
        <v>364991.98732429487</v>
      </c>
      <c r="N4119" s="266">
        <f t="shared" si="893"/>
        <v>591865.77292776702</v>
      </c>
      <c r="O4119" s="159"/>
      <c r="P4119" s="265">
        <f t="shared" si="894"/>
        <v>216959.52502863237</v>
      </c>
      <c r="Q4119" s="265">
        <f t="shared" si="895"/>
        <v>364990.43268262007</v>
      </c>
      <c r="R4119" s="266">
        <f t="shared" si="896"/>
        <v>581949.95771125238</v>
      </c>
    </row>
    <row r="4120" spans="1:18" x14ac:dyDescent="0.3">
      <c r="A4120" s="82">
        <v>4089</v>
      </c>
      <c r="B4120" s="94">
        <f t="shared" si="885"/>
        <v>1.4816235827035655E-34</v>
      </c>
      <c r="C4120" s="179">
        <f t="shared" si="886"/>
        <v>1.4782812950709963E-34</v>
      </c>
      <c r="D4120" s="166">
        <f t="shared" si="887"/>
        <v>2.2558277767625785E-3</v>
      </c>
      <c r="E4120" s="167">
        <f t="shared" si="897"/>
        <v>24.291375447755232</v>
      </c>
      <c r="F4120" s="168">
        <f t="shared" si="898"/>
        <v>9.2263356069589779</v>
      </c>
      <c r="G4120" s="168">
        <f t="shared" si="888"/>
        <v>320633.82898289419</v>
      </c>
      <c r="H4120" s="168">
        <f t="shared" si="889"/>
        <v>271310.33852408634</v>
      </c>
      <c r="I4120" s="169">
        <f t="shared" si="890"/>
        <v>591944.16750698048</v>
      </c>
      <c r="J4120" s="169">
        <f t="shared" si="892"/>
        <v>566067.92051947932</v>
      </c>
      <c r="K4120" s="95"/>
      <c r="L4120" s="265">
        <f t="shared" si="891"/>
        <v>226903.83578675776</v>
      </c>
      <c r="M4120" s="265">
        <f>$G4120*NonHospFrac+theModel!$H4120*NonHospFrac</f>
        <v>365040.33172022272</v>
      </c>
      <c r="N4120" s="266">
        <f t="shared" si="893"/>
        <v>591944.16750698048</v>
      </c>
      <c r="O4120" s="159"/>
      <c r="P4120" s="265">
        <f t="shared" si="894"/>
        <v>216984.96164368282</v>
      </c>
      <c r="Q4120" s="265">
        <f t="shared" si="895"/>
        <v>365038.77707854792</v>
      </c>
      <c r="R4120" s="266">
        <f t="shared" si="896"/>
        <v>582023.73872223077</v>
      </c>
    </row>
    <row r="4121" spans="1:18" x14ac:dyDescent="0.3">
      <c r="A4121" s="82">
        <v>4090</v>
      </c>
      <c r="B4121" s="94">
        <f t="shared" si="885"/>
        <v>1.4539461737217723E-34</v>
      </c>
      <c r="C4121" s="179">
        <f t="shared" si="886"/>
        <v>1.4506663215571731E-34</v>
      </c>
      <c r="D4121" s="166">
        <f t="shared" si="887"/>
        <v>2.2558277767625785E-3</v>
      </c>
      <c r="E4121" s="167">
        <f t="shared" si="897"/>
        <v>24.291375447755232</v>
      </c>
      <c r="F4121" s="168">
        <f t="shared" si="898"/>
        <v>9.2285914347357405</v>
      </c>
      <c r="G4121" s="168">
        <f t="shared" si="888"/>
        <v>320712.22356210754</v>
      </c>
      <c r="H4121" s="168">
        <f t="shared" si="889"/>
        <v>271310.33852408634</v>
      </c>
      <c r="I4121" s="169">
        <f t="shared" si="890"/>
        <v>592022.56208619382</v>
      </c>
      <c r="J4121" s="169">
        <f t="shared" si="892"/>
        <v>566134.27656900475</v>
      </c>
      <c r="K4121" s="95"/>
      <c r="L4121" s="265">
        <f t="shared" si="891"/>
        <v>226933.88597004331</v>
      </c>
      <c r="M4121" s="265">
        <f>$G4121*NonHospFrac+theModel!$H4121*NonHospFrac</f>
        <v>365088.67611615057</v>
      </c>
      <c r="N4121" s="266">
        <f t="shared" si="893"/>
        <v>592022.56208619382</v>
      </c>
      <c r="O4121" s="159"/>
      <c r="P4121" s="265">
        <f t="shared" si="894"/>
        <v>217010.39722188673</v>
      </c>
      <c r="Q4121" s="265">
        <f t="shared" si="895"/>
        <v>365087.12147447577</v>
      </c>
      <c r="R4121" s="266">
        <f t="shared" si="896"/>
        <v>582097.5186963625</v>
      </c>
    </row>
    <row r="4122" spans="1:18" x14ac:dyDescent="0.3">
      <c r="A4122" s="82">
        <v>4091</v>
      </c>
      <c r="B4122" s="94">
        <f t="shared" si="885"/>
        <v>1.4267857914509656E-34</v>
      </c>
      <c r="C4122" s="179">
        <f t="shared" si="886"/>
        <v>1.4235672084311203E-34</v>
      </c>
      <c r="D4122" s="166">
        <f t="shared" si="887"/>
        <v>2.2558277767625785E-3</v>
      </c>
      <c r="E4122" s="167">
        <f t="shared" si="897"/>
        <v>24.291375447755232</v>
      </c>
      <c r="F4122" s="168">
        <f t="shared" si="898"/>
        <v>9.2308472625125031</v>
      </c>
      <c r="G4122" s="168">
        <f t="shared" si="888"/>
        <v>320790.618141321</v>
      </c>
      <c r="H4122" s="168">
        <f t="shared" si="889"/>
        <v>271310.33852408634</v>
      </c>
      <c r="I4122" s="169">
        <f t="shared" si="890"/>
        <v>592100.9566654074</v>
      </c>
      <c r="J4122" s="169">
        <f t="shared" si="892"/>
        <v>566200.62991372717</v>
      </c>
      <c r="K4122" s="95"/>
      <c r="L4122" s="265">
        <f t="shared" si="891"/>
        <v>226963.93615332892</v>
      </c>
      <c r="M4122" s="265">
        <f>$G4122*NonHospFrac+theModel!$H4122*NonHospFrac</f>
        <v>365137.02051207842</v>
      </c>
      <c r="N4122" s="266">
        <f t="shared" si="893"/>
        <v>592100.9566654074</v>
      </c>
      <c r="O4122" s="159"/>
      <c r="P4122" s="265">
        <f t="shared" si="894"/>
        <v>217035.83176328643</v>
      </c>
      <c r="Q4122" s="265">
        <f t="shared" si="895"/>
        <v>365135.46587040363</v>
      </c>
      <c r="R4122" s="266">
        <f t="shared" si="896"/>
        <v>582171.29763369006</v>
      </c>
    </row>
    <row r="4123" spans="1:18" x14ac:dyDescent="0.3">
      <c r="A4123" s="82">
        <v>4092</v>
      </c>
      <c r="B4123" s="94">
        <f t="shared" si="885"/>
        <v>1.4001327775948136E-34</v>
      </c>
      <c r="C4123" s="179">
        <f t="shared" si="886"/>
        <v>1.3969743191839594E-34</v>
      </c>
      <c r="D4123" s="166">
        <f t="shared" si="887"/>
        <v>2.2558277767625785E-3</v>
      </c>
      <c r="E4123" s="167">
        <f t="shared" si="897"/>
        <v>24.291375447755232</v>
      </c>
      <c r="F4123" s="168">
        <f t="shared" si="898"/>
        <v>9.2331030902892657</v>
      </c>
      <c r="G4123" s="168">
        <f t="shared" si="888"/>
        <v>320869.0127205344</v>
      </c>
      <c r="H4123" s="168">
        <f t="shared" si="889"/>
        <v>271310.33852408634</v>
      </c>
      <c r="I4123" s="169">
        <f t="shared" si="890"/>
        <v>592179.35124462075</v>
      </c>
      <c r="J4123" s="169">
        <f t="shared" si="892"/>
        <v>566266.98055375635</v>
      </c>
      <c r="K4123" s="95"/>
      <c r="L4123" s="265">
        <f t="shared" si="891"/>
        <v>226993.98633661447</v>
      </c>
      <c r="M4123" s="265">
        <f>$G4123*NonHospFrac+theModel!$H4123*NonHospFrac</f>
        <v>365185.36490800628</v>
      </c>
      <c r="N4123" s="266">
        <f t="shared" si="893"/>
        <v>592179.35124462075</v>
      </c>
      <c r="O4123" s="159"/>
      <c r="P4123" s="265">
        <f t="shared" si="894"/>
        <v>217061.26526792411</v>
      </c>
      <c r="Q4123" s="265">
        <f t="shared" si="895"/>
        <v>365183.81026633148</v>
      </c>
      <c r="R4123" s="266">
        <f t="shared" si="896"/>
        <v>582245.07553425559</v>
      </c>
    </row>
    <row r="4124" spans="1:18" x14ac:dyDescent="0.3">
      <c r="A4124" s="82">
        <v>4093</v>
      </c>
      <c r="B4124" s="94">
        <f t="shared" si="885"/>
        <v>1.3739776542782344E-34</v>
      </c>
      <c r="C4124" s="179">
        <f t="shared" si="886"/>
        <v>1.3708781973210624E-34</v>
      </c>
      <c r="D4124" s="166">
        <f t="shared" si="887"/>
        <v>2.2558277767625785E-3</v>
      </c>
      <c r="E4124" s="167">
        <f t="shared" si="897"/>
        <v>24.291375447755232</v>
      </c>
      <c r="F4124" s="168">
        <f t="shared" si="898"/>
        <v>9.2353589180660283</v>
      </c>
      <c r="G4124" s="168">
        <f t="shared" si="888"/>
        <v>320947.40729974787</v>
      </c>
      <c r="H4124" s="168">
        <f t="shared" si="889"/>
        <v>271310.33852408634</v>
      </c>
      <c r="I4124" s="169">
        <f t="shared" si="890"/>
        <v>592257.74582383421</v>
      </c>
      <c r="J4124" s="169">
        <f t="shared" si="892"/>
        <v>566333.32848920301</v>
      </c>
      <c r="K4124" s="95"/>
      <c r="L4124" s="265">
        <f t="shared" si="891"/>
        <v>227024.03651990008</v>
      </c>
      <c r="M4124" s="265">
        <f>$G4124*NonHospFrac+theModel!$H4124*NonHospFrac</f>
        <v>365233.70930393413</v>
      </c>
      <c r="N4124" s="266">
        <f t="shared" si="893"/>
        <v>592257.74582383421</v>
      </c>
      <c r="O4124" s="159"/>
      <c r="P4124" s="265">
        <f t="shared" si="894"/>
        <v>217086.69773584211</v>
      </c>
      <c r="Q4124" s="265">
        <f t="shared" si="895"/>
        <v>365232.15466225933</v>
      </c>
      <c r="R4124" s="266">
        <f t="shared" si="896"/>
        <v>582318.85239810147</v>
      </c>
    </row>
    <row r="4125" spans="1:18" x14ac:dyDescent="0.3">
      <c r="A4125" s="82">
        <v>4094</v>
      </c>
      <c r="B4125" s="94">
        <f t="shared" si="885"/>
        <v>1.3483111206773638E-34</v>
      </c>
      <c r="C4125" s="179">
        <f t="shared" si="886"/>
        <v>1.3452695629996219E-34</v>
      </c>
      <c r="D4125" s="166">
        <f t="shared" si="887"/>
        <v>2.2558277767625785E-3</v>
      </c>
      <c r="E4125" s="167">
        <f t="shared" si="897"/>
        <v>24.291375447755232</v>
      </c>
      <c r="F4125" s="168">
        <f t="shared" si="898"/>
        <v>9.2376147458427909</v>
      </c>
      <c r="G4125" s="168">
        <f t="shared" si="888"/>
        <v>321025.80187896127</v>
      </c>
      <c r="H4125" s="168">
        <f t="shared" si="889"/>
        <v>271310.33852408634</v>
      </c>
      <c r="I4125" s="169">
        <f t="shared" si="890"/>
        <v>592336.14040304767</v>
      </c>
      <c r="J4125" s="169">
        <f t="shared" si="892"/>
        <v>566399.67372017715</v>
      </c>
      <c r="K4125" s="95"/>
      <c r="L4125" s="265">
        <f t="shared" si="891"/>
        <v>227054.08670318563</v>
      </c>
      <c r="M4125" s="265">
        <f>$G4125*NonHospFrac+theModel!$H4125*NonHospFrac</f>
        <v>365282.05369986198</v>
      </c>
      <c r="N4125" s="266">
        <f t="shared" si="893"/>
        <v>592336.14040304767</v>
      </c>
      <c r="O4125" s="159"/>
      <c r="P4125" s="265">
        <f t="shared" si="894"/>
        <v>217112.12916708263</v>
      </c>
      <c r="Q4125" s="265">
        <f t="shared" si="895"/>
        <v>365280.49905818718</v>
      </c>
      <c r="R4125" s="266">
        <f t="shared" si="896"/>
        <v>582392.62822526984</v>
      </c>
    </row>
    <row r="4126" spans="1:18" x14ac:dyDescent="0.3">
      <c r="A4126" s="82">
        <v>4095</v>
      </c>
      <c r="B4126" s="94">
        <f t="shared" si="885"/>
        <v>1.3231240497118436E-34</v>
      </c>
      <c r="C4126" s="179">
        <f t="shared" si="886"/>
        <v>1.3201393097284009E-34</v>
      </c>
      <c r="D4126" s="166">
        <f t="shared" si="887"/>
        <v>2.2558277767625785E-3</v>
      </c>
      <c r="E4126" s="167">
        <f t="shared" si="897"/>
        <v>24.291375447755232</v>
      </c>
      <c r="F4126" s="168">
        <f t="shared" si="898"/>
        <v>9.2398705736195534</v>
      </c>
      <c r="G4126" s="168">
        <f t="shared" si="888"/>
        <v>321104.19645817473</v>
      </c>
      <c r="H4126" s="168">
        <f t="shared" si="889"/>
        <v>271310.33852408634</v>
      </c>
      <c r="I4126" s="169">
        <f t="shared" si="890"/>
        <v>592414.53498226102</v>
      </c>
      <c r="J4126" s="169">
        <f t="shared" si="892"/>
        <v>566466.01624678902</v>
      </c>
      <c r="K4126" s="95"/>
      <c r="L4126" s="265">
        <f t="shared" si="891"/>
        <v>227084.13688647124</v>
      </c>
      <c r="M4126" s="265">
        <f>$G4126*NonHospFrac+theModel!$H4126*NonHospFrac</f>
        <v>365330.39809578983</v>
      </c>
      <c r="N4126" s="266">
        <f t="shared" si="893"/>
        <v>592414.53498226102</v>
      </c>
      <c r="O4126" s="159"/>
      <c r="P4126" s="265">
        <f t="shared" si="894"/>
        <v>217137.55956168799</v>
      </c>
      <c r="Q4126" s="265">
        <f t="shared" si="895"/>
        <v>365328.84345411503</v>
      </c>
      <c r="R4126" s="266">
        <f t="shared" si="896"/>
        <v>582466.40301580308</v>
      </c>
    </row>
    <row r="4127" spans="1:18" x14ac:dyDescent="0.3">
      <c r="A4127" s="82">
        <v>4096</v>
      </c>
      <c r="B4127" s="94">
        <f t="shared" ref="B4127:B4190" si="899">Constant*EXP(PowerTerm*(A4127)/7)</f>
        <v>1.2984074847995206E-34</v>
      </c>
      <c r="C4127" s="179">
        <f t="shared" ref="C4127:C4190" si="900">(1-theFloor)*B4127</f>
        <v>1.2954785011297533E-34</v>
      </c>
      <c r="D4127" s="166">
        <f t="shared" ref="D4127:D4190" si="901">theFloor</f>
        <v>2.2558277767625785E-3</v>
      </c>
      <c r="E4127" s="167">
        <f t="shared" si="897"/>
        <v>24.291375447755232</v>
      </c>
      <c r="F4127" s="168">
        <f t="shared" si="898"/>
        <v>9.242126401396316</v>
      </c>
      <c r="G4127" s="168">
        <f t="shared" ref="G4127:G4190" si="902">$B$22*F4127*totInfected/365.25</f>
        <v>321182.59103738808</v>
      </c>
      <c r="H4127" s="168">
        <f t="shared" ref="H4127:H4190" si="903">lostQALYs_Injured*E4127*totInfected/365.25</f>
        <v>271310.33852408634</v>
      </c>
      <c r="I4127" s="169">
        <f t="shared" ref="I4127:I4190" si="904">H4127+G4127</f>
        <v>592492.92956147436</v>
      </c>
      <c r="J4127" s="169">
        <f t="shared" si="892"/>
        <v>566532.35606914887</v>
      </c>
      <c r="K4127" s="95"/>
      <c r="L4127" s="265">
        <f t="shared" ref="L4127:L4190" si="905">$G4127*HospFrac+$H4127*HospFrac</f>
        <v>227114.18706975679</v>
      </c>
      <c r="M4127" s="265">
        <f>$G4127*NonHospFrac+theModel!$H4127*NonHospFrac</f>
        <v>365378.74249171762</v>
      </c>
      <c r="N4127" s="266">
        <f t="shared" si="893"/>
        <v>592492.92956147436</v>
      </c>
      <c r="O4127" s="159"/>
      <c r="P4127" s="265">
        <f t="shared" si="894"/>
        <v>217162.98891970035</v>
      </c>
      <c r="Q4127" s="265">
        <f t="shared" si="895"/>
        <v>365377.18785004283</v>
      </c>
      <c r="R4127" s="266">
        <f t="shared" si="896"/>
        <v>582540.17676974321</v>
      </c>
    </row>
    <row r="4128" spans="1:18" x14ac:dyDescent="0.3">
      <c r="A4128" s="82">
        <v>4097</v>
      </c>
      <c r="B4128" s="94">
        <f t="shared" si="899"/>
        <v>1.2741526366711789E-34</v>
      </c>
      <c r="C4128" s="179">
        <f t="shared" si="900"/>
        <v>1.2712783677615408E-34</v>
      </c>
      <c r="D4128" s="166">
        <f t="shared" si="901"/>
        <v>2.2558277767625785E-3</v>
      </c>
      <c r="E4128" s="167">
        <f t="shared" si="897"/>
        <v>24.291375447755232</v>
      </c>
      <c r="F4128" s="168">
        <f t="shared" si="898"/>
        <v>9.2443822291730786</v>
      </c>
      <c r="G4128" s="168">
        <f t="shared" si="902"/>
        <v>321260.98561660154</v>
      </c>
      <c r="H4128" s="168">
        <f t="shared" si="903"/>
        <v>271310.33852408634</v>
      </c>
      <c r="I4128" s="169">
        <f t="shared" si="904"/>
        <v>592571.32414068794</v>
      </c>
      <c r="J4128" s="169">
        <f t="shared" ref="J4128:J4191" si="906">J4127+(I4128-I4127)/(1+discountDaily)^A4128</f>
        <v>566598.69318736717</v>
      </c>
      <c r="K4128" s="95"/>
      <c r="L4128" s="265">
        <f t="shared" si="905"/>
        <v>227144.23725304237</v>
      </c>
      <c r="M4128" s="265">
        <f>$G4128*NonHospFrac+theModel!$H4128*NonHospFrac</f>
        <v>365427.08688764548</v>
      </c>
      <c r="N4128" s="266">
        <f t="shared" ref="N4128:N4191" si="907">L4128+M4128</f>
        <v>592571.32414068782</v>
      </c>
      <c r="O4128" s="159"/>
      <c r="P4128" s="265">
        <f t="shared" ref="P4128:P4191" si="908">P4127+(L4128-L4127)/(1+discountDaily)^A4128</f>
        <v>217188.41724116204</v>
      </c>
      <c r="Q4128" s="265">
        <f t="shared" ref="Q4128:Q4191" si="909">Q4127+(M4128-M4127)/(1+discountDaily)^B4128</f>
        <v>365425.53224597068</v>
      </c>
      <c r="R4128" s="266">
        <f t="shared" ref="R4128:R4191" si="910">P4128+Q4128</f>
        <v>582613.94948713272</v>
      </c>
    </row>
    <row r="4129" spans="1:18" x14ac:dyDescent="0.3">
      <c r="A4129" s="82">
        <v>4098</v>
      </c>
      <c r="B4129" s="94">
        <f t="shared" si="899"/>
        <v>1.2503508802452619E-34</v>
      </c>
      <c r="C4129" s="179">
        <f t="shared" si="900"/>
        <v>1.247530303998905E-34</v>
      </c>
      <c r="D4129" s="166">
        <f t="shared" si="901"/>
        <v>2.2558277767625785E-3</v>
      </c>
      <c r="E4129" s="167">
        <f t="shared" ref="E4129:E4192" si="911">C4129+E4128</f>
        <v>24.291375447755232</v>
      </c>
      <c r="F4129" s="168">
        <f t="shared" ref="F4129:F4192" si="912">D4129+F4128</f>
        <v>9.2466380569498412</v>
      </c>
      <c r="G4129" s="168">
        <f t="shared" si="902"/>
        <v>321339.38019581494</v>
      </c>
      <c r="H4129" s="168">
        <f t="shared" si="903"/>
        <v>271310.33852408634</v>
      </c>
      <c r="I4129" s="169">
        <f t="shared" si="904"/>
        <v>592649.71871990128</v>
      </c>
      <c r="J4129" s="169">
        <f t="shared" si="906"/>
        <v>566665.02760155371</v>
      </c>
      <c r="K4129" s="95"/>
      <c r="L4129" s="265">
        <f t="shared" si="905"/>
        <v>227174.28743632796</v>
      </c>
      <c r="M4129" s="265">
        <f>$G4129*NonHospFrac+theModel!$H4129*NonHospFrac</f>
        <v>365475.43128357333</v>
      </c>
      <c r="N4129" s="266">
        <f t="shared" si="907"/>
        <v>592649.71871990128</v>
      </c>
      <c r="O4129" s="159"/>
      <c r="P4129" s="265">
        <f t="shared" si="908"/>
        <v>217213.84452611528</v>
      </c>
      <c r="Q4129" s="265">
        <f t="shared" si="909"/>
        <v>365473.87664189853</v>
      </c>
      <c r="R4129" s="266">
        <f t="shared" si="910"/>
        <v>582687.72116801376</v>
      </c>
    </row>
    <row r="4130" spans="1:18" x14ac:dyDescent="0.3">
      <c r="A4130" s="82">
        <v>4099</v>
      </c>
      <c r="B4130" s="94">
        <f t="shared" si="899"/>
        <v>1.2269937515606796E-34</v>
      </c>
      <c r="C4130" s="179">
        <f t="shared" si="900"/>
        <v>1.2242258649739949E-34</v>
      </c>
      <c r="D4130" s="166">
        <f t="shared" si="901"/>
        <v>2.2558277767625785E-3</v>
      </c>
      <c r="E4130" s="167">
        <f t="shared" si="911"/>
        <v>24.291375447755232</v>
      </c>
      <c r="F4130" s="168">
        <f t="shared" si="912"/>
        <v>9.2488938847266038</v>
      </c>
      <c r="G4130" s="168">
        <f t="shared" si="902"/>
        <v>321417.7747750284</v>
      </c>
      <c r="H4130" s="168">
        <f t="shared" si="903"/>
        <v>271310.33852408634</v>
      </c>
      <c r="I4130" s="169">
        <f t="shared" si="904"/>
        <v>592728.11329911475</v>
      </c>
      <c r="J4130" s="169">
        <f t="shared" si="906"/>
        <v>566731.35931181908</v>
      </c>
      <c r="K4130" s="95"/>
      <c r="L4130" s="265">
        <f t="shared" si="905"/>
        <v>227204.33761961357</v>
      </c>
      <c r="M4130" s="265">
        <f>$G4130*NonHospFrac+theModel!$H4130*NonHospFrac</f>
        <v>365523.77567950118</v>
      </c>
      <c r="N4130" s="266">
        <f t="shared" si="907"/>
        <v>592728.11329911475</v>
      </c>
      <c r="O4130" s="159"/>
      <c r="P4130" s="265">
        <f t="shared" si="908"/>
        <v>217239.27077460237</v>
      </c>
      <c r="Q4130" s="265">
        <f t="shared" si="909"/>
        <v>365522.22103782638</v>
      </c>
      <c r="R4130" s="266">
        <f t="shared" si="910"/>
        <v>582761.49181242869</v>
      </c>
    </row>
    <row r="4131" spans="1:18" x14ac:dyDescent="0.3">
      <c r="A4131" s="82">
        <v>4100</v>
      </c>
      <c r="B4131" s="94">
        <f t="shared" si="899"/>
        <v>1.2040729447670221E-34</v>
      </c>
      <c r="C4131" s="179">
        <f t="shared" si="900"/>
        <v>1.2013567635729684E-34</v>
      </c>
      <c r="D4131" s="166">
        <f t="shared" si="901"/>
        <v>2.2558277767625785E-3</v>
      </c>
      <c r="E4131" s="167">
        <f t="shared" si="911"/>
        <v>24.291375447755232</v>
      </c>
      <c r="F4131" s="168">
        <f t="shared" si="912"/>
        <v>9.2511497125033664</v>
      </c>
      <c r="G4131" s="168">
        <f t="shared" si="902"/>
        <v>321496.16935424175</v>
      </c>
      <c r="H4131" s="168">
        <f t="shared" si="903"/>
        <v>271310.33852408634</v>
      </c>
      <c r="I4131" s="169">
        <f t="shared" si="904"/>
        <v>592806.50787832809</v>
      </c>
      <c r="J4131" s="169">
        <f t="shared" si="906"/>
        <v>566797.68831827317</v>
      </c>
      <c r="K4131" s="95"/>
      <c r="L4131" s="265">
        <f t="shared" si="905"/>
        <v>227234.38780289912</v>
      </c>
      <c r="M4131" s="265">
        <f>$G4131*NonHospFrac+theModel!$H4131*NonHospFrac</f>
        <v>365572.12007542897</v>
      </c>
      <c r="N4131" s="266">
        <f t="shared" si="907"/>
        <v>592806.50787832809</v>
      </c>
      <c r="O4131" s="159"/>
      <c r="P4131" s="265">
        <f t="shared" si="908"/>
        <v>217264.69598666544</v>
      </c>
      <c r="Q4131" s="265">
        <f t="shared" si="909"/>
        <v>365570.56543375418</v>
      </c>
      <c r="R4131" s="266">
        <f t="shared" si="910"/>
        <v>582835.26142041967</v>
      </c>
    </row>
    <row r="4132" spans="1:18" x14ac:dyDescent="0.3">
      <c r="A4132" s="82">
        <v>4101</v>
      </c>
      <c r="B4132" s="94">
        <f t="shared" si="899"/>
        <v>1.1815803091709801E-34</v>
      </c>
      <c r="C4132" s="179">
        <f t="shared" si="900"/>
        <v>1.1789148674890765E-34</v>
      </c>
      <c r="D4132" s="166">
        <f t="shared" si="901"/>
        <v>2.2558277767625785E-3</v>
      </c>
      <c r="E4132" s="167">
        <f t="shared" si="911"/>
        <v>24.291375447755232</v>
      </c>
      <c r="F4132" s="168">
        <f t="shared" si="912"/>
        <v>9.253405540280129</v>
      </c>
      <c r="G4132" s="168">
        <f t="shared" si="902"/>
        <v>321574.56393345521</v>
      </c>
      <c r="H4132" s="168">
        <f t="shared" si="903"/>
        <v>271310.33852408634</v>
      </c>
      <c r="I4132" s="169">
        <f t="shared" si="904"/>
        <v>592884.90245754155</v>
      </c>
      <c r="J4132" s="169">
        <f t="shared" si="906"/>
        <v>566864.01462102658</v>
      </c>
      <c r="K4132" s="95"/>
      <c r="L4132" s="265">
        <f t="shared" si="905"/>
        <v>227264.43798618467</v>
      </c>
      <c r="M4132" s="265">
        <f>$G4132*NonHospFrac+theModel!$H4132*NonHospFrac</f>
        <v>365620.46447135683</v>
      </c>
      <c r="N4132" s="266">
        <f t="shared" si="907"/>
        <v>592884.90245754155</v>
      </c>
      <c r="O4132" s="159"/>
      <c r="P4132" s="265">
        <f t="shared" si="908"/>
        <v>217290.12016234681</v>
      </c>
      <c r="Q4132" s="265">
        <f t="shared" si="909"/>
        <v>365618.90982968203</v>
      </c>
      <c r="R4132" s="266">
        <f t="shared" si="910"/>
        <v>582909.02999202884</v>
      </c>
    </row>
    <row r="4133" spans="1:18" x14ac:dyDescent="0.3">
      <c r="A4133" s="82">
        <v>4102</v>
      </c>
      <c r="B4133" s="94">
        <f t="shared" si="899"/>
        <v>1.1595078463379377E-34</v>
      </c>
      <c r="C4133" s="179">
        <f t="shared" si="900"/>
        <v>1.1568921963307945E-34</v>
      </c>
      <c r="D4133" s="166">
        <f t="shared" si="901"/>
        <v>2.2558277767625785E-3</v>
      </c>
      <c r="E4133" s="167">
        <f t="shared" si="911"/>
        <v>24.291375447755232</v>
      </c>
      <c r="F4133" s="168">
        <f t="shared" si="912"/>
        <v>9.2556613680568915</v>
      </c>
      <c r="G4133" s="168">
        <f t="shared" si="902"/>
        <v>321652.95851266867</v>
      </c>
      <c r="H4133" s="168">
        <f t="shared" si="903"/>
        <v>271310.33852408634</v>
      </c>
      <c r="I4133" s="169">
        <f t="shared" si="904"/>
        <v>592963.29703675502</v>
      </c>
      <c r="J4133" s="169">
        <f t="shared" si="906"/>
        <v>566930.33822018921</v>
      </c>
      <c r="K4133" s="95"/>
      <c r="L4133" s="265">
        <f t="shared" si="905"/>
        <v>227294.48816947028</v>
      </c>
      <c r="M4133" s="265">
        <f>$G4133*NonHospFrac+theModel!$H4133*NonHospFrac</f>
        <v>365668.80886728468</v>
      </c>
      <c r="N4133" s="266">
        <f t="shared" si="907"/>
        <v>592963.2970367549</v>
      </c>
      <c r="O4133" s="159"/>
      <c r="P4133" s="265">
        <f t="shared" si="908"/>
        <v>217315.5433016888</v>
      </c>
      <c r="Q4133" s="265">
        <f t="shared" si="909"/>
        <v>365667.25422560988</v>
      </c>
      <c r="R4133" s="266">
        <f t="shared" si="910"/>
        <v>582982.79752729868</v>
      </c>
    </row>
    <row r="4134" spans="1:18" x14ac:dyDescent="0.3">
      <c r="A4134" s="82">
        <v>4103</v>
      </c>
      <c r="B4134" s="94">
        <f t="shared" si="899"/>
        <v>1.1378477072477124E-34</v>
      </c>
      <c r="C4134" s="179">
        <f t="shared" si="900"/>
        <v>1.1352809187839773E-34</v>
      </c>
      <c r="D4134" s="166">
        <f t="shared" si="901"/>
        <v>2.2558277767625785E-3</v>
      </c>
      <c r="E4134" s="167">
        <f t="shared" si="911"/>
        <v>24.291375447755232</v>
      </c>
      <c r="F4134" s="168">
        <f t="shared" si="912"/>
        <v>9.2579171958336541</v>
      </c>
      <c r="G4134" s="168">
        <f t="shared" si="902"/>
        <v>321731.35309188208</v>
      </c>
      <c r="H4134" s="168">
        <f t="shared" si="903"/>
        <v>271310.33852408634</v>
      </c>
      <c r="I4134" s="169">
        <f t="shared" si="904"/>
        <v>593041.69161596848</v>
      </c>
      <c r="J4134" s="169">
        <f t="shared" si="906"/>
        <v>566996.65911587141</v>
      </c>
      <c r="K4134" s="95"/>
      <c r="L4134" s="265">
        <f t="shared" si="905"/>
        <v>227324.53835275586</v>
      </c>
      <c r="M4134" s="265">
        <f>$G4134*NonHospFrac+theModel!$H4134*NonHospFrac</f>
        <v>365717.15326321253</v>
      </c>
      <c r="N4134" s="266">
        <f t="shared" si="907"/>
        <v>593041.69161596836</v>
      </c>
      <c r="O4134" s="159"/>
      <c r="P4134" s="265">
        <f t="shared" si="908"/>
        <v>217340.96540473355</v>
      </c>
      <c r="Q4134" s="265">
        <f t="shared" si="909"/>
        <v>365715.59862153773</v>
      </c>
      <c r="R4134" s="266">
        <f t="shared" si="910"/>
        <v>583056.56402627123</v>
      </c>
    </row>
    <row r="4135" spans="1:18" x14ac:dyDescent="0.3">
      <c r="A4135" s="82">
        <v>4104</v>
      </c>
      <c r="B4135" s="94">
        <f t="shared" si="899"/>
        <v>1.1165921895034224E-34</v>
      </c>
      <c r="C4135" s="179">
        <f t="shared" si="900"/>
        <v>1.1140733498270244E-34</v>
      </c>
      <c r="D4135" s="166">
        <f t="shared" si="901"/>
        <v>2.2558277767625785E-3</v>
      </c>
      <c r="E4135" s="167">
        <f t="shared" si="911"/>
        <v>24.291375447755232</v>
      </c>
      <c r="F4135" s="168">
        <f t="shared" si="912"/>
        <v>9.2601730236104167</v>
      </c>
      <c r="G4135" s="168">
        <f t="shared" si="902"/>
        <v>321809.74767109548</v>
      </c>
      <c r="H4135" s="168">
        <f t="shared" si="903"/>
        <v>271310.33852408634</v>
      </c>
      <c r="I4135" s="169">
        <f t="shared" si="904"/>
        <v>593120.08619518182</v>
      </c>
      <c r="J4135" s="169">
        <f t="shared" si="906"/>
        <v>567062.97730818321</v>
      </c>
      <c r="K4135" s="95"/>
      <c r="L4135" s="265">
        <f t="shared" si="905"/>
        <v>227354.58853604144</v>
      </c>
      <c r="M4135" s="265">
        <f>$G4135*NonHospFrac+theModel!$H4135*NonHospFrac</f>
        <v>365765.49765914038</v>
      </c>
      <c r="N4135" s="266">
        <f t="shared" si="907"/>
        <v>593120.08619518182</v>
      </c>
      <c r="O4135" s="159"/>
      <c r="P4135" s="265">
        <f t="shared" si="908"/>
        <v>217366.38647152332</v>
      </c>
      <c r="Q4135" s="265">
        <f t="shared" si="909"/>
        <v>365763.94301746559</v>
      </c>
      <c r="R4135" s="266">
        <f t="shared" si="910"/>
        <v>583130.32948898897</v>
      </c>
    </row>
    <row r="4136" spans="1:18" x14ac:dyDescent="0.3">
      <c r="A4136" s="82">
        <v>4105</v>
      </c>
      <c r="B4136" s="94">
        <f t="shared" si="899"/>
        <v>1.0957337345924976E-34</v>
      </c>
      <c r="C4136" s="179">
        <f t="shared" si="900"/>
        <v>1.0932619479980682E-34</v>
      </c>
      <c r="D4136" s="166">
        <f t="shared" si="901"/>
        <v>2.2558277767625785E-3</v>
      </c>
      <c r="E4136" s="167">
        <f t="shared" si="911"/>
        <v>24.291375447755232</v>
      </c>
      <c r="F4136" s="168">
        <f t="shared" si="912"/>
        <v>9.2624288513871793</v>
      </c>
      <c r="G4136" s="168">
        <f t="shared" si="902"/>
        <v>321888.14225030894</v>
      </c>
      <c r="H4136" s="168">
        <f t="shared" si="903"/>
        <v>271310.33852408634</v>
      </c>
      <c r="I4136" s="169">
        <f t="shared" si="904"/>
        <v>593198.48077439528</v>
      </c>
      <c r="J4136" s="169">
        <f t="shared" si="906"/>
        <v>567129.29279723507</v>
      </c>
      <c r="K4136" s="95"/>
      <c r="L4136" s="265">
        <f t="shared" si="905"/>
        <v>227384.63871932702</v>
      </c>
      <c r="M4136" s="265">
        <f>$G4136*NonHospFrac+theModel!$H4136*NonHospFrac</f>
        <v>365813.84205506823</v>
      </c>
      <c r="N4136" s="266">
        <f t="shared" si="907"/>
        <v>593198.48077439528</v>
      </c>
      <c r="O4136" s="159"/>
      <c r="P4136" s="265">
        <f t="shared" si="908"/>
        <v>217391.80650210037</v>
      </c>
      <c r="Q4136" s="265">
        <f t="shared" si="909"/>
        <v>365812.28741339344</v>
      </c>
      <c r="R4136" s="266">
        <f t="shared" si="910"/>
        <v>583204.09391549381</v>
      </c>
    </row>
    <row r="4137" spans="1:18" x14ac:dyDescent="0.3">
      <c r="A4137" s="82">
        <v>4106</v>
      </c>
      <c r="B4137" s="94">
        <f t="shared" si="899"/>
        <v>1.075264925198854E-34</v>
      </c>
      <c r="C4137" s="179">
        <f t="shared" si="900"/>
        <v>1.0728393127132118E-34</v>
      </c>
      <c r="D4137" s="166">
        <f t="shared" si="901"/>
        <v>2.2558277767625785E-3</v>
      </c>
      <c r="E4137" s="167">
        <f t="shared" si="911"/>
        <v>24.291375447755232</v>
      </c>
      <c r="F4137" s="168">
        <f t="shared" si="912"/>
        <v>9.2646846791639419</v>
      </c>
      <c r="G4137" s="168">
        <f t="shared" si="902"/>
        <v>321966.53682952235</v>
      </c>
      <c r="H4137" s="168">
        <f t="shared" si="903"/>
        <v>271310.33852408634</v>
      </c>
      <c r="I4137" s="169">
        <f t="shared" si="904"/>
        <v>593276.87535360875</v>
      </c>
      <c r="J4137" s="169">
        <f t="shared" si="906"/>
        <v>567195.60558313702</v>
      </c>
      <c r="K4137" s="95"/>
      <c r="L4137" s="265">
        <f t="shared" si="905"/>
        <v>227414.6889026126</v>
      </c>
      <c r="M4137" s="265">
        <f>$G4137*NonHospFrac+theModel!$H4137*NonHospFrac</f>
        <v>365862.18645099609</v>
      </c>
      <c r="N4137" s="266">
        <f t="shared" si="907"/>
        <v>593276.87535360875</v>
      </c>
      <c r="O4137" s="159"/>
      <c r="P4137" s="265">
        <f t="shared" si="908"/>
        <v>217417.22549650693</v>
      </c>
      <c r="Q4137" s="265">
        <f t="shared" si="909"/>
        <v>365860.63180932129</v>
      </c>
      <c r="R4137" s="266">
        <f t="shared" si="910"/>
        <v>583277.85730582825</v>
      </c>
    </row>
    <row r="4138" spans="1:18" x14ac:dyDescent="0.3">
      <c r="A4138" s="82">
        <v>4107</v>
      </c>
      <c r="B4138" s="94">
        <f t="shared" si="899"/>
        <v>1.0551784825652783E-34</v>
      </c>
      <c r="C4138" s="179">
        <f t="shared" si="900"/>
        <v>1.0527981816348654E-34</v>
      </c>
      <c r="D4138" s="166">
        <f t="shared" si="901"/>
        <v>2.2558277767625785E-3</v>
      </c>
      <c r="E4138" s="167">
        <f t="shared" si="911"/>
        <v>24.291375447755232</v>
      </c>
      <c r="F4138" s="168">
        <f t="shared" si="912"/>
        <v>9.2669405069407045</v>
      </c>
      <c r="G4138" s="168">
        <f t="shared" si="902"/>
        <v>322044.93140873575</v>
      </c>
      <c r="H4138" s="168">
        <f t="shared" si="903"/>
        <v>271310.33852408634</v>
      </c>
      <c r="I4138" s="169">
        <f t="shared" si="904"/>
        <v>593355.26993282209</v>
      </c>
      <c r="J4138" s="169">
        <f t="shared" si="906"/>
        <v>567261.91566599917</v>
      </c>
      <c r="K4138" s="95"/>
      <c r="L4138" s="265">
        <f t="shared" si="905"/>
        <v>227444.73908589815</v>
      </c>
      <c r="M4138" s="265">
        <f>$G4138*NonHospFrac+theModel!$H4138*NonHospFrac</f>
        <v>365910.53084692394</v>
      </c>
      <c r="N4138" s="266">
        <f t="shared" si="907"/>
        <v>593355.26993282209</v>
      </c>
      <c r="O4138" s="159"/>
      <c r="P4138" s="265">
        <f t="shared" si="908"/>
        <v>217442.64345478523</v>
      </c>
      <c r="Q4138" s="265">
        <f t="shared" si="909"/>
        <v>365908.97620524914</v>
      </c>
      <c r="R4138" s="266">
        <f t="shared" si="910"/>
        <v>583351.61966003431</v>
      </c>
    </row>
    <row r="4139" spans="1:18" x14ac:dyDescent="0.3">
      <c r="A4139" s="82">
        <v>4108</v>
      </c>
      <c r="B4139" s="94">
        <f t="shared" si="899"/>
        <v>1.0354672639050998E-34</v>
      </c>
      <c r="C4139" s="179">
        <f t="shared" si="900"/>
        <v>1.0331314280892542E-34</v>
      </c>
      <c r="D4139" s="166">
        <f t="shared" si="901"/>
        <v>2.2558277767625785E-3</v>
      </c>
      <c r="E4139" s="167">
        <f t="shared" si="911"/>
        <v>24.291375447755232</v>
      </c>
      <c r="F4139" s="168">
        <f t="shared" si="912"/>
        <v>9.2691963347174671</v>
      </c>
      <c r="G4139" s="168">
        <f t="shared" si="902"/>
        <v>322123.32598794921</v>
      </c>
      <c r="H4139" s="168">
        <f t="shared" si="903"/>
        <v>271310.33852408634</v>
      </c>
      <c r="I4139" s="169">
        <f t="shared" si="904"/>
        <v>593433.66451203555</v>
      </c>
      <c r="J4139" s="169">
        <f t="shared" si="906"/>
        <v>567328.2230459319</v>
      </c>
      <c r="K4139" s="95"/>
      <c r="L4139" s="265">
        <f t="shared" si="905"/>
        <v>227474.78926918376</v>
      </c>
      <c r="M4139" s="265">
        <f>$G4139*NonHospFrac+theModel!$H4139*NonHospFrac</f>
        <v>365958.87524285179</v>
      </c>
      <c r="N4139" s="266">
        <f t="shared" si="907"/>
        <v>593433.66451203555</v>
      </c>
      <c r="O4139" s="159"/>
      <c r="P4139" s="265">
        <f t="shared" si="908"/>
        <v>217468.06037697755</v>
      </c>
      <c r="Q4139" s="265">
        <f t="shared" si="909"/>
        <v>365957.32060117699</v>
      </c>
      <c r="R4139" s="266">
        <f t="shared" si="910"/>
        <v>583425.38097815448</v>
      </c>
    </row>
    <row r="4140" spans="1:18" x14ac:dyDescent="0.3">
      <c r="A4140" s="82">
        <v>4109</v>
      </c>
      <c r="B4140" s="94">
        <f t="shared" si="899"/>
        <v>1.0161242598621245E-34</v>
      </c>
      <c r="C4140" s="179">
        <f t="shared" si="900"/>
        <v>1.0138320585320853E-34</v>
      </c>
      <c r="D4140" s="166">
        <f t="shared" si="901"/>
        <v>2.2558277767625785E-3</v>
      </c>
      <c r="E4140" s="167">
        <f t="shared" si="911"/>
        <v>24.291375447755232</v>
      </c>
      <c r="F4140" s="168">
        <f t="shared" si="912"/>
        <v>9.2714521624942297</v>
      </c>
      <c r="G4140" s="168">
        <f t="shared" si="902"/>
        <v>322201.72056716261</v>
      </c>
      <c r="H4140" s="168">
        <f t="shared" si="903"/>
        <v>271310.33852408634</v>
      </c>
      <c r="I4140" s="169">
        <f t="shared" si="904"/>
        <v>593512.05909124902</v>
      </c>
      <c r="J4140" s="169">
        <f t="shared" si="906"/>
        <v>567394.52772304532</v>
      </c>
      <c r="K4140" s="95"/>
      <c r="L4140" s="265">
        <f t="shared" si="905"/>
        <v>227504.83945246931</v>
      </c>
      <c r="M4140" s="265">
        <f>$G4140*NonHospFrac+theModel!$H4140*NonHospFrac</f>
        <v>366007.21963877964</v>
      </c>
      <c r="N4140" s="266">
        <f t="shared" si="907"/>
        <v>593512.05909124902</v>
      </c>
      <c r="O4140" s="159"/>
      <c r="P4140" s="265">
        <f t="shared" si="908"/>
        <v>217493.47626312604</v>
      </c>
      <c r="Q4140" s="265">
        <f t="shared" si="909"/>
        <v>366005.66499710485</v>
      </c>
      <c r="R4140" s="266">
        <f t="shared" si="910"/>
        <v>583499.14126023091</v>
      </c>
    </row>
    <row r="4141" spans="1:18" x14ac:dyDescent="0.3">
      <c r="A4141" s="82">
        <v>4110</v>
      </c>
      <c r="B4141" s="94">
        <f t="shared" si="899"/>
        <v>9.9714259201825293E-35</v>
      </c>
      <c r="C4141" s="179">
        <f t="shared" si="900"/>
        <v>9.9489321006178511E-35</v>
      </c>
      <c r="D4141" s="166">
        <f t="shared" si="901"/>
        <v>2.2558277767625785E-3</v>
      </c>
      <c r="E4141" s="167">
        <f t="shared" si="911"/>
        <v>24.291375447755232</v>
      </c>
      <c r="F4141" s="168">
        <f t="shared" si="912"/>
        <v>9.2737079902709922</v>
      </c>
      <c r="G4141" s="168">
        <f t="shared" si="902"/>
        <v>322280.11514637602</v>
      </c>
      <c r="H4141" s="168">
        <f t="shared" si="903"/>
        <v>271310.33852408634</v>
      </c>
      <c r="I4141" s="169">
        <f t="shared" si="904"/>
        <v>593590.45367046236</v>
      </c>
      <c r="J4141" s="169">
        <f t="shared" si="906"/>
        <v>567460.82969744946</v>
      </c>
      <c r="K4141" s="95"/>
      <c r="L4141" s="265">
        <f t="shared" si="905"/>
        <v>227534.88963575492</v>
      </c>
      <c r="M4141" s="265">
        <f>$G4141*NonHospFrac+theModel!$H4141*NonHospFrac</f>
        <v>366055.56403470744</v>
      </c>
      <c r="N4141" s="266">
        <f t="shared" si="907"/>
        <v>593590.45367046236</v>
      </c>
      <c r="O4141" s="159"/>
      <c r="P4141" s="265">
        <f t="shared" si="908"/>
        <v>217518.89111327301</v>
      </c>
      <c r="Q4141" s="265">
        <f t="shared" si="909"/>
        <v>366054.00939303264</v>
      </c>
      <c r="R4141" s="266">
        <f t="shared" si="910"/>
        <v>583572.90050630562</v>
      </c>
    </row>
    <row r="4142" spans="1:18" x14ac:dyDescent="0.3">
      <c r="A4142" s="82">
        <v>4111</v>
      </c>
      <c r="B4142" s="94">
        <f t="shared" si="899"/>
        <v>9.785155104472805E-35</v>
      </c>
      <c r="C4142" s="179">
        <f t="shared" si="900"/>
        <v>9.7630814797882042E-35</v>
      </c>
      <c r="D4142" s="166">
        <f t="shared" si="901"/>
        <v>2.2558277767625785E-3</v>
      </c>
      <c r="E4142" s="167">
        <f t="shared" si="911"/>
        <v>24.291375447755232</v>
      </c>
      <c r="F4142" s="168">
        <f t="shared" si="912"/>
        <v>9.2759638180477548</v>
      </c>
      <c r="G4142" s="168">
        <f t="shared" si="902"/>
        <v>322358.50972558942</v>
      </c>
      <c r="H4142" s="168">
        <f t="shared" si="903"/>
        <v>271310.33852408634</v>
      </c>
      <c r="I4142" s="169">
        <f t="shared" si="904"/>
        <v>593668.84824967571</v>
      </c>
      <c r="J4142" s="169">
        <f t="shared" si="906"/>
        <v>567527.12896925467</v>
      </c>
      <c r="K4142" s="95"/>
      <c r="L4142" s="265">
        <f t="shared" si="905"/>
        <v>227564.93981904048</v>
      </c>
      <c r="M4142" s="265">
        <f>$G4142*NonHospFrac+theModel!$H4142*NonHospFrac</f>
        <v>366103.90843063523</v>
      </c>
      <c r="N4142" s="266">
        <f t="shared" si="907"/>
        <v>593668.84824967571</v>
      </c>
      <c r="O4142" s="159"/>
      <c r="P4142" s="265">
        <f t="shared" si="908"/>
        <v>217544.30492746062</v>
      </c>
      <c r="Q4142" s="265">
        <f t="shared" si="909"/>
        <v>366102.35378896043</v>
      </c>
      <c r="R4142" s="266">
        <f t="shared" si="910"/>
        <v>583646.65871642111</v>
      </c>
    </row>
    <row r="4143" spans="1:18" x14ac:dyDescent="0.3">
      <c r="A4143" s="82">
        <v>4112</v>
      </c>
      <c r="B4143" s="94">
        <f t="shared" si="899"/>
        <v>9.6023639131483625E-35</v>
      </c>
      <c r="C4143" s="179">
        <f t="shared" si="900"/>
        <v>9.5807026339104994E-35</v>
      </c>
      <c r="D4143" s="166">
        <f t="shared" si="901"/>
        <v>2.2558277767625785E-3</v>
      </c>
      <c r="E4143" s="167">
        <f t="shared" si="911"/>
        <v>24.291375447755232</v>
      </c>
      <c r="F4143" s="168">
        <f t="shared" si="912"/>
        <v>9.2782196458245174</v>
      </c>
      <c r="G4143" s="168">
        <f t="shared" si="902"/>
        <v>322436.90430480288</v>
      </c>
      <c r="H4143" s="168">
        <f t="shared" si="903"/>
        <v>271310.33852408634</v>
      </c>
      <c r="I4143" s="169">
        <f t="shared" si="904"/>
        <v>593747.24282888928</v>
      </c>
      <c r="J4143" s="169">
        <f t="shared" si="906"/>
        <v>567593.4255385712</v>
      </c>
      <c r="K4143" s="95"/>
      <c r="L4143" s="265">
        <f t="shared" si="905"/>
        <v>227594.99000232609</v>
      </c>
      <c r="M4143" s="265">
        <f>$G4143*NonHospFrac+theModel!$H4143*NonHospFrac</f>
        <v>366152.25282656314</v>
      </c>
      <c r="N4143" s="266">
        <f t="shared" si="907"/>
        <v>593747.24282888928</v>
      </c>
      <c r="O4143" s="159"/>
      <c r="P4143" s="265">
        <f t="shared" si="908"/>
        <v>217569.71770573116</v>
      </c>
      <c r="Q4143" s="265">
        <f t="shared" si="909"/>
        <v>366150.69818488834</v>
      </c>
      <c r="R4143" s="266">
        <f t="shared" si="910"/>
        <v>583720.41589061951</v>
      </c>
    </row>
    <row r="4144" spans="1:18" x14ac:dyDescent="0.3">
      <c r="A4144" s="82">
        <v>4113</v>
      </c>
      <c r="B4144" s="94">
        <f t="shared" si="899"/>
        <v>9.4229873452270687E-35</v>
      </c>
      <c r="C4144" s="179">
        <f t="shared" si="900"/>
        <v>9.4017307086336231E-35</v>
      </c>
      <c r="D4144" s="166">
        <f t="shared" si="901"/>
        <v>2.2558277767625785E-3</v>
      </c>
      <c r="E4144" s="167">
        <f t="shared" si="911"/>
        <v>24.291375447755232</v>
      </c>
      <c r="F4144" s="168">
        <f t="shared" si="912"/>
        <v>9.28047547360128</v>
      </c>
      <c r="G4144" s="168">
        <f t="shared" si="902"/>
        <v>322515.29888401629</v>
      </c>
      <c r="H4144" s="168">
        <f t="shared" si="903"/>
        <v>271310.33852408634</v>
      </c>
      <c r="I4144" s="169">
        <f t="shared" si="904"/>
        <v>593825.63740810263</v>
      </c>
      <c r="J4144" s="169">
        <f t="shared" si="906"/>
        <v>567659.71940550883</v>
      </c>
      <c r="K4144" s="95"/>
      <c r="L4144" s="265">
        <f t="shared" si="905"/>
        <v>227625.04018561164</v>
      </c>
      <c r="M4144" s="265">
        <f>$G4144*NonHospFrac+theModel!$H4144*NonHospFrac</f>
        <v>366200.59722249093</v>
      </c>
      <c r="N4144" s="266">
        <f t="shared" si="907"/>
        <v>593825.63740810263</v>
      </c>
      <c r="O4144" s="159"/>
      <c r="P4144" s="265">
        <f t="shared" si="908"/>
        <v>217595.1294481268</v>
      </c>
      <c r="Q4144" s="265">
        <f t="shared" si="909"/>
        <v>366199.04258081614</v>
      </c>
      <c r="R4144" s="266">
        <f t="shared" si="910"/>
        <v>583794.17202894296</v>
      </c>
    </row>
    <row r="4145" spans="1:18" x14ac:dyDescent="0.3">
      <c r="A4145" s="82">
        <v>4114</v>
      </c>
      <c r="B4145" s="94">
        <f t="shared" si="899"/>
        <v>9.246961613976076E-35</v>
      </c>
      <c r="C4145" s="179">
        <f t="shared" si="900"/>
        <v>9.2261020611166111E-35</v>
      </c>
      <c r="D4145" s="166">
        <f t="shared" si="901"/>
        <v>2.2558277767625785E-3</v>
      </c>
      <c r="E4145" s="167">
        <f t="shared" si="911"/>
        <v>24.291375447755232</v>
      </c>
      <c r="F4145" s="168">
        <f t="shared" si="912"/>
        <v>9.2827313013780426</v>
      </c>
      <c r="G4145" s="168">
        <f t="shared" si="902"/>
        <v>322593.69346322969</v>
      </c>
      <c r="H4145" s="168">
        <f t="shared" si="903"/>
        <v>271310.33852408634</v>
      </c>
      <c r="I4145" s="169">
        <f t="shared" si="904"/>
        <v>593904.03198731598</v>
      </c>
      <c r="J4145" s="169">
        <f t="shared" si="906"/>
        <v>567726.01057017792</v>
      </c>
      <c r="K4145" s="95"/>
      <c r="L4145" s="265">
        <f t="shared" si="905"/>
        <v>227655.09036889722</v>
      </c>
      <c r="M4145" s="265">
        <f>$G4145*NonHospFrac+theModel!$H4145*NonHospFrac</f>
        <v>366248.94161841879</v>
      </c>
      <c r="N4145" s="266">
        <f t="shared" si="907"/>
        <v>593904.03198731598</v>
      </c>
      <c r="O4145" s="159"/>
      <c r="P4145" s="265">
        <f t="shared" si="908"/>
        <v>217620.54015468981</v>
      </c>
      <c r="Q4145" s="265">
        <f t="shared" si="909"/>
        <v>366247.38697674399</v>
      </c>
      <c r="R4145" s="266">
        <f t="shared" si="910"/>
        <v>583867.92713143374</v>
      </c>
    </row>
    <row r="4146" spans="1:18" x14ac:dyDescent="0.3">
      <c r="A4146" s="82">
        <v>4115</v>
      </c>
      <c r="B4146" s="94">
        <f t="shared" si="899"/>
        <v>9.0742241242269358E-35</v>
      </c>
      <c r="C4146" s="179">
        <f t="shared" si="900"/>
        <v>9.0537542373949354E-35</v>
      </c>
      <c r="D4146" s="166">
        <f t="shared" si="901"/>
        <v>2.2558277767625785E-3</v>
      </c>
      <c r="E4146" s="167">
        <f t="shared" si="911"/>
        <v>24.291375447755232</v>
      </c>
      <c r="F4146" s="168">
        <f t="shared" si="912"/>
        <v>9.2849871291548052</v>
      </c>
      <c r="G4146" s="168">
        <f t="shared" si="902"/>
        <v>322672.08804244309</v>
      </c>
      <c r="H4146" s="168">
        <f t="shared" si="903"/>
        <v>271310.33852408634</v>
      </c>
      <c r="I4146" s="169">
        <f t="shared" si="904"/>
        <v>593982.42656652944</v>
      </c>
      <c r="J4146" s="169">
        <f t="shared" si="906"/>
        <v>567792.29903268872</v>
      </c>
      <c r="K4146" s="95"/>
      <c r="L4146" s="265">
        <f t="shared" si="905"/>
        <v>227685.1405521828</v>
      </c>
      <c r="M4146" s="265">
        <f>$G4146*NonHospFrac+theModel!$H4146*NonHospFrac</f>
        <v>366297.28601434664</v>
      </c>
      <c r="N4146" s="266">
        <f t="shared" si="907"/>
        <v>593982.42656652944</v>
      </c>
      <c r="O4146" s="159"/>
      <c r="P4146" s="265">
        <f t="shared" si="908"/>
        <v>217645.94982546239</v>
      </c>
      <c r="Q4146" s="265">
        <f t="shared" si="909"/>
        <v>366295.73137267184</v>
      </c>
      <c r="R4146" s="266">
        <f t="shared" si="910"/>
        <v>583941.6811981342</v>
      </c>
    </row>
    <row r="4147" spans="1:18" x14ac:dyDescent="0.3">
      <c r="A4147" s="82">
        <v>4116</v>
      </c>
      <c r="B4147" s="94">
        <f t="shared" si="899"/>
        <v>8.9047134501187408E-35</v>
      </c>
      <c r="C4147" s="179">
        <f t="shared" si="900"/>
        <v>8.8846259501738511E-35</v>
      </c>
      <c r="D4147" s="166">
        <f t="shared" si="901"/>
        <v>2.2558277767625785E-3</v>
      </c>
      <c r="E4147" s="167">
        <f t="shared" si="911"/>
        <v>24.291375447755232</v>
      </c>
      <c r="F4147" s="168">
        <f t="shared" si="912"/>
        <v>9.2872429569315678</v>
      </c>
      <c r="G4147" s="168">
        <f t="shared" si="902"/>
        <v>322750.48262165656</v>
      </c>
      <c r="H4147" s="168">
        <f t="shared" si="903"/>
        <v>271310.33852408634</v>
      </c>
      <c r="I4147" s="169">
        <f t="shared" si="904"/>
        <v>594060.8211457429</v>
      </c>
      <c r="J4147" s="169">
        <f t="shared" si="906"/>
        <v>567858.58479315136</v>
      </c>
      <c r="K4147" s="95"/>
      <c r="L4147" s="265">
        <f t="shared" si="905"/>
        <v>227715.19073546838</v>
      </c>
      <c r="M4147" s="265">
        <f>$G4147*NonHospFrac+theModel!$H4147*NonHospFrac</f>
        <v>366345.63041027449</v>
      </c>
      <c r="N4147" s="266">
        <f t="shared" si="907"/>
        <v>594060.8211457429</v>
      </c>
      <c r="O4147" s="159"/>
      <c r="P4147" s="265">
        <f t="shared" si="908"/>
        <v>217671.35846048678</v>
      </c>
      <c r="Q4147" s="265">
        <f t="shared" si="909"/>
        <v>366344.07576859969</v>
      </c>
      <c r="R4147" s="266">
        <f t="shared" si="910"/>
        <v>584015.4342290865</v>
      </c>
    </row>
    <row r="4148" spans="1:18" x14ac:dyDescent="0.3">
      <c r="A4148" s="82">
        <v>4117</v>
      </c>
      <c r="B4148" s="94">
        <f t="shared" si="899"/>
        <v>8.7383693132528456E-35</v>
      </c>
      <c r="C4148" s="179">
        <f t="shared" si="900"/>
        <v>8.7186570570324002E-35</v>
      </c>
      <c r="D4148" s="166">
        <f t="shared" si="901"/>
        <v>2.2558277767625785E-3</v>
      </c>
      <c r="E4148" s="167">
        <f t="shared" si="911"/>
        <v>24.291375447755232</v>
      </c>
      <c r="F4148" s="168">
        <f t="shared" si="912"/>
        <v>9.2894987847083303</v>
      </c>
      <c r="G4148" s="168">
        <f t="shared" si="902"/>
        <v>322828.87720086996</v>
      </c>
      <c r="H4148" s="168">
        <f t="shared" si="903"/>
        <v>271310.33852408634</v>
      </c>
      <c r="I4148" s="169">
        <f t="shared" si="904"/>
        <v>594139.21572495624</v>
      </c>
      <c r="J4148" s="169">
        <f t="shared" si="906"/>
        <v>567924.86785167572</v>
      </c>
      <c r="K4148" s="95"/>
      <c r="L4148" s="265">
        <f t="shared" si="905"/>
        <v>227745.24091875396</v>
      </c>
      <c r="M4148" s="265">
        <f>$G4148*NonHospFrac+theModel!$H4148*NonHospFrac</f>
        <v>366393.97480620234</v>
      </c>
      <c r="N4148" s="266">
        <f t="shared" si="907"/>
        <v>594139.21572495624</v>
      </c>
      <c r="O4148" s="159"/>
      <c r="P4148" s="265">
        <f t="shared" si="908"/>
        <v>217696.76605980517</v>
      </c>
      <c r="Q4148" s="265">
        <f t="shared" si="909"/>
        <v>366392.42016452755</v>
      </c>
      <c r="R4148" s="266">
        <f t="shared" si="910"/>
        <v>584089.18622433278</v>
      </c>
    </row>
    <row r="4149" spans="1:18" x14ac:dyDescent="0.3">
      <c r="A4149" s="82">
        <v>4118</v>
      </c>
      <c r="B4149" s="94">
        <f t="shared" si="899"/>
        <v>8.5751325612597865E-35</v>
      </c>
      <c r="C4149" s="179">
        <f t="shared" si="900"/>
        <v>8.5557885390386758E-35</v>
      </c>
      <c r="D4149" s="166">
        <f t="shared" si="901"/>
        <v>2.2558277767625785E-3</v>
      </c>
      <c r="E4149" s="167">
        <f t="shared" si="911"/>
        <v>24.291375447755232</v>
      </c>
      <c r="F4149" s="168">
        <f t="shared" si="912"/>
        <v>9.2917546124850929</v>
      </c>
      <c r="G4149" s="168">
        <f t="shared" si="902"/>
        <v>322907.27178008342</v>
      </c>
      <c r="H4149" s="168">
        <f t="shared" si="903"/>
        <v>271310.33852408634</v>
      </c>
      <c r="I4149" s="169">
        <f t="shared" si="904"/>
        <v>594217.61030416982</v>
      </c>
      <c r="J4149" s="169">
        <f t="shared" si="906"/>
        <v>567991.14820837241</v>
      </c>
      <c r="K4149" s="95"/>
      <c r="L4149" s="265">
        <f t="shared" si="905"/>
        <v>227775.29110203957</v>
      </c>
      <c r="M4149" s="265">
        <f>$G4149*NonHospFrac+theModel!$H4149*NonHospFrac</f>
        <v>366442.31920213019</v>
      </c>
      <c r="N4149" s="266">
        <f t="shared" si="907"/>
        <v>594217.61030416982</v>
      </c>
      <c r="O4149" s="159"/>
      <c r="P4149" s="265">
        <f t="shared" si="908"/>
        <v>217722.17262345983</v>
      </c>
      <c r="Q4149" s="265">
        <f t="shared" si="909"/>
        <v>366440.7645604554</v>
      </c>
      <c r="R4149" s="266">
        <f t="shared" si="910"/>
        <v>584162.93718391517</v>
      </c>
    </row>
    <row r="4150" spans="1:18" x14ac:dyDescent="0.3">
      <c r="A4150" s="82">
        <v>4119</v>
      </c>
      <c r="B4150" s="94">
        <f t="shared" si="899"/>
        <v>8.4149451467626588E-35</v>
      </c>
      <c r="C4150" s="179">
        <f t="shared" si="900"/>
        <v>8.3959624797606581E-35</v>
      </c>
      <c r="D4150" s="166">
        <f t="shared" si="901"/>
        <v>2.2558277767625785E-3</v>
      </c>
      <c r="E4150" s="167">
        <f t="shared" si="911"/>
        <v>24.291375447755232</v>
      </c>
      <c r="F4150" s="168">
        <f t="shared" si="912"/>
        <v>9.2940104402618555</v>
      </c>
      <c r="G4150" s="168">
        <f t="shared" si="902"/>
        <v>322985.66635929688</v>
      </c>
      <c r="H4150" s="168">
        <f t="shared" si="903"/>
        <v>271310.33852408634</v>
      </c>
      <c r="I4150" s="169">
        <f t="shared" si="904"/>
        <v>594296.00488338317</v>
      </c>
      <c r="J4150" s="169">
        <f t="shared" si="906"/>
        <v>568057.42586335109</v>
      </c>
      <c r="K4150" s="95"/>
      <c r="L4150" s="265">
        <f t="shared" si="905"/>
        <v>227805.34128532512</v>
      </c>
      <c r="M4150" s="265">
        <f>$G4150*NonHospFrac+theModel!$H4150*NonHospFrac</f>
        <v>366490.66359805805</v>
      </c>
      <c r="N4150" s="266">
        <f t="shared" si="907"/>
        <v>594296.00488338317</v>
      </c>
      <c r="O4150" s="159"/>
      <c r="P4150" s="265">
        <f t="shared" si="908"/>
        <v>217747.5781514929</v>
      </c>
      <c r="Q4150" s="265">
        <f t="shared" si="909"/>
        <v>366489.10895638325</v>
      </c>
      <c r="R4150" s="266">
        <f t="shared" si="910"/>
        <v>584236.68710787618</v>
      </c>
    </row>
    <row r="4151" spans="1:18" x14ac:dyDescent="0.3">
      <c r="A4151" s="82">
        <v>4120</v>
      </c>
      <c r="B4151" s="94">
        <f t="shared" si="899"/>
        <v>8.2577501067367072E-35</v>
      </c>
      <c r="C4151" s="179">
        <f t="shared" si="900"/>
        <v>8.2391220446723663E-35</v>
      </c>
      <c r="D4151" s="166">
        <f t="shared" si="901"/>
        <v>2.2558277767625785E-3</v>
      </c>
      <c r="E4151" s="167">
        <f t="shared" si="911"/>
        <v>24.291375447755232</v>
      </c>
      <c r="F4151" s="168">
        <f t="shared" si="912"/>
        <v>9.2962662680386181</v>
      </c>
      <c r="G4151" s="168">
        <f t="shared" si="902"/>
        <v>323064.06093851023</v>
      </c>
      <c r="H4151" s="168">
        <f t="shared" si="903"/>
        <v>271310.33852408634</v>
      </c>
      <c r="I4151" s="169">
        <f t="shared" si="904"/>
        <v>594374.39946259651</v>
      </c>
      <c r="J4151" s="169">
        <f t="shared" si="906"/>
        <v>568123.700816722</v>
      </c>
      <c r="K4151" s="95"/>
      <c r="L4151" s="265">
        <f t="shared" si="905"/>
        <v>227835.39146861067</v>
      </c>
      <c r="M4151" s="265">
        <f>$G4151*NonHospFrac+theModel!$H4151*NonHospFrac</f>
        <v>366539.0079939859</v>
      </c>
      <c r="N4151" s="266">
        <f t="shared" si="907"/>
        <v>594374.39946259651</v>
      </c>
      <c r="O4151" s="159"/>
      <c r="P4151" s="265">
        <f t="shared" si="908"/>
        <v>217772.98264394663</v>
      </c>
      <c r="Q4151" s="265">
        <f t="shared" si="909"/>
        <v>366537.4533523111</v>
      </c>
      <c r="R4151" s="266">
        <f t="shared" si="910"/>
        <v>584310.4359962577</v>
      </c>
    </row>
    <row r="4152" spans="1:18" x14ac:dyDescent="0.3">
      <c r="A4152" s="82">
        <v>4121</v>
      </c>
      <c r="B4152" s="94">
        <f t="shared" si="899"/>
        <v>8.1034915422525219E-35</v>
      </c>
      <c r="C4152" s="179">
        <f t="shared" si="900"/>
        <v>8.085211460942748E-35</v>
      </c>
      <c r="D4152" s="166">
        <f t="shared" si="901"/>
        <v>2.2558277767625785E-3</v>
      </c>
      <c r="E4152" s="167">
        <f t="shared" si="911"/>
        <v>24.291375447755232</v>
      </c>
      <c r="F4152" s="168">
        <f t="shared" si="912"/>
        <v>9.2985220958153807</v>
      </c>
      <c r="G4152" s="168">
        <f t="shared" si="902"/>
        <v>323142.45551772369</v>
      </c>
      <c r="H4152" s="168">
        <f t="shared" si="903"/>
        <v>271310.33852408634</v>
      </c>
      <c r="I4152" s="169">
        <f t="shared" si="904"/>
        <v>594452.79404181009</v>
      </c>
      <c r="J4152" s="169">
        <f t="shared" si="906"/>
        <v>568189.97306859563</v>
      </c>
      <c r="K4152" s="95"/>
      <c r="L4152" s="265">
        <f t="shared" si="905"/>
        <v>227865.44165189628</v>
      </c>
      <c r="M4152" s="265">
        <f>$G4152*NonHospFrac+theModel!$H4152*NonHospFrac</f>
        <v>366587.35238991375</v>
      </c>
      <c r="N4152" s="266">
        <f t="shared" si="907"/>
        <v>594452.79404181009</v>
      </c>
      <c r="O4152" s="159"/>
      <c r="P4152" s="265">
        <f t="shared" si="908"/>
        <v>217798.38610086328</v>
      </c>
      <c r="Q4152" s="265">
        <f t="shared" si="909"/>
        <v>366585.79774823895</v>
      </c>
      <c r="R4152" s="266">
        <f t="shared" si="910"/>
        <v>584384.18384910224</v>
      </c>
    </row>
    <row r="4153" spans="1:18" x14ac:dyDescent="0.3">
      <c r="A4153" s="82">
        <v>4122</v>
      </c>
      <c r="B4153" s="94">
        <f t="shared" si="899"/>
        <v>7.9521145985983616E-35</v>
      </c>
      <c r="C4153" s="179">
        <f t="shared" si="900"/>
        <v>7.9341759976028438E-35</v>
      </c>
      <c r="D4153" s="166">
        <f t="shared" si="901"/>
        <v>2.2558277767625785E-3</v>
      </c>
      <c r="E4153" s="167">
        <f t="shared" si="911"/>
        <v>24.291375447755232</v>
      </c>
      <c r="F4153" s="168">
        <f t="shared" si="912"/>
        <v>9.3007779235921433</v>
      </c>
      <c r="G4153" s="168">
        <f t="shared" si="902"/>
        <v>323220.85009693709</v>
      </c>
      <c r="H4153" s="168">
        <f t="shared" si="903"/>
        <v>271310.33852408634</v>
      </c>
      <c r="I4153" s="169">
        <f t="shared" si="904"/>
        <v>594531.18862102344</v>
      </c>
      <c r="J4153" s="169">
        <f t="shared" si="906"/>
        <v>568256.24261908152</v>
      </c>
      <c r="K4153" s="95"/>
      <c r="L4153" s="265">
        <f t="shared" si="905"/>
        <v>227895.49183518186</v>
      </c>
      <c r="M4153" s="265">
        <f>$G4153*NonHospFrac+theModel!$H4153*NonHospFrac</f>
        <v>366635.6967858416</v>
      </c>
      <c r="N4153" s="266">
        <f t="shared" si="907"/>
        <v>594531.18862102344</v>
      </c>
      <c r="O4153" s="159"/>
      <c r="P4153" s="265">
        <f t="shared" si="908"/>
        <v>217823.788522285</v>
      </c>
      <c r="Q4153" s="265">
        <f t="shared" si="909"/>
        <v>366634.14214416681</v>
      </c>
      <c r="R4153" s="266">
        <f t="shared" si="910"/>
        <v>584457.93066645181</v>
      </c>
    </row>
    <row r="4154" spans="1:18" x14ac:dyDescent="0.3">
      <c r="A4154" s="82">
        <v>4123</v>
      </c>
      <c r="B4154" s="94">
        <f t="shared" si="899"/>
        <v>7.8035654457736971E-35</v>
      </c>
      <c r="C4154" s="179">
        <f t="shared" si="900"/>
        <v>7.7859619460833357E-35</v>
      </c>
      <c r="D4154" s="166">
        <f t="shared" si="901"/>
        <v>2.2558277767625785E-3</v>
      </c>
      <c r="E4154" s="167">
        <f t="shared" si="911"/>
        <v>24.291375447755232</v>
      </c>
      <c r="F4154" s="168">
        <f t="shared" si="912"/>
        <v>9.3030337513689059</v>
      </c>
      <c r="G4154" s="168">
        <f t="shared" si="902"/>
        <v>323299.2446761505</v>
      </c>
      <c r="H4154" s="168">
        <f t="shared" si="903"/>
        <v>271310.33852408634</v>
      </c>
      <c r="I4154" s="169">
        <f t="shared" si="904"/>
        <v>594609.58320023678</v>
      </c>
      <c r="J4154" s="169">
        <f t="shared" si="906"/>
        <v>568322.50946829014</v>
      </c>
      <c r="K4154" s="95"/>
      <c r="L4154" s="265">
        <f t="shared" si="905"/>
        <v>227925.54201846744</v>
      </c>
      <c r="M4154" s="265">
        <f>$G4154*NonHospFrac+theModel!$H4154*NonHospFrac</f>
        <v>366684.0411817694</v>
      </c>
      <c r="N4154" s="266">
        <f t="shared" si="907"/>
        <v>594609.58320023678</v>
      </c>
      <c r="O4154" s="159"/>
      <c r="P4154" s="265">
        <f t="shared" si="908"/>
        <v>217849.18990825402</v>
      </c>
      <c r="Q4154" s="265">
        <f t="shared" si="909"/>
        <v>366682.4865400946</v>
      </c>
      <c r="R4154" s="266">
        <f t="shared" si="910"/>
        <v>584531.67644834868</v>
      </c>
    </row>
    <row r="4155" spans="1:18" x14ac:dyDescent="0.3">
      <c r="A4155" s="82">
        <v>4124</v>
      </c>
      <c r="B4155" s="94">
        <f t="shared" si="899"/>
        <v>7.6577912593471291E-35</v>
      </c>
      <c r="C4155" s="179">
        <f t="shared" si="900"/>
        <v>7.6405166011156443E-35</v>
      </c>
      <c r="D4155" s="166">
        <f t="shared" si="901"/>
        <v>2.2558277767625785E-3</v>
      </c>
      <c r="E4155" s="167">
        <f t="shared" si="911"/>
        <v>24.291375447755232</v>
      </c>
      <c r="F4155" s="168">
        <f t="shared" si="912"/>
        <v>9.3052895791456685</v>
      </c>
      <c r="G4155" s="168">
        <f t="shared" si="902"/>
        <v>323377.6392553639</v>
      </c>
      <c r="H4155" s="168">
        <f t="shared" si="903"/>
        <v>271310.33852408634</v>
      </c>
      <c r="I4155" s="169">
        <f t="shared" si="904"/>
        <v>594687.97777945024</v>
      </c>
      <c r="J4155" s="169">
        <f t="shared" si="906"/>
        <v>568388.77361633163</v>
      </c>
      <c r="K4155" s="95"/>
      <c r="L4155" s="265">
        <f t="shared" si="905"/>
        <v>227955.592201753</v>
      </c>
      <c r="M4155" s="265">
        <f>$G4155*NonHospFrac+theModel!$H4155*NonHospFrac</f>
        <v>366732.38557769719</v>
      </c>
      <c r="N4155" s="266">
        <f t="shared" si="907"/>
        <v>594687.97777945013</v>
      </c>
      <c r="O4155" s="159"/>
      <c r="P4155" s="265">
        <f t="shared" si="908"/>
        <v>217874.5902588125</v>
      </c>
      <c r="Q4155" s="265">
        <f t="shared" si="909"/>
        <v>366730.83093602239</v>
      </c>
      <c r="R4155" s="266">
        <f t="shared" si="910"/>
        <v>584605.42119483487</v>
      </c>
    </row>
    <row r="4156" spans="1:18" x14ac:dyDescent="0.3">
      <c r="A4156" s="82">
        <v>4125</v>
      </c>
      <c r="B4156" s="94">
        <f t="shared" si="899"/>
        <v>7.5147402016718984E-35</v>
      </c>
      <c r="C4156" s="179">
        <f t="shared" si="900"/>
        <v>7.4977882419898125E-35</v>
      </c>
      <c r="D4156" s="166">
        <f t="shared" si="901"/>
        <v>2.2558277767625785E-3</v>
      </c>
      <c r="E4156" s="167">
        <f t="shared" si="911"/>
        <v>24.291375447755232</v>
      </c>
      <c r="F4156" s="168">
        <f t="shared" si="912"/>
        <v>9.307545406922431</v>
      </c>
      <c r="G4156" s="168">
        <f t="shared" si="902"/>
        <v>323456.03383457736</v>
      </c>
      <c r="H4156" s="168">
        <f t="shared" si="903"/>
        <v>271310.33852408634</v>
      </c>
      <c r="I4156" s="169">
        <f t="shared" si="904"/>
        <v>594766.37235866371</v>
      </c>
      <c r="J4156" s="169">
        <f t="shared" si="906"/>
        <v>568455.035063316</v>
      </c>
      <c r="K4156" s="95"/>
      <c r="L4156" s="265">
        <f t="shared" si="905"/>
        <v>227985.64238503861</v>
      </c>
      <c r="M4156" s="265">
        <f>$G4156*NonHospFrac+theModel!$H4156*NonHospFrac</f>
        <v>366780.7299736251</v>
      </c>
      <c r="N4156" s="266">
        <f t="shared" si="907"/>
        <v>594766.37235866371</v>
      </c>
      <c r="O4156" s="159"/>
      <c r="P4156" s="265">
        <f t="shared" si="908"/>
        <v>217899.98957400274</v>
      </c>
      <c r="Q4156" s="265">
        <f t="shared" si="909"/>
        <v>366779.1753319503</v>
      </c>
      <c r="R4156" s="266">
        <f t="shared" si="910"/>
        <v>584679.16490595299</v>
      </c>
    </row>
    <row r="4157" spans="1:18" x14ac:dyDescent="0.3">
      <c r="A4157" s="82">
        <v>4126</v>
      </c>
      <c r="B4157" s="94">
        <f t="shared" si="899"/>
        <v>7.3743614034522946E-35</v>
      </c>
      <c r="C4157" s="179">
        <f t="shared" si="900"/>
        <v>7.3577261141625012E-35</v>
      </c>
      <c r="D4157" s="166">
        <f t="shared" si="901"/>
        <v>2.2558277767625785E-3</v>
      </c>
      <c r="E4157" s="167">
        <f t="shared" si="911"/>
        <v>24.291375447755232</v>
      </c>
      <c r="F4157" s="168">
        <f t="shared" si="912"/>
        <v>9.3098012346991936</v>
      </c>
      <c r="G4157" s="168">
        <f t="shared" si="902"/>
        <v>323534.42841379077</v>
      </c>
      <c r="H4157" s="168">
        <f t="shared" si="903"/>
        <v>271310.33852408634</v>
      </c>
      <c r="I4157" s="169">
        <f t="shared" si="904"/>
        <v>594844.76693787705</v>
      </c>
      <c r="J4157" s="169">
        <f t="shared" si="906"/>
        <v>568521.29380935326</v>
      </c>
      <c r="K4157" s="95"/>
      <c r="L4157" s="265">
        <f t="shared" si="905"/>
        <v>228015.69256832416</v>
      </c>
      <c r="M4157" s="265">
        <f>$G4157*NonHospFrac+theModel!$H4157*NonHospFrac</f>
        <v>366829.07436955289</v>
      </c>
      <c r="N4157" s="266">
        <f t="shared" si="907"/>
        <v>594844.76693787705</v>
      </c>
      <c r="O4157" s="159"/>
      <c r="P4157" s="265">
        <f t="shared" si="908"/>
        <v>217925.38785386685</v>
      </c>
      <c r="Q4157" s="265">
        <f t="shared" si="909"/>
        <v>366827.5197278781</v>
      </c>
      <c r="R4157" s="266">
        <f t="shared" si="910"/>
        <v>584752.90758174495</v>
      </c>
    </row>
    <row r="4158" spans="1:18" x14ac:dyDescent="0.3">
      <c r="A4158" s="82">
        <v>4127</v>
      </c>
      <c r="B4158" s="94">
        <f t="shared" si="899"/>
        <v>7.2366049456544109E-35</v>
      </c>
      <c r="C4158" s="179">
        <f t="shared" si="900"/>
        <v>7.2202804112085467E-35</v>
      </c>
      <c r="D4158" s="166">
        <f t="shared" si="901"/>
        <v>2.2558277767625785E-3</v>
      </c>
      <c r="E4158" s="167">
        <f t="shared" si="911"/>
        <v>24.291375447755232</v>
      </c>
      <c r="F4158" s="168">
        <f t="shared" si="912"/>
        <v>9.3120570624759562</v>
      </c>
      <c r="G4158" s="168">
        <f t="shared" si="902"/>
        <v>323612.82299300417</v>
      </c>
      <c r="H4158" s="168">
        <f t="shared" si="903"/>
        <v>271310.33852408634</v>
      </c>
      <c r="I4158" s="169">
        <f t="shared" si="904"/>
        <v>594923.16151709051</v>
      </c>
      <c r="J4158" s="169">
        <f t="shared" si="906"/>
        <v>568587.54985455365</v>
      </c>
      <c r="K4158" s="95"/>
      <c r="L4158" s="265">
        <f t="shared" si="905"/>
        <v>228045.74275160974</v>
      </c>
      <c r="M4158" s="265">
        <f>$G4158*NonHospFrac+theModel!$H4158*NonHospFrac</f>
        <v>366877.41876548075</v>
      </c>
      <c r="N4158" s="266">
        <f t="shared" si="907"/>
        <v>594923.16151709051</v>
      </c>
      <c r="O4158" s="159"/>
      <c r="P4158" s="265">
        <f t="shared" si="908"/>
        <v>217950.78509844709</v>
      </c>
      <c r="Q4158" s="265">
        <f t="shared" si="909"/>
        <v>366875.86412380595</v>
      </c>
      <c r="R4158" s="266">
        <f t="shared" si="910"/>
        <v>584826.64922225301</v>
      </c>
    </row>
    <row r="4159" spans="1:18" x14ac:dyDescent="0.3">
      <c r="A4159" s="82">
        <v>4128</v>
      </c>
      <c r="B4159" s="94">
        <f t="shared" si="899"/>
        <v>7.1014218417548247E-35</v>
      </c>
      <c r="C4159" s="179">
        <f t="shared" si="900"/>
        <v>7.085402257109686E-35</v>
      </c>
      <c r="D4159" s="166">
        <f t="shared" si="901"/>
        <v>2.2558277767625785E-3</v>
      </c>
      <c r="E4159" s="167">
        <f t="shared" si="911"/>
        <v>24.291375447755232</v>
      </c>
      <c r="F4159" s="168">
        <f t="shared" si="912"/>
        <v>9.3143128902527188</v>
      </c>
      <c r="G4159" s="168">
        <f t="shared" si="902"/>
        <v>323691.21757221763</v>
      </c>
      <c r="H4159" s="168">
        <f t="shared" si="903"/>
        <v>271310.33852408634</v>
      </c>
      <c r="I4159" s="169">
        <f t="shared" si="904"/>
        <v>595001.55609630398</v>
      </c>
      <c r="J4159" s="169">
        <f t="shared" si="906"/>
        <v>568653.8031990272</v>
      </c>
      <c r="K4159" s="95"/>
      <c r="L4159" s="265">
        <f t="shared" si="905"/>
        <v>228075.79293489532</v>
      </c>
      <c r="M4159" s="265">
        <f>$G4159*NonHospFrac+theModel!$H4159*NonHospFrac</f>
        <v>366925.7631614086</v>
      </c>
      <c r="N4159" s="266">
        <f t="shared" si="907"/>
        <v>595001.55609630398</v>
      </c>
      <c r="O4159" s="159"/>
      <c r="P4159" s="265">
        <f t="shared" si="908"/>
        <v>217976.18130778565</v>
      </c>
      <c r="Q4159" s="265">
        <f t="shared" si="909"/>
        <v>366924.2085197338</v>
      </c>
      <c r="R4159" s="266">
        <f t="shared" si="910"/>
        <v>584900.38982751942</v>
      </c>
    </row>
    <row r="4160" spans="1:18" x14ac:dyDescent="0.3">
      <c r="A4160" s="82">
        <v>4129</v>
      </c>
      <c r="B4160" s="94">
        <f t="shared" si="899"/>
        <v>6.9687640203208649E-35</v>
      </c>
      <c r="C4160" s="179">
        <f t="shared" si="900"/>
        <v>6.9530436888741215E-35</v>
      </c>
      <c r="D4160" s="166">
        <f t="shared" si="901"/>
        <v>2.2558277767625785E-3</v>
      </c>
      <c r="E4160" s="167">
        <f t="shared" si="911"/>
        <v>24.291375447755232</v>
      </c>
      <c r="F4160" s="168">
        <f t="shared" si="912"/>
        <v>9.3165687180294814</v>
      </c>
      <c r="G4160" s="168">
        <f t="shared" si="902"/>
        <v>323769.61215143104</v>
      </c>
      <c r="H4160" s="168">
        <f t="shared" si="903"/>
        <v>271310.33852408634</v>
      </c>
      <c r="I4160" s="169">
        <f t="shared" si="904"/>
        <v>595079.95067551732</v>
      </c>
      <c r="J4160" s="169">
        <f t="shared" si="906"/>
        <v>568720.05384288391</v>
      </c>
      <c r="K4160" s="95"/>
      <c r="L4160" s="265">
        <f t="shared" si="905"/>
        <v>228105.84311818093</v>
      </c>
      <c r="M4160" s="265">
        <f>$G4160*NonHospFrac+theModel!$H4160*NonHospFrac</f>
        <v>366974.10755733645</v>
      </c>
      <c r="N4160" s="266">
        <f t="shared" si="907"/>
        <v>595079.95067551732</v>
      </c>
      <c r="O4160" s="159"/>
      <c r="P4160" s="265">
        <f t="shared" si="908"/>
        <v>218001.57648192474</v>
      </c>
      <c r="Q4160" s="265">
        <f t="shared" si="909"/>
        <v>366972.55291566165</v>
      </c>
      <c r="R4160" s="266">
        <f t="shared" si="910"/>
        <v>584974.12939758645</v>
      </c>
    </row>
    <row r="4161" spans="1:18" x14ac:dyDescent="0.3">
      <c r="A4161" s="82">
        <v>4130</v>
      </c>
      <c r="B4161" s="94">
        <f t="shared" si="899"/>
        <v>6.8385843079163012E-35</v>
      </c>
      <c r="C4161" s="179">
        <f t="shared" si="900"/>
        <v>6.8231576394807705E-35</v>
      </c>
      <c r="D4161" s="166">
        <f t="shared" si="901"/>
        <v>2.2558277767625785E-3</v>
      </c>
      <c r="E4161" s="167">
        <f t="shared" si="911"/>
        <v>24.291375447755232</v>
      </c>
      <c r="F4161" s="168">
        <f t="shared" si="912"/>
        <v>9.318824545806244</v>
      </c>
      <c r="G4161" s="168">
        <f t="shared" si="902"/>
        <v>323848.00673064444</v>
      </c>
      <c r="H4161" s="168">
        <f t="shared" si="903"/>
        <v>271310.33852408634</v>
      </c>
      <c r="I4161" s="169">
        <f t="shared" si="904"/>
        <v>595158.34525473078</v>
      </c>
      <c r="J4161" s="169">
        <f t="shared" si="906"/>
        <v>568786.30178623402</v>
      </c>
      <c r="K4161" s="95"/>
      <c r="L4161" s="265">
        <f t="shared" si="905"/>
        <v>228135.89330146648</v>
      </c>
      <c r="M4161" s="265">
        <f>$G4161*NonHospFrac+theModel!$H4161*NonHospFrac</f>
        <v>367022.4519532643</v>
      </c>
      <c r="N4161" s="266">
        <f t="shared" si="907"/>
        <v>595158.34525473078</v>
      </c>
      <c r="O4161" s="159"/>
      <c r="P4161" s="265">
        <f t="shared" si="908"/>
        <v>218026.97062090648</v>
      </c>
      <c r="Q4161" s="265">
        <f t="shared" si="909"/>
        <v>367020.89731158951</v>
      </c>
      <c r="R4161" s="266">
        <f t="shared" si="910"/>
        <v>585047.86793249601</v>
      </c>
    </row>
    <row r="4162" spans="1:18" x14ac:dyDescent="0.3">
      <c r="A4162" s="82">
        <v>4131</v>
      </c>
      <c r="B4162" s="94">
        <f t="shared" si="899"/>
        <v>6.7108364123263566E-35</v>
      </c>
      <c r="C4162" s="179">
        <f t="shared" si="900"/>
        <v>6.6956979211421211E-35</v>
      </c>
      <c r="D4162" s="166">
        <f t="shared" si="901"/>
        <v>2.2558277767625785E-3</v>
      </c>
      <c r="E4162" s="167">
        <f t="shared" si="911"/>
        <v>24.291375447755232</v>
      </c>
      <c r="F4162" s="168">
        <f t="shared" si="912"/>
        <v>9.3210803735830066</v>
      </c>
      <c r="G4162" s="168">
        <f t="shared" si="902"/>
        <v>323926.40130985784</v>
      </c>
      <c r="H4162" s="168">
        <f t="shared" si="903"/>
        <v>271310.33852408634</v>
      </c>
      <c r="I4162" s="169">
        <f t="shared" si="904"/>
        <v>595236.73983394424</v>
      </c>
      <c r="J4162" s="169">
        <f t="shared" si="906"/>
        <v>568852.54702918755</v>
      </c>
      <c r="K4162" s="95"/>
      <c r="L4162" s="265">
        <f t="shared" si="905"/>
        <v>228165.94348475203</v>
      </c>
      <c r="M4162" s="265">
        <f>$G4162*NonHospFrac+theModel!$H4162*NonHospFrac</f>
        <v>367070.79634919215</v>
      </c>
      <c r="N4162" s="266">
        <f t="shared" si="907"/>
        <v>595236.73983394424</v>
      </c>
      <c r="O4162" s="159"/>
      <c r="P4162" s="265">
        <f t="shared" si="908"/>
        <v>218052.36372477311</v>
      </c>
      <c r="Q4162" s="265">
        <f t="shared" si="909"/>
        <v>367069.24170751736</v>
      </c>
      <c r="R4162" s="266">
        <f t="shared" si="910"/>
        <v>585121.60543229047</v>
      </c>
    </row>
    <row r="4163" spans="1:18" x14ac:dyDescent="0.3">
      <c r="A4163" s="82">
        <v>4132</v>
      </c>
      <c r="B4163" s="94">
        <f t="shared" si="899"/>
        <v>6.5854749060961828E-35</v>
      </c>
      <c r="C4163" s="179">
        <f t="shared" si="900"/>
        <v>6.5706192088798383E-35</v>
      </c>
      <c r="D4163" s="166">
        <f t="shared" si="901"/>
        <v>2.2558277767625785E-3</v>
      </c>
      <c r="E4163" s="167">
        <f t="shared" si="911"/>
        <v>24.291375447755232</v>
      </c>
      <c r="F4163" s="168">
        <f t="shared" si="912"/>
        <v>9.3233362013597691</v>
      </c>
      <c r="G4163" s="168">
        <f t="shared" si="902"/>
        <v>324004.79588907131</v>
      </c>
      <c r="H4163" s="168">
        <f t="shared" si="903"/>
        <v>271310.33852408634</v>
      </c>
      <c r="I4163" s="169">
        <f t="shared" si="904"/>
        <v>595315.13441315759</v>
      </c>
      <c r="J4163" s="169">
        <f t="shared" si="906"/>
        <v>568918.78957185452</v>
      </c>
      <c r="K4163" s="95"/>
      <c r="L4163" s="265">
        <f t="shared" si="905"/>
        <v>228195.99366803764</v>
      </c>
      <c r="M4163" s="265">
        <f>$G4163*NonHospFrac+theModel!$H4163*NonHospFrac</f>
        <v>367119.14074512001</v>
      </c>
      <c r="N4163" s="266">
        <f t="shared" si="907"/>
        <v>595315.13441315759</v>
      </c>
      <c r="O4163" s="159"/>
      <c r="P4163" s="265">
        <f t="shared" si="908"/>
        <v>218077.7557935669</v>
      </c>
      <c r="Q4163" s="265">
        <f t="shared" si="909"/>
        <v>367117.58610344521</v>
      </c>
      <c r="R4163" s="266">
        <f t="shared" si="910"/>
        <v>585195.34189701208</v>
      </c>
    </row>
    <row r="4164" spans="1:18" x14ac:dyDescent="0.3">
      <c r="A4164" s="82">
        <v>4133</v>
      </c>
      <c r="B4164" s="94">
        <f t="shared" si="899"/>
        <v>6.4624552103762746E-35</v>
      </c>
      <c r="C4164" s="179">
        <f t="shared" si="900"/>
        <v>6.4478770244066236E-35</v>
      </c>
      <c r="D4164" s="166">
        <f t="shared" si="901"/>
        <v>2.2558277767625785E-3</v>
      </c>
      <c r="E4164" s="167">
        <f t="shared" si="911"/>
        <v>24.291375447755232</v>
      </c>
      <c r="F4164" s="168">
        <f t="shared" si="912"/>
        <v>9.3255920291365317</v>
      </c>
      <c r="G4164" s="168">
        <f t="shared" si="902"/>
        <v>324083.19046828471</v>
      </c>
      <c r="H4164" s="168">
        <f t="shared" si="903"/>
        <v>271310.33852408634</v>
      </c>
      <c r="I4164" s="169">
        <f t="shared" si="904"/>
        <v>595393.52899237105</v>
      </c>
      <c r="J4164" s="169">
        <f t="shared" si="906"/>
        <v>568985.02941434504</v>
      </c>
      <c r="K4164" s="95"/>
      <c r="L4164" s="265">
        <f t="shared" si="905"/>
        <v>228226.04385132322</v>
      </c>
      <c r="M4164" s="265">
        <f>$G4164*NonHospFrac+theModel!$H4164*NonHospFrac</f>
        <v>367167.48514104786</v>
      </c>
      <c r="N4164" s="266">
        <f t="shared" si="907"/>
        <v>595393.52899237105</v>
      </c>
      <c r="O4164" s="159"/>
      <c r="P4164" s="265">
        <f t="shared" si="908"/>
        <v>218103.14682732997</v>
      </c>
      <c r="Q4164" s="265">
        <f t="shared" si="909"/>
        <v>367165.93049937306</v>
      </c>
      <c r="R4164" s="266">
        <f t="shared" si="910"/>
        <v>585269.077326703</v>
      </c>
    </row>
    <row r="4165" spans="1:18" x14ac:dyDescent="0.3">
      <c r="A4165" s="82">
        <v>4134</v>
      </c>
      <c r="B4165" s="94">
        <f t="shared" si="899"/>
        <v>6.3417335790711598E-35</v>
      </c>
      <c r="C4165" s="179">
        <f t="shared" si="900"/>
        <v>6.3274277203106631E-35</v>
      </c>
      <c r="D4165" s="166">
        <f t="shared" si="901"/>
        <v>2.2558277767625785E-3</v>
      </c>
      <c r="E4165" s="167">
        <f t="shared" si="911"/>
        <v>24.291375447755232</v>
      </c>
      <c r="F4165" s="168">
        <f t="shared" si="912"/>
        <v>9.3278478569132943</v>
      </c>
      <c r="G4165" s="168">
        <f t="shared" si="902"/>
        <v>324161.58504749811</v>
      </c>
      <c r="H4165" s="168">
        <f t="shared" si="903"/>
        <v>271310.33852408634</v>
      </c>
      <c r="I4165" s="169">
        <f t="shared" si="904"/>
        <v>595471.92357158451</v>
      </c>
      <c r="J4165" s="169">
        <f t="shared" si="906"/>
        <v>569051.26655676926</v>
      </c>
      <c r="K4165" s="95"/>
      <c r="L4165" s="265">
        <f t="shared" si="905"/>
        <v>228256.0940346088</v>
      </c>
      <c r="M4165" s="265">
        <f>$G4165*NonHospFrac+theModel!$H4165*NonHospFrac</f>
        <v>367215.82953697565</v>
      </c>
      <c r="N4165" s="266">
        <f t="shared" si="907"/>
        <v>595471.92357158451</v>
      </c>
      <c r="O4165" s="159"/>
      <c r="P4165" s="265">
        <f t="shared" si="908"/>
        <v>218128.53682610451</v>
      </c>
      <c r="Q4165" s="265">
        <f t="shared" si="909"/>
        <v>367214.27489530086</v>
      </c>
      <c r="R4165" s="266">
        <f t="shared" si="910"/>
        <v>585342.81172140536</v>
      </c>
    </row>
    <row r="4166" spans="1:18" x14ac:dyDescent="0.3">
      <c r="A4166" s="82">
        <v>4135</v>
      </c>
      <c r="B4166" s="94">
        <f t="shared" si="899"/>
        <v>6.2232670832817877E-35</v>
      </c>
      <c r="C4166" s="179">
        <f t="shared" si="900"/>
        <v>6.2092284645331082E-35</v>
      </c>
      <c r="D4166" s="166">
        <f t="shared" si="901"/>
        <v>2.2558277767625785E-3</v>
      </c>
      <c r="E4166" s="167">
        <f t="shared" si="911"/>
        <v>24.291375447755232</v>
      </c>
      <c r="F4166" s="168">
        <f t="shared" si="912"/>
        <v>9.3301036846900569</v>
      </c>
      <c r="G4166" s="168">
        <f t="shared" si="902"/>
        <v>324239.97962671157</v>
      </c>
      <c r="H4166" s="168">
        <f t="shared" si="903"/>
        <v>271310.33852408634</v>
      </c>
      <c r="I4166" s="169">
        <f t="shared" si="904"/>
        <v>595550.31815079786</v>
      </c>
      <c r="J4166" s="169">
        <f t="shared" si="906"/>
        <v>569117.50099923706</v>
      </c>
      <c r="K4166" s="95"/>
      <c r="L4166" s="265">
        <f t="shared" si="905"/>
        <v>228286.14421789438</v>
      </c>
      <c r="M4166" s="265">
        <f>$G4166*NonHospFrac+theModel!$H4166*NonHospFrac</f>
        <v>367264.1739329035</v>
      </c>
      <c r="N4166" s="266">
        <f t="shared" si="907"/>
        <v>595550.31815079786</v>
      </c>
      <c r="O4166" s="159"/>
      <c r="P4166" s="265">
        <f t="shared" si="908"/>
        <v>218153.92578993272</v>
      </c>
      <c r="Q4166" s="265">
        <f t="shared" si="909"/>
        <v>367262.61929122871</v>
      </c>
      <c r="R4166" s="266">
        <f t="shared" si="910"/>
        <v>585416.54508116143</v>
      </c>
    </row>
    <row r="4167" spans="1:18" x14ac:dyDescent="0.3">
      <c r="A4167" s="82">
        <v>4136</v>
      </c>
      <c r="B4167" s="94">
        <f t="shared" si="899"/>
        <v>6.107013596041377E-35</v>
      </c>
      <c r="C4167" s="179">
        <f t="shared" si="900"/>
        <v>6.0932372251383598E-35</v>
      </c>
      <c r="D4167" s="166">
        <f t="shared" si="901"/>
        <v>2.2558277767625785E-3</v>
      </c>
      <c r="E4167" s="167">
        <f t="shared" si="911"/>
        <v>24.291375447755232</v>
      </c>
      <c r="F4167" s="168">
        <f t="shared" si="912"/>
        <v>9.3323595124668195</v>
      </c>
      <c r="G4167" s="168">
        <f t="shared" si="902"/>
        <v>324318.37420592504</v>
      </c>
      <c r="H4167" s="168">
        <f t="shared" si="903"/>
        <v>271310.33852408634</v>
      </c>
      <c r="I4167" s="169">
        <f t="shared" si="904"/>
        <v>595628.71273001144</v>
      </c>
      <c r="J4167" s="169">
        <f t="shared" si="906"/>
        <v>569183.73274185881</v>
      </c>
      <c r="K4167" s="95"/>
      <c r="L4167" s="265">
        <f t="shared" si="905"/>
        <v>228316.19440117996</v>
      </c>
      <c r="M4167" s="265">
        <f>$G4167*NonHospFrac+theModel!$H4167*NonHospFrac</f>
        <v>367312.51832883141</v>
      </c>
      <c r="N4167" s="266">
        <f t="shared" si="907"/>
        <v>595628.71273001144</v>
      </c>
      <c r="O4167" s="159"/>
      <c r="P4167" s="265">
        <f t="shared" si="908"/>
        <v>218179.31371885678</v>
      </c>
      <c r="Q4167" s="265">
        <f t="shared" si="909"/>
        <v>367310.96368715662</v>
      </c>
      <c r="R4167" s="266">
        <f t="shared" si="910"/>
        <v>585490.27740601334</v>
      </c>
    </row>
    <row r="4168" spans="1:18" x14ac:dyDescent="0.3">
      <c r="A4168" s="82">
        <v>4137</v>
      </c>
      <c r="B4168" s="94">
        <f t="shared" si="899"/>
        <v>5.9929317773335285E-35</v>
      </c>
      <c r="C4168" s="179">
        <f t="shared" si="900"/>
        <v>5.9794127553659759E-35</v>
      </c>
      <c r="D4168" s="166">
        <f t="shared" si="901"/>
        <v>2.2558277767625785E-3</v>
      </c>
      <c r="E4168" s="167">
        <f t="shared" si="911"/>
        <v>24.291375447755232</v>
      </c>
      <c r="F4168" s="168">
        <f t="shared" si="912"/>
        <v>9.3346153402435821</v>
      </c>
      <c r="G4168" s="168">
        <f t="shared" si="902"/>
        <v>324396.76878513838</v>
      </c>
      <c r="H4168" s="168">
        <f t="shared" si="903"/>
        <v>271310.33852408634</v>
      </c>
      <c r="I4168" s="169">
        <f t="shared" si="904"/>
        <v>595707.10730922478</v>
      </c>
      <c r="J4168" s="169">
        <f t="shared" si="906"/>
        <v>569249.96178474405</v>
      </c>
      <c r="K4168" s="95"/>
      <c r="L4168" s="265">
        <f t="shared" si="905"/>
        <v>228346.24458446552</v>
      </c>
      <c r="M4168" s="265">
        <f>$G4168*NonHospFrac+theModel!$H4168*NonHospFrac</f>
        <v>367360.86272475915</v>
      </c>
      <c r="N4168" s="266">
        <f t="shared" si="907"/>
        <v>595707.10730922467</v>
      </c>
      <c r="O4168" s="159"/>
      <c r="P4168" s="265">
        <f t="shared" si="908"/>
        <v>218204.70061291885</v>
      </c>
      <c r="Q4168" s="265">
        <f t="shared" si="909"/>
        <v>367359.30808308435</v>
      </c>
      <c r="R4168" s="266">
        <f t="shared" si="910"/>
        <v>585564.00869600323</v>
      </c>
    </row>
    <row r="4169" spans="1:18" x14ac:dyDescent="0.3">
      <c r="A4169" s="82">
        <v>4138</v>
      </c>
      <c r="B4169" s="94">
        <f t="shared" si="899"/>
        <v>5.8809810593930252E-35</v>
      </c>
      <c r="C4169" s="179">
        <f t="shared" si="900"/>
        <v>5.8677145789646316E-35</v>
      </c>
      <c r="D4169" s="166">
        <f t="shared" si="901"/>
        <v>2.2558277767625785E-3</v>
      </c>
      <c r="E4169" s="167">
        <f t="shared" si="911"/>
        <v>24.291375447755232</v>
      </c>
      <c r="F4169" s="168">
        <f t="shared" si="912"/>
        <v>9.3368711680203447</v>
      </c>
      <c r="G4169" s="168">
        <f t="shared" si="902"/>
        <v>324475.16336435184</v>
      </c>
      <c r="H4169" s="168">
        <f t="shared" si="903"/>
        <v>271310.33852408634</v>
      </c>
      <c r="I4169" s="169">
        <f t="shared" si="904"/>
        <v>595785.50188843813</v>
      </c>
      <c r="J4169" s="169">
        <f t="shared" si="906"/>
        <v>569316.18812800315</v>
      </c>
      <c r="K4169" s="95"/>
      <c r="L4169" s="265">
        <f t="shared" si="905"/>
        <v>228376.29476775113</v>
      </c>
      <c r="M4169" s="265">
        <f>$G4169*NonHospFrac+theModel!$H4169*NonHospFrac</f>
        <v>367409.207120687</v>
      </c>
      <c r="N4169" s="266">
        <f t="shared" si="907"/>
        <v>595785.50188843813</v>
      </c>
      <c r="O4169" s="159"/>
      <c r="P4169" s="265">
        <f t="shared" si="908"/>
        <v>218230.08647216117</v>
      </c>
      <c r="Q4169" s="265">
        <f t="shared" si="909"/>
        <v>367407.65247901221</v>
      </c>
      <c r="R4169" s="266">
        <f t="shared" si="910"/>
        <v>585637.73895117338</v>
      </c>
    </row>
    <row r="4170" spans="1:18" x14ac:dyDescent="0.3">
      <c r="A4170" s="82">
        <v>4139</v>
      </c>
      <c r="B4170" s="94">
        <f t="shared" si="899"/>
        <v>5.7711216322784601E-35</v>
      </c>
      <c r="C4170" s="179">
        <f t="shared" si="900"/>
        <v>5.7581029757972915E-35</v>
      </c>
      <c r="D4170" s="166">
        <f t="shared" si="901"/>
        <v>2.2558277767625785E-3</v>
      </c>
      <c r="E4170" s="167">
        <f t="shared" si="911"/>
        <v>24.291375447755232</v>
      </c>
      <c r="F4170" s="168">
        <f t="shared" si="912"/>
        <v>9.3391269957971073</v>
      </c>
      <c r="G4170" s="168">
        <f t="shared" si="902"/>
        <v>324553.55794356525</v>
      </c>
      <c r="H4170" s="168">
        <f t="shared" si="903"/>
        <v>271310.33852408634</v>
      </c>
      <c r="I4170" s="169">
        <f t="shared" si="904"/>
        <v>595863.89646765159</v>
      </c>
      <c r="J4170" s="169">
        <f t="shared" si="906"/>
        <v>569382.41177174624</v>
      </c>
      <c r="K4170" s="95"/>
      <c r="L4170" s="265">
        <f t="shared" si="905"/>
        <v>228406.34495103668</v>
      </c>
      <c r="M4170" s="265">
        <f>$G4170*NonHospFrac+theModel!$H4170*NonHospFrac</f>
        <v>367457.55151661485</v>
      </c>
      <c r="N4170" s="266">
        <f t="shared" si="907"/>
        <v>595863.89646765147</v>
      </c>
      <c r="O4170" s="159"/>
      <c r="P4170" s="265">
        <f t="shared" si="908"/>
        <v>218255.47129662585</v>
      </c>
      <c r="Q4170" s="265">
        <f t="shared" si="909"/>
        <v>367455.99687494006</v>
      </c>
      <c r="R4170" s="266">
        <f t="shared" si="910"/>
        <v>585711.46817156591</v>
      </c>
    </row>
    <row r="4171" spans="1:18" x14ac:dyDescent="0.3">
      <c r="A4171" s="82">
        <v>4140</v>
      </c>
      <c r="B4171" s="94">
        <f t="shared" si="899"/>
        <v>5.6633144297170775E-35</v>
      </c>
      <c r="C4171" s="179">
        <f t="shared" si="900"/>
        <v>5.6505389677179815E-35</v>
      </c>
      <c r="D4171" s="166">
        <f t="shared" si="901"/>
        <v>2.2558277767625785E-3</v>
      </c>
      <c r="E4171" s="167">
        <f t="shared" si="911"/>
        <v>24.291375447755232</v>
      </c>
      <c r="F4171" s="168">
        <f t="shared" si="912"/>
        <v>9.3413828235738698</v>
      </c>
      <c r="G4171" s="168">
        <f t="shared" si="902"/>
        <v>324631.95252277871</v>
      </c>
      <c r="H4171" s="168">
        <f t="shared" si="903"/>
        <v>271310.33852408634</v>
      </c>
      <c r="I4171" s="169">
        <f t="shared" si="904"/>
        <v>595942.29104686505</v>
      </c>
      <c r="J4171" s="169">
        <f t="shared" si="906"/>
        <v>569448.6327160832</v>
      </c>
      <c r="K4171" s="95"/>
      <c r="L4171" s="265">
        <f t="shared" si="905"/>
        <v>228436.39513432229</v>
      </c>
      <c r="M4171" s="265">
        <f>$G4171*NonHospFrac+theModel!$H4171*NonHospFrac</f>
        <v>367505.89591254271</v>
      </c>
      <c r="N4171" s="266">
        <f t="shared" si="907"/>
        <v>595942.29104686505</v>
      </c>
      <c r="O4171" s="159"/>
      <c r="P4171" s="265">
        <f t="shared" si="908"/>
        <v>218280.85508635518</v>
      </c>
      <c r="Q4171" s="265">
        <f t="shared" si="909"/>
        <v>367504.34127086791</v>
      </c>
      <c r="R4171" s="266">
        <f t="shared" si="910"/>
        <v>585785.19635722309</v>
      </c>
    </row>
    <row r="4172" spans="1:18" x14ac:dyDescent="0.3">
      <c r="A4172" s="82">
        <v>4141</v>
      </c>
      <c r="B4172" s="94">
        <f t="shared" si="899"/>
        <v>5.5575211152113892E-35</v>
      </c>
      <c r="C4172" s="179">
        <f t="shared" si="900"/>
        <v>5.544984304709751E-35</v>
      </c>
      <c r="D4172" s="166">
        <f t="shared" si="901"/>
        <v>2.2558277767625785E-3</v>
      </c>
      <c r="E4172" s="167">
        <f t="shared" si="911"/>
        <v>24.291375447755232</v>
      </c>
      <c r="F4172" s="168">
        <f t="shared" si="912"/>
        <v>9.3436386513506324</v>
      </c>
      <c r="G4172" s="168">
        <f t="shared" si="902"/>
        <v>324710.34710199205</v>
      </c>
      <c r="H4172" s="168">
        <f t="shared" si="903"/>
        <v>271310.33852408634</v>
      </c>
      <c r="I4172" s="169">
        <f t="shared" si="904"/>
        <v>596020.6856260784</v>
      </c>
      <c r="J4172" s="169">
        <f t="shared" si="906"/>
        <v>569514.85096112406</v>
      </c>
      <c r="K4172" s="95"/>
      <c r="L4172" s="265">
        <f t="shared" si="905"/>
        <v>228466.44531760784</v>
      </c>
      <c r="M4172" s="265">
        <f>$G4172*NonHospFrac+theModel!$H4172*NonHospFrac</f>
        <v>367554.24030847056</v>
      </c>
      <c r="N4172" s="266">
        <f t="shared" si="907"/>
        <v>596020.6856260784</v>
      </c>
      <c r="O4172" s="159"/>
      <c r="P4172" s="265">
        <f t="shared" si="908"/>
        <v>218306.23784139121</v>
      </c>
      <c r="Q4172" s="265">
        <f t="shared" si="909"/>
        <v>367552.68566679576</v>
      </c>
      <c r="R4172" s="266">
        <f t="shared" si="910"/>
        <v>585858.92350818694</v>
      </c>
    </row>
    <row r="4173" spans="1:18" x14ac:dyDescent="0.3">
      <c r="A4173" s="82">
        <v>4142</v>
      </c>
      <c r="B4173" s="94">
        <f t="shared" si="899"/>
        <v>5.4537040684079208E-35</v>
      </c>
      <c r="C4173" s="179">
        <f t="shared" si="900"/>
        <v>5.4414014512841634E-35</v>
      </c>
      <c r="D4173" s="166">
        <f t="shared" si="901"/>
        <v>2.2558277767625785E-3</v>
      </c>
      <c r="E4173" s="167">
        <f t="shared" si="911"/>
        <v>24.291375447755232</v>
      </c>
      <c r="F4173" s="168">
        <f t="shared" si="912"/>
        <v>9.345894479127395</v>
      </c>
      <c r="G4173" s="168">
        <f t="shared" si="902"/>
        <v>324788.74168120552</v>
      </c>
      <c r="H4173" s="168">
        <f t="shared" si="903"/>
        <v>271310.33852408634</v>
      </c>
      <c r="I4173" s="169">
        <f t="shared" si="904"/>
        <v>596099.08020529186</v>
      </c>
      <c r="J4173" s="169">
        <f t="shared" si="906"/>
        <v>569581.06650697894</v>
      </c>
      <c r="K4173" s="95"/>
      <c r="L4173" s="265">
        <f t="shared" si="905"/>
        <v>228496.49550089345</v>
      </c>
      <c r="M4173" s="265">
        <f>$G4173*NonHospFrac+theModel!$H4173*NonHospFrac</f>
        <v>367602.58470439841</v>
      </c>
      <c r="N4173" s="266">
        <f t="shared" si="907"/>
        <v>596099.08020529186</v>
      </c>
      <c r="O4173" s="159"/>
      <c r="P4173" s="265">
        <f t="shared" si="908"/>
        <v>218331.61956177623</v>
      </c>
      <c r="Q4173" s="265">
        <f t="shared" si="909"/>
        <v>367601.03006272361</v>
      </c>
      <c r="R4173" s="266">
        <f t="shared" si="910"/>
        <v>585932.64962449984</v>
      </c>
    </row>
    <row r="4174" spans="1:18" x14ac:dyDescent="0.3">
      <c r="A4174" s="82">
        <v>4143</v>
      </c>
      <c r="B4174" s="94">
        <f t="shared" si="899"/>
        <v>5.3518263717182117E-35</v>
      </c>
      <c r="C4174" s="179">
        <f t="shared" si="900"/>
        <v>5.3397535731324793E-35</v>
      </c>
      <c r="D4174" s="166">
        <f t="shared" si="901"/>
        <v>2.2558277767625785E-3</v>
      </c>
      <c r="E4174" s="167">
        <f t="shared" si="911"/>
        <v>24.291375447755232</v>
      </c>
      <c r="F4174" s="168">
        <f t="shared" si="912"/>
        <v>9.3481503069041576</v>
      </c>
      <c r="G4174" s="168">
        <f t="shared" si="902"/>
        <v>324867.13626041892</v>
      </c>
      <c r="H4174" s="168">
        <f t="shared" si="903"/>
        <v>271310.33852408634</v>
      </c>
      <c r="I4174" s="169">
        <f t="shared" si="904"/>
        <v>596177.47478450532</v>
      </c>
      <c r="J4174" s="169">
        <f t="shared" si="906"/>
        <v>569647.27935375785</v>
      </c>
      <c r="K4174" s="95"/>
      <c r="L4174" s="265">
        <f t="shared" si="905"/>
        <v>228526.545684179</v>
      </c>
      <c r="M4174" s="265">
        <f>$G4174*NonHospFrac+theModel!$H4174*NonHospFrac</f>
        <v>367650.92910032626</v>
      </c>
      <c r="N4174" s="266">
        <f t="shared" si="907"/>
        <v>596177.47478450532</v>
      </c>
      <c r="O4174" s="159"/>
      <c r="P4174" s="265">
        <f t="shared" si="908"/>
        <v>218357.00024755229</v>
      </c>
      <c r="Q4174" s="265">
        <f t="shared" si="909"/>
        <v>367649.37445865147</v>
      </c>
      <c r="R4174" s="266">
        <f t="shared" si="910"/>
        <v>586006.37470620382</v>
      </c>
    </row>
    <row r="4175" spans="1:18" x14ac:dyDescent="0.3">
      <c r="A4175" s="82">
        <v>4144</v>
      </c>
      <c r="B4175" s="94">
        <f t="shared" si="899"/>
        <v>5.2518517971913094E-35</v>
      </c>
      <c r="C4175" s="179">
        <f t="shared" si="900"/>
        <v>5.240004524027765E-35</v>
      </c>
      <c r="D4175" s="166">
        <f t="shared" si="901"/>
        <v>2.2558277767625785E-3</v>
      </c>
      <c r="E4175" s="167">
        <f t="shared" si="911"/>
        <v>24.291375447755232</v>
      </c>
      <c r="F4175" s="168">
        <f t="shared" si="912"/>
        <v>9.3504061346809202</v>
      </c>
      <c r="G4175" s="168">
        <f t="shared" si="902"/>
        <v>324945.53083963238</v>
      </c>
      <c r="H4175" s="168">
        <f t="shared" si="903"/>
        <v>271310.33852408634</v>
      </c>
      <c r="I4175" s="169">
        <f t="shared" si="904"/>
        <v>596255.86936371867</v>
      </c>
      <c r="J4175" s="169">
        <f t="shared" si="906"/>
        <v>569713.4895015707</v>
      </c>
      <c r="K4175" s="95"/>
      <c r="L4175" s="265">
        <f t="shared" si="905"/>
        <v>228556.59586746461</v>
      </c>
      <c r="M4175" s="265">
        <f>$G4175*NonHospFrac+theModel!$H4175*NonHospFrac</f>
        <v>367699.27349625411</v>
      </c>
      <c r="N4175" s="266">
        <f t="shared" si="907"/>
        <v>596255.86936371867</v>
      </c>
      <c r="O4175" s="159"/>
      <c r="P4175" s="265">
        <f t="shared" si="908"/>
        <v>218382.37989876169</v>
      </c>
      <c r="Q4175" s="265">
        <f t="shared" si="909"/>
        <v>367697.71885457932</v>
      </c>
      <c r="R4175" s="266">
        <f t="shared" si="910"/>
        <v>586080.09875334101</v>
      </c>
    </row>
    <row r="4176" spans="1:18" x14ac:dyDescent="0.3">
      <c r="A4176" s="82">
        <v>4145</v>
      </c>
      <c r="B4176" s="94">
        <f t="shared" si="899"/>
        <v>5.1537447936314772E-35</v>
      </c>
      <c r="C4176" s="179">
        <f t="shared" si="900"/>
        <v>5.1421188329716581E-35</v>
      </c>
      <c r="D4176" s="166">
        <f t="shared" si="901"/>
        <v>2.2558277767625785E-3</v>
      </c>
      <c r="E4176" s="167">
        <f t="shared" si="911"/>
        <v>24.291375447755232</v>
      </c>
      <c r="F4176" s="168">
        <f t="shared" si="912"/>
        <v>9.3526619624576828</v>
      </c>
      <c r="G4176" s="168">
        <f t="shared" si="902"/>
        <v>325023.92541884579</v>
      </c>
      <c r="H4176" s="168">
        <f t="shared" si="903"/>
        <v>271310.33852408634</v>
      </c>
      <c r="I4176" s="169">
        <f t="shared" si="904"/>
        <v>596334.26394293213</v>
      </c>
      <c r="J4176" s="169">
        <f t="shared" si="906"/>
        <v>569779.69695052761</v>
      </c>
      <c r="K4176" s="95"/>
      <c r="L4176" s="265">
        <f t="shared" si="905"/>
        <v>228586.64605075016</v>
      </c>
      <c r="M4176" s="265">
        <f>$G4176*NonHospFrac+theModel!$H4176*NonHospFrac</f>
        <v>367747.61789218197</v>
      </c>
      <c r="N4176" s="266">
        <f t="shared" si="907"/>
        <v>596334.26394293213</v>
      </c>
      <c r="O4176" s="159"/>
      <c r="P4176" s="265">
        <f t="shared" si="908"/>
        <v>218407.75851544651</v>
      </c>
      <c r="Q4176" s="265">
        <f t="shared" si="909"/>
        <v>367746.06325050717</v>
      </c>
      <c r="R4176" s="266">
        <f t="shared" si="910"/>
        <v>586153.82176595367</v>
      </c>
    </row>
    <row r="4177" spans="1:18" x14ac:dyDescent="0.3">
      <c r="A4177" s="82">
        <v>4146</v>
      </c>
      <c r="B4177" s="94">
        <f t="shared" si="899"/>
        <v>5.0574704739550489E-35</v>
      </c>
      <c r="C4177" s="179">
        <f t="shared" si="900"/>
        <v>5.0460616915797445E-35</v>
      </c>
      <c r="D4177" s="166">
        <f t="shared" si="901"/>
        <v>2.2558277767625785E-3</v>
      </c>
      <c r="E4177" s="167">
        <f t="shared" si="911"/>
        <v>24.291375447755232</v>
      </c>
      <c r="F4177" s="168">
        <f t="shared" si="912"/>
        <v>9.3549177902344454</v>
      </c>
      <c r="G4177" s="168">
        <f t="shared" si="902"/>
        <v>325102.31999805925</v>
      </c>
      <c r="H4177" s="168">
        <f t="shared" si="903"/>
        <v>271310.33852408634</v>
      </c>
      <c r="I4177" s="169">
        <f t="shared" si="904"/>
        <v>596412.65852214559</v>
      </c>
      <c r="J4177" s="169">
        <f t="shared" si="906"/>
        <v>569845.90170073858</v>
      </c>
      <c r="K4177" s="95"/>
      <c r="L4177" s="265">
        <f t="shared" si="905"/>
        <v>228616.69623403577</v>
      </c>
      <c r="M4177" s="265">
        <f>$G4177*NonHospFrac+theModel!$H4177*NonHospFrac</f>
        <v>367795.96228810982</v>
      </c>
      <c r="N4177" s="266">
        <f t="shared" si="907"/>
        <v>596412.65852214559</v>
      </c>
      <c r="O4177" s="159"/>
      <c r="P4177" s="265">
        <f t="shared" si="908"/>
        <v>218433.136097649</v>
      </c>
      <c r="Q4177" s="265">
        <f t="shared" si="909"/>
        <v>367794.40764643502</v>
      </c>
      <c r="R4177" s="266">
        <f t="shared" si="910"/>
        <v>586227.54374408396</v>
      </c>
    </row>
    <row r="4178" spans="1:18" x14ac:dyDescent="0.3">
      <c r="A4178" s="82">
        <v>4147</v>
      </c>
      <c r="B4178" s="94">
        <f t="shared" si="899"/>
        <v>4.9629946027856837E-35</v>
      </c>
      <c r="C4178" s="179">
        <f t="shared" si="900"/>
        <v>4.9517989417047974E-35</v>
      </c>
      <c r="D4178" s="166">
        <f t="shared" si="901"/>
        <v>2.2558277767625785E-3</v>
      </c>
      <c r="E4178" s="167">
        <f t="shared" si="911"/>
        <v>24.291375447755232</v>
      </c>
      <c r="F4178" s="168">
        <f t="shared" si="912"/>
        <v>9.3571736180112079</v>
      </c>
      <c r="G4178" s="168">
        <f t="shared" si="902"/>
        <v>325180.71457727259</v>
      </c>
      <c r="H4178" s="168">
        <f t="shared" si="903"/>
        <v>271310.33852408634</v>
      </c>
      <c r="I4178" s="169">
        <f t="shared" si="904"/>
        <v>596491.05310135894</v>
      </c>
      <c r="J4178" s="169">
        <f t="shared" si="906"/>
        <v>569912.10375231353</v>
      </c>
      <c r="K4178" s="95"/>
      <c r="L4178" s="265">
        <f t="shared" si="905"/>
        <v>228646.74641732132</v>
      </c>
      <c r="M4178" s="265">
        <f>$G4178*NonHospFrac+theModel!$H4178*NonHospFrac</f>
        <v>367844.30668403761</v>
      </c>
      <c r="N4178" s="266">
        <f t="shared" si="907"/>
        <v>596491.05310135894</v>
      </c>
      <c r="O4178" s="159"/>
      <c r="P4178" s="265">
        <f t="shared" si="908"/>
        <v>218458.51264541122</v>
      </c>
      <c r="Q4178" s="265">
        <f t="shared" si="909"/>
        <v>367842.75204236282</v>
      </c>
      <c r="R4178" s="266">
        <f t="shared" si="910"/>
        <v>586301.264687774</v>
      </c>
    </row>
    <row r="4179" spans="1:18" x14ac:dyDescent="0.3">
      <c r="A4179" s="82">
        <v>4148</v>
      </c>
      <c r="B4179" s="94">
        <f t="shared" si="899"/>
        <v>4.8702835842790211E-35</v>
      </c>
      <c r="C4179" s="179">
        <f t="shared" si="900"/>
        <v>4.8592970632888932E-35</v>
      </c>
      <c r="D4179" s="166">
        <f t="shared" si="901"/>
        <v>2.2558277767625785E-3</v>
      </c>
      <c r="E4179" s="167">
        <f t="shared" si="911"/>
        <v>24.291375447755232</v>
      </c>
      <c r="F4179" s="168">
        <f t="shared" si="912"/>
        <v>9.3594294457879705</v>
      </c>
      <c r="G4179" s="168">
        <f t="shared" si="902"/>
        <v>325259.10915648605</v>
      </c>
      <c r="H4179" s="168">
        <f t="shared" si="903"/>
        <v>271310.33852408634</v>
      </c>
      <c r="I4179" s="169">
        <f t="shared" si="904"/>
        <v>596569.4476805724</v>
      </c>
      <c r="J4179" s="169">
        <f t="shared" si="906"/>
        <v>569978.30310536257</v>
      </c>
      <c r="K4179" s="95"/>
      <c r="L4179" s="265">
        <f t="shared" si="905"/>
        <v>228676.7966006069</v>
      </c>
      <c r="M4179" s="265">
        <f>$G4179*NonHospFrac+theModel!$H4179*NonHospFrac</f>
        <v>367892.65107996546</v>
      </c>
      <c r="N4179" s="266">
        <f t="shared" si="907"/>
        <v>596569.4476805724</v>
      </c>
      <c r="O4179" s="159"/>
      <c r="P4179" s="265">
        <f t="shared" si="908"/>
        <v>218483.88815877543</v>
      </c>
      <c r="Q4179" s="265">
        <f t="shared" si="909"/>
        <v>367891.09643829067</v>
      </c>
      <c r="R4179" s="266">
        <f t="shared" si="910"/>
        <v>586374.98459706607</v>
      </c>
    </row>
    <row r="4180" spans="1:18" x14ac:dyDescent="0.3">
      <c r="A4180" s="82">
        <v>4149</v>
      </c>
      <c r="B4180" s="94">
        <f t="shared" si="899"/>
        <v>4.7793044501770679E-35</v>
      </c>
      <c r="C4180" s="179">
        <f t="shared" si="900"/>
        <v>4.7685231624447534E-35</v>
      </c>
      <c r="D4180" s="166">
        <f t="shared" si="901"/>
        <v>2.2558277767625785E-3</v>
      </c>
      <c r="E4180" s="167">
        <f t="shared" si="911"/>
        <v>24.291375447755232</v>
      </c>
      <c r="F4180" s="168">
        <f t="shared" si="912"/>
        <v>9.3616852735647331</v>
      </c>
      <c r="G4180" s="168">
        <f t="shared" si="902"/>
        <v>325337.50373569946</v>
      </c>
      <c r="H4180" s="168">
        <f t="shared" si="903"/>
        <v>271310.33852408634</v>
      </c>
      <c r="I4180" s="169">
        <f t="shared" si="904"/>
        <v>596647.84225978586</v>
      </c>
      <c r="J4180" s="169">
        <f t="shared" si="906"/>
        <v>570044.49975999573</v>
      </c>
      <c r="K4180" s="95"/>
      <c r="L4180" s="265">
        <f t="shared" si="905"/>
        <v>228706.84678389248</v>
      </c>
      <c r="M4180" s="265">
        <f>$G4180*NonHospFrac+theModel!$H4180*NonHospFrac</f>
        <v>367940.99547589326</v>
      </c>
      <c r="N4180" s="266">
        <f t="shared" si="907"/>
        <v>596647.84225978574</v>
      </c>
      <c r="O4180" s="159"/>
      <c r="P4180" s="265">
        <f t="shared" si="908"/>
        <v>218509.26263778374</v>
      </c>
      <c r="Q4180" s="265">
        <f t="shared" si="909"/>
        <v>367939.44083421846</v>
      </c>
      <c r="R4180" s="266">
        <f t="shared" si="910"/>
        <v>586448.70347200218</v>
      </c>
    </row>
    <row r="4181" spans="1:18" x14ac:dyDescent="0.3">
      <c r="A4181" s="82">
        <v>4150</v>
      </c>
      <c r="B4181" s="94">
        <f t="shared" si="899"/>
        <v>4.6900248480834793E-35</v>
      </c>
      <c r="C4181" s="179">
        <f t="shared" si="900"/>
        <v>4.6794449597574658E-35</v>
      </c>
      <c r="D4181" s="166">
        <f t="shared" si="901"/>
        <v>2.2558277767625785E-3</v>
      </c>
      <c r="E4181" s="167">
        <f t="shared" si="911"/>
        <v>24.291375447755232</v>
      </c>
      <c r="F4181" s="168">
        <f t="shared" si="912"/>
        <v>9.3639411013414957</v>
      </c>
      <c r="G4181" s="168">
        <f t="shared" si="902"/>
        <v>325415.89831491286</v>
      </c>
      <c r="H4181" s="168">
        <f t="shared" si="903"/>
        <v>271310.33852408634</v>
      </c>
      <c r="I4181" s="169">
        <f t="shared" si="904"/>
        <v>596726.2368389992</v>
      </c>
      <c r="J4181" s="169">
        <f t="shared" si="906"/>
        <v>570110.69371632277</v>
      </c>
      <c r="K4181" s="95"/>
      <c r="L4181" s="265">
        <f t="shared" si="905"/>
        <v>228736.89696717804</v>
      </c>
      <c r="M4181" s="265">
        <f>$G4181*NonHospFrac+theModel!$H4181*NonHospFrac</f>
        <v>367989.33987182111</v>
      </c>
      <c r="N4181" s="266">
        <f t="shared" si="907"/>
        <v>596726.2368389992</v>
      </c>
      <c r="O4181" s="159"/>
      <c r="P4181" s="265">
        <f t="shared" si="908"/>
        <v>218534.63608247833</v>
      </c>
      <c r="Q4181" s="265">
        <f t="shared" si="909"/>
        <v>367987.78523014631</v>
      </c>
      <c r="R4181" s="266">
        <f t="shared" si="910"/>
        <v>586522.42131262459</v>
      </c>
    </row>
    <row r="4182" spans="1:18" x14ac:dyDescent="0.3">
      <c r="A4182" s="82">
        <v>4151</v>
      </c>
      <c r="B4182" s="94">
        <f t="shared" si="899"/>
        <v>4.6024130299600694E-35</v>
      </c>
      <c r="C4182" s="179">
        <f t="shared" si="900"/>
        <v>4.5920307788069515E-35</v>
      </c>
      <c r="D4182" s="166">
        <f t="shared" si="901"/>
        <v>2.2558277767625785E-3</v>
      </c>
      <c r="E4182" s="167">
        <f t="shared" si="911"/>
        <v>24.291375447755232</v>
      </c>
      <c r="F4182" s="168">
        <f t="shared" si="912"/>
        <v>9.3661969291182583</v>
      </c>
      <c r="G4182" s="168">
        <f t="shared" si="902"/>
        <v>325494.29289412627</v>
      </c>
      <c r="H4182" s="168">
        <f t="shared" si="903"/>
        <v>271310.33852408634</v>
      </c>
      <c r="I4182" s="169">
        <f t="shared" si="904"/>
        <v>596804.63141821255</v>
      </c>
      <c r="J4182" s="169">
        <f t="shared" si="906"/>
        <v>570176.88497445383</v>
      </c>
      <c r="K4182" s="95"/>
      <c r="L4182" s="265">
        <f t="shared" si="905"/>
        <v>228766.94715046365</v>
      </c>
      <c r="M4182" s="265">
        <f>$G4182*NonHospFrac+theModel!$H4182*NonHospFrac</f>
        <v>368037.68426774896</v>
      </c>
      <c r="N4182" s="266">
        <f t="shared" si="907"/>
        <v>596804.63141821255</v>
      </c>
      <c r="O4182" s="159"/>
      <c r="P4182" s="265">
        <f t="shared" si="908"/>
        <v>218560.0084929014</v>
      </c>
      <c r="Q4182" s="265">
        <f t="shared" si="909"/>
        <v>368036.12962607417</v>
      </c>
      <c r="R4182" s="266">
        <f t="shared" si="910"/>
        <v>586596.13811897556</v>
      </c>
    </row>
    <row r="4183" spans="1:18" x14ac:dyDescent="0.3">
      <c r="A4183" s="82">
        <v>4152</v>
      </c>
      <c r="B4183" s="94">
        <f t="shared" si="899"/>
        <v>4.5164378408360619E-35</v>
      </c>
      <c r="C4183" s="179">
        <f t="shared" si="900"/>
        <v>4.5062495349026822E-35</v>
      </c>
      <c r="D4183" s="166">
        <f t="shared" si="901"/>
        <v>2.2558277767625785E-3</v>
      </c>
      <c r="E4183" s="167">
        <f t="shared" si="911"/>
        <v>24.291375447755232</v>
      </c>
      <c r="F4183" s="168">
        <f t="shared" si="912"/>
        <v>9.3684527568950209</v>
      </c>
      <c r="G4183" s="168">
        <f t="shared" si="902"/>
        <v>325572.68747333973</v>
      </c>
      <c r="H4183" s="168">
        <f t="shared" si="903"/>
        <v>271310.33852408634</v>
      </c>
      <c r="I4183" s="169">
        <f t="shared" si="904"/>
        <v>596883.02599742613</v>
      </c>
      <c r="J4183" s="169">
        <f t="shared" si="906"/>
        <v>570243.07353449916</v>
      </c>
      <c r="K4183" s="95"/>
      <c r="L4183" s="265">
        <f t="shared" si="905"/>
        <v>228796.99733374923</v>
      </c>
      <c r="M4183" s="265">
        <f>$G4183*NonHospFrac+theModel!$H4183*NonHospFrac</f>
        <v>368086.02866367681</v>
      </c>
      <c r="N4183" s="266">
        <f t="shared" si="907"/>
        <v>596883.02599742601</v>
      </c>
      <c r="O4183" s="159"/>
      <c r="P4183" s="265">
        <f t="shared" si="908"/>
        <v>218585.37986909505</v>
      </c>
      <c r="Q4183" s="265">
        <f t="shared" si="909"/>
        <v>368084.47402200202</v>
      </c>
      <c r="R4183" s="266">
        <f t="shared" si="910"/>
        <v>586669.85389109701</v>
      </c>
    </row>
    <row r="4184" spans="1:18" x14ac:dyDescent="0.3">
      <c r="A4184" s="82">
        <v>4153</v>
      </c>
      <c r="B4184" s="94">
        <f t="shared" si="899"/>
        <v>4.4320687077303586E-35</v>
      </c>
      <c r="C4184" s="179">
        <f t="shared" si="900"/>
        <v>4.4220707240309401E-35</v>
      </c>
      <c r="D4184" s="166">
        <f t="shared" si="901"/>
        <v>2.2558277767625785E-3</v>
      </c>
      <c r="E4184" s="167">
        <f t="shared" si="911"/>
        <v>24.291375447755232</v>
      </c>
      <c r="F4184" s="168">
        <f t="shared" si="912"/>
        <v>9.3707085846717835</v>
      </c>
      <c r="G4184" s="168">
        <f t="shared" si="902"/>
        <v>325651.08205255319</v>
      </c>
      <c r="H4184" s="168">
        <f t="shared" si="903"/>
        <v>271310.33852408634</v>
      </c>
      <c r="I4184" s="169">
        <f t="shared" si="904"/>
        <v>596961.42057663947</v>
      </c>
      <c r="J4184" s="169">
        <f t="shared" si="906"/>
        <v>570309.25939656829</v>
      </c>
      <c r="K4184" s="95"/>
      <c r="L4184" s="265">
        <f t="shared" si="905"/>
        <v>228827.04751703481</v>
      </c>
      <c r="M4184" s="265">
        <f>$G4184*NonHospFrac+theModel!$H4184*NonHospFrac</f>
        <v>368134.37305960467</v>
      </c>
      <c r="N4184" s="266">
        <f t="shared" si="907"/>
        <v>596961.42057663947</v>
      </c>
      <c r="O4184" s="159"/>
      <c r="P4184" s="265">
        <f t="shared" si="908"/>
        <v>218610.75021110146</v>
      </c>
      <c r="Q4184" s="265">
        <f t="shared" si="909"/>
        <v>368132.81841792987</v>
      </c>
      <c r="R4184" s="266">
        <f t="shared" si="910"/>
        <v>586743.5686290313</v>
      </c>
    </row>
    <row r="4185" spans="1:18" x14ac:dyDescent="0.3">
      <c r="A4185" s="82">
        <v>4154</v>
      </c>
      <c r="B4185" s="94">
        <f t="shared" si="899"/>
        <v>4.3492756287787429E-35</v>
      </c>
      <c r="C4185" s="179">
        <f t="shared" si="900"/>
        <v>4.339464412006547E-35</v>
      </c>
      <c r="D4185" s="166">
        <f t="shared" si="901"/>
        <v>2.2558277767625785E-3</v>
      </c>
      <c r="E4185" s="167">
        <f t="shared" si="911"/>
        <v>24.291375447755232</v>
      </c>
      <c r="F4185" s="168">
        <f t="shared" si="912"/>
        <v>9.3729644124485461</v>
      </c>
      <c r="G4185" s="168">
        <f t="shared" si="902"/>
        <v>325729.47663176653</v>
      </c>
      <c r="H4185" s="168">
        <f t="shared" si="903"/>
        <v>271310.33852408634</v>
      </c>
      <c r="I4185" s="169">
        <f t="shared" si="904"/>
        <v>597039.81515585282</v>
      </c>
      <c r="J4185" s="169">
        <f t="shared" si="906"/>
        <v>570375.44256077136</v>
      </c>
      <c r="K4185" s="95"/>
      <c r="L4185" s="265">
        <f t="shared" si="905"/>
        <v>228857.09770032036</v>
      </c>
      <c r="M4185" s="265">
        <f>$G4185*NonHospFrac+theModel!$H4185*NonHospFrac</f>
        <v>368182.71745553252</v>
      </c>
      <c r="N4185" s="266">
        <f t="shared" si="907"/>
        <v>597039.81515585282</v>
      </c>
      <c r="O4185" s="159"/>
      <c r="P4185" s="265">
        <f t="shared" si="908"/>
        <v>218636.11951896275</v>
      </c>
      <c r="Q4185" s="265">
        <f t="shared" si="909"/>
        <v>368181.16281385772</v>
      </c>
      <c r="R4185" s="266">
        <f t="shared" si="910"/>
        <v>586817.28233282047</v>
      </c>
    </row>
    <row r="4186" spans="1:18" x14ac:dyDescent="0.3">
      <c r="A4186" s="82">
        <v>4155</v>
      </c>
      <c r="B4186" s="94">
        <f t="shared" si="899"/>
        <v>4.2680291625658536E-35</v>
      </c>
      <c r="C4186" s="179">
        <f t="shared" si="900"/>
        <v>4.2584012238289046E-35</v>
      </c>
      <c r="D4186" s="166">
        <f t="shared" si="901"/>
        <v>2.2558277767625785E-3</v>
      </c>
      <c r="E4186" s="167">
        <f t="shared" si="911"/>
        <v>24.291375447755232</v>
      </c>
      <c r="F4186" s="168">
        <f t="shared" si="912"/>
        <v>9.3752202402253086</v>
      </c>
      <c r="G4186" s="168">
        <f t="shared" si="902"/>
        <v>325807.87121098</v>
      </c>
      <c r="H4186" s="168">
        <f t="shared" si="903"/>
        <v>271310.33852408634</v>
      </c>
      <c r="I4186" s="169">
        <f t="shared" si="904"/>
        <v>597118.2097350664</v>
      </c>
      <c r="J4186" s="169">
        <f t="shared" si="906"/>
        <v>570441.62302721862</v>
      </c>
      <c r="K4186" s="95"/>
      <c r="L4186" s="265">
        <f t="shared" si="905"/>
        <v>228887.14788360597</v>
      </c>
      <c r="M4186" s="265">
        <f>$G4186*NonHospFrac+theModel!$H4186*NonHospFrac</f>
        <v>368231.06185146037</v>
      </c>
      <c r="N4186" s="266">
        <f t="shared" si="907"/>
        <v>597118.2097350664</v>
      </c>
      <c r="O4186" s="159"/>
      <c r="P4186" s="265">
        <f t="shared" si="908"/>
        <v>218661.48779272116</v>
      </c>
      <c r="Q4186" s="265">
        <f t="shared" si="909"/>
        <v>368229.50720978557</v>
      </c>
      <c r="R4186" s="266">
        <f t="shared" si="910"/>
        <v>586890.99500250677</v>
      </c>
    </row>
    <row r="4187" spans="1:18" x14ac:dyDescent="0.3">
      <c r="A4187" s="82">
        <v>4156</v>
      </c>
      <c r="B4187" s="94">
        <f t="shared" si="899"/>
        <v>4.188300417655428E-35</v>
      </c>
      <c r="C4187" s="179">
        <f t="shared" si="900"/>
        <v>4.1788523332358547E-35</v>
      </c>
      <c r="D4187" s="166">
        <f t="shared" si="901"/>
        <v>2.2558277767625785E-3</v>
      </c>
      <c r="E4187" s="167">
        <f t="shared" si="911"/>
        <v>24.291375447755232</v>
      </c>
      <c r="F4187" s="168">
        <f t="shared" si="912"/>
        <v>9.3774760680020712</v>
      </c>
      <c r="G4187" s="168">
        <f t="shared" si="902"/>
        <v>325886.2657901934</v>
      </c>
      <c r="H4187" s="168">
        <f t="shared" si="903"/>
        <v>271310.33852408634</v>
      </c>
      <c r="I4187" s="169">
        <f t="shared" si="904"/>
        <v>597196.60431427974</v>
      </c>
      <c r="J4187" s="169">
        <f t="shared" si="906"/>
        <v>570507.8007960195</v>
      </c>
      <c r="K4187" s="95"/>
      <c r="L4187" s="265">
        <f t="shared" si="905"/>
        <v>228917.19806689152</v>
      </c>
      <c r="M4187" s="265">
        <f>$G4187*NonHospFrac+theModel!$H4187*NonHospFrac</f>
        <v>368279.40624738822</v>
      </c>
      <c r="N4187" s="266">
        <f t="shared" si="907"/>
        <v>597196.60431427974</v>
      </c>
      <c r="O4187" s="159"/>
      <c r="P4187" s="265">
        <f t="shared" si="908"/>
        <v>218686.85503241874</v>
      </c>
      <c r="Q4187" s="265">
        <f t="shared" si="909"/>
        <v>368277.85160571343</v>
      </c>
      <c r="R4187" s="266">
        <f t="shared" si="910"/>
        <v>586964.70663813222</v>
      </c>
    </row>
    <row r="4188" spans="1:18" x14ac:dyDescent="0.3">
      <c r="A4188" s="82">
        <v>4157</v>
      </c>
      <c r="B4188" s="94">
        <f t="shared" si="899"/>
        <v>4.1100610423165003E-35</v>
      </c>
      <c r="C4188" s="179">
        <f t="shared" si="900"/>
        <v>4.1007894524530528E-35</v>
      </c>
      <c r="D4188" s="166">
        <f t="shared" si="901"/>
        <v>2.2558277767625785E-3</v>
      </c>
      <c r="E4188" s="167">
        <f t="shared" si="911"/>
        <v>24.291375447755232</v>
      </c>
      <c r="F4188" s="168">
        <f t="shared" si="912"/>
        <v>9.3797318957788338</v>
      </c>
      <c r="G4188" s="168">
        <f t="shared" si="902"/>
        <v>325964.66036940686</v>
      </c>
      <c r="H4188" s="168">
        <f t="shared" si="903"/>
        <v>271310.33852408634</v>
      </c>
      <c r="I4188" s="169">
        <f t="shared" si="904"/>
        <v>597274.9988934932</v>
      </c>
      <c r="J4188" s="169">
        <f t="shared" si="906"/>
        <v>570573.97586728435</v>
      </c>
      <c r="K4188" s="95"/>
      <c r="L4188" s="265">
        <f t="shared" si="905"/>
        <v>228947.24825017713</v>
      </c>
      <c r="M4188" s="265">
        <f>$G4188*NonHospFrac+theModel!$H4188*NonHospFrac</f>
        <v>368327.75064331607</v>
      </c>
      <c r="N4188" s="266">
        <f t="shared" si="907"/>
        <v>597274.9988934932</v>
      </c>
      <c r="O4188" s="159"/>
      <c r="P4188" s="265">
        <f t="shared" si="908"/>
        <v>218712.22123809776</v>
      </c>
      <c r="Q4188" s="265">
        <f t="shared" si="909"/>
        <v>368326.19600164128</v>
      </c>
      <c r="R4188" s="266">
        <f t="shared" si="910"/>
        <v>587038.41723973909</v>
      </c>
    </row>
    <row r="4189" spans="1:18" x14ac:dyDescent="0.3">
      <c r="A4189" s="82">
        <v>4158</v>
      </c>
      <c r="B4189" s="94">
        <f t="shared" si="899"/>
        <v>4.0332832144414608E-35</v>
      </c>
      <c r="C4189" s="179">
        <f t="shared" si="900"/>
        <v>4.0241848221347735E-35</v>
      </c>
      <c r="D4189" s="166">
        <f t="shared" si="901"/>
        <v>2.2558277767625785E-3</v>
      </c>
      <c r="E4189" s="167">
        <f t="shared" si="911"/>
        <v>24.291375447755232</v>
      </c>
      <c r="F4189" s="168">
        <f t="shared" si="912"/>
        <v>9.3819877235555964</v>
      </c>
      <c r="G4189" s="168">
        <f t="shared" si="902"/>
        <v>326043.05494862027</v>
      </c>
      <c r="H4189" s="168">
        <f t="shared" si="903"/>
        <v>271310.33852408634</v>
      </c>
      <c r="I4189" s="169">
        <f t="shared" si="904"/>
        <v>597353.39347270667</v>
      </c>
      <c r="J4189" s="169">
        <f t="shared" si="906"/>
        <v>570640.14824112307</v>
      </c>
      <c r="K4189" s="95"/>
      <c r="L4189" s="265">
        <f t="shared" si="905"/>
        <v>228977.29843346268</v>
      </c>
      <c r="M4189" s="265">
        <f>$G4189*NonHospFrac+theModel!$H4189*NonHospFrac</f>
        <v>368376.09503924393</v>
      </c>
      <c r="N4189" s="266">
        <f t="shared" si="907"/>
        <v>597353.39347270667</v>
      </c>
      <c r="O4189" s="159"/>
      <c r="P4189" s="265">
        <f t="shared" si="908"/>
        <v>218737.58640980022</v>
      </c>
      <c r="Q4189" s="265">
        <f t="shared" si="909"/>
        <v>368374.54039756913</v>
      </c>
      <c r="R4189" s="266">
        <f t="shared" si="910"/>
        <v>587112.12680736929</v>
      </c>
    </row>
    <row r="4190" spans="1:18" x14ac:dyDescent="0.3">
      <c r="A4190" s="82">
        <v>4159</v>
      </c>
      <c r="B4190" s="94">
        <f t="shared" si="899"/>
        <v>3.9579396316524474E-35</v>
      </c>
      <c r="C4190" s="179">
        <f t="shared" si="900"/>
        <v>3.9490112014926165E-35</v>
      </c>
      <c r="D4190" s="166">
        <f t="shared" si="901"/>
        <v>2.2558277767625785E-3</v>
      </c>
      <c r="E4190" s="167">
        <f t="shared" si="911"/>
        <v>24.291375447755232</v>
      </c>
      <c r="F4190" s="168">
        <f t="shared" si="912"/>
        <v>9.384243551332359</v>
      </c>
      <c r="G4190" s="168">
        <f t="shared" si="902"/>
        <v>326121.44952783373</v>
      </c>
      <c r="H4190" s="168">
        <f t="shared" si="903"/>
        <v>271310.33852408634</v>
      </c>
      <c r="I4190" s="169">
        <f t="shared" si="904"/>
        <v>597431.78805192001</v>
      </c>
      <c r="J4190" s="169">
        <f t="shared" si="906"/>
        <v>570706.31791764544</v>
      </c>
      <c r="K4190" s="95"/>
      <c r="L4190" s="265">
        <f t="shared" si="905"/>
        <v>229007.34861674829</v>
      </c>
      <c r="M4190" s="265">
        <f>$G4190*NonHospFrac+theModel!$H4190*NonHospFrac</f>
        <v>368424.43943517178</v>
      </c>
      <c r="N4190" s="266">
        <f t="shared" si="907"/>
        <v>597431.78805192001</v>
      </c>
      <c r="O4190" s="159"/>
      <c r="P4190" s="265">
        <f t="shared" si="908"/>
        <v>218762.95054756841</v>
      </c>
      <c r="Q4190" s="265">
        <f t="shared" si="909"/>
        <v>368422.88479349698</v>
      </c>
      <c r="R4190" s="266">
        <f t="shared" si="910"/>
        <v>587185.83534106542</v>
      </c>
    </row>
    <row r="4191" spans="1:18" x14ac:dyDescent="0.3">
      <c r="A4191" s="82">
        <v>4160</v>
      </c>
      <c r="B4191" s="94">
        <f t="shared" ref="B4191:B4254" si="913">Constant*EXP(PowerTerm*(A4191)/7)</f>
        <v>3.8840035015925547E-35</v>
      </c>
      <c r="C4191" s="179">
        <f t="shared" ref="C4191:C4254" si="914">(1-theFloor)*B4191</f>
        <v>3.8752418586086193E-35</v>
      </c>
      <c r="D4191" s="166">
        <f t="shared" ref="D4191:D4254" si="915">theFloor</f>
        <v>2.2558277767625785E-3</v>
      </c>
      <c r="E4191" s="167">
        <f t="shared" si="911"/>
        <v>24.291375447755232</v>
      </c>
      <c r="F4191" s="168">
        <f t="shared" si="912"/>
        <v>9.3864993791091216</v>
      </c>
      <c r="G4191" s="168">
        <f t="shared" ref="G4191:G4254" si="916">$B$22*F4191*totInfected/365.25</f>
        <v>326199.84410704707</v>
      </c>
      <c r="H4191" s="168">
        <f t="shared" ref="H4191:H4254" si="917">lostQALYs_Injured*E4191*totInfected/365.25</f>
        <v>271310.33852408634</v>
      </c>
      <c r="I4191" s="169">
        <f t="shared" ref="I4191:I4254" si="918">H4191+G4191</f>
        <v>597510.18263113336</v>
      </c>
      <c r="J4191" s="169">
        <f t="shared" si="906"/>
        <v>570772.48489696148</v>
      </c>
      <c r="K4191" s="95"/>
      <c r="L4191" s="265">
        <f t="shared" ref="L4191:L4254" si="919">$G4191*HospFrac+$H4191*HospFrac</f>
        <v>229037.39880003384</v>
      </c>
      <c r="M4191" s="265">
        <f>$G4191*NonHospFrac+theModel!$H4191*NonHospFrac</f>
        <v>368472.78383109951</v>
      </c>
      <c r="N4191" s="266">
        <f t="shared" si="907"/>
        <v>597510.18263113336</v>
      </c>
      <c r="O4191" s="159"/>
      <c r="P4191" s="265">
        <f t="shared" si="908"/>
        <v>218788.31365144436</v>
      </c>
      <c r="Q4191" s="265">
        <f t="shared" si="909"/>
        <v>368471.22918942472</v>
      </c>
      <c r="R4191" s="266">
        <f t="shared" si="910"/>
        <v>587259.54284086905</v>
      </c>
    </row>
    <row r="4192" spans="1:18" x14ac:dyDescent="0.3">
      <c r="A4192" s="82">
        <v>4161</v>
      </c>
      <c r="B4192" s="94">
        <f t="shared" si="913"/>
        <v>3.8114485323984115E-35</v>
      </c>
      <c r="C4192" s="179">
        <f t="shared" si="914"/>
        <v>3.8028505609293259E-35</v>
      </c>
      <c r="D4192" s="166">
        <f t="shared" si="915"/>
        <v>2.2558277767625785E-3</v>
      </c>
      <c r="E4192" s="167">
        <f t="shared" si="911"/>
        <v>24.291375447755232</v>
      </c>
      <c r="F4192" s="168">
        <f t="shared" si="912"/>
        <v>9.3887552068858842</v>
      </c>
      <c r="G4192" s="168">
        <f t="shared" si="916"/>
        <v>326278.23868626053</v>
      </c>
      <c r="H4192" s="168">
        <f t="shared" si="917"/>
        <v>271310.33852408634</v>
      </c>
      <c r="I4192" s="169">
        <f t="shared" si="918"/>
        <v>597588.57721034694</v>
      </c>
      <c r="J4192" s="169">
        <f t="shared" ref="J4192:J4255" si="920">J4191+(I4192-I4191)/(1+discountDaily)^A4192</f>
        <v>570838.64917918143</v>
      </c>
      <c r="K4192" s="95"/>
      <c r="L4192" s="265">
        <f t="shared" si="919"/>
        <v>229067.44898331945</v>
      </c>
      <c r="M4192" s="265">
        <f>$G4192*NonHospFrac+theModel!$H4192*NonHospFrac</f>
        <v>368521.12822702742</v>
      </c>
      <c r="N4192" s="266">
        <f t="shared" ref="N4192:N4255" si="921">L4192+M4192</f>
        <v>597588.57721034694</v>
      </c>
      <c r="O4192" s="159"/>
      <c r="P4192" s="265">
        <f t="shared" ref="P4192:P4255" si="922">P4191+(L4192-L4191)/(1+discountDaily)^A4192</f>
        <v>218813.67572147032</v>
      </c>
      <c r="Q4192" s="265">
        <f t="shared" ref="Q4192:Q4255" si="923">Q4191+(M4192-M4191)/(1+discountDaily)^B4192</f>
        <v>368519.57358535263</v>
      </c>
      <c r="R4192" s="266">
        <f t="shared" ref="R4192:R4255" si="924">P4192+Q4192</f>
        <v>587333.24930682289</v>
      </c>
    </row>
    <row r="4193" spans="1:18" x14ac:dyDescent="0.3">
      <c r="A4193" s="82">
        <v>4162</v>
      </c>
      <c r="B4193" s="94">
        <f t="shared" si="913"/>
        <v>3.740248923350726E-35</v>
      </c>
      <c r="C4193" s="179">
        <f t="shared" si="914"/>
        <v>3.7318115659374252E-35</v>
      </c>
      <c r="D4193" s="166">
        <f t="shared" si="915"/>
        <v>2.2558277767625785E-3</v>
      </c>
      <c r="E4193" s="167">
        <f t="shared" ref="E4193:E4256" si="925">C4193+E4192</f>
        <v>24.291375447755232</v>
      </c>
      <c r="F4193" s="168">
        <f t="shared" ref="F4193:F4256" si="926">D4193+F4192</f>
        <v>9.3910110346626468</v>
      </c>
      <c r="G4193" s="168">
        <f t="shared" si="916"/>
        <v>326356.63326547394</v>
      </c>
      <c r="H4193" s="168">
        <f t="shared" si="917"/>
        <v>271310.33852408634</v>
      </c>
      <c r="I4193" s="169">
        <f t="shared" si="918"/>
        <v>597666.97178956028</v>
      </c>
      <c r="J4193" s="169">
        <f t="shared" si="920"/>
        <v>570904.81076441484</v>
      </c>
      <c r="K4193" s="95"/>
      <c r="L4193" s="265">
        <f t="shared" si="919"/>
        <v>229097.499166605</v>
      </c>
      <c r="M4193" s="265">
        <f>$G4193*NonHospFrac+theModel!$H4193*NonHospFrac</f>
        <v>368569.47262295522</v>
      </c>
      <c r="N4193" s="266">
        <f t="shared" si="921"/>
        <v>597666.97178956028</v>
      </c>
      <c r="O4193" s="159"/>
      <c r="P4193" s="265">
        <f t="shared" si="922"/>
        <v>218839.03675768833</v>
      </c>
      <c r="Q4193" s="265">
        <f t="shared" si="923"/>
        <v>368567.91798128042</v>
      </c>
      <c r="R4193" s="266">
        <f t="shared" si="924"/>
        <v>587406.95473896875</v>
      </c>
    </row>
    <row r="4194" spans="1:18" x14ac:dyDescent="0.3">
      <c r="A4194" s="82">
        <v>4163</v>
      </c>
      <c r="B4194" s="94">
        <f t="shared" si="913"/>
        <v>3.6703793556994943E-35</v>
      </c>
      <c r="C4194" s="179">
        <f t="shared" si="914"/>
        <v>3.6620996119976516E-35</v>
      </c>
      <c r="D4194" s="166">
        <f t="shared" si="915"/>
        <v>2.2558277767625785E-3</v>
      </c>
      <c r="E4194" s="167">
        <f t="shared" si="925"/>
        <v>24.291375447755232</v>
      </c>
      <c r="F4194" s="168">
        <f t="shared" si="926"/>
        <v>9.3932668624394093</v>
      </c>
      <c r="G4194" s="168">
        <f t="shared" si="916"/>
        <v>326435.0278446874</v>
      </c>
      <c r="H4194" s="168">
        <f t="shared" si="917"/>
        <v>271310.33852408634</v>
      </c>
      <c r="I4194" s="169">
        <f t="shared" si="918"/>
        <v>597745.36636877374</v>
      </c>
      <c r="J4194" s="169">
        <f t="shared" si="920"/>
        <v>570970.96965277183</v>
      </c>
      <c r="K4194" s="95"/>
      <c r="L4194" s="265">
        <f t="shared" si="919"/>
        <v>229127.54934989061</v>
      </c>
      <c r="M4194" s="265">
        <f>$G4194*NonHospFrac+theModel!$H4194*NonHospFrac</f>
        <v>368617.81701888313</v>
      </c>
      <c r="N4194" s="266">
        <f t="shared" si="921"/>
        <v>597745.36636877374</v>
      </c>
      <c r="O4194" s="159"/>
      <c r="P4194" s="265">
        <f t="shared" si="922"/>
        <v>218864.39676014063</v>
      </c>
      <c r="Q4194" s="265">
        <f t="shared" si="923"/>
        <v>368616.26237720833</v>
      </c>
      <c r="R4194" s="266">
        <f t="shared" si="924"/>
        <v>587480.65913734899</v>
      </c>
    </row>
    <row r="4195" spans="1:18" x14ac:dyDescent="0.3">
      <c r="A4195" s="82">
        <v>4164</v>
      </c>
      <c r="B4195" s="94">
        <f t="shared" si="913"/>
        <v>3.6018149836605903E-35</v>
      </c>
      <c r="C4195" s="179">
        <f t="shared" si="914"/>
        <v>3.593689909373689E-35</v>
      </c>
      <c r="D4195" s="166">
        <f t="shared" si="915"/>
        <v>2.2558277767625785E-3</v>
      </c>
      <c r="E4195" s="167">
        <f t="shared" si="925"/>
        <v>24.291375447755232</v>
      </c>
      <c r="F4195" s="168">
        <f t="shared" si="926"/>
        <v>9.3955226902161719</v>
      </c>
      <c r="G4195" s="168">
        <f t="shared" si="916"/>
        <v>326513.42242390075</v>
      </c>
      <c r="H4195" s="168">
        <f t="shared" si="917"/>
        <v>271310.33852408634</v>
      </c>
      <c r="I4195" s="169">
        <f t="shared" si="918"/>
        <v>597823.76094798709</v>
      </c>
      <c r="J4195" s="169">
        <f t="shared" si="920"/>
        <v>571037.12584436219</v>
      </c>
      <c r="K4195" s="95"/>
      <c r="L4195" s="265">
        <f t="shared" si="919"/>
        <v>229157.59953317617</v>
      </c>
      <c r="M4195" s="265">
        <f>$G4195*NonHospFrac+theModel!$H4195*NonHospFrac</f>
        <v>368666.16141481092</v>
      </c>
      <c r="N4195" s="266">
        <f t="shared" si="921"/>
        <v>597823.76094798709</v>
      </c>
      <c r="O4195" s="159"/>
      <c r="P4195" s="265">
        <f t="shared" si="922"/>
        <v>218889.75572886926</v>
      </c>
      <c r="Q4195" s="265">
        <f t="shared" si="923"/>
        <v>368664.60677313613</v>
      </c>
      <c r="R4195" s="266">
        <f t="shared" si="924"/>
        <v>587554.36250200542</v>
      </c>
    </row>
    <row r="4196" spans="1:18" x14ac:dyDescent="0.3">
      <c r="A4196" s="82">
        <v>4165</v>
      </c>
      <c r="B4196" s="94">
        <f t="shared" si="913"/>
        <v>3.5345314255805957E-35</v>
      </c>
      <c r="C4196" s="179">
        <f t="shared" si="914"/>
        <v>3.5265581314129308E-35</v>
      </c>
      <c r="D4196" s="166">
        <f t="shared" si="915"/>
        <v>2.2558277767625785E-3</v>
      </c>
      <c r="E4196" s="167">
        <f t="shared" si="925"/>
        <v>24.291375447755232</v>
      </c>
      <c r="F4196" s="168">
        <f t="shared" si="926"/>
        <v>9.3977785179929345</v>
      </c>
      <c r="G4196" s="168">
        <f t="shared" si="916"/>
        <v>326591.81700311421</v>
      </c>
      <c r="H4196" s="168">
        <f t="shared" si="917"/>
        <v>271310.33852408634</v>
      </c>
      <c r="I4196" s="169">
        <f t="shared" si="918"/>
        <v>597902.15552720055</v>
      </c>
      <c r="J4196" s="169">
        <f t="shared" si="920"/>
        <v>571103.27933929604</v>
      </c>
      <c r="K4196" s="95"/>
      <c r="L4196" s="265">
        <f t="shared" si="919"/>
        <v>229187.64971646175</v>
      </c>
      <c r="M4196" s="265">
        <f>$G4196*NonHospFrac+theModel!$H4196*NonHospFrac</f>
        <v>368714.50581073877</v>
      </c>
      <c r="N4196" s="266">
        <f t="shared" si="921"/>
        <v>597902.15552720055</v>
      </c>
      <c r="O4196" s="159"/>
      <c r="P4196" s="265">
        <f t="shared" si="922"/>
        <v>218915.11366391642</v>
      </c>
      <c r="Q4196" s="265">
        <f t="shared" si="923"/>
        <v>368712.95116906398</v>
      </c>
      <c r="R4196" s="266">
        <f t="shared" si="924"/>
        <v>587628.0648329804</v>
      </c>
    </row>
    <row r="4197" spans="1:18" x14ac:dyDescent="0.3">
      <c r="A4197" s="82">
        <v>4166</v>
      </c>
      <c r="B4197" s="94">
        <f t="shared" si="913"/>
        <v>3.4685047552663765E-35</v>
      </c>
      <c r="C4197" s="179">
        <f t="shared" si="914"/>
        <v>3.4606804058956133E-35</v>
      </c>
      <c r="D4197" s="166">
        <f t="shared" si="915"/>
        <v>2.2558277767625785E-3</v>
      </c>
      <c r="E4197" s="167">
        <f t="shared" si="925"/>
        <v>24.291375447755232</v>
      </c>
      <c r="F4197" s="168">
        <f t="shared" si="926"/>
        <v>9.4000343457696971</v>
      </c>
      <c r="G4197" s="168">
        <f t="shared" si="916"/>
        <v>326670.21158232761</v>
      </c>
      <c r="H4197" s="168">
        <f t="shared" si="917"/>
        <v>271310.33852408634</v>
      </c>
      <c r="I4197" s="169">
        <f t="shared" si="918"/>
        <v>597980.5501064139</v>
      </c>
      <c r="J4197" s="169">
        <f t="shared" si="920"/>
        <v>571169.43013768306</v>
      </c>
      <c r="K4197" s="95"/>
      <c r="L4197" s="265">
        <f t="shared" si="919"/>
        <v>229217.69989974733</v>
      </c>
      <c r="M4197" s="265">
        <f>$G4197*NonHospFrac+theModel!$H4197*NonHospFrac</f>
        <v>368762.85020666663</v>
      </c>
      <c r="N4197" s="266">
        <f t="shared" si="921"/>
        <v>597980.5501064139</v>
      </c>
      <c r="O4197" s="159"/>
      <c r="P4197" s="265">
        <f t="shared" si="922"/>
        <v>218940.47056532421</v>
      </c>
      <c r="Q4197" s="265">
        <f t="shared" si="923"/>
        <v>368761.29556499183</v>
      </c>
      <c r="R4197" s="266">
        <f t="shared" si="924"/>
        <v>587701.76613031607</v>
      </c>
    </row>
    <row r="4198" spans="1:18" x14ac:dyDescent="0.3">
      <c r="A4198" s="82">
        <v>4167</v>
      </c>
      <c r="B4198" s="94">
        <f t="shared" si="913"/>
        <v>3.4037114934774213E-35</v>
      </c>
      <c r="C4198" s="179">
        <f t="shared" si="914"/>
        <v>3.3960333065463487E-35</v>
      </c>
      <c r="D4198" s="166">
        <f t="shared" si="915"/>
        <v>2.2558277767625785E-3</v>
      </c>
      <c r="E4198" s="167">
        <f t="shared" si="925"/>
        <v>24.291375447755232</v>
      </c>
      <c r="F4198" s="168">
        <f t="shared" si="926"/>
        <v>9.4022901735464597</v>
      </c>
      <c r="G4198" s="168">
        <f t="shared" si="916"/>
        <v>326748.60616154107</v>
      </c>
      <c r="H4198" s="168">
        <f t="shared" si="917"/>
        <v>271310.33852408634</v>
      </c>
      <c r="I4198" s="169">
        <f t="shared" si="918"/>
        <v>598058.94468562747</v>
      </c>
      <c r="J4198" s="169">
        <f t="shared" si="920"/>
        <v>571235.57823963359</v>
      </c>
      <c r="K4198" s="95"/>
      <c r="L4198" s="265">
        <f t="shared" si="919"/>
        <v>229247.75008303291</v>
      </c>
      <c r="M4198" s="265">
        <f>$G4198*NonHospFrac+theModel!$H4198*NonHospFrac</f>
        <v>368811.19460259448</v>
      </c>
      <c r="N4198" s="266">
        <f t="shared" si="921"/>
        <v>598058.94468562736</v>
      </c>
      <c r="O4198" s="159"/>
      <c r="P4198" s="265">
        <f t="shared" si="922"/>
        <v>218965.82643313479</v>
      </c>
      <c r="Q4198" s="265">
        <f t="shared" si="923"/>
        <v>368809.63996091968</v>
      </c>
      <c r="R4198" s="266">
        <f t="shared" si="924"/>
        <v>587775.46639405447</v>
      </c>
    </row>
    <row r="4199" spans="1:18" x14ac:dyDescent="0.3">
      <c r="A4199" s="82">
        <v>4168</v>
      </c>
      <c r="B4199" s="94">
        <f t="shared" si="913"/>
        <v>3.3401285995758237E-35</v>
      </c>
      <c r="C4199" s="179">
        <f t="shared" si="914"/>
        <v>3.3325938447029413E-35</v>
      </c>
      <c r="D4199" s="166">
        <f t="shared" si="915"/>
        <v>2.2558277767625785E-3</v>
      </c>
      <c r="E4199" s="167">
        <f t="shared" si="925"/>
        <v>24.291375447755232</v>
      </c>
      <c r="F4199" s="168">
        <f t="shared" si="926"/>
        <v>9.4045460013232223</v>
      </c>
      <c r="G4199" s="168">
        <f t="shared" si="916"/>
        <v>326827.00074075448</v>
      </c>
      <c r="H4199" s="168">
        <f t="shared" si="917"/>
        <v>271310.33852408634</v>
      </c>
      <c r="I4199" s="169">
        <f t="shared" si="918"/>
        <v>598137.33926484082</v>
      </c>
      <c r="J4199" s="169">
        <f t="shared" si="920"/>
        <v>571301.72364525707</v>
      </c>
      <c r="K4199" s="95"/>
      <c r="L4199" s="265">
        <f t="shared" si="919"/>
        <v>229277.80026631849</v>
      </c>
      <c r="M4199" s="265">
        <f>$G4199*NonHospFrac+theModel!$H4199*NonHospFrac</f>
        <v>368859.53899852233</v>
      </c>
      <c r="N4199" s="266">
        <f t="shared" si="921"/>
        <v>598137.33926484082</v>
      </c>
      <c r="O4199" s="159"/>
      <c r="P4199" s="265">
        <f t="shared" si="922"/>
        <v>218991.18126739029</v>
      </c>
      <c r="Q4199" s="265">
        <f t="shared" si="923"/>
        <v>368857.98435684753</v>
      </c>
      <c r="R4199" s="266">
        <f t="shared" si="924"/>
        <v>587849.16562423785</v>
      </c>
    </row>
    <row r="4200" spans="1:18" x14ac:dyDescent="0.3">
      <c r="A4200" s="82">
        <v>4169</v>
      </c>
      <c r="B4200" s="94">
        <f t="shared" si="913"/>
        <v>3.27773346333376E-35</v>
      </c>
      <c r="C4200" s="179">
        <f t="shared" si="914"/>
        <v>3.2703394611423477E-35</v>
      </c>
      <c r="D4200" s="166">
        <f t="shared" si="915"/>
        <v>2.2558277767625785E-3</v>
      </c>
      <c r="E4200" s="167">
        <f t="shared" si="925"/>
        <v>24.291375447755232</v>
      </c>
      <c r="F4200" s="168">
        <f t="shared" si="926"/>
        <v>9.4068018290999849</v>
      </c>
      <c r="G4200" s="168">
        <f t="shared" si="916"/>
        <v>326905.39531996794</v>
      </c>
      <c r="H4200" s="168">
        <f t="shared" si="917"/>
        <v>271310.33852408634</v>
      </c>
      <c r="I4200" s="169">
        <f t="shared" si="918"/>
        <v>598215.73384405428</v>
      </c>
      <c r="J4200" s="169">
        <f t="shared" si="920"/>
        <v>571367.86635466362</v>
      </c>
      <c r="K4200" s="95"/>
      <c r="L4200" s="265">
        <f t="shared" si="919"/>
        <v>229307.8504496041</v>
      </c>
      <c r="M4200" s="265">
        <f>$G4200*NonHospFrac+theModel!$H4200*NonHospFrac</f>
        <v>368907.88339445018</v>
      </c>
      <c r="N4200" s="266">
        <f t="shared" si="921"/>
        <v>598215.73384405428</v>
      </c>
      <c r="O4200" s="159"/>
      <c r="P4200" s="265">
        <f t="shared" si="922"/>
        <v>219016.53506813286</v>
      </c>
      <c r="Q4200" s="265">
        <f t="shared" si="923"/>
        <v>368906.32875277539</v>
      </c>
      <c r="R4200" s="266">
        <f t="shared" si="924"/>
        <v>587922.86382090824</v>
      </c>
    </row>
    <row r="4201" spans="1:18" x14ac:dyDescent="0.3">
      <c r="A4201" s="82">
        <v>4170</v>
      </c>
      <c r="B4201" s="94">
        <f t="shared" si="913"/>
        <v>3.2165038968924676E-35</v>
      </c>
      <c r="C4201" s="179">
        <f t="shared" si="914"/>
        <v>3.2092480180577924E-35</v>
      </c>
      <c r="D4201" s="166">
        <f t="shared" si="915"/>
        <v>2.2558277767625785E-3</v>
      </c>
      <c r="E4201" s="167">
        <f t="shared" si="925"/>
        <v>24.291375447755232</v>
      </c>
      <c r="F4201" s="168">
        <f t="shared" si="926"/>
        <v>9.4090576568767474</v>
      </c>
      <c r="G4201" s="168">
        <f t="shared" si="916"/>
        <v>326983.78989918134</v>
      </c>
      <c r="H4201" s="168">
        <f t="shared" si="917"/>
        <v>271310.33852408634</v>
      </c>
      <c r="I4201" s="169">
        <f t="shared" si="918"/>
        <v>598294.12842326774</v>
      </c>
      <c r="J4201" s="169">
        <f t="shared" si="920"/>
        <v>571434.00636796316</v>
      </c>
      <c r="K4201" s="95"/>
      <c r="L4201" s="265">
        <f t="shared" si="919"/>
        <v>229337.90063288965</v>
      </c>
      <c r="M4201" s="265">
        <f>$G4201*NonHospFrac+theModel!$H4201*NonHospFrac</f>
        <v>368956.22779037803</v>
      </c>
      <c r="N4201" s="266">
        <f t="shared" si="921"/>
        <v>598294.12842326774</v>
      </c>
      <c r="O4201" s="159"/>
      <c r="P4201" s="265">
        <f t="shared" si="922"/>
        <v>219041.88783540454</v>
      </c>
      <c r="Q4201" s="265">
        <f t="shared" si="923"/>
        <v>368954.67314870324</v>
      </c>
      <c r="R4201" s="266">
        <f t="shared" si="924"/>
        <v>587996.56098410778</v>
      </c>
    </row>
    <row r="4202" spans="1:18" x14ac:dyDescent="0.3">
      <c r="A4202" s="82">
        <v>4171</v>
      </c>
      <c r="B4202" s="94">
        <f t="shared" si="913"/>
        <v>3.1564181268729477E-35</v>
      </c>
      <c r="C4202" s="179">
        <f t="shared" si="914"/>
        <v>3.1492977911872707E-35</v>
      </c>
      <c r="D4202" s="166">
        <f t="shared" si="915"/>
        <v>2.2558277767625785E-3</v>
      </c>
      <c r="E4202" s="167">
        <f t="shared" si="925"/>
        <v>24.291375447755232</v>
      </c>
      <c r="F4202" s="168">
        <f t="shared" si="926"/>
        <v>9.41131348465351</v>
      </c>
      <c r="G4202" s="168">
        <f t="shared" si="916"/>
        <v>327062.18447839475</v>
      </c>
      <c r="H4202" s="168">
        <f t="shared" si="917"/>
        <v>271310.33852408634</v>
      </c>
      <c r="I4202" s="169">
        <f t="shared" si="918"/>
        <v>598372.52300248109</v>
      </c>
      <c r="J4202" s="169">
        <f t="shared" si="920"/>
        <v>571500.14368526544</v>
      </c>
      <c r="K4202" s="95"/>
      <c r="L4202" s="265">
        <f t="shared" si="919"/>
        <v>229367.9508161752</v>
      </c>
      <c r="M4202" s="265">
        <f>$G4202*NonHospFrac+theModel!$H4202*NonHospFrac</f>
        <v>369004.57218630589</v>
      </c>
      <c r="N4202" s="266">
        <f t="shared" si="921"/>
        <v>598372.52300248109</v>
      </c>
      <c r="O4202" s="159"/>
      <c r="P4202" s="265">
        <f t="shared" si="922"/>
        <v>219067.23956924753</v>
      </c>
      <c r="Q4202" s="265">
        <f t="shared" si="923"/>
        <v>369003.01754463109</v>
      </c>
      <c r="R4202" s="266">
        <f t="shared" si="924"/>
        <v>588070.25711387862</v>
      </c>
    </row>
    <row r="4203" spans="1:18" x14ac:dyDescent="0.3">
      <c r="A4203" s="82">
        <v>4172</v>
      </c>
      <c r="B4203" s="94">
        <f t="shared" si="913"/>
        <v>3.0974547866325557E-35</v>
      </c>
      <c r="C4203" s="179">
        <f t="shared" si="914"/>
        <v>3.0904674620876039E-35</v>
      </c>
      <c r="D4203" s="166">
        <f t="shared" si="915"/>
        <v>2.2558277767625785E-3</v>
      </c>
      <c r="E4203" s="167">
        <f t="shared" si="925"/>
        <v>24.291375447755232</v>
      </c>
      <c r="F4203" s="168">
        <f t="shared" si="926"/>
        <v>9.4135693124302726</v>
      </c>
      <c r="G4203" s="168">
        <f t="shared" si="916"/>
        <v>327140.57905760815</v>
      </c>
      <c r="H4203" s="168">
        <f t="shared" si="917"/>
        <v>271310.33852408634</v>
      </c>
      <c r="I4203" s="169">
        <f t="shared" si="918"/>
        <v>598450.91758169443</v>
      </c>
      <c r="J4203" s="169">
        <f t="shared" si="920"/>
        <v>571566.2783066805</v>
      </c>
      <c r="K4203" s="95"/>
      <c r="L4203" s="265">
        <f t="shared" si="919"/>
        <v>229398.00099946081</v>
      </c>
      <c r="M4203" s="265">
        <f>$G4203*NonHospFrac+theModel!$H4203*NonHospFrac</f>
        <v>369052.91658223368</v>
      </c>
      <c r="N4203" s="266">
        <f t="shared" si="921"/>
        <v>598450.91758169443</v>
      </c>
      <c r="O4203" s="159"/>
      <c r="P4203" s="265">
        <f t="shared" si="922"/>
        <v>219092.59026970397</v>
      </c>
      <c r="Q4203" s="265">
        <f t="shared" si="923"/>
        <v>369051.36194055888</v>
      </c>
      <c r="R4203" s="266">
        <f t="shared" si="924"/>
        <v>588143.95221026288</v>
      </c>
    </row>
    <row r="4204" spans="1:18" x14ac:dyDescent="0.3">
      <c r="A4204" s="82">
        <v>4173</v>
      </c>
      <c r="B4204" s="94">
        <f t="shared" si="913"/>
        <v>3.0395929086677027E-35</v>
      </c>
      <c r="C4204" s="179">
        <f t="shared" si="914"/>
        <v>3.0327361105542794E-35</v>
      </c>
      <c r="D4204" s="166">
        <f t="shared" si="915"/>
        <v>2.2558277767625785E-3</v>
      </c>
      <c r="E4204" s="167">
        <f t="shared" si="925"/>
        <v>24.291375447755232</v>
      </c>
      <c r="F4204" s="168">
        <f t="shared" si="926"/>
        <v>9.4158251402070352</v>
      </c>
      <c r="G4204" s="168">
        <f t="shared" si="916"/>
        <v>327218.97363682155</v>
      </c>
      <c r="H4204" s="168">
        <f t="shared" si="917"/>
        <v>271310.33852408634</v>
      </c>
      <c r="I4204" s="169">
        <f t="shared" si="918"/>
        <v>598529.3121609079</v>
      </c>
      <c r="J4204" s="169">
        <f t="shared" si="920"/>
        <v>571632.41023231822</v>
      </c>
      <c r="K4204" s="95"/>
      <c r="L4204" s="265">
        <f t="shared" si="919"/>
        <v>229428.05118274636</v>
      </c>
      <c r="M4204" s="265">
        <f>$G4204*NonHospFrac+theModel!$H4204*NonHospFrac</f>
        <v>369101.26097816147</v>
      </c>
      <c r="N4204" s="266">
        <f t="shared" si="921"/>
        <v>598529.31216090778</v>
      </c>
      <c r="O4204" s="159"/>
      <c r="P4204" s="265">
        <f t="shared" si="922"/>
        <v>219117.93993681591</v>
      </c>
      <c r="Q4204" s="265">
        <f t="shared" si="923"/>
        <v>369099.70633648668</v>
      </c>
      <c r="R4204" s="266">
        <f t="shared" si="924"/>
        <v>588217.64627330261</v>
      </c>
    </row>
    <row r="4205" spans="1:18" x14ac:dyDescent="0.3">
      <c r="A4205" s="82">
        <v>4174</v>
      </c>
      <c r="B4205" s="94">
        <f t="shared" si="913"/>
        <v>2.9828119171570455E-35</v>
      </c>
      <c r="C4205" s="179">
        <f t="shared" si="914"/>
        <v>2.9760832071814643E-35</v>
      </c>
      <c r="D4205" s="166">
        <f t="shared" si="915"/>
        <v>2.2558277767625785E-3</v>
      </c>
      <c r="E4205" s="167">
        <f t="shared" si="925"/>
        <v>24.291375447755232</v>
      </c>
      <c r="F4205" s="168">
        <f t="shared" si="926"/>
        <v>9.4180809679837978</v>
      </c>
      <c r="G4205" s="168">
        <f t="shared" si="916"/>
        <v>327297.36821603501</v>
      </c>
      <c r="H4205" s="168">
        <f t="shared" si="917"/>
        <v>271310.33852408634</v>
      </c>
      <c r="I4205" s="169">
        <f t="shared" si="918"/>
        <v>598607.70674012136</v>
      </c>
      <c r="J4205" s="169">
        <f t="shared" si="920"/>
        <v>571698.53946228849</v>
      </c>
      <c r="K4205" s="95"/>
      <c r="L4205" s="265">
        <f t="shared" si="919"/>
        <v>229458.10136603197</v>
      </c>
      <c r="M4205" s="265">
        <f>$G4205*NonHospFrac+theModel!$H4205*NonHospFrac</f>
        <v>369149.60537408938</v>
      </c>
      <c r="N4205" s="266">
        <f t="shared" si="921"/>
        <v>598607.70674012136</v>
      </c>
      <c r="O4205" s="159"/>
      <c r="P4205" s="265">
        <f t="shared" si="922"/>
        <v>219143.28857062556</v>
      </c>
      <c r="Q4205" s="265">
        <f t="shared" si="923"/>
        <v>369148.05073241459</v>
      </c>
      <c r="R4205" s="266">
        <f t="shared" si="924"/>
        <v>588291.33930304018</v>
      </c>
    </row>
    <row r="4206" spans="1:18" x14ac:dyDescent="0.3">
      <c r="A4206" s="82">
        <v>4175</v>
      </c>
      <c r="B4206" s="94">
        <f t="shared" si="913"/>
        <v>2.9270916206453784E-35</v>
      </c>
      <c r="C4206" s="179">
        <f t="shared" si="914"/>
        <v>2.9204886060623977E-35</v>
      </c>
      <c r="D4206" s="166">
        <f t="shared" si="915"/>
        <v>2.2558277767625785E-3</v>
      </c>
      <c r="E4206" s="167">
        <f t="shared" si="925"/>
        <v>24.291375447755232</v>
      </c>
      <c r="F4206" s="168">
        <f t="shared" si="926"/>
        <v>9.4203367957605604</v>
      </c>
      <c r="G4206" s="168">
        <f t="shared" si="916"/>
        <v>327375.76279524842</v>
      </c>
      <c r="H4206" s="168">
        <f t="shared" si="917"/>
        <v>271310.33852408634</v>
      </c>
      <c r="I4206" s="169">
        <f t="shared" si="918"/>
        <v>598686.1013193347</v>
      </c>
      <c r="J4206" s="169">
        <f t="shared" si="920"/>
        <v>571764.66599670111</v>
      </c>
      <c r="K4206" s="95"/>
      <c r="L4206" s="265">
        <f t="shared" si="919"/>
        <v>229488.15154931752</v>
      </c>
      <c r="M4206" s="265">
        <f>$G4206*NonHospFrac+theModel!$H4206*NonHospFrac</f>
        <v>369197.94977001718</v>
      </c>
      <c r="N4206" s="266">
        <f t="shared" si="921"/>
        <v>598686.1013193347</v>
      </c>
      <c r="O4206" s="159"/>
      <c r="P4206" s="265">
        <f t="shared" si="922"/>
        <v>219168.63617117493</v>
      </c>
      <c r="Q4206" s="265">
        <f t="shared" si="923"/>
        <v>369196.39512834238</v>
      </c>
      <c r="R4206" s="266">
        <f t="shared" si="924"/>
        <v>588365.03129951726</v>
      </c>
    </row>
    <row r="4207" spans="1:18" x14ac:dyDescent="0.3">
      <c r="A4207" s="82">
        <v>4176</v>
      </c>
      <c r="B4207" s="94">
        <f t="shared" si="913"/>
        <v>2.8724122048628532E-35</v>
      </c>
      <c r="C4207" s="179">
        <f t="shared" si="914"/>
        <v>2.8659325376248117E-35</v>
      </c>
      <c r="D4207" s="166">
        <f t="shared" si="915"/>
        <v>2.2558277767625785E-3</v>
      </c>
      <c r="E4207" s="167">
        <f t="shared" si="925"/>
        <v>24.291375447755232</v>
      </c>
      <c r="F4207" s="168">
        <f t="shared" si="926"/>
        <v>9.422592623537323</v>
      </c>
      <c r="G4207" s="168">
        <f t="shared" si="916"/>
        <v>327454.15737446188</v>
      </c>
      <c r="H4207" s="168">
        <f t="shared" si="917"/>
        <v>271310.33852408634</v>
      </c>
      <c r="I4207" s="169">
        <f t="shared" si="918"/>
        <v>598764.49589854828</v>
      </c>
      <c r="J4207" s="169">
        <f t="shared" si="920"/>
        <v>571830.78983566619</v>
      </c>
      <c r="K4207" s="95"/>
      <c r="L4207" s="265">
        <f t="shared" si="919"/>
        <v>229518.20173260313</v>
      </c>
      <c r="M4207" s="265">
        <f>$G4207*NonHospFrac+theModel!$H4207*NonHospFrac</f>
        <v>369246.29416594509</v>
      </c>
      <c r="N4207" s="266">
        <f t="shared" si="921"/>
        <v>598764.49589854828</v>
      </c>
      <c r="O4207" s="159"/>
      <c r="P4207" s="265">
        <f t="shared" si="922"/>
        <v>219193.98273850628</v>
      </c>
      <c r="Q4207" s="265">
        <f t="shared" si="923"/>
        <v>369244.73952427029</v>
      </c>
      <c r="R4207" s="266">
        <f t="shared" si="924"/>
        <v>588438.72226277657</v>
      </c>
    </row>
    <row r="4208" spans="1:18" x14ac:dyDescent="0.3">
      <c r="A4208" s="82">
        <v>4177</v>
      </c>
      <c r="B4208" s="94">
        <f t="shared" si="913"/>
        <v>2.8187542256794535E-35</v>
      </c>
      <c r="C4208" s="179">
        <f t="shared" si="914"/>
        <v>2.8123956016012989E-35</v>
      </c>
      <c r="D4208" s="166">
        <f t="shared" si="915"/>
        <v>2.2558277767625785E-3</v>
      </c>
      <c r="E4208" s="167">
        <f t="shared" si="925"/>
        <v>24.291375447755232</v>
      </c>
      <c r="F4208" s="168">
        <f t="shared" si="926"/>
        <v>9.4248484513140856</v>
      </c>
      <c r="G4208" s="168">
        <f t="shared" si="916"/>
        <v>327532.55195367523</v>
      </c>
      <c r="H4208" s="168">
        <f t="shared" si="917"/>
        <v>271310.33852408634</v>
      </c>
      <c r="I4208" s="169">
        <f t="shared" si="918"/>
        <v>598842.89047776163</v>
      </c>
      <c r="J4208" s="169">
        <f t="shared" si="920"/>
        <v>571896.91097929317</v>
      </c>
      <c r="K4208" s="95"/>
      <c r="L4208" s="265">
        <f t="shared" si="919"/>
        <v>229548.25191588869</v>
      </c>
      <c r="M4208" s="265">
        <f>$G4208*NonHospFrac+theModel!$H4208*NonHospFrac</f>
        <v>369294.63856187288</v>
      </c>
      <c r="N4208" s="266">
        <f t="shared" si="921"/>
        <v>598842.89047776163</v>
      </c>
      <c r="O4208" s="159"/>
      <c r="P4208" s="265">
        <f t="shared" si="922"/>
        <v>219219.32827266157</v>
      </c>
      <c r="Q4208" s="265">
        <f t="shared" si="923"/>
        <v>369293.08392019809</v>
      </c>
      <c r="R4208" s="266">
        <f t="shared" si="924"/>
        <v>588512.41219285969</v>
      </c>
    </row>
    <row r="4209" spans="1:18" x14ac:dyDescent="0.3">
      <c r="A4209" s="82">
        <v>4178</v>
      </c>
      <c r="B4209" s="94">
        <f t="shared" si="913"/>
        <v>2.7660986021903962E-35</v>
      </c>
      <c r="C4209" s="179">
        <f t="shared" si="914"/>
        <v>2.759858760130311E-35</v>
      </c>
      <c r="D4209" s="166">
        <f t="shared" si="915"/>
        <v>2.2558277767625785E-3</v>
      </c>
      <c r="E4209" s="167">
        <f t="shared" si="925"/>
        <v>24.291375447755232</v>
      </c>
      <c r="F4209" s="168">
        <f t="shared" si="926"/>
        <v>9.4271042790908481</v>
      </c>
      <c r="G4209" s="168">
        <f t="shared" si="916"/>
        <v>327610.94653288869</v>
      </c>
      <c r="H4209" s="168">
        <f t="shared" si="917"/>
        <v>271310.33852408634</v>
      </c>
      <c r="I4209" s="169">
        <f t="shared" si="918"/>
        <v>598921.28505697497</v>
      </c>
      <c r="J4209" s="169">
        <f t="shared" si="920"/>
        <v>571963.02942769218</v>
      </c>
      <c r="K4209" s="95"/>
      <c r="L4209" s="265">
        <f t="shared" si="919"/>
        <v>229578.30209917427</v>
      </c>
      <c r="M4209" s="265">
        <f>$G4209*NonHospFrac+theModel!$H4209*NonHospFrac</f>
        <v>369342.98295780073</v>
      </c>
      <c r="N4209" s="266">
        <f t="shared" si="921"/>
        <v>598921.28505697497</v>
      </c>
      <c r="O4209" s="159"/>
      <c r="P4209" s="265">
        <f t="shared" si="922"/>
        <v>219244.67277368304</v>
      </c>
      <c r="Q4209" s="265">
        <f t="shared" si="923"/>
        <v>369341.42831612594</v>
      </c>
      <c r="R4209" s="266">
        <f t="shared" si="924"/>
        <v>588586.10108980897</v>
      </c>
    </row>
    <row r="4210" spans="1:18" x14ac:dyDescent="0.3">
      <c r="A4210" s="82">
        <v>4179</v>
      </c>
      <c r="B4210" s="94">
        <f t="shared" si="913"/>
        <v>2.7144266099309665E-35</v>
      </c>
      <c r="C4210" s="179">
        <f t="shared" si="914"/>
        <v>2.708303330986301E-35</v>
      </c>
      <c r="D4210" s="166">
        <f t="shared" si="915"/>
        <v>2.2558277767625785E-3</v>
      </c>
      <c r="E4210" s="167">
        <f t="shared" si="925"/>
        <v>24.291375447755232</v>
      </c>
      <c r="F4210" s="168">
        <f t="shared" si="926"/>
        <v>9.4293601068676107</v>
      </c>
      <c r="G4210" s="168">
        <f t="shared" si="916"/>
        <v>327689.34111210209</v>
      </c>
      <c r="H4210" s="168">
        <f t="shared" si="917"/>
        <v>271310.33852408634</v>
      </c>
      <c r="I4210" s="169">
        <f t="shared" si="918"/>
        <v>598999.67963618843</v>
      </c>
      <c r="J4210" s="169">
        <f t="shared" si="920"/>
        <v>572029.14518097322</v>
      </c>
      <c r="K4210" s="95"/>
      <c r="L4210" s="265">
        <f t="shared" si="919"/>
        <v>229608.35228245985</v>
      </c>
      <c r="M4210" s="265">
        <f>$G4210*NonHospFrac+theModel!$H4210*NonHospFrac</f>
        <v>369391.32735372859</v>
      </c>
      <c r="N4210" s="266">
        <f t="shared" si="921"/>
        <v>598999.67963618843</v>
      </c>
      <c r="O4210" s="159"/>
      <c r="P4210" s="265">
        <f t="shared" si="922"/>
        <v>219270.01624161273</v>
      </c>
      <c r="Q4210" s="265">
        <f t="shared" si="923"/>
        <v>369389.77271205379</v>
      </c>
      <c r="R4210" s="266">
        <f t="shared" si="924"/>
        <v>588659.78895366658</v>
      </c>
    </row>
    <row r="4211" spans="1:18" x14ac:dyDescent="0.3">
      <c r="A4211" s="82">
        <v>4180</v>
      </c>
      <c r="B4211" s="94">
        <f t="shared" si="913"/>
        <v>2.6637198742180473E-35</v>
      </c>
      <c r="C4211" s="179">
        <f t="shared" si="914"/>
        <v>2.6577109809362717E-35</v>
      </c>
      <c r="D4211" s="166">
        <f t="shared" si="915"/>
        <v>2.2558277767625785E-3</v>
      </c>
      <c r="E4211" s="167">
        <f t="shared" si="925"/>
        <v>24.291375447755232</v>
      </c>
      <c r="F4211" s="168">
        <f t="shared" si="926"/>
        <v>9.4316159346443733</v>
      </c>
      <c r="G4211" s="168">
        <f t="shared" si="916"/>
        <v>327767.73569131555</v>
      </c>
      <c r="H4211" s="168">
        <f t="shared" si="917"/>
        <v>271310.33852408634</v>
      </c>
      <c r="I4211" s="169">
        <f t="shared" si="918"/>
        <v>599078.0742154019</v>
      </c>
      <c r="J4211" s="169">
        <f t="shared" si="920"/>
        <v>572095.25823924597</v>
      </c>
      <c r="K4211" s="95"/>
      <c r="L4211" s="265">
        <f t="shared" si="919"/>
        <v>229638.40246574546</v>
      </c>
      <c r="M4211" s="265">
        <f>$G4211*NonHospFrac+theModel!$H4211*NonHospFrac</f>
        <v>369439.67174965644</v>
      </c>
      <c r="N4211" s="266">
        <f t="shared" si="921"/>
        <v>599078.0742154019</v>
      </c>
      <c r="O4211" s="159"/>
      <c r="P4211" s="265">
        <f t="shared" si="922"/>
        <v>219295.35867649282</v>
      </c>
      <c r="Q4211" s="265">
        <f t="shared" si="923"/>
        <v>369438.11710798164</v>
      </c>
      <c r="R4211" s="266">
        <f t="shared" si="924"/>
        <v>588733.47578447452</v>
      </c>
    </row>
    <row r="4212" spans="1:18" x14ac:dyDescent="0.3">
      <c r="A4212" s="82">
        <v>4181</v>
      </c>
      <c r="B4212" s="94">
        <f t="shared" si="913"/>
        <v>2.6139603636160428E-35</v>
      </c>
      <c r="C4212" s="179">
        <f t="shared" si="914"/>
        <v>2.6080637192204413E-35</v>
      </c>
      <c r="D4212" s="166">
        <f t="shared" si="915"/>
        <v>2.2558277767625785E-3</v>
      </c>
      <c r="E4212" s="167">
        <f t="shared" si="925"/>
        <v>24.291375447755232</v>
      </c>
      <c r="F4212" s="168">
        <f t="shared" si="926"/>
        <v>9.4338717624211359</v>
      </c>
      <c r="G4212" s="168">
        <f t="shared" si="916"/>
        <v>327846.1302705289</v>
      </c>
      <c r="H4212" s="168">
        <f t="shared" si="917"/>
        <v>271310.33852408634</v>
      </c>
      <c r="I4212" s="169">
        <f t="shared" si="918"/>
        <v>599156.46879461524</v>
      </c>
      <c r="J4212" s="169">
        <f t="shared" si="920"/>
        <v>572161.3686026202</v>
      </c>
      <c r="K4212" s="95"/>
      <c r="L4212" s="265">
        <f t="shared" si="919"/>
        <v>229668.45264903098</v>
      </c>
      <c r="M4212" s="265">
        <f>$G4212*NonHospFrac+theModel!$H4212*NonHospFrac</f>
        <v>369488.01614558423</v>
      </c>
      <c r="N4212" s="266">
        <f t="shared" si="921"/>
        <v>599156.46879461524</v>
      </c>
      <c r="O4212" s="159"/>
      <c r="P4212" s="265">
        <f t="shared" si="922"/>
        <v>219320.70007836531</v>
      </c>
      <c r="Q4212" s="265">
        <f t="shared" si="923"/>
        <v>369486.46150390944</v>
      </c>
      <c r="R4212" s="266">
        <f t="shared" si="924"/>
        <v>588807.16158227471</v>
      </c>
    </row>
    <row r="4213" spans="1:18" x14ac:dyDescent="0.3">
      <c r="A4213" s="82">
        <v>4182</v>
      </c>
      <c r="B4213" s="94">
        <f t="shared" si="913"/>
        <v>2.5651303835248535E-35</v>
      </c>
      <c r="C4213" s="179">
        <f t="shared" si="914"/>
        <v>2.5593438911546803E-35</v>
      </c>
      <c r="D4213" s="166">
        <f t="shared" si="915"/>
        <v>2.2558277767625785E-3</v>
      </c>
      <c r="E4213" s="167">
        <f t="shared" si="925"/>
        <v>24.291375447755232</v>
      </c>
      <c r="F4213" s="168">
        <f t="shared" si="926"/>
        <v>9.4361275901978985</v>
      </c>
      <c r="G4213" s="168">
        <f t="shared" si="916"/>
        <v>327924.52484974236</v>
      </c>
      <c r="H4213" s="168">
        <f t="shared" si="917"/>
        <v>271310.33852408634</v>
      </c>
      <c r="I4213" s="169">
        <f t="shared" si="918"/>
        <v>599234.8633738287</v>
      </c>
      <c r="J4213" s="169">
        <f t="shared" si="920"/>
        <v>572227.47627120605</v>
      </c>
      <c r="K4213" s="95"/>
      <c r="L4213" s="265">
        <f t="shared" si="919"/>
        <v>229698.50283231656</v>
      </c>
      <c r="M4213" s="265">
        <f>$G4213*NonHospFrac+theModel!$H4213*NonHospFrac</f>
        <v>369536.36054151214</v>
      </c>
      <c r="N4213" s="266">
        <f t="shared" si="921"/>
        <v>599234.8633738287</v>
      </c>
      <c r="O4213" s="159"/>
      <c r="P4213" s="265">
        <f t="shared" si="922"/>
        <v>219346.04044727239</v>
      </c>
      <c r="Q4213" s="265">
        <f t="shared" si="923"/>
        <v>369534.80589983735</v>
      </c>
      <c r="R4213" s="266">
        <f t="shared" si="924"/>
        <v>588880.84634710976</v>
      </c>
    </row>
    <row r="4214" spans="1:18" x14ac:dyDescent="0.3">
      <c r="A4214" s="82">
        <v>4183</v>
      </c>
      <c r="B4214" s="94">
        <f t="shared" si="913"/>
        <v>2.5172125698876367E-35</v>
      </c>
      <c r="C4214" s="179">
        <f t="shared" si="914"/>
        <v>2.511534171852468E-35</v>
      </c>
      <c r="D4214" s="166">
        <f t="shared" si="915"/>
        <v>2.2558277767625785E-3</v>
      </c>
      <c r="E4214" s="167">
        <f t="shared" si="925"/>
        <v>24.291375447755232</v>
      </c>
      <c r="F4214" s="168">
        <f t="shared" si="926"/>
        <v>9.4383834179746611</v>
      </c>
      <c r="G4214" s="168">
        <f t="shared" si="916"/>
        <v>328002.91942895576</v>
      </c>
      <c r="H4214" s="168">
        <f t="shared" si="917"/>
        <v>271310.33852408634</v>
      </c>
      <c r="I4214" s="169">
        <f t="shared" si="918"/>
        <v>599313.25795304216</v>
      </c>
      <c r="J4214" s="169">
        <f t="shared" si="920"/>
        <v>572293.58124511316</v>
      </c>
      <c r="K4214" s="95"/>
      <c r="L4214" s="265">
        <f t="shared" si="919"/>
        <v>229728.55301560217</v>
      </c>
      <c r="M4214" s="265">
        <f>$G4214*NonHospFrac+theModel!$H4214*NonHospFrac</f>
        <v>369584.70493743994</v>
      </c>
      <c r="N4214" s="266">
        <f t="shared" si="921"/>
        <v>599313.25795304216</v>
      </c>
      <c r="O4214" s="159"/>
      <c r="P4214" s="265">
        <f t="shared" si="922"/>
        <v>219371.37978325618</v>
      </c>
      <c r="Q4214" s="265">
        <f t="shared" si="923"/>
        <v>369583.15029576514</v>
      </c>
      <c r="R4214" s="266">
        <f t="shared" si="924"/>
        <v>588954.53007902135</v>
      </c>
    </row>
    <row r="4215" spans="1:18" x14ac:dyDescent="0.3">
      <c r="A4215" s="82">
        <v>4184</v>
      </c>
      <c r="B4215" s="94">
        <f t="shared" si="913"/>
        <v>2.4701898830161075E-35</v>
      </c>
      <c r="C4215" s="179">
        <f t="shared" si="914"/>
        <v>2.4646175600641221E-35</v>
      </c>
      <c r="D4215" s="166">
        <f t="shared" si="915"/>
        <v>2.2558277767625785E-3</v>
      </c>
      <c r="E4215" s="167">
        <f t="shared" si="925"/>
        <v>24.291375447755232</v>
      </c>
      <c r="F4215" s="168">
        <f t="shared" si="926"/>
        <v>9.4406392457514237</v>
      </c>
      <c r="G4215" s="168">
        <f t="shared" si="916"/>
        <v>328081.31400816923</v>
      </c>
      <c r="H4215" s="168">
        <f t="shared" si="917"/>
        <v>271310.33852408634</v>
      </c>
      <c r="I4215" s="169">
        <f t="shared" si="918"/>
        <v>599391.65253225551</v>
      </c>
      <c r="J4215" s="169">
        <f t="shared" si="920"/>
        <v>572359.68352445122</v>
      </c>
      <c r="K4215" s="95"/>
      <c r="L4215" s="265">
        <f t="shared" si="919"/>
        <v>229758.60319888775</v>
      </c>
      <c r="M4215" s="265">
        <f>$G4215*NonHospFrac+theModel!$H4215*NonHospFrac</f>
        <v>369633.04933336779</v>
      </c>
      <c r="N4215" s="266">
        <f t="shared" si="921"/>
        <v>599391.65253225551</v>
      </c>
      <c r="O4215" s="159"/>
      <c r="P4215" s="265">
        <f t="shared" si="922"/>
        <v>219396.71808635874</v>
      </c>
      <c r="Q4215" s="265">
        <f t="shared" si="923"/>
        <v>369631.49469169299</v>
      </c>
      <c r="R4215" s="266">
        <f t="shared" si="924"/>
        <v>589028.21277805173</v>
      </c>
    </row>
    <row r="4216" spans="1:18" x14ac:dyDescent="0.3">
      <c r="A4216" s="82">
        <v>4185</v>
      </c>
      <c r="B4216" s="94">
        <f t="shared" si="913"/>
        <v>2.4240456015311832E-35</v>
      </c>
      <c r="C4216" s="179">
        <f t="shared" si="914"/>
        <v>2.4185773721311101E-35</v>
      </c>
      <c r="D4216" s="166">
        <f t="shared" si="915"/>
        <v>2.2558277767625785E-3</v>
      </c>
      <c r="E4216" s="167">
        <f t="shared" si="925"/>
        <v>24.291375447755232</v>
      </c>
      <c r="F4216" s="168">
        <f t="shared" si="926"/>
        <v>9.4428950735281862</v>
      </c>
      <c r="G4216" s="168">
        <f t="shared" si="916"/>
        <v>328159.70858738263</v>
      </c>
      <c r="H4216" s="168">
        <f t="shared" si="917"/>
        <v>271310.33852408634</v>
      </c>
      <c r="I4216" s="169">
        <f t="shared" si="918"/>
        <v>599470.04711146897</v>
      </c>
      <c r="J4216" s="169">
        <f t="shared" si="920"/>
        <v>572425.78310933034</v>
      </c>
      <c r="K4216" s="95"/>
      <c r="L4216" s="265">
        <f t="shared" si="919"/>
        <v>229788.65338217333</v>
      </c>
      <c r="M4216" s="265">
        <f>$G4216*NonHospFrac+theModel!$H4216*NonHospFrac</f>
        <v>369681.39372929564</v>
      </c>
      <c r="N4216" s="266">
        <f t="shared" si="921"/>
        <v>599470.04711146897</v>
      </c>
      <c r="O4216" s="159"/>
      <c r="P4216" s="265">
        <f t="shared" si="922"/>
        <v>219422.05535662218</v>
      </c>
      <c r="Q4216" s="265">
        <f t="shared" si="923"/>
        <v>369679.83908762084</v>
      </c>
      <c r="R4216" s="266">
        <f t="shared" si="924"/>
        <v>589101.89444424305</v>
      </c>
    </row>
    <row r="4217" spans="1:18" x14ac:dyDescent="0.3">
      <c r="A4217" s="82">
        <v>4186</v>
      </c>
      <c r="B4217" s="94">
        <f t="shared" si="913"/>
        <v>2.3787633164168216E-35</v>
      </c>
      <c r="C4217" s="179">
        <f t="shared" si="914"/>
        <v>2.3733972360533046E-35</v>
      </c>
      <c r="D4217" s="166">
        <f t="shared" si="915"/>
        <v>2.2558277767625785E-3</v>
      </c>
      <c r="E4217" s="167">
        <f t="shared" si="925"/>
        <v>24.291375447755232</v>
      </c>
      <c r="F4217" s="168">
        <f t="shared" si="926"/>
        <v>9.4451509013049488</v>
      </c>
      <c r="G4217" s="168">
        <f t="shared" si="916"/>
        <v>328238.10316659609</v>
      </c>
      <c r="H4217" s="168">
        <f t="shared" si="917"/>
        <v>271310.33852408634</v>
      </c>
      <c r="I4217" s="169">
        <f t="shared" si="918"/>
        <v>599548.44169068243</v>
      </c>
      <c r="J4217" s="169">
        <f t="shared" si="920"/>
        <v>572491.87999986031</v>
      </c>
      <c r="K4217" s="95"/>
      <c r="L4217" s="265">
        <f t="shared" si="919"/>
        <v>229818.70356545891</v>
      </c>
      <c r="M4217" s="265">
        <f>$G4217*NonHospFrac+theModel!$H4217*NonHospFrac</f>
        <v>369729.73812522349</v>
      </c>
      <c r="N4217" s="266">
        <f t="shared" si="921"/>
        <v>599548.44169068243</v>
      </c>
      <c r="O4217" s="159"/>
      <c r="P4217" s="265">
        <f t="shared" si="922"/>
        <v>219447.39159408861</v>
      </c>
      <c r="Q4217" s="265">
        <f t="shared" si="923"/>
        <v>369728.1834835487</v>
      </c>
      <c r="R4217" s="266">
        <f t="shared" si="924"/>
        <v>589175.57507763733</v>
      </c>
    </row>
    <row r="4218" spans="1:18" x14ac:dyDescent="0.3">
      <c r="A4218" s="82">
        <v>4187</v>
      </c>
      <c r="B4218" s="94">
        <f t="shared" si="913"/>
        <v>2.3343269251849352E-35</v>
      </c>
      <c r="C4218" s="179">
        <f t="shared" si="914"/>
        <v>2.3290610856670583E-35</v>
      </c>
      <c r="D4218" s="166">
        <f t="shared" si="915"/>
        <v>2.2558277767625785E-3</v>
      </c>
      <c r="E4218" s="167">
        <f t="shared" si="925"/>
        <v>24.291375447755232</v>
      </c>
      <c r="F4218" s="168">
        <f t="shared" si="926"/>
        <v>9.4474067290817114</v>
      </c>
      <c r="G4218" s="168">
        <f t="shared" si="916"/>
        <v>328316.49774580949</v>
      </c>
      <c r="H4218" s="168">
        <f t="shared" si="917"/>
        <v>271310.33852408634</v>
      </c>
      <c r="I4218" s="169">
        <f t="shared" si="918"/>
        <v>599626.83626989578</v>
      </c>
      <c r="J4218" s="169">
        <f t="shared" si="920"/>
        <v>572557.97419615078</v>
      </c>
      <c r="K4218" s="95"/>
      <c r="L4218" s="265">
        <f t="shared" si="919"/>
        <v>229848.75374874449</v>
      </c>
      <c r="M4218" s="265">
        <f>$G4218*NonHospFrac+theModel!$H4218*NonHospFrac</f>
        <v>369778.08252115134</v>
      </c>
      <c r="N4218" s="266">
        <f t="shared" si="921"/>
        <v>599626.83626989578</v>
      </c>
      <c r="O4218" s="159"/>
      <c r="P4218" s="265">
        <f t="shared" si="922"/>
        <v>219472.72679880011</v>
      </c>
      <c r="Q4218" s="265">
        <f t="shared" si="923"/>
        <v>369776.52787947655</v>
      </c>
      <c r="R4218" s="266">
        <f t="shared" si="924"/>
        <v>589249.2546782766</v>
      </c>
    </row>
    <row r="4219" spans="1:18" x14ac:dyDescent="0.3">
      <c r="A4219" s="82">
        <v>4188</v>
      </c>
      <c r="B4219" s="94">
        <f t="shared" si="913"/>
        <v>2.290720626149312E-35</v>
      </c>
      <c r="C4219" s="179">
        <f t="shared" si="914"/>
        <v>2.2855531549320415E-35</v>
      </c>
      <c r="D4219" s="166">
        <f t="shared" si="915"/>
        <v>2.2558277767625785E-3</v>
      </c>
      <c r="E4219" s="167">
        <f t="shared" si="925"/>
        <v>24.291375447755232</v>
      </c>
      <c r="F4219" s="168">
        <f t="shared" si="926"/>
        <v>9.449662556858474</v>
      </c>
      <c r="G4219" s="168">
        <f t="shared" si="916"/>
        <v>328394.8923250229</v>
      </c>
      <c r="H4219" s="168">
        <f t="shared" si="917"/>
        <v>271310.33852408634</v>
      </c>
      <c r="I4219" s="169">
        <f t="shared" si="918"/>
        <v>599705.23084910924</v>
      </c>
      <c r="J4219" s="169">
        <f t="shared" si="920"/>
        <v>572624.06569831178</v>
      </c>
      <c r="K4219" s="95"/>
      <c r="L4219" s="265">
        <f t="shared" si="919"/>
        <v>229878.80393203004</v>
      </c>
      <c r="M4219" s="265">
        <f>$G4219*NonHospFrac+theModel!$H4219*NonHospFrac</f>
        <v>369826.42691707914</v>
      </c>
      <c r="N4219" s="266">
        <f t="shared" si="921"/>
        <v>599705.23084910912</v>
      </c>
      <c r="O4219" s="159"/>
      <c r="P4219" s="265">
        <f t="shared" si="922"/>
        <v>219498.06097079878</v>
      </c>
      <c r="Q4219" s="265">
        <f t="shared" si="923"/>
        <v>369824.87227540434</v>
      </c>
      <c r="R4219" s="266">
        <f t="shared" si="924"/>
        <v>589322.93324620312</v>
      </c>
    </row>
    <row r="4220" spans="1:18" x14ac:dyDescent="0.3">
      <c r="A4220" s="82">
        <v>4189</v>
      </c>
      <c r="B4220" s="94">
        <f t="shared" si="913"/>
        <v>2.2479289128065253E-35</v>
      </c>
      <c r="C4220" s="179">
        <f t="shared" si="914"/>
        <v>2.2428579723248285E-35</v>
      </c>
      <c r="D4220" s="166">
        <f t="shared" si="915"/>
        <v>2.2558277767625785E-3</v>
      </c>
      <c r="E4220" s="167">
        <f t="shared" si="925"/>
        <v>24.291375447755232</v>
      </c>
      <c r="F4220" s="168">
        <f t="shared" si="926"/>
        <v>9.4519183846352366</v>
      </c>
      <c r="G4220" s="168">
        <f t="shared" si="916"/>
        <v>328473.28690423636</v>
      </c>
      <c r="H4220" s="168">
        <f t="shared" si="917"/>
        <v>271310.33852408634</v>
      </c>
      <c r="I4220" s="169">
        <f t="shared" si="918"/>
        <v>599783.6254283227</v>
      </c>
      <c r="J4220" s="169">
        <f t="shared" si="920"/>
        <v>572690.15450645308</v>
      </c>
      <c r="K4220" s="95"/>
      <c r="L4220" s="265">
        <f t="shared" si="919"/>
        <v>229908.85411531565</v>
      </c>
      <c r="M4220" s="265">
        <f>$G4220*NonHospFrac+theModel!$H4220*NonHospFrac</f>
        <v>369874.77131300699</v>
      </c>
      <c r="N4220" s="266">
        <f t="shared" si="921"/>
        <v>599783.6254283227</v>
      </c>
      <c r="O4220" s="159"/>
      <c r="P4220" s="265">
        <f t="shared" si="922"/>
        <v>219523.39411012677</v>
      </c>
      <c r="Q4220" s="265">
        <f t="shared" si="923"/>
        <v>369873.21667133219</v>
      </c>
      <c r="R4220" s="266">
        <f t="shared" si="924"/>
        <v>589396.6107814589</v>
      </c>
    </row>
    <row r="4221" spans="1:18" x14ac:dyDescent="0.3">
      <c r="A4221" s="82">
        <v>4190</v>
      </c>
      <c r="B4221" s="94">
        <f t="shared" si="913"/>
        <v>2.2059365683216273E-35</v>
      </c>
      <c r="C4221" s="179">
        <f t="shared" si="914"/>
        <v>2.2009603553370309E-35</v>
      </c>
      <c r="D4221" s="166">
        <f t="shared" si="915"/>
        <v>2.2558277767625785E-3</v>
      </c>
      <c r="E4221" s="167">
        <f t="shared" si="925"/>
        <v>24.291375447755232</v>
      </c>
      <c r="F4221" s="168">
        <f t="shared" si="926"/>
        <v>9.4541742124119992</v>
      </c>
      <c r="G4221" s="168">
        <f t="shared" si="916"/>
        <v>328551.68148344976</v>
      </c>
      <c r="H4221" s="168">
        <f t="shared" si="917"/>
        <v>271310.33852408634</v>
      </c>
      <c r="I4221" s="169">
        <f t="shared" si="918"/>
        <v>599862.02000753605</v>
      </c>
      <c r="J4221" s="169">
        <f t="shared" si="920"/>
        <v>572756.24062068434</v>
      </c>
      <c r="K4221" s="95"/>
      <c r="L4221" s="265">
        <f t="shared" si="919"/>
        <v>229938.90429860121</v>
      </c>
      <c r="M4221" s="265">
        <f>$G4221*NonHospFrac+theModel!$H4221*NonHospFrac</f>
        <v>369923.11570893484</v>
      </c>
      <c r="N4221" s="266">
        <f t="shared" si="921"/>
        <v>599862.02000753605</v>
      </c>
      <c r="O4221" s="159"/>
      <c r="P4221" s="265">
        <f t="shared" si="922"/>
        <v>219548.72621682606</v>
      </c>
      <c r="Q4221" s="265">
        <f t="shared" si="923"/>
        <v>369921.56106726005</v>
      </c>
      <c r="R4221" s="266">
        <f t="shared" si="924"/>
        <v>589470.28728408611</v>
      </c>
    </row>
    <row r="4222" spans="1:18" x14ac:dyDescent="0.3">
      <c r="A4222" s="82">
        <v>4191</v>
      </c>
      <c r="B4222" s="94">
        <f t="shared" si="913"/>
        <v>2.1647286601173564E-35</v>
      </c>
      <c r="C4222" s="179">
        <f t="shared" si="914"/>
        <v>2.1598454050767096E-35</v>
      </c>
      <c r="D4222" s="166">
        <f t="shared" si="915"/>
        <v>2.2558277767625785E-3</v>
      </c>
      <c r="E4222" s="167">
        <f t="shared" si="925"/>
        <v>24.291375447755232</v>
      </c>
      <c r="F4222" s="168">
        <f t="shared" si="926"/>
        <v>9.4564300401887618</v>
      </c>
      <c r="G4222" s="168">
        <f t="shared" si="916"/>
        <v>328630.07606266317</v>
      </c>
      <c r="H4222" s="168">
        <f t="shared" si="917"/>
        <v>271310.33852408634</v>
      </c>
      <c r="I4222" s="169">
        <f t="shared" si="918"/>
        <v>599940.41458674951</v>
      </c>
      <c r="J4222" s="169">
        <f t="shared" si="920"/>
        <v>572822.32404111559</v>
      </c>
      <c r="K4222" s="95"/>
      <c r="L4222" s="265">
        <f t="shared" si="919"/>
        <v>229968.95448188682</v>
      </c>
      <c r="M4222" s="265">
        <f>$G4222*NonHospFrac+theModel!$H4222*NonHospFrac</f>
        <v>369971.46010486269</v>
      </c>
      <c r="N4222" s="266">
        <f t="shared" si="921"/>
        <v>599940.41458674951</v>
      </c>
      <c r="O4222" s="159"/>
      <c r="P4222" s="265">
        <f t="shared" si="922"/>
        <v>219574.05729093889</v>
      </c>
      <c r="Q4222" s="265">
        <f t="shared" si="923"/>
        <v>369969.9054631879</v>
      </c>
      <c r="R4222" s="266">
        <f t="shared" si="924"/>
        <v>589543.96275412675</v>
      </c>
    </row>
    <row r="4223" spans="1:18" x14ac:dyDescent="0.3">
      <c r="A4223" s="82">
        <v>4192</v>
      </c>
      <c r="B4223" s="94">
        <f t="shared" si="913"/>
        <v>2.1242905345636047E-35</v>
      </c>
      <c r="C4223" s="179">
        <f t="shared" si="914"/>
        <v>2.1194985009698222E-35</v>
      </c>
      <c r="D4223" s="166">
        <f t="shared" si="915"/>
        <v>2.2558277767625785E-3</v>
      </c>
      <c r="E4223" s="167">
        <f t="shared" si="925"/>
        <v>24.291375447755232</v>
      </c>
      <c r="F4223" s="168">
        <f t="shared" si="926"/>
        <v>9.4586858679655244</v>
      </c>
      <c r="G4223" s="168">
        <f t="shared" si="916"/>
        <v>328708.47064187657</v>
      </c>
      <c r="H4223" s="168">
        <f t="shared" si="917"/>
        <v>271310.33852408634</v>
      </c>
      <c r="I4223" s="169">
        <f t="shared" si="918"/>
        <v>600018.80916596297</v>
      </c>
      <c r="J4223" s="169">
        <f t="shared" si="920"/>
        <v>572888.40476785647</v>
      </c>
      <c r="K4223" s="95"/>
      <c r="L4223" s="265">
        <f t="shared" si="919"/>
        <v>229999.00466517237</v>
      </c>
      <c r="M4223" s="265">
        <f>$G4223*NonHospFrac+theModel!$H4223*NonHospFrac</f>
        <v>370019.80450079055</v>
      </c>
      <c r="N4223" s="266">
        <f t="shared" si="921"/>
        <v>600018.80916596297</v>
      </c>
      <c r="O4223" s="159"/>
      <c r="P4223" s="265">
        <f t="shared" si="922"/>
        <v>219599.38733250721</v>
      </c>
      <c r="Q4223" s="265">
        <f t="shared" si="923"/>
        <v>370018.24985911575</v>
      </c>
      <c r="R4223" s="266">
        <f t="shared" si="924"/>
        <v>589617.63719162298</v>
      </c>
    </row>
    <row r="4224" spans="1:18" x14ac:dyDescent="0.3">
      <c r="A4224" s="82">
        <v>4193</v>
      </c>
      <c r="B4224" s="94">
        <f t="shared" si="913"/>
        <v>2.0846078117670466E-35</v>
      </c>
      <c r="C4224" s="179">
        <f t="shared" si="914"/>
        <v>2.0799052955616063E-35</v>
      </c>
      <c r="D4224" s="166">
        <f t="shared" si="915"/>
        <v>2.2558277767625785E-3</v>
      </c>
      <c r="E4224" s="167">
        <f t="shared" si="925"/>
        <v>24.291375447755232</v>
      </c>
      <c r="F4224" s="168">
        <f t="shared" si="926"/>
        <v>9.4609416957422869</v>
      </c>
      <c r="G4224" s="168">
        <f t="shared" si="916"/>
        <v>328786.86522109003</v>
      </c>
      <c r="H4224" s="168">
        <f t="shared" si="917"/>
        <v>271310.33852408634</v>
      </c>
      <c r="I4224" s="169">
        <f t="shared" si="918"/>
        <v>600097.20374517632</v>
      </c>
      <c r="J4224" s="169">
        <f t="shared" si="920"/>
        <v>572954.48280101677</v>
      </c>
      <c r="K4224" s="95"/>
      <c r="L4224" s="265">
        <f t="shared" si="919"/>
        <v>230029.05484845798</v>
      </c>
      <c r="M4224" s="265">
        <f>$G4224*NonHospFrac+theModel!$H4224*NonHospFrac</f>
        <v>370068.1488967184</v>
      </c>
      <c r="N4224" s="266">
        <f t="shared" si="921"/>
        <v>600097.20374517632</v>
      </c>
      <c r="O4224" s="159"/>
      <c r="P4224" s="265">
        <f t="shared" si="922"/>
        <v>219624.71634157322</v>
      </c>
      <c r="Q4224" s="265">
        <f t="shared" si="923"/>
        <v>370066.5942550436</v>
      </c>
      <c r="R4224" s="266">
        <f t="shared" si="924"/>
        <v>589691.31059661682</v>
      </c>
    </row>
    <row r="4225" spans="1:18" x14ac:dyDescent="0.3">
      <c r="A4225" s="82">
        <v>4194</v>
      </c>
      <c r="B4225" s="94">
        <f t="shared" si="913"/>
        <v>2.0456663804571298E-35</v>
      </c>
      <c r="C4225" s="179">
        <f t="shared" si="914"/>
        <v>2.0410517094141053E-35</v>
      </c>
      <c r="D4225" s="166">
        <f t="shared" si="915"/>
        <v>2.2558277767625785E-3</v>
      </c>
      <c r="E4225" s="167">
        <f t="shared" si="925"/>
        <v>24.291375447755232</v>
      </c>
      <c r="F4225" s="168">
        <f t="shared" si="926"/>
        <v>9.4631975235190495</v>
      </c>
      <c r="G4225" s="168">
        <f t="shared" si="916"/>
        <v>328865.25980030344</v>
      </c>
      <c r="H4225" s="168">
        <f t="shared" si="917"/>
        <v>271310.33852408634</v>
      </c>
      <c r="I4225" s="169">
        <f t="shared" si="918"/>
        <v>600175.59832438978</v>
      </c>
      <c r="J4225" s="169">
        <f t="shared" si="920"/>
        <v>573020.5581407065</v>
      </c>
      <c r="K4225" s="95"/>
      <c r="L4225" s="265">
        <f t="shared" si="919"/>
        <v>230059.10503174353</v>
      </c>
      <c r="M4225" s="265">
        <f>$G4225*NonHospFrac+theModel!$H4225*NonHospFrac</f>
        <v>370116.49329264625</v>
      </c>
      <c r="N4225" s="266">
        <f t="shared" si="921"/>
        <v>600175.59832438978</v>
      </c>
      <c r="O4225" s="159"/>
      <c r="P4225" s="265">
        <f t="shared" si="922"/>
        <v>219650.0443181789</v>
      </c>
      <c r="Q4225" s="265">
        <f t="shared" si="923"/>
        <v>370114.93865097145</v>
      </c>
      <c r="R4225" s="266">
        <f t="shared" si="924"/>
        <v>589764.98296915041</v>
      </c>
    </row>
    <row r="4226" spans="1:18" x14ac:dyDescent="0.3">
      <c r="A4226" s="82">
        <v>4195</v>
      </c>
      <c r="B4226" s="94">
        <f t="shared" si="913"/>
        <v>2.0074523929685516E-35</v>
      </c>
      <c r="C4226" s="179">
        <f t="shared" si="914"/>
        <v>2.0029239260999646E-35</v>
      </c>
      <c r="D4226" s="166">
        <f t="shared" si="915"/>
        <v>2.2558277767625785E-3</v>
      </c>
      <c r="E4226" s="167">
        <f t="shared" si="925"/>
        <v>24.291375447755232</v>
      </c>
      <c r="F4226" s="168">
        <f t="shared" si="926"/>
        <v>9.4654533512958121</v>
      </c>
      <c r="G4226" s="168">
        <f t="shared" si="916"/>
        <v>328943.65437951684</v>
      </c>
      <c r="H4226" s="168">
        <f t="shared" si="917"/>
        <v>271310.33852408634</v>
      </c>
      <c r="I4226" s="169">
        <f t="shared" si="918"/>
        <v>600253.99290360324</v>
      </c>
      <c r="J4226" s="169">
        <f t="shared" si="920"/>
        <v>573086.63078703533</v>
      </c>
      <c r="K4226" s="95"/>
      <c r="L4226" s="265">
        <f t="shared" si="919"/>
        <v>230089.15521502911</v>
      </c>
      <c r="M4226" s="265">
        <f>$G4226*NonHospFrac+theModel!$H4226*NonHospFrac</f>
        <v>370164.83768857404</v>
      </c>
      <c r="N4226" s="266">
        <f t="shared" si="921"/>
        <v>600253.99290360312</v>
      </c>
      <c r="O4226" s="159"/>
      <c r="P4226" s="265">
        <f t="shared" si="922"/>
        <v>219675.37126236642</v>
      </c>
      <c r="Q4226" s="265">
        <f t="shared" si="923"/>
        <v>370163.28304689925</v>
      </c>
      <c r="R4226" s="266">
        <f t="shared" si="924"/>
        <v>589838.65430926566</v>
      </c>
    </row>
    <row r="4227" spans="1:18" x14ac:dyDescent="0.3">
      <c r="A4227" s="82">
        <v>4196</v>
      </c>
      <c r="B4227" s="94">
        <f t="shared" si="913"/>
        <v>1.9699522603165261E-35</v>
      </c>
      <c r="C4227" s="179">
        <f t="shared" si="914"/>
        <v>1.9655083872888079E-35</v>
      </c>
      <c r="D4227" s="166">
        <f t="shared" si="915"/>
        <v>2.2558277767625785E-3</v>
      </c>
      <c r="E4227" s="167">
        <f t="shared" si="925"/>
        <v>24.291375447755232</v>
      </c>
      <c r="F4227" s="168">
        <f t="shared" si="926"/>
        <v>9.4677091790725747</v>
      </c>
      <c r="G4227" s="168">
        <f t="shared" si="916"/>
        <v>329022.0489587303</v>
      </c>
      <c r="H4227" s="168">
        <f t="shared" si="917"/>
        <v>271310.33852408634</v>
      </c>
      <c r="I4227" s="169">
        <f t="shared" si="918"/>
        <v>600332.38748281659</v>
      </c>
      <c r="J4227" s="169">
        <f t="shared" si="920"/>
        <v>573152.70074011292</v>
      </c>
      <c r="K4227" s="95"/>
      <c r="L4227" s="265">
        <f t="shared" si="919"/>
        <v>230119.20539831469</v>
      </c>
      <c r="M4227" s="265">
        <f>$G4227*NonHospFrac+theModel!$H4227*NonHospFrac</f>
        <v>370213.18208450195</v>
      </c>
      <c r="N4227" s="266">
        <f t="shared" si="921"/>
        <v>600332.38748281659</v>
      </c>
      <c r="O4227" s="159"/>
      <c r="P4227" s="265">
        <f t="shared" si="922"/>
        <v>219700.69717417783</v>
      </c>
      <c r="Q4227" s="265">
        <f t="shared" si="923"/>
        <v>370211.62744282716</v>
      </c>
      <c r="R4227" s="266">
        <f t="shared" si="924"/>
        <v>589912.32461700495</v>
      </c>
    </row>
    <row r="4228" spans="1:18" x14ac:dyDescent="0.3">
      <c r="A4228" s="82">
        <v>4197</v>
      </c>
      <c r="B4228" s="94">
        <f t="shared" si="913"/>
        <v>1.9331526473649707E-35</v>
      </c>
      <c r="C4228" s="179">
        <f t="shared" si="914"/>
        <v>1.9287917879263227E-35</v>
      </c>
      <c r="D4228" s="166">
        <f t="shared" si="915"/>
        <v>2.2558277767625785E-3</v>
      </c>
      <c r="E4228" s="167">
        <f t="shared" si="925"/>
        <v>24.291375447755232</v>
      </c>
      <c r="F4228" s="168">
        <f t="shared" si="926"/>
        <v>9.4699650068493373</v>
      </c>
      <c r="G4228" s="168">
        <f t="shared" si="916"/>
        <v>329100.44353794371</v>
      </c>
      <c r="H4228" s="168">
        <f t="shared" si="917"/>
        <v>271310.33852408634</v>
      </c>
      <c r="I4228" s="169">
        <f t="shared" si="918"/>
        <v>600410.78206203005</v>
      </c>
      <c r="J4228" s="169">
        <f t="shared" si="920"/>
        <v>573218.76800004917</v>
      </c>
      <c r="K4228" s="95"/>
      <c r="L4228" s="265">
        <f t="shared" si="919"/>
        <v>230149.25558160027</v>
      </c>
      <c r="M4228" s="265">
        <f>$G4228*NonHospFrac+theModel!$H4228*NonHospFrac</f>
        <v>370261.52648042975</v>
      </c>
      <c r="N4228" s="266">
        <f t="shared" si="921"/>
        <v>600410.78206203005</v>
      </c>
      <c r="O4228" s="159"/>
      <c r="P4228" s="265">
        <f t="shared" si="922"/>
        <v>219726.02205365521</v>
      </c>
      <c r="Q4228" s="265">
        <f t="shared" si="923"/>
        <v>370259.97183875495</v>
      </c>
      <c r="R4228" s="266">
        <f t="shared" si="924"/>
        <v>589985.99389241019</v>
      </c>
    </row>
    <row r="4229" spans="1:18" x14ac:dyDescent="0.3">
      <c r="A4229" s="82">
        <v>4198</v>
      </c>
      <c r="B4229" s="94">
        <f t="shared" si="913"/>
        <v>1.8970404680840462E-35</v>
      </c>
      <c r="C4229" s="179">
        <f t="shared" si="914"/>
        <v>1.8927610715024995E-35</v>
      </c>
      <c r="D4229" s="166">
        <f t="shared" si="915"/>
        <v>2.2558277767625785E-3</v>
      </c>
      <c r="E4229" s="167">
        <f t="shared" si="925"/>
        <v>24.291375447755232</v>
      </c>
      <c r="F4229" s="168">
        <f t="shared" si="926"/>
        <v>9.4722208346260999</v>
      </c>
      <c r="G4229" s="168">
        <f t="shared" si="916"/>
        <v>329178.83811715711</v>
      </c>
      <c r="H4229" s="168">
        <f t="shared" si="917"/>
        <v>271310.33852408634</v>
      </c>
      <c r="I4229" s="169">
        <f t="shared" si="918"/>
        <v>600489.17664124351</v>
      </c>
      <c r="J4229" s="169">
        <f t="shared" si="920"/>
        <v>573284.83256695385</v>
      </c>
      <c r="K4229" s="95"/>
      <c r="L4229" s="265">
        <f t="shared" si="919"/>
        <v>230179.30576488585</v>
      </c>
      <c r="M4229" s="265">
        <f>$G4229*NonHospFrac+theModel!$H4229*NonHospFrac</f>
        <v>370309.8708763576</v>
      </c>
      <c r="N4229" s="266">
        <f t="shared" si="921"/>
        <v>600489.17664124351</v>
      </c>
      <c r="O4229" s="159"/>
      <c r="P4229" s="265">
        <f t="shared" si="922"/>
        <v>219751.34590084065</v>
      </c>
      <c r="Q4229" s="265">
        <f t="shared" si="923"/>
        <v>370308.3162346828</v>
      </c>
      <c r="R4229" s="266">
        <f t="shared" si="924"/>
        <v>590059.66213552351</v>
      </c>
    </row>
    <row r="4230" spans="1:18" x14ac:dyDescent="0.3">
      <c r="A4230" s="82">
        <v>4199</v>
      </c>
      <c r="B4230" s="94">
        <f t="shared" si="913"/>
        <v>1.8616028808971802E-35</v>
      </c>
      <c r="C4230" s="179">
        <f t="shared" si="914"/>
        <v>1.8574034254091511E-35</v>
      </c>
      <c r="D4230" s="166">
        <f t="shared" si="915"/>
        <v>2.2558277767625785E-3</v>
      </c>
      <c r="E4230" s="167">
        <f t="shared" si="925"/>
        <v>24.291375447755232</v>
      </c>
      <c r="F4230" s="168">
        <f t="shared" si="926"/>
        <v>9.4744766624028625</v>
      </c>
      <c r="G4230" s="168">
        <f t="shared" si="916"/>
        <v>329257.23269637057</v>
      </c>
      <c r="H4230" s="168">
        <f t="shared" si="917"/>
        <v>271310.33852408634</v>
      </c>
      <c r="I4230" s="169">
        <f t="shared" si="918"/>
        <v>600567.57122045686</v>
      </c>
      <c r="J4230" s="169">
        <f t="shared" si="920"/>
        <v>573350.89444093662</v>
      </c>
      <c r="K4230" s="95"/>
      <c r="L4230" s="265">
        <f t="shared" si="919"/>
        <v>230209.35594817143</v>
      </c>
      <c r="M4230" s="265">
        <f>$G4230*NonHospFrac+theModel!$H4230*NonHospFrac</f>
        <v>370358.21527228545</v>
      </c>
      <c r="N4230" s="266">
        <f t="shared" si="921"/>
        <v>600567.57122045686</v>
      </c>
      <c r="O4230" s="159"/>
      <c r="P4230" s="265">
        <f t="shared" si="922"/>
        <v>219776.66871577624</v>
      </c>
      <c r="Q4230" s="265">
        <f t="shared" si="923"/>
        <v>370356.66063061066</v>
      </c>
      <c r="R4230" s="266">
        <f t="shared" si="924"/>
        <v>590133.32934638695</v>
      </c>
    </row>
    <row r="4231" spans="1:18" x14ac:dyDescent="0.3">
      <c r="A4231" s="82">
        <v>4200</v>
      </c>
      <c r="B4231" s="94">
        <f t="shared" si="913"/>
        <v>1.8268272841141591E-35</v>
      </c>
      <c r="C4231" s="179">
        <f t="shared" si="914"/>
        <v>1.8227062763833067E-35</v>
      </c>
      <c r="D4231" s="166">
        <f t="shared" si="915"/>
        <v>2.2558277767625785E-3</v>
      </c>
      <c r="E4231" s="167">
        <f t="shared" si="925"/>
        <v>24.291375447755232</v>
      </c>
      <c r="F4231" s="168">
        <f t="shared" si="926"/>
        <v>9.476732490179625</v>
      </c>
      <c r="G4231" s="168">
        <f t="shared" si="916"/>
        <v>329335.62727558392</v>
      </c>
      <c r="H4231" s="168">
        <f t="shared" si="917"/>
        <v>271310.33852408634</v>
      </c>
      <c r="I4231" s="169">
        <f t="shared" si="918"/>
        <v>600645.9657996702</v>
      </c>
      <c r="J4231" s="169">
        <f t="shared" si="920"/>
        <v>573416.95362210739</v>
      </c>
      <c r="K4231" s="95"/>
      <c r="L4231" s="265">
        <f t="shared" si="919"/>
        <v>230239.40613145698</v>
      </c>
      <c r="M4231" s="265">
        <f>$G4231*NonHospFrac+theModel!$H4231*NonHospFrac</f>
        <v>370406.55966821325</v>
      </c>
      <c r="N4231" s="266">
        <f t="shared" si="921"/>
        <v>600645.9657996702</v>
      </c>
      <c r="O4231" s="159"/>
      <c r="P4231" s="265">
        <f t="shared" si="922"/>
        <v>219801.99049850399</v>
      </c>
      <c r="Q4231" s="265">
        <f t="shared" si="923"/>
        <v>370405.00502653845</v>
      </c>
      <c r="R4231" s="266">
        <f t="shared" si="924"/>
        <v>590206.99552504241</v>
      </c>
    </row>
    <row r="4232" spans="1:18" x14ac:dyDescent="0.3">
      <c r="A4232" s="82">
        <v>4201</v>
      </c>
      <c r="B4232" s="94">
        <f t="shared" si="913"/>
        <v>1.7927013114502374E-35</v>
      </c>
      <c r="C4232" s="179">
        <f t="shared" si="914"/>
        <v>1.7886572860364293E-35</v>
      </c>
      <c r="D4232" s="166">
        <f t="shared" si="915"/>
        <v>2.2558277767625785E-3</v>
      </c>
      <c r="E4232" s="167">
        <f t="shared" si="925"/>
        <v>24.291375447755232</v>
      </c>
      <c r="F4232" s="168">
        <f t="shared" si="926"/>
        <v>9.4789883179563876</v>
      </c>
      <c r="G4232" s="168">
        <f t="shared" si="916"/>
        <v>329414.02185479738</v>
      </c>
      <c r="H4232" s="168">
        <f t="shared" si="917"/>
        <v>271310.33852408634</v>
      </c>
      <c r="I4232" s="169">
        <f t="shared" si="918"/>
        <v>600724.36037888378</v>
      </c>
      <c r="J4232" s="169">
        <f t="shared" si="920"/>
        <v>573483.01011057606</v>
      </c>
      <c r="K4232" s="95"/>
      <c r="L4232" s="265">
        <f t="shared" si="919"/>
        <v>230269.45631474257</v>
      </c>
      <c r="M4232" s="265">
        <f>$G4232*NonHospFrac+theModel!$H4232*NonHospFrac</f>
        <v>370454.9040641411</v>
      </c>
      <c r="N4232" s="266">
        <f t="shared" si="921"/>
        <v>600724.36037888366</v>
      </c>
      <c r="O4232" s="159"/>
      <c r="P4232" s="265">
        <f t="shared" si="922"/>
        <v>219827.31124906606</v>
      </c>
      <c r="Q4232" s="265">
        <f t="shared" si="923"/>
        <v>370453.3494224663</v>
      </c>
      <c r="R4232" s="266">
        <f t="shared" si="924"/>
        <v>590280.66067153239</v>
      </c>
    </row>
    <row r="4233" spans="1:18" x14ac:dyDescent="0.3">
      <c r="A4233" s="82">
        <v>4202</v>
      </c>
      <c r="B4233" s="94">
        <f t="shared" si="913"/>
        <v>1.759212827628521E-35</v>
      </c>
      <c r="C4233" s="179">
        <f t="shared" si="914"/>
        <v>1.7552443464667194E-35</v>
      </c>
      <c r="D4233" s="166">
        <f t="shared" si="915"/>
        <v>2.2558277767625785E-3</v>
      </c>
      <c r="E4233" s="167">
        <f t="shared" si="925"/>
        <v>24.291375447755232</v>
      </c>
      <c r="F4233" s="168">
        <f t="shared" si="926"/>
        <v>9.4812441457331502</v>
      </c>
      <c r="G4233" s="168">
        <f t="shared" si="916"/>
        <v>329492.41643401078</v>
      </c>
      <c r="H4233" s="168">
        <f t="shared" si="917"/>
        <v>271310.33852408634</v>
      </c>
      <c r="I4233" s="169">
        <f t="shared" si="918"/>
        <v>600802.75495809712</v>
      </c>
      <c r="J4233" s="169">
        <f t="shared" si="920"/>
        <v>573549.06390645204</v>
      </c>
      <c r="K4233" s="95"/>
      <c r="L4233" s="265">
        <f t="shared" si="919"/>
        <v>230299.50649802817</v>
      </c>
      <c r="M4233" s="265">
        <f>$G4233*NonHospFrac+theModel!$H4233*NonHospFrac</f>
        <v>370503.24846006895</v>
      </c>
      <c r="N4233" s="266">
        <f t="shared" si="921"/>
        <v>600802.75495809712</v>
      </c>
      <c r="O4233" s="159"/>
      <c r="P4233" s="265">
        <f t="shared" si="922"/>
        <v>219852.63096750452</v>
      </c>
      <c r="Q4233" s="265">
        <f t="shared" si="923"/>
        <v>370501.69381839415</v>
      </c>
      <c r="R4233" s="266">
        <f t="shared" si="924"/>
        <v>590354.32478589867</v>
      </c>
    </row>
    <row r="4234" spans="1:18" x14ac:dyDescent="0.3">
      <c r="A4234" s="82">
        <v>4203</v>
      </c>
      <c r="B4234" s="94">
        <f t="shared" si="913"/>
        <v>1.726349924064661E-35</v>
      </c>
      <c r="C4234" s="179">
        <f t="shared" si="914"/>
        <v>1.7224555759535441E-35</v>
      </c>
      <c r="D4234" s="166">
        <f t="shared" si="915"/>
        <v>2.2558277767625785E-3</v>
      </c>
      <c r="E4234" s="167">
        <f t="shared" si="925"/>
        <v>24.291375447755232</v>
      </c>
      <c r="F4234" s="168">
        <f t="shared" si="926"/>
        <v>9.4834999735099128</v>
      </c>
      <c r="G4234" s="168">
        <f t="shared" si="916"/>
        <v>329570.81101322424</v>
      </c>
      <c r="H4234" s="168">
        <f t="shared" si="917"/>
        <v>271310.33852408634</v>
      </c>
      <c r="I4234" s="169">
        <f t="shared" si="918"/>
        <v>600881.14953731059</v>
      </c>
      <c r="J4234" s="169">
        <f t="shared" si="920"/>
        <v>573615.11500984535</v>
      </c>
      <c r="K4234" s="95"/>
      <c r="L4234" s="265">
        <f t="shared" si="919"/>
        <v>230329.55668131376</v>
      </c>
      <c r="M4234" s="265">
        <f>$G4234*NonHospFrac+theModel!$H4234*NonHospFrac</f>
        <v>370551.5928559968</v>
      </c>
      <c r="N4234" s="266">
        <f t="shared" si="921"/>
        <v>600881.14953731059</v>
      </c>
      <c r="O4234" s="159"/>
      <c r="P4234" s="265">
        <f t="shared" si="922"/>
        <v>219877.94965386137</v>
      </c>
      <c r="Q4234" s="265">
        <f t="shared" si="923"/>
        <v>370550.038214322</v>
      </c>
      <c r="R4234" s="266">
        <f t="shared" si="924"/>
        <v>590427.98786818341</v>
      </c>
    </row>
    <row r="4235" spans="1:18" x14ac:dyDescent="0.3">
      <c r="A4235" s="82">
        <v>4204</v>
      </c>
      <c r="B4235" s="94">
        <f t="shared" si="913"/>
        <v>1.6941009146321346E-35</v>
      </c>
      <c r="C4235" s="179">
        <f t="shared" si="914"/>
        <v>1.6902793147322686E-35</v>
      </c>
      <c r="D4235" s="166">
        <f t="shared" si="915"/>
        <v>2.2558277767625785E-3</v>
      </c>
      <c r="E4235" s="167">
        <f t="shared" si="925"/>
        <v>24.291375447755232</v>
      </c>
      <c r="F4235" s="168">
        <f t="shared" si="926"/>
        <v>9.4857558012866754</v>
      </c>
      <c r="G4235" s="168">
        <f t="shared" si="916"/>
        <v>329649.20559243771</v>
      </c>
      <c r="H4235" s="168">
        <f t="shared" si="917"/>
        <v>271310.33852408634</v>
      </c>
      <c r="I4235" s="169">
        <f t="shared" si="918"/>
        <v>600959.54411652405</v>
      </c>
      <c r="J4235" s="169">
        <f t="shared" si="920"/>
        <v>573681.16342086566</v>
      </c>
      <c r="K4235" s="95"/>
      <c r="L4235" s="265">
        <f t="shared" si="919"/>
        <v>230359.60686459934</v>
      </c>
      <c r="M4235" s="265">
        <f>$G4235*NonHospFrac+theModel!$H4235*NonHospFrac</f>
        <v>370599.93725192465</v>
      </c>
      <c r="N4235" s="266">
        <f t="shared" si="921"/>
        <v>600959.54411652405</v>
      </c>
      <c r="O4235" s="159"/>
      <c r="P4235" s="265">
        <f t="shared" si="922"/>
        <v>219903.26730817874</v>
      </c>
      <c r="Q4235" s="265">
        <f t="shared" si="923"/>
        <v>370598.38261024986</v>
      </c>
      <c r="R4235" s="266">
        <f t="shared" si="924"/>
        <v>590501.64991842862</v>
      </c>
    </row>
    <row r="4236" spans="1:18" x14ac:dyDescent="0.3">
      <c r="A4236" s="82">
        <v>4205</v>
      </c>
      <c r="B4236" s="94">
        <f t="shared" si="913"/>
        <v>1.6624543315066284E-35</v>
      </c>
      <c r="C4236" s="179">
        <f t="shared" si="914"/>
        <v>1.6587041208480164E-35</v>
      </c>
      <c r="D4236" s="166">
        <f t="shared" si="915"/>
        <v>2.2558277767625785E-3</v>
      </c>
      <c r="E4236" s="167">
        <f t="shared" si="925"/>
        <v>24.291375447755232</v>
      </c>
      <c r="F4236" s="168">
        <f t="shared" si="926"/>
        <v>9.488011629063438</v>
      </c>
      <c r="G4236" s="168">
        <f t="shared" si="916"/>
        <v>329727.60017165105</v>
      </c>
      <c r="H4236" s="168">
        <f t="shared" si="917"/>
        <v>271310.33852408634</v>
      </c>
      <c r="I4236" s="169">
        <f t="shared" si="918"/>
        <v>601037.93869573739</v>
      </c>
      <c r="J4236" s="169">
        <f t="shared" si="920"/>
        <v>573747.20913962263</v>
      </c>
      <c r="K4236" s="95"/>
      <c r="L4236" s="265">
        <f t="shared" si="919"/>
        <v>230389.65704788489</v>
      </c>
      <c r="M4236" s="265">
        <f>$G4236*NonHospFrac+theModel!$H4236*NonHospFrac</f>
        <v>370648.28164785251</v>
      </c>
      <c r="N4236" s="266">
        <f t="shared" si="921"/>
        <v>601037.93869573739</v>
      </c>
      <c r="O4236" s="159"/>
      <c r="P4236" s="265">
        <f t="shared" si="922"/>
        <v>219928.58393049866</v>
      </c>
      <c r="Q4236" s="265">
        <f t="shared" si="923"/>
        <v>370646.72700617771</v>
      </c>
      <c r="R4236" s="266">
        <f t="shared" si="924"/>
        <v>590575.31093667634</v>
      </c>
    </row>
    <row r="4237" spans="1:18" x14ac:dyDescent="0.3">
      <c r="A4237" s="82">
        <v>4206</v>
      </c>
      <c r="B4237" s="94">
        <f t="shared" si="913"/>
        <v>1.6313989210880548E-35</v>
      </c>
      <c r="C4237" s="179">
        <f t="shared" si="914"/>
        <v>1.6277187660868838E-35</v>
      </c>
      <c r="D4237" s="166">
        <f t="shared" si="915"/>
        <v>2.2558277767625785E-3</v>
      </c>
      <c r="E4237" s="167">
        <f t="shared" si="925"/>
        <v>24.291375447755232</v>
      </c>
      <c r="F4237" s="168">
        <f t="shared" si="926"/>
        <v>9.4902674568402006</v>
      </c>
      <c r="G4237" s="168">
        <f t="shared" si="916"/>
        <v>329805.99475086451</v>
      </c>
      <c r="H4237" s="168">
        <f t="shared" si="917"/>
        <v>271310.33852408634</v>
      </c>
      <c r="I4237" s="169">
        <f t="shared" si="918"/>
        <v>601116.33327495086</v>
      </c>
      <c r="J4237" s="169">
        <f t="shared" si="920"/>
        <v>573813.25216622616</v>
      </c>
      <c r="K4237" s="95"/>
      <c r="L4237" s="265">
        <f t="shared" si="919"/>
        <v>230419.7072311705</v>
      </c>
      <c r="M4237" s="265">
        <f>$G4237*NonHospFrac+theModel!$H4237*NonHospFrac</f>
        <v>370696.62604378036</v>
      </c>
      <c r="N4237" s="266">
        <f t="shared" si="921"/>
        <v>601116.33327495086</v>
      </c>
      <c r="O4237" s="159"/>
      <c r="P4237" s="265">
        <f t="shared" si="922"/>
        <v>219953.89952086326</v>
      </c>
      <c r="Q4237" s="265">
        <f t="shared" si="923"/>
        <v>370695.07140210556</v>
      </c>
      <c r="R4237" s="266">
        <f t="shared" si="924"/>
        <v>590648.97092296882</v>
      </c>
    </row>
    <row r="4238" spans="1:18" x14ac:dyDescent="0.3">
      <c r="A4238" s="82">
        <v>4207</v>
      </c>
      <c r="B4238" s="94">
        <f t="shared" si="913"/>
        <v>1.6009236399987434E-35</v>
      </c>
      <c r="C4238" s="179">
        <f t="shared" si="914"/>
        <v>1.5973122319831583E-35</v>
      </c>
      <c r="D4238" s="166">
        <f t="shared" si="915"/>
        <v>2.2558277767625785E-3</v>
      </c>
      <c r="E4238" s="167">
        <f t="shared" si="925"/>
        <v>24.291375447755232</v>
      </c>
      <c r="F4238" s="168">
        <f t="shared" si="926"/>
        <v>9.4925232846169632</v>
      </c>
      <c r="G4238" s="168">
        <f t="shared" si="916"/>
        <v>329884.38933007792</v>
      </c>
      <c r="H4238" s="168">
        <f t="shared" si="917"/>
        <v>271310.33852408634</v>
      </c>
      <c r="I4238" s="169">
        <f t="shared" si="918"/>
        <v>601194.72785416432</v>
      </c>
      <c r="J4238" s="169">
        <f t="shared" si="920"/>
        <v>573879.2925007859</v>
      </c>
      <c r="K4238" s="95"/>
      <c r="L4238" s="265">
        <f t="shared" si="919"/>
        <v>230449.75741445605</v>
      </c>
      <c r="M4238" s="265">
        <f>$G4238*NonHospFrac+theModel!$H4238*NonHospFrac</f>
        <v>370744.97043970821</v>
      </c>
      <c r="N4238" s="266">
        <f t="shared" si="921"/>
        <v>601194.72785416432</v>
      </c>
      <c r="O4238" s="159"/>
      <c r="P4238" s="265">
        <f t="shared" si="922"/>
        <v>219979.21407931449</v>
      </c>
      <c r="Q4238" s="265">
        <f t="shared" si="923"/>
        <v>370743.41579803341</v>
      </c>
      <c r="R4238" s="266">
        <f t="shared" si="924"/>
        <v>590722.62987734796</v>
      </c>
    </row>
    <row r="4239" spans="1:18" x14ac:dyDescent="0.3">
      <c r="A4239" s="82">
        <v>4208</v>
      </c>
      <c r="B4239" s="94">
        <f t="shared" si="913"/>
        <v>1.5710176511563908E-35</v>
      </c>
      <c r="C4239" s="179">
        <f t="shared" si="914"/>
        <v>1.567473705901128E-35</v>
      </c>
      <c r="D4239" s="166">
        <f t="shared" si="915"/>
        <v>2.2558277767625785E-3</v>
      </c>
      <c r="E4239" s="167">
        <f t="shared" si="925"/>
        <v>24.291375447755232</v>
      </c>
      <c r="F4239" s="168">
        <f t="shared" si="926"/>
        <v>9.4947791123937257</v>
      </c>
      <c r="G4239" s="168">
        <f t="shared" si="916"/>
        <v>329962.78390929132</v>
      </c>
      <c r="H4239" s="168">
        <f t="shared" si="917"/>
        <v>271310.33852408634</v>
      </c>
      <c r="I4239" s="169">
        <f t="shared" si="918"/>
        <v>601273.12243337766</v>
      </c>
      <c r="J4239" s="169">
        <f t="shared" si="920"/>
        <v>573945.33014341153</v>
      </c>
      <c r="K4239" s="95"/>
      <c r="L4239" s="265">
        <f t="shared" si="919"/>
        <v>230479.80759774163</v>
      </c>
      <c r="M4239" s="265">
        <f>$G4239*NonHospFrac+theModel!$H4239*NonHospFrac</f>
        <v>370793.314835636</v>
      </c>
      <c r="N4239" s="266">
        <f t="shared" si="921"/>
        <v>601273.12243337766</v>
      </c>
      <c r="O4239" s="159"/>
      <c r="P4239" s="265">
        <f t="shared" si="922"/>
        <v>220004.52760589452</v>
      </c>
      <c r="Q4239" s="265">
        <f t="shared" si="923"/>
        <v>370791.76019396121</v>
      </c>
      <c r="R4239" s="266">
        <f t="shared" si="924"/>
        <v>590796.28779985569</v>
      </c>
    </row>
    <row r="4240" spans="1:18" x14ac:dyDescent="0.3">
      <c r="A4240" s="82">
        <v>4209</v>
      </c>
      <c r="B4240" s="94">
        <f t="shared" si="913"/>
        <v>1.5416703199203682E-35</v>
      </c>
      <c r="C4240" s="179">
        <f t="shared" si="914"/>
        <v>1.5381925771900815E-35</v>
      </c>
      <c r="D4240" s="166">
        <f t="shared" si="915"/>
        <v>2.2558277767625785E-3</v>
      </c>
      <c r="E4240" s="167">
        <f t="shared" si="925"/>
        <v>24.291375447755232</v>
      </c>
      <c r="F4240" s="168">
        <f t="shared" si="926"/>
        <v>9.4970349401704883</v>
      </c>
      <c r="G4240" s="168">
        <f t="shared" si="916"/>
        <v>330041.17848850478</v>
      </c>
      <c r="H4240" s="168">
        <f t="shared" si="917"/>
        <v>271310.33852408634</v>
      </c>
      <c r="I4240" s="169">
        <f t="shared" si="918"/>
        <v>601351.51701259112</v>
      </c>
      <c r="J4240" s="169">
        <f t="shared" si="920"/>
        <v>574011.36509421293</v>
      </c>
      <c r="K4240" s="95"/>
      <c r="L4240" s="265">
        <f t="shared" si="919"/>
        <v>230509.85778102721</v>
      </c>
      <c r="M4240" s="265">
        <f>$G4240*NonHospFrac+theModel!$H4240*NonHospFrac</f>
        <v>370841.65923156391</v>
      </c>
      <c r="N4240" s="266">
        <f t="shared" si="921"/>
        <v>601351.51701259112</v>
      </c>
      <c r="O4240" s="159"/>
      <c r="P4240" s="265">
        <f t="shared" si="922"/>
        <v>220029.84010064538</v>
      </c>
      <c r="Q4240" s="265">
        <f t="shared" si="923"/>
        <v>370840.10458988912</v>
      </c>
      <c r="R4240" s="266">
        <f t="shared" si="924"/>
        <v>590869.9446905345</v>
      </c>
    </row>
    <row r="4241" spans="1:18" x14ac:dyDescent="0.3">
      <c r="A4241" s="82">
        <v>4210</v>
      </c>
      <c r="B4241" s="94">
        <f t="shared" si="913"/>
        <v>1.5128712103100181E-35</v>
      </c>
      <c r="C4241" s="179">
        <f t="shared" si="914"/>
        <v>1.5094584334111362E-35</v>
      </c>
      <c r="D4241" s="166">
        <f t="shared" si="915"/>
        <v>2.2558277767625785E-3</v>
      </c>
      <c r="E4241" s="167">
        <f t="shared" si="925"/>
        <v>24.291375447755232</v>
      </c>
      <c r="F4241" s="168">
        <f t="shared" si="926"/>
        <v>9.4992907679472509</v>
      </c>
      <c r="G4241" s="168">
        <f t="shared" si="916"/>
        <v>330119.57306771819</v>
      </c>
      <c r="H4241" s="168">
        <f t="shared" si="917"/>
        <v>271310.33852408634</v>
      </c>
      <c r="I4241" s="169">
        <f t="shared" si="918"/>
        <v>601429.91159180459</v>
      </c>
      <c r="J4241" s="169">
        <f t="shared" si="920"/>
        <v>574077.39735329978</v>
      </c>
      <c r="K4241" s="95"/>
      <c r="L4241" s="265">
        <f t="shared" si="919"/>
        <v>230539.90796431279</v>
      </c>
      <c r="M4241" s="265">
        <f>$G4241*NonHospFrac+theModel!$H4241*NonHospFrac</f>
        <v>370890.00362749171</v>
      </c>
      <c r="N4241" s="266">
        <f t="shared" si="921"/>
        <v>601429.91159180447</v>
      </c>
      <c r="O4241" s="159"/>
      <c r="P4241" s="265">
        <f t="shared" si="922"/>
        <v>220055.15156360911</v>
      </c>
      <c r="Q4241" s="265">
        <f t="shared" si="923"/>
        <v>370888.44898581691</v>
      </c>
      <c r="R4241" s="266">
        <f t="shared" si="924"/>
        <v>590943.60054942605</v>
      </c>
    </row>
    <row r="4242" spans="1:18" x14ac:dyDescent="0.3">
      <c r="A4242" s="82">
        <v>4211</v>
      </c>
      <c r="B4242" s="94">
        <f t="shared" si="913"/>
        <v>1.484610081293615E-35</v>
      </c>
      <c r="C4242" s="179">
        <f t="shared" si="914"/>
        <v>1.481261056634571E-35</v>
      </c>
      <c r="D4242" s="166">
        <f t="shared" si="915"/>
        <v>2.2558277767625785E-3</v>
      </c>
      <c r="E4242" s="167">
        <f t="shared" si="925"/>
        <v>24.291375447755232</v>
      </c>
      <c r="F4242" s="168">
        <f t="shared" si="926"/>
        <v>9.5015465957240135</v>
      </c>
      <c r="G4242" s="168">
        <f t="shared" si="916"/>
        <v>330197.96764693159</v>
      </c>
      <c r="H4242" s="168">
        <f t="shared" si="917"/>
        <v>271310.33852408634</v>
      </c>
      <c r="I4242" s="169">
        <f t="shared" si="918"/>
        <v>601508.30617101793</v>
      </c>
      <c r="J4242" s="169">
        <f t="shared" si="920"/>
        <v>574143.42692078161</v>
      </c>
      <c r="K4242" s="95"/>
      <c r="L4242" s="265">
        <f t="shared" si="919"/>
        <v>230569.95814759837</v>
      </c>
      <c r="M4242" s="265">
        <f>$G4242*NonHospFrac+theModel!$H4242*NonHospFrac</f>
        <v>370938.3480234195</v>
      </c>
      <c r="N4242" s="266">
        <f t="shared" si="921"/>
        <v>601508.30617101793</v>
      </c>
      <c r="O4242" s="159"/>
      <c r="P4242" s="265">
        <f t="shared" si="922"/>
        <v>220080.46199482778</v>
      </c>
      <c r="Q4242" s="265">
        <f t="shared" si="923"/>
        <v>370936.7933817447</v>
      </c>
      <c r="R4242" s="266">
        <f t="shared" si="924"/>
        <v>591017.25537657249</v>
      </c>
    </row>
    <row r="4243" spans="1:18" x14ac:dyDescent="0.3">
      <c r="A4243" s="82">
        <v>4212</v>
      </c>
      <c r="B4243" s="94">
        <f t="shared" si="913"/>
        <v>1.456876883146526E-35</v>
      </c>
      <c r="C4243" s="179">
        <f t="shared" si="914"/>
        <v>1.4535904198062008E-35</v>
      </c>
      <c r="D4243" s="166">
        <f t="shared" si="915"/>
        <v>2.2558277767625785E-3</v>
      </c>
      <c r="E4243" s="167">
        <f t="shared" si="925"/>
        <v>24.291375447755232</v>
      </c>
      <c r="F4243" s="168">
        <f t="shared" si="926"/>
        <v>9.5038024235007761</v>
      </c>
      <c r="G4243" s="168">
        <f t="shared" si="916"/>
        <v>330276.36222614499</v>
      </c>
      <c r="H4243" s="168">
        <f t="shared" si="917"/>
        <v>271310.33852408634</v>
      </c>
      <c r="I4243" s="169">
        <f t="shared" si="918"/>
        <v>601586.70075023128</v>
      </c>
      <c r="J4243" s="169">
        <f t="shared" si="920"/>
        <v>574209.45379676833</v>
      </c>
      <c r="K4243" s="95"/>
      <c r="L4243" s="265">
        <f t="shared" si="919"/>
        <v>230600.00833088392</v>
      </c>
      <c r="M4243" s="265">
        <f>$G4243*NonHospFrac+theModel!$H4243*NonHospFrac</f>
        <v>370986.69241934735</v>
      </c>
      <c r="N4243" s="266">
        <f t="shared" si="921"/>
        <v>601586.70075023128</v>
      </c>
      <c r="O4243" s="159"/>
      <c r="P4243" s="265">
        <f t="shared" si="922"/>
        <v>220105.77139434344</v>
      </c>
      <c r="Q4243" s="265">
        <f t="shared" si="923"/>
        <v>370985.13777767256</v>
      </c>
      <c r="R4243" s="266">
        <f t="shared" si="924"/>
        <v>591090.90917201596</v>
      </c>
    </row>
    <row r="4244" spans="1:18" x14ac:dyDescent="0.3">
      <c r="A4244" s="82">
        <v>4213</v>
      </c>
      <c r="B4244" s="94">
        <f t="shared" si="913"/>
        <v>1.429661753877735E-35</v>
      </c>
      <c r="C4244" s="179">
        <f t="shared" si="914"/>
        <v>1.4264366831819626E-35</v>
      </c>
      <c r="D4244" s="166">
        <f t="shared" si="915"/>
        <v>2.2558277767625785E-3</v>
      </c>
      <c r="E4244" s="167">
        <f t="shared" si="925"/>
        <v>24.291375447755232</v>
      </c>
      <c r="F4244" s="168">
        <f t="shared" si="926"/>
        <v>9.5060582512775387</v>
      </c>
      <c r="G4244" s="168">
        <f t="shared" si="916"/>
        <v>330354.75680535845</v>
      </c>
      <c r="H4244" s="168">
        <f t="shared" si="917"/>
        <v>271310.33852408634</v>
      </c>
      <c r="I4244" s="169">
        <f t="shared" si="918"/>
        <v>601665.09532944486</v>
      </c>
      <c r="J4244" s="169">
        <f t="shared" si="920"/>
        <v>574275.47798136971</v>
      </c>
      <c r="K4244" s="95"/>
      <c r="L4244" s="265">
        <f t="shared" si="919"/>
        <v>230630.05851416953</v>
      </c>
      <c r="M4244" s="265">
        <f>$G4244*NonHospFrac+theModel!$H4244*NonHospFrac</f>
        <v>371035.03681527521</v>
      </c>
      <c r="N4244" s="266">
        <f t="shared" si="921"/>
        <v>601665.09532944474</v>
      </c>
      <c r="O4244" s="159"/>
      <c r="P4244" s="265">
        <f t="shared" si="922"/>
        <v>220131.07976219818</v>
      </c>
      <c r="Q4244" s="265">
        <f t="shared" si="923"/>
        <v>371033.48217360041</v>
      </c>
      <c r="R4244" s="266">
        <f t="shared" si="924"/>
        <v>591164.56193579861</v>
      </c>
    </row>
    <row r="4245" spans="1:18" x14ac:dyDescent="0.3">
      <c r="A4245" s="82">
        <v>4214</v>
      </c>
      <c r="B4245" s="94">
        <f t="shared" si="913"/>
        <v>1.4029550157225841E-35</v>
      </c>
      <c r="C4245" s="179">
        <f t="shared" si="914"/>
        <v>1.3997901908285687E-35</v>
      </c>
      <c r="D4245" s="166">
        <f t="shared" si="915"/>
        <v>2.2558277767625785E-3</v>
      </c>
      <c r="E4245" s="167">
        <f t="shared" si="925"/>
        <v>24.291375447755232</v>
      </c>
      <c r="F4245" s="168">
        <f t="shared" si="926"/>
        <v>9.5083140790543013</v>
      </c>
      <c r="G4245" s="168">
        <f t="shared" si="916"/>
        <v>330433.15138457186</v>
      </c>
      <c r="H4245" s="168">
        <f t="shared" si="917"/>
        <v>271310.33852408634</v>
      </c>
      <c r="I4245" s="169">
        <f t="shared" si="918"/>
        <v>601743.4899086582</v>
      </c>
      <c r="J4245" s="169">
        <f t="shared" si="920"/>
        <v>574341.49947469519</v>
      </c>
      <c r="K4245" s="95"/>
      <c r="L4245" s="265">
        <f t="shared" si="919"/>
        <v>230660.10869745511</v>
      </c>
      <c r="M4245" s="265">
        <f>$G4245*NonHospFrac+theModel!$H4245*NonHospFrac</f>
        <v>371083.38121120306</v>
      </c>
      <c r="N4245" s="266">
        <f t="shared" si="921"/>
        <v>601743.4899086582</v>
      </c>
      <c r="O4245" s="159"/>
      <c r="P4245" s="265">
        <f t="shared" si="922"/>
        <v>220156.387098434</v>
      </c>
      <c r="Q4245" s="265">
        <f t="shared" si="923"/>
        <v>371081.82656952826</v>
      </c>
      <c r="R4245" s="266">
        <f t="shared" si="924"/>
        <v>591238.21366796223</v>
      </c>
    </row>
    <row r="4246" spans="1:18" x14ac:dyDescent="0.3">
      <c r="A4246" s="82">
        <v>4215</v>
      </c>
      <c r="B4246" s="94">
        <f t="shared" si="913"/>
        <v>1.3767471717016639E-35</v>
      </c>
      <c r="C4246" s="179">
        <f t="shared" si="914"/>
        <v>1.37364146719016E-35</v>
      </c>
      <c r="D4246" s="166">
        <f t="shared" si="915"/>
        <v>2.2558277767625785E-3</v>
      </c>
      <c r="E4246" s="167">
        <f t="shared" si="925"/>
        <v>24.291375447755232</v>
      </c>
      <c r="F4246" s="168">
        <f t="shared" si="926"/>
        <v>9.5105699068310638</v>
      </c>
      <c r="G4246" s="168">
        <f t="shared" si="916"/>
        <v>330511.54596378526</v>
      </c>
      <c r="H4246" s="168">
        <f t="shared" si="917"/>
        <v>271310.33852408634</v>
      </c>
      <c r="I4246" s="169">
        <f t="shared" si="918"/>
        <v>601821.88448787155</v>
      </c>
      <c r="J4246" s="169">
        <f t="shared" si="920"/>
        <v>574407.51827685465</v>
      </c>
      <c r="K4246" s="95"/>
      <c r="L4246" s="265">
        <f t="shared" si="919"/>
        <v>230690.1588807407</v>
      </c>
      <c r="M4246" s="265">
        <f>$G4246*NonHospFrac+theModel!$H4246*NonHospFrac</f>
        <v>371131.72560713091</v>
      </c>
      <c r="N4246" s="266">
        <f t="shared" si="921"/>
        <v>601821.88448787155</v>
      </c>
      <c r="O4246" s="159"/>
      <c r="P4246" s="265">
        <f t="shared" si="922"/>
        <v>220181.693403093</v>
      </c>
      <c r="Q4246" s="265">
        <f t="shared" si="923"/>
        <v>371130.17096545611</v>
      </c>
      <c r="R4246" s="266">
        <f t="shared" si="924"/>
        <v>591311.86436854908</v>
      </c>
    </row>
    <row r="4247" spans="1:18" x14ac:dyDescent="0.3">
      <c r="A4247" s="82">
        <v>4216</v>
      </c>
      <c r="B4247" s="94">
        <f t="shared" si="913"/>
        <v>1.3510289022433445E-35</v>
      </c>
      <c r="C4247" s="179">
        <f t="shared" si="914"/>
        <v>1.3479812137184548E-35</v>
      </c>
      <c r="D4247" s="166">
        <f t="shared" si="915"/>
        <v>2.2558277767625785E-3</v>
      </c>
      <c r="E4247" s="167">
        <f t="shared" si="925"/>
        <v>24.291375447755232</v>
      </c>
      <c r="F4247" s="168">
        <f t="shared" si="926"/>
        <v>9.5128257346078264</v>
      </c>
      <c r="G4247" s="168">
        <f t="shared" si="916"/>
        <v>330589.94054299872</v>
      </c>
      <c r="H4247" s="168">
        <f t="shared" si="917"/>
        <v>271310.33852408634</v>
      </c>
      <c r="I4247" s="169">
        <f t="shared" si="918"/>
        <v>601900.27906708512</v>
      </c>
      <c r="J4247" s="169">
        <f t="shared" si="920"/>
        <v>574473.534387958</v>
      </c>
      <c r="K4247" s="95"/>
      <c r="L4247" s="265">
        <f t="shared" si="919"/>
        <v>230720.20906402628</v>
      </c>
      <c r="M4247" s="265">
        <f>$G4247*NonHospFrac+theModel!$H4247*NonHospFrac</f>
        <v>371180.07000305876</v>
      </c>
      <c r="N4247" s="266">
        <f t="shared" si="921"/>
        <v>601900.27906708501</v>
      </c>
      <c r="O4247" s="159"/>
      <c r="P4247" s="265">
        <f t="shared" si="922"/>
        <v>220206.99867621719</v>
      </c>
      <c r="Q4247" s="265">
        <f t="shared" si="923"/>
        <v>371178.51536138396</v>
      </c>
      <c r="R4247" s="266">
        <f t="shared" si="924"/>
        <v>591385.51403760118</v>
      </c>
    </row>
    <row r="4248" spans="1:18" x14ac:dyDescent="0.3">
      <c r="A4248" s="82">
        <v>4217</v>
      </c>
      <c r="B4248" s="94">
        <f t="shared" si="913"/>
        <v>1.325791061870029E-35</v>
      </c>
      <c r="C4248" s="179">
        <f t="shared" si="914"/>
        <v>1.322800305566479E-35</v>
      </c>
      <c r="D4248" s="166">
        <f t="shared" si="915"/>
        <v>2.2558277767625785E-3</v>
      </c>
      <c r="E4248" s="167">
        <f t="shared" si="925"/>
        <v>24.291375447755232</v>
      </c>
      <c r="F4248" s="168">
        <f t="shared" si="926"/>
        <v>9.515081562384589</v>
      </c>
      <c r="G4248" s="168">
        <f t="shared" si="916"/>
        <v>330668.33512221213</v>
      </c>
      <c r="H4248" s="168">
        <f t="shared" si="917"/>
        <v>271310.33852408634</v>
      </c>
      <c r="I4248" s="169">
        <f t="shared" si="918"/>
        <v>601978.67364629847</v>
      </c>
      <c r="J4248" s="169">
        <f t="shared" si="920"/>
        <v>574539.54780811444</v>
      </c>
      <c r="K4248" s="95"/>
      <c r="L4248" s="265">
        <f t="shared" si="919"/>
        <v>230750.25924731186</v>
      </c>
      <c r="M4248" s="265">
        <f>$G4248*NonHospFrac+theModel!$H4248*NonHospFrac</f>
        <v>371228.41439898661</v>
      </c>
      <c r="N4248" s="266">
        <f t="shared" si="921"/>
        <v>601978.67364629847</v>
      </c>
      <c r="O4248" s="159"/>
      <c r="P4248" s="265">
        <f t="shared" si="922"/>
        <v>220232.30291784863</v>
      </c>
      <c r="Q4248" s="265">
        <f t="shared" si="923"/>
        <v>371226.85975731182</v>
      </c>
      <c r="R4248" s="266">
        <f t="shared" si="924"/>
        <v>591459.16267516045</v>
      </c>
    </row>
    <row r="4249" spans="1:18" x14ac:dyDescent="0.3">
      <c r="A4249" s="82">
        <v>4218</v>
      </c>
      <c r="B4249" s="94">
        <f t="shared" si="913"/>
        <v>1.3010246759456907E-35</v>
      </c>
      <c r="C4249" s="179">
        <f t="shared" si="914"/>
        <v>1.298089788343439E-35</v>
      </c>
      <c r="D4249" s="166">
        <f t="shared" si="915"/>
        <v>2.2558277767625785E-3</v>
      </c>
      <c r="E4249" s="167">
        <f t="shared" si="925"/>
        <v>24.291375447755232</v>
      </c>
      <c r="F4249" s="168">
        <f t="shared" si="926"/>
        <v>9.5173373901613516</v>
      </c>
      <c r="G4249" s="168">
        <f t="shared" si="916"/>
        <v>330746.72970142553</v>
      </c>
      <c r="H4249" s="168">
        <f t="shared" si="917"/>
        <v>271310.33852408634</v>
      </c>
      <c r="I4249" s="169">
        <f t="shared" si="918"/>
        <v>602057.06822551182</v>
      </c>
      <c r="J4249" s="169">
        <f t="shared" si="920"/>
        <v>574605.55853743397</v>
      </c>
      <c r="K4249" s="95"/>
      <c r="L4249" s="265">
        <f t="shared" si="919"/>
        <v>230780.30943059741</v>
      </c>
      <c r="M4249" s="265">
        <f>$G4249*NonHospFrac+theModel!$H4249*NonHospFrac</f>
        <v>371276.75879491447</v>
      </c>
      <c r="N4249" s="266">
        <f t="shared" si="921"/>
        <v>602057.06822551182</v>
      </c>
      <c r="O4249" s="159"/>
      <c r="P4249" s="265">
        <f t="shared" si="922"/>
        <v>220257.60612802935</v>
      </c>
      <c r="Q4249" s="265">
        <f t="shared" si="923"/>
        <v>371275.20415323967</v>
      </c>
      <c r="R4249" s="266">
        <f t="shared" si="924"/>
        <v>591532.81028126902</v>
      </c>
    </row>
    <row r="4250" spans="1:18" x14ac:dyDescent="0.3">
      <c r="A4250" s="82">
        <v>4219</v>
      </c>
      <c r="B4250" s="94">
        <f t="shared" si="913"/>
        <v>1.2767209374847743E-35</v>
      </c>
      <c r="C4250" s="179">
        <f t="shared" si="914"/>
        <v>1.2738408749308217E-35</v>
      </c>
      <c r="D4250" s="166">
        <f t="shared" si="915"/>
        <v>2.2558277767625785E-3</v>
      </c>
      <c r="E4250" s="167">
        <f t="shared" si="925"/>
        <v>24.291375447755232</v>
      </c>
      <c r="F4250" s="168">
        <f t="shared" si="926"/>
        <v>9.5195932179381142</v>
      </c>
      <c r="G4250" s="168">
        <f t="shared" si="916"/>
        <v>330825.12428063899</v>
      </c>
      <c r="H4250" s="168">
        <f t="shared" si="917"/>
        <v>271310.33852408634</v>
      </c>
      <c r="I4250" s="169">
        <f t="shared" si="918"/>
        <v>602135.46280472539</v>
      </c>
      <c r="J4250" s="169">
        <f t="shared" si="920"/>
        <v>574671.56657602638</v>
      </c>
      <c r="K4250" s="95"/>
      <c r="L4250" s="265">
        <f t="shared" si="919"/>
        <v>230810.35961388302</v>
      </c>
      <c r="M4250" s="265">
        <f>$G4250*NonHospFrac+theModel!$H4250*NonHospFrac</f>
        <v>371325.10319084232</v>
      </c>
      <c r="N4250" s="266">
        <f t="shared" si="921"/>
        <v>602135.46280472539</v>
      </c>
      <c r="O4250" s="159"/>
      <c r="P4250" s="265">
        <f t="shared" si="922"/>
        <v>220282.90830680146</v>
      </c>
      <c r="Q4250" s="265">
        <f t="shared" si="923"/>
        <v>371323.54854916752</v>
      </c>
      <c r="R4250" s="266">
        <f t="shared" si="924"/>
        <v>591606.45685596904</v>
      </c>
    </row>
    <row r="4251" spans="1:18" x14ac:dyDescent="0.3">
      <c r="A4251" s="82">
        <v>4220</v>
      </c>
      <c r="B4251" s="94">
        <f t="shared" si="913"/>
        <v>1.2528712040201124E-35</v>
      </c>
      <c r="C4251" s="179">
        <f t="shared" si="914"/>
        <v>1.2500449423573778E-35</v>
      </c>
      <c r="D4251" s="166">
        <f t="shared" si="915"/>
        <v>2.2558277767625785E-3</v>
      </c>
      <c r="E4251" s="167">
        <f t="shared" si="925"/>
        <v>24.291375447755232</v>
      </c>
      <c r="F4251" s="168">
        <f t="shared" si="926"/>
        <v>9.5218490457148768</v>
      </c>
      <c r="G4251" s="168">
        <f t="shared" si="916"/>
        <v>330903.5188598524</v>
      </c>
      <c r="H4251" s="168">
        <f t="shared" si="917"/>
        <v>271310.33852408634</v>
      </c>
      <c r="I4251" s="169">
        <f t="shared" si="918"/>
        <v>602213.85738393874</v>
      </c>
      <c r="J4251" s="169">
        <f t="shared" si="920"/>
        <v>574737.57192400098</v>
      </c>
      <c r="K4251" s="95"/>
      <c r="L4251" s="265">
        <f t="shared" si="919"/>
        <v>230840.40979716857</v>
      </c>
      <c r="M4251" s="265">
        <f>$G4251*NonHospFrac+theModel!$H4251*NonHospFrac</f>
        <v>371373.44758677017</v>
      </c>
      <c r="N4251" s="266">
        <f t="shared" si="921"/>
        <v>602213.85738393874</v>
      </c>
      <c r="O4251" s="159"/>
      <c r="P4251" s="265">
        <f t="shared" si="922"/>
        <v>220308.2094542069</v>
      </c>
      <c r="Q4251" s="265">
        <f t="shared" si="923"/>
        <v>371371.89294509537</v>
      </c>
      <c r="R4251" s="266">
        <f t="shared" si="924"/>
        <v>591680.1023993023</v>
      </c>
    </row>
    <row r="4252" spans="1:18" x14ac:dyDescent="0.3">
      <c r="A4252" s="82">
        <v>4221</v>
      </c>
      <c r="B4252" s="94">
        <f t="shared" si="913"/>
        <v>1.2294669945299385E-35</v>
      </c>
      <c r="C4252" s="179">
        <f t="shared" si="914"/>
        <v>1.2266935287330651E-35</v>
      </c>
      <c r="D4252" s="166">
        <f t="shared" si="915"/>
        <v>2.2558277767625785E-3</v>
      </c>
      <c r="E4252" s="167">
        <f t="shared" si="925"/>
        <v>24.291375447755232</v>
      </c>
      <c r="F4252" s="168">
        <f t="shared" si="926"/>
        <v>9.5241048734916394</v>
      </c>
      <c r="G4252" s="168">
        <f t="shared" si="916"/>
        <v>330981.91343906586</v>
      </c>
      <c r="H4252" s="168">
        <f t="shared" si="917"/>
        <v>271310.33852408634</v>
      </c>
      <c r="I4252" s="169">
        <f t="shared" si="918"/>
        <v>602292.2519631522</v>
      </c>
      <c r="J4252" s="169">
        <f t="shared" si="920"/>
        <v>574803.57458146778</v>
      </c>
      <c r="K4252" s="95"/>
      <c r="L4252" s="265">
        <f t="shared" si="919"/>
        <v>230870.45998045418</v>
      </c>
      <c r="M4252" s="265">
        <f>$G4252*NonHospFrac+theModel!$H4252*NonHospFrac</f>
        <v>371421.79198269802</v>
      </c>
      <c r="N4252" s="266">
        <f t="shared" si="921"/>
        <v>602292.2519631522</v>
      </c>
      <c r="O4252" s="159"/>
      <c r="P4252" s="265">
        <f t="shared" si="922"/>
        <v>220333.5095702878</v>
      </c>
      <c r="Q4252" s="265">
        <f t="shared" si="923"/>
        <v>371420.23734102322</v>
      </c>
      <c r="R4252" s="266">
        <f t="shared" si="924"/>
        <v>591753.74691131106</v>
      </c>
    </row>
    <row r="4253" spans="1:18" x14ac:dyDescent="0.3">
      <c r="A4253" s="82">
        <v>4222</v>
      </c>
      <c r="B4253" s="94">
        <f t="shared" si="913"/>
        <v>1.2064999864217601E-35</v>
      </c>
      <c r="C4253" s="179">
        <f t="shared" si="914"/>
        <v>1.2037783302397263E-35</v>
      </c>
      <c r="D4253" s="166">
        <f t="shared" si="915"/>
        <v>2.2558277767625785E-3</v>
      </c>
      <c r="E4253" s="167">
        <f t="shared" si="925"/>
        <v>24.291375447755232</v>
      </c>
      <c r="F4253" s="168">
        <f t="shared" si="926"/>
        <v>9.526360701268402</v>
      </c>
      <c r="G4253" s="168">
        <f t="shared" si="916"/>
        <v>331060.3080182792</v>
      </c>
      <c r="H4253" s="168">
        <f t="shared" si="917"/>
        <v>271310.33852408634</v>
      </c>
      <c r="I4253" s="169">
        <f t="shared" si="918"/>
        <v>602370.64654236555</v>
      </c>
      <c r="J4253" s="169">
        <f t="shared" si="920"/>
        <v>574869.57454853621</v>
      </c>
      <c r="K4253" s="95"/>
      <c r="L4253" s="265">
        <f t="shared" si="919"/>
        <v>230900.51016373973</v>
      </c>
      <c r="M4253" s="265">
        <f>$G4253*NonHospFrac+theModel!$H4253*NonHospFrac</f>
        <v>371470.13637862576</v>
      </c>
      <c r="N4253" s="266">
        <f t="shared" si="921"/>
        <v>602370.64654236543</v>
      </c>
      <c r="O4253" s="159"/>
      <c r="P4253" s="265">
        <f t="shared" si="922"/>
        <v>220358.80865508612</v>
      </c>
      <c r="Q4253" s="265">
        <f t="shared" si="923"/>
        <v>371468.58173695096</v>
      </c>
      <c r="R4253" s="266">
        <f t="shared" si="924"/>
        <v>591827.39039203711</v>
      </c>
    </row>
    <row r="4254" spans="1:18" x14ac:dyDescent="0.3">
      <c r="A4254" s="82">
        <v>4223</v>
      </c>
      <c r="B4254" s="94">
        <f t="shared" si="913"/>
        <v>1.1839620125729367E-35</v>
      </c>
      <c r="C4254" s="179">
        <f t="shared" si="914"/>
        <v>1.181291198178343E-35</v>
      </c>
      <c r="D4254" s="166">
        <f t="shared" si="915"/>
        <v>2.2558277767625785E-3</v>
      </c>
      <c r="E4254" s="167">
        <f t="shared" si="925"/>
        <v>24.291375447755232</v>
      </c>
      <c r="F4254" s="168">
        <f t="shared" si="926"/>
        <v>9.5286165290451645</v>
      </c>
      <c r="G4254" s="168">
        <f t="shared" si="916"/>
        <v>331138.70259749267</v>
      </c>
      <c r="H4254" s="168">
        <f t="shared" si="917"/>
        <v>271310.33852408634</v>
      </c>
      <c r="I4254" s="169">
        <f t="shared" si="918"/>
        <v>602449.04112157901</v>
      </c>
      <c r="J4254" s="169">
        <f t="shared" si="920"/>
        <v>574935.57182531618</v>
      </c>
      <c r="K4254" s="95"/>
      <c r="L4254" s="265">
        <f t="shared" si="919"/>
        <v>230930.56034702534</v>
      </c>
      <c r="M4254" s="265">
        <f>$G4254*NonHospFrac+theModel!$H4254*NonHospFrac</f>
        <v>371518.48077455367</v>
      </c>
      <c r="N4254" s="266">
        <f t="shared" si="921"/>
        <v>602449.04112157901</v>
      </c>
      <c r="O4254" s="159"/>
      <c r="P4254" s="265">
        <f t="shared" si="922"/>
        <v>220384.10670864399</v>
      </c>
      <c r="Q4254" s="265">
        <f t="shared" si="923"/>
        <v>371516.92613287887</v>
      </c>
      <c r="R4254" s="266">
        <f t="shared" si="924"/>
        <v>591901.03284152283</v>
      </c>
    </row>
    <row r="4255" spans="1:18" x14ac:dyDescent="0.3">
      <c r="A4255" s="82">
        <v>4224</v>
      </c>
      <c r="B4255" s="94">
        <f t="shared" ref="B4255:B4318" si="927">Constant*EXP(PowerTerm*(A4255)/7)</f>
        <v>1.1618450584265311E-35</v>
      </c>
      <c r="C4255" s="179">
        <f t="shared" ref="C4255:C4318" si="928">(1-theFloor)*B4255</f>
        <v>1.1592241360714381E-35</v>
      </c>
      <c r="D4255" s="166">
        <f t="shared" ref="D4255:D4318" si="929">theFloor</f>
        <v>2.2558277767625785E-3</v>
      </c>
      <c r="E4255" s="167">
        <f t="shared" si="925"/>
        <v>24.291375447755232</v>
      </c>
      <c r="F4255" s="168">
        <f t="shared" si="926"/>
        <v>9.5308723568219271</v>
      </c>
      <c r="G4255" s="168">
        <f t="shared" ref="G4255:G4318" si="930">$B$22*F4255*totInfected/365.25</f>
        <v>331217.09717670607</v>
      </c>
      <c r="H4255" s="168">
        <f t="shared" ref="H4255:H4318" si="931">lostQALYs_Injured*E4255*totInfected/365.25</f>
        <v>271310.33852408634</v>
      </c>
      <c r="I4255" s="169">
        <f t="shared" ref="I4255:I4318" si="932">H4255+G4255</f>
        <v>602527.43570079235</v>
      </c>
      <c r="J4255" s="169">
        <f t="shared" si="920"/>
        <v>575001.5664119171</v>
      </c>
      <c r="K4255" s="95"/>
      <c r="L4255" s="265">
        <f t="shared" ref="L4255:L4318" si="933">$G4255*HospFrac+$H4255*HospFrac</f>
        <v>230960.61053031089</v>
      </c>
      <c r="M4255" s="265">
        <f>$G4255*NonHospFrac+theModel!$H4255*NonHospFrac</f>
        <v>371566.82517048146</v>
      </c>
      <c r="N4255" s="266">
        <f t="shared" si="921"/>
        <v>602527.43570079235</v>
      </c>
      <c r="O4255" s="159"/>
      <c r="P4255" s="265">
        <f t="shared" si="922"/>
        <v>220409.40373100335</v>
      </c>
      <c r="Q4255" s="265">
        <f t="shared" si="923"/>
        <v>371565.27052880666</v>
      </c>
      <c r="R4255" s="266">
        <f t="shared" si="924"/>
        <v>591974.67425981001</v>
      </c>
    </row>
    <row r="4256" spans="1:18" x14ac:dyDescent="0.3">
      <c r="A4256" s="82">
        <v>4225</v>
      </c>
      <c r="B4256" s="94">
        <f t="shared" si="927"/>
        <v>1.1401412591410764E-35</v>
      </c>
      <c r="C4256" s="179">
        <f t="shared" si="928"/>
        <v>1.1375692968192729E-35</v>
      </c>
      <c r="D4256" s="166">
        <f t="shared" si="929"/>
        <v>2.2558277767625785E-3</v>
      </c>
      <c r="E4256" s="167">
        <f t="shared" si="925"/>
        <v>24.291375447755232</v>
      </c>
      <c r="F4256" s="168">
        <f t="shared" si="926"/>
        <v>9.5331281845986897</v>
      </c>
      <c r="G4256" s="168">
        <f t="shared" si="930"/>
        <v>331295.49175591953</v>
      </c>
      <c r="H4256" s="168">
        <f t="shared" si="931"/>
        <v>271310.33852408634</v>
      </c>
      <c r="I4256" s="169">
        <f t="shared" si="932"/>
        <v>602605.83028000593</v>
      </c>
      <c r="J4256" s="169">
        <f t="shared" ref="J4256:J4319" si="934">J4255+(I4256-I4255)/(1+discountDaily)^A4256</f>
        <v>575067.55830844899</v>
      </c>
      <c r="K4256" s="95"/>
      <c r="L4256" s="265">
        <f t="shared" si="933"/>
        <v>230990.6607135965</v>
      </c>
      <c r="M4256" s="265">
        <f>$G4256*NonHospFrac+theModel!$H4256*NonHospFrac</f>
        <v>371615.16956640937</v>
      </c>
      <c r="N4256" s="266">
        <f t="shared" ref="N4256:N4319" si="935">L4256+M4256</f>
        <v>602605.83028000593</v>
      </c>
      <c r="O4256" s="159"/>
      <c r="P4256" s="265">
        <f t="shared" ref="P4256:P4319" si="936">P4255+(L4256-L4255)/(1+discountDaily)^A4256</f>
        <v>220434.69972220631</v>
      </c>
      <c r="Q4256" s="265">
        <f t="shared" ref="Q4256:Q4319" si="937">Q4255+(M4256-M4255)/(1+discountDaily)^B4256</f>
        <v>371613.61492473457</v>
      </c>
      <c r="R4256" s="266">
        <f t="shared" ref="R4256:R4319" si="938">P4256+Q4256</f>
        <v>592048.31464694091</v>
      </c>
    </row>
    <row r="4257" spans="1:18" x14ac:dyDescent="0.3">
      <c r="A4257" s="82">
        <v>4226</v>
      </c>
      <c r="B4257" s="94">
        <f t="shared" si="927"/>
        <v>1.1188428967940875E-35</v>
      </c>
      <c r="C4257" s="179">
        <f t="shared" si="928"/>
        <v>1.1163189799096659E-35</v>
      </c>
      <c r="D4257" s="166">
        <f t="shared" si="929"/>
        <v>2.2558277767625785E-3</v>
      </c>
      <c r="E4257" s="167">
        <f t="shared" ref="E4257:E4320" si="939">C4257+E4256</f>
        <v>24.291375447755232</v>
      </c>
      <c r="F4257" s="168">
        <f t="shared" ref="F4257:F4320" si="940">D4257+F4256</f>
        <v>9.5353840123754523</v>
      </c>
      <c r="G4257" s="168">
        <f t="shared" si="930"/>
        <v>331373.88633513293</v>
      </c>
      <c r="H4257" s="168">
        <f t="shared" si="931"/>
        <v>271310.33852408634</v>
      </c>
      <c r="I4257" s="169">
        <f t="shared" si="932"/>
        <v>602684.22485921928</v>
      </c>
      <c r="J4257" s="169">
        <f t="shared" si="934"/>
        <v>575133.54751502106</v>
      </c>
      <c r="K4257" s="95"/>
      <c r="L4257" s="265">
        <f t="shared" si="933"/>
        <v>231020.71089688205</v>
      </c>
      <c r="M4257" s="265">
        <f>$G4257*NonHospFrac+theModel!$H4257*NonHospFrac</f>
        <v>371663.51396233717</v>
      </c>
      <c r="N4257" s="266">
        <f t="shared" si="935"/>
        <v>602684.22485921928</v>
      </c>
      <c r="O4257" s="159"/>
      <c r="P4257" s="265">
        <f t="shared" si="936"/>
        <v>220459.99468229481</v>
      </c>
      <c r="Q4257" s="265">
        <f t="shared" si="937"/>
        <v>371661.95932066237</v>
      </c>
      <c r="R4257" s="266">
        <f t="shared" si="938"/>
        <v>592121.95400295721</v>
      </c>
    </row>
    <row r="4258" spans="1:18" x14ac:dyDescent="0.3">
      <c r="A4258" s="82">
        <v>4227</v>
      </c>
      <c r="B4258" s="94">
        <f t="shared" si="927"/>
        <v>1.097942397637288E-35</v>
      </c>
      <c r="C4258" s="179">
        <f t="shared" si="928"/>
        <v>1.0954656286794125E-35</v>
      </c>
      <c r="D4258" s="166">
        <f t="shared" si="929"/>
        <v>2.2558277767625785E-3</v>
      </c>
      <c r="E4258" s="167">
        <f t="shared" si="939"/>
        <v>24.291375447755232</v>
      </c>
      <c r="F4258" s="168">
        <f t="shared" si="940"/>
        <v>9.5376398401522149</v>
      </c>
      <c r="G4258" s="168">
        <f t="shared" si="930"/>
        <v>331452.2809143464</v>
      </c>
      <c r="H4258" s="168">
        <f t="shared" si="931"/>
        <v>271310.33852408634</v>
      </c>
      <c r="I4258" s="169">
        <f t="shared" si="932"/>
        <v>602762.61943843274</v>
      </c>
      <c r="J4258" s="169">
        <f t="shared" si="934"/>
        <v>575199.53403174318</v>
      </c>
      <c r="K4258" s="95"/>
      <c r="L4258" s="265">
        <f t="shared" si="933"/>
        <v>231050.76108016766</v>
      </c>
      <c r="M4258" s="265">
        <f>$G4258*NonHospFrac+theModel!$H4258*NonHospFrac</f>
        <v>371711.85835826508</v>
      </c>
      <c r="N4258" s="266">
        <f t="shared" si="935"/>
        <v>602762.61943843274</v>
      </c>
      <c r="O4258" s="159"/>
      <c r="P4258" s="265">
        <f t="shared" si="936"/>
        <v>220485.288611311</v>
      </c>
      <c r="Q4258" s="265">
        <f t="shared" si="937"/>
        <v>371710.30371659028</v>
      </c>
      <c r="R4258" s="266">
        <f t="shared" si="938"/>
        <v>592195.59232790128</v>
      </c>
    </row>
    <row r="4259" spans="1:18" x14ac:dyDescent="0.3">
      <c r="A4259" s="82">
        <v>4228</v>
      </c>
      <c r="B4259" s="94">
        <f t="shared" si="927"/>
        <v>1.0774323294036226E-35</v>
      </c>
      <c r="C4259" s="179">
        <f t="shared" si="928"/>
        <v>1.0750018276273718E-35</v>
      </c>
      <c r="D4259" s="166">
        <f t="shared" si="929"/>
        <v>2.2558277767625785E-3</v>
      </c>
      <c r="E4259" s="167">
        <f t="shared" si="939"/>
        <v>24.291375447755232</v>
      </c>
      <c r="F4259" s="168">
        <f t="shared" si="940"/>
        <v>9.5398956679289775</v>
      </c>
      <c r="G4259" s="168">
        <f t="shared" si="930"/>
        <v>331530.67549355974</v>
      </c>
      <c r="H4259" s="168">
        <f t="shared" si="931"/>
        <v>271310.33852408634</v>
      </c>
      <c r="I4259" s="169">
        <f t="shared" si="932"/>
        <v>602841.01401764608</v>
      </c>
      <c r="J4259" s="169">
        <f t="shared" si="934"/>
        <v>575265.51785872492</v>
      </c>
      <c r="K4259" s="95"/>
      <c r="L4259" s="265">
        <f t="shared" si="933"/>
        <v>231080.81126345322</v>
      </c>
      <c r="M4259" s="265">
        <f>$G4259*NonHospFrac+theModel!$H4259*NonHospFrac</f>
        <v>371760.20275419287</v>
      </c>
      <c r="N4259" s="266">
        <f t="shared" si="935"/>
        <v>602841.01401764608</v>
      </c>
      <c r="O4259" s="159"/>
      <c r="P4259" s="265">
        <f t="shared" si="936"/>
        <v>220510.58150929681</v>
      </c>
      <c r="Q4259" s="265">
        <f t="shared" si="937"/>
        <v>371758.64811251807</v>
      </c>
      <c r="R4259" s="266">
        <f t="shared" si="938"/>
        <v>592269.22962181491</v>
      </c>
    </row>
    <row r="4260" spans="1:18" x14ac:dyDescent="0.3">
      <c r="A4260" s="82">
        <v>4229</v>
      </c>
      <c r="B4260" s="94">
        <f t="shared" si="927"/>
        <v>1.0573053986640752E-35</v>
      </c>
      <c r="C4260" s="179">
        <f t="shared" si="928"/>
        <v>1.0549202997772477E-35</v>
      </c>
      <c r="D4260" s="166">
        <f t="shared" si="929"/>
        <v>2.2558277767625785E-3</v>
      </c>
      <c r="E4260" s="167">
        <f t="shared" si="939"/>
        <v>24.291375447755232</v>
      </c>
      <c r="F4260" s="168">
        <f t="shared" si="940"/>
        <v>9.5421514957057401</v>
      </c>
      <c r="G4260" s="168">
        <f t="shared" si="930"/>
        <v>331609.0700727732</v>
      </c>
      <c r="H4260" s="168">
        <f t="shared" si="931"/>
        <v>271310.33852408634</v>
      </c>
      <c r="I4260" s="169">
        <f t="shared" si="932"/>
        <v>602919.40859685955</v>
      </c>
      <c r="J4260" s="169">
        <f t="shared" si="934"/>
        <v>575331.49899607606</v>
      </c>
      <c r="K4260" s="95"/>
      <c r="L4260" s="265">
        <f t="shared" si="933"/>
        <v>231110.8614467388</v>
      </c>
      <c r="M4260" s="265">
        <f>$G4260*NonHospFrac+theModel!$H4260*NonHospFrac</f>
        <v>371808.54715012072</v>
      </c>
      <c r="N4260" s="266">
        <f t="shared" si="935"/>
        <v>602919.40859685955</v>
      </c>
      <c r="O4260" s="159"/>
      <c r="P4260" s="265">
        <f t="shared" si="936"/>
        <v>220535.87337629433</v>
      </c>
      <c r="Q4260" s="265">
        <f t="shared" si="937"/>
        <v>371806.99250844592</v>
      </c>
      <c r="R4260" s="266">
        <f t="shared" si="938"/>
        <v>592342.86588474025</v>
      </c>
    </row>
    <row r="4261" spans="1:18" x14ac:dyDescent="0.3">
      <c r="A4261" s="82">
        <v>4230</v>
      </c>
      <c r="B4261" s="94">
        <f t="shared" si="927"/>
        <v>1.0375544482343544E-35</v>
      </c>
      <c r="C4261" s="179">
        <f t="shared" si="928"/>
        <v>1.0352139040901238E-35</v>
      </c>
      <c r="D4261" s="166">
        <f t="shared" si="929"/>
        <v>2.2558277767625785E-3</v>
      </c>
      <c r="E4261" s="167">
        <f t="shared" si="939"/>
        <v>24.291375447755232</v>
      </c>
      <c r="F4261" s="168">
        <f t="shared" si="940"/>
        <v>9.5444073234825026</v>
      </c>
      <c r="G4261" s="168">
        <f t="shared" si="930"/>
        <v>331687.46465198661</v>
      </c>
      <c r="H4261" s="168">
        <f t="shared" si="931"/>
        <v>271310.33852408634</v>
      </c>
      <c r="I4261" s="169">
        <f t="shared" si="932"/>
        <v>602997.80317607289</v>
      </c>
      <c r="J4261" s="169">
        <f t="shared" si="934"/>
        <v>575397.47744390601</v>
      </c>
      <c r="K4261" s="95"/>
      <c r="L4261" s="265">
        <f t="shared" si="933"/>
        <v>231140.91163002438</v>
      </c>
      <c r="M4261" s="265">
        <f>$G4261*NonHospFrac+theModel!$H4261*NonHospFrac</f>
        <v>371856.89154604857</v>
      </c>
      <c r="N4261" s="266">
        <f t="shared" si="935"/>
        <v>602997.80317607289</v>
      </c>
      <c r="O4261" s="159"/>
      <c r="P4261" s="265">
        <f t="shared" si="936"/>
        <v>220561.16421234555</v>
      </c>
      <c r="Q4261" s="265">
        <f t="shared" si="937"/>
        <v>371855.33690437378</v>
      </c>
      <c r="R4261" s="266">
        <f t="shared" si="938"/>
        <v>592416.50111671933</v>
      </c>
    </row>
    <row r="4262" spans="1:18" x14ac:dyDescent="0.3">
      <c r="A4262" s="82">
        <v>4231</v>
      </c>
      <c r="B4262" s="94">
        <f t="shared" si="927"/>
        <v>1.0181724546295393E-35</v>
      </c>
      <c r="C4262" s="179">
        <f t="shared" si="928"/>
        <v>1.0158756329248514E-35</v>
      </c>
      <c r="D4262" s="166">
        <f t="shared" si="929"/>
        <v>2.2558277767625785E-3</v>
      </c>
      <c r="E4262" s="167">
        <f t="shared" si="939"/>
        <v>24.291375447755232</v>
      </c>
      <c r="F4262" s="168">
        <f t="shared" si="940"/>
        <v>9.5466631512592652</v>
      </c>
      <c r="G4262" s="168">
        <f t="shared" si="930"/>
        <v>331765.85923120001</v>
      </c>
      <c r="H4262" s="168">
        <f t="shared" si="931"/>
        <v>271310.33852408634</v>
      </c>
      <c r="I4262" s="169">
        <f t="shared" si="932"/>
        <v>603076.19775528635</v>
      </c>
      <c r="J4262" s="169">
        <f t="shared" si="934"/>
        <v>575463.45320232469</v>
      </c>
      <c r="K4262" s="95"/>
      <c r="L4262" s="265">
        <f t="shared" si="933"/>
        <v>231170.96181330993</v>
      </c>
      <c r="M4262" s="265">
        <f>$G4262*NonHospFrac+theModel!$H4262*NonHospFrac</f>
        <v>371905.23594197643</v>
      </c>
      <c r="N4262" s="266">
        <f t="shared" si="935"/>
        <v>603076.19775528635</v>
      </c>
      <c r="O4262" s="159"/>
      <c r="P4262" s="265">
        <f t="shared" si="936"/>
        <v>220586.45401749248</v>
      </c>
      <c r="Q4262" s="265">
        <f t="shared" si="937"/>
        <v>371903.68130030163</v>
      </c>
      <c r="R4262" s="266">
        <f t="shared" si="938"/>
        <v>592490.13531779405</v>
      </c>
    </row>
    <row r="4263" spans="1:18" x14ac:dyDescent="0.3">
      <c r="A4263" s="82">
        <v>4232</v>
      </c>
      <c r="B4263" s="94">
        <f t="shared" si="927"/>
        <v>9.991525255667497E-36</v>
      </c>
      <c r="C4263" s="179">
        <f t="shared" si="928"/>
        <v>9.9689860954635374E-36</v>
      </c>
      <c r="D4263" s="166">
        <f t="shared" si="929"/>
        <v>2.2558277767625785E-3</v>
      </c>
      <c r="E4263" s="167">
        <f t="shared" si="939"/>
        <v>24.291375447755232</v>
      </c>
      <c r="F4263" s="168">
        <f t="shared" si="940"/>
        <v>9.5489189790360278</v>
      </c>
      <c r="G4263" s="168">
        <f t="shared" si="930"/>
        <v>331844.25381041341</v>
      </c>
      <c r="H4263" s="168">
        <f t="shared" si="931"/>
        <v>271310.33852408634</v>
      </c>
      <c r="I4263" s="169">
        <f t="shared" si="932"/>
        <v>603154.59233449982</v>
      </c>
      <c r="J4263" s="169">
        <f t="shared" si="934"/>
        <v>575529.42627144151</v>
      </c>
      <c r="K4263" s="95"/>
      <c r="L4263" s="265">
        <f t="shared" si="933"/>
        <v>231201.01199659554</v>
      </c>
      <c r="M4263" s="265">
        <f>$G4263*NonHospFrac+theModel!$H4263*NonHospFrac</f>
        <v>371953.58033790422</v>
      </c>
      <c r="N4263" s="266">
        <f t="shared" si="935"/>
        <v>603154.59233449982</v>
      </c>
      <c r="O4263" s="159"/>
      <c r="P4263" s="265">
        <f t="shared" si="936"/>
        <v>220611.74279177721</v>
      </c>
      <c r="Q4263" s="265">
        <f t="shared" si="937"/>
        <v>371952.02569622942</v>
      </c>
      <c r="R4263" s="266">
        <f t="shared" si="938"/>
        <v>592563.76848800667</v>
      </c>
    </row>
    <row r="4264" spans="1:18" x14ac:dyDescent="0.3">
      <c r="A4264" s="82">
        <v>4233</v>
      </c>
      <c r="B4264" s="94">
        <f t="shared" si="927"/>
        <v>9.8048789751401441E-36</v>
      </c>
      <c r="C4264" s="179">
        <f t="shared" si="928"/>
        <v>9.7827608568002275E-36</v>
      </c>
      <c r="D4264" s="166">
        <f t="shared" si="929"/>
        <v>2.2558277767625785E-3</v>
      </c>
      <c r="E4264" s="167">
        <f t="shared" si="939"/>
        <v>24.291375447755232</v>
      </c>
      <c r="F4264" s="168">
        <f t="shared" si="940"/>
        <v>9.5511748068127904</v>
      </c>
      <c r="G4264" s="168">
        <f t="shared" si="930"/>
        <v>331922.64838962688</v>
      </c>
      <c r="H4264" s="168">
        <f t="shared" si="931"/>
        <v>271310.33852408634</v>
      </c>
      <c r="I4264" s="169">
        <f t="shared" si="932"/>
        <v>603232.98691371316</v>
      </c>
      <c r="J4264" s="169">
        <f t="shared" si="934"/>
        <v>575595.39665136614</v>
      </c>
      <c r="K4264" s="95"/>
      <c r="L4264" s="265">
        <f t="shared" si="933"/>
        <v>231231.06217988109</v>
      </c>
      <c r="M4264" s="265">
        <f>$G4264*NonHospFrac+theModel!$H4264*NonHospFrac</f>
        <v>372001.92473383213</v>
      </c>
      <c r="N4264" s="266">
        <f t="shared" si="935"/>
        <v>603232.98691371316</v>
      </c>
      <c r="O4264" s="159"/>
      <c r="P4264" s="265">
        <f t="shared" si="936"/>
        <v>220637.03053524168</v>
      </c>
      <c r="Q4264" s="265">
        <f t="shared" si="937"/>
        <v>372000.37009215733</v>
      </c>
      <c r="R4264" s="266">
        <f t="shared" si="938"/>
        <v>592637.40062739898</v>
      </c>
    </row>
    <row r="4265" spans="1:18" x14ac:dyDescent="0.3">
      <c r="A4265" s="82">
        <v>4234</v>
      </c>
      <c r="B4265" s="94">
        <f t="shared" si="927"/>
        <v>9.6217193328530268E-36</v>
      </c>
      <c r="C4265" s="179">
        <f t="shared" si="928"/>
        <v>9.6000143911217629E-36</v>
      </c>
      <c r="D4265" s="166">
        <f t="shared" si="929"/>
        <v>2.2558277767625785E-3</v>
      </c>
      <c r="E4265" s="167">
        <f t="shared" si="939"/>
        <v>24.291375447755232</v>
      </c>
      <c r="F4265" s="168">
        <f t="shared" si="940"/>
        <v>9.553430634589553</v>
      </c>
      <c r="G4265" s="168">
        <f t="shared" si="930"/>
        <v>332001.04296884028</v>
      </c>
      <c r="H4265" s="168">
        <f t="shared" si="931"/>
        <v>271310.33852408634</v>
      </c>
      <c r="I4265" s="169">
        <f t="shared" si="932"/>
        <v>603311.38149292662</v>
      </c>
      <c r="J4265" s="169">
        <f t="shared" si="934"/>
        <v>575661.36434220825</v>
      </c>
      <c r="K4265" s="95"/>
      <c r="L4265" s="265">
        <f t="shared" si="933"/>
        <v>231261.1123631667</v>
      </c>
      <c r="M4265" s="265">
        <f>$G4265*NonHospFrac+theModel!$H4265*NonHospFrac</f>
        <v>372050.26912975992</v>
      </c>
      <c r="N4265" s="266">
        <f t="shared" si="935"/>
        <v>603311.38149292662</v>
      </c>
      <c r="O4265" s="159"/>
      <c r="P4265" s="265">
        <f t="shared" si="936"/>
        <v>220662.31724792797</v>
      </c>
      <c r="Q4265" s="265">
        <f t="shared" si="937"/>
        <v>372048.71448808513</v>
      </c>
      <c r="R4265" s="266">
        <f t="shared" si="938"/>
        <v>592711.03173601313</v>
      </c>
    </row>
    <row r="4266" spans="1:18" x14ac:dyDescent="0.3">
      <c r="A4266" s="82">
        <v>4235</v>
      </c>
      <c r="B4266" s="94">
        <f t="shared" si="927"/>
        <v>9.4419811968025301E-36</v>
      </c>
      <c r="C4266" s="179">
        <f t="shared" si="928"/>
        <v>9.4206817133511129E-36</v>
      </c>
      <c r="D4266" s="166">
        <f t="shared" si="929"/>
        <v>2.2558277767625785E-3</v>
      </c>
      <c r="E4266" s="167">
        <f t="shared" si="939"/>
        <v>24.291375447755232</v>
      </c>
      <c r="F4266" s="168">
        <f t="shared" si="940"/>
        <v>9.5556864623663156</v>
      </c>
      <c r="G4266" s="168">
        <f t="shared" si="930"/>
        <v>332079.43754805368</v>
      </c>
      <c r="H4266" s="168">
        <f t="shared" si="931"/>
        <v>271310.33852408634</v>
      </c>
      <c r="I4266" s="169">
        <f t="shared" si="932"/>
        <v>603389.77607214008</v>
      </c>
      <c r="J4266" s="169">
        <f t="shared" si="934"/>
        <v>575727.3293440775</v>
      </c>
      <c r="K4266" s="95"/>
      <c r="L4266" s="265">
        <f t="shared" si="933"/>
        <v>231291.16254645225</v>
      </c>
      <c r="M4266" s="265">
        <f>$G4266*NonHospFrac+theModel!$H4266*NonHospFrac</f>
        <v>372098.61352568772</v>
      </c>
      <c r="N4266" s="266">
        <f t="shared" si="935"/>
        <v>603389.77607213997</v>
      </c>
      <c r="O4266" s="159"/>
      <c r="P4266" s="265">
        <f t="shared" si="936"/>
        <v>220687.60292987805</v>
      </c>
      <c r="Q4266" s="265">
        <f t="shared" si="937"/>
        <v>372097.05888401292</v>
      </c>
      <c r="R4266" s="266">
        <f t="shared" si="938"/>
        <v>592784.66181389103</v>
      </c>
    </row>
    <row r="4267" spans="1:18" x14ac:dyDescent="0.3">
      <c r="A4267" s="82">
        <v>4236</v>
      </c>
      <c r="B4267" s="94">
        <f t="shared" si="927"/>
        <v>9.2656006516807768E-36</v>
      </c>
      <c r="C4267" s="179">
        <f t="shared" si="928"/>
        <v>9.2446990523623262E-36</v>
      </c>
      <c r="D4267" s="166">
        <f t="shared" si="929"/>
        <v>2.2558277767625785E-3</v>
      </c>
      <c r="E4267" s="167">
        <f t="shared" si="939"/>
        <v>24.291375447755232</v>
      </c>
      <c r="F4267" s="168">
        <f t="shared" si="940"/>
        <v>9.5579422901430782</v>
      </c>
      <c r="G4267" s="168">
        <f t="shared" si="930"/>
        <v>332157.83212726715</v>
      </c>
      <c r="H4267" s="168">
        <f t="shared" si="931"/>
        <v>271310.33852408634</v>
      </c>
      <c r="I4267" s="169">
        <f t="shared" si="932"/>
        <v>603468.17065135343</v>
      </c>
      <c r="J4267" s="169">
        <f t="shared" si="934"/>
        <v>575793.29165708332</v>
      </c>
      <c r="K4267" s="95"/>
      <c r="L4267" s="265">
        <f t="shared" si="933"/>
        <v>231321.21272973786</v>
      </c>
      <c r="M4267" s="265">
        <f>$G4267*NonHospFrac+theModel!$H4267*NonHospFrac</f>
        <v>372146.95792161563</v>
      </c>
      <c r="N4267" s="266">
        <f t="shared" si="935"/>
        <v>603468.17065135343</v>
      </c>
      <c r="O4267" s="159"/>
      <c r="P4267" s="265">
        <f t="shared" si="936"/>
        <v>220712.88758113398</v>
      </c>
      <c r="Q4267" s="265">
        <f t="shared" si="937"/>
        <v>372145.40327994083</v>
      </c>
      <c r="R4267" s="266">
        <f t="shared" si="938"/>
        <v>592858.29086107481</v>
      </c>
    </row>
    <row r="4268" spans="1:18" x14ac:dyDescent="0.3">
      <c r="A4268" s="82">
        <v>4237</v>
      </c>
      <c r="B4268" s="94">
        <f t="shared" si="927"/>
        <v>9.0925149761471975E-36</v>
      </c>
      <c r="C4268" s="179">
        <f t="shared" si="928"/>
        <v>9.0720038283033747E-36</v>
      </c>
      <c r="D4268" s="166">
        <f t="shared" si="929"/>
        <v>2.2558277767625785E-3</v>
      </c>
      <c r="E4268" s="167">
        <f t="shared" si="939"/>
        <v>24.291375447755232</v>
      </c>
      <c r="F4268" s="168">
        <f t="shared" si="940"/>
        <v>9.5601981179198408</v>
      </c>
      <c r="G4268" s="168">
        <f t="shared" si="930"/>
        <v>332236.22670648055</v>
      </c>
      <c r="H4268" s="168">
        <f t="shared" si="931"/>
        <v>271310.33852408634</v>
      </c>
      <c r="I4268" s="169">
        <f t="shared" si="932"/>
        <v>603546.56523056689</v>
      </c>
      <c r="J4268" s="169">
        <f t="shared" si="934"/>
        <v>575859.25128133548</v>
      </c>
      <c r="K4268" s="95"/>
      <c r="L4268" s="265">
        <f t="shared" si="933"/>
        <v>231351.26291302341</v>
      </c>
      <c r="M4268" s="265">
        <f>$G4268*NonHospFrac+theModel!$H4268*NonHospFrac</f>
        <v>372195.30231754342</v>
      </c>
      <c r="N4268" s="266">
        <f t="shared" si="935"/>
        <v>603546.56523056678</v>
      </c>
      <c r="O4268" s="159"/>
      <c r="P4268" s="265">
        <f t="shared" si="936"/>
        <v>220738.17120173771</v>
      </c>
      <c r="Q4268" s="265">
        <f t="shared" si="937"/>
        <v>372193.74767586862</v>
      </c>
      <c r="R4268" s="266">
        <f t="shared" si="938"/>
        <v>592931.91887760628</v>
      </c>
    </row>
    <row r="4269" spans="1:18" x14ac:dyDescent="0.3">
      <c r="A4269" s="82">
        <v>4238</v>
      </c>
      <c r="B4269" s="94">
        <f t="shared" si="927"/>
        <v>8.9226626205246678E-36</v>
      </c>
      <c r="C4269" s="179">
        <f t="shared" si="928"/>
        <v>8.9025346303426073E-36</v>
      </c>
      <c r="D4269" s="166">
        <f t="shared" si="929"/>
        <v>2.2558277767625785E-3</v>
      </c>
      <c r="E4269" s="167">
        <f t="shared" si="939"/>
        <v>24.291375447755232</v>
      </c>
      <c r="F4269" s="168">
        <f t="shared" si="940"/>
        <v>9.5624539456966033</v>
      </c>
      <c r="G4269" s="168">
        <f t="shared" si="930"/>
        <v>332314.62128569401</v>
      </c>
      <c r="H4269" s="168">
        <f t="shared" si="931"/>
        <v>271310.33852408634</v>
      </c>
      <c r="I4269" s="169">
        <f t="shared" si="932"/>
        <v>603624.95980978035</v>
      </c>
      <c r="J4269" s="169">
        <f t="shared" si="934"/>
        <v>575925.20821694343</v>
      </c>
      <c r="K4269" s="95"/>
      <c r="L4269" s="265">
        <f t="shared" si="933"/>
        <v>231381.31309630902</v>
      </c>
      <c r="M4269" s="265">
        <f>$G4269*NonHospFrac+theModel!$H4269*NonHospFrac</f>
        <v>372243.64671347133</v>
      </c>
      <c r="N4269" s="266">
        <f t="shared" si="935"/>
        <v>603624.95980978035</v>
      </c>
      <c r="O4269" s="159"/>
      <c r="P4269" s="265">
        <f t="shared" si="936"/>
        <v>220763.45379173136</v>
      </c>
      <c r="Q4269" s="265">
        <f t="shared" si="937"/>
        <v>372242.09207179653</v>
      </c>
      <c r="R4269" s="266">
        <f t="shared" si="938"/>
        <v>593005.54586352792</v>
      </c>
    </row>
    <row r="4270" spans="1:18" x14ac:dyDescent="0.3">
      <c r="A4270" s="82">
        <v>4239</v>
      </c>
      <c r="B4270" s="94">
        <f t="shared" si="927"/>
        <v>8.7559831849123008E-36</v>
      </c>
      <c r="C4270" s="179">
        <f t="shared" si="928"/>
        <v>8.7362311948309088E-36</v>
      </c>
      <c r="D4270" s="166">
        <f t="shared" si="929"/>
        <v>2.2558277767625785E-3</v>
      </c>
      <c r="E4270" s="167">
        <f t="shared" si="939"/>
        <v>24.291375447755232</v>
      </c>
      <c r="F4270" s="168">
        <f t="shared" si="940"/>
        <v>9.5647097734733659</v>
      </c>
      <c r="G4270" s="168">
        <f t="shared" si="930"/>
        <v>332393.01586490741</v>
      </c>
      <c r="H4270" s="168">
        <f t="shared" si="931"/>
        <v>271310.33852408634</v>
      </c>
      <c r="I4270" s="169">
        <f t="shared" si="932"/>
        <v>603703.3543889937</v>
      </c>
      <c r="J4270" s="169">
        <f t="shared" si="934"/>
        <v>575991.16246401682</v>
      </c>
      <c r="K4270" s="95"/>
      <c r="L4270" s="265">
        <f t="shared" si="933"/>
        <v>231411.36327959457</v>
      </c>
      <c r="M4270" s="265">
        <f>$G4270*NonHospFrac+theModel!$H4270*NonHospFrac</f>
        <v>372291.99110939912</v>
      </c>
      <c r="N4270" s="266">
        <f t="shared" si="935"/>
        <v>603703.3543889937</v>
      </c>
      <c r="O4270" s="159"/>
      <c r="P4270" s="265">
        <f t="shared" si="936"/>
        <v>220788.73535115679</v>
      </c>
      <c r="Q4270" s="265">
        <f t="shared" si="937"/>
        <v>372290.43646772433</v>
      </c>
      <c r="R4270" s="266">
        <f t="shared" si="938"/>
        <v>593079.17181888106</v>
      </c>
    </row>
    <row r="4271" spans="1:18" x14ac:dyDescent="0.3">
      <c r="A4271" s="82">
        <v>4240</v>
      </c>
      <c r="B4271" s="94">
        <f t="shared" si="927"/>
        <v>8.5924173977070961E-36</v>
      </c>
      <c r="C4271" s="179">
        <f t="shared" si="928"/>
        <v>8.5730343838718103E-36</v>
      </c>
      <c r="D4271" s="166">
        <f t="shared" si="929"/>
        <v>2.2558277767625785E-3</v>
      </c>
      <c r="E4271" s="167">
        <f t="shared" si="939"/>
        <v>24.291375447755232</v>
      </c>
      <c r="F4271" s="168">
        <f t="shared" si="940"/>
        <v>9.5669656012501285</v>
      </c>
      <c r="G4271" s="168">
        <f t="shared" si="930"/>
        <v>332471.41044412088</v>
      </c>
      <c r="H4271" s="168">
        <f t="shared" si="931"/>
        <v>271310.33852408634</v>
      </c>
      <c r="I4271" s="169">
        <f t="shared" si="932"/>
        <v>603781.74896820728</v>
      </c>
      <c r="J4271" s="169">
        <f t="shared" si="934"/>
        <v>576057.11402266542</v>
      </c>
      <c r="K4271" s="95"/>
      <c r="L4271" s="265">
        <f t="shared" si="933"/>
        <v>231441.41346288018</v>
      </c>
      <c r="M4271" s="265">
        <f>$G4271*NonHospFrac+theModel!$H4271*NonHospFrac</f>
        <v>372340.33550532698</v>
      </c>
      <c r="N4271" s="266">
        <f t="shared" si="935"/>
        <v>603781.74896820716</v>
      </c>
      <c r="O4271" s="159"/>
      <c r="P4271" s="265">
        <f t="shared" si="936"/>
        <v>220814.01588005616</v>
      </c>
      <c r="Q4271" s="265">
        <f t="shared" si="937"/>
        <v>372338.78086365218</v>
      </c>
      <c r="R4271" s="266">
        <f t="shared" si="938"/>
        <v>593152.79674370831</v>
      </c>
    </row>
    <row r="4272" spans="1:18" x14ac:dyDescent="0.3">
      <c r="A4272" s="82">
        <v>4241</v>
      </c>
      <c r="B4272" s="94">
        <f t="shared" si="927"/>
        <v>8.4319070945268241E-36</v>
      </c>
      <c r="C4272" s="179">
        <f t="shared" si="928"/>
        <v>8.4128861642919093E-36</v>
      </c>
      <c r="D4272" s="166">
        <f t="shared" si="929"/>
        <v>2.2558277767625785E-3</v>
      </c>
      <c r="E4272" s="167">
        <f t="shared" si="939"/>
        <v>24.291375447755232</v>
      </c>
      <c r="F4272" s="168">
        <f t="shared" si="940"/>
        <v>9.5692214290268911</v>
      </c>
      <c r="G4272" s="168">
        <f t="shared" si="930"/>
        <v>332549.80502333422</v>
      </c>
      <c r="H4272" s="168">
        <f t="shared" si="931"/>
        <v>271310.33852408634</v>
      </c>
      <c r="I4272" s="169">
        <f t="shared" si="932"/>
        <v>603860.14354742062</v>
      </c>
      <c r="J4272" s="169">
        <f t="shared" si="934"/>
        <v>576123.06289299845</v>
      </c>
      <c r="K4272" s="95"/>
      <c r="L4272" s="265">
        <f t="shared" si="933"/>
        <v>231471.46364616574</v>
      </c>
      <c r="M4272" s="265">
        <f>$G4272*NonHospFrac+theModel!$H4272*NonHospFrac</f>
        <v>372388.67990125483</v>
      </c>
      <c r="N4272" s="266">
        <f t="shared" si="935"/>
        <v>603860.14354742062</v>
      </c>
      <c r="O4272" s="159"/>
      <c r="P4272" s="265">
        <f t="shared" si="936"/>
        <v>220839.29537847135</v>
      </c>
      <c r="Q4272" s="265">
        <f t="shared" si="937"/>
        <v>372387.12525958003</v>
      </c>
      <c r="R4272" s="266">
        <f t="shared" si="938"/>
        <v>593226.42063805135</v>
      </c>
    </row>
    <row r="4273" spans="1:18" x14ac:dyDescent="0.3">
      <c r="A4273" s="82">
        <v>4242</v>
      </c>
      <c r="B4273" s="94">
        <f t="shared" si="927"/>
        <v>8.2743951975266202E-36</v>
      </c>
      <c r="C4273" s="179">
        <f t="shared" si="928"/>
        <v>8.2557295870041286E-36</v>
      </c>
      <c r="D4273" s="166">
        <f t="shared" si="929"/>
        <v>2.2558277767625785E-3</v>
      </c>
      <c r="E4273" s="167">
        <f t="shared" si="939"/>
        <v>24.291375447755232</v>
      </c>
      <c r="F4273" s="168">
        <f t="shared" si="940"/>
        <v>9.5714772568036537</v>
      </c>
      <c r="G4273" s="168">
        <f t="shared" si="930"/>
        <v>332628.19960254768</v>
      </c>
      <c r="H4273" s="168">
        <f t="shared" si="931"/>
        <v>271310.33852408634</v>
      </c>
      <c r="I4273" s="169">
        <f t="shared" si="932"/>
        <v>603938.53812663397</v>
      </c>
      <c r="J4273" s="169">
        <f t="shared" si="934"/>
        <v>576189.00907512568</v>
      </c>
      <c r="K4273" s="95"/>
      <c r="L4273" s="265">
        <f t="shared" si="933"/>
        <v>231501.51382945135</v>
      </c>
      <c r="M4273" s="265">
        <f>$G4273*NonHospFrac+theModel!$H4273*NonHospFrac</f>
        <v>372437.02429718268</v>
      </c>
      <c r="N4273" s="266">
        <f t="shared" si="935"/>
        <v>603938.53812663397</v>
      </c>
      <c r="O4273" s="159"/>
      <c r="P4273" s="265">
        <f t="shared" si="936"/>
        <v>220864.57384644446</v>
      </c>
      <c r="Q4273" s="265">
        <f t="shared" si="937"/>
        <v>372435.46965550788</v>
      </c>
      <c r="R4273" s="266">
        <f t="shared" si="938"/>
        <v>593300.04350195231</v>
      </c>
    </row>
    <row r="4274" spans="1:18" x14ac:dyDescent="0.3">
      <c r="A4274" s="82">
        <v>4243</v>
      </c>
      <c r="B4274" s="94">
        <f t="shared" si="927"/>
        <v>8.1198256951019809E-36</v>
      </c>
      <c r="C4274" s="179">
        <f t="shared" si="928"/>
        <v>8.1015087667564988E-36</v>
      </c>
      <c r="D4274" s="166">
        <f t="shared" si="929"/>
        <v>2.2558277767625785E-3</v>
      </c>
      <c r="E4274" s="167">
        <f t="shared" si="939"/>
        <v>24.291375447755232</v>
      </c>
      <c r="F4274" s="168">
        <f t="shared" si="940"/>
        <v>9.5737330845804163</v>
      </c>
      <c r="G4274" s="168">
        <f t="shared" si="930"/>
        <v>332706.59418176109</v>
      </c>
      <c r="H4274" s="168">
        <f t="shared" si="931"/>
        <v>271310.33852408634</v>
      </c>
      <c r="I4274" s="169">
        <f t="shared" si="932"/>
        <v>604016.93270584743</v>
      </c>
      <c r="J4274" s="169">
        <f t="shared" si="934"/>
        <v>576254.95256915677</v>
      </c>
      <c r="K4274" s="95"/>
      <c r="L4274" s="265">
        <f t="shared" si="933"/>
        <v>231531.5640127369</v>
      </c>
      <c r="M4274" s="265">
        <f>$G4274*NonHospFrac+theModel!$H4274*NonHospFrac</f>
        <v>372485.36869311053</v>
      </c>
      <c r="N4274" s="266">
        <f t="shared" si="935"/>
        <v>604016.93270584743</v>
      </c>
      <c r="O4274" s="159"/>
      <c r="P4274" s="265">
        <f t="shared" si="936"/>
        <v>220889.85128401741</v>
      </c>
      <c r="Q4274" s="265">
        <f t="shared" si="937"/>
        <v>372483.81405143574</v>
      </c>
      <c r="R4274" s="266">
        <f t="shared" si="938"/>
        <v>593373.66533545312</v>
      </c>
    </row>
    <row r="4275" spans="1:18" x14ac:dyDescent="0.3">
      <c r="A4275" s="82">
        <v>4244</v>
      </c>
      <c r="B4275" s="94">
        <f t="shared" si="927"/>
        <v>7.9681436219710124E-36</v>
      </c>
      <c r="C4275" s="179">
        <f t="shared" si="928"/>
        <v>7.9501688622593363E-36</v>
      </c>
      <c r="D4275" s="166">
        <f t="shared" si="929"/>
        <v>2.2558277767625785E-3</v>
      </c>
      <c r="E4275" s="167">
        <f t="shared" si="939"/>
        <v>24.291375447755232</v>
      </c>
      <c r="F4275" s="168">
        <f t="shared" si="940"/>
        <v>9.5759889123571789</v>
      </c>
      <c r="G4275" s="168">
        <f t="shared" si="930"/>
        <v>332784.98876097455</v>
      </c>
      <c r="H4275" s="168">
        <f t="shared" si="931"/>
        <v>271310.33852408634</v>
      </c>
      <c r="I4275" s="169">
        <f t="shared" si="932"/>
        <v>604095.32728506089</v>
      </c>
      <c r="J4275" s="169">
        <f t="shared" si="934"/>
        <v>576320.89337520127</v>
      </c>
      <c r="K4275" s="95"/>
      <c r="L4275" s="265">
        <f t="shared" si="933"/>
        <v>231561.61419602251</v>
      </c>
      <c r="M4275" s="265">
        <f>$G4275*NonHospFrac+theModel!$H4275*NonHospFrac</f>
        <v>372533.71308903839</v>
      </c>
      <c r="N4275" s="266">
        <f t="shared" si="935"/>
        <v>604095.32728506089</v>
      </c>
      <c r="O4275" s="159"/>
      <c r="P4275" s="265">
        <f t="shared" si="936"/>
        <v>220915.12769123228</v>
      </c>
      <c r="Q4275" s="265">
        <f t="shared" si="937"/>
        <v>372532.15844736359</v>
      </c>
      <c r="R4275" s="266">
        <f t="shared" si="938"/>
        <v>593447.2861385959</v>
      </c>
    </row>
    <row r="4276" spans="1:18" x14ac:dyDescent="0.3">
      <c r="A4276" s="82">
        <v>4245</v>
      </c>
      <c r="B4276" s="94">
        <f t="shared" si="927"/>
        <v>7.8192950396280769E-36</v>
      </c>
      <c r="C4276" s="179">
        <f t="shared" si="928"/>
        <v>7.8016560566829824E-36</v>
      </c>
      <c r="D4276" s="166">
        <f t="shared" si="929"/>
        <v>2.2558277767625785E-3</v>
      </c>
      <c r="E4276" s="167">
        <f t="shared" si="939"/>
        <v>24.291375447755232</v>
      </c>
      <c r="F4276" s="168">
        <f t="shared" si="940"/>
        <v>9.5782447401339414</v>
      </c>
      <c r="G4276" s="168">
        <f t="shared" si="930"/>
        <v>332863.38334018789</v>
      </c>
      <c r="H4276" s="168">
        <f t="shared" si="931"/>
        <v>271310.33852408634</v>
      </c>
      <c r="I4276" s="169">
        <f t="shared" si="932"/>
        <v>604173.72186427424</v>
      </c>
      <c r="J4276" s="169">
        <f t="shared" si="934"/>
        <v>576386.83149336861</v>
      </c>
      <c r="K4276" s="95"/>
      <c r="L4276" s="265">
        <f t="shared" si="933"/>
        <v>231591.66437930806</v>
      </c>
      <c r="M4276" s="265">
        <f>$G4276*NonHospFrac+theModel!$H4276*NonHospFrac</f>
        <v>372582.05748496618</v>
      </c>
      <c r="N4276" s="266">
        <f t="shared" si="935"/>
        <v>604173.72186427424</v>
      </c>
      <c r="O4276" s="159"/>
      <c r="P4276" s="265">
        <f t="shared" si="936"/>
        <v>220940.40306813098</v>
      </c>
      <c r="Q4276" s="265">
        <f t="shared" si="937"/>
        <v>372580.50284329138</v>
      </c>
      <c r="R4276" s="266">
        <f t="shared" si="938"/>
        <v>593520.90591142233</v>
      </c>
    </row>
    <row r="4277" spans="1:18" x14ac:dyDescent="0.3">
      <c r="A4277" s="82">
        <v>4246</v>
      </c>
      <c r="B4277" s="94">
        <f t="shared" si="927"/>
        <v>7.6732270171643755E-36</v>
      </c>
      <c r="C4277" s="179">
        <f t="shared" si="928"/>
        <v>7.6559175385216514E-36</v>
      </c>
      <c r="D4277" s="166">
        <f t="shared" si="929"/>
        <v>2.2558277767625785E-3</v>
      </c>
      <c r="E4277" s="167">
        <f t="shared" si="939"/>
        <v>24.291375447755232</v>
      </c>
      <c r="F4277" s="168">
        <f t="shared" si="940"/>
        <v>9.580500567910704</v>
      </c>
      <c r="G4277" s="168">
        <f t="shared" si="930"/>
        <v>332941.77791940136</v>
      </c>
      <c r="H4277" s="168">
        <f t="shared" si="931"/>
        <v>271310.33852408634</v>
      </c>
      <c r="I4277" s="169">
        <f t="shared" si="932"/>
        <v>604252.1164434877</v>
      </c>
      <c r="J4277" s="169">
        <f t="shared" si="934"/>
        <v>576452.76692376856</v>
      </c>
      <c r="K4277" s="95"/>
      <c r="L4277" s="265">
        <f t="shared" si="933"/>
        <v>231621.71456259364</v>
      </c>
      <c r="M4277" s="265">
        <f>$G4277*NonHospFrac+theModel!$H4277*NonHospFrac</f>
        <v>372630.40188089403</v>
      </c>
      <c r="N4277" s="266">
        <f t="shared" si="935"/>
        <v>604252.1164434877</v>
      </c>
      <c r="O4277" s="159"/>
      <c r="P4277" s="265">
        <f t="shared" si="936"/>
        <v>220965.6774147556</v>
      </c>
      <c r="Q4277" s="265">
        <f t="shared" si="937"/>
        <v>372628.84723921923</v>
      </c>
      <c r="R4277" s="266">
        <f t="shared" si="938"/>
        <v>593594.5246539748</v>
      </c>
    </row>
    <row r="4278" spans="1:18" x14ac:dyDescent="0.3">
      <c r="A4278" s="82">
        <v>4247</v>
      </c>
      <c r="B4278" s="94">
        <f t="shared" si="927"/>
        <v>7.5298876124439188E-36</v>
      </c>
      <c r="C4278" s="179">
        <f t="shared" si="928"/>
        <v>7.5129014828118673E-36</v>
      </c>
      <c r="D4278" s="166">
        <f t="shared" si="929"/>
        <v>2.2558277767625785E-3</v>
      </c>
      <c r="E4278" s="167">
        <f t="shared" si="939"/>
        <v>24.291375447755232</v>
      </c>
      <c r="F4278" s="168">
        <f t="shared" si="940"/>
        <v>9.5827563956874666</v>
      </c>
      <c r="G4278" s="168">
        <f t="shared" si="930"/>
        <v>333020.17249861476</v>
      </c>
      <c r="H4278" s="168">
        <f t="shared" si="931"/>
        <v>271310.33852408634</v>
      </c>
      <c r="I4278" s="169">
        <f t="shared" si="932"/>
        <v>604330.51102270116</v>
      </c>
      <c r="J4278" s="169">
        <f t="shared" si="934"/>
        <v>576518.69966651057</v>
      </c>
      <c r="K4278" s="95"/>
      <c r="L4278" s="265">
        <f t="shared" si="933"/>
        <v>231651.76474587922</v>
      </c>
      <c r="M4278" s="265">
        <f>$G4278*NonHospFrac+theModel!$H4278*NonHospFrac</f>
        <v>372678.74627682188</v>
      </c>
      <c r="N4278" s="266">
        <f t="shared" si="935"/>
        <v>604330.51102270116</v>
      </c>
      <c r="O4278" s="159"/>
      <c r="P4278" s="265">
        <f t="shared" si="936"/>
        <v>220990.9507311481</v>
      </c>
      <c r="Q4278" s="265">
        <f t="shared" si="937"/>
        <v>372677.19163514709</v>
      </c>
      <c r="R4278" s="266">
        <f t="shared" si="938"/>
        <v>593668.14236629521</v>
      </c>
    </row>
    <row r="4279" spans="1:18" x14ac:dyDescent="0.3">
      <c r="A4279" s="82">
        <v>4248</v>
      </c>
      <c r="B4279" s="94">
        <f t="shared" si="927"/>
        <v>7.3892258536345318E-36</v>
      </c>
      <c r="C4279" s="179">
        <f t="shared" si="928"/>
        <v>7.3725570327051307E-36</v>
      </c>
      <c r="D4279" s="166">
        <f t="shared" si="929"/>
        <v>2.2558277767625785E-3</v>
      </c>
      <c r="E4279" s="167">
        <f t="shared" si="939"/>
        <v>24.291375447755232</v>
      </c>
      <c r="F4279" s="168">
        <f t="shared" si="940"/>
        <v>9.5850122234642292</v>
      </c>
      <c r="G4279" s="168">
        <f t="shared" si="930"/>
        <v>333098.56707782822</v>
      </c>
      <c r="H4279" s="168">
        <f t="shared" si="931"/>
        <v>271310.33852408634</v>
      </c>
      <c r="I4279" s="169">
        <f t="shared" si="932"/>
        <v>604408.90560191451</v>
      </c>
      <c r="J4279" s="169">
        <f t="shared" si="934"/>
        <v>576584.62972170406</v>
      </c>
      <c r="K4279" s="95"/>
      <c r="L4279" s="265">
        <f t="shared" si="933"/>
        <v>231681.8149291648</v>
      </c>
      <c r="M4279" s="265">
        <f>$G4279*NonHospFrac+theModel!$H4279*NonHospFrac</f>
        <v>372727.09067274973</v>
      </c>
      <c r="N4279" s="266">
        <f t="shared" si="935"/>
        <v>604408.90560191451</v>
      </c>
      <c r="O4279" s="159"/>
      <c r="P4279" s="265">
        <f t="shared" si="936"/>
        <v>221016.22301735045</v>
      </c>
      <c r="Q4279" s="265">
        <f t="shared" si="937"/>
        <v>372725.53603107494</v>
      </c>
      <c r="R4279" s="266">
        <f t="shared" si="938"/>
        <v>593741.75904842536</v>
      </c>
    </row>
    <row r="4280" spans="1:18" x14ac:dyDescent="0.3">
      <c r="A4280" s="82">
        <v>4249</v>
      </c>
      <c r="B4280" s="94">
        <f t="shared" si="927"/>
        <v>7.2511917210804297E-36</v>
      </c>
      <c r="C4280" s="179">
        <f t="shared" si="928"/>
        <v>7.234834281381385E-36</v>
      </c>
      <c r="D4280" s="166">
        <f t="shared" si="929"/>
        <v>2.2558277767625785E-3</v>
      </c>
      <c r="E4280" s="167">
        <f t="shared" si="939"/>
        <v>24.291375447755232</v>
      </c>
      <c r="F4280" s="168">
        <f t="shared" si="940"/>
        <v>9.5872680512409918</v>
      </c>
      <c r="G4280" s="168">
        <f t="shared" si="930"/>
        <v>333176.96165704163</v>
      </c>
      <c r="H4280" s="168">
        <f t="shared" si="931"/>
        <v>271310.33852408634</v>
      </c>
      <c r="I4280" s="169">
        <f t="shared" si="932"/>
        <v>604487.30018112797</v>
      </c>
      <c r="J4280" s="169">
        <f t="shared" si="934"/>
        <v>576650.5570894588</v>
      </c>
      <c r="K4280" s="95"/>
      <c r="L4280" s="265">
        <f t="shared" si="933"/>
        <v>231711.86511245038</v>
      </c>
      <c r="M4280" s="265">
        <f>$G4280*NonHospFrac+theModel!$H4280*NonHospFrac</f>
        <v>372775.43506867759</v>
      </c>
      <c r="N4280" s="266">
        <f t="shared" si="935"/>
        <v>604487.30018112797</v>
      </c>
      <c r="O4280" s="159"/>
      <c r="P4280" s="265">
        <f t="shared" si="936"/>
        <v>221041.49427340468</v>
      </c>
      <c r="Q4280" s="265">
        <f t="shared" si="937"/>
        <v>372773.88042700279</v>
      </c>
      <c r="R4280" s="266">
        <f t="shared" si="938"/>
        <v>593815.3747004075</v>
      </c>
    </row>
    <row r="4281" spans="1:18" x14ac:dyDescent="0.3">
      <c r="A4281" s="82">
        <v>4250</v>
      </c>
      <c r="B4281" s="94">
        <f t="shared" si="927"/>
        <v>7.1157361295167998E-36</v>
      </c>
      <c r="C4281" s="179">
        <f t="shared" si="928"/>
        <v>7.0996842543037234E-36</v>
      </c>
      <c r="D4281" s="166">
        <f t="shared" si="929"/>
        <v>2.2558277767625785E-3</v>
      </c>
      <c r="E4281" s="167">
        <f t="shared" si="939"/>
        <v>24.291375447755232</v>
      </c>
      <c r="F4281" s="168">
        <f t="shared" si="940"/>
        <v>9.5895238790177544</v>
      </c>
      <c r="G4281" s="168">
        <f t="shared" si="930"/>
        <v>333255.35623625509</v>
      </c>
      <c r="H4281" s="168">
        <f t="shared" si="931"/>
        <v>271310.33852408634</v>
      </c>
      <c r="I4281" s="169">
        <f t="shared" si="932"/>
        <v>604565.69476034143</v>
      </c>
      <c r="J4281" s="169">
        <f t="shared" si="934"/>
        <v>576716.48176988424</v>
      </c>
      <c r="K4281" s="95"/>
      <c r="L4281" s="265">
        <f t="shared" si="933"/>
        <v>231741.91529573599</v>
      </c>
      <c r="M4281" s="265">
        <f>$G4281*NonHospFrac+theModel!$H4281*NonHospFrac</f>
        <v>372823.77946460544</v>
      </c>
      <c r="N4281" s="266">
        <f t="shared" si="935"/>
        <v>604565.69476034143</v>
      </c>
      <c r="O4281" s="159"/>
      <c r="P4281" s="265">
        <f t="shared" si="936"/>
        <v>221066.76449935278</v>
      </c>
      <c r="Q4281" s="265">
        <f t="shared" si="937"/>
        <v>372822.22482293064</v>
      </c>
      <c r="R4281" s="266">
        <f t="shared" si="938"/>
        <v>593888.98932228342</v>
      </c>
    </row>
    <row r="4282" spans="1:18" x14ac:dyDescent="0.3">
      <c r="A4282" s="82">
        <v>4251</v>
      </c>
      <c r="B4282" s="94">
        <f t="shared" si="927"/>
        <v>6.9828109106133044E-36</v>
      </c>
      <c r="C4282" s="179">
        <f t="shared" si="928"/>
        <v>6.9670588918012625E-36</v>
      </c>
      <c r="D4282" s="166">
        <f t="shared" si="929"/>
        <v>2.2558277767625785E-3</v>
      </c>
      <c r="E4282" s="167">
        <f t="shared" si="939"/>
        <v>24.291375447755232</v>
      </c>
      <c r="F4282" s="168">
        <f t="shared" si="940"/>
        <v>9.591779706794517</v>
      </c>
      <c r="G4282" s="168">
        <f t="shared" si="930"/>
        <v>333333.75081546843</v>
      </c>
      <c r="H4282" s="168">
        <f t="shared" si="931"/>
        <v>271310.33852408634</v>
      </c>
      <c r="I4282" s="169">
        <f t="shared" si="932"/>
        <v>604644.08933955478</v>
      </c>
      <c r="J4282" s="169">
        <f t="shared" si="934"/>
        <v>576782.40376308979</v>
      </c>
      <c r="K4282" s="95"/>
      <c r="L4282" s="265">
        <f t="shared" si="933"/>
        <v>231771.96547902151</v>
      </c>
      <c r="M4282" s="265">
        <f>$G4282*NonHospFrac+theModel!$H4282*NonHospFrac</f>
        <v>372872.12386053323</v>
      </c>
      <c r="N4282" s="266">
        <f t="shared" si="935"/>
        <v>604644.08933955478</v>
      </c>
      <c r="O4282" s="159"/>
      <c r="P4282" s="265">
        <f t="shared" si="936"/>
        <v>221092.03369523663</v>
      </c>
      <c r="Q4282" s="265">
        <f t="shared" si="937"/>
        <v>372870.56921885844</v>
      </c>
      <c r="R4282" s="266">
        <f t="shared" si="938"/>
        <v>593962.60291409504</v>
      </c>
    </row>
    <row r="4283" spans="1:18" x14ac:dyDescent="0.3">
      <c r="A4283" s="82">
        <v>4252</v>
      </c>
      <c r="B4283" s="94">
        <f t="shared" si="927"/>
        <v>6.8523687958469385E-36</v>
      </c>
      <c r="C4283" s="179">
        <f t="shared" si="928"/>
        <v>6.8369110319806463E-36</v>
      </c>
      <c r="D4283" s="166">
        <f t="shared" si="929"/>
        <v>2.2558277767625785E-3</v>
      </c>
      <c r="E4283" s="167">
        <f t="shared" si="939"/>
        <v>24.291375447755232</v>
      </c>
      <c r="F4283" s="168">
        <f t="shared" si="940"/>
        <v>9.5940355345712796</v>
      </c>
      <c r="G4283" s="168">
        <f t="shared" si="930"/>
        <v>333412.14539468189</v>
      </c>
      <c r="H4283" s="168">
        <f t="shared" si="931"/>
        <v>271310.33852408634</v>
      </c>
      <c r="I4283" s="169">
        <f t="shared" si="932"/>
        <v>604722.48391876824</v>
      </c>
      <c r="J4283" s="169">
        <f t="shared" si="934"/>
        <v>576848.32306918525</v>
      </c>
      <c r="K4283" s="95"/>
      <c r="L4283" s="265">
        <f t="shared" si="933"/>
        <v>231802.01566230709</v>
      </c>
      <c r="M4283" s="265">
        <f>$G4283*NonHospFrac+theModel!$H4283*NonHospFrac</f>
        <v>372920.46825646108</v>
      </c>
      <c r="N4283" s="266">
        <f t="shared" si="935"/>
        <v>604722.48391876812</v>
      </c>
      <c r="O4283" s="159"/>
      <c r="P4283" s="265">
        <f t="shared" si="936"/>
        <v>221117.30186109839</v>
      </c>
      <c r="Q4283" s="265">
        <f t="shared" si="937"/>
        <v>372918.91361478629</v>
      </c>
      <c r="R4283" s="266">
        <f t="shared" si="938"/>
        <v>594036.21547588473</v>
      </c>
    </row>
    <row r="4284" spans="1:18" x14ac:dyDescent="0.3">
      <c r="A4284" s="82">
        <v>4253</v>
      </c>
      <c r="B4284" s="94">
        <f t="shared" si="927"/>
        <v>6.7243633996916303E-36</v>
      </c>
      <c r="C4284" s="179">
        <f t="shared" si="928"/>
        <v>6.7091943939535604E-36</v>
      </c>
      <c r="D4284" s="166">
        <f t="shared" si="929"/>
        <v>2.2558277767625785E-3</v>
      </c>
      <c r="E4284" s="167">
        <f t="shared" si="939"/>
        <v>24.291375447755232</v>
      </c>
      <c r="F4284" s="168">
        <f t="shared" si="940"/>
        <v>9.5962913623480421</v>
      </c>
      <c r="G4284" s="168">
        <f t="shared" si="930"/>
        <v>333490.5399738953</v>
      </c>
      <c r="H4284" s="168">
        <f t="shared" si="931"/>
        <v>271310.33852408634</v>
      </c>
      <c r="I4284" s="169">
        <f t="shared" si="932"/>
        <v>604800.8784979817</v>
      </c>
      <c r="J4284" s="169">
        <f t="shared" si="934"/>
        <v>576914.23968828004</v>
      </c>
      <c r="K4284" s="95"/>
      <c r="L4284" s="265">
        <f t="shared" si="933"/>
        <v>231832.0658455927</v>
      </c>
      <c r="M4284" s="265">
        <f>$G4284*NonHospFrac+theModel!$H4284*NonHospFrac</f>
        <v>372968.81265238894</v>
      </c>
      <c r="N4284" s="266">
        <f t="shared" si="935"/>
        <v>604800.8784979817</v>
      </c>
      <c r="O4284" s="159"/>
      <c r="P4284" s="265">
        <f t="shared" si="936"/>
        <v>221142.56899697997</v>
      </c>
      <c r="Q4284" s="265">
        <f t="shared" si="937"/>
        <v>372967.25801071414</v>
      </c>
      <c r="R4284" s="266">
        <f t="shared" si="938"/>
        <v>594109.82700769417</v>
      </c>
    </row>
    <row r="4285" spans="1:18" x14ac:dyDescent="0.3">
      <c r="A4285" s="82">
        <v>4254</v>
      </c>
      <c r="B4285" s="94">
        <f t="shared" si="927"/>
        <v>6.5987492031250116E-36</v>
      </c>
      <c r="C4285" s="179">
        <f t="shared" si="928"/>
        <v>6.5838635613807116E-36</v>
      </c>
      <c r="D4285" s="166">
        <f t="shared" si="929"/>
        <v>2.2558277767625785E-3</v>
      </c>
      <c r="E4285" s="167">
        <f t="shared" si="939"/>
        <v>24.291375447755232</v>
      </c>
      <c r="F4285" s="168">
        <f t="shared" si="940"/>
        <v>9.5985471901248047</v>
      </c>
      <c r="G4285" s="168">
        <f t="shared" si="930"/>
        <v>333568.93455310876</v>
      </c>
      <c r="H4285" s="168">
        <f t="shared" si="931"/>
        <v>271310.33852408634</v>
      </c>
      <c r="I4285" s="169">
        <f t="shared" si="932"/>
        <v>604879.27307719504</v>
      </c>
      <c r="J4285" s="169">
        <f t="shared" si="934"/>
        <v>576980.15362048359</v>
      </c>
      <c r="K4285" s="95"/>
      <c r="L4285" s="265">
        <f t="shared" si="933"/>
        <v>231862.11602887828</v>
      </c>
      <c r="M4285" s="265">
        <f>$G4285*NonHospFrac+theModel!$H4285*NonHospFrac</f>
        <v>373017.15704831679</v>
      </c>
      <c r="N4285" s="266">
        <f t="shared" si="935"/>
        <v>604879.27307719504</v>
      </c>
      <c r="O4285" s="159"/>
      <c r="P4285" s="265">
        <f t="shared" si="936"/>
        <v>221167.83510292333</v>
      </c>
      <c r="Q4285" s="265">
        <f t="shared" si="937"/>
        <v>373015.60240664199</v>
      </c>
      <c r="R4285" s="266">
        <f t="shared" si="938"/>
        <v>594183.43750956538</v>
      </c>
    </row>
    <row r="4286" spans="1:18" x14ac:dyDescent="0.3">
      <c r="A4286" s="82">
        <v>4255</v>
      </c>
      <c r="B4286" s="94">
        <f t="shared" si="927"/>
        <v>6.4754815374401933E-36</v>
      </c>
      <c r="C4286" s="179">
        <f t="shared" si="928"/>
        <v>6.4608739663201218E-36</v>
      </c>
      <c r="D4286" s="166">
        <f t="shared" si="929"/>
        <v>2.2558277767625785E-3</v>
      </c>
      <c r="E4286" s="167">
        <f t="shared" si="939"/>
        <v>24.291375447755232</v>
      </c>
      <c r="F4286" s="168">
        <f t="shared" si="940"/>
        <v>9.6008030179015673</v>
      </c>
      <c r="G4286" s="168">
        <f t="shared" si="930"/>
        <v>333647.32913232216</v>
      </c>
      <c r="H4286" s="168">
        <f t="shared" si="931"/>
        <v>271310.33852408634</v>
      </c>
      <c r="I4286" s="169">
        <f t="shared" si="932"/>
        <v>604957.66765640851</v>
      </c>
      <c r="J4286" s="169">
        <f t="shared" si="934"/>
        <v>577046.06486590556</v>
      </c>
      <c r="K4286" s="95"/>
      <c r="L4286" s="265">
        <f t="shared" si="933"/>
        <v>231892.16621216387</v>
      </c>
      <c r="M4286" s="265">
        <f>$G4286*NonHospFrac+theModel!$H4286*NonHospFrac</f>
        <v>373065.50144424464</v>
      </c>
      <c r="N4286" s="266">
        <f t="shared" si="935"/>
        <v>604957.66765640851</v>
      </c>
      <c r="O4286" s="159"/>
      <c r="P4286" s="265">
        <f t="shared" si="936"/>
        <v>221193.10017897046</v>
      </c>
      <c r="Q4286" s="265">
        <f t="shared" si="937"/>
        <v>373063.94680256984</v>
      </c>
      <c r="R4286" s="266">
        <f t="shared" si="938"/>
        <v>594257.04698154028</v>
      </c>
    </row>
    <row r="4287" spans="1:18" x14ac:dyDescent="0.3">
      <c r="A4287" s="82">
        <v>4256</v>
      </c>
      <c r="B4287" s="94">
        <f t="shared" si="927"/>
        <v>6.354516568362996E-36</v>
      </c>
      <c r="C4287" s="179">
        <f t="shared" si="928"/>
        <v>6.3401818733801848E-36</v>
      </c>
      <c r="D4287" s="166">
        <f t="shared" si="929"/>
        <v>2.2558277767625785E-3</v>
      </c>
      <c r="E4287" s="167">
        <f t="shared" si="939"/>
        <v>24.291375447755232</v>
      </c>
      <c r="F4287" s="168">
        <f t="shared" si="940"/>
        <v>9.6030588456783299</v>
      </c>
      <c r="G4287" s="168">
        <f t="shared" si="930"/>
        <v>333725.72371153557</v>
      </c>
      <c r="H4287" s="168">
        <f t="shared" si="931"/>
        <v>271310.33852408634</v>
      </c>
      <c r="I4287" s="169">
        <f t="shared" si="932"/>
        <v>605036.06223562197</v>
      </c>
      <c r="J4287" s="169">
        <f t="shared" si="934"/>
        <v>577111.97342465539</v>
      </c>
      <c r="K4287" s="95"/>
      <c r="L4287" s="265">
        <f t="shared" si="933"/>
        <v>231922.21639544942</v>
      </c>
      <c r="M4287" s="265">
        <f>$G4287*NonHospFrac+theModel!$H4287*NonHospFrac</f>
        <v>373113.84584017249</v>
      </c>
      <c r="N4287" s="266">
        <f t="shared" si="935"/>
        <v>605036.06223562197</v>
      </c>
      <c r="O4287" s="159"/>
      <c r="P4287" s="265">
        <f t="shared" si="936"/>
        <v>221218.36422516333</v>
      </c>
      <c r="Q4287" s="265">
        <f t="shared" si="937"/>
        <v>373112.2911984977</v>
      </c>
      <c r="R4287" s="266">
        <f t="shared" si="938"/>
        <v>594330.655423661</v>
      </c>
    </row>
    <row r="4288" spans="1:18" x14ac:dyDescent="0.3">
      <c r="A4288" s="82">
        <v>4257</v>
      </c>
      <c r="B4288" s="94">
        <f t="shared" si="927"/>
        <v>6.2358112804629697E-36</v>
      </c>
      <c r="C4288" s="179">
        <f t="shared" si="928"/>
        <v>6.2217443641658525E-36</v>
      </c>
      <c r="D4288" s="166">
        <f t="shared" si="929"/>
        <v>2.2558277767625785E-3</v>
      </c>
      <c r="E4288" s="167">
        <f t="shared" si="939"/>
        <v>24.291375447755232</v>
      </c>
      <c r="F4288" s="168">
        <f t="shared" si="940"/>
        <v>9.6053146734550925</v>
      </c>
      <c r="G4288" s="168">
        <f t="shared" si="930"/>
        <v>333804.11829074903</v>
      </c>
      <c r="H4288" s="168">
        <f t="shared" si="931"/>
        <v>271310.33852408634</v>
      </c>
      <c r="I4288" s="169">
        <f t="shared" si="932"/>
        <v>605114.45681483531</v>
      </c>
      <c r="J4288" s="169">
        <f t="shared" si="934"/>
        <v>577177.87929684261</v>
      </c>
      <c r="K4288" s="95"/>
      <c r="L4288" s="265">
        <f t="shared" si="933"/>
        <v>231952.26657873503</v>
      </c>
      <c r="M4288" s="265">
        <f>$G4288*NonHospFrac+theModel!$H4288*NonHospFrac</f>
        <v>373162.19023610034</v>
      </c>
      <c r="N4288" s="266">
        <f t="shared" si="935"/>
        <v>605114.45681483531</v>
      </c>
      <c r="O4288" s="159"/>
      <c r="P4288" s="265">
        <f t="shared" si="936"/>
        <v>221243.62724154399</v>
      </c>
      <c r="Q4288" s="265">
        <f t="shared" si="937"/>
        <v>373160.63559442555</v>
      </c>
      <c r="R4288" s="266">
        <f t="shared" si="938"/>
        <v>594404.26283596957</v>
      </c>
    </row>
    <row r="4289" spans="1:18" x14ac:dyDescent="0.3">
      <c r="A4289" s="82">
        <v>4258</v>
      </c>
      <c r="B4289" s="94">
        <f t="shared" si="927"/>
        <v>6.1193234618580247E-36</v>
      </c>
      <c r="C4289" s="179">
        <f t="shared" si="928"/>
        <v>6.1055193220177703E-36</v>
      </c>
      <c r="D4289" s="166">
        <f t="shared" si="929"/>
        <v>2.2558277767625785E-3</v>
      </c>
      <c r="E4289" s="167">
        <f t="shared" si="939"/>
        <v>24.291375447755232</v>
      </c>
      <c r="F4289" s="168">
        <f t="shared" si="940"/>
        <v>9.6075705012318551</v>
      </c>
      <c r="G4289" s="168">
        <f t="shared" si="930"/>
        <v>333882.51286996237</v>
      </c>
      <c r="H4289" s="168">
        <f t="shared" si="931"/>
        <v>271310.33852408634</v>
      </c>
      <c r="I4289" s="169">
        <f t="shared" si="932"/>
        <v>605192.85139404866</v>
      </c>
      <c r="J4289" s="169">
        <f t="shared" si="934"/>
        <v>577243.78248257667</v>
      </c>
      <c r="K4289" s="95"/>
      <c r="L4289" s="265">
        <f t="shared" si="933"/>
        <v>231982.31676202058</v>
      </c>
      <c r="M4289" s="265">
        <f>$G4289*NonHospFrac+theModel!$H4289*NonHospFrac</f>
        <v>373210.53463202814</v>
      </c>
      <c r="N4289" s="266">
        <f t="shared" si="935"/>
        <v>605192.85139404866</v>
      </c>
      <c r="O4289" s="159"/>
      <c r="P4289" s="265">
        <f t="shared" si="936"/>
        <v>221268.88922815432</v>
      </c>
      <c r="Q4289" s="265">
        <f t="shared" si="937"/>
        <v>373208.97999035334</v>
      </c>
      <c r="R4289" s="266">
        <f t="shared" si="938"/>
        <v>594477.86921850767</v>
      </c>
    </row>
    <row r="4290" spans="1:18" x14ac:dyDescent="0.3">
      <c r="A4290" s="82">
        <v>4259</v>
      </c>
      <c r="B4290" s="94">
        <f t="shared" si="927"/>
        <v>6.0050116892033233E-36</v>
      </c>
      <c r="C4290" s="179">
        <f t="shared" si="928"/>
        <v>5.9914654170350342E-36</v>
      </c>
      <c r="D4290" s="166">
        <f t="shared" si="929"/>
        <v>2.2558277767625785E-3</v>
      </c>
      <c r="E4290" s="167">
        <f t="shared" si="939"/>
        <v>24.291375447755232</v>
      </c>
      <c r="F4290" s="168">
        <f t="shared" si="940"/>
        <v>9.6098263290086177</v>
      </c>
      <c r="G4290" s="168">
        <f t="shared" si="930"/>
        <v>333960.90744917584</v>
      </c>
      <c r="H4290" s="168">
        <f t="shared" si="931"/>
        <v>271310.33852408634</v>
      </c>
      <c r="I4290" s="169">
        <f t="shared" si="932"/>
        <v>605271.24597326224</v>
      </c>
      <c r="J4290" s="169">
        <f t="shared" si="934"/>
        <v>577309.68298196734</v>
      </c>
      <c r="K4290" s="95"/>
      <c r="L4290" s="265">
        <f t="shared" si="933"/>
        <v>232012.36694530616</v>
      </c>
      <c r="M4290" s="265">
        <f>$G4290*NonHospFrac+theModel!$H4290*NonHospFrac</f>
        <v>373258.87902795599</v>
      </c>
      <c r="N4290" s="266">
        <f t="shared" si="935"/>
        <v>605271.24597326212</v>
      </c>
      <c r="O4290" s="159"/>
      <c r="P4290" s="265">
        <f t="shared" si="936"/>
        <v>221294.15018503639</v>
      </c>
      <c r="Q4290" s="265">
        <f t="shared" si="937"/>
        <v>373257.32438628119</v>
      </c>
      <c r="R4290" s="266">
        <f t="shared" si="938"/>
        <v>594551.47457131755</v>
      </c>
    </row>
    <row r="4291" spans="1:18" x14ac:dyDescent="0.3">
      <c r="A4291" s="82">
        <v>4260</v>
      </c>
      <c r="B4291" s="94">
        <f t="shared" si="927"/>
        <v>5.8928353129611357E-36</v>
      </c>
      <c r="C4291" s="179">
        <f t="shared" si="928"/>
        <v>5.8795420913782706E-36</v>
      </c>
      <c r="D4291" s="166">
        <f t="shared" si="929"/>
        <v>2.2558277767625785E-3</v>
      </c>
      <c r="E4291" s="167">
        <f t="shared" si="939"/>
        <v>24.291375447755232</v>
      </c>
      <c r="F4291" s="168">
        <f t="shared" si="940"/>
        <v>9.6120821567853802</v>
      </c>
      <c r="G4291" s="168">
        <f t="shared" si="930"/>
        <v>334039.30202838924</v>
      </c>
      <c r="H4291" s="168">
        <f t="shared" si="931"/>
        <v>271310.33852408634</v>
      </c>
      <c r="I4291" s="169">
        <f t="shared" si="932"/>
        <v>605349.64055247558</v>
      </c>
      <c r="J4291" s="169">
        <f t="shared" si="934"/>
        <v>577375.58079512371</v>
      </c>
      <c r="K4291" s="95"/>
      <c r="L4291" s="265">
        <f t="shared" si="933"/>
        <v>232042.41712859174</v>
      </c>
      <c r="M4291" s="265">
        <f>$G4291*NonHospFrac+theModel!$H4291*NonHospFrac</f>
        <v>373307.22342388384</v>
      </c>
      <c r="N4291" s="266">
        <f t="shared" si="935"/>
        <v>605349.64055247558</v>
      </c>
      <c r="O4291" s="159"/>
      <c r="P4291" s="265">
        <f t="shared" si="936"/>
        <v>221319.41011223212</v>
      </c>
      <c r="Q4291" s="265">
        <f t="shared" si="937"/>
        <v>373305.66878220905</v>
      </c>
      <c r="R4291" s="266">
        <f t="shared" si="938"/>
        <v>594625.07889444113</v>
      </c>
    </row>
    <row r="4292" spans="1:18" x14ac:dyDescent="0.3">
      <c r="A4292" s="82">
        <v>4261</v>
      </c>
      <c r="B4292" s="94">
        <f t="shared" si="927"/>
        <v>5.7827544429457651E-36</v>
      </c>
      <c r="C4292" s="179">
        <f t="shared" si="928"/>
        <v>5.7697095448471709E-36</v>
      </c>
      <c r="D4292" s="166">
        <f t="shared" si="929"/>
        <v>2.2558277767625785E-3</v>
      </c>
      <c r="E4292" s="167">
        <f t="shared" si="939"/>
        <v>24.291375447755232</v>
      </c>
      <c r="F4292" s="168">
        <f t="shared" si="940"/>
        <v>9.6143379845621428</v>
      </c>
      <c r="G4292" s="168">
        <f t="shared" si="930"/>
        <v>334117.6966076027</v>
      </c>
      <c r="H4292" s="168">
        <f t="shared" si="931"/>
        <v>271310.33852408634</v>
      </c>
      <c r="I4292" s="169">
        <f t="shared" si="932"/>
        <v>605428.03513168904</v>
      </c>
      <c r="J4292" s="169">
        <f t="shared" si="934"/>
        <v>577441.47592215566</v>
      </c>
      <c r="K4292" s="95"/>
      <c r="L4292" s="265">
        <f t="shared" si="933"/>
        <v>232072.46731187735</v>
      </c>
      <c r="M4292" s="265">
        <f>$G4292*NonHospFrac+theModel!$H4292*NonHospFrac</f>
        <v>373355.56781981169</v>
      </c>
      <c r="N4292" s="266">
        <f t="shared" si="935"/>
        <v>605428.03513168904</v>
      </c>
      <c r="O4292" s="159"/>
      <c r="P4292" s="265">
        <f t="shared" si="936"/>
        <v>221344.66900978351</v>
      </c>
      <c r="Q4292" s="265">
        <f t="shared" si="937"/>
        <v>373354.0131781369</v>
      </c>
      <c r="R4292" s="266">
        <f t="shared" si="938"/>
        <v>594698.68218792044</v>
      </c>
    </row>
    <row r="4293" spans="1:18" x14ac:dyDescent="0.3">
      <c r="A4293" s="82">
        <v>4262</v>
      </c>
      <c r="B4293" s="94">
        <f t="shared" si="927"/>
        <v>5.6747299341385006E-36</v>
      </c>
      <c r="C4293" s="179">
        <f t="shared" si="928"/>
        <v>5.661928720727445E-36</v>
      </c>
      <c r="D4293" s="166">
        <f t="shared" si="929"/>
        <v>2.2558277767625785E-3</v>
      </c>
      <c r="E4293" s="167">
        <f t="shared" si="939"/>
        <v>24.291375447755232</v>
      </c>
      <c r="F4293" s="168">
        <f t="shared" si="940"/>
        <v>9.6165938123389054</v>
      </c>
      <c r="G4293" s="168">
        <f t="shared" si="930"/>
        <v>334196.09118681605</v>
      </c>
      <c r="H4293" s="168">
        <f t="shared" si="931"/>
        <v>271310.33852408634</v>
      </c>
      <c r="I4293" s="169">
        <f t="shared" si="932"/>
        <v>605506.42971090239</v>
      </c>
      <c r="J4293" s="169">
        <f t="shared" si="934"/>
        <v>577507.3683631724</v>
      </c>
      <c r="K4293" s="95"/>
      <c r="L4293" s="265">
        <f t="shared" si="933"/>
        <v>232102.51749516287</v>
      </c>
      <c r="M4293" s="265">
        <f>$G4293*NonHospFrac+theModel!$H4293*NonHospFrac</f>
        <v>373403.91221573949</v>
      </c>
      <c r="N4293" s="266">
        <f t="shared" si="935"/>
        <v>605506.42971090239</v>
      </c>
      <c r="O4293" s="159"/>
      <c r="P4293" s="265">
        <f t="shared" si="936"/>
        <v>221369.92687773245</v>
      </c>
      <c r="Q4293" s="265">
        <f t="shared" si="937"/>
        <v>373402.35757406469</v>
      </c>
      <c r="R4293" s="266">
        <f t="shared" si="938"/>
        <v>594772.28445179714</v>
      </c>
    </row>
    <row r="4294" spans="1:18" x14ac:dyDescent="0.3">
      <c r="A4294" s="82">
        <v>4263</v>
      </c>
      <c r="B4294" s="94">
        <f t="shared" si="927"/>
        <v>5.5687233727675648E-36</v>
      </c>
      <c r="C4294" s="179">
        <f t="shared" si="928"/>
        <v>5.5561612919021688E-36</v>
      </c>
      <c r="D4294" s="166">
        <f t="shared" si="929"/>
        <v>2.2558277767625785E-3</v>
      </c>
      <c r="E4294" s="167">
        <f t="shared" si="939"/>
        <v>24.291375447755232</v>
      </c>
      <c r="F4294" s="168">
        <f t="shared" si="940"/>
        <v>9.618849640115668</v>
      </c>
      <c r="G4294" s="168">
        <f t="shared" si="930"/>
        <v>334274.48576602951</v>
      </c>
      <c r="H4294" s="168">
        <f t="shared" si="931"/>
        <v>271310.33852408634</v>
      </c>
      <c r="I4294" s="169">
        <f t="shared" si="932"/>
        <v>605584.82429011585</v>
      </c>
      <c r="J4294" s="169">
        <f t="shared" si="934"/>
        <v>577573.25811828359</v>
      </c>
      <c r="K4294" s="95"/>
      <c r="L4294" s="265">
        <f t="shared" si="933"/>
        <v>232132.56767844845</v>
      </c>
      <c r="M4294" s="265">
        <f>$G4294*NonHospFrac+theModel!$H4294*NonHospFrac</f>
        <v>373452.25661166734</v>
      </c>
      <c r="N4294" s="266">
        <f t="shared" si="935"/>
        <v>605584.82429011585</v>
      </c>
      <c r="O4294" s="159"/>
      <c r="P4294" s="265">
        <f t="shared" si="936"/>
        <v>221395.18371612101</v>
      </c>
      <c r="Q4294" s="265">
        <f t="shared" si="937"/>
        <v>373450.70196999254</v>
      </c>
      <c r="R4294" s="266">
        <f t="shared" si="938"/>
        <v>594845.8856861135</v>
      </c>
    </row>
    <row r="4295" spans="1:18" x14ac:dyDescent="0.3">
      <c r="A4295" s="82">
        <v>4264</v>
      </c>
      <c r="B4295" s="94">
        <f t="shared" si="927"/>
        <v>5.4646970626480721E-36</v>
      </c>
      <c r="C4295" s="179">
        <f t="shared" si="928"/>
        <v>5.4523696472225579E-36</v>
      </c>
      <c r="D4295" s="166">
        <f t="shared" si="929"/>
        <v>2.2558277767625785E-3</v>
      </c>
      <c r="E4295" s="167">
        <f t="shared" si="939"/>
        <v>24.291375447755232</v>
      </c>
      <c r="F4295" s="168">
        <f t="shared" si="940"/>
        <v>9.6211054678924306</v>
      </c>
      <c r="G4295" s="168">
        <f t="shared" si="930"/>
        <v>334352.88034524291</v>
      </c>
      <c r="H4295" s="168">
        <f t="shared" si="931"/>
        <v>271310.33852408634</v>
      </c>
      <c r="I4295" s="169">
        <f t="shared" si="932"/>
        <v>605663.2188693292</v>
      </c>
      <c r="J4295" s="169">
        <f t="shared" si="934"/>
        <v>577639.14518759854</v>
      </c>
      <c r="K4295" s="95"/>
      <c r="L4295" s="265">
        <f t="shared" si="933"/>
        <v>232162.61786173406</v>
      </c>
      <c r="M4295" s="265">
        <f>$G4295*NonHospFrac+theModel!$H4295*NonHospFrac</f>
        <v>373500.60100759519</v>
      </c>
      <c r="N4295" s="266">
        <f t="shared" si="935"/>
        <v>605663.2188693292</v>
      </c>
      <c r="O4295" s="159"/>
      <c r="P4295" s="265">
        <f t="shared" si="936"/>
        <v>221420.43952499115</v>
      </c>
      <c r="Q4295" s="265">
        <f t="shared" si="937"/>
        <v>373499.0463659204</v>
      </c>
      <c r="R4295" s="266">
        <f t="shared" si="938"/>
        <v>594919.48589091154</v>
      </c>
    </row>
    <row r="4296" spans="1:18" x14ac:dyDescent="0.3">
      <c r="A4296" s="82">
        <v>4265</v>
      </c>
      <c r="B4296" s="94">
        <f t="shared" si="927"/>
        <v>5.3626140117771899E-36</v>
      </c>
      <c r="C4296" s="179">
        <f t="shared" si="928"/>
        <v>5.3505168781333669E-36</v>
      </c>
      <c r="D4296" s="166">
        <f t="shared" si="929"/>
        <v>2.2558277767625785E-3</v>
      </c>
      <c r="E4296" s="167">
        <f t="shared" si="939"/>
        <v>24.291375447755232</v>
      </c>
      <c r="F4296" s="168">
        <f t="shared" si="940"/>
        <v>9.6233612956691932</v>
      </c>
      <c r="G4296" s="168">
        <f t="shared" si="930"/>
        <v>334431.27492445637</v>
      </c>
      <c r="H4296" s="168">
        <f t="shared" si="931"/>
        <v>271310.33852408634</v>
      </c>
      <c r="I4296" s="169">
        <f t="shared" si="932"/>
        <v>605741.61344854278</v>
      </c>
      <c r="J4296" s="169">
        <f t="shared" si="934"/>
        <v>577705.02957122703</v>
      </c>
      <c r="K4296" s="95"/>
      <c r="L4296" s="265">
        <f t="shared" si="933"/>
        <v>232192.66804501964</v>
      </c>
      <c r="M4296" s="265">
        <f>$G4296*NonHospFrac+theModel!$H4296*NonHospFrac</f>
        <v>373548.94540352304</v>
      </c>
      <c r="N4296" s="266">
        <f t="shared" si="935"/>
        <v>605741.61344854266</v>
      </c>
      <c r="O4296" s="159"/>
      <c r="P4296" s="265">
        <f t="shared" si="936"/>
        <v>221445.69430438476</v>
      </c>
      <c r="Q4296" s="265">
        <f t="shared" si="937"/>
        <v>373547.39076184825</v>
      </c>
      <c r="R4296" s="266">
        <f t="shared" si="938"/>
        <v>594993.08506623306</v>
      </c>
    </row>
    <row r="4297" spans="1:18" x14ac:dyDescent="0.3">
      <c r="A4297" s="82">
        <v>4266</v>
      </c>
      <c r="B4297" s="94">
        <f t="shared" si="927"/>
        <v>5.2624379191796833E-36</v>
      </c>
      <c r="C4297" s="179">
        <f t="shared" si="928"/>
        <v>5.2505667655481089E-36</v>
      </c>
      <c r="D4297" s="166">
        <f t="shared" si="929"/>
        <v>2.2558277767625785E-3</v>
      </c>
      <c r="E4297" s="167">
        <f t="shared" si="939"/>
        <v>24.291375447755232</v>
      </c>
      <c r="F4297" s="168">
        <f t="shared" si="940"/>
        <v>9.6256171234459558</v>
      </c>
      <c r="G4297" s="168">
        <f t="shared" si="930"/>
        <v>334509.66950366978</v>
      </c>
      <c r="H4297" s="168">
        <f t="shared" si="931"/>
        <v>271310.33852408634</v>
      </c>
      <c r="I4297" s="169">
        <f t="shared" si="932"/>
        <v>605820.00802775612</v>
      </c>
      <c r="J4297" s="169">
        <f t="shared" si="934"/>
        <v>577770.91126927815</v>
      </c>
      <c r="K4297" s="95"/>
      <c r="L4297" s="265">
        <f t="shared" si="933"/>
        <v>232222.71822830522</v>
      </c>
      <c r="M4297" s="265">
        <f>$G4297*NonHospFrac+theModel!$H4297*NonHospFrac</f>
        <v>373597.2897994509</v>
      </c>
      <c r="N4297" s="266">
        <f t="shared" si="935"/>
        <v>605820.00802775612</v>
      </c>
      <c r="O4297" s="159"/>
      <c r="P4297" s="265">
        <f t="shared" si="936"/>
        <v>221470.94805434384</v>
      </c>
      <c r="Q4297" s="265">
        <f t="shared" si="937"/>
        <v>373595.7351577761</v>
      </c>
      <c r="R4297" s="266">
        <f t="shared" si="938"/>
        <v>595066.68321211997</v>
      </c>
    </row>
    <row r="4298" spans="1:18" x14ac:dyDescent="0.3">
      <c r="A4298" s="82">
        <v>4267</v>
      </c>
      <c r="B4298" s="94">
        <f t="shared" si="927"/>
        <v>5.1641331619992066E-36</v>
      </c>
      <c r="C4298" s="179">
        <f t="shared" si="928"/>
        <v>5.1524837669694676E-36</v>
      </c>
      <c r="D4298" s="166">
        <f t="shared" si="929"/>
        <v>2.2558277767625785E-3</v>
      </c>
      <c r="E4298" s="167">
        <f t="shared" si="939"/>
        <v>24.291375447755232</v>
      </c>
      <c r="F4298" s="168">
        <f t="shared" si="940"/>
        <v>9.6278729512227184</v>
      </c>
      <c r="G4298" s="168">
        <f t="shared" si="930"/>
        <v>334588.06408288324</v>
      </c>
      <c r="H4298" s="168">
        <f t="shared" si="931"/>
        <v>271310.33852408634</v>
      </c>
      <c r="I4298" s="169">
        <f t="shared" si="932"/>
        <v>605898.40260696958</v>
      </c>
      <c r="J4298" s="169">
        <f t="shared" si="934"/>
        <v>577836.79028186167</v>
      </c>
      <c r="K4298" s="95"/>
      <c r="L4298" s="265">
        <f t="shared" si="933"/>
        <v>232252.76841159081</v>
      </c>
      <c r="M4298" s="265">
        <f>$G4298*NonHospFrac+theModel!$H4298*NonHospFrac</f>
        <v>373645.63419537875</v>
      </c>
      <c r="N4298" s="266">
        <f t="shared" si="935"/>
        <v>605898.40260696958</v>
      </c>
      <c r="O4298" s="159"/>
      <c r="P4298" s="265">
        <f t="shared" si="936"/>
        <v>221496.20077491036</v>
      </c>
      <c r="Q4298" s="265">
        <f t="shared" si="937"/>
        <v>373644.07955370395</v>
      </c>
      <c r="R4298" s="266">
        <f t="shared" si="938"/>
        <v>595140.28032861429</v>
      </c>
    </row>
    <row r="4299" spans="1:18" x14ac:dyDescent="0.3">
      <c r="A4299" s="82">
        <v>4268</v>
      </c>
      <c r="B4299" s="94">
        <f t="shared" si="927"/>
        <v>5.0676647828308056E-36</v>
      </c>
      <c r="C4299" s="179">
        <f t="shared" si="928"/>
        <v>5.0562330038503746E-36</v>
      </c>
      <c r="D4299" s="166">
        <f t="shared" si="929"/>
        <v>2.2558277767625785E-3</v>
      </c>
      <c r="E4299" s="167">
        <f t="shared" si="939"/>
        <v>24.291375447755232</v>
      </c>
      <c r="F4299" s="168">
        <f t="shared" si="940"/>
        <v>9.6301287789994809</v>
      </c>
      <c r="G4299" s="168">
        <f t="shared" si="930"/>
        <v>334666.45866209659</v>
      </c>
      <c r="H4299" s="168">
        <f t="shared" si="931"/>
        <v>271310.33852408634</v>
      </c>
      <c r="I4299" s="169">
        <f t="shared" si="932"/>
        <v>605976.79718618293</v>
      </c>
      <c r="J4299" s="169">
        <f t="shared" si="934"/>
        <v>577902.66660908679</v>
      </c>
      <c r="K4299" s="95"/>
      <c r="L4299" s="265">
        <f t="shared" si="933"/>
        <v>232282.81859487636</v>
      </c>
      <c r="M4299" s="265">
        <f>$G4299*NonHospFrac+theModel!$H4299*NonHospFrac</f>
        <v>373693.97859130654</v>
      </c>
      <c r="N4299" s="266">
        <f t="shared" si="935"/>
        <v>605976.79718618293</v>
      </c>
      <c r="O4299" s="159"/>
      <c r="P4299" s="265">
        <f t="shared" si="936"/>
        <v>221521.45246612627</v>
      </c>
      <c r="Q4299" s="265">
        <f t="shared" si="937"/>
        <v>373692.42394963175</v>
      </c>
      <c r="R4299" s="266">
        <f t="shared" si="938"/>
        <v>595213.87641575804</v>
      </c>
    </row>
    <row r="4300" spans="1:18" x14ac:dyDescent="0.3">
      <c r="A4300" s="82">
        <v>4269</v>
      </c>
      <c r="B4300" s="94">
        <f t="shared" si="927"/>
        <v>4.9729984772896157E-36</v>
      </c>
      <c r="C4300" s="179">
        <f t="shared" si="928"/>
        <v>4.9617802491907476E-36</v>
      </c>
      <c r="D4300" s="166">
        <f t="shared" si="929"/>
        <v>2.2558277767625785E-3</v>
      </c>
      <c r="E4300" s="167">
        <f t="shared" si="939"/>
        <v>24.291375447755232</v>
      </c>
      <c r="F4300" s="168">
        <f t="shared" si="940"/>
        <v>9.6323846067762435</v>
      </c>
      <c r="G4300" s="168">
        <f t="shared" si="930"/>
        <v>334744.85324131005</v>
      </c>
      <c r="H4300" s="168">
        <f t="shared" si="931"/>
        <v>271310.33852408634</v>
      </c>
      <c r="I4300" s="169">
        <f t="shared" si="932"/>
        <v>606055.19176539639</v>
      </c>
      <c r="J4300" s="169">
        <f t="shared" si="934"/>
        <v>577968.5402510633</v>
      </c>
      <c r="K4300" s="95"/>
      <c r="L4300" s="265">
        <f t="shared" si="933"/>
        <v>232312.86877816194</v>
      </c>
      <c r="M4300" s="265">
        <f>$G4300*NonHospFrac+theModel!$H4300*NonHospFrac</f>
        <v>373742.32298723445</v>
      </c>
      <c r="N4300" s="266">
        <f t="shared" si="935"/>
        <v>606055.19176539639</v>
      </c>
      <c r="O4300" s="159"/>
      <c r="P4300" s="265">
        <f t="shared" si="936"/>
        <v>221546.70312803355</v>
      </c>
      <c r="Q4300" s="265">
        <f t="shared" si="937"/>
        <v>373740.76834555966</v>
      </c>
      <c r="R4300" s="266">
        <f t="shared" si="938"/>
        <v>595287.47147359326</v>
      </c>
    </row>
    <row r="4301" spans="1:18" x14ac:dyDescent="0.3">
      <c r="A4301" s="82">
        <v>4270</v>
      </c>
      <c r="B4301" s="94">
        <f t="shared" si="927"/>
        <v>4.8801005818129358E-36</v>
      </c>
      <c r="C4301" s="179">
        <f t="shared" si="928"/>
        <v>4.8690919153670872E-36</v>
      </c>
      <c r="D4301" s="166">
        <f t="shared" si="929"/>
        <v>2.2558277767625785E-3</v>
      </c>
      <c r="E4301" s="167">
        <f t="shared" si="939"/>
        <v>24.291375447755232</v>
      </c>
      <c r="F4301" s="168">
        <f t="shared" si="940"/>
        <v>9.6346404345530061</v>
      </c>
      <c r="G4301" s="168">
        <f t="shared" si="930"/>
        <v>334823.24782052345</v>
      </c>
      <c r="H4301" s="168">
        <f t="shared" si="931"/>
        <v>271310.33852408634</v>
      </c>
      <c r="I4301" s="169">
        <f t="shared" si="932"/>
        <v>606133.58634460974</v>
      </c>
      <c r="J4301" s="169">
        <f t="shared" si="934"/>
        <v>578034.41120790038</v>
      </c>
      <c r="K4301" s="95"/>
      <c r="L4301" s="265">
        <f t="shared" si="933"/>
        <v>232342.91896144752</v>
      </c>
      <c r="M4301" s="265">
        <f>$G4301*NonHospFrac+theModel!$H4301*NonHospFrac</f>
        <v>373790.66738316225</v>
      </c>
      <c r="N4301" s="266">
        <f t="shared" si="935"/>
        <v>606133.58634460974</v>
      </c>
      <c r="O4301" s="159"/>
      <c r="P4301" s="265">
        <f t="shared" si="936"/>
        <v>221571.95276067415</v>
      </c>
      <c r="Q4301" s="265">
        <f t="shared" si="937"/>
        <v>373789.11274148745</v>
      </c>
      <c r="R4301" s="266">
        <f t="shared" si="938"/>
        <v>595361.06550216163</v>
      </c>
    </row>
    <row r="4302" spans="1:18" x14ac:dyDescent="0.3">
      <c r="A4302" s="82">
        <v>4271</v>
      </c>
      <c r="B4302" s="94">
        <f t="shared" si="927"/>
        <v>4.7889380616883163E-36</v>
      </c>
      <c r="C4302" s="179">
        <f t="shared" si="928"/>
        <v>4.7781350421875643E-36</v>
      </c>
      <c r="D4302" s="166">
        <f t="shared" si="929"/>
        <v>2.2558277767625785E-3</v>
      </c>
      <c r="E4302" s="167">
        <f t="shared" si="939"/>
        <v>24.291375447755232</v>
      </c>
      <c r="F4302" s="168">
        <f t="shared" si="940"/>
        <v>9.6368962623297687</v>
      </c>
      <c r="G4302" s="168">
        <f t="shared" si="930"/>
        <v>334901.64239973691</v>
      </c>
      <c r="H4302" s="168">
        <f t="shared" si="931"/>
        <v>271310.33852408634</v>
      </c>
      <c r="I4302" s="169">
        <f t="shared" si="932"/>
        <v>606211.98092382331</v>
      </c>
      <c r="J4302" s="169">
        <f t="shared" si="934"/>
        <v>578100.27947970771</v>
      </c>
      <c r="K4302" s="95"/>
      <c r="L4302" s="265">
        <f t="shared" si="933"/>
        <v>232372.9691447331</v>
      </c>
      <c r="M4302" s="265">
        <f>$G4302*NonHospFrac+theModel!$H4302*NonHospFrac</f>
        <v>373839.01177909016</v>
      </c>
      <c r="N4302" s="266">
        <f t="shared" si="935"/>
        <v>606211.98092382331</v>
      </c>
      <c r="O4302" s="159"/>
      <c r="P4302" s="265">
        <f t="shared" si="936"/>
        <v>221597.20136409</v>
      </c>
      <c r="Q4302" s="265">
        <f t="shared" si="937"/>
        <v>373837.45713741536</v>
      </c>
      <c r="R4302" s="266">
        <f t="shared" si="938"/>
        <v>595434.65850150539</v>
      </c>
    </row>
    <row r="4303" spans="1:18" x14ac:dyDescent="0.3">
      <c r="A4303" s="82">
        <v>4272</v>
      </c>
      <c r="B4303" s="94">
        <f t="shared" si="927"/>
        <v>4.6994784993074562E-36</v>
      </c>
      <c r="C4303" s="179">
        <f t="shared" si="928"/>
        <v>4.68887728517242E-36</v>
      </c>
      <c r="D4303" s="166">
        <f t="shared" si="929"/>
        <v>2.2558277767625785E-3</v>
      </c>
      <c r="E4303" s="167">
        <f t="shared" si="939"/>
        <v>24.291375447755232</v>
      </c>
      <c r="F4303" s="168">
        <f t="shared" si="940"/>
        <v>9.6391520901065313</v>
      </c>
      <c r="G4303" s="168">
        <f t="shared" si="930"/>
        <v>334980.03697895032</v>
      </c>
      <c r="H4303" s="168">
        <f t="shared" si="931"/>
        <v>271310.33852408634</v>
      </c>
      <c r="I4303" s="169">
        <f t="shared" si="932"/>
        <v>606290.37550303666</v>
      </c>
      <c r="J4303" s="169">
        <f t="shared" si="934"/>
        <v>578166.14506659447</v>
      </c>
      <c r="K4303" s="95"/>
      <c r="L4303" s="265">
        <f t="shared" si="933"/>
        <v>232403.01932801871</v>
      </c>
      <c r="M4303" s="265">
        <f>$G4303*NonHospFrac+theModel!$H4303*NonHospFrac</f>
        <v>373887.35617501795</v>
      </c>
      <c r="N4303" s="266">
        <f t="shared" si="935"/>
        <v>606290.37550303666</v>
      </c>
      <c r="O4303" s="159"/>
      <c r="P4303" s="265">
        <f t="shared" si="936"/>
        <v>221622.4489383231</v>
      </c>
      <c r="Q4303" s="265">
        <f t="shared" si="937"/>
        <v>373885.80153334315</v>
      </c>
      <c r="R4303" s="266">
        <f t="shared" si="938"/>
        <v>595508.25047166622</v>
      </c>
    </row>
    <row r="4304" spans="1:18" x14ac:dyDescent="0.3">
      <c r="A4304" s="82">
        <v>4273</v>
      </c>
      <c r="B4304" s="94">
        <f t="shared" si="927"/>
        <v>4.6116900826373265E-36</v>
      </c>
      <c r="C4304" s="179">
        <f t="shared" si="928"/>
        <v>4.6012869040510926E-36</v>
      </c>
      <c r="D4304" s="166">
        <f t="shared" si="929"/>
        <v>2.2558277767625785E-3</v>
      </c>
      <c r="E4304" s="167">
        <f t="shared" si="939"/>
        <v>24.291375447755232</v>
      </c>
      <c r="F4304" s="168">
        <f t="shared" si="940"/>
        <v>9.6414079178832939</v>
      </c>
      <c r="G4304" s="168">
        <f t="shared" si="930"/>
        <v>335058.43155816372</v>
      </c>
      <c r="H4304" s="168">
        <f t="shared" si="931"/>
        <v>271310.33852408634</v>
      </c>
      <c r="I4304" s="169">
        <f t="shared" si="932"/>
        <v>606368.77008225</v>
      </c>
      <c r="J4304" s="169">
        <f t="shared" si="934"/>
        <v>578232.00796867022</v>
      </c>
      <c r="K4304" s="95"/>
      <c r="L4304" s="265">
        <f t="shared" si="933"/>
        <v>232433.06951130426</v>
      </c>
      <c r="M4304" s="265">
        <f>$G4304*NonHospFrac+theModel!$H4304*NonHospFrac</f>
        <v>373935.70057094574</v>
      </c>
      <c r="N4304" s="266">
        <f t="shared" si="935"/>
        <v>606368.77008225</v>
      </c>
      <c r="O4304" s="159"/>
      <c r="P4304" s="265">
        <f t="shared" si="936"/>
        <v>221647.6954834153</v>
      </c>
      <c r="Q4304" s="265">
        <f t="shared" si="937"/>
        <v>373934.14592927095</v>
      </c>
      <c r="R4304" s="266">
        <f t="shared" si="938"/>
        <v>595581.84141268628</v>
      </c>
    </row>
    <row r="4305" spans="1:18" x14ac:dyDescent="0.3">
      <c r="A4305" s="82">
        <v>4274</v>
      </c>
      <c r="B4305" s="94">
        <f t="shared" si="927"/>
        <v>4.5255415939088168E-36</v>
      </c>
      <c r="C4305" s="179">
        <f t="shared" si="928"/>
        <v>4.5153327514763825E-36</v>
      </c>
      <c r="D4305" s="166">
        <f t="shared" si="929"/>
        <v>2.2558277767625785E-3</v>
      </c>
      <c r="E4305" s="167">
        <f t="shared" si="939"/>
        <v>24.291375447755232</v>
      </c>
      <c r="F4305" s="168">
        <f t="shared" si="940"/>
        <v>9.6436637456600565</v>
      </c>
      <c r="G4305" s="168">
        <f t="shared" si="930"/>
        <v>335136.82613737718</v>
      </c>
      <c r="H4305" s="168">
        <f t="shared" si="931"/>
        <v>271310.33852408634</v>
      </c>
      <c r="I4305" s="169">
        <f t="shared" si="932"/>
        <v>606447.16466146358</v>
      </c>
      <c r="J4305" s="169">
        <f t="shared" si="934"/>
        <v>578297.86818604462</v>
      </c>
      <c r="K4305" s="95"/>
      <c r="L4305" s="265">
        <f t="shared" si="933"/>
        <v>232463.11969458987</v>
      </c>
      <c r="M4305" s="265">
        <f>$G4305*NonHospFrac+theModel!$H4305*NonHospFrac</f>
        <v>373984.04496687365</v>
      </c>
      <c r="N4305" s="266">
        <f t="shared" si="935"/>
        <v>606447.16466146358</v>
      </c>
      <c r="O4305" s="159"/>
      <c r="P4305" s="265">
        <f t="shared" si="936"/>
        <v>221672.94099940869</v>
      </c>
      <c r="Q4305" s="265">
        <f t="shared" si="937"/>
        <v>373982.49032519886</v>
      </c>
      <c r="R4305" s="266">
        <f t="shared" si="938"/>
        <v>595655.43132460758</v>
      </c>
    </row>
    <row r="4306" spans="1:18" x14ac:dyDescent="0.3">
      <c r="A4306" s="82">
        <v>4275</v>
      </c>
      <c r="B4306" s="94">
        <f t="shared" si="927"/>
        <v>4.4410023985145584E-36</v>
      </c>
      <c r="C4306" s="179">
        <f t="shared" si="928"/>
        <v>4.4309842619473201E-36</v>
      </c>
      <c r="D4306" s="166">
        <f t="shared" si="929"/>
        <v>2.2558277767625785E-3</v>
      </c>
      <c r="E4306" s="167">
        <f t="shared" si="939"/>
        <v>24.291375447755232</v>
      </c>
      <c r="F4306" s="168">
        <f t="shared" si="940"/>
        <v>9.6459195734368191</v>
      </c>
      <c r="G4306" s="168">
        <f t="shared" si="930"/>
        <v>335215.22071659059</v>
      </c>
      <c r="H4306" s="168">
        <f t="shared" si="931"/>
        <v>271310.33852408634</v>
      </c>
      <c r="I4306" s="169">
        <f t="shared" si="932"/>
        <v>606525.55924067693</v>
      </c>
      <c r="J4306" s="169">
        <f t="shared" si="934"/>
        <v>578363.72571882675</v>
      </c>
      <c r="K4306" s="95"/>
      <c r="L4306" s="265">
        <f t="shared" si="933"/>
        <v>232493.16987787542</v>
      </c>
      <c r="M4306" s="265">
        <f>$G4306*NonHospFrac+theModel!$H4306*NonHospFrac</f>
        <v>374032.38936280145</v>
      </c>
      <c r="N4306" s="266">
        <f t="shared" si="935"/>
        <v>606525.55924067693</v>
      </c>
      <c r="O4306" s="159"/>
      <c r="P4306" s="265">
        <f t="shared" si="936"/>
        <v>221698.18548634509</v>
      </c>
      <c r="Q4306" s="265">
        <f t="shared" si="937"/>
        <v>374030.83472112665</v>
      </c>
      <c r="R4306" s="266">
        <f t="shared" si="938"/>
        <v>595729.02020747168</v>
      </c>
    </row>
    <row r="4307" spans="1:18" x14ac:dyDescent="0.3">
      <c r="A4307" s="82">
        <v>4276</v>
      </c>
      <c r="B4307" s="94">
        <f t="shared" si="927"/>
        <v>4.3580424341162294E-36</v>
      </c>
      <c r="C4307" s="179">
        <f t="shared" si="928"/>
        <v>4.3482114409410402E-36</v>
      </c>
      <c r="D4307" s="166">
        <f t="shared" si="929"/>
        <v>2.2558277767625785E-3</v>
      </c>
      <c r="E4307" s="167">
        <f t="shared" si="939"/>
        <v>24.291375447755232</v>
      </c>
      <c r="F4307" s="168">
        <f t="shared" si="940"/>
        <v>9.6481754012135816</v>
      </c>
      <c r="G4307" s="168">
        <f t="shared" si="930"/>
        <v>335293.61529580399</v>
      </c>
      <c r="H4307" s="168">
        <f t="shared" si="931"/>
        <v>271310.33852408634</v>
      </c>
      <c r="I4307" s="169">
        <f t="shared" si="932"/>
        <v>606603.95381989027</v>
      </c>
      <c r="J4307" s="169">
        <f t="shared" si="934"/>
        <v>578429.58056712616</v>
      </c>
      <c r="K4307" s="95"/>
      <c r="L4307" s="265">
        <f t="shared" si="933"/>
        <v>232523.220061161</v>
      </c>
      <c r="M4307" s="265">
        <f>$G4307*NonHospFrac+theModel!$H4307*NonHospFrac</f>
        <v>374080.7337587293</v>
      </c>
      <c r="N4307" s="266">
        <f t="shared" si="935"/>
        <v>606603.95381989027</v>
      </c>
      <c r="O4307" s="159"/>
      <c r="P4307" s="265">
        <f t="shared" si="936"/>
        <v>221723.42894426652</v>
      </c>
      <c r="Q4307" s="265">
        <f t="shared" si="937"/>
        <v>374079.1791170545</v>
      </c>
      <c r="R4307" s="266">
        <f t="shared" si="938"/>
        <v>595802.60806132108</v>
      </c>
    </row>
    <row r="4308" spans="1:18" x14ac:dyDescent="0.3">
      <c r="A4308" s="82">
        <v>4277</v>
      </c>
      <c r="B4308" s="94">
        <f t="shared" si="927"/>
        <v>4.2766321999532941E-36</v>
      </c>
      <c r="C4308" s="179">
        <f t="shared" si="928"/>
        <v>4.266984854245642E-36</v>
      </c>
      <c r="D4308" s="166">
        <f t="shared" si="929"/>
        <v>2.2558277767625785E-3</v>
      </c>
      <c r="E4308" s="167">
        <f t="shared" si="939"/>
        <v>24.291375447755232</v>
      </c>
      <c r="F4308" s="168">
        <f t="shared" si="940"/>
        <v>9.6504312289903442</v>
      </c>
      <c r="G4308" s="168">
        <f t="shared" si="930"/>
        <v>335372.00987501745</v>
      </c>
      <c r="H4308" s="168">
        <f t="shared" si="931"/>
        <v>271310.33852408634</v>
      </c>
      <c r="I4308" s="169">
        <f t="shared" si="932"/>
        <v>606682.34839910385</v>
      </c>
      <c r="J4308" s="169">
        <f t="shared" si="934"/>
        <v>578495.43273105251</v>
      </c>
      <c r="K4308" s="95"/>
      <c r="L4308" s="265">
        <f t="shared" si="933"/>
        <v>232553.27024444658</v>
      </c>
      <c r="M4308" s="265">
        <f>$G4308*NonHospFrac+theModel!$H4308*NonHospFrac</f>
        <v>374129.07815465715</v>
      </c>
      <c r="N4308" s="266">
        <f t="shared" si="935"/>
        <v>606682.34839910374</v>
      </c>
      <c r="O4308" s="159"/>
      <c r="P4308" s="265">
        <f t="shared" si="936"/>
        <v>221748.67137321492</v>
      </c>
      <c r="Q4308" s="265">
        <f t="shared" si="937"/>
        <v>374127.52351298236</v>
      </c>
      <c r="R4308" s="266">
        <f t="shared" si="938"/>
        <v>595876.19488619734</v>
      </c>
    </row>
    <row r="4309" spans="1:18" x14ac:dyDescent="0.3">
      <c r="A4309" s="82">
        <v>4278</v>
      </c>
      <c r="B4309" s="94">
        <f t="shared" si="927"/>
        <v>4.1967427463534633E-36</v>
      </c>
      <c r="C4309" s="179">
        <f t="shared" si="928"/>
        <v>4.1872756174943124E-36</v>
      </c>
      <c r="D4309" s="166">
        <f t="shared" si="929"/>
        <v>2.2558277767625785E-3</v>
      </c>
      <c r="E4309" s="167">
        <f t="shared" si="939"/>
        <v>24.291375447755232</v>
      </c>
      <c r="F4309" s="168">
        <f t="shared" si="940"/>
        <v>9.6526870567671068</v>
      </c>
      <c r="G4309" s="168">
        <f t="shared" si="930"/>
        <v>335450.40445423085</v>
      </c>
      <c r="H4309" s="168">
        <f t="shared" si="931"/>
        <v>271310.33852408634</v>
      </c>
      <c r="I4309" s="169">
        <f t="shared" si="932"/>
        <v>606760.7429783172</v>
      </c>
      <c r="J4309" s="169">
        <f t="shared" si="934"/>
        <v>578561.28221071477</v>
      </c>
      <c r="K4309" s="95"/>
      <c r="L4309" s="265">
        <f t="shared" si="933"/>
        <v>232583.32042773216</v>
      </c>
      <c r="M4309" s="265">
        <f>$G4309*NonHospFrac+theModel!$H4309*NonHospFrac</f>
        <v>374177.422550585</v>
      </c>
      <c r="N4309" s="266">
        <f t="shared" si="935"/>
        <v>606760.7429783172</v>
      </c>
      <c r="O4309" s="159"/>
      <c r="P4309" s="265">
        <f t="shared" si="936"/>
        <v>221773.91277323224</v>
      </c>
      <c r="Q4309" s="265">
        <f t="shared" si="937"/>
        <v>374175.86790891021</v>
      </c>
      <c r="R4309" s="266">
        <f t="shared" si="938"/>
        <v>595949.78068214247</v>
      </c>
    </row>
    <row r="4310" spans="1:18" x14ac:dyDescent="0.3">
      <c r="A4310" s="82">
        <v>4279</v>
      </c>
      <c r="B4310" s="94">
        <f t="shared" si="927"/>
        <v>4.1183456644371951E-36</v>
      </c>
      <c r="C4310" s="179">
        <f t="shared" si="928"/>
        <v>4.1090553858930479E-36</v>
      </c>
      <c r="D4310" s="166">
        <f t="shared" si="929"/>
        <v>2.2558277767625785E-3</v>
      </c>
      <c r="E4310" s="167">
        <f t="shared" si="939"/>
        <v>24.291375447755232</v>
      </c>
      <c r="F4310" s="168">
        <f t="shared" si="940"/>
        <v>9.6549428845438694</v>
      </c>
      <c r="G4310" s="168">
        <f t="shared" si="930"/>
        <v>335528.79903344426</v>
      </c>
      <c r="H4310" s="168">
        <f t="shared" si="931"/>
        <v>271310.33852408634</v>
      </c>
      <c r="I4310" s="169">
        <f t="shared" si="932"/>
        <v>606839.13755753054</v>
      </c>
      <c r="J4310" s="169">
        <f t="shared" si="934"/>
        <v>578627.12900622259</v>
      </c>
      <c r="K4310" s="95"/>
      <c r="L4310" s="265">
        <f t="shared" si="933"/>
        <v>232613.37061101774</v>
      </c>
      <c r="M4310" s="265">
        <f>$G4310*NonHospFrac+theModel!$H4310*NonHospFrac</f>
        <v>374225.76694651286</v>
      </c>
      <c r="N4310" s="266">
        <f t="shared" si="935"/>
        <v>606839.13755753054</v>
      </c>
      <c r="O4310" s="159"/>
      <c r="P4310" s="265">
        <f t="shared" si="936"/>
        <v>221799.15314436037</v>
      </c>
      <c r="Q4310" s="265">
        <f t="shared" si="937"/>
        <v>374224.21230483806</v>
      </c>
      <c r="R4310" s="266">
        <f t="shared" si="938"/>
        <v>596023.36544919841</v>
      </c>
    </row>
    <row r="4311" spans="1:18" x14ac:dyDescent="0.3">
      <c r="A4311" s="82">
        <v>4280</v>
      </c>
      <c r="B4311" s="94">
        <f t="shared" si="927"/>
        <v>4.0414130760161092E-36</v>
      </c>
      <c r="C4311" s="179">
        <f t="shared" si="928"/>
        <v>4.0322963441418605E-36</v>
      </c>
      <c r="D4311" s="166">
        <f t="shared" si="929"/>
        <v>2.2558277767625785E-3</v>
      </c>
      <c r="E4311" s="167">
        <f t="shared" si="939"/>
        <v>24.291375447755232</v>
      </c>
      <c r="F4311" s="168">
        <f t="shared" si="940"/>
        <v>9.657198712320632</v>
      </c>
      <c r="G4311" s="168">
        <f t="shared" si="930"/>
        <v>335607.19361265772</v>
      </c>
      <c r="H4311" s="168">
        <f t="shared" si="931"/>
        <v>271310.33852408634</v>
      </c>
      <c r="I4311" s="169">
        <f t="shared" si="932"/>
        <v>606917.53213674412</v>
      </c>
      <c r="J4311" s="169">
        <f t="shared" si="934"/>
        <v>578692.97311768564</v>
      </c>
      <c r="K4311" s="95"/>
      <c r="L4311" s="265">
        <f t="shared" si="933"/>
        <v>232643.42079430333</v>
      </c>
      <c r="M4311" s="265">
        <f>$G4311*NonHospFrac+theModel!$H4311*NonHospFrac</f>
        <v>374274.11134244071</v>
      </c>
      <c r="N4311" s="266">
        <f t="shared" si="935"/>
        <v>606917.532136744</v>
      </c>
      <c r="O4311" s="159"/>
      <c r="P4311" s="265">
        <f t="shared" si="936"/>
        <v>221824.3924866413</v>
      </c>
      <c r="Q4311" s="265">
        <f t="shared" si="937"/>
        <v>374272.55670076591</v>
      </c>
      <c r="R4311" s="266">
        <f t="shared" si="938"/>
        <v>596096.94918740727</v>
      </c>
    </row>
    <row r="4312" spans="1:18" x14ac:dyDescent="0.3">
      <c r="A4312" s="82">
        <v>4281</v>
      </c>
      <c r="B4312" s="94">
        <f t="shared" si="927"/>
        <v>3.9659176236791254E-36</v>
      </c>
      <c r="C4312" s="179">
        <f t="shared" si="928"/>
        <v>3.9569711965432779E-36</v>
      </c>
      <c r="D4312" s="166">
        <f t="shared" si="929"/>
        <v>2.2558277767625785E-3</v>
      </c>
      <c r="E4312" s="167">
        <f t="shared" si="939"/>
        <v>24.291375447755232</v>
      </c>
      <c r="F4312" s="168">
        <f t="shared" si="940"/>
        <v>9.6594545400973946</v>
      </c>
      <c r="G4312" s="168">
        <f t="shared" si="930"/>
        <v>335685.58819187107</v>
      </c>
      <c r="H4312" s="168">
        <f t="shared" si="931"/>
        <v>271310.33852408634</v>
      </c>
      <c r="I4312" s="169">
        <f t="shared" si="932"/>
        <v>606995.92671595747</v>
      </c>
      <c r="J4312" s="169">
        <f t="shared" si="934"/>
        <v>578758.8145452129</v>
      </c>
      <c r="K4312" s="95"/>
      <c r="L4312" s="265">
        <f t="shared" si="933"/>
        <v>232673.47097758888</v>
      </c>
      <c r="M4312" s="265">
        <f>$G4312*NonHospFrac+theModel!$H4312*NonHospFrac</f>
        <v>374322.4557383685</v>
      </c>
      <c r="N4312" s="266">
        <f t="shared" si="935"/>
        <v>606995.92671595735</v>
      </c>
      <c r="O4312" s="159"/>
      <c r="P4312" s="265">
        <f t="shared" si="936"/>
        <v>221849.63080011692</v>
      </c>
      <c r="Q4312" s="265">
        <f t="shared" si="937"/>
        <v>374320.90109669371</v>
      </c>
      <c r="R4312" s="266">
        <f t="shared" si="938"/>
        <v>596170.53189681063</v>
      </c>
    </row>
    <row r="4313" spans="1:18" x14ac:dyDescent="0.3">
      <c r="A4313" s="82">
        <v>4282</v>
      </c>
      <c r="B4313" s="94">
        <f t="shared" si="927"/>
        <v>3.8918324610641679E-36</v>
      </c>
      <c r="C4313" s="179">
        <f t="shared" si="928"/>
        <v>3.8830531572959933E-36</v>
      </c>
      <c r="D4313" s="166">
        <f t="shared" si="929"/>
        <v>2.2558277767625785E-3</v>
      </c>
      <c r="E4313" s="167">
        <f t="shared" si="939"/>
        <v>24.291375447755232</v>
      </c>
      <c r="F4313" s="168">
        <f t="shared" si="940"/>
        <v>9.6617103678741572</v>
      </c>
      <c r="G4313" s="168">
        <f t="shared" si="930"/>
        <v>335763.98277108453</v>
      </c>
      <c r="H4313" s="168">
        <f t="shared" si="931"/>
        <v>271310.33852408634</v>
      </c>
      <c r="I4313" s="169">
        <f t="shared" si="932"/>
        <v>607074.32129517081</v>
      </c>
      <c r="J4313" s="169">
        <f t="shared" si="934"/>
        <v>578824.65328891389</v>
      </c>
      <c r="K4313" s="95"/>
      <c r="L4313" s="265">
        <f t="shared" si="933"/>
        <v>232703.52116087446</v>
      </c>
      <c r="M4313" s="265">
        <f>$G4313*NonHospFrac+theModel!$H4313*NonHospFrac</f>
        <v>374370.80013429641</v>
      </c>
      <c r="N4313" s="266">
        <f t="shared" si="935"/>
        <v>607074.32129517081</v>
      </c>
      <c r="O4313" s="159"/>
      <c r="P4313" s="265">
        <f t="shared" si="936"/>
        <v>221874.86808482924</v>
      </c>
      <c r="Q4313" s="265">
        <f t="shared" si="937"/>
        <v>374369.24549262162</v>
      </c>
      <c r="R4313" s="266">
        <f t="shared" si="938"/>
        <v>596244.11357745086</v>
      </c>
    </row>
    <row r="4314" spans="1:18" x14ac:dyDescent="0.3">
      <c r="A4314" s="82">
        <v>4283</v>
      </c>
      <c r="B4314" s="94">
        <f t="shared" si="927"/>
        <v>3.8191312433115321E-36</v>
      </c>
      <c r="C4314" s="179">
        <f t="shared" si="928"/>
        <v>3.8105159409697681E-36</v>
      </c>
      <c r="D4314" s="166">
        <f t="shared" si="929"/>
        <v>2.2558277767625785E-3</v>
      </c>
      <c r="E4314" s="167">
        <f t="shared" si="939"/>
        <v>24.291375447755232</v>
      </c>
      <c r="F4314" s="168">
        <f t="shared" si="940"/>
        <v>9.6639661956509197</v>
      </c>
      <c r="G4314" s="168">
        <f t="shared" si="930"/>
        <v>335842.37735029793</v>
      </c>
      <c r="H4314" s="168">
        <f t="shared" si="931"/>
        <v>271310.33852408634</v>
      </c>
      <c r="I4314" s="169">
        <f t="shared" si="932"/>
        <v>607152.71587438427</v>
      </c>
      <c r="J4314" s="169">
        <f t="shared" si="934"/>
        <v>578890.48934889829</v>
      </c>
      <c r="K4314" s="95"/>
      <c r="L4314" s="265">
        <f t="shared" si="933"/>
        <v>232733.57134416007</v>
      </c>
      <c r="M4314" s="265">
        <f>$G4314*NonHospFrac+theModel!$H4314*NonHospFrac</f>
        <v>374419.14453022421</v>
      </c>
      <c r="N4314" s="266">
        <f t="shared" si="935"/>
        <v>607152.71587438427</v>
      </c>
      <c r="O4314" s="159"/>
      <c r="P4314" s="265">
        <f t="shared" si="936"/>
        <v>221900.10434082017</v>
      </c>
      <c r="Q4314" s="265">
        <f t="shared" si="937"/>
        <v>374417.58988854941</v>
      </c>
      <c r="R4314" s="266">
        <f t="shared" si="938"/>
        <v>596317.69422936952</v>
      </c>
    </row>
    <row r="4315" spans="1:18" x14ac:dyDescent="0.3">
      <c r="A4315" s="82">
        <v>4284</v>
      </c>
      <c r="B4315" s="94">
        <f t="shared" si="927"/>
        <v>3.7477881176955945E-36</v>
      </c>
      <c r="C4315" s="179">
        <f t="shared" si="928"/>
        <v>3.7393337531582763E-36</v>
      </c>
      <c r="D4315" s="166">
        <f t="shared" si="929"/>
        <v>2.2558277767625785E-3</v>
      </c>
      <c r="E4315" s="167">
        <f t="shared" si="939"/>
        <v>24.291375447755232</v>
      </c>
      <c r="F4315" s="168">
        <f t="shared" si="940"/>
        <v>9.6662220234276823</v>
      </c>
      <c r="G4315" s="168">
        <f t="shared" si="930"/>
        <v>335920.77192951139</v>
      </c>
      <c r="H4315" s="168">
        <f t="shared" si="931"/>
        <v>271310.33852408634</v>
      </c>
      <c r="I4315" s="169">
        <f t="shared" si="932"/>
        <v>607231.11045359774</v>
      </c>
      <c r="J4315" s="169">
        <f t="shared" si="934"/>
        <v>578956.32272527518</v>
      </c>
      <c r="K4315" s="95"/>
      <c r="L4315" s="265">
        <f t="shared" si="933"/>
        <v>232763.62152744565</v>
      </c>
      <c r="M4315" s="265">
        <f>$G4315*NonHospFrac+theModel!$H4315*NonHospFrac</f>
        <v>374467.48892615212</v>
      </c>
      <c r="N4315" s="266">
        <f t="shared" si="935"/>
        <v>607231.11045359774</v>
      </c>
      <c r="O4315" s="159"/>
      <c r="P4315" s="265">
        <f t="shared" si="936"/>
        <v>221925.3395681316</v>
      </c>
      <c r="Q4315" s="265">
        <f t="shared" si="937"/>
        <v>374465.93428447732</v>
      </c>
      <c r="R4315" s="266">
        <f t="shared" si="938"/>
        <v>596391.27385260887</v>
      </c>
    </row>
    <row r="4316" spans="1:18" x14ac:dyDescent="0.3">
      <c r="A4316" s="82">
        <v>4285</v>
      </c>
      <c r="B4316" s="94">
        <f t="shared" si="927"/>
        <v>3.6777777144315167E-36</v>
      </c>
      <c r="C4316" s="179">
        <f t="shared" si="928"/>
        <v>3.6694812813065438E-36</v>
      </c>
      <c r="D4316" s="166">
        <f t="shared" si="929"/>
        <v>2.2558277767625785E-3</v>
      </c>
      <c r="E4316" s="167">
        <f t="shared" si="939"/>
        <v>24.291375447755232</v>
      </c>
      <c r="F4316" s="168">
        <f t="shared" si="940"/>
        <v>9.6684778512044449</v>
      </c>
      <c r="G4316" s="168">
        <f t="shared" si="930"/>
        <v>335999.16650872474</v>
      </c>
      <c r="H4316" s="168">
        <f t="shared" si="931"/>
        <v>271310.33852408634</v>
      </c>
      <c r="I4316" s="169">
        <f t="shared" si="932"/>
        <v>607309.50503281108</v>
      </c>
      <c r="J4316" s="169">
        <f t="shared" si="934"/>
        <v>579022.15341815399</v>
      </c>
      <c r="K4316" s="95"/>
      <c r="L4316" s="265">
        <f t="shared" si="933"/>
        <v>232793.67171073117</v>
      </c>
      <c r="M4316" s="265">
        <f>$G4316*NonHospFrac+theModel!$H4316*NonHospFrac</f>
        <v>374515.83332207985</v>
      </c>
      <c r="N4316" s="266">
        <f t="shared" si="935"/>
        <v>607309.50503281108</v>
      </c>
      <c r="O4316" s="159"/>
      <c r="P4316" s="265">
        <f t="shared" si="936"/>
        <v>221950.57376680544</v>
      </c>
      <c r="Q4316" s="265">
        <f t="shared" si="937"/>
        <v>374514.27868040506</v>
      </c>
      <c r="R4316" s="266">
        <f t="shared" si="938"/>
        <v>596464.85244721046</v>
      </c>
    </row>
    <row r="4317" spans="1:18" x14ac:dyDescent="0.3">
      <c r="A4317" s="82">
        <v>4286</v>
      </c>
      <c r="B4317" s="94">
        <f t="shared" si="927"/>
        <v>3.6090751376536962E-36</v>
      </c>
      <c r="C4317" s="179">
        <f t="shared" si="928"/>
        <v>3.6009336857097534E-36</v>
      </c>
      <c r="D4317" s="166">
        <f t="shared" si="929"/>
        <v>2.2558277767625785E-3</v>
      </c>
      <c r="E4317" s="167">
        <f t="shared" si="939"/>
        <v>24.291375447755232</v>
      </c>
      <c r="F4317" s="168">
        <f t="shared" si="940"/>
        <v>9.6707336789812075</v>
      </c>
      <c r="G4317" s="168">
        <f t="shared" si="930"/>
        <v>336077.5610879382</v>
      </c>
      <c r="H4317" s="168">
        <f t="shared" si="931"/>
        <v>271310.33852408634</v>
      </c>
      <c r="I4317" s="169">
        <f t="shared" si="932"/>
        <v>607387.89961202454</v>
      </c>
      <c r="J4317" s="169">
        <f t="shared" si="934"/>
        <v>579087.98142764426</v>
      </c>
      <c r="K4317" s="95"/>
      <c r="L4317" s="265">
        <f t="shared" si="933"/>
        <v>232823.72189401678</v>
      </c>
      <c r="M4317" s="265">
        <f>$G4317*NonHospFrac+theModel!$H4317*NonHospFrac</f>
        <v>374564.1777180077</v>
      </c>
      <c r="N4317" s="266">
        <f t="shared" si="935"/>
        <v>607387.89961202443</v>
      </c>
      <c r="O4317" s="159"/>
      <c r="P4317" s="265">
        <f t="shared" si="936"/>
        <v>221975.80693688372</v>
      </c>
      <c r="Q4317" s="265">
        <f t="shared" si="937"/>
        <v>374562.62307633291</v>
      </c>
      <c r="R4317" s="266">
        <f t="shared" si="938"/>
        <v>596538.43001321657</v>
      </c>
    </row>
    <row r="4318" spans="1:18" x14ac:dyDescent="0.3">
      <c r="A4318" s="82">
        <v>4287</v>
      </c>
      <c r="B4318" s="94">
        <f t="shared" si="927"/>
        <v>3.5416559565627305E-36</v>
      </c>
      <c r="C4318" s="179">
        <f t="shared" si="928"/>
        <v>3.5336665906801795E-36</v>
      </c>
      <c r="D4318" s="166">
        <f t="shared" si="929"/>
        <v>2.2558277767625785E-3</v>
      </c>
      <c r="E4318" s="167">
        <f t="shared" si="939"/>
        <v>24.291375447755232</v>
      </c>
      <c r="F4318" s="168">
        <f t="shared" si="940"/>
        <v>9.6729895067579701</v>
      </c>
      <c r="G4318" s="168">
        <f t="shared" si="930"/>
        <v>336155.9556671516</v>
      </c>
      <c r="H4318" s="168">
        <f t="shared" si="931"/>
        <v>271310.33852408634</v>
      </c>
      <c r="I4318" s="169">
        <f t="shared" si="932"/>
        <v>607466.294191238</v>
      </c>
      <c r="J4318" s="169">
        <f t="shared" si="934"/>
        <v>579153.80675385532</v>
      </c>
      <c r="K4318" s="95"/>
      <c r="L4318" s="265">
        <f t="shared" si="933"/>
        <v>232853.77207730236</v>
      </c>
      <c r="M4318" s="265">
        <f>$G4318*NonHospFrac+theModel!$H4318*NonHospFrac</f>
        <v>374612.52211393556</v>
      </c>
      <c r="N4318" s="266">
        <f t="shared" si="935"/>
        <v>607466.29419123789</v>
      </c>
      <c r="O4318" s="159"/>
      <c r="P4318" s="265">
        <f t="shared" si="936"/>
        <v>222001.0390784083</v>
      </c>
      <c r="Q4318" s="265">
        <f t="shared" si="937"/>
        <v>374610.96747226076</v>
      </c>
      <c r="R4318" s="266">
        <f t="shared" si="938"/>
        <v>596612.00655066909</v>
      </c>
    </row>
    <row r="4319" spans="1:18" x14ac:dyDescent="0.3">
      <c r="A4319" s="82">
        <v>4288</v>
      </c>
      <c r="B4319" s="94">
        <f t="shared" ref="B4319:B4382" si="941">Constant*EXP(PowerTerm*(A4319)/7)</f>
        <v>3.4754961967377709E-36</v>
      </c>
      <c r="C4319" s="179">
        <f t="shared" ref="C4319:C4382" si="942">(1-theFloor)*B4319</f>
        <v>3.467656075879137E-36</v>
      </c>
      <c r="D4319" s="166">
        <f t="shared" ref="D4319:D4382" si="943">theFloor</f>
        <v>2.2558277767625785E-3</v>
      </c>
      <c r="E4319" s="167">
        <f t="shared" si="939"/>
        <v>24.291375447755232</v>
      </c>
      <c r="F4319" s="168">
        <f t="shared" si="940"/>
        <v>9.6752453345347327</v>
      </c>
      <c r="G4319" s="168">
        <f t="shared" ref="G4319:G4382" si="944">$B$22*F4319*totInfected/365.25</f>
        <v>336234.35024636507</v>
      </c>
      <c r="H4319" s="168">
        <f t="shared" ref="H4319:H4382" si="945">lostQALYs_Injured*E4319*totInfected/365.25</f>
        <v>271310.33852408634</v>
      </c>
      <c r="I4319" s="169">
        <f t="shared" ref="I4319:I4382" si="946">H4319+G4319</f>
        <v>607544.68877045135</v>
      </c>
      <c r="J4319" s="169">
        <f t="shared" si="934"/>
        <v>579219.62939689634</v>
      </c>
      <c r="K4319" s="95"/>
      <c r="L4319" s="265">
        <f t="shared" ref="L4319:L4382" si="947">$G4319*HospFrac+$H4319*HospFrac</f>
        <v>232883.82226058794</v>
      </c>
      <c r="M4319" s="265">
        <f>$G4319*NonHospFrac+theModel!$H4319*NonHospFrac</f>
        <v>374660.86650986341</v>
      </c>
      <c r="N4319" s="266">
        <f t="shared" si="935"/>
        <v>607544.68877045135</v>
      </c>
      <c r="O4319" s="159"/>
      <c r="P4319" s="265">
        <f t="shared" si="936"/>
        <v>222026.27019142112</v>
      </c>
      <c r="Q4319" s="265">
        <f t="shared" si="937"/>
        <v>374659.31186818861</v>
      </c>
      <c r="R4319" s="266">
        <f t="shared" si="938"/>
        <v>596685.5820596097</v>
      </c>
    </row>
    <row r="4320" spans="1:18" x14ac:dyDescent="0.3">
      <c r="A4320" s="82">
        <v>4289</v>
      </c>
      <c r="B4320" s="94">
        <f t="shared" si="941"/>
        <v>3.410572331611162E-36</v>
      </c>
      <c r="C4320" s="179">
        <f t="shared" si="942"/>
        <v>3.4028786678108554E-36</v>
      </c>
      <c r="D4320" s="166">
        <f t="shared" si="943"/>
        <v>2.2558277767625785E-3</v>
      </c>
      <c r="E4320" s="167">
        <f t="shared" si="939"/>
        <v>24.291375447755232</v>
      </c>
      <c r="F4320" s="168">
        <f t="shared" si="940"/>
        <v>9.6775011623114953</v>
      </c>
      <c r="G4320" s="168">
        <f t="shared" si="944"/>
        <v>336312.74482557847</v>
      </c>
      <c r="H4320" s="168">
        <f t="shared" si="945"/>
        <v>271310.33852408634</v>
      </c>
      <c r="I4320" s="169">
        <f t="shared" si="946"/>
        <v>607623.08334966481</v>
      </c>
      <c r="J4320" s="169">
        <f t="shared" ref="J4320:J4383" si="948">J4319+(I4320-I4319)/(1+discountDaily)^A4320</f>
        <v>579285.44935687701</v>
      </c>
      <c r="K4320" s="95"/>
      <c r="L4320" s="265">
        <f t="shared" si="947"/>
        <v>232913.87244387352</v>
      </c>
      <c r="M4320" s="265">
        <f>$G4320*NonHospFrac+theModel!$H4320*NonHospFrac</f>
        <v>374709.21090579126</v>
      </c>
      <c r="N4320" s="266">
        <f t="shared" ref="N4320:N4383" si="949">L4320+M4320</f>
        <v>607623.08334966481</v>
      </c>
      <c r="O4320" s="159"/>
      <c r="P4320" s="265">
        <f t="shared" ref="P4320:P4383" si="950">P4319+(L4320-L4319)/(1+discountDaily)^A4320</f>
        <v>222051.50027596409</v>
      </c>
      <c r="Q4320" s="265">
        <f t="shared" ref="Q4320:Q4383" si="951">Q4319+(M4320-M4319)/(1+discountDaily)^B4320</f>
        <v>374707.65626411646</v>
      </c>
      <c r="R4320" s="266">
        <f t="shared" ref="R4320:R4383" si="952">P4320+Q4320</f>
        <v>596759.15654008056</v>
      </c>
    </row>
    <row r="4321" spans="1:18" x14ac:dyDescent="0.3">
      <c r="A4321" s="82">
        <v>4290</v>
      </c>
      <c r="B4321" s="94">
        <f t="shared" si="941"/>
        <v>3.3468612741023829E-36</v>
      </c>
      <c r="C4321" s="179">
        <f t="shared" si="942"/>
        <v>3.3393113314752917E-36</v>
      </c>
      <c r="D4321" s="166">
        <f t="shared" si="943"/>
        <v>2.2558277767625785E-3</v>
      </c>
      <c r="E4321" s="167">
        <f t="shared" ref="E4321:E4384" si="953">C4321+E4320</f>
        <v>24.291375447755232</v>
      </c>
      <c r="F4321" s="168">
        <f t="shared" ref="F4321:F4384" si="954">D4321+F4320</f>
        <v>9.6797569900882579</v>
      </c>
      <c r="G4321" s="168">
        <f t="shared" si="944"/>
        <v>336391.13940479193</v>
      </c>
      <c r="H4321" s="168">
        <f t="shared" si="945"/>
        <v>271310.33852408634</v>
      </c>
      <c r="I4321" s="169">
        <f t="shared" si="946"/>
        <v>607701.47792887827</v>
      </c>
      <c r="J4321" s="169">
        <f t="shared" si="948"/>
        <v>579351.26663390652</v>
      </c>
      <c r="K4321" s="95"/>
      <c r="L4321" s="265">
        <f t="shared" si="947"/>
        <v>232943.9226271591</v>
      </c>
      <c r="M4321" s="265">
        <f>$G4321*NonHospFrac+theModel!$H4321*NonHospFrac</f>
        <v>374757.55530171911</v>
      </c>
      <c r="N4321" s="266">
        <f t="shared" si="949"/>
        <v>607701.47792887827</v>
      </c>
      <c r="O4321" s="159"/>
      <c r="P4321" s="265">
        <f t="shared" si="950"/>
        <v>222076.72933207915</v>
      </c>
      <c r="Q4321" s="265">
        <f t="shared" si="951"/>
        <v>374756.00066004432</v>
      </c>
      <c r="R4321" s="266">
        <f t="shared" si="952"/>
        <v>596832.72999212344</v>
      </c>
    </row>
    <row r="4322" spans="1:18" x14ac:dyDescent="0.3">
      <c r="A4322" s="82">
        <v>4291</v>
      </c>
      <c r="B4322" s="94">
        <f t="shared" si="941"/>
        <v>3.2843403684079924E-36</v>
      </c>
      <c r="C4322" s="179">
        <f t="shared" si="942"/>
        <v>3.2769314621765949E-36</v>
      </c>
      <c r="D4322" s="166">
        <f t="shared" si="943"/>
        <v>2.2558277767625785E-3</v>
      </c>
      <c r="E4322" s="167">
        <f t="shared" si="953"/>
        <v>24.291375447755232</v>
      </c>
      <c r="F4322" s="168">
        <f t="shared" si="954"/>
        <v>9.6820128178650204</v>
      </c>
      <c r="G4322" s="168">
        <f t="shared" si="944"/>
        <v>336469.53398400533</v>
      </c>
      <c r="H4322" s="168">
        <f t="shared" si="945"/>
        <v>271310.33852408634</v>
      </c>
      <c r="I4322" s="169">
        <f t="shared" si="946"/>
        <v>607779.87250809162</v>
      </c>
      <c r="J4322" s="169">
        <f t="shared" si="948"/>
        <v>579417.08122809406</v>
      </c>
      <c r="K4322" s="95"/>
      <c r="L4322" s="265">
        <f t="shared" si="947"/>
        <v>232973.97281044468</v>
      </c>
      <c r="M4322" s="265">
        <f>$G4322*NonHospFrac+theModel!$H4322*NonHospFrac</f>
        <v>374805.89969764696</v>
      </c>
      <c r="N4322" s="266">
        <f t="shared" si="949"/>
        <v>607779.87250809162</v>
      </c>
      <c r="O4322" s="159"/>
      <c r="P4322" s="265">
        <f t="shared" si="950"/>
        <v>222101.95735980824</v>
      </c>
      <c r="Q4322" s="265">
        <f t="shared" si="951"/>
        <v>374804.34505597217</v>
      </c>
      <c r="R4322" s="266">
        <f t="shared" si="952"/>
        <v>596906.30241578037</v>
      </c>
    </row>
    <row r="4323" spans="1:18" x14ac:dyDescent="0.3">
      <c r="A4323" s="82">
        <v>4292</v>
      </c>
      <c r="B4323" s="94">
        <f t="shared" si="941"/>
        <v>3.2229873819456885E-36</v>
      </c>
      <c r="C4323" s="179">
        <f t="shared" si="942"/>
        <v>3.2157168774853403E-36</v>
      </c>
      <c r="D4323" s="166">
        <f t="shared" si="943"/>
        <v>2.2558277767625785E-3</v>
      </c>
      <c r="E4323" s="167">
        <f t="shared" si="953"/>
        <v>24.291375447755232</v>
      </c>
      <c r="F4323" s="168">
        <f t="shared" si="954"/>
        <v>9.684268645641783</v>
      </c>
      <c r="G4323" s="168">
        <f t="shared" si="944"/>
        <v>336547.92856321874</v>
      </c>
      <c r="H4323" s="168">
        <f t="shared" si="945"/>
        <v>271310.33852408634</v>
      </c>
      <c r="I4323" s="169">
        <f t="shared" si="946"/>
        <v>607858.26708730508</v>
      </c>
      <c r="J4323" s="169">
        <f t="shared" si="948"/>
        <v>579482.8931395493</v>
      </c>
      <c r="K4323" s="95"/>
      <c r="L4323" s="265">
        <f t="shared" si="947"/>
        <v>233004.02299373026</v>
      </c>
      <c r="M4323" s="265">
        <f>$G4323*NonHospFrac+theModel!$H4323*NonHospFrac</f>
        <v>374854.24409357482</v>
      </c>
      <c r="N4323" s="266">
        <f t="shared" si="949"/>
        <v>607858.26708730508</v>
      </c>
      <c r="O4323" s="159"/>
      <c r="P4323" s="265">
        <f t="shared" si="950"/>
        <v>222127.18435919323</v>
      </c>
      <c r="Q4323" s="265">
        <f t="shared" si="951"/>
        <v>374852.68945190002</v>
      </c>
      <c r="R4323" s="266">
        <f t="shared" si="952"/>
        <v>596979.87381109328</v>
      </c>
    </row>
    <row r="4324" spans="1:18" x14ac:dyDescent="0.3">
      <c r="A4324" s="82">
        <v>4293</v>
      </c>
      <c r="B4324" s="94">
        <f t="shared" si="941"/>
        <v>3.1627804974476508E-36</v>
      </c>
      <c r="C4324" s="179">
        <f t="shared" si="942"/>
        <v>3.1556458093497056E-36</v>
      </c>
      <c r="D4324" s="166">
        <f t="shared" si="943"/>
        <v>2.2558277767625785E-3</v>
      </c>
      <c r="E4324" s="167">
        <f t="shared" si="953"/>
        <v>24.291375447755232</v>
      </c>
      <c r="F4324" s="168">
        <f t="shared" si="954"/>
        <v>9.6865244734185456</v>
      </c>
      <c r="G4324" s="168">
        <f t="shared" si="944"/>
        <v>336626.32314243214</v>
      </c>
      <c r="H4324" s="168">
        <f t="shared" si="945"/>
        <v>271310.33852408634</v>
      </c>
      <c r="I4324" s="169">
        <f t="shared" si="946"/>
        <v>607936.66166651854</v>
      </c>
      <c r="J4324" s="169">
        <f t="shared" si="948"/>
        <v>579548.70236838143</v>
      </c>
      <c r="K4324" s="95"/>
      <c r="L4324" s="265">
        <f t="shared" si="947"/>
        <v>233034.07317701582</v>
      </c>
      <c r="M4324" s="265">
        <f>$G4324*NonHospFrac+theModel!$H4324*NonHospFrac</f>
        <v>374902.58848950267</v>
      </c>
      <c r="N4324" s="266">
        <f t="shared" si="949"/>
        <v>607936.66166651854</v>
      </c>
      <c r="O4324" s="159"/>
      <c r="P4324" s="265">
        <f t="shared" si="950"/>
        <v>222152.41033027603</v>
      </c>
      <c r="Q4324" s="265">
        <f t="shared" si="951"/>
        <v>374901.03384782787</v>
      </c>
      <c r="R4324" s="266">
        <f t="shared" si="952"/>
        <v>597053.44417810393</v>
      </c>
    </row>
    <row r="4325" spans="1:18" x14ac:dyDescent="0.3">
      <c r="A4325" s="82">
        <v>4294</v>
      </c>
      <c r="B4325" s="94">
        <f t="shared" si="941"/>
        <v>3.1036983052030014E-36</v>
      </c>
      <c r="C4325" s="179">
        <f t="shared" si="942"/>
        <v>3.0966968963554333E-36</v>
      </c>
      <c r="D4325" s="166">
        <f t="shared" si="943"/>
        <v>2.2558277767625785E-3</v>
      </c>
      <c r="E4325" s="167">
        <f t="shared" si="953"/>
        <v>24.291375447755232</v>
      </c>
      <c r="F4325" s="168">
        <f t="shared" si="954"/>
        <v>9.6887803011953082</v>
      </c>
      <c r="G4325" s="168">
        <f t="shared" si="944"/>
        <v>336704.7177216456</v>
      </c>
      <c r="H4325" s="168">
        <f t="shared" si="945"/>
        <v>271310.33852408634</v>
      </c>
      <c r="I4325" s="169">
        <f t="shared" si="946"/>
        <v>608015.05624573189</v>
      </c>
      <c r="J4325" s="169">
        <f t="shared" si="948"/>
        <v>579614.50891469978</v>
      </c>
      <c r="K4325" s="95"/>
      <c r="L4325" s="265">
        <f t="shared" si="947"/>
        <v>233064.12336030143</v>
      </c>
      <c r="M4325" s="265">
        <f>$G4325*NonHospFrac+theModel!$H4325*NonHospFrac</f>
        <v>374950.93288543052</v>
      </c>
      <c r="N4325" s="266">
        <f t="shared" si="949"/>
        <v>608015.05624573189</v>
      </c>
      <c r="O4325" s="159"/>
      <c r="P4325" s="265">
        <f t="shared" si="950"/>
        <v>222177.63527309865</v>
      </c>
      <c r="Q4325" s="265">
        <f t="shared" si="951"/>
        <v>374949.37824375572</v>
      </c>
      <c r="R4325" s="266">
        <f t="shared" si="952"/>
        <v>597127.01351685438</v>
      </c>
    </row>
    <row r="4326" spans="1:18" x14ac:dyDescent="0.3">
      <c r="A4326" s="82">
        <v>4295</v>
      </c>
      <c r="B4326" s="94">
        <f t="shared" si="941"/>
        <v>3.0457197954437408E-36</v>
      </c>
      <c r="C4326" s="179">
        <f t="shared" si="942"/>
        <v>3.0388491761289434E-36</v>
      </c>
      <c r="D4326" s="166">
        <f t="shared" si="943"/>
        <v>2.2558277767625785E-3</v>
      </c>
      <c r="E4326" s="167">
        <f t="shared" si="953"/>
        <v>24.291375447755232</v>
      </c>
      <c r="F4326" s="168">
        <f t="shared" si="954"/>
        <v>9.6910361289720708</v>
      </c>
      <c r="G4326" s="168">
        <f t="shared" si="944"/>
        <v>336783.11230085901</v>
      </c>
      <c r="H4326" s="168">
        <f t="shared" si="945"/>
        <v>271310.33852408634</v>
      </c>
      <c r="I4326" s="169">
        <f t="shared" si="946"/>
        <v>608093.45082494535</v>
      </c>
      <c r="J4326" s="169">
        <f t="shared" si="948"/>
        <v>579680.31277861388</v>
      </c>
      <c r="K4326" s="95"/>
      <c r="L4326" s="265">
        <f t="shared" si="947"/>
        <v>233094.17354358701</v>
      </c>
      <c r="M4326" s="265">
        <f>$G4326*NonHospFrac+theModel!$H4326*NonHospFrac</f>
        <v>374999.27728135837</v>
      </c>
      <c r="N4326" s="266">
        <f t="shared" si="949"/>
        <v>608093.45082494535</v>
      </c>
      <c r="O4326" s="159"/>
      <c r="P4326" s="265">
        <f t="shared" si="950"/>
        <v>222202.85918770291</v>
      </c>
      <c r="Q4326" s="265">
        <f t="shared" si="951"/>
        <v>374997.72263968358</v>
      </c>
      <c r="R4326" s="266">
        <f t="shared" si="952"/>
        <v>597200.58182738652</v>
      </c>
    </row>
    <row r="4327" spans="1:18" x14ac:dyDescent="0.3">
      <c r="A4327" s="82">
        <v>4296</v>
      </c>
      <c r="B4327" s="94">
        <f t="shared" si="941"/>
        <v>2.9888243508743319E-36</v>
      </c>
      <c r="C4327" s="179">
        <f t="shared" si="942"/>
        <v>2.982082077883765E-36</v>
      </c>
      <c r="D4327" s="166">
        <f t="shared" si="943"/>
        <v>2.2558277767625785E-3</v>
      </c>
      <c r="E4327" s="167">
        <f t="shared" si="953"/>
        <v>24.291375447755232</v>
      </c>
      <c r="F4327" s="168">
        <f t="shared" si="954"/>
        <v>9.6932919567488334</v>
      </c>
      <c r="G4327" s="168">
        <f t="shared" si="944"/>
        <v>336861.50688007241</v>
      </c>
      <c r="H4327" s="168">
        <f t="shared" si="945"/>
        <v>271310.33852408634</v>
      </c>
      <c r="I4327" s="169">
        <f t="shared" si="946"/>
        <v>608171.84540415881</v>
      </c>
      <c r="J4327" s="169">
        <f t="shared" si="948"/>
        <v>579746.11396023293</v>
      </c>
      <c r="K4327" s="95"/>
      <c r="L4327" s="265">
        <f t="shared" si="947"/>
        <v>233124.22372687259</v>
      </c>
      <c r="M4327" s="265">
        <f>$G4327*NonHospFrac+theModel!$H4327*NonHospFrac</f>
        <v>375047.62167728617</v>
      </c>
      <c r="N4327" s="266">
        <f t="shared" si="949"/>
        <v>608171.84540415881</v>
      </c>
      <c r="O4327" s="159"/>
      <c r="P4327" s="265">
        <f t="shared" si="950"/>
        <v>222228.08207413077</v>
      </c>
      <c r="Q4327" s="265">
        <f t="shared" si="951"/>
        <v>375046.06703561137</v>
      </c>
      <c r="R4327" s="266">
        <f t="shared" si="952"/>
        <v>597274.14910974214</v>
      </c>
    </row>
    <row r="4328" spans="1:18" x14ac:dyDescent="0.3">
      <c r="A4328" s="82">
        <v>4297</v>
      </c>
      <c r="B4328" s="94">
        <f t="shared" si="941"/>
        <v>2.9329917393394448E-36</v>
      </c>
      <c r="C4328" s="179">
        <f t="shared" si="942"/>
        <v>2.9263754151048277E-36</v>
      </c>
      <c r="D4328" s="166">
        <f t="shared" si="943"/>
        <v>2.2558277767625785E-3</v>
      </c>
      <c r="E4328" s="167">
        <f t="shared" si="953"/>
        <v>24.291375447755232</v>
      </c>
      <c r="F4328" s="168">
        <f t="shared" si="954"/>
        <v>9.695547784525596</v>
      </c>
      <c r="G4328" s="168">
        <f t="shared" si="944"/>
        <v>336939.90145928587</v>
      </c>
      <c r="H4328" s="168">
        <f t="shared" si="945"/>
        <v>271310.33852408634</v>
      </c>
      <c r="I4328" s="169">
        <f t="shared" si="946"/>
        <v>608250.23998337216</v>
      </c>
      <c r="J4328" s="169">
        <f t="shared" si="948"/>
        <v>579811.91245966614</v>
      </c>
      <c r="K4328" s="95"/>
      <c r="L4328" s="265">
        <f t="shared" si="947"/>
        <v>233154.27391015817</v>
      </c>
      <c r="M4328" s="265">
        <f>$G4328*NonHospFrac+theModel!$H4328*NonHospFrac</f>
        <v>375095.96607321402</v>
      </c>
      <c r="N4328" s="266">
        <f t="shared" si="949"/>
        <v>608250.23998337216</v>
      </c>
      <c r="O4328" s="159"/>
      <c r="P4328" s="265">
        <f t="shared" si="950"/>
        <v>222253.30393242411</v>
      </c>
      <c r="Q4328" s="265">
        <f t="shared" si="951"/>
        <v>375094.41143153922</v>
      </c>
      <c r="R4328" s="266">
        <f t="shared" si="952"/>
        <v>597347.71536396327</v>
      </c>
    </row>
    <row r="4329" spans="1:18" x14ac:dyDescent="0.3">
      <c r="A4329" s="82">
        <v>4298</v>
      </c>
      <c r="B4329" s="94">
        <f t="shared" si="941"/>
        <v>2.8782021066300421E-36</v>
      </c>
      <c r="C4329" s="179">
        <f t="shared" si="942"/>
        <v>2.8717093783707696E-36</v>
      </c>
      <c r="D4329" s="166">
        <f t="shared" si="943"/>
        <v>2.2558277767625785E-3</v>
      </c>
      <c r="E4329" s="167">
        <f t="shared" si="953"/>
        <v>24.291375447755232</v>
      </c>
      <c r="F4329" s="168">
        <f t="shared" si="954"/>
        <v>9.6978036123023585</v>
      </c>
      <c r="G4329" s="168">
        <f t="shared" si="944"/>
        <v>337018.29603849928</v>
      </c>
      <c r="H4329" s="168">
        <f t="shared" si="945"/>
        <v>271310.33852408634</v>
      </c>
      <c r="I4329" s="169">
        <f t="shared" si="946"/>
        <v>608328.63456258562</v>
      </c>
      <c r="J4329" s="169">
        <f t="shared" si="948"/>
        <v>579877.70827702316</v>
      </c>
      <c r="K4329" s="95"/>
      <c r="L4329" s="265">
        <f t="shared" si="947"/>
        <v>233184.32409344375</v>
      </c>
      <c r="M4329" s="265">
        <f>$G4329*NonHospFrac+theModel!$H4329*NonHospFrac</f>
        <v>375144.31046914187</v>
      </c>
      <c r="N4329" s="266">
        <f t="shared" si="949"/>
        <v>608328.63456258562</v>
      </c>
      <c r="O4329" s="159"/>
      <c r="P4329" s="265">
        <f t="shared" si="950"/>
        <v>222278.52476262487</v>
      </c>
      <c r="Q4329" s="265">
        <f t="shared" si="951"/>
        <v>375142.75582746707</v>
      </c>
      <c r="R4329" s="266">
        <f t="shared" si="952"/>
        <v>597421.28059009195</v>
      </c>
    </row>
    <row r="4330" spans="1:18" x14ac:dyDescent="0.3">
      <c r="A4330" s="82">
        <v>4299</v>
      </c>
      <c r="B4330" s="94">
        <f t="shared" si="941"/>
        <v>2.824435969422495E-36</v>
      </c>
      <c r="C4330" s="179">
        <f t="shared" si="942"/>
        <v>2.8180645283089843E-36</v>
      </c>
      <c r="D4330" s="166">
        <f t="shared" si="943"/>
        <v>2.2558277767625785E-3</v>
      </c>
      <c r="E4330" s="167">
        <f t="shared" si="953"/>
        <v>24.291375447755232</v>
      </c>
      <c r="F4330" s="168">
        <f t="shared" si="954"/>
        <v>9.7000594400791211</v>
      </c>
      <c r="G4330" s="168">
        <f t="shared" si="944"/>
        <v>337096.69061771268</v>
      </c>
      <c r="H4330" s="168">
        <f t="shared" si="945"/>
        <v>271310.33852408634</v>
      </c>
      <c r="I4330" s="169">
        <f t="shared" si="946"/>
        <v>608407.02914179908</v>
      </c>
      <c r="J4330" s="169">
        <f t="shared" si="948"/>
        <v>579943.50141241308</v>
      </c>
      <c r="K4330" s="95"/>
      <c r="L4330" s="265">
        <f t="shared" si="947"/>
        <v>233214.3742767293</v>
      </c>
      <c r="M4330" s="265">
        <f>$G4330*NonHospFrac+theModel!$H4330*NonHospFrac</f>
        <v>375192.65486506966</v>
      </c>
      <c r="N4330" s="266">
        <f t="shared" si="949"/>
        <v>608407.02914179896</v>
      </c>
      <c r="O4330" s="159"/>
      <c r="P4330" s="265">
        <f t="shared" si="950"/>
        <v>222303.74456477491</v>
      </c>
      <c r="Q4330" s="265">
        <f t="shared" si="951"/>
        <v>375191.10022339487</v>
      </c>
      <c r="R4330" s="266">
        <f t="shared" si="952"/>
        <v>597494.84478816972</v>
      </c>
    </row>
    <row r="4331" spans="1:18" x14ac:dyDescent="0.3">
      <c r="A4331" s="82">
        <v>4300</v>
      </c>
      <c r="B4331" s="94">
        <f t="shared" si="941"/>
        <v>2.771674208350935E-36</v>
      </c>
      <c r="C4331" s="179">
        <f t="shared" si="942"/>
        <v>2.7654217886836004E-36</v>
      </c>
      <c r="D4331" s="166">
        <f t="shared" si="943"/>
        <v>2.2558277767625785E-3</v>
      </c>
      <c r="E4331" s="167">
        <f t="shared" si="953"/>
        <v>24.291375447755232</v>
      </c>
      <c r="F4331" s="168">
        <f t="shared" si="954"/>
        <v>9.7023152678558837</v>
      </c>
      <c r="G4331" s="168">
        <f t="shared" si="944"/>
        <v>337175.08519692614</v>
      </c>
      <c r="H4331" s="168">
        <f t="shared" si="945"/>
        <v>271310.33852408634</v>
      </c>
      <c r="I4331" s="169">
        <f t="shared" si="946"/>
        <v>608485.42372101243</v>
      </c>
      <c r="J4331" s="169">
        <f t="shared" si="948"/>
        <v>580009.29186594521</v>
      </c>
      <c r="K4331" s="95"/>
      <c r="L4331" s="265">
        <f t="shared" si="947"/>
        <v>233244.42446001491</v>
      </c>
      <c r="M4331" s="265">
        <f>$G4331*NonHospFrac+theModel!$H4331*NonHospFrac</f>
        <v>375240.99926099757</v>
      </c>
      <c r="N4331" s="266">
        <f t="shared" si="949"/>
        <v>608485.42372101243</v>
      </c>
      <c r="O4331" s="159"/>
      <c r="P4331" s="265">
        <f t="shared" si="950"/>
        <v>222328.96333891622</v>
      </c>
      <c r="Q4331" s="265">
        <f t="shared" si="951"/>
        <v>375239.44461932278</v>
      </c>
      <c r="R4331" s="266">
        <f t="shared" si="952"/>
        <v>597568.40795823897</v>
      </c>
    </row>
    <row r="4332" spans="1:18" x14ac:dyDescent="0.3">
      <c r="A4332" s="82">
        <v>4301</v>
      </c>
      <c r="B4332" s="94">
        <f t="shared" si="941"/>
        <v>2.7198980612077877E-36</v>
      </c>
      <c r="C4332" s="179">
        <f t="shared" si="942"/>
        <v>2.7137624396113525E-36</v>
      </c>
      <c r="D4332" s="166">
        <f t="shared" si="943"/>
        <v>2.2558277767625785E-3</v>
      </c>
      <c r="E4332" s="167">
        <f t="shared" si="953"/>
        <v>24.291375447755232</v>
      </c>
      <c r="F4332" s="168">
        <f t="shared" si="954"/>
        <v>9.7045710956326463</v>
      </c>
      <c r="G4332" s="168">
        <f t="shared" si="944"/>
        <v>337253.47977613955</v>
      </c>
      <c r="H4332" s="168">
        <f t="shared" si="945"/>
        <v>271310.33852408634</v>
      </c>
      <c r="I4332" s="169">
        <f t="shared" si="946"/>
        <v>608563.81830022589</v>
      </c>
      <c r="J4332" s="169">
        <f t="shared" si="948"/>
        <v>580075.07963772898</v>
      </c>
      <c r="K4332" s="95"/>
      <c r="L4332" s="265">
        <f t="shared" si="947"/>
        <v>233274.47464330046</v>
      </c>
      <c r="M4332" s="265">
        <f>$G4332*NonHospFrac+theModel!$H4332*NonHospFrac</f>
        <v>375289.34365692537</v>
      </c>
      <c r="N4332" s="266">
        <f t="shared" si="949"/>
        <v>608563.81830022577</v>
      </c>
      <c r="O4332" s="159"/>
      <c r="P4332" s="265">
        <f t="shared" si="950"/>
        <v>222354.18108509059</v>
      </c>
      <c r="Q4332" s="265">
        <f t="shared" si="951"/>
        <v>375287.78901525057</v>
      </c>
      <c r="R4332" s="266">
        <f t="shared" si="952"/>
        <v>597641.97010034113</v>
      </c>
    </row>
    <row r="4333" spans="1:18" x14ac:dyDescent="0.3">
      <c r="A4333" s="82">
        <v>4302</v>
      </c>
      <c r="B4333" s="94">
        <f t="shared" si="941"/>
        <v>2.6690891162721372E-36</v>
      </c>
      <c r="C4333" s="179">
        <f t="shared" si="942"/>
        <v>2.663068110904996E-36</v>
      </c>
      <c r="D4333" s="166">
        <f t="shared" si="943"/>
        <v>2.2558277767625785E-3</v>
      </c>
      <c r="E4333" s="167">
        <f t="shared" si="953"/>
        <v>24.291375447755232</v>
      </c>
      <c r="F4333" s="168">
        <f t="shared" si="954"/>
        <v>9.7068269234094089</v>
      </c>
      <c r="G4333" s="168">
        <f t="shared" si="944"/>
        <v>337331.87435535295</v>
      </c>
      <c r="H4333" s="168">
        <f t="shared" si="945"/>
        <v>271310.33852408634</v>
      </c>
      <c r="I4333" s="169">
        <f t="shared" si="946"/>
        <v>608642.21287943935</v>
      </c>
      <c r="J4333" s="169">
        <f t="shared" si="948"/>
        <v>580140.8647278737</v>
      </c>
      <c r="K4333" s="95"/>
      <c r="L4333" s="265">
        <f t="shared" si="947"/>
        <v>233304.52482658604</v>
      </c>
      <c r="M4333" s="265">
        <f>$G4333*NonHospFrac+theModel!$H4333*NonHospFrac</f>
        <v>375337.68805285322</v>
      </c>
      <c r="N4333" s="266">
        <f t="shared" si="949"/>
        <v>608642.21287943923</v>
      </c>
      <c r="O4333" s="159"/>
      <c r="P4333" s="265">
        <f t="shared" si="950"/>
        <v>222379.39780333999</v>
      </c>
      <c r="Q4333" s="265">
        <f t="shared" si="951"/>
        <v>375336.13341117842</v>
      </c>
      <c r="R4333" s="266">
        <f t="shared" si="952"/>
        <v>597715.53121451847</v>
      </c>
    </row>
    <row r="4334" spans="1:18" x14ac:dyDescent="0.3">
      <c r="A4334" s="82">
        <v>4303</v>
      </c>
      <c r="B4334" s="94">
        <f t="shared" si="941"/>
        <v>2.6192293057626979E-36</v>
      </c>
      <c r="C4334" s="179">
        <f t="shared" si="942"/>
        <v>2.6133207755410478E-36</v>
      </c>
      <c r="D4334" s="166">
        <f t="shared" si="943"/>
        <v>2.2558277767625785E-3</v>
      </c>
      <c r="E4334" s="167">
        <f t="shared" si="953"/>
        <v>24.291375447755232</v>
      </c>
      <c r="F4334" s="168">
        <f t="shared" si="954"/>
        <v>9.7090827511861715</v>
      </c>
      <c r="G4334" s="168">
        <f t="shared" si="944"/>
        <v>337410.26893456641</v>
      </c>
      <c r="H4334" s="168">
        <f t="shared" si="945"/>
        <v>271310.33852408634</v>
      </c>
      <c r="I4334" s="169">
        <f t="shared" si="946"/>
        <v>608720.6074586527</v>
      </c>
      <c r="J4334" s="169">
        <f t="shared" si="948"/>
        <v>580206.64713648858</v>
      </c>
      <c r="K4334" s="95"/>
      <c r="L4334" s="265">
        <f t="shared" si="947"/>
        <v>233334.57500987162</v>
      </c>
      <c r="M4334" s="265">
        <f>$G4334*NonHospFrac+theModel!$H4334*NonHospFrac</f>
        <v>375386.03244878107</v>
      </c>
      <c r="N4334" s="266">
        <f t="shared" si="949"/>
        <v>608720.6074586527</v>
      </c>
      <c r="O4334" s="159"/>
      <c r="P4334" s="265">
        <f t="shared" si="950"/>
        <v>222404.61349370633</v>
      </c>
      <c r="Q4334" s="265">
        <f t="shared" si="951"/>
        <v>375384.47780710628</v>
      </c>
      <c r="R4334" s="266">
        <f t="shared" si="952"/>
        <v>597789.09130081255</v>
      </c>
    </row>
    <row r="4335" spans="1:18" x14ac:dyDescent="0.3">
      <c r="A4335" s="82">
        <v>4304</v>
      </c>
      <c r="B4335" s="94">
        <f t="shared" si="941"/>
        <v>2.5703008994123348E-36</v>
      </c>
      <c r="C4335" s="179">
        <f t="shared" si="942"/>
        <v>2.5645027432488027E-36</v>
      </c>
      <c r="D4335" s="166">
        <f t="shared" si="943"/>
        <v>2.2558277767625785E-3</v>
      </c>
      <c r="E4335" s="167">
        <f t="shared" si="953"/>
        <v>24.291375447755232</v>
      </c>
      <c r="F4335" s="168">
        <f t="shared" si="954"/>
        <v>9.7113385789629341</v>
      </c>
      <c r="G4335" s="168">
        <f t="shared" si="944"/>
        <v>337488.66351377981</v>
      </c>
      <c r="H4335" s="168">
        <f t="shared" si="945"/>
        <v>271310.33852408634</v>
      </c>
      <c r="I4335" s="169">
        <f t="shared" si="946"/>
        <v>608799.00203786616</v>
      </c>
      <c r="J4335" s="169">
        <f t="shared" si="948"/>
        <v>580272.42686368304</v>
      </c>
      <c r="K4335" s="95"/>
      <c r="L4335" s="265">
        <f t="shared" si="947"/>
        <v>233364.62519315723</v>
      </c>
      <c r="M4335" s="265">
        <f>$G4335*NonHospFrac+theModel!$H4335*NonHospFrac</f>
        <v>375434.37684470892</v>
      </c>
      <c r="N4335" s="266">
        <f t="shared" si="949"/>
        <v>608799.00203786616</v>
      </c>
      <c r="O4335" s="159"/>
      <c r="P4335" s="265">
        <f t="shared" si="950"/>
        <v>222429.82815623152</v>
      </c>
      <c r="Q4335" s="265">
        <f t="shared" si="951"/>
        <v>375432.82220303413</v>
      </c>
      <c r="R4335" s="266">
        <f t="shared" si="952"/>
        <v>597862.65035926562</v>
      </c>
    </row>
    <row r="4336" spans="1:18" x14ac:dyDescent="0.3">
      <c r="A4336" s="82">
        <v>4305</v>
      </c>
      <c r="B4336" s="94">
        <f t="shared" si="941"/>
        <v>2.5222864981637424E-36</v>
      </c>
      <c r="C4336" s="179">
        <f t="shared" si="942"/>
        <v>2.5165966542202314E-36</v>
      </c>
      <c r="D4336" s="166">
        <f t="shared" si="943"/>
        <v>2.2558277767625785E-3</v>
      </c>
      <c r="E4336" s="167">
        <f t="shared" si="953"/>
        <v>24.291375447755232</v>
      </c>
      <c r="F4336" s="168">
        <f t="shared" si="954"/>
        <v>9.7135944067396967</v>
      </c>
      <c r="G4336" s="168">
        <f t="shared" si="944"/>
        <v>337567.05809299322</v>
      </c>
      <c r="H4336" s="168">
        <f t="shared" si="945"/>
        <v>271310.33852408634</v>
      </c>
      <c r="I4336" s="169">
        <f t="shared" si="946"/>
        <v>608877.39661707962</v>
      </c>
      <c r="J4336" s="169">
        <f t="shared" si="948"/>
        <v>580338.20390956628</v>
      </c>
      <c r="K4336" s="95"/>
      <c r="L4336" s="265">
        <f t="shared" si="947"/>
        <v>233394.67537644278</v>
      </c>
      <c r="M4336" s="265">
        <f>$G4336*NonHospFrac+theModel!$H4336*NonHospFrac</f>
        <v>375482.72124063678</v>
      </c>
      <c r="N4336" s="266">
        <f t="shared" si="949"/>
        <v>608877.39661707962</v>
      </c>
      <c r="O4336" s="159"/>
      <c r="P4336" s="265">
        <f t="shared" si="950"/>
        <v>222455.04179095739</v>
      </c>
      <c r="Q4336" s="265">
        <f t="shared" si="951"/>
        <v>375481.16659896198</v>
      </c>
      <c r="R4336" s="266">
        <f t="shared" si="952"/>
        <v>597936.20838991937</v>
      </c>
    </row>
    <row r="4337" spans="1:18" x14ac:dyDescent="0.3">
      <c r="A4337" s="82">
        <v>4306</v>
      </c>
      <c r="B4337" s="94">
        <f t="shared" si="941"/>
        <v>2.4751690279817061E-36</v>
      </c>
      <c r="C4337" s="179">
        <f t="shared" si="942"/>
        <v>2.4695854729362024E-36</v>
      </c>
      <c r="D4337" s="166">
        <f t="shared" si="943"/>
        <v>2.2558277767625785E-3</v>
      </c>
      <c r="E4337" s="167">
        <f t="shared" si="953"/>
        <v>24.291375447755232</v>
      </c>
      <c r="F4337" s="168">
        <f t="shared" si="954"/>
        <v>9.7158502345164592</v>
      </c>
      <c r="G4337" s="168">
        <f t="shared" si="944"/>
        <v>337645.45267220668</v>
      </c>
      <c r="H4337" s="168">
        <f t="shared" si="945"/>
        <v>271310.33852408634</v>
      </c>
      <c r="I4337" s="169">
        <f t="shared" si="946"/>
        <v>608955.79119629296</v>
      </c>
      <c r="J4337" s="169">
        <f t="shared" si="948"/>
        <v>580403.97827424761</v>
      </c>
      <c r="K4337" s="95"/>
      <c r="L4337" s="265">
        <f t="shared" si="947"/>
        <v>233424.72555972839</v>
      </c>
      <c r="M4337" s="265">
        <f>$G4337*NonHospFrac+theModel!$H4337*NonHospFrac</f>
        <v>375531.06563656463</v>
      </c>
      <c r="N4337" s="266">
        <f t="shared" si="949"/>
        <v>608955.79119629296</v>
      </c>
      <c r="O4337" s="159"/>
      <c r="P4337" s="265">
        <f t="shared" si="950"/>
        <v>222480.25439792589</v>
      </c>
      <c r="Q4337" s="265">
        <f t="shared" si="951"/>
        <v>375529.51099488983</v>
      </c>
      <c r="R4337" s="266">
        <f t="shared" si="952"/>
        <v>598009.76539281569</v>
      </c>
    </row>
    <row r="4338" spans="1:18" x14ac:dyDescent="0.3">
      <c r="A4338" s="82">
        <v>4307</v>
      </c>
      <c r="B4338" s="94">
        <f t="shared" si="941"/>
        <v>2.428931733782115E-36</v>
      </c>
      <c r="C4338" s="179">
        <f t="shared" si="942"/>
        <v>2.4234524821091892E-36</v>
      </c>
      <c r="D4338" s="166">
        <f t="shared" si="943"/>
        <v>2.2558277767625785E-3</v>
      </c>
      <c r="E4338" s="167">
        <f t="shared" si="953"/>
        <v>24.291375447755232</v>
      </c>
      <c r="F4338" s="168">
        <f t="shared" si="954"/>
        <v>9.7181060622932218</v>
      </c>
      <c r="G4338" s="168">
        <f t="shared" si="944"/>
        <v>337723.84725142008</v>
      </c>
      <c r="H4338" s="168">
        <f t="shared" si="945"/>
        <v>271310.33852408634</v>
      </c>
      <c r="I4338" s="169">
        <f t="shared" si="946"/>
        <v>609034.18577550643</v>
      </c>
      <c r="J4338" s="169">
        <f t="shared" si="948"/>
        <v>580469.74995783647</v>
      </c>
      <c r="K4338" s="95"/>
      <c r="L4338" s="265">
        <f t="shared" si="947"/>
        <v>233454.77574301395</v>
      </c>
      <c r="M4338" s="265">
        <f>$G4338*NonHospFrac+theModel!$H4338*NonHospFrac</f>
        <v>375579.41003249248</v>
      </c>
      <c r="N4338" s="266">
        <f t="shared" si="949"/>
        <v>609034.18577550643</v>
      </c>
      <c r="O4338" s="159"/>
      <c r="P4338" s="265">
        <f t="shared" si="950"/>
        <v>222505.46597717886</v>
      </c>
      <c r="Q4338" s="265">
        <f t="shared" si="951"/>
        <v>375577.85539081768</v>
      </c>
      <c r="R4338" s="266">
        <f t="shared" si="952"/>
        <v>598083.32136799651</v>
      </c>
    </row>
    <row r="4339" spans="1:18" x14ac:dyDescent="0.3">
      <c r="A4339" s="82">
        <v>4308</v>
      </c>
      <c r="B4339" s="94">
        <f t="shared" si="941"/>
        <v>2.3835581734732451E-36</v>
      </c>
      <c r="C4339" s="179">
        <f t="shared" si="942"/>
        <v>2.3781812767379947E-36</v>
      </c>
      <c r="D4339" s="166">
        <f t="shared" si="943"/>
        <v>2.2558277767625785E-3</v>
      </c>
      <c r="E4339" s="167">
        <f t="shared" si="953"/>
        <v>24.291375447755232</v>
      </c>
      <c r="F4339" s="168">
        <f t="shared" si="954"/>
        <v>9.7203618900699844</v>
      </c>
      <c r="G4339" s="168">
        <f t="shared" si="944"/>
        <v>337802.24183063355</v>
      </c>
      <c r="H4339" s="168">
        <f t="shared" si="945"/>
        <v>271310.33852408634</v>
      </c>
      <c r="I4339" s="169">
        <f t="shared" si="946"/>
        <v>609112.58035471989</v>
      </c>
      <c r="J4339" s="169">
        <f t="shared" si="948"/>
        <v>580535.51896044193</v>
      </c>
      <c r="K4339" s="95"/>
      <c r="L4339" s="265">
        <f t="shared" si="947"/>
        <v>233484.82592629956</v>
      </c>
      <c r="M4339" s="265">
        <f>$G4339*NonHospFrac+theModel!$H4339*NonHospFrac</f>
        <v>375627.75442842033</v>
      </c>
      <c r="N4339" s="266">
        <f t="shared" si="949"/>
        <v>609112.58035471989</v>
      </c>
      <c r="O4339" s="159"/>
      <c r="P4339" s="265">
        <f t="shared" si="950"/>
        <v>222530.67652875828</v>
      </c>
      <c r="Q4339" s="265">
        <f t="shared" si="951"/>
        <v>375626.19978674554</v>
      </c>
      <c r="R4339" s="266">
        <f t="shared" si="952"/>
        <v>598156.87631550385</v>
      </c>
    </row>
    <row r="4340" spans="1:18" x14ac:dyDescent="0.3">
      <c r="A4340" s="82">
        <v>4309</v>
      </c>
      <c r="B4340" s="94">
        <f t="shared" si="941"/>
        <v>2.3390322121094714E-36</v>
      </c>
      <c r="C4340" s="179">
        <f t="shared" si="942"/>
        <v>2.3337557582746526E-36</v>
      </c>
      <c r="D4340" s="166">
        <f t="shared" si="943"/>
        <v>2.2558277767625785E-3</v>
      </c>
      <c r="E4340" s="167">
        <f t="shared" si="953"/>
        <v>24.291375447755232</v>
      </c>
      <c r="F4340" s="168">
        <f t="shared" si="954"/>
        <v>9.722617717846747</v>
      </c>
      <c r="G4340" s="168">
        <f t="shared" si="944"/>
        <v>337880.63640984689</v>
      </c>
      <c r="H4340" s="168">
        <f t="shared" si="945"/>
        <v>271310.33852408634</v>
      </c>
      <c r="I4340" s="169">
        <f t="shared" si="946"/>
        <v>609190.97493393323</v>
      </c>
      <c r="J4340" s="169">
        <f t="shared" si="948"/>
        <v>580601.28528217331</v>
      </c>
      <c r="K4340" s="95"/>
      <c r="L4340" s="265">
        <f t="shared" si="947"/>
        <v>233514.87610958511</v>
      </c>
      <c r="M4340" s="265">
        <f>$G4340*NonHospFrac+theModel!$H4340*NonHospFrac</f>
        <v>375676.09882434813</v>
      </c>
      <c r="N4340" s="266">
        <f t="shared" si="949"/>
        <v>609190.97493393323</v>
      </c>
      <c r="O4340" s="159"/>
      <c r="P4340" s="265">
        <f t="shared" si="950"/>
        <v>222555.88605270593</v>
      </c>
      <c r="Q4340" s="265">
        <f t="shared" si="951"/>
        <v>375674.54418267333</v>
      </c>
      <c r="R4340" s="266">
        <f t="shared" si="952"/>
        <v>598230.43023537926</v>
      </c>
    </row>
    <row r="4341" spans="1:18" x14ac:dyDescent="0.3">
      <c r="A4341" s="82">
        <v>4310</v>
      </c>
      <c r="B4341" s="94">
        <f t="shared" si="941"/>
        <v>2.2953380161530946E-36</v>
      </c>
      <c r="C4341" s="179">
        <f t="shared" si="942"/>
        <v>2.2901601288991972E-36</v>
      </c>
      <c r="D4341" s="166">
        <f t="shared" si="943"/>
        <v>2.2558277767625785E-3</v>
      </c>
      <c r="E4341" s="167">
        <f t="shared" si="953"/>
        <v>24.291375447755232</v>
      </c>
      <c r="F4341" s="168">
        <f t="shared" si="954"/>
        <v>9.7248735456235096</v>
      </c>
      <c r="G4341" s="168">
        <f t="shared" si="944"/>
        <v>337959.03098906035</v>
      </c>
      <c r="H4341" s="168">
        <f t="shared" si="945"/>
        <v>271310.33852408634</v>
      </c>
      <c r="I4341" s="169">
        <f t="shared" si="946"/>
        <v>609269.3695131467</v>
      </c>
      <c r="J4341" s="169">
        <f t="shared" si="948"/>
        <v>580667.04892314004</v>
      </c>
      <c r="K4341" s="95"/>
      <c r="L4341" s="265">
        <f t="shared" si="947"/>
        <v>233544.92629287069</v>
      </c>
      <c r="M4341" s="265">
        <f>$G4341*NonHospFrac+theModel!$H4341*NonHospFrac</f>
        <v>375724.44322027598</v>
      </c>
      <c r="N4341" s="266">
        <f t="shared" si="949"/>
        <v>609269.3695131467</v>
      </c>
      <c r="O4341" s="159"/>
      <c r="P4341" s="265">
        <f t="shared" si="950"/>
        <v>222581.09454906377</v>
      </c>
      <c r="Q4341" s="265">
        <f t="shared" si="951"/>
        <v>375722.88857860118</v>
      </c>
      <c r="R4341" s="266">
        <f t="shared" si="952"/>
        <v>598303.98312766501</v>
      </c>
    </row>
    <row r="4342" spans="1:18" x14ac:dyDescent="0.3">
      <c r="A4342" s="82">
        <v>4311</v>
      </c>
      <c r="B4342" s="94">
        <f t="shared" si="941"/>
        <v>2.2524600478444345E-36</v>
      </c>
      <c r="C4342" s="179">
        <f t="shared" si="942"/>
        <v>2.247378885902459E-36</v>
      </c>
      <c r="D4342" s="166">
        <f t="shared" si="943"/>
        <v>2.2558277767625785E-3</v>
      </c>
      <c r="E4342" s="167">
        <f t="shared" si="953"/>
        <v>24.291375447755232</v>
      </c>
      <c r="F4342" s="168">
        <f t="shared" si="954"/>
        <v>9.7271293734002722</v>
      </c>
      <c r="G4342" s="168">
        <f t="shared" si="944"/>
        <v>338037.42556827376</v>
      </c>
      <c r="H4342" s="168">
        <f t="shared" si="945"/>
        <v>271310.33852408634</v>
      </c>
      <c r="I4342" s="169">
        <f t="shared" si="946"/>
        <v>609347.76409236016</v>
      </c>
      <c r="J4342" s="169">
        <f t="shared" si="948"/>
        <v>580732.80988345132</v>
      </c>
      <c r="K4342" s="95"/>
      <c r="L4342" s="265">
        <f t="shared" si="947"/>
        <v>233574.97647615627</v>
      </c>
      <c r="M4342" s="265">
        <f>$G4342*NonHospFrac+theModel!$H4342*NonHospFrac</f>
        <v>375772.78761620383</v>
      </c>
      <c r="N4342" s="266">
        <f t="shared" si="949"/>
        <v>609347.76409236016</v>
      </c>
      <c r="O4342" s="159"/>
      <c r="P4342" s="265">
        <f t="shared" si="950"/>
        <v>222606.30201787368</v>
      </c>
      <c r="Q4342" s="265">
        <f t="shared" si="951"/>
        <v>375771.23297452903</v>
      </c>
      <c r="R4342" s="266">
        <f t="shared" si="952"/>
        <v>598377.53499240265</v>
      </c>
    </row>
    <row r="4343" spans="1:18" x14ac:dyDescent="0.3">
      <c r="A4343" s="82">
        <v>4312</v>
      </c>
      <c r="B4343" s="94">
        <f t="shared" si="941"/>
        <v>2.2103830596760394E-36</v>
      </c>
      <c r="C4343" s="179">
        <f t="shared" si="942"/>
        <v>2.2053968161727367E-36</v>
      </c>
      <c r="D4343" s="166">
        <f t="shared" si="943"/>
        <v>2.2558277767625785E-3</v>
      </c>
      <c r="E4343" s="167">
        <f t="shared" si="953"/>
        <v>24.291375447755232</v>
      </c>
      <c r="F4343" s="168">
        <f t="shared" si="954"/>
        <v>9.7293852011770348</v>
      </c>
      <c r="G4343" s="168">
        <f t="shared" si="944"/>
        <v>338115.82014748722</v>
      </c>
      <c r="H4343" s="168">
        <f t="shared" si="945"/>
        <v>271310.33852408634</v>
      </c>
      <c r="I4343" s="169">
        <f t="shared" si="946"/>
        <v>609426.1586715735</v>
      </c>
      <c r="J4343" s="169">
        <f t="shared" si="948"/>
        <v>580798.56816321635</v>
      </c>
      <c r="K4343" s="95"/>
      <c r="L4343" s="265">
        <f t="shared" si="947"/>
        <v>233605.02665944188</v>
      </c>
      <c r="M4343" s="265">
        <f>$G4343*NonHospFrac+theModel!$H4343*NonHospFrac</f>
        <v>375821.13201213168</v>
      </c>
      <c r="N4343" s="266">
        <f t="shared" si="949"/>
        <v>609426.1586715735</v>
      </c>
      <c r="O4343" s="159"/>
      <c r="P4343" s="265">
        <f t="shared" si="950"/>
        <v>222631.50845917757</v>
      </c>
      <c r="Q4343" s="265">
        <f t="shared" si="951"/>
        <v>375819.57737045689</v>
      </c>
      <c r="R4343" s="266">
        <f t="shared" si="952"/>
        <v>598451.08582963445</v>
      </c>
    </row>
    <row r="4344" spans="1:18" x14ac:dyDescent="0.3">
      <c r="A4344" s="82">
        <v>4313</v>
      </c>
      <c r="B4344" s="94">
        <f t="shared" si="941"/>
        <v>2.1690920889711537E-36</v>
      </c>
      <c r="C4344" s="179">
        <f t="shared" si="942"/>
        <v>2.1641989907864967E-36</v>
      </c>
      <c r="D4344" s="166">
        <f t="shared" si="943"/>
        <v>2.2558277767625785E-3</v>
      </c>
      <c r="E4344" s="167">
        <f t="shared" si="953"/>
        <v>24.291375447755232</v>
      </c>
      <c r="F4344" s="168">
        <f t="shared" si="954"/>
        <v>9.7316410289537973</v>
      </c>
      <c r="G4344" s="168">
        <f t="shared" si="944"/>
        <v>338194.21472670062</v>
      </c>
      <c r="H4344" s="168">
        <f t="shared" si="945"/>
        <v>271310.33852408634</v>
      </c>
      <c r="I4344" s="169">
        <f t="shared" si="946"/>
        <v>609504.55325078696</v>
      </c>
      <c r="J4344" s="169">
        <f t="shared" si="948"/>
        <v>580864.32376254443</v>
      </c>
      <c r="K4344" s="95"/>
      <c r="L4344" s="265">
        <f t="shared" si="947"/>
        <v>233635.07684272743</v>
      </c>
      <c r="M4344" s="265">
        <f>$G4344*NonHospFrac+theModel!$H4344*NonHospFrac</f>
        <v>375869.47640805948</v>
      </c>
      <c r="N4344" s="266">
        <f t="shared" si="949"/>
        <v>609504.55325078685</v>
      </c>
      <c r="O4344" s="159"/>
      <c r="P4344" s="265">
        <f t="shared" si="950"/>
        <v>222656.71387301723</v>
      </c>
      <c r="Q4344" s="265">
        <f t="shared" si="951"/>
        <v>375867.92176638468</v>
      </c>
      <c r="R4344" s="266">
        <f t="shared" si="952"/>
        <v>598524.63563940185</v>
      </c>
    </row>
    <row r="4345" spans="1:18" x14ac:dyDescent="0.3">
      <c r="A4345" s="82">
        <v>4314</v>
      </c>
      <c r="B4345" s="94">
        <f t="shared" si="941"/>
        <v>2.1285724525624755E-36</v>
      </c>
      <c r="C4345" s="179">
        <f t="shared" si="942"/>
        <v>2.1237707596991336E-36</v>
      </c>
      <c r="D4345" s="166">
        <f t="shared" si="943"/>
        <v>2.2558277767625785E-3</v>
      </c>
      <c r="E4345" s="167">
        <f t="shared" si="953"/>
        <v>24.291375447755232</v>
      </c>
      <c r="F4345" s="168">
        <f t="shared" si="954"/>
        <v>9.7338968567305599</v>
      </c>
      <c r="G4345" s="168">
        <f t="shared" si="944"/>
        <v>338272.60930591403</v>
      </c>
      <c r="H4345" s="168">
        <f t="shared" si="945"/>
        <v>271310.33852408634</v>
      </c>
      <c r="I4345" s="169">
        <f t="shared" si="946"/>
        <v>609582.94783000043</v>
      </c>
      <c r="J4345" s="169">
        <f t="shared" si="948"/>
        <v>580930.07668154489</v>
      </c>
      <c r="K4345" s="95"/>
      <c r="L4345" s="265">
        <f t="shared" si="947"/>
        <v>233665.12702601298</v>
      </c>
      <c r="M4345" s="265">
        <f>$G4345*NonHospFrac+theModel!$H4345*NonHospFrac</f>
        <v>375917.82080398733</v>
      </c>
      <c r="N4345" s="266">
        <f t="shared" si="949"/>
        <v>609582.94783000031</v>
      </c>
      <c r="O4345" s="159"/>
      <c r="P4345" s="265">
        <f t="shared" si="950"/>
        <v>222681.91825943461</v>
      </c>
      <c r="Q4345" s="265">
        <f t="shared" si="951"/>
        <v>375916.26616231253</v>
      </c>
      <c r="R4345" s="266">
        <f t="shared" si="952"/>
        <v>598598.18442174711</v>
      </c>
    </row>
    <row r="4346" spans="1:18" x14ac:dyDescent="0.3">
      <c r="A4346" s="82">
        <v>4315</v>
      </c>
      <c r="B4346" s="94">
        <f t="shared" si="941"/>
        <v>2.0888097415711364E-36</v>
      </c>
      <c r="C4346" s="179">
        <f t="shared" si="942"/>
        <v>2.0840977465357278E-36</v>
      </c>
      <c r="D4346" s="166">
        <f t="shared" si="943"/>
        <v>2.2558277767625785E-3</v>
      </c>
      <c r="E4346" s="167">
        <f t="shared" si="953"/>
        <v>24.291375447755232</v>
      </c>
      <c r="F4346" s="168">
        <f t="shared" si="954"/>
        <v>9.7361526845073225</v>
      </c>
      <c r="G4346" s="168">
        <f t="shared" si="944"/>
        <v>338351.00388512743</v>
      </c>
      <c r="H4346" s="168">
        <f t="shared" si="945"/>
        <v>271310.33852408634</v>
      </c>
      <c r="I4346" s="169">
        <f t="shared" si="946"/>
        <v>609661.34240921377</v>
      </c>
      <c r="J4346" s="169">
        <f t="shared" si="948"/>
        <v>580995.8269203268</v>
      </c>
      <c r="K4346" s="95"/>
      <c r="L4346" s="265">
        <f t="shared" si="947"/>
        <v>233695.17720929859</v>
      </c>
      <c r="M4346" s="265">
        <f>$G4346*NonHospFrac+theModel!$H4346*NonHospFrac</f>
        <v>375966.16519991518</v>
      </c>
      <c r="N4346" s="266">
        <f t="shared" si="949"/>
        <v>609661.34240921377</v>
      </c>
      <c r="O4346" s="159"/>
      <c r="P4346" s="265">
        <f t="shared" si="950"/>
        <v>222707.12161847163</v>
      </c>
      <c r="Q4346" s="265">
        <f t="shared" si="951"/>
        <v>375964.61055824038</v>
      </c>
      <c r="R4346" s="266">
        <f t="shared" si="952"/>
        <v>598671.73217671202</v>
      </c>
    </row>
    <row r="4347" spans="1:18" x14ac:dyDescent="0.3">
      <c r="A4347" s="82">
        <v>4316</v>
      </c>
      <c r="B4347" s="94">
        <f t="shared" si="941"/>
        <v>2.0497898162827118E-36</v>
      </c>
      <c r="C4347" s="179">
        <f t="shared" si="942"/>
        <v>2.0451658434786163E-36</v>
      </c>
      <c r="D4347" s="166">
        <f t="shared" si="943"/>
        <v>2.2558277767625785E-3</v>
      </c>
      <c r="E4347" s="167">
        <f t="shared" si="953"/>
        <v>24.291375447755232</v>
      </c>
      <c r="F4347" s="168">
        <f t="shared" si="954"/>
        <v>9.7384085122840851</v>
      </c>
      <c r="G4347" s="168">
        <f t="shared" si="944"/>
        <v>338429.39846434083</v>
      </c>
      <c r="H4347" s="168">
        <f t="shared" si="945"/>
        <v>271310.33852408634</v>
      </c>
      <c r="I4347" s="169">
        <f t="shared" si="946"/>
        <v>609739.73698842712</v>
      </c>
      <c r="J4347" s="169">
        <f t="shared" si="948"/>
        <v>581061.5744789996</v>
      </c>
      <c r="K4347" s="95"/>
      <c r="L4347" s="265">
        <f t="shared" si="947"/>
        <v>233725.22739258414</v>
      </c>
      <c r="M4347" s="265">
        <f>$G4347*NonHospFrac+theModel!$H4347*NonHospFrac</f>
        <v>376014.50959584303</v>
      </c>
      <c r="N4347" s="266">
        <f t="shared" si="949"/>
        <v>609739.73698842712</v>
      </c>
      <c r="O4347" s="159"/>
      <c r="P4347" s="265">
        <f t="shared" si="950"/>
        <v>222732.32395017007</v>
      </c>
      <c r="Q4347" s="265">
        <f t="shared" si="951"/>
        <v>376012.95495416824</v>
      </c>
      <c r="R4347" s="266">
        <f t="shared" si="952"/>
        <v>598745.27890433837</v>
      </c>
    </row>
    <row r="4348" spans="1:18" x14ac:dyDescent="0.3">
      <c r="A4348" s="82">
        <v>4317</v>
      </c>
      <c r="B4348" s="94">
        <f t="shared" si="941"/>
        <v>2.0114988011191361E-36</v>
      </c>
      <c r="C4348" s="179">
        <f t="shared" si="942"/>
        <v>2.0069612062506468E-36</v>
      </c>
      <c r="D4348" s="166">
        <f t="shared" si="943"/>
        <v>2.2558277767625785E-3</v>
      </c>
      <c r="E4348" s="167">
        <f t="shared" si="953"/>
        <v>24.291375447755232</v>
      </c>
      <c r="F4348" s="168">
        <f t="shared" si="954"/>
        <v>9.7406643400608477</v>
      </c>
      <c r="G4348" s="168">
        <f t="shared" si="944"/>
        <v>338507.79304355429</v>
      </c>
      <c r="H4348" s="168">
        <f t="shared" si="945"/>
        <v>271310.33852408634</v>
      </c>
      <c r="I4348" s="169">
        <f t="shared" si="946"/>
        <v>609818.1315676407</v>
      </c>
      <c r="J4348" s="169">
        <f t="shared" si="948"/>
        <v>581127.31935767259</v>
      </c>
      <c r="K4348" s="95"/>
      <c r="L4348" s="265">
        <f t="shared" si="947"/>
        <v>233755.27757586975</v>
      </c>
      <c r="M4348" s="265">
        <f>$G4348*NonHospFrac+theModel!$H4348*NonHospFrac</f>
        <v>376062.85399177088</v>
      </c>
      <c r="N4348" s="266">
        <f t="shared" si="949"/>
        <v>609818.1315676407</v>
      </c>
      <c r="O4348" s="159"/>
      <c r="P4348" s="265">
        <f t="shared" si="950"/>
        <v>222757.5252545719</v>
      </c>
      <c r="Q4348" s="265">
        <f t="shared" si="951"/>
        <v>376061.29935009609</v>
      </c>
      <c r="R4348" s="266">
        <f t="shared" si="952"/>
        <v>598818.82460466796</v>
      </c>
    </row>
    <row r="4349" spans="1:18" x14ac:dyDescent="0.3">
      <c r="A4349" s="82">
        <v>4318</v>
      </c>
      <c r="B4349" s="94">
        <f t="shared" si="941"/>
        <v>1.9739230797045144E-36</v>
      </c>
      <c r="C4349" s="179">
        <f t="shared" si="942"/>
        <v>1.9694702491921243E-36</v>
      </c>
      <c r="D4349" s="166">
        <f t="shared" si="943"/>
        <v>2.2558277767625785E-3</v>
      </c>
      <c r="E4349" s="167">
        <f t="shared" si="953"/>
        <v>24.291375447755232</v>
      </c>
      <c r="F4349" s="168">
        <f t="shared" si="954"/>
        <v>9.7429201678376103</v>
      </c>
      <c r="G4349" s="168">
        <f t="shared" si="944"/>
        <v>338586.1876227677</v>
      </c>
      <c r="H4349" s="168">
        <f t="shared" si="945"/>
        <v>271310.33852408634</v>
      </c>
      <c r="I4349" s="169">
        <f t="shared" si="946"/>
        <v>609896.52614685404</v>
      </c>
      <c r="J4349" s="169">
        <f t="shared" si="948"/>
        <v>581193.06155645475</v>
      </c>
      <c r="K4349" s="95"/>
      <c r="L4349" s="265">
        <f t="shared" si="947"/>
        <v>233785.32775915531</v>
      </c>
      <c r="M4349" s="265">
        <f>$G4349*NonHospFrac+theModel!$H4349*NonHospFrac</f>
        <v>376111.19838769874</v>
      </c>
      <c r="N4349" s="266">
        <f t="shared" si="949"/>
        <v>609896.52614685404</v>
      </c>
      <c r="O4349" s="159"/>
      <c r="P4349" s="265">
        <f t="shared" si="950"/>
        <v>222782.7255317189</v>
      </c>
      <c r="Q4349" s="265">
        <f t="shared" si="951"/>
        <v>376109.64374602394</v>
      </c>
      <c r="R4349" s="266">
        <f t="shared" si="952"/>
        <v>598892.36927774281</v>
      </c>
    </row>
    <row r="4350" spans="1:18" x14ac:dyDescent="0.3">
      <c r="A4350" s="82">
        <v>4319</v>
      </c>
      <c r="B4350" s="94">
        <f t="shared" si="941"/>
        <v>1.9370492900231081E-36</v>
      </c>
      <c r="C4350" s="179">
        <f t="shared" si="942"/>
        <v>1.9326796404297158E-36</v>
      </c>
      <c r="D4350" s="166">
        <f t="shared" si="943"/>
        <v>2.2558277767625785E-3</v>
      </c>
      <c r="E4350" s="167">
        <f t="shared" si="953"/>
        <v>24.291375447755232</v>
      </c>
      <c r="F4350" s="168">
        <f t="shared" si="954"/>
        <v>9.7451759956143729</v>
      </c>
      <c r="G4350" s="168">
        <f t="shared" si="944"/>
        <v>338664.5822019811</v>
      </c>
      <c r="H4350" s="168">
        <f t="shared" si="945"/>
        <v>271310.33852408634</v>
      </c>
      <c r="I4350" s="169">
        <f t="shared" si="946"/>
        <v>609974.92072606739</v>
      </c>
      <c r="J4350" s="169">
        <f t="shared" si="948"/>
        <v>581258.8010754555</v>
      </c>
      <c r="K4350" s="95"/>
      <c r="L4350" s="265">
        <f t="shared" si="947"/>
        <v>233815.37794244089</v>
      </c>
      <c r="M4350" s="265">
        <f>$G4350*NonHospFrac+theModel!$H4350*NonHospFrac</f>
        <v>376159.54278362653</v>
      </c>
      <c r="N4350" s="266">
        <f t="shared" si="949"/>
        <v>609974.92072606739</v>
      </c>
      <c r="O4350" s="159"/>
      <c r="P4350" s="265">
        <f t="shared" si="950"/>
        <v>222807.92478165301</v>
      </c>
      <c r="Q4350" s="265">
        <f t="shared" si="951"/>
        <v>376157.98814195173</v>
      </c>
      <c r="R4350" s="266">
        <f t="shared" si="952"/>
        <v>598965.91292360472</v>
      </c>
    </row>
    <row r="4351" spans="1:18" x14ac:dyDescent="0.3">
      <c r="A4351" s="82">
        <v>4320</v>
      </c>
      <c r="B4351" s="94">
        <f t="shared" si="941"/>
        <v>1.9008643196677678E-36</v>
      </c>
      <c r="C4351" s="179">
        <f t="shared" si="942"/>
        <v>1.8965762971356041E-36</v>
      </c>
      <c r="D4351" s="166">
        <f t="shared" si="943"/>
        <v>2.2558277767625785E-3</v>
      </c>
      <c r="E4351" s="167">
        <f t="shared" si="953"/>
        <v>24.291375447755232</v>
      </c>
      <c r="F4351" s="168">
        <f t="shared" si="954"/>
        <v>9.7474318233911355</v>
      </c>
      <c r="G4351" s="168">
        <f t="shared" si="944"/>
        <v>338742.97678119456</v>
      </c>
      <c r="H4351" s="168">
        <f t="shared" si="945"/>
        <v>271310.33852408634</v>
      </c>
      <c r="I4351" s="169">
        <f t="shared" si="946"/>
        <v>610053.31530528096</v>
      </c>
      <c r="J4351" s="169">
        <f t="shared" si="948"/>
        <v>581324.53791478416</v>
      </c>
      <c r="K4351" s="95"/>
      <c r="L4351" s="265">
        <f t="shared" si="947"/>
        <v>233845.42812572647</v>
      </c>
      <c r="M4351" s="265">
        <f>$G4351*NonHospFrac+theModel!$H4351*NonHospFrac</f>
        <v>376207.88717955444</v>
      </c>
      <c r="N4351" s="266">
        <f t="shared" si="949"/>
        <v>610053.31530528096</v>
      </c>
      <c r="O4351" s="159"/>
      <c r="P4351" s="265">
        <f t="shared" si="950"/>
        <v>222833.12300441609</v>
      </c>
      <c r="Q4351" s="265">
        <f t="shared" si="951"/>
        <v>376206.33253787964</v>
      </c>
      <c r="R4351" s="266">
        <f t="shared" si="952"/>
        <v>599039.45554229571</v>
      </c>
    </row>
    <row r="4352" spans="1:18" x14ac:dyDescent="0.3">
      <c r="A4352" s="82">
        <v>4321</v>
      </c>
      <c r="B4352" s="94">
        <f t="shared" si="941"/>
        <v>1.8653553011771322E-36</v>
      </c>
      <c r="C4352" s="179">
        <f t="shared" si="942"/>
        <v>1.8611473808752055E-36</v>
      </c>
      <c r="D4352" s="166">
        <f t="shared" si="943"/>
        <v>2.2558277767625785E-3</v>
      </c>
      <c r="E4352" s="167">
        <f t="shared" si="953"/>
        <v>24.291375447755232</v>
      </c>
      <c r="F4352" s="168">
        <f t="shared" si="954"/>
        <v>9.749687651167898</v>
      </c>
      <c r="G4352" s="168">
        <f t="shared" si="944"/>
        <v>338821.37136040797</v>
      </c>
      <c r="H4352" s="168">
        <f t="shared" si="945"/>
        <v>271310.33852408634</v>
      </c>
      <c r="I4352" s="169">
        <f t="shared" si="946"/>
        <v>610131.70988449431</v>
      </c>
      <c r="J4352" s="169">
        <f t="shared" si="948"/>
        <v>581390.27207454969</v>
      </c>
      <c r="K4352" s="95"/>
      <c r="L4352" s="265">
        <f t="shared" si="947"/>
        <v>233875.47830901205</v>
      </c>
      <c r="M4352" s="265">
        <f>$G4352*NonHospFrac+theModel!$H4352*NonHospFrac</f>
        <v>376256.23157548223</v>
      </c>
      <c r="N4352" s="266">
        <f t="shared" si="949"/>
        <v>610131.70988449431</v>
      </c>
      <c r="O4352" s="159"/>
      <c r="P4352" s="265">
        <f t="shared" si="950"/>
        <v>222858.32020005002</v>
      </c>
      <c r="Q4352" s="265">
        <f t="shared" si="951"/>
        <v>376254.67693380744</v>
      </c>
      <c r="R4352" s="266">
        <f t="shared" si="952"/>
        <v>599112.99713385745</v>
      </c>
    </row>
    <row r="4353" spans="1:18" x14ac:dyDescent="0.3">
      <c r="A4353" s="82">
        <v>4322</v>
      </c>
      <c r="B4353" s="94">
        <f t="shared" si="941"/>
        <v>1.8305096074599291E-36</v>
      </c>
      <c r="C4353" s="179">
        <f t="shared" si="942"/>
        <v>1.8263802930417902E-36</v>
      </c>
      <c r="D4353" s="166">
        <f t="shared" si="943"/>
        <v>2.2558277767625785E-3</v>
      </c>
      <c r="E4353" s="167">
        <f t="shared" si="953"/>
        <v>24.291375447755232</v>
      </c>
      <c r="F4353" s="168">
        <f t="shared" si="954"/>
        <v>9.7519434789446606</v>
      </c>
      <c r="G4353" s="168">
        <f t="shared" si="944"/>
        <v>338899.76593962137</v>
      </c>
      <c r="H4353" s="168">
        <f t="shared" si="945"/>
        <v>271310.33852408634</v>
      </c>
      <c r="I4353" s="169">
        <f t="shared" si="946"/>
        <v>610210.10446370766</v>
      </c>
      <c r="J4353" s="169">
        <f t="shared" si="948"/>
        <v>581456.00355486141</v>
      </c>
      <c r="K4353" s="95"/>
      <c r="L4353" s="265">
        <f t="shared" si="947"/>
        <v>233905.52849229763</v>
      </c>
      <c r="M4353" s="265">
        <f>$G4353*NonHospFrac+theModel!$H4353*NonHospFrac</f>
        <v>376304.57597141009</v>
      </c>
      <c r="N4353" s="266">
        <f t="shared" si="949"/>
        <v>610210.10446370766</v>
      </c>
      <c r="O4353" s="159"/>
      <c r="P4353" s="265">
        <f t="shared" si="950"/>
        <v>222883.51636859664</v>
      </c>
      <c r="Q4353" s="265">
        <f t="shared" si="951"/>
        <v>376303.02132973529</v>
      </c>
      <c r="R4353" s="266">
        <f t="shared" si="952"/>
        <v>599186.53769833199</v>
      </c>
    </row>
    <row r="4354" spans="1:18" x14ac:dyDescent="0.3">
      <c r="A4354" s="82">
        <v>4323</v>
      </c>
      <c r="B4354" s="94">
        <f t="shared" si="941"/>
        <v>1.7963148473047484E-36</v>
      </c>
      <c r="C4354" s="179">
        <f t="shared" si="942"/>
        <v>1.7922626703763874E-36</v>
      </c>
      <c r="D4354" s="166">
        <f t="shared" si="943"/>
        <v>2.2558277767625785E-3</v>
      </c>
      <c r="E4354" s="167">
        <f t="shared" si="953"/>
        <v>24.291375447755232</v>
      </c>
      <c r="F4354" s="168">
        <f t="shared" si="954"/>
        <v>9.7541993067214232</v>
      </c>
      <c r="G4354" s="168">
        <f t="shared" si="944"/>
        <v>338978.16051883483</v>
      </c>
      <c r="H4354" s="168">
        <f t="shared" si="945"/>
        <v>271310.33852408634</v>
      </c>
      <c r="I4354" s="169">
        <f t="shared" si="946"/>
        <v>610288.49904292123</v>
      </c>
      <c r="J4354" s="169">
        <f t="shared" si="948"/>
        <v>581521.73235582886</v>
      </c>
      <c r="K4354" s="95"/>
      <c r="L4354" s="265">
        <f t="shared" si="947"/>
        <v>233935.57867558324</v>
      </c>
      <c r="M4354" s="265">
        <f>$G4354*NonHospFrac+theModel!$H4354*NonHospFrac</f>
        <v>376352.92036733794</v>
      </c>
      <c r="N4354" s="266">
        <f t="shared" si="949"/>
        <v>610288.49904292123</v>
      </c>
      <c r="O4354" s="159"/>
      <c r="P4354" s="265">
        <f t="shared" si="950"/>
        <v>222908.71151009784</v>
      </c>
      <c r="Q4354" s="265">
        <f t="shared" si="951"/>
        <v>376351.36572566314</v>
      </c>
      <c r="R4354" s="266">
        <f t="shared" si="952"/>
        <v>599260.07723576098</v>
      </c>
    </row>
    <row r="4355" spans="1:18" x14ac:dyDescent="0.3">
      <c r="A4355" s="82">
        <v>4324</v>
      </c>
      <c r="B4355" s="94">
        <f t="shared" si="941"/>
        <v>1.7627588609737014E-36</v>
      </c>
      <c r="C4355" s="179">
        <f t="shared" si="942"/>
        <v>1.7587823805713826E-36</v>
      </c>
      <c r="D4355" s="166">
        <f t="shared" si="943"/>
        <v>2.2558277767625785E-3</v>
      </c>
      <c r="E4355" s="167">
        <f t="shared" si="953"/>
        <v>24.291375447755232</v>
      </c>
      <c r="F4355" s="168">
        <f t="shared" si="954"/>
        <v>9.7564551344981858</v>
      </c>
      <c r="G4355" s="168">
        <f t="shared" si="944"/>
        <v>339056.55509804824</v>
      </c>
      <c r="H4355" s="168">
        <f t="shared" si="945"/>
        <v>271310.33852408634</v>
      </c>
      <c r="I4355" s="169">
        <f t="shared" si="946"/>
        <v>610366.89362213458</v>
      </c>
      <c r="J4355" s="169">
        <f t="shared" si="948"/>
        <v>581587.45847756078</v>
      </c>
      <c r="K4355" s="95"/>
      <c r="L4355" s="265">
        <f t="shared" si="947"/>
        <v>233965.62885886879</v>
      </c>
      <c r="M4355" s="265">
        <f>$G4355*NonHospFrac+theModel!$H4355*NonHospFrac</f>
        <v>376401.26476326573</v>
      </c>
      <c r="N4355" s="266">
        <f t="shared" si="949"/>
        <v>610366.89362213458</v>
      </c>
      <c r="O4355" s="159"/>
      <c r="P4355" s="265">
        <f t="shared" si="950"/>
        <v>222933.90562459544</v>
      </c>
      <c r="Q4355" s="265">
        <f t="shared" si="951"/>
        <v>376399.71012159094</v>
      </c>
      <c r="R4355" s="266">
        <f t="shared" si="952"/>
        <v>599333.61574618635</v>
      </c>
    </row>
    <row r="4356" spans="1:18" x14ac:dyDescent="0.3">
      <c r="A4356" s="82">
        <v>4325</v>
      </c>
      <c r="B4356" s="94">
        <f t="shared" si="941"/>
        <v>1.7298297158784113E-36</v>
      </c>
      <c r="C4356" s="179">
        <f t="shared" si="942"/>
        <v>1.7259275179562636E-36</v>
      </c>
      <c r="D4356" s="166">
        <f t="shared" si="943"/>
        <v>2.2558277767625785E-3</v>
      </c>
      <c r="E4356" s="167">
        <f t="shared" si="953"/>
        <v>24.291375447755232</v>
      </c>
      <c r="F4356" s="168">
        <f t="shared" si="954"/>
        <v>9.7587109622749484</v>
      </c>
      <c r="G4356" s="168">
        <f t="shared" si="944"/>
        <v>339134.9496772617</v>
      </c>
      <c r="H4356" s="168">
        <f t="shared" si="945"/>
        <v>271310.33852408634</v>
      </c>
      <c r="I4356" s="169">
        <f t="shared" si="946"/>
        <v>610445.28820134804</v>
      </c>
      <c r="J4356" s="169">
        <f t="shared" si="948"/>
        <v>581653.18192016671</v>
      </c>
      <c r="K4356" s="95"/>
      <c r="L4356" s="265">
        <f t="shared" si="947"/>
        <v>233995.6790421544</v>
      </c>
      <c r="M4356" s="265">
        <f>$G4356*NonHospFrac+theModel!$H4356*NonHospFrac</f>
        <v>376449.60915919364</v>
      </c>
      <c r="N4356" s="266">
        <f t="shared" si="949"/>
        <v>610445.28820134804</v>
      </c>
      <c r="O4356" s="159"/>
      <c r="P4356" s="265">
        <f t="shared" si="950"/>
        <v>222959.09871213138</v>
      </c>
      <c r="Q4356" s="265">
        <f t="shared" si="951"/>
        <v>376448.05451751885</v>
      </c>
      <c r="R4356" s="266">
        <f t="shared" si="952"/>
        <v>599407.15322965023</v>
      </c>
    </row>
    <row r="4357" spans="1:18" x14ac:dyDescent="0.3">
      <c r="A4357" s="82">
        <v>4326</v>
      </c>
      <c r="B4357" s="94">
        <f t="shared" si="941"/>
        <v>1.6975157023366357E-36</v>
      </c>
      <c r="C4357" s="179">
        <f t="shared" si="942"/>
        <v>1.693686399263814E-36</v>
      </c>
      <c r="D4357" s="166">
        <f t="shared" si="943"/>
        <v>2.2558277767625785E-3</v>
      </c>
      <c r="E4357" s="167">
        <f t="shared" si="953"/>
        <v>24.291375447755232</v>
      </c>
      <c r="F4357" s="168">
        <f t="shared" si="954"/>
        <v>9.760966790051711</v>
      </c>
      <c r="G4357" s="168">
        <f t="shared" si="944"/>
        <v>339213.34425647504</v>
      </c>
      <c r="H4357" s="168">
        <f t="shared" si="945"/>
        <v>271310.33852408634</v>
      </c>
      <c r="I4357" s="169">
        <f t="shared" si="946"/>
        <v>610523.68278056139</v>
      </c>
      <c r="J4357" s="169">
        <f t="shared" si="948"/>
        <v>581718.90268375562</v>
      </c>
      <c r="K4357" s="95"/>
      <c r="L4357" s="265">
        <f t="shared" si="947"/>
        <v>234025.72922543995</v>
      </c>
      <c r="M4357" s="265">
        <f>$G4357*NonHospFrac+theModel!$H4357*NonHospFrac</f>
        <v>376497.95355512144</v>
      </c>
      <c r="N4357" s="266">
        <f t="shared" si="949"/>
        <v>610523.68278056139</v>
      </c>
      <c r="O4357" s="159"/>
      <c r="P4357" s="265">
        <f t="shared" si="950"/>
        <v>222984.29077274742</v>
      </c>
      <c r="Q4357" s="265">
        <f t="shared" si="951"/>
        <v>376496.39891344664</v>
      </c>
      <c r="R4357" s="266">
        <f t="shared" si="952"/>
        <v>599480.68968619406</v>
      </c>
    </row>
    <row r="4358" spans="1:18" x14ac:dyDescent="0.3">
      <c r="A4358" s="82">
        <v>4327</v>
      </c>
      <c r="B4358" s="94">
        <f t="shared" si="941"/>
        <v>1.6658053294085428E-36</v>
      </c>
      <c r="C4358" s="179">
        <f t="shared" si="942"/>
        <v>1.6620475594757839E-36</v>
      </c>
      <c r="D4358" s="166">
        <f t="shared" si="943"/>
        <v>2.2558277767625785E-3</v>
      </c>
      <c r="E4358" s="167">
        <f t="shared" si="953"/>
        <v>24.291375447755232</v>
      </c>
      <c r="F4358" s="168">
        <f t="shared" si="954"/>
        <v>9.7632226178284736</v>
      </c>
      <c r="G4358" s="168">
        <f t="shared" si="944"/>
        <v>339291.73883568851</v>
      </c>
      <c r="H4358" s="168">
        <f t="shared" si="945"/>
        <v>271310.33852408634</v>
      </c>
      <c r="I4358" s="169">
        <f t="shared" si="946"/>
        <v>610602.07735977485</v>
      </c>
      <c r="J4358" s="169">
        <f t="shared" si="948"/>
        <v>581784.62076843693</v>
      </c>
      <c r="K4358" s="95"/>
      <c r="L4358" s="265">
        <f t="shared" si="947"/>
        <v>234055.77940872553</v>
      </c>
      <c r="M4358" s="265">
        <f>$G4358*NonHospFrac+theModel!$H4358*NonHospFrac</f>
        <v>376546.29795104929</v>
      </c>
      <c r="N4358" s="266">
        <f t="shared" si="949"/>
        <v>610602.07735977485</v>
      </c>
      <c r="O4358" s="159"/>
      <c r="P4358" s="265">
        <f t="shared" si="950"/>
        <v>223009.48180648551</v>
      </c>
      <c r="Q4358" s="265">
        <f t="shared" si="951"/>
        <v>376544.74330937449</v>
      </c>
      <c r="R4358" s="266">
        <f t="shared" si="952"/>
        <v>599554.22511586</v>
      </c>
    </row>
    <row r="4359" spans="1:18" x14ac:dyDescent="0.3">
      <c r="A4359" s="82">
        <v>4328</v>
      </c>
      <c r="B4359" s="94">
        <f t="shared" si="941"/>
        <v>1.6346873208101442E-36</v>
      </c>
      <c r="C4359" s="179">
        <f t="shared" si="942"/>
        <v>1.6309997477455391E-36</v>
      </c>
      <c r="D4359" s="166">
        <f t="shared" si="943"/>
        <v>2.2558277767625785E-3</v>
      </c>
      <c r="E4359" s="167">
        <f t="shared" si="953"/>
        <v>24.291375447755232</v>
      </c>
      <c r="F4359" s="168">
        <f t="shared" si="954"/>
        <v>9.7654784456052361</v>
      </c>
      <c r="G4359" s="168">
        <f t="shared" si="944"/>
        <v>339370.13341490191</v>
      </c>
      <c r="H4359" s="168">
        <f t="shared" si="945"/>
        <v>271310.33852408634</v>
      </c>
      <c r="I4359" s="169">
        <f t="shared" si="946"/>
        <v>610680.47193898819</v>
      </c>
      <c r="J4359" s="169">
        <f t="shared" si="948"/>
        <v>581850.33617431961</v>
      </c>
      <c r="K4359" s="95"/>
      <c r="L4359" s="265">
        <f t="shared" si="947"/>
        <v>234085.82959201111</v>
      </c>
      <c r="M4359" s="265">
        <f>$G4359*NonHospFrac+theModel!$H4359*NonHospFrac</f>
        <v>376594.64234697714</v>
      </c>
      <c r="N4359" s="266">
        <f t="shared" si="949"/>
        <v>610680.47193898819</v>
      </c>
      <c r="O4359" s="159"/>
      <c r="P4359" s="265">
        <f t="shared" si="950"/>
        <v>223034.67181338745</v>
      </c>
      <c r="Q4359" s="265">
        <f t="shared" si="951"/>
        <v>376593.08770530234</v>
      </c>
      <c r="R4359" s="266">
        <f t="shared" si="952"/>
        <v>599627.75951868983</v>
      </c>
    </row>
    <row r="4360" spans="1:18" x14ac:dyDescent="0.3">
      <c r="A4360" s="82">
        <v>4329</v>
      </c>
      <c r="B4360" s="94">
        <f t="shared" si="941"/>
        <v>1.6041506109038021E-36</v>
      </c>
      <c r="C4360" s="179">
        <f t="shared" si="942"/>
        <v>1.6005319233976147E-36</v>
      </c>
      <c r="D4360" s="166">
        <f t="shared" si="943"/>
        <v>2.2558277767625785E-3</v>
      </c>
      <c r="E4360" s="167">
        <f t="shared" si="953"/>
        <v>24.291375447755232</v>
      </c>
      <c r="F4360" s="168">
        <f t="shared" si="954"/>
        <v>9.7677342733819987</v>
      </c>
      <c r="G4360" s="168">
        <f t="shared" si="944"/>
        <v>339448.52799411537</v>
      </c>
      <c r="H4360" s="168">
        <f t="shared" si="945"/>
        <v>271310.33852408634</v>
      </c>
      <c r="I4360" s="169">
        <f t="shared" si="946"/>
        <v>610758.86651820177</v>
      </c>
      <c r="J4360" s="169">
        <f t="shared" si="948"/>
        <v>581916.0489015131</v>
      </c>
      <c r="K4360" s="95"/>
      <c r="L4360" s="265">
        <f t="shared" si="947"/>
        <v>234115.87977529669</v>
      </c>
      <c r="M4360" s="265">
        <f>$G4360*NonHospFrac+theModel!$H4360*NonHospFrac</f>
        <v>376642.98674290499</v>
      </c>
      <c r="N4360" s="266">
        <f t="shared" si="949"/>
        <v>610758.86651820166</v>
      </c>
      <c r="O4360" s="159"/>
      <c r="P4360" s="265">
        <f t="shared" si="950"/>
        <v>223059.86079349514</v>
      </c>
      <c r="Q4360" s="265">
        <f t="shared" si="951"/>
        <v>376641.4321012302</v>
      </c>
      <c r="R4360" s="266">
        <f t="shared" si="952"/>
        <v>599701.29289472534</v>
      </c>
    </row>
    <row r="4361" spans="1:18" x14ac:dyDescent="0.3">
      <c r="A4361" s="82">
        <v>4330</v>
      </c>
      <c r="B4361" s="94">
        <f t="shared" si="941"/>
        <v>1.5741843407628877E-36</v>
      </c>
      <c r="C4361" s="179">
        <f t="shared" si="942"/>
        <v>1.57063325200125E-36</v>
      </c>
      <c r="D4361" s="166">
        <f t="shared" si="943"/>
        <v>2.2558277767625785E-3</v>
      </c>
      <c r="E4361" s="167">
        <f t="shared" si="953"/>
        <v>24.291375447755232</v>
      </c>
      <c r="F4361" s="168">
        <f t="shared" si="954"/>
        <v>9.7699901011587613</v>
      </c>
      <c r="G4361" s="168">
        <f t="shared" si="944"/>
        <v>339526.92257332877</v>
      </c>
      <c r="H4361" s="168">
        <f t="shared" si="945"/>
        <v>271310.33852408634</v>
      </c>
      <c r="I4361" s="169">
        <f t="shared" si="946"/>
        <v>610837.26109741512</v>
      </c>
      <c r="J4361" s="169">
        <f t="shared" si="948"/>
        <v>581981.75895012636</v>
      </c>
      <c r="K4361" s="95"/>
      <c r="L4361" s="265">
        <f t="shared" si="947"/>
        <v>234145.92995858227</v>
      </c>
      <c r="M4361" s="265">
        <f>$G4361*NonHospFrac+theModel!$H4361*NonHospFrac</f>
        <v>376691.33113883284</v>
      </c>
      <c r="N4361" s="266">
        <f t="shared" si="949"/>
        <v>610837.26109741512</v>
      </c>
      <c r="O4361" s="159"/>
      <c r="P4361" s="265">
        <f t="shared" si="950"/>
        <v>223085.0487468504</v>
      </c>
      <c r="Q4361" s="265">
        <f t="shared" si="951"/>
        <v>376689.77649715805</v>
      </c>
      <c r="R4361" s="266">
        <f t="shared" si="952"/>
        <v>599774.82524400845</v>
      </c>
    </row>
    <row r="4362" spans="1:18" x14ac:dyDescent="0.3">
      <c r="A4362" s="82">
        <v>4331</v>
      </c>
      <c r="B4362" s="94">
        <f t="shared" si="941"/>
        <v>1.5447778543106902E-36</v>
      </c>
      <c r="C4362" s="179">
        <f t="shared" si="942"/>
        <v>1.5412931015180085E-36</v>
      </c>
      <c r="D4362" s="166">
        <f t="shared" si="943"/>
        <v>2.2558277767625785E-3</v>
      </c>
      <c r="E4362" s="167">
        <f t="shared" si="953"/>
        <v>24.291375447755232</v>
      </c>
      <c r="F4362" s="168">
        <f t="shared" si="954"/>
        <v>9.7722459289355239</v>
      </c>
      <c r="G4362" s="168">
        <f t="shared" si="944"/>
        <v>339605.31715254224</v>
      </c>
      <c r="H4362" s="168">
        <f t="shared" si="945"/>
        <v>271310.33852408634</v>
      </c>
      <c r="I4362" s="169">
        <f t="shared" si="946"/>
        <v>610915.65567662858</v>
      </c>
      <c r="J4362" s="169">
        <f t="shared" si="948"/>
        <v>582047.46632026869</v>
      </c>
      <c r="K4362" s="95"/>
      <c r="L4362" s="265">
        <f t="shared" si="947"/>
        <v>234175.98014186785</v>
      </c>
      <c r="M4362" s="265">
        <f>$G4362*NonHospFrac+theModel!$H4362*NonHospFrac</f>
        <v>376739.6755347607</v>
      </c>
      <c r="N4362" s="266">
        <f t="shared" si="949"/>
        <v>610915.65567662858</v>
      </c>
      <c r="O4362" s="159"/>
      <c r="P4362" s="265">
        <f t="shared" si="950"/>
        <v>223110.2356734951</v>
      </c>
      <c r="Q4362" s="265">
        <f t="shared" si="951"/>
        <v>376738.1208930859</v>
      </c>
      <c r="R4362" s="266">
        <f t="shared" si="952"/>
        <v>599848.35656658094</v>
      </c>
    </row>
    <row r="4363" spans="1:18" x14ac:dyDescent="0.3">
      <c r="A4363" s="82">
        <v>4332</v>
      </c>
      <c r="B4363" s="94">
        <f t="shared" si="941"/>
        <v>1.5159206945307273E-36</v>
      </c>
      <c r="C4363" s="179">
        <f t="shared" si="942"/>
        <v>1.5125010385206357E-36</v>
      </c>
      <c r="D4363" s="166">
        <f t="shared" si="943"/>
        <v>2.2558277767625785E-3</v>
      </c>
      <c r="E4363" s="167">
        <f t="shared" si="953"/>
        <v>24.291375447755232</v>
      </c>
      <c r="F4363" s="168">
        <f t="shared" si="954"/>
        <v>9.7745017567122865</v>
      </c>
      <c r="G4363" s="168">
        <f t="shared" si="944"/>
        <v>339683.71173175558</v>
      </c>
      <c r="H4363" s="168">
        <f t="shared" si="945"/>
        <v>271310.33852408634</v>
      </c>
      <c r="I4363" s="169">
        <f t="shared" si="946"/>
        <v>610994.05025584192</v>
      </c>
      <c r="J4363" s="169">
        <f t="shared" si="948"/>
        <v>582113.17101204919</v>
      </c>
      <c r="K4363" s="95"/>
      <c r="L4363" s="265">
        <f t="shared" si="947"/>
        <v>234206.03032515341</v>
      </c>
      <c r="M4363" s="265">
        <f>$G4363*NonHospFrac+theModel!$H4363*NonHospFrac</f>
        <v>376788.01993068849</v>
      </c>
      <c r="N4363" s="266">
        <f t="shared" si="949"/>
        <v>610994.05025584192</v>
      </c>
      <c r="O4363" s="159"/>
      <c r="P4363" s="265">
        <f t="shared" si="950"/>
        <v>223135.42157347107</v>
      </c>
      <c r="Q4363" s="265">
        <f t="shared" si="951"/>
        <v>376786.46528901369</v>
      </c>
      <c r="R4363" s="266">
        <f t="shared" si="952"/>
        <v>599921.88686248474</v>
      </c>
    </row>
    <row r="4364" spans="1:18" x14ac:dyDescent="0.3">
      <c r="A4364" s="82">
        <v>4333</v>
      </c>
      <c r="B4364" s="94">
        <f t="shared" si="941"/>
        <v>1.487602599748562E-36</v>
      </c>
      <c r="C4364" s="179">
        <f t="shared" si="942"/>
        <v>1.484246824483265E-36</v>
      </c>
      <c r="D4364" s="166">
        <f t="shared" si="943"/>
        <v>2.2558277767625785E-3</v>
      </c>
      <c r="E4364" s="167">
        <f t="shared" si="953"/>
        <v>24.291375447755232</v>
      </c>
      <c r="F4364" s="168">
        <f t="shared" si="954"/>
        <v>9.7767575844890491</v>
      </c>
      <c r="G4364" s="168">
        <f t="shared" si="944"/>
        <v>339762.10631096904</v>
      </c>
      <c r="H4364" s="168">
        <f t="shared" si="945"/>
        <v>271310.33852408634</v>
      </c>
      <c r="I4364" s="169">
        <f t="shared" si="946"/>
        <v>611072.44483505539</v>
      </c>
      <c r="J4364" s="169">
        <f t="shared" si="948"/>
        <v>582178.87302557717</v>
      </c>
      <c r="K4364" s="95"/>
      <c r="L4364" s="265">
        <f t="shared" si="947"/>
        <v>234236.08050843899</v>
      </c>
      <c r="M4364" s="265">
        <f>$G4364*NonHospFrac+theModel!$H4364*NonHospFrac</f>
        <v>376836.3643266164</v>
      </c>
      <c r="N4364" s="266">
        <f t="shared" si="949"/>
        <v>611072.44483505539</v>
      </c>
      <c r="O4364" s="159"/>
      <c r="P4364" s="265">
        <f t="shared" si="950"/>
        <v>223160.60644682019</v>
      </c>
      <c r="Q4364" s="265">
        <f t="shared" si="951"/>
        <v>376834.8096849416</v>
      </c>
      <c r="R4364" s="266">
        <f t="shared" si="952"/>
        <v>599995.41613176186</v>
      </c>
    </row>
    <row r="4365" spans="1:18" x14ac:dyDescent="0.3">
      <c r="A4365" s="82">
        <v>4334</v>
      </c>
      <c r="B4365" s="94">
        <f t="shared" si="941"/>
        <v>1.4598134999823777E-36</v>
      </c>
      <c r="C4365" s="179">
        <f t="shared" si="942"/>
        <v>1.4565204121402245E-36</v>
      </c>
      <c r="D4365" s="166">
        <f t="shared" si="943"/>
        <v>2.2558277767625785E-3</v>
      </c>
      <c r="E4365" s="167">
        <f t="shared" si="953"/>
        <v>24.291375447755232</v>
      </c>
      <c r="F4365" s="168">
        <f t="shared" si="954"/>
        <v>9.7790134122658117</v>
      </c>
      <c r="G4365" s="168">
        <f t="shared" si="944"/>
        <v>339840.50089018245</v>
      </c>
      <c r="H4365" s="168">
        <f t="shared" si="945"/>
        <v>271310.33852408634</v>
      </c>
      <c r="I4365" s="169">
        <f t="shared" si="946"/>
        <v>611150.83941426873</v>
      </c>
      <c r="J4365" s="169">
        <f t="shared" si="948"/>
        <v>582244.5723609617</v>
      </c>
      <c r="K4365" s="95"/>
      <c r="L4365" s="265">
        <f t="shared" si="947"/>
        <v>234266.1306917246</v>
      </c>
      <c r="M4365" s="265">
        <f>$G4365*NonHospFrac+theModel!$H4365*NonHospFrac</f>
        <v>376884.70872254419</v>
      </c>
      <c r="N4365" s="266">
        <f t="shared" si="949"/>
        <v>611150.83941426873</v>
      </c>
      <c r="O4365" s="159"/>
      <c r="P4365" s="265">
        <f t="shared" si="950"/>
        <v>223185.79029358432</v>
      </c>
      <c r="Q4365" s="265">
        <f t="shared" si="951"/>
        <v>376883.1540808694</v>
      </c>
      <c r="R4365" s="266">
        <f t="shared" si="952"/>
        <v>600068.94437445374</v>
      </c>
    </row>
    <row r="4366" spans="1:18" x14ac:dyDescent="0.3">
      <c r="A4366" s="82">
        <v>4335</v>
      </c>
      <c r="B4366" s="94">
        <f t="shared" si="941"/>
        <v>1.4325435133624097E-36</v>
      </c>
      <c r="C4366" s="179">
        <f t="shared" si="942"/>
        <v>1.4293119419135458E-36</v>
      </c>
      <c r="D4366" s="166">
        <f t="shared" si="943"/>
        <v>2.2558277767625785E-3</v>
      </c>
      <c r="E4366" s="167">
        <f t="shared" si="953"/>
        <v>24.291375447755232</v>
      </c>
      <c r="F4366" s="168">
        <f t="shared" si="954"/>
        <v>9.7812692400425743</v>
      </c>
      <c r="G4366" s="168">
        <f t="shared" si="944"/>
        <v>339918.89546939591</v>
      </c>
      <c r="H4366" s="168">
        <f t="shared" si="945"/>
        <v>271310.33852408634</v>
      </c>
      <c r="I4366" s="169">
        <f t="shared" si="946"/>
        <v>611229.23399348231</v>
      </c>
      <c r="J4366" s="169">
        <f t="shared" si="948"/>
        <v>582310.26901831222</v>
      </c>
      <c r="K4366" s="95"/>
      <c r="L4366" s="265">
        <f t="shared" si="947"/>
        <v>234296.18087501018</v>
      </c>
      <c r="M4366" s="265">
        <f>$G4366*NonHospFrac+theModel!$H4366*NonHospFrac</f>
        <v>376933.0531184721</v>
      </c>
      <c r="N4366" s="266">
        <f t="shared" si="949"/>
        <v>611229.23399348231</v>
      </c>
      <c r="O4366" s="159"/>
      <c r="P4366" s="265">
        <f t="shared" si="950"/>
        <v>223210.97311380526</v>
      </c>
      <c r="Q4366" s="265">
        <f t="shared" si="951"/>
        <v>376931.49847679731</v>
      </c>
      <c r="R4366" s="266">
        <f t="shared" si="952"/>
        <v>600142.47159060254</v>
      </c>
    </row>
    <row r="4367" spans="1:18" x14ac:dyDescent="0.3">
      <c r="A4367" s="82">
        <v>4336</v>
      </c>
      <c r="B4367" s="94">
        <f t="shared" si="941"/>
        <v>1.4057829426166154E-36</v>
      </c>
      <c r="C4367" s="179">
        <f t="shared" si="942"/>
        <v>1.4026117384065618E-36</v>
      </c>
      <c r="D4367" s="166">
        <f t="shared" si="943"/>
        <v>2.2558277767625785E-3</v>
      </c>
      <c r="E4367" s="167">
        <f t="shared" si="953"/>
        <v>24.291375447755232</v>
      </c>
      <c r="F4367" s="168">
        <f t="shared" si="954"/>
        <v>9.7835250678193368</v>
      </c>
      <c r="G4367" s="168">
        <f t="shared" si="944"/>
        <v>339997.29004860925</v>
      </c>
      <c r="H4367" s="168">
        <f t="shared" si="945"/>
        <v>271310.33852408634</v>
      </c>
      <c r="I4367" s="169">
        <f t="shared" si="946"/>
        <v>611307.62857269566</v>
      </c>
      <c r="J4367" s="169">
        <f t="shared" si="948"/>
        <v>582375.96299773746</v>
      </c>
      <c r="K4367" s="95"/>
      <c r="L4367" s="265">
        <f t="shared" si="947"/>
        <v>234326.2310582957</v>
      </c>
      <c r="M4367" s="265">
        <f>$G4367*NonHospFrac+theModel!$H4367*NonHospFrac</f>
        <v>376981.39751439984</v>
      </c>
      <c r="N4367" s="266">
        <f t="shared" si="949"/>
        <v>611307.62857269554</v>
      </c>
      <c r="O4367" s="159"/>
      <c r="P4367" s="265">
        <f t="shared" si="950"/>
        <v>223236.15490752482</v>
      </c>
      <c r="Q4367" s="265">
        <f t="shared" si="951"/>
        <v>376979.84287272504</v>
      </c>
      <c r="R4367" s="266">
        <f t="shared" si="952"/>
        <v>600215.99778024992</v>
      </c>
    </row>
    <row r="4368" spans="1:18" x14ac:dyDescent="0.3">
      <c r="A4368" s="82">
        <v>4337</v>
      </c>
      <c r="B4368" s="94">
        <f t="shared" si="941"/>
        <v>1.3795222716225292E-36</v>
      </c>
      <c r="C4368" s="179">
        <f t="shared" si="942"/>
        <v>1.3764103069635404E-36</v>
      </c>
      <c r="D4368" s="166">
        <f t="shared" si="943"/>
        <v>2.2558277767625785E-3</v>
      </c>
      <c r="E4368" s="167">
        <f t="shared" si="953"/>
        <v>24.291375447755232</v>
      </c>
      <c r="F4368" s="168">
        <f t="shared" si="954"/>
        <v>9.7857808955960994</v>
      </c>
      <c r="G4368" s="168">
        <f t="shared" si="944"/>
        <v>340075.68462782272</v>
      </c>
      <c r="H4368" s="168">
        <f t="shared" si="945"/>
        <v>271310.33852408634</v>
      </c>
      <c r="I4368" s="169">
        <f t="shared" si="946"/>
        <v>611386.023151909</v>
      </c>
      <c r="J4368" s="169">
        <f t="shared" si="948"/>
        <v>582441.65429934673</v>
      </c>
      <c r="K4368" s="95"/>
      <c r="L4368" s="265">
        <f t="shared" si="947"/>
        <v>234356.28124158131</v>
      </c>
      <c r="M4368" s="265">
        <f>$G4368*NonHospFrac+theModel!$H4368*NonHospFrac</f>
        <v>377029.74191032769</v>
      </c>
      <c r="N4368" s="266">
        <f t="shared" si="949"/>
        <v>611386.023151909</v>
      </c>
      <c r="O4368" s="159"/>
      <c r="P4368" s="265">
        <f t="shared" si="950"/>
        <v>223261.33567478496</v>
      </c>
      <c r="Q4368" s="265">
        <f t="shared" si="951"/>
        <v>377028.18726865289</v>
      </c>
      <c r="R4368" s="266">
        <f t="shared" si="952"/>
        <v>600289.5229434378</v>
      </c>
    </row>
    <row r="4369" spans="1:18" x14ac:dyDescent="0.3">
      <c r="A4369" s="82">
        <v>4338</v>
      </c>
      <c r="B4369" s="94">
        <f t="shared" si="941"/>
        <v>1.3537521620232026E-36</v>
      </c>
      <c r="C4369" s="179">
        <f t="shared" si="942"/>
        <v>1.3506983302932582E-36</v>
      </c>
      <c r="D4369" s="166">
        <f t="shared" si="943"/>
        <v>2.2558277767625785E-3</v>
      </c>
      <c r="E4369" s="167">
        <f t="shared" si="953"/>
        <v>24.291375447755232</v>
      </c>
      <c r="F4369" s="168">
        <f t="shared" si="954"/>
        <v>9.788036723372862</v>
      </c>
      <c r="G4369" s="168">
        <f t="shared" si="944"/>
        <v>340154.07920703612</v>
      </c>
      <c r="H4369" s="168">
        <f t="shared" si="945"/>
        <v>271310.33852408634</v>
      </c>
      <c r="I4369" s="169">
        <f t="shared" si="946"/>
        <v>611464.41773112246</v>
      </c>
      <c r="J4369" s="169">
        <f t="shared" si="948"/>
        <v>582507.34292324935</v>
      </c>
      <c r="K4369" s="95"/>
      <c r="L4369" s="265">
        <f t="shared" si="947"/>
        <v>234386.33142486689</v>
      </c>
      <c r="M4369" s="265">
        <f>$G4369*NonHospFrac+theModel!$H4369*NonHospFrac</f>
        <v>377078.08630625554</v>
      </c>
      <c r="N4369" s="266">
        <f t="shared" si="949"/>
        <v>611464.41773112246</v>
      </c>
      <c r="O4369" s="159"/>
      <c r="P4369" s="265">
        <f t="shared" si="950"/>
        <v>223286.51541562745</v>
      </c>
      <c r="Q4369" s="265">
        <f t="shared" si="951"/>
        <v>377076.53166458075</v>
      </c>
      <c r="R4369" s="266">
        <f t="shared" si="952"/>
        <v>600363.0470802082</v>
      </c>
    </row>
    <row r="4370" spans="1:18" x14ac:dyDescent="0.3">
      <c r="A4370" s="82">
        <v>4339</v>
      </c>
      <c r="B4370" s="94">
        <f t="shared" si="941"/>
        <v>1.3284634499064846E-36</v>
      </c>
      <c r="C4370" s="179">
        <f t="shared" si="942"/>
        <v>1.3254666651557716E-36</v>
      </c>
      <c r="D4370" s="166">
        <f t="shared" si="943"/>
        <v>2.2558277767625785E-3</v>
      </c>
      <c r="E4370" s="167">
        <f t="shared" si="953"/>
        <v>24.291375447755232</v>
      </c>
      <c r="F4370" s="168">
        <f t="shared" si="954"/>
        <v>9.7902925511496246</v>
      </c>
      <c r="G4370" s="168">
        <f t="shared" si="944"/>
        <v>340232.47378624952</v>
      </c>
      <c r="H4370" s="168">
        <f t="shared" si="945"/>
        <v>271310.33852408634</v>
      </c>
      <c r="I4370" s="169">
        <f t="shared" si="946"/>
        <v>611542.81231033592</v>
      </c>
      <c r="J4370" s="169">
        <f t="shared" si="948"/>
        <v>582573.02886955428</v>
      </c>
      <c r="K4370" s="95"/>
      <c r="L4370" s="265">
        <f t="shared" si="947"/>
        <v>234416.38160815247</v>
      </c>
      <c r="M4370" s="265">
        <f>$G4370*NonHospFrac+theModel!$H4370*NonHospFrac</f>
        <v>377126.4307021834</v>
      </c>
      <c r="N4370" s="266">
        <f t="shared" si="949"/>
        <v>611542.81231033592</v>
      </c>
      <c r="O4370" s="159"/>
      <c r="P4370" s="265">
        <f t="shared" si="950"/>
        <v>223311.69413009411</v>
      </c>
      <c r="Q4370" s="265">
        <f t="shared" si="951"/>
        <v>377124.8760605086</v>
      </c>
      <c r="R4370" s="266">
        <f t="shared" si="952"/>
        <v>600436.57019060268</v>
      </c>
    </row>
    <row r="4371" spans="1:18" x14ac:dyDescent="0.3">
      <c r="A4371" s="82">
        <v>4340</v>
      </c>
      <c r="B4371" s="94">
        <f t="shared" si="941"/>
        <v>1.3036471425463112E-36</v>
      </c>
      <c r="C4371" s="179">
        <f t="shared" si="942"/>
        <v>1.300706339111058E-36</v>
      </c>
      <c r="D4371" s="166">
        <f t="shared" si="943"/>
        <v>2.2558277767625785E-3</v>
      </c>
      <c r="E4371" s="167">
        <f t="shared" si="953"/>
        <v>24.291375447755232</v>
      </c>
      <c r="F4371" s="168">
        <f t="shared" si="954"/>
        <v>9.7925483789263872</v>
      </c>
      <c r="G4371" s="168">
        <f t="shared" si="944"/>
        <v>340310.86836546299</v>
      </c>
      <c r="H4371" s="168">
        <f t="shared" si="945"/>
        <v>271310.33852408634</v>
      </c>
      <c r="I4371" s="169">
        <f t="shared" si="946"/>
        <v>611621.20688954927</v>
      </c>
      <c r="J4371" s="169">
        <f t="shared" si="948"/>
        <v>582638.71213837061</v>
      </c>
      <c r="K4371" s="95"/>
      <c r="L4371" s="265">
        <f t="shared" si="947"/>
        <v>234446.43179143805</v>
      </c>
      <c r="M4371" s="265">
        <f>$G4371*NonHospFrac+theModel!$H4371*NonHospFrac</f>
        <v>377174.77509811125</v>
      </c>
      <c r="N4371" s="266">
        <f t="shared" si="949"/>
        <v>611621.20688954927</v>
      </c>
      <c r="O4371" s="159"/>
      <c r="P4371" s="265">
        <f t="shared" si="950"/>
        <v>223336.87181822682</v>
      </c>
      <c r="Q4371" s="265">
        <f t="shared" si="951"/>
        <v>377173.22045643645</v>
      </c>
      <c r="R4371" s="266">
        <f t="shared" si="952"/>
        <v>600510.09227466327</v>
      </c>
    </row>
    <row r="4372" spans="1:18" x14ac:dyDescent="0.3">
      <c r="A4372" s="82">
        <v>4341</v>
      </c>
      <c r="B4372" s="94">
        <f t="shared" si="941"/>
        <v>1.2792944152048712E-36</v>
      </c>
      <c r="C4372" s="179">
        <f t="shared" si="942"/>
        <v>1.2764085473283949E-36</v>
      </c>
      <c r="D4372" s="166">
        <f t="shared" si="943"/>
        <v>2.2558277767625785E-3</v>
      </c>
      <c r="E4372" s="167">
        <f t="shared" si="953"/>
        <v>24.291375447755232</v>
      </c>
      <c r="F4372" s="168">
        <f t="shared" si="954"/>
        <v>9.7948042067031498</v>
      </c>
      <c r="G4372" s="168">
        <f t="shared" si="944"/>
        <v>340389.26294467639</v>
      </c>
      <c r="H4372" s="168">
        <f t="shared" si="945"/>
        <v>271310.33852408634</v>
      </c>
      <c r="I4372" s="169">
        <f t="shared" si="946"/>
        <v>611699.60146876273</v>
      </c>
      <c r="J4372" s="169">
        <f t="shared" si="948"/>
        <v>582704.39272980776</v>
      </c>
      <c r="K4372" s="95"/>
      <c r="L4372" s="265">
        <f t="shared" si="947"/>
        <v>234476.48197472363</v>
      </c>
      <c r="M4372" s="265">
        <f>$G4372*NonHospFrac+theModel!$H4372*NonHospFrac</f>
        <v>377223.1194940391</v>
      </c>
      <c r="N4372" s="266">
        <f t="shared" si="949"/>
        <v>611699.60146876273</v>
      </c>
      <c r="O4372" s="159"/>
      <c r="P4372" s="265">
        <f t="shared" si="950"/>
        <v>223362.04848006737</v>
      </c>
      <c r="Q4372" s="265">
        <f t="shared" si="951"/>
        <v>377221.5648523643</v>
      </c>
      <c r="R4372" s="266">
        <f t="shared" si="952"/>
        <v>600583.61333243165</v>
      </c>
    </row>
    <row r="4373" spans="1:18" x14ac:dyDescent="0.3">
      <c r="A4373" s="82">
        <v>4342</v>
      </c>
      <c r="B4373" s="94">
        <f t="shared" si="941"/>
        <v>1.2553966079945094E-36</v>
      </c>
      <c r="C4373" s="179">
        <f t="shared" si="942"/>
        <v>1.2525646494553418E-36</v>
      </c>
      <c r="D4373" s="166">
        <f t="shared" si="943"/>
        <v>2.2558277767625785E-3</v>
      </c>
      <c r="E4373" s="167">
        <f t="shared" si="953"/>
        <v>24.291375447755232</v>
      </c>
      <c r="F4373" s="168">
        <f t="shared" si="954"/>
        <v>9.7970600344799124</v>
      </c>
      <c r="G4373" s="168">
        <f t="shared" si="944"/>
        <v>340467.65752388985</v>
      </c>
      <c r="H4373" s="168">
        <f t="shared" si="945"/>
        <v>271310.33852408634</v>
      </c>
      <c r="I4373" s="169">
        <f t="shared" si="946"/>
        <v>611777.99604797619</v>
      </c>
      <c r="J4373" s="169">
        <f t="shared" si="948"/>
        <v>582770.0706439747</v>
      </c>
      <c r="K4373" s="95"/>
      <c r="L4373" s="265">
        <f t="shared" si="947"/>
        <v>234506.53215800921</v>
      </c>
      <c r="M4373" s="265">
        <f>$G4373*NonHospFrac+theModel!$H4373*NonHospFrac</f>
        <v>377271.46388996695</v>
      </c>
      <c r="N4373" s="266">
        <f t="shared" si="949"/>
        <v>611777.99604797619</v>
      </c>
      <c r="O4373" s="159"/>
      <c r="P4373" s="265">
        <f t="shared" si="950"/>
        <v>223387.22411565765</v>
      </c>
      <c r="Q4373" s="265">
        <f t="shared" si="951"/>
        <v>377269.90924829216</v>
      </c>
      <c r="R4373" s="266">
        <f t="shared" si="952"/>
        <v>600657.13336394983</v>
      </c>
    </row>
    <row r="4374" spans="1:18" x14ac:dyDescent="0.3">
      <c r="A4374" s="82">
        <v>4343</v>
      </c>
      <c r="B4374" s="94">
        <f t="shared" si="941"/>
        <v>1.2319452227982481E-36</v>
      </c>
      <c r="C4374" s="179">
        <f t="shared" si="942"/>
        <v>1.2291661665452098E-36</v>
      </c>
      <c r="D4374" s="166">
        <f t="shared" si="943"/>
        <v>2.2558277767625785E-3</v>
      </c>
      <c r="E4374" s="167">
        <f t="shared" si="953"/>
        <v>24.291375447755232</v>
      </c>
      <c r="F4374" s="168">
        <f t="shared" si="954"/>
        <v>9.7993158622566749</v>
      </c>
      <c r="G4374" s="168">
        <f t="shared" si="944"/>
        <v>340546.05210310325</v>
      </c>
      <c r="H4374" s="168">
        <f t="shared" si="945"/>
        <v>271310.33852408634</v>
      </c>
      <c r="I4374" s="169">
        <f t="shared" si="946"/>
        <v>611856.39062718954</v>
      </c>
      <c r="J4374" s="169">
        <f t="shared" si="948"/>
        <v>582835.74588098039</v>
      </c>
      <c r="K4374" s="95"/>
      <c r="L4374" s="265">
        <f t="shared" si="947"/>
        <v>234536.58234129479</v>
      </c>
      <c r="M4374" s="265">
        <f>$G4374*NonHospFrac+theModel!$H4374*NonHospFrac</f>
        <v>377319.8082858948</v>
      </c>
      <c r="N4374" s="266">
        <f t="shared" si="949"/>
        <v>611856.39062718954</v>
      </c>
      <c r="O4374" s="159"/>
      <c r="P4374" s="265">
        <f t="shared" si="950"/>
        <v>223412.39872503944</v>
      </c>
      <c r="Q4374" s="265">
        <f t="shared" si="951"/>
        <v>377318.25364422001</v>
      </c>
      <c r="R4374" s="266">
        <f t="shared" si="952"/>
        <v>600730.65236925939</v>
      </c>
    </row>
    <row r="4375" spans="1:18" x14ac:dyDescent="0.3">
      <c r="A4375" s="82">
        <v>4344</v>
      </c>
      <c r="B4375" s="94">
        <f t="shared" si="941"/>
        <v>1.2089319202478386E-36</v>
      </c>
      <c r="C4375" s="179">
        <f t="shared" si="942"/>
        <v>1.2062047780419286E-36</v>
      </c>
      <c r="D4375" s="166">
        <f t="shared" si="943"/>
        <v>2.2558277767625785E-3</v>
      </c>
      <c r="E4375" s="167">
        <f t="shared" si="953"/>
        <v>24.291375447755232</v>
      </c>
      <c r="F4375" s="168">
        <f t="shared" si="954"/>
        <v>9.8015716900334375</v>
      </c>
      <c r="G4375" s="168">
        <f t="shared" si="944"/>
        <v>340624.44668231672</v>
      </c>
      <c r="H4375" s="168">
        <f t="shared" si="945"/>
        <v>271310.33852408634</v>
      </c>
      <c r="I4375" s="169">
        <f t="shared" si="946"/>
        <v>611934.78520640312</v>
      </c>
      <c r="J4375" s="169">
        <f t="shared" si="948"/>
        <v>582901.41844093439</v>
      </c>
      <c r="K4375" s="95"/>
      <c r="L4375" s="265">
        <f t="shared" si="947"/>
        <v>234566.6325245804</v>
      </c>
      <c r="M4375" s="265">
        <f>$G4375*NonHospFrac+theModel!$H4375*NonHospFrac</f>
        <v>377368.15268182266</v>
      </c>
      <c r="N4375" s="266">
        <f t="shared" si="949"/>
        <v>611934.78520640312</v>
      </c>
      <c r="O4375" s="159"/>
      <c r="P4375" s="265">
        <f t="shared" si="950"/>
        <v>223437.57230825463</v>
      </c>
      <c r="Q4375" s="265">
        <f t="shared" si="951"/>
        <v>377366.59804014786</v>
      </c>
      <c r="R4375" s="266">
        <f t="shared" si="952"/>
        <v>600804.17034840246</v>
      </c>
    </row>
    <row r="4376" spans="1:18" x14ac:dyDescent="0.3">
      <c r="A4376" s="82">
        <v>4345</v>
      </c>
      <c r="B4376" s="94">
        <f t="shared" si="941"/>
        <v>1.1863485167582604E-36</v>
      </c>
      <c r="C4376" s="179">
        <f t="shared" si="942"/>
        <v>1.183672318821236E-36</v>
      </c>
      <c r="D4376" s="166">
        <f t="shared" si="943"/>
        <v>2.2558277767625785E-3</v>
      </c>
      <c r="E4376" s="167">
        <f t="shared" si="953"/>
        <v>24.291375447755232</v>
      </c>
      <c r="F4376" s="168">
        <f t="shared" si="954"/>
        <v>9.8038275178102001</v>
      </c>
      <c r="G4376" s="168">
        <f t="shared" si="944"/>
        <v>340702.84126153006</v>
      </c>
      <c r="H4376" s="168">
        <f t="shared" si="945"/>
        <v>271310.33852408634</v>
      </c>
      <c r="I4376" s="169">
        <f t="shared" si="946"/>
        <v>612013.17978561646</v>
      </c>
      <c r="J4376" s="169">
        <f t="shared" si="948"/>
        <v>582967.0883239453</v>
      </c>
      <c r="K4376" s="95"/>
      <c r="L4376" s="265">
        <f t="shared" si="947"/>
        <v>234596.68270786596</v>
      </c>
      <c r="M4376" s="265">
        <f>$G4376*NonHospFrac+theModel!$H4376*NonHospFrac</f>
        <v>377416.49707775045</v>
      </c>
      <c r="N4376" s="266">
        <f t="shared" si="949"/>
        <v>612013.17978561646</v>
      </c>
      <c r="O4376" s="159"/>
      <c r="P4376" s="265">
        <f t="shared" si="950"/>
        <v>223462.74486534495</v>
      </c>
      <c r="Q4376" s="265">
        <f t="shared" si="951"/>
        <v>377414.94243607565</v>
      </c>
      <c r="R4376" s="266">
        <f t="shared" si="952"/>
        <v>600877.68730142061</v>
      </c>
    </row>
    <row r="4377" spans="1:18" x14ac:dyDescent="0.3">
      <c r="A4377" s="82">
        <v>4346</v>
      </c>
      <c r="B4377" s="94">
        <f t="shared" si="941"/>
        <v>1.16418698161762E-36</v>
      </c>
      <c r="C4377" s="179">
        <f t="shared" si="942"/>
        <v>1.1615607762871415E-36</v>
      </c>
      <c r="D4377" s="166">
        <f t="shared" si="943"/>
        <v>2.2558277767625785E-3</v>
      </c>
      <c r="E4377" s="167">
        <f t="shared" si="953"/>
        <v>24.291375447755232</v>
      </c>
      <c r="F4377" s="168">
        <f t="shared" si="954"/>
        <v>9.8060833455869627</v>
      </c>
      <c r="G4377" s="168">
        <f t="shared" si="944"/>
        <v>340781.23584074352</v>
      </c>
      <c r="H4377" s="168">
        <f t="shared" si="945"/>
        <v>271310.33852408634</v>
      </c>
      <c r="I4377" s="169">
        <f t="shared" si="946"/>
        <v>612091.57436482981</v>
      </c>
      <c r="J4377" s="169">
        <f t="shared" si="948"/>
        <v>583032.75553012255</v>
      </c>
      <c r="K4377" s="95"/>
      <c r="L4377" s="265">
        <f t="shared" si="947"/>
        <v>234626.73289115154</v>
      </c>
      <c r="M4377" s="265">
        <f>$G4377*NonHospFrac+theModel!$H4377*NonHospFrac</f>
        <v>377464.84147367836</v>
      </c>
      <c r="N4377" s="266">
        <f t="shared" si="949"/>
        <v>612091.57436482992</v>
      </c>
      <c r="O4377" s="159"/>
      <c r="P4377" s="265">
        <f t="shared" si="950"/>
        <v>223487.91639635232</v>
      </c>
      <c r="Q4377" s="265">
        <f t="shared" si="951"/>
        <v>377463.28683200356</v>
      </c>
      <c r="R4377" s="266">
        <f t="shared" si="952"/>
        <v>600951.20322835585</v>
      </c>
    </row>
    <row r="4378" spans="1:18" x14ac:dyDescent="0.3">
      <c r="A4378" s="82">
        <v>4347</v>
      </c>
      <c r="B4378" s="94">
        <f t="shared" si="941"/>
        <v>1.1424394341314263E-36</v>
      </c>
      <c r="C4378" s="179">
        <f t="shared" si="942"/>
        <v>1.1398622875226438E-36</v>
      </c>
      <c r="D4378" s="166">
        <f t="shared" si="943"/>
        <v>2.2558277767625785E-3</v>
      </c>
      <c r="E4378" s="167">
        <f t="shared" si="953"/>
        <v>24.291375447755232</v>
      </c>
      <c r="F4378" s="168">
        <f t="shared" si="954"/>
        <v>9.8083391733637253</v>
      </c>
      <c r="G4378" s="168">
        <f t="shared" si="944"/>
        <v>340859.63041995693</v>
      </c>
      <c r="H4378" s="168">
        <f t="shared" si="945"/>
        <v>271310.33852408634</v>
      </c>
      <c r="I4378" s="169">
        <f t="shared" si="946"/>
        <v>612169.96894404327</v>
      </c>
      <c r="J4378" s="169">
        <f t="shared" si="948"/>
        <v>583098.42005957523</v>
      </c>
      <c r="K4378" s="95"/>
      <c r="L4378" s="265">
        <f t="shared" si="947"/>
        <v>234656.78307443712</v>
      </c>
      <c r="M4378" s="265">
        <f>$G4378*NonHospFrac+theModel!$H4378*NonHospFrac</f>
        <v>377513.18586960615</v>
      </c>
      <c r="N4378" s="266">
        <f t="shared" si="949"/>
        <v>612169.96894404327</v>
      </c>
      <c r="O4378" s="159"/>
      <c r="P4378" s="265">
        <f t="shared" si="950"/>
        <v>223513.08690131851</v>
      </c>
      <c r="Q4378" s="265">
        <f t="shared" si="951"/>
        <v>377511.63122793136</v>
      </c>
      <c r="R4378" s="266">
        <f t="shared" si="952"/>
        <v>601024.71812924987</v>
      </c>
    </row>
    <row r="4379" spans="1:18" x14ac:dyDescent="0.3">
      <c r="A4379" s="82">
        <v>4348</v>
      </c>
      <c r="B4379" s="94">
        <f t="shared" si="941"/>
        <v>1.1210981408201162E-36</v>
      </c>
      <c r="C4379" s="179">
        <f t="shared" si="942"/>
        <v>1.1185691364935773E-36</v>
      </c>
      <c r="D4379" s="166">
        <f t="shared" si="943"/>
        <v>2.2558277767625785E-3</v>
      </c>
      <c r="E4379" s="167">
        <f t="shared" si="953"/>
        <v>24.291375447755232</v>
      </c>
      <c r="F4379" s="168">
        <f t="shared" si="954"/>
        <v>9.8105950011404879</v>
      </c>
      <c r="G4379" s="168">
        <f t="shared" si="944"/>
        <v>340938.02499917039</v>
      </c>
      <c r="H4379" s="168">
        <f t="shared" si="945"/>
        <v>271310.33852408634</v>
      </c>
      <c r="I4379" s="169">
        <f t="shared" si="946"/>
        <v>612248.36352325673</v>
      </c>
      <c r="J4379" s="169">
        <f t="shared" si="948"/>
        <v>583164.08191241242</v>
      </c>
      <c r="K4379" s="95"/>
      <c r="L4379" s="265">
        <f t="shared" si="947"/>
        <v>234686.8332577227</v>
      </c>
      <c r="M4379" s="265">
        <f>$G4379*NonHospFrac+theModel!$H4379*NonHospFrac</f>
        <v>377561.53026553401</v>
      </c>
      <c r="N4379" s="266">
        <f t="shared" si="949"/>
        <v>612248.36352325673</v>
      </c>
      <c r="O4379" s="159"/>
      <c r="P4379" s="265">
        <f t="shared" si="950"/>
        <v>223538.2563802854</v>
      </c>
      <c r="Q4379" s="265">
        <f t="shared" si="951"/>
        <v>377559.97562385921</v>
      </c>
      <c r="R4379" s="266">
        <f t="shared" si="952"/>
        <v>601098.23200414458</v>
      </c>
    </row>
    <row r="4380" spans="1:18" x14ac:dyDescent="0.3">
      <c r="A4380" s="82">
        <v>4349</v>
      </c>
      <c r="B4380" s="94">
        <f t="shared" si="941"/>
        <v>1.1001555126691884E-36</v>
      </c>
      <c r="C4380" s="179">
        <f t="shared" si="942"/>
        <v>1.0976737513049507E-36</v>
      </c>
      <c r="D4380" s="166">
        <f t="shared" si="943"/>
        <v>2.2558277767625785E-3</v>
      </c>
      <c r="E4380" s="167">
        <f t="shared" si="953"/>
        <v>24.291375447755232</v>
      </c>
      <c r="F4380" s="168">
        <f t="shared" si="954"/>
        <v>9.8128508289172505</v>
      </c>
      <c r="G4380" s="168">
        <f t="shared" si="944"/>
        <v>341016.41957838373</v>
      </c>
      <c r="H4380" s="168">
        <f t="shared" si="945"/>
        <v>271310.33852408634</v>
      </c>
      <c r="I4380" s="169">
        <f t="shared" si="946"/>
        <v>612326.75810247008</v>
      </c>
      <c r="J4380" s="169">
        <f t="shared" si="948"/>
        <v>583229.74108874321</v>
      </c>
      <c r="K4380" s="95"/>
      <c r="L4380" s="265">
        <f t="shared" si="947"/>
        <v>234716.88344100825</v>
      </c>
      <c r="M4380" s="265">
        <f>$G4380*NonHospFrac+theModel!$H4380*NonHospFrac</f>
        <v>377609.8746614618</v>
      </c>
      <c r="N4380" s="266">
        <f t="shared" si="949"/>
        <v>612326.75810247008</v>
      </c>
      <c r="O4380" s="159"/>
      <c r="P4380" s="265">
        <f t="shared" si="950"/>
        <v>223563.42483329473</v>
      </c>
      <c r="Q4380" s="265">
        <f t="shared" si="951"/>
        <v>377608.320019787</v>
      </c>
      <c r="R4380" s="266">
        <f t="shared" si="952"/>
        <v>601171.74485308176</v>
      </c>
    </row>
    <row r="4381" spans="1:18" x14ac:dyDescent="0.3">
      <c r="A4381" s="82">
        <v>4350</v>
      </c>
      <c r="B4381" s="94">
        <f t="shared" si="941"/>
        <v>1.0796041024302916E-36</v>
      </c>
      <c r="C4381" s="179">
        <f t="shared" si="942"/>
        <v>1.0771687015081225E-36</v>
      </c>
      <c r="D4381" s="166">
        <f t="shared" si="943"/>
        <v>2.2558277767625785E-3</v>
      </c>
      <c r="E4381" s="167">
        <f t="shared" si="953"/>
        <v>24.291375447755232</v>
      </c>
      <c r="F4381" s="168">
        <f t="shared" si="954"/>
        <v>9.8151066566940131</v>
      </c>
      <c r="G4381" s="168">
        <f t="shared" si="944"/>
        <v>341094.8141575972</v>
      </c>
      <c r="H4381" s="168">
        <f t="shared" si="945"/>
        <v>271310.33852408634</v>
      </c>
      <c r="I4381" s="169">
        <f t="shared" si="946"/>
        <v>612405.15268168354</v>
      </c>
      <c r="J4381" s="169">
        <f t="shared" si="948"/>
        <v>583295.39758867677</v>
      </c>
      <c r="K4381" s="95"/>
      <c r="L4381" s="265">
        <f t="shared" si="947"/>
        <v>234746.93362429383</v>
      </c>
      <c r="M4381" s="265">
        <f>$G4381*NonHospFrac+theModel!$H4381*NonHospFrac</f>
        <v>377658.21905738965</v>
      </c>
      <c r="N4381" s="266">
        <f t="shared" si="949"/>
        <v>612405.15268168342</v>
      </c>
      <c r="O4381" s="159"/>
      <c r="P4381" s="265">
        <f t="shared" si="950"/>
        <v>223588.5922603884</v>
      </c>
      <c r="Q4381" s="265">
        <f t="shared" si="951"/>
        <v>377656.66441571485</v>
      </c>
      <c r="R4381" s="266">
        <f t="shared" si="952"/>
        <v>601245.25667610322</v>
      </c>
    </row>
    <row r="4382" spans="1:18" x14ac:dyDescent="0.3">
      <c r="A4382" s="82">
        <v>4351</v>
      </c>
      <c r="B4382" s="94">
        <f t="shared" si="941"/>
        <v>1.0594366019732182E-36</v>
      </c>
      <c r="C4382" s="179">
        <f t="shared" si="942"/>
        <v>1.057046695458768E-36</v>
      </c>
      <c r="D4382" s="166">
        <f t="shared" si="943"/>
        <v>2.2558277767625785E-3</v>
      </c>
      <c r="E4382" s="167">
        <f t="shared" si="953"/>
        <v>24.291375447755232</v>
      </c>
      <c r="F4382" s="168">
        <f t="shared" si="954"/>
        <v>9.8173624844707756</v>
      </c>
      <c r="G4382" s="168">
        <f t="shared" si="944"/>
        <v>341173.2087368106</v>
      </c>
      <c r="H4382" s="168">
        <f t="shared" si="945"/>
        <v>271310.33852408634</v>
      </c>
      <c r="I4382" s="169">
        <f t="shared" si="946"/>
        <v>612483.547260897</v>
      </c>
      <c r="J4382" s="169">
        <f t="shared" si="948"/>
        <v>583361.05141232221</v>
      </c>
      <c r="K4382" s="95"/>
      <c r="L4382" s="265">
        <f t="shared" si="947"/>
        <v>234776.98380757941</v>
      </c>
      <c r="M4382" s="265">
        <f>$G4382*NonHospFrac+theModel!$H4382*NonHospFrac</f>
        <v>377706.5634533175</v>
      </c>
      <c r="N4382" s="266">
        <f t="shared" si="949"/>
        <v>612483.54726089688</v>
      </c>
      <c r="O4382" s="159"/>
      <c r="P4382" s="265">
        <f t="shared" si="950"/>
        <v>223613.75866160818</v>
      </c>
      <c r="Q4382" s="265">
        <f t="shared" si="951"/>
        <v>377705.00881164271</v>
      </c>
      <c r="R4382" s="266">
        <f t="shared" si="952"/>
        <v>601318.76747325086</v>
      </c>
    </row>
    <row r="4383" spans="1:18" x14ac:dyDescent="0.3">
      <c r="A4383" s="82">
        <v>4352</v>
      </c>
      <c r="B4383" s="94">
        <f t="shared" ref="B4383:B4446" si="955">Constant*EXP(PowerTerm*(A4383)/7)</f>
        <v>1.0396458396868673E-36</v>
      </c>
      <c r="C4383" s="179">
        <f t="shared" ref="C4383:C4446" si="956">(1-theFloor)*B4383</f>
        <v>1.037300577723706E-36</v>
      </c>
      <c r="D4383" s="166">
        <f t="shared" ref="D4383:D4446" si="957">theFloor</f>
        <v>2.2558277767625785E-3</v>
      </c>
      <c r="E4383" s="167">
        <f t="shared" si="953"/>
        <v>24.291375447755232</v>
      </c>
      <c r="F4383" s="168">
        <f t="shared" si="954"/>
        <v>9.8196183122475382</v>
      </c>
      <c r="G4383" s="168">
        <f t="shared" ref="G4383:G4446" si="958">$B$22*F4383*totInfected/365.25</f>
        <v>341251.60331602406</v>
      </c>
      <c r="H4383" s="168">
        <f t="shared" ref="H4383:H4446" si="959">lostQALYs_Injured*E4383*totInfected/365.25</f>
        <v>271310.33852408634</v>
      </c>
      <c r="I4383" s="169">
        <f t="shared" ref="I4383:I4446" si="960">H4383+G4383</f>
        <v>612561.94184011035</v>
      </c>
      <c r="J4383" s="169">
        <f t="shared" si="948"/>
        <v>583426.70255978836</v>
      </c>
      <c r="K4383" s="95"/>
      <c r="L4383" s="265">
        <f t="shared" ref="L4383:L4446" si="961">$G4383*HospFrac+$H4383*HospFrac</f>
        <v>234807.03399086499</v>
      </c>
      <c r="M4383" s="265">
        <f>$G4383*NonHospFrac+theModel!$H4383*NonHospFrac</f>
        <v>377754.90784924536</v>
      </c>
      <c r="N4383" s="266">
        <f t="shared" si="949"/>
        <v>612561.94184011035</v>
      </c>
      <c r="O4383" s="159"/>
      <c r="P4383" s="265">
        <f t="shared" si="950"/>
        <v>223638.92403699592</v>
      </c>
      <c r="Q4383" s="265">
        <f t="shared" si="951"/>
        <v>377753.35320757056</v>
      </c>
      <c r="R4383" s="266">
        <f t="shared" si="952"/>
        <v>601392.27724456647</v>
      </c>
    </row>
    <row r="4384" spans="1:18" x14ac:dyDescent="0.3">
      <c r="A4384" s="82">
        <v>4353</v>
      </c>
      <c r="B4384" s="94">
        <f t="shared" si="955"/>
        <v>1.0202247779292465E-36</v>
      </c>
      <c r="C4384" s="179">
        <f t="shared" si="956"/>
        <v>1.0179233265366523E-36</v>
      </c>
      <c r="D4384" s="166">
        <f t="shared" si="957"/>
        <v>2.2558277767625785E-3</v>
      </c>
      <c r="E4384" s="167">
        <f t="shared" si="953"/>
        <v>24.291375447755232</v>
      </c>
      <c r="F4384" s="168">
        <f t="shared" si="954"/>
        <v>9.8218741400243008</v>
      </c>
      <c r="G4384" s="168">
        <f t="shared" si="958"/>
        <v>341329.99789523747</v>
      </c>
      <c r="H4384" s="168">
        <f t="shared" si="959"/>
        <v>271310.33852408634</v>
      </c>
      <c r="I4384" s="169">
        <f t="shared" si="960"/>
        <v>612640.33641932381</v>
      </c>
      <c r="J4384" s="169">
        <f t="shared" ref="J4384:J4447" si="962">J4383+(I4384-I4383)/(1+discountDaily)^A4384</f>
        <v>583492.35103118466</v>
      </c>
      <c r="K4384" s="95"/>
      <c r="L4384" s="265">
        <f t="shared" si="961"/>
        <v>234837.0841741506</v>
      </c>
      <c r="M4384" s="265">
        <f>$G4384*NonHospFrac+theModel!$H4384*NonHospFrac</f>
        <v>377803.25224517321</v>
      </c>
      <c r="N4384" s="266">
        <f t="shared" ref="N4384:N4447" si="963">L4384+M4384</f>
        <v>612640.33641932381</v>
      </c>
      <c r="O4384" s="159"/>
      <c r="P4384" s="265">
        <f t="shared" ref="P4384:P4447" si="964">P4383+(L4384-L4383)/(1+discountDaily)^A4384</f>
        <v>223664.08838659344</v>
      </c>
      <c r="Q4384" s="265">
        <f t="shared" ref="Q4384:Q4447" si="965">Q4383+(M4384-M4383)/(1+discountDaily)^B4384</f>
        <v>377801.69760349841</v>
      </c>
      <c r="R4384" s="266">
        <f t="shared" ref="R4384:R4447" si="966">P4384+Q4384</f>
        <v>601465.78599009186</v>
      </c>
    </row>
    <row r="4385" spans="1:18" x14ac:dyDescent="0.3">
      <c r="A4385" s="82">
        <v>4354</v>
      </c>
      <c r="B4385" s="94">
        <f t="shared" si="955"/>
        <v>1.0011665105246311E-36</v>
      </c>
      <c r="C4385" s="179">
        <f t="shared" si="956"/>
        <v>9.9890805130102508E-37</v>
      </c>
      <c r="D4385" s="166">
        <f t="shared" si="957"/>
        <v>2.2558277767625785E-3</v>
      </c>
      <c r="E4385" s="167">
        <f t="shared" ref="E4385:E4448" si="967">C4385+E4384</f>
        <v>24.291375447755232</v>
      </c>
      <c r="F4385" s="168">
        <f t="shared" ref="F4385:F4448" si="968">D4385+F4384</f>
        <v>9.8241299678010634</v>
      </c>
      <c r="G4385" s="168">
        <f t="shared" si="958"/>
        <v>341408.39247445093</v>
      </c>
      <c r="H4385" s="168">
        <f t="shared" si="959"/>
        <v>271310.33852408634</v>
      </c>
      <c r="I4385" s="169">
        <f t="shared" si="960"/>
        <v>612718.73099853727</v>
      </c>
      <c r="J4385" s="169">
        <f t="shared" si="962"/>
        <v>583557.99682661996</v>
      </c>
      <c r="K4385" s="95"/>
      <c r="L4385" s="265">
        <f t="shared" si="961"/>
        <v>234867.13435743615</v>
      </c>
      <c r="M4385" s="265">
        <f>$G4385*NonHospFrac+theModel!$H4385*NonHospFrac</f>
        <v>377851.59664110106</v>
      </c>
      <c r="N4385" s="266">
        <f t="shared" si="963"/>
        <v>612718.73099853727</v>
      </c>
      <c r="O4385" s="159"/>
      <c r="P4385" s="265">
        <f t="shared" si="964"/>
        <v>223689.25171044248</v>
      </c>
      <c r="Q4385" s="265">
        <f t="shared" si="965"/>
        <v>377850.04199942626</v>
      </c>
      <c r="R4385" s="266">
        <f t="shared" si="966"/>
        <v>601539.2937098688</v>
      </c>
    </row>
    <row r="4386" spans="1:18" x14ac:dyDescent="0.3">
      <c r="A4386" s="82">
        <v>4355</v>
      </c>
      <c r="B4386" s="94">
        <f t="shared" si="955"/>
        <v>9.8246426030794498E-37</v>
      </c>
      <c r="C4386" s="179">
        <f t="shared" si="956"/>
        <v>9.8024799013986585E-37</v>
      </c>
      <c r="D4386" s="166">
        <f t="shared" si="957"/>
        <v>2.2558277767625785E-3</v>
      </c>
      <c r="E4386" s="167">
        <f t="shared" si="967"/>
        <v>24.291375447755232</v>
      </c>
      <c r="F4386" s="168">
        <f t="shared" si="968"/>
        <v>9.826385795577826</v>
      </c>
      <c r="G4386" s="168">
        <f t="shared" si="958"/>
        <v>341486.78705366427</v>
      </c>
      <c r="H4386" s="168">
        <f t="shared" si="959"/>
        <v>271310.33852408634</v>
      </c>
      <c r="I4386" s="169">
        <f t="shared" si="960"/>
        <v>612797.12557775062</v>
      </c>
      <c r="J4386" s="169">
        <f t="shared" si="962"/>
        <v>583623.63994620333</v>
      </c>
      <c r="K4386" s="95"/>
      <c r="L4386" s="265">
        <f t="shared" si="961"/>
        <v>234897.1845407217</v>
      </c>
      <c r="M4386" s="265">
        <f>$G4386*NonHospFrac+theModel!$H4386*NonHospFrac</f>
        <v>377899.94103702891</v>
      </c>
      <c r="N4386" s="266">
        <f t="shared" si="963"/>
        <v>612797.12557775062</v>
      </c>
      <c r="O4386" s="159"/>
      <c r="P4386" s="265">
        <f t="shared" si="964"/>
        <v>223714.41400858489</v>
      </c>
      <c r="Q4386" s="265">
        <f t="shared" si="965"/>
        <v>377898.38639535411</v>
      </c>
      <c r="R4386" s="266">
        <f t="shared" si="966"/>
        <v>601612.80040393898</v>
      </c>
    </row>
    <row r="4387" spans="1:18" x14ac:dyDescent="0.3">
      <c r="A4387" s="82">
        <v>4356</v>
      </c>
      <c r="B4387" s="94">
        <f t="shared" si="955"/>
        <v>9.6411137671455601E-37</v>
      </c>
      <c r="C4387" s="179">
        <f t="shared" si="956"/>
        <v>9.6193650749107045E-37</v>
      </c>
      <c r="D4387" s="166">
        <f t="shared" si="957"/>
        <v>2.2558277767625785E-3</v>
      </c>
      <c r="E4387" s="167">
        <f t="shared" si="967"/>
        <v>24.291375447755232</v>
      </c>
      <c r="F4387" s="168">
        <f t="shared" si="968"/>
        <v>9.8286416233545886</v>
      </c>
      <c r="G4387" s="168">
        <f t="shared" si="958"/>
        <v>341565.18163287773</v>
      </c>
      <c r="H4387" s="168">
        <f t="shared" si="959"/>
        <v>271310.33852408634</v>
      </c>
      <c r="I4387" s="169">
        <f t="shared" si="960"/>
        <v>612875.52015696408</v>
      </c>
      <c r="J4387" s="169">
        <f t="shared" si="962"/>
        <v>583689.28039004398</v>
      </c>
      <c r="K4387" s="95"/>
      <c r="L4387" s="265">
        <f t="shared" si="961"/>
        <v>234927.23472400731</v>
      </c>
      <c r="M4387" s="265">
        <f>$G4387*NonHospFrac+theModel!$H4387*NonHospFrac</f>
        <v>377948.28543295676</v>
      </c>
      <c r="N4387" s="266">
        <f t="shared" si="963"/>
        <v>612875.52015696408</v>
      </c>
      <c r="O4387" s="159"/>
      <c r="P4387" s="265">
        <f t="shared" si="964"/>
        <v>223739.57528106257</v>
      </c>
      <c r="Q4387" s="265">
        <f t="shared" si="965"/>
        <v>377946.73079128197</v>
      </c>
      <c r="R4387" s="266">
        <f t="shared" si="966"/>
        <v>601686.30607234454</v>
      </c>
    </row>
    <row r="4388" spans="1:18" x14ac:dyDescent="0.3">
      <c r="A4388" s="82">
        <v>4357</v>
      </c>
      <c r="B4388" s="94">
        <f t="shared" si="955"/>
        <v>9.4610133341554418E-37</v>
      </c>
      <c r="C4388" s="179">
        <f t="shared" si="956"/>
        <v>9.439670917479933E-37</v>
      </c>
      <c r="D4388" s="166">
        <f t="shared" si="957"/>
        <v>2.2558277767625785E-3</v>
      </c>
      <c r="E4388" s="167">
        <f t="shared" si="967"/>
        <v>24.291375447755232</v>
      </c>
      <c r="F4388" s="168">
        <f t="shared" si="968"/>
        <v>9.8308974511313512</v>
      </c>
      <c r="G4388" s="168">
        <f t="shared" si="958"/>
        <v>341643.57621209114</v>
      </c>
      <c r="H4388" s="168">
        <f t="shared" si="959"/>
        <v>271310.33852408634</v>
      </c>
      <c r="I4388" s="169">
        <f t="shared" si="960"/>
        <v>612953.91473617754</v>
      </c>
      <c r="J4388" s="169">
        <f t="shared" si="962"/>
        <v>583754.91815825098</v>
      </c>
      <c r="K4388" s="95"/>
      <c r="L4388" s="265">
        <f t="shared" si="961"/>
        <v>234957.28490729289</v>
      </c>
      <c r="M4388" s="265">
        <f>$G4388*NonHospFrac+theModel!$H4388*NonHospFrac</f>
        <v>377996.62982888462</v>
      </c>
      <c r="N4388" s="266">
        <f t="shared" si="963"/>
        <v>612953.91473617754</v>
      </c>
      <c r="O4388" s="159"/>
      <c r="P4388" s="265">
        <f t="shared" si="964"/>
        <v>223764.73552791722</v>
      </c>
      <c r="Q4388" s="265">
        <f t="shared" si="965"/>
        <v>377995.07518720982</v>
      </c>
      <c r="R4388" s="266">
        <f t="shared" si="966"/>
        <v>601759.81071512704</v>
      </c>
    </row>
    <row r="4389" spans="1:18" x14ac:dyDescent="0.3">
      <c r="A4389" s="82">
        <v>4358</v>
      </c>
      <c r="B4389" s="94">
        <f t="shared" si="955"/>
        <v>9.2842772599671539E-37</v>
      </c>
      <c r="C4389" s="179">
        <f t="shared" si="956"/>
        <v>9.2633335294369542E-37</v>
      </c>
      <c r="D4389" s="166">
        <f t="shared" si="957"/>
        <v>2.2558277767625785E-3</v>
      </c>
      <c r="E4389" s="167">
        <f t="shared" si="967"/>
        <v>24.291375447755232</v>
      </c>
      <c r="F4389" s="168">
        <f t="shared" si="968"/>
        <v>9.8331532789081137</v>
      </c>
      <c r="G4389" s="168">
        <f t="shared" si="958"/>
        <v>341721.9707913046</v>
      </c>
      <c r="H4389" s="168">
        <f t="shared" si="959"/>
        <v>271310.33852408634</v>
      </c>
      <c r="I4389" s="169">
        <f t="shared" si="960"/>
        <v>613032.30931539088</v>
      </c>
      <c r="J4389" s="169">
        <f t="shared" si="962"/>
        <v>583820.55325093318</v>
      </c>
      <c r="K4389" s="95"/>
      <c r="L4389" s="265">
        <f t="shared" si="961"/>
        <v>234987.33509057848</v>
      </c>
      <c r="M4389" s="265">
        <f>$G4389*NonHospFrac+theModel!$H4389*NonHospFrac</f>
        <v>378044.97422481247</v>
      </c>
      <c r="N4389" s="266">
        <f t="shared" si="963"/>
        <v>613032.30931539088</v>
      </c>
      <c r="O4389" s="159"/>
      <c r="P4389" s="265">
        <f t="shared" si="964"/>
        <v>223789.89474919066</v>
      </c>
      <c r="Q4389" s="265">
        <f t="shared" si="965"/>
        <v>378043.41958313767</v>
      </c>
      <c r="R4389" s="266">
        <f t="shared" si="966"/>
        <v>601833.31433232827</v>
      </c>
    </row>
    <row r="4390" spans="1:18" x14ac:dyDescent="0.3">
      <c r="A4390" s="82">
        <v>4359</v>
      </c>
      <c r="B4390" s="94">
        <f t="shared" si="955"/>
        <v>9.1108426968132826E-37</v>
      </c>
      <c r="C4390" s="179">
        <f t="shared" si="956"/>
        <v>9.0902902047880963E-37</v>
      </c>
      <c r="D4390" s="166">
        <f t="shared" si="957"/>
        <v>2.2558277767625785E-3</v>
      </c>
      <c r="E4390" s="167">
        <f t="shared" si="967"/>
        <v>24.291375447755232</v>
      </c>
      <c r="F4390" s="168">
        <f t="shared" si="968"/>
        <v>9.8354091066848763</v>
      </c>
      <c r="G4390" s="168">
        <f t="shared" si="958"/>
        <v>341800.365370518</v>
      </c>
      <c r="H4390" s="168">
        <f t="shared" si="959"/>
        <v>271310.33852408634</v>
      </c>
      <c r="I4390" s="169">
        <f t="shared" si="960"/>
        <v>613110.70389460435</v>
      </c>
      <c r="J4390" s="169">
        <f t="shared" si="962"/>
        <v>583886.18566819991</v>
      </c>
      <c r="K4390" s="95"/>
      <c r="L4390" s="265">
        <f t="shared" si="961"/>
        <v>235017.38527386406</v>
      </c>
      <c r="M4390" s="265">
        <f>$G4390*NonHospFrac+theModel!$H4390*NonHospFrac</f>
        <v>378093.31862074026</v>
      </c>
      <c r="N4390" s="266">
        <f t="shared" si="963"/>
        <v>613110.70389460435</v>
      </c>
      <c r="O4390" s="159"/>
      <c r="P4390" s="265">
        <f t="shared" si="964"/>
        <v>223815.05294492471</v>
      </c>
      <c r="Q4390" s="265">
        <f t="shared" si="965"/>
        <v>378091.76397906546</v>
      </c>
      <c r="R4390" s="266">
        <f t="shared" si="966"/>
        <v>601906.81692399015</v>
      </c>
    </row>
    <row r="4391" spans="1:18" x14ac:dyDescent="0.3">
      <c r="A4391" s="82">
        <v>4360</v>
      </c>
      <c r="B4391" s="94">
        <f t="shared" si="955"/>
        <v>8.9406479709514411E-37</v>
      </c>
      <c r="C4391" s="179">
        <f t="shared" si="956"/>
        <v>8.9204794089163122E-37</v>
      </c>
      <c r="D4391" s="166">
        <f t="shared" si="957"/>
        <v>2.2558277767625785E-3</v>
      </c>
      <c r="E4391" s="167">
        <f t="shared" si="967"/>
        <v>24.291375447755232</v>
      </c>
      <c r="F4391" s="168">
        <f t="shared" si="968"/>
        <v>9.8376649344616389</v>
      </c>
      <c r="G4391" s="168">
        <f t="shared" si="958"/>
        <v>341878.75994973141</v>
      </c>
      <c r="H4391" s="168">
        <f t="shared" si="959"/>
        <v>271310.33852408634</v>
      </c>
      <c r="I4391" s="169">
        <f t="shared" si="960"/>
        <v>613189.09847381781</v>
      </c>
      <c r="J4391" s="169">
        <f t="shared" si="962"/>
        <v>583951.81541016011</v>
      </c>
      <c r="K4391" s="95"/>
      <c r="L4391" s="265">
        <f t="shared" si="961"/>
        <v>235047.43545714964</v>
      </c>
      <c r="M4391" s="265">
        <f>$G4391*NonHospFrac+theModel!$H4391*NonHospFrac</f>
        <v>378141.66301666811</v>
      </c>
      <c r="N4391" s="266">
        <f t="shared" si="963"/>
        <v>613189.09847381781</v>
      </c>
      <c r="O4391" s="159"/>
      <c r="P4391" s="265">
        <f t="shared" si="964"/>
        <v>223840.21011516117</v>
      </c>
      <c r="Q4391" s="265">
        <f t="shared" si="965"/>
        <v>378140.10837499332</v>
      </c>
      <c r="R4391" s="266">
        <f t="shared" si="966"/>
        <v>601980.31849015446</v>
      </c>
    </row>
    <row r="4392" spans="1:18" x14ac:dyDescent="0.3">
      <c r="A4392" s="82">
        <v>4361</v>
      </c>
      <c r="B4392" s="94">
        <f t="shared" si="955"/>
        <v>8.7736325607330711E-37</v>
      </c>
      <c r="C4392" s="179">
        <f t="shared" si="956"/>
        <v>8.7538407566994603E-37</v>
      </c>
      <c r="D4392" s="166">
        <f t="shared" si="957"/>
        <v>2.2558277767625785E-3</v>
      </c>
      <c r="E4392" s="167">
        <f t="shared" si="967"/>
        <v>24.291375447755232</v>
      </c>
      <c r="F4392" s="168">
        <f t="shared" si="968"/>
        <v>9.8399207622384015</v>
      </c>
      <c r="G4392" s="168">
        <f t="shared" si="958"/>
        <v>341957.15452894487</v>
      </c>
      <c r="H4392" s="168">
        <f t="shared" si="959"/>
        <v>271310.33852408634</v>
      </c>
      <c r="I4392" s="169">
        <f t="shared" si="960"/>
        <v>613267.49305303115</v>
      </c>
      <c r="J4392" s="169">
        <f t="shared" si="962"/>
        <v>584017.44247692276</v>
      </c>
      <c r="K4392" s="95"/>
      <c r="L4392" s="265">
        <f t="shared" si="961"/>
        <v>235077.48564043522</v>
      </c>
      <c r="M4392" s="265">
        <f>$G4392*NonHospFrac+theModel!$H4392*NonHospFrac</f>
        <v>378190.00741259597</v>
      </c>
      <c r="N4392" s="266">
        <f t="shared" si="963"/>
        <v>613267.49305303115</v>
      </c>
      <c r="O4392" s="159"/>
      <c r="P4392" s="265">
        <f t="shared" si="964"/>
        <v>223865.36625994186</v>
      </c>
      <c r="Q4392" s="265">
        <f t="shared" si="965"/>
        <v>378188.45277092117</v>
      </c>
      <c r="R4392" s="266">
        <f t="shared" si="966"/>
        <v>602053.819030863</v>
      </c>
    </row>
    <row r="4393" spans="1:18" x14ac:dyDescent="0.3">
      <c r="A4393" s="82">
        <v>4362</v>
      </c>
      <c r="B4393" s="94">
        <f t="shared" si="955"/>
        <v>8.6097370750818068E-37</v>
      </c>
      <c r="C4393" s="179">
        <f t="shared" si="956"/>
        <v>8.5903149910372143E-37</v>
      </c>
      <c r="D4393" s="166">
        <f t="shared" si="957"/>
        <v>2.2558277767625785E-3</v>
      </c>
      <c r="E4393" s="167">
        <f t="shared" si="967"/>
        <v>24.291375447755232</v>
      </c>
      <c r="F4393" s="168">
        <f t="shared" si="968"/>
        <v>9.8421765900151641</v>
      </c>
      <c r="G4393" s="168">
        <f t="shared" si="958"/>
        <v>342035.54910815821</v>
      </c>
      <c r="H4393" s="168">
        <f t="shared" si="959"/>
        <v>271310.33852408634</v>
      </c>
      <c r="I4393" s="169">
        <f t="shared" si="960"/>
        <v>613345.8876322445</v>
      </c>
      <c r="J4393" s="169">
        <f t="shared" si="962"/>
        <v>584083.06686859694</v>
      </c>
      <c r="K4393" s="95"/>
      <c r="L4393" s="265">
        <f t="shared" si="961"/>
        <v>235107.53582372077</v>
      </c>
      <c r="M4393" s="265">
        <f>$G4393*NonHospFrac+theModel!$H4393*NonHospFrac</f>
        <v>378238.35180852376</v>
      </c>
      <c r="N4393" s="266">
        <f t="shared" si="963"/>
        <v>613345.8876322445</v>
      </c>
      <c r="O4393" s="159"/>
      <c r="P4393" s="265">
        <f t="shared" si="964"/>
        <v>223890.52137930854</v>
      </c>
      <c r="Q4393" s="265">
        <f t="shared" si="965"/>
        <v>378236.79716684896</v>
      </c>
      <c r="R4393" s="266">
        <f t="shared" si="966"/>
        <v>602127.31854615756</v>
      </c>
    </row>
    <row r="4394" spans="1:18" x14ac:dyDescent="0.3">
      <c r="A4394" s="82">
        <v>4363</v>
      </c>
      <c r="B4394" s="94">
        <f t="shared" si="955"/>
        <v>8.4489032323738643E-37</v>
      </c>
      <c r="C4394" s="179">
        <f t="shared" si="956"/>
        <v>8.4298439617790964E-37</v>
      </c>
      <c r="D4394" s="166">
        <f t="shared" si="957"/>
        <v>2.2558277767625785E-3</v>
      </c>
      <c r="E4394" s="167">
        <f t="shared" si="967"/>
        <v>24.291375447755232</v>
      </c>
      <c r="F4394" s="168">
        <f t="shared" si="968"/>
        <v>9.8444324177919267</v>
      </c>
      <c r="G4394" s="168">
        <f t="shared" si="958"/>
        <v>342113.94368737168</v>
      </c>
      <c r="H4394" s="168">
        <f t="shared" si="959"/>
        <v>271310.33852408634</v>
      </c>
      <c r="I4394" s="169">
        <f t="shared" si="960"/>
        <v>613424.28221145808</v>
      </c>
      <c r="J4394" s="169">
        <f t="shared" si="962"/>
        <v>584148.68858529197</v>
      </c>
      <c r="K4394" s="95"/>
      <c r="L4394" s="265">
        <f t="shared" si="961"/>
        <v>235137.58600700638</v>
      </c>
      <c r="M4394" s="265">
        <f>$G4394*NonHospFrac+theModel!$H4394*NonHospFrac</f>
        <v>378286.69620445161</v>
      </c>
      <c r="N4394" s="266">
        <f t="shared" si="963"/>
        <v>613424.28221145796</v>
      </c>
      <c r="O4394" s="159"/>
      <c r="P4394" s="265">
        <f t="shared" si="964"/>
        <v>223915.6754733031</v>
      </c>
      <c r="Q4394" s="265">
        <f t="shared" si="965"/>
        <v>378285.14156277681</v>
      </c>
      <c r="R4394" s="266">
        <f t="shared" si="966"/>
        <v>602200.81703607994</v>
      </c>
    </row>
    <row r="4395" spans="1:18" x14ac:dyDescent="0.3">
      <c r="A4395" s="82">
        <v>4364</v>
      </c>
      <c r="B4395" s="94">
        <f t="shared" si="955"/>
        <v>8.2910738397129564E-37</v>
      </c>
      <c r="C4395" s="179">
        <f t="shared" si="956"/>
        <v>8.2723706050461421E-37</v>
      </c>
      <c r="D4395" s="166">
        <f t="shared" si="957"/>
        <v>2.2558277767625785E-3</v>
      </c>
      <c r="E4395" s="167">
        <f t="shared" si="967"/>
        <v>24.291375447755232</v>
      </c>
      <c r="F4395" s="168">
        <f t="shared" si="968"/>
        <v>9.8466882455686893</v>
      </c>
      <c r="G4395" s="168">
        <f t="shared" si="958"/>
        <v>342192.33826658508</v>
      </c>
      <c r="H4395" s="168">
        <f t="shared" si="959"/>
        <v>271310.33852408634</v>
      </c>
      <c r="I4395" s="169">
        <f t="shared" si="960"/>
        <v>613502.67679067142</v>
      </c>
      <c r="J4395" s="169">
        <f t="shared" si="962"/>
        <v>584214.30762711645</v>
      </c>
      <c r="K4395" s="95"/>
      <c r="L4395" s="265">
        <f t="shared" si="961"/>
        <v>235167.63619029193</v>
      </c>
      <c r="M4395" s="265">
        <f>$G4395*NonHospFrac+theModel!$H4395*NonHospFrac</f>
        <v>378335.04060037946</v>
      </c>
      <c r="N4395" s="266">
        <f t="shared" si="963"/>
        <v>613502.67679067142</v>
      </c>
      <c r="O4395" s="159"/>
      <c r="P4395" s="265">
        <f t="shared" si="964"/>
        <v>223940.8285419672</v>
      </c>
      <c r="Q4395" s="265">
        <f t="shared" si="965"/>
        <v>378333.48595870467</v>
      </c>
      <c r="R4395" s="266">
        <f t="shared" si="966"/>
        <v>602274.31450067181</v>
      </c>
    </row>
    <row r="4396" spans="1:18" x14ac:dyDescent="0.3">
      <c r="A4396" s="82">
        <v>4365</v>
      </c>
      <c r="B4396" s="94">
        <f t="shared" si="955"/>
        <v>8.1361927725923723E-37</v>
      </c>
      <c r="C4396" s="179">
        <f t="shared" si="956"/>
        <v>8.1178389229388629E-37</v>
      </c>
      <c r="D4396" s="166">
        <f t="shared" si="957"/>
        <v>2.2558277767625785E-3</v>
      </c>
      <c r="E4396" s="167">
        <f t="shared" si="967"/>
        <v>24.291375447755232</v>
      </c>
      <c r="F4396" s="168">
        <f t="shared" si="968"/>
        <v>9.8489440733454519</v>
      </c>
      <c r="G4396" s="168">
        <f t="shared" si="958"/>
        <v>342270.73284579854</v>
      </c>
      <c r="H4396" s="168">
        <f t="shared" si="959"/>
        <v>271310.33852408634</v>
      </c>
      <c r="I4396" s="169">
        <f t="shared" si="960"/>
        <v>613581.07136988488</v>
      </c>
      <c r="J4396" s="169">
        <f t="shared" si="962"/>
        <v>584279.9239941797</v>
      </c>
      <c r="K4396" s="95"/>
      <c r="L4396" s="265">
        <f t="shared" si="961"/>
        <v>235197.68637357754</v>
      </c>
      <c r="M4396" s="265">
        <f>$G4396*NonHospFrac+theModel!$H4396*NonHospFrac</f>
        <v>378383.38499630732</v>
      </c>
      <c r="N4396" s="266">
        <f t="shared" si="963"/>
        <v>613581.07136988488</v>
      </c>
      <c r="O4396" s="159"/>
      <c r="P4396" s="265">
        <f t="shared" si="964"/>
        <v>223965.98058534277</v>
      </c>
      <c r="Q4396" s="265">
        <f t="shared" si="965"/>
        <v>378381.83035463252</v>
      </c>
      <c r="R4396" s="266">
        <f t="shared" si="966"/>
        <v>602347.81093997532</v>
      </c>
    </row>
    <row r="4397" spans="1:18" x14ac:dyDescent="0.3">
      <c r="A4397" s="82">
        <v>4366</v>
      </c>
      <c r="B4397" s="94">
        <f t="shared" si="955"/>
        <v>7.9842049549369543E-37</v>
      </c>
      <c r="C4397" s="179">
        <f t="shared" si="956"/>
        <v>7.9661939636242422E-37</v>
      </c>
      <c r="D4397" s="166">
        <f t="shared" si="957"/>
        <v>2.2558277767625785E-3</v>
      </c>
      <c r="E4397" s="167">
        <f t="shared" si="967"/>
        <v>24.291375447755232</v>
      </c>
      <c r="F4397" s="168">
        <f t="shared" si="968"/>
        <v>9.8511999011222144</v>
      </c>
      <c r="G4397" s="168">
        <f t="shared" si="958"/>
        <v>342349.12742501189</v>
      </c>
      <c r="H4397" s="168">
        <f t="shared" si="959"/>
        <v>271310.33852408634</v>
      </c>
      <c r="I4397" s="169">
        <f t="shared" si="960"/>
        <v>613659.46594909823</v>
      </c>
      <c r="J4397" s="169">
        <f t="shared" si="962"/>
        <v>584345.53768659057</v>
      </c>
      <c r="K4397" s="95"/>
      <c r="L4397" s="265">
        <f t="shared" si="961"/>
        <v>235227.73655686309</v>
      </c>
      <c r="M4397" s="265">
        <f>$G4397*NonHospFrac+theModel!$H4397*NonHospFrac</f>
        <v>378431.72939223517</v>
      </c>
      <c r="N4397" s="266">
        <f t="shared" si="963"/>
        <v>613659.46594909823</v>
      </c>
      <c r="O4397" s="159"/>
      <c r="P4397" s="265">
        <f t="shared" si="964"/>
        <v>223991.13160347147</v>
      </c>
      <c r="Q4397" s="265">
        <f t="shared" si="965"/>
        <v>378430.17475056037</v>
      </c>
      <c r="R4397" s="266">
        <f t="shared" si="966"/>
        <v>602421.3063540319</v>
      </c>
    </row>
    <row r="4398" spans="1:18" x14ac:dyDescent="0.3">
      <c r="A4398" s="82">
        <v>4367</v>
      </c>
      <c r="B4398" s="94">
        <f t="shared" si="955"/>
        <v>7.8350563395179278E-37</v>
      </c>
      <c r="C4398" s="179">
        <f t="shared" si="956"/>
        <v>7.8173818017947429E-37</v>
      </c>
      <c r="D4398" s="166">
        <f t="shared" si="957"/>
        <v>2.2558277767625785E-3</v>
      </c>
      <c r="E4398" s="167">
        <f t="shared" si="967"/>
        <v>24.291375447755232</v>
      </c>
      <c r="F4398" s="168">
        <f t="shared" si="968"/>
        <v>9.853455728898977</v>
      </c>
      <c r="G4398" s="168">
        <f t="shared" si="958"/>
        <v>342427.52200422535</v>
      </c>
      <c r="H4398" s="168">
        <f t="shared" si="959"/>
        <v>271310.33852408634</v>
      </c>
      <c r="I4398" s="169">
        <f t="shared" si="960"/>
        <v>613737.86052831169</v>
      </c>
      <c r="J4398" s="169">
        <f t="shared" si="962"/>
        <v>584411.14870445826</v>
      </c>
      <c r="K4398" s="95"/>
      <c r="L4398" s="265">
        <f t="shared" si="961"/>
        <v>235257.78674014867</v>
      </c>
      <c r="M4398" s="265">
        <f>$G4398*NonHospFrac+theModel!$H4398*NonHospFrac</f>
        <v>378480.07378816302</v>
      </c>
      <c r="N4398" s="266">
        <f t="shared" si="963"/>
        <v>613737.86052831169</v>
      </c>
      <c r="O4398" s="159"/>
      <c r="P4398" s="265">
        <f t="shared" si="964"/>
        <v>224016.28159639519</v>
      </c>
      <c r="Q4398" s="265">
        <f t="shared" si="965"/>
        <v>378478.51914648822</v>
      </c>
      <c r="R4398" s="266">
        <f t="shared" si="966"/>
        <v>602494.80074288347</v>
      </c>
    </row>
    <row r="4399" spans="1:18" x14ac:dyDescent="0.3">
      <c r="A4399" s="82">
        <v>4368</v>
      </c>
      <c r="B4399" s="94">
        <f t="shared" si="955"/>
        <v>7.6886938887335717E-37</v>
      </c>
      <c r="C4399" s="179">
        <f t="shared" si="956"/>
        <v>7.6713495194923421E-37</v>
      </c>
      <c r="D4399" s="166">
        <f t="shared" si="957"/>
        <v>2.2558277767625785E-3</v>
      </c>
      <c r="E4399" s="167">
        <f t="shared" si="967"/>
        <v>24.291375447755232</v>
      </c>
      <c r="F4399" s="168">
        <f t="shared" si="968"/>
        <v>9.8557115566757396</v>
      </c>
      <c r="G4399" s="168">
        <f t="shared" si="958"/>
        <v>342505.91658343875</v>
      </c>
      <c r="H4399" s="168">
        <f t="shared" si="959"/>
        <v>271310.33852408634</v>
      </c>
      <c r="I4399" s="169">
        <f t="shared" si="960"/>
        <v>613816.25510752504</v>
      </c>
      <c r="J4399" s="169">
        <f t="shared" si="962"/>
        <v>584476.7570478915</v>
      </c>
      <c r="K4399" s="95"/>
      <c r="L4399" s="265">
        <f t="shared" si="961"/>
        <v>235287.83692343425</v>
      </c>
      <c r="M4399" s="265">
        <f>$G4399*NonHospFrac+theModel!$H4399*NonHospFrac</f>
        <v>378528.41818409087</v>
      </c>
      <c r="N4399" s="266">
        <f t="shared" si="963"/>
        <v>613816.25510752515</v>
      </c>
      <c r="O4399" s="159"/>
      <c r="P4399" s="265">
        <f t="shared" si="964"/>
        <v>224041.43056415569</v>
      </c>
      <c r="Q4399" s="265">
        <f t="shared" si="965"/>
        <v>378526.86354241607</v>
      </c>
      <c r="R4399" s="266">
        <f t="shared" si="966"/>
        <v>602568.2941065717</v>
      </c>
    </row>
    <row r="4400" spans="1:18" x14ac:dyDescent="0.3">
      <c r="A4400" s="82">
        <v>4369</v>
      </c>
      <c r="B4400" s="94">
        <f t="shared" si="955"/>
        <v>7.5450655557489263E-37</v>
      </c>
      <c r="C4400" s="179">
        <f t="shared" si="956"/>
        <v>7.5280451872907735E-37</v>
      </c>
      <c r="D4400" s="166">
        <f t="shared" si="957"/>
        <v>2.2558277767625785E-3</v>
      </c>
      <c r="E4400" s="167">
        <f t="shared" si="967"/>
        <v>24.291375447755232</v>
      </c>
      <c r="F4400" s="168">
        <f t="shared" si="968"/>
        <v>9.8579673844525022</v>
      </c>
      <c r="G4400" s="168">
        <f t="shared" si="958"/>
        <v>342584.31116265221</v>
      </c>
      <c r="H4400" s="168">
        <f t="shared" si="959"/>
        <v>271310.33852408634</v>
      </c>
      <c r="I4400" s="169">
        <f t="shared" si="960"/>
        <v>613894.64968673862</v>
      </c>
      <c r="J4400" s="169">
        <f t="shared" si="962"/>
        <v>584542.36271699972</v>
      </c>
      <c r="K4400" s="95"/>
      <c r="L4400" s="265">
        <f t="shared" si="961"/>
        <v>235317.88710671983</v>
      </c>
      <c r="M4400" s="265">
        <f>$G4400*NonHospFrac+theModel!$H4400*NonHospFrac</f>
        <v>378576.76258001872</v>
      </c>
      <c r="N4400" s="266">
        <f t="shared" si="963"/>
        <v>613894.64968673862</v>
      </c>
      <c r="O4400" s="159"/>
      <c r="P4400" s="265">
        <f t="shared" si="964"/>
        <v>224066.57850679473</v>
      </c>
      <c r="Q4400" s="265">
        <f t="shared" si="965"/>
        <v>378575.20793834393</v>
      </c>
      <c r="R4400" s="266">
        <f t="shared" si="966"/>
        <v>602641.78644513863</v>
      </c>
    </row>
    <row r="4401" spans="1:18" x14ac:dyDescent="0.3">
      <c r="A4401" s="82">
        <v>4370</v>
      </c>
      <c r="B4401" s="94">
        <f t="shared" si="955"/>
        <v>7.4041202659878092E-37</v>
      </c>
      <c r="C4401" s="179">
        <f t="shared" si="956"/>
        <v>7.387417845829303E-37</v>
      </c>
      <c r="D4401" s="166">
        <f t="shared" si="957"/>
        <v>2.2558277767625785E-3</v>
      </c>
      <c r="E4401" s="167">
        <f t="shared" si="967"/>
        <v>24.291375447755232</v>
      </c>
      <c r="F4401" s="168">
        <f t="shared" si="968"/>
        <v>9.8602232122292648</v>
      </c>
      <c r="G4401" s="168">
        <f t="shared" si="958"/>
        <v>342662.70574186562</v>
      </c>
      <c r="H4401" s="168">
        <f t="shared" si="959"/>
        <v>271310.33852408634</v>
      </c>
      <c r="I4401" s="169">
        <f t="shared" si="960"/>
        <v>613973.04426595196</v>
      </c>
      <c r="J4401" s="169">
        <f t="shared" si="962"/>
        <v>584607.96571189153</v>
      </c>
      <c r="K4401" s="95"/>
      <c r="L4401" s="265">
        <f t="shared" si="961"/>
        <v>235347.93729000541</v>
      </c>
      <c r="M4401" s="265">
        <f>$G4401*NonHospFrac+theModel!$H4401*NonHospFrac</f>
        <v>378625.10697594652</v>
      </c>
      <c r="N4401" s="266">
        <f t="shared" si="963"/>
        <v>613973.04426595196</v>
      </c>
      <c r="O4401" s="159"/>
      <c r="P4401" s="265">
        <f t="shared" si="964"/>
        <v>224091.72542435414</v>
      </c>
      <c r="Q4401" s="265">
        <f t="shared" si="965"/>
        <v>378623.55233427172</v>
      </c>
      <c r="R4401" s="266">
        <f t="shared" si="966"/>
        <v>602715.2777586258</v>
      </c>
    </row>
    <row r="4402" spans="1:18" x14ac:dyDescent="0.3">
      <c r="A4402" s="82">
        <v>4371</v>
      </c>
      <c r="B4402" s="94">
        <f t="shared" si="955"/>
        <v>7.2658078989706805E-37</v>
      </c>
      <c r="C4402" s="179">
        <f t="shared" si="956"/>
        <v>7.2494174876915614E-37</v>
      </c>
      <c r="D4402" s="166">
        <f t="shared" si="957"/>
        <v>2.2558277767625785E-3</v>
      </c>
      <c r="E4402" s="167">
        <f t="shared" si="967"/>
        <v>24.291375447755232</v>
      </c>
      <c r="F4402" s="168">
        <f t="shared" si="968"/>
        <v>9.8624790400060274</v>
      </c>
      <c r="G4402" s="168">
        <f t="shared" si="958"/>
        <v>342741.10032107908</v>
      </c>
      <c r="H4402" s="168">
        <f t="shared" si="959"/>
        <v>271310.33852408634</v>
      </c>
      <c r="I4402" s="169">
        <f t="shared" si="960"/>
        <v>614051.43884516542</v>
      </c>
      <c r="J4402" s="169">
        <f t="shared" si="962"/>
        <v>584673.56603267626</v>
      </c>
      <c r="K4402" s="95"/>
      <c r="L4402" s="265">
        <f t="shared" si="961"/>
        <v>235377.987473291</v>
      </c>
      <c r="M4402" s="265">
        <f>$G4402*NonHospFrac+theModel!$H4402*NonHospFrac</f>
        <v>378673.45137187443</v>
      </c>
      <c r="N4402" s="266">
        <f t="shared" si="963"/>
        <v>614051.43884516542</v>
      </c>
      <c r="O4402" s="159"/>
      <c r="P4402" s="265">
        <f t="shared" si="964"/>
        <v>224116.87131687568</v>
      </c>
      <c r="Q4402" s="265">
        <f t="shared" si="965"/>
        <v>378671.89673019963</v>
      </c>
      <c r="R4402" s="266">
        <f t="shared" si="966"/>
        <v>602788.76804707525</v>
      </c>
    </row>
    <row r="4403" spans="1:18" x14ac:dyDescent="0.3">
      <c r="A4403" s="82">
        <v>4372</v>
      </c>
      <c r="B4403" s="94">
        <f t="shared" si="955"/>
        <v>7.1300792704911685E-37</v>
      </c>
      <c r="C4403" s="179">
        <f t="shared" si="956"/>
        <v>7.1139950396222756E-37</v>
      </c>
      <c r="D4403" s="166">
        <f t="shared" si="957"/>
        <v>2.2558277767625785E-3</v>
      </c>
      <c r="E4403" s="167">
        <f t="shared" si="967"/>
        <v>24.291375447755232</v>
      </c>
      <c r="F4403" s="168">
        <f t="shared" si="968"/>
        <v>9.86473486778279</v>
      </c>
      <c r="G4403" s="168">
        <f t="shared" si="958"/>
        <v>342819.49490029243</v>
      </c>
      <c r="H4403" s="168">
        <f t="shared" si="959"/>
        <v>271310.33852408634</v>
      </c>
      <c r="I4403" s="169">
        <f t="shared" si="960"/>
        <v>614129.83342437877</v>
      </c>
      <c r="J4403" s="169">
        <f t="shared" si="962"/>
        <v>584739.16367946262</v>
      </c>
      <c r="K4403" s="95"/>
      <c r="L4403" s="265">
        <f t="shared" si="961"/>
        <v>235408.03765657655</v>
      </c>
      <c r="M4403" s="265">
        <f>$G4403*NonHospFrac+theModel!$H4403*NonHospFrac</f>
        <v>378721.79576780216</v>
      </c>
      <c r="N4403" s="266">
        <f t="shared" si="963"/>
        <v>614129.83342437865</v>
      </c>
      <c r="O4403" s="159"/>
      <c r="P4403" s="265">
        <f t="shared" si="964"/>
        <v>224142.01618440112</v>
      </c>
      <c r="Q4403" s="265">
        <f t="shared" si="965"/>
        <v>378720.24112612737</v>
      </c>
      <c r="R4403" s="266">
        <f t="shared" si="966"/>
        <v>602862.25731052854</v>
      </c>
    </row>
    <row r="4404" spans="1:18" x14ac:dyDescent="0.3">
      <c r="A4404" s="82">
        <v>4373</v>
      </c>
      <c r="B4404" s="94">
        <f t="shared" si="955"/>
        <v>6.9968861151271767E-37</v>
      </c>
      <c r="C4404" s="179">
        <f t="shared" si="956"/>
        <v>6.9811023450778283E-37</v>
      </c>
      <c r="D4404" s="166">
        <f t="shared" si="957"/>
        <v>2.2558277767625785E-3</v>
      </c>
      <c r="E4404" s="167">
        <f t="shared" si="967"/>
        <v>24.291375447755232</v>
      </c>
      <c r="F4404" s="168">
        <f t="shared" si="968"/>
        <v>9.8669906955595525</v>
      </c>
      <c r="G4404" s="168">
        <f t="shared" si="958"/>
        <v>342897.88947950589</v>
      </c>
      <c r="H4404" s="168">
        <f t="shared" si="959"/>
        <v>271310.33852408634</v>
      </c>
      <c r="I4404" s="169">
        <f t="shared" si="960"/>
        <v>614208.22800359223</v>
      </c>
      <c r="J4404" s="169">
        <f t="shared" si="962"/>
        <v>584804.75865235983</v>
      </c>
      <c r="K4404" s="95"/>
      <c r="L4404" s="265">
        <f t="shared" si="961"/>
        <v>235438.08783986216</v>
      </c>
      <c r="M4404" s="265">
        <f>$G4404*NonHospFrac+theModel!$H4404*NonHospFrac</f>
        <v>378770.14016373002</v>
      </c>
      <c r="N4404" s="266">
        <f t="shared" si="963"/>
        <v>614208.22800359223</v>
      </c>
      <c r="O4404" s="159"/>
      <c r="P4404" s="265">
        <f t="shared" si="964"/>
        <v>224167.1600269723</v>
      </c>
      <c r="Q4404" s="265">
        <f t="shared" si="965"/>
        <v>378768.58552205522</v>
      </c>
      <c r="R4404" s="266">
        <f t="shared" si="966"/>
        <v>602935.74554902758</v>
      </c>
    </row>
    <row r="4405" spans="1:18" x14ac:dyDescent="0.3">
      <c r="A4405" s="82">
        <v>4374</v>
      </c>
      <c r="B4405" s="94">
        <f t="shared" si="955"/>
        <v>6.8661810690760575E-37</v>
      </c>
      <c r="C4405" s="179">
        <f t="shared" si="956"/>
        <v>6.8506921471001546E-37</v>
      </c>
      <c r="D4405" s="166">
        <f t="shared" si="957"/>
        <v>2.2558277767625785E-3</v>
      </c>
      <c r="E4405" s="167">
        <f t="shared" si="967"/>
        <v>24.291375447755232</v>
      </c>
      <c r="F4405" s="168">
        <f t="shared" si="968"/>
        <v>9.8692465233363151</v>
      </c>
      <c r="G4405" s="168">
        <f t="shared" si="958"/>
        <v>342976.28405871929</v>
      </c>
      <c r="H4405" s="168">
        <f t="shared" si="959"/>
        <v>271310.33852408634</v>
      </c>
      <c r="I4405" s="169">
        <f t="shared" si="960"/>
        <v>614286.62258280558</v>
      </c>
      <c r="J4405" s="169">
        <f t="shared" si="962"/>
        <v>584870.35095147672</v>
      </c>
      <c r="K4405" s="95"/>
      <c r="L4405" s="265">
        <f t="shared" si="961"/>
        <v>235468.13802314774</v>
      </c>
      <c r="M4405" s="265">
        <f>$G4405*NonHospFrac+theModel!$H4405*NonHospFrac</f>
        <v>378818.48455965787</v>
      </c>
      <c r="N4405" s="266">
        <f t="shared" si="963"/>
        <v>614286.62258280558</v>
      </c>
      <c r="O4405" s="159"/>
      <c r="P4405" s="265">
        <f t="shared" si="964"/>
        <v>224192.30284463093</v>
      </c>
      <c r="Q4405" s="265">
        <f t="shared" si="965"/>
        <v>378816.92991798307</v>
      </c>
      <c r="R4405" s="266">
        <f t="shared" si="966"/>
        <v>603009.23276261403</v>
      </c>
    </row>
    <row r="4406" spans="1:18" x14ac:dyDescent="0.3">
      <c r="A4406" s="82">
        <v>4375</v>
      </c>
      <c r="B4406" s="94">
        <f t="shared" si="955"/>
        <v>6.7379176533135368E-37</v>
      </c>
      <c r="C4406" s="179">
        <f t="shared" si="956"/>
        <v>6.7227180715136528E-37</v>
      </c>
      <c r="D4406" s="166">
        <f t="shared" si="957"/>
        <v>2.2558277767625785E-3</v>
      </c>
      <c r="E4406" s="167">
        <f t="shared" si="967"/>
        <v>24.291375447755232</v>
      </c>
      <c r="F4406" s="168">
        <f t="shared" si="968"/>
        <v>9.8715023511130777</v>
      </c>
      <c r="G4406" s="168">
        <f t="shared" si="958"/>
        <v>343054.67863793275</v>
      </c>
      <c r="H4406" s="168">
        <f t="shared" si="959"/>
        <v>271310.33852408634</v>
      </c>
      <c r="I4406" s="169">
        <f t="shared" si="960"/>
        <v>614365.01716201915</v>
      </c>
      <c r="J4406" s="169">
        <f t="shared" si="962"/>
        <v>584935.94057692261</v>
      </c>
      <c r="K4406" s="95"/>
      <c r="L4406" s="265">
        <f t="shared" si="961"/>
        <v>235498.18820643332</v>
      </c>
      <c r="M4406" s="265">
        <f>$G4406*NonHospFrac+theModel!$H4406*NonHospFrac</f>
        <v>378866.82895558572</v>
      </c>
      <c r="N4406" s="266">
        <f t="shared" si="963"/>
        <v>614365.01716201904</v>
      </c>
      <c r="O4406" s="159"/>
      <c r="P4406" s="265">
        <f t="shared" si="964"/>
        <v>224217.44463741881</v>
      </c>
      <c r="Q4406" s="265">
        <f t="shared" si="965"/>
        <v>378865.27431391092</v>
      </c>
      <c r="R4406" s="266">
        <f t="shared" si="966"/>
        <v>603082.71895132971</v>
      </c>
    </row>
    <row r="4407" spans="1:18" x14ac:dyDescent="0.3">
      <c r="A4407" s="82">
        <v>4376</v>
      </c>
      <c r="B4407" s="94">
        <f t="shared" si="955"/>
        <v>6.6120502570640849E-37</v>
      </c>
      <c r="C4407" s="179">
        <f t="shared" si="956"/>
        <v>6.5971346104328496E-37</v>
      </c>
      <c r="D4407" s="166">
        <f t="shared" si="957"/>
        <v>2.2558277767625785E-3</v>
      </c>
      <c r="E4407" s="167">
        <f t="shared" si="967"/>
        <v>24.291375447755232</v>
      </c>
      <c r="F4407" s="168">
        <f t="shared" si="968"/>
        <v>9.8737581788898403</v>
      </c>
      <c r="G4407" s="168">
        <f t="shared" si="958"/>
        <v>343133.07321714616</v>
      </c>
      <c r="H4407" s="168">
        <f t="shared" si="959"/>
        <v>271310.33852408634</v>
      </c>
      <c r="I4407" s="169">
        <f t="shared" si="960"/>
        <v>614443.4117412325</v>
      </c>
      <c r="J4407" s="169">
        <f t="shared" si="962"/>
        <v>585001.52752880601</v>
      </c>
      <c r="K4407" s="95"/>
      <c r="L4407" s="265">
        <f t="shared" si="961"/>
        <v>235528.2383897189</v>
      </c>
      <c r="M4407" s="265">
        <f>$G4407*NonHospFrac+theModel!$H4407*NonHospFrac</f>
        <v>378915.17335151357</v>
      </c>
      <c r="N4407" s="266">
        <f t="shared" si="963"/>
        <v>614443.4117412325</v>
      </c>
      <c r="O4407" s="159"/>
      <c r="P4407" s="265">
        <f t="shared" si="964"/>
        <v>224242.58540537773</v>
      </c>
      <c r="Q4407" s="265">
        <f t="shared" si="965"/>
        <v>378913.61870983877</v>
      </c>
      <c r="R4407" s="266">
        <f t="shared" si="966"/>
        <v>603156.2041152165</v>
      </c>
    </row>
    <row r="4408" spans="1:18" x14ac:dyDescent="0.3">
      <c r="A4408" s="82">
        <v>4377</v>
      </c>
      <c r="B4408" s="94">
        <f t="shared" si="955"/>
        <v>6.4885341215831695E-37</v>
      </c>
      <c r="C4408" s="179">
        <f t="shared" si="956"/>
        <v>6.47389710608123E-37</v>
      </c>
      <c r="D4408" s="166">
        <f t="shared" si="957"/>
        <v>2.2558277767625785E-3</v>
      </c>
      <c r="E4408" s="167">
        <f t="shared" si="967"/>
        <v>24.291375447755232</v>
      </c>
      <c r="F4408" s="168">
        <f t="shared" si="968"/>
        <v>9.8760140066666029</v>
      </c>
      <c r="G4408" s="168">
        <f t="shared" si="958"/>
        <v>343211.46779635956</v>
      </c>
      <c r="H4408" s="168">
        <f t="shared" si="959"/>
        <v>271310.33852408634</v>
      </c>
      <c r="I4408" s="169">
        <f t="shared" si="960"/>
        <v>614521.80632044584</v>
      </c>
      <c r="J4408" s="169">
        <f t="shared" si="962"/>
        <v>585067.11180723622</v>
      </c>
      <c r="K4408" s="95"/>
      <c r="L4408" s="265">
        <f t="shared" si="961"/>
        <v>235558.28857300445</v>
      </c>
      <c r="M4408" s="265">
        <f>$G4408*NonHospFrac+theModel!$H4408*NonHospFrac</f>
        <v>378963.51774744142</v>
      </c>
      <c r="N4408" s="266">
        <f t="shared" si="963"/>
        <v>614521.80632044584</v>
      </c>
      <c r="O4408" s="159"/>
      <c r="P4408" s="265">
        <f t="shared" si="964"/>
        <v>224267.72514854942</v>
      </c>
      <c r="Q4408" s="265">
        <f t="shared" si="965"/>
        <v>378961.96310576663</v>
      </c>
      <c r="R4408" s="266">
        <f t="shared" si="966"/>
        <v>603229.6882543161</v>
      </c>
    </row>
    <row r="4409" spans="1:18" x14ac:dyDescent="0.3">
      <c r="A4409" s="82">
        <v>4378</v>
      </c>
      <c r="B4409" s="94">
        <f t="shared" si="955"/>
        <v>6.3673253242394143E-37</v>
      </c>
      <c r="C4409" s="179">
        <f t="shared" si="956"/>
        <v>6.3529617349093114E-37</v>
      </c>
      <c r="D4409" s="166">
        <f t="shared" si="957"/>
        <v>2.2558277767625785E-3</v>
      </c>
      <c r="E4409" s="167">
        <f t="shared" si="967"/>
        <v>24.291375447755232</v>
      </c>
      <c r="F4409" s="168">
        <f t="shared" si="968"/>
        <v>9.8782698344433655</v>
      </c>
      <c r="G4409" s="168">
        <f t="shared" si="958"/>
        <v>343289.86237557302</v>
      </c>
      <c r="H4409" s="168">
        <f t="shared" si="959"/>
        <v>271310.33852408634</v>
      </c>
      <c r="I4409" s="169">
        <f t="shared" si="960"/>
        <v>614600.20089965942</v>
      </c>
      <c r="J4409" s="169">
        <f t="shared" si="962"/>
        <v>585132.69341232232</v>
      </c>
      <c r="K4409" s="95"/>
      <c r="L4409" s="265">
        <f t="shared" si="961"/>
        <v>235588.33875629006</v>
      </c>
      <c r="M4409" s="265">
        <f>$G4409*NonHospFrac+theModel!$H4409*NonHospFrac</f>
        <v>379011.86214336928</v>
      </c>
      <c r="N4409" s="266">
        <f t="shared" si="963"/>
        <v>614600.20089965931</v>
      </c>
      <c r="O4409" s="159"/>
      <c r="P4409" s="265">
        <f t="shared" si="964"/>
        <v>224292.86386697573</v>
      </c>
      <c r="Q4409" s="265">
        <f t="shared" si="965"/>
        <v>379010.30750169448</v>
      </c>
      <c r="R4409" s="266">
        <f t="shared" si="966"/>
        <v>603303.17136867018</v>
      </c>
    </row>
    <row r="4410" spans="1:18" x14ac:dyDescent="0.3">
      <c r="A4410" s="82">
        <v>4379</v>
      </c>
      <c r="B4410" s="94">
        <f t="shared" si="955"/>
        <v>6.2483807628971008E-37</v>
      </c>
      <c r="C4410" s="179">
        <f t="shared" si="956"/>
        <v>6.2342854920123684E-37</v>
      </c>
      <c r="D4410" s="166">
        <f t="shared" si="957"/>
        <v>2.2558277767625785E-3</v>
      </c>
      <c r="E4410" s="167">
        <f t="shared" si="967"/>
        <v>24.291375447755232</v>
      </c>
      <c r="F4410" s="168">
        <f t="shared" si="968"/>
        <v>9.8805256622201281</v>
      </c>
      <c r="G4410" s="168">
        <f t="shared" si="958"/>
        <v>343368.25695478643</v>
      </c>
      <c r="H4410" s="168">
        <f t="shared" si="959"/>
        <v>271310.33852408634</v>
      </c>
      <c r="I4410" s="169">
        <f t="shared" si="960"/>
        <v>614678.59547887277</v>
      </c>
      <c r="J4410" s="169">
        <f t="shared" si="962"/>
        <v>585198.27234417282</v>
      </c>
      <c r="K4410" s="95"/>
      <c r="L4410" s="265">
        <f t="shared" si="961"/>
        <v>235618.38893957564</v>
      </c>
      <c r="M4410" s="265">
        <f>$G4410*NonHospFrac+theModel!$H4410*NonHospFrac</f>
        <v>379060.20653929713</v>
      </c>
      <c r="N4410" s="266">
        <f t="shared" si="963"/>
        <v>614678.59547887277</v>
      </c>
      <c r="O4410" s="159"/>
      <c r="P4410" s="265">
        <f t="shared" si="964"/>
        <v>224318.00156069838</v>
      </c>
      <c r="Q4410" s="265">
        <f t="shared" si="965"/>
        <v>379058.65189762233</v>
      </c>
      <c r="R4410" s="266">
        <f t="shared" si="966"/>
        <v>603376.65345832077</v>
      </c>
    </row>
    <row r="4411" spans="1:18" x14ac:dyDescent="0.3">
      <c r="A4411" s="82">
        <v>4380</v>
      </c>
      <c r="B4411" s="94">
        <f t="shared" si="955"/>
        <v>6.1316581405874833E-37</v>
      </c>
      <c r="C4411" s="179">
        <f t="shared" si="956"/>
        <v>6.1178261758363336E-37</v>
      </c>
      <c r="D4411" s="166">
        <f t="shared" si="957"/>
        <v>2.2558277767625785E-3</v>
      </c>
      <c r="E4411" s="167">
        <f t="shared" si="967"/>
        <v>24.291375447755232</v>
      </c>
      <c r="F4411" s="168">
        <f t="shared" si="968"/>
        <v>9.8827814899968907</v>
      </c>
      <c r="G4411" s="168">
        <f t="shared" si="958"/>
        <v>343446.65153399983</v>
      </c>
      <c r="H4411" s="168">
        <f t="shared" si="959"/>
        <v>271310.33852408634</v>
      </c>
      <c r="I4411" s="169">
        <f t="shared" si="960"/>
        <v>614756.99005808611</v>
      </c>
      <c r="J4411" s="169">
        <f t="shared" si="962"/>
        <v>585263.84860289702</v>
      </c>
      <c r="K4411" s="95"/>
      <c r="L4411" s="265">
        <f t="shared" si="961"/>
        <v>235648.43912286119</v>
      </c>
      <c r="M4411" s="265">
        <f>$G4411*NonHospFrac+theModel!$H4411*NonHospFrac</f>
        <v>379108.55093522498</v>
      </c>
      <c r="N4411" s="266">
        <f t="shared" si="963"/>
        <v>614756.99005808611</v>
      </c>
      <c r="O4411" s="159"/>
      <c r="P4411" s="265">
        <f t="shared" si="964"/>
        <v>224343.13822975912</v>
      </c>
      <c r="Q4411" s="265">
        <f t="shared" si="965"/>
        <v>379106.99629355018</v>
      </c>
      <c r="R4411" s="266">
        <f t="shared" si="966"/>
        <v>603450.1345233093</v>
      </c>
    </row>
    <row r="4412" spans="1:18" x14ac:dyDescent="0.3">
      <c r="A4412" s="82">
        <v>4381</v>
      </c>
      <c r="B4412" s="94">
        <f t="shared" si="955"/>
        <v>6.0171159504693233E-37</v>
      </c>
      <c r="C4412" s="179">
        <f t="shared" si="956"/>
        <v>6.0035423731722534E-37</v>
      </c>
      <c r="D4412" s="166">
        <f t="shared" si="957"/>
        <v>2.2558277767625785E-3</v>
      </c>
      <c r="E4412" s="167">
        <f t="shared" si="967"/>
        <v>24.291375447755232</v>
      </c>
      <c r="F4412" s="168">
        <f t="shared" si="968"/>
        <v>9.8850373177736532</v>
      </c>
      <c r="G4412" s="168">
        <f t="shared" si="958"/>
        <v>343525.04611321329</v>
      </c>
      <c r="H4412" s="168">
        <f t="shared" si="959"/>
        <v>271310.33852408634</v>
      </c>
      <c r="I4412" s="169">
        <f t="shared" si="960"/>
        <v>614835.38463729969</v>
      </c>
      <c r="J4412" s="169">
        <f t="shared" si="962"/>
        <v>585329.42218860402</v>
      </c>
      <c r="K4412" s="95"/>
      <c r="L4412" s="265">
        <f t="shared" si="961"/>
        <v>235678.4893061468</v>
      </c>
      <c r="M4412" s="265">
        <f>$G4412*NonHospFrac+theModel!$H4412*NonHospFrac</f>
        <v>379156.89533115283</v>
      </c>
      <c r="N4412" s="266">
        <f t="shared" si="963"/>
        <v>614835.38463729969</v>
      </c>
      <c r="O4412" s="159"/>
      <c r="P4412" s="265">
        <f t="shared" si="964"/>
        <v>224368.2738741998</v>
      </c>
      <c r="Q4412" s="265">
        <f t="shared" si="965"/>
        <v>379155.34068947803</v>
      </c>
      <c r="R4412" s="266">
        <f t="shared" si="966"/>
        <v>603523.61456367781</v>
      </c>
    </row>
    <row r="4413" spans="1:18" x14ac:dyDescent="0.3">
      <c r="A4413" s="82">
        <v>4382</v>
      </c>
      <c r="B4413" s="94">
        <f t="shared" si="955"/>
        <v>5.904713461067715E-37</v>
      </c>
      <c r="C4413" s="179">
        <f t="shared" si="956"/>
        <v>5.8913934444284146E-37</v>
      </c>
      <c r="D4413" s="166">
        <f t="shared" si="957"/>
        <v>2.2558277767625785E-3</v>
      </c>
      <c r="E4413" s="167">
        <f t="shared" si="967"/>
        <v>24.291375447755232</v>
      </c>
      <c r="F4413" s="168">
        <f t="shared" si="968"/>
        <v>9.8872931455504158</v>
      </c>
      <c r="G4413" s="168">
        <f t="shared" si="958"/>
        <v>343603.4406924267</v>
      </c>
      <c r="H4413" s="168">
        <f t="shared" si="959"/>
        <v>271310.33852408634</v>
      </c>
      <c r="I4413" s="169">
        <f t="shared" si="960"/>
        <v>614913.77921651304</v>
      </c>
      <c r="J4413" s="169">
        <f t="shared" si="962"/>
        <v>585394.9931014023</v>
      </c>
      <c r="K4413" s="95"/>
      <c r="L4413" s="265">
        <f t="shared" si="961"/>
        <v>235708.53948943235</v>
      </c>
      <c r="M4413" s="265">
        <f>$G4413*NonHospFrac+theModel!$H4413*NonHospFrac</f>
        <v>379205.23972708068</v>
      </c>
      <c r="N4413" s="266">
        <f t="shared" si="963"/>
        <v>614913.77921651304</v>
      </c>
      <c r="O4413" s="159"/>
      <c r="P4413" s="265">
        <f t="shared" si="964"/>
        <v>224393.40849406208</v>
      </c>
      <c r="Q4413" s="265">
        <f t="shared" si="965"/>
        <v>379203.68508540589</v>
      </c>
      <c r="R4413" s="266">
        <f t="shared" si="966"/>
        <v>603597.09357946797</v>
      </c>
    </row>
    <row r="4414" spans="1:18" x14ac:dyDescent="0.3">
      <c r="A4414" s="82">
        <v>4383</v>
      </c>
      <c r="B4414" s="94">
        <f t="shared" si="955"/>
        <v>5.7944107017904195E-37</v>
      </c>
      <c r="C4414" s="179">
        <f t="shared" si="956"/>
        <v>5.7813395091793501E-37</v>
      </c>
      <c r="D4414" s="166">
        <f t="shared" si="957"/>
        <v>2.2558277767625785E-3</v>
      </c>
      <c r="E4414" s="167">
        <f t="shared" si="967"/>
        <v>24.291375447755232</v>
      </c>
      <c r="F4414" s="168">
        <f t="shared" si="968"/>
        <v>9.8895489733271784</v>
      </c>
      <c r="G4414" s="168">
        <f t="shared" si="958"/>
        <v>343681.8352716401</v>
      </c>
      <c r="H4414" s="168">
        <f t="shared" si="959"/>
        <v>271310.33852408634</v>
      </c>
      <c r="I4414" s="169">
        <f t="shared" si="960"/>
        <v>614992.17379572638</v>
      </c>
      <c r="J4414" s="169">
        <f t="shared" si="962"/>
        <v>585460.56134140119</v>
      </c>
      <c r="K4414" s="95"/>
      <c r="L4414" s="265">
        <f t="shared" si="961"/>
        <v>235738.58967271794</v>
      </c>
      <c r="M4414" s="265">
        <f>$G4414*NonHospFrac+theModel!$H4414*NonHospFrac</f>
        <v>379253.58412300848</v>
      </c>
      <c r="N4414" s="266">
        <f t="shared" si="963"/>
        <v>614992.17379572638</v>
      </c>
      <c r="O4414" s="159"/>
      <c r="P4414" s="265">
        <f t="shared" si="964"/>
        <v>224418.5420893878</v>
      </c>
      <c r="Q4414" s="265">
        <f t="shared" si="965"/>
        <v>379252.02948133368</v>
      </c>
      <c r="R4414" s="266">
        <f t="shared" si="966"/>
        <v>603670.57157072145</v>
      </c>
    </row>
    <row r="4415" spans="1:18" x14ac:dyDescent="0.3">
      <c r="A4415" s="82">
        <v>4384</v>
      </c>
      <c r="B4415" s="94">
        <f t="shared" si="955"/>
        <v>5.6861684487147151E-37</v>
      </c>
      <c r="C4415" s="179">
        <f t="shared" si="956"/>
        <v>5.6733414319847533E-37</v>
      </c>
      <c r="D4415" s="166">
        <f t="shared" si="957"/>
        <v>2.2558277767625785E-3</v>
      </c>
      <c r="E4415" s="167">
        <f t="shared" si="967"/>
        <v>24.291375447755232</v>
      </c>
      <c r="F4415" s="168">
        <f t="shared" si="968"/>
        <v>9.891804801103941</v>
      </c>
      <c r="G4415" s="168">
        <f t="shared" si="958"/>
        <v>343760.22985085356</v>
      </c>
      <c r="H4415" s="168">
        <f t="shared" si="959"/>
        <v>271310.33852408634</v>
      </c>
      <c r="I4415" s="169">
        <f t="shared" si="960"/>
        <v>615070.56837493996</v>
      </c>
      <c r="J4415" s="169">
        <f t="shared" si="962"/>
        <v>585526.12690870964</v>
      </c>
      <c r="K4415" s="95"/>
      <c r="L4415" s="265">
        <f t="shared" si="961"/>
        <v>235768.63985600354</v>
      </c>
      <c r="M4415" s="265">
        <f>$G4415*NonHospFrac+theModel!$H4415*NonHospFrac</f>
        <v>379301.92851893639</v>
      </c>
      <c r="N4415" s="266">
        <f t="shared" si="963"/>
        <v>615070.56837493996</v>
      </c>
      <c r="O4415" s="159"/>
      <c r="P4415" s="265">
        <f t="shared" si="964"/>
        <v>224443.6746602187</v>
      </c>
      <c r="Q4415" s="265">
        <f t="shared" si="965"/>
        <v>379300.37387726159</v>
      </c>
      <c r="R4415" s="266">
        <f t="shared" si="966"/>
        <v>603744.0485374803</v>
      </c>
    </row>
    <row r="4416" spans="1:18" x14ac:dyDescent="0.3">
      <c r="A4416" s="82">
        <v>4385</v>
      </c>
      <c r="B4416" s="94">
        <f t="shared" si="955"/>
        <v>5.5799482106381124E-37</v>
      </c>
      <c r="C4416" s="179">
        <f t="shared" si="956"/>
        <v>5.567360808471658E-37</v>
      </c>
      <c r="D4416" s="166">
        <f t="shared" si="957"/>
        <v>2.2558277767625785E-3</v>
      </c>
      <c r="E4416" s="167">
        <f t="shared" si="967"/>
        <v>24.291375447755232</v>
      </c>
      <c r="F4416" s="168">
        <f t="shared" si="968"/>
        <v>9.8940606288807036</v>
      </c>
      <c r="G4416" s="168">
        <f t="shared" si="958"/>
        <v>343838.62443006696</v>
      </c>
      <c r="H4416" s="168">
        <f t="shared" si="959"/>
        <v>271310.33852408634</v>
      </c>
      <c r="I4416" s="169">
        <f t="shared" si="960"/>
        <v>615148.96295415331</v>
      </c>
      <c r="J4416" s="169">
        <f t="shared" si="962"/>
        <v>585591.68980343628</v>
      </c>
      <c r="K4416" s="95"/>
      <c r="L4416" s="265">
        <f t="shared" si="961"/>
        <v>235798.6900392891</v>
      </c>
      <c r="M4416" s="265">
        <f>$G4416*NonHospFrac+theModel!$H4416*NonHospFrac</f>
        <v>379350.27291486418</v>
      </c>
      <c r="N4416" s="266">
        <f t="shared" si="963"/>
        <v>615148.96295415331</v>
      </c>
      <c r="O4416" s="159"/>
      <c r="P4416" s="265">
        <f t="shared" si="964"/>
        <v>224468.80620659649</v>
      </c>
      <c r="Q4416" s="265">
        <f t="shared" si="965"/>
        <v>379348.71827318938</v>
      </c>
      <c r="R4416" s="266">
        <f t="shared" si="966"/>
        <v>603817.52447978593</v>
      </c>
    </row>
    <row r="4417" spans="1:18" x14ac:dyDescent="0.3">
      <c r="A4417" s="82">
        <v>4386</v>
      </c>
      <c r="B4417" s="94">
        <f t="shared" si="955"/>
        <v>5.4757122153921085E-37</v>
      </c>
      <c r="C4417" s="179">
        <f t="shared" si="956"/>
        <v>5.4633599516790692E-37</v>
      </c>
      <c r="D4417" s="166">
        <f t="shared" si="957"/>
        <v>2.2558277767625785E-3</v>
      </c>
      <c r="E4417" s="167">
        <f t="shared" si="967"/>
        <v>24.291375447755232</v>
      </c>
      <c r="F4417" s="168">
        <f t="shared" si="968"/>
        <v>9.8963164566574662</v>
      </c>
      <c r="G4417" s="168">
        <f t="shared" si="958"/>
        <v>343917.01900928037</v>
      </c>
      <c r="H4417" s="168">
        <f t="shared" si="959"/>
        <v>271310.33852408634</v>
      </c>
      <c r="I4417" s="169">
        <f t="shared" si="960"/>
        <v>615227.35753336665</v>
      </c>
      <c r="J4417" s="169">
        <f t="shared" si="962"/>
        <v>585657.2500256903</v>
      </c>
      <c r="K4417" s="95"/>
      <c r="L4417" s="265">
        <f t="shared" si="961"/>
        <v>235828.74022257468</v>
      </c>
      <c r="M4417" s="265">
        <f>$G4417*NonHospFrac+theModel!$H4417*NonHospFrac</f>
        <v>379398.61731079197</v>
      </c>
      <c r="N4417" s="266">
        <f t="shared" si="963"/>
        <v>615227.35753336665</v>
      </c>
      <c r="O4417" s="159"/>
      <c r="P4417" s="265">
        <f t="shared" si="964"/>
        <v>224493.93672856301</v>
      </c>
      <c r="Q4417" s="265">
        <f t="shared" si="965"/>
        <v>379397.06266911718</v>
      </c>
      <c r="R4417" s="266">
        <f t="shared" si="966"/>
        <v>603890.99939768016</v>
      </c>
    </row>
    <row r="4418" spans="1:18" x14ac:dyDescent="0.3">
      <c r="A4418" s="82">
        <v>4387</v>
      </c>
      <c r="B4418" s="94">
        <f t="shared" si="955"/>
        <v>5.3734233964090247E-37</v>
      </c>
      <c r="C4418" s="179">
        <f t="shared" si="956"/>
        <v>5.3613018786550989E-37</v>
      </c>
      <c r="D4418" s="166">
        <f t="shared" si="957"/>
        <v>2.2558277767625785E-3</v>
      </c>
      <c r="E4418" s="167">
        <f t="shared" si="967"/>
        <v>24.291375447755232</v>
      </c>
      <c r="F4418" s="168">
        <f t="shared" si="968"/>
        <v>9.8985722844342288</v>
      </c>
      <c r="G4418" s="168">
        <f t="shared" si="958"/>
        <v>343995.41358849377</v>
      </c>
      <c r="H4418" s="168">
        <f t="shared" si="959"/>
        <v>271310.33852408634</v>
      </c>
      <c r="I4418" s="169">
        <f t="shared" si="960"/>
        <v>615305.75211258011</v>
      </c>
      <c r="J4418" s="169">
        <f t="shared" si="962"/>
        <v>585722.80757558066</v>
      </c>
      <c r="K4418" s="95"/>
      <c r="L4418" s="265">
        <f t="shared" si="961"/>
        <v>235858.79040586026</v>
      </c>
      <c r="M4418" s="265">
        <f>$G4418*NonHospFrac+theModel!$H4418*NonHospFrac</f>
        <v>379446.96170671983</v>
      </c>
      <c r="N4418" s="266">
        <f t="shared" si="963"/>
        <v>615305.75211258011</v>
      </c>
      <c r="O4418" s="159"/>
      <c r="P4418" s="265">
        <f t="shared" si="964"/>
        <v>224519.06622615998</v>
      </c>
      <c r="Q4418" s="265">
        <f t="shared" si="965"/>
        <v>379445.40706504503</v>
      </c>
      <c r="R4418" s="266">
        <f t="shared" si="966"/>
        <v>603964.47329120501</v>
      </c>
    </row>
    <row r="4419" spans="1:18" x14ac:dyDescent="0.3">
      <c r="A4419" s="82">
        <v>4388</v>
      </c>
      <c r="B4419" s="94">
        <f t="shared" si="955"/>
        <v>5.2730453795423037E-37</v>
      </c>
      <c r="C4419" s="179">
        <f t="shared" si="956"/>
        <v>5.2611502973070024E-37</v>
      </c>
      <c r="D4419" s="166">
        <f t="shared" si="957"/>
        <v>2.2558277767625785E-3</v>
      </c>
      <c r="E4419" s="167">
        <f t="shared" si="967"/>
        <v>24.291375447755232</v>
      </c>
      <c r="F4419" s="168">
        <f t="shared" si="968"/>
        <v>9.9008281122109913</v>
      </c>
      <c r="G4419" s="168">
        <f t="shared" si="958"/>
        <v>344073.80816770723</v>
      </c>
      <c r="H4419" s="168">
        <f t="shared" si="959"/>
        <v>271310.33852408634</v>
      </c>
      <c r="I4419" s="169">
        <f t="shared" si="960"/>
        <v>615384.14669179358</v>
      </c>
      <c r="J4419" s="169">
        <f t="shared" si="962"/>
        <v>585788.36245321622</v>
      </c>
      <c r="K4419" s="95"/>
      <c r="L4419" s="265">
        <f t="shared" si="961"/>
        <v>235888.84058914584</v>
      </c>
      <c r="M4419" s="265">
        <f>$G4419*NonHospFrac+theModel!$H4419*NonHospFrac</f>
        <v>379495.30610264768</v>
      </c>
      <c r="N4419" s="266">
        <f t="shared" si="963"/>
        <v>615384.14669179358</v>
      </c>
      <c r="O4419" s="159"/>
      <c r="P4419" s="265">
        <f t="shared" si="964"/>
        <v>224544.19469942915</v>
      </c>
      <c r="Q4419" s="265">
        <f t="shared" si="965"/>
        <v>379493.75146097288</v>
      </c>
      <c r="R4419" s="266">
        <f t="shared" si="966"/>
        <v>604037.94616040203</v>
      </c>
    </row>
    <row r="4420" spans="1:18" x14ac:dyDescent="0.3">
      <c r="A4420" s="82">
        <v>4389</v>
      </c>
      <c r="B4420" s="94">
        <f t="shared" si="955"/>
        <v>5.1745424701305521E-37</v>
      </c>
      <c r="C4420" s="179">
        <f t="shared" si="956"/>
        <v>5.1628695934943937E-37</v>
      </c>
      <c r="D4420" s="166">
        <f t="shared" si="957"/>
        <v>2.2558277767625785E-3</v>
      </c>
      <c r="E4420" s="167">
        <f t="shared" si="967"/>
        <v>24.291375447755232</v>
      </c>
      <c r="F4420" s="168">
        <f t="shared" si="968"/>
        <v>9.9030839399877539</v>
      </c>
      <c r="G4420" s="168">
        <f t="shared" si="958"/>
        <v>344152.20274692058</v>
      </c>
      <c r="H4420" s="168">
        <f t="shared" si="959"/>
        <v>271310.33852408634</v>
      </c>
      <c r="I4420" s="169">
        <f t="shared" si="960"/>
        <v>615462.54127100692</v>
      </c>
      <c r="J4420" s="169">
        <f t="shared" si="962"/>
        <v>585853.91465870582</v>
      </c>
      <c r="K4420" s="95"/>
      <c r="L4420" s="265">
        <f t="shared" si="961"/>
        <v>235918.89077243139</v>
      </c>
      <c r="M4420" s="265">
        <f>$G4420*NonHospFrac+theModel!$H4420*NonHospFrac</f>
        <v>379543.65049857553</v>
      </c>
      <c r="N4420" s="266">
        <f t="shared" si="963"/>
        <v>615462.54127100692</v>
      </c>
      <c r="O4420" s="159"/>
      <c r="P4420" s="265">
        <f t="shared" si="964"/>
        <v>224569.32214841226</v>
      </c>
      <c r="Q4420" s="265">
        <f t="shared" si="965"/>
        <v>379542.09585690073</v>
      </c>
      <c r="R4420" s="266">
        <f t="shared" si="966"/>
        <v>604111.41800531303</v>
      </c>
    </row>
    <row r="4421" spans="1:18" x14ac:dyDescent="0.3">
      <c r="A4421" s="82">
        <v>4390</v>
      </c>
      <c r="B4421" s="94">
        <f t="shared" si="955"/>
        <v>5.0778796403056328E-37</v>
      </c>
      <c r="C4421" s="179">
        <f t="shared" si="956"/>
        <v>5.066424818365974E-37</v>
      </c>
      <c r="D4421" s="166">
        <f t="shared" si="957"/>
        <v>2.2558277767625785E-3</v>
      </c>
      <c r="E4421" s="167">
        <f t="shared" si="967"/>
        <v>24.291375447755232</v>
      </c>
      <c r="F4421" s="168">
        <f t="shared" si="968"/>
        <v>9.9053397677645165</v>
      </c>
      <c r="G4421" s="168">
        <f t="shared" si="958"/>
        <v>344230.59732613404</v>
      </c>
      <c r="H4421" s="168">
        <f t="shared" si="959"/>
        <v>271310.33852408634</v>
      </c>
      <c r="I4421" s="169">
        <f t="shared" si="960"/>
        <v>615540.93585022038</v>
      </c>
      <c r="J4421" s="169">
        <f t="shared" si="962"/>
        <v>585919.46419215866</v>
      </c>
      <c r="K4421" s="95"/>
      <c r="L4421" s="265">
        <f t="shared" si="961"/>
        <v>235948.940955717</v>
      </c>
      <c r="M4421" s="265">
        <f>$G4421*NonHospFrac+theModel!$H4421*NonHospFrac</f>
        <v>379591.99489450338</v>
      </c>
      <c r="N4421" s="266">
        <f t="shared" si="963"/>
        <v>615540.93585022038</v>
      </c>
      <c r="O4421" s="159"/>
      <c r="P4421" s="265">
        <f t="shared" si="964"/>
        <v>224594.44857315114</v>
      </c>
      <c r="Q4421" s="265">
        <f t="shared" si="965"/>
        <v>379590.44025282859</v>
      </c>
      <c r="R4421" s="266">
        <f t="shared" si="966"/>
        <v>604184.88882597978</v>
      </c>
    </row>
    <row r="4422" spans="1:18" x14ac:dyDescent="0.3">
      <c r="A4422" s="82">
        <v>4391</v>
      </c>
      <c r="B4422" s="94">
        <f t="shared" si="955"/>
        <v>4.9830225165354936E-37</v>
      </c>
      <c r="C4422" s="179">
        <f t="shared" si="956"/>
        <v>4.9717816759304592E-37</v>
      </c>
      <c r="D4422" s="166">
        <f t="shared" si="957"/>
        <v>2.2558277767625785E-3</v>
      </c>
      <c r="E4422" s="167">
        <f t="shared" si="967"/>
        <v>24.291375447755232</v>
      </c>
      <c r="F4422" s="168">
        <f t="shared" si="968"/>
        <v>9.9075955955412791</v>
      </c>
      <c r="G4422" s="168">
        <f t="shared" si="958"/>
        <v>344308.99190534744</v>
      </c>
      <c r="H4422" s="168">
        <f t="shared" si="959"/>
        <v>271310.33852408634</v>
      </c>
      <c r="I4422" s="169">
        <f t="shared" si="960"/>
        <v>615619.33042943384</v>
      </c>
      <c r="J4422" s="169">
        <f t="shared" si="962"/>
        <v>585985.01105368347</v>
      </c>
      <c r="K4422" s="95"/>
      <c r="L4422" s="265">
        <f t="shared" si="961"/>
        <v>235978.99113900255</v>
      </c>
      <c r="M4422" s="265">
        <f>$G4422*NonHospFrac+theModel!$H4422*NonHospFrac</f>
        <v>379640.33929043123</v>
      </c>
      <c r="N4422" s="266">
        <f t="shared" si="963"/>
        <v>615619.33042943384</v>
      </c>
      <c r="O4422" s="159"/>
      <c r="P4422" s="265">
        <f t="shared" si="964"/>
        <v>224619.57397368742</v>
      </c>
      <c r="Q4422" s="265">
        <f t="shared" si="965"/>
        <v>379638.78464875644</v>
      </c>
      <c r="R4422" s="266">
        <f t="shared" si="966"/>
        <v>604258.35862244386</v>
      </c>
    </row>
    <row r="4423" spans="1:18" x14ac:dyDescent="0.3">
      <c r="A4423" s="82">
        <v>4392</v>
      </c>
      <c r="B4423" s="94">
        <f t="shared" si="955"/>
        <v>4.8899373674020173E-37</v>
      </c>
      <c r="C4423" s="179">
        <f t="shared" si="956"/>
        <v>4.8789065108620029E-37</v>
      </c>
      <c r="D4423" s="166">
        <f t="shared" si="957"/>
        <v>2.2558277767625785E-3</v>
      </c>
      <c r="E4423" s="167">
        <f t="shared" si="967"/>
        <v>24.291375447755232</v>
      </c>
      <c r="F4423" s="168">
        <f t="shared" si="968"/>
        <v>9.9098514233180417</v>
      </c>
      <c r="G4423" s="168">
        <f t="shared" si="958"/>
        <v>344387.38648456091</v>
      </c>
      <c r="H4423" s="168">
        <f t="shared" si="959"/>
        <v>271310.33852408634</v>
      </c>
      <c r="I4423" s="169">
        <f t="shared" si="960"/>
        <v>615697.72500864719</v>
      </c>
      <c r="J4423" s="169">
        <f t="shared" si="962"/>
        <v>586050.55524338898</v>
      </c>
      <c r="K4423" s="95"/>
      <c r="L4423" s="265">
        <f t="shared" si="961"/>
        <v>236009.04132228816</v>
      </c>
      <c r="M4423" s="265">
        <f>$G4423*NonHospFrac+theModel!$H4423*NonHospFrac</f>
        <v>379688.68368635909</v>
      </c>
      <c r="N4423" s="266">
        <f t="shared" si="963"/>
        <v>615697.72500864719</v>
      </c>
      <c r="O4423" s="159"/>
      <c r="P4423" s="265">
        <f t="shared" si="964"/>
        <v>224644.69835006297</v>
      </c>
      <c r="Q4423" s="265">
        <f t="shared" si="965"/>
        <v>379687.12904468429</v>
      </c>
      <c r="R4423" s="266">
        <f t="shared" si="966"/>
        <v>604331.82739474729</v>
      </c>
    </row>
    <row r="4424" spans="1:18" x14ac:dyDescent="0.3">
      <c r="A4424" s="82">
        <v>4393</v>
      </c>
      <c r="B4424" s="94">
        <f t="shared" si="955"/>
        <v>4.7985910916049759E-37</v>
      </c>
      <c r="C4424" s="179">
        <f t="shared" si="956"/>
        <v>4.787766296531208E-37</v>
      </c>
      <c r="D4424" s="166">
        <f t="shared" si="957"/>
        <v>2.2558277767625785E-3</v>
      </c>
      <c r="E4424" s="167">
        <f t="shared" si="967"/>
        <v>24.291375447755232</v>
      </c>
      <c r="F4424" s="168">
        <f t="shared" si="968"/>
        <v>9.9121072510948043</v>
      </c>
      <c r="G4424" s="168">
        <f t="shared" si="958"/>
        <v>344465.78106377437</v>
      </c>
      <c r="H4424" s="168">
        <f t="shared" si="959"/>
        <v>271310.33852408634</v>
      </c>
      <c r="I4424" s="169">
        <f t="shared" si="960"/>
        <v>615776.11958786077</v>
      </c>
      <c r="J4424" s="169">
        <f t="shared" si="962"/>
        <v>586116.09676138451</v>
      </c>
      <c r="K4424" s="95"/>
      <c r="L4424" s="265">
        <f t="shared" si="961"/>
        <v>236039.09150557374</v>
      </c>
      <c r="M4424" s="265">
        <f>$G4424*NonHospFrac+theModel!$H4424*NonHospFrac</f>
        <v>379737.02808228694</v>
      </c>
      <c r="N4424" s="266">
        <f t="shared" si="963"/>
        <v>615776.11958786065</v>
      </c>
      <c r="O4424" s="159"/>
      <c r="P4424" s="265">
        <f t="shared" si="964"/>
        <v>224669.82170231946</v>
      </c>
      <c r="Q4424" s="265">
        <f t="shared" si="965"/>
        <v>379735.47344061214</v>
      </c>
      <c r="R4424" s="266">
        <f t="shared" si="966"/>
        <v>604405.29514293163</v>
      </c>
    </row>
    <row r="4425" spans="1:18" x14ac:dyDescent="0.3">
      <c r="A4425" s="82">
        <v>4394</v>
      </c>
      <c r="B4425" s="94">
        <f t="shared" si="955"/>
        <v>4.7089512061919135E-37</v>
      </c>
      <c r="C4425" s="179">
        <f t="shared" si="956"/>
        <v>4.6983286232615663E-37</v>
      </c>
      <c r="D4425" s="166">
        <f t="shared" si="957"/>
        <v>2.2558277767625785E-3</v>
      </c>
      <c r="E4425" s="167">
        <f t="shared" si="967"/>
        <v>24.291375447755232</v>
      </c>
      <c r="F4425" s="168">
        <f t="shared" si="968"/>
        <v>9.9143630788715669</v>
      </c>
      <c r="G4425" s="168">
        <f t="shared" si="958"/>
        <v>344544.17564298777</v>
      </c>
      <c r="H4425" s="168">
        <f t="shared" si="959"/>
        <v>271310.33852408634</v>
      </c>
      <c r="I4425" s="169">
        <f t="shared" si="960"/>
        <v>615854.51416707411</v>
      </c>
      <c r="J4425" s="169">
        <f t="shared" si="962"/>
        <v>586181.63560777856</v>
      </c>
      <c r="K4425" s="95"/>
      <c r="L4425" s="265">
        <f t="shared" si="961"/>
        <v>236069.14168885932</v>
      </c>
      <c r="M4425" s="265">
        <f>$G4425*NonHospFrac+theModel!$H4425*NonHospFrac</f>
        <v>379785.37247821479</v>
      </c>
      <c r="N4425" s="266">
        <f t="shared" si="963"/>
        <v>615854.51416707411</v>
      </c>
      <c r="O4425" s="159"/>
      <c r="P4425" s="265">
        <f t="shared" si="964"/>
        <v>224694.94403049865</v>
      </c>
      <c r="Q4425" s="265">
        <f t="shared" si="965"/>
        <v>379783.81783653999</v>
      </c>
      <c r="R4425" s="266">
        <f t="shared" si="966"/>
        <v>604478.76186703867</v>
      </c>
    </row>
    <row r="4426" spans="1:18" x14ac:dyDescent="0.3">
      <c r="A4426" s="82">
        <v>4395</v>
      </c>
      <c r="B4426" s="94">
        <f t="shared" si="955"/>
        <v>4.6209858350067708E-37</v>
      </c>
      <c r="C4426" s="179">
        <f t="shared" si="956"/>
        <v>4.6105616868041364E-37</v>
      </c>
      <c r="D4426" s="166">
        <f t="shared" si="957"/>
        <v>2.2558277767625785E-3</v>
      </c>
      <c r="E4426" s="167">
        <f t="shared" si="967"/>
        <v>24.291375447755232</v>
      </c>
      <c r="F4426" s="168">
        <f t="shared" si="968"/>
        <v>9.9166189066483295</v>
      </c>
      <c r="G4426" s="168">
        <f t="shared" si="958"/>
        <v>344622.57022220118</v>
      </c>
      <c r="H4426" s="168">
        <f t="shared" si="959"/>
        <v>271310.33852408634</v>
      </c>
      <c r="I4426" s="169">
        <f t="shared" si="960"/>
        <v>615932.90874628746</v>
      </c>
      <c r="J4426" s="169">
        <f t="shared" si="962"/>
        <v>586247.17178268021</v>
      </c>
      <c r="K4426" s="95"/>
      <c r="L4426" s="265">
        <f t="shared" si="961"/>
        <v>236099.1918721449</v>
      </c>
      <c r="M4426" s="265">
        <f>$G4426*NonHospFrac+theModel!$H4426*NonHospFrac</f>
        <v>379833.71687414264</v>
      </c>
      <c r="N4426" s="266">
        <f t="shared" si="963"/>
        <v>615932.90874628758</v>
      </c>
      <c r="O4426" s="159"/>
      <c r="P4426" s="265">
        <f t="shared" si="964"/>
        <v>224720.06533464228</v>
      </c>
      <c r="Q4426" s="265">
        <f t="shared" si="965"/>
        <v>379832.16223246785</v>
      </c>
      <c r="R4426" s="266">
        <f t="shared" si="966"/>
        <v>604552.22756711009</v>
      </c>
    </row>
    <row r="4427" spans="1:18" x14ac:dyDescent="0.3">
      <c r="A4427" s="82">
        <v>4396</v>
      </c>
      <c r="B4427" s="94">
        <f t="shared" si="955"/>
        <v>4.5346636973547276E-37</v>
      </c>
      <c r="C4427" s="179">
        <f t="shared" si="956"/>
        <v>4.524434277027958E-37</v>
      </c>
      <c r="D4427" s="166">
        <f t="shared" si="957"/>
        <v>2.2558277767625785E-3</v>
      </c>
      <c r="E4427" s="167">
        <f t="shared" si="967"/>
        <v>24.291375447755232</v>
      </c>
      <c r="F4427" s="168">
        <f t="shared" si="968"/>
        <v>9.918874734425092</v>
      </c>
      <c r="G4427" s="168">
        <f t="shared" si="958"/>
        <v>344700.96480141458</v>
      </c>
      <c r="H4427" s="168">
        <f t="shared" si="959"/>
        <v>271310.33852408634</v>
      </c>
      <c r="I4427" s="169">
        <f t="shared" si="960"/>
        <v>616011.30332550092</v>
      </c>
      <c r="J4427" s="169">
        <f t="shared" si="962"/>
        <v>586312.70528619841</v>
      </c>
      <c r="K4427" s="95"/>
      <c r="L4427" s="265">
        <f t="shared" si="961"/>
        <v>236129.24205543046</v>
      </c>
      <c r="M4427" s="265">
        <f>$G4427*NonHospFrac+theModel!$H4427*NonHospFrac</f>
        <v>379882.06127007044</v>
      </c>
      <c r="N4427" s="266">
        <f t="shared" si="963"/>
        <v>616011.30332550092</v>
      </c>
      <c r="O4427" s="159"/>
      <c r="P4427" s="265">
        <f t="shared" si="964"/>
        <v>224745.18561479208</v>
      </c>
      <c r="Q4427" s="265">
        <f t="shared" si="965"/>
        <v>379880.50662839564</v>
      </c>
      <c r="R4427" s="266">
        <f t="shared" si="966"/>
        <v>604625.69224318769</v>
      </c>
    </row>
    <row r="4428" spans="1:18" x14ac:dyDescent="0.3">
      <c r="A4428" s="82">
        <v>4397</v>
      </c>
      <c r="B4428" s="94">
        <f t="shared" si="955"/>
        <v>4.4499540968787061E-37</v>
      </c>
      <c r="C4428" s="179">
        <f t="shared" si="956"/>
        <v>4.4399157668216483E-37</v>
      </c>
      <c r="D4428" s="166">
        <f t="shared" si="957"/>
        <v>2.2558277767625785E-3</v>
      </c>
      <c r="E4428" s="167">
        <f t="shared" si="967"/>
        <v>24.291375447755232</v>
      </c>
      <c r="F4428" s="168">
        <f t="shared" si="968"/>
        <v>9.9211305622018546</v>
      </c>
      <c r="G4428" s="168">
        <f t="shared" si="958"/>
        <v>344779.35938062798</v>
      </c>
      <c r="H4428" s="168">
        <f t="shared" si="959"/>
        <v>271310.33852408634</v>
      </c>
      <c r="I4428" s="169">
        <f t="shared" si="960"/>
        <v>616089.69790471438</v>
      </c>
      <c r="J4428" s="169">
        <f t="shared" si="962"/>
        <v>586378.23611844203</v>
      </c>
      <c r="K4428" s="95"/>
      <c r="L4428" s="265">
        <f t="shared" si="961"/>
        <v>236159.29223871604</v>
      </c>
      <c r="M4428" s="265">
        <f>$G4428*NonHospFrac+theModel!$H4428*NonHospFrac</f>
        <v>379930.40566599823</v>
      </c>
      <c r="N4428" s="266">
        <f t="shared" si="963"/>
        <v>616089.69790471427</v>
      </c>
      <c r="O4428" s="159"/>
      <c r="P4428" s="265">
        <f t="shared" si="964"/>
        <v>224770.30487098981</v>
      </c>
      <c r="Q4428" s="265">
        <f t="shared" si="965"/>
        <v>379928.85102432343</v>
      </c>
      <c r="R4428" s="266">
        <f t="shared" si="966"/>
        <v>604699.15589531325</v>
      </c>
    </row>
    <row r="4429" spans="1:18" x14ac:dyDescent="0.3">
      <c r="A4429" s="82">
        <v>4398</v>
      </c>
      <c r="B4429" s="94">
        <f t="shared" si="955"/>
        <v>4.3668269106436774E-37</v>
      </c>
      <c r="C4429" s="179">
        <f t="shared" si="956"/>
        <v>4.3569761012023329E-37</v>
      </c>
      <c r="D4429" s="166">
        <f t="shared" si="957"/>
        <v>2.2558277767625785E-3</v>
      </c>
      <c r="E4429" s="167">
        <f t="shared" si="967"/>
        <v>24.291375447755232</v>
      </c>
      <c r="F4429" s="168">
        <f t="shared" si="968"/>
        <v>9.9233863899786172</v>
      </c>
      <c r="G4429" s="168">
        <f t="shared" si="958"/>
        <v>344857.75395984144</v>
      </c>
      <c r="H4429" s="168">
        <f t="shared" si="959"/>
        <v>271310.33852408634</v>
      </c>
      <c r="I4429" s="169">
        <f t="shared" si="960"/>
        <v>616168.09248392773</v>
      </c>
      <c r="J4429" s="169">
        <f t="shared" si="962"/>
        <v>586443.76427951979</v>
      </c>
      <c r="K4429" s="95"/>
      <c r="L4429" s="265">
        <f t="shared" si="961"/>
        <v>236189.34242200165</v>
      </c>
      <c r="M4429" s="265">
        <f>$G4429*NonHospFrac+theModel!$H4429*NonHospFrac</f>
        <v>379978.75006192614</v>
      </c>
      <c r="N4429" s="266">
        <f t="shared" si="963"/>
        <v>616168.09248392773</v>
      </c>
      <c r="O4429" s="159"/>
      <c r="P4429" s="265">
        <f t="shared" si="964"/>
        <v>224795.42310327725</v>
      </c>
      <c r="Q4429" s="265">
        <f t="shared" si="965"/>
        <v>379977.19542025134</v>
      </c>
      <c r="R4429" s="266">
        <f t="shared" si="966"/>
        <v>604772.61852352857</v>
      </c>
    </row>
    <row r="4430" spans="1:18" x14ac:dyDescent="0.3">
      <c r="A4430" s="82">
        <v>4399</v>
      </c>
      <c r="B4430" s="94">
        <f t="shared" si="955"/>
        <v>4.2852525784248736E-37</v>
      </c>
      <c r="C4430" s="179">
        <f t="shared" si="956"/>
        <v>4.2755857866280196E-37</v>
      </c>
      <c r="D4430" s="166">
        <f t="shared" si="957"/>
        <v>2.2558277767625785E-3</v>
      </c>
      <c r="E4430" s="167">
        <f t="shared" si="967"/>
        <v>24.291375447755232</v>
      </c>
      <c r="F4430" s="168">
        <f t="shared" si="968"/>
        <v>9.9256422177553798</v>
      </c>
      <c r="G4430" s="168">
        <f t="shared" si="958"/>
        <v>344936.14853905485</v>
      </c>
      <c r="H4430" s="168">
        <f t="shared" si="959"/>
        <v>271310.33852408634</v>
      </c>
      <c r="I4430" s="169">
        <f t="shared" si="960"/>
        <v>616246.48706314119</v>
      </c>
      <c r="J4430" s="169">
        <f t="shared" si="962"/>
        <v>586509.28976954089</v>
      </c>
      <c r="K4430" s="95"/>
      <c r="L4430" s="265">
        <f t="shared" si="961"/>
        <v>236219.3926052872</v>
      </c>
      <c r="M4430" s="265">
        <f>$G4430*NonHospFrac+theModel!$H4430*NonHospFrac</f>
        <v>380027.09445785393</v>
      </c>
      <c r="N4430" s="266">
        <f t="shared" si="963"/>
        <v>616246.48706314107</v>
      </c>
      <c r="O4430" s="159"/>
      <c r="P4430" s="265">
        <f t="shared" si="964"/>
        <v>224820.54031169604</v>
      </c>
      <c r="Q4430" s="265">
        <f t="shared" si="965"/>
        <v>380025.53981617914</v>
      </c>
      <c r="R4430" s="266">
        <f t="shared" si="966"/>
        <v>604846.0801278752</v>
      </c>
    </row>
    <row r="4431" spans="1:18" x14ac:dyDescent="0.3">
      <c r="A4431" s="82">
        <v>4400</v>
      </c>
      <c r="B4431" s="94">
        <f t="shared" si="955"/>
        <v>4.2052020921960998E-37</v>
      </c>
      <c r="C4431" s="179">
        <f t="shared" si="956"/>
        <v>4.1957158805096241E-37</v>
      </c>
      <c r="D4431" s="166">
        <f t="shared" si="957"/>
        <v>2.2558277767625785E-3</v>
      </c>
      <c r="E4431" s="167">
        <f t="shared" si="967"/>
        <v>24.291375447755232</v>
      </c>
      <c r="F4431" s="168">
        <f t="shared" si="968"/>
        <v>9.9278980455321424</v>
      </c>
      <c r="G4431" s="168">
        <f t="shared" si="958"/>
        <v>345014.54311826825</v>
      </c>
      <c r="H4431" s="168">
        <f t="shared" si="959"/>
        <v>271310.33852408634</v>
      </c>
      <c r="I4431" s="169">
        <f t="shared" si="960"/>
        <v>616324.88164235465</v>
      </c>
      <c r="J4431" s="169">
        <f t="shared" si="962"/>
        <v>586574.81258861395</v>
      </c>
      <c r="K4431" s="95"/>
      <c r="L4431" s="265">
        <f t="shared" si="961"/>
        <v>236249.44278857278</v>
      </c>
      <c r="M4431" s="265">
        <f>$G4431*NonHospFrac+theModel!$H4431*NonHospFrac</f>
        <v>380075.43885378179</v>
      </c>
      <c r="N4431" s="266">
        <f t="shared" si="963"/>
        <v>616324.88164235454</v>
      </c>
      <c r="O4431" s="159"/>
      <c r="P4431" s="265">
        <f t="shared" si="964"/>
        <v>224845.65649628799</v>
      </c>
      <c r="Q4431" s="265">
        <f t="shared" si="965"/>
        <v>380073.88421210699</v>
      </c>
      <c r="R4431" s="266">
        <f t="shared" si="966"/>
        <v>604919.54070839495</v>
      </c>
    </row>
    <row r="4432" spans="1:18" x14ac:dyDescent="0.3">
      <c r="A4432" s="82">
        <v>4401</v>
      </c>
      <c r="B4432" s="94">
        <f t="shared" si="955"/>
        <v>4.126646985814416E-37</v>
      </c>
      <c r="C4432" s="179">
        <f t="shared" si="956"/>
        <v>4.1173379809189221E-37</v>
      </c>
      <c r="D4432" s="166">
        <f t="shared" si="957"/>
        <v>2.2558277767625785E-3</v>
      </c>
      <c r="E4432" s="167">
        <f t="shared" si="967"/>
        <v>24.291375447755232</v>
      </c>
      <c r="F4432" s="168">
        <f t="shared" si="968"/>
        <v>9.930153873308905</v>
      </c>
      <c r="G4432" s="168">
        <f t="shared" si="958"/>
        <v>345092.93769748171</v>
      </c>
      <c r="H4432" s="168">
        <f t="shared" si="959"/>
        <v>271310.33852408634</v>
      </c>
      <c r="I4432" s="169">
        <f t="shared" si="960"/>
        <v>616403.276221568</v>
      </c>
      <c r="J4432" s="169">
        <f t="shared" si="962"/>
        <v>586640.33273684781</v>
      </c>
      <c r="K4432" s="95"/>
      <c r="L4432" s="265">
        <f t="shared" si="961"/>
        <v>236279.49297185836</v>
      </c>
      <c r="M4432" s="265">
        <f>$G4432*NonHospFrac+theModel!$H4432*NonHospFrac</f>
        <v>380123.78324970964</v>
      </c>
      <c r="N4432" s="266">
        <f t="shared" si="963"/>
        <v>616403.276221568</v>
      </c>
      <c r="O4432" s="159"/>
      <c r="P4432" s="265">
        <f t="shared" si="964"/>
        <v>224870.77165709483</v>
      </c>
      <c r="Q4432" s="265">
        <f t="shared" si="965"/>
        <v>380122.22860803484</v>
      </c>
      <c r="R4432" s="266">
        <f t="shared" si="966"/>
        <v>604993.00026512961</v>
      </c>
    </row>
    <row r="4433" spans="1:18" x14ac:dyDescent="0.3">
      <c r="A4433" s="82">
        <v>4402</v>
      </c>
      <c r="B4433" s="94">
        <f t="shared" si="955"/>
        <v>4.0495593248975024E-37</v>
      </c>
      <c r="C4433" s="179">
        <f t="shared" si="956"/>
        <v>4.0404242164887509E-37</v>
      </c>
      <c r="D4433" s="166">
        <f t="shared" si="957"/>
        <v>2.2558277767625785E-3</v>
      </c>
      <c r="E4433" s="167">
        <f t="shared" si="967"/>
        <v>24.291375447755232</v>
      </c>
      <c r="F4433" s="168">
        <f t="shared" si="968"/>
        <v>9.9324097010856676</v>
      </c>
      <c r="G4433" s="168">
        <f t="shared" si="958"/>
        <v>345171.33227669512</v>
      </c>
      <c r="H4433" s="168">
        <f t="shared" si="959"/>
        <v>271310.33852408634</v>
      </c>
      <c r="I4433" s="169">
        <f t="shared" si="960"/>
        <v>616481.67080078146</v>
      </c>
      <c r="J4433" s="169">
        <f t="shared" si="962"/>
        <v>586705.85021435155</v>
      </c>
      <c r="K4433" s="95"/>
      <c r="L4433" s="265">
        <f t="shared" si="961"/>
        <v>236309.54315514394</v>
      </c>
      <c r="M4433" s="265">
        <f>$G4433*NonHospFrac+theModel!$H4433*NonHospFrac</f>
        <v>380172.12764563749</v>
      </c>
      <c r="N4433" s="266">
        <f t="shared" si="963"/>
        <v>616481.67080078146</v>
      </c>
      <c r="O4433" s="159"/>
      <c r="P4433" s="265">
        <f t="shared" si="964"/>
        <v>224895.88579415827</v>
      </c>
      <c r="Q4433" s="265">
        <f t="shared" si="965"/>
        <v>380170.57300396269</v>
      </c>
      <c r="R4433" s="266">
        <f t="shared" si="966"/>
        <v>605066.45879812096</v>
      </c>
    </row>
    <row r="4434" spans="1:18" x14ac:dyDescent="0.3">
      <c r="A4434" s="82">
        <v>4403</v>
      </c>
      <c r="B4434" s="94">
        <f t="shared" si="955"/>
        <v>3.9739116968901319E-37</v>
      </c>
      <c r="C4434" s="179">
        <f t="shared" si="956"/>
        <v>3.9649472365018856E-37</v>
      </c>
      <c r="D4434" s="166">
        <f t="shared" si="957"/>
        <v>2.2558277767625785E-3</v>
      </c>
      <c r="E4434" s="167">
        <f t="shared" si="967"/>
        <v>24.291375447755232</v>
      </c>
      <c r="F4434" s="168">
        <f t="shared" si="968"/>
        <v>9.9346655288624302</v>
      </c>
      <c r="G4434" s="168">
        <f t="shared" si="958"/>
        <v>345249.72685590852</v>
      </c>
      <c r="H4434" s="168">
        <f t="shared" si="959"/>
        <v>271310.33852408634</v>
      </c>
      <c r="I4434" s="169">
        <f t="shared" si="960"/>
        <v>616560.06537999492</v>
      </c>
      <c r="J4434" s="169">
        <f t="shared" si="962"/>
        <v>586771.36502123391</v>
      </c>
      <c r="K4434" s="95"/>
      <c r="L4434" s="265">
        <f t="shared" si="961"/>
        <v>236339.59333842952</v>
      </c>
      <c r="M4434" s="265">
        <f>$G4434*NonHospFrac+theModel!$H4434*NonHospFrac</f>
        <v>380220.47204156534</v>
      </c>
      <c r="N4434" s="266">
        <f t="shared" si="963"/>
        <v>616560.06537999492</v>
      </c>
      <c r="O4434" s="159"/>
      <c r="P4434" s="265">
        <f t="shared" si="964"/>
        <v>224920.99890752003</v>
      </c>
      <c r="Q4434" s="265">
        <f t="shared" si="965"/>
        <v>380218.91739989055</v>
      </c>
      <c r="R4434" s="266">
        <f t="shared" si="966"/>
        <v>605139.91630741057</v>
      </c>
    </row>
    <row r="4435" spans="1:18" x14ac:dyDescent="0.3">
      <c r="A4435" s="82">
        <v>4404</v>
      </c>
      <c r="B4435" s="94">
        <f t="shared" si="955"/>
        <v>3.8996772013162556E-37</v>
      </c>
      <c r="C4435" s="179">
        <f t="shared" si="956"/>
        <v>3.8908802011651183E-37</v>
      </c>
      <c r="D4435" s="166">
        <f t="shared" si="957"/>
        <v>2.2558277767625785E-3</v>
      </c>
      <c r="E4435" s="167">
        <f t="shared" si="967"/>
        <v>24.291375447755232</v>
      </c>
      <c r="F4435" s="168">
        <f t="shared" si="968"/>
        <v>9.9369213566391927</v>
      </c>
      <c r="G4435" s="168">
        <f t="shared" si="958"/>
        <v>345328.12143512198</v>
      </c>
      <c r="H4435" s="168">
        <f t="shared" si="959"/>
        <v>271310.33852408634</v>
      </c>
      <c r="I4435" s="169">
        <f t="shared" si="960"/>
        <v>616638.45995920827</v>
      </c>
      <c r="J4435" s="169">
        <f t="shared" si="962"/>
        <v>586836.87715760374</v>
      </c>
      <c r="K4435" s="95"/>
      <c r="L4435" s="265">
        <f t="shared" si="961"/>
        <v>236369.6435217151</v>
      </c>
      <c r="M4435" s="265">
        <f>$G4435*NonHospFrac+theModel!$H4435*NonHospFrac</f>
        <v>380268.81643749319</v>
      </c>
      <c r="N4435" s="266">
        <f t="shared" si="963"/>
        <v>616638.45995920827</v>
      </c>
      <c r="O4435" s="159"/>
      <c r="P4435" s="265">
        <f t="shared" si="964"/>
        <v>224946.11099722184</v>
      </c>
      <c r="Q4435" s="265">
        <f t="shared" si="965"/>
        <v>380267.2617958184</v>
      </c>
      <c r="R4435" s="266">
        <f t="shared" si="966"/>
        <v>605213.37279304024</v>
      </c>
    </row>
    <row r="4436" spans="1:18" x14ac:dyDescent="0.3">
      <c r="A4436" s="82">
        <v>4405</v>
      </c>
      <c r="B4436" s="94">
        <f t="shared" si="955"/>
        <v>3.8268294402128473E-37</v>
      </c>
      <c r="C4436" s="179">
        <f t="shared" si="956"/>
        <v>3.8181967720646823E-37</v>
      </c>
      <c r="D4436" s="166">
        <f t="shared" si="957"/>
        <v>2.2558277767625785E-3</v>
      </c>
      <c r="E4436" s="167">
        <f t="shared" si="967"/>
        <v>24.291375447755232</v>
      </c>
      <c r="F4436" s="168">
        <f t="shared" si="968"/>
        <v>9.9391771844159553</v>
      </c>
      <c r="G4436" s="168">
        <f t="shared" si="958"/>
        <v>345406.51601433539</v>
      </c>
      <c r="H4436" s="168">
        <f t="shared" si="959"/>
        <v>271310.33852408634</v>
      </c>
      <c r="I4436" s="169">
        <f t="shared" si="960"/>
        <v>616716.85453842173</v>
      </c>
      <c r="J4436" s="169">
        <f t="shared" si="962"/>
        <v>586902.38662357</v>
      </c>
      <c r="K4436" s="95"/>
      <c r="L4436" s="265">
        <f t="shared" si="961"/>
        <v>236399.69370500068</v>
      </c>
      <c r="M4436" s="265">
        <f>$G4436*NonHospFrac+theModel!$H4436*NonHospFrac</f>
        <v>380317.16083342105</v>
      </c>
      <c r="N4436" s="266">
        <f t="shared" si="963"/>
        <v>616716.85453842173</v>
      </c>
      <c r="O4436" s="159"/>
      <c r="P4436" s="265">
        <f t="shared" si="964"/>
        <v>224971.22206330544</v>
      </c>
      <c r="Q4436" s="265">
        <f t="shared" si="965"/>
        <v>380315.60619174625</v>
      </c>
      <c r="R4436" s="266">
        <f t="shared" si="966"/>
        <v>605286.82825505175</v>
      </c>
    </row>
    <row r="4437" spans="1:18" x14ac:dyDescent="0.3">
      <c r="A4437" s="82">
        <v>4406</v>
      </c>
      <c r="B4437" s="94">
        <f t="shared" si="955"/>
        <v>3.7553425087433384E-37</v>
      </c>
      <c r="C4437" s="179">
        <f t="shared" si="956"/>
        <v>3.7468711028008577E-37</v>
      </c>
      <c r="D4437" s="166">
        <f t="shared" si="957"/>
        <v>2.2558277767625785E-3</v>
      </c>
      <c r="E4437" s="167">
        <f t="shared" si="967"/>
        <v>24.291375447755232</v>
      </c>
      <c r="F4437" s="168">
        <f t="shared" si="968"/>
        <v>9.9414330121927179</v>
      </c>
      <c r="G4437" s="168">
        <f t="shared" si="958"/>
        <v>345484.91059354879</v>
      </c>
      <c r="H4437" s="168">
        <f t="shared" si="959"/>
        <v>271310.33852408634</v>
      </c>
      <c r="I4437" s="169">
        <f t="shared" si="960"/>
        <v>616795.24911763519</v>
      </c>
      <c r="J4437" s="169">
        <f t="shared" si="962"/>
        <v>586967.89341924142</v>
      </c>
      <c r="K4437" s="95"/>
      <c r="L4437" s="265">
        <f t="shared" si="961"/>
        <v>236429.74388828626</v>
      </c>
      <c r="M4437" s="265">
        <f>$G4437*NonHospFrac+theModel!$H4437*NonHospFrac</f>
        <v>380365.5052293489</v>
      </c>
      <c r="N4437" s="266">
        <f t="shared" si="963"/>
        <v>616795.24911763519</v>
      </c>
      <c r="O4437" s="159"/>
      <c r="P4437" s="265">
        <f t="shared" si="964"/>
        <v>224996.33210581256</v>
      </c>
      <c r="Q4437" s="265">
        <f t="shared" si="965"/>
        <v>380363.9505876741</v>
      </c>
      <c r="R4437" s="266">
        <f t="shared" si="966"/>
        <v>605360.28269348666</v>
      </c>
    </row>
    <row r="4438" spans="1:18" x14ac:dyDescent="0.3">
      <c r="A4438" s="82">
        <v>4407</v>
      </c>
      <c r="B4438" s="94">
        <f t="shared" si="955"/>
        <v>3.6851909859849741E-37</v>
      </c>
      <c r="C4438" s="179">
        <f t="shared" si="956"/>
        <v>3.6768778297961142E-37</v>
      </c>
      <c r="D4438" s="166">
        <f t="shared" si="957"/>
        <v>2.2558277767625785E-3</v>
      </c>
      <c r="E4438" s="167">
        <f t="shared" si="967"/>
        <v>24.291375447755232</v>
      </c>
      <c r="F4438" s="168">
        <f t="shared" si="968"/>
        <v>9.9436888399694805</v>
      </c>
      <c r="G4438" s="168">
        <f t="shared" si="958"/>
        <v>345563.30517276219</v>
      </c>
      <c r="H4438" s="168">
        <f t="shared" si="959"/>
        <v>271310.33852408634</v>
      </c>
      <c r="I4438" s="169">
        <f t="shared" si="960"/>
        <v>616873.64369684854</v>
      </c>
      <c r="J4438" s="169">
        <f t="shared" si="962"/>
        <v>587033.39754472685</v>
      </c>
      <c r="K4438" s="95"/>
      <c r="L4438" s="265">
        <f t="shared" si="961"/>
        <v>236459.79407157181</v>
      </c>
      <c r="M4438" s="265">
        <f>$G4438*NonHospFrac+theModel!$H4438*NonHospFrac</f>
        <v>380413.84962527669</v>
      </c>
      <c r="N4438" s="266">
        <f t="shared" si="963"/>
        <v>616873.64369684854</v>
      </c>
      <c r="O4438" s="159"/>
      <c r="P4438" s="265">
        <f t="shared" si="964"/>
        <v>225021.44112478491</v>
      </c>
      <c r="Q4438" s="265">
        <f t="shared" si="965"/>
        <v>380412.2949836019</v>
      </c>
      <c r="R4438" s="266">
        <f t="shared" si="966"/>
        <v>605433.73610838677</v>
      </c>
    </row>
    <row r="4439" spans="1:18" x14ac:dyDescent="0.3">
      <c r="A4439" s="82">
        <v>4408</v>
      </c>
      <c r="B4439" s="94">
        <f t="shared" si="955"/>
        <v>3.6163499258899351E-37</v>
      </c>
      <c r="C4439" s="179">
        <f t="shared" si="956"/>
        <v>3.608192063276619E-37</v>
      </c>
      <c r="D4439" s="166">
        <f t="shared" si="957"/>
        <v>2.2558277767625785E-3</v>
      </c>
      <c r="E4439" s="167">
        <f t="shared" si="967"/>
        <v>24.291375447755232</v>
      </c>
      <c r="F4439" s="168">
        <f t="shared" si="968"/>
        <v>9.9459446677462431</v>
      </c>
      <c r="G4439" s="168">
        <f t="shared" si="958"/>
        <v>345641.69975197566</v>
      </c>
      <c r="H4439" s="168">
        <f t="shared" si="959"/>
        <v>271310.33852408634</v>
      </c>
      <c r="I4439" s="169">
        <f t="shared" si="960"/>
        <v>616952.038276062</v>
      </c>
      <c r="J4439" s="169">
        <f t="shared" si="962"/>
        <v>587098.89900013525</v>
      </c>
      <c r="K4439" s="95"/>
      <c r="L4439" s="265">
        <f t="shared" si="961"/>
        <v>236489.84425485742</v>
      </c>
      <c r="M4439" s="265">
        <f>$G4439*NonHospFrac+theModel!$H4439*NonHospFrac</f>
        <v>380462.19402120454</v>
      </c>
      <c r="N4439" s="266">
        <f t="shared" si="963"/>
        <v>616952.038276062</v>
      </c>
      <c r="O4439" s="159"/>
      <c r="P4439" s="265">
        <f t="shared" si="964"/>
        <v>225046.54912026424</v>
      </c>
      <c r="Q4439" s="265">
        <f t="shared" si="965"/>
        <v>380460.63937952975</v>
      </c>
      <c r="R4439" s="266">
        <f t="shared" si="966"/>
        <v>605507.18849979399</v>
      </c>
    </row>
    <row r="4440" spans="1:18" x14ac:dyDescent="0.3">
      <c r="A4440" s="82">
        <v>4409</v>
      </c>
      <c r="B4440" s="94">
        <f t="shared" si="955"/>
        <v>3.5487948484136146E-37</v>
      </c>
      <c r="C4440" s="179">
        <f t="shared" si="956"/>
        <v>3.5407893784205314E-37</v>
      </c>
      <c r="D4440" s="166">
        <f t="shared" si="957"/>
        <v>2.2558277767625785E-3</v>
      </c>
      <c r="E4440" s="167">
        <f t="shared" si="967"/>
        <v>24.291375447755232</v>
      </c>
      <c r="F4440" s="168">
        <f t="shared" si="968"/>
        <v>9.9482004955230057</v>
      </c>
      <c r="G4440" s="168">
        <f t="shared" si="958"/>
        <v>345720.09433118906</v>
      </c>
      <c r="H4440" s="168">
        <f t="shared" si="959"/>
        <v>271310.33852408634</v>
      </c>
      <c r="I4440" s="169">
        <f t="shared" si="960"/>
        <v>617030.43285527546</v>
      </c>
      <c r="J4440" s="169">
        <f t="shared" si="962"/>
        <v>587164.39778557536</v>
      </c>
      <c r="K4440" s="95"/>
      <c r="L4440" s="265">
        <f t="shared" si="961"/>
        <v>236519.894438143</v>
      </c>
      <c r="M4440" s="265">
        <f>$G4440*NonHospFrac+theModel!$H4440*NonHospFrac</f>
        <v>380510.5384171324</v>
      </c>
      <c r="N4440" s="266">
        <f t="shared" si="963"/>
        <v>617030.43285527546</v>
      </c>
      <c r="O4440" s="159"/>
      <c r="P4440" s="265">
        <f t="shared" si="964"/>
        <v>225071.65609229222</v>
      </c>
      <c r="Q4440" s="265">
        <f t="shared" si="965"/>
        <v>380508.9837754576</v>
      </c>
      <c r="R4440" s="266">
        <f t="shared" si="966"/>
        <v>605580.63986774976</v>
      </c>
    </row>
    <row r="4441" spans="1:18" x14ac:dyDescent="0.3">
      <c r="A4441" s="82">
        <v>4410</v>
      </c>
      <c r="B4441" s="94">
        <f t="shared" si="955"/>
        <v>3.4825017308102917E-37</v>
      </c>
      <c r="C4441" s="179">
        <f t="shared" si="956"/>
        <v>3.4746458066733059E-37</v>
      </c>
      <c r="D4441" s="166">
        <f t="shared" si="957"/>
        <v>2.2558277767625785E-3</v>
      </c>
      <c r="E4441" s="167">
        <f t="shared" si="967"/>
        <v>24.291375447755232</v>
      </c>
      <c r="F4441" s="168">
        <f t="shared" si="968"/>
        <v>9.9504563232997683</v>
      </c>
      <c r="G4441" s="168">
        <f t="shared" si="958"/>
        <v>345798.48891040252</v>
      </c>
      <c r="H4441" s="168">
        <f t="shared" si="959"/>
        <v>271310.33852408634</v>
      </c>
      <c r="I4441" s="169">
        <f t="shared" si="960"/>
        <v>617108.82743448881</v>
      </c>
      <c r="J4441" s="169">
        <f t="shared" si="962"/>
        <v>587229.89390115591</v>
      </c>
      <c r="K4441" s="95"/>
      <c r="L4441" s="265">
        <f t="shared" si="961"/>
        <v>236549.94462142859</v>
      </c>
      <c r="M4441" s="265">
        <f>$G4441*NonHospFrac+theModel!$H4441*NonHospFrac</f>
        <v>380558.88281306025</v>
      </c>
      <c r="N4441" s="266">
        <f t="shared" si="963"/>
        <v>617108.82743448881</v>
      </c>
      <c r="O4441" s="159"/>
      <c r="P4441" s="265">
        <f t="shared" si="964"/>
        <v>225096.7620409106</v>
      </c>
      <c r="Q4441" s="265">
        <f t="shared" si="965"/>
        <v>380557.32817138545</v>
      </c>
      <c r="R4441" s="266">
        <f t="shared" si="966"/>
        <v>605654.090212296</v>
      </c>
    </row>
    <row r="4442" spans="1:18" x14ac:dyDescent="0.3">
      <c r="A4442" s="82">
        <v>4411</v>
      </c>
      <c r="B4442" s="94">
        <f t="shared" si="955"/>
        <v>3.4174469990897673E-37</v>
      </c>
      <c r="C4442" s="179">
        <f t="shared" si="956"/>
        <v>3.4097378272236067E-37</v>
      </c>
      <c r="D4442" s="166">
        <f t="shared" si="957"/>
        <v>2.2558277767625785E-3</v>
      </c>
      <c r="E4442" s="167">
        <f t="shared" si="967"/>
        <v>24.291375447755232</v>
      </c>
      <c r="F4442" s="168">
        <f t="shared" si="968"/>
        <v>9.9527121510765308</v>
      </c>
      <c r="G4442" s="168">
        <f t="shared" si="958"/>
        <v>345876.88348961592</v>
      </c>
      <c r="H4442" s="168">
        <f t="shared" si="959"/>
        <v>271310.33852408634</v>
      </c>
      <c r="I4442" s="169">
        <f t="shared" si="960"/>
        <v>617187.22201370227</v>
      </c>
      <c r="J4442" s="169">
        <f t="shared" si="962"/>
        <v>587295.38734698598</v>
      </c>
      <c r="K4442" s="95"/>
      <c r="L4442" s="265">
        <f t="shared" si="961"/>
        <v>236579.99480471417</v>
      </c>
      <c r="M4442" s="265">
        <f>$G4442*NonHospFrac+theModel!$H4442*NonHospFrac</f>
        <v>380607.2272089881</v>
      </c>
      <c r="N4442" s="266">
        <f t="shared" si="963"/>
        <v>617187.22201370227</v>
      </c>
      <c r="O4442" s="159"/>
      <c r="P4442" s="265">
        <f t="shared" si="964"/>
        <v>225121.86696616109</v>
      </c>
      <c r="Q4442" s="265">
        <f t="shared" si="965"/>
        <v>380605.6725673133</v>
      </c>
      <c r="R4442" s="266">
        <f t="shared" si="966"/>
        <v>605727.53953347437</v>
      </c>
    </row>
    <row r="4443" spans="1:18" x14ac:dyDescent="0.3">
      <c r="A4443" s="82">
        <v>4412</v>
      </c>
      <c r="B4443" s="94">
        <f t="shared" si="955"/>
        <v>3.3536075196351982E-37</v>
      </c>
      <c r="C4443" s="179">
        <f t="shared" si="956"/>
        <v>3.3460423586400454E-37</v>
      </c>
      <c r="D4443" s="166">
        <f t="shared" si="957"/>
        <v>2.2558277767625785E-3</v>
      </c>
      <c r="E4443" s="167">
        <f t="shared" si="967"/>
        <v>24.291375447755232</v>
      </c>
      <c r="F4443" s="168">
        <f t="shared" si="968"/>
        <v>9.9549679788532934</v>
      </c>
      <c r="G4443" s="168">
        <f t="shared" si="958"/>
        <v>345955.27806882939</v>
      </c>
      <c r="H4443" s="168">
        <f t="shared" si="959"/>
        <v>271310.33852408634</v>
      </c>
      <c r="I4443" s="169">
        <f t="shared" si="960"/>
        <v>617265.61659291573</v>
      </c>
      <c r="J4443" s="169">
        <f t="shared" si="962"/>
        <v>587360.87812317431</v>
      </c>
      <c r="K4443" s="95"/>
      <c r="L4443" s="265">
        <f t="shared" si="961"/>
        <v>236610.04498799975</v>
      </c>
      <c r="M4443" s="265">
        <f>$G4443*NonHospFrac+theModel!$H4443*NonHospFrac</f>
        <v>380655.57160491595</v>
      </c>
      <c r="N4443" s="266">
        <f t="shared" si="963"/>
        <v>617265.61659291573</v>
      </c>
      <c r="O4443" s="159"/>
      <c r="P4443" s="265">
        <f t="shared" si="964"/>
        <v>225146.97086808539</v>
      </c>
      <c r="Q4443" s="265">
        <f t="shared" si="965"/>
        <v>380654.01696324116</v>
      </c>
      <c r="R4443" s="266">
        <f t="shared" si="966"/>
        <v>605800.98783132655</v>
      </c>
    </row>
    <row r="4444" spans="1:18" x14ac:dyDescent="0.3">
      <c r="A4444" s="82">
        <v>4413</v>
      </c>
      <c r="B4444" s="94">
        <f t="shared" si="955"/>
        <v>3.290960590975944E-37</v>
      </c>
      <c r="C4444" s="179">
        <f t="shared" si="956"/>
        <v>3.2835367506625895E-37</v>
      </c>
      <c r="D4444" s="166">
        <f t="shared" si="957"/>
        <v>2.2558277767625785E-3</v>
      </c>
      <c r="E4444" s="167">
        <f t="shared" si="967"/>
        <v>24.291375447755232</v>
      </c>
      <c r="F4444" s="168">
        <f t="shared" si="968"/>
        <v>9.957223806630056</v>
      </c>
      <c r="G4444" s="168">
        <f t="shared" si="958"/>
        <v>346033.67264804273</v>
      </c>
      <c r="H4444" s="168">
        <f t="shared" si="959"/>
        <v>271310.33852408634</v>
      </c>
      <c r="I4444" s="169">
        <f t="shared" si="960"/>
        <v>617344.01117212907</v>
      </c>
      <c r="J4444" s="169">
        <f t="shared" si="962"/>
        <v>587426.36622982949</v>
      </c>
      <c r="K4444" s="95"/>
      <c r="L4444" s="265">
        <f t="shared" si="961"/>
        <v>236640.0951712853</v>
      </c>
      <c r="M4444" s="265">
        <f>$G4444*NonHospFrac+theModel!$H4444*NonHospFrac</f>
        <v>380703.91600084375</v>
      </c>
      <c r="N4444" s="266">
        <f t="shared" si="963"/>
        <v>617344.01117212907</v>
      </c>
      <c r="O4444" s="159"/>
      <c r="P4444" s="265">
        <f t="shared" si="964"/>
        <v>225172.07374672522</v>
      </c>
      <c r="Q4444" s="265">
        <f t="shared" si="965"/>
        <v>380702.36135916895</v>
      </c>
      <c r="R4444" s="266">
        <f t="shared" si="966"/>
        <v>605874.43510589423</v>
      </c>
    </row>
    <row r="4445" spans="1:18" x14ac:dyDescent="0.3">
      <c r="A4445" s="82">
        <v>4414</v>
      </c>
      <c r="B4445" s="94">
        <f t="shared" si="955"/>
        <v>3.2294839357156389E-37</v>
      </c>
      <c r="C4445" s="179">
        <f t="shared" si="956"/>
        <v>3.222198776148843E-37</v>
      </c>
      <c r="D4445" s="166">
        <f t="shared" si="957"/>
        <v>2.2558277767625785E-3</v>
      </c>
      <c r="E4445" s="167">
        <f t="shared" si="967"/>
        <v>24.291375447755232</v>
      </c>
      <c r="F4445" s="168">
        <f t="shared" si="968"/>
        <v>9.9594796344068186</v>
      </c>
      <c r="G4445" s="168">
        <f t="shared" si="958"/>
        <v>346112.06722725619</v>
      </c>
      <c r="H4445" s="168">
        <f t="shared" si="959"/>
        <v>271310.33852408634</v>
      </c>
      <c r="I4445" s="169">
        <f t="shared" si="960"/>
        <v>617422.40575134254</v>
      </c>
      <c r="J4445" s="169">
        <f t="shared" si="962"/>
        <v>587491.85166706063</v>
      </c>
      <c r="K4445" s="95"/>
      <c r="L4445" s="265">
        <f t="shared" si="961"/>
        <v>236670.14535457091</v>
      </c>
      <c r="M4445" s="265">
        <f>$G4445*NonHospFrac+theModel!$H4445*NonHospFrac</f>
        <v>380752.2603967716</v>
      </c>
      <c r="N4445" s="266">
        <f t="shared" si="963"/>
        <v>617422.40575134254</v>
      </c>
      <c r="O4445" s="159"/>
      <c r="P4445" s="265">
        <f t="shared" si="964"/>
        <v>225197.17560212236</v>
      </c>
      <c r="Q4445" s="265">
        <f t="shared" si="965"/>
        <v>380750.7057550968</v>
      </c>
      <c r="R4445" s="266">
        <f t="shared" si="966"/>
        <v>605947.88135721919</v>
      </c>
    </row>
    <row r="4446" spans="1:18" x14ac:dyDescent="0.3">
      <c r="A4446" s="82">
        <v>4415</v>
      </c>
      <c r="B4446" s="94">
        <f t="shared" si="955"/>
        <v>3.169155692609588E-37</v>
      </c>
      <c r="C4446" s="179">
        <f t="shared" si="956"/>
        <v>3.1620066231693139E-37</v>
      </c>
      <c r="D4446" s="166">
        <f t="shared" si="957"/>
        <v>2.2558277767625785E-3</v>
      </c>
      <c r="E4446" s="167">
        <f t="shared" si="967"/>
        <v>24.291375447755232</v>
      </c>
      <c r="F4446" s="168">
        <f t="shared" si="968"/>
        <v>9.9617354621835812</v>
      </c>
      <c r="G4446" s="168">
        <f t="shared" si="958"/>
        <v>346190.4618064696</v>
      </c>
      <c r="H4446" s="168">
        <f t="shared" si="959"/>
        <v>271310.33852408634</v>
      </c>
      <c r="I4446" s="169">
        <f t="shared" si="960"/>
        <v>617500.800330556</v>
      </c>
      <c r="J4446" s="169">
        <f t="shared" si="962"/>
        <v>587557.33443497645</v>
      </c>
      <c r="K4446" s="95"/>
      <c r="L4446" s="265">
        <f t="shared" si="961"/>
        <v>236700.19553785646</v>
      </c>
      <c r="M4446" s="265">
        <f>$G4446*NonHospFrac+theModel!$H4446*NonHospFrac</f>
        <v>380800.60479269945</v>
      </c>
      <c r="N4446" s="266">
        <f t="shared" si="963"/>
        <v>617500.80033055588</v>
      </c>
      <c r="O4446" s="159"/>
      <c r="P4446" s="265">
        <f t="shared" si="964"/>
        <v>225222.2764343184</v>
      </c>
      <c r="Q4446" s="265">
        <f t="shared" si="965"/>
        <v>380799.05015102465</v>
      </c>
      <c r="R4446" s="266">
        <f t="shared" si="966"/>
        <v>606021.32658534311</v>
      </c>
    </row>
    <row r="4447" spans="1:18" x14ac:dyDescent="0.3">
      <c r="A4447" s="82">
        <v>4416</v>
      </c>
      <c r="B4447" s="94">
        <f t="shared" ref="B4447:B4510" si="969">Constant*EXP(PowerTerm*(A4447)/7)</f>
        <v>3.1099544087913696E-37</v>
      </c>
      <c r="C4447" s="179">
        <f t="shared" ref="C4447:C4510" si="970">(1-theFloor)*B4447</f>
        <v>3.102938887251553E-37</v>
      </c>
      <c r="D4447" s="166">
        <f t="shared" ref="D4447:D4510" si="971">theFloor</f>
        <v>2.2558277767625785E-3</v>
      </c>
      <c r="E4447" s="167">
        <f t="shared" si="967"/>
        <v>24.291375447755232</v>
      </c>
      <c r="F4447" s="168">
        <f t="shared" si="968"/>
        <v>9.9639912899603438</v>
      </c>
      <c r="G4447" s="168">
        <f t="shared" ref="G4447:G4510" si="972">$B$22*F4447*totInfected/365.25</f>
        <v>346268.85638568306</v>
      </c>
      <c r="H4447" s="168">
        <f t="shared" ref="H4447:H4510" si="973">lostQALYs_Injured*E4447*totInfected/365.25</f>
        <v>271310.33852408634</v>
      </c>
      <c r="I4447" s="169">
        <f t="shared" ref="I4447:I4510" si="974">H4447+G4447</f>
        <v>617579.19490976934</v>
      </c>
      <c r="J4447" s="169">
        <f t="shared" si="962"/>
        <v>587622.81453368568</v>
      </c>
      <c r="K4447" s="95"/>
      <c r="L4447" s="265">
        <f t="shared" ref="L4447:L4510" si="975">$G4447*HospFrac+$H4447*HospFrac</f>
        <v>236730.24572114207</v>
      </c>
      <c r="M4447" s="265">
        <f>$G4447*NonHospFrac+theModel!$H4447*NonHospFrac</f>
        <v>380848.9491886273</v>
      </c>
      <c r="N4447" s="266">
        <f t="shared" si="963"/>
        <v>617579.19490976934</v>
      </c>
      <c r="O4447" s="159"/>
      <c r="P4447" s="265">
        <f t="shared" si="964"/>
        <v>225247.37624335513</v>
      </c>
      <c r="Q4447" s="265">
        <f t="shared" si="965"/>
        <v>380847.39454695251</v>
      </c>
      <c r="R4447" s="266">
        <f t="shared" si="966"/>
        <v>606094.77079030767</v>
      </c>
    </row>
    <row r="4448" spans="1:18" x14ac:dyDescent="0.3">
      <c r="A4448" s="82">
        <v>4417</v>
      </c>
      <c r="B4448" s="94">
        <f t="shared" si="969"/>
        <v>3.0518590321439156E-37</v>
      </c>
      <c r="C4448" s="179">
        <f t="shared" si="970"/>
        <v>3.0449745637684415E-37</v>
      </c>
      <c r="D4448" s="166">
        <f t="shared" si="971"/>
        <v>2.2558277767625785E-3</v>
      </c>
      <c r="E4448" s="167">
        <f t="shared" si="967"/>
        <v>24.291375447755232</v>
      </c>
      <c r="F4448" s="168">
        <f t="shared" si="968"/>
        <v>9.9662471177371064</v>
      </c>
      <c r="G4448" s="168">
        <f t="shared" si="972"/>
        <v>346347.2509648964</v>
      </c>
      <c r="H4448" s="168">
        <f t="shared" si="973"/>
        <v>271310.33852408634</v>
      </c>
      <c r="I4448" s="169">
        <f t="shared" si="974"/>
        <v>617657.58948898269</v>
      </c>
      <c r="J4448" s="169">
        <f t="shared" ref="J4448:J4511" si="976">J4447+(I4448-I4447)/(1+discountDaily)^A4448</f>
        <v>587688.29196329718</v>
      </c>
      <c r="K4448" s="95"/>
      <c r="L4448" s="265">
        <f t="shared" si="975"/>
        <v>236760.29590442762</v>
      </c>
      <c r="M4448" s="265">
        <f>$G4448*NonHospFrac+theModel!$H4448*NonHospFrac</f>
        <v>380897.29358455515</v>
      </c>
      <c r="N4448" s="266">
        <f t="shared" ref="N4448:N4511" si="977">L4448+M4448</f>
        <v>617657.58948898281</v>
      </c>
      <c r="O4448" s="159"/>
      <c r="P4448" s="265">
        <f t="shared" ref="P4448:P4511" si="978">P4447+(L4448-L4447)/(1+discountDaily)^A4448</f>
        <v>225272.47502927421</v>
      </c>
      <c r="Q4448" s="265">
        <f t="shared" ref="Q4448:Q4511" si="979">Q4447+(M4448-M4447)/(1+discountDaily)^B4448</f>
        <v>380895.73894288036</v>
      </c>
      <c r="R4448" s="266">
        <f t="shared" ref="R4448:R4511" si="980">P4448+Q4448</f>
        <v>606168.21397215454</v>
      </c>
    </row>
    <row r="4449" spans="1:18" x14ac:dyDescent="0.3">
      <c r="A4449" s="82">
        <v>4418</v>
      </c>
      <c r="B4449" s="94">
        <f t="shared" si="969"/>
        <v>2.9948489038133725E-37</v>
      </c>
      <c r="C4449" s="179">
        <f t="shared" si="970"/>
        <v>2.9880930404689433E-37</v>
      </c>
      <c r="D4449" s="166">
        <f t="shared" si="971"/>
        <v>2.2558277767625785E-3</v>
      </c>
      <c r="E4449" s="167">
        <f t="shared" ref="E4449:E4512" si="981">C4449+E4448</f>
        <v>24.291375447755232</v>
      </c>
      <c r="F4449" s="168">
        <f t="shared" ref="F4449:F4512" si="982">D4449+F4448</f>
        <v>9.968502945513869</v>
      </c>
      <c r="G4449" s="168">
        <f t="shared" si="972"/>
        <v>346425.64554410987</v>
      </c>
      <c r="H4449" s="168">
        <f t="shared" si="973"/>
        <v>271310.33852408634</v>
      </c>
      <c r="I4449" s="169">
        <f t="shared" si="974"/>
        <v>617735.98406819627</v>
      </c>
      <c r="J4449" s="169">
        <f t="shared" si="976"/>
        <v>587753.76672391989</v>
      </c>
      <c r="K4449" s="95"/>
      <c r="L4449" s="265">
        <f t="shared" si="975"/>
        <v>236790.3460877132</v>
      </c>
      <c r="M4449" s="265">
        <f>$G4449*NonHospFrac+theModel!$H4449*NonHospFrac</f>
        <v>380945.63798048301</v>
      </c>
      <c r="N4449" s="266">
        <f t="shared" si="977"/>
        <v>617735.98406819627</v>
      </c>
      <c r="O4449" s="159"/>
      <c r="P4449" s="265">
        <f t="shared" si="978"/>
        <v>225297.57279211737</v>
      </c>
      <c r="Q4449" s="265">
        <f t="shared" si="979"/>
        <v>380944.08333880821</v>
      </c>
      <c r="R4449" s="266">
        <f t="shared" si="980"/>
        <v>606241.65613092552</v>
      </c>
    </row>
    <row r="4450" spans="1:18" x14ac:dyDescent="0.3">
      <c r="A4450" s="82">
        <v>4419</v>
      </c>
      <c r="B4450" s="94">
        <f t="shared" si="969"/>
        <v>2.9389037508627637E-37</v>
      </c>
      <c r="C4450" s="179">
        <f t="shared" si="970"/>
        <v>2.9322740901483355E-37</v>
      </c>
      <c r="D4450" s="166">
        <f t="shared" si="971"/>
        <v>2.2558277767625785E-3</v>
      </c>
      <c r="E4450" s="167">
        <f t="shared" si="981"/>
        <v>24.291375447755232</v>
      </c>
      <c r="F4450" s="168">
        <f t="shared" si="982"/>
        <v>9.9707587732906315</v>
      </c>
      <c r="G4450" s="168">
        <f t="shared" si="972"/>
        <v>346504.04012332327</v>
      </c>
      <c r="H4450" s="168">
        <f t="shared" si="973"/>
        <v>271310.33852408634</v>
      </c>
      <c r="I4450" s="169">
        <f t="shared" si="974"/>
        <v>617814.37864740961</v>
      </c>
      <c r="J4450" s="169">
        <f t="shared" si="976"/>
        <v>587819.23881566233</v>
      </c>
      <c r="K4450" s="95"/>
      <c r="L4450" s="265">
        <f t="shared" si="975"/>
        <v>236820.39627099878</v>
      </c>
      <c r="M4450" s="265">
        <f>$G4450*NonHospFrac+theModel!$H4450*NonHospFrac</f>
        <v>380993.9823764108</v>
      </c>
      <c r="N4450" s="266">
        <f t="shared" si="977"/>
        <v>617814.37864740961</v>
      </c>
      <c r="O4450" s="159"/>
      <c r="P4450" s="265">
        <f t="shared" si="978"/>
        <v>225322.66953192631</v>
      </c>
      <c r="Q4450" s="265">
        <f t="shared" si="979"/>
        <v>380992.427734736</v>
      </c>
      <c r="R4450" s="266">
        <f t="shared" si="980"/>
        <v>606315.09726666228</v>
      </c>
    </row>
    <row r="4451" spans="1:18" x14ac:dyDescent="0.3">
      <c r="A4451" s="82">
        <v>4420</v>
      </c>
      <c r="B4451" s="94">
        <f t="shared" si="969"/>
        <v>2.8840036790628875E-37</v>
      </c>
      <c r="C4451" s="179">
        <f t="shared" si="970"/>
        <v>2.8774978634553721E-37</v>
      </c>
      <c r="D4451" s="166">
        <f t="shared" si="971"/>
        <v>2.2558277767625785E-3</v>
      </c>
      <c r="E4451" s="167">
        <f t="shared" si="981"/>
        <v>24.291375447755232</v>
      </c>
      <c r="F4451" s="168">
        <f t="shared" si="982"/>
        <v>9.9730146010673941</v>
      </c>
      <c r="G4451" s="168">
        <f t="shared" si="972"/>
        <v>346582.43470253667</v>
      </c>
      <c r="H4451" s="168">
        <f t="shared" si="973"/>
        <v>271310.33852408634</v>
      </c>
      <c r="I4451" s="169">
        <f t="shared" si="974"/>
        <v>617892.77322662296</v>
      </c>
      <c r="J4451" s="169">
        <f t="shared" si="976"/>
        <v>587884.70823863335</v>
      </c>
      <c r="K4451" s="95"/>
      <c r="L4451" s="265">
        <f t="shared" si="975"/>
        <v>236850.44645428436</v>
      </c>
      <c r="M4451" s="265">
        <f>$G4451*NonHospFrac+theModel!$H4451*NonHospFrac</f>
        <v>381042.32677233865</v>
      </c>
      <c r="N4451" s="266">
        <f t="shared" si="977"/>
        <v>617892.77322662296</v>
      </c>
      <c r="O4451" s="159"/>
      <c r="P4451" s="265">
        <f t="shared" si="978"/>
        <v>225347.76524874274</v>
      </c>
      <c r="Q4451" s="265">
        <f t="shared" si="979"/>
        <v>381040.77213066386</v>
      </c>
      <c r="R4451" s="266">
        <f t="shared" si="980"/>
        <v>606388.53737940663</v>
      </c>
    </row>
    <row r="4452" spans="1:18" x14ac:dyDescent="0.3">
      <c r="A4452" s="82">
        <v>4421</v>
      </c>
      <c r="B4452" s="94">
        <f t="shared" si="969"/>
        <v>2.8301291658178799E-37</v>
      </c>
      <c r="C4452" s="179">
        <f t="shared" si="970"/>
        <v>2.8237448818338019E-37</v>
      </c>
      <c r="D4452" s="166">
        <f t="shared" si="971"/>
        <v>2.2558277767625785E-3</v>
      </c>
      <c r="E4452" s="167">
        <f t="shared" si="981"/>
        <v>24.291375447755232</v>
      </c>
      <c r="F4452" s="168">
        <f t="shared" si="982"/>
        <v>9.9752704288441567</v>
      </c>
      <c r="G4452" s="168">
        <f t="shared" si="972"/>
        <v>346660.82928175014</v>
      </c>
      <c r="H4452" s="168">
        <f t="shared" si="973"/>
        <v>271310.33852408634</v>
      </c>
      <c r="I4452" s="169">
        <f t="shared" si="974"/>
        <v>617971.16780583654</v>
      </c>
      <c r="J4452" s="169">
        <f t="shared" si="976"/>
        <v>587950.17499294202</v>
      </c>
      <c r="K4452" s="95"/>
      <c r="L4452" s="265">
        <f t="shared" si="975"/>
        <v>236880.49663756994</v>
      </c>
      <c r="M4452" s="265">
        <f>$G4452*NonHospFrac+theModel!$H4452*NonHospFrac</f>
        <v>381090.6711682665</v>
      </c>
      <c r="N4452" s="266">
        <f t="shared" si="977"/>
        <v>617971.16780583642</v>
      </c>
      <c r="O4452" s="159"/>
      <c r="P4452" s="265">
        <f t="shared" si="978"/>
        <v>225372.85994260834</v>
      </c>
      <c r="Q4452" s="265">
        <f t="shared" si="979"/>
        <v>381089.11652659171</v>
      </c>
      <c r="R4452" s="266">
        <f t="shared" si="980"/>
        <v>606461.9764692001</v>
      </c>
    </row>
    <row r="4453" spans="1:18" x14ac:dyDescent="0.3">
      <c r="A4453" s="82">
        <v>4422</v>
      </c>
      <c r="B4453" s="94">
        <f t="shared" si="969"/>
        <v>2.7772610532229327E-37</v>
      </c>
      <c r="C4453" s="179">
        <f t="shared" si="970"/>
        <v>2.7709960305957516E-37</v>
      </c>
      <c r="D4453" s="166">
        <f t="shared" si="971"/>
        <v>2.2558277767625785E-3</v>
      </c>
      <c r="E4453" s="167">
        <f t="shared" si="981"/>
        <v>24.291375447755232</v>
      </c>
      <c r="F4453" s="168">
        <f t="shared" si="982"/>
        <v>9.9775262566209193</v>
      </c>
      <c r="G4453" s="168">
        <f t="shared" si="972"/>
        <v>346739.22386096354</v>
      </c>
      <c r="H4453" s="168">
        <f t="shared" si="973"/>
        <v>271310.33852408634</v>
      </c>
      <c r="I4453" s="169">
        <f t="shared" si="974"/>
        <v>618049.56238504988</v>
      </c>
      <c r="J4453" s="169">
        <f t="shared" si="976"/>
        <v>588015.63907869672</v>
      </c>
      <c r="K4453" s="95"/>
      <c r="L4453" s="265">
        <f t="shared" si="975"/>
        <v>236910.54682085552</v>
      </c>
      <c r="M4453" s="265">
        <f>$G4453*NonHospFrac+theModel!$H4453*NonHospFrac</f>
        <v>381139.01556419436</v>
      </c>
      <c r="N4453" s="266">
        <f t="shared" si="977"/>
        <v>618049.56238504988</v>
      </c>
      <c r="O4453" s="159"/>
      <c r="P4453" s="265">
        <f t="shared" si="978"/>
        <v>225397.95361356481</v>
      </c>
      <c r="Q4453" s="265">
        <f t="shared" si="979"/>
        <v>381137.46092251956</v>
      </c>
      <c r="R4453" s="266">
        <f t="shared" si="980"/>
        <v>606535.4145360844</v>
      </c>
    </row>
    <row r="4454" spans="1:18" x14ac:dyDescent="0.3">
      <c r="A4454" s="82">
        <v>4423</v>
      </c>
      <c r="B4454" s="94">
        <f t="shared" si="969"/>
        <v>2.7253805412516995E-37</v>
      </c>
      <c r="C4454" s="179">
        <f t="shared" si="970"/>
        <v>2.7192325521244955E-37</v>
      </c>
      <c r="D4454" s="166">
        <f t="shared" si="971"/>
        <v>2.2558277767625785E-3</v>
      </c>
      <c r="E4454" s="167">
        <f t="shared" si="981"/>
        <v>24.291375447755232</v>
      </c>
      <c r="F4454" s="168">
        <f t="shared" si="982"/>
        <v>9.9797820843976819</v>
      </c>
      <c r="G4454" s="168">
        <f t="shared" si="972"/>
        <v>346817.61844017694</v>
      </c>
      <c r="H4454" s="168">
        <f t="shared" si="973"/>
        <v>271310.33852408634</v>
      </c>
      <c r="I4454" s="169">
        <f t="shared" si="974"/>
        <v>618127.95696426323</v>
      </c>
      <c r="J4454" s="169">
        <f t="shared" si="976"/>
        <v>588081.10049600643</v>
      </c>
      <c r="K4454" s="95"/>
      <c r="L4454" s="265">
        <f t="shared" si="975"/>
        <v>236940.59700414108</v>
      </c>
      <c r="M4454" s="265">
        <f>$G4454*NonHospFrac+theModel!$H4454*NonHospFrac</f>
        <v>381187.35996012215</v>
      </c>
      <c r="N4454" s="266">
        <f t="shared" si="977"/>
        <v>618127.95696426323</v>
      </c>
      <c r="O4454" s="159"/>
      <c r="P4454" s="265">
        <f t="shared" si="978"/>
        <v>225423.04626165383</v>
      </c>
      <c r="Q4454" s="265">
        <f t="shared" si="979"/>
        <v>381185.80531844735</v>
      </c>
      <c r="R4454" s="266">
        <f t="shared" si="980"/>
        <v>606608.85158010118</v>
      </c>
    </row>
    <row r="4455" spans="1:18" x14ac:dyDescent="0.3">
      <c r="A4455" s="82">
        <v>4424</v>
      </c>
      <c r="B4455" s="94">
        <f t="shared" si="969"/>
        <v>2.6744691810709591E-37</v>
      </c>
      <c r="C4455" s="179">
        <f t="shared" si="970"/>
        <v>2.6684360392042038E-37</v>
      </c>
      <c r="D4455" s="166">
        <f t="shared" si="971"/>
        <v>2.2558277767625785E-3</v>
      </c>
      <c r="E4455" s="167">
        <f t="shared" si="981"/>
        <v>24.291375447755232</v>
      </c>
      <c r="F4455" s="168">
        <f t="shared" si="982"/>
        <v>9.9820379121744445</v>
      </c>
      <c r="G4455" s="168">
        <f t="shared" si="972"/>
        <v>346896.0130193904</v>
      </c>
      <c r="H4455" s="168">
        <f t="shared" si="973"/>
        <v>271310.33852408634</v>
      </c>
      <c r="I4455" s="169">
        <f t="shared" si="974"/>
        <v>618206.35154347681</v>
      </c>
      <c r="J4455" s="169">
        <f t="shared" si="976"/>
        <v>588146.5592449801</v>
      </c>
      <c r="K4455" s="95"/>
      <c r="L4455" s="265">
        <f t="shared" si="975"/>
        <v>236970.64718742669</v>
      </c>
      <c r="M4455" s="265">
        <f>$G4455*NonHospFrac+theModel!$H4455*NonHospFrac</f>
        <v>381235.70435605</v>
      </c>
      <c r="N4455" s="266">
        <f t="shared" si="977"/>
        <v>618206.35154347669</v>
      </c>
      <c r="O4455" s="159"/>
      <c r="P4455" s="265">
        <f t="shared" si="978"/>
        <v>225448.13788691716</v>
      </c>
      <c r="Q4455" s="265">
        <f t="shared" si="979"/>
        <v>381234.14971437521</v>
      </c>
      <c r="R4455" s="266">
        <f t="shared" si="980"/>
        <v>606682.28760129237</v>
      </c>
    </row>
    <row r="4456" spans="1:18" x14ac:dyDescent="0.3">
      <c r="A4456" s="82">
        <v>4425</v>
      </c>
      <c r="B4456" s="94">
        <f t="shared" si="969"/>
        <v>2.6245088684801676E-37</v>
      </c>
      <c r="C4456" s="179">
        <f t="shared" si="970"/>
        <v>2.6185884284742904E-37</v>
      </c>
      <c r="D4456" s="166">
        <f t="shared" si="971"/>
        <v>2.2558277767625785E-3</v>
      </c>
      <c r="E4456" s="167">
        <f t="shared" si="981"/>
        <v>24.291375447755232</v>
      </c>
      <c r="F4456" s="168">
        <f t="shared" si="982"/>
        <v>9.9842937399512071</v>
      </c>
      <c r="G4456" s="168">
        <f t="shared" si="972"/>
        <v>346974.40759860381</v>
      </c>
      <c r="H4456" s="168">
        <f t="shared" si="973"/>
        <v>271310.33852408634</v>
      </c>
      <c r="I4456" s="169">
        <f t="shared" si="974"/>
        <v>618284.74612269015</v>
      </c>
      <c r="J4456" s="169">
        <f t="shared" si="976"/>
        <v>588212.01532572613</v>
      </c>
      <c r="K4456" s="95"/>
      <c r="L4456" s="265">
        <f t="shared" si="975"/>
        <v>237000.69737071227</v>
      </c>
      <c r="M4456" s="265">
        <f>$G4456*NonHospFrac+theModel!$H4456*NonHospFrac</f>
        <v>381284.04875197785</v>
      </c>
      <c r="N4456" s="266">
        <f t="shared" si="977"/>
        <v>618284.74612269015</v>
      </c>
      <c r="O4456" s="159"/>
      <c r="P4456" s="265">
        <f t="shared" si="978"/>
        <v>225473.22848939642</v>
      </c>
      <c r="Q4456" s="265">
        <f t="shared" si="979"/>
        <v>381282.49411030306</v>
      </c>
      <c r="R4456" s="266">
        <f t="shared" si="980"/>
        <v>606755.72259969951</v>
      </c>
    </row>
    <row r="4457" spans="1:18" x14ac:dyDescent="0.3">
      <c r="A4457" s="82">
        <v>4426</v>
      </c>
      <c r="B4457" s="94">
        <f t="shared" si="969"/>
        <v>2.5754818374736004E-37</v>
      </c>
      <c r="C4457" s="179">
        <f t="shared" si="970"/>
        <v>2.5696719940060799E-37</v>
      </c>
      <c r="D4457" s="166">
        <f t="shared" si="971"/>
        <v>2.2558277767625785E-3</v>
      </c>
      <c r="E4457" s="167">
        <f t="shared" si="981"/>
        <v>24.291375447755232</v>
      </c>
      <c r="F4457" s="168">
        <f t="shared" si="982"/>
        <v>9.9865495677279696</v>
      </c>
      <c r="G4457" s="168">
        <f t="shared" si="972"/>
        <v>347052.80217781721</v>
      </c>
      <c r="H4457" s="168">
        <f t="shared" si="973"/>
        <v>271310.33852408634</v>
      </c>
      <c r="I4457" s="169">
        <f t="shared" si="974"/>
        <v>618363.1407019035</v>
      </c>
      <c r="J4457" s="169">
        <f t="shared" si="976"/>
        <v>588277.46873835335</v>
      </c>
      <c r="K4457" s="95"/>
      <c r="L4457" s="265">
        <f t="shared" si="975"/>
        <v>237030.74755399782</v>
      </c>
      <c r="M4457" s="265">
        <f>$G4457*NonHospFrac+theModel!$H4457*NonHospFrac</f>
        <v>381332.39314790571</v>
      </c>
      <c r="N4457" s="266">
        <f t="shared" si="977"/>
        <v>618363.1407019035</v>
      </c>
      <c r="O4457" s="159"/>
      <c r="P4457" s="265">
        <f t="shared" si="978"/>
        <v>225498.31806913333</v>
      </c>
      <c r="Q4457" s="265">
        <f t="shared" si="979"/>
        <v>381330.83850623091</v>
      </c>
      <c r="R4457" s="266">
        <f t="shared" si="980"/>
        <v>606829.15657536429</v>
      </c>
    </row>
    <row r="4458" spans="1:18" x14ac:dyDescent="0.3">
      <c r="A4458" s="82">
        <v>4427</v>
      </c>
      <c r="B4458" s="94">
        <f t="shared" si="969"/>
        <v>2.527370653922532E-37</v>
      </c>
      <c r="C4458" s="179">
        <f t="shared" si="970"/>
        <v>2.5216693409992391E-37</v>
      </c>
      <c r="D4458" s="166">
        <f t="shared" si="971"/>
        <v>2.2558277767625785E-3</v>
      </c>
      <c r="E4458" s="167">
        <f t="shared" si="981"/>
        <v>24.291375447755232</v>
      </c>
      <c r="F4458" s="168">
        <f t="shared" si="982"/>
        <v>9.9888053955047322</v>
      </c>
      <c r="G4458" s="168">
        <f t="shared" si="972"/>
        <v>347131.19675703067</v>
      </c>
      <c r="H4458" s="168">
        <f t="shared" si="973"/>
        <v>271310.33852408634</v>
      </c>
      <c r="I4458" s="169">
        <f t="shared" si="974"/>
        <v>618441.53528111707</v>
      </c>
      <c r="J4458" s="169">
        <f t="shared" si="976"/>
        <v>588342.91948297084</v>
      </c>
      <c r="K4458" s="95"/>
      <c r="L4458" s="265">
        <f t="shared" si="975"/>
        <v>237060.79773728343</v>
      </c>
      <c r="M4458" s="265">
        <f>$G4458*NonHospFrac+theModel!$H4458*NonHospFrac</f>
        <v>381380.73754383356</v>
      </c>
      <c r="N4458" s="266">
        <f t="shared" si="977"/>
        <v>618441.53528111696</v>
      </c>
      <c r="O4458" s="159"/>
      <c r="P4458" s="265">
        <f t="shared" si="978"/>
        <v>225523.4066261696</v>
      </c>
      <c r="Q4458" s="265">
        <f t="shared" si="979"/>
        <v>381379.18290215876</v>
      </c>
      <c r="R4458" s="266">
        <f t="shared" si="980"/>
        <v>606902.58952832839</v>
      </c>
    </row>
    <row r="4459" spans="1:18" x14ac:dyDescent="0.3">
      <c r="A4459" s="82">
        <v>4428</v>
      </c>
      <c r="B4459" s="94">
        <f t="shared" si="969"/>
        <v>2.4801582093760201E-37</v>
      </c>
      <c r="C4459" s="179">
        <f t="shared" si="970"/>
        <v>2.474563399596544E-37</v>
      </c>
      <c r="D4459" s="166">
        <f t="shared" si="971"/>
        <v>2.2558277767625785E-3</v>
      </c>
      <c r="E4459" s="167">
        <f t="shared" si="981"/>
        <v>24.291375447755232</v>
      </c>
      <c r="F4459" s="168">
        <f t="shared" si="982"/>
        <v>9.9910612232814948</v>
      </c>
      <c r="G4459" s="168">
        <f t="shared" si="972"/>
        <v>347209.59133624408</v>
      </c>
      <c r="H4459" s="168">
        <f t="shared" si="973"/>
        <v>271310.33852408634</v>
      </c>
      <c r="I4459" s="169">
        <f t="shared" si="974"/>
        <v>618519.92986033042</v>
      </c>
      <c r="J4459" s="169">
        <f t="shared" si="976"/>
        <v>588408.367559687</v>
      </c>
      <c r="K4459" s="95"/>
      <c r="L4459" s="265">
        <f t="shared" si="975"/>
        <v>237090.84792056898</v>
      </c>
      <c r="M4459" s="265">
        <f>$G4459*NonHospFrac+theModel!$H4459*NonHospFrac</f>
        <v>381429.08193976141</v>
      </c>
      <c r="N4459" s="266">
        <f t="shared" si="977"/>
        <v>618519.92986033042</v>
      </c>
      <c r="O4459" s="159"/>
      <c r="P4459" s="265">
        <f t="shared" si="978"/>
        <v>225548.49416054686</v>
      </c>
      <c r="Q4459" s="265">
        <f t="shared" si="979"/>
        <v>381427.52729808661</v>
      </c>
      <c r="R4459" s="266">
        <f t="shared" si="980"/>
        <v>606976.02145863348</v>
      </c>
    </row>
    <row r="4460" spans="1:18" x14ac:dyDescent="0.3">
      <c r="A4460" s="82">
        <v>4429</v>
      </c>
      <c r="B4460" s="94">
        <f t="shared" si="969"/>
        <v>2.433827714976561E-37</v>
      </c>
      <c r="C4460" s="179">
        <f t="shared" si="970"/>
        <v>2.4283374188132621E-37</v>
      </c>
      <c r="D4460" s="166">
        <f t="shared" si="971"/>
        <v>2.2558277767625785E-3</v>
      </c>
      <c r="E4460" s="167">
        <f t="shared" si="981"/>
        <v>24.291375447755232</v>
      </c>
      <c r="F4460" s="168">
        <f t="shared" si="982"/>
        <v>9.9933170510582574</v>
      </c>
      <c r="G4460" s="168">
        <f t="shared" si="972"/>
        <v>347287.98591545754</v>
      </c>
      <c r="H4460" s="168">
        <f t="shared" si="973"/>
        <v>271310.33852408634</v>
      </c>
      <c r="I4460" s="169">
        <f t="shared" si="974"/>
        <v>618598.32443954388</v>
      </c>
      <c r="J4460" s="169">
        <f t="shared" si="976"/>
        <v>588473.81296861079</v>
      </c>
      <c r="K4460" s="95"/>
      <c r="L4460" s="265">
        <f t="shared" si="975"/>
        <v>237120.89810385459</v>
      </c>
      <c r="M4460" s="265">
        <f>$G4460*NonHospFrac+theModel!$H4460*NonHospFrac</f>
        <v>381477.42633568926</v>
      </c>
      <c r="N4460" s="266">
        <f t="shared" si="977"/>
        <v>618598.32443954388</v>
      </c>
      <c r="O4460" s="159"/>
      <c r="P4460" s="265">
        <f t="shared" si="978"/>
        <v>225573.58067230688</v>
      </c>
      <c r="Q4460" s="265">
        <f t="shared" si="979"/>
        <v>381475.87169401447</v>
      </c>
      <c r="R4460" s="266">
        <f t="shared" si="980"/>
        <v>607049.45236632135</v>
      </c>
    </row>
    <row r="4461" spans="1:18" x14ac:dyDescent="0.3">
      <c r="A4461" s="82">
        <v>4430</v>
      </c>
      <c r="B4461" s="94">
        <f t="shared" si="969"/>
        <v>2.3883626954904972E-37</v>
      </c>
      <c r="C4461" s="179">
        <f t="shared" si="970"/>
        <v>2.3829749605810262E-37</v>
      </c>
      <c r="D4461" s="166">
        <f t="shared" si="971"/>
        <v>2.2558277767625785E-3</v>
      </c>
      <c r="E4461" s="167">
        <f t="shared" si="981"/>
        <v>24.291375447755232</v>
      </c>
      <c r="F4461" s="168">
        <f t="shared" si="982"/>
        <v>9.99557287883502</v>
      </c>
      <c r="G4461" s="168">
        <f t="shared" si="972"/>
        <v>347366.38049467088</v>
      </c>
      <c r="H4461" s="168">
        <f t="shared" si="973"/>
        <v>271310.33852408634</v>
      </c>
      <c r="I4461" s="169">
        <f t="shared" si="974"/>
        <v>618676.71901875723</v>
      </c>
      <c r="J4461" s="169">
        <f t="shared" si="976"/>
        <v>588539.25570985069</v>
      </c>
      <c r="K4461" s="95"/>
      <c r="L4461" s="265">
        <f t="shared" si="975"/>
        <v>237150.94828714014</v>
      </c>
      <c r="M4461" s="265">
        <f>$G4461*NonHospFrac+theModel!$H4461*NonHospFrac</f>
        <v>381525.77073161706</v>
      </c>
      <c r="N4461" s="266">
        <f t="shared" si="977"/>
        <v>618676.71901875723</v>
      </c>
      <c r="O4461" s="159"/>
      <c r="P4461" s="265">
        <f t="shared" si="978"/>
        <v>225598.66616149124</v>
      </c>
      <c r="Q4461" s="265">
        <f t="shared" si="979"/>
        <v>381524.21608994226</v>
      </c>
      <c r="R4461" s="266">
        <f t="shared" si="980"/>
        <v>607122.88225143356</v>
      </c>
    </row>
    <row r="4462" spans="1:18" x14ac:dyDescent="0.3">
      <c r="A4462" s="82">
        <v>4431</v>
      </c>
      <c r="B4462" s="94">
        <f t="shared" si="969"/>
        <v>2.3437469834488288E-37</v>
      </c>
      <c r="C4462" s="179">
        <f t="shared" si="970"/>
        <v>2.3384598939018612E-37</v>
      </c>
      <c r="D4462" s="166">
        <f t="shared" si="971"/>
        <v>2.2558277767625785E-3</v>
      </c>
      <c r="E4462" s="167">
        <f t="shared" si="981"/>
        <v>24.291375447755232</v>
      </c>
      <c r="F4462" s="168">
        <f t="shared" si="982"/>
        <v>9.9978287066117826</v>
      </c>
      <c r="G4462" s="168">
        <f t="shared" si="972"/>
        <v>347444.77507388435</v>
      </c>
      <c r="H4462" s="168">
        <f t="shared" si="973"/>
        <v>271310.33852408634</v>
      </c>
      <c r="I4462" s="169">
        <f t="shared" si="974"/>
        <v>618755.11359797069</v>
      </c>
      <c r="J4462" s="169">
        <f t="shared" si="976"/>
        <v>588604.69578351581</v>
      </c>
      <c r="K4462" s="95"/>
      <c r="L4462" s="265">
        <f t="shared" si="975"/>
        <v>237180.99847042572</v>
      </c>
      <c r="M4462" s="265">
        <f>$G4462*NonHospFrac+theModel!$H4462*NonHospFrac</f>
        <v>381574.11512754497</v>
      </c>
      <c r="N4462" s="266">
        <f t="shared" si="977"/>
        <v>618755.11359797069</v>
      </c>
      <c r="O4462" s="159"/>
      <c r="P4462" s="265">
        <f t="shared" si="978"/>
        <v>225623.75062814172</v>
      </c>
      <c r="Q4462" s="265">
        <f t="shared" si="979"/>
        <v>381572.56048587017</v>
      </c>
      <c r="R4462" s="266">
        <f t="shared" si="980"/>
        <v>607196.31111401191</v>
      </c>
    </row>
    <row r="4463" spans="1:18" x14ac:dyDescent="0.3">
      <c r="A4463" s="82">
        <v>4432</v>
      </c>
      <c r="B4463" s="94">
        <f t="shared" si="969"/>
        <v>2.2999647133985715E-37</v>
      </c>
      <c r="C4463" s="179">
        <f t="shared" si="970"/>
        <v>2.2947763891125133E-37</v>
      </c>
      <c r="D4463" s="166">
        <f t="shared" si="971"/>
        <v>2.2558277767625785E-3</v>
      </c>
      <c r="E4463" s="167">
        <f t="shared" si="981"/>
        <v>24.291375447755232</v>
      </c>
      <c r="F4463" s="168">
        <f t="shared" si="982"/>
        <v>10.000084534388545</v>
      </c>
      <c r="G4463" s="168">
        <f t="shared" si="972"/>
        <v>347523.16965309775</v>
      </c>
      <c r="H4463" s="168">
        <f t="shared" si="973"/>
        <v>271310.33852408634</v>
      </c>
      <c r="I4463" s="169">
        <f t="shared" si="974"/>
        <v>618833.50817718403</v>
      </c>
      <c r="J4463" s="169">
        <f t="shared" si="976"/>
        <v>588670.13318971451</v>
      </c>
      <c r="K4463" s="95"/>
      <c r="L4463" s="265">
        <f t="shared" si="975"/>
        <v>237211.0486537113</v>
      </c>
      <c r="M4463" s="265">
        <f>$G4463*NonHospFrac+theModel!$H4463*NonHospFrac</f>
        <v>381622.45952347276</v>
      </c>
      <c r="N4463" s="266">
        <f t="shared" si="977"/>
        <v>618833.50817718403</v>
      </c>
      <c r="O4463" s="159"/>
      <c r="P4463" s="265">
        <f t="shared" si="978"/>
        <v>225648.83407229994</v>
      </c>
      <c r="Q4463" s="265">
        <f t="shared" si="979"/>
        <v>381620.90488179796</v>
      </c>
      <c r="R4463" s="266">
        <f t="shared" si="980"/>
        <v>607269.73895409796</v>
      </c>
    </row>
    <row r="4464" spans="1:18" x14ac:dyDescent="0.3">
      <c r="A4464" s="82">
        <v>4433</v>
      </c>
      <c r="B4464" s="94">
        <f t="shared" si="969"/>
        <v>2.2570003162604248E-37</v>
      </c>
      <c r="C4464" s="179">
        <f t="shared" si="970"/>
        <v>2.2519089122548424E-37</v>
      </c>
      <c r="D4464" s="166">
        <f t="shared" si="971"/>
        <v>2.2558277767625785E-3</v>
      </c>
      <c r="E4464" s="167">
        <f t="shared" si="981"/>
        <v>24.291375447755232</v>
      </c>
      <c r="F4464" s="168">
        <f t="shared" si="982"/>
        <v>10.002340362165308</v>
      </c>
      <c r="G4464" s="168">
        <f t="shared" si="972"/>
        <v>347601.56423231121</v>
      </c>
      <c r="H4464" s="168">
        <f t="shared" si="973"/>
        <v>271310.33852408634</v>
      </c>
      <c r="I4464" s="169">
        <f t="shared" si="974"/>
        <v>618911.90275639761</v>
      </c>
      <c r="J4464" s="169">
        <f t="shared" si="976"/>
        <v>588735.567928556</v>
      </c>
      <c r="K4464" s="95"/>
      <c r="L4464" s="265">
        <f t="shared" si="975"/>
        <v>237241.09883699691</v>
      </c>
      <c r="M4464" s="265">
        <f>$G4464*NonHospFrac+theModel!$H4464*NonHospFrac</f>
        <v>381670.80391940067</v>
      </c>
      <c r="N4464" s="266">
        <f t="shared" si="977"/>
        <v>618911.90275639761</v>
      </c>
      <c r="O4464" s="159"/>
      <c r="P4464" s="265">
        <f t="shared" si="978"/>
        <v>225673.91649400763</v>
      </c>
      <c r="Q4464" s="265">
        <f t="shared" si="979"/>
        <v>381669.24927772587</v>
      </c>
      <c r="R4464" s="266">
        <f t="shared" si="980"/>
        <v>607343.1657717335</v>
      </c>
    </row>
    <row r="4465" spans="1:18" x14ac:dyDescent="0.3">
      <c r="A4465" s="82">
        <v>4434</v>
      </c>
      <c r="B4465" s="94">
        <f t="shared" si="969"/>
        <v>2.2148385137928984E-37</v>
      </c>
      <c r="C4465" s="179">
        <f t="shared" si="970"/>
        <v>2.2098422195524408E-37</v>
      </c>
      <c r="D4465" s="166">
        <f t="shared" si="971"/>
        <v>2.2558277767625785E-3</v>
      </c>
      <c r="E4465" s="167">
        <f t="shared" si="981"/>
        <v>24.291375447755232</v>
      </c>
      <c r="F4465" s="168">
        <f t="shared" si="982"/>
        <v>10.00459618994207</v>
      </c>
      <c r="G4465" s="168">
        <f t="shared" si="972"/>
        <v>347679.95881152462</v>
      </c>
      <c r="H4465" s="168">
        <f t="shared" si="973"/>
        <v>271310.33852408634</v>
      </c>
      <c r="I4465" s="169">
        <f t="shared" si="974"/>
        <v>618990.29733561096</v>
      </c>
      <c r="J4465" s="169">
        <f t="shared" si="976"/>
        <v>588801.00000014843</v>
      </c>
      <c r="K4465" s="95"/>
      <c r="L4465" s="265">
        <f t="shared" si="975"/>
        <v>237271.14902028246</v>
      </c>
      <c r="M4465" s="265">
        <f>$G4465*NonHospFrac+theModel!$H4465*NonHospFrac</f>
        <v>381719.14831532846</v>
      </c>
      <c r="N4465" s="266">
        <f t="shared" si="977"/>
        <v>618990.29733561096</v>
      </c>
      <c r="O4465" s="159"/>
      <c r="P4465" s="265">
        <f t="shared" si="978"/>
        <v>225698.99789330637</v>
      </c>
      <c r="Q4465" s="265">
        <f t="shared" si="979"/>
        <v>381717.59367365367</v>
      </c>
      <c r="R4465" s="266">
        <f t="shared" si="980"/>
        <v>607416.59156696009</v>
      </c>
    </row>
    <row r="4466" spans="1:18" x14ac:dyDescent="0.3">
      <c r="A4466" s="82">
        <v>4435</v>
      </c>
      <c r="B4466" s="94">
        <f t="shared" si="969"/>
        <v>2.1734643131588163E-37</v>
      </c>
      <c r="C4466" s="179">
        <f t="shared" si="970"/>
        <v>2.1685613519893903E-37</v>
      </c>
      <c r="D4466" s="166">
        <f t="shared" si="971"/>
        <v>2.2558277767625785E-3</v>
      </c>
      <c r="E4466" s="167">
        <f t="shared" si="981"/>
        <v>24.291375447755232</v>
      </c>
      <c r="F4466" s="168">
        <f t="shared" si="982"/>
        <v>10.006852017718833</v>
      </c>
      <c r="G4466" s="168">
        <f t="shared" si="972"/>
        <v>347758.35339073808</v>
      </c>
      <c r="H4466" s="168">
        <f t="shared" si="973"/>
        <v>271310.33852408634</v>
      </c>
      <c r="I4466" s="169">
        <f t="shared" si="974"/>
        <v>619068.69191482442</v>
      </c>
      <c r="J4466" s="169">
        <f t="shared" si="976"/>
        <v>588866.42940460099</v>
      </c>
      <c r="K4466" s="95"/>
      <c r="L4466" s="265">
        <f t="shared" si="975"/>
        <v>237301.19920356807</v>
      </c>
      <c r="M4466" s="265">
        <f>$G4466*NonHospFrac+theModel!$H4466*NonHospFrac</f>
        <v>381767.49271125637</v>
      </c>
      <c r="N4466" s="266">
        <f t="shared" si="977"/>
        <v>619068.69191482442</v>
      </c>
      <c r="O4466" s="159"/>
      <c r="P4466" s="265">
        <f t="shared" si="978"/>
        <v>225724.07827023795</v>
      </c>
      <c r="Q4466" s="265">
        <f t="shared" si="979"/>
        <v>381765.93806958158</v>
      </c>
      <c r="R4466" s="266">
        <f t="shared" si="980"/>
        <v>607490.01633981953</v>
      </c>
    </row>
    <row r="4467" spans="1:18" x14ac:dyDescent="0.3">
      <c r="A4467" s="82">
        <v>4436</v>
      </c>
      <c r="B4467" s="94">
        <f t="shared" si="969"/>
        <v>2.1328630015943361E-37</v>
      </c>
      <c r="C4467" s="179">
        <f t="shared" si="970"/>
        <v>2.1280516299913105E-37</v>
      </c>
      <c r="D4467" s="166">
        <f t="shared" si="971"/>
        <v>2.2558277767625785E-3</v>
      </c>
      <c r="E4467" s="167">
        <f t="shared" si="981"/>
        <v>24.291375447755232</v>
      </c>
      <c r="F4467" s="168">
        <f t="shared" si="982"/>
        <v>10.009107845495596</v>
      </c>
      <c r="G4467" s="168">
        <f t="shared" si="972"/>
        <v>347836.74796995142</v>
      </c>
      <c r="H4467" s="168">
        <f t="shared" si="973"/>
        <v>271310.33852408634</v>
      </c>
      <c r="I4467" s="169">
        <f t="shared" si="974"/>
        <v>619147.08649403777</v>
      </c>
      <c r="J4467" s="169">
        <f t="shared" si="976"/>
        <v>588931.85614202206</v>
      </c>
      <c r="K4467" s="95"/>
      <c r="L4467" s="265">
        <f t="shared" si="975"/>
        <v>237331.24938685363</v>
      </c>
      <c r="M4467" s="265">
        <f>$G4467*NonHospFrac+theModel!$H4467*NonHospFrac</f>
        <v>381815.83710718411</v>
      </c>
      <c r="N4467" s="266">
        <f t="shared" si="977"/>
        <v>619147.08649403777</v>
      </c>
      <c r="O4467" s="159"/>
      <c r="P4467" s="265">
        <f t="shared" si="978"/>
        <v>225749.15762484394</v>
      </c>
      <c r="Q4467" s="265">
        <f t="shared" si="979"/>
        <v>381814.28246550931</v>
      </c>
      <c r="R4467" s="266">
        <f t="shared" si="980"/>
        <v>607563.44009035325</v>
      </c>
    </row>
    <row r="4468" spans="1:18" x14ac:dyDescent="0.3">
      <c r="A4468" s="82">
        <v>4437</v>
      </c>
      <c r="B4468" s="94">
        <f t="shared" si="969"/>
        <v>2.0930201411765561E-37</v>
      </c>
      <c r="C4468" s="179">
        <f t="shared" si="970"/>
        <v>2.0882986482047667E-37</v>
      </c>
      <c r="D4468" s="166">
        <f t="shared" si="971"/>
        <v>2.2558277767625785E-3</v>
      </c>
      <c r="E4468" s="167">
        <f t="shared" si="981"/>
        <v>24.291375447755232</v>
      </c>
      <c r="F4468" s="168">
        <f t="shared" si="982"/>
        <v>10.011363673272358</v>
      </c>
      <c r="G4468" s="168">
        <f t="shared" si="972"/>
        <v>347915.14254916488</v>
      </c>
      <c r="H4468" s="168">
        <f t="shared" si="973"/>
        <v>271310.33852408634</v>
      </c>
      <c r="I4468" s="169">
        <f t="shared" si="974"/>
        <v>619225.48107325123</v>
      </c>
      <c r="J4468" s="169">
        <f t="shared" si="976"/>
        <v>588997.28021252062</v>
      </c>
      <c r="K4468" s="95"/>
      <c r="L4468" s="265">
        <f t="shared" si="975"/>
        <v>237361.29957013921</v>
      </c>
      <c r="M4468" s="265">
        <f>$G4468*NonHospFrac+theModel!$H4468*NonHospFrac</f>
        <v>381864.18150311196</v>
      </c>
      <c r="N4468" s="266">
        <f t="shared" si="977"/>
        <v>619225.48107325123</v>
      </c>
      <c r="O4468" s="159"/>
      <c r="P4468" s="265">
        <f t="shared" si="978"/>
        <v>225774.23595716609</v>
      </c>
      <c r="Q4468" s="265">
        <f t="shared" si="979"/>
        <v>381862.62686143717</v>
      </c>
      <c r="R4468" s="266">
        <f t="shared" si="980"/>
        <v>607636.86281860329</v>
      </c>
    </row>
    <row r="4469" spans="1:18" x14ac:dyDescent="0.3">
      <c r="A4469" s="82">
        <v>4438</v>
      </c>
      <c r="B4469" s="94">
        <f t="shared" si="969"/>
        <v>2.0539215636898449E-37</v>
      </c>
      <c r="C4469" s="179">
        <f t="shared" si="970"/>
        <v>2.0492882703751817E-37</v>
      </c>
      <c r="D4469" s="166">
        <f t="shared" si="971"/>
        <v>2.2558277767625785E-3</v>
      </c>
      <c r="E4469" s="167">
        <f t="shared" si="981"/>
        <v>24.291375447755232</v>
      </c>
      <c r="F4469" s="168">
        <f t="shared" si="982"/>
        <v>10.013619501049121</v>
      </c>
      <c r="G4469" s="168">
        <f t="shared" si="972"/>
        <v>347993.53712837829</v>
      </c>
      <c r="H4469" s="168">
        <f t="shared" si="973"/>
        <v>271310.33852408634</v>
      </c>
      <c r="I4469" s="169">
        <f t="shared" si="974"/>
        <v>619303.87565246457</v>
      </c>
      <c r="J4469" s="169">
        <f t="shared" si="976"/>
        <v>589062.70161620516</v>
      </c>
      <c r="K4469" s="95"/>
      <c r="L4469" s="265">
        <f t="shared" si="975"/>
        <v>237391.34975342479</v>
      </c>
      <c r="M4469" s="265">
        <f>$G4469*NonHospFrac+theModel!$H4469*NonHospFrac</f>
        <v>381912.52589903981</v>
      </c>
      <c r="N4469" s="266">
        <f t="shared" si="977"/>
        <v>619303.87565246457</v>
      </c>
      <c r="O4469" s="159"/>
      <c r="P4469" s="265">
        <f t="shared" si="978"/>
        <v>225799.31326724606</v>
      </c>
      <c r="Q4469" s="265">
        <f t="shared" si="979"/>
        <v>381910.97125736502</v>
      </c>
      <c r="R4469" s="266">
        <f t="shared" si="980"/>
        <v>607710.28452461108</v>
      </c>
    </row>
    <row r="4470" spans="1:18" x14ac:dyDescent="0.3">
      <c r="A4470" s="82">
        <v>4439</v>
      </c>
      <c r="B4470" s="94">
        <f t="shared" si="969"/>
        <v>2.0155533655871394E-37</v>
      </c>
      <c r="C4470" s="179">
        <f t="shared" si="970"/>
        <v>2.0110066243195006E-37</v>
      </c>
      <c r="D4470" s="166">
        <f t="shared" si="971"/>
        <v>2.2558277767625785E-3</v>
      </c>
      <c r="E4470" s="167">
        <f t="shared" si="981"/>
        <v>24.291375447755232</v>
      </c>
      <c r="F4470" s="168">
        <f t="shared" si="982"/>
        <v>10.015875328825883</v>
      </c>
      <c r="G4470" s="168">
        <f t="shared" si="972"/>
        <v>348071.93170759175</v>
      </c>
      <c r="H4470" s="168">
        <f t="shared" si="973"/>
        <v>271310.33852408634</v>
      </c>
      <c r="I4470" s="169">
        <f t="shared" si="974"/>
        <v>619382.27023167815</v>
      </c>
      <c r="J4470" s="169">
        <f t="shared" si="976"/>
        <v>589128.12035318476</v>
      </c>
      <c r="K4470" s="95"/>
      <c r="L4470" s="265">
        <f t="shared" si="975"/>
        <v>237421.39993671037</v>
      </c>
      <c r="M4470" s="265">
        <f>$G4470*NonHospFrac+theModel!$H4470*NonHospFrac</f>
        <v>381960.87029496767</v>
      </c>
      <c r="N4470" s="266">
        <f t="shared" si="977"/>
        <v>619382.27023167803</v>
      </c>
      <c r="O4470" s="159"/>
      <c r="P4470" s="265">
        <f t="shared" si="978"/>
        <v>225824.3895551255</v>
      </c>
      <c r="Q4470" s="265">
        <f t="shared" si="979"/>
        <v>381959.31565329287</v>
      </c>
      <c r="R4470" s="266">
        <f t="shared" si="980"/>
        <v>607783.70520841843</v>
      </c>
    </row>
    <row r="4471" spans="1:18" x14ac:dyDescent="0.3">
      <c r="A4471" s="82">
        <v>4440</v>
      </c>
      <c r="B4471" s="94">
        <f t="shared" si="969"/>
        <v>1.9779019030461389E-37</v>
      </c>
      <c r="C4471" s="179">
        <f t="shared" si="970"/>
        <v>1.9734400969935358E-37</v>
      </c>
      <c r="D4471" s="166">
        <f t="shared" si="971"/>
        <v>2.2558277767625785E-3</v>
      </c>
      <c r="E4471" s="167">
        <f t="shared" si="981"/>
        <v>24.291375447755232</v>
      </c>
      <c r="F4471" s="168">
        <f t="shared" si="982"/>
        <v>10.018131156602646</v>
      </c>
      <c r="G4471" s="168">
        <f t="shared" si="972"/>
        <v>348150.3262868051</v>
      </c>
      <c r="H4471" s="168">
        <f t="shared" si="973"/>
        <v>271310.33852408634</v>
      </c>
      <c r="I4471" s="169">
        <f t="shared" si="974"/>
        <v>619460.6648108915</v>
      </c>
      <c r="J4471" s="169">
        <f t="shared" si="976"/>
        <v>589193.53642356757</v>
      </c>
      <c r="K4471" s="95"/>
      <c r="L4471" s="265">
        <f t="shared" si="975"/>
        <v>237451.45011999592</v>
      </c>
      <c r="M4471" s="265">
        <f>$G4471*NonHospFrac+theModel!$H4471*NonHospFrac</f>
        <v>382009.21469089552</v>
      </c>
      <c r="N4471" s="266">
        <f t="shared" si="977"/>
        <v>619460.6648108915</v>
      </c>
      <c r="O4471" s="159"/>
      <c r="P4471" s="265">
        <f t="shared" si="978"/>
        <v>225849.46482084604</v>
      </c>
      <c r="Q4471" s="265">
        <f t="shared" si="979"/>
        <v>382007.66004922072</v>
      </c>
      <c r="R4471" s="266">
        <f t="shared" si="980"/>
        <v>607857.12487006676</v>
      </c>
    </row>
    <row r="4472" spans="1:18" x14ac:dyDescent="0.3">
      <c r="A4472" s="82">
        <v>4441</v>
      </c>
      <c r="B4472" s="94">
        <f t="shared" si="969"/>
        <v>1.9409537871173788E-37</v>
      </c>
      <c r="C4472" s="179">
        <f t="shared" si="970"/>
        <v>1.9365753296509867E-37</v>
      </c>
      <c r="D4472" s="166">
        <f t="shared" si="971"/>
        <v>2.2558277767625785E-3</v>
      </c>
      <c r="E4472" s="167">
        <f t="shared" si="981"/>
        <v>24.291375447755232</v>
      </c>
      <c r="F4472" s="168">
        <f t="shared" si="982"/>
        <v>10.020386984379408</v>
      </c>
      <c r="G4472" s="168">
        <f t="shared" si="972"/>
        <v>348228.72086601856</v>
      </c>
      <c r="H4472" s="168">
        <f t="shared" si="973"/>
        <v>271310.33852408634</v>
      </c>
      <c r="I4472" s="169">
        <f t="shared" si="974"/>
        <v>619539.05939010484</v>
      </c>
      <c r="J4472" s="169">
        <f t="shared" si="976"/>
        <v>589258.94982746255</v>
      </c>
      <c r="K4472" s="95"/>
      <c r="L4472" s="265">
        <f t="shared" si="975"/>
        <v>237481.50030328153</v>
      </c>
      <c r="M4472" s="265">
        <f>$G4472*NonHospFrac+theModel!$H4472*NonHospFrac</f>
        <v>382057.55908682337</v>
      </c>
      <c r="N4472" s="266">
        <f t="shared" si="977"/>
        <v>619539.05939010484</v>
      </c>
      <c r="O4472" s="159"/>
      <c r="P4472" s="265">
        <f t="shared" si="978"/>
        <v>225874.53906444943</v>
      </c>
      <c r="Q4472" s="265">
        <f t="shared" si="979"/>
        <v>382056.00444514857</v>
      </c>
      <c r="R4472" s="266">
        <f t="shared" si="980"/>
        <v>607930.54350959801</v>
      </c>
    </row>
    <row r="4473" spans="1:18" x14ac:dyDescent="0.3">
      <c r="A4473" s="82">
        <v>4442</v>
      </c>
      <c r="B4473" s="94">
        <f t="shared" si="969"/>
        <v>1.9046958789631214E-37</v>
      </c>
      <c r="C4473" s="179">
        <f t="shared" si="970"/>
        <v>1.900399213093071E-37</v>
      </c>
      <c r="D4473" s="166">
        <f t="shared" si="971"/>
        <v>2.2558277767625785E-3</v>
      </c>
      <c r="E4473" s="167">
        <f t="shared" si="981"/>
        <v>24.291375447755232</v>
      </c>
      <c r="F4473" s="168">
        <f t="shared" si="982"/>
        <v>10.022642812156171</v>
      </c>
      <c r="G4473" s="168">
        <f t="shared" si="972"/>
        <v>348307.11544523196</v>
      </c>
      <c r="H4473" s="168">
        <f t="shared" si="973"/>
        <v>271310.33852408634</v>
      </c>
      <c r="I4473" s="169">
        <f t="shared" si="974"/>
        <v>619617.4539693183</v>
      </c>
      <c r="J4473" s="169">
        <f t="shared" si="976"/>
        <v>589324.36056497856</v>
      </c>
      <c r="K4473" s="95"/>
      <c r="L4473" s="265">
        <f t="shared" si="975"/>
        <v>237511.55048656708</v>
      </c>
      <c r="M4473" s="265">
        <f>$G4473*NonHospFrac+theModel!$H4473*NonHospFrac</f>
        <v>382105.90348275122</v>
      </c>
      <c r="N4473" s="266">
        <f t="shared" si="977"/>
        <v>619617.4539693183</v>
      </c>
      <c r="O4473" s="159"/>
      <c r="P4473" s="265">
        <f t="shared" si="978"/>
        <v>225899.61228597726</v>
      </c>
      <c r="Q4473" s="265">
        <f t="shared" si="979"/>
        <v>382104.34884107643</v>
      </c>
      <c r="R4473" s="266">
        <f t="shared" si="980"/>
        <v>608003.96112705371</v>
      </c>
    </row>
    <row r="4474" spans="1:18" x14ac:dyDescent="0.3">
      <c r="A4474" s="82">
        <v>4443</v>
      </c>
      <c r="B4474" s="94">
        <f t="shared" si="969"/>
        <v>1.8691152851851502E-37</v>
      </c>
      <c r="C4474" s="179">
        <f t="shared" si="970"/>
        <v>1.864898883006858E-37</v>
      </c>
      <c r="D4474" s="166">
        <f t="shared" si="971"/>
        <v>2.2558277767625785E-3</v>
      </c>
      <c r="E4474" s="167">
        <f t="shared" si="981"/>
        <v>24.291375447755232</v>
      </c>
      <c r="F4474" s="168">
        <f t="shared" si="982"/>
        <v>10.024898639932934</v>
      </c>
      <c r="G4474" s="168">
        <f t="shared" si="972"/>
        <v>348385.51002444542</v>
      </c>
      <c r="H4474" s="168">
        <f t="shared" si="973"/>
        <v>271310.33852408634</v>
      </c>
      <c r="I4474" s="169">
        <f t="shared" si="974"/>
        <v>619695.84854853177</v>
      </c>
      <c r="J4474" s="169">
        <f t="shared" si="976"/>
        <v>589389.76863622409</v>
      </c>
      <c r="K4474" s="95"/>
      <c r="L4474" s="265">
        <f t="shared" si="975"/>
        <v>237541.60066985269</v>
      </c>
      <c r="M4474" s="265">
        <f>$G4474*NonHospFrac+theModel!$H4474*NonHospFrac</f>
        <v>382154.24787867907</v>
      </c>
      <c r="N4474" s="266">
        <f t="shared" si="977"/>
        <v>619695.84854853177</v>
      </c>
      <c r="O4474" s="159"/>
      <c r="P4474" s="265">
        <f t="shared" si="978"/>
        <v>225924.68448547125</v>
      </c>
      <c r="Q4474" s="265">
        <f t="shared" si="979"/>
        <v>382152.69323700428</v>
      </c>
      <c r="R4474" s="266">
        <f t="shared" si="980"/>
        <v>608077.37772247556</v>
      </c>
    </row>
    <row r="4475" spans="1:18" x14ac:dyDescent="0.3">
      <c r="A4475" s="82">
        <v>4444</v>
      </c>
      <c r="B4475" s="94">
        <f t="shared" si="969"/>
        <v>1.8341993532398508E-37</v>
      </c>
      <c r="C4475" s="179">
        <f t="shared" si="970"/>
        <v>1.8300617153906923E-37</v>
      </c>
      <c r="D4475" s="166">
        <f t="shared" si="971"/>
        <v>2.2558277767625785E-3</v>
      </c>
      <c r="E4475" s="167">
        <f t="shared" si="981"/>
        <v>24.291375447755232</v>
      </c>
      <c r="F4475" s="168">
        <f t="shared" si="982"/>
        <v>10.027154467709696</v>
      </c>
      <c r="G4475" s="168">
        <f t="shared" si="972"/>
        <v>348463.90460365883</v>
      </c>
      <c r="H4475" s="168">
        <f t="shared" si="973"/>
        <v>271310.33852408634</v>
      </c>
      <c r="I4475" s="169">
        <f t="shared" si="974"/>
        <v>619774.24312774511</v>
      </c>
      <c r="J4475" s="169">
        <f t="shared" si="976"/>
        <v>589455.17404130788</v>
      </c>
      <c r="K4475" s="95"/>
      <c r="L4475" s="265">
        <f t="shared" si="975"/>
        <v>237571.65085313827</v>
      </c>
      <c r="M4475" s="265">
        <f>$G4475*NonHospFrac+theModel!$H4475*NonHospFrac</f>
        <v>382202.59227460693</v>
      </c>
      <c r="N4475" s="266">
        <f t="shared" si="977"/>
        <v>619774.24312774523</v>
      </c>
      <c r="O4475" s="159"/>
      <c r="P4475" s="265">
        <f t="shared" si="978"/>
        <v>225949.75566297301</v>
      </c>
      <c r="Q4475" s="265">
        <f t="shared" si="979"/>
        <v>382201.03763293213</v>
      </c>
      <c r="R4475" s="266">
        <f t="shared" si="980"/>
        <v>608150.79329590511</v>
      </c>
    </row>
    <row r="4476" spans="1:18" x14ac:dyDescent="0.3">
      <c r="A4476" s="82">
        <v>4445</v>
      </c>
      <c r="B4476" s="94">
        <f t="shared" si="969"/>
        <v>1.7999356669389322E-37</v>
      </c>
      <c r="C4476" s="179">
        <f t="shared" si="970"/>
        <v>1.7958753220650656E-37</v>
      </c>
      <c r="D4476" s="166">
        <f t="shared" si="971"/>
        <v>2.2558277767625785E-3</v>
      </c>
      <c r="E4476" s="167">
        <f t="shared" si="981"/>
        <v>24.291375447755232</v>
      </c>
      <c r="F4476" s="168">
        <f t="shared" si="982"/>
        <v>10.029410295486459</v>
      </c>
      <c r="G4476" s="168">
        <f t="shared" si="972"/>
        <v>348542.29918287223</v>
      </c>
      <c r="H4476" s="168">
        <f t="shared" si="973"/>
        <v>271310.33852408634</v>
      </c>
      <c r="I4476" s="169">
        <f t="shared" si="974"/>
        <v>619852.63770695857</v>
      </c>
      <c r="J4476" s="169">
        <f t="shared" si="976"/>
        <v>589520.57678033866</v>
      </c>
      <c r="K4476" s="95"/>
      <c r="L4476" s="265">
        <f t="shared" si="975"/>
        <v>237601.70103642382</v>
      </c>
      <c r="M4476" s="265">
        <f>$G4476*NonHospFrac+theModel!$H4476*NonHospFrac</f>
        <v>382250.93667053472</v>
      </c>
      <c r="N4476" s="266">
        <f t="shared" si="977"/>
        <v>619852.63770695857</v>
      </c>
      <c r="O4476" s="159"/>
      <c r="P4476" s="265">
        <f t="shared" si="978"/>
        <v>225974.8258185242</v>
      </c>
      <c r="Q4476" s="265">
        <f t="shared" si="979"/>
        <v>382249.38202885992</v>
      </c>
      <c r="R4476" s="266">
        <f t="shared" si="980"/>
        <v>608224.20784738415</v>
      </c>
    </row>
    <row r="4477" spans="1:18" x14ac:dyDescent="0.3">
      <c r="A4477" s="82">
        <v>4446</v>
      </c>
      <c r="B4477" s="94">
        <f t="shared" si="969"/>
        <v>1.7663120420342051E-37</v>
      </c>
      <c r="C4477" s="179">
        <f t="shared" si="970"/>
        <v>1.7623275462673541E-37</v>
      </c>
      <c r="D4477" s="166">
        <f t="shared" si="971"/>
        <v>2.2558277767625785E-3</v>
      </c>
      <c r="E4477" s="167">
        <f t="shared" si="981"/>
        <v>24.291375447755232</v>
      </c>
      <c r="F4477" s="168">
        <f t="shared" si="982"/>
        <v>10.031666123263221</v>
      </c>
      <c r="G4477" s="168">
        <f t="shared" si="972"/>
        <v>348620.69376208569</v>
      </c>
      <c r="H4477" s="168">
        <f t="shared" si="973"/>
        <v>271310.33852408634</v>
      </c>
      <c r="I4477" s="169">
        <f t="shared" si="974"/>
        <v>619931.03228617203</v>
      </c>
      <c r="J4477" s="169">
        <f t="shared" si="976"/>
        <v>589585.97685342503</v>
      </c>
      <c r="K4477" s="95"/>
      <c r="L4477" s="265">
        <f t="shared" si="975"/>
        <v>237631.75121970943</v>
      </c>
      <c r="M4477" s="265">
        <f>$G4477*NonHospFrac+theModel!$H4477*NonHospFrac</f>
        <v>382299.28106646263</v>
      </c>
      <c r="N4477" s="266">
        <f t="shared" si="977"/>
        <v>619931.03228617203</v>
      </c>
      <c r="O4477" s="159"/>
      <c r="P4477" s="265">
        <f t="shared" si="978"/>
        <v>225999.89495216653</v>
      </c>
      <c r="Q4477" s="265">
        <f t="shared" si="979"/>
        <v>382297.72642478783</v>
      </c>
      <c r="R4477" s="266">
        <f t="shared" si="980"/>
        <v>608297.62137695437</v>
      </c>
    </row>
    <row r="4478" spans="1:18" x14ac:dyDescent="0.3">
      <c r="A4478" s="82">
        <v>4447</v>
      </c>
      <c r="B4478" s="94">
        <f t="shared" si="969"/>
        <v>1.7333165218848309E-37</v>
      </c>
      <c r="C4478" s="179">
        <f t="shared" si="970"/>
        <v>1.7294064583288415E-37</v>
      </c>
      <c r="D4478" s="166">
        <f t="shared" si="971"/>
        <v>2.2558277767625785E-3</v>
      </c>
      <c r="E4478" s="167">
        <f t="shared" si="981"/>
        <v>24.291375447755232</v>
      </c>
      <c r="F4478" s="168">
        <f t="shared" si="982"/>
        <v>10.033921951039984</v>
      </c>
      <c r="G4478" s="168">
        <f t="shared" si="972"/>
        <v>348699.08834129904</v>
      </c>
      <c r="H4478" s="168">
        <f t="shared" si="973"/>
        <v>271310.33852408634</v>
      </c>
      <c r="I4478" s="169">
        <f t="shared" si="974"/>
        <v>620009.42686538538</v>
      </c>
      <c r="J4478" s="169">
        <f t="shared" si="976"/>
        <v>589651.37426067563</v>
      </c>
      <c r="K4478" s="95"/>
      <c r="L4478" s="265">
        <f t="shared" si="975"/>
        <v>237661.80140299498</v>
      </c>
      <c r="M4478" s="265">
        <f>$G4478*NonHospFrac+theModel!$H4478*NonHospFrac</f>
        <v>382347.62546239037</v>
      </c>
      <c r="N4478" s="266">
        <f t="shared" si="977"/>
        <v>620009.42686538538</v>
      </c>
      <c r="O4478" s="159"/>
      <c r="P4478" s="265">
        <f t="shared" si="978"/>
        <v>226024.9630639416</v>
      </c>
      <c r="Q4478" s="265">
        <f t="shared" si="979"/>
        <v>382346.07082071557</v>
      </c>
      <c r="R4478" s="266">
        <f t="shared" si="980"/>
        <v>608371.0338846572</v>
      </c>
    </row>
    <row r="4479" spans="1:18" x14ac:dyDescent="0.3">
      <c r="A4479" s="82">
        <v>4448</v>
      </c>
      <c r="B4479" s="94">
        <f t="shared" si="969"/>
        <v>1.7009373732055136E-37</v>
      </c>
      <c r="C4479" s="179">
        <f t="shared" si="970"/>
        <v>1.6971003514325031E-37</v>
      </c>
      <c r="D4479" s="166">
        <f t="shared" si="971"/>
        <v>2.2558277767625785E-3</v>
      </c>
      <c r="E4479" s="167">
        <f t="shared" si="981"/>
        <v>24.291375447755232</v>
      </c>
      <c r="F4479" s="168">
        <f t="shared" si="982"/>
        <v>10.036177778816747</v>
      </c>
      <c r="G4479" s="168">
        <f t="shared" si="972"/>
        <v>348777.4829205125</v>
      </c>
      <c r="H4479" s="168">
        <f t="shared" si="973"/>
        <v>271310.33852408634</v>
      </c>
      <c r="I4479" s="169">
        <f t="shared" si="974"/>
        <v>620087.82144459884</v>
      </c>
      <c r="J4479" s="169">
        <f t="shared" si="976"/>
        <v>589716.76900219917</v>
      </c>
      <c r="K4479" s="95"/>
      <c r="L4479" s="265">
        <f t="shared" si="975"/>
        <v>237691.85158628057</v>
      </c>
      <c r="M4479" s="265">
        <f>$G4479*NonHospFrac+theModel!$H4479*NonHospFrac</f>
        <v>382395.96985831822</v>
      </c>
      <c r="N4479" s="266">
        <f t="shared" si="977"/>
        <v>620087.82144459873</v>
      </c>
      <c r="O4479" s="159"/>
      <c r="P4479" s="265">
        <f t="shared" si="978"/>
        <v>226050.0301538911</v>
      </c>
      <c r="Q4479" s="265">
        <f t="shared" si="979"/>
        <v>382394.41521664342</v>
      </c>
      <c r="R4479" s="266">
        <f t="shared" si="980"/>
        <v>608444.44537053455</v>
      </c>
    </row>
    <row r="4480" spans="1:18" x14ac:dyDescent="0.3">
      <c r="A4480" s="82">
        <v>4449</v>
      </c>
      <c r="B4480" s="94">
        <f t="shared" si="969"/>
        <v>1.6691630818941152E-37</v>
      </c>
      <c r="C4480" s="179">
        <f t="shared" si="970"/>
        <v>1.6653977374500317E-37</v>
      </c>
      <c r="D4480" s="166">
        <f t="shared" si="971"/>
        <v>2.2558277767625785E-3</v>
      </c>
      <c r="E4480" s="167">
        <f t="shared" si="981"/>
        <v>24.291375447755232</v>
      </c>
      <c r="F4480" s="168">
        <f t="shared" si="982"/>
        <v>10.038433606593509</v>
      </c>
      <c r="G4480" s="168">
        <f t="shared" si="972"/>
        <v>348855.8774997259</v>
      </c>
      <c r="H4480" s="168">
        <f t="shared" si="973"/>
        <v>271310.33852408634</v>
      </c>
      <c r="I4480" s="169">
        <f t="shared" si="974"/>
        <v>620166.2160238123</v>
      </c>
      <c r="J4480" s="169">
        <f t="shared" si="976"/>
        <v>589782.1610781044</v>
      </c>
      <c r="K4480" s="95"/>
      <c r="L4480" s="265">
        <f t="shared" si="975"/>
        <v>237721.90176956615</v>
      </c>
      <c r="M4480" s="265">
        <f>$G4480*NonHospFrac+theModel!$H4480*NonHospFrac</f>
        <v>382444.31425424607</v>
      </c>
      <c r="N4480" s="266">
        <f t="shared" si="977"/>
        <v>620166.21602381219</v>
      </c>
      <c r="O4480" s="159"/>
      <c r="P4480" s="265">
        <f t="shared" si="978"/>
        <v>226075.09622205666</v>
      </c>
      <c r="Q4480" s="265">
        <f t="shared" si="979"/>
        <v>382442.75961257127</v>
      </c>
      <c r="R4480" s="266">
        <f t="shared" si="980"/>
        <v>608517.85583462799</v>
      </c>
    </row>
    <row r="4481" spans="1:18" x14ac:dyDescent="0.3">
      <c r="A4481" s="82">
        <v>4450</v>
      </c>
      <c r="B4481" s="94">
        <f t="shared" si="969"/>
        <v>1.6379823489372364E-37</v>
      </c>
      <c r="C4481" s="179">
        <f t="shared" si="970"/>
        <v>1.6342873428566569E-37</v>
      </c>
      <c r="D4481" s="166">
        <f t="shared" si="971"/>
        <v>2.2558277767625785E-3</v>
      </c>
      <c r="E4481" s="167">
        <f t="shared" si="981"/>
        <v>24.291375447755232</v>
      </c>
      <c r="F4481" s="168">
        <f t="shared" si="982"/>
        <v>10.040689434370272</v>
      </c>
      <c r="G4481" s="168">
        <f t="shared" si="972"/>
        <v>348934.27207893936</v>
      </c>
      <c r="H4481" s="168">
        <f t="shared" si="973"/>
        <v>271310.33852408634</v>
      </c>
      <c r="I4481" s="169">
        <f t="shared" si="974"/>
        <v>620244.61060302565</v>
      </c>
      <c r="J4481" s="169">
        <f t="shared" si="976"/>
        <v>589847.55048849969</v>
      </c>
      <c r="K4481" s="95"/>
      <c r="L4481" s="265">
        <f t="shared" si="975"/>
        <v>237751.95195285173</v>
      </c>
      <c r="M4481" s="265">
        <f>$G4481*NonHospFrac+theModel!$H4481*NonHospFrac</f>
        <v>382492.65865017392</v>
      </c>
      <c r="N4481" s="266">
        <f t="shared" si="977"/>
        <v>620244.61060302565</v>
      </c>
      <c r="O4481" s="159"/>
      <c r="P4481" s="265">
        <f t="shared" si="978"/>
        <v>226100.16126847995</v>
      </c>
      <c r="Q4481" s="265">
        <f t="shared" si="979"/>
        <v>382491.10400849913</v>
      </c>
      <c r="R4481" s="266">
        <f t="shared" si="980"/>
        <v>608591.26527697907</v>
      </c>
    </row>
    <row r="4482" spans="1:18" x14ac:dyDescent="0.3">
      <c r="A4482" s="82">
        <v>4451</v>
      </c>
      <c r="B4482" s="94">
        <f t="shared" si="969"/>
        <v>1.6073840863921455E-37</v>
      </c>
      <c r="C4482" s="179">
        <f t="shared" si="970"/>
        <v>1.603758104722136E-37</v>
      </c>
      <c r="D4482" s="166">
        <f t="shared" si="971"/>
        <v>2.2558277767625785E-3</v>
      </c>
      <c r="E4482" s="167">
        <f t="shared" si="981"/>
        <v>24.291375447755232</v>
      </c>
      <c r="F4482" s="168">
        <f t="shared" si="982"/>
        <v>10.042945262147034</v>
      </c>
      <c r="G4482" s="168">
        <f t="shared" si="972"/>
        <v>349012.66665815277</v>
      </c>
      <c r="H4482" s="168">
        <f t="shared" si="973"/>
        <v>271310.33852408634</v>
      </c>
      <c r="I4482" s="169">
        <f t="shared" si="974"/>
        <v>620323.00518223911</v>
      </c>
      <c r="J4482" s="169">
        <f t="shared" si="976"/>
        <v>589912.93723349401</v>
      </c>
      <c r="K4482" s="95"/>
      <c r="L4482" s="265">
        <f t="shared" si="975"/>
        <v>237782.00213613731</v>
      </c>
      <c r="M4482" s="265">
        <f>$G4482*NonHospFrac+theModel!$H4482*NonHospFrac</f>
        <v>382541.00304610177</v>
      </c>
      <c r="N4482" s="266">
        <f t="shared" si="977"/>
        <v>620323.00518223911</v>
      </c>
      <c r="O4482" s="159"/>
      <c r="P4482" s="265">
        <f t="shared" si="978"/>
        <v>226125.22529320259</v>
      </c>
      <c r="Q4482" s="265">
        <f t="shared" si="979"/>
        <v>382539.44840442698</v>
      </c>
      <c r="R4482" s="266">
        <f t="shared" si="980"/>
        <v>608664.67369762959</v>
      </c>
    </row>
    <row r="4483" spans="1:18" x14ac:dyDescent="0.3">
      <c r="A4483" s="82">
        <v>4452</v>
      </c>
      <c r="B4483" s="94">
        <f t="shared" si="969"/>
        <v>1.5773574134441338E-37</v>
      </c>
      <c r="C4483" s="179">
        <f t="shared" si="970"/>
        <v>1.5737991667770042E-37</v>
      </c>
      <c r="D4483" s="166">
        <f t="shared" si="971"/>
        <v>2.2558277767625785E-3</v>
      </c>
      <c r="E4483" s="167">
        <f t="shared" si="981"/>
        <v>24.291375447755232</v>
      </c>
      <c r="F4483" s="168">
        <f t="shared" si="982"/>
        <v>10.045201089923797</v>
      </c>
      <c r="G4483" s="168">
        <f t="shared" si="972"/>
        <v>349091.06123736623</v>
      </c>
      <c r="H4483" s="168">
        <f t="shared" si="973"/>
        <v>271310.33852408634</v>
      </c>
      <c r="I4483" s="169">
        <f t="shared" si="974"/>
        <v>620401.39976145257</v>
      </c>
      <c r="J4483" s="169">
        <f t="shared" si="976"/>
        <v>589978.32131319586</v>
      </c>
      <c r="K4483" s="95"/>
      <c r="L4483" s="265">
        <f t="shared" si="975"/>
        <v>237812.05231942289</v>
      </c>
      <c r="M4483" s="265">
        <f>$G4483*NonHospFrac+theModel!$H4483*NonHospFrac</f>
        <v>382589.34744202963</v>
      </c>
      <c r="N4483" s="266">
        <f t="shared" si="977"/>
        <v>620401.39976145257</v>
      </c>
      <c r="O4483" s="159"/>
      <c r="P4483" s="265">
        <f t="shared" si="978"/>
        <v>226150.28829626623</v>
      </c>
      <c r="Q4483" s="265">
        <f t="shared" si="979"/>
        <v>382587.79280035483</v>
      </c>
      <c r="R4483" s="266">
        <f t="shared" si="980"/>
        <v>608738.081096621</v>
      </c>
    </row>
    <row r="4484" spans="1:18" x14ac:dyDescent="0.3">
      <c r="A4484" s="82">
        <v>4453</v>
      </c>
      <c r="B4484" s="94">
        <f t="shared" si="969"/>
        <v>1.5478916525369272E-37</v>
      </c>
      <c r="C4484" s="179">
        <f t="shared" si="970"/>
        <v>1.5443998755517155E-37</v>
      </c>
      <c r="D4484" s="166">
        <f t="shared" si="971"/>
        <v>2.2558277767625785E-3</v>
      </c>
      <c r="E4484" s="167">
        <f t="shared" si="981"/>
        <v>24.291375447755232</v>
      </c>
      <c r="F4484" s="168">
        <f t="shared" si="982"/>
        <v>10.047456917700559</v>
      </c>
      <c r="G4484" s="168">
        <f t="shared" si="972"/>
        <v>349169.45581657958</v>
      </c>
      <c r="H4484" s="168">
        <f t="shared" si="973"/>
        <v>271310.33852408634</v>
      </c>
      <c r="I4484" s="169">
        <f t="shared" si="974"/>
        <v>620479.79434066592</v>
      </c>
      <c r="J4484" s="169">
        <f t="shared" si="976"/>
        <v>590043.70272771385</v>
      </c>
      <c r="K4484" s="95"/>
      <c r="L4484" s="265">
        <f t="shared" si="975"/>
        <v>237842.10250270844</v>
      </c>
      <c r="M4484" s="265">
        <f>$G4484*NonHospFrac+theModel!$H4484*NonHospFrac</f>
        <v>382637.69183795748</v>
      </c>
      <c r="N4484" s="266">
        <f t="shared" si="977"/>
        <v>620479.79434066592</v>
      </c>
      <c r="O4484" s="159"/>
      <c r="P4484" s="265">
        <f t="shared" si="978"/>
        <v>226175.35027771251</v>
      </c>
      <c r="Q4484" s="265">
        <f t="shared" si="979"/>
        <v>382636.13719628268</v>
      </c>
      <c r="R4484" s="266">
        <f t="shared" si="980"/>
        <v>608811.48747399519</v>
      </c>
    </row>
    <row r="4485" spans="1:18" x14ac:dyDescent="0.3">
      <c r="A4485" s="82">
        <v>4454</v>
      </c>
      <c r="B4485" s="94">
        <f t="shared" si="969"/>
        <v>1.518976325576085E-37</v>
      </c>
      <c r="C4485" s="179">
        <f t="shared" si="970"/>
        <v>1.5155497765886058E-37</v>
      </c>
      <c r="D4485" s="166">
        <f t="shared" si="971"/>
        <v>2.2558277767625785E-3</v>
      </c>
      <c r="E4485" s="167">
        <f t="shared" si="981"/>
        <v>24.291375447755232</v>
      </c>
      <c r="F4485" s="168">
        <f t="shared" si="982"/>
        <v>10.049712745477322</v>
      </c>
      <c r="G4485" s="168">
        <f t="shared" si="972"/>
        <v>349247.85039579304</v>
      </c>
      <c r="H4485" s="168">
        <f t="shared" si="973"/>
        <v>271310.33852408634</v>
      </c>
      <c r="I4485" s="169">
        <f t="shared" si="974"/>
        <v>620558.18891987938</v>
      </c>
      <c r="J4485" s="169">
        <f t="shared" si="976"/>
        <v>590109.08147715672</v>
      </c>
      <c r="K4485" s="95"/>
      <c r="L4485" s="265">
        <f t="shared" si="975"/>
        <v>237872.15268599405</v>
      </c>
      <c r="M4485" s="265">
        <f>$G4485*NonHospFrac+theModel!$H4485*NonHospFrac</f>
        <v>382686.03623388533</v>
      </c>
      <c r="N4485" s="266">
        <f t="shared" si="977"/>
        <v>620558.18891987938</v>
      </c>
      <c r="O4485" s="159"/>
      <c r="P4485" s="265">
        <f t="shared" si="978"/>
        <v>226200.41123758315</v>
      </c>
      <c r="Q4485" s="265">
        <f t="shared" si="979"/>
        <v>382684.48159221053</v>
      </c>
      <c r="R4485" s="266">
        <f t="shared" si="980"/>
        <v>608884.89282979374</v>
      </c>
    </row>
    <row r="4486" spans="1:18" x14ac:dyDescent="0.3">
      <c r="A4486" s="82">
        <v>4455</v>
      </c>
      <c r="B4486" s="94">
        <f t="shared" si="969"/>
        <v>1.4906011502026076E-37</v>
      </c>
      <c r="C4486" s="179">
        <f t="shared" si="970"/>
        <v>1.4872386107239062E-37</v>
      </c>
      <c r="D4486" s="166">
        <f t="shared" si="971"/>
        <v>2.2558277767625785E-3</v>
      </c>
      <c r="E4486" s="167">
        <f t="shared" si="981"/>
        <v>24.291375447755232</v>
      </c>
      <c r="F4486" s="168">
        <f t="shared" si="982"/>
        <v>10.051968573254085</v>
      </c>
      <c r="G4486" s="168">
        <f t="shared" si="972"/>
        <v>349326.24497500644</v>
      </c>
      <c r="H4486" s="168">
        <f t="shared" si="973"/>
        <v>271310.33852408634</v>
      </c>
      <c r="I4486" s="169">
        <f t="shared" si="974"/>
        <v>620636.58349909284</v>
      </c>
      <c r="J4486" s="169">
        <f t="shared" si="976"/>
        <v>590174.45756163308</v>
      </c>
      <c r="K4486" s="95"/>
      <c r="L4486" s="265">
        <f t="shared" si="975"/>
        <v>237902.20286927963</v>
      </c>
      <c r="M4486" s="265">
        <f>$G4486*NonHospFrac+theModel!$H4486*NonHospFrac</f>
        <v>382734.38062981318</v>
      </c>
      <c r="N4486" s="266">
        <f t="shared" si="977"/>
        <v>620636.58349909284</v>
      </c>
      <c r="O4486" s="159"/>
      <c r="P4486" s="265">
        <f t="shared" si="978"/>
        <v>226225.47117591969</v>
      </c>
      <c r="Q4486" s="265">
        <f t="shared" si="979"/>
        <v>382732.82598813839</v>
      </c>
      <c r="R4486" s="266">
        <f t="shared" si="980"/>
        <v>608958.29716405808</v>
      </c>
    </row>
    <row r="4487" spans="1:18" x14ac:dyDescent="0.3">
      <c r="A4487" s="82">
        <v>4456</v>
      </c>
      <c r="B4487" s="94">
        <f t="shared" si="969"/>
        <v>1.4627560361368556E-37</v>
      </c>
      <c r="C4487" s="179">
        <f t="shared" si="970"/>
        <v>1.4594563104399109E-37</v>
      </c>
      <c r="D4487" s="166">
        <f t="shared" si="971"/>
        <v>2.2558277767625785E-3</v>
      </c>
      <c r="E4487" s="167">
        <f t="shared" si="981"/>
        <v>24.291375447755232</v>
      </c>
      <c r="F4487" s="168">
        <f t="shared" si="982"/>
        <v>10.054224401030847</v>
      </c>
      <c r="G4487" s="168">
        <f t="shared" si="972"/>
        <v>349404.6395542199</v>
      </c>
      <c r="H4487" s="168">
        <f t="shared" si="973"/>
        <v>271310.33852408634</v>
      </c>
      <c r="I4487" s="169">
        <f t="shared" si="974"/>
        <v>620714.97807830619</v>
      </c>
      <c r="J4487" s="169">
        <f t="shared" si="976"/>
        <v>590239.83098125143</v>
      </c>
      <c r="K4487" s="95"/>
      <c r="L4487" s="265">
        <f t="shared" si="975"/>
        <v>237932.25305256521</v>
      </c>
      <c r="M4487" s="265">
        <f>$G4487*NonHospFrac+theModel!$H4487*NonHospFrac</f>
        <v>382782.72502574103</v>
      </c>
      <c r="N4487" s="266">
        <f t="shared" si="977"/>
        <v>620714.97807830619</v>
      </c>
      <c r="O4487" s="159"/>
      <c r="P4487" s="265">
        <f t="shared" si="978"/>
        <v>226250.53009276383</v>
      </c>
      <c r="Q4487" s="265">
        <f t="shared" si="979"/>
        <v>382781.17038406624</v>
      </c>
      <c r="R4487" s="266">
        <f t="shared" si="980"/>
        <v>609031.70047683013</v>
      </c>
    </row>
    <row r="4488" spans="1:18" x14ac:dyDescent="0.3">
      <c r="A4488" s="82">
        <v>4457</v>
      </c>
      <c r="B4488" s="94">
        <f t="shared" si="969"/>
        <v>1.4354310815900794E-37</v>
      </c>
      <c r="C4488" s="179">
        <f t="shared" si="970"/>
        <v>1.4321929962846001E-37</v>
      </c>
      <c r="D4488" s="166">
        <f t="shared" si="971"/>
        <v>2.2558277767625785E-3</v>
      </c>
      <c r="E4488" s="167">
        <f t="shared" si="981"/>
        <v>24.291375447755232</v>
      </c>
      <c r="F4488" s="168">
        <f t="shared" si="982"/>
        <v>10.05648022880761</v>
      </c>
      <c r="G4488" s="168">
        <f t="shared" si="972"/>
        <v>349483.03413343325</v>
      </c>
      <c r="H4488" s="168">
        <f t="shared" si="973"/>
        <v>271310.33852408634</v>
      </c>
      <c r="I4488" s="169">
        <f t="shared" si="974"/>
        <v>620793.37265751953</v>
      </c>
      <c r="J4488" s="169">
        <f t="shared" si="976"/>
        <v>590305.20173612051</v>
      </c>
      <c r="K4488" s="95"/>
      <c r="L4488" s="265">
        <f t="shared" si="975"/>
        <v>237962.30323585076</v>
      </c>
      <c r="M4488" s="265">
        <f>$G4488*NonHospFrac+theModel!$H4488*NonHospFrac</f>
        <v>382831.06942166877</v>
      </c>
      <c r="N4488" s="266">
        <f t="shared" si="977"/>
        <v>620793.37265751953</v>
      </c>
      <c r="O4488" s="159"/>
      <c r="P4488" s="265">
        <f t="shared" si="978"/>
        <v>226275.58798815715</v>
      </c>
      <c r="Q4488" s="265">
        <f t="shared" si="979"/>
        <v>382829.51477999397</v>
      </c>
      <c r="R4488" s="266">
        <f t="shared" si="980"/>
        <v>609105.10276815109</v>
      </c>
    </row>
    <row r="4489" spans="1:18" x14ac:dyDescent="0.3">
      <c r="A4489" s="82">
        <v>4458</v>
      </c>
      <c r="B4489" s="94">
        <f t="shared" si="969"/>
        <v>1.4086165697436549E-37</v>
      </c>
      <c r="C4489" s="179">
        <f t="shared" si="970"/>
        <v>1.4054389733588192E-37</v>
      </c>
      <c r="D4489" s="166">
        <f t="shared" si="971"/>
        <v>2.2558277767625785E-3</v>
      </c>
      <c r="E4489" s="167">
        <f t="shared" si="981"/>
        <v>24.291375447755232</v>
      </c>
      <c r="F4489" s="168">
        <f t="shared" si="982"/>
        <v>10.058736056584372</v>
      </c>
      <c r="G4489" s="168">
        <f t="shared" si="972"/>
        <v>349561.42871264671</v>
      </c>
      <c r="H4489" s="168">
        <f t="shared" si="973"/>
        <v>271310.33852408634</v>
      </c>
      <c r="I4489" s="169">
        <f t="shared" si="974"/>
        <v>620871.76723673311</v>
      </c>
      <c r="J4489" s="169">
        <f t="shared" si="976"/>
        <v>590370.56982634915</v>
      </c>
      <c r="K4489" s="95"/>
      <c r="L4489" s="265">
        <f t="shared" si="975"/>
        <v>237992.35341913634</v>
      </c>
      <c r="M4489" s="265">
        <f>$G4489*NonHospFrac+theModel!$H4489*NonHospFrac</f>
        <v>382879.41381759668</v>
      </c>
      <c r="N4489" s="266">
        <f t="shared" si="977"/>
        <v>620871.76723673299</v>
      </c>
      <c r="O4489" s="159"/>
      <c r="P4489" s="265">
        <f t="shared" si="978"/>
        <v>226300.64486214134</v>
      </c>
      <c r="Q4489" s="265">
        <f t="shared" si="979"/>
        <v>382877.85917592188</v>
      </c>
      <c r="R4489" s="266">
        <f t="shared" si="980"/>
        <v>609178.50403806323</v>
      </c>
    </row>
    <row r="4490" spans="1:18" x14ac:dyDescent="0.3">
      <c r="A4490" s="82">
        <v>4459</v>
      </c>
      <c r="B4490" s="94">
        <f t="shared" si="969"/>
        <v>1.382302965293432E-37</v>
      </c>
      <c r="C4490" s="179">
        <f t="shared" si="970"/>
        <v>1.3791847278684216E-37</v>
      </c>
      <c r="D4490" s="166">
        <f t="shared" si="971"/>
        <v>2.2558277767625785E-3</v>
      </c>
      <c r="E4490" s="167">
        <f t="shared" si="981"/>
        <v>24.291375447755232</v>
      </c>
      <c r="F4490" s="168">
        <f t="shared" si="982"/>
        <v>10.060991884361135</v>
      </c>
      <c r="G4490" s="168">
        <f t="shared" si="972"/>
        <v>349639.82329186011</v>
      </c>
      <c r="H4490" s="168">
        <f t="shared" si="973"/>
        <v>271310.33852408634</v>
      </c>
      <c r="I4490" s="169">
        <f t="shared" si="974"/>
        <v>620950.16181594646</v>
      </c>
      <c r="J4490" s="169">
        <f t="shared" si="976"/>
        <v>590435.93525204551</v>
      </c>
      <c r="K4490" s="95"/>
      <c r="L4490" s="265">
        <f t="shared" si="975"/>
        <v>238022.40360242192</v>
      </c>
      <c r="M4490" s="265">
        <f>$G4490*NonHospFrac+theModel!$H4490*NonHospFrac</f>
        <v>382927.75821352447</v>
      </c>
      <c r="N4490" s="266">
        <f t="shared" si="977"/>
        <v>620950.16181594646</v>
      </c>
      <c r="O4490" s="159"/>
      <c r="P4490" s="265">
        <f t="shared" si="978"/>
        <v>226325.70071475802</v>
      </c>
      <c r="Q4490" s="265">
        <f t="shared" si="979"/>
        <v>382926.20357184968</v>
      </c>
      <c r="R4490" s="266">
        <f t="shared" si="980"/>
        <v>609251.90428660763</v>
      </c>
    </row>
    <row r="4491" spans="1:18" x14ac:dyDescent="0.3">
      <c r="A4491" s="82">
        <v>4460</v>
      </c>
      <c r="B4491" s="94">
        <f t="shared" si="969"/>
        <v>1.3564809110592788E-37</v>
      </c>
      <c r="C4491" s="179">
        <f t="shared" si="970"/>
        <v>1.353420923741463E-37</v>
      </c>
      <c r="D4491" s="166">
        <f t="shared" si="971"/>
        <v>2.2558277767625785E-3</v>
      </c>
      <c r="E4491" s="167">
        <f t="shared" si="981"/>
        <v>24.291375447755232</v>
      </c>
      <c r="F4491" s="168">
        <f t="shared" si="982"/>
        <v>10.063247712137898</v>
      </c>
      <c r="G4491" s="168">
        <f t="shared" si="972"/>
        <v>349718.21787107358</v>
      </c>
      <c r="H4491" s="168">
        <f t="shared" si="973"/>
        <v>271310.33852408634</v>
      </c>
      <c r="I4491" s="169">
        <f t="shared" si="974"/>
        <v>621028.55639515992</v>
      </c>
      <c r="J4491" s="169">
        <f t="shared" si="976"/>
        <v>590501.29801331856</v>
      </c>
      <c r="K4491" s="95"/>
      <c r="L4491" s="265">
        <f t="shared" si="975"/>
        <v>238052.45378570753</v>
      </c>
      <c r="M4491" s="265">
        <f>$G4491*NonHospFrac+theModel!$H4491*NonHospFrac</f>
        <v>382976.10260945238</v>
      </c>
      <c r="N4491" s="266">
        <f t="shared" si="977"/>
        <v>621028.55639515992</v>
      </c>
      <c r="O4491" s="159"/>
      <c r="P4491" s="265">
        <f t="shared" si="978"/>
        <v>226350.75554604884</v>
      </c>
      <c r="Q4491" s="265">
        <f t="shared" si="979"/>
        <v>382974.54796777759</v>
      </c>
      <c r="R4491" s="266">
        <f t="shared" si="980"/>
        <v>609325.30351382645</v>
      </c>
    </row>
    <row r="4492" spans="1:18" x14ac:dyDescent="0.3">
      <c r="A4492" s="82">
        <v>4461</v>
      </c>
      <c r="B4492" s="94">
        <f t="shared" si="969"/>
        <v>1.3311412246573688E-37</v>
      </c>
      <c r="C4492" s="179">
        <f t="shared" si="970"/>
        <v>1.328138399307993E-37</v>
      </c>
      <c r="D4492" s="166">
        <f t="shared" si="971"/>
        <v>2.2558277767625785E-3</v>
      </c>
      <c r="E4492" s="167">
        <f t="shared" si="981"/>
        <v>24.291375447755232</v>
      </c>
      <c r="F4492" s="168">
        <f t="shared" si="982"/>
        <v>10.06550353991466</v>
      </c>
      <c r="G4492" s="168">
        <f t="shared" si="972"/>
        <v>349796.61245028698</v>
      </c>
      <c r="H4492" s="168">
        <f t="shared" si="973"/>
        <v>271310.33852408634</v>
      </c>
      <c r="I4492" s="169">
        <f t="shared" si="974"/>
        <v>621106.95097437338</v>
      </c>
      <c r="J4492" s="169">
        <f t="shared" si="976"/>
        <v>590566.6581102768</v>
      </c>
      <c r="K4492" s="95"/>
      <c r="L4492" s="265">
        <f t="shared" si="975"/>
        <v>238082.50396899309</v>
      </c>
      <c r="M4492" s="265">
        <f>$G4492*NonHospFrac+theModel!$H4492*NonHospFrac</f>
        <v>383024.44700538018</v>
      </c>
      <c r="N4492" s="266">
        <f t="shared" si="977"/>
        <v>621106.95097437326</v>
      </c>
      <c r="O4492" s="159"/>
      <c r="P4492" s="265">
        <f t="shared" si="978"/>
        <v>226375.80935605537</v>
      </c>
      <c r="Q4492" s="265">
        <f t="shared" si="979"/>
        <v>383022.89236370538</v>
      </c>
      <c r="R4492" s="266">
        <f t="shared" si="980"/>
        <v>609398.70171976078</v>
      </c>
    </row>
    <row r="4493" spans="1:18" x14ac:dyDescent="0.3">
      <c r="A4493" s="82">
        <v>4462</v>
      </c>
      <c r="B4493" s="94">
        <f t="shared" si="969"/>
        <v>1.3062748952350237E-37</v>
      </c>
      <c r="C4493" s="179">
        <f t="shared" si="970"/>
        <v>1.3033281640422649E-37</v>
      </c>
      <c r="D4493" s="166">
        <f t="shared" si="971"/>
        <v>2.2558277767625785E-3</v>
      </c>
      <c r="E4493" s="167">
        <f t="shared" si="981"/>
        <v>24.291375447755232</v>
      </c>
      <c r="F4493" s="168">
        <f t="shared" si="982"/>
        <v>10.067759367691423</v>
      </c>
      <c r="G4493" s="168">
        <f t="shared" si="972"/>
        <v>349875.00702950044</v>
      </c>
      <c r="H4493" s="168">
        <f t="shared" si="973"/>
        <v>271310.33852408634</v>
      </c>
      <c r="I4493" s="169">
        <f t="shared" si="974"/>
        <v>621185.34555358673</v>
      </c>
      <c r="J4493" s="169">
        <f t="shared" si="976"/>
        <v>590632.01554302871</v>
      </c>
      <c r="K4493" s="95"/>
      <c r="L4493" s="265">
        <f t="shared" si="975"/>
        <v>238112.5541522787</v>
      </c>
      <c r="M4493" s="265">
        <f>$G4493*NonHospFrac+theModel!$H4493*NonHospFrac</f>
        <v>383072.79140130809</v>
      </c>
      <c r="N4493" s="266">
        <f t="shared" si="977"/>
        <v>621185.34555358673</v>
      </c>
      <c r="O4493" s="159"/>
      <c r="P4493" s="265">
        <f t="shared" si="978"/>
        <v>226400.86214481934</v>
      </c>
      <c r="Q4493" s="265">
        <f t="shared" si="979"/>
        <v>383071.23675963329</v>
      </c>
      <c r="R4493" s="266">
        <f t="shared" si="980"/>
        <v>609472.09890445264</v>
      </c>
    </row>
    <row r="4494" spans="1:18" x14ac:dyDescent="0.3">
      <c r="A4494" s="82">
        <v>4463</v>
      </c>
      <c r="B4494" s="94">
        <f t="shared" si="969"/>
        <v>1.2818730802665437E-37</v>
      </c>
      <c r="C4494" s="179">
        <f t="shared" si="970"/>
        <v>1.2789813953657942E-37</v>
      </c>
      <c r="D4494" s="166">
        <f t="shared" si="971"/>
        <v>2.2558277767625785E-3</v>
      </c>
      <c r="E4494" s="167">
        <f t="shared" si="981"/>
        <v>24.291375447755232</v>
      </c>
      <c r="F4494" s="168">
        <f t="shared" si="982"/>
        <v>10.070015195468185</v>
      </c>
      <c r="G4494" s="168">
        <f t="shared" si="972"/>
        <v>349953.40160871384</v>
      </c>
      <c r="H4494" s="168">
        <f t="shared" si="973"/>
        <v>271310.33852408634</v>
      </c>
      <c r="I4494" s="169">
        <f t="shared" si="974"/>
        <v>621263.74013280019</v>
      </c>
      <c r="J4494" s="169">
        <f t="shared" si="976"/>
        <v>590697.37031168304</v>
      </c>
      <c r="K4494" s="95"/>
      <c r="L4494" s="265">
        <f t="shared" si="975"/>
        <v>238142.60433556425</v>
      </c>
      <c r="M4494" s="265">
        <f>$G4494*NonHospFrac+theModel!$H4494*NonHospFrac</f>
        <v>383121.13579723588</v>
      </c>
      <c r="N4494" s="266">
        <f t="shared" si="977"/>
        <v>621263.74013280007</v>
      </c>
      <c r="O4494" s="159"/>
      <c r="P4494" s="265">
        <f t="shared" si="978"/>
        <v>226425.91391238227</v>
      </c>
      <c r="Q4494" s="265">
        <f t="shared" si="979"/>
        <v>383119.58115556109</v>
      </c>
      <c r="R4494" s="266">
        <f t="shared" si="980"/>
        <v>609545.49506794335</v>
      </c>
    </row>
    <row r="4495" spans="1:18" x14ac:dyDescent="0.3">
      <c r="A4495" s="82">
        <v>4464</v>
      </c>
      <c r="B4495" s="94">
        <f t="shared" si="969"/>
        <v>1.2579271024085229E-37</v>
      </c>
      <c r="C4495" s="179">
        <f t="shared" si="970"/>
        <v>1.2550894355097672E-37</v>
      </c>
      <c r="D4495" s="166">
        <f t="shared" si="971"/>
        <v>2.2558277767625785E-3</v>
      </c>
      <c r="E4495" s="167">
        <f t="shared" si="981"/>
        <v>24.291375447755232</v>
      </c>
      <c r="F4495" s="168">
        <f t="shared" si="982"/>
        <v>10.072271023244948</v>
      </c>
      <c r="G4495" s="168">
        <f t="shared" si="972"/>
        <v>350031.79618792725</v>
      </c>
      <c r="H4495" s="168">
        <f t="shared" si="973"/>
        <v>271310.33852408634</v>
      </c>
      <c r="I4495" s="169">
        <f t="shared" si="974"/>
        <v>621342.13471201365</v>
      </c>
      <c r="J4495" s="169">
        <f t="shared" si="976"/>
        <v>590762.72241634841</v>
      </c>
      <c r="K4495" s="95"/>
      <c r="L4495" s="265">
        <f t="shared" si="975"/>
        <v>238172.65451884983</v>
      </c>
      <c r="M4495" s="265">
        <f>$G4495*NonHospFrac+theModel!$H4495*NonHospFrac</f>
        <v>383169.48019316373</v>
      </c>
      <c r="N4495" s="266">
        <f t="shared" si="977"/>
        <v>621342.13471201353</v>
      </c>
      <c r="O4495" s="159"/>
      <c r="P4495" s="265">
        <f t="shared" si="978"/>
        <v>226450.96465878584</v>
      </c>
      <c r="Q4495" s="265">
        <f t="shared" si="979"/>
        <v>383167.92555148894</v>
      </c>
      <c r="R4495" s="266">
        <f t="shared" si="980"/>
        <v>609618.89021027484</v>
      </c>
    </row>
    <row r="4496" spans="1:18" x14ac:dyDescent="0.3">
      <c r="A4496" s="82">
        <v>4465</v>
      </c>
      <c r="B4496" s="94">
        <f t="shared" si="969"/>
        <v>1.2344284464144595E-37</v>
      </c>
      <c r="C4496" s="179">
        <f t="shared" si="970"/>
        <v>1.231643788436612E-37</v>
      </c>
      <c r="D4496" s="166">
        <f t="shared" si="971"/>
        <v>2.2558277767625785E-3</v>
      </c>
      <c r="E4496" s="167">
        <f t="shared" si="981"/>
        <v>24.291375447755232</v>
      </c>
      <c r="F4496" s="168">
        <f t="shared" si="982"/>
        <v>10.074526851021711</v>
      </c>
      <c r="G4496" s="168">
        <f t="shared" si="972"/>
        <v>350110.19076714071</v>
      </c>
      <c r="H4496" s="168">
        <f t="shared" si="973"/>
        <v>271310.33852408634</v>
      </c>
      <c r="I4496" s="169">
        <f t="shared" si="974"/>
        <v>621420.52929122699</v>
      </c>
      <c r="J4496" s="169">
        <f t="shared" si="976"/>
        <v>590828.07185713318</v>
      </c>
      <c r="K4496" s="95"/>
      <c r="L4496" s="265">
        <f t="shared" si="975"/>
        <v>238202.70470213544</v>
      </c>
      <c r="M4496" s="265">
        <f>$G4496*NonHospFrac+theModel!$H4496*NonHospFrac</f>
        <v>383217.82458909159</v>
      </c>
      <c r="N4496" s="266">
        <f t="shared" si="977"/>
        <v>621420.52929122699</v>
      </c>
      <c r="O4496" s="159"/>
      <c r="P4496" s="265">
        <f t="shared" si="978"/>
        <v>226476.01438407172</v>
      </c>
      <c r="Q4496" s="265">
        <f t="shared" si="979"/>
        <v>383216.26994741679</v>
      </c>
      <c r="R4496" s="266">
        <f t="shared" si="980"/>
        <v>609692.28433148854</v>
      </c>
    </row>
    <row r="4497" spans="1:18" x14ac:dyDescent="0.3">
      <c r="A4497" s="82">
        <v>4466</v>
      </c>
      <c r="B4497" s="94">
        <f t="shared" si="969"/>
        <v>1.2113687561064259E-37</v>
      </c>
      <c r="C4497" s="179">
        <f t="shared" si="970"/>
        <v>1.2086361168184987E-37</v>
      </c>
      <c r="D4497" s="166">
        <f t="shared" si="971"/>
        <v>2.2558277767625785E-3</v>
      </c>
      <c r="E4497" s="167">
        <f t="shared" si="981"/>
        <v>24.291375447755232</v>
      </c>
      <c r="F4497" s="168">
        <f t="shared" si="982"/>
        <v>10.076782678798473</v>
      </c>
      <c r="G4497" s="168">
        <f t="shared" si="972"/>
        <v>350188.58534635411</v>
      </c>
      <c r="H4497" s="168">
        <f t="shared" si="973"/>
        <v>271310.33852408634</v>
      </c>
      <c r="I4497" s="169">
        <f t="shared" si="974"/>
        <v>621498.92387044046</v>
      </c>
      <c r="J4497" s="169">
        <f t="shared" si="976"/>
        <v>590893.41863414622</v>
      </c>
      <c r="K4497" s="95"/>
      <c r="L4497" s="265">
        <f t="shared" si="975"/>
        <v>238232.75488542099</v>
      </c>
      <c r="M4497" s="265">
        <f>$G4497*NonHospFrac+theModel!$H4497*NonHospFrac</f>
        <v>383266.16898501944</v>
      </c>
      <c r="N4497" s="266">
        <f t="shared" si="977"/>
        <v>621498.92387044046</v>
      </c>
      <c r="O4497" s="159"/>
      <c r="P4497" s="265">
        <f t="shared" si="978"/>
        <v>226501.06308828143</v>
      </c>
      <c r="Q4497" s="265">
        <f t="shared" si="979"/>
        <v>383264.61434334464</v>
      </c>
      <c r="R4497" s="266">
        <f t="shared" si="980"/>
        <v>609765.67743162601</v>
      </c>
    </row>
    <row r="4498" spans="1:18" x14ac:dyDescent="0.3">
      <c r="A4498" s="82">
        <v>4467</v>
      </c>
      <c r="B4498" s="94">
        <f t="shared" si="969"/>
        <v>1.1887398314038743E-37</v>
      </c>
      <c r="C4498" s="179">
        <f t="shared" si="970"/>
        <v>1.1860582390728494E-37</v>
      </c>
      <c r="D4498" s="166">
        <f t="shared" si="971"/>
        <v>2.2558277767625785E-3</v>
      </c>
      <c r="E4498" s="167">
        <f t="shared" si="981"/>
        <v>24.291375447755232</v>
      </c>
      <c r="F4498" s="168">
        <f t="shared" si="982"/>
        <v>10.079038506575236</v>
      </c>
      <c r="G4498" s="168">
        <f t="shared" si="972"/>
        <v>350266.97992556752</v>
      </c>
      <c r="H4498" s="168">
        <f t="shared" si="973"/>
        <v>271310.33852408634</v>
      </c>
      <c r="I4498" s="169">
        <f t="shared" si="974"/>
        <v>621577.31844965392</v>
      </c>
      <c r="J4498" s="169">
        <f t="shared" si="976"/>
        <v>590958.76274749602</v>
      </c>
      <c r="K4498" s="95"/>
      <c r="L4498" s="265">
        <f t="shared" si="975"/>
        <v>238262.80506870657</v>
      </c>
      <c r="M4498" s="265">
        <f>$G4498*NonHospFrac+theModel!$H4498*NonHospFrac</f>
        <v>383314.51338094729</v>
      </c>
      <c r="N4498" s="266">
        <f t="shared" si="977"/>
        <v>621577.31844965392</v>
      </c>
      <c r="O4498" s="159"/>
      <c r="P4498" s="265">
        <f t="shared" si="978"/>
        <v>226526.11077145668</v>
      </c>
      <c r="Q4498" s="265">
        <f t="shared" si="979"/>
        <v>383312.95873927249</v>
      </c>
      <c r="R4498" s="266">
        <f t="shared" si="980"/>
        <v>609839.06951072917</v>
      </c>
    </row>
    <row r="4499" spans="1:18" x14ac:dyDescent="0.3">
      <c r="A4499" s="82">
        <v>4468</v>
      </c>
      <c r="B4499" s="94">
        <f t="shared" si="969"/>
        <v>1.1665336254073917E-37</v>
      </c>
      <c r="C4499" s="179">
        <f t="shared" si="970"/>
        <v>1.1639021264526701E-37</v>
      </c>
      <c r="D4499" s="166">
        <f t="shared" si="971"/>
        <v>2.2558277767625785E-3</v>
      </c>
      <c r="E4499" s="167">
        <f t="shared" si="981"/>
        <v>24.291375447755232</v>
      </c>
      <c r="F4499" s="168">
        <f t="shared" si="982"/>
        <v>10.081294334351998</v>
      </c>
      <c r="G4499" s="168">
        <f t="shared" si="972"/>
        <v>350345.37450478092</v>
      </c>
      <c r="H4499" s="168">
        <f t="shared" si="973"/>
        <v>271310.33852408634</v>
      </c>
      <c r="I4499" s="169">
        <f t="shared" si="974"/>
        <v>621655.71302886726</v>
      </c>
      <c r="J4499" s="169">
        <f t="shared" si="976"/>
        <v>591024.10419729096</v>
      </c>
      <c r="K4499" s="95"/>
      <c r="L4499" s="265">
        <f t="shared" si="975"/>
        <v>238292.85525199215</v>
      </c>
      <c r="M4499" s="265">
        <f>$G4499*NonHospFrac+theModel!$H4499*NonHospFrac</f>
        <v>383362.85777687514</v>
      </c>
      <c r="N4499" s="266">
        <f t="shared" si="977"/>
        <v>621655.71302886726</v>
      </c>
      <c r="O4499" s="159"/>
      <c r="P4499" s="265">
        <f t="shared" si="978"/>
        <v>226551.15743363902</v>
      </c>
      <c r="Q4499" s="265">
        <f t="shared" si="979"/>
        <v>383361.30313520035</v>
      </c>
      <c r="R4499" s="266">
        <f t="shared" si="980"/>
        <v>609912.46056883933</v>
      </c>
    </row>
    <row r="4500" spans="1:18" x14ac:dyDescent="0.3">
      <c r="A4500" s="82">
        <v>4469</v>
      </c>
      <c r="B4500" s="94">
        <f t="shared" si="969"/>
        <v>1.1447422415374753E-37</v>
      </c>
      <c r="C4500" s="179">
        <f t="shared" si="970"/>
        <v>1.1421599001917817E-37</v>
      </c>
      <c r="D4500" s="166">
        <f t="shared" si="971"/>
        <v>2.2558277767625785E-3</v>
      </c>
      <c r="E4500" s="167">
        <f t="shared" si="981"/>
        <v>24.291375447755232</v>
      </c>
      <c r="F4500" s="168">
        <f t="shared" si="982"/>
        <v>10.083550162128761</v>
      </c>
      <c r="G4500" s="168">
        <f t="shared" si="972"/>
        <v>350423.76908399438</v>
      </c>
      <c r="H4500" s="168">
        <f t="shared" si="973"/>
        <v>271310.33852408634</v>
      </c>
      <c r="I4500" s="169">
        <f t="shared" si="974"/>
        <v>621734.10760808073</v>
      </c>
      <c r="J4500" s="169">
        <f t="shared" si="976"/>
        <v>591089.44298363989</v>
      </c>
      <c r="K4500" s="95"/>
      <c r="L4500" s="265">
        <f t="shared" si="975"/>
        <v>238322.90543527773</v>
      </c>
      <c r="M4500" s="265">
        <f>$G4500*NonHospFrac+theModel!$H4500*NonHospFrac</f>
        <v>383411.20217280299</v>
      </c>
      <c r="N4500" s="266">
        <f t="shared" si="977"/>
        <v>621734.10760808073</v>
      </c>
      <c r="O4500" s="159"/>
      <c r="P4500" s="265">
        <f t="shared" si="978"/>
        <v>226576.20307487011</v>
      </c>
      <c r="Q4500" s="265">
        <f t="shared" si="979"/>
        <v>383409.6475311282</v>
      </c>
      <c r="R4500" s="266">
        <f t="shared" si="980"/>
        <v>609985.8506059983</v>
      </c>
    </row>
    <row r="4501" spans="1:18" x14ac:dyDescent="0.3">
      <c r="A4501" s="82">
        <v>4470</v>
      </c>
      <c r="B4501" s="94">
        <f t="shared" si="969"/>
        <v>1.1233579307262226E-37</v>
      </c>
      <c r="C4501" s="179">
        <f t="shared" si="970"/>
        <v>1.1208238287028439E-37</v>
      </c>
      <c r="D4501" s="166">
        <f t="shared" si="971"/>
        <v>2.2558277767625785E-3</v>
      </c>
      <c r="E4501" s="167">
        <f t="shared" si="981"/>
        <v>24.291375447755232</v>
      </c>
      <c r="F4501" s="168">
        <f t="shared" si="982"/>
        <v>10.085805989905523</v>
      </c>
      <c r="G4501" s="168">
        <f t="shared" si="972"/>
        <v>350502.16366320773</v>
      </c>
      <c r="H4501" s="168">
        <f t="shared" si="973"/>
        <v>271310.33852408634</v>
      </c>
      <c r="I4501" s="169">
        <f t="shared" si="974"/>
        <v>621812.50218729407</v>
      </c>
      <c r="J4501" s="169">
        <f t="shared" si="976"/>
        <v>591154.7791066512</v>
      </c>
      <c r="K4501" s="95"/>
      <c r="L4501" s="265">
        <f t="shared" si="975"/>
        <v>238352.95561856328</v>
      </c>
      <c r="M4501" s="265">
        <f>$G4501*NonHospFrac+theModel!$H4501*NonHospFrac</f>
        <v>383459.54656873073</v>
      </c>
      <c r="N4501" s="266">
        <f t="shared" si="977"/>
        <v>621812.50218729395</v>
      </c>
      <c r="O4501" s="159"/>
      <c r="P4501" s="265">
        <f t="shared" si="978"/>
        <v>226601.24769519153</v>
      </c>
      <c r="Q4501" s="265">
        <f t="shared" si="979"/>
        <v>383457.99192705593</v>
      </c>
      <c r="R4501" s="266">
        <f t="shared" si="980"/>
        <v>610059.23962224741</v>
      </c>
    </row>
    <row r="4502" spans="1:18" x14ac:dyDescent="0.3">
      <c r="A4502" s="82">
        <v>4471</v>
      </c>
      <c r="B4502" s="94">
        <f t="shared" si="969"/>
        <v>1.1023730886620078E-37</v>
      </c>
      <c r="C4502" s="179">
        <f t="shared" si="970"/>
        <v>1.0998863248282485E-37</v>
      </c>
      <c r="D4502" s="166">
        <f t="shared" si="971"/>
        <v>2.2558277767625785E-3</v>
      </c>
      <c r="E4502" s="167">
        <f t="shared" si="981"/>
        <v>24.291375447755232</v>
      </c>
      <c r="F4502" s="168">
        <f t="shared" si="982"/>
        <v>10.088061817682286</v>
      </c>
      <c r="G4502" s="168">
        <f t="shared" si="972"/>
        <v>350580.55824242119</v>
      </c>
      <c r="H4502" s="168">
        <f t="shared" si="973"/>
        <v>271310.33852408634</v>
      </c>
      <c r="I4502" s="169">
        <f t="shared" si="974"/>
        <v>621890.89676650753</v>
      </c>
      <c r="J4502" s="169">
        <f t="shared" si="976"/>
        <v>591220.11256643361</v>
      </c>
      <c r="K4502" s="95"/>
      <c r="L4502" s="265">
        <f t="shared" si="975"/>
        <v>238383.00580184889</v>
      </c>
      <c r="M4502" s="265">
        <f>$G4502*NonHospFrac+theModel!$H4502*NonHospFrac</f>
        <v>383507.89096465864</v>
      </c>
      <c r="N4502" s="266">
        <f t="shared" si="977"/>
        <v>621890.89676650753</v>
      </c>
      <c r="O4502" s="159"/>
      <c r="P4502" s="265">
        <f t="shared" si="978"/>
        <v>226626.29129464499</v>
      </c>
      <c r="Q4502" s="265">
        <f t="shared" si="979"/>
        <v>383506.33632298384</v>
      </c>
      <c r="R4502" s="266">
        <f t="shared" si="980"/>
        <v>610132.62761762878</v>
      </c>
    </row>
    <row r="4503" spans="1:18" x14ac:dyDescent="0.3">
      <c r="A4503" s="82">
        <v>4472</v>
      </c>
      <c r="B4503" s="94">
        <f t="shared" si="969"/>
        <v>1.0817802530851268E-37</v>
      </c>
      <c r="C4503" s="179">
        <f t="shared" si="970"/>
        <v>1.0793399431418641E-37</v>
      </c>
      <c r="D4503" s="166">
        <f t="shared" si="971"/>
        <v>2.2558277767625785E-3</v>
      </c>
      <c r="E4503" s="167">
        <f t="shared" si="981"/>
        <v>24.291375447755232</v>
      </c>
      <c r="F4503" s="168">
        <f t="shared" si="982"/>
        <v>10.090317645459049</v>
      </c>
      <c r="G4503" s="168">
        <f t="shared" si="972"/>
        <v>350658.95282163459</v>
      </c>
      <c r="H4503" s="168">
        <f t="shared" si="973"/>
        <v>271310.33852408634</v>
      </c>
      <c r="I4503" s="169">
        <f t="shared" si="974"/>
        <v>621969.29134572088</v>
      </c>
      <c r="J4503" s="169">
        <f t="shared" si="976"/>
        <v>591285.44336309552</v>
      </c>
      <c r="K4503" s="95"/>
      <c r="L4503" s="265">
        <f t="shared" si="975"/>
        <v>238413.05598513444</v>
      </c>
      <c r="M4503" s="265">
        <f>$G4503*NonHospFrac+theModel!$H4503*NonHospFrac</f>
        <v>383556.23536058643</v>
      </c>
      <c r="N4503" s="266">
        <f t="shared" si="977"/>
        <v>621969.29134572088</v>
      </c>
      <c r="O4503" s="159"/>
      <c r="P4503" s="265">
        <f t="shared" si="978"/>
        <v>226651.33387327197</v>
      </c>
      <c r="Q4503" s="265">
        <f t="shared" si="979"/>
        <v>383554.68071891164</v>
      </c>
      <c r="R4503" s="266">
        <f t="shared" si="980"/>
        <v>610206.01459218364</v>
      </c>
    </row>
    <row r="4504" spans="1:18" x14ac:dyDescent="0.3">
      <c r="A4504" s="82">
        <v>4473</v>
      </c>
      <c r="B4504" s="94">
        <f t="shared" si="969"/>
        <v>1.0615721011343777E-37</v>
      </c>
      <c r="C4504" s="179">
        <f t="shared" si="970"/>
        <v>1.0591773773016026E-37</v>
      </c>
      <c r="D4504" s="166">
        <f t="shared" si="971"/>
        <v>2.2558277767625785E-3</v>
      </c>
      <c r="E4504" s="167">
        <f t="shared" si="981"/>
        <v>24.291375447755232</v>
      </c>
      <c r="F4504" s="168">
        <f t="shared" si="982"/>
        <v>10.092573473235811</v>
      </c>
      <c r="G4504" s="168">
        <f t="shared" si="972"/>
        <v>350737.34740084806</v>
      </c>
      <c r="H4504" s="168">
        <f t="shared" si="973"/>
        <v>271310.33852408634</v>
      </c>
      <c r="I4504" s="169">
        <f t="shared" si="974"/>
        <v>622047.68592493446</v>
      </c>
      <c r="J4504" s="169">
        <f t="shared" si="976"/>
        <v>591350.77149674564</v>
      </c>
      <c r="K4504" s="95"/>
      <c r="L4504" s="265">
        <f t="shared" si="975"/>
        <v>238443.10616842005</v>
      </c>
      <c r="M4504" s="265">
        <f>$G4504*NonHospFrac+theModel!$H4504*NonHospFrac</f>
        <v>383604.57975651434</v>
      </c>
      <c r="N4504" s="266">
        <f t="shared" si="977"/>
        <v>622047.68592493446</v>
      </c>
      <c r="O4504" s="159"/>
      <c r="P4504" s="265">
        <f t="shared" si="978"/>
        <v>226676.3754311142</v>
      </c>
      <c r="Q4504" s="265">
        <f t="shared" si="979"/>
        <v>383603.02511483955</v>
      </c>
      <c r="R4504" s="266">
        <f t="shared" si="980"/>
        <v>610279.40054595377</v>
      </c>
    </row>
    <row r="4505" spans="1:18" x14ac:dyDescent="0.3">
      <c r="A4505" s="82">
        <v>4474</v>
      </c>
      <c r="B4505" s="94">
        <f t="shared" si="969"/>
        <v>1.0417414467429525E-37</v>
      </c>
      <c r="C4505" s="179">
        <f t="shared" si="970"/>
        <v>1.0393914574511849E-37</v>
      </c>
      <c r="D4505" s="166">
        <f t="shared" si="971"/>
        <v>2.2558277767625785E-3</v>
      </c>
      <c r="E4505" s="167">
        <f t="shared" si="981"/>
        <v>24.291375447755232</v>
      </c>
      <c r="F4505" s="168">
        <f t="shared" si="982"/>
        <v>10.094829301012574</v>
      </c>
      <c r="G4505" s="168">
        <f t="shared" si="972"/>
        <v>350815.74198006146</v>
      </c>
      <c r="H4505" s="168">
        <f t="shared" si="973"/>
        <v>271310.33852408634</v>
      </c>
      <c r="I4505" s="169">
        <f t="shared" si="974"/>
        <v>622126.0805041478</v>
      </c>
      <c r="J4505" s="169">
        <f t="shared" si="976"/>
        <v>591416.09696749225</v>
      </c>
      <c r="K4505" s="95"/>
      <c r="L4505" s="265">
        <f t="shared" si="975"/>
        <v>238473.15635170561</v>
      </c>
      <c r="M4505" s="265">
        <f>$G4505*NonHospFrac+theModel!$H4505*NonHospFrac</f>
        <v>383652.92415244214</v>
      </c>
      <c r="N4505" s="266">
        <f t="shared" si="977"/>
        <v>622126.0805041478</v>
      </c>
      <c r="O4505" s="159"/>
      <c r="P4505" s="265">
        <f t="shared" si="978"/>
        <v>226701.41596821317</v>
      </c>
      <c r="Q4505" s="265">
        <f t="shared" si="979"/>
        <v>383651.36951076734</v>
      </c>
      <c r="R4505" s="266">
        <f t="shared" si="980"/>
        <v>610352.78547898051</v>
      </c>
    </row>
    <row r="4506" spans="1:18" x14ac:dyDescent="0.3">
      <c r="A4506" s="82">
        <v>4475</v>
      </c>
      <c r="B4506" s="94">
        <f t="shared" si="969"/>
        <v>1.0222812380830718E-37</v>
      </c>
      <c r="C4506" s="179">
        <f t="shared" si="970"/>
        <v>1.0199751476705408E-37</v>
      </c>
      <c r="D4506" s="166">
        <f t="shared" si="971"/>
        <v>2.2558277767625785E-3</v>
      </c>
      <c r="E4506" s="167">
        <f t="shared" si="981"/>
        <v>24.291375447755232</v>
      </c>
      <c r="F4506" s="168">
        <f t="shared" si="982"/>
        <v>10.097085128789336</v>
      </c>
      <c r="G4506" s="168">
        <f t="shared" si="972"/>
        <v>350894.13655927492</v>
      </c>
      <c r="H4506" s="168">
        <f t="shared" si="973"/>
        <v>271310.33852408634</v>
      </c>
      <c r="I4506" s="169">
        <f t="shared" si="974"/>
        <v>622204.47508336126</v>
      </c>
      <c r="J4506" s="169">
        <f t="shared" si="976"/>
        <v>591481.4197754442</v>
      </c>
      <c r="K4506" s="95"/>
      <c r="L4506" s="265">
        <f t="shared" si="975"/>
        <v>238503.20653499122</v>
      </c>
      <c r="M4506" s="265">
        <f>$G4506*NonHospFrac+theModel!$H4506*NonHospFrac</f>
        <v>383701.26854836999</v>
      </c>
      <c r="N4506" s="266">
        <f t="shared" si="977"/>
        <v>622204.47508336115</v>
      </c>
      <c r="O4506" s="159"/>
      <c r="P4506" s="265">
        <f t="shared" si="978"/>
        <v>226726.45548461063</v>
      </c>
      <c r="Q4506" s="265">
        <f t="shared" si="979"/>
        <v>383699.71390669519</v>
      </c>
      <c r="R4506" s="266">
        <f t="shared" si="980"/>
        <v>610426.16939130588</v>
      </c>
    </row>
    <row r="4507" spans="1:18" x14ac:dyDescent="0.3">
      <c r="A4507" s="82">
        <v>4476</v>
      </c>
      <c r="B4507" s="94">
        <f t="shared" si="969"/>
        <v>1.0031845550583383E-37</v>
      </c>
      <c r="C4507" s="179">
        <f t="shared" si="970"/>
        <v>1.0009215434738185E-37</v>
      </c>
      <c r="D4507" s="166">
        <f t="shared" si="971"/>
        <v>2.2558277767625785E-3</v>
      </c>
      <c r="E4507" s="167">
        <f t="shared" si="981"/>
        <v>24.291375447755232</v>
      </c>
      <c r="F4507" s="168">
        <f t="shared" si="982"/>
        <v>10.099340956566099</v>
      </c>
      <c r="G4507" s="168">
        <f t="shared" si="972"/>
        <v>350972.53113848827</v>
      </c>
      <c r="H4507" s="168">
        <f t="shared" si="973"/>
        <v>271310.33852408634</v>
      </c>
      <c r="I4507" s="169">
        <f t="shared" si="974"/>
        <v>622282.86966257461</v>
      </c>
      <c r="J4507" s="169">
        <f t="shared" si="976"/>
        <v>591546.73992070975</v>
      </c>
      <c r="K4507" s="95"/>
      <c r="L4507" s="265">
        <f t="shared" si="975"/>
        <v>238533.25671827677</v>
      </c>
      <c r="M4507" s="265">
        <f>$G4507*NonHospFrac+theModel!$H4507*NonHospFrac</f>
        <v>383749.61294429784</v>
      </c>
      <c r="N4507" s="266">
        <f t="shared" si="977"/>
        <v>622282.86966257461</v>
      </c>
      <c r="O4507" s="159"/>
      <c r="P4507" s="265">
        <f t="shared" si="978"/>
        <v>226751.49398034805</v>
      </c>
      <c r="Q4507" s="265">
        <f t="shared" si="979"/>
        <v>383748.05830262305</v>
      </c>
      <c r="R4507" s="266">
        <f t="shared" si="980"/>
        <v>610499.5522829711</v>
      </c>
    </row>
    <row r="4508" spans="1:18" x14ac:dyDescent="0.3">
      <c r="A4508" s="82">
        <v>4477</v>
      </c>
      <c r="B4508" s="94">
        <f t="shared" si="969"/>
        <v>9.8444460684293274E-38</v>
      </c>
      <c r="C4508" s="179">
        <f t="shared" si="970"/>
        <v>9.8222386935413224E-38</v>
      </c>
      <c r="D4508" s="166">
        <f t="shared" si="971"/>
        <v>2.2558277767625785E-3</v>
      </c>
      <c r="E4508" s="167">
        <f t="shared" si="981"/>
        <v>24.291375447755232</v>
      </c>
      <c r="F4508" s="168">
        <f t="shared" si="982"/>
        <v>10.101596784342862</v>
      </c>
      <c r="G4508" s="168">
        <f t="shared" si="972"/>
        <v>351050.92571770173</v>
      </c>
      <c r="H4508" s="168">
        <f t="shared" si="973"/>
        <v>271310.33852408634</v>
      </c>
      <c r="I4508" s="169">
        <f t="shared" si="974"/>
        <v>622361.26424178807</v>
      </c>
      <c r="J4508" s="169">
        <f t="shared" si="976"/>
        <v>591612.05740339775</v>
      </c>
      <c r="K4508" s="95"/>
      <c r="L4508" s="265">
        <f t="shared" si="975"/>
        <v>238563.30690156235</v>
      </c>
      <c r="M4508" s="265">
        <f>$G4508*NonHospFrac+theModel!$H4508*NonHospFrac</f>
        <v>383797.95734022569</v>
      </c>
      <c r="N4508" s="266">
        <f t="shared" si="977"/>
        <v>622361.26424178807</v>
      </c>
      <c r="O4508" s="159"/>
      <c r="P4508" s="265">
        <f t="shared" si="978"/>
        <v>226776.53145546711</v>
      </c>
      <c r="Q4508" s="265">
        <f t="shared" si="979"/>
        <v>383796.4026985509</v>
      </c>
      <c r="R4508" s="266">
        <f t="shared" si="980"/>
        <v>610572.93415401806</v>
      </c>
    </row>
    <row r="4509" spans="1:18" x14ac:dyDescent="0.3">
      <c r="A4509" s="82">
        <v>4478</v>
      </c>
      <c r="B4509" s="94">
        <f t="shared" si="969"/>
        <v>9.6605472946678141E-38</v>
      </c>
      <c r="C4509" s="179">
        <f t="shared" si="970"/>
        <v>9.6387547637417735E-38</v>
      </c>
      <c r="D4509" s="166">
        <f t="shared" si="971"/>
        <v>2.2558277767625785E-3</v>
      </c>
      <c r="E4509" s="167">
        <f t="shared" si="981"/>
        <v>24.291375447755232</v>
      </c>
      <c r="F4509" s="168">
        <f t="shared" si="982"/>
        <v>10.103852612119624</v>
      </c>
      <c r="G4509" s="168">
        <f t="shared" si="972"/>
        <v>351129.32029691513</v>
      </c>
      <c r="H4509" s="168">
        <f t="shared" si="973"/>
        <v>271310.33852408634</v>
      </c>
      <c r="I4509" s="169">
        <f t="shared" si="974"/>
        <v>622439.65882100142</v>
      </c>
      <c r="J4509" s="169">
        <f t="shared" si="976"/>
        <v>591677.37222361646</v>
      </c>
      <c r="K4509" s="95"/>
      <c r="L4509" s="265">
        <f t="shared" si="975"/>
        <v>238593.35708484793</v>
      </c>
      <c r="M4509" s="265">
        <f>$G4509*NonHospFrac+theModel!$H4509*NonHospFrac</f>
        <v>383846.30173615355</v>
      </c>
      <c r="N4509" s="266">
        <f t="shared" si="977"/>
        <v>622439.65882100142</v>
      </c>
      <c r="O4509" s="159"/>
      <c r="P4509" s="265">
        <f t="shared" si="978"/>
        <v>226801.56791000938</v>
      </c>
      <c r="Q4509" s="265">
        <f t="shared" si="979"/>
        <v>383844.74709447875</v>
      </c>
      <c r="R4509" s="266">
        <f t="shared" si="980"/>
        <v>610646.3150044881</v>
      </c>
    </row>
    <row r="4510" spans="1:18" x14ac:dyDescent="0.3">
      <c r="A4510" s="82">
        <v>4479</v>
      </c>
      <c r="B4510" s="94">
        <f t="shared" si="969"/>
        <v>9.4800838344583159E-38</v>
      </c>
      <c r="C4510" s="179">
        <f t="shared" si="970"/>
        <v>9.4586983980185068E-38</v>
      </c>
      <c r="D4510" s="166">
        <f t="shared" si="971"/>
        <v>2.2558277767625785E-3</v>
      </c>
      <c r="E4510" s="167">
        <f t="shared" si="981"/>
        <v>24.291375447755232</v>
      </c>
      <c r="F4510" s="168">
        <f t="shared" si="982"/>
        <v>10.106108439896387</v>
      </c>
      <c r="G4510" s="168">
        <f t="shared" si="972"/>
        <v>351207.71487612859</v>
      </c>
      <c r="H4510" s="168">
        <f t="shared" si="973"/>
        <v>271310.33852408634</v>
      </c>
      <c r="I4510" s="169">
        <f t="shared" si="974"/>
        <v>622518.05340021499</v>
      </c>
      <c r="J4510" s="169">
        <f t="shared" si="976"/>
        <v>591742.68438147474</v>
      </c>
      <c r="K4510" s="95"/>
      <c r="L4510" s="265">
        <f t="shared" si="975"/>
        <v>238623.40726813354</v>
      </c>
      <c r="M4510" s="265">
        <f>$G4510*NonHospFrac+theModel!$H4510*NonHospFrac</f>
        <v>383894.6461320814</v>
      </c>
      <c r="N4510" s="266">
        <f t="shared" si="977"/>
        <v>622518.05340021499</v>
      </c>
      <c r="O4510" s="159"/>
      <c r="P4510" s="265">
        <f t="shared" si="978"/>
        <v>226826.60334401653</v>
      </c>
      <c r="Q4510" s="265">
        <f t="shared" si="979"/>
        <v>383893.0914904066</v>
      </c>
      <c r="R4510" s="266">
        <f t="shared" si="980"/>
        <v>610719.69483442314</v>
      </c>
    </row>
    <row r="4511" spans="1:18" x14ac:dyDescent="0.3">
      <c r="A4511" s="82">
        <v>4480</v>
      </c>
      <c r="B4511" s="94">
        <f t="shared" ref="B4511:B4574" si="983">Constant*EXP(PowerTerm*(A4511)/7)</f>
        <v>9.3029915145659687E-38</v>
      </c>
      <c r="C4511" s="179">
        <f t="shared" ref="C4511:C4574" si="984">(1-theFloor)*B4511</f>
        <v>9.2820055679004239E-38</v>
      </c>
      <c r="D4511" s="166">
        <f t="shared" ref="D4511:D4574" si="985">theFloor</f>
        <v>2.2558277767625785E-3</v>
      </c>
      <c r="E4511" s="167">
        <f t="shared" si="981"/>
        <v>24.291375447755232</v>
      </c>
      <c r="F4511" s="168">
        <f t="shared" si="982"/>
        <v>10.108364267673149</v>
      </c>
      <c r="G4511" s="168">
        <f t="shared" ref="G4511:G4574" si="986">$B$22*F4511*totInfected/365.25</f>
        <v>351286.109455342</v>
      </c>
      <c r="H4511" s="168">
        <f t="shared" ref="H4511:H4574" si="987">lostQALYs_Injured*E4511*totInfected/365.25</f>
        <v>271310.33852408634</v>
      </c>
      <c r="I4511" s="169">
        <f t="shared" ref="I4511:I4574" si="988">H4511+G4511</f>
        <v>622596.44797942834</v>
      </c>
      <c r="J4511" s="169">
        <f t="shared" si="976"/>
        <v>591807.99387708062</v>
      </c>
      <c r="K4511" s="95"/>
      <c r="L4511" s="265">
        <f t="shared" ref="L4511:L4574" si="989">$G4511*HospFrac+$H4511*HospFrac</f>
        <v>238653.45745141909</v>
      </c>
      <c r="M4511" s="265">
        <f>$G4511*NonHospFrac+theModel!$H4511*NonHospFrac</f>
        <v>383942.99052800925</v>
      </c>
      <c r="N4511" s="266">
        <f t="shared" si="977"/>
        <v>622596.44797942834</v>
      </c>
      <c r="O4511" s="159"/>
      <c r="P4511" s="265">
        <f t="shared" si="978"/>
        <v>226851.63775753006</v>
      </c>
      <c r="Q4511" s="265">
        <f t="shared" si="979"/>
        <v>383941.43588633445</v>
      </c>
      <c r="R4511" s="266">
        <f t="shared" si="980"/>
        <v>610793.07364386448</v>
      </c>
    </row>
    <row r="4512" spans="1:18" x14ac:dyDescent="0.3">
      <c r="A4512" s="82">
        <v>4481</v>
      </c>
      <c r="B4512" s="94">
        <f t="shared" si="983"/>
        <v>9.1292073605414036E-38</v>
      </c>
      <c r="C4512" s="179">
        <f t="shared" si="984"/>
        <v>9.1086134409976686E-38</v>
      </c>
      <c r="D4512" s="166">
        <f t="shared" si="985"/>
        <v>2.2558277767625785E-3</v>
      </c>
      <c r="E4512" s="167">
        <f t="shared" si="981"/>
        <v>24.291375447755232</v>
      </c>
      <c r="F4512" s="168">
        <f t="shared" si="982"/>
        <v>10.110620095449912</v>
      </c>
      <c r="G4512" s="168">
        <f t="shared" si="986"/>
        <v>351364.5040345554</v>
      </c>
      <c r="H4512" s="168">
        <f t="shared" si="987"/>
        <v>271310.33852408634</v>
      </c>
      <c r="I4512" s="169">
        <f t="shared" si="988"/>
        <v>622674.84255864169</v>
      </c>
      <c r="J4512" s="169">
        <f t="shared" ref="J4512:J4575" si="990">J4511+(I4512-I4511)/(1+discountDaily)^A4512</f>
        <v>591873.30071054294</v>
      </c>
      <c r="K4512" s="95"/>
      <c r="L4512" s="265">
        <f t="shared" si="989"/>
        <v>238683.50763470467</v>
      </c>
      <c r="M4512" s="265">
        <f>$G4512*NonHospFrac+theModel!$H4512*NonHospFrac</f>
        <v>383991.33492393704</v>
      </c>
      <c r="N4512" s="266">
        <f t="shared" ref="N4512:N4575" si="991">L4512+M4512</f>
        <v>622674.84255864169</v>
      </c>
      <c r="O4512" s="159"/>
      <c r="P4512" s="265">
        <f t="shared" ref="P4512:P4575" si="992">P4511+(L4512-L4511)/(1+discountDaily)^A4512</f>
        <v>226876.6711505916</v>
      </c>
      <c r="Q4512" s="265">
        <f t="shared" ref="Q4512:Q4575" si="993">Q4511+(M4512-M4511)/(1+discountDaily)^B4512</f>
        <v>383989.78028226225</v>
      </c>
      <c r="R4512" s="266">
        <f t="shared" ref="R4512:R4575" si="994">P4512+Q4512</f>
        <v>610866.45143285382</v>
      </c>
    </row>
    <row r="4513" spans="1:18" x14ac:dyDescent="0.3">
      <c r="A4513" s="82">
        <v>4482</v>
      </c>
      <c r="B4513" s="94">
        <f t="shared" si="983"/>
        <v>8.9586695743268843E-38</v>
      </c>
      <c r="C4513" s="179">
        <f t="shared" si="984"/>
        <v>8.9384603586582802E-38</v>
      </c>
      <c r="D4513" s="166">
        <f t="shared" si="985"/>
        <v>2.2558277767625785E-3</v>
      </c>
      <c r="E4513" s="167">
        <f t="shared" ref="E4513:E4576" si="995">C4513+E4512</f>
        <v>24.291375447755232</v>
      </c>
      <c r="F4513" s="168">
        <f t="shared" ref="F4513:F4576" si="996">D4513+F4512</f>
        <v>10.112875923226675</v>
      </c>
      <c r="G4513" s="168">
        <f t="shared" si="986"/>
        <v>351442.89861376886</v>
      </c>
      <c r="H4513" s="168">
        <f t="shared" si="987"/>
        <v>271310.33852408634</v>
      </c>
      <c r="I4513" s="169">
        <f t="shared" si="988"/>
        <v>622753.23713785526</v>
      </c>
      <c r="J4513" s="169">
        <f t="shared" si="990"/>
        <v>591938.60488197033</v>
      </c>
      <c r="K4513" s="95"/>
      <c r="L4513" s="265">
        <f t="shared" si="989"/>
        <v>238713.55781799025</v>
      </c>
      <c r="M4513" s="265">
        <f>$G4513*NonHospFrac+theModel!$H4513*NonHospFrac</f>
        <v>384039.67931986495</v>
      </c>
      <c r="N4513" s="266">
        <f t="shared" si="991"/>
        <v>622753.23713785526</v>
      </c>
      <c r="O4513" s="159"/>
      <c r="P4513" s="265">
        <f t="shared" si="992"/>
        <v>226901.70352324279</v>
      </c>
      <c r="Q4513" s="265">
        <f t="shared" si="993"/>
        <v>384038.12467819016</v>
      </c>
      <c r="R4513" s="266">
        <f t="shared" si="994"/>
        <v>610939.82820143295</v>
      </c>
    </row>
    <row r="4514" spans="1:18" x14ac:dyDescent="0.3">
      <c r="A4514" s="82">
        <v>4483</v>
      </c>
      <c r="B4514" s="94">
        <f t="shared" si="983"/>
        <v>8.7913175122809063E-38</v>
      </c>
      <c r="C4514" s="179">
        <f t="shared" si="984"/>
        <v>8.7714858140423635E-38</v>
      </c>
      <c r="D4514" s="166">
        <f t="shared" si="985"/>
        <v>2.2558277767625785E-3</v>
      </c>
      <c r="E4514" s="167">
        <f t="shared" si="995"/>
        <v>24.291375447755232</v>
      </c>
      <c r="F4514" s="168">
        <f t="shared" si="996"/>
        <v>10.115131751003437</v>
      </c>
      <c r="G4514" s="168">
        <f t="shared" si="986"/>
        <v>351521.29319298227</v>
      </c>
      <c r="H4514" s="168">
        <f t="shared" si="987"/>
        <v>271310.33852408634</v>
      </c>
      <c r="I4514" s="169">
        <f t="shared" si="988"/>
        <v>622831.63171706861</v>
      </c>
      <c r="J4514" s="169">
        <f t="shared" si="990"/>
        <v>592003.90639147093</v>
      </c>
      <c r="K4514" s="95"/>
      <c r="L4514" s="265">
        <f t="shared" si="989"/>
        <v>238743.60800127583</v>
      </c>
      <c r="M4514" s="265">
        <f>$G4514*NonHospFrac+theModel!$H4514*NonHospFrac</f>
        <v>384088.02371579275</v>
      </c>
      <c r="N4514" s="266">
        <f t="shared" si="991"/>
        <v>622831.63171706861</v>
      </c>
      <c r="O4514" s="159"/>
      <c r="P4514" s="265">
        <f t="shared" si="992"/>
        <v>226926.73487552517</v>
      </c>
      <c r="Q4514" s="265">
        <f t="shared" si="993"/>
        <v>384086.46907411795</v>
      </c>
      <c r="R4514" s="266">
        <f t="shared" si="994"/>
        <v>611013.20394964307</v>
      </c>
    </row>
    <row r="4515" spans="1:18" x14ac:dyDescent="0.3">
      <c r="A4515" s="82">
        <v>4484</v>
      </c>
      <c r="B4515" s="94">
        <f t="shared" si="983"/>
        <v>8.6270916636125371E-38</v>
      </c>
      <c r="C4515" s="179">
        <f t="shared" si="984"/>
        <v>8.6076304306050832E-38</v>
      </c>
      <c r="D4515" s="166">
        <f t="shared" si="985"/>
        <v>2.2558277767625785E-3</v>
      </c>
      <c r="E4515" s="167">
        <f t="shared" si="995"/>
        <v>24.291375447755232</v>
      </c>
      <c r="F4515" s="168">
        <f t="shared" si="996"/>
        <v>10.1173875787802</v>
      </c>
      <c r="G4515" s="168">
        <f t="shared" si="986"/>
        <v>351599.68777219567</v>
      </c>
      <c r="H4515" s="168">
        <f t="shared" si="987"/>
        <v>271310.33852408634</v>
      </c>
      <c r="I4515" s="169">
        <f t="shared" si="988"/>
        <v>622910.02629628195</v>
      </c>
      <c r="J4515" s="169">
        <f t="shared" si="990"/>
        <v>592069.20523915347</v>
      </c>
      <c r="K4515" s="95"/>
      <c r="L4515" s="265">
        <f t="shared" si="989"/>
        <v>238773.65818456141</v>
      </c>
      <c r="M4515" s="265">
        <f>$G4515*NonHospFrac+theModel!$H4515*NonHospFrac</f>
        <v>384136.3681117206</v>
      </c>
      <c r="N4515" s="266">
        <f t="shared" si="991"/>
        <v>622910.02629628195</v>
      </c>
      <c r="O4515" s="159"/>
      <c r="P4515" s="265">
        <f t="shared" si="992"/>
        <v>226951.76520748035</v>
      </c>
      <c r="Q4515" s="265">
        <f t="shared" si="993"/>
        <v>384134.8134700458</v>
      </c>
      <c r="R4515" s="266">
        <f t="shared" si="994"/>
        <v>611086.57867752621</v>
      </c>
    </row>
    <row r="4516" spans="1:18" x14ac:dyDescent="0.3">
      <c r="A4516" s="82">
        <v>4485</v>
      </c>
      <c r="B4516" s="94">
        <f t="shared" si="983"/>
        <v>8.4659336292206167E-38</v>
      </c>
      <c r="C4516" s="179">
        <f t="shared" si="984"/>
        <v>8.4468359409835926E-38</v>
      </c>
      <c r="D4516" s="166">
        <f t="shared" si="985"/>
        <v>2.2558277767625785E-3</v>
      </c>
      <c r="E4516" s="167">
        <f t="shared" si="995"/>
        <v>24.291375447755232</v>
      </c>
      <c r="F4516" s="168">
        <f t="shared" si="996"/>
        <v>10.119643406556962</v>
      </c>
      <c r="G4516" s="168">
        <f t="shared" si="986"/>
        <v>351678.08235140913</v>
      </c>
      <c r="H4516" s="168">
        <f t="shared" si="987"/>
        <v>271310.33852408634</v>
      </c>
      <c r="I4516" s="169">
        <f t="shared" si="988"/>
        <v>622988.42087549553</v>
      </c>
      <c r="J4516" s="169">
        <f t="shared" si="990"/>
        <v>592134.50142512657</v>
      </c>
      <c r="K4516" s="95"/>
      <c r="L4516" s="265">
        <f t="shared" si="989"/>
        <v>238803.70836784699</v>
      </c>
      <c r="M4516" s="265">
        <f>$G4516*NonHospFrac+theModel!$H4516*NonHospFrac</f>
        <v>384184.71250764845</v>
      </c>
      <c r="N4516" s="266">
        <f t="shared" si="991"/>
        <v>622988.42087549542</v>
      </c>
      <c r="O4516" s="159"/>
      <c r="P4516" s="265">
        <f t="shared" si="992"/>
        <v>226976.79451914993</v>
      </c>
      <c r="Q4516" s="265">
        <f t="shared" si="993"/>
        <v>384183.15786597366</v>
      </c>
      <c r="R4516" s="266">
        <f t="shared" si="994"/>
        <v>611159.95238512359</v>
      </c>
    </row>
    <row r="4517" spans="1:18" x14ac:dyDescent="0.3">
      <c r="A4517" s="82">
        <v>4486</v>
      </c>
      <c r="B4517" s="94">
        <f t="shared" si="983"/>
        <v>8.3077861009250403E-38</v>
      </c>
      <c r="C4517" s="179">
        <f t="shared" si="984"/>
        <v>8.2890451662751719E-38</v>
      </c>
      <c r="D4517" s="166">
        <f t="shared" si="985"/>
        <v>2.2558277767625785E-3</v>
      </c>
      <c r="E4517" s="167">
        <f t="shared" si="995"/>
        <v>24.291375447755232</v>
      </c>
      <c r="F4517" s="168">
        <f t="shared" si="996"/>
        <v>10.121899234333725</v>
      </c>
      <c r="G4517" s="168">
        <f t="shared" si="986"/>
        <v>351756.47693062254</v>
      </c>
      <c r="H4517" s="168">
        <f t="shared" si="987"/>
        <v>271310.33852408634</v>
      </c>
      <c r="I4517" s="169">
        <f t="shared" si="988"/>
        <v>623066.81545470888</v>
      </c>
      <c r="J4517" s="169">
        <f t="shared" si="990"/>
        <v>592199.79494949838</v>
      </c>
      <c r="K4517" s="95"/>
      <c r="L4517" s="265">
        <f t="shared" si="989"/>
        <v>238833.75855113257</v>
      </c>
      <c r="M4517" s="265">
        <f>$G4517*NonHospFrac+theModel!$H4517*NonHospFrac</f>
        <v>384233.05690357625</v>
      </c>
      <c r="N4517" s="266">
        <f t="shared" si="991"/>
        <v>623066.81545470888</v>
      </c>
      <c r="O4517" s="159"/>
      <c r="P4517" s="265">
        <f t="shared" si="992"/>
        <v>227001.82281057548</v>
      </c>
      <c r="Q4517" s="265">
        <f t="shared" si="993"/>
        <v>384231.50226190145</v>
      </c>
      <c r="R4517" s="266">
        <f t="shared" si="994"/>
        <v>611233.32507247687</v>
      </c>
    </row>
    <row r="4518" spans="1:18" x14ac:dyDescent="0.3">
      <c r="A4518" s="82">
        <v>4487</v>
      </c>
      <c r="B4518" s="94">
        <f t="shared" si="983"/>
        <v>8.1525928410897832E-38</v>
      </c>
      <c r="C4518" s="179">
        <f t="shared" si="984"/>
        <v>8.1342019957062173E-38</v>
      </c>
      <c r="D4518" s="166">
        <f t="shared" si="985"/>
        <v>2.2558277767625785E-3</v>
      </c>
      <c r="E4518" s="167">
        <f t="shared" si="995"/>
        <v>24.291375447755232</v>
      </c>
      <c r="F4518" s="168">
        <f t="shared" si="996"/>
        <v>10.124155062110487</v>
      </c>
      <c r="G4518" s="168">
        <f t="shared" si="986"/>
        <v>351834.87150983594</v>
      </c>
      <c r="H4518" s="168">
        <f t="shared" si="987"/>
        <v>271310.33852408634</v>
      </c>
      <c r="I4518" s="169">
        <f t="shared" si="988"/>
        <v>623145.21003392222</v>
      </c>
      <c r="J4518" s="169">
        <f t="shared" si="990"/>
        <v>592265.08581237763</v>
      </c>
      <c r="K4518" s="95"/>
      <c r="L4518" s="265">
        <f t="shared" si="989"/>
        <v>238863.80873441815</v>
      </c>
      <c r="M4518" s="265">
        <f>$G4518*NonHospFrac+theModel!$H4518*NonHospFrac</f>
        <v>384281.4012995041</v>
      </c>
      <c r="N4518" s="266">
        <f t="shared" si="991"/>
        <v>623145.21003392222</v>
      </c>
      <c r="O4518" s="159"/>
      <c r="P4518" s="265">
        <f t="shared" si="992"/>
        <v>227026.85008179862</v>
      </c>
      <c r="Q4518" s="265">
        <f t="shared" si="993"/>
        <v>384279.8466578293</v>
      </c>
      <c r="R4518" s="266">
        <f t="shared" si="994"/>
        <v>611306.69673962798</v>
      </c>
    </row>
    <row r="4519" spans="1:18" x14ac:dyDescent="0.3">
      <c r="A4519" s="82">
        <v>4488</v>
      </c>
      <c r="B4519" s="94">
        <f t="shared" si="983"/>
        <v>8.0002986626227525E-38</v>
      </c>
      <c r="C4519" s="179">
        <f t="shared" si="984"/>
        <v>7.9822513666772114E-38</v>
      </c>
      <c r="D4519" s="166">
        <f t="shared" si="985"/>
        <v>2.2558277767625785E-3</v>
      </c>
      <c r="E4519" s="167">
        <f t="shared" si="995"/>
        <v>24.291375447755232</v>
      </c>
      <c r="F4519" s="168">
        <f t="shared" si="996"/>
        <v>10.12641088988725</v>
      </c>
      <c r="G4519" s="168">
        <f t="shared" si="986"/>
        <v>351913.26608904934</v>
      </c>
      <c r="H4519" s="168">
        <f t="shared" si="987"/>
        <v>271310.33852408634</v>
      </c>
      <c r="I4519" s="169">
        <f t="shared" si="988"/>
        <v>623223.60461313569</v>
      </c>
      <c r="J4519" s="169">
        <f t="shared" si="990"/>
        <v>592330.37401387293</v>
      </c>
      <c r="K4519" s="95"/>
      <c r="L4519" s="265">
        <f t="shared" si="989"/>
        <v>238893.85891770371</v>
      </c>
      <c r="M4519" s="265">
        <f>$G4519*NonHospFrac+theModel!$H4519*NonHospFrac</f>
        <v>384329.74569543195</v>
      </c>
      <c r="N4519" s="266">
        <f t="shared" si="991"/>
        <v>623223.60461313569</v>
      </c>
      <c r="O4519" s="159"/>
      <c r="P4519" s="265">
        <f t="shared" si="992"/>
        <v>227051.87633286088</v>
      </c>
      <c r="Q4519" s="265">
        <f t="shared" si="993"/>
        <v>384328.19105375715</v>
      </c>
      <c r="R4519" s="266">
        <f t="shared" si="994"/>
        <v>611380.067386618</v>
      </c>
    </row>
    <row r="4520" spans="1:18" x14ac:dyDescent="0.3">
      <c r="A4520" s="82">
        <v>4489</v>
      </c>
      <c r="B4520" s="94">
        <f t="shared" si="983"/>
        <v>7.8508494093530004E-38</v>
      </c>
      <c r="C4520" s="179">
        <f t="shared" si="984"/>
        <v>7.833139245184202E-38</v>
      </c>
      <c r="D4520" s="166">
        <f t="shared" si="985"/>
        <v>2.2558277767625785E-3</v>
      </c>
      <c r="E4520" s="167">
        <f t="shared" si="995"/>
        <v>24.291375447755232</v>
      </c>
      <c r="F4520" s="168">
        <f t="shared" si="996"/>
        <v>10.128666717664013</v>
      </c>
      <c r="G4520" s="168">
        <f t="shared" si="986"/>
        <v>351991.6606682628</v>
      </c>
      <c r="H4520" s="168">
        <f t="shared" si="987"/>
        <v>271310.33852408634</v>
      </c>
      <c r="I4520" s="169">
        <f t="shared" si="988"/>
        <v>623301.99919234915</v>
      </c>
      <c r="J4520" s="169">
        <f t="shared" si="990"/>
        <v>592395.65955409256</v>
      </c>
      <c r="K4520" s="95"/>
      <c r="L4520" s="265">
        <f t="shared" si="989"/>
        <v>238923.90910098932</v>
      </c>
      <c r="M4520" s="265">
        <f>$G4520*NonHospFrac+theModel!$H4520*NonHospFrac</f>
        <v>384378.0900913598</v>
      </c>
      <c r="N4520" s="266">
        <f t="shared" si="991"/>
        <v>623301.99919234915</v>
      </c>
      <c r="O4520" s="159"/>
      <c r="P4520" s="265">
        <f t="shared" si="992"/>
        <v>227076.90156380393</v>
      </c>
      <c r="Q4520" s="265">
        <f t="shared" si="993"/>
        <v>384376.53544968501</v>
      </c>
      <c r="R4520" s="266">
        <f t="shared" si="994"/>
        <v>611453.43701348896</v>
      </c>
    </row>
    <row r="4521" spans="1:18" x14ac:dyDescent="0.3">
      <c r="A4521" s="82">
        <v>4490</v>
      </c>
      <c r="B4521" s="94">
        <f t="shared" si="983"/>
        <v>7.7041919367708221E-38</v>
      </c>
      <c r="C4521" s="179">
        <f t="shared" si="984"/>
        <v>7.6868126066023439E-38</v>
      </c>
      <c r="D4521" s="166">
        <f t="shared" si="985"/>
        <v>2.2558277767625785E-3</v>
      </c>
      <c r="E4521" s="167">
        <f t="shared" si="995"/>
        <v>24.291375447755232</v>
      </c>
      <c r="F4521" s="168">
        <f t="shared" si="996"/>
        <v>10.130922545440775</v>
      </c>
      <c r="G4521" s="168">
        <f t="shared" si="986"/>
        <v>352070.05524747621</v>
      </c>
      <c r="H4521" s="168">
        <f t="shared" si="987"/>
        <v>271310.33852408634</v>
      </c>
      <c r="I4521" s="169">
        <f t="shared" si="988"/>
        <v>623380.39377156249</v>
      </c>
      <c r="J4521" s="169">
        <f t="shared" si="990"/>
        <v>592460.94243314501</v>
      </c>
      <c r="K4521" s="95"/>
      <c r="L4521" s="265">
        <f t="shared" si="989"/>
        <v>238953.9592842749</v>
      </c>
      <c r="M4521" s="265">
        <f>$G4521*NonHospFrac+theModel!$H4521*NonHospFrac</f>
        <v>384426.43448728765</v>
      </c>
      <c r="N4521" s="266">
        <f t="shared" si="991"/>
        <v>623380.39377156249</v>
      </c>
      <c r="O4521" s="159"/>
      <c r="P4521" s="265">
        <f t="shared" si="992"/>
        <v>227101.92577466927</v>
      </c>
      <c r="Q4521" s="265">
        <f t="shared" si="993"/>
        <v>384424.87984561286</v>
      </c>
      <c r="R4521" s="266">
        <f t="shared" si="994"/>
        <v>611526.80562028219</v>
      </c>
    </row>
    <row r="4522" spans="1:18" x14ac:dyDescent="0.3">
      <c r="A4522" s="82">
        <v>4491</v>
      </c>
      <c r="B4522" s="94">
        <f t="shared" si="983"/>
        <v>7.5602740931312469E-38</v>
      </c>
      <c r="C4522" s="179">
        <f t="shared" si="984"/>
        <v>7.5432194168320229E-38</v>
      </c>
      <c r="D4522" s="166">
        <f t="shared" si="985"/>
        <v>2.2558277767625785E-3</v>
      </c>
      <c r="E4522" s="167">
        <f t="shared" si="995"/>
        <v>24.291375447755232</v>
      </c>
      <c r="F4522" s="168">
        <f t="shared" si="996"/>
        <v>10.133178373217538</v>
      </c>
      <c r="G4522" s="168">
        <f t="shared" si="986"/>
        <v>352148.44982668961</v>
      </c>
      <c r="H4522" s="168">
        <f t="shared" si="987"/>
        <v>271310.33852408634</v>
      </c>
      <c r="I4522" s="169">
        <f t="shared" si="988"/>
        <v>623458.78835077595</v>
      </c>
      <c r="J4522" s="169">
        <f t="shared" si="990"/>
        <v>592526.2226511389</v>
      </c>
      <c r="K4522" s="95"/>
      <c r="L4522" s="265">
        <f t="shared" si="989"/>
        <v>238984.00946756045</v>
      </c>
      <c r="M4522" s="265">
        <f>$G4522*NonHospFrac+theModel!$H4522*NonHospFrac</f>
        <v>384474.77888321551</v>
      </c>
      <c r="N4522" s="266">
        <f t="shared" si="991"/>
        <v>623458.78835077595</v>
      </c>
      <c r="O4522" s="159"/>
      <c r="P4522" s="265">
        <f t="shared" si="992"/>
        <v>227126.94896549851</v>
      </c>
      <c r="Q4522" s="265">
        <f t="shared" si="993"/>
        <v>384473.22424154071</v>
      </c>
      <c r="R4522" s="266">
        <f t="shared" si="994"/>
        <v>611600.17320703925</v>
      </c>
    </row>
    <row r="4523" spans="1:18" x14ac:dyDescent="0.3">
      <c r="A4523" s="82">
        <v>4492</v>
      </c>
      <c r="B4523" s="94">
        <f t="shared" si="983"/>
        <v>7.4190447009069836E-38</v>
      </c>
      <c r="C4523" s="179">
        <f t="shared" si="984"/>
        <v>7.4023086137936346E-38</v>
      </c>
      <c r="D4523" s="166">
        <f t="shared" si="985"/>
        <v>2.2558277767625785E-3</v>
      </c>
      <c r="E4523" s="167">
        <f t="shared" si="995"/>
        <v>24.291375447755232</v>
      </c>
      <c r="F4523" s="168">
        <f t="shared" si="996"/>
        <v>10.1354342009943</v>
      </c>
      <c r="G4523" s="168">
        <f t="shared" si="986"/>
        <v>352226.84440590307</v>
      </c>
      <c r="H4523" s="168">
        <f t="shared" si="987"/>
        <v>271310.33852408634</v>
      </c>
      <c r="I4523" s="169">
        <f t="shared" si="988"/>
        <v>623537.18292998942</v>
      </c>
      <c r="J4523" s="169">
        <f t="shared" si="990"/>
        <v>592591.50020818249</v>
      </c>
      <c r="K4523" s="95"/>
      <c r="L4523" s="265">
        <f t="shared" si="989"/>
        <v>239014.05965084606</v>
      </c>
      <c r="M4523" s="265">
        <f>$G4523*NonHospFrac+theModel!$H4523*NonHospFrac</f>
        <v>384523.12327914336</v>
      </c>
      <c r="N4523" s="266">
        <f t="shared" si="991"/>
        <v>623537.18292998942</v>
      </c>
      <c r="O4523" s="159"/>
      <c r="P4523" s="265">
        <f t="shared" si="992"/>
        <v>227151.97113633328</v>
      </c>
      <c r="Q4523" s="265">
        <f t="shared" si="993"/>
        <v>384521.56863746856</v>
      </c>
      <c r="R4523" s="266">
        <f t="shared" si="994"/>
        <v>611673.53977380181</v>
      </c>
    </row>
    <row r="4524" spans="1:18" x14ac:dyDescent="0.3">
      <c r="A4524" s="82">
        <v>4493</v>
      </c>
      <c r="B4524" s="94">
        <f t="shared" si="983"/>
        <v>7.2804535385913037E-38</v>
      </c>
      <c r="C4524" s="179">
        <f t="shared" si="984"/>
        <v>7.2640300892715204E-38</v>
      </c>
      <c r="D4524" s="166">
        <f t="shared" si="985"/>
        <v>2.2558277767625785E-3</v>
      </c>
      <c r="E4524" s="167">
        <f t="shared" si="995"/>
        <v>24.291375447755232</v>
      </c>
      <c r="F4524" s="168">
        <f t="shared" si="996"/>
        <v>10.137690028771063</v>
      </c>
      <c r="G4524" s="168">
        <f t="shared" si="986"/>
        <v>352305.23898511648</v>
      </c>
      <c r="H4524" s="168">
        <f t="shared" si="987"/>
        <v>271310.33852408634</v>
      </c>
      <c r="I4524" s="169">
        <f t="shared" si="988"/>
        <v>623615.57750920276</v>
      </c>
      <c r="J4524" s="169">
        <f t="shared" si="990"/>
        <v>592656.77510438429</v>
      </c>
      <c r="K4524" s="95"/>
      <c r="L4524" s="265">
        <f t="shared" si="989"/>
        <v>239044.10983413161</v>
      </c>
      <c r="M4524" s="265">
        <f>$G4524*NonHospFrac+theModel!$H4524*NonHospFrac</f>
        <v>384571.46767507121</v>
      </c>
      <c r="N4524" s="266">
        <f t="shared" si="991"/>
        <v>623615.57750920276</v>
      </c>
      <c r="O4524" s="159"/>
      <c r="P4524" s="265">
        <f t="shared" si="992"/>
        <v>227176.99228721505</v>
      </c>
      <c r="Q4524" s="265">
        <f t="shared" si="993"/>
        <v>384569.91303339641</v>
      </c>
      <c r="R4524" s="266">
        <f t="shared" si="994"/>
        <v>611746.90532061143</v>
      </c>
    </row>
    <row r="4525" spans="1:18" x14ac:dyDescent="0.3">
      <c r="A4525" s="82">
        <v>4494</v>
      </c>
      <c r="B4525" s="94">
        <f t="shared" si="983"/>
        <v>7.1444513228374577E-38</v>
      </c>
      <c r="C4525" s="179">
        <f t="shared" si="984"/>
        <v>7.128334671093673E-38</v>
      </c>
      <c r="D4525" s="166">
        <f t="shared" si="985"/>
        <v>2.2558277767625785E-3</v>
      </c>
      <c r="E4525" s="167">
        <f t="shared" si="995"/>
        <v>24.291375447755232</v>
      </c>
      <c r="F4525" s="168">
        <f t="shared" si="996"/>
        <v>10.139945856547826</v>
      </c>
      <c r="G4525" s="168">
        <f t="shared" si="986"/>
        <v>352383.63356432988</v>
      </c>
      <c r="H4525" s="168">
        <f t="shared" si="987"/>
        <v>271310.33852408634</v>
      </c>
      <c r="I4525" s="169">
        <f t="shared" si="988"/>
        <v>623693.97208841622</v>
      </c>
      <c r="J4525" s="169">
        <f t="shared" si="990"/>
        <v>592722.0473398529</v>
      </c>
      <c r="K4525" s="95"/>
      <c r="L4525" s="265">
        <f t="shared" si="989"/>
        <v>239074.16001741719</v>
      </c>
      <c r="M4525" s="265">
        <f>$G4525*NonHospFrac+theModel!$H4525*NonHospFrac</f>
        <v>384619.812070999</v>
      </c>
      <c r="N4525" s="266">
        <f t="shared" si="991"/>
        <v>623693.97208841622</v>
      </c>
      <c r="O4525" s="159"/>
      <c r="P4525" s="265">
        <f t="shared" si="992"/>
        <v>227202.01241818548</v>
      </c>
      <c r="Q4525" s="265">
        <f t="shared" si="993"/>
        <v>384618.25742932421</v>
      </c>
      <c r="R4525" s="266">
        <f t="shared" si="994"/>
        <v>611820.26984750968</v>
      </c>
    </row>
    <row r="4526" spans="1:18" x14ac:dyDescent="0.3">
      <c r="A4526" s="82">
        <v>4495</v>
      </c>
      <c r="B4526" s="94">
        <f t="shared" si="983"/>
        <v>7.0109896909350675E-38</v>
      </c>
      <c r="C4526" s="179">
        <f t="shared" si="984"/>
        <v>6.9951741056476601E-38</v>
      </c>
      <c r="D4526" s="166">
        <f t="shared" si="985"/>
        <v>2.2558277767625785E-3</v>
      </c>
      <c r="E4526" s="167">
        <f t="shared" si="995"/>
        <v>24.291375447755232</v>
      </c>
      <c r="F4526" s="168">
        <f t="shared" si="996"/>
        <v>10.142201684324588</v>
      </c>
      <c r="G4526" s="168">
        <f t="shared" si="986"/>
        <v>352462.02814354334</v>
      </c>
      <c r="H4526" s="168">
        <f t="shared" si="987"/>
        <v>271310.33852408634</v>
      </c>
      <c r="I4526" s="169">
        <f t="shared" si="988"/>
        <v>623772.36666762969</v>
      </c>
      <c r="J4526" s="169">
        <f t="shared" si="990"/>
        <v>592787.31691469671</v>
      </c>
      <c r="K4526" s="95"/>
      <c r="L4526" s="265">
        <f t="shared" si="989"/>
        <v>239104.2102007028</v>
      </c>
      <c r="M4526" s="265">
        <f>$G4526*NonHospFrac+theModel!$H4526*NonHospFrac</f>
        <v>384668.15646692691</v>
      </c>
      <c r="N4526" s="266">
        <f t="shared" si="991"/>
        <v>623772.36666762969</v>
      </c>
      <c r="O4526" s="159"/>
      <c r="P4526" s="265">
        <f t="shared" si="992"/>
        <v>227227.03152928612</v>
      </c>
      <c r="Q4526" s="265">
        <f t="shared" si="993"/>
        <v>384666.60182525212</v>
      </c>
      <c r="R4526" s="266">
        <f t="shared" si="994"/>
        <v>611893.63335453824</v>
      </c>
    </row>
    <row r="4527" spans="1:18" x14ac:dyDescent="0.3">
      <c r="A4527" s="82">
        <v>4496</v>
      </c>
      <c r="B4527" s="94">
        <f t="shared" si="983"/>
        <v>6.8800211836106845E-38</v>
      </c>
      <c r="C4527" s="179">
        <f t="shared" si="984"/>
        <v>6.8645010407199808E-38</v>
      </c>
      <c r="D4527" s="166">
        <f t="shared" si="985"/>
        <v>2.2558277767625785E-3</v>
      </c>
      <c r="E4527" s="167">
        <f t="shared" si="995"/>
        <v>24.291375447755232</v>
      </c>
      <c r="F4527" s="168">
        <f t="shared" si="996"/>
        <v>10.144457512101351</v>
      </c>
      <c r="G4527" s="168">
        <f t="shared" si="986"/>
        <v>352540.42272275675</v>
      </c>
      <c r="H4527" s="168">
        <f t="shared" si="987"/>
        <v>271310.33852408634</v>
      </c>
      <c r="I4527" s="169">
        <f t="shared" si="988"/>
        <v>623850.76124684303</v>
      </c>
      <c r="J4527" s="169">
        <f t="shared" si="990"/>
        <v>592852.58382902411</v>
      </c>
      <c r="K4527" s="95"/>
      <c r="L4527" s="265">
        <f t="shared" si="989"/>
        <v>239134.26038398835</v>
      </c>
      <c r="M4527" s="265">
        <f>$G4527*NonHospFrac+theModel!$H4527*NonHospFrac</f>
        <v>384716.50086285471</v>
      </c>
      <c r="N4527" s="266">
        <f t="shared" si="991"/>
        <v>623850.76124684303</v>
      </c>
      <c r="O4527" s="159"/>
      <c r="P4527" s="265">
        <f t="shared" si="992"/>
        <v>227252.04962055851</v>
      </c>
      <c r="Q4527" s="265">
        <f t="shared" si="993"/>
        <v>384714.94622117991</v>
      </c>
      <c r="R4527" s="266">
        <f t="shared" si="994"/>
        <v>611966.99584173842</v>
      </c>
    </row>
    <row r="4528" spans="1:18" x14ac:dyDescent="0.3">
      <c r="A4528" s="82">
        <v>4497</v>
      </c>
      <c r="B4528" s="94">
        <f t="shared" si="983"/>
        <v>6.7514992281522882E-38</v>
      </c>
      <c r="C4528" s="179">
        <f t="shared" si="984"/>
        <v>6.736269008658631E-38</v>
      </c>
      <c r="D4528" s="166">
        <f t="shared" si="985"/>
        <v>2.2558277767625785E-3</v>
      </c>
      <c r="E4528" s="167">
        <f t="shared" si="995"/>
        <v>24.291375447755232</v>
      </c>
      <c r="F4528" s="168">
        <f t="shared" si="996"/>
        <v>10.146713339878113</v>
      </c>
      <c r="G4528" s="168">
        <f t="shared" si="986"/>
        <v>352618.81730197021</v>
      </c>
      <c r="H4528" s="168">
        <f t="shared" si="987"/>
        <v>271310.33852408634</v>
      </c>
      <c r="I4528" s="169">
        <f t="shared" si="988"/>
        <v>623929.15582605661</v>
      </c>
      <c r="J4528" s="169">
        <f t="shared" si="990"/>
        <v>592917.8480829437</v>
      </c>
      <c r="K4528" s="95"/>
      <c r="L4528" s="265">
        <f t="shared" si="989"/>
        <v>239164.31056727396</v>
      </c>
      <c r="M4528" s="265">
        <f>$G4528*NonHospFrac+theModel!$H4528*NonHospFrac</f>
        <v>384764.84525878262</v>
      </c>
      <c r="N4528" s="266">
        <f t="shared" si="991"/>
        <v>623929.15582605661</v>
      </c>
      <c r="O4528" s="159"/>
      <c r="P4528" s="265">
        <f t="shared" si="992"/>
        <v>227277.06669204429</v>
      </c>
      <c r="Q4528" s="265">
        <f t="shared" si="993"/>
        <v>384763.29061710782</v>
      </c>
      <c r="R4528" s="266">
        <f t="shared" si="994"/>
        <v>612040.35730915214</v>
      </c>
    </row>
    <row r="4529" spans="1:18" x14ac:dyDescent="0.3">
      <c r="A4529" s="82">
        <v>4498</v>
      </c>
      <c r="B4529" s="94">
        <f t="shared" si="983"/>
        <v>6.6253781218474106E-38</v>
      </c>
      <c r="C4529" s="179">
        <f t="shared" si="984"/>
        <v>6.6104324098485916E-38</v>
      </c>
      <c r="D4529" s="166">
        <f t="shared" si="985"/>
        <v>2.2558277767625785E-3</v>
      </c>
      <c r="E4529" s="167">
        <f t="shared" si="995"/>
        <v>24.291375447755232</v>
      </c>
      <c r="F4529" s="168">
        <f t="shared" si="996"/>
        <v>10.148969167654876</v>
      </c>
      <c r="G4529" s="168">
        <f t="shared" si="986"/>
        <v>352697.21188118355</v>
      </c>
      <c r="H4529" s="168">
        <f t="shared" si="987"/>
        <v>271310.33852408634</v>
      </c>
      <c r="I4529" s="169">
        <f t="shared" si="988"/>
        <v>624007.55040526995</v>
      </c>
      <c r="J4529" s="169">
        <f t="shared" si="990"/>
        <v>592983.10967656365</v>
      </c>
      <c r="K4529" s="95"/>
      <c r="L4529" s="265">
        <f t="shared" si="989"/>
        <v>239194.36075055951</v>
      </c>
      <c r="M4529" s="265">
        <f>$G4529*NonHospFrac+theModel!$H4529*NonHospFrac</f>
        <v>384813.18965471035</v>
      </c>
      <c r="N4529" s="266">
        <f t="shared" si="991"/>
        <v>624007.55040526984</v>
      </c>
      <c r="O4529" s="159"/>
      <c r="P4529" s="265">
        <f t="shared" si="992"/>
        <v>227302.08274378494</v>
      </c>
      <c r="Q4529" s="265">
        <f t="shared" si="993"/>
        <v>384811.63501303556</v>
      </c>
      <c r="R4529" s="266">
        <f t="shared" si="994"/>
        <v>612113.71775682049</v>
      </c>
    </row>
    <row r="4530" spans="1:18" x14ac:dyDescent="0.3">
      <c r="A4530" s="82">
        <v>4499</v>
      </c>
      <c r="B4530" s="94">
        <f t="shared" si="983"/>
        <v>6.5016130157312365E-38</v>
      </c>
      <c r="C4530" s="179">
        <f t="shared" si="984"/>
        <v>6.4869464964965886E-38</v>
      </c>
      <c r="D4530" s="166">
        <f t="shared" si="985"/>
        <v>2.2558277767625785E-3</v>
      </c>
      <c r="E4530" s="167">
        <f t="shared" si="995"/>
        <v>24.291375447755232</v>
      </c>
      <c r="F4530" s="168">
        <f t="shared" si="996"/>
        <v>10.151224995431638</v>
      </c>
      <c r="G4530" s="168">
        <f t="shared" si="986"/>
        <v>352775.60646039702</v>
      </c>
      <c r="H4530" s="168">
        <f t="shared" si="987"/>
        <v>271310.33852408634</v>
      </c>
      <c r="I4530" s="169">
        <f t="shared" si="988"/>
        <v>624085.9449844833</v>
      </c>
      <c r="J4530" s="169">
        <f t="shared" si="990"/>
        <v>593048.36860999255</v>
      </c>
      <c r="K4530" s="95"/>
      <c r="L4530" s="265">
        <f t="shared" si="989"/>
        <v>239224.41093384509</v>
      </c>
      <c r="M4530" s="265">
        <f>$G4530*NonHospFrac+theModel!$H4530*NonHospFrac</f>
        <v>384861.53405063821</v>
      </c>
      <c r="N4530" s="266">
        <f t="shared" si="991"/>
        <v>624085.9449844833</v>
      </c>
      <c r="O4530" s="159"/>
      <c r="P4530" s="265">
        <f t="shared" si="992"/>
        <v>227327.0977758221</v>
      </c>
      <c r="Q4530" s="265">
        <f t="shared" si="993"/>
        <v>384859.97940896341</v>
      </c>
      <c r="R4530" s="266">
        <f t="shared" si="994"/>
        <v>612187.07718478551</v>
      </c>
    </row>
    <row r="4531" spans="1:18" x14ac:dyDescent="0.3">
      <c r="A4531" s="82">
        <v>4500</v>
      </c>
      <c r="B4531" s="94">
        <f t="shared" si="983"/>
        <v>6.3801598986382148E-38</v>
      </c>
      <c r="C4531" s="179">
        <f t="shared" si="984"/>
        <v>6.3657673567186798E-38</v>
      </c>
      <c r="D4531" s="166">
        <f t="shared" si="985"/>
        <v>2.2558277767625785E-3</v>
      </c>
      <c r="E4531" s="167">
        <f t="shared" si="995"/>
        <v>24.291375447755232</v>
      </c>
      <c r="F4531" s="168">
        <f t="shared" si="996"/>
        <v>10.153480823208401</v>
      </c>
      <c r="G4531" s="168">
        <f t="shared" si="986"/>
        <v>352854.00103961042</v>
      </c>
      <c r="H4531" s="168">
        <f t="shared" si="987"/>
        <v>271310.33852408634</v>
      </c>
      <c r="I4531" s="169">
        <f t="shared" si="988"/>
        <v>624164.33956369676</v>
      </c>
      <c r="J4531" s="169">
        <f t="shared" si="990"/>
        <v>593113.62488333904</v>
      </c>
      <c r="K4531" s="95"/>
      <c r="L4531" s="265">
        <f t="shared" si="989"/>
        <v>239254.46111713068</v>
      </c>
      <c r="M4531" s="265">
        <f>$G4531*NonHospFrac+theModel!$H4531*NonHospFrac</f>
        <v>384909.87844656606</v>
      </c>
      <c r="N4531" s="266">
        <f t="shared" si="991"/>
        <v>624164.33956369676</v>
      </c>
      <c r="O4531" s="159"/>
      <c r="P4531" s="265">
        <f t="shared" si="992"/>
        <v>227352.1117881973</v>
      </c>
      <c r="Q4531" s="265">
        <f t="shared" si="993"/>
        <v>384908.32380489126</v>
      </c>
      <c r="R4531" s="266">
        <f t="shared" si="994"/>
        <v>612260.43559308862</v>
      </c>
    </row>
    <row r="4532" spans="1:18" x14ac:dyDescent="0.3">
      <c r="A4532" s="82">
        <v>4501</v>
      </c>
      <c r="B4532" s="94">
        <f t="shared" si="983"/>
        <v>6.2609755815515808E-38</v>
      </c>
      <c r="C4532" s="179">
        <f t="shared" si="984"/>
        <v>6.2468518989250846E-38</v>
      </c>
      <c r="D4532" s="166">
        <f t="shared" si="985"/>
        <v>2.2558277767625785E-3</v>
      </c>
      <c r="E4532" s="167">
        <f t="shared" si="995"/>
        <v>24.291375447755232</v>
      </c>
      <c r="F4532" s="168">
        <f t="shared" si="996"/>
        <v>10.155736650985164</v>
      </c>
      <c r="G4532" s="168">
        <f t="shared" si="986"/>
        <v>352932.39561882388</v>
      </c>
      <c r="H4532" s="168">
        <f t="shared" si="987"/>
        <v>271310.33852408634</v>
      </c>
      <c r="I4532" s="169">
        <f t="shared" si="988"/>
        <v>624242.73414291022</v>
      </c>
      <c r="J4532" s="169">
        <f t="shared" si="990"/>
        <v>593178.87849671126</v>
      </c>
      <c r="K4532" s="95"/>
      <c r="L4532" s="265">
        <f t="shared" si="989"/>
        <v>239284.51130041626</v>
      </c>
      <c r="M4532" s="265">
        <f>$G4532*NonHospFrac+theModel!$H4532*NonHospFrac</f>
        <v>384958.22284249391</v>
      </c>
      <c r="N4532" s="266">
        <f t="shared" si="991"/>
        <v>624242.73414291022</v>
      </c>
      <c r="O4532" s="159"/>
      <c r="P4532" s="265">
        <f t="shared" si="992"/>
        <v>227377.12478095212</v>
      </c>
      <c r="Q4532" s="265">
        <f t="shared" si="993"/>
        <v>384956.66820081911</v>
      </c>
      <c r="R4532" s="266">
        <f t="shared" si="994"/>
        <v>612333.79298177129</v>
      </c>
    </row>
    <row r="4533" spans="1:18" x14ac:dyDescent="0.3">
      <c r="A4533" s="82">
        <v>4502</v>
      </c>
      <c r="B4533" s="94">
        <f t="shared" si="983"/>
        <v>6.1440176822452333E-38</v>
      </c>
      <c r="C4533" s="179">
        <f t="shared" si="984"/>
        <v>6.1301578364967038E-38</v>
      </c>
      <c r="D4533" s="166">
        <f t="shared" si="985"/>
        <v>2.2558277767625785E-3</v>
      </c>
      <c r="E4533" s="167">
        <f t="shared" si="995"/>
        <v>24.291375447755232</v>
      </c>
      <c r="F4533" s="168">
        <f t="shared" si="996"/>
        <v>10.157992478761926</v>
      </c>
      <c r="G4533" s="168">
        <f t="shared" si="986"/>
        <v>353010.79019803728</v>
      </c>
      <c r="H4533" s="168">
        <f t="shared" si="987"/>
        <v>271310.33852408634</v>
      </c>
      <c r="I4533" s="169">
        <f t="shared" si="988"/>
        <v>624321.12872212357</v>
      </c>
      <c r="J4533" s="169">
        <f t="shared" si="990"/>
        <v>593244.1294502177</v>
      </c>
      <c r="K4533" s="95"/>
      <c r="L4533" s="265">
        <f t="shared" si="989"/>
        <v>239314.56148370184</v>
      </c>
      <c r="M4533" s="265">
        <f>$G4533*NonHospFrac+theModel!$H4533*NonHospFrac</f>
        <v>385006.56723842176</v>
      </c>
      <c r="N4533" s="266">
        <f t="shared" si="991"/>
        <v>624321.12872212357</v>
      </c>
      <c r="O4533" s="159"/>
      <c r="P4533" s="265">
        <f t="shared" si="992"/>
        <v>227402.13675412809</v>
      </c>
      <c r="Q4533" s="265">
        <f t="shared" si="993"/>
        <v>385005.01259674696</v>
      </c>
      <c r="R4533" s="266">
        <f t="shared" si="994"/>
        <v>612407.14935087506</v>
      </c>
    </row>
    <row r="4534" spans="1:18" x14ac:dyDescent="0.3">
      <c r="A4534" s="82">
        <v>4503</v>
      </c>
      <c r="B4534" s="94">
        <f t="shared" si="983"/>
        <v>6.029244610212524E-38</v>
      </c>
      <c r="C4534" s="179">
        <f t="shared" si="984"/>
        <v>6.01564367274791E-38</v>
      </c>
      <c r="D4534" s="166">
        <f t="shared" si="985"/>
        <v>2.2558277767625785E-3</v>
      </c>
      <c r="E4534" s="167">
        <f t="shared" si="995"/>
        <v>24.291375447755232</v>
      </c>
      <c r="F4534" s="168">
        <f t="shared" si="996"/>
        <v>10.160248306538689</v>
      </c>
      <c r="G4534" s="168">
        <f t="shared" si="986"/>
        <v>353089.18477725069</v>
      </c>
      <c r="H4534" s="168">
        <f t="shared" si="987"/>
        <v>271310.33852408634</v>
      </c>
      <c r="I4534" s="169">
        <f t="shared" si="988"/>
        <v>624399.52330133703</v>
      </c>
      <c r="J4534" s="169">
        <f t="shared" si="990"/>
        <v>593309.37774396688</v>
      </c>
      <c r="K4534" s="95"/>
      <c r="L4534" s="265">
        <f t="shared" si="989"/>
        <v>239344.61166698742</v>
      </c>
      <c r="M4534" s="265">
        <f>$G4534*NonHospFrac+theModel!$H4534*NonHospFrac</f>
        <v>385054.91163434961</v>
      </c>
      <c r="N4534" s="266">
        <f t="shared" si="991"/>
        <v>624399.52330133703</v>
      </c>
      <c r="O4534" s="159"/>
      <c r="P4534" s="265">
        <f t="shared" si="992"/>
        <v>227427.14770776682</v>
      </c>
      <c r="Q4534" s="265">
        <f t="shared" si="993"/>
        <v>385053.35699267482</v>
      </c>
      <c r="R4534" s="266">
        <f t="shared" si="994"/>
        <v>612480.50470044161</v>
      </c>
    </row>
    <row r="4535" spans="1:18" x14ac:dyDescent="0.3">
      <c r="A4535" s="82">
        <v>4504</v>
      </c>
      <c r="B4535" s="94">
        <f t="shared" si="983"/>
        <v>5.9166155518765684E-38</v>
      </c>
      <c r="C4535" s="179">
        <f t="shared" si="984"/>
        <v>5.9032686861702197E-38</v>
      </c>
      <c r="D4535" s="166">
        <f t="shared" si="985"/>
        <v>2.2558277767625785E-3</v>
      </c>
      <c r="E4535" s="167">
        <f t="shared" si="995"/>
        <v>24.291375447755232</v>
      </c>
      <c r="F4535" s="168">
        <f t="shared" si="996"/>
        <v>10.162504134315451</v>
      </c>
      <c r="G4535" s="168">
        <f t="shared" si="986"/>
        <v>353167.57935646409</v>
      </c>
      <c r="H4535" s="168">
        <f t="shared" si="987"/>
        <v>271310.33852408634</v>
      </c>
      <c r="I4535" s="169">
        <f t="shared" si="988"/>
        <v>624477.91788055049</v>
      </c>
      <c r="J4535" s="169">
        <f t="shared" si="990"/>
        <v>593374.62337806716</v>
      </c>
      <c r="K4535" s="95"/>
      <c r="L4535" s="265">
        <f t="shared" si="989"/>
        <v>239374.66185027297</v>
      </c>
      <c r="M4535" s="265">
        <f>$G4535*NonHospFrac+theModel!$H4535*NonHospFrac</f>
        <v>385103.25603027747</v>
      </c>
      <c r="N4535" s="266">
        <f t="shared" si="991"/>
        <v>624477.91788055049</v>
      </c>
      <c r="O4535" s="159"/>
      <c r="P4535" s="265">
        <f t="shared" si="992"/>
        <v>227452.15764190981</v>
      </c>
      <c r="Q4535" s="265">
        <f t="shared" si="993"/>
        <v>385101.70138860267</v>
      </c>
      <c r="R4535" s="266">
        <f t="shared" si="994"/>
        <v>612553.85903051251</v>
      </c>
    </row>
    <row r="4536" spans="1:18" x14ac:dyDescent="0.3">
      <c r="A4536" s="82">
        <v>4505</v>
      </c>
      <c r="B4536" s="94">
        <f t="shared" si="983"/>
        <v>5.8060904560768398E-38</v>
      </c>
      <c r="C4536" s="179">
        <f t="shared" si="984"/>
        <v>5.7929929159516254E-38</v>
      </c>
      <c r="D4536" s="166">
        <f t="shared" si="985"/>
        <v>2.2558277767625785E-3</v>
      </c>
      <c r="E4536" s="167">
        <f t="shared" si="995"/>
        <v>24.291375447755232</v>
      </c>
      <c r="F4536" s="168">
        <f t="shared" si="996"/>
        <v>10.164759962092214</v>
      </c>
      <c r="G4536" s="168">
        <f t="shared" si="986"/>
        <v>353245.97393567755</v>
      </c>
      <c r="H4536" s="168">
        <f t="shared" si="987"/>
        <v>271310.33852408634</v>
      </c>
      <c r="I4536" s="169">
        <f t="shared" si="988"/>
        <v>624556.31245976384</v>
      </c>
      <c r="J4536" s="169">
        <f t="shared" si="990"/>
        <v>593439.86635262682</v>
      </c>
      <c r="K4536" s="95"/>
      <c r="L4536" s="265">
        <f t="shared" si="989"/>
        <v>239404.71203355858</v>
      </c>
      <c r="M4536" s="265">
        <f>$G4536*NonHospFrac+theModel!$H4536*NonHospFrac</f>
        <v>385151.60042620532</v>
      </c>
      <c r="N4536" s="266">
        <f t="shared" si="991"/>
        <v>624556.31245976384</v>
      </c>
      <c r="O4536" s="159"/>
      <c r="P4536" s="265">
        <f t="shared" si="992"/>
        <v>227477.16655659871</v>
      </c>
      <c r="Q4536" s="265">
        <f t="shared" si="993"/>
        <v>385150.04578453052</v>
      </c>
      <c r="R4536" s="266">
        <f t="shared" si="994"/>
        <v>612627.2123411292</v>
      </c>
    </row>
    <row r="4537" spans="1:18" x14ac:dyDescent="0.3">
      <c r="A4537" s="82">
        <v>4506</v>
      </c>
      <c r="B4537" s="94">
        <f t="shared" si="983"/>
        <v>5.6976300198268887E-38</v>
      </c>
      <c r="C4537" s="179">
        <f t="shared" si="984"/>
        <v>5.6847771477664466E-38</v>
      </c>
      <c r="D4537" s="166">
        <f t="shared" si="985"/>
        <v>2.2558277767625785E-3</v>
      </c>
      <c r="E4537" s="167">
        <f t="shared" si="995"/>
        <v>24.291375447755232</v>
      </c>
      <c r="F4537" s="168">
        <f t="shared" si="996"/>
        <v>10.167015789868977</v>
      </c>
      <c r="G4537" s="168">
        <f t="shared" si="986"/>
        <v>353324.36851489096</v>
      </c>
      <c r="H4537" s="168">
        <f t="shared" si="987"/>
        <v>271310.33852408634</v>
      </c>
      <c r="I4537" s="169">
        <f t="shared" si="988"/>
        <v>624634.7070389773</v>
      </c>
      <c r="J4537" s="169">
        <f t="shared" si="990"/>
        <v>593505.10666775459</v>
      </c>
      <c r="K4537" s="95"/>
      <c r="L4537" s="265">
        <f t="shared" si="989"/>
        <v>239434.76221684416</v>
      </c>
      <c r="M4537" s="265">
        <f>$G4537*NonHospFrac+theModel!$H4537*NonHospFrac</f>
        <v>385199.94482213317</v>
      </c>
      <c r="N4537" s="266">
        <f t="shared" si="991"/>
        <v>624634.7070389773</v>
      </c>
      <c r="O4537" s="159"/>
      <c r="P4537" s="265">
        <f t="shared" si="992"/>
        <v>227502.17445187498</v>
      </c>
      <c r="Q4537" s="265">
        <f t="shared" si="993"/>
        <v>385198.39018045837</v>
      </c>
      <c r="R4537" s="266">
        <f t="shared" si="994"/>
        <v>612700.56463233335</v>
      </c>
    </row>
    <row r="4538" spans="1:18" x14ac:dyDescent="0.3">
      <c r="A4538" s="82">
        <v>4507</v>
      </c>
      <c r="B4538" s="94">
        <f t="shared" si="983"/>
        <v>5.5911956743381789E-38</v>
      </c>
      <c r="C4538" s="179">
        <f t="shared" si="984"/>
        <v>5.5785828998306921E-38</v>
      </c>
      <c r="D4538" s="166">
        <f t="shared" si="985"/>
        <v>2.2558277767625785E-3</v>
      </c>
      <c r="E4538" s="167">
        <f t="shared" si="995"/>
        <v>24.291375447755232</v>
      </c>
      <c r="F4538" s="168">
        <f t="shared" si="996"/>
        <v>10.169271617645739</v>
      </c>
      <c r="G4538" s="168">
        <f t="shared" si="986"/>
        <v>353402.76309410436</v>
      </c>
      <c r="H4538" s="168">
        <f t="shared" si="987"/>
        <v>271310.33852408634</v>
      </c>
      <c r="I4538" s="169">
        <f t="shared" si="988"/>
        <v>624713.10161819076</v>
      </c>
      <c r="J4538" s="169">
        <f t="shared" si="990"/>
        <v>593570.34432355862</v>
      </c>
      <c r="K4538" s="95"/>
      <c r="L4538" s="265">
        <f t="shared" si="989"/>
        <v>239464.81240012971</v>
      </c>
      <c r="M4538" s="265">
        <f>$G4538*NonHospFrac+theModel!$H4538*NonHospFrac</f>
        <v>385248.28921806096</v>
      </c>
      <c r="N4538" s="266">
        <f t="shared" si="991"/>
        <v>624713.10161819065</v>
      </c>
      <c r="O4538" s="159"/>
      <c r="P4538" s="265">
        <f t="shared" si="992"/>
        <v>227527.18132778018</v>
      </c>
      <c r="Q4538" s="265">
        <f t="shared" si="993"/>
        <v>385246.73457638617</v>
      </c>
      <c r="R4538" s="266">
        <f t="shared" si="994"/>
        <v>612773.91590416641</v>
      </c>
    </row>
    <row r="4539" spans="1:18" x14ac:dyDescent="0.3">
      <c r="A4539" s="82">
        <v>4508</v>
      </c>
      <c r="B4539" s="94">
        <f t="shared" si="983"/>
        <v>5.4867495713045423E-38</v>
      </c>
      <c r="C4539" s="179">
        <f t="shared" si="984"/>
        <v>5.4743724092174532E-38</v>
      </c>
      <c r="D4539" s="166">
        <f t="shared" si="985"/>
        <v>2.2558277767625785E-3</v>
      </c>
      <c r="E4539" s="167">
        <f t="shared" si="995"/>
        <v>24.291375447755232</v>
      </c>
      <c r="F4539" s="168">
        <f t="shared" si="996"/>
        <v>10.171527445422502</v>
      </c>
      <c r="G4539" s="168">
        <f t="shared" si="986"/>
        <v>353481.15767331782</v>
      </c>
      <c r="H4539" s="168">
        <f t="shared" si="987"/>
        <v>271310.33852408634</v>
      </c>
      <c r="I4539" s="169">
        <f t="shared" si="988"/>
        <v>624791.49619740411</v>
      </c>
      <c r="J4539" s="169">
        <f t="shared" si="990"/>
        <v>593635.57932014728</v>
      </c>
      <c r="K4539" s="95"/>
      <c r="L4539" s="265">
        <f t="shared" si="989"/>
        <v>239494.86258341532</v>
      </c>
      <c r="M4539" s="265">
        <f>$G4539*NonHospFrac+theModel!$H4539*NonHospFrac</f>
        <v>385296.63361398887</v>
      </c>
      <c r="N4539" s="266">
        <f t="shared" si="991"/>
        <v>624791.49619740422</v>
      </c>
      <c r="O4539" s="159"/>
      <c r="P4539" s="265">
        <f t="shared" si="992"/>
        <v>227552.18718435595</v>
      </c>
      <c r="Q4539" s="265">
        <f t="shared" si="993"/>
        <v>385295.07897231408</v>
      </c>
      <c r="R4539" s="266">
        <f t="shared" si="994"/>
        <v>612847.26615667006</v>
      </c>
    </row>
    <row r="4540" spans="1:18" x14ac:dyDescent="0.3">
      <c r="A4540" s="82">
        <v>4509</v>
      </c>
      <c r="B4540" s="94">
        <f t="shared" si="983"/>
        <v>5.3842545694441026E-38</v>
      </c>
      <c r="C4540" s="179">
        <f t="shared" si="984"/>
        <v>5.3721086184291897E-38</v>
      </c>
      <c r="D4540" s="166">
        <f t="shared" si="985"/>
        <v>2.2558277767625785E-3</v>
      </c>
      <c r="E4540" s="167">
        <f t="shared" si="995"/>
        <v>24.291375447755232</v>
      </c>
      <c r="F4540" s="168">
        <f t="shared" si="996"/>
        <v>10.173783273199264</v>
      </c>
      <c r="G4540" s="168">
        <f t="shared" si="986"/>
        <v>353559.55225253123</v>
      </c>
      <c r="H4540" s="168">
        <f t="shared" si="987"/>
        <v>271310.33852408634</v>
      </c>
      <c r="I4540" s="169">
        <f t="shared" si="988"/>
        <v>624869.89077661757</v>
      </c>
      <c r="J4540" s="169">
        <f t="shared" si="990"/>
        <v>593700.81165762921</v>
      </c>
      <c r="K4540" s="95"/>
      <c r="L4540" s="265">
        <f t="shared" si="989"/>
        <v>239524.91276670087</v>
      </c>
      <c r="M4540" s="265">
        <f>$G4540*NonHospFrac+theModel!$H4540*NonHospFrac</f>
        <v>385344.97800991667</v>
      </c>
      <c r="N4540" s="266">
        <f t="shared" si="991"/>
        <v>624869.89077661757</v>
      </c>
      <c r="O4540" s="159"/>
      <c r="P4540" s="265">
        <f t="shared" si="992"/>
        <v>227577.19202164371</v>
      </c>
      <c r="Q4540" s="265">
        <f t="shared" si="993"/>
        <v>385343.42336824187</v>
      </c>
      <c r="R4540" s="266">
        <f t="shared" si="994"/>
        <v>612920.61538988561</v>
      </c>
    </row>
    <row r="4541" spans="1:18" x14ac:dyDescent="0.3">
      <c r="A4541" s="82">
        <v>4510</v>
      </c>
      <c r="B4541" s="94">
        <f t="shared" si="983"/>
        <v>5.2836742212905649E-38</v>
      </c>
      <c r="C4541" s="179">
        <f t="shared" si="984"/>
        <v>5.2717551622188136E-38</v>
      </c>
      <c r="D4541" s="166">
        <f t="shared" si="985"/>
        <v>2.2558277767625785E-3</v>
      </c>
      <c r="E4541" s="167">
        <f t="shared" si="995"/>
        <v>24.291375447755232</v>
      </c>
      <c r="F4541" s="168">
        <f t="shared" si="996"/>
        <v>10.176039100976027</v>
      </c>
      <c r="G4541" s="168">
        <f t="shared" si="986"/>
        <v>353637.94683174463</v>
      </c>
      <c r="H4541" s="168">
        <f t="shared" si="987"/>
        <v>271310.33852408634</v>
      </c>
      <c r="I4541" s="169">
        <f t="shared" si="988"/>
        <v>624948.28535583103</v>
      </c>
      <c r="J4541" s="169">
        <f t="shared" si="990"/>
        <v>593766.04133611254</v>
      </c>
      <c r="K4541" s="95"/>
      <c r="L4541" s="265">
        <f t="shared" si="989"/>
        <v>239554.96294998645</v>
      </c>
      <c r="M4541" s="265">
        <f>$G4541*NonHospFrac+theModel!$H4541*NonHospFrac</f>
        <v>385393.32240584446</v>
      </c>
      <c r="N4541" s="266">
        <f t="shared" si="991"/>
        <v>624948.28535583091</v>
      </c>
      <c r="O4541" s="159"/>
      <c r="P4541" s="265">
        <f t="shared" si="992"/>
        <v>227602.1958396851</v>
      </c>
      <c r="Q4541" s="265">
        <f t="shared" si="993"/>
        <v>385391.76776416966</v>
      </c>
      <c r="R4541" s="266">
        <f t="shared" si="994"/>
        <v>612993.96360385476</v>
      </c>
    </row>
    <row r="4542" spans="1:18" x14ac:dyDescent="0.3">
      <c r="A4542" s="82">
        <v>4511</v>
      </c>
      <c r="B4542" s="94">
        <f t="shared" si="983"/>
        <v>5.1849727602336541E-38</v>
      </c>
      <c r="C4542" s="179">
        <f t="shared" si="984"/>
        <v>5.173276354659362E-38</v>
      </c>
      <c r="D4542" s="166">
        <f t="shared" si="985"/>
        <v>2.2558277767625785E-3</v>
      </c>
      <c r="E4542" s="167">
        <f t="shared" si="995"/>
        <v>24.291375447755232</v>
      </c>
      <c r="F4542" s="168">
        <f t="shared" si="996"/>
        <v>10.17829492875279</v>
      </c>
      <c r="G4542" s="168">
        <f t="shared" si="986"/>
        <v>353716.34141095803</v>
      </c>
      <c r="H4542" s="168">
        <f t="shared" si="987"/>
        <v>271310.33852408634</v>
      </c>
      <c r="I4542" s="169">
        <f t="shared" si="988"/>
        <v>625026.67993504438</v>
      </c>
      <c r="J4542" s="169">
        <f t="shared" si="990"/>
        <v>593831.26835570566</v>
      </c>
      <c r="K4542" s="95"/>
      <c r="L4542" s="265">
        <f t="shared" si="989"/>
        <v>239585.01313327203</v>
      </c>
      <c r="M4542" s="265">
        <f>$G4542*NonHospFrac+theModel!$H4542*NonHospFrac</f>
        <v>385441.66680177231</v>
      </c>
      <c r="N4542" s="266">
        <f t="shared" si="991"/>
        <v>625026.67993504438</v>
      </c>
      <c r="O4542" s="159"/>
      <c r="P4542" s="265">
        <f t="shared" si="992"/>
        <v>227627.19863852166</v>
      </c>
      <c r="Q4542" s="265">
        <f t="shared" si="993"/>
        <v>385440.11216009752</v>
      </c>
      <c r="R4542" s="266">
        <f t="shared" si="994"/>
        <v>613067.31079861918</v>
      </c>
    </row>
    <row r="4543" spans="1:18" x14ac:dyDescent="0.3">
      <c r="A4543" s="82">
        <v>4512</v>
      </c>
      <c r="B4543" s="94">
        <f t="shared" si="983"/>
        <v>5.0881150877992054E-38</v>
      </c>
      <c r="C4543" s="179">
        <f t="shared" si="984"/>
        <v>5.0766371764527829E-38</v>
      </c>
      <c r="D4543" s="166">
        <f t="shared" si="985"/>
        <v>2.2558277767625785E-3</v>
      </c>
      <c r="E4543" s="167">
        <f t="shared" si="995"/>
        <v>24.291375447755232</v>
      </c>
      <c r="F4543" s="168">
        <f t="shared" si="996"/>
        <v>10.180550756529552</v>
      </c>
      <c r="G4543" s="168">
        <f t="shared" si="986"/>
        <v>353794.7359901715</v>
      </c>
      <c r="H4543" s="168">
        <f t="shared" si="987"/>
        <v>271310.33852408634</v>
      </c>
      <c r="I4543" s="169">
        <f t="shared" si="988"/>
        <v>625105.07451425784</v>
      </c>
      <c r="J4543" s="169">
        <f t="shared" si="990"/>
        <v>593896.49271651718</v>
      </c>
      <c r="K4543" s="95"/>
      <c r="L4543" s="265">
        <f t="shared" si="989"/>
        <v>239615.06331655761</v>
      </c>
      <c r="M4543" s="265">
        <f>$G4543*NonHospFrac+theModel!$H4543*NonHospFrac</f>
        <v>385490.01119770017</v>
      </c>
      <c r="N4543" s="266">
        <f t="shared" si="991"/>
        <v>625105.07451425772</v>
      </c>
      <c r="O4543" s="159"/>
      <c r="P4543" s="265">
        <f t="shared" si="992"/>
        <v>227652.2004181949</v>
      </c>
      <c r="Q4543" s="265">
        <f t="shared" si="993"/>
        <v>385488.45655602537</v>
      </c>
      <c r="R4543" s="266">
        <f t="shared" si="994"/>
        <v>613140.6569742203</v>
      </c>
    </row>
    <row r="4544" spans="1:18" x14ac:dyDescent="0.3">
      <c r="A4544" s="82">
        <v>4513</v>
      </c>
      <c r="B4544" s="94">
        <f t="shared" si="983"/>
        <v>4.993066761169251E-38</v>
      </c>
      <c r="C4544" s="179">
        <f t="shared" si="984"/>
        <v>4.9818032624781752E-38</v>
      </c>
      <c r="D4544" s="166">
        <f t="shared" si="985"/>
        <v>2.2558277767625785E-3</v>
      </c>
      <c r="E4544" s="167">
        <f t="shared" si="995"/>
        <v>24.291375447755232</v>
      </c>
      <c r="F4544" s="168">
        <f t="shared" si="996"/>
        <v>10.182806584306315</v>
      </c>
      <c r="G4544" s="168">
        <f t="shared" si="986"/>
        <v>353873.1305693849</v>
      </c>
      <c r="H4544" s="168">
        <f t="shared" si="987"/>
        <v>271310.33852408634</v>
      </c>
      <c r="I4544" s="169">
        <f t="shared" si="988"/>
        <v>625183.4690934713</v>
      </c>
      <c r="J4544" s="169">
        <f t="shared" si="990"/>
        <v>593961.71441865538</v>
      </c>
      <c r="K4544" s="95"/>
      <c r="L4544" s="265">
        <f t="shared" si="989"/>
        <v>239645.1134998432</v>
      </c>
      <c r="M4544" s="265">
        <f>$G4544*NonHospFrac+theModel!$H4544*NonHospFrac</f>
        <v>385538.35559362802</v>
      </c>
      <c r="N4544" s="266">
        <f t="shared" si="991"/>
        <v>625183.46909347118</v>
      </c>
      <c r="O4544" s="159"/>
      <c r="P4544" s="265">
        <f t="shared" si="992"/>
        <v>227677.20117874639</v>
      </c>
      <c r="Q4544" s="265">
        <f t="shared" si="993"/>
        <v>385536.80095195322</v>
      </c>
      <c r="R4544" s="266">
        <f t="shared" si="994"/>
        <v>613214.00213069958</v>
      </c>
    </row>
    <row r="4545" spans="1:18" x14ac:dyDescent="0.3">
      <c r="A4545" s="82">
        <v>4514</v>
      </c>
      <c r="B4545" s="94">
        <f t="shared" si="983"/>
        <v>4.899793980932913E-38</v>
      </c>
      <c r="C4545" s="179">
        <f t="shared" si="984"/>
        <v>4.8887408895703107E-38</v>
      </c>
      <c r="D4545" s="166">
        <f t="shared" si="985"/>
        <v>2.2558277767625785E-3</v>
      </c>
      <c r="E4545" s="167">
        <f t="shared" si="995"/>
        <v>24.291375447755232</v>
      </c>
      <c r="F4545" s="168">
        <f t="shared" si="996"/>
        <v>10.185062412083077</v>
      </c>
      <c r="G4545" s="168">
        <f t="shared" si="986"/>
        <v>353951.52514859836</v>
      </c>
      <c r="H4545" s="168">
        <f t="shared" si="987"/>
        <v>271310.33852408634</v>
      </c>
      <c r="I4545" s="169">
        <f t="shared" si="988"/>
        <v>625261.86367268465</v>
      </c>
      <c r="J4545" s="169">
        <f t="shared" si="990"/>
        <v>594026.93346222851</v>
      </c>
      <c r="K4545" s="95"/>
      <c r="L4545" s="265">
        <f t="shared" si="989"/>
        <v>239675.16368312878</v>
      </c>
      <c r="M4545" s="265">
        <f>$G4545*NonHospFrac+theModel!$H4545*NonHospFrac</f>
        <v>385586.69998955587</v>
      </c>
      <c r="N4545" s="266">
        <f t="shared" si="991"/>
        <v>625261.86367268465</v>
      </c>
      <c r="O4545" s="159"/>
      <c r="P4545" s="265">
        <f t="shared" si="992"/>
        <v>227702.20092021764</v>
      </c>
      <c r="Q4545" s="265">
        <f t="shared" si="993"/>
        <v>385585.14534788107</v>
      </c>
      <c r="R4545" s="266">
        <f t="shared" si="994"/>
        <v>613287.34626809868</v>
      </c>
    </row>
    <row r="4546" spans="1:18" x14ac:dyDescent="0.3">
      <c r="A4546" s="82">
        <v>4515</v>
      </c>
      <c r="B4546" s="94">
        <f t="shared" si="983"/>
        <v>4.8082635790683918E-38</v>
      </c>
      <c r="C4546" s="179">
        <f t="shared" si="984"/>
        <v>4.7974169645287339E-38</v>
      </c>
      <c r="D4546" s="166">
        <f t="shared" si="985"/>
        <v>2.2558277767625785E-3</v>
      </c>
      <c r="E4546" s="167">
        <f t="shared" si="995"/>
        <v>24.291375447755232</v>
      </c>
      <c r="F4546" s="168">
        <f t="shared" si="996"/>
        <v>10.18731823985984</v>
      </c>
      <c r="G4546" s="168">
        <f t="shared" si="986"/>
        <v>354029.91972781176</v>
      </c>
      <c r="H4546" s="168">
        <f t="shared" si="987"/>
        <v>271310.33852408634</v>
      </c>
      <c r="I4546" s="169">
        <f t="shared" si="988"/>
        <v>625340.25825189811</v>
      </c>
      <c r="J4546" s="169">
        <f t="shared" si="990"/>
        <v>594092.14984734508</v>
      </c>
      <c r="K4546" s="95"/>
      <c r="L4546" s="265">
        <f t="shared" si="989"/>
        <v>239705.21386641436</v>
      </c>
      <c r="M4546" s="265">
        <f>$G4546*NonHospFrac+theModel!$H4546*NonHospFrac</f>
        <v>385635.04438548372</v>
      </c>
      <c r="N4546" s="266">
        <f t="shared" si="991"/>
        <v>625340.25825189811</v>
      </c>
      <c r="O4546" s="159"/>
      <c r="P4546" s="265">
        <f t="shared" si="992"/>
        <v>227727.19964265023</v>
      </c>
      <c r="Q4546" s="265">
        <f t="shared" si="993"/>
        <v>385633.48974380892</v>
      </c>
      <c r="R4546" s="266">
        <f t="shared" si="994"/>
        <v>613360.68938645918</v>
      </c>
    </row>
    <row r="4547" spans="1:18" x14ac:dyDescent="0.3">
      <c r="A4547" s="82">
        <v>4516</v>
      </c>
      <c r="B4547" s="94">
        <f t="shared" si="983"/>
        <v>4.7184430071472171E-38</v>
      </c>
      <c r="C4547" s="179">
        <f t="shared" si="984"/>
        <v>4.7077990123486233E-38</v>
      </c>
      <c r="D4547" s="166">
        <f t="shared" si="985"/>
        <v>2.2558277767625785E-3</v>
      </c>
      <c r="E4547" s="167">
        <f t="shared" si="995"/>
        <v>24.291375447755232</v>
      </c>
      <c r="F4547" s="168">
        <f t="shared" si="996"/>
        <v>10.189574067636602</v>
      </c>
      <c r="G4547" s="168">
        <f t="shared" si="986"/>
        <v>354108.31430702523</v>
      </c>
      <c r="H4547" s="168">
        <f t="shared" si="987"/>
        <v>271310.33852408634</v>
      </c>
      <c r="I4547" s="169">
        <f t="shared" si="988"/>
        <v>625418.65283111157</v>
      </c>
      <c r="J4547" s="169">
        <f t="shared" si="990"/>
        <v>594157.36357411346</v>
      </c>
      <c r="K4547" s="95"/>
      <c r="L4547" s="265">
        <f t="shared" si="989"/>
        <v>239735.26404969997</v>
      </c>
      <c r="M4547" s="265">
        <f>$G4547*NonHospFrac+theModel!$H4547*NonHospFrac</f>
        <v>385683.38878141157</v>
      </c>
      <c r="N4547" s="266">
        <f t="shared" si="991"/>
        <v>625418.65283111157</v>
      </c>
      <c r="O4547" s="159"/>
      <c r="P4547" s="265">
        <f t="shared" si="992"/>
        <v>227752.19734608571</v>
      </c>
      <c r="Q4547" s="265">
        <f t="shared" si="993"/>
        <v>385681.83413973678</v>
      </c>
      <c r="R4547" s="266">
        <f t="shared" si="994"/>
        <v>613434.03148582252</v>
      </c>
    </row>
    <row r="4548" spans="1:18" x14ac:dyDescent="0.3">
      <c r="A4548" s="82">
        <v>4517</v>
      </c>
      <c r="B4548" s="94">
        <f t="shared" si="983"/>
        <v>4.6303003247610496E-38</v>
      </c>
      <c r="C4548" s="179">
        <f t="shared" si="984"/>
        <v>4.6198551646737011E-38</v>
      </c>
      <c r="D4548" s="166">
        <f t="shared" si="985"/>
        <v>2.2558277767625785E-3</v>
      </c>
      <c r="E4548" s="167">
        <f t="shared" si="995"/>
        <v>24.291375447755232</v>
      </c>
      <c r="F4548" s="168">
        <f t="shared" si="996"/>
        <v>10.191829895413365</v>
      </c>
      <c r="G4548" s="168">
        <f t="shared" si="986"/>
        <v>354186.70888623857</v>
      </c>
      <c r="H4548" s="168">
        <f t="shared" si="987"/>
        <v>271310.33852408634</v>
      </c>
      <c r="I4548" s="169">
        <f t="shared" si="988"/>
        <v>625497.04741032491</v>
      </c>
      <c r="J4548" s="169">
        <f t="shared" si="990"/>
        <v>594222.57464264182</v>
      </c>
      <c r="K4548" s="95"/>
      <c r="L4548" s="265">
        <f t="shared" si="989"/>
        <v>239765.31423298552</v>
      </c>
      <c r="M4548" s="265">
        <f>$G4548*NonHospFrac+theModel!$H4548*NonHospFrac</f>
        <v>385731.73317733943</v>
      </c>
      <c r="N4548" s="266">
        <f t="shared" si="991"/>
        <v>625497.04741032491</v>
      </c>
      <c r="O4548" s="159"/>
      <c r="P4548" s="265">
        <f t="shared" si="992"/>
        <v>227777.19403056553</v>
      </c>
      <c r="Q4548" s="265">
        <f t="shared" si="993"/>
        <v>385730.17853566463</v>
      </c>
      <c r="R4548" s="266">
        <f t="shared" si="994"/>
        <v>613507.37256623013</v>
      </c>
    </row>
    <row r="4549" spans="1:18" x14ac:dyDescent="0.3">
      <c r="A4549" s="82">
        <v>4518</v>
      </c>
      <c r="B4549" s="94">
        <f t="shared" si="983"/>
        <v>4.5438041881625826E-38</v>
      </c>
      <c r="C4549" s="179">
        <f t="shared" si="984"/>
        <v>4.5335541484627551E-38</v>
      </c>
      <c r="D4549" s="166">
        <f t="shared" si="985"/>
        <v>2.2558277767625785E-3</v>
      </c>
      <c r="E4549" s="167">
        <f t="shared" si="995"/>
        <v>24.291375447755232</v>
      </c>
      <c r="F4549" s="168">
        <f t="shared" si="996"/>
        <v>10.194085723190128</v>
      </c>
      <c r="G4549" s="168">
        <f t="shared" si="986"/>
        <v>354265.10346545203</v>
      </c>
      <c r="H4549" s="168">
        <f t="shared" si="987"/>
        <v>271310.33852408634</v>
      </c>
      <c r="I4549" s="169">
        <f t="shared" si="988"/>
        <v>625575.44198953838</v>
      </c>
      <c r="J4549" s="169">
        <f t="shared" si="990"/>
        <v>594287.78305303876</v>
      </c>
      <c r="K4549" s="95"/>
      <c r="L4549" s="265">
        <f t="shared" si="989"/>
        <v>239795.3644162711</v>
      </c>
      <c r="M4549" s="265">
        <f>$G4549*NonHospFrac+theModel!$H4549*NonHospFrac</f>
        <v>385780.07757326728</v>
      </c>
      <c r="N4549" s="266">
        <f t="shared" si="991"/>
        <v>625575.44198953838</v>
      </c>
      <c r="O4549" s="159"/>
      <c r="P4549" s="265">
        <f t="shared" si="992"/>
        <v>227802.1896961313</v>
      </c>
      <c r="Q4549" s="265">
        <f t="shared" si="993"/>
        <v>385778.52293159248</v>
      </c>
      <c r="R4549" s="266">
        <f t="shared" si="994"/>
        <v>613580.71262772381</v>
      </c>
    </row>
    <row r="4550" spans="1:18" x14ac:dyDescent="0.3">
      <c r="A4550" s="82">
        <v>4519</v>
      </c>
      <c r="B4550" s="94">
        <f t="shared" si="983"/>
        <v>4.4589238391203688E-38</v>
      </c>
      <c r="C4550" s="179">
        <f t="shared" si="984"/>
        <v>4.4488652748696122E-38</v>
      </c>
      <c r="D4550" s="166">
        <f t="shared" si="985"/>
        <v>2.2558277767625785E-3</v>
      </c>
      <c r="E4550" s="167">
        <f t="shared" si="995"/>
        <v>24.291375447755232</v>
      </c>
      <c r="F4550" s="168">
        <f t="shared" si="996"/>
        <v>10.19634155096689</v>
      </c>
      <c r="G4550" s="168">
        <f t="shared" si="986"/>
        <v>354343.49804466544</v>
      </c>
      <c r="H4550" s="168">
        <f t="shared" si="987"/>
        <v>271310.33852408634</v>
      </c>
      <c r="I4550" s="169">
        <f t="shared" si="988"/>
        <v>625653.83656875184</v>
      </c>
      <c r="J4550" s="169">
        <f t="shared" si="990"/>
        <v>594352.98880541255</v>
      </c>
      <c r="K4550" s="95"/>
      <c r="L4550" s="265">
        <f t="shared" si="989"/>
        <v>239825.41459955668</v>
      </c>
      <c r="M4550" s="265">
        <f>$G4550*NonHospFrac+theModel!$H4550*NonHospFrac</f>
        <v>385828.42196919513</v>
      </c>
      <c r="N4550" s="266">
        <f t="shared" si="991"/>
        <v>625653.83656875184</v>
      </c>
      <c r="O4550" s="159"/>
      <c r="P4550" s="265">
        <f t="shared" si="992"/>
        <v>227827.18434282453</v>
      </c>
      <c r="Q4550" s="265">
        <f t="shared" si="993"/>
        <v>385826.86732752033</v>
      </c>
      <c r="R4550" s="266">
        <f t="shared" si="994"/>
        <v>613654.0516703449</v>
      </c>
    </row>
    <row r="4551" spans="1:18" x14ac:dyDescent="0.3">
      <c r="A4551" s="82">
        <v>4520</v>
      </c>
      <c r="B4551" s="94">
        <f t="shared" si="983"/>
        <v>4.375629093980783E-38</v>
      </c>
      <c r="C4551" s="179">
        <f t="shared" si="984"/>
        <v>4.3657584283297707E-38</v>
      </c>
      <c r="D4551" s="166">
        <f t="shared" si="985"/>
        <v>2.2558277767625785E-3</v>
      </c>
      <c r="E4551" s="167">
        <f t="shared" si="995"/>
        <v>24.291375447755232</v>
      </c>
      <c r="F4551" s="168">
        <f t="shared" si="996"/>
        <v>10.198597378743653</v>
      </c>
      <c r="G4551" s="168">
        <f t="shared" si="986"/>
        <v>354421.8926238789</v>
      </c>
      <c r="H4551" s="168">
        <f t="shared" si="987"/>
        <v>271310.33852408634</v>
      </c>
      <c r="I4551" s="169">
        <f t="shared" si="988"/>
        <v>625732.23114796518</v>
      </c>
      <c r="J4551" s="169">
        <f t="shared" si="990"/>
        <v>594418.19189987134</v>
      </c>
      <c r="K4551" s="95"/>
      <c r="L4551" s="265">
        <f t="shared" si="989"/>
        <v>239855.46478284226</v>
      </c>
      <c r="M4551" s="265">
        <f>$G4551*NonHospFrac+theModel!$H4551*NonHospFrac</f>
        <v>385876.76636512298</v>
      </c>
      <c r="N4551" s="266">
        <f t="shared" si="991"/>
        <v>625732.23114796518</v>
      </c>
      <c r="O4551" s="159"/>
      <c r="P4551" s="265">
        <f t="shared" si="992"/>
        <v>227852.17797068678</v>
      </c>
      <c r="Q4551" s="265">
        <f t="shared" si="993"/>
        <v>385875.21172344818</v>
      </c>
      <c r="R4551" s="266">
        <f t="shared" si="994"/>
        <v>613727.38969413494</v>
      </c>
    </row>
    <row r="4552" spans="1:18" x14ac:dyDescent="0.3">
      <c r="A4552" s="82">
        <v>4521</v>
      </c>
      <c r="B4552" s="94">
        <f t="shared" si="983"/>
        <v>4.2938903329347118E-38</v>
      </c>
      <c r="C4552" s="179">
        <f t="shared" si="984"/>
        <v>4.2842040558513053E-38</v>
      </c>
      <c r="D4552" s="166">
        <f t="shared" si="985"/>
        <v>2.2558277767625785E-3</v>
      </c>
      <c r="E4552" s="167">
        <f t="shared" si="995"/>
        <v>24.291375447755232</v>
      </c>
      <c r="F4552" s="168">
        <f t="shared" si="996"/>
        <v>10.200853206520415</v>
      </c>
      <c r="G4552" s="168">
        <f t="shared" si="986"/>
        <v>354500.28720309224</v>
      </c>
      <c r="H4552" s="168">
        <f t="shared" si="987"/>
        <v>271310.33852408634</v>
      </c>
      <c r="I4552" s="169">
        <f t="shared" si="988"/>
        <v>625810.62572717853</v>
      </c>
      <c r="J4552" s="169">
        <f t="shared" si="990"/>
        <v>594483.39233652363</v>
      </c>
      <c r="K4552" s="95"/>
      <c r="L4552" s="265">
        <f t="shared" si="989"/>
        <v>239885.51496612781</v>
      </c>
      <c r="M4552" s="265">
        <f>$G4552*NonHospFrac+theModel!$H4552*NonHospFrac</f>
        <v>385925.11076105072</v>
      </c>
      <c r="N4552" s="266">
        <f t="shared" si="991"/>
        <v>625810.62572717853</v>
      </c>
      <c r="O4552" s="159"/>
      <c r="P4552" s="265">
        <f t="shared" si="992"/>
        <v>227877.17057975952</v>
      </c>
      <c r="Q4552" s="265">
        <f t="shared" si="993"/>
        <v>385923.55611937592</v>
      </c>
      <c r="R4552" s="266">
        <f t="shared" si="994"/>
        <v>613800.7266991355</v>
      </c>
    </row>
    <row r="4553" spans="1:18" x14ac:dyDescent="0.3">
      <c r="A4553" s="82">
        <v>4522</v>
      </c>
      <c r="B4553" s="94">
        <f t="shared" si="983"/>
        <v>4.2136784894846827E-38</v>
      </c>
      <c r="C4553" s="179">
        <f t="shared" si="984"/>
        <v>4.2041731565057562E-38</v>
      </c>
      <c r="D4553" s="166">
        <f t="shared" si="985"/>
        <v>2.2558277767625785E-3</v>
      </c>
      <c r="E4553" s="167">
        <f t="shared" si="995"/>
        <v>24.291375447755232</v>
      </c>
      <c r="F4553" s="168">
        <f t="shared" si="996"/>
        <v>10.203109034297178</v>
      </c>
      <c r="G4553" s="168">
        <f t="shared" si="986"/>
        <v>354578.68178230571</v>
      </c>
      <c r="H4553" s="168">
        <f t="shared" si="987"/>
        <v>271310.33852408634</v>
      </c>
      <c r="I4553" s="169">
        <f t="shared" si="988"/>
        <v>625889.02030639211</v>
      </c>
      <c r="J4553" s="169">
        <f t="shared" si="990"/>
        <v>594548.59011547803</v>
      </c>
      <c r="K4553" s="95"/>
      <c r="L4553" s="265">
        <f t="shared" si="989"/>
        <v>239915.56514941342</v>
      </c>
      <c r="M4553" s="265">
        <f>$G4553*NonHospFrac+theModel!$H4553*NonHospFrac</f>
        <v>385973.45515697863</v>
      </c>
      <c r="N4553" s="266">
        <f t="shared" si="991"/>
        <v>625889.02030639211</v>
      </c>
      <c r="O4553" s="159"/>
      <c r="P4553" s="265">
        <f t="shared" si="992"/>
        <v>227902.16217008437</v>
      </c>
      <c r="Q4553" s="265">
        <f t="shared" si="993"/>
        <v>385971.90051530383</v>
      </c>
      <c r="R4553" s="266">
        <f t="shared" si="994"/>
        <v>613874.06268538814</v>
      </c>
    </row>
    <row r="4554" spans="1:18" x14ac:dyDescent="0.3">
      <c r="A4554" s="82">
        <v>4523</v>
      </c>
      <c r="B4554" s="94">
        <f t="shared" si="983"/>
        <v>4.1349650401087402E-38</v>
      </c>
      <c r="C4554" s="179">
        <f t="shared" si="984"/>
        <v>4.1256372711153207E-38</v>
      </c>
      <c r="D4554" s="166">
        <f t="shared" si="985"/>
        <v>2.2558277767625785E-3</v>
      </c>
      <c r="E4554" s="167">
        <f t="shared" si="995"/>
        <v>24.291375447755232</v>
      </c>
      <c r="F4554" s="168">
        <f t="shared" si="996"/>
        <v>10.205364862073941</v>
      </c>
      <c r="G4554" s="168">
        <f t="shared" si="986"/>
        <v>354657.07636151911</v>
      </c>
      <c r="H4554" s="168">
        <f t="shared" si="987"/>
        <v>271310.33852408634</v>
      </c>
      <c r="I4554" s="169">
        <f t="shared" si="988"/>
        <v>625967.41488560545</v>
      </c>
      <c r="J4554" s="169">
        <f t="shared" si="990"/>
        <v>594613.78523684235</v>
      </c>
      <c r="K4554" s="95"/>
      <c r="L4554" s="265">
        <f t="shared" si="989"/>
        <v>239945.61533269897</v>
      </c>
      <c r="M4554" s="265">
        <f>$G4554*NonHospFrac+theModel!$H4554*NonHospFrac</f>
        <v>386021.79955290642</v>
      </c>
      <c r="N4554" s="266">
        <f t="shared" si="991"/>
        <v>625967.41488560545</v>
      </c>
      <c r="O4554" s="159"/>
      <c r="P4554" s="265">
        <f t="shared" si="992"/>
        <v>227927.15274170274</v>
      </c>
      <c r="Q4554" s="265">
        <f t="shared" si="993"/>
        <v>386020.24491123162</v>
      </c>
      <c r="R4554" s="266">
        <f t="shared" si="994"/>
        <v>613947.39765293431</v>
      </c>
    </row>
    <row r="4555" spans="1:18" x14ac:dyDescent="0.3">
      <c r="A4555" s="82">
        <v>4524</v>
      </c>
      <c r="B4555" s="94">
        <f t="shared" si="983"/>
        <v>4.0577219941174232E-38</v>
      </c>
      <c r="C4555" s="179">
        <f t="shared" si="984"/>
        <v>4.0485684721327124E-38</v>
      </c>
      <c r="D4555" s="166">
        <f t="shared" si="985"/>
        <v>2.2558277767625785E-3</v>
      </c>
      <c r="E4555" s="167">
        <f t="shared" si="995"/>
        <v>24.291375447755232</v>
      </c>
      <c r="F4555" s="168">
        <f t="shared" si="996"/>
        <v>10.207620689850703</v>
      </c>
      <c r="G4555" s="168">
        <f t="shared" si="986"/>
        <v>354735.47094073257</v>
      </c>
      <c r="H4555" s="168">
        <f t="shared" si="987"/>
        <v>271310.33852408634</v>
      </c>
      <c r="I4555" s="169">
        <f t="shared" si="988"/>
        <v>626045.80946481891</v>
      </c>
      <c r="J4555" s="169">
        <f t="shared" si="990"/>
        <v>594678.97770072531</v>
      </c>
      <c r="K4555" s="95"/>
      <c r="L4555" s="265">
        <f t="shared" si="989"/>
        <v>239975.66551598458</v>
      </c>
      <c r="M4555" s="265">
        <f>$G4555*NonHospFrac+theModel!$H4555*NonHospFrac</f>
        <v>386070.14394883433</v>
      </c>
      <c r="N4555" s="266">
        <f t="shared" si="991"/>
        <v>626045.80946481891</v>
      </c>
      <c r="O4555" s="159"/>
      <c r="P4555" s="265">
        <f t="shared" si="992"/>
        <v>227952.14229465625</v>
      </c>
      <c r="Q4555" s="265">
        <f t="shared" si="993"/>
        <v>386068.58930715953</v>
      </c>
      <c r="R4555" s="266">
        <f t="shared" si="994"/>
        <v>614020.73160181579</v>
      </c>
    </row>
    <row r="4556" spans="1:18" x14ac:dyDescent="0.3">
      <c r="A4556" s="82">
        <v>4525</v>
      </c>
      <c r="B4556" s="94">
        <f t="shared" si="983"/>
        <v>3.981921883700202E-38</v>
      </c>
      <c r="C4556" s="179">
        <f t="shared" si="984"/>
        <v>3.9729393537100523E-38</v>
      </c>
      <c r="D4556" s="166">
        <f t="shared" si="985"/>
        <v>2.2558277767625785E-3</v>
      </c>
      <c r="E4556" s="167">
        <f t="shared" si="995"/>
        <v>24.291375447755232</v>
      </c>
      <c r="F4556" s="168">
        <f t="shared" si="996"/>
        <v>10.209876517627466</v>
      </c>
      <c r="G4556" s="168">
        <f t="shared" si="986"/>
        <v>354813.86551994598</v>
      </c>
      <c r="H4556" s="168">
        <f t="shared" si="987"/>
        <v>271310.33852408634</v>
      </c>
      <c r="I4556" s="169">
        <f t="shared" si="988"/>
        <v>626124.20404403238</v>
      </c>
      <c r="J4556" s="169">
        <f t="shared" si="990"/>
        <v>594744.16750723508</v>
      </c>
      <c r="K4556" s="95"/>
      <c r="L4556" s="265">
        <f t="shared" si="989"/>
        <v>240005.71569927016</v>
      </c>
      <c r="M4556" s="265">
        <f>$G4556*NonHospFrac+theModel!$H4556*NonHospFrac</f>
        <v>386118.48834476213</v>
      </c>
      <c r="N4556" s="266">
        <f t="shared" si="991"/>
        <v>626124.20404403226</v>
      </c>
      <c r="O4556" s="159"/>
      <c r="P4556" s="265">
        <f t="shared" si="992"/>
        <v>227977.13082898638</v>
      </c>
      <c r="Q4556" s="265">
        <f t="shared" si="993"/>
        <v>386116.93370308733</v>
      </c>
      <c r="R4556" s="266">
        <f t="shared" si="994"/>
        <v>614094.06453207368</v>
      </c>
    </row>
    <row r="4557" spans="1:18" x14ac:dyDescent="0.3">
      <c r="A4557" s="82">
        <v>4526</v>
      </c>
      <c r="B4557" s="94">
        <f t="shared" si="983"/>
        <v>3.9075377541578642E-38</v>
      </c>
      <c r="C4557" s="179">
        <f t="shared" si="984"/>
        <v>3.8987230219532865E-38</v>
      </c>
      <c r="D4557" s="166">
        <f t="shared" si="985"/>
        <v>2.2558277767625785E-3</v>
      </c>
      <c r="E4557" s="167">
        <f t="shared" si="995"/>
        <v>24.291375447755232</v>
      </c>
      <c r="F4557" s="168">
        <f t="shared" si="996"/>
        <v>10.212132345404228</v>
      </c>
      <c r="G4557" s="168">
        <f t="shared" si="986"/>
        <v>354892.26009915944</v>
      </c>
      <c r="H4557" s="168">
        <f t="shared" si="987"/>
        <v>271310.33852408634</v>
      </c>
      <c r="I4557" s="169">
        <f t="shared" si="988"/>
        <v>626202.59862324572</v>
      </c>
      <c r="J4557" s="169">
        <f t="shared" si="990"/>
        <v>594809.3546564799</v>
      </c>
      <c r="K4557" s="95"/>
      <c r="L4557" s="265">
        <f t="shared" si="989"/>
        <v>240035.76588255574</v>
      </c>
      <c r="M4557" s="265">
        <f>$G4557*NonHospFrac+theModel!$H4557*NonHospFrac</f>
        <v>386166.83274068998</v>
      </c>
      <c r="N4557" s="266">
        <f t="shared" si="991"/>
        <v>626202.59862324572</v>
      </c>
      <c r="O4557" s="159"/>
      <c r="P4557" s="265">
        <f t="shared" si="992"/>
        <v>228002.11834473466</v>
      </c>
      <c r="Q4557" s="265">
        <f t="shared" si="993"/>
        <v>386165.27809901518</v>
      </c>
      <c r="R4557" s="266">
        <f t="shared" si="994"/>
        <v>614167.39644374978</v>
      </c>
    </row>
    <row r="4558" spans="1:18" x14ac:dyDescent="0.3">
      <c r="A4558" s="82">
        <v>4527</v>
      </c>
      <c r="B4558" s="94">
        <f t="shared" si="983"/>
        <v>3.8345431543173565E-38</v>
      </c>
      <c r="C4558" s="179">
        <f t="shared" si="984"/>
        <v>3.8258930853586527E-38</v>
      </c>
      <c r="D4558" s="166">
        <f t="shared" si="985"/>
        <v>2.2558277767625785E-3</v>
      </c>
      <c r="E4558" s="167">
        <f t="shared" si="995"/>
        <v>24.291375447755232</v>
      </c>
      <c r="F4558" s="168">
        <f t="shared" si="996"/>
        <v>10.214388173180991</v>
      </c>
      <c r="G4558" s="168">
        <f t="shared" si="986"/>
        <v>354970.65467837278</v>
      </c>
      <c r="H4558" s="168">
        <f t="shared" si="987"/>
        <v>271310.33852408634</v>
      </c>
      <c r="I4558" s="169">
        <f t="shared" si="988"/>
        <v>626280.99320245907</v>
      </c>
      <c r="J4558" s="169">
        <f t="shared" si="990"/>
        <v>594874.53914856818</v>
      </c>
      <c r="K4558" s="95"/>
      <c r="L4558" s="265">
        <f t="shared" si="989"/>
        <v>240065.8160658413</v>
      </c>
      <c r="M4558" s="265">
        <f>$G4558*NonHospFrac+theModel!$H4558*NonHospFrac</f>
        <v>386215.17713661783</v>
      </c>
      <c r="N4558" s="266">
        <f t="shared" si="991"/>
        <v>626280.99320245907</v>
      </c>
      <c r="O4558" s="159"/>
      <c r="P4558" s="265">
        <f t="shared" si="992"/>
        <v>228027.10484194258</v>
      </c>
      <c r="Q4558" s="265">
        <f t="shared" si="993"/>
        <v>386213.62249494303</v>
      </c>
      <c r="R4558" s="266">
        <f t="shared" si="994"/>
        <v>614240.72733688564</v>
      </c>
    </row>
    <row r="4559" spans="1:18" x14ac:dyDescent="0.3">
      <c r="A4559" s="82">
        <v>4528</v>
      </c>
      <c r="B4559" s="94">
        <f t="shared" si="983"/>
        <v>3.7629121271256885E-38</v>
      </c>
      <c r="C4559" s="179">
        <f t="shared" si="984"/>
        <v>3.7544236454278015E-38</v>
      </c>
      <c r="D4559" s="166">
        <f t="shared" si="985"/>
        <v>2.2558277767625785E-3</v>
      </c>
      <c r="E4559" s="167">
        <f t="shared" si="995"/>
        <v>24.291375447755232</v>
      </c>
      <c r="F4559" s="168">
        <f t="shared" si="996"/>
        <v>10.216644000957753</v>
      </c>
      <c r="G4559" s="168">
        <f t="shared" si="986"/>
        <v>355049.04925758624</v>
      </c>
      <c r="H4559" s="168">
        <f t="shared" si="987"/>
        <v>271310.33852408634</v>
      </c>
      <c r="I4559" s="169">
        <f t="shared" si="988"/>
        <v>626359.38778167265</v>
      </c>
      <c r="J4559" s="169">
        <f t="shared" si="990"/>
        <v>594939.72098360851</v>
      </c>
      <c r="K4559" s="95"/>
      <c r="L4559" s="265">
        <f t="shared" si="989"/>
        <v>240095.86624912688</v>
      </c>
      <c r="M4559" s="265">
        <f>$G4559*NonHospFrac+theModel!$H4559*NonHospFrac</f>
        <v>386263.52153254568</v>
      </c>
      <c r="N4559" s="266">
        <f t="shared" si="991"/>
        <v>626359.38778167253</v>
      </c>
      <c r="O4559" s="159"/>
      <c r="P4559" s="265">
        <f t="shared" si="992"/>
        <v>228052.09032065171</v>
      </c>
      <c r="Q4559" s="265">
        <f t="shared" si="993"/>
        <v>386261.96689087088</v>
      </c>
      <c r="R4559" s="266">
        <f t="shared" si="994"/>
        <v>614314.0572115226</v>
      </c>
    </row>
    <row r="4560" spans="1:18" x14ac:dyDescent="0.3">
      <c r="A4560" s="82">
        <v>4529</v>
      </c>
      <c r="B4560" s="94">
        <f t="shared" si="983"/>
        <v>3.6926192004195915E-38</v>
      </c>
      <c r="C4560" s="179">
        <f t="shared" si="984"/>
        <v>3.6842892874582783E-38</v>
      </c>
      <c r="D4560" s="166">
        <f t="shared" si="985"/>
        <v>2.2558277767625785E-3</v>
      </c>
      <c r="E4560" s="167">
        <f t="shared" si="995"/>
        <v>24.291375447755232</v>
      </c>
      <c r="F4560" s="168">
        <f t="shared" si="996"/>
        <v>10.218899828734516</v>
      </c>
      <c r="G4560" s="168">
        <f t="shared" si="986"/>
        <v>355127.44383679971</v>
      </c>
      <c r="H4560" s="168">
        <f t="shared" si="987"/>
        <v>271310.33852408634</v>
      </c>
      <c r="I4560" s="169">
        <f t="shared" si="988"/>
        <v>626437.78236088599</v>
      </c>
      <c r="J4560" s="169">
        <f t="shared" si="990"/>
        <v>595004.90016170871</v>
      </c>
      <c r="K4560" s="95"/>
      <c r="L4560" s="265">
        <f t="shared" si="989"/>
        <v>240125.91643241249</v>
      </c>
      <c r="M4560" s="265">
        <f>$G4560*NonHospFrac+theModel!$H4560*NonHospFrac</f>
        <v>386311.86592847353</v>
      </c>
      <c r="N4560" s="266">
        <f t="shared" si="991"/>
        <v>626437.78236088599</v>
      </c>
      <c r="O4560" s="159"/>
      <c r="P4560" s="265">
        <f t="shared" si="992"/>
        <v>228077.07478090355</v>
      </c>
      <c r="Q4560" s="265">
        <f t="shared" si="993"/>
        <v>386310.31128679874</v>
      </c>
      <c r="R4560" s="266">
        <f t="shared" si="994"/>
        <v>614387.38606770232</v>
      </c>
    </row>
    <row r="4561" spans="1:18" x14ac:dyDescent="0.3">
      <c r="A4561" s="82">
        <v>4530</v>
      </c>
      <c r="B4561" s="94">
        <f t="shared" si="983"/>
        <v>3.6236393778672963E-38</v>
      </c>
      <c r="C4561" s="179">
        <f t="shared" si="984"/>
        <v>3.6154650715057326E-38</v>
      </c>
      <c r="D4561" s="166">
        <f t="shared" si="985"/>
        <v>2.2558277767625785E-3</v>
      </c>
      <c r="E4561" s="167">
        <f t="shared" si="995"/>
        <v>24.291375447755232</v>
      </c>
      <c r="F4561" s="168">
        <f t="shared" si="996"/>
        <v>10.221155656511279</v>
      </c>
      <c r="G4561" s="168">
        <f t="shared" si="986"/>
        <v>355205.83841601305</v>
      </c>
      <c r="H4561" s="168">
        <f t="shared" si="987"/>
        <v>271310.33852408634</v>
      </c>
      <c r="I4561" s="169">
        <f t="shared" si="988"/>
        <v>626516.17694009934</v>
      </c>
      <c r="J4561" s="169">
        <f t="shared" si="990"/>
        <v>595070.07668297726</v>
      </c>
      <c r="K4561" s="95"/>
      <c r="L4561" s="265">
        <f t="shared" si="989"/>
        <v>240155.96661569804</v>
      </c>
      <c r="M4561" s="265">
        <f>$G4561*NonHospFrac+theModel!$H4561*NonHospFrac</f>
        <v>386360.21032440139</v>
      </c>
      <c r="N4561" s="266">
        <f t="shared" si="991"/>
        <v>626516.17694009945</v>
      </c>
      <c r="O4561" s="159"/>
      <c r="P4561" s="265">
        <f t="shared" si="992"/>
        <v>228102.05822273958</v>
      </c>
      <c r="Q4561" s="265">
        <f t="shared" si="993"/>
        <v>386358.65568272659</v>
      </c>
      <c r="R4561" s="266">
        <f t="shared" si="994"/>
        <v>614460.71390546614</v>
      </c>
    </row>
    <row r="4562" spans="1:18" x14ac:dyDescent="0.3">
      <c r="A4562" s="82">
        <v>4531</v>
      </c>
      <c r="B4562" s="94">
        <f t="shared" si="983"/>
        <v>3.5559481300803541E-38</v>
      </c>
      <c r="C4562" s="179">
        <f t="shared" si="984"/>
        <v>3.547926523515792E-38</v>
      </c>
      <c r="D4562" s="166">
        <f t="shared" si="985"/>
        <v>2.2558277767625785E-3</v>
      </c>
      <c r="E4562" s="167">
        <f t="shared" si="995"/>
        <v>24.291375447755232</v>
      </c>
      <c r="F4562" s="168">
        <f t="shared" si="996"/>
        <v>10.223411484288041</v>
      </c>
      <c r="G4562" s="168">
        <f t="shared" si="986"/>
        <v>355284.23299522651</v>
      </c>
      <c r="H4562" s="168">
        <f t="shared" si="987"/>
        <v>271310.33852408634</v>
      </c>
      <c r="I4562" s="169">
        <f t="shared" si="988"/>
        <v>626594.57151931291</v>
      </c>
      <c r="J4562" s="169">
        <f t="shared" si="990"/>
        <v>595135.25054752268</v>
      </c>
      <c r="K4562" s="95"/>
      <c r="L4562" s="265">
        <f t="shared" si="989"/>
        <v>240186.01679898362</v>
      </c>
      <c r="M4562" s="265">
        <f>$G4562*NonHospFrac+theModel!$H4562*NonHospFrac</f>
        <v>386408.55472032924</v>
      </c>
      <c r="N4562" s="266">
        <f t="shared" si="991"/>
        <v>626594.57151931291</v>
      </c>
      <c r="O4562" s="159"/>
      <c r="P4562" s="265">
        <f t="shared" si="992"/>
        <v>228127.04064620135</v>
      </c>
      <c r="Q4562" s="265">
        <f t="shared" si="993"/>
        <v>386407.00007865444</v>
      </c>
      <c r="R4562" s="266">
        <f t="shared" si="994"/>
        <v>614534.04072485585</v>
      </c>
    </row>
    <row r="4563" spans="1:18" x14ac:dyDescent="0.3">
      <c r="A4563" s="82">
        <v>4532</v>
      </c>
      <c r="B4563" s="94">
        <f t="shared" si="983"/>
        <v>3.4895213858901498E-38</v>
      </c>
      <c r="C4563" s="179">
        <f t="shared" si="984"/>
        <v>3.4816496266202516E-38</v>
      </c>
      <c r="D4563" s="166">
        <f t="shared" si="985"/>
        <v>2.2558277767625785E-3</v>
      </c>
      <c r="E4563" s="167">
        <f t="shared" si="995"/>
        <v>24.291375447755232</v>
      </c>
      <c r="F4563" s="168">
        <f t="shared" si="996"/>
        <v>10.225667312064804</v>
      </c>
      <c r="G4563" s="168">
        <f t="shared" si="986"/>
        <v>355362.62757443992</v>
      </c>
      <c r="H4563" s="168">
        <f t="shared" si="987"/>
        <v>271310.33852408634</v>
      </c>
      <c r="I4563" s="169">
        <f t="shared" si="988"/>
        <v>626672.96609852626</v>
      </c>
      <c r="J4563" s="169">
        <f t="shared" si="990"/>
        <v>595200.42175545287</v>
      </c>
      <c r="K4563" s="95"/>
      <c r="L4563" s="265">
        <f t="shared" si="989"/>
        <v>240216.0669822692</v>
      </c>
      <c r="M4563" s="265">
        <f>$G4563*NonHospFrac+theModel!$H4563*NonHospFrac</f>
        <v>386456.89911625703</v>
      </c>
      <c r="N4563" s="266">
        <f t="shared" si="991"/>
        <v>626672.96609852626</v>
      </c>
      <c r="O4563" s="159"/>
      <c r="P4563" s="265">
        <f t="shared" si="992"/>
        <v>228152.02205133036</v>
      </c>
      <c r="Q4563" s="265">
        <f t="shared" si="993"/>
        <v>386455.34447458223</v>
      </c>
      <c r="R4563" s="266">
        <f t="shared" si="994"/>
        <v>614607.36652591266</v>
      </c>
    </row>
    <row r="4564" spans="1:18" x14ac:dyDescent="0.3">
      <c r="A4564" s="82">
        <v>4533</v>
      </c>
      <c r="B4564" s="94">
        <f t="shared" si="983"/>
        <v>3.4243355237889538E-38</v>
      </c>
      <c r="C4564" s="179">
        <f t="shared" si="984"/>
        <v>3.4166108125974357E-38</v>
      </c>
      <c r="D4564" s="166">
        <f t="shared" si="985"/>
        <v>2.2558277767625785E-3</v>
      </c>
      <c r="E4564" s="167">
        <f t="shared" si="995"/>
        <v>24.291375447755232</v>
      </c>
      <c r="F4564" s="168">
        <f t="shared" si="996"/>
        <v>10.227923139841566</v>
      </c>
      <c r="G4564" s="168">
        <f t="shared" si="986"/>
        <v>355441.02215365338</v>
      </c>
      <c r="H4564" s="168">
        <f t="shared" si="987"/>
        <v>271310.33852408634</v>
      </c>
      <c r="I4564" s="169">
        <f t="shared" si="988"/>
        <v>626751.36067773972</v>
      </c>
      <c r="J4564" s="169">
        <f t="shared" si="990"/>
        <v>595265.59030687646</v>
      </c>
      <c r="K4564" s="95"/>
      <c r="L4564" s="265">
        <f t="shared" si="989"/>
        <v>240246.11716555478</v>
      </c>
      <c r="M4564" s="265">
        <f>$G4564*NonHospFrac+theModel!$H4564*NonHospFrac</f>
        <v>386505.24351218494</v>
      </c>
      <c r="N4564" s="266">
        <f t="shared" si="991"/>
        <v>626751.36067773972</v>
      </c>
      <c r="O4564" s="159"/>
      <c r="P4564" s="265">
        <f t="shared" si="992"/>
        <v>228177.0024381681</v>
      </c>
      <c r="Q4564" s="265">
        <f t="shared" si="993"/>
        <v>386503.68887051014</v>
      </c>
      <c r="R4564" s="266">
        <f t="shared" si="994"/>
        <v>614680.69130867824</v>
      </c>
    </row>
    <row r="4565" spans="1:18" x14ac:dyDescent="0.3">
      <c r="A4565" s="82">
        <v>4534</v>
      </c>
      <c r="B4565" s="94">
        <f t="shared" si="983"/>
        <v>3.3603673635292543E-38</v>
      </c>
      <c r="C4565" s="179">
        <f t="shared" si="984"/>
        <v>3.3527869534904784E-38</v>
      </c>
      <c r="D4565" s="166">
        <f t="shared" si="985"/>
        <v>2.2558277767625785E-3</v>
      </c>
      <c r="E4565" s="167">
        <f t="shared" si="995"/>
        <v>24.291375447755232</v>
      </c>
      <c r="F4565" s="168">
        <f t="shared" si="996"/>
        <v>10.230178967618329</v>
      </c>
      <c r="G4565" s="168">
        <f t="shared" si="986"/>
        <v>355519.41673286672</v>
      </c>
      <c r="H4565" s="168">
        <f t="shared" si="987"/>
        <v>271310.33852408634</v>
      </c>
      <c r="I4565" s="169">
        <f t="shared" si="988"/>
        <v>626829.75525695307</v>
      </c>
      <c r="J4565" s="169">
        <f t="shared" si="990"/>
        <v>595330.75620190147</v>
      </c>
      <c r="K4565" s="95"/>
      <c r="L4565" s="265">
        <f t="shared" si="989"/>
        <v>240276.16734884033</v>
      </c>
      <c r="M4565" s="265">
        <f>$G4565*NonHospFrac+theModel!$H4565*NonHospFrac</f>
        <v>386553.58790811268</v>
      </c>
      <c r="N4565" s="266">
        <f t="shared" si="991"/>
        <v>626829.75525695295</v>
      </c>
      <c r="O4565" s="159"/>
      <c r="P4565" s="265">
        <f t="shared" si="992"/>
        <v>228201.98180675608</v>
      </c>
      <c r="Q4565" s="265">
        <f t="shared" si="993"/>
        <v>386552.03326643788</v>
      </c>
      <c r="R4565" s="266">
        <f t="shared" si="994"/>
        <v>614754.01507319394</v>
      </c>
    </row>
    <row r="4566" spans="1:18" x14ac:dyDescent="0.3">
      <c r="A4566" s="82">
        <v>4535</v>
      </c>
      <c r="B4566" s="94">
        <f t="shared" si="983"/>
        <v>3.2975941578815977E-38</v>
      </c>
      <c r="C4566" s="179">
        <f t="shared" si="984"/>
        <v>3.2901553533837583E-38</v>
      </c>
      <c r="D4566" s="166">
        <f t="shared" si="985"/>
        <v>2.2558277767625785E-3</v>
      </c>
      <c r="E4566" s="167">
        <f t="shared" si="995"/>
        <v>24.291375447755232</v>
      </c>
      <c r="F4566" s="168">
        <f t="shared" si="996"/>
        <v>10.232434795395092</v>
      </c>
      <c r="G4566" s="168">
        <f t="shared" si="986"/>
        <v>355597.81131208019</v>
      </c>
      <c r="H4566" s="168">
        <f t="shared" si="987"/>
        <v>271310.33852408634</v>
      </c>
      <c r="I4566" s="169">
        <f t="shared" si="988"/>
        <v>626908.14983616653</v>
      </c>
      <c r="J4566" s="169">
        <f t="shared" si="990"/>
        <v>595395.91944063641</v>
      </c>
      <c r="K4566" s="95"/>
      <c r="L4566" s="265">
        <f t="shared" si="989"/>
        <v>240306.21753212594</v>
      </c>
      <c r="M4566" s="265">
        <f>$G4566*NonHospFrac+theModel!$H4566*NonHospFrac</f>
        <v>386601.93230404059</v>
      </c>
      <c r="N4566" s="266">
        <f t="shared" si="991"/>
        <v>626908.14983616653</v>
      </c>
      <c r="O4566" s="159"/>
      <c r="P4566" s="265">
        <f t="shared" si="992"/>
        <v>228226.96015713588</v>
      </c>
      <c r="Q4566" s="265">
        <f t="shared" si="993"/>
        <v>386600.37766236579</v>
      </c>
      <c r="R4566" s="266">
        <f t="shared" si="994"/>
        <v>614827.33781950164</v>
      </c>
    </row>
    <row r="4567" spans="1:18" x14ac:dyDescent="0.3">
      <c r="A4567" s="82">
        <v>4536</v>
      </c>
      <c r="B4567" s="94">
        <f t="shared" si="983"/>
        <v>3.2359935845448422E-38</v>
      </c>
      <c r="C4567" s="179">
        <f t="shared" si="984"/>
        <v>3.2286937403314004E-38</v>
      </c>
      <c r="D4567" s="166">
        <f t="shared" si="985"/>
        <v>2.2558277767625785E-3</v>
      </c>
      <c r="E4567" s="167">
        <f t="shared" si="995"/>
        <v>24.291375447755232</v>
      </c>
      <c r="F4567" s="168">
        <f t="shared" si="996"/>
        <v>10.234690623171854</v>
      </c>
      <c r="G4567" s="168">
        <f t="shared" si="986"/>
        <v>355676.20589129359</v>
      </c>
      <c r="H4567" s="168">
        <f t="shared" si="987"/>
        <v>271310.33852408634</v>
      </c>
      <c r="I4567" s="169">
        <f t="shared" si="988"/>
        <v>626986.54441537987</v>
      </c>
      <c r="J4567" s="169">
        <f t="shared" si="990"/>
        <v>595461.08002318942</v>
      </c>
      <c r="K4567" s="95"/>
      <c r="L4567" s="265">
        <f t="shared" si="989"/>
        <v>240336.26771541152</v>
      </c>
      <c r="M4567" s="265">
        <f>$G4567*NonHospFrac+theModel!$H4567*NonHospFrac</f>
        <v>386650.27669996838</v>
      </c>
      <c r="N4567" s="266">
        <f t="shared" si="991"/>
        <v>626986.54441537987</v>
      </c>
      <c r="O4567" s="159"/>
      <c r="P4567" s="265">
        <f t="shared" si="992"/>
        <v>228251.9374893489</v>
      </c>
      <c r="Q4567" s="265">
        <f t="shared" si="993"/>
        <v>386648.72205829358</v>
      </c>
      <c r="R4567" s="266">
        <f t="shared" si="994"/>
        <v>614900.65954764246</v>
      </c>
    </row>
    <row r="4568" spans="1:18" x14ac:dyDescent="0.3">
      <c r="A4568" s="82">
        <v>4537</v>
      </c>
      <c r="B4568" s="94">
        <f t="shared" si="983"/>
        <v>3.1755437382090564E-38</v>
      </c>
      <c r="C4568" s="179">
        <f t="shared" si="984"/>
        <v>3.1683802584380797E-38</v>
      </c>
      <c r="D4568" s="166">
        <f t="shared" si="985"/>
        <v>2.2558277767625785E-3</v>
      </c>
      <c r="E4568" s="167">
        <f t="shared" si="995"/>
        <v>24.291375447755232</v>
      </c>
      <c r="F4568" s="168">
        <f t="shared" si="996"/>
        <v>10.236946450948617</v>
      </c>
      <c r="G4568" s="168">
        <f t="shared" si="986"/>
        <v>355754.60047050705</v>
      </c>
      <c r="H4568" s="168">
        <f t="shared" si="987"/>
        <v>271310.33852408634</v>
      </c>
      <c r="I4568" s="169">
        <f t="shared" si="988"/>
        <v>627064.93899459345</v>
      </c>
      <c r="J4568" s="169">
        <f t="shared" si="990"/>
        <v>595526.23794966901</v>
      </c>
      <c r="K4568" s="95"/>
      <c r="L4568" s="265">
        <f t="shared" si="989"/>
        <v>240366.3178986971</v>
      </c>
      <c r="M4568" s="265">
        <f>$G4568*NonHospFrac+theModel!$H4568*NonHospFrac</f>
        <v>386698.62109589623</v>
      </c>
      <c r="N4568" s="266">
        <f t="shared" si="991"/>
        <v>627064.93899459334</v>
      </c>
      <c r="O4568" s="159"/>
      <c r="P4568" s="265">
        <f t="shared" si="992"/>
        <v>228276.91380343671</v>
      </c>
      <c r="Q4568" s="265">
        <f t="shared" si="993"/>
        <v>386697.06645422144</v>
      </c>
      <c r="R4568" s="266">
        <f t="shared" si="994"/>
        <v>614973.98025765817</v>
      </c>
    </row>
    <row r="4569" spans="1:18" x14ac:dyDescent="0.3">
      <c r="A4569" s="82">
        <v>4538</v>
      </c>
      <c r="B4569" s="94">
        <f t="shared" si="983"/>
        <v>3.1162231227651946E-38</v>
      </c>
      <c r="C4569" s="179">
        <f t="shared" si="984"/>
        <v>3.1091934600862711E-38</v>
      </c>
      <c r="D4569" s="166">
        <f t="shared" si="985"/>
        <v>2.2558277767625785E-3</v>
      </c>
      <c r="E4569" s="167">
        <f t="shared" si="995"/>
        <v>24.291375447755232</v>
      </c>
      <c r="F4569" s="168">
        <f t="shared" si="996"/>
        <v>10.239202278725379</v>
      </c>
      <c r="G4569" s="168">
        <f t="shared" si="986"/>
        <v>355832.99504972046</v>
      </c>
      <c r="H4569" s="168">
        <f t="shared" si="987"/>
        <v>271310.33852408634</v>
      </c>
      <c r="I4569" s="169">
        <f t="shared" si="988"/>
        <v>627143.3335738068</v>
      </c>
      <c r="J4569" s="169">
        <f t="shared" si="990"/>
        <v>595591.39322018297</v>
      </c>
      <c r="K4569" s="95"/>
      <c r="L4569" s="265">
        <f t="shared" si="989"/>
        <v>240396.36808198268</v>
      </c>
      <c r="M4569" s="265">
        <f>$G4569*NonHospFrac+theModel!$H4569*NonHospFrac</f>
        <v>386746.96549182408</v>
      </c>
      <c r="N4569" s="266">
        <f t="shared" si="991"/>
        <v>627143.3335738068</v>
      </c>
      <c r="O4569" s="159"/>
      <c r="P4569" s="265">
        <f t="shared" si="992"/>
        <v>228301.88909944077</v>
      </c>
      <c r="Q4569" s="265">
        <f t="shared" si="993"/>
        <v>386745.41085014929</v>
      </c>
      <c r="R4569" s="266">
        <f t="shared" si="994"/>
        <v>615047.29994959012</v>
      </c>
    </row>
    <row r="4570" spans="1:18" x14ac:dyDescent="0.3">
      <c r="A4570" s="82">
        <v>4539</v>
      </c>
      <c r="B4570" s="94">
        <f t="shared" si="983"/>
        <v>3.0580106436617557E-38</v>
      </c>
      <c r="C4570" s="179">
        <f t="shared" si="984"/>
        <v>3.0511122983101478E-38</v>
      </c>
      <c r="D4570" s="166">
        <f t="shared" si="985"/>
        <v>2.2558277767625785E-3</v>
      </c>
      <c r="E4570" s="167">
        <f t="shared" si="995"/>
        <v>24.291375447755232</v>
      </c>
      <c r="F4570" s="168">
        <f t="shared" si="996"/>
        <v>10.241458106502142</v>
      </c>
      <c r="G4570" s="168">
        <f t="shared" si="986"/>
        <v>355911.38962893392</v>
      </c>
      <c r="H4570" s="168">
        <f t="shared" si="987"/>
        <v>271310.33852408634</v>
      </c>
      <c r="I4570" s="169">
        <f t="shared" si="988"/>
        <v>627221.72815302026</v>
      </c>
      <c r="J4570" s="169">
        <f t="shared" si="990"/>
        <v>595656.54583483993</v>
      </c>
      <c r="K4570" s="95"/>
      <c r="L4570" s="265">
        <f t="shared" si="989"/>
        <v>240426.41826526826</v>
      </c>
      <c r="M4570" s="265">
        <f>$G4570*NonHospFrac+theModel!$H4570*NonHospFrac</f>
        <v>386795.30988775194</v>
      </c>
      <c r="N4570" s="266">
        <f t="shared" si="991"/>
        <v>627221.72815302014</v>
      </c>
      <c r="O4570" s="159"/>
      <c r="P4570" s="265">
        <f t="shared" si="992"/>
        <v>228326.86337740259</v>
      </c>
      <c r="Q4570" s="265">
        <f t="shared" si="993"/>
        <v>386793.75524607714</v>
      </c>
      <c r="R4570" s="266">
        <f t="shared" si="994"/>
        <v>615120.61862347974</v>
      </c>
    </row>
    <row r="4571" spans="1:18" x14ac:dyDescent="0.3">
      <c r="A4571" s="82">
        <v>4540</v>
      </c>
      <c r="B4571" s="94">
        <f t="shared" si="983"/>
        <v>3.000885600402886E-38</v>
      </c>
      <c r="C4571" s="179">
        <f t="shared" si="984"/>
        <v>2.9941161193106101E-38</v>
      </c>
      <c r="D4571" s="166">
        <f t="shared" si="985"/>
        <v>2.2558277767625785E-3</v>
      </c>
      <c r="E4571" s="167">
        <f t="shared" si="995"/>
        <v>24.291375447755232</v>
      </c>
      <c r="F4571" s="168">
        <f t="shared" si="996"/>
        <v>10.243713934278905</v>
      </c>
      <c r="G4571" s="168">
        <f t="shared" si="986"/>
        <v>355989.78420814726</v>
      </c>
      <c r="H4571" s="168">
        <f t="shared" si="987"/>
        <v>271310.33852408634</v>
      </c>
      <c r="I4571" s="169">
        <f t="shared" si="988"/>
        <v>627300.12273223361</v>
      </c>
      <c r="J4571" s="169">
        <f t="shared" si="990"/>
        <v>595721.69579374802</v>
      </c>
      <c r="K4571" s="95"/>
      <c r="L4571" s="265">
        <f t="shared" si="989"/>
        <v>240456.46844855382</v>
      </c>
      <c r="M4571" s="265">
        <f>$G4571*NonHospFrac+theModel!$H4571*NonHospFrac</f>
        <v>386843.65428367979</v>
      </c>
      <c r="N4571" s="266">
        <f t="shared" si="991"/>
        <v>627300.12273223361</v>
      </c>
      <c r="O4571" s="159"/>
      <c r="P4571" s="265">
        <f t="shared" si="992"/>
        <v>228351.83663736368</v>
      </c>
      <c r="Q4571" s="265">
        <f t="shared" si="993"/>
        <v>386842.09964200499</v>
      </c>
      <c r="R4571" s="266">
        <f t="shared" si="994"/>
        <v>615193.9362793687</v>
      </c>
    </row>
    <row r="4572" spans="1:18" x14ac:dyDescent="0.3">
      <c r="A4572" s="82">
        <v>4541</v>
      </c>
      <c r="B4572" s="94">
        <f t="shared" si="983"/>
        <v>2.9448276791875041E-38</v>
      </c>
      <c r="C4572" s="179">
        <f t="shared" si="984"/>
        <v>2.9381846551110137E-38</v>
      </c>
      <c r="D4572" s="166">
        <f t="shared" si="985"/>
        <v>2.2558277767625785E-3</v>
      </c>
      <c r="E4572" s="167">
        <f t="shared" si="995"/>
        <v>24.291375447755232</v>
      </c>
      <c r="F4572" s="168">
        <f t="shared" si="996"/>
        <v>10.245969762055667</v>
      </c>
      <c r="G4572" s="168">
        <f t="shared" si="986"/>
        <v>356068.17878736072</v>
      </c>
      <c r="H4572" s="168">
        <f t="shared" si="987"/>
        <v>271310.33852408634</v>
      </c>
      <c r="I4572" s="169">
        <f t="shared" si="988"/>
        <v>627378.51731144707</v>
      </c>
      <c r="J4572" s="169">
        <f t="shared" si="990"/>
        <v>595786.84309701563</v>
      </c>
      <c r="K4572" s="95"/>
      <c r="L4572" s="265">
        <f t="shared" si="989"/>
        <v>240486.51863183943</v>
      </c>
      <c r="M4572" s="265">
        <f>$G4572*NonHospFrac+theModel!$H4572*NonHospFrac</f>
        <v>386891.99867960764</v>
      </c>
      <c r="N4572" s="266">
        <f t="shared" si="991"/>
        <v>627378.51731144707</v>
      </c>
      <c r="O4572" s="159"/>
      <c r="P4572" s="265">
        <f t="shared" si="992"/>
        <v>228376.80887936556</v>
      </c>
      <c r="Q4572" s="265">
        <f t="shared" si="993"/>
        <v>386890.44403793284</v>
      </c>
      <c r="R4572" s="266">
        <f t="shared" si="994"/>
        <v>615267.25291729835</v>
      </c>
    </row>
    <row r="4573" spans="1:18" x14ac:dyDescent="0.3">
      <c r="A4573" s="82">
        <v>4542</v>
      </c>
      <c r="B4573" s="94">
        <f t="shared" si="983"/>
        <v>2.8898169456859134E-38</v>
      </c>
      <c r="C4573" s="179">
        <f t="shared" si="984"/>
        <v>2.8832980163500756E-38</v>
      </c>
      <c r="D4573" s="166">
        <f t="shared" si="985"/>
        <v>2.2558277767625785E-3</v>
      </c>
      <c r="E4573" s="167">
        <f t="shared" si="995"/>
        <v>24.291375447755232</v>
      </c>
      <c r="F4573" s="168">
        <f t="shared" si="996"/>
        <v>10.24822558983243</v>
      </c>
      <c r="G4573" s="168">
        <f t="shared" si="986"/>
        <v>356146.57336657413</v>
      </c>
      <c r="H4573" s="168">
        <f t="shared" si="987"/>
        <v>271310.33852408634</v>
      </c>
      <c r="I4573" s="169">
        <f t="shared" si="988"/>
        <v>627456.91189066041</v>
      </c>
      <c r="J4573" s="169">
        <f t="shared" si="990"/>
        <v>595851.9877447508</v>
      </c>
      <c r="K4573" s="95"/>
      <c r="L4573" s="265">
        <f t="shared" si="989"/>
        <v>240516.56881512498</v>
      </c>
      <c r="M4573" s="265">
        <f>$G4573*NonHospFrac+theModel!$H4573*NonHospFrac</f>
        <v>386940.34307553549</v>
      </c>
      <c r="N4573" s="266">
        <f t="shared" si="991"/>
        <v>627456.91189066041</v>
      </c>
      <c r="O4573" s="159"/>
      <c r="P4573" s="265">
        <f t="shared" si="992"/>
        <v>228401.78010344965</v>
      </c>
      <c r="Q4573" s="265">
        <f t="shared" si="993"/>
        <v>386938.7884338607</v>
      </c>
      <c r="R4573" s="266">
        <f t="shared" si="994"/>
        <v>615340.56853731035</v>
      </c>
    </row>
    <row r="4574" spans="1:18" x14ac:dyDescent="0.3">
      <c r="A4574" s="82">
        <v>4543</v>
      </c>
      <c r="B4574" s="94">
        <f t="shared" si="983"/>
        <v>2.8358338379505213E-38</v>
      </c>
      <c r="C4574" s="179">
        <f t="shared" si="984"/>
        <v>2.8294366852085893E-38</v>
      </c>
      <c r="D4574" s="166">
        <f t="shared" si="985"/>
        <v>2.2558277767625785E-3</v>
      </c>
      <c r="E4574" s="167">
        <f t="shared" si="995"/>
        <v>24.291375447755232</v>
      </c>
      <c r="F4574" s="168">
        <f t="shared" si="996"/>
        <v>10.250481417609192</v>
      </c>
      <c r="G4574" s="168">
        <f t="shared" si="986"/>
        <v>356224.96794578759</v>
      </c>
      <c r="H4574" s="168">
        <f t="shared" si="987"/>
        <v>271310.33852408634</v>
      </c>
      <c r="I4574" s="169">
        <f t="shared" si="988"/>
        <v>627535.30646987399</v>
      </c>
      <c r="J4574" s="169">
        <f t="shared" si="990"/>
        <v>595917.12973706203</v>
      </c>
      <c r="K4574" s="95"/>
      <c r="L4574" s="265">
        <f t="shared" si="989"/>
        <v>240546.61899841059</v>
      </c>
      <c r="M4574" s="265">
        <f>$G4574*NonHospFrac+theModel!$H4574*NonHospFrac</f>
        <v>386988.68747146334</v>
      </c>
      <c r="N4574" s="266">
        <f t="shared" si="991"/>
        <v>627535.30646987399</v>
      </c>
      <c r="O4574" s="159"/>
      <c r="P4574" s="265">
        <f t="shared" si="992"/>
        <v>228426.75030965754</v>
      </c>
      <c r="Q4574" s="265">
        <f t="shared" si="993"/>
        <v>386987.13282978855</v>
      </c>
      <c r="R4574" s="266">
        <f t="shared" si="994"/>
        <v>615413.88313944614</v>
      </c>
    </row>
    <row r="4575" spans="1:18" x14ac:dyDescent="0.3">
      <c r="A4575" s="82">
        <v>4544</v>
      </c>
      <c r="B4575" s="94">
        <f t="shared" ref="B4575:B4638" si="997">Constant*EXP(PowerTerm*(A4575)/7)</f>
        <v>2.7828591594602235E-38</v>
      </c>
      <c r="C4575" s="179">
        <f t="shared" ref="C4575:C4638" si="998">(1-theFloor)*B4575</f>
        <v>2.7765815084694948E-38</v>
      </c>
      <c r="D4575" s="166">
        <f t="shared" ref="D4575:D4638" si="999">theFloor</f>
        <v>2.2558277767625785E-3</v>
      </c>
      <c r="E4575" s="167">
        <f t="shared" si="995"/>
        <v>24.291375447755232</v>
      </c>
      <c r="F4575" s="168">
        <f t="shared" si="996"/>
        <v>10.252737245385955</v>
      </c>
      <c r="G4575" s="168">
        <f t="shared" ref="G4575:G4638" si="1000">$B$22*F4575*totInfected/365.25</f>
        <v>356303.36252500094</v>
      </c>
      <c r="H4575" s="168">
        <f t="shared" ref="H4575:H4638" si="1001">lostQALYs_Injured*E4575*totInfected/365.25</f>
        <v>271310.33852408634</v>
      </c>
      <c r="I4575" s="169">
        <f t="shared" ref="I4575:I4638" si="1002">H4575+G4575</f>
        <v>627613.70104908734</v>
      </c>
      <c r="J4575" s="169">
        <f t="shared" si="990"/>
        <v>595982.26907405723</v>
      </c>
      <c r="K4575" s="95"/>
      <c r="L4575" s="265">
        <f t="shared" ref="L4575:L4638" si="1003">$G4575*HospFrac+$H4575*HospFrac</f>
        <v>240576.66918169614</v>
      </c>
      <c r="M4575" s="265">
        <f>$G4575*NonHospFrac+theModel!$H4575*NonHospFrac</f>
        <v>387037.03186739114</v>
      </c>
      <c r="N4575" s="266">
        <f t="shared" si="991"/>
        <v>627613.70104908734</v>
      </c>
      <c r="O4575" s="159"/>
      <c r="P4575" s="265">
        <f t="shared" si="992"/>
        <v>228451.71949803061</v>
      </c>
      <c r="Q4575" s="265">
        <f t="shared" si="993"/>
        <v>387035.47722571634</v>
      </c>
      <c r="R4575" s="266">
        <f t="shared" si="994"/>
        <v>615487.19672374695</v>
      </c>
    </row>
    <row r="4576" spans="1:18" x14ac:dyDescent="0.3">
      <c r="A4576" s="82">
        <v>4545</v>
      </c>
      <c r="B4576" s="94">
        <f t="shared" si="997"/>
        <v>2.7308740722934276E-38</v>
      </c>
      <c r="C4576" s="179">
        <f t="shared" si="998"/>
        <v>2.7247136907063072E-38</v>
      </c>
      <c r="D4576" s="166">
        <f t="shared" si="999"/>
        <v>2.2558277767625785E-3</v>
      </c>
      <c r="E4576" s="167">
        <f t="shared" si="995"/>
        <v>24.291375447755232</v>
      </c>
      <c r="F4576" s="168">
        <f t="shared" si="996"/>
        <v>10.254993073162717</v>
      </c>
      <c r="G4576" s="168">
        <f t="shared" si="1000"/>
        <v>356381.7571042144</v>
      </c>
      <c r="H4576" s="168">
        <f t="shared" si="1001"/>
        <v>271310.33852408634</v>
      </c>
      <c r="I4576" s="169">
        <f t="shared" si="1002"/>
        <v>627692.09562830068</v>
      </c>
      <c r="J4576" s="169">
        <f t="shared" ref="J4576:J4639" si="1004">J4575+(I4576-I4575)/(1+discountDaily)^A4576</f>
        <v>596047.4057558449</v>
      </c>
      <c r="K4576" s="95"/>
      <c r="L4576" s="265">
        <f t="shared" si="1003"/>
        <v>240606.71936498172</v>
      </c>
      <c r="M4576" s="265">
        <f>$G4576*NonHospFrac+theModel!$H4576*NonHospFrac</f>
        <v>387085.37626331899</v>
      </c>
      <c r="N4576" s="266">
        <f t="shared" ref="N4576:N4639" si="1005">L4576+M4576</f>
        <v>627692.09562830068</v>
      </c>
      <c r="O4576" s="159"/>
      <c r="P4576" s="265">
        <f t="shared" ref="P4576:P4639" si="1006">P4575+(L4576-L4575)/(1+discountDaily)^A4576</f>
        <v>228476.68766861042</v>
      </c>
      <c r="Q4576" s="265">
        <f t="shared" ref="Q4576:Q4639" si="1007">Q4575+(M4576-M4575)/(1+discountDaily)^B4576</f>
        <v>387083.82162164419</v>
      </c>
      <c r="R4576" s="266">
        <f t="shared" ref="R4576:R4639" si="1008">P4576+Q4576</f>
        <v>615560.50929025467</v>
      </c>
    </row>
    <row r="4577" spans="1:18" x14ac:dyDescent="0.3">
      <c r="A4577" s="82">
        <v>4546</v>
      </c>
      <c r="B4577" s="94">
        <f t="shared" si="997"/>
        <v>2.6798600904298831E-38</v>
      </c>
      <c r="C4577" s="179">
        <f t="shared" si="998"/>
        <v>2.6738147876000537E-38</v>
      </c>
      <c r="D4577" s="166">
        <f t="shared" si="999"/>
        <v>2.2558277767625785E-3</v>
      </c>
      <c r="E4577" s="167">
        <f t="shared" ref="E4577:E4640" si="1009">C4577+E4576</f>
        <v>24.291375447755232</v>
      </c>
      <c r="F4577" s="168">
        <f t="shared" ref="F4577:F4640" si="1010">D4577+F4576</f>
        <v>10.25724890093948</v>
      </c>
      <c r="G4577" s="168">
        <f t="shared" si="1000"/>
        <v>356460.15168342786</v>
      </c>
      <c r="H4577" s="168">
        <f t="shared" si="1001"/>
        <v>271310.33852408634</v>
      </c>
      <c r="I4577" s="169">
        <f t="shared" si="1002"/>
        <v>627770.49020751426</v>
      </c>
      <c r="J4577" s="169">
        <f t="shared" si="1004"/>
        <v>596112.53978253331</v>
      </c>
      <c r="K4577" s="95"/>
      <c r="L4577" s="265">
        <f t="shared" si="1003"/>
        <v>240636.76954826733</v>
      </c>
      <c r="M4577" s="265">
        <f>$G4577*NonHospFrac+theModel!$H4577*NonHospFrac</f>
        <v>387133.7206592469</v>
      </c>
      <c r="N4577" s="266">
        <f t="shared" si="1005"/>
        <v>627770.49020751426</v>
      </c>
      <c r="O4577" s="159"/>
      <c r="P4577" s="265">
        <f t="shared" si="1006"/>
        <v>228501.65482143848</v>
      </c>
      <c r="Q4577" s="265">
        <f t="shared" si="1007"/>
        <v>387132.1660175721</v>
      </c>
      <c r="R4577" s="266">
        <f t="shared" si="1008"/>
        <v>615633.82083901064</v>
      </c>
    </row>
    <row r="4578" spans="1:18" x14ac:dyDescent="0.3">
      <c r="A4578" s="82">
        <v>4547</v>
      </c>
      <c r="B4578" s="94">
        <f t="shared" si="997"/>
        <v>2.6297990731763773E-38</v>
      </c>
      <c r="C4578" s="179">
        <f t="shared" si="998"/>
        <v>2.6238666993798013E-38</v>
      </c>
      <c r="D4578" s="166">
        <f t="shared" si="999"/>
        <v>2.2558277767625785E-3</v>
      </c>
      <c r="E4578" s="167">
        <f t="shared" si="1009"/>
        <v>24.291375447755232</v>
      </c>
      <c r="F4578" s="168">
        <f t="shared" si="1010"/>
        <v>10.259504728716243</v>
      </c>
      <c r="G4578" s="168">
        <f t="shared" si="1000"/>
        <v>356538.54626264126</v>
      </c>
      <c r="H4578" s="168">
        <f t="shared" si="1001"/>
        <v>271310.33852408634</v>
      </c>
      <c r="I4578" s="169">
        <f t="shared" si="1002"/>
        <v>627848.88478672761</v>
      </c>
      <c r="J4578" s="169">
        <f t="shared" si="1004"/>
        <v>596177.67115423037</v>
      </c>
      <c r="K4578" s="95"/>
      <c r="L4578" s="265">
        <f t="shared" si="1003"/>
        <v>240666.81973155288</v>
      </c>
      <c r="M4578" s="265">
        <f>$G4578*NonHospFrac+theModel!$H4578*NonHospFrac</f>
        <v>387182.06505517469</v>
      </c>
      <c r="N4578" s="266">
        <f t="shared" si="1005"/>
        <v>627848.88478672761</v>
      </c>
      <c r="O4578" s="159"/>
      <c r="P4578" s="265">
        <f t="shared" si="1006"/>
        <v>228526.6209565562</v>
      </c>
      <c r="Q4578" s="265">
        <f t="shared" si="1007"/>
        <v>387180.5104134999</v>
      </c>
      <c r="R4578" s="266">
        <f t="shared" si="1008"/>
        <v>615707.13137005607</v>
      </c>
    </row>
    <row r="4579" spans="1:18" x14ac:dyDescent="0.3">
      <c r="A4579" s="82">
        <v>4548</v>
      </c>
      <c r="B4579" s="94">
        <f t="shared" si="997"/>
        <v>2.5806732187164827E-38</v>
      </c>
      <c r="C4579" s="179">
        <f t="shared" si="998"/>
        <v>2.5748516643869545E-38</v>
      </c>
      <c r="D4579" s="166">
        <f t="shared" si="999"/>
        <v>2.2558277767625785E-3</v>
      </c>
      <c r="E4579" s="167">
        <f t="shared" si="1009"/>
        <v>24.291375447755232</v>
      </c>
      <c r="F4579" s="168">
        <f t="shared" si="1010"/>
        <v>10.261760556493005</v>
      </c>
      <c r="G4579" s="168">
        <f t="shared" si="1000"/>
        <v>356616.94084185467</v>
      </c>
      <c r="H4579" s="168">
        <f t="shared" si="1001"/>
        <v>271310.33852408634</v>
      </c>
      <c r="I4579" s="169">
        <f t="shared" si="1002"/>
        <v>627927.27936594095</v>
      </c>
      <c r="J4579" s="169">
        <f t="shared" si="1004"/>
        <v>596242.79987104447</v>
      </c>
      <c r="K4579" s="95"/>
      <c r="L4579" s="265">
        <f t="shared" si="1003"/>
        <v>240696.86991483846</v>
      </c>
      <c r="M4579" s="265">
        <f>$G4579*NonHospFrac+theModel!$H4579*NonHospFrac</f>
        <v>387230.40945110249</v>
      </c>
      <c r="N4579" s="266">
        <f t="shared" si="1005"/>
        <v>627927.27936594095</v>
      </c>
      <c r="O4579" s="159"/>
      <c r="P4579" s="265">
        <f t="shared" si="1006"/>
        <v>228551.58607400511</v>
      </c>
      <c r="Q4579" s="265">
        <f t="shared" si="1007"/>
        <v>387228.85480942769</v>
      </c>
      <c r="R4579" s="266">
        <f t="shared" si="1008"/>
        <v>615780.44088343275</v>
      </c>
    </row>
    <row r="4580" spans="1:18" x14ac:dyDescent="0.3">
      <c r="A4580" s="82">
        <v>4549</v>
      </c>
      <c r="B4580" s="94">
        <f t="shared" si="997"/>
        <v>2.5324650577795803E-38</v>
      </c>
      <c r="C4580" s="179">
        <f t="shared" si="998"/>
        <v>2.5267522527585607E-38</v>
      </c>
      <c r="D4580" s="166">
        <f t="shared" si="999"/>
        <v>2.2558277767625785E-3</v>
      </c>
      <c r="E4580" s="167">
        <f t="shared" si="1009"/>
        <v>24.291375447755232</v>
      </c>
      <c r="F4580" s="168">
        <f t="shared" si="1010"/>
        <v>10.264016384269768</v>
      </c>
      <c r="G4580" s="168">
        <f t="shared" si="1000"/>
        <v>356695.33542106813</v>
      </c>
      <c r="H4580" s="168">
        <f t="shared" si="1001"/>
        <v>271310.33852408634</v>
      </c>
      <c r="I4580" s="169">
        <f t="shared" si="1002"/>
        <v>628005.67394515453</v>
      </c>
      <c r="J4580" s="169">
        <f t="shared" si="1004"/>
        <v>596307.9259330841</v>
      </c>
      <c r="K4580" s="95"/>
      <c r="L4580" s="265">
        <f t="shared" si="1003"/>
        <v>240726.92009812404</v>
      </c>
      <c r="M4580" s="265">
        <f>$G4580*NonHospFrac+theModel!$H4580*NonHospFrac</f>
        <v>387278.7538470304</v>
      </c>
      <c r="N4580" s="266">
        <f t="shared" si="1005"/>
        <v>628005.67394515441</v>
      </c>
      <c r="O4580" s="159"/>
      <c r="P4580" s="265">
        <f t="shared" si="1006"/>
        <v>228576.55017382669</v>
      </c>
      <c r="Q4580" s="265">
        <f t="shared" si="1007"/>
        <v>387277.1992053556</v>
      </c>
      <c r="R4580" s="266">
        <f t="shared" si="1008"/>
        <v>615853.74937918223</v>
      </c>
    </row>
    <row r="4581" spans="1:18" x14ac:dyDescent="0.3">
      <c r="A4581" s="82">
        <v>4550</v>
      </c>
      <c r="B4581" s="94">
        <f t="shared" si="997"/>
        <v>2.4851574474293407E-38</v>
      </c>
      <c r="C4581" s="179">
        <f t="shared" si="998"/>
        <v>2.4795513602298009E-38</v>
      </c>
      <c r="D4581" s="166">
        <f t="shared" si="999"/>
        <v>2.2558277767625785E-3</v>
      </c>
      <c r="E4581" s="167">
        <f t="shared" si="1009"/>
        <v>24.291375447755232</v>
      </c>
      <c r="F4581" s="168">
        <f t="shared" si="1010"/>
        <v>10.26627221204653</v>
      </c>
      <c r="G4581" s="168">
        <f t="shared" si="1000"/>
        <v>356773.73000028153</v>
      </c>
      <c r="H4581" s="168">
        <f t="shared" si="1001"/>
        <v>271310.33852408634</v>
      </c>
      <c r="I4581" s="169">
        <f t="shared" si="1002"/>
        <v>628084.06852436787</v>
      </c>
      <c r="J4581" s="169">
        <f t="shared" si="1004"/>
        <v>596373.04934045707</v>
      </c>
      <c r="K4581" s="95"/>
      <c r="L4581" s="265">
        <f t="shared" si="1003"/>
        <v>240756.97028140962</v>
      </c>
      <c r="M4581" s="265">
        <f>$G4581*NonHospFrac+theModel!$H4581*NonHospFrac</f>
        <v>387327.09824295819</v>
      </c>
      <c r="N4581" s="266">
        <f t="shared" si="1005"/>
        <v>628084.06852436787</v>
      </c>
      <c r="O4581" s="159"/>
      <c r="P4581" s="265">
        <f t="shared" si="1006"/>
        <v>228601.51325606243</v>
      </c>
      <c r="Q4581" s="265">
        <f t="shared" si="1007"/>
        <v>387325.5436012834</v>
      </c>
      <c r="R4581" s="266">
        <f t="shared" si="1008"/>
        <v>615927.05685734586</v>
      </c>
    </row>
    <row r="4582" spans="1:18" x14ac:dyDescent="0.3">
      <c r="A4582" s="82">
        <v>4551</v>
      </c>
      <c r="B4582" s="94">
        <f t="shared" si="997"/>
        <v>2.4387335649670736E-38</v>
      </c>
      <c r="C4582" s="179">
        <f t="shared" si="998"/>
        <v>2.4332322020510975E-38</v>
      </c>
      <c r="D4582" s="166">
        <f t="shared" si="999"/>
        <v>2.2558277767625785E-3</v>
      </c>
      <c r="E4582" s="167">
        <f t="shared" si="1009"/>
        <v>24.291375447755232</v>
      </c>
      <c r="F4582" s="168">
        <f t="shared" si="1010"/>
        <v>10.268528039823293</v>
      </c>
      <c r="G4582" s="168">
        <f t="shared" si="1000"/>
        <v>356852.12457949494</v>
      </c>
      <c r="H4582" s="168">
        <f t="shared" si="1001"/>
        <v>271310.33852408634</v>
      </c>
      <c r="I4582" s="169">
        <f t="shared" si="1002"/>
        <v>628162.46310358122</v>
      </c>
      <c r="J4582" s="169">
        <f t="shared" si="1004"/>
        <v>596438.17009327176</v>
      </c>
      <c r="K4582" s="95"/>
      <c r="L4582" s="265">
        <f t="shared" si="1003"/>
        <v>240787.0204646952</v>
      </c>
      <c r="M4582" s="265">
        <f>$G4582*NonHospFrac+theModel!$H4582*NonHospFrac</f>
        <v>387375.44263888604</v>
      </c>
      <c r="N4582" s="266">
        <f t="shared" si="1005"/>
        <v>628162.46310358122</v>
      </c>
      <c r="O4582" s="159"/>
      <c r="P4582" s="265">
        <f t="shared" si="1006"/>
        <v>228626.47532075379</v>
      </c>
      <c r="Q4582" s="265">
        <f t="shared" si="1007"/>
        <v>387373.88799721125</v>
      </c>
      <c r="R4582" s="266">
        <f t="shared" si="1008"/>
        <v>616000.36331796506</v>
      </c>
    </row>
    <row r="4583" spans="1:18" x14ac:dyDescent="0.3">
      <c r="A4583" s="82">
        <v>4552</v>
      </c>
      <c r="B4583" s="94">
        <f t="shared" si="997"/>
        <v>2.393176901950105E-38</v>
      </c>
      <c r="C4583" s="179">
        <f t="shared" si="998"/>
        <v>2.387778307019979E-38</v>
      </c>
      <c r="D4583" s="166">
        <f t="shared" si="999"/>
        <v>2.2558277767625785E-3</v>
      </c>
      <c r="E4583" s="167">
        <f t="shared" si="1009"/>
        <v>24.291375447755232</v>
      </c>
      <c r="F4583" s="168">
        <f t="shared" si="1010"/>
        <v>10.270783867600056</v>
      </c>
      <c r="G4583" s="168">
        <f t="shared" si="1000"/>
        <v>356930.51915870834</v>
      </c>
      <c r="H4583" s="168">
        <f t="shared" si="1001"/>
        <v>271310.33852408634</v>
      </c>
      <c r="I4583" s="169">
        <f t="shared" si="1002"/>
        <v>628240.85768279468</v>
      </c>
      <c r="J4583" s="169">
        <f t="shared" si="1004"/>
        <v>596503.28819163644</v>
      </c>
      <c r="K4583" s="95"/>
      <c r="L4583" s="265">
        <f t="shared" si="1003"/>
        <v>240817.07064798078</v>
      </c>
      <c r="M4583" s="265">
        <f>$G4583*NonHospFrac+theModel!$H4583*NonHospFrac</f>
        <v>387423.7870348139</v>
      </c>
      <c r="N4583" s="266">
        <f t="shared" si="1005"/>
        <v>628240.85768279468</v>
      </c>
      <c r="O4583" s="159"/>
      <c r="P4583" s="265">
        <f t="shared" si="1006"/>
        <v>228651.43636794225</v>
      </c>
      <c r="Q4583" s="265">
        <f t="shared" si="1007"/>
        <v>387422.2323931391</v>
      </c>
      <c r="R4583" s="266">
        <f t="shared" si="1008"/>
        <v>616073.6687610813</v>
      </c>
    </row>
    <row r="4584" spans="1:18" x14ac:dyDescent="0.3">
      <c r="A4584" s="82">
        <v>4553</v>
      </c>
      <c r="B4584" s="94">
        <f t="shared" si="997"/>
        <v>2.3484712583208111E-38</v>
      </c>
      <c r="C4584" s="179">
        <f t="shared" si="998"/>
        <v>2.3431735116233624E-38</v>
      </c>
      <c r="D4584" s="166">
        <f t="shared" si="999"/>
        <v>2.2558277767625785E-3</v>
      </c>
      <c r="E4584" s="167">
        <f t="shared" si="1009"/>
        <v>24.291375447755232</v>
      </c>
      <c r="F4584" s="168">
        <f t="shared" si="1010"/>
        <v>10.273039695376818</v>
      </c>
      <c r="G4584" s="168">
        <f t="shared" si="1000"/>
        <v>357008.91373792174</v>
      </c>
      <c r="H4584" s="168">
        <f t="shared" si="1001"/>
        <v>271310.33852408634</v>
      </c>
      <c r="I4584" s="169">
        <f t="shared" si="1002"/>
        <v>628319.25226200814</v>
      </c>
      <c r="J4584" s="169">
        <f t="shared" si="1004"/>
        <v>596568.40363565926</v>
      </c>
      <c r="K4584" s="95"/>
      <c r="L4584" s="265">
        <f t="shared" si="1003"/>
        <v>240847.12083126634</v>
      </c>
      <c r="M4584" s="265">
        <f>$G4584*NonHospFrac+theModel!$H4584*NonHospFrac</f>
        <v>387472.13143074175</v>
      </c>
      <c r="N4584" s="266">
        <f t="shared" si="1005"/>
        <v>628319.25226200814</v>
      </c>
      <c r="O4584" s="159"/>
      <c r="P4584" s="265">
        <f t="shared" si="1006"/>
        <v>228676.39639766928</v>
      </c>
      <c r="Q4584" s="265">
        <f t="shared" si="1007"/>
        <v>387470.57678906695</v>
      </c>
      <c r="R4584" s="266">
        <f t="shared" si="1008"/>
        <v>616146.97318673623</v>
      </c>
    </row>
    <row r="4585" spans="1:18" x14ac:dyDescent="0.3">
      <c r="A4585" s="82">
        <v>4554</v>
      </c>
      <c r="B4585" s="94">
        <f t="shared" si="997"/>
        <v>2.3046007366462216E-38</v>
      </c>
      <c r="C4585" s="179">
        <f t="shared" si="998"/>
        <v>2.2994019542901476E-38</v>
      </c>
      <c r="D4585" s="166">
        <f t="shared" si="999"/>
        <v>2.2558277767625785E-3</v>
      </c>
      <c r="E4585" s="167">
        <f t="shared" si="1009"/>
        <v>24.291375447755232</v>
      </c>
      <c r="F4585" s="168">
        <f t="shared" si="1010"/>
        <v>10.275295523153581</v>
      </c>
      <c r="G4585" s="168">
        <f t="shared" si="1000"/>
        <v>357087.3083171352</v>
      </c>
      <c r="H4585" s="168">
        <f t="shared" si="1001"/>
        <v>271310.33852408634</v>
      </c>
      <c r="I4585" s="169">
        <f t="shared" si="1002"/>
        <v>628397.64684122149</v>
      </c>
      <c r="J4585" s="169">
        <f t="shared" si="1004"/>
        <v>596633.51642544824</v>
      </c>
      <c r="K4585" s="95"/>
      <c r="L4585" s="265">
        <f t="shared" si="1003"/>
        <v>240877.17101455195</v>
      </c>
      <c r="M4585" s="265">
        <f>$G4585*NonHospFrac+theModel!$H4585*NonHospFrac</f>
        <v>387520.4758266696</v>
      </c>
      <c r="N4585" s="266">
        <f t="shared" si="1005"/>
        <v>628397.64684122149</v>
      </c>
      <c r="O4585" s="159"/>
      <c r="P4585" s="265">
        <f t="shared" si="1006"/>
        <v>228701.35540997639</v>
      </c>
      <c r="Q4585" s="265">
        <f t="shared" si="1007"/>
        <v>387518.9211849948</v>
      </c>
      <c r="R4585" s="266">
        <f t="shared" si="1008"/>
        <v>616220.27659497119</v>
      </c>
    </row>
    <row r="4586" spans="1:18" x14ac:dyDescent="0.3">
      <c r="A4586" s="82">
        <v>4555</v>
      </c>
      <c r="B4586" s="94">
        <f t="shared" si="997"/>
        <v>2.2615497364646801E-38</v>
      </c>
      <c r="C4586" s="179">
        <f t="shared" si="998"/>
        <v>2.256448069750633E-38</v>
      </c>
      <c r="D4586" s="166">
        <f t="shared" si="999"/>
        <v>2.2558277767625785E-3</v>
      </c>
      <c r="E4586" s="167">
        <f t="shared" si="1009"/>
        <v>24.291375447755232</v>
      </c>
      <c r="F4586" s="168">
        <f t="shared" si="1010"/>
        <v>10.277551350930343</v>
      </c>
      <c r="G4586" s="168">
        <f t="shared" si="1000"/>
        <v>357165.70289634861</v>
      </c>
      <c r="H4586" s="168">
        <f t="shared" si="1001"/>
        <v>271310.33852408634</v>
      </c>
      <c r="I4586" s="169">
        <f t="shared" si="1002"/>
        <v>628476.04142043495</v>
      </c>
      <c r="J4586" s="169">
        <f t="shared" si="1004"/>
        <v>596698.62656111189</v>
      </c>
      <c r="K4586" s="95"/>
      <c r="L4586" s="265">
        <f t="shared" si="1003"/>
        <v>240907.2211978375</v>
      </c>
      <c r="M4586" s="265">
        <f>$G4586*NonHospFrac+theModel!$H4586*NonHospFrac</f>
        <v>387568.82022259745</v>
      </c>
      <c r="N4586" s="266">
        <f t="shared" si="1005"/>
        <v>628476.04142043495</v>
      </c>
      <c r="O4586" s="159"/>
      <c r="P4586" s="265">
        <f t="shared" si="1006"/>
        <v>228726.31340490497</v>
      </c>
      <c r="Q4586" s="265">
        <f t="shared" si="1007"/>
        <v>387567.26558092266</v>
      </c>
      <c r="R4586" s="266">
        <f t="shared" si="1008"/>
        <v>616293.57898582763</v>
      </c>
    </row>
    <row r="4587" spans="1:18" x14ac:dyDescent="0.3">
      <c r="A4587" s="82">
        <v>4556</v>
      </c>
      <c r="B4587" s="94">
        <f t="shared" si="997"/>
        <v>2.2193029487383207E-38</v>
      </c>
      <c r="C4587" s="179">
        <f t="shared" si="998"/>
        <v>2.2142965835015056E-38</v>
      </c>
      <c r="D4587" s="166">
        <f t="shared" si="999"/>
        <v>2.2558277767625785E-3</v>
      </c>
      <c r="E4587" s="167">
        <f t="shared" si="1009"/>
        <v>24.291375447755232</v>
      </c>
      <c r="F4587" s="168">
        <f t="shared" si="1010"/>
        <v>10.279807178707106</v>
      </c>
      <c r="G4587" s="168">
        <f t="shared" si="1000"/>
        <v>357244.09747556207</v>
      </c>
      <c r="H4587" s="168">
        <f t="shared" si="1001"/>
        <v>271310.33852408634</v>
      </c>
      <c r="I4587" s="169">
        <f t="shared" si="1002"/>
        <v>628554.43599964841</v>
      </c>
      <c r="J4587" s="169">
        <f t="shared" si="1004"/>
        <v>596763.73404275812</v>
      </c>
      <c r="K4587" s="95"/>
      <c r="L4587" s="265">
        <f t="shared" si="1003"/>
        <v>240937.27138112311</v>
      </c>
      <c r="M4587" s="265">
        <f>$G4587*NonHospFrac+theModel!$H4587*NonHospFrac</f>
        <v>387617.1646185253</v>
      </c>
      <c r="N4587" s="266">
        <f t="shared" si="1005"/>
        <v>628554.43599964841</v>
      </c>
      <c r="O4587" s="159"/>
      <c r="P4587" s="265">
        <f t="shared" si="1006"/>
        <v>228751.27038249659</v>
      </c>
      <c r="Q4587" s="265">
        <f t="shared" si="1007"/>
        <v>387615.60997685051</v>
      </c>
      <c r="R4587" s="266">
        <f t="shared" si="1008"/>
        <v>616366.88035934709</v>
      </c>
    </row>
    <row r="4588" spans="1:18" x14ac:dyDescent="0.3">
      <c r="A4588" s="82">
        <v>4557</v>
      </c>
      <c r="B4588" s="94">
        <f t="shared" si="997"/>
        <v>2.1778453504091331E-38</v>
      </c>
      <c r="C4588" s="179">
        <f t="shared" si="998"/>
        <v>2.172932506374187E-38</v>
      </c>
      <c r="D4588" s="166">
        <f t="shared" si="999"/>
        <v>2.2558277767625785E-3</v>
      </c>
      <c r="E4588" s="167">
        <f t="shared" si="1009"/>
        <v>24.291375447755232</v>
      </c>
      <c r="F4588" s="168">
        <f t="shared" si="1010"/>
        <v>10.282063006483869</v>
      </c>
      <c r="G4588" s="168">
        <f t="shared" si="1000"/>
        <v>357322.49205477542</v>
      </c>
      <c r="H4588" s="168">
        <f t="shared" si="1001"/>
        <v>271310.33852408634</v>
      </c>
      <c r="I4588" s="169">
        <f t="shared" si="1002"/>
        <v>628632.83057886176</v>
      </c>
      <c r="J4588" s="169">
        <f t="shared" si="1004"/>
        <v>596828.83887049521</v>
      </c>
      <c r="K4588" s="95"/>
      <c r="L4588" s="265">
        <f t="shared" si="1003"/>
        <v>240967.32156440866</v>
      </c>
      <c r="M4588" s="265">
        <f>$G4588*NonHospFrac+theModel!$H4588*NonHospFrac</f>
        <v>387665.50901445304</v>
      </c>
      <c r="N4588" s="266">
        <f t="shared" si="1005"/>
        <v>628632.83057886176</v>
      </c>
      <c r="O4588" s="159"/>
      <c r="P4588" s="265">
        <f t="shared" si="1006"/>
        <v>228776.22634279262</v>
      </c>
      <c r="Q4588" s="265">
        <f t="shared" si="1007"/>
        <v>387663.95437277824</v>
      </c>
      <c r="R4588" s="266">
        <f t="shared" si="1008"/>
        <v>616440.18071557092</v>
      </c>
    </row>
    <row r="4589" spans="1:18" x14ac:dyDescent="0.3">
      <c r="A4589" s="82">
        <v>4558</v>
      </c>
      <c r="B4589" s="94">
        <f t="shared" si="997"/>
        <v>2.1371621990567324E-38</v>
      </c>
      <c r="C4589" s="179">
        <f t="shared" si="998"/>
        <v>2.1323411292046532E-38</v>
      </c>
      <c r="D4589" s="166">
        <f t="shared" si="999"/>
        <v>2.2558277767625785E-3</v>
      </c>
      <c r="E4589" s="167">
        <f t="shared" si="1009"/>
        <v>24.291375447755232</v>
      </c>
      <c r="F4589" s="168">
        <f t="shared" si="1010"/>
        <v>10.284318834260631</v>
      </c>
      <c r="G4589" s="168">
        <f t="shared" si="1000"/>
        <v>357400.88663398888</v>
      </c>
      <c r="H4589" s="168">
        <f t="shared" si="1001"/>
        <v>271310.33852408634</v>
      </c>
      <c r="I4589" s="169">
        <f t="shared" si="1002"/>
        <v>628711.22515807522</v>
      </c>
      <c r="J4589" s="169">
        <f t="shared" si="1004"/>
        <v>596893.94104443141</v>
      </c>
      <c r="K4589" s="95"/>
      <c r="L4589" s="265">
        <f t="shared" si="1003"/>
        <v>240997.37174769424</v>
      </c>
      <c r="M4589" s="265">
        <f>$G4589*NonHospFrac+theModel!$H4589*NonHospFrac</f>
        <v>387713.85341038095</v>
      </c>
      <c r="N4589" s="266">
        <f t="shared" si="1005"/>
        <v>628711.22515807522</v>
      </c>
      <c r="O4589" s="159"/>
      <c r="P4589" s="265">
        <f t="shared" si="1006"/>
        <v>228801.18128583461</v>
      </c>
      <c r="Q4589" s="265">
        <f t="shared" si="1007"/>
        <v>387712.29876870615</v>
      </c>
      <c r="R4589" s="266">
        <f t="shared" si="1008"/>
        <v>616513.48005454079</v>
      </c>
    </row>
    <row r="4590" spans="1:18" x14ac:dyDescent="0.3">
      <c r="A4590" s="82">
        <v>4559</v>
      </c>
      <c r="B4590" s="94">
        <f t="shared" si="997"/>
        <v>2.0972390276559161E-38</v>
      </c>
      <c r="C4590" s="179">
        <f t="shared" si="998"/>
        <v>2.0925080176028194E-38</v>
      </c>
      <c r="D4590" s="166">
        <f t="shared" si="999"/>
        <v>2.2558277767625785E-3</v>
      </c>
      <c r="E4590" s="167">
        <f t="shared" si="1009"/>
        <v>24.291375447755232</v>
      </c>
      <c r="F4590" s="168">
        <f t="shared" si="1010"/>
        <v>10.286574662037394</v>
      </c>
      <c r="G4590" s="168">
        <f t="shared" si="1000"/>
        <v>357479.28121320228</v>
      </c>
      <c r="H4590" s="168">
        <f t="shared" si="1001"/>
        <v>271310.33852408634</v>
      </c>
      <c r="I4590" s="169">
        <f t="shared" si="1002"/>
        <v>628789.61973728868</v>
      </c>
      <c r="J4590" s="169">
        <f t="shared" si="1004"/>
        <v>596959.04056467488</v>
      </c>
      <c r="K4590" s="95"/>
      <c r="L4590" s="265">
        <f t="shared" si="1003"/>
        <v>241027.42193097982</v>
      </c>
      <c r="M4590" s="265">
        <f>$G4590*NonHospFrac+theModel!$H4590*NonHospFrac</f>
        <v>387762.19780630874</v>
      </c>
      <c r="N4590" s="266">
        <f t="shared" si="1005"/>
        <v>628789.61973728857</v>
      </c>
      <c r="O4590" s="159"/>
      <c r="P4590" s="265">
        <f t="shared" si="1006"/>
        <v>228826.13521166399</v>
      </c>
      <c r="Q4590" s="265">
        <f t="shared" si="1007"/>
        <v>387760.64316463395</v>
      </c>
      <c r="R4590" s="266">
        <f t="shared" si="1008"/>
        <v>616586.77837629791</v>
      </c>
    </row>
    <row r="4591" spans="1:18" x14ac:dyDescent="0.3">
      <c r="A4591" s="82">
        <v>4560</v>
      </c>
      <c r="B4591" s="94">
        <f t="shared" si="997"/>
        <v>2.0580616394321571E-38</v>
      </c>
      <c r="C4591" s="179">
        <f t="shared" si="998"/>
        <v>2.0534190068196365E-38</v>
      </c>
      <c r="D4591" s="166">
        <f t="shared" si="999"/>
        <v>2.2558277767625785E-3</v>
      </c>
      <c r="E4591" s="167">
        <f t="shared" si="1009"/>
        <v>24.291375447755232</v>
      </c>
      <c r="F4591" s="168">
        <f t="shared" si="1010"/>
        <v>10.288830489814156</v>
      </c>
      <c r="G4591" s="168">
        <f t="shared" si="1000"/>
        <v>357557.67579241574</v>
      </c>
      <c r="H4591" s="168">
        <f t="shared" si="1001"/>
        <v>271310.33852408634</v>
      </c>
      <c r="I4591" s="169">
        <f t="shared" si="1002"/>
        <v>628868.01431650203</v>
      </c>
      <c r="J4591" s="169">
        <f t="shared" si="1004"/>
        <v>597024.13743133366</v>
      </c>
      <c r="K4591" s="95"/>
      <c r="L4591" s="265">
        <f t="shared" si="1003"/>
        <v>241057.4721142654</v>
      </c>
      <c r="M4591" s="265">
        <f>$G4591*NonHospFrac+theModel!$H4591*NonHospFrac</f>
        <v>387810.54220223665</v>
      </c>
      <c r="N4591" s="266">
        <f t="shared" si="1005"/>
        <v>628868.01431650203</v>
      </c>
      <c r="O4591" s="159"/>
      <c r="P4591" s="265">
        <f t="shared" si="1006"/>
        <v>228851.08812032224</v>
      </c>
      <c r="Q4591" s="265">
        <f t="shared" si="1007"/>
        <v>387808.98756056186</v>
      </c>
      <c r="R4591" s="266">
        <f t="shared" si="1008"/>
        <v>616660.07568088407</v>
      </c>
    </row>
    <row r="4592" spans="1:18" x14ac:dyDescent="0.3">
      <c r="A4592" s="82">
        <v>4561</v>
      </c>
      <c r="B4592" s="94">
        <f t="shared" si="997"/>
        <v>2.0196161028131961E-38</v>
      </c>
      <c r="C4592" s="179">
        <f t="shared" si="998"/>
        <v>2.0150601967100732E-38</v>
      </c>
      <c r="D4592" s="166">
        <f t="shared" si="999"/>
        <v>2.2558277767625785E-3</v>
      </c>
      <c r="E4592" s="167">
        <f t="shared" si="1009"/>
        <v>24.291375447755232</v>
      </c>
      <c r="F4592" s="168">
        <f t="shared" si="1010"/>
        <v>10.291086317590919</v>
      </c>
      <c r="G4592" s="168">
        <f t="shared" si="1000"/>
        <v>357636.07037162909</v>
      </c>
      <c r="H4592" s="168">
        <f t="shared" si="1001"/>
        <v>271310.33852408634</v>
      </c>
      <c r="I4592" s="169">
        <f t="shared" si="1002"/>
        <v>628946.40889571537</v>
      </c>
      <c r="J4592" s="169">
        <f t="shared" si="1004"/>
        <v>597089.231644516</v>
      </c>
      <c r="K4592" s="95"/>
      <c r="L4592" s="265">
        <f t="shared" si="1003"/>
        <v>241087.52229755095</v>
      </c>
      <c r="M4592" s="265">
        <f>$G4592*NonHospFrac+theModel!$H4592*NonHospFrac</f>
        <v>387858.88659816445</v>
      </c>
      <c r="N4592" s="266">
        <f t="shared" si="1005"/>
        <v>628946.40889571537</v>
      </c>
      <c r="O4592" s="159"/>
      <c r="P4592" s="265">
        <f t="shared" si="1006"/>
        <v>228876.04001185077</v>
      </c>
      <c r="Q4592" s="265">
        <f t="shared" si="1007"/>
        <v>387857.33195648965</v>
      </c>
      <c r="R4592" s="266">
        <f t="shared" si="1008"/>
        <v>616733.37196834036</v>
      </c>
    </row>
    <row r="4593" spans="1:18" x14ac:dyDescent="0.3">
      <c r="A4593" s="82">
        <v>4562</v>
      </c>
      <c r="B4593" s="94">
        <f t="shared" si="997"/>
        <v>1.9818887464749423E-38</v>
      </c>
      <c r="C4593" s="179">
        <f t="shared" si="998"/>
        <v>1.977417946790191E-38</v>
      </c>
      <c r="D4593" s="166">
        <f t="shared" si="999"/>
        <v>2.2558277767625785E-3</v>
      </c>
      <c r="E4593" s="167">
        <f t="shared" si="1009"/>
        <v>24.291375447755232</v>
      </c>
      <c r="F4593" s="168">
        <f t="shared" si="1010"/>
        <v>10.293342145367681</v>
      </c>
      <c r="G4593" s="168">
        <f t="shared" si="1000"/>
        <v>357714.46495084255</v>
      </c>
      <c r="H4593" s="168">
        <f t="shared" si="1001"/>
        <v>271310.33852408634</v>
      </c>
      <c r="I4593" s="169">
        <f t="shared" si="1002"/>
        <v>629024.80347492895</v>
      </c>
      <c r="J4593" s="169">
        <f t="shared" si="1004"/>
        <v>597154.32320433017</v>
      </c>
      <c r="K4593" s="95"/>
      <c r="L4593" s="265">
        <f t="shared" si="1003"/>
        <v>241117.57248083656</v>
      </c>
      <c r="M4593" s="265">
        <f>$G4593*NonHospFrac+theModel!$H4593*NonHospFrac</f>
        <v>387907.2309940923</v>
      </c>
      <c r="N4593" s="266">
        <f t="shared" si="1005"/>
        <v>629024.80347492883</v>
      </c>
      <c r="O4593" s="159"/>
      <c r="P4593" s="265">
        <f t="shared" si="1006"/>
        <v>228900.99088629114</v>
      </c>
      <c r="Q4593" s="265">
        <f t="shared" si="1007"/>
        <v>387905.6763524175</v>
      </c>
      <c r="R4593" s="266">
        <f t="shared" si="1008"/>
        <v>616806.66723870859</v>
      </c>
    </row>
    <row r="4594" spans="1:18" x14ac:dyDescent="0.3">
      <c r="A4594" s="82">
        <v>4563</v>
      </c>
      <c r="B4594" s="94">
        <f t="shared" si="997"/>
        <v>1.9448661544799174E-38</v>
      </c>
      <c r="C4594" s="179">
        <f t="shared" si="998"/>
        <v>1.9404788713865562E-38</v>
      </c>
      <c r="D4594" s="166">
        <f t="shared" si="999"/>
        <v>2.2558277767625785E-3</v>
      </c>
      <c r="E4594" s="167">
        <f t="shared" si="1009"/>
        <v>24.291375447755232</v>
      </c>
      <c r="F4594" s="168">
        <f t="shared" si="1010"/>
        <v>10.295597973144444</v>
      </c>
      <c r="G4594" s="168">
        <f t="shared" si="1000"/>
        <v>357792.85953005601</v>
      </c>
      <c r="H4594" s="168">
        <f t="shared" si="1001"/>
        <v>271310.33852408634</v>
      </c>
      <c r="I4594" s="169">
        <f t="shared" si="1002"/>
        <v>629103.1980541423</v>
      </c>
      <c r="J4594" s="169">
        <f t="shared" si="1004"/>
        <v>597219.41211088409</v>
      </c>
      <c r="K4594" s="95"/>
      <c r="L4594" s="265">
        <f t="shared" si="1003"/>
        <v>241147.62266412214</v>
      </c>
      <c r="M4594" s="265">
        <f>$G4594*NonHospFrac+theModel!$H4594*NonHospFrac</f>
        <v>387955.57539002015</v>
      </c>
      <c r="N4594" s="266">
        <f t="shared" si="1005"/>
        <v>629103.1980541423</v>
      </c>
      <c r="O4594" s="159"/>
      <c r="P4594" s="265">
        <f t="shared" si="1006"/>
        <v>228925.94074368471</v>
      </c>
      <c r="Q4594" s="265">
        <f t="shared" si="1007"/>
        <v>387954.02074834536</v>
      </c>
      <c r="R4594" s="266">
        <f t="shared" si="1008"/>
        <v>616879.96149203007</v>
      </c>
    </row>
    <row r="4595" spans="1:18" x14ac:dyDescent="0.3">
      <c r="A4595" s="82">
        <v>4564</v>
      </c>
      <c r="B4595" s="94">
        <f t="shared" si="997"/>
        <v>1.9085351615065437E-38</v>
      </c>
      <c r="C4595" s="179">
        <f t="shared" si="998"/>
        <v>1.904229834876289E-38</v>
      </c>
      <c r="D4595" s="166">
        <f t="shared" si="999"/>
        <v>2.2558277767625785E-3</v>
      </c>
      <c r="E4595" s="167">
        <f t="shared" si="1009"/>
        <v>24.291375447755232</v>
      </c>
      <c r="F4595" s="168">
        <f t="shared" si="1010"/>
        <v>10.297853800921207</v>
      </c>
      <c r="G4595" s="168">
        <f t="shared" si="1000"/>
        <v>357871.25410926942</v>
      </c>
      <c r="H4595" s="168">
        <f t="shared" si="1001"/>
        <v>271310.33852408634</v>
      </c>
      <c r="I4595" s="169">
        <f t="shared" si="1002"/>
        <v>629181.59263335576</v>
      </c>
      <c r="J4595" s="169">
        <f t="shared" si="1004"/>
        <v>597284.49836428615</v>
      </c>
      <c r="K4595" s="95"/>
      <c r="L4595" s="265">
        <f t="shared" si="1003"/>
        <v>241177.67284740772</v>
      </c>
      <c r="M4595" s="265">
        <f>$G4595*NonHospFrac+theModel!$H4595*NonHospFrac</f>
        <v>388003.919785948</v>
      </c>
      <c r="N4595" s="266">
        <f t="shared" si="1005"/>
        <v>629181.59263335576</v>
      </c>
      <c r="O4595" s="159"/>
      <c r="P4595" s="265">
        <f t="shared" si="1006"/>
        <v>228950.88958407298</v>
      </c>
      <c r="Q4595" s="265">
        <f t="shared" si="1007"/>
        <v>388002.36514427321</v>
      </c>
      <c r="R4595" s="266">
        <f t="shared" si="1008"/>
        <v>616953.25472834613</v>
      </c>
    </row>
    <row r="4596" spans="1:18" x14ac:dyDescent="0.3">
      <c r="A4596" s="82">
        <v>4565</v>
      </c>
      <c r="B4596" s="94">
        <f t="shared" si="997"/>
        <v>1.8728828481673893E-38</v>
      </c>
      <c r="C4596" s="179">
        <f t="shared" si="998"/>
        <v>1.8686579470158711E-38</v>
      </c>
      <c r="D4596" s="166">
        <f t="shared" si="999"/>
        <v>2.2558277767625785E-3</v>
      </c>
      <c r="E4596" s="167">
        <f t="shared" si="1009"/>
        <v>24.291375447755232</v>
      </c>
      <c r="F4596" s="168">
        <f t="shared" si="1010"/>
        <v>10.300109628697969</v>
      </c>
      <c r="G4596" s="168">
        <f t="shared" si="1000"/>
        <v>357949.64868848282</v>
      </c>
      <c r="H4596" s="168">
        <f t="shared" si="1001"/>
        <v>271310.33852408634</v>
      </c>
      <c r="I4596" s="169">
        <f t="shared" si="1002"/>
        <v>629259.98721256922</v>
      </c>
      <c r="J4596" s="169">
        <f t="shared" si="1004"/>
        <v>597349.58196464437</v>
      </c>
      <c r="K4596" s="95"/>
      <c r="L4596" s="265">
        <f t="shared" si="1003"/>
        <v>241207.72303069331</v>
      </c>
      <c r="M4596" s="265">
        <f>$G4596*NonHospFrac+theModel!$H4596*NonHospFrac</f>
        <v>388052.26418187586</v>
      </c>
      <c r="N4596" s="266">
        <f t="shared" si="1005"/>
        <v>629259.98721256922</v>
      </c>
      <c r="O4596" s="159"/>
      <c r="P4596" s="265">
        <f t="shared" si="1006"/>
        <v>228975.8374074974</v>
      </c>
      <c r="Q4596" s="265">
        <f t="shared" si="1007"/>
        <v>388050.70954020106</v>
      </c>
      <c r="R4596" s="266">
        <f t="shared" si="1008"/>
        <v>617026.54694769846</v>
      </c>
    </row>
    <row r="4597" spans="1:18" x14ac:dyDescent="0.3">
      <c r="A4597" s="82">
        <v>4566</v>
      </c>
      <c r="B4597" s="94">
        <f t="shared" si="997"/>
        <v>1.8378965364152999E-38</v>
      </c>
      <c r="C4597" s="179">
        <f t="shared" si="998"/>
        <v>1.8337505583576384E-38</v>
      </c>
      <c r="D4597" s="166">
        <f t="shared" si="999"/>
        <v>2.2558277767625785E-3</v>
      </c>
      <c r="E4597" s="167">
        <f t="shared" si="1009"/>
        <v>24.291375447755232</v>
      </c>
      <c r="F4597" s="168">
        <f t="shared" si="1010"/>
        <v>10.302365456474732</v>
      </c>
      <c r="G4597" s="168">
        <f t="shared" si="1000"/>
        <v>358028.04326769628</v>
      </c>
      <c r="H4597" s="168">
        <f t="shared" si="1001"/>
        <v>271310.33852408634</v>
      </c>
      <c r="I4597" s="169">
        <f t="shared" si="1002"/>
        <v>629338.38179178257</v>
      </c>
      <c r="J4597" s="169">
        <f t="shared" si="1004"/>
        <v>597414.66291206679</v>
      </c>
      <c r="K4597" s="95"/>
      <c r="L4597" s="265">
        <f t="shared" si="1003"/>
        <v>241237.77321397889</v>
      </c>
      <c r="M4597" s="265">
        <f>$G4597*NonHospFrac+theModel!$H4597*NonHospFrac</f>
        <v>388100.60857780371</v>
      </c>
      <c r="N4597" s="266">
        <f t="shared" si="1005"/>
        <v>629338.38179178257</v>
      </c>
      <c r="O4597" s="159"/>
      <c r="P4597" s="265">
        <f t="shared" si="1006"/>
        <v>229000.78421399943</v>
      </c>
      <c r="Q4597" s="265">
        <f t="shared" si="1007"/>
        <v>388099.05393612891</v>
      </c>
      <c r="R4597" s="266">
        <f t="shared" si="1008"/>
        <v>617099.83815012837</v>
      </c>
    </row>
    <row r="4598" spans="1:18" x14ac:dyDescent="0.3">
      <c r="A4598" s="82">
        <v>4567</v>
      </c>
      <c r="B4598" s="94">
        <f t="shared" si="997"/>
        <v>1.8035637850346541E-38</v>
      </c>
      <c r="C4598" s="179">
        <f t="shared" si="998"/>
        <v>1.79949525575121E-38</v>
      </c>
      <c r="D4598" s="166">
        <f t="shared" si="999"/>
        <v>2.2558277767625785E-3</v>
      </c>
      <c r="E4598" s="167">
        <f t="shared" si="1009"/>
        <v>24.291375447755232</v>
      </c>
      <c r="F4598" s="168">
        <f t="shared" si="1010"/>
        <v>10.304621284251494</v>
      </c>
      <c r="G4598" s="168">
        <f t="shared" si="1000"/>
        <v>358106.43784690968</v>
      </c>
      <c r="H4598" s="168">
        <f t="shared" si="1001"/>
        <v>271310.33852408634</v>
      </c>
      <c r="I4598" s="169">
        <f t="shared" si="1002"/>
        <v>629416.77637099603</v>
      </c>
      <c r="J4598" s="169">
        <f t="shared" si="1004"/>
        <v>597479.7412066618</v>
      </c>
      <c r="K4598" s="95"/>
      <c r="L4598" s="265">
        <f t="shared" si="1003"/>
        <v>241267.82339726447</v>
      </c>
      <c r="M4598" s="265">
        <f>$G4598*NonHospFrac+theModel!$H4598*NonHospFrac</f>
        <v>388148.95297373156</v>
      </c>
      <c r="N4598" s="266">
        <f t="shared" si="1005"/>
        <v>629416.77637099603</v>
      </c>
      <c r="O4598" s="159"/>
      <c r="P4598" s="265">
        <f t="shared" si="1006"/>
        <v>229025.73000362053</v>
      </c>
      <c r="Q4598" s="265">
        <f t="shared" si="1007"/>
        <v>388147.39833205676</v>
      </c>
      <c r="R4598" s="266">
        <f t="shared" si="1008"/>
        <v>617173.12833567732</v>
      </c>
    </row>
    <row r="4599" spans="1:18" x14ac:dyDescent="0.3">
      <c r="A4599" s="82">
        <v>4568</v>
      </c>
      <c r="B4599" s="94">
        <f t="shared" si="997"/>
        <v>1.7698723852176585E-38</v>
      </c>
      <c r="C4599" s="179">
        <f t="shared" si="998"/>
        <v>1.7658798579297594E-38</v>
      </c>
      <c r="D4599" s="166">
        <f t="shared" si="999"/>
        <v>2.2558277767625785E-3</v>
      </c>
      <c r="E4599" s="167">
        <f t="shared" si="1009"/>
        <v>24.291375447755232</v>
      </c>
      <c r="F4599" s="168">
        <f t="shared" si="1010"/>
        <v>10.306877112028257</v>
      </c>
      <c r="G4599" s="168">
        <f t="shared" si="1000"/>
        <v>358184.83242612309</v>
      </c>
      <c r="H4599" s="168">
        <f t="shared" si="1001"/>
        <v>271310.33852408634</v>
      </c>
      <c r="I4599" s="169">
        <f t="shared" si="1002"/>
        <v>629495.17095020949</v>
      </c>
      <c r="J4599" s="169">
        <f t="shared" si="1004"/>
        <v>597544.81684853742</v>
      </c>
      <c r="K4599" s="95"/>
      <c r="L4599" s="265">
        <f t="shared" si="1003"/>
        <v>241297.87358055005</v>
      </c>
      <c r="M4599" s="265">
        <f>$G4599*NonHospFrac+theModel!$H4599*NonHospFrac</f>
        <v>388197.29736965941</v>
      </c>
      <c r="N4599" s="266">
        <f t="shared" si="1005"/>
        <v>629495.17095020949</v>
      </c>
      <c r="O4599" s="159"/>
      <c r="P4599" s="265">
        <f t="shared" si="1006"/>
        <v>229050.67477640213</v>
      </c>
      <c r="Q4599" s="265">
        <f t="shared" si="1007"/>
        <v>388195.74272798462</v>
      </c>
      <c r="R4599" s="266">
        <f t="shared" si="1008"/>
        <v>617246.41750438674</v>
      </c>
    </row>
    <row r="4600" spans="1:18" x14ac:dyDescent="0.3">
      <c r="A4600" s="82">
        <v>4569</v>
      </c>
      <c r="B4600" s="94">
        <f t="shared" si="997"/>
        <v>1.736810356222454E-38</v>
      </c>
      <c r="C4600" s="179">
        <f t="shared" si="998"/>
        <v>1.7328924111779184E-38</v>
      </c>
      <c r="D4600" s="166">
        <f t="shared" si="999"/>
        <v>2.2558277767625785E-3</v>
      </c>
      <c r="E4600" s="167">
        <f t="shared" si="1009"/>
        <v>24.291375447755232</v>
      </c>
      <c r="F4600" s="168">
        <f t="shared" si="1010"/>
        <v>10.30913293980502</v>
      </c>
      <c r="G4600" s="168">
        <f t="shared" si="1000"/>
        <v>358263.22700533655</v>
      </c>
      <c r="H4600" s="168">
        <f t="shared" si="1001"/>
        <v>271310.33852408634</v>
      </c>
      <c r="I4600" s="169">
        <f t="shared" si="1002"/>
        <v>629573.56552942283</v>
      </c>
      <c r="J4600" s="169">
        <f t="shared" si="1004"/>
        <v>597609.88983780169</v>
      </c>
      <c r="K4600" s="95"/>
      <c r="L4600" s="265">
        <f t="shared" si="1003"/>
        <v>241327.92376383563</v>
      </c>
      <c r="M4600" s="265">
        <f>$G4600*NonHospFrac+theModel!$H4600*NonHospFrac</f>
        <v>388245.64176558726</v>
      </c>
      <c r="N4600" s="266">
        <f t="shared" si="1005"/>
        <v>629573.56552942283</v>
      </c>
      <c r="O4600" s="159"/>
      <c r="P4600" s="265">
        <f t="shared" si="1006"/>
        <v>229075.61853238568</v>
      </c>
      <c r="Q4600" s="265">
        <f t="shared" si="1007"/>
        <v>388244.08712391247</v>
      </c>
      <c r="R4600" s="266">
        <f t="shared" si="1008"/>
        <v>617319.7056562982</v>
      </c>
    </row>
    <row r="4601" spans="1:18" x14ac:dyDescent="0.3">
      <c r="A4601" s="82">
        <v>4570</v>
      </c>
      <c r="B4601" s="94">
        <f t="shared" si="997"/>
        <v>1.7043659411131408E-38</v>
      </c>
      <c r="C4601" s="179">
        <f t="shared" si="998"/>
        <v>1.7005211850814097E-38</v>
      </c>
      <c r="D4601" s="166">
        <f t="shared" si="999"/>
        <v>2.2558277767625785E-3</v>
      </c>
      <c r="E4601" s="167">
        <f t="shared" si="1009"/>
        <v>24.291375447755232</v>
      </c>
      <c r="F4601" s="168">
        <f t="shared" si="1010"/>
        <v>10.311388767581782</v>
      </c>
      <c r="G4601" s="168">
        <f t="shared" si="1000"/>
        <v>358341.62158454995</v>
      </c>
      <c r="H4601" s="168">
        <f t="shared" si="1001"/>
        <v>271310.33852408634</v>
      </c>
      <c r="I4601" s="169">
        <f t="shared" si="1002"/>
        <v>629651.9601086363</v>
      </c>
      <c r="J4601" s="169">
        <f t="shared" si="1004"/>
        <v>597674.96017456288</v>
      </c>
      <c r="K4601" s="95"/>
      <c r="L4601" s="265">
        <f t="shared" si="1003"/>
        <v>241357.97394712121</v>
      </c>
      <c r="M4601" s="265">
        <f>$G4601*NonHospFrac+theModel!$H4601*NonHospFrac</f>
        <v>388293.98616151512</v>
      </c>
      <c r="N4601" s="266">
        <f t="shared" si="1005"/>
        <v>629651.9601086363</v>
      </c>
      <c r="O4601" s="159"/>
      <c r="P4601" s="265">
        <f t="shared" si="1006"/>
        <v>229100.56127161262</v>
      </c>
      <c r="Q4601" s="265">
        <f t="shared" si="1007"/>
        <v>388292.43151984032</v>
      </c>
      <c r="R4601" s="266">
        <f t="shared" si="1008"/>
        <v>617392.99279145291</v>
      </c>
    </row>
    <row r="4602" spans="1:18" x14ac:dyDescent="0.3">
      <c r="A4602" s="82">
        <v>4571</v>
      </c>
      <c r="B4602" s="94">
        <f t="shared" si="997"/>
        <v>1.6725276025785849E-38</v>
      </c>
      <c r="C4602" s="179">
        <f t="shared" si="998"/>
        <v>1.6687546683552859E-38</v>
      </c>
      <c r="D4602" s="166">
        <f t="shared" si="999"/>
        <v>2.2558277767625785E-3</v>
      </c>
      <c r="E4602" s="167">
        <f t="shared" si="1009"/>
        <v>24.291375447755232</v>
      </c>
      <c r="F4602" s="168">
        <f t="shared" si="1010"/>
        <v>10.313644595358545</v>
      </c>
      <c r="G4602" s="168">
        <f t="shared" si="1000"/>
        <v>358420.01616376336</v>
      </c>
      <c r="H4602" s="168">
        <f t="shared" si="1001"/>
        <v>271310.33852408634</v>
      </c>
      <c r="I4602" s="169">
        <f t="shared" si="1002"/>
        <v>629730.35468784976</v>
      </c>
      <c r="J4602" s="169">
        <f t="shared" si="1004"/>
        <v>597740.02785892901</v>
      </c>
      <c r="K4602" s="95"/>
      <c r="L4602" s="265">
        <f t="shared" si="1003"/>
        <v>241388.02413040676</v>
      </c>
      <c r="M4602" s="265">
        <f>$G4602*NonHospFrac+theModel!$H4602*NonHospFrac</f>
        <v>388342.33055744291</v>
      </c>
      <c r="N4602" s="266">
        <f t="shared" si="1005"/>
        <v>629730.35468784964</v>
      </c>
      <c r="O4602" s="159"/>
      <c r="P4602" s="265">
        <f t="shared" si="1006"/>
        <v>229125.5029941244</v>
      </c>
      <c r="Q4602" s="265">
        <f t="shared" si="1007"/>
        <v>388340.77591576811</v>
      </c>
      <c r="R4602" s="266">
        <f t="shared" si="1008"/>
        <v>617466.27890989254</v>
      </c>
    </row>
    <row r="4603" spans="1:18" x14ac:dyDescent="0.3">
      <c r="A4603" s="82">
        <v>4572</v>
      </c>
      <c r="B4603" s="94">
        <f t="shared" si="997"/>
        <v>1.6412840188301158E-38</v>
      </c>
      <c r="C4603" s="179">
        <f t="shared" si="998"/>
        <v>1.6375815647508823E-38</v>
      </c>
      <c r="D4603" s="166">
        <f t="shared" si="999"/>
        <v>2.2558277767625785E-3</v>
      </c>
      <c r="E4603" s="167">
        <f t="shared" si="1009"/>
        <v>24.291375447755232</v>
      </c>
      <c r="F4603" s="168">
        <f t="shared" si="1010"/>
        <v>10.315900423135307</v>
      </c>
      <c r="G4603" s="168">
        <f t="shared" si="1000"/>
        <v>358498.41074297676</v>
      </c>
      <c r="H4603" s="168">
        <f t="shared" si="1001"/>
        <v>271310.33852408634</v>
      </c>
      <c r="I4603" s="169">
        <f t="shared" si="1002"/>
        <v>629808.7492670631</v>
      </c>
      <c r="J4603" s="169">
        <f t="shared" si="1004"/>
        <v>597805.09289100813</v>
      </c>
      <c r="K4603" s="95"/>
      <c r="L4603" s="265">
        <f t="shared" si="1003"/>
        <v>241418.07431369234</v>
      </c>
      <c r="M4603" s="265">
        <f>$G4603*NonHospFrac+theModel!$H4603*NonHospFrac</f>
        <v>388390.6749533707</v>
      </c>
      <c r="N4603" s="266">
        <f t="shared" si="1005"/>
        <v>629808.7492670631</v>
      </c>
      <c r="O4603" s="159"/>
      <c r="P4603" s="265">
        <f t="shared" si="1006"/>
        <v>229150.44369996249</v>
      </c>
      <c r="Q4603" s="265">
        <f t="shared" si="1007"/>
        <v>388389.12031169591</v>
      </c>
      <c r="R4603" s="266">
        <f t="shared" si="1008"/>
        <v>617539.56401165843</v>
      </c>
    </row>
    <row r="4604" spans="1:18" x14ac:dyDescent="0.3">
      <c r="A4604" s="82">
        <v>4573</v>
      </c>
      <c r="B4604" s="94">
        <f t="shared" si="997"/>
        <v>1.6106240795750866E-38</v>
      </c>
      <c r="C4604" s="179">
        <f t="shared" si="998"/>
        <v>1.6069907890384585E-38</v>
      </c>
      <c r="D4604" s="166">
        <f t="shared" si="999"/>
        <v>2.2558277767625785E-3</v>
      </c>
      <c r="E4604" s="167">
        <f t="shared" si="1009"/>
        <v>24.291375447755232</v>
      </c>
      <c r="F4604" s="168">
        <f t="shared" si="1010"/>
        <v>10.31815625091207</v>
      </c>
      <c r="G4604" s="168">
        <f t="shared" si="1000"/>
        <v>358576.80532219022</v>
      </c>
      <c r="H4604" s="168">
        <f t="shared" si="1001"/>
        <v>271310.33852408634</v>
      </c>
      <c r="I4604" s="169">
        <f t="shared" si="1002"/>
        <v>629887.14384627657</v>
      </c>
      <c r="J4604" s="169">
        <f t="shared" si="1004"/>
        <v>597870.15527090861</v>
      </c>
      <c r="K4604" s="95"/>
      <c r="L4604" s="265">
        <f t="shared" si="1003"/>
        <v>241448.12449697795</v>
      </c>
      <c r="M4604" s="265">
        <f>$G4604*NonHospFrac+theModel!$H4604*NonHospFrac</f>
        <v>388439.01934929861</v>
      </c>
      <c r="N4604" s="266">
        <f t="shared" si="1005"/>
        <v>629887.14384627657</v>
      </c>
      <c r="O4604" s="159"/>
      <c r="P4604" s="265">
        <f t="shared" si="1006"/>
        <v>229175.38338916833</v>
      </c>
      <c r="Q4604" s="265">
        <f t="shared" si="1007"/>
        <v>388437.46470762382</v>
      </c>
      <c r="R4604" s="266">
        <f t="shared" si="1008"/>
        <v>617612.84809679212</v>
      </c>
    </row>
    <row r="4605" spans="1:18" x14ac:dyDescent="0.3">
      <c r="A4605" s="82">
        <v>4574</v>
      </c>
      <c r="B4605" s="94">
        <f t="shared" si="997"/>
        <v>1.5805368820664041E-38</v>
      </c>
      <c r="C4605" s="179">
        <f t="shared" si="998"/>
        <v>1.576971463065641E-38</v>
      </c>
      <c r="D4605" s="166">
        <f t="shared" si="999"/>
        <v>2.2558277767625785E-3</v>
      </c>
      <c r="E4605" s="167">
        <f t="shared" si="1009"/>
        <v>24.291375447755232</v>
      </c>
      <c r="F4605" s="168">
        <f t="shared" si="1010"/>
        <v>10.320412078688832</v>
      </c>
      <c r="G4605" s="168">
        <f t="shared" si="1000"/>
        <v>358655.19990140363</v>
      </c>
      <c r="H4605" s="168">
        <f t="shared" si="1001"/>
        <v>271310.33852408634</v>
      </c>
      <c r="I4605" s="169">
        <f t="shared" si="1002"/>
        <v>629965.53842549003</v>
      </c>
      <c r="J4605" s="169">
        <f t="shared" si="1004"/>
        <v>597935.21499873837</v>
      </c>
      <c r="K4605" s="95"/>
      <c r="L4605" s="265">
        <f t="shared" si="1003"/>
        <v>241478.1746802635</v>
      </c>
      <c r="M4605" s="265">
        <f>$G4605*NonHospFrac+theModel!$H4605*NonHospFrac</f>
        <v>388487.36374522641</v>
      </c>
      <c r="N4605" s="266">
        <f t="shared" si="1005"/>
        <v>629965.53842548991</v>
      </c>
      <c r="O4605" s="159"/>
      <c r="P4605" s="265">
        <f t="shared" si="1006"/>
        <v>229200.32206178328</v>
      </c>
      <c r="Q4605" s="265">
        <f t="shared" si="1007"/>
        <v>388485.80910355161</v>
      </c>
      <c r="R4605" s="266">
        <f t="shared" si="1008"/>
        <v>617686.13116533495</v>
      </c>
    </row>
    <row r="4606" spans="1:18" x14ac:dyDescent="0.3">
      <c r="A4606" s="82">
        <v>4575</v>
      </c>
      <c r="B4606" s="94">
        <f t="shared" si="997"/>
        <v>1.5510117272251391E-38</v>
      </c>
      <c r="C4606" s="179">
        <f t="shared" si="998"/>
        <v>1.5475129118887802E-38</v>
      </c>
      <c r="D4606" s="166">
        <f t="shared" si="999"/>
        <v>2.2558277767625785E-3</v>
      </c>
      <c r="E4606" s="167">
        <f t="shared" si="1009"/>
        <v>24.291375447755232</v>
      </c>
      <c r="F4606" s="168">
        <f t="shared" si="1010"/>
        <v>10.322667906465595</v>
      </c>
      <c r="G4606" s="168">
        <f t="shared" si="1000"/>
        <v>358733.59448061703</v>
      </c>
      <c r="H4606" s="168">
        <f t="shared" si="1001"/>
        <v>271310.33852408634</v>
      </c>
      <c r="I4606" s="169">
        <f t="shared" si="1002"/>
        <v>630043.93300470337</v>
      </c>
      <c r="J4606" s="169">
        <f t="shared" si="1004"/>
        <v>598000.27207460545</v>
      </c>
      <c r="K4606" s="95"/>
      <c r="L4606" s="265">
        <f t="shared" si="1003"/>
        <v>241508.22486354908</v>
      </c>
      <c r="M4606" s="265">
        <f>$G4606*NonHospFrac+theModel!$H4606*NonHospFrac</f>
        <v>388535.70814115426</v>
      </c>
      <c r="N4606" s="266">
        <f t="shared" si="1005"/>
        <v>630043.93300470337</v>
      </c>
      <c r="O4606" s="159"/>
      <c r="P4606" s="265">
        <f t="shared" si="1006"/>
        <v>229225.25971784888</v>
      </c>
      <c r="Q4606" s="265">
        <f t="shared" si="1007"/>
        <v>388534.15349947946</v>
      </c>
      <c r="R4606" s="266">
        <f t="shared" si="1008"/>
        <v>617759.41321732837</v>
      </c>
    </row>
    <row r="4607" spans="1:18" x14ac:dyDescent="0.3">
      <c r="A4607" s="82">
        <v>4576</v>
      </c>
      <c r="B4607" s="94">
        <f t="shared" si="997"/>
        <v>1.5220381158361602E-38</v>
      </c>
      <c r="C4607" s="179">
        <f t="shared" si="998"/>
        <v>1.5186046599771656E-38</v>
      </c>
      <c r="D4607" s="166">
        <f t="shared" si="999"/>
        <v>2.2558277767625785E-3</v>
      </c>
      <c r="E4607" s="167">
        <f t="shared" si="1009"/>
        <v>24.291375447755232</v>
      </c>
      <c r="F4607" s="168">
        <f t="shared" si="1010"/>
        <v>10.324923734242358</v>
      </c>
      <c r="G4607" s="168">
        <f t="shared" si="1000"/>
        <v>358811.98905983049</v>
      </c>
      <c r="H4607" s="168">
        <f t="shared" si="1001"/>
        <v>271310.33852408634</v>
      </c>
      <c r="I4607" s="169">
        <f t="shared" si="1002"/>
        <v>630122.32758391683</v>
      </c>
      <c r="J4607" s="169">
        <f t="shared" si="1004"/>
        <v>598065.32649861812</v>
      </c>
      <c r="K4607" s="95"/>
      <c r="L4607" s="265">
        <f t="shared" si="1003"/>
        <v>241538.27504683469</v>
      </c>
      <c r="M4607" s="265">
        <f>$G4607*NonHospFrac+theModel!$H4607*NonHospFrac</f>
        <v>388584.05253708211</v>
      </c>
      <c r="N4607" s="266">
        <f t="shared" si="1005"/>
        <v>630122.32758391683</v>
      </c>
      <c r="O4607" s="159"/>
      <c r="P4607" s="265">
        <f t="shared" si="1006"/>
        <v>229250.19635740653</v>
      </c>
      <c r="Q4607" s="265">
        <f t="shared" si="1007"/>
        <v>388582.49789540732</v>
      </c>
      <c r="R4607" s="266">
        <f t="shared" si="1008"/>
        <v>617832.69425281382</v>
      </c>
    </row>
    <row r="4608" spans="1:18" x14ac:dyDescent="0.3">
      <c r="A4608" s="82">
        <v>4577</v>
      </c>
      <c r="B4608" s="94">
        <f t="shared" si="997"/>
        <v>1.4936057448144747E-38</v>
      </c>
      <c r="C4608" s="179">
        <f t="shared" si="998"/>
        <v>1.4902364274877901E-38</v>
      </c>
      <c r="D4608" s="166">
        <f t="shared" si="999"/>
        <v>2.2558277767625785E-3</v>
      </c>
      <c r="E4608" s="167">
        <f t="shared" si="1009"/>
        <v>24.291375447755232</v>
      </c>
      <c r="F4608" s="168">
        <f t="shared" si="1010"/>
        <v>10.32717956201912</v>
      </c>
      <c r="G4608" s="168">
        <f t="shared" si="1000"/>
        <v>358890.3836390439</v>
      </c>
      <c r="H4608" s="168">
        <f t="shared" si="1001"/>
        <v>271310.33852408634</v>
      </c>
      <c r="I4608" s="169">
        <f t="shared" si="1002"/>
        <v>630200.7221631303</v>
      </c>
      <c r="J4608" s="169">
        <f t="shared" si="1004"/>
        <v>598130.37827088439</v>
      </c>
      <c r="K4608" s="95"/>
      <c r="L4608" s="265">
        <f t="shared" si="1003"/>
        <v>241568.32523012024</v>
      </c>
      <c r="M4608" s="265">
        <f>$G4608*NonHospFrac+theModel!$H4608*NonHospFrac</f>
        <v>388632.39693300996</v>
      </c>
      <c r="N4608" s="266">
        <f t="shared" si="1005"/>
        <v>630200.72216313018</v>
      </c>
      <c r="O4608" s="159"/>
      <c r="P4608" s="265">
        <f t="shared" si="1006"/>
        <v>229275.13198049762</v>
      </c>
      <c r="Q4608" s="265">
        <f t="shared" si="1007"/>
        <v>388630.84229133517</v>
      </c>
      <c r="R4608" s="266">
        <f t="shared" si="1008"/>
        <v>617905.97427183273</v>
      </c>
    </row>
    <row r="4609" spans="1:18" x14ac:dyDescent="0.3">
      <c r="A4609" s="82">
        <v>4578</v>
      </c>
      <c r="B4609" s="94">
        <f t="shared" si="997"/>
        <v>1.465704503541449E-38</v>
      </c>
      <c r="C4609" s="179">
        <f t="shared" si="998"/>
        <v>1.4623981266098342E-38</v>
      </c>
      <c r="D4609" s="166">
        <f t="shared" si="999"/>
        <v>2.2558277767625785E-3</v>
      </c>
      <c r="E4609" s="167">
        <f t="shared" si="1009"/>
        <v>24.291375447755232</v>
      </c>
      <c r="F4609" s="168">
        <f t="shared" si="1010"/>
        <v>10.329435389795883</v>
      </c>
      <c r="G4609" s="168">
        <f t="shared" si="1000"/>
        <v>358968.7782182573</v>
      </c>
      <c r="H4609" s="168">
        <f t="shared" si="1001"/>
        <v>271310.33852408634</v>
      </c>
      <c r="I4609" s="169">
        <f t="shared" si="1002"/>
        <v>630279.11674234364</v>
      </c>
      <c r="J4609" s="169">
        <f t="shared" si="1004"/>
        <v>598195.42739151232</v>
      </c>
      <c r="K4609" s="95"/>
      <c r="L4609" s="265">
        <f t="shared" si="1003"/>
        <v>241598.37541340583</v>
      </c>
      <c r="M4609" s="265">
        <f>$G4609*NonHospFrac+theModel!$H4609*NonHospFrac</f>
        <v>388680.74132893782</v>
      </c>
      <c r="N4609" s="266">
        <f t="shared" si="1005"/>
        <v>630279.11674234364</v>
      </c>
      <c r="O4609" s="159"/>
      <c r="P4609" s="265">
        <f t="shared" si="1006"/>
        <v>229300.06658716366</v>
      </c>
      <c r="Q4609" s="265">
        <f t="shared" si="1007"/>
        <v>388679.18668726302</v>
      </c>
      <c r="R4609" s="266">
        <f t="shared" si="1008"/>
        <v>617979.25327442668</v>
      </c>
    </row>
    <row r="4610" spans="1:18" x14ac:dyDescent="0.3">
      <c r="A4610" s="82">
        <v>4579</v>
      </c>
      <c r="B4610" s="94">
        <f t="shared" si="997"/>
        <v>1.4383244702694493E-38</v>
      </c>
      <c r="C4610" s="179">
        <f t="shared" si="998"/>
        <v>1.4350798579774182E-38</v>
      </c>
      <c r="D4610" s="166">
        <f t="shared" si="999"/>
        <v>2.2558277767625785E-3</v>
      </c>
      <c r="E4610" s="167">
        <f t="shared" si="1009"/>
        <v>24.291375447755232</v>
      </c>
      <c r="F4610" s="168">
        <f t="shared" si="1010"/>
        <v>10.331691217572645</v>
      </c>
      <c r="G4610" s="168">
        <f t="shared" si="1000"/>
        <v>359047.17279747076</v>
      </c>
      <c r="H4610" s="168">
        <f t="shared" si="1001"/>
        <v>271310.33852408634</v>
      </c>
      <c r="I4610" s="169">
        <f t="shared" si="1002"/>
        <v>630357.5113215571</v>
      </c>
      <c r="J4610" s="169">
        <f t="shared" si="1004"/>
        <v>598260.47386061004</v>
      </c>
      <c r="K4610" s="95"/>
      <c r="L4610" s="265">
        <f t="shared" si="1003"/>
        <v>241628.42559669141</v>
      </c>
      <c r="M4610" s="265">
        <f>$G4610*NonHospFrac+theModel!$H4610*NonHospFrac</f>
        <v>388729.08572486567</v>
      </c>
      <c r="N4610" s="266">
        <f t="shared" si="1005"/>
        <v>630357.5113215571</v>
      </c>
      <c r="O4610" s="159"/>
      <c r="P4610" s="265">
        <f t="shared" si="1006"/>
        <v>229325.00017744603</v>
      </c>
      <c r="Q4610" s="265">
        <f t="shared" si="1007"/>
        <v>388727.53108319087</v>
      </c>
      <c r="R4610" s="266">
        <f t="shared" si="1008"/>
        <v>618052.53126063687</v>
      </c>
    </row>
    <row r="4611" spans="1:18" x14ac:dyDescent="0.3">
      <c r="A4611" s="82">
        <v>4580</v>
      </c>
      <c r="B4611" s="94">
        <f t="shared" si="997"/>
        <v>1.4114559085936441E-38</v>
      </c>
      <c r="C4611" s="179">
        <f t="shared" si="998"/>
        <v>1.4082719071493628E-38</v>
      </c>
      <c r="D4611" s="166">
        <f t="shared" si="999"/>
        <v>2.2558277767625785E-3</v>
      </c>
      <c r="E4611" s="167">
        <f t="shared" si="1009"/>
        <v>24.291375447755232</v>
      </c>
      <c r="F4611" s="168">
        <f t="shared" si="1010"/>
        <v>10.333947045349408</v>
      </c>
      <c r="G4611" s="168">
        <f t="shared" si="1000"/>
        <v>359125.56737668422</v>
      </c>
      <c r="H4611" s="168">
        <f t="shared" si="1001"/>
        <v>271310.33852408634</v>
      </c>
      <c r="I4611" s="169">
        <f t="shared" si="1002"/>
        <v>630435.90590077057</v>
      </c>
      <c r="J4611" s="169">
        <f t="shared" si="1004"/>
        <v>598325.51767828572</v>
      </c>
      <c r="K4611" s="95"/>
      <c r="L4611" s="265">
        <f t="shared" si="1003"/>
        <v>241658.47577997702</v>
      </c>
      <c r="M4611" s="265">
        <f>$G4611*NonHospFrac+theModel!$H4611*NonHospFrac</f>
        <v>388777.43012079352</v>
      </c>
      <c r="N4611" s="266">
        <f t="shared" si="1005"/>
        <v>630435.90590077057</v>
      </c>
      <c r="O4611" s="159"/>
      <c r="P4611" s="265">
        <f t="shared" si="1006"/>
        <v>229349.93275138619</v>
      </c>
      <c r="Q4611" s="265">
        <f t="shared" si="1007"/>
        <v>388775.87547911872</v>
      </c>
      <c r="R4611" s="266">
        <f t="shared" si="1008"/>
        <v>618125.80823050486</v>
      </c>
    </row>
    <row r="4612" spans="1:18" x14ac:dyDescent="0.3">
      <c r="A4612" s="82">
        <v>4581</v>
      </c>
      <c r="B4612" s="94">
        <f t="shared" si="997"/>
        <v>1.3850892639897156E-38</v>
      </c>
      <c r="C4612" s="179">
        <f t="shared" si="998"/>
        <v>1.381964741154712E-38</v>
      </c>
      <c r="D4612" s="166">
        <f t="shared" si="999"/>
        <v>2.2558277767625785E-3</v>
      </c>
      <c r="E4612" s="167">
        <f t="shared" si="1009"/>
        <v>24.291375447755232</v>
      </c>
      <c r="F4612" s="168">
        <f t="shared" si="1010"/>
        <v>10.336202873126171</v>
      </c>
      <c r="G4612" s="168">
        <f t="shared" si="1000"/>
        <v>359203.96195589757</v>
      </c>
      <c r="H4612" s="168">
        <f t="shared" si="1001"/>
        <v>271310.33852408634</v>
      </c>
      <c r="I4612" s="169">
        <f t="shared" si="1002"/>
        <v>630514.30047998391</v>
      </c>
      <c r="J4612" s="169">
        <f t="shared" si="1004"/>
        <v>598390.55884464725</v>
      </c>
      <c r="K4612" s="95"/>
      <c r="L4612" s="265">
        <f t="shared" si="1003"/>
        <v>241688.52596326257</v>
      </c>
      <c r="M4612" s="265">
        <f>$G4612*NonHospFrac+theModel!$H4612*NonHospFrac</f>
        <v>388825.77451672137</v>
      </c>
      <c r="N4612" s="266">
        <f t="shared" si="1005"/>
        <v>630514.30047998391</v>
      </c>
      <c r="O4612" s="159"/>
      <c r="P4612" s="265">
        <f t="shared" si="1006"/>
        <v>229374.86430902552</v>
      </c>
      <c r="Q4612" s="265">
        <f t="shared" si="1007"/>
        <v>388824.21987504658</v>
      </c>
      <c r="R4612" s="266">
        <f t="shared" si="1008"/>
        <v>618199.0841840721</v>
      </c>
    </row>
    <row r="4613" spans="1:18" x14ac:dyDescent="0.3">
      <c r="A4613" s="82">
        <v>4582</v>
      </c>
      <c r="B4613" s="94">
        <f t="shared" si="997"/>
        <v>1.3592151604162491E-38</v>
      </c>
      <c r="C4613" s="179">
        <f t="shared" si="998"/>
        <v>1.3561490051027853E-38</v>
      </c>
      <c r="D4613" s="166">
        <f t="shared" si="999"/>
        <v>2.2558277767625785E-3</v>
      </c>
      <c r="E4613" s="167">
        <f t="shared" si="1009"/>
        <v>24.291375447755232</v>
      </c>
      <c r="F4613" s="168">
        <f t="shared" si="1010"/>
        <v>10.338458700902933</v>
      </c>
      <c r="G4613" s="168">
        <f t="shared" si="1000"/>
        <v>359282.35653511103</v>
      </c>
      <c r="H4613" s="168">
        <f t="shared" si="1001"/>
        <v>271310.33852408634</v>
      </c>
      <c r="I4613" s="169">
        <f t="shared" si="1002"/>
        <v>630592.69505919737</v>
      </c>
      <c r="J4613" s="169">
        <f t="shared" si="1004"/>
        <v>598455.59735980281</v>
      </c>
      <c r="K4613" s="95"/>
      <c r="L4613" s="265">
        <f t="shared" si="1003"/>
        <v>241718.57614654815</v>
      </c>
      <c r="M4613" s="265">
        <f>$G4613*NonHospFrac+theModel!$H4613*NonHospFrac</f>
        <v>388874.11891264922</v>
      </c>
      <c r="N4613" s="266">
        <f t="shared" si="1005"/>
        <v>630592.69505919737</v>
      </c>
      <c r="O4613" s="159"/>
      <c r="P4613" s="265">
        <f t="shared" si="1006"/>
        <v>229399.79485040551</v>
      </c>
      <c r="Q4613" s="265">
        <f t="shared" si="1007"/>
        <v>388872.56427097443</v>
      </c>
      <c r="R4613" s="266">
        <f t="shared" si="1008"/>
        <v>618272.35912137991</v>
      </c>
    </row>
    <row r="4614" spans="1:18" x14ac:dyDescent="0.3">
      <c r="A4614" s="82">
        <v>4583</v>
      </c>
      <c r="B4614" s="94">
        <f t="shared" si="997"/>
        <v>1.3338243969805884E-38</v>
      </c>
      <c r="C4614" s="179">
        <f t="shared" si="998"/>
        <v>1.3308155188565558E-38</v>
      </c>
      <c r="D4614" s="166">
        <f t="shared" si="999"/>
        <v>2.2558277767625785E-3</v>
      </c>
      <c r="E4614" s="167">
        <f t="shared" si="1009"/>
        <v>24.291375447755232</v>
      </c>
      <c r="F4614" s="168">
        <f t="shared" si="1010"/>
        <v>10.340714528679696</v>
      </c>
      <c r="G4614" s="168">
        <f t="shared" si="1000"/>
        <v>359360.75111432443</v>
      </c>
      <c r="H4614" s="168">
        <f t="shared" si="1001"/>
        <v>271310.33852408634</v>
      </c>
      <c r="I4614" s="169">
        <f t="shared" si="1002"/>
        <v>630671.08963841083</v>
      </c>
      <c r="J4614" s="169">
        <f t="shared" si="1004"/>
        <v>598520.63322386052</v>
      </c>
      <c r="K4614" s="95"/>
      <c r="L4614" s="265">
        <f t="shared" si="1003"/>
        <v>241748.62632983373</v>
      </c>
      <c r="M4614" s="265">
        <f>$G4614*NonHospFrac+theModel!$H4614*NonHospFrac</f>
        <v>388922.46330857702</v>
      </c>
      <c r="N4614" s="266">
        <f t="shared" si="1005"/>
        <v>630671.08963841072</v>
      </c>
      <c r="O4614" s="159"/>
      <c r="P4614" s="265">
        <f t="shared" si="1006"/>
        <v>229424.72437556754</v>
      </c>
      <c r="Q4614" s="265">
        <f t="shared" si="1007"/>
        <v>388920.90866690222</v>
      </c>
      <c r="R4614" s="266">
        <f t="shared" si="1008"/>
        <v>618345.63304246974</v>
      </c>
    </row>
    <row r="4615" spans="1:18" x14ac:dyDescent="0.3">
      <c r="A4615" s="82">
        <v>4584</v>
      </c>
      <c r="B4615" s="94">
        <f t="shared" si="997"/>
        <v>1.3089079446669787E-38</v>
      </c>
      <c r="C4615" s="179">
        <f t="shared" si="998"/>
        <v>1.3059552737681736E-38</v>
      </c>
      <c r="D4615" s="166">
        <f t="shared" si="999"/>
        <v>2.2558277767625785E-3</v>
      </c>
      <c r="E4615" s="167">
        <f t="shared" si="1009"/>
        <v>24.291375447755232</v>
      </c>
      <c r="F4615" s="168">
        <f t="shared" si="1010"/>
        <v>10.342970356456458</v>
      </c>
      <c r="G4615" s="168">
        <f t="shared" si="1000"/>
        <v>359439.1456935379</v>
      </c>
      <c r="H4615" s="168">
        <f t="shared" si="1001"/>
        <v>271310.33852408634</v>
      </c>
      <c r="I4615" s="169">
        <f t="shared" si="1002"/>
        <v>630749.48421762418</v>
      </c>
      <c r="J4615" s="169">
        <f t="shared" si="1004"/>
        <v>598585.66643692821</v>
      </c>
      <c r="K4615" s="95"/>
      <c r="L4615" s="265">
        <f t="shared" si="1003"/>
        <v>241778.67651311931</v>
      </c>
      <c r="M4615" s="265">
        <f>$G4615*NonHospFrac+theModel!$H4615*NonHospFrac</f>
        <v>388970.80770450493</v>
      </c>
      <c r="N4615" s="266">
        <f t="shared" si="1005"/>
        <v>630749.48421762418</v>
      </c>
      <c r="O4615" s="159"/>
      <c r="P4615" s="265">
        <f t="shared" si="1006"/>
        <v>229449.65288455307</v>
      </c>
      <c r="Q4615" s="265">
        <f t="shared" si="1007"/>
        <v>388969.25306283013</v>
      </c>
      <c r="R4615" s="266">
        <f t="shared" si="1008"/>
        <v>618418.90594738326</v>
      </c>
    </row>
    <row r="4616" spans="1:18" x14ac:dyDescent="0.3">
      <c r="A4616" s="82">
        <v>4585</v>
      </c>
      <c r="B4616" s="94">
        <f t="shared" si="997"/>
        <v>1.2844569431258259E-38</v>
      </c>
      <c r="C4616" s="179">
        <f t="shared" si="998"/>
        <v>1.2815594294754672E-38</v>
      </c>
      <c r="D4616" s="166">
        <f t="shared" si="999"/>
        <v>2.2558277767625785E-3</v>
      </c>
      <c r="E4616" s="167">
        <f t="shared" si="1009"/>
        <v>24.291375447755232</v>
      </c>
      <c r="F4616" s="168">
        <f t="shared" si="1010"/>
        <v>10.345226184233221</v>
      </c>
      <c r="G4616" s="168">
        <f t="shared" si="1000"/>
        <v>359517.54027275124</v>
      </c>
      <c r="H4616" s="168">
        <f t="shared" si="1001"/>
        <v>271310.33852408634</v>
      </c>
      <c r="I4616" s="169">
        <f t="shared" si="1002"/>
        <v>630827.87879683753</v>
      </c>
      <c r="J4616" s="169">
        <f t="shared" si="1004"/>
        <v>598650.69699911412</v>
      </c>
      <c r="K4616" s="95"/>
      <c r="L4616" s="265">
        <f t="shared" si="1003"/>
        <v>241808.72669640486</v>
      </c>
      <c r="M4616" s="265">
        <f>$G4616*NonHospFrac+theModel!$H4616*NonHospFrac</f>
        <v>389019.15210043266</v>
      </c>
      <c r="N4616" s="266">
        <f t="shared" si="1005"/>
        <v>630827.87879683753</v>
      </c>
      <c r="O4616" s="159"/>
      <c r="P4616" s="265">
        <f t="shared" si="1006"/>
        <v>229474.58037740347</v>
      </c>
      <c r="Q4616" s="265">
        <f t="shared" si="1007"/>
        <v>389017.59745875787</v>
      </c>
      <c r="R4616" s="266">
        <f t="shared" si="1008"/>
        <v>618492.17783616134</v>
      </c>
    </row>
    <row r="4617" spans="1:18" x14ac:dyDescent="0.3">
      <c r="A4617" s="82">
        <v>4586</v>
      </c>
      <c r="B4617" s="94">
        <f t="shared" si="997"/>
        <v>1.2604626975229533E-38</v>
      </c>
      <c r="C4617" s="179">
        <f t="shared" si="998"/>
        <v>1.257619310758308E-38</v>
      </c>
      <c r="D4617" s="166">
        <f t="shared" si="999"/>
        <v>2.2558277767625785E-3</v>
      </c>
      <c r="E4617" s="167">
        <f t="shared" si="1009"/>
        <v>24.291375447755232</v>
      </c>
      <c r="F4617" s="168">
        <f t="shared" si="1010"/>
        <v>10.347482012009984</v>
      </c>
      <c r="G4617" s="168">
        <f t="shared" si="1000"/>
        <v>359595.9348519647</v>
      </c>
      <c r="H4617" s="168">
        <f t="shared" si="1001"/>
        <v>271310.33852408634</v>
      </c>
      <c r="I4617" s="169">
        <f t="shared" si="1002"/>
        <v>630906.2733760511</v>
      </c>
      <c r="J4617" s="169">
        <f t="shared" si="1004"/>
        <v>598715.72491052654</v>
      </c>
      <c r="K4617" s="95"/>
      <c r="L4617" s="265">
        <f t="shared" si="1003"/>
        <v>241838.77687969047</v>
      </c>
      <c r="M4617" s="265">
        <f>$G4617*NonHospFrac+theModel!$H4617*NonHospFrac</f>
        <v>389067.49649636052</v>
      </c>
      <c r="N4617" s="266">
        <f t="shared" si="1005"/>
        <v>630906.27337605099</v>
      </c>
      <c r="O4617" s="159"/>
      <c r="P4617" s="265">
        <f t="shared" si="1006"/>
        <v>229499.50685416022</v>
      </c>
      <c r="Q4617" s="265">
        <f t="shared" si="1007"/>
        <v>389065.94185468572</v>
      </c>
      <c r="R4617" s="266">
        <f t="shared" si="1008"/>
        <v>618565.448708846</v>
      </c>
    </row>
    <row r="4618" spans="1:18" x14ac:dyDescent="0.3">
      <c r="A4618" s="82">
        <v>4587</v>
      </c>
      <c r="B4618" s="94">
        <f t="shared" si="997"/>
        <v>1.2369166754476088E-38</v>
      </c>
      <c r="C4618" s="179">
        <f t="shared" si="998"/>
        <v>1.2341264044535932E-38</v>
      </c>
      <c r="D4618" s="166">
        <f t="shared" si="999"/>
        <v>2.2558277767625785E-3</v>
      </c>
      <c r="E4618" s="167">
        <f t="shared" si="1009"/>
        <v>24.291375447755232</v>
      </c>
      <c r="F4618" s="168">
        <f t="shared" si="1010"/>
        <v>10.349737839786746</v>
      </c>
      <c r="G4618" s="168">
        <f t="shared" si="1000"/>
        <v>359674.32943117811</v>
      </c>
      <c r="H4618" s="168">
        <f t="shared" si="1001"/>
        <v>271310.33852408634</v>
      </c>
      <c r="I4618" s="169">
        <f t="shared" si="1002"/>
        <v>630984.66795526445</v>
      </c>
      <c r="J4618" s="169">
        <f t="shared" si="1004"/>
        <v>598780.75017127302</v>
      </c>
      <c r="K4618" s="95"/>
      <c r="L4618" s="265">
        <f t="shared" si="1003"/>
        <v>241868.82706297605</v>
      </c>
      <c r="M4618" s="265">
        <f>$G4618*NonHospFrac+theModel!$H4618*NonHospFrac</f>
        <v>389115.84089228837</v>
      </c>
      <c r="N4618" s="266">
        <f t="shared" si="1005"/>
        <v>630984.66795526445</v>
      </c>
      <c r="O4618" s="159"/>
      <c r="P4618" s="265">
        <f t="shared" si="1006"/>
        <v>229524.43231486468</v>
      </c>
      <c r="Q4618" s="265">
        <f t="shared" si="1007"/>
        <v>389114.28625061357</v>
      </c>
      <c r="R4618" s="266">
        <f t="shared" si="1008"/>
        <v>618638.71856547822</v>
      </c>
    </row>
    <row r="4619" spans="1:18" x14ac:dyDescent="0.3">
      <c r="A4619" s="82">
        <v>4588</v>
      </c>
      <c r="B4619" s="94">
        <f t="shared" si="997"/>
        <v>1.2138105038785153E-38</v>
      </c>
      <c r="C4619" s="179">
        <f t="shared" si="998"/>
        <v>1.2110723564281399E-38</v>
      </c>
      <c r="D4619" s="166">
        <f t="shared" si="999"/>
        <v>2.2558277767625785E-3</v>
      </c>
      <c r="E4619" s="167">
        <f t="shared" si="1009"/>
        <v>24.291375447755232</v>
      </c>
      <c r="F4619" s="168">
        <f t="shared" si="1010"/>
        <v>10.351993667563509</v>
      </c>
      <c r="G4619" s="168">
        <f t="shared" si="1000"/>
        <v>359752.72401039151</v>
      </c>
      <c r="H4619" s="168">
        <f t="shared" si="1001"/>
        <v>271310.33852408634</v>
      </c>
      <c r="I4619" s="169">
        <f t="shared" si="1002"/>
        <v>631063.06253447779</v>
      </c>
      <c r="J4619" s="169">
        <f t="shared" si="1004"/>
        <v>598845.77278146194</v>
      </c>
      <c r="K4619" s="95"/>
      <c r="L4619" s="265">
        <f t="shared" si="1003"/>
        <v>241898.8772462616</v>
      </c>
      <c r="M4619" s="265">
        <f>$G4619*NonHospFrac+theModel!$H4619*NonHospFrac</f>
        <v>389164.18528821622</v>
      </c>
      <c r="N4619" s="266">
        <f t="shared" si="1005"/>
        <v>631063.06253447779</v>
      </c>
      <c r="O4619" s="159"/>
      <c r="P4619" s="265">
        <f t="shared" si="1006"/>
        <v>229549.35675955829</v>
      </c>
      <c r="Q4619" s="265">
        <f t="shared" si="1007"/>
        <v>389162.63064654142</v>
      </c>
      <c r="R4619" s="266">
        <f t="shared" si="1008"/>
        <v>618711.98740609968</v>
      </c>
    </row>
    <row r="4620" spans="1:18" x14ac:dyDescent="0.3">
      <c r="A4620" s="82">
        <v>4589</v>
      </c>
      <c r="B4620" s="94">
        <f t="shared" si="997"/>
        <v>1.1911359662061397E-38</v>
      </c>
      <c r="C4620" s="179">
        <f t="shared" si="998"/>
        <v>1.1884489686076709E-38</v>
      </c>
      <c r="D4620" s="166">
        <f t="shared" si="999"/>
        <v>2.2558277767625785E-3</v>
      </c>
      <c r="E4620" s="167">
        <f t="shared" si="1009"/>
        <v>24.291375447755232</v>
      </c>
      <c r="F4620" s="168">
        <f t="shared" si="1010"/>
        <v>10.354249495340271</v>
      </c>
      <c r="G4620" s="168">
        <f t="shared" si="1000"/>
        <v>359831.11858960497</v>
      </c>
      <c r="H4620" s="168">
        <f t="shared" si="1001"/>
        <v>271310.33852408634</v>
      </c>
      <c r="I4620" s="169">
        <f t="shared" si="1002"/>
        <v>631141.45711369137</v>
      </c>
      <c r="J4620" s="169">
        <f t="shared" si="1004"/>
        <v>598910.79274120147</v>
      </c>
      <c r="K4620" s="95"/>
      <c r="L4620" s="265">
        <f t="shared" si="1003"/>
        <v>241928.92742954721</v>
      </c>
      <c r="M4620" s="265">
        <f>$G4620*NonHospFrac+theModel!$H4620*NonHospFrac</f>
        <v>389212.52968414407</v>
      </c>
      <c r="N4620" s="266">
        <f t="shared" si="1005"/>
        <v>631141.45711369126</v>
      </c>
      <c r="O4620" s="159"/>
      <c r="P4620" s="265">
        <f t="shared" si="1006"/>
        <v>229574.28018828249</v>
      </c>
      <c r="Q4620" s="265">
        <f t="shared" si="1007"/>
        <v>389210.97504246928</v>
      </c>
      <c r="R4620" s="266">
        <f t="shared" si="1008"/>
        <v>618785.25523075182</v>
      </c>
    </row>
    <row r="4621" spans="1:18" x14ac:dyDescent="0.3">
      <c r="A4621" s="82">
        <v>4590</v>
      </c>
      <c r="B4621" s="94">
        <f t="shared" si="997"/>
        <v>1.1688849993111247E-38</v>
      </c>
      <c r="C4621" s="179">
        <f t="shared" si="998"/>
        <v>1.1662481960618376E-38</v>
      </c>
      <c r="D4621" s="166">
        <f t="shared" si="999"/>
        <v>2.2558277767625785E-3</v>
      </c>
      <c r="E4621" s="167">
        <f t="shared" si="1009"/>
        <v>24.291375447755232</v>
      </c>
      <c r="F4621" s="168">
        <f t="shared" si="1010"/>
        <v>10.356505323117034</v>
      </c>
      <c r="G4621" s="168">
        <f t="shared" si="1000"/>
        <v>359909.51316881838</v>
      </c>
      <c r="H4621" s="168">
        <f t="shared" si="1001"/>
        <v>271310.33852408634</v>
      </c>
      <c r="I4621" s="169">
        <f t="shared" si="1002"/>
        <v>631219.85169290472</v>
      </c>
      <c r="J4621" s="169">
        <f t="shared" si="1004"/>
        <v>598975.81005059916</v>
      </c>
      <c r="K4621" s="95"/>
      <c r="L4621" s="265">
        <f t="shared" si="1003"/>
        <v>241958.97761283276</v>
      </c>
      <c r="M4621" s="265">
        <f>$G4621*NonHospFrac+theModel!$H4621*NonHospFrac</f>
        <v>389260.87408007192</v>
      </c>
      <c r="N4621" s="266">
        <f t="shared" si="1005"/>
        <v>631219.85169290472</v>
      </c>
      <c r="O4621" s="159"/>
      <c r="P4621" s="265">
        <f t="shared" si="1006"/>
        <v>229599.20260107864</v>
      </c>
      <c r="Q4621" s="265">
        <f t="shared" si="1007"/>
        <v>389259.31943839713</v>
      </c>
      <c r="R4621" s="266">
        <f t="shared" si="1008"/>
        <v>618858.52203947573</v>
      </c>
    </row>
    <row r="4622" spans="1:18" x14ac:dyDescent="0.3">
      <c r="A4622" s="82">
        <v>4591</v>
      </c>
      <c r="B4622" s="94">
        <f t="shared" si="997"/>
        <v>1.1470496906967517E-38</v>
      </c>
      <c r="C4622" s="179">
        <f t="shared" si="998"/>
        <v>1.144462144143151E-38</v>
      </c>
      <c r="D4622" s="166">
        <f t="shared" si="999"/>
        <v>2.2558277767625785E-3</v>
      </c>
      <c r="E4622" s="167">
        <f t="shared" si="1009"/>
        <v>24.291375447755232</v>
      </c>
      <c r="F4622" s="168">
        <f t="shared" si="1010"/>
        <v>10.358761150893796</v>
      </c>
      <c r="G4622" s="168">
        <f t="shared" si="1000"/>
        <v>359987.90774803178</v>
      </c>
      <c r="H4622" s="168">
        <f t="shared" si="1001"/>
        <v>271310.33852408634</v>
      </c>
      <c r="I4622" s="169">
        <f t="shared" si="1002"/>
        <v>631298.24627211806</v>
      </c>
      <c r="J4622" s="169">
        <f t="shared" si="1004"/>
        <v>599040.8247097634</v>
      </c>
      <c r="K4622" s="95"/>
      <c r="L4622" s="265">
        <f t="shared" si="1003"/>
        <v>241989.02779611835</v>
      </c>
      <c r="M4622" s="265">
        <f>$G4622*NonHospFrac+theModel!$H4622*NonHospFrac</f>
        <v>389309.21847599978</v>
      </c>
      <c r="N4622" s="266">
        <f t="shared" si="1005"/>
        <v>631298.24627211806</v>
      </c>
      <c r="O4622" s="159"/>
      <c r="P4622" s="265">
        <f t="shared" si="1006"/>
        <v>229624.12399798821</v>
      </c>
      <c r="Q4622" s="265">
        <f t="shared" si="1007"/>
        <v>389307.66383432498</v>
      </c>
      <c r="R4622" s="266">
        <f t="shared" si="1008"/>
        <v>618931.78783231322</v>
      </c>
    </row>
    <row r="4623" spans="1:18" x14ac:dyDescent="0.3">
      <c r="A4623" s="82">
        <v>4592</v>
      </c>
      <c r="B4623" s="94">
        <f t="shared" si="997"/>
        <v>1.1256222756755065E-38</v>
      </c>
      <c r="C4623" s="179">
        <f t="shared" si="998"/>
        <v>1.123083065679895E-38</v>
      </c>
      <c r="D4623" s="166">
        <f t="shared" si="999"/>
        <v>2.2558277767625785E-3</v>
      </c>
      <c r="E4623" s="167">
        <f t="shared" si="1009"/>
        <v>24.291375447755232</v>
      </c>
      <c r="F4623" s="168">
        <f t="shared" si="1010"/>
        <v>10.361016978670559</v>
      </c>
      <c r="G4623" s="168">
        <f t="shared" si="1000"/>
        <v>360066.30232724518</v>
      </c>
      <c r="H4623" s="168">
        <f t="shared" si="1001"/>
        <v>271310.33852408634</v>
      </c>
      <c r="I4623" s="169">
        <f t="shared" si="1002"/>
        <v>631376.64085133153</v>
      </c>
      <c r="J4623" s="169">
        <f t="shared" si="1004"/>
        <v>599105.83671880222</v>
      </c>
      <c r="K4623" s="95"/>
      <c r="L4623" s="265">
        <f t="shared" si="1003"/>
        <v>242019.07797940393</v>
      </c>
      <c r="M4623" s="265">
        <f>$G4623*NonHospFrac+theModel!$H4623*NonHospFrac</f>
        <v>389357.56287192757</v>
      </c>
      <c r="N4623" s="266">
        <f t="shared" si="1005"/>
        <v>631376.64085133153</v>
      </c>
      <c r="O4623" s="159"/>
      <c r="P4623" s="265">
        <f t="shared" si="1006"/>
        <v>229649.04437905256</v>
      </c>
      <c r="Q4623" s="265">
        <f t="shared" si="1007"/>
        <v>389356.00823025277</v>
      </c>
      <c r="R4623" s="266">
        <f t="shared" si="1008"/>
        <v>619005.05260930536</v>
      </c>
    </row>
    <row r="4624" spans="1:18" x14ac:dyDescent="0.3">
      <c r="A4624" s="82">
        <v>4593</v>
      </c>
      <c r="B4624" s="94">
        <f t="shared" si="997"/>
        <v>1.1045951346076749E-38</v>
      </c>
      <c r="C4624" s="179">
        <f t="shared" si="998"/>
        <v>1.1021033582209501E-38</v>
      </c>
      <c r="D4624" s="166">
        <f t="shared" si="999"/>
        <v>2.2558277767625785E-3</v>
      </c>
      <c r="E4624" s="167">
        <f t="shared" si="1009"/>
        <v>24.291375447755232</v>
      </c>
      <c r="F4624" s="168">
        <f t="shared" si="1010"/>
        <v>10.363272806447322</v>
      </c>
      <c r="G4624" s="168">
        <f t="shared" si="1000"/>
        <v>360144.69690645864</v>
      </c>
      <c r="H4624" s="168">
        <f t="shared" si="1001"/>
        <v>271310.33852408634</v>
      </c>
      <c r="I4624" s="169">
        <f t="shared" si="1002"/>
        <v>631455.03543054499</v>
      </c>
      <c r="J4624" s="169">
        <f t="shared" si="1004"/>
        <v>599170.84607782355</v>
      </c>
      <c r="K4624" s="95"/>
      <c r="L4624" s="265">
        <f t="shared" si="1003"/>
        <v>242049.12816268951</v>
      </c>
      <c r="M4624" s="265">
        <f>$G4624*NonHospFrac+theModel!$H4624*NonHospFrac</f>
        <v>389405.90726785548</v>
      </c>
      <c r="N4624" s="266">
        <f t="shared" si="1005"/>
        <v>631455.03543054499</v>
      </c>
      <c r="O4624" s="159"/>
      <c r="P4624" s="265">
        <f t="shared" si="1006"/>
        <v>229673.96374431314</v>
      </c>
      <c r="Q4624" s="265">
        <f t="shared" si="1007"/>
        <v>389404.35262618068</v>
      </c>
      <c r="R4624" s="266">
        <f t="shared" si="1008"/>
        <v>619078.31637049385</v>
      </c>
    </row>
    <row r="4625" spans="1:18" x14ac:dyDescent="0.3">
      <c r="A4625" s="82">
        <v>4594</v>
      </c>
      <c r="B4625" s="94">
        <f t="shared" si="997"/>
        <v>1.0839607901920378E-38</v>
      </c>
      <c r="C4625" s="179">
        <f t="shared" si="998"/>
        <v>1.081515561332601E-38</v>
      </c>
      <c r="D4625" s="166">
        <f t="shared" si="999"/>
        <v>2.2558277767625785E-3</v>
      </c>
      <c r="E4625" s="167">
        <f t="shared" si="1009"/>
        <v>24.291375447755232</v>
      </c>
      <c r="F4625" s="168">
        <f t="shared" si="1010"/>
        <v>10.365528634224084</v>
      </c>
      <c r="G4625" s="168">
        <f t="shared" si="1000"/>
        <v>360223.09148567205</v>
      </c>
      <c r="H4625" s="168">
        <f t="shared" si="1001"/>
        <v>271310.33852408634</v>
      </c>
      <c r="I4625" s="169">
        <f t="shared" si="1002"/>
        <v>631533.43000975833</v>
      </c>
      <c r="J4625" s="169">
        <f t="shared" si="1004"/>
        <v>599235.85278693528</v>
      </c>
      <c r="K4625" s="95"/>
      <c r="L4625" s="265">
        <f t="shared" si="1003"/>
        <v>242079.17834597509</v>
      </c>
      <c r="M4625" s="265">
        <f>$G4625*NonHospFrac+theModel!$H4625*NonHospFrac</f>
        <v>389454.25166378327</v>
      </c>
      <c r="N4625" s="266">
        <f t="shared" si="1005"/>
        <v>631533.43000975833</v>
      </c>
      <c r="O4625" s="159"/>
      <c r="P4625" s="265">
        <f t="shared" si="1006"/>
        <v>229698.88209381132</v>
      </c>
      <c r="Q4625" s="265">
        <f t="shared" si="1007"/>
        <v>389452.69702210848</v>
      </c>
      <c r="R4625" s="266">
        <f t="shared" si="1008"/>
        <v>619151.57911591977</v>
      </c>
    </row>
    <row r="4626" spans="1:18" x14ac:dyDescent="0.3">
      <c r="A4626" s="82">
        <v>4595</v>
      </c>
      <c r="B4626" s="94">
        <f t="shared" si="997"/>
        <v>1.0637119048066734E-38</v>
      </c>
      <c r="C4626" s="179">
        <f t="shared" si="998"/>
        <v>1.0613123539453375E-38</v>
      </c>
      <c r="D4626" s="166">
        <f t="shared" si="999"/>
        <v>2.2558277767625785E-3</v>
      </c>
      <c r="E4626" s="167">
        <f t="shared" si="1009"/>
        <v>24.291375447755232</v>
      </c>
      <c r="F4626" s="168">
        <f t="shared" si="1010"/>
        <v>10.367784462000847</v>
      </c>
      <c r="G4626" s="168">
        <f t="shared" si="1000"/>
        <v>360301.48606488545</v>
      </c>
      <c r="H4626" s="168">
        <f t="shared" si="1001"/>
        <v>271310.33852408634</v>
      </c>
      <c r="I4626" s="169">
        <f t="shared" si="1002"/>
        <v>631611.82458897179</v>
      </c>
      <c r="J4626" s="169">
        <f t="shared" si="1004"/>
        <v>599300.8568462457</v>
      </c>
      <c r="K4626" s="95"/>
      <c r="L4626" s="265">
        <f t="shared" si="1003"/>
        <v>242109.22852926067</v>
      </c>
      <c r="M4626" s="265">
        <f>$G4626*NonHospFrac+theModel!$H4626*NonHospFrac</f>
        <v>389502.59605971113</v>
      </c>
      <c r="N4626" s="266">
        <f t="shared" si="1005"/>
        <v>631611.82458897179</v>
      </c>
      <c r="O4626" s="159"/>
      <c r="P4626" s="265">
        <f t="shared" si="1006"/>
        <v>229723.79942758853</v>
      </c>
      <c r="Q4626" s="265">
        <f t="shared" si="1007"/>
        <v>389501.04141803633</v>
      </c>
      <c r="R4626" s="266">
        <f t="shared" si="1008"/>
        <v>619224.84084562492</v>
      </c>
    </row>
    <row r="4627" spans="1:18" x14ac:dyDescent="0.3">
      <c r="A4627" s="82">
        <v>4596</v>
      </c>
      <c r="B4627" s="94">
        <f t="shared" si="997"/>
        <v>1.0438412778999288E-38</v>
      </c>
      <c r="C4627" s="179">
        <f t="shared" si="998"/>
        <v>1.0414865517507107E-38</v>
      </c>
      <c r="D4627" s="166">
        <f t="shared" si="999"/>
        <v>2.2558277767625785E-3</v>
      </c>
      <c r="E4627" s="167">
        <f t="shared" si="1009"/>
        <v>24.291375447755232</v>
      </c>
      <c r="F4627" s="168">
        <f t="shared" si="1010"/>
        <v>10.370040289777609</v>
      </c>
      <c r="G4627" s="168">
        <f t="shared" si="1000"/>
        <v>360379.88064409891</v>
      </c>
      <c r="H4627" s="168">
        <f t="shared" si="1001"/>
        <v>271310.33852408634</v>
      </c>
      <c r="I4627" s="169">
        <f t="shared" si="1002"/>
        <v>631690.21916818526</v>
      </c>
      <c r="J4627" s="169">
        <f t="shared" si="1004"/>
        <v>599365.85825586272</v>
      </c>
      <c r="K4627" s="95"/>
      <c r="L4627" s="265">
        <f t="shared" si="1003"/>
        <v>242139.27871254625</v>
      </c>
      <c r="M4627" s="265">
        <f>$G4627*NonHospFrac+theModel!$H4627*NonHospFrac</f>
        <v>389550.94045563898</v>
      </c>
      <c r="N4627" s="266">
        <f t="shared" si="1005"/>
        <v>631690.21916818526</v>
      </c>
      <c r="O4627" s="159"/>
      <c r="P4627" s="265">
        <f t="shared" si="1006"/>
        <v>229748.71574568615</v>
      </c>
      <c r="Q4627" s="265">
        <f t="shared" si="1007"/>
        <v>389549.38581396418</v>
      </c>
      <c r="R4627" s="266">
        <f t="shared" si="1008"/>
        <v>619298.10155965039</v>
      </c>
    </row>
    <row r="4628" spans="1:18" x14ac:dyDescent="0.3">
      <c r="A4628" s="82">
        <v>4597</v>
      </c>
      <c r="B4628" s="94">
        <f t="shared" si="997"/>
        <v>1.0243418434296584E-38</v>
      </c>
      <c r="C4628" s="179">
        <f t="shared" si="998"/>
        <v>1.0220311046463496E-38</v>
      </c>
      <c r="D4628" s="166">
        <f t="shared" si="999"/>
        <v>2.2558277767625785E-3</v>
      </c>
      <c r="E4628" s="167">
        <f t="shared" si="1009"/>
        <v>24.291375447755232</v>
      </c>
      <c r="F4628" s="168">
        <f t="shared" si="1010"/>
        <v>10.372296117554372</v>
      </c>
      <c r="G4628" s="168">
        <f t="shared" si="1000"/>
        <v>360458.27522331238</v>
      </c>
      <c r="H4628" s="168">
        <f t="shared" si="1001"/>
        <v>271310.33852408634</v>
      </c>
      <c r="I4628" s="169">
        <f t="shared" si="1002"/>
        <v>631768.61374739872</v>
      </c>
      <c r="J4628" s="169">
        <f t="shared" si="1004"/>
        <v>599430.85701589426</v>
      </c>
      <c r="K4628" s="95"/>
      <c r="L4628" s="265">
        <f t="shared" si="1003"/>
        <v>242169.32889583186</v>
      </c>
      <c r="M4628" s="265">
        <f>$G4628*NonHospFrac+theModel!$H4628*NonHospFrac</f>
        <v>389599.28485156689</v>
      </c>
      <c r="N4628" s="266">
        <f t="shared" si="1005"/>
        <v>631768.61374739872</v>
      </c>
      <c r="O4628" s="159"/>
      <c r="P4628" s="265">
        <f t="shared" si="1006"/>
        <v>229773.63104814562</v>
      </c>
      <c r="Q4628" s="265">
        <f t="shared" si="1007"/>
        <v>389597.73020989209</v>
      </c>
      <c r="R4628" s="266">
        <f t="shared" si="1008"/>
        <v>619371.36125803774</v>
      </c>
    </row>
    <row r="4629" spans="1:18" x14ac:dyDescent="0.3">
      <c r="A4629" s="82">
        <v>4598</v>
      </c>
      <c r="B4629" s="94">
        <f t="shared" si="997"/>
        <v>1.005206667350688E-38</v>
      </c>
      <c r="C4629" s="179">
        <f t="shared" si="998"/>
        <v>1.0029390942290913E-38</v>
      </c>
      <c r="D4629" s="166">
        <f t="shared" si="999"/>
        <v>2.2558277767625785E-3</v>
      </c>
      <c r="E4629" s="167">
        <f t="shared" si="1009"/>
        <v>24.291375447755232</v>
      </c>
      <c r="F4629" s="168">
        <f t="shared" si="1010"/>
        <v>10.374551945331135</v>
      </c>
      <c r="G4629" s="168">
        <f t="shared" si="1000"/>
        <v>360536.66980252572</v>
      </c>
      <c r="H4629" s="168">
        <f t="shared" si="1001"/>
        <v>271310.33852408634</v>
      </c>
      <c r="I4629" s="169">
        <f t="shared" si="1002"/>
        <v>631847.00832661206</v>
      </c>
      <c r="J4629" s="169">
        <f t="shared" si="1004"/>
        <v>599495.85312644835</v>
      </c>
      <c r="K4629" s="95"/>
      <c r="L4629" s="265">
        <f t="shared" si="1003"/>
        <v>242199.37907911741</v>
      </c>
      <c r="M4629" s="265">
        <f>$G4629*NonHospFrac+theModel!$H4629*NonHospFrac</f>
        <v>389647.62924749462</v>
      </c>
      <c r="N4629" s="266">
        <f t="shared" si="1005"/>
        <v>631847.00832661206</v>
      </c>
      <c r="O4629" s="159"/>
      <c r="P4629" s="265">
        <f t="shared" si="1006"/>
        <v>229798.54533500827</v>
      </c>
      <c r="Q4629" s="265">
        <f t="shared" si="1007"/>
        <v>389646.07460581983</v>
      </c>
      <c r="R4629" s="266">
        <f t="shared" si="1008"/>
        <v>619444.61994082807</v>
      </c>
    </row>
    <row r="4630" spans="1:18" x14ac:dyDescent="0.3">
      <c r="A4630" s="82">
        <v>4599</v>
      </c>
      <c r="B4630" s="94">
        <f t="shared" si="997"/>
        <v>9.8642894514897718E-39</v>
      </c>
      <c r="C4630" s="179">
        <f t="shared" si="998"/>
        <v>9.8420373133470754E-39</v>
      </c>
      <c r="D4630" s="166">
        <f t="shared" si="999"/>
        <v>2.2558277767625785E-3</v>
      </c>
      <c r="E4630" s="167">
        <f t="shared" si="1009"/>
        <v>24.291375447755232</v>
      </c>
      <c r="F4630" s="168">
        <f t="shared" si="1010"/>
        <v>10.376807773107897</v>
      </c>
      <c r="G4630" s="168">
        <f t="shared" si="1000"/>
        <v>360615.06438173918</v>
      </c>
      <c r="H4630" s="168">
        <f t="shared" si="1001"/>
        <v>271310.33852408634</v>
      </c>
      <c r="I4630" s="169">
        <f t="shared" si="1002"/>
        <v>631925.40290582553</v>
      </c>
      <c r="J4630" s="169">
        <f t="shared" si="1004"/>
        <v>599560.84658763313</v>
      </c>
      <c r="K4630" s="95"/>
      <c r="L4630" s="265">
        <f t="shared" si="1003"/>
        <v>242229.42926240299</v>
      </c>
      <c r="M4630" s="265">
        <f>$G4630*NonHospFrac+theModel!$H4630*NonHospFrac</f>
        <v>389695.97364342248</v>
      </c>
      <c r="N4630" s="266">
        <f t="shared" si="1005"/>
        <v>631925.40290582553</v>
      </c>
      <c r="O4630" s="159"/>
      <c r="P4630" s="265">
        <f t="shared" si="1006"/>
        <v>229823.45860631554</v>
      </c>
      <c r="Q4630" s="265">
        <f t="shared" si="1007"/>
        <v>389694.41900174768</v>
      </c>
      <c r="R4630" s="266">
        <f t="shared" si="1008"/>
        <v>619517.87760806317</v>
      </c>
    </row>
    <row r="4631" spans="1:18" x14ac:dyDescent="0.3">
      <c r="A4631" s="82">
        <v>4600</v>
      </c>
      <c r="B4631" s="94">
        <f t="shared" si="997"/>
        <v>9.6800199942193297E-39</v>
      </c>
      <c r="C4631" s="179">
        <f t="shared" si="998"/>
        <v>9.6581835362367531E-39</v>
      </c>
      <c r="D4631" s="166">
        <f t="shared" si="999"/>
        <v>2.2558277767625785E-3</v>
      </c>
      <c r="E4631" s="167">
        <f t="shared" si="1009"/>
        <v>24.291375447755232</v>
      </c>
      <c r="F4631" s="168">
        <f t="shared" si="1010"/>
        <v>10.37906360088466</v>
      </c>
      <c r="G4631" s="168">
        <f t="shared" si="1000"/>
        <v>360693.45896095259</v>
      </c>
      <c r="H4631" s="168">
        <f t="shared" si="1001"/>
        <v>271310.33852408634</v>
      </c>
      <c r="I4631" s="169">
        <f t="shared" si="1002"/>
        <v>632003.79748503887</v>
      </c>
      <c r="J4631" s="169">
        <f t="shared" si="1004"/>
        <v>599625.8373995563</v>
      </c>
      <c r="K4631" s="95"/>
      <c r="L4631" s="265">
        <f t="shared" si="1003"/>
        <v>242259.47944568857</v>
      </c>
      <c r="M4631" s="265">
        <f>$G4631*NonHospFrac+theModel!$H4631*NonHospFrac</f>
        <v>389744.31803935033</v>
      </c>
      <c r="N4631" s="266">
        <f t="shared" si="1005"/>
        <v>632003.79748503887</v>
      </c>
      <c r="O4631" s="159"/>
      <c r="P4631" s="265">
        <f t="shared" si="1006"/>
        <v>229848.37086210886</v>
      </c>
      <c r="Q4631" s="265">
        <f t="shared" si="1007"/>
        <v>389742.76339767553</v>
      </c>
      <c r="R4631" s="266">
        <f t="shared" si="1008"/>
        <v>619591.13425978436</v>
      </c>
    </row>
    <row r="4632" spans="1:18" x14ac:dyDescent="0.3">
      <c r="A4632" s="82">
        <v>4601</v>
      </c>
      <c r="B4632" s="94">
        <f t="shared" si="997"/>
        <v>9.499192775039094E-39</v>
      </c>
      <c r="C4632" s="179">
        <f t="shared" si="998"/>
        <v>9.4777642321203385E-39</v>
      </c>
      <c r="D4632" s="166">
        <f t="shared" si="999"/>
        <v>2.2558277767625785E-3</v>
      </c>
      <c r="E4632" s="167">
        <f t="shared" si="1009"/>
        <v>24.291375447755232</v>
      </c>
      <c r="F4632" s="168">
        <f t="shared" si="1010"/>
        <v>10.381319428661422</v>
      </c>
      <c r="G4632" s="168">
        <f t="shared" si="1000"/>
        <v>360771.85354016605</v>
      </c>
      <c r="H4632" s="168">
        <f t="shared" si="1001"/>
        <v>271310.33852408634</v>
      </c>
      <c r="I4632" s="169">
        <f t="shared" si="1002"/>
        <v>632082.19206425245</v>
      </c>
      <c r="J4632" s="169">
        <f t="shared" si="1004"/>
        <v>599690.82556232624</v>
      </c>
      <c r="K4632" s="95"/>
      <c r="L4632" s="265">
        <f t="shared" si="1003"/>
        <v>242289.52962897415</v>
      </c>
      <c r="M4632" s="265">
        <f>$G4632*NonHospFrac+theModel!$H4632*NonHospFrac</f>
        <v>389792.66243527818</v>
      </c>
      <c r="N4632" s="266">
        <f t="shared" si="1005"/>
        <v>632082.19206425233</v>
      </c>
      <c r="O4632" s="159"/>
      <c r="P4632" s="265">
        <f t="shared" si="1006"/>
        <v>229873.28210242957</v>
      </c>
      <c r="Q4632" s="265">
        <f t="shared" si="1007"/>
        <v>389791.10779360338</v>
      </c>
      <c r="R4632" s="266">
        <f t="shared" si="1008"/>
        <v>619664.38989603298</v>
      </c>
    </row>
    <row r="4633" spans="1:18" x14ac:dyDescent="0.3">
      <c r="A4633" s="82">
        <v>4602</v>
      </c>
      <c r="B4633" s="94">
        <f t="shared" si="997"/>
        <v>9.3217434913606432E-39</v>
      </c>
      <c r="C4633" s="179">
        <f t="shared" si="998"/>
        <v>9.3007152434649763E-39</v>
      </c>
      <c r="D4633" s="166">
        <f t="shared" si="999"/>
        <v>2.2558277767625785E-3</v>
      </c>
      <c r="E4633" s="167">
        <f t="shared" si="1009"/>
        <v>24.291375447755232</v>
      </c>
      <c r="F4633" s="168">
        <f t="shared" si="1010"/>
        <v>10.383575256438185</v>
      </c>
      <c r="G4633" s="168">
        <f t="shared" si="1000"/>
        <v>360850.24811937939</v>
      </c>
      <c r="H4633" s="168">
        <f t="shared" si="1001"/>
        <v>271310.33852408634</v>
      </c>
      <c r="I4633" s="169">
        <f t="shared" si="1002"/>
        <v>632160.58664346579</v>
      </c>
      <c r="J4633" s="169">
        <f t="shared" si="1004"/>
        <v>599755.81107605051</v>
      </c>
      <c r="K4633" s="95"/>
      <c r="L4633" s="265">
        <f t="shared" si="1003"/>
        <v>242319.5798122597</v>
      </c>
      <c r="M4633" s="265">
        <f>$G4633*NonHospFrac+theModel!$H4633*NonHospFrac</f>
        <v>389841.00683120603</v>
      </c>
      <c r="N4633" s="266">
        <f t="shared" si="1005"/>
        <v>632160.58664346579</v>
      </c>
      <c r="O4633" s="159"/>
      <c r="P4633" s="265">
        <f t="shared" si="1006"/>
        <v>229898.19232731906</v>
      </c>
      <c r="Q4633" s="265">
        <f t="shared" si="1007"/>
        <v>389839.45218953124</v>
      </c>
      <c r="R4633" s="266">
        <f t="shared" si="1008"/>
        <v>619737.64451685036</v>
      </c>
    </row>
    <row r="4634" spans="1:18" x14ac:dyDescent="0.3">
      <c r="A4634" s="82">
        <v>4603</v>
      </c>
      <c r="B4634" s="94">
        <f t="shared" si="997"/>
        <v>9.1476090417974367E-39</v>
      </c>
      <c r="C4634" s="179">
        <f t="shared" si="998"/>
        <v>9.1269736112299859E-39</v>
      </c>
      <c r="D4634" s="166">
        <f t="shared" si="999"/>
        <v>2.2558277767625785E-3</v>
      </c>
      <c r="E4634" s="167">
        <f t="shared" si="1009"/>
        <v>24.291375447755232</v>
      </c>
      <c r="F4634" s="168">
        <f t="shared" si="1010"/>
        <v>10.385831084214947</v>
      </c>
      <c r="G4634" s="168">
        <f t="shared" si="1000"/>
        <v>360928.64269859286</v>
      </c>
      <c r="H4634" s="168">
        <f t="shared" si="1001"/>
        <v>271310.33852408634</v>
      </c>
      <c r="I4634" s="169">
        <f t="shared" si="1002"/>
        <v>632238.98122267914</v>
      </c>
      <c r="J4634" s="169">
        <f t="shared" si="1004"/>
        <v>599820.79394083738</v>
      </c>
      <c r="K4634" s="95"/>
      <c r="L4634" s="265">
        <f t="shared" si="1003"/>
        <v>242349.62999554531</v>
      </c>
      <c r="M4634" s="265">
        <f>$G4634*NonHospFrac+theModel!$H4634*NonHospFrac</f>
        <v>389889.35122713388</v>
      </c>
      <c r="N4634" s="266">
        <f t="shared" si="1005"/>
        <v>632238.98122267914</v>
      </c>
      <c r="O4634" s="159"/>
      <c r="P4634" s="265">
        <f t="shared" si="1006"/>
        <v>229923.10153681881</v>
      </c>
      <c r="Q4634" s="265">
        <f t="shared" si="1007"/>
        <v>389887.79658545909</v>
      </c>
      <c r="R4634" s="266">
        <f t="shared" si="1008"/>
        <v>619810.89812227793</v>
      </c>
    </row>
    <row r="4635" spans="1:18" x14ac:dyDescent="0.3">
      <c r="A4635" s="82">
        <v>4604</v>
      </c>
      <c r="B4635" s="94">
        <f t="shared" si="997"/>
        <v>8.9767275037258207E-39</v>
      </c>
      <c r="C4635" s="179">
        <f t="shared" si="998"/>
        <v>8.9564775524784874E-39</v>
      </c>
      <c r="D4635" s="166">
        <f t="shared" si="999"/>
        <v>2.2558277767625785E-3</v>
      </c>
      <c r="E4635" s="167">
        <f t="shared" si="1009"/>
        <v>24.291375447755232</v>
      </c>
      <c r="F4635" s="168">
        <f t="shared" si="1010"/>
        <v>10.38808691199171</v>
      </c>
      <c r="G4635" s="168">
        <f t="shared" si="1000"/>
        <v>361007.03727780626</v>
      </c>
      <c r="H4635" s="168">
        <f t="shared" si="1001"/>
        <v>271310.33852408634</v>
      </c>
      <c r="I4635" s="169">
        <f t="shared" si="1002"/>
        <v>632317.3758018926</v>
      </c>
      <c r="J4635" s="169">
        <f t="shared" si="1004"/>
        <v>599885.77415679488</v>
      </c>
      <c r="K4635" s="95"/>
      <c r="L4635" s="265">
        <f t="shared" si="1003"/>
        <v>242379.68017883087</v>
      </c>
      <c r="M4635" s="265">
        <f>$G4635*NonHospFrac+theModel!$H4635*NonHospFrac</f>
        <v>389937.69562306174</v>
      </c>
      <c r="N4635" s="266">
        <f t="shared" si="1005"/>
        <v>632317.3758018926</v>
      </c>
      <c r="O4635" s="159"/>
      <c r="P4635" s="265">
        <f t="shared" si="1006"/>
        <v>229948.00973097008</v>
      </c>
      <c r="Q4635" s="265">
        <f t="shared" si="1007"/>
        <v>389936.14098138694</v>
      </c>
      <c r="R4635" s="266">
        <f t="shared" si="1008"/>
        <v>619884.15071235702</v>
      </c>
    </row>
    <row r="4636" spans="1:18" x14ac:dyDescent="0.3">
      <c r="A4636" s="82">
        <v>4605</v>
      </c>
      <c r="B4636" s="94">
        <f t="shared" si="997"/>
        <v>8.8090381112651813E-39</v>
      </c>
      <c r="C4636" s="179">
        <f t="shared" si="998"/>
        <v>8.7891664384072287E-39</v>
      </c>
      <c r="D4636" s="166">
        <f t="shared" si="999"/>
        <v>2.2558277767625785E-3</v>
      </c>
      <c r="E4636" s="167">
        <f t="shared" si="1009"/>
        <v>24.291375447755232</v>
      </c>
      <c r="F4636" s="168">
        <f t="shared" si="1010"/>
        <v>10.390342739768473</v>
      </c>
      <c r="G4636" s="168">
        <f t="shared" si="1000"/>
        <v>361085.43185701972</v>
      </c>
      <c r="H4636" s="168">
        <f t="shared" si="1001"/>
        <v>271310.33852408634</v>
      </c>
      <c r="I4636" s="169">
        <f t="shared" si="1002"/>
        <v>632395.77038110606</v>
      </c>
      <c r="J4636" s="169">
        <f t="shared" si="1004"/>
        <v>599950.75172403082</v>
      </c>
      <c r="K4636" s="95"/>
      <c r="L4636" s="265">
        <f t="shared" si="1003"/>
        <v>242409.73036211648</v>
      </c>
      <c r="M4636" s="265">
        <f>$G4636*NonHospFrac+theModel!$H4636*NonHospFrac</f>
        <v>389986.04001898959</v>
      </c>
      <c r="N4636" s="266">
        <f t="shared" si="1005"/>
        <v>632395.77038110606</v>
      </c>
      <c r="O4636" s="159"/>
      <c r="P4636" s="265">
        <f t="shared" si="1006"/>
        <v>229972.91690981438</v>
      </c>
      <c r="Q4636" s="265">
        <f t="shared" si="1007"/>
        <v>389984.48537731479</v>
      </c>
      <c r="R4636" s="266">
        <f t="shared" si="1008"/>
        <v>619957.4022871292</v>
      </c>
    </row>
    <row r="4637" spans="1:18" x14ac:dyDescent="0.3">
      <c r="A4637" s="82">
        <v>4606</v>
      </c>
      <c r="B4637" s="94">
        <f t="shared" si="997"/>
        <v>8.6444812336694696E-39</v>
      </c>
      <c r="C4637" s="179">
        <f t="shared" si="998"/>
        <v>8.6249807727868554E-39</v>
      </c>
      <c r="D4637" s="166">
        <f t="shared" si="999"/>
        <v>2.2558277767625785E-3</v>
      </c>
      <c r="E4637" s="167">
        <f t="shared" si="1009"/>
        <v>24.291375447755232</v>
      </c>
      <c r="F4637" s="168">
        <f t="shared" si="1010"/>
        <v>10.392598567545235</v>
      </c>
      <c r="G4637" s="168">
        <f t="shared" si="1000"/>
        <v>361163.82643623312</v>
      </c>
      <c r="H4637" s="168">
        <f t="shared" si="1001"/>
        <v>271310.33852408634</v>
      </c>
      <c r="I4637" s="169">
        <f t="shared" si="1002"/>
        <v>632474.16496031941</v>
      </c>
      <c r="J4637" s="169">
        <f t="shared" si="1004"/>
        <v>600015.72664265311</v>
      </c>
      <c r="K4637" s="95"/>
      <c r="L4637" s="265">
        <f t="shared" si="1003"/>
        <v>242439.78054540203</v>
      </c>
      <c r="M4637" s="265">
        <f>$G4637*NonHospFrac+theModel!$H4637*NonHospFrac</f>
        <v>390034.38441491744</v>
      </c>
      <c r="N4637" s="266">
        <f t="shared" si="1005"/>
        <v>632474.16496031941</v>
      </c>
      <c r="O4637" s="159"/>
      <c r="P4637" s="265">
        <f t="shared" si="1006"/>
        <v>229997.82307339297</v>
      </c>
      <c r="Q4637" s="265">
        <f t="shared" si="1007"/>
        <v>390032.82977324264</v>
      </c>
      <c r="R4637" s="266">
        <f t="shared" si="1008"/>
        <v>620030.65284663555</v>
      </c>
    </row>
    <row r="4638" spans="1:18" x14ac:dyDescent="0.3">
      <c r="A4638" s="82">
        <v>4607</v>
      </c>
      <c r="B4638" s="94">
        <f t="shared" si="997"/>
        <v>8.4829983541223541E-39</v>
      </c>
      <c r="C4638" s="179">
        <f t="shared" si="998"/>
        <v>8.4638621708048939E-39</v>
      </c>
      <c r="D4638" s="166">
        <f t="shared" si="999"/>
        <v>2.2558277767625785E-3</v>
      </c>
      <c r="E4638" s="167">
        <f t="shared" si="1009"/>
        <v>24.291375447755232</v>
      </c>
      <c r="F4638" s="168">
        <f t="shared" si="1010"/>
        <v>10.394854395321998</v>
      </c>
      <c r="G4638" s="168">
        <f t="shared" si="1000"/>
        <v>361242.22101544659</v>
      </c>
      <c r="H4638" s="168">
        <f t="shared" si="1001"/>
        <v>271310.33852408634</v>
      </c>
      <c r="I4638" s="169">
        <f t="shared" si="1002"/>
        <v>632552.55953953299</v>
      </c>
      <c r="J4638" s="169">
        <f t="shared" si="1004"/>
        <v>600080.69891277002</v>
      </c>
      <c r="K4638" s="95"/>
      <c r="L4638" s="265">
        <f t="shared" si="1003"/>
        <v>242469.83072868764</v>
      </c>
      <c r="M4638" s="265">
        <f>$G4638*NonHospFrac+theModel!$H4638*NonHospFrac</f>
        <v>390082.72881084529</v>
      </c>
      <c r="N4638" s="266">
        <f t="shared" si="1005"/>
        <v>632552.55953953299</v>
      </c>
      <c r="O4638" s="159"/>
      <c r="P4638" s="265">
        <f t="shared" si="1006"/>
        <v>230022.72822174735</v>
      </c>
      <c r="Q4638" s="265">
        <f t="shared" si="1007"/>
        <v>390081.1741691705</v>
      </c>
      <c r="R4638" s="266">
        <f t="shared" si="1008"/>
        <v>620103.90239091788</v>
      </c>
    </row>
    <row r="4639" spans="1:18" x14ac:dyDescent="0.3">
      <c r="A4639" s="82">
        <v>4608</v>
      </c>
      <c r="B4639" s="94">
        <f t="shared" ref="B4639:B4702" si="1011">Constant*EXP(PowerTerm*(A4639)/7)</f>
        <v>8.324532048928512E-39</v>
      </c>
      <c r="C4639" s="179">
        <f t="shared" ref="C4639:C4702" si="1012">(1-theFloor)*B4639</f>
        <v>8.3057533383039893E-39</v>
      </c>
      <c r="D4639" s="166">
        <f t="shared" ref="D4639:D4702" si="1013">theFloor</f>
        <v>2.2558277767625785E-3</v>
      </c>
      <c r="E4639" s="167">
        <f t="shared" si="1009"/>
        <v>24.291375447755232</v>
      </c>
      <c r="F4639" s="168">
        <f t="shared" si="1010"/>
        <v>10.39711022309876</v>
      </c>
      <c r="G4639" s="168">
        <f t="shared" ref="G4639:G4702" si="1014">$B$22*F4639*totInfected/365.25</f>
        <v>361320.61559465993</v>
      </c>
      <c r="H4639" s="168">
        <f t="shared" ref="H4639:H4702" si="1015">lostQALYs_Injured*E4639*totInfected/365.25</f>
        <v>271310.33852408634</v>
      </c>
      <c r="I4639" s="169">
        <f t="shared" ref="I4639:I4702" si="1016">H4639+G4639</f>
        <v>632630.95411874633</v>
      </c>
      <c r="J4639" s="169">
        <f t="shared" si="1004"/>
        <v>600145.66853448912</v>
      </c>
      <c r="K4639" s="95"/>
      <c r="L4639" s="265">
        <f t="shared" ref="L4639:L4702" si="1017">$G4639*HospFrac+$H4639*HospFrac</f>
        <v>242499.88091197319</v>
      </c>
      <c r="M4639" s="265">
        <f>$G4639*NonHospFrac+theModel!$H4639*NonHospFrac</f>
        <v>390131.07320677303</v>
      </c>
      <c r="N4639" s="266">
        <f t="shared" si="1005"/>
        <v>632630.95411874622</v>
      </c>
      <c r="O4639" s="159"/>
      <c r="P4639" s="265">
        <f t="shared" si="1006"/>
        <v>230047.63235491881</v>
      </c>
      <c r="Q4639" s="265">
        <f t="shared" si="1007"/>
        <v>390129.51856509823</v>
      </c>
      <c r="R4639" s="266">
        <f t="shared" si="1008"/>
        <v>620177.15092001704</v>
      </c>
    </row>
    <row r="4640" spans="1:18" x14ac:dyDescent="0.3">
      <c r="A4640" s="82">
        <v>4609</v>
      </c>
      <c r="B4640" s="94">
        <f t="shared" si="1011"/>
        <v>8.1690259670936161E-39</v>
      </c>
      <c r="C4640" s="179">
        <f t="shared" si="1012"/>
        <v>8.1505980514079512E-39</v>
      </c>
      <c r="D4640" s="166">
        <f t="shared" si="1013"/>
        <v>2.2558277767625785E-3</v>
      </c>
      <c r="E4640" s="167">
        <f t="shared" si="1009"/>
        <v>24.291375447755232</v>
      </c>
      <c r="F4640" s="168">
        <f t="shared" si="1010"/>
        <v>10.399366050875523</v>
      </c>
      <c r="G4640" s="168">
        <f t="shared" si="1014"/>
        <v>361399.01017387339</v>
      </c>
      <c r="H4640" s="168">
        <f t="shared" si="1015"/>
        <v>271310.33852408634</v>
      </c>
      <c r="I4640" s="169">
        <f t="shared" si="1016"/>
        <v>632709.34869795968</v>
      </c>
      <c r="J4640" s="169">
        <f t="shared" ref="J4640:J4703" si="1018">J4639+(I4640-I4639)/(1+discountDaily)^A4640</f>
        <v>600210.63550791843</v>
      </c>
      <c r="K4640" s="95"/>
      <c r="L4640" s="265">
        <f t="shared" si="1017"/>
        <v>242529.93109525877</v>
      </c>
      <c r="M4640" s="265">
        <f>$G4640*NonHospFrac+theModel!$H4640*NonHospFrac</f>
        <v>390179.41760270094</v>
      </c>
      <c r="N4640" s="266">
        <f t="shared" ref="N4640:N4703" si="1019">L4640+M4640</f>
        <v>632709.34869795968</v>
      </c>
      <c r="O4640" s="159"/>
      <c r="P4640" s="265">
        <f t="shared" ref="P4640:P4703" si="1020">P4639+(L4640-L4639)/(1+discountDaily)^A4640</f>
        <v>230072.5354729488</v>
      </c>
      <c r="Q4640" s="265">
        <f t="shared" ref="Q4640:Q4703" si="1021">Q4639+(M4640-M4639)/(1+discountDaily)^B4640</f>
        <v>390177.86296102614</v>
      </c>
      <c r="R4640" s="266">
        <f t="shared" ref="R4640:R4703" si="1022">P4640+Q4640</f>
        <v>620250.39843397494</v>
      </c>
    </row>
    <row r="4641" spans="1:18" x14ac:dyDescent="0.3">
      <c r="A4641" s="82">
        <v>4610</v>
      </c>
      <c r="B4641" s="94">
        <f t="shared" si="1011"/>
        <v>8.0164248102859125E-39</v>
      </c>
      <c r="C4641" s="179">
        <f t="shared" si="1012"/>
        <v>7.9983411365285406E-39</v>
      </c>
      <c r="D4641" s="166">
        <f t="shared" si="1013"/>
        <v>2.2558277767625785E-3</v>
      </c>
      <c r="E4641" s="167">
        <f t="shared" ref="E4641:E4704" si="1023">C4641+E4640</f>
        <v>24.291375447755232</v>
      </c>
      <c r="F4641" s="168">
        <f t="shared" ref="F4641:F4704" si="1024">D4641+F4640</f>
        <v>10.401621878652286</v>
      </c>
      <c r="G4641" s="168">
        <f t="shared" si="1014"/>
        <v>361477.4047530868</v>
      </c>
      <c r="H4641" s="168">
        <f t="shared" si="1015"/>
        <v>271310.33852408634</v>
      </c>
      <c r="I4641" s="169">
        <f t="shared" si="1016"/>
        <v>632787.74327717314</v>
      </c>
      <c r="J4641" s="169">
        <f t="shared" si="1018"/>
        <v>600275.59983316611</v>
      </c>
      <c r="K4641" s="95"/>
      <c r="L4641" s="265">
        <f t="shared" si="1017"/>
        <v>242559.98127854435</v>
      </c>
      <c r="M4641" s="265">
        <f>$G4641*NonHospFrac+theModel!$H4641*NonHospFrac</f>
        <v>390227.76199862873</v>
      </c>
      <c r="N4641" s="266">
        <f t="shared" si="1019"/>
        <v>632787.74327717302</v>
      </c>
      <c r="O4641" s="159"/>
      <c r="P4641" s="265">
        <f t="shared" si="1020"/>
        <v>230097.43757587869</v>
      </c>
      <c r="Q4641" s="265">
        <f t="shared" si="1021"/>
        <v>390226.20735695394</v>
      </c>
      <c r="R4641" s="266">
        <f t="shared" si="1022"/>
        <v>620323.64493283257</v>
      </c>
    </row>
    <row r="4642" spans="1:18" x14ac:dyDescent="0.3">
      <c r="A4642" s="82">
        <v>4611</v>
      </c>
      <c r="B4642" s="94">
        <f t="shared" si="1011"/>
        <v>7.8666743131714252E-39</v>
      </c>
      <c r="C4642" s="179">
        <f t="shared" si="1012"/>
        <v>7.8489284507450288E-39</v>
      </c>
      <c r="D4642" s="166">
        <f t="shared" si="1013"/>
        <v>2.2558277767625785E-3</v>
      </c>
      <c r="E4642" s="167">
        <f t="shared" si="1023"/>
        <v>24.291375447755232</v>
      </c>
      <c r="F4642" s="168">
        <f t="shared" si="1024"/>
        <v>10.403877706429048</v>
      </c>
      <c r="G4642" s="168">
        <f t="shared" si="1014"/>
        <v>361555.7993323002</v>
      </c>
      <c r="H4642" s="168">
        <f t="shared" si="1015"/>
        <v>271310.33852408634</v>
      </c>
      <c r="I4642" s="169">
        <f t="shared" si="1016"/>
        <v>632866.1378563866</v>
      </c>
      <c r="J4642" s="169">
        <f t="shared" si="1018"/>
        <v>600340.56151034008</v>
      </c>
      <c r="K4642" s="95"/>
      <c r="L4642" s="265">
        <f t="shared" si="1017"/>
        <v>242590.03146182993</v>
      </c>
      <c r="M4642" s="265">
        <f>$G4642*NonHospFrac+theModel!$H4642*NonHospFrac</f>
        <v>390276.10639455658</v>
      </c>
      <c r="N4642" s="266">
        <f t="shared" si="1019"/>
        <v>632866.13785638649</v>
      </c>
      <c r="O4642" s="159"/>
      <c r="P4642" s="265">
        <f t="shared" si="1020"/>
        <v>230122.33866374983</v>
      </c>
      <c r="Q4642" s="265">
        <f t="shared" si="1021"/>
        <v>390274.55175288179</v>
      </c>
      <c r="R4642" s="266">
        <f t="shared" si="1022"/>
        <v>620396.89041663159</v>
      </c>
    </row>
    <row r="4643" spans="1:18" x14ac:dyDescent="0.3">
      <c r="A4643" s="82">
        <v>4612</v>
      </c>
      <c r="B4643" s="94">
        <f t="shared" si="1011"/>
        <v>7.7197212241183236E-39</v>
      </c>
      <c r="C4643" s="179">
        <f t="shared" si="1012"/>
        <v>7.7023068625520935E-39</v>
      </c>
      <c r="D4643" s="166">
        <f t="shared" si="1013"/>
        <v>2.2558277767625785E-3</v>
      </c>
      <c r="E4643" s="167">
        <f t="shared" si="1023"/>
        <v>24.291375447755232</v>
      </c>
      <c r="F4643" s="168">
        <f t="shared" si="1024"/>
        <v>10.406133534205811</v>
      </c>
      <c r="G4643" s="168">
        <f t="shared" si="1014"/>
        <v>361634.1939115136</v>
      </c>
      <c r="H4643" s="168">
        <f t="shared" si="1015"/>
        <v>271310.33852408634</v>
      </c>
      <c r="I4643" s="169">
        <f t="shared" si="1016"/>
        <v>632944.53243559995</v>
      </c>
      <c r="J4643" s="169">
        <f t="shared" si="1018"/>
        <v>600405.52053954802</v>
      </c>
      <c r="K4643" s="95"/>
      <c r="L4643" s="265">
        <f t="shared" si="1017"/>
        <v>242620.08164511548</v>
      </c>
      <c r="M4643" s="265">
        <f>$G4643*NonHospFrac+theModel!$H4643*NonHospFrac</f>
        <v>390324.45079048444</v>
      </c>
      <c r="N4643" s="266">
        <f t="shared" si="1019"/>
        <v>632944.53243559995</v>
      </c>
      <c r="O4643" s="159"/>
      <c r="P4643" s="265">
        <f t="shared" si="1020"/>
        <v>230147.23873660358</v>
      </c>
      <c r="Q4643" s="265">
        <f t="shared" si="1021"/>
        <v>390322.89614880964</v>
      </c>
      <c r="R4643" s="266">
        <f t="shared" si="1022"/>
        <v>620470.13488541322</v>
      </c>
    </row>
    <row r="4644" spans="1:18" x14ac:dyDescent="0.3">
      <c r="A4644" s="82">
        <v>4613</v>
      </c>
      <c r="B4644" s="94">
        <f t="shared" si="1011"/>
        <v>7.5755132862588321E-39</v>
      </c>
      <c r="C4644" s="179">
        <f t="shared" si="1012"/>
        <v>7.5584242329644553E-39</v>
      </c>
      <c r="D4644" s="166">
        <f t="shared" si="1013"/>
        <v>2.2558277767625785E-3</v>
      </c>
      <c r="E4644" s="167">
        <f t="shared" si="1023"/>
        <v>24.291375447755232</v>
      </c>
      <c r="F4644" s="168">
        <f t="shared" si="1024"/>
        <v>10.408389361982573</v>
      </c>
      <c r="G4644" s="168">
        <f t="shared" si="1014"/>
        <v>361712.58849072707</v>
      </c>
      <c r="H4644" s="168">
        <f t="shared" si="1015"/>
        <v>271310.33852408634</v>
      </c>
      <c r="I4644" s="169">
        <f t="shared" si="1016"/>
        <v>633022.92701481341</v>
      </c>
      <c r="J4644" s="169">
        <f t="shared" si="1018"/>
        <v>600470.47692089819</v>
      </c>
      <c r="K4644" s="95"/>
      <c r="L4644" s="265">
        <f t="shared" si="1017"/>
        <v>242650.13182840109</v>
      </c>
      <c r="M4644" s="265">
        <f>$G4644*NonHospFrac+theModel!$H4644*NonHospFrac</f>
        <v>390372.79518641229</v>
      </c>
      <c r="N4644" s="266">
        <f t="shared" si="1019"/>
        <v>633022.92701481341</v>
      </c>
      <c r="O4644" s="159"/>
      <c r="P4644" s="265">
        <f t="shared" si="1020"/>
        <v>230172.13779448139</v>
      </c>
      <c r="Q4644" s="265">
        <f t="shared" si="1021"/>
        <v>390371.24054473749</v>
      </c>
      <c r="R4644" s="266">
        <f t="shared" si="1022"/>
        <v>620543.37833921891</v>
      </c>
    </row>
    <row r="4645" spans="1:18" x14ac:dyDescent="0.3">
      <c r="A4645" s="82">
        <v>4614</v>
      </c>
      <c r="B4645" s="94">
        <f t="shared" si="1011"/>
        <v>7.4339992189083375E-39</v>
      </c>
      <c r="C4645" s="179">
        <f t="shared" si="1012"/>
        <v>7.4172293969778925E-39</v>
      </c>
      <c r="D4645" s="166">
        <f t="shared" si="1013"/>
        <v>2.2558277767625785E-3</v>
      </c>
      <c r="E4645" s="167">
        <f t="shared" si="1023"/>
        <v>24.291375447755232</v>
      </c>
      <c r="F4645" s="168">
        <f t="shared" si="1024"/>
        <v>10.410645189759336</v>
      </c>
      <c r="G4645" s="168">
        <f t="shared" si="1014"/>
        <v>361790.98306994053</v>
      </c>
      <c r="H4645" s="168">
        <f t="shared" si="1015"/>
        <v>271310.33852408634</v>
      </c>
      <c r="I4645" s="169">
        <f t="shared" si="1016"/>
        <v>633101.32159402687</v>
      </c>
      <c r="J4645" s="169">
        <f t="shared" si="1018"/>
        <v>600535.4306544984</v>
      </c>
      <c r="K4645" s="95"/>
      <c r="L4645" s="265">
        <f t="shared" si="1017"/>
        <v>242680.18201168667</v>
      </c>
      <c r="M4645" s="265">
        <f>$G4645*NonHospFrac+theModel!$H4645*NonHospFrac</f>
        <v>390421.13958234014</v>
      </c>
      <c r="N4645" s="266">
        <f t="shared" si="1019"/>
        <v>633101.32159402687</v>
      </c>
      <c r="O4645" s="159"/>
      <c r="P4645" s="265">
        <f t="shared" si="1020"/>
        <v>230197.03583742457</v>
      </c>
      <c r="Q4645" s="265">
        <f t="shared" si="1021"/>
        <v>390419.58494066534</v>
      </c>
      <c r="R4645" s="266">
        <f t="shared" si="1022"/>
        <v>620616.62077808985</v>
      </c>
    </row>
    <row r="4646" spans="1:18" x14ac:dyDescent="0.3">
      <c r="A4646" s="82">
        <v>4615</v>
      </c>
      <c r="B4646" s="94">
        <f t="shared" si="1011"/>
        <v>7.2951286993281098E-39</v>
      </c>
      <c r="C4646" s="179">
        <f t="shared" si="1012"/>
        <v>7.2786721453731075E-39</v>
      </c>
      <c r="D4646" s="166">
        <f t="shared" si="1013"/>
        <v>2.2558277767625785E-3</v>
      </c>
      <c r="E4646" s="167">
        <f t="shared" si="1023"/>
        <v>24.291375447755232</v>
      </c>
      <c r="F4646" s="168">
        <f t="shared" si="1024"/>
        <v>10.412901017536099</v>
      </c>
      <c r="G4646" s="168">
        <f t="shared" si="1014"/>
        <v>361869.37764915387</v>
      </c>
      <c r="H4646" s="168">
        <f t="shared" si="1015"/>
        <v>271310.33852408634</v>
      </c>
      <c r="I4646" s="169">
        <f t="shared" si="1016"/>
        <v>633179.71617324022</v>
      </c>
      <c r="J4646" s="169">
        <f t="shared" si="1018"/>
        <v>600600.38174045645</v>
      </c>
      <c r="K4646" s="95"/>
      <c r="L4646" s="265">
        <f t="shared" si="1017"/>
        <v>242710.23219497222</v>
      </c>
      <c r="M4646" s="265">
        <f>$G4646*NonHospFrac+theModel!$H4646*NonHospFrac</f>
        <v>390469.48397826799</v>
      </c>
      <c r="N4646" s="266">
        <f t="shared" si="1019"/>
        <v>633179.71617324022</v>
      </c>
      <c r="O4646" s="159"/>
      <c r="P4646" s="265">
        <f t="shared" si="1020"/>
        <v>230221.93286547446</v>
      </c>
      <c r="Q4646" s="265">
        <f t="shared" si="1021"/>
        <v>390467.9293365932</v>
      </c>
      <c r="R4646" s="266">
        <f t="shared" si="1022"/>
        <v>620689.86220206763</v>
      </c>
    </row>
    <row r="4647" spans="1:18" x14ac:dyDescent="0.3">
      <c r="A4647" s="82">
        <v>4616</v>
      </c>
      <c r="B4647" s="94">
        <f t="shared" si="1011"/>
        <v>7.1588523448321249E-39</v>
      </c>
      <c r="C4647" s="179">
        <f t="shared" si="1012"/>
        <v>7.1427032068629112E-39</v>
      </c>
      <c r="D4647" s="166">
        <f t="shared" si="1013"/>
        <v>2.2558277767625785E-3</v>
      </c>
      <c r="E4647" s="167">
        <f t="shared" si="1023"/>
        <v>24.291375447755232</v>
      </c>
      <c r="F4647" s="168">
        <f t="shared" si="1024"/>
        <v>10.415156845312861</v>
      </c>
      <c r="G4647" s="168">
        <f t="shared" si="1014"/>
        <v>361947.77222836734</v>
      </c>
      <c r="H4647" s="168">
        <f t="shared" si="1015"/>
        <v>271310.33852408634</v>
      </c>
      <c r="I4647" s="169">
        <f t="shared" si="1016"/>
        <v>633258.11075245368</v>
      </c>
      <c r="J4647" s="169">
        <f t="shared" si="1018"/>
        <v>600665.33017888048</v>
      </c>
      <c r="K4647" s="95"/>
      <c r="L4647" s="265">
        <f t="shared" si="1017"/>
        <v>242740.28237825783</v>
      </c>
      <c r="M4647" s="265">
        <f>$G4647*NonHospFrac+theModel!$H4647*NonHospFrac</f>
        <v>390517.82837419584</v>
      </c>
      <c r="N4647" s="266">
        <f t="shared" si="1019"/>
        <v>633258.11075245368</v>
      </c>
      <c r="O4647" s="159"/>
      <c r="P4647" s="265">
        <f t="shared" si="1020"/>
        <v>230246.82887867253</v>
      </c>
      <c r="Q4647" s="265">
        <f t="shared" si="1021"/>
        <v>390516.27373252105</v>
      </c>
      <c r="R4647" s="266">
        <f t="shared" si="1022"/>
        <v>620763.10261119355</v>
      </c>
    </row>
    <row r="4648" spans="1:18" x14ac:dyDescent="0.3">
      <c r="A4648" s="82">
        <v>4617</v>
      </c>
      <c r="B4648" s="94">
        <f t="shared" si="1011"/>
        <v>7.0251216952247975E-39</v>
      </c>
      <c r="C4648" s="179">
        <f t="shared" si="1012"/>
        <v>7.0092742305695725E-39</v>
      </c>
      <c r="D4648" s="166">
        <f t="shared" si="1013"/>
        <v>2.2558277767625785E-3</v>
      </c>
      <c r="E4648" s="167">
        <f t="shared" si="1023"/>
        <v>24.291375447755232</v>
      </c>
      <c r="F4648" s="168">
        <f t="shared" si="1024"/>
        <v>10.417412673089624</v>
      </c>
      <c r="G4648" s="168">
        <f t="shared" si="1014"/>
        <v>362026.16680758074</v>
      </c>
      <c r="H4648" s="168">
        <f t="shared" si="1015"/>
        <v>271310.33852408634</v>
      </c>
      <c r="I4648" s="169">
        <f t="shared" si="1016"/>
        <v>633336.50533166714</v>
      </c>
      <c r="J4648" s="169">
        <f t="shared" si="1018"/>
        <v>600730.2759698783</v>
      </c>
      <c r="K4648" s="95"/>
      <c r="L4648" s="265">
        <f t="shared" si="1017"/>
        <v>242770.33256154339</v>
      </c>
      <c r="M4648" s="265">
        <f>$G4648*NonHospFrac+theModel!$H4648*NonHospFrac</f>
        <v>390566.1727701237</v>
      </c>
      <c r="N4648" s="266">
        <f t="shared" si="1019"/>
        <v>633336.50533166714</v>
      </c>
      <c r="O4648" s="159"/>
      <c r="P4648" s="265">
        <f t="shared" si="1020"/>
        <v>230271.72387706005</v>
      </c>
      <c r="Q4648" s="265">
        <f t="shared" si="1021"/>
        <v>390564.6181284489</v>
      </c>
      <c r="R4648" s="266">
        <f t="shared" si="1022"/>
        <v>620836.34200550895</v>
      </c>
    </row>
    <row r="4649" spans="1:18" x14ac:dyDescent="0.3">
      <c r="A4649" s="82">
        <v>4618</v>
      </c>
      <c r="B4649" s="94">
        <f t="shared" si="1011"/>
        <v>6.8938891955700544E-39</v>
      </c>
      <c r="C4649" s="179">
        <f t="shared" si="1012"/>
        <v>6.8783377688327641E-39</v>
      </c>
      <c r="D4649" s="166">
        <f t="shared" si="1013"/>
        <v>2.2558277767625785E-3</v>
      </c>
      <c r="E4649" s="167">
        <f t="shared" si="1023"/>
        <v>24.291375447755232</v>
      </c>
      <c r="F4649" s="168">
        <f t="shared" si="1024"/>
        <v>10.419668500866386</v>
      </c>
      <c r="G4649" s="168">
        <f t="shared" si="1014"/>
        <v>362104.5613867942</v>
      </c>
      <c r="H4649" s="168">
        <f t="shared" si="1015"/>
        <v>271310.33852408634</v>
      </c>
      <c r="I4649" s="169">
        <f t="shared" si="1016"/>
        <v>633414.89991088049</v>
      </c>
      <c r="J4649" s="169">
        <f t="shared" si="1018"/>
        <v>600795.21911355772</v>
      </c>
      <c r="K4649" s="95"/>
      <c r="L4649" s="265">
        <f t="shared" si="1017"/>
        <v>242800.382744829</v>
      </c>
      <c r="M4649" s="265">
        <f>$G4649*NonHospFrac+theModel!$H4649*NonHospFrac</f>
        <v>390614.51716605155</v>
      </c>
      <c r="N4649" s="266">
        <f t="shared" si="1019"/>
        <v>633414.89991088049</v>
      </c>
      <c r="O4649" s="159"/>
      <c r="P4649" s="265">
        <f t="shared" si="1020"/>
        <v>230296.61786067847</v>
      </c>
      <c r="Q4649" s="265">
        <f t="shared" si="1021"/>
        <v>390612.96252437675</v>
      </c>
      <c r="R4649" s="266">
        <f t="shared" si="1022"/>
        <v>620909.58038505516</v>
      </c>
    </row>
    <row r="4650" spans="1:18" x14ac:dyDescent="0.3">
      <c r="A4650" s="82">
        <v>4619</v>
      </c>
      <c r="B4650" s="94">
        <f t="shared" si="1011"/>
        <v>6.7651081792790785E-39</v>
      </c>
      <c r="C4650" s="179">
        <f t="shared" si="1012"/>
        <v>6.7498472603354568E-39</v>
      </c>
      <c r="D4650" s="166">
        <f t="shared" si="1013"/>
        <v>2.2558277767625785E-3</v>
      </c>
      <c r="E4650" s="167">
        <f t="shared" si="1023"/>
        <v>24.291375447755232</v>
      </c>
      <c r="F4650" s="168">
        <f t="shared" si="1024"/>
        <v>10.421924328643149</v>
      </c>
      <c r="G4650" s="168">
        <f t="shared" si="1014"/>
        <v>362182.9559660076</v>
      </c>
      <c r="H4650" s="168">
        <f t="shared" si="1015"/>
        <v>271310.33852408634</v>
      </c>
      <c r="I4650" s="169">
        <f t="shared" si="1016"/>
        <v>633493.29449009395</v>
      </c>
      <c r="J4650" s="169">
        <f t="shared" si="1018"/>
        <v>600860.15961002687</v>
      </c>
      <c r="K4650" s="95"/>
      <c r="L4650" s="265">
        <f t="shared" si="1017"/>
        <v>242830.43292811458</v>
      </c>
      <c r="M4650" s="265">
        <f>$G4650*NonHospFrac+theModel!$H4650*NonHospFrac</f>
        <v>390662.8615619794</v>
      </c>
      <c r="N4650" s="266">
        <f t="shared" si="1019"/>
        <v>633493.29449009395</v>
      </c>
      <c r="O4650" s="159"/>
      <c r="P4650" s="265">
        <f t="shared" si="1020"/>
        <v>230321.51082956907</v>
      </c>
      <c r="Q4650" s="265">
        <f t="shared" si="1021"/>
        <v>390661.3069203046</v>
      </c>
      <c r="R4650" s="266">
        <f t="shared" si="1022"/>
        <v>620982.81774987374</v>
      </c>
    </row>
    <row r="4651" spans="1:18" x14ac:dyDescent="0.3">
      <c r="A4651" s="82">
        <v>4620</v>
      </c>
      <c r="B4651" s="94">
        <f t="shared" si="1011"/>
        <v>6.6387328515171399E-39</v>
      </c>
      <c r="C4651" s="179">
        <f t="shared" si="1012"/>
        <v>6.6237570135481808E-39</v>
      </c>
      <c r="D4651" s="166">
        <f t="shared" si="1013"/>
        <v>2.2558277767625785E-3</v>
      </c>
      <c r="E4651" s="167">
        <f t="shared" si="1023"/>
        <v>24.291375447755232</v>
      </c>
      <c r="F4651" s="168">
        <f t="shared" si="1024"/>
        <v>10.424180156419911</v>
      </c>
      <c r="G4651" s="168">
        <f t="shared" si="1014"/>
        <v>362261.35054522107</v>
      </c>
      <c r="H4651" s="168">
        <f t="shared" si="1015"/>
        <v>271310.33852408634</v>
      </c>
      <c r="I4651" s="169">
        <f t="shared" si="1016"/>
        <v>633571.68906930741</v>
      </c>
      <c r="J4651" s="169">
        <f t="shared" si="1018"/>
        <v>600925.09745939355</v>
      </c>
      <c r="K4651" s="95"/>
      <c r="L4651" s="265">
        <f t="shared" si="1017"/>
        <v>242860.48311140016</v>
      </c>
      <c r="M4651" s="265">
        <f>$G4651*NonHospFrac+theModel!$H4651*NonHospFrac</f>
        <v>390711.20595790725</v>
      </c>
      <c r="N4651" s="266">
        <f t="shared" si="1019"/>
        <v>633571.68906930741</v>
      </c>
      <c r="O4651" s="159"/>
      <c r="P4651" s="265">
        <f t="shared" si="1020"/>
        <v>230346.40278377326</v>
      </c>
      <c r="Q4651" s="265">
        <f t="shared" si="1021"/>
        <v>390709.65131623246</v>
      </c>
      <c r="R4651" s="266">
        <f t="shared" si="1022"/>
        <v>621056.05410000565</v>
      </c>
    </row>
    <row r="4652" spans="1:18" x14ac:dyDescent="0.3">
      <c r="A4652" s="82">
        <v>4621</v>
      </c>
      <c r="B4652" s="94">
        <f t="shared" si="1011"/>
        <v>6.5147182729174768E-39</v>
      </c>
      <c r="C4652" s="179">
        <f t="shared" si="1012"/>
        <v>6.5000221904796468E-39</v>
      </c>
      <c r="D4652" s="166">
        <f t="shared" si="1013"/>
        <v>2.2558277767625785E-3</v>
      </c>
      <c r="E4652" s="167">
        <f t="shared" si="1023"/>
        <v>24.291375447755232</v>
      </c>
      <c r="F4652" s="168">
        <f t="shared" si="1024"/>
        <v>10.426435984196674</v>
      </c>
      <c r="G4652" s="168">
        <f t="shared" si="1014"/>
        <v>362339.74512443441</v>
      </c>
      <c r="H4652" s="168">
        <f t="shared" si="1015"/>
        <v>271310.33852408634</v>
      </c>
      <c r="I4652" s="169">
        <f t="shared" si="1016"/>
        <v>633650.08364852075</v>
      </c>
      <c r="J4652" s="169">
        <f t="shared" si="1018"/>
        <v>600990.03266176546</v>
      </c>
      <c r="K4652" s="95"/>
      <c r="L4652" s="265">
        <f t="shared" si="1017"/>
        <v>242890.53329468571</v>
      </c>
      <c r="M4652" s="265">
        <f>$G4652*NonHospFrac+theModel!$H4652*NonHospFrac</f>
        <v>390759.55035383499</v>
      </c>
      <c r="N4652" s="266">
        <f t="shared" si="1019"/>
        <v>633650.08364852075</v>
      </c>
      <c r="O4652" s="159"/>
      <c r="P4652" s="265">
        <f t="shared" si="1020"/>
        <v>230371.29372333238</v>
      </c>
      <c r="Q4652" s="265">
        <f t="shared" si="1021"/>
        <v>390757.99571216019</v>
      </c>
      <c r="R4652" s="266">
        <f t="shared" si="1022"/>
        <v>621129.2894354926</v>
      </c>
    </row>
    <row r="4653" spans="1:18" x14ac:dyDescent="0.3">
      <c r="A4653" s="82">
        <v>4622</v>
      </c>
      <c r="B4653" s="94">
        <f t="shared" si="1011"/>
        <v>6.3930203436013477E-39</v>
      </c>
      <c r="C4653" s="179">
        <f t="shared" si="1012"/>
        <v>6.3785987907328437E-39</v>
      </c>
      <c r="D4653" s="166">
        <f t="shared" si="1013"/>
        <v>2.2558277767625785E-3</v>
      </c>
      <c r="E4653" s="167">
        <f t="shared" si="1023"/>
        <v>24.291375447755232</v>
      </c>
      <c r="F4653" s="168">
        <f t="shared" si="1024"/>
        <v>10.428691811973437</v>
      </c>
      <c r="G4653" s="168">
        <f t="shared" si="1014"/>
        <v>362418.13970364787</v>
      </c>
      <c r="H4653" s="168">
        <f t="shared" si="1015"/>
        <v>271310.33852408634</v>
      </c>
      <c r="I4653" s="169">
        <f t="shared" si="1016"/>
        <v>633728.47822773422</v>
      </c>
      <c r="J4653" s="169">
        <f t="shared" si="1018"/>
        <v>601054.96521725086</v>
      </c>
      <c r="K4653" s="95"/>
      <c r="L4653" s="265">
        <f t="shared" si="1017"/>
        <v>242920.58347797132</v>
      </c>
      <c r="M4653" s="265">
        <f>$G4653*NonHospFrac+theModel!$H4653*NonHospFrac</f>
        <v>390807.8947497629</v>
      </c>
      <c r="N4653" s="266">
        <f t="shared" si="1019"/>
        <v>633728.47822773422</v>
      </c>
      <c r="O4653" s="159"/>
      <c r="P4653" s="265">
        <f t="shared" si="1020"/>
        <v>230396.18364828784</v>
      </c>
      <c r="Q4653" s="265">
        <f t="shared" si="1021"/>
        <v>390806.3401080881</v>
      </c>
      <c r="R4653" s="266">
        <f t="shared" si="1022"/>
        <v>621202.523756376</v>
      </c>
    </row>
    <row r="4654" spans="1:18" x14ac:dyDescent="0.3">
      <c r="A4654" s="82">
        <v>4623</v>
      </c>
      <c r="B4654" s="94">
        <f t="shared" si="1011"/>
        <v>6.2735957874965465E-39</v>
      </c>
      <c r="C4654" s="179">
        <f t="shared" si="1012"/>
        <v>6.2594436358589308E-39</v>
      </c>
      <c r="D4654" s="166">
        <f t="shared" si="1013"/>
        <v>2.2558277767625785E-3</v>
      </c>
      <c r="E4654" s="167">
        <f t="shared" si="1023"/>
        <v>24.291375447755232</v>
      </c>
      <c r="F4654" s="168">
        <f t="shared" si="1024"/>
        <v>10.430947639750199</v>
      </c>
      <c r="G4654" s="168">
        <f t="shared" si="1014"/>
        <v>362496.53428286128</v>
      </c>
      <c r="H4654" s="168">
        <f t="shared" si="1015"/>
        <v>271310.33852408634</v>
      </c>
      <c r="I4654" s="169">
        <f t="shared" si="1016"/>
        <v>633806.87280694768</v>
      </c>
      <c r="J4654" s="169">
        <f t="shared" si="1018"/>
        <v>601119.89512595744</v>
      </c>
      <c r="K4654" s="95"/>
      <c r="L4654" s="265">
        <f t="shared" si="1017"/>
        <v>242950.63366125687</v>
      </c>
      <c r="M4654" s="265">
        <f>$G4654*NonHospFrac+theModel!$H4654*NonHospFrac</f>
        <v>390856.23914569069</v>
      </c>
      <c r="N4654" s="266">
        <f t="shared" si="1019"/>
        <v>633806.87280694756</v>
      </c>
      <c r="O4654" s="159"/>
      <c r="P4654" s="265">
        <f t="shared" si="1020"/>
        <v>230421.07255868093</v>
      </c>
      <c r="Q4654" s="265">
        <f t="shared" si="1021"/>
        <v>390854.6845040159</v>
      </c>
      <c r="R4654" s="266">
        <f t="shared" si="1022"/>
        <v>621275.75706269685</v>
      </c>
    </row>
    <row r="4655" spans="1:18" x14ac:dyDescent="0.3">
      <c r="A4655" s="82">
        <v>4624</v>
      </c>
      <c r="B4655" s="94">
        <f t="shared" si="1011"/>
        <v>6.1564021369470504E-39</v>
      </c>
      <c r="C4655" s="179">
        <f t="shared" si="1012"/>
        <v>6.1425143540016053E-39</v>
      </c>
      <c r="D4655" s="166">
        <f t="shared" si="1013"/>
        <v>2.2558277767625785E-3</v>
      </c>
      <c r="E4655" s="167">
        <f t="shared" si="1023"/>
        <v>24.291375447755232</v>
      </c>
      <c r="F4655" s="168">
        <f t="shared" si="1024"/>
        <v>10.433203467526962</v>
      </c>
      <c r="G4655" s="168">
        <f t="shared" si="1014"/>
        <v>362574.92886207474</v>
      </c>
      <c r="H4655" s="168">
        <f t="shared" si="1015"/>
        <v>271310.33852408634</v>
      </c>
      <c r="I4655" s="169">
        <f t="shared" si="1016"/>
        <v>633885.26738616102</v>
      </c>
      <c r="J4655" s="169">
        <f t="shared" si="1018"/>
        <v>601184.82238799299</v>
      </c>
      <c r="K4655" s="95"/>
      <c r="L4655" s="265">
        <f t="shared" si="1017"/>
        <v>242980.68384454248</v>
      </c>
      <c r="M4655" s="265">
        <f>$G4655*NonHospFrac+theModel!$H4655*NonHospFrac</f>
        <v>390904.5835416186</v>
      </c>
      <c r="N4655" s="266">
        <f t="shared" si="1019"/>
        <v>633885.26738616102</v>
      </c>
      <c r="O4655" s="159"/>
      <c r="P4655" s="265">
        <f t="shared" si="1020"/>
        <v>230445.96045455307</v>
      </c>
      <c r="Q4655" s="265">
        <f t="shared" si="1021"/>
        <v>390903.02889994381</v>
      </c>
      <c r="R4655" s="266">
        <f t="shared" si="1022"/>
        <v>621348.98935449682</v>
      </c>
    </row>
    <row r="4656" spans="1:18" x14ac:dyDescent="0.3">
      <c r="A4656" s="82">
        <v>4625</v>
      </c>
      <c r="B4656" s="94">
        <f t="shared" si="1011"/>
        <v>6.0413977176128585E-39</v>
      </c>
      <c r="C4656" s="179">
        <f t="shared" si="1012"/>
        <v>6.0277693648309969E-39</v>
      </c>
      <c r="D4656" s="166">
        <f t="shared" si="1013"/>
        <v>2.2558277767625785E-3</v>
      </c>
      <c r="E4656" s="167">
        <f t="shared" si="1023"/>
        <v>24.291375447755232</v>
      </c>
      <c r="F4656" s="168">
        <f t="shared" si="1024"/>
        <v>10.435459295303724</v>
      </c>
      <c r="G4656" s="168">
        <f t="shared" si="1014"/>
        <v>362653.32344128808</v>
      </c>
      <c r="H4656" s="168">
        <f t="shared" si="1015"/>
        <v>271310.33852408634</v>
      </c>
      <c r="I4656" s="169">
        <f t="shared" si="1016"/>
        <v>633963.66196537437</v>
      </c>
      <c r="J4656" s="169">
        <f t="shared" si="1018"/>
        <v>601249.74700346554</v>
      </c>
      <c r="K4656" s="95"/>
      <c r="L4656" s="265">
        <f t="shared" si="1017"/>
        <v>243010.73402782803</v>
      </c>
      <c r="M4656" s="265">
        <f>$G4656*NonHospFrac+theModel!$H4656*NonHospFrac</f>
        <v>390952.9279375464</v>
      </c>
      <c r="N4656" s="266">
        <f t="shared" si="1019"/>
        <v>633963.66196537437</v>
      </c>
      <c r="O4656" s="159"/>
      <c r="P4656" s="265">
        <f t="shared" si="1020"/>
        <v>230470.84733594552</v>
      </c>
      <c r="Q4656" s="265">
        <f t="shared" si="1021"/>
        <v>390951.3732958716</v>
      </c>
      <c r="R4656" s="266">
        <f t="shared" si="1022"/>
        <v>621422.22063181712</v>
      </c>
    </row>
    <row r="4657" spans="1:18" x14ac:dyDescent="0.3">
      <c r="A4657" s="82">
        <v>4626</v>
      </c>
      <c r="B4657" s="94">
        <f t="shared" si="1011"/>
        <v>5.928541633649091E-39</v>
      </c>
      <c r="C4657" s="179">
        <f t="shared" si="1012"/>
        <v>5.915167864756212E-39</v>
      </c>
      <c r="D4657" s="166">
        <f t="shared" si="1013"/>
        <v>2.2558277767625785E-3</v>
      </c>
      <c r="E4657" s="167">
        <f t="shared" si="1023"/>
        <v>24.291375447755232</v>
      </c>
      <c r="F4657" s="168">
        <f t="shared" si="1024"/>
        <v>10.437715123080487</v>
      </c>
      <c r="G4657" s="168">
        <f t="shared" si="1014"/>
        <v>362731.71802050155</v>
      </c>
      <c r="H4657" s="168">
        <f t="shared" si="1015"/>
        <v>271310.33852408634</v>
      </c>
      <c r="I4657" s="169">
        <f t="shared" si="1016"/>
        <v>634042.05654458795</v>
      </c>
      <c r="J4657" s="169">
        <f t="shared" si="1018"/>
        <v>601314.66897248314</v>
      </c>
      <c r="K4657" s="95"/>
      <c r="L4657" s="265">
        <f t="shared" si="1017"/>
        <v>243040.78421111361</v>
      </c>
      <c r="M4657" s="265">
        <f>$G4657*NonHospFrac+theModel!$H4657*NonHospFrac</f>
        <v>391001.27233347425</v>
      </c>
      <c r="N4657" s="266">
        <f t="shared" si="1019"/>
        <v>634042.05654458783</v>
      </c>
      <c r="O4657" s="159"/>
      <c r="P4657" s="265">
        <f t="shared" si="1020"/>
        <v>230495.73320289972</v>
      </c>
      <c r="Q4657" s="265">
        <f t="shared" si="1021"/>
        <v>390999.71769179945</v>
      </c>
      <c r="R4657" s="266">
        <f t="shared" si="1022"/>
        <v>621495.4508946992</v>
      </c>
    </row>
    <row r="4658" spans="1:18" x14ac:dyDescent="0.3">
      <c r="A4658" s="82">
        <v>4627</v>
      </c>
      <c r="B4658" s="94">
        <f t="shared" si="1011"/>
        <v>5.8177937531647095E-39</v>
      </c>
      <c r="C4658" s="179">
        <f t="shared" si="1012"/>
        <v>5.8046698124168447E-39</v>
      </c>
      <c r="D4658" s="166">
        <f t="shared" si="1013"/>
        <v>2.2558277767625785E-3</v>
      </c>
      <c r="E4658" s="167">
        <f t="shared" si="1023"/>
        <v>24.291375447755232</v>
      </c>
      <c r="F4658" s="168">
        <f t="shared" si="1024"/>
        <v>10.43997095085725</v>
      </c>
      <c r="G4658" s="168">
        <f t="shared" si="1014"/>
        <v>362810.11259971495</v>
      </c>
      <c r="H4658" s="168">
        <f t="shared" si="1015"/>
        <v>271310.33852408634</v>
      </c>
      <c r="I4658" s="169">
        <f t="shared" si="1016"/>
        <v>634120.45112380129</v>
      </c>
      <c r="J4658" s="169">
        <f t="shared" si="1018"/>
        <v>601379.58829515334</v>
      </c>
      <c r="K4658" s="95"/>
      <c r="L4658" s="265">
        <f t="shared" si="1017"/>
        <v>243070.83439439919</v>
      </c>
      <c r="M4658" s="265">
        <f>$G4658*NonHospFrac+theModel!$H4658*NonHospFrac</f>
        <v>391049.6167294021</v>
      </c>
      <c r="N4658" s="266">
        <f t="shared" si="1019"/>
        <v>634120.45112380129</v>
      </c>
      <c r="O4658" s="159"/>
      <c r="P4658" s="265">
        <f t="shared" si="1020"/>
        <v>230520.61805545699</v>
      </c>
      <c r="Q4658" s="265">
        <f t="shared" si="1021"/>
        <v>391048.0620877273</v>
      </c>
      <c r="R4658" s="266">
        <f t="shared" si="1022"/>
        <v>621568.68014318426</v>
      </c>
    </row>
    <row r="4659" spans="1:18" x14ac:dyDescent="0.3">
      <c r="A4659" s="82">
        <v>4628</v>
      </c>
      <c r="B4659" s="94">
        <f t="shared" si="1011"/>
        <v>5.7091146939501685E-39</v>
      </c>
      <c r="C4659" s="179">
        <f t="shared" si="1012"/>
        <v>5.6962359144428321E-39</v>
      </c>
      <c r="D4659" s="166">
        <f t="shared" si="1013"/>
        <v>2.2558277767625785E-3</v>
      </c>
      <c r="E4659" s="167">
        <f t="shared" si="1023"/>
        <v>24.291375447755232</v>
      </c>
      <c r="F4659" s="168">
        <f t="shared" si="1024"/>
        <v>10.442226778634012</v>
      </c>
      <c r="G4659" s="168">
        <f t="shared" si="1014"/>
        <v>362888.50717892841</v>
      </c>
      <c r="H4659" s="168">
        <f t="shared" si="1015"/>
        <v>271310.33852408634</v>
      </c>
      <c r="I4659" s="169">
        <f t="shared" si="1016"/>
        <v>634198.84570301475</v>
      </c>
      <c r="J4659" s="169">
        <f t="shared" si="1018"/>
        <v>601444.50497158419</v>
      </c>
      <c r="K4659" s="95"/>
      <c r="L4659" s="265">
        <f t="shared" si="1017"/>
        <v>243100.88457768477</v>
      </c>
      <c r="M4659" s="265">
        <f>$G4659*NonHospFrac+theModel!$H4659*NonHospFrac</f>
        <v>391097.96112532995</v>
      </c>
      <c r="N4659" s="266">
        <f t="shared" si="1019"/>
        <v>634198.84570301475</v>
      </c>
      <c r="O4659" s="159"/>
      <c r="P4659" s="265">
        <f t="shared" si="1020"/>
        <v>230545.50189365869</v>
      </c>
      <c r="Q4659" s="265">
        <f t="shared" si="1021"/>
        <v>391096.40648365516</v>
      </c>
      <c r="R4659" s="266">
        <f t="shared" si="1022"/>
        <v>621641.90837731387</v>
      </c>
    </row>
    <row r="4660" spans="1:18" x14ac:dyDescent="0.3">
      <c r="A4660" s="82">
        <v>4629</v>
      </c>
      <c r="B4660" s="94">
        <f t="shared" si="1011"/>
        <v>5.6024658094743338E-39</v>
      </c>
      <c r="C4660" s="179">
        <f t="shared" si="1012"/>
        <v>5.5898276114829591E-39</v>
      </c>
      <c r="D4660" s="166">
        <f t="shared" si="1013"/>
        <v>2.2558277767625785E-3</v>
      </c>
      <c r="E4660" s="167">
        <f t="shared" si="1023"/>
        <v>24.291375447755232</v>
      </c>
      <c r="F4660" s="168">
        <f t="shared" si="1024"/>
        <v>10.444482606410775</v>
      </c>
      <c r="G4660" s="168">
        <f t="shared" si="1014"/>
        <v>362966.90175814182</v>
      </c>
      <c r="H4660" s="168">
        <f t="shared" si="1015"/>
        <v>271310.33852408634</v>
      </c>
      <c r="I4660" s="169">
        <f t="shared" si="1016"/>
        <v>634277.24028222822</v>
      </c>
      <c r="J4660" s="169">
        <f t="shared" si="1018"/>
        <v>601509.41900188348</v>
      </c>
      <c r="K4660" s="95"/>
      <c r="L4660" s="265">
        <f t="shared" si="1017"/>
        <v>243130.93476097035</v>
      </c>
      <c r="M4660" s="265">
        <f>$G4660*NonHospFrac+theModel!$H4660*NonHospFrac</f>
        <v>391146.3055212578</v>
      </c>
      <c r="N4660" s="266">
        <f t="shared" si="1019"/>
        <v>634277.24028222822</v>
      </c>
      <c r="O4660" s="159"/>
      <c r="P4660" s="265">
        <f t="shared" si="1020"/>
        <v>230570.38471754614</v>
      </c>
      <c r="Q4660" s="265">
        <f t="shared" si="1021"/>
        <v>391144.75087958301</v>
      </c>
      <c r="R4660" s="266">
        <f t="shared" si="1022"/>
        <v>621715.13559712912</v>
      </c>
    </row>
    <row r="4661" spans="1:18" x14ac:dyDescent="0.3">
      <c r="A4661" s="82">
        <v>4630</v>
      </c>
      <c r="B4661" s="94">
        <f t="shared" si="1011"/>
        <v>5.497809175140384E-39</v>
      </c>
      <c r="C4661" s="179">
        <f t="shared" si="1012"/>
        <v>5.4854070644917623E-39</v>
      </c>
      <c r="D4661" s="166">
        <f t="shared" si="1013"/>
        <v>2.2558277767625785E-3</v>
      </c>
      <c r="E4661" s="167">
        <f t="shared" si="1023"/>
        <v>24.291375447755232</v>
      </c>
      <c r="F4661" s="168">
        <f t="shared" si="1024"/>
        <v>10.446738434187537</v>
      </c>
      <c r="G4661" s="168">
        <f t="shared" si="1014"/>
        <v>363045.29633735528</v>
      </c>
      <c r="H4661" s="168">
        <f t="shared" si="1015"/>
        <v>271310.33852408634</v>
      </c>
      <c r="I4661" s="169">
        <f t="shared" si="1016"/>
        <v>634355.63486144156</v>
      </c>
      <c r="J4661" s="169">
        <f t="shared" si="1018"/>
        <v>601574.33038615901</v>
      </c>
      <c r="K4661" s="95"/>
      <c r="L4661" s="265">
        <f t="shared" si="1017"/>
        <v>243160.98494425594</v>
      </c>
      <c r="M4661" s="265">
        <f>$G4661*NonHospFrac+theModel!$H4661*NonHospFrac</f>
        <v>391194.64991718566</v>
      </c>
      <c r="N4661" s="266">
        <f t="shared" si="1019"/>
        <v>634355.63486144156</v>
      </c>
      <c r="O4661" s="159"/>
      <c r="P4661" s="265">
        <f t="shared" si="1020"/>
        <v>230595.26652716071</v>
      </c>
      <c r="Q4661" s="265">
        <f t="shared" si="1021"/>
        <v>391193.09527551086</v>
      </c>
      <c r="R4661" s="266">
        <f t="shared" si="1022"/>
        <v>621788.36180267157</v>
      </c>
    </row>
    <row r="4662" spans="1:18" x14ac:dyDescent="0.3">
      <c r="A4662" s="82">
        <v>4631</v>
      </c>
      <c r="B4662" s="94">
        <f t="shared" si="1011"/>
        <v>5.3951075748010069E-39</v>
      </c>
      <c r="C4662" s="179">
        <f t="shared" si="1012"/>
        <v>5.3829371412751483E-39</v>
      </c>
      <c r="D4662" s="166">
        <f t="shared" si="1013"/>
        <v>2.2558277767625785E-3</v>
      </c>
      <c r="E4662" s="167">
        <f t="shared" si="1023"/>
        <v>24.291375447755232</v>
      </c>
      <c r="F4662" s="168">
        <f t="shared" si="1024"/>
        <v>10.4489942619643</v>
      </c>
      <c r="G4662" s="168">
        <f t="shared" si="1014"/>
        <v>363123.69091656868</v>
      </c>
      <c r="H4662" s="168">
        <f t="shared" si="1015"/>
        <v>271310.33852408634</v>
      </c>
      <c r="I4662" s="169">
        <f t="shared" si="1016"/>
        <v>634434.02944065502</v>
      </c>
      <c r="J4662" s="169">
        <f t="shared" si="1018"/>
        <v>601639.23912451882</v>
      </c>
      <c r="K4662" s="95"/>
      <c r="L4662" s="265">
        <f t="shared" si="1017"/>
        <v>243191.03512754152</v>
      </c>
      <c r="M4662" s="265">
        <f>$G4662*NonHospFrac+theModel!$H4662*NonHospFrac</f>
        <v>391242.99431311351</v>
      </c>
      <c r="N4662" s="266">
        <f t="shared" si="1019"/>
        <v>634434.02944065502</v>
      </c>
      <c r="O4662" s="159"/>
      <c r="P4662" s="265">
        <f t="shared" si="1020"/>
        <v>230620.14732254375</v>
      </c>
      <c r="Q4662" s="265">
        <f t="shared" si="1021"/>
        <v>391241.43967143871</v>
      </c>
      <c r="R4662" s="266">
        <f t="shared" si="1022"/>
        <v>621861.58699398243</v>
      </c>
    </row>
    <row r="4663" spans="1:18" x14ac:dyDescent="0.3">
      <c r="A4663" s="82">
        <v>4632</v>
      </c>
      <c r="B4663" s="94">
        <f t="shared" si="1011"/>
        <v>5.2943244875230804E-39</v>
      </c>
      <c r="C4663" s="179">
        <f t="shared" si="1012"/>
        <v>5.2823814032849315E-39</v>
      </c>
      <c r="D4663" s="166">
        <f t="shared" si="1013"/>
        <v>2.2558277767625785E-3</v>
      </c>
      <c r="E4663" s="167">
        <f t="shared" si="1023"/>
        <v>24.291375447755232</v>
      </c>
      <c r="F4663" s="168">
        <f t="shared" si="1024"/>
        <v>10.451250089741063</v>
      </c>
      <c r="G4663" s="168">
        <f t="shared" si="1014"/>
        <v>363202.08549578208</v>
      </c>
      <c r="H4663" s="168">
        <f t="shared" si="1015"/>
        <v>271310.33852408634</v>
      </c>
      <c r="I4663" s="169">
        <f t="shared" si="1016"/>
        <v>634512.42401986849</v>
      </c>
      <c r="J4663" s="169">
        <f t="shared" si="1018"/>
        <v>601704.14521707071</v>
      </c>
      <c r="K4663" s="95"/>
      <c r="L4663" s="265">
        <f t="shared" si="1017"/>
        <v>243221.0853108271</v>
      </c>
      <c r="M4663" s="265">
        <f>$G4663*NonHospFrac+theModel!$H4663*NonHospFrac</f>
        <v>391291.3387090413</v>
      </c>
      <c r="N4663" s="266">
        <f t="shared" si="1019"/>
        <v>634512.42401986837</v>
      </c>
      <c r="O4663" s="159"/>
      <c r="P4663" s="265">
        <f t="shared" si="1020"/>
        <v>230645.02710373659</v>
      </c>
      <c r="Q4663" s="265">
        <f t="shared" si="1021"/>
        <v>391289.78406736651</v>
      </c>
      <c r="R4663" s="266">
        <f t="shared" si="1022"/>
        <v>621934.81117110304</v>
      </c>
    </row>
    <row r="4664" spans="1:18" x14ac:dyDescent="0.3">
      <c r="A4664" s="82">
        <v>4633</v>
      </c>
      <c r="B4664" s="94">
        <f t="shared" si="1011"/>
        <v>5.1954240746015849E-39</v>
      </c>
      <c r="C4664" s="179">
        <f t="shared" si="1012"/>
        <v>5.1837040926620376E-39</v>
      </c>
      <c r="D4664" s="166">
        <f t="shared" si="1013"/>
        <v>2.2558277767625785E-3</v>
      </c>
      <c r="E4664" s="167">
        <f t="shared" si="1023"/>
        <v>24.291375447755232</v>
      </c>
      <c r="F4664" s="168">
        <f t="shared" si="1024"/>
        <v>10.453505917517825</v>
      </c>
      <c r="G4664" s="168">
        <f t="shared" si="1014"/>
        <v>363280.48007499549</v>
      </c>
      <c r="H4664" s="168">
        <f t="shared" si="1015"/>
        <v>271310.33852408634</v>
      </c>
      <c r="I4664" s="169">
        <f t="shared" si="1016"/>
        <v>634590.81859908183</v>
      </c>
      <c r="J4664" s="169">
        <f t="shared" si="1018"/>
        <v>601769.04866392235</v>
      </c>
      <c r="K4664" s="95"/>
      <c r="L4664" s="265">
        <f t="shared" si="1017"/>
        <v>243251.13549411268</v>
      </c>
      <c r="M4664" s="265">
        <f>$G4664*NonHospFrac+theModel!$H4664*NonHospFrac</f>
        <v>391339.68310496915</v>
      </c>
      <c r="N4664" s="266">
        <f t="shared" si="1019"/>
        <v>634590.81859908183</v>
      </c>
      <c r="O4664" s="159"/>
      <c r="P4664" s="265">
        <f t="shared" si="1020"/>
        <v>230669.90587078055</v>
      </c>
      <c r="Q4664" s="265">
        <f t="shared" si="1021"/>
        <v>391338.12846329436</v>
      </c>
      <c r="R4664" s="266">
        <f t="shared" si="1022"/>
        <v>622008.03433407494</v>
      </c>
    </row>
    <row r="4665" spans="1:18" x14ac:dyDescent="0.3">
      <c r="A4665" s="82">
        <v>4634</v>
      </c>
      <c r="B4665" s="94">
        <f t="shared" si="1011"/>
        <v>5.098371166814898E-39</v>
      </c>
      <c r="C4665" s="179">
        <f t="shared" si="1012"/>
        <v>5.0868701195205513E-39</v>
      </c>
      <c r="D4665" s="166">
        <f t="shared" si="1013"/>
        <v>2.2558277767625785E-3</v>
      </c>
      <c r="E4665" s="167">
        <f t="shared" si="1023"/>
        <v>24.291375447755232</v>
      </c>
      <c r="F4665" s="168">
        <f t="shared" si="1024"/>
        <v>10.455761745294588</v>
      </c>
      <c r="G4665" s="168">
        <f t="shared" si="1014"/>
        <v>363358.87465420895</v>
      </c>
      <c r="H4665" s="168">
        <f t="shared" si="1015"/>
        <v>271310.33852408634</v>
      </c>
      <c r="I4665" s="169">
        <f t="shared" si="1016"/>
        <v>634669.21317829529</v>
      </c>
      <c r="J4665" s="169">
        <f t="shared" si="1018"/>
        <v>601833.94946518191</v>
      </c>
      <c r="K4665" s="95"/>
      <c r="L4665" s="265">
        <f t="shared" si="1017"/>
        <v>243281.18567739826</v>
      </c>
      <c r="M4665" s="265">
        <f>$G4665*NonHospFrac+theModel!$H4665*NonHospFrac</f>
        <v>391388.02750089701</v>
      </c>
      <c r="N4665" s="266">
        <f t="shared" si="1019"/>
        <v>634669.21317829529</v>
      </c>
      <c r="O4665" s="159"/>
      <c r="P4665" s="265">
        <f t="shared" si="1020"/>
        <v>230694.783623717</v>
      </c>
      <c r="Q4665" s="265">
        <f t="shared" si="1021"/>
        <v>391386.47285922221</v>
      </c>
      <c r="R4665" s="266">
        <f t="shared" si="1022"/>
        <v>622081.25648293924</v>
      </c>
    </row>
    <row r="4666" spans="1:18" x14ac:dyDescent="0.3">
      <c r="A4666" s="82">
        <v>4635</v>
      </c>
      <c r="B4666" s="94">
        <f t="shared" si="1011"/>
        <v>5.0031312519186081E-39</v>
      </c>
      <c r="C4666" s="179">
        <f t="shared" si="1012"/>
        <v>4.9918450494697414E-39</v>
      </c>
      <c r="D4666" s="166">
        <f t="shared" si="1013"/>
        <v>2.2558277767625785E-3</v>
      </c>
      <c r="E4666" s="167">
        <f t="shared" si="1023"/>
        <v>24.291375447755232</v>
      </c>
      <c r="F4666" s="168">
        <f t="shared" si="1024"/>
        <v>10.45801757307135</v>
      </c>
      <c r="G4666" s="168">
        <f t="shared" si="1014"/>
        <v>363437.26923342235</v>
      </c>
      <c r="H4666" s="168">
        <f t="shared" si="1015"/>
        <v>271310.33852408634</v>
      </c>
      <c r="I4666" s="169">
        <f t="shared" si="1016"/>
        <v>634747.60775750875</v>
      </c>
      <c r="J4666" s="169">
        <f t="shared" si="1018"/>
        <v>601898.84762095695</v>
      </c>
      <c r="K4666" s="95"/>
      <c r="L4666" s="265">
        <f t="shared" si="1017"/>
        <v>243311.23586068384</v>
      </c>
      <c r="M4666" s="265">
        <f>$G4666*NonHospFrac+theModel!$H4666*NonHospFrac</f>
        <v>391436.37189682486</v>
      </c>
      <c r="N4666" s="266">
        <f t="shared" si="1019"/>
        <v>634747.60775750875</v>
      </c>
      <c r="O4666" s="159"/>
      <c r="P4666" s="265">
        <f t="shared" si="1020"/>
        <v>230719.66036258725</v>
      </c>
      <c r="Q4666" s="265">
        <f t="shared" si="1021"/>
        <v>391434.81725515006</v>
      </c>
      <c r="R4666" s="266">
        <f t="shared" si="1022"/>
        <v>622154.47761773737</v>
      </c>
    </row>
    <row r="4667" spans="1:18" x14ac:dyDescent="0.3">
      <c r="A4667" s="82">
        <v>4636</v>
      </c>
      <c r="B4667" s="94">
        <f t="shared" si="1011"/>
        <v>4.9096704623728804E-39</v>
      </c>
      <c r="C4667" s="179">
        <f t="shared" si="1012"/>
        <v>4.898595091369109E-39</v>
      </c>
      <c r="D4667" s="166">
        <f t="shared" si="1013"/>
        <v>2.2558277767625785E-3</v>
      </c>
      <c r="E4667" s="167">
        <f t="shared" si="1023"/>
        <v>24.291375447755232</v>
      </c>
      <c r="F4667" s="168">
        <f t="shared" si="1024"/>
        <v>10.460273400848113</v>
      </c>
      <c r="G4667" s="168">
        <f t="shared" si="1014"/>
        <v>363515.66381263576</v>
      </c>
      <c r="H4667" s="168">
        <f t="shared" si="1015"/>
        <v>271310.33852408634</v>
      </c>
      <c r="I4667" s="169">
        <f t="shared" si="1016"/>
        <v>634826.0023367221</v>
      </c>
      <c r="J4667" s="169">
        <f t="shared" si="1018"/>
        <v>601963.74313135538</v>
      </c>
      <c r="K4667" s="95"/>
      <c r="L4667" s="265">
        <f t="shared" si="1017"/>
        <v>243341.28604396939</v>
      </c>
      <c r="M4667" s="265">
        <f>$G4667*NonHospFrac+theModel!$H4667*NonHospFrac</f>
        <v>391484.71629275265</v>
      </c>
      <c r="N4667" s="266">
        <f t="shared" si="1019"/>
        <v>634826.0023367221</v>
      </c>
      <c r="O4667" s="159"/>
      <c r="P4667" s="265">
        <f t="shared" si="1020"/>
        <v>230744.53608743264</v>
      </c>
      <c r="Q4667" s="265">
        <f t="shared" si="1021"/>
        <v>391483.16165107785</v>
      </c>
      <c r="R4667" s="266">
        <f t="shared" si="1022"/>
        <v>622227.69773851056</v>
      </c>
    </row>
    <row r="4668" spans="1:18" x14ac:dyDescent="0.3">
      <c r="A4668" s="82">
        <v>4637</v>
      </c>
      <c r="B4668" s="94">
        <f t="shared" si="1011"/>
        <v>4.8179555632990762E-39</v>
      </c>
      <c r="C4668" s="179">
        <f t="shared" si="1012"/>
        <v>4.8070870853121784E-39</v>
      </c>
      <c r="D4668" s="166">
        <f t="shared" si="1013"/>
        <v>2.2558277767625785E-3</v>
      </c>
      <c r="E4668" s="167">
        <f t="shared" si="1023"/>
        <v>24.291375447755232</v>
      </c>
      <c r="F4668" s="168">
        <f t="shared" si="1024"/>
        <v>10.462529228624875</v>
      </c>
      <c r="G4668" s="168">
        <f t="shared" si="1014"/>
        <v>363594.05839184922</v>
      </c>
      <c r="H4668" s="168">
        <f t="shared" si="1015"/>
        <v>271310.33852408634</v>
      </c>
      <c r="I4668" s="169">
        <f t="shared" si="1016"/>
        <v>634904.39691593556</v>
      </c>
      <c r="J4668" s="169">
        <f t="shared" si="1018"/>
        <v>602028.63599648513</v>
      </c>
      <c r="K4668" s="95"/>
      <c r="L4668" s="265">
        <f t="shared" si="1017"/>
        <v>243371.336227255</v>
      </c>
      <c r="M4668" s="265">
        <f>$G4668*NonHospFrac+theModel!$H4668*NonHospFrac</f>
        <v>391533.0606886805</v>
      </c>
      <c r="N4668" s="266">
        <f t="shared" si="1019"/>
        <v>634904.39691593545</v>
      </c>
      <c r="O4668" s="159"/>
      <c r="P4668" s="265">
        <f t="shared" si="1020"/>
        <v>230769.41079829456</v>
      </c>
      <c r="Q4668" s="265">
        <f t="shared" si="1021"/>
        <v>391531.50604700571</v>
      </c>
      <c r="R4668" s="266">
        <f t="shared" si="1022"/>
        <v>622300.91684530023</v>
      </c>
    </row>
    <row r="4669" spans="1:18" x14ac:dyDescent="0.3">
      <c r="A4669" s="82">
        <v>4638</v>
      </c>
      <c r="B4669" s="94">
        <f t="shared" si="1011"/>
        <v>4.7279539406613558E-39</v>
      </c>
      <c r="C4669" s="179">
        <f t="shared" si="1012"/>
        <v>4.717288490834758E-39</v>
      </c>
      <c r="D4669" s="166">
        <f t="shared" si="1013"/>
        <v>2.2558277767625785E-3</v>
      </c>
      <c r="E4669" s="167">
        <f t="shared" si="1023"/>
        <v>24.291375447755232</v>
      </c>
      <c r="F4669" s="168">
        <f t="shared" si="1024"/>
        <v>10.464785056401638</v>
      </c>
      <c r="G4669" s="168">
        <f t="shared" si="1014"/>
        <v>363672.45297106256</v>
      </c>
      <c r="H4669" s="168">
        <f t="shared" si="1015"/>
        <v>271310.33852408634</v>
      </c>
      <c r="I4669" s="169">
        <f t="shared" si="1016"/>
        <v>634982.79149514891</v>
      </c>
      <c r="J4669" s="169">
        <f t="shared" si="1018"/>
        <v>602093.52621645387</v>
      </c>
      <c r="K4669" s="95"/>
      <c r="L4669" s="265">
        <f t="shared" si="1017"/>
        <v>243401.38641054055</v>
      </c>
      <c r="M4669" s="265">
        <f>$G4669*NonHospFrac+theModel!$H4669*NonHospFrac</f>
        <v>391581.40508460836</v>
      </c>
      <c r="N4669" s="266">
        <f t="shared" si="1019"/>
        <v>634982.79149514891</v>
      </c>
      <c r="O4669" s="159"/>
      <c r="P4669" s="265">
        <f t="shared" si="1020"/>
        <v>230794.28449521426</v>
      </c>
      <c r="Q4669" s="265">
        <f t="shared" si="1021"/>
        <v>391579.85044293356</v>
      </c>
      <c r="R4669" s="266">
        <f t="shared" si="1022"/>
        <v>622374.13493814785</v>
      </c>
    </row>
    <row r="4670" spans="1:18" x14ac:dyDescent="0.3">
      <c r="A4670" s="82">
        <v>4639</v>
      </c>
      <c r="B4670" s="94">
        <f t="shared" si="1011"/>
        <v>4.6396335896690459E-39</v>
      </c>
      <c r="C4670" s="179">
        <f t="shared" si="1012"/>
        <v>4.6291673753434699E-39</v>
      </c>
      <c r="D4670" s="166">
        <f t="shared" si="1013"/>
        <v>2.2558277767625785E-3</v>
      </c>
      <c r="E4670" s="167">
        <f t="shared" si="1023"/>
        <v>24.291375447755232</v>
      </c>
      <c r="F4670" s="168">
        <f t="shared" si="1024"/>
        <v>10.467040884178401</v>
      </c>
      <c r="G4670" s="168">
        <f t="shared" si="1014"/>
        <v>363750.84755027603</v>
      </c>
      <c r="H4670" s="168">
        <f t="shared" si="1015"/>
        <v>271310.33852408634</v>
      </c>
      <c r="I4670" s="169">
        <f t="shared" si="1016"/>
        <v>635061.18607436237</v>
      </c>
      <c r="J4670" s="169">
        <f t="shared" si="1018"/>
        <v>602158.41379136953</v>
      </c>
      <c r="K4670" s="95"/>
      <c r="L4670" s="265">
        <f t="shared" si="1017"/>
        <v>243431.43659382613</v>
      </c>
      <c r="M4670" s="265">
        <f>$G4670*NonHospFrac+theModel!$H4670*NonHospFrac</f>
        <v>391629.74948053621</v>
      </c>
      <c r="N4670" s="266">
        <f t="shared" si="1019"/>
        <v>635061.18607436237</v>
      </c>
      <c r="O4670" s="159"/>
      <c r="P4670" s="265">
        <f t="shared" si="1020"/>
        <v>230819.15717823312</v>
      </c>
      <c r="Q4670" s="265">
        <f t="shared" si="1021"/>
        <v>391628.19483886141</v>
      </c>
      <c r="R4670" s="266">
        <f t="shared" si="1022"/>
        <v>622447.3520170945</v>
      </c>
    </row>
    <row r="4671" spans="1:18" x14ac:dyDescent="0.3">
      <c r="A4671" s="82">
        <v>4640</v>
      </c>
      <c r="B4671" s="94">
        <f t="shared" si="1011"/>
        <v>4.5529631033956621E-39</v>
      </c>
      <c r="C4671" s="179">
        <f t="shared" si="1012"/>
        <v>4.5426924027604467E-39</v>
      </c>
      <c r="D4671" s="166">
        <f t="shared" si="1013"/>
        <v>2.2558277767625785E-3</v>
      </c>
      <c r="E4671" s="167">
        <f t="shared" si="1023"/>
        <v>24.291375447755232</v>
      </c>
      <c r="F4671" s="168">
        <f t="shared" si="1024"/>
        <v>10.469296711955163</v>
      </c>
      <c r="G4671" s="168">
        <f t="shared" si="1014"/>
        <v>363829.24212948943</v>
      </c>
      <c r="H4671" s="168">
        <f t="shared" si="1015"/>
        <v>271310.33852408634</v>
      </c>
      <c r="I4671" s="169">
        <f t="shared" si="1016"/>
        <v>635139.58065357571</v>
      </c>
      <c r="J4671" s="169">
        <f t="shared" si="1018"/>
        <v>602223.29872133979</v>
      </c>
      <c r="K4671" s="95"/>
      <c r="L4671" s="265">
        <f t="shared" si="1017"/>
        <v>243461.48677711171</v>
      </c>
      <c r="M4671" s="265">
        <f>$G4671*NonHospFrac+theModel!$H4671*NonHospFrac</f>
        <v>391678.09387646406</v>
      </c>
      <c r="N4671" s="266">
        <f t="shared" si="1019"/>
        <v>635139.58065357571</v>
      </c>
      <c r="O4671" s="159"/>
      <c r="P4671" s="265">
        <f t="shared" si="1020"/>
        <v>230844.02884739244</v>
      </c>
      <c r="Q4671" s="265">
        <f t="shared" si="1021"/>
        <v>391676.53923478926</v>
      </c>
      <c r="R4671" s="266">
        <f t="shared" si="1022"/>
        <v>622520.56808218174</v>
      </c>
    </row>
    <row r="4672" spans="1:18" x14ac:dyDescent="0.3">
      <c r="A4672" s="82">
        <v>4641</v>
      </c>
      <c r="B4672" s="94">
        <f t="shared" si="1011"/>
        <v>4.4679116616105311E-39</v>
      </c>
      <c r="C4672" s="179">
        <f t="shared" si="1012"/>
        <v>4.4578328223801488E-39</v>
      </c>
      <c r="D4672" s="166">
        <f t="shared" si="1013"/>
        <v>2.2558277767625785E-3</v>
      </c>
      <c r="E4672" s="167">
        <f t="shared" si="1023"/>
        <v>24.291375447755232</v>
      </c>
      <c r="F4672" s="168">
        <f t="shared" si="1024"/>
        <v>10.471552539731926</v>
      </c>
      <c r="G4672" s="168">
        <f t="shared" si="1014"/>
        <v>363907.63670870289</v>
      </c>
      <c r="H4672" s="168">
        <f t="shared" si="1015"/>
        <v>271310.33852408634</v>
      </c>
      <c r="I4672" s="169">
        <f t="shared" si="1016"/>
        <v>635217.97523278929</v>
      </c>
      <c r="J4672" s="169">
        <f t="shared" si="1018"/>
        <v>602288.18100647279</v>
      </c>
      <c r="K4672" s="95"/>
      <c r="L4672" s="265">
        <f t="shared" si="1017"/>
        <v>243491.53696039729</v>
      </c>
      <c r="M4672" s="265">
        <f>$G4672*NonHospFrac+theModel!$H4672*NonHospFrac</f>
        <v>391726.43827239191</v>
      </c>
      <c r="N4672" s="266">
        <f t="shared" si="1019"/>
        <v>635217.97523278918</v>
      </c>
      <c r="O4672" s="159"/>
      <c r="P4672" s="265">
        <f t="shared" si="1020"/>
        <v>230868.89950273358</v>
      </c>
      <c r="Q4672" s="265">
        <f t="shared" si="1021"/>
        <v>391724.88363071712</v>
      </c>
      <c r="R4672" s="266">
        <f t="shared" si="1022"/>
        <v>622593.78313345066</v>
      </c>
    </row>
    <row r="4673" spans="1:18" x14ac:dyDescent="0.3">
      <c r="A4673" s="82">
        <v>4642</v>
      </c>
      <c r="B4673" s="94">
        <f t="shared" si="1011"/>
        <v>4.384449019819042E-39</v>
      </c>
      <c r="C4673" s="179">
        <f t="shared" si="1012"/>
        <v>4.3745584579343347E-39</v>
      </c>
      <c r="D4673" s="166">
        <f t="shared" si="1013"/>
        <v>2.2558277767625785E-3</v>
      </c>
      <c r="E4673" s="167">
        <f t="shared" si="1023"/>
        <v>24.291375447755232</v>
      </c>
      <c r="F4673" s="168">
        <f t="shared" si="1024"/>
        <v>10.473808367508688</v>
      </c>
      <c r="G4673" s="168">
        <f t="shared" si="1014"/>
        <v>363986.03128791624</v>
      </c>
      <c r="H4673" s="168">
        <f t="shared" si="1015"/>
        <v>271310.33852408634</v>
      </c>
      <c r="I4673" s="169">
        <f t="shared" si="1016"/>
        <v>635296.36981200264</v>
      </c>
      <c r="J4673" s="169">
        <f t="shared" si="1018"/>
        <v>602353.06064687599</v>
      </c>
      <c r="K4673" s="95"/>
      <c r="L4673" s="265">
        <f t="shared" si="1017"/>
        <v>243521.58714368285</v>
      </c>
      <c r="M4673" s="265">
        <f>$G4673*NonHospFrac+theModel!$H4673*NonHospFrac</f>
        <v>391774.78266831971</v>
      </c>
      <c r="N4673" s="266">
        <f t="shared" si="1019"/>
        <v>635296.36981200252</v>
      </c>
      <c r="O4673" s="159"/>
      <c r="P4673" s="265">
        <f t="shared" si="1020"/>
        <v>230893.76914429781</v>
      </c>
      <c r="Q4673" s="265">
        <f t="shared" si="1021"/>
        <v>391773.22802664491</v>
      </c>
      <c r="R4673" s="266">
        <f t="shared" si="1022"/>
        <v>622666.99717094272</v>
      </c>
    </row>
    <row r="4674" spans="1:18" x14ac:dyDescent="0.3">
      <c r="A4674" s="82">
        <v>4643</v>
      </c>
      <c r="B4674" s="94">
        <f t="shared" si="1011"/>
        <v>4.302545498507696E-39</v>
      </c>
      <c r="C4674" s="179">
        <f t="shared" si="1012"/>
        <v>4.2928396968613774E-39</v>
      </c>
      <c r="D4674" s="166">
        <f t="shared" si="1013"/>
        <v>2.2558277767625785E-3</v>
      </c>
      <c r="E4674" s="167">
        <f t="shared" si="1023"/>
        <v>24.291375447755232</v>
      </c>
      <c r="F4674" s="168">
        <f t="shared" si="1024"/>
        <v>10.476064195285451</v>
      </c>
      <c r="G4674" s="168">
        <f t="shared" si="1014"/>
        <v>364064.4258671297</v>
      </c>
      <c r="H4674" s="168">
        <f t="shared" si="1015"/>
        <v>271310.33852408634</v>
      </c>
      <c r="I4674" s="169">
        <f t="shared" si="1016"/>
        <v>635374.76439121598</v>
      </c>
      <c r="J4674" s="169">
        <f t="shared" si="1018"/>
        <v>602417.93764265731</v>
      </c>
      <c r="K4674" s="95"/>
      <c r="L4674" s="265">
        <f t="shared" si="1017"/>
        <v>243551.63732696846</v>
      </c>
      <c r="M4674" s="265">
        <f>$G4674*NonHospFrac+theModel!$H4674*NonHospFrac</f>
        <v>391823.12706424756</v>
      </c>
      <c r="N4674" s="266">
        <f t="shared" si="1019"/>
        <v>635374.76439121598</v>
      </c>
      <c r="O4674" s="159"/>
      <c r="P4674" s="265">
        <f t="shared" si="1020"/>
        <v>230918.63777212656</v>
      </c>
      <c r="Q4674" s="265">
        <f t="shared" si="1021"/>
        <v>391821.57242257276</v>
      </c>
      <c r="R4674" s="266">
        <f t="shared" si="1022"/>
        <v>622740.21019469935</v>
      </c>
    </row>
    <row r="4675" spans="1:18" x14ac:dyDescent="0.3">
      <c r="A4675" s="82">
        <v>4644</v>
      </c>
      <c r="B4675" s="94">
        <f t="shared" si="1011"/>
        <v>4.222171972589694E-39</v>
      </c>
      <c r="C4675" s="179">
        <f t="shared" si="1012"/>
        <v>4.2126474797756576E-39</v>
      </c>
      <c r="D4675" s="166">
        <f t="shared" si="1013"/>
        <v>2.2558277767625785E-3</v>
      </c>
      <c r="E4675" s="167">
        <f t="shared" si="1023"/>
        <v>24.291375447755232</v>
      </c>
      <c r="F4675" s="168">
        <f t="shared" si="1024"/>
        <v>10.478320023062214</v>
      </c>
      <c r="G4675" s="168">
        <f t="shared" si="1014"/>
        <v>364142.8204463431</v>
      </c>
      <c r="H4675" s="168">
        <f t="shared" si="1015"/>
        <v>271310.33852408634</v>
      </c>
      <c r="I4675" s="169">
        <f t="shared" si="1016"/>
        <v>635453.15897042945</v>
      </c>
      <c r="J4675" s="169">
        <f t="shared" si="1018"/>
        <v>602482.81199392467</v>
      </c>
      <c r="K4675" s="95"/>
      <c r="L4675" s="265">
        <f t="shared" si="1017"/>
        <v>243581.68751025404</v>
      </c>
      <c r="M4675" s="265">
        <f>$G4675*NonHospFrac+theModel!$H4675*NonHospFrac</f>
        <v>391871.47146017541</v>
      </c>
      <c r="N4675" s="266">
        <f t="shared" si="1019"/>
        <v>635453.15897042945</v>
      </c>
      <c r="O4675" s="159"/>
      <c r="P4675" s="265">
        <f t="shared" si="1020"/>
        <v>230943.50538626104</v>
      </c>
      <c r="Q4675" s="265">
        <f t="shared" si="1021"/>
        <v>391869.91681850061</v>
      </c>
      <c r="R4675" s="266">
        <f t="shared" si="1022"/>
        <v>622813.42220476165</v>
      </c>
    </row>
    <row r="4676" spans="1:18" x14ac:dyDescent="0.3">
      <c r="A4676" s="82">
        <v>4645</v>
      </c>
      <c r="B4676" s="94">
        <f t="shared" si="1011"/>
        <v>4.1432998610486552E-39</v>
      </c>
      <c r="C4676" s="179">
        <f t="shared" si="1012"/>
        <v>4.1339532901346453E-39</v>
      </c>
      <c r="D4676" s="166">
        <f t="shared" si="1013"/>
        <v>2.2558277767625785E-3</v>
      </c>
      <c r="E4676" s="167">
        <f t="shared" si="1023"/>
        <v>24.291375447755232</v>
      </c>
      <c r="F4676" s="168">
        <f t="shared" si="1024"/>
        <v>10.480575850838976</v>
      </c>
      <c r="G4676" s="168">
        <f t="shared" si="1014"/>
        <v>364221.21502555656</v>
      </c>
      <c r="H4676" s="168">
        <f t="shared" si="1015"/>
        <v>271310.33852408634</v>
      </c>
      <c r="I4676" s="169">
        <f t="shared" si="1016"/>
        <v>635531.55354964291</v>
      </c>
      <c r="J4676" s="169">
        <f t="shared" si="1018"/>
        <v>602547.68370078574</v>
      </c>
      <c r="K4676" s="95"/>
      <c r="L4676" s="265">
        <f t="shared" si="1017"/>
        <v>243611.73769353962</v>
      </c>
      <c r="M4676" s="265">
        <f>$G4676*NonHospFrac+theModel!$H4676*NonHospFrac</f>
        <v>391919.81585610326</v>
      </c>
      <c r="N4676" s="266">
        <f t="shared" si="1019"/>
        <v>635531.55354964291</v>
      </c>
      <c r="O4676" s="159"/>
      <c r="P4676" s="265">
        <f t="shared" si="1020"/>
        <v>230968.37198674263</v>
      </c>
      <c r="Q4676" s="265">
        <f t="shared" si="1021"/>
        <v>391918.26121442846</v>
      </c>
      <c r="R4676" s="266">
        <f t="shared" si="1022"/>
        <v>622886.63320117106</v>
      </c>
    </row>
    <row r="4677" spans="1:18" x14ac:dyDescent="0.3">
      <c r="A4677" s="82">
        <v>4646</v>
      </c>
      <c r="B4677" s="94">
        <f t="shared" si="1011"/>
        <v>4.0659011167742358E-39</v>
      </c>
      <c r="C4677" s="179">
        <f t="shared" si="1012"/>
        <v>4.0567291440974467E-39</v>
      </c>
      <c r="D4677" s="166">
        <f t="shared" si="1013"/>
        <v>2.2558277767625785E-3</v>
      </c>
      <c r="E4677" s="167">
        <f t="shared" si="1023"/>
        <v>24.291375447755232</v>
      </c>
      <c r="F4677" s="168">
        <f t="shared" si="1024"/>
        <v>10.482831678615739</v>
      </c>
      <c r="G4677" s="168">
        <f t="shared" si="1014"/>
        <v>364299.60960476997</v>
      </c>
      <c r="H4677" s="168">
        <f t="shared" si="1015"/>
        <v>271310.33852408634</v>
      </c>
      <c r="I4677" s="169">
        <f t="shared" si="1016"/>
        <v>635609.94812885625</v>
      </c>
      <c r="J4677" s="169">
        <f t="shared" si="1018"/>
        <v>602612.55276334821</v>
      </c>
      <c r="K4677" s="95"/>
      <c r="L4677" s="265">
        <f t="shared" si="1017"/>
        <v>243641.7878768252</v>
      </c>
      <c r="M4677" s="265">
        <f>$G4677*NonHospFrac+theModel!$H4677*NonHospFrac</f>
        <v>391968.16025203111</v>
      </c>
      <c r="N4677" s="266">
        <f t="shared" si="1019"/>
        <v>635609.94812885625</v>
      </c>
      <c r="O4677" s="159"/>
      <c r="P4677" s="265">
        <f t="shared" si="1020"/>
        <v>230993.23757361263</v>
      </c>
      <c r="Q4677" s="265">
        <f t="shared" si="1021"/>
        <v>391966.60561035632</v>
      </c>
      <c r="R4677" s="266">
        <f t="shared" si="1022"/>
        <v>622959.84318396891</v>
      </c>
    </row>
    <row r="4678" spans="1:18" x14ac:dyDescent="0.3">
      <c r="A4678" s="82">
        <v>4647</v>
      </c>
      <c r="B4678" s="94">
        <f t="shared" si="1011"/>
        <v>3.9899482165894625E-39</v>
      </c>
      <c r="C4678" s="179">
        <f t="shared" si="1012"/>
        <v>3.9809475805746357E-39</v>
      </c>
      <c r="D4678" s="166">
        <f t="shared" si="1013"/>
        <v>2.2558277767625785E-3</v>
      </c>
      <c r="E4678" s="167">
        <f t="shared" si="1023"/>
        <v>24.291375447755232</v>
      </c>
      <c r="F4678" s="168">
        <f t="shared" si="1024"/>
        <v>10.485087506392501</v>
      </c>
      <c r="G4678" s="168">
        <f t="shared" si="1014"/>
        <v>364378.00418398343</v>
      </c>
      <c r="H4678" s="168">
        <f t="shared" si="1015"/>
        <v>271310.33852408634</v>
      </c>
      <c r="I4678" s="169">
        <f t="shared" si="1016"/>
        <v>635688.34270806983</v>
      </c>
      <c r="J4678" s="169">
        <f t="shared" si="1018"/>
        <v>602677.41918172012</v>
      </c>
      <c r="K4678" s="95"/>
      <c r="L4678" s="265">
        <f t="shared" si="1017"/>
        <v>243671.83806011078</v>
      </c>
      <c r="M4678" s="265">
        <f>$G4678*NonHospFrac+theModel!$H4678*NonHospFrac</f>
        <v>392016.50464795897</v>
      </c>
      <c r="N4678" s="266">
        <f t="shared" si="1019"/>
        <v>635688.34270806971</v>
      </c>
      <c r="O4678" s="159"/>
      <c r="P4678" s="265">
        <f t="shared" si="1020"/>
        <v>231018.10214691234</v>
      </c>
      <c r="Q4678" s="265">
        <f t="shared" si="1021"/>
        <v>392014.95000628417</v>
      </c>
      <c r="R4678" s="266">
        <f t="shared" si="1022"/>
        <v>623033.05215319654</v>
      </c>
    </row>
    <row r="4679" spans="1:18" x14ac:dyDescent="0.3">
      <c r="A4679" s="82">
        <v>4648</v>
      </c>
      <c r="B4679" s="94">
        <f t="shared" si="1011"/>
        <v>3.9154141514624894E-39</v>
      </c>
      <c r="C4679" s="179">
        <f t="shared" si="1012"/>
        <v>3.9065816514620907E-39</v>
      </c>
      <c r="D4679" s="166">
        <f t="shared" si="1013"/>
        <v>2.2558277767625785E-3</v>
      </c>
      <c r="E4679" s="167">
        <f t="shared" si="1023"/>
        <v>24.291375447755232</v>
      </c>
      <c r="F4679" s="168">
        <f t="shared" si="1024"/>
        <v>10.487343334169264</v>
      </c>
      <c r="G4679" s="168">
        <f t="shared" si="1014"/>
        <v>364456.39876319683</v>
      </c>
      <c r="H4679" s="168">
        <f t="shared" si="1015"/>
        <v>271310.33852408634</v>
      </c>
      <c r="I4679" s="169">
        <f t="shared" si="1016"/>
        <v>635766.73728728318</v>
      </c>
      <c r="J4679" s="169">
        <f t="shared" si="1018"/>
        <v>602742.28295600903</v>
      </c>
      <c r="K4679" s="95"/>
      <c r="L4679" s="265">
        <f t="shared" si="1017"/>
        <v>243701.88824339636</v>
      </c>
      <c r="M4679" s="265">
        <f>$G4679*NonHospFrac+theModel!$H4679*NonHospFrac</f>
        <v>392064.84904388676</v>
      </c>
      <c r="N4679" s="266">
        <f t="shared" si="1019"/>
        <v>635766.73728728318</v>
      </c>
      <c r="O4679" s="159"/>
      <c r="P4679" s="265">
        <f t="shared" si="1020"/>
        <v>231042.96570668311</v>
      </c>
      <c r="Q4679" s="265">
        <f t="shared" si="1021"/>
        <v>392063.29440221196</v>
      </c>
      <c r="R4679" s="266">
        <f t="shared" si="1022"/>
        <v>623106.26010889513</v>
      </c>
    </row>
    <row r="4680" spans="1:18" x14ac:dyDescent="0.3">
      <c r="A4680" s="82">
        <v>4649</v>
      </c>
      <c r="B4680" s="94">
        <f t="shared" si="1011"/>
        <v>3.8422724169030372E-39</v>
      </c>
      <c r="C4680" s="179">
        <f t="shared" si="1012"/>
        <v>3.8336049120590989E-39</v>
      </c>
      <c r="D4680" s="166">
        <f t="shared" si="1013"/>
        <v>2.2558277767625785E-3</v>
      </c>
      <c r="E4680" s="167">
        <f t="shared" si="1023"/>
        <v>24.291375447755232</v>
      </c>
      <c r="F4680" s="168">
        <f t="shared" si="1024"/>
        <v>10.489599161946026</v>
      </c>
      <c r="G4680" s="168">
        <f t="shared" si="1014"/>
        <v>364534.79334241024</v>
      </c>
      <c r="H4680" s="168">
        <f t="shared" si="1015"/>
        <v>271310.33852408634</v>
      </c>
      <c r="I4680" s="169">
        <f t="shared" si="1016"/>
        <v>635845.13186649652</v>
      </c>
      <c r="J4680" s="169">
        <f t="shared" si="1018"/>
        <v>602807.14408632275</v>
      </c>
      <c r="K4680" s="95"/>
      <c r="L4680" s="265">
        <f t="shared" si="1017"/>
        <v>243731.93842668194</v>
      </c>
      <c r="M4680" s="265">
        <f>$G4680*NonHospFrac+theModel!$H4680*NonHospFrac</f>
        <v>392113.19343981461</v>
      </c>
      <c r="N4680" s="266">
        <f t="shared" si="1019"/>
        <v>635845.13186649652</v>
      </c>
      <c r="O4680" s="159"/>
      <c r="P4680" s="265">
        <f t="shared" si="1020"/>
        <v>231067.82825296622</v>
      </c>
      <c r="Q4680" s="265">
        <f t="shared" si="1021"/>
        <v>392111.63879813981</v>
      </c>
      <c r="R4680" s="266">
        <f t="shared" si="1022"/>
        <v>623179.46705110604</v>
      </c>
    </row>
    <row r="4681" spans="1:18" x14ac:dyDescent="0.3">
      <c r="A4681" s="82">
        <v>4650</v>
      </c>
      <c r="B4681" s="94">
        <f t="shared" si="1011"/>
        <v>3.7704970035364407E-39</v>
      </c>
      <c r="C4681" s="179">
        <f t="shared" si="1012"/>
        <v>3.761991411663663E-39</v>
      </c>
      <c r="D4681" s="166">
        <f t="shared" si="1013"/>
        <v>2.2558277767625785E-3</v>
      </c>
      <c r="E4681" s="167">
        <f t="shared" si="1023"/>
        <v>24.291375447755232</v>
      </c>
      <c r="F4681" s="168">
        <f t="shared" si="1024"/>
        <v>10.491854989722789</v>
      </c>
      <c r="G4681" s="168">
        <f t="shared" si="1014"/>
        <v>364613.1879216237</v>
      </c>
      <c r="H4681" s="168">
        <f t="shared" si="1015"/>
        <v>271310.33852408634</v>
      </c>
      <c r="I4681" s="169">
        <f t="shared" si="1016"/>
        <v>635923.5264457101</v>
      </c>
      <c r="J4681" s="169">
        <f t="shared" si="1018"/>
        <v>602872.0025727693</v>
      </c>
      <c r="K4681" s="95"/>
      <c r="L4681" s="265">
        <f t="shared" si="1017"/>
        <v>243761.98860996752</v>
      </c>
      <c r="M4681" s="265">
        <f>$G4681*NonHospFrac+theModel!$H4681*NonHospFrac</f>
        <v>392161.53783574246</v>
      </c>
      <c r="N4681" s="266">
        <f t="shared" si="1019"/>
        <v>635923.52644570998</v>
      </c>
      <c r="O4681" s="159"/>
      <c r="P4681" s="265">
        <f t="shared" si="1020"/>
        <v>231092.689785803</v>
      </c>
      <c r="Q4681" s="265">
        <f t="shared" si="1021"/>
        <v>392159.98319406767</v>
      </c>
      <c r="R4681" s="266">
        <f t="shared" si="1022"/>
        <v>623252.67297987069</v>
      </c>
    </row>
    <row r="4682" spans="1:18" x14ac:dyDescent="0.3">
      <c r="A4682" s="82">
        <v>4651</v>
      </c>
      <c r="B4682" s="94">
        <f t="shared" si="1011"/>
        <v>3.7000623878555269E-39</v>
      </c>
      <c r="C4682" s="179">
        <f t="shared" si="1012"/>
        <v>3.6917156843452481E-39</v>
      </c>
      <c r="D4682" s="166">
        <f t="shared" si="1013"/>
        <v>2.2558277767625785E-3</v>
      </c>
      <c r="E4682" s="167">
        <f t="shared" si="1023"/>
        <v>24.291375447755232</v>
      </c>
      <c r="F4682" s="168">
        <f t="shared" si="1024"/>
        <v>10.494110817499552</v>
      </c>
      <c r="G4682" s="168">
        <f t="shared" si="1014"/>
        <v>364691.5825008371</v>
      </c>
      <c r="H4682" s="168">
        <f t="shared" si="1015"/>
        <v>271310.33852408634</v>
      </c>
      <c r="I4682" s="169">
        <f t="shared" si="1016"/>
        <v>636001.92102492345</v>
      </c>
      <c r="J4682" s="169">
        <f t="shared" si="1018"/>
        <v>602936.85841545602</v>
      </c>
      <c r="K4682" s="95"/>
      <c r="L4682" s="265">
        <f t="shared" si="1017"/>
        <v>243792.0387932531</v>
      </c>
      <c r="M4682" s="265">
        <f>$G4682*NonHospFrac+theModel!$H4682*NonHospFrac</f>
        <v>392209.88223167032</v>
      </c>
      <c r="N4682" s="266">
        <f t="shared" si="1019"/>
        <v>636001.92102492345</v>
      </c>
      <c r="O4682" s="159"/>
      <c r="P4682" s="265">
        <f t="shared" si="1020"/>
        <v>231117.55030523476</v>
      </c>
      <c r="Q4682" s="265">
        <f t="shared" si="1021"/>
        <v>392208.32758999552</v>
      </c>
      <c r="R4682" s="266">
        <f t="shared" si="1022"/>
        <v>623325.87789523031</v>
      </c>
    </row>
    <row r="4683" spans="1:18" x14ac:dyDescent="0.3">
      <c r="A4683" s="82">
        <v>4652</v>
      </c>
      <c r="B4683" s="94">
        <f t="shared" si="1011"/>
        <v>3.6309435231435378E-39</v>
      </c>
      <c r="C4683" s="179">
        <f t="shared" si="1012"/>
        <v>3.6227527398881747E-39</v>
      </c>
      <c r="D4683" s="166">
        <f t="shared" si="1013"/>
        <v>2.2558277767625785E-3</v>
      </c>
      <c r="E4683" s="167">
        <f t="shared" si="1023"/>
        <v>24.291375447755232</v>
      </c>
      <c r="F4683" s="168">
        <f t="shared" si="1024"/>
        <v>10.496366645276314</v>
      </c>
      <c r="G4683" s="168">
        <f t="shared" si="1014"/>
        <v>364769.97708005051</v>
      </c>
      <c r="H4683" s="168">
        <f t="shared" si="1015"/>
        <v>271310.33852408634</v>
      </c>
      <c r="I4683" s="169">
        <f t="shared" si="1016"/>
        <v>636080.31560413679</v>
      </c>
      <c r="J4683" s="169">
        <f t="shared" si="1018"/>
        <v>603001.71161449095</v>
      </c>
      <c r="K4683" s="95"/>
      <c r="L4683" s="265">
        <f t="shared" si="1017"/>
        <v>243822.08897653865</v>
      </c>
      <c r="M4683" s="265">
        <f>$G4683*NonHospFrac+theModel!$H4683*NonHospFrac</f>
        <v>392258.22662759817</v>
      </c>
      <c r="N4683" s="266">
        <f t="shared" si="1019"/>
        <v>636080.31560413679</v>
      </c>
      <c r="O4683" s="159"/>
      <c r="P4683" s="265">
        <f t="shared" si="1020"/>
        <v>231142.40981130279</v>
      </c>
      <c r="Q4683" s="265">
        <f t="shared" si="1021"/>
        <v>392256.67198592337</v>
      </c>
      <c r="R4683" s="266">
        <f t="shared" si="1022"/>
        <v>623399.0817972261</v>
      </c>
    </row>
    <row r="4684" spans="1:18" x14ac:dyDescent="0.3">
      <c r="A4684" s="82">
        <v>4653</v>
      </c>
      <c r="B4684" s="94">
        <f t="shared" si="1011"/>
        <v>3.5631158305683021E-39</v>
      </c>
      <c r="C4684" s="179">
        <f t="shared" si="1012"/>
        <v>3.5550780549058835E-39</v>
      </c>
      <c r="D4684" s="166">
        <f t="shared" si="1013"/>
        <v>2.2558277767625785E-3</v>
      </c>
      <c r="E4684" s="167">
        <f t="shared" si="1023"/>
        <v>24.291375447755232</v>
      </c>
      <c r="F4684" s="168">
        <f t="shared" si="1024"/>
        <v>10.498622473053077</v>
      </c>
      <c r="G4684" s="168">
        <f t="shared" si="1014"/>
        <v>364848.37165926391</v>
      </c>
      <c r="H4684" s="168">
        <f t="shared" si="1015"/>
        <v>271310.33852408634</v>
      </c>
      <c r="I4684" s="169">
        <f t="shared" si="1016"/>
        <v>636158.71018335025</v>
      </c>
      <c r="J4684" s="169">
        <f t="shared" si="1018"/>
        <v>603066.56216998189</v>
      </c>
      <c r="K4684" s="95"/>
      <c r="L4684" s="265">
        <f t="shared" si="1017"/>
        <v>243852.13915982423</v>
      </c>
      <c r="M4684" s="265">
        <f>$G4684*NonHospFrac+theModel!$H4684*NonHospFrac</f>
        <v>392306.57102352602</v>
      </c>
      <c r="N4684" s="266">
        <f t="shared" si="1019"/>
        <v>636158.71018335025</v>
      </c>
      <c r="O4684" s="159"/>
      <c r="P4684" s="265">
        <f t="shared" si="1020"/>
        <v>231167.26830404843</v>
      </c>
      <c r="Q4684" s="265">
        <f t="shared" si="1021"/>
        <v>392305.01638185122</v>
      </c>
      <c r="R4684" s="266">
        <f t="shared" si="1022"/>
        <v>623472.28468589962</v>
      </c>
    </row>
    <row r="4685" spans="1:18" x14ac:dyDescent="0.3">
      <c r="A4685" s="82">
        <v>4654</v>
      </c>
      <c r="B4685" s="94">
        <f t="shared" si="1011"/>
        <v>3.4965551904411629E-39</v>
      </c>
      <c r="C4685" s="179">
        <f t="shared" si="1012"/>
        <v>3.4886675641195821E-39</v>
      </c>
      <c r="D4685" s="166">
        <f t="shared" si="1013"/>
        <v>2.2558277767625785E-3</v>
      </c>
      <c r="E4685" s="167">
        <f t="shared" si="1023"/>
        <v>24.291375447755232</v>
      </c>
      <c r="F4685" s="168">
        <f t="shared" si="1024"/>
        <v>10.500878300829839</v>
      </c>
      <c r="G4685" s="168">
        <f t="shared" si="1014"/>
        <v>364926.76623847737</v>
      </c>
      <c r="H4685" s="168">
        <f t="shared" si="1015"/>
        <v>271310.33852408634</v>
      </c>
      <c r="I4685" s="169">
        <f t="shared" si="1016"/>
        <v>636237.10476256371</v>
      </c>
      <c r="J4685" s="169">
        <f t="shared" si="1018"/>
        <v>603131.41008203651</v>
      </c>
      <c r="K4685" s="95"/>
      <c r="L4685" s="265">
        <f t="shared" si="1017"/>
        <v>243882.18934310984</v>
      </c>
      <c r="M4685" s="265">
        <f>$G4685*NonHospFrac+theModel!$H4685*NonHospFrac</f>
        <v>392354.91541945387</v>
      </c>
      <c r="N4685" s="266">
        <f t="shared" si="1019"/>
        <v>636237.10476256371</v>
      </c>
      <c r="O4685" s="159"/>
      <c r="P4685" s="265">
        <f t="shared" si="1020"/>
        <v>231192.12578351298</v>
      </c>
      <c r="Q4685" s="265">
        <f t="shared" si="1021"/>
        <v>392353.36077777907</v>
      </c>
      <c r="R4685" s="266">
        <f t="shared" si="1022"/>
        <v>623545.48656129208</v>
      </c>
    </row>
    <row r="4686" spans="1:18" x14ac:dyDescent="0.3">
      <c r="A4686" s="82">
        <v>4655</v>
      </c>
      <c r="B4686" s="94">
        <f t="shared" si="1011"/>
        <v>3.4312379336405294E-39</v>
      </c>
      <c r="C4686" s="179">
        <f t="shared" si="1012"/>
        <v>3.4234976518011416E-39</v>
      </c>
      <c r="D4686" s="166">
        <f t="shared" si="1013"/>
        <v>2.2558277767625785E-3</v>
      </c>
      <c r="E4686" s="167">
        <f t="shared" si="1023"/>
        <v>24.291375447755232</v>
      </c>
      <c r="F4686" s="168">
        <f t="shared" si="1024"/>
        <v>10.503134128606602</v>
      </c>
      <c r="G4686" s="168">
        <f t="shared" si="1014"/>
        <v>365005.16081769078</v>
      </c>
      <c r="H4686" s="168">
        <f t="shared" si="1015"/>
        <v>271310.33852408634</v>
      </c>
      <c r="I4686" s="169">
        <f t="shared" si="1016"/>
        <v>636315.49934177706</v>
      </c>
      <c r="J4686" s="169">
        <f t="shared" si="1018"/>
        <v>603196.25535076251</v>
      </c>
      <c r="K4686" s="95"/>
      <c r="L4686" s="265">
        <f t="shared" si="1017"/>
        <v>243912.23952639539</v>
      </c>
      <c r="M4686" s="265">
        <f>$G4686*NonHospFrac+theModel!$H4686*NonHospFrac</f>
        <v>392403.25981538172</v>
      </c>
      <c r="N4686" s="266">
        <f t="shared" si="1019"/>
        <v>636315.49934177706</v>
      </c>
      <c r="O4686" s="159"/>
      <c r="P4686" s="265">
        <f t="shared" si="1020"/>
        <v>231216.98224973769</v>
      </c>
      <c r="Q4686" s="265">
        <f t="shared" si="1021"/>
        <v>392401.70517370693</v>
      </c>
      <c r="R4686" s="266">
        <f t="shared" si="1022"/>
        <v>623618.68742344459</v>
      </c>
    </row>
    <row r="4687" spans="1:18" x14ac:dyDescent="0.3">
      <c r="A4687" s="82">
        <v>4656</v>
      </c>
      <c r="B4687" s="94">
        <f t="shared" si="1011"/>
        <v>3.3671408331948198E-39</v>
      </c>
      <c r="C4687" s="179">
        <f t="shared" si="1012"/>
        <v>3.3595451433750276E-39</v>
      </c>
      <c r="D4687" s="166">
        <f t="shared" si="1013"/>
        <v>2.2558277767625785E-3</v>
      </c>
      <c r="E4687" s="167">
        <f t="shared" si="1023"/>
        <v>24.291375447755232</v>
      </c>
      <c r="F4687" s="168">
        <f t="shared" si="1024"/>
        <v>10.505389956383365</v>
      </c>
      <c r="G4687" s="168">
        <f t="shared" si="1014"/>
        <v>365083.55539690418</v>
      </c>
      <c r="H4687" s="168">
        <f t="shared" si="1015"/>
        <v>271310.33852408634</v>
      </c>
      <c r="I4687" s="169">
        <f t="shared" si="1016"/>
        <v>636393.89392099052</v>
      </c>
      <c r="J4687" s="169">
        <f t="shared" si="1018"/>
        <v>603261.0979762678</v>
      </c>
      <c r="K4687" s="95"/>
      <c r="L4687" s="265">
        <f t="shared" si="1017"/>
        <v>243942.28970968098</v>
      </c>
      <c r="M4687" s="265">
        <f>$G4687*NonHospFrac+theModel!$H4687*NonHospFrac</f>
        <v>392451.60421130952</v>
      </c>
      <c r="N4687" s="266">
        <f t="shared" si="1019"/>
        <v>636393.89392099052</v>
      </c>
      <c r="O4687" s="159"/>
      <c r="P4687" s="265">
        <f t="shared" si="1020"/>
        <v>231241.83770276394</v>
      </c>
      <c r="Q4687" s="265">
        <f t="shared" si="1021"/>
        <v>392450.04956963472</v>
      </c>
      <c r="R4687" s="266">
        <f t="shared" si="1022"/>
        <v>623691.88727239869</v>
      </c>
    </row>
    <row r="4688" spans="1:18" x14ac:dyDescent="0.3">
      <c r="A4688" s="82">
        <v>4657</v>
      </c>
      <c r="B4688" s="94">
        <f t="shared" si="1011"/>
        <v>3.3042410960229499E-39</v>
      </c>
      <c r="C4688" s="179">
        <f t="shared" si="1012"/>
        <v>3.2967872971774206E-39</v>
      </c>
      <c r="D4688" s="166">
        <f t="shared" si="1013"/>
        <v>2.2558277767625785E-3</v>
      </c>
      <c r="E4688" s="167">
        <f t="shared" si="1023"/>
        <v>24.291375447755232</v>
      </c>
      <c r="F4688" s="168">
        <f t="shared" si="1024"/>
        <v>10.507645784160127</v>
      </c>
      <c r="G4688" s="168">
        <f t="shared" si="1014"/>
        <v>365161.94997611764</v>
      </c>
      <c r="H4688" s="168">
        <f t="shared" si="1015"/>
        <v>271310.33852408634</v>
      </c>
      <c r="I4688" s="169">
        <f t="shared" si="1016"/>
        <v>636472.28850020398</v>
      </c>
      <c r="J4688" s="169">
        <f t="shared" si="1018"/>
        <v>603325.93795866007</v>
      </c>
      <c r="K4688" s="95"/>
      <c r="L4688" s="265">
        <f t="shared" si="1017"/>
        <v>243972.33989296656</v>
      </c>
      <c r="M4688" s="265">
        <f>$G4688*NonHospFrac+theModel!$H4688*NonHospFrac</f>
        <v>392499.94860723743</v>
      </c>
      <c r="N4688" s="266">
        <f t="shared" si="1019"/>
        <v>636472.28850020398</v>
      </c>
      <c r="O4688" s="159"/>
      <c r="P4688" s="265">
        <f t="shared" si="1020"/>
        <v>231266.69214263299</v>
      </c>
      <c r="Q4688" s="265">
        <f t="shared" si="1021"/>
        <v>392498.39396556263</v>
      </c>
      <c r="R4688" s="266">
        <f t="shared" si="1022"/>
        <v>623765.0861081956</v>
      </c>
    </row>
    <row r="4689" spans="1:18" x14ac:dyDescent="0.3">
      <c r="A4689" s="82">
        <v>4658</v>
      </c>
      <c r="B4689" s="94">
        <f t="shared" si="1011"/>
        <v>3.2425163548290582E-39</v>
      </c>
      <c r="C4689" s="179">
        <f t="shared" si="1012"/>
        <v>3.2352017963692278E-39</v>
      </c>
      <c r="D4689" s="166">
        <f t="shared" si="1013"/>
        <v>2.2558277767625785E-3</v>
      </c>
      <c r="E4689" s="167">
        <f t="shared" si="1023"/>
        <v>24.291375447755232</v>
      </c>
      <c r="F4689" s="168">
        <f t="shared" si="1024"/>
        <v>10.50990161193689</v>
      </c>
      <c r="G4689" s="168">
        <f t="shared" si="1014"/>
        <v>365240.34455533104</v>
      </c>
      <c r="H4689" s="168">
        <f t="shared" si="1015"/>
        <v>271310.33852408634</v>
      </c>
      <c r="I4689" s="169">
        <f t="shared" si="1016"/>
        <v>636550.68307941733</v>
      </c>
      <c r="J4689" s="169">
        <f t="shared" si="1018"/>
        <v>603390.77529804688</v>
      </c>
      <c r="K4689" s="95"/>
      <c r="L4689" s="265">
        <f t="shared" si="1017"/>
        <v>244002.39007625214</v>
      </c>
      <c r="M4689" s="265">
        <f>$G4689*NonHospFrac+theModel!$H4689*NonHospFrac</f>
        <v>392548.29300316522</v>
      </c>
      <c r="N4689" s="266">
        <f t="shared" si="1019"/>
        <v>636550.68307941733</v>
      </c>
      <c r="O4689" s="159"/>
      <c r="P4689" s="265">
        <f t="shared" si="1020"/>
        <v>231291.54556938616</v>
      </c>
      <c r="Q4689" s="265">
        <f t="shared" si="1021"/>
        <v>392546.73836149042</v>
      </c>
      <c r="R4689" s="266">
        <f t="shared" si="1022"/>
        <v>623838.28393087653</v>
      </c>
    </row>
    <row r="4690" spans="1:18" x14ac:dyDescent="0.3">
      <c r="A4690" s="82">
        <v>4659</v>
      </c>
      <c r="B4690" s="94">
        <f t="shared" si="1011"/>
        <v>3.1819446601486426E-39</v>
      </c>
      <c r="C4690" s="179">
        <f t="shared" si="1012"/>
        <v>3.1747667410001577E-39</v>
      </c>
      <c r="D4690" s="166">
        <f t="shared" si="1013"/>
        <v>2.2558277767625785E-3</v>
      </c>
      <c r="E4690" s="167">
        <f t="shared" si="1023"/>
        <v>24.291375447755232</v>
      </c>
      <c r="F4690" s="168">
        <f t="shared" si="1024"/>
        <v>10.512157439713652</v>
      </c>
      <c r="G4690" s="168">
        <f t="shared" si="1014"/>
        <v>365318.73913454445</v>
      </c>
      <c r="H4690" s="168">
        <f t="shared" si="1015"/>
        <v>271310.33852408634</v>
      </c>
      <c r="I4690" s="169">
        <f t="shared" si="1016"/>
        <v>636629.07765863079</v>
      </c>
      <c r="J4690" s="169">
        <f t="shared" si="1018"/>
        <v>603455.60999453615</v>
      </c>
      <c r="K4690" s="95"/>
      <c r="L4690" s="265">
        <f t="shared" si="1017"/>
        <v>244032.44025953772</v>
      </c>
      <c r="M4690" s="265">
        <f>$G4690*NonHospFrac+theModel!$H4690*NonHospFrac</f>
        <v>392596.63739909302</v>
      </c>
      <c r="N4690" s="266">
        <f t="shared" si="1019"/>
        <v>636629.07765863067</v>
      </c>
      <c r="O4690" s="159"/>
      <c r="P4690" s="265">
        <f t="shared" si="1020"/>
        <v>231316.3979830647</v>
      </c>
      <c r="Q4690" s="265">
        <f t="shared" si="1021"/>
        <v>392595.08275741822</v>
      </c>
      <c r="R4690" s="266">
        <f t="shared" si="1022"/>
        <v>623911.48074048292</v>
      </c>
    </row>
    <row r="4691" spans="1:18" x14ac:dyDescent="0.3">
      <c r="A4691" s="82">
        <v>4660</v>
      </c>
      <c r="B4691" s="94">
        <f t="shared" si="1011"/>
        <v>3.1225044725432775E-39</v>
      </c>
      <c r="C4691" s="179">
        <f t="shared" si="1012"/>
        <v>3.1154606402210491E-39</v>
      </c>
      <c r="D4691" s="166">
        <f t="shared" si="1013"/>
        <v>2.2558277767625785E-3</v>
      </c>
      <c r="E4691" s="167">
        <f t="shared" si="1023"/>
        <v>24.291375447755232</v>
      </c>
      <c r="F4691" s="168">
        <f t="shared" si="1024"/>
        <v>10.514413267490415</v>
      </c>
      <c r="G4691" s="168">
        <f t="shared" si="1014"/>
        <v>365397.13371375791</v>
      </c>
      <c r="H4691" s="168">
        <f t="shared" si="1015"/>
        <v>271310.33852408634</v>
      </c>
      <c r="I4691" s="169">
        <f t="shared" si="1016"/>
        <v>636707.47223784425</v>
      </c>
      <c r="J4691" s="169">
        <f t="shared" si="1018"/>
        <v>603520.44204823556</v>
      </c>
      <c r="K4691" s="95"/>
      <c r="L4691" s="265">
        <f t="shared" si="1017"/>
        <v>244062.4904428233</v>
      </c>
      <c r="M4691" s="265">
        <f>$G4691*NonHospFrac+theModel!$H4691*NonHospFrac</f>
        <v>392644.98179502093</v>
      </c>
      <c r="N4691" s="266">
        <f t="shared" si="1019"/>
        <v>636707.47223784425</v>
      </c>
      <c r="O4691" s="159"/>
      <c r="P4691" s="265">
        <f t="shared" si="1020"/>
        <v>231341.24938370995</v>
      </c>
      <c r="Q4691" s="265">
        <f t="shared" si="1021"/>
        <v>392643.42715334613</v>
      </c>
      <c r="R4691" s="266">
        <f t="shared" si="1022"/>
        <v>623984.6765370561</v>
      </c>
    </row>
    <row r="4692" spans="1:18" x14ac:dyDescent="0.3">
      <c r="A4692" s="82">
        <v>4661</v>
      </c>
      <c r="B4692" s="94">
        <f t="shared" si="1011"/>
        <v>3.0641746549411415E-39</v>
      </c>
      <c r="C4692" s="179">
        <f t="shared" si="1012"/>
        <v>3.0572624046416732E-39</v>
      </c>
      <c r="D4692" s="166">
        <f t="shared" si="1013"/>
        <v>2.2558277767625785E-3</v>
      </c>
      <c r="E4692" s="167">
        <f t="shared" si="1023"/>
        <v>24.291375447755232</v>
      </c>
      <c r="F4692" s="168">
        <f t="shared" si="1024"/>
        <v>10.516669095267178</v>
      </c>
      <c r="G4692" s="168">
        <f t="shared" si="1014"/>
        <v>365475.52829297126</v>
      </c>
      <c r="H4692" s="168">
        <f t="shared" si="1015"/>
        <v>271310.33852408634</v>
      </c>
      <c r="I4692" s="169">
        <f t="shared" si="1016"/>
        <v>636785.8668170576</v>
      </c>
      <c r="J4692" s="169">
        <f t="shared" si="1018"/>
        <v>603585.27145925281</v>
      </c>
      <c r="K4692" s="95"/>
      <c r="L4692" s="265">
        <f t="shared" si="1017"/>
        <v>244092.54062610885</v>
      </c>
      <c r="M4692" s="265">
        <f>$G4692*NonHospFrac+theModel!$H4692*NonHospFrac</f>
        <v>392693.32619094872</v>
      </c>
      <c r="N4692" s="266">
        <f t="shared" si="1019"/>
        <v>636785.8668170576</v>
      </c>
      <c r="O4692" s="159"/>
      <c r="P4692" s="265">
        <f t="shared" si="1020"/>
        <v>231366.09977136314</v>
      </c>
      <c r="Q4692" s="265">
        <f t="shared" si="1021"/>
        <v>392691.77154927392</v>
      </c>
      <c r="R4692" s="266">
        <f t="shared" si="1022"/>
        <v>624057.87132063706</v>
      </c>
    </row>
    <row r="4693" spans="1:18" x14ac:dyDescent="0.3">
      <c r="A4693" s="82">
        <v>4662</v>
      </c>
      <c r="B4693" s="94">
        <f t="shared" si="1011"/>
        <v>3.0069344651206188E-39</v>
      </c>
      <c r="C4693" s="179">
        <f t="shared" si="1012"/>
        <v>3.000151338831295E-39</v>
      </c>
      <c r="D4693" s="166">
        <f t="shared" si="1013"/>
        <v>2.2558277767625785E-3</v>
      </c>
      <c r="E4693" s="167">
        <f t="shared" si="1023"/>
        <v>24.291375447755232</v>
      </c>
      <c r="F4693" s="168">
        <f t="shared" si="1024"/>
        <v>10.51892492304394</v>
      </c>
      <c r="G4693" s="168">
        <f t="shared" si="1014"/>
        <v>365553.92287218472</v>
      </c>
      <c r="H4693" s="168">
        <f t="shared" si="1015"/>
        <v>271310.33852408634</v>
      </c>
      <c r="I4693" s="169">
        <f t="shared" si="1016"/>
        <v>636864.26139627106</v>
      </c>
      <c r="J4693" s="169">
        <f t="shared" si="1018"/>
        <v>603650.09822769568</v>
      </c>
      <c r="K4693" s="95"/>
      <c r="L4693" s="265">
        <f t="shared" si="1017"/>
        <v>244122.59080939446</v>
      </c>
      <c r="M4693" s="265">
        <f>$G4693*NonHospFrac+theModel!$H4693*NonHospFrac</f>
        <v>392741.67058687657</v>
      </c>
      <c r="N4693" s="266">
        <f t="shared" si="1019"/>
        <v>636864.26139627106</v>
      </c>
      <c r="O4693" s="159"/>
      <c r="P4693" s="265">
        <f t="shared" si="1020"/>
        <v>231390.94914606566</v>
      </c>
      <c r="Q4693" s="265">
        <f t="shared" si="1021"/>
        <v>392740.11594520177</v>
      </c>
      <c r="R4693" s="266">
        <f t="shared" si="1022"/>
        <v>624131.06509126746</v>
      </c>
    </row>
    <row r="4694" spans="1:18" x14ac:dyDescent="0.3">
      <c r="A4694" s="82">
        <v>4663</v>
      </c>
      <c r="B4694" s="94">
        <f t="shared" si="1011"/>
        <v>2.9507635483343232E-39</v>
      </c>
      <c r="C4694" s="179">
        <f t="shared" si="1012"/>
        <v>2.9441071339593324E-39</v>
      </c>
      <c r="D4694" s="166">
        <f t="shared" si="1013"/>
        <v>2.2558277767625785E-3</v>
      </c>
      <c r="E4694" s="167">
        <f t="shared" si="1023"/>
        <v>24.291375447755232</v>
      </c>
      <c r="F4694" s="168">
        <f t="shared" si="1024"/>
        <v>10.521180750820703</v>
      </c>
      <c r="G4694" s="168">
        <f t="shared" si="1014"/>
        <v>365632.31745139812</v>
      </c>
      <c r="H4694" s="168">
        <f t="shared" si="1015"/>
        <v>271310.33852408634</v>
      </c>
      <c r="I4694" s="169">
        <f t="shared" si="1016"/>
        <v>636942.65597548452</v>
      </c>
      <c r="J4694" s="169">
        <f t="shared" si="1018"/>
        <v>603714.92235367186</v>
      </c>
      <c r="K4694" s="95"/>
      <c r="L4694" s="265">
        <f t="shared" si="1017"/>
        <v>244152.64099268001</v>
      </c>
      <c r="M4694" s="265">
        <f>$G4694*NonHospFrac+theModel!$H4694*NonHospFrac</f>
        <v>392790.01498280442</v>
      </c>
      <c r="N4694" s="266">
        <f t="shared" si="1019"/>
        <v>636942.65597548441</v>
      </c>
      <c r="O4694" s="159"/>
      <c r="P4694" s="265">
        <f t="shared" si="1020"/>
        <v>231415.79750785872</v>
      </c>
      <c r="Q4694" s="265">
        <f t="shared" si="1021"/>
        <v>392788.46034112963</v>
      </c>
      <c r="R4694" s="266">
        <f t="shared" si="1022"/>
        <v>624204.25784898829</v>
      </c>
    </row>
    <row r="4695" spans="1:18" x14ac:dyDescent="0.3">
      <c r="A4695" s="82">
        <v>4664</v>
      </c>
      <c r="B4695" s="94">
        <f t="shared" si="1011"/>
        <v>2.8956419300708963E-39</v>
      </c>
      <c r="C4695" s="179">
        <f t="shared" si="1012"/>
        <v>2.8891098605734839E-39</v>
      </c>
      <c r="D4695" s="166">
        <f t="shared" si="1013"/>
        <v>2.2558277767625785E-3</v>
      </c>
      <c r="E4695" s="167">
        <f t="shared" si="1023"/>
        <v>24.291375447755232</v>
      </c>
      <c r="F4695" s="168">
        <f t="shared" si="1024"/>
        <v>10.523436578597465</v>
      </c>
      <c r="G4695" s="168">
        <f t="shared" si="1014"/>
        <v>365710.71203061158</v>
      </c>
      <c r="H4695" s="168">
        <f t="shared" si="1015"/>
        <v>271310.33852408634</v>
      </c>
      <c r="I4695" s="169">
        <f t="shared" si="1016"/>
        <v>637021.05055469787</v>
      </c>
      <c r="J4695" s="169">
        <f t="shared" si="1018"/>
        <v>603779.74383728893</v>
      </c>
      <c r="K4695" s="95"/>
      <c r="L4695" s="265">
        <f t="shared" si="1017"/>
        <v>244182.69117596562</v>
      </c>
      <c r="M4695" s="265">
        <f>$G4695*NonHospFrac+theModel!$H4695*NonHospFrac</f>
        <v>392838.35937873228</v>
      </c>
      <c r="N4695" s="266">
        <f t="shared" si="1019"/>
        <v>637021.05055469787</v>
      </c>
      <c r="O4695" s="159"/>
      <c r="P4695" s="265">
        <f t="shared" si="1020"/>
        <v>231440.64485678368</v>
      </c>
      <c r="Q4695" s="265">
        <f t="shared" si="1021"/>
        <v>392836.80473705748</v>
      </c>
      <c r="R4695" s="266">
        <f t="shared" si="1022"/>
        <v>624277.4495938411</v>
      </c>
    </row>
    <row r="4696" spans="1:18" x14ac:dyDescent="0.3">
      <c r="A4696" s="82">
        <v>4665</v>
      </c>
      <c r="B4696" s="94">
        <f t="shared" si="1011"/>
        <v>2.8415500089520655E-39</v>
      </c>
      <c r="C4696" s="179">
        <f t="shared" si="1012"/>
        <v>2.8351399615128116E-39</v>
      </c>
      <c r="D4696" s="166">
        <f t="shared" si="1013"/>
        <v>2.2558277767625785E-3</v>
      </c>
      <c r="E4696" s="167">
        <f t="shared" si="1023"/>
        <v>24.291375447755232</v>
      </c>
      <c r="F4696" s="168">
        <f t="shared" si="1024"/>
        <v>10.525692406374228</v>
      </c>
      <c r="G4696" s="168">
        <f t="shared" si="1014"/>
        <v>365789.10660982504</v>
      </c>
      <c r="H4696" s="168">
        <f t="shared" si="1015"/>
        <v>271310.33852408634</v>
      </c>
      <c r="I4696" s="169">
        <f t="shared" si="1016"/>
        <v>637099.44513391145</v>
      </c>
      <c r="J4696" s="169">
        <f t="shared" si="1018"/>
        <v>603844.56267865491</v>
      </c>
      <c r="K4696" s="95"/>
      <c r="L4696" s="265">
        <f t="shared" si="1017"/>
        <v>244212.7413592512</v>
      </c>
      <c r="M4696" s="265">
        <f>$G4696*NonHospFrac+theModel!$H4696*NonHospFrac</f>
        <v>392886.70377466013</v>
      </c>
      <c r="N4696" s="266">
        <f t="shared" si="1019"/>
        <v>637099.44513391133</v>
      </c>
      <c r="O4696" s="159"/>
      <c r="P4696" s="265">
        <f t="shared" si="1020"/>
        <v>231465.49119288175</v>
      </c>
      <c r="Q4696" s="265">
        <f t="shared" si="1021"/>
        <v>392885.14913298533</v>
      </c>
      <c r="R4696" s="266">
        <f t="shared" si="1022"/>
        <v>624350.64032586711</v>
      </c>
    </row>
    <row r="4697" spans="1:18" x14ac:dyDescent="0.3">
      <c r="A4697" s="82">
        <v>4666</v>
      </c>
      <c r="B4697" s="94">
        <f t="shared" si="1011"/>
        <v>2.7884685497621459E-39</v>
      </c>
      <c r="C4697" s="179">
        <f t="shared" si="1012"/>
        <v>2.7821782449529637E-39</v>
      </c>
      <c r="D4697" s="166">
        <f t="shared" si="1013"/>
        <v>2.2558277767625785E-3</v>
      </c>
      <c r="E4697" s="167">
        <f t="shared" si="1023"/>
        <v>24.291375447755232</v>
      </c>
      <c r="F4697" s="168">
        <f t="shared" si="1024"/>
        <v>10.52794823415099</v>
      </c>
      <c r="G4697" s="168">
        <f t="shared" si="1014"/>
        <v>365867.50118903839</v>
      </c>
      <c r="H4697" s="168">
        <f t="shared" si="1015"/>
        <v>271310.33852408634</v>
      </c>
      <c r="I4697" s="169">
        <f t="shared" si="1016"/>
        <v>637177.83971312479</v>
      </c>
      <c r="J4697" s="169">
        <f t="shared" si="1018"/>
        <v>603909.37887787714</v>
      </c>
      <c r="K4697" s="95"/>
      <c r="L4697" s="265">
        <f t="shared" si="1017"/>
        <v>244242.79154253675</v>
      </c>
      <c r="M4697" s="265">
        <f>$G4697*NonHospFrac+theModel!$H4697*NonHospFrac</f>
        <v>392935.04817058798</v>
      </c>
      <c r="N4697" s="266">
        <f t="shared" si="1019"/>
        <v>637177.83971312479</v>
      </c>
      <c r="O4697" s="159"/>
      <c r="P4697" s="265">
        <f t="shared" si="1020"/>
        <v>231490.33651619422</v>
      </c>
      <c r="Q4697" s="265">
        <f t="shared" si="1021"/>
        <v>392933.49352891318</v>
      </c>
      <c r="R4697" s="266">
        <f t="shared" si="1022"/>
        <v>624423.8300451074</v>
      </c>
    </row>
    <row r="4698" spans="1:18" x14ac:dyDescent="0.3">
      <c r="A4698" s="82">
        <v>4667</v>
      </c>
      <c r="B4698" s="94">
        <f t="shared" si="1011"/>
        <v>2.7363786766083953E-39</v>
      </c>
      <c r="C4698" s="179">
        <f t="shared" si="1012"/>
        <v>2.7302058775819613E-39</v>
      </c>
      <c r="D4698" s="166">
        <f t="shared" si="1013"/>
        <v>2.2558277767625785E-3</v>
      </c>
      <c r="E4698" s="167">
        <f t="shared" si="1023"/>
        <v>24.291375447755232</v>
      </c>
      <c r="F4698" s="168">
        <f t="shared" si="1024"/>
        <v>10.530204061927753</v>
      </c>
      <c r="G4698" s="168">
        <f t="shared" si="1014"/>
        <v>365945.89576825185</v>
      </c>
      <c r="H4698" s="168">
        <f t="shared" si="1015"/>
        <v>271310.33852408634</v>
      </c>
      <c r="I4698" s="169">
        <f t="shared" si="1016"/>
        <v>637256.23429233814</v>
      </c>
      <c r="J4698" s="169">
        <f t="shared" si="1018"/>
        <v>603974.19243506354</v>
      </c>
      <c r="K4698" s="95"/>
      <c r="L4698" s="265">
        <f t="shared" si="1017"/>
        <v>244272.84172582236</v>
      </c>
      <c r="M4698" s="265">
        <f>$G4698*NonHospFrac+theModel!$H4698*NonHospFrac</f>
        <v>392983.39256651583</v>
      </c>
      <c r="N4698" s="266">
        <f t="shared" si="1019"/>
        <v>637256.23429233814</v>
      </c>
      <c r="O4698" s="159"/>
      <c r="P4698" s="265">
        <f t="shared" si="1020"/>
        <v>231515.18082676246</v>
      </c>
      <c r="Q4698" s="265">
        <f t="shared" si="1021"/>
        <v>392981.83792484103</v>
      </c>
      <c r="R4698" s="266">
        <f t="shared" si="1022"/>
        <v>624497.01875160355</v>
      </c>
    </row>
    <row r="4699" spans="1:18" x14ac:dyDescent="0.3">
      <c r="A4699" s="82">
        <v>4668</v>
      </c>
      <c r="B4699" s="94">
        <f t="shared" si="1011"/>
        <v>2.6852618662081014E-39</v>
      </c>
      <c r="C4699" s="179">
        <f t="shared" si="1012"/>
        <v>2.6792043779024279E-39</v>
      </c>
      <c r="D4699" s="166">
        <f t="shared" si="1013"/>
        <v>2.2558277767625785E-3</v>
      </c>
      <c r="E4699" s="167">
        <f t="shared" si="1023"/>
        <v>24.291375447755232</v>
      </c>
      <c r="F4699" s="168">
        <f t="shared" si="1024"/>
        <v>10.532459889704516</v>
      </c>
      <c r="G4699" s="168">
        <f t="shared" si="1014"/>
        <v>366024.29034746526</v>
      </c>
      <c r="H4699" s="168">
        <f t="shared" si="1015"/>
        <v>271310.33852408634</v>
      </c>
      <c r="I4699" s="169">
        <f t="shared" si="1016"/>
        <v>637334.6288715516</v>
      </c>
      <c r="J4699" s="169">
        <f t="shared" si="1018"/>
        <v>604039.00335032179</v>
      </c>
      <c r="K4699" s="95"/>
      <c r="L4699" s="265">
        <f t="shared" si="1017"/>
        <v>244302.89190910794</v>
      </c>
      <c r="M4699" s="265">
        <f>$G4699*NonHospFrac+theModel!$H4699*NonHospFrac</f>
        <v>393031.73696244368</v>
      </c>
      <c r="N4699" s="266">
        <f t="shared" si="1019"/>
        <v>637334.6288715516</v>
      </c>
      <c r="O4699" s="159"/>
      <c r="P4699" s="265">
        <f t="shared" si="1020"/>
        <v>231540.02412462767</v>
      </c>
      <c r="Q4699" s="265">
        <f t="shared" si="1021"/>
        <v>393030.18232076889</v>
      </c>
      <c r="R4699" s="266">
        <f t="shared" si="1022"/>
        <v>624570.20644539653</v>
      </c>
    </row>
    <row r="4700" spans="1:18" x14ac:dyDescent="0.3">
      <c r="A4700" s="82">
        <v>4669</v>
      </c>
      <c r="B4700" s="94">
        <f t="shared" si="1011"/>
        <v>2.6350999413022907E-39</v>
      </c>
      <c r="C4700" s="179">
        <f t="shared" si="1012"/>
        <v>2.6291556096601557E-39</v>
      </c>
      <c r="D4700" s="166">
        <f t="shared" si="1013"/>
        <v>2.2558277767625785E-3</v>
      </c>
      <c r="E4700" s="167">
        <f t="shared" si="1023"/>
        <v>24.291375447755232</v>
      </c>
      <c r="F4700" s="168">
        <f t="shared" si="1024"/>
        <v>10.534715717481278</v>
      </c>
      <c r="G4700" s="168">
        <f t="shared" si="1014"/>
        <v>366102.68492667866</v>
      </c>
      <c r="H4700" s="168">
        <f t="shared" si="1015"/>
        <v>271310.33852408634</v>
      </c>
      <c r="I4700" s="169">
        <f t="shared" si="1016"/>
        <v>637413.02345076506</v>
      </c>
      <c r="J4700" s="169">
        <f t="shared" si="1018"/>
        <v>604103.81162375957</v>
      </c>
      <c r="K4700" s="95"/>
      <c r="L4700" s="265">
        <f t="shared" si="1017"/>
        <v>244332.9420923935</v>
      </c>
      <c r="M4700" s="265">
        <f>$G4700*NonHospFrac+theModel!$H4700*NonHospFrac</f>
        <v>393080.08135837148</v>
      </c>
      <c r="N4700" s="266">
        <f t="shared" si="1019"/>
        <v>637413.02345076494</v>
      </c>
      <c r="O4700" s="159"/>
      <c r="P4700" s="265">
        <f t="shared" si="1020"/>
        <v>231564.86640983113</v>
      </c>
      <c r="Q4700" s="265">
        <f t="shared" si="1021"/>
        <v>393078.52671669668</v>
      </c>
      <c r="R4700" s="266">
        <f t="shared" si="1022"/>
        <v>624643.39312652778</v>
      </c>
    </row>
    <row r="4701" spans="1:18" x14ac:dyDescent="0.3">
      <c r="A4701" s="82">
        <v>4670</v>
      </c>
      <c r="B4701" s="94">
        <f t="shared" si="1011"/>
        <v>2.5858750641912306E-39</v>
      </c>
      <c r="C4701" s="179">
        <f t="shared" si="1012"/>
        <v>2.5800417753941904E-39</v>
      </c>
      <c r="D4701" s="166">
        <f t="shared" si="1013"/>
        <v>2.2558277767625785E-3</v>
      </c>
      <c r="E4701" s="167">
        <f t="shared" si="1023"/>
        <v>24.291375447755232</v>
      </c>
      <c r="F4701" s="168">
        <f t="shared" si="1024"/>
        <v>10.536971545258041</v>
      </c>
      <c r="G4701" s="168">
        <f t="shared" si="1014"/>
        <v>366181.07950589212</v>
      </c>
      <c r="H4701" s="168">
        <f t="shared" si="1015"/>
        <v>271310.33852408634</v>
      </c>
      <c r="I4701" s="169">
        <f t="shared" si="1016"/>
        <v>637491.41802997841</v>
      </c>
      <c r="J4701" s="169">
        <f t="shared" si="1018"/>
        <v>604168.61725548445</v>
      </c>
      <c r="K4701" s="95"/>
      <c r="L4701" s="265">
        <f t="shared" si="1017"/>
        <v>244362.99227567911</v>
      </c>
      <c r="M4701" s="265">
        <f>$G4701*NonHospFrac+theModel!$H4701*NonHospFrac</f>
        <v>393128.42575429939</v>
      </c>
      <c r="N4701" s="266">
        <f t="shared" si="1019"/>
        <v>637491.41802997852</v>
      </c>
      <c r="O4701" s="159"/>
      <c r="P4701" s="265">
        <f t="shared" si="1020"/>
        <v>231589.70768241418</v>
      </c>
      <c r="Q4701" s="265">
        <f t="shared" si="1021"/>
        <v>393126.87111262459</v>
      </c>
      <c r="R4701" s="266">
        <f t="shared" si="1022"/>
        <v>624716.57879503875</v>
      </c>
    </row>
    <row r="4702" spans="1:18" x14ac:dyDescent="0.3">
      <c r="A4702" s="82">
        <v>4671</v>
      </c>
      <c r="B4702" s="94">
        <f t="shared" si="1011"/>
        <v>2.5375697303919097E-39</v>
      </c>
      <c r="C4702" s="179">
        <f t="shared" si="1012"/>
        <v>2.5318454101086198E-39</v>
      </c>
      <c r="D4702" s="166">
        <f t="shared" si="1013"/>
        <v>2.2558277767625785E-3</v>
      </c>
      <c r="E4702" s="167">
        <f t="shared" si="1023"/>
        <v>24.291375447755232</v>
      </c>
      <c r="F4702" s="168">
        <f t="shared" si="1024"/>
        <v>10.539227373034803</v>
      </c>
      <c r="G4702" s="168">
        <f t="shared" si="1014"/>
        <v>366259.47408510552</v>
      </c>
      <c r="H4702" s="168">
        <f t="shared" si="1015"/>
        <v>271310.33852408634</v>
      </c>
      <c r="I4702" s="169">
        <f t="shared" si="1016"/>
        <v>637569.81260919187</v>
      </c>
      <c r="J4702" s="169">
        <f t="shared" si="1018"/>
        <v>604233.42024560424</v>
      </c>
      <c r="K4702" s="95"/>
      <c r="L4702" s="265">
        <f t="shared" si="1017"/>
        <v>244393.04245896466</v>
      </c>
      <c r="M4702" s="265">
        <f>$G4702*NonHospFrac+theModel!$H4702*NonHospFrac</f>
        <v>393176.77015022718</v>
      </c>
      <c r="N4702" s="266">
        <f t="shared" si="1019"/>
        <v>637569.81260919187</v>
      </c>
      <c r="O4702" s="159"/>
      <c r="P4702" s="265">
        <f t="shared" si="1020"/>
        <v>231614.54794241799</v>
      </c>
      <c r="Q4702" s="265">
        <f t="shared" si="1021"/>
        <v>393175.21550855238</v>
      </c>
      <c r="R4702" s="266">
        <f t="shared" si="1022"/>
        <v>624789.76345097041</v>
      </c>
    </row>
    <row r="4703" spans="1:18" x14ac:dyDescent="0.3">
      <c r="A4703" s="82">
        <v>4672</v>
      </c>
      <c r="B4703" s="94">
        <f t="shared" ref="B4703:B4766" si="1025">Constant*EXP(PowerTerm*(A4703)/7)</f>
        <v>2.490166762412807E-39</v>
      </c>
      <c r="C4703" s="179">
        <f t="shared" ref="C4703:C4766" si="1026">(1-theFloor)*B4703</f>
        <v>2.4845493750613851E-39</v>
      </c>
      <c r="D4703" s="166">
        <f t="shared" ref="D4703:D4766" si="1027">theFloor</f>
        <v>2.2558277767625785E-3</v>
      </c>
      <c r="E4703" s="167">
        <f t="shared" si="1023"/>
        <v>24.291375447755232</v>
      </c>
      <c r="F4703" s="168">
        <f t="shared" si="1024"/>
        <v>10.541483200811566</v>
      </c>
      <c r="G4703" s="168">
        <f t="shared" ref="G4703:G4766" si="1028">$B$22*F4703*totInfected/365.25</f>
        <v>366337.86866431893</v>
      </c>
      <c r="H4703" s="168">
        <f t="shared" ref="H4703:H4766" si="1029">lostQALYs_Injured*E4703*totInfected/365.25</f>
        <v>271310.33852408634</v>
      </c>
      <c r="I4703" s="169">
        <f t="shared" ref="I4703:I4766" si="1030">H4703+G4703</f>
        <v>637648.20718840533</v>
      </c>
      <c r="J4703" s="169">
        <f t="shared" si="1018"/>
        <v>604298.22059422662</v>
      </c>
      <c r="K4703" s="95"/>
      <c r="L4703" s="265">
        <f t="shared" ref="L4703:L4766" si="1031">$G4703*HospFrac+$H4703*HospFrac</f>
        <v>244423.09264225024</v>
      </c>
      <c r="M4703" s="265">
        <f>$G4703*NonHospFrac+theModel!$H4703*NonHospFrac</f>
        <v>393225.11454615497</v>
      </c>
      <c r="N4703" s="266">
        <f t="shared" si="1019"/>
        <v>637648.20718840521</v>
      </c>
      <c r="O4703" s="159"/>
      <c r="P4703" s="265">
        <f t="shared" si="1020"/>
        <v>231639.38718988394</v>
      </c>
      <c r="Q4703" s="265">
        <f t="shared" si="1021"/>
        <v>393223.55990448018</v>
      </c>
      <c r="R4703" s="266">
        <f t="shared" si="1022"/>
        <v>624862.94709436409</v>
      </c>
    </row>
    <row r="4704" spans="1:18" x14ac:dyDescent="0.3">
      <c r="A4704" s="82">
        <v>4673</v>
      </c>
      <c r="B4704" s="94">
        <f t="shared" si="1025"/>
        <v>2.4436493036461185E-39</v>
      </c>
      <c r="C4704" s="179">
        <f t="shared" si="1026"/>
        <v>2.4381368516702871E-39</v>
      </c>
      <c r="D4704" s="166">
        <f t="shared" si="1027"/>
        <v>2.2558277767625785E-3</v>
      </c>
      <c r="E4704" s="167">
        <f t="shared" si="1023"/>
        <v>24.291375447755232</v>
      </c>
      <c r="F4704" s="168">
        <f t="shared" si="1024"/>
        <v>10.543739028588329</v>
      </c>
      <c r="G4704" s="168">
        <f t="shared" si="1028"/>
        <v>366416.26324353233</v>
      </c>
      <c r="H4704" s="168">
        <f t="shared" si="1029"/>
        <v>271310.33852408634</v>
      </c>
      <c r="I4704" s="169">
        <f t="shared" si="1030"/>
        <v>637726.60176761867</v>
      </c>
      <c r="J4704" s="169">
        <f t="shared" ref="J4704:J4767" si="1032">J4703+(I4704-I4703)/(1+discountDaily)^A4704</f>
        <v>604363.01830145915</v>
      </c>
      <c r="K4704" s="95"/>
      <c r="L4704" s="265">
        <f t="shared" si="1031"/>
        <v>244453.14282553582</v>
      </c>
      <c r="M4704" s="265">
        <f>$G4704*NonHospFrac+theModel!$H4704*NonHospFrac</f>
        <v>393273.45894208283</v>
      </c>
      <c r="N4704" s="266">
        <f t="shared" ref="N4704:N4767" si="1033">L4704+M4704</f>
        <v>637726.60176761867</v>
      </c>
      <c r="O4704" s="159"/>
      <c r="P4704" s="265">
        <f t="shared" ref="P4704:P4767" si="1034">P4703+(L4704-L4703)/(1+discountDaily)^A4704</f>
        <v>231664.22542485327</v>
      </c>
      <c r="Q4704" s="265">
        <f t="shared" ref="Q4704:Q4767" si="1035">Q4703+(M4704-M4703)/(1+discountDaily)^B4704</f>
        <v>393271.90430040803</v>
      </c>
      <c r="R4704" s="266">
        <f t="shared" ref="R4704:R4767" si="1036">P4704+Q4704</f>
        <v>624936.12972526136</v>
      </c>
    </row>
    <row r="4705" spans="1:18" x14ac:dyDescent="0.3">
      <c r="A4705" s="82">
        <v>4674</v>
      </c>
      <c r="B4705" s="94">
        <f t="shared" si="1025"/>
        <v>2.3980008123729334E-39</v>
      </c>
      <c r="C4705" s="179">
        <f t="shared" si="1026"/>
        <v>2.3925913355316834E-39</v>
      </c>
      <c r="D4705" s="166">
        <f t="shared" si="1027"/>
        <v>2.2558277767625785E-3</v>
      </c>
      <c r="E4705" s="167">
        <f t="shared" ref="E4705:E4768" si="1037">C4705+E4704</f>
        <v>24.291375447755232</v>
      </c>
      <c r="F4705" s="168">
        <f t="shared" ref="F4705:F4768" si="1038">D4705+F4704</f>
        <v>10.545994856365091</v>
      </c>
      <c r="G4705" s="168">
        <f t="shared" si="1028"/>
        <v>366494.65782274579</v>
      </c>
      <c r="H4705" s="168">
        <f t="shared" si="1029"/>
        <v>271310.33852408634</v>
      </c>
      <c r="I4705" s="169">
        <f t="shared" si="1030"/>
        <v>637804.99634683214</v>
      </c>
      <c r="J4705" s="169">
        <f t="shared" si="1032"/>
        <v>604427.81336740963</v>
      </c>
      <c r="K4705" s="95"/>
      <c r="L4705" s="265">
        <f t="shared" si="1031"/>
        <v>244483.1930088214</v>
      </c>
      <c r="M4705" s="265">
        <f>$G4705*NonHospFrac+theModel!$H4705*NonHospFrac</f>
        <v>393321.80333801068</v>
      </c>
      <c r="N4705" s="266">
        <f t="shared" si="1033"/>
        <v>637804.99634683202</v>
      </c>
      <c r="O4705" s="159"/>
      <c r="P4705" s="265">
        <f t="shared" si="1034"/>
        <v>231689.06264736725</v>
      </c>
      <c r="Q4705" s="265">
        <f t="shared" si="1035"/>
        <v>393320.24869633588</v>
      </c>
      <c r="R4705" s="266">
        <f t="shared" si="1036"/>
        <v>625009.31134370319</v>
      </c>
    </row>
    <row r="4706" spans="1:18" x14ac:dyDescent="0.3">
      <c r="A4706" s="82">
        <v>4675</v>
      </c>
      <c r="B4706" s="94">
        <f t="shared" si="1025"/>
        <v>2.3532050558815244E-39</v>
      </c>
      <c r="C4706" s="179">
        <f t="shared" si="1026"/>
        <v>2.3478966305520488E-39</v>
      </c>
      <c r="D4706" s="166">
        <f t="shared" si="1027"/>
        <v>2.2558277767625785E-3</v>
      </c>
      <c r="E4706" s="167">
        <f t="shared" si="1037"/>
        <v>24.291375447755232</v>
      </c>
      <c r="F4706" s="168">
        <f t="shared" si="1038"/>
        <v>10.548250684141854</v>
      </c>
      <c r="G4706" s="168">
        <f t="shared" si="1028"/>
        <v>366573.0524019592</v>
      </c>
      <c r="H4706" s="168">
        <f t="shared" si="1029"/>
        <v>271310.33852408634</v>
      </c>
      <c r="I4706" s="169">
        <f t="shared" si="1030"/>
        <v>637883.3909260456</v>
      </c>
      <c r="J4706" s="169">
        <f t="shared" si="1032"/>
        <v>604492.60579218564</v>
      </c>
      <c r="K4706" s="95"/>
      <c r="L4706" s="265">
        <f t="shared" si="1031"/>
        <v>244513.24319210698</v>
      </c>
      <c r="M4706" s="265">
        <f>$G4706*NonHospFrac+theModel!$H4706*NonHospFrac</f>
        <v>393370.14773393853</v>
      </c>
      <c r="N4706" s="266">
        <f t="shared" si="1033"/>
        <v>637883.39092604548</v>
      </c>
      <c r="O4706" s="159"/>
      <c r="P4706" s="265">
        <f t="shared" si="1034"/>
        <v>231713.89885746714</v>
      </c>
      <c r="Q4706" s="265">
        <f t="shared" si="1035"/>
        <v>393368.59309226373</v>
      </c>
      <c r="R4706" s="266">
        <f t="shared" si="1036"/>
        <v>625082.4919497309</v>
      </c>
    </row>
    <row r="4707" spans="1:18" x14ac:dyDescent="0.3">
      <c r="A4707" s="82">
        <v>4676</v>
      </c>
      <c r="B4707" s="94">
        <f t="shared" si="1025"/>
        <v>2.3092461046944032E-39</v>
      </c>
      <c r="C4707" s="179">
        <f t="shared" si="1026"/>
        <v>2.3040368431880527E-39</v>
      </c>
      <c r="D4707" s="166">
        <f t="shared" si="1027"/>
        <v>2.2558277767625785E-3</v>
      </c>
      <c r="E4707" s="167">
        <f t="shared" si="1037"/>
        <v>24.291375447755232</v>
      </c>
      <c r="F4707" s="168">
        <f t="shared" si="1038"/>
        <v>10.550506511918616</v>
      </c>
      <c r="G4707" s="168">
        <f t="shared" si="1028"/>
        <v>366651.4469811726</v>
      </c>
      <c r="H4707" s="168">
        <f t="shared" si="1029"/>
        <v>271310.33852408634</v>
      </c>
      <c r="I4707" s="169">
        <f t="shared" si="1030"/>
        <v>637961.78550525894</v>
      </c>
      <c r="J4707" s="169">
        <f t="shared" si="1032"/>
        <v>604557.39557589486</v>
      </c>
      <c r="K4707" s="95"/>
      <c r="L4707" s="265">
        <f t="shared" si="1031"/>
        <v>244543.29337539256</v>
      </c>
      <c r="M4707" s="265">
        <f>$G4707*NonHospFrac+theModel!$H4707*NonHospFrac</f>
        <v>393418.49212986638</v>
      </c>
      <c r="N4707" s="266">
        <f t="shared" si="1033"/>
        <v>637961.78550525894</v>
      </c>
      <c r="O4707" s="159"/>
      <c r="P4707" s="265">
        <f t="shared" si="1034"/>
        <v>231738.73405519419</v>
      </c>
      <c r="Q4707" s="265">
        <f t="shared" si="1035"/>
        <v>393416.93748819159</v>
      </c>
      <c r="R4707" s="266">
        <f t="shared" si="1036"/>
        <v>625155.67154338583</v>
      </c>
    </row>
    <row r="4708" spans="1:18" x14ac:dyDescent="0.3">
      <c r="A4708" s="82">
        <v>4677</v>
      </c>
      <c r="B4708" s="94">
        <f t="shared" si="1025"/>
        <v>2.2661083269043021E-39</v>
      </c>
      <c r="C4708" s="179">
        <f t="shared" si="1026"/>
        <v>2.2609963767953184E-39</v>
      </c>
      <c r="D4708" s="166">
        <f t="shared" si="1027"/>
        <v>2.2558277767625785E-3</v>
      </c>
      <c r="E4708" s="167">
        <f t="shared" si="1037"/>
        <v>24.291375447755232</v>
      </c>
      <c r="F4708" s="168">
        <f t="shared" si="1038"/>
        <v>10.552762339695379</v>
      </c>
      <c r="G4708" s="168">
        <f t="shared" si="1028"/>
        <v>366729.84156038606</v>
      </c>
      <c r="H4708" s="168">
        <f t="shared" si="1029"/>
        <v>271310.33852408634</v>
      </c>
      <c r="I4708" s="169">
        <f t="shared" si="1030"/>
        <v>638040.18008447241</v>
      </c>
      <c r="J4708" s="169">
        <f t="shared" si="1032"/>
        <v>604622.18271864497</v>
      </c>
      <c r="K4708" s="95"/>
      <c r="L4708" s="265">
        <f t="shared" si="1031"/>
        <v>244573.34355867814</v>
      </c>
      <c r="M4708" s="265">
        <f>$G4708*NonHospFrac+theModel!$H4708*NonHospFrac</f>
        <v>393466.83652579424</v>
      </c>
      <c r="N4708" s="266">
        <f t="shared" si="1033"/>
        <v>638040.18008447241</v>
      </c>
      <c r="O4708" s="159"/>
      <c r="P4708" s="265">
        <f t="shared" si="1034"/>
        <v>231763.5682405897</v>
      </c>
      <c r="Q4708" s="265">
        <f t="shared" si="1035"/>
        <v>393465.28188411944</v>
      </c>
      <c r="R4708" s="266">
        <f t="shared" si="1036"/>
        <v>625228.85012470908</v>
      </c>
    </row>
    <row r="4709" spans="1:18" x14ac:dyDescent="0.3">
      <c r="A4709" s="82">
        <v>4678</v>
      </c>
      <c r="B4709" s="94">
        <f t="shared" si="1025"/>
        <v>2.223776382614932E-39</v>
      </c>
      <c r="C4709" s="179">
        <f t="shared" si="1026"/>
        <v>2.2187599260817206E-39</v>
      </c>
      <c r="D4709" s="166">
        <f t="shared" si="1027"/>
        <v>2.2558277767625785E-3</v>
      </c>
      <c r="E4709" s="167">
        <f t="shared" si="1037"/>
        <v>24.291375447755232</v>
      </c>
      <c r="F4709" s="168">
        <f t="shared" si="1038"/>
        <v>10.555018167472141</v>
      </c>
      <c r="G4709" s="168">
        <f t="shared" si="1028"/>
        <v>366808.23613959947</v>
      </c>
      <c r="H4709" s="168">
        <f t="shared" si="1029"/>
        <v>271310.33852408634</v>
      </c>
      <c r="I4709" s="169">
        <f t="shared" si="1030"/>
        <v>638118.57466368587</v>
      </c>
      <c r="J4709" s="169">
        <f t="shared" si="1032"/>
        <v>604686.96722054365</v>
      </c>
      <c r="K4709" s="95"/>
      <c r="L4709" s="265">
        <f t="shared" si="1031"/>
        <v>244603.39374196372</v>
      </c>
      <c r="M4709" s="265">
        <f>$G4709*NonHospFrac+theModel!$H4709*NonHospFrac</f>
        <v>393515.18092172209</v>
      </c>
      <c r="N4709" s="266">
        <f t="shared" si="1033"/>
        <v>638118.57466368587</v>
      </c>
      <c r="O4709" s="159"/>
      <c r="P4709" s="265">
        <f t="shared" si="1034"/>
        <v>231788.40141369493</v>
      </c>
      <c r="Q4709" s="265">
        <f t="shared" si="1035"/>
        <v>393513.62628004729</v>
      </c>
      <c r="R4709" s="266">
        <f t="shared" si="1036"/>
        <v>625302.02769374219</v>
      </c>
    </row>
    <row r="4710" spans="1:18" x14ac:dyDescent="0.3">
      <c r="A4710" s="82">
        <v>4679</v>
      </c>
      <c r="B4710" s="94">
        <f t="shared" si="1025"/>
        <v>2.1822352184864406E-39</v>
      </c>
      <c r="C4710" s="179">
        <f t="shared" si="1026"/>
        <v>2.1773124716651494E-39</v>
      </c>
      <c r="D4710" s="166">
        <f t="shared" si="1027"/>
        <v>2.2558277767625785E-3</v>
      </c>
      <c r="E4710" s="167">
        <f t="shared" si="1037"/>
        <v>24.291375447755232</v>
      </c>
      <c r="F4710" s="168">
        <f t="shared" si="1038"/>
        <v>10.557273995248904</v>
      </c>
      <c r="G4710" s="168">
        <f t="shared" si="1028"/>
        <v>366886.63071881287</v>
      </c>
      <c r="H4710" s="168">
        <f t="shared" si="1029"/>
        <v>271310.33852408634</v>
      </c>
      <c r="I4710" s="169">
        <f t="shared" si="1030"/>
        <v>638196.96924289921</v>
      </c>
      <c r="J4710" s="169">
        <f t="shared" si="1032"/>
        <v>604751.74908169836</v>
      </c>
      <c r="K4710" s="95"/>
      <c r="L4710" s="265">
        <f t="shared" si="1031"/>
        <v>244633.4439252493</v>
      </c>
      <c r="M4710" s="265">
        <f>$G4710*NonHospFrac+theModel!$H4710*NonHospFrac</f>
        <v>393563.52531764994</v>
      </c>
      <c r="N4710" s="266">
        <f t="shared" si="1033"/>
        <v>638196.96924289921</v>
      </c>
      <c r="O4710" s="159"/>
      <c r="P4710" s="265">
        <f t="shared" si="1034"/>
        <v>231813.23357455112</v>
      </c>
      <c r="Q4710" s="265">
        <f t="shared" si="1035"/>
        <v>393561.97067597514</v>
      </c>
      <c r="R4710" s="266">
        <f t="shared" si="1036"/>
        <v>625375.20425052627</v>
      </c>
    </row>
    <row r="4711" spans="1:18" x14ac:dyDescent="0.3">
      <c r="A4711" s="82">
        <v>4680</v>
      </c>
      <c r="B4711" s="94">
        <f t="shared" si="1025"/>
        <v>2.1414700623822461E-39</v>
      </c>
      <c r="C4711" s="179">
        <f t="shared" si="1026"/>
        <v>2.1366392747324187E-39</v>
      </c>
      <c r="D4711" s="166">
        <f t="shared" si="1027"/>
        <v>2.2558277767625785E-3</v>
      </c>
      <c r="E4711" s="167">
        <f t="shared" si="1037"/>
        <v>24.291375447755232</v>
      </c>
      <c r="F4711" s="168">
        <f t="shared" si="1038"/>
        <v>10.559529823025667</v>
      </c>
      <c r="G4711" s="168">
        <f t="shared" si="1028"/>
        <v>366965.02529802633</v>
      </c>
      <c r="H4711" s="168">
        <f t="shared" si="1029"/>
        <v>271310.33852408634</v>
      </c>
      <c r="I4711" s="169">
        <f t="shared" si="1030"/>
        <v>638275.36382211267</v>
      </c>
      <c r="J4711" s="169">
        <f t="shared" si="1032"/>
        <v>604816.52830221702</v>
      </c>
      <c r="K4711" s="95"/>
      <c r="L4711" s="265">
        <f t="shared" si="1031"/>
        <v>244663.49410853488</v>
      </c>
      <c r="M4711" s="265">
        <f>$G4711*NonHospFrac+theModel!$H4711*NonHospFrac</f>
        <v>393611.86971357779</v>
      </c>
      <c r="N4711" s="266">
        <f t="shared" si="1033"/>
        <v>638275.36382211267</v>
      </c>
      <c r="O4711" s="159"/>
      <c r="P4711" s="265">
        <f t="shared" si="1034"/>
        <v>231838.06472319955</v>
      </c>
      <c r="Q4711" s="265">
        <f t="shared" si="1035"/>
        <v>393610.31507190299</v>
      </c>
      <c r="R4711" s="266">
        <f t="shared" si="1036"/>
        <v>625448.37979510252</v>
      </c>
    </row>
    <row r="4712" spans="1:18" x14ac:dyDescent="0.3">
      <c r="A4712" s="82">
        <v>4681</v>
      </c>
      <c r="B4712" s="94">
        <f t="shared" si="1025"/>
        <v>2.1014664181160613E-39</v>
      </c>
      <c r="C4712" s="179">
        <f t="shared" si="1026"/>
        <v>2.0967258717981414E-39</v>
      </c>
      <c r="D4712" s="166">
        <f t="shared" si="1027"/>
        <v>2.2558277767625785E-3</v>
      </c>
      <c r="E4712" s="167">
        <f t="shared" si="1037"/>
        <v>24.291375447755232</v>
      </c>
      <c r="F4712" s="168">
        <f t="shared" si="1038"/>
        <v>10.561785650802429</v>
      </c>
      <c r="G4712" s="168">
        <f t="shared" si="1028"/>
        <v>367043.41987723974</v>
      </c>
      <c r="H4712" s="168">
        <f t="shared" si="1029"/>
        <v>271310.33852408634</v>
      </c>
      <c r="I4712" s="169">
        <f t="shared" si="1030"/>
        <v>638353.75840132614</v>
      </c>
      <c r="J4712" s="169">
        <f t="shared" si="1032"/>
        <v>604881.30488220707</v>
      </c>
      <c r="K4712" s="95"/>
      <c r="L4712" s="265">
        <f t="shared" si="1031"/>
        <v>244693.54429182046</v>
      </c>
      <c r="M4712" s="265">
        <f>$G4712*NonHospFrac+theModel!$H4712*NonHospFrac</f>
        <v>393660.21410950564</v>
      </c>
      <c r="N4712" s="266">
        <f t="shared" si="1033"/>
        <v>638353.75840132614</v>
      </c>
      <c r="O4712" s="159"/>
      <c r="P4712" s="265">
        <f t="shared" si="1034"/>
        <v>231862.89485968149</v>
      </c>
      <c r="Q4712" s="265">
        <f t="shared" si="1035"/>
        <v>393658.65946783085</v>
      </c>
      <c r="R4712" s="266">
        <f t="shared" si="1036"/>
        <v>625521.55432751239</v>
      </c>
    </row>
    <row r="4713" spans="1:18" x14ac:dyDescent="0.3">
      <c r="A4713" s="82">
        <v>4682</v>
      </c>
      <c r="B4713" s="94">
        <f t="shared" si="1025"/>
        <v>2.0622100602970171E-39</v>
      </c>
      <c r="C4713" s="179">
        <f t="shared" si="1026"/>
        <v>2.0575580695614797E-39</v>
      </c>
      <c r="D4713" s="166">
        <f t="shared" si="1027"/>
        <v>2.2558277767625785E-3</v>
      </c>
      <c r="E4713" s="167">
        <f t="shared" si="1037"/>
        <v>24.291375447755232</v>
      </c>
      <c r="F4713" s="168">
        <f t="shared" si="1038"/>
        <v>10.564041478579192</v>
      </c>
      <c r="G4713" s="168">
        <f t="shared" si="1028"/>
        <v>367121.8144564532</v>
      </c>
      <c r="H4713" s="168">
        <f t="shared" si="1029"/>
        <v>271310.33852408634</v>
      </c>
      <c r="I4713" s="169">
        <f t="shared" si="1030"/>
        <v>638432.15298053948</v>
      </c>
      <c r="J4713" s="169">
        <f t="shared" si="1032"/>
        <v>604946.07882177609</v>
      </c>
      <c r="K4713" s="95"/>
      <c r="L4713" s="265">
        <f t="shared" si="1031"/>
        <v>244723.59447510605</v>
      </c>
      <c r="M4713" s="265">
        <f>$G4713*NonHospFrac+theModel!$H4713*NonHospFrac</f>
        <v>393708.5585054335</v>
      </c>
      <c r="N4713" s="266">
        <f t="shared" si="1033"/>
        <v>638432.15298053948</v>
      </c>
      <c r="O4713" s="159"/>
      <c r="P4713" s="265">
        <f t="shared" si="1034"/>
        <v>231887.7239840382</v>
      </c>
      <c r="Q4713" s="265">
        <f t="shared" si="1035"/>
        <v>393707.0038637587</v>
      </c>
      <c r="R4713" s="266">
        <f t="shared" si="1036"/>
        <v>625594.72784779686</v>
      </c>
    </row>
    <row r="4714" spans="1:18" x14ac:dyDescent="0.3">
      <c r="A4714" s="82">
        <v>4683</v>
      </c>
      <c r="B4714" s="94">
        <f t="shared" si="1025"/>
        <v>2.0236870292710786E-39</v>
      </c>
      <c r="C4714" s="179">
        <f t="shared" si="1026"/>
        <v>2.0191219398589749E-39</v>
      </c>
      <c r="D4714" s="166">
        <f t="shared" si="1027"/>
        <v>2.2558277767625785E-3</v>
      </c>
      <c r="E4714" s="167">
        <f t="shared" si="1037"/>
        <v>24.291375447755232</v>
      </c>
      <c r="F4714" s="168">
        <f t="shared" si="1038"/>
        <v>10.566297306355954</v>
      </c>
      <c r="G4714" s="168">
        <f t="shared" si="1028"/>
        <v>367200.20903566654</v>
      </c>
      <c r="H4714" s="168">
        <f t="shared" si="1029"/>
        <v>271310.33852408634</v>
      </c>
      <c r="I4714" s="169">
        <f t="shared" si="1030"/>
        <v>638510.54755975283</v>
      </c>
      <c r="J4714" s="169">
        <f t="shared" si="1032"/>
        <v>605010.85012103186</v>
      </c>
      <c r="K4714" s="95"/>
      <c r="L4714" s="265">
        <f t="shared" si="1031"/>
        <v>244753.6446583916</v>
      </c>
      <c r="M4714" s="265">
        <f>$G4714*NonHospFrac+theModel!$H4714*NonHospFrac</f>
        <v>393756.90290136123</v>
      </c>
      <c r="N4714" s="266">
        <f t="shared" si="1033"/>
        <v>638510.54755975283</v>
      </c>
      <c r="O4714" s="159"/>
      <c r="P4714" s="265">
        <f t="shared" si="1034"/>
        <v>231912.55209631089</v>
      </c>
      <c r="Q4714" s="265">
        <f t="shared" si="1035"/>
        <v>393755.34825968643</v>
      </c>
      <c r="R4714" s="266">
        <f t="shared" si="1036"/>
        <v>625667.90035599726</v>
      </c>
    </row>
    <row r="4715" spans="1:18" x14ac:dyDescent="0.3">
      <c r="A4715" s="82">
        <v>4684</v>
      </c>
      <c r="B4715" s="94">
        <f t="shared" si="1025"/>
        <v>1.98588362615696E-39</v>
      </c>
      <c r="C4715" s="179">
        <f t="shared" si="1026"/>
        <v>1.9814038147116572E-39</v>
      </c>
      <c r="D4715" s="166">
        <f t="shared" si="1027"/>
        <v>2.2558277767625785E-3</v>
      </c>
      <c r="E4715" s="167">
        <f t="shared" si="1037"/>
        <v>24.291375447755232</v>
      </c>
      <c r="F4715" s="168">
        <f t="shared" si="1038"/>
        <v>10.568553134132717</v>
      </c>
      <c r="G4715" s="168">
        <f t="shared" si="1028"/>
        <v>367278.60361488</v>
      </c>
      <c r="H4715" s="168">
        <f t="shared" si="1029"/>
        <v>271310.33852408634</v>
      </c>
      <c r="I4715" s="169">
        <f t="shared" si="1030"/>
        <v>638588.94213896641</v>
      </c>
      <c r="J4715" s="169">
        <f t="shared" si="1032"/>
        <v>605075.61878008209</v>
      </c>
      <c r="K4715" s="95"/>
      <c r="L4715" s="265">
        <f t="shared" si="1031"/>
        <v>244783.69484167721</v>
      </c>
      <c r="M4715" s="265">
        <f>$G4715*NonHospFrac+theModel!$H4715*NonHospFrac</f>
        <v>393805.24729728914</v>
      </c>
      <c r="N4715" s="266">
        <f t="shared" si="1033"/>
        <v>638588.94213896641</v>
      </c>
      <c r="O4715" s="159"/>
      <c r="P4715" s="265">
        <f t="shared" si="1034"/>
        <v>231937.37919654089</v>
      </c>
      <c r="Q4715" s="265">
        <f t="shared" si="1035"/>
        <v>393803.69265561434</v>
      </c>
      <c r="R4715" s="266">
        <f t="shared" si="1036"/>
        <v>625741.07185215526</v>
      </c>
    </row>
    <row r="4716" spans="1:18" x14ac:dyDescent="0.3">
      <c r="A4716" s="82">
        <v>4685</v>
      </c>
      <c r="B4716" s="94">
        <f t="shared" si="1025"/>
        <v>1.9487864079747691E-39</v>
      </c>
      <c r="C4716" s="179">
        <f t="shared" si="1026"/>
        <v>1.9443902814646822E-39</v>
      </c>
      <c r="D4716" s="166">
        <f t="shared" si="1027"/>
        <v>2.2558277767625785E-3</v>
      </c>
      <c r="E4716" s="167">
        <f t="shared" si="1037"/>
        <v>24.291375447755232</v>
      </c>
      <c r="F4716" s="168">
        <f t="shared" si="1038"/>
        <v>10.57080896190948</v>
      </c>
      <c r="G4716" s="168">
        <f t="shared" si="1028"/>
        <v>367356.99819409341</v>
      </c>
      <c r="H4716" s="168">
        <f t="shared" si="1029"/>
        <v>271310.33852408634</v>
      </c>
      <c r="I4716" s="169">
        <f t="shared" si="1030"/>
        <v>638667.33671817975</v>
      </c>
      <c r="J4716" s="169">
        <f t="shared" si="1032"/>
        <v>605140.3847990341</v>
      </c>
      <c r="K4716" s="95"/>
      <c r="L4716" s="265">
        <f t="shared" si="1031"/>
        <v>244813.74502496276</v>
      </c>
      <c r="M4716" s="265">
        <f>$G4716*NonHospFrac+theModel!$H4716*NonHospFrac</f>
        <v>393853.59169321693</v>
      </c>
      <c r="N4716" s="266">
        <f t="shared" si="1033"/>
        <v>638667.33671817975</v>
      </c>
      <c r="O4716" s="159"/>
      <c r="P4716" s="265">
        <f t="shared" si="1034"/>
        <v>231962.20528476936</v>
      </c>
      <c r="Q4716" s="265">
        <f t="shared" si="1035"/>
        <v>393852.03705154214</v>
      </c>
      <c r="R4716" s="266">
        <f t="shared" si="1036"/>
        <v>625814.24233631149</v>
      </c>
    </row>
    <row r="4717" spans="1:18" x14ac:dyDescent="0.3">
      <c r="A4717" s="82">
        <v>4686</v>
      </c>
      <c r="B4717" s="94">
        <f t="shared" si="1025"/>
        <v>1.9123821828656517E-39</v>
      </c>
      <c r="C4717" s="179">
        <f t="shared" si="1026"/>
        <v>1.9080681780177576E-39</v>
      </c>
      <c r="D4717" s="166">
        <f t="shared" si="1027"/>
        <v>2.2558277767625785E-3</v>
      </c>
      <c r="E4717" s="167">
        <f t="shared" si="1037"/>
        <v>24.291375447755232</v>
      </c>
      <c r="F4717" s="168">
        <f t="shared" si="1038"/>
        <v>10.573064789686242</v>
      </c>
      <c r="G4717" s="168">
        <f t="shared" si="1028"/>
        <v>367435.39277330687</v>
      </c>
      <c r="H4717" s="168">
        <f t="shared" si="1029"/>
        <v>271310.33852408634</v>
      </c>
      <c r="I4717" s="169">
        <f t="shared" si="1030"/>
        <v>638745.73129739321</v>
      </c>
      <c r="J4717" s="169">
        <f t="shared" si="1032"/>
        <v>605205.14817799581</v>
      </c>
      <c r="K4717" s="95"/>
      <c r="L4717" s="265">
        <f t="shared" si="1031"/>
        <v>244843.79520824837</v>
      </c>
      <c r="M4717" s="265">
        <f>$G4717*NonHospFrac+theModel!$H4717*NonHospFrac</f>
        <v>393901.93608914485</v>
      </c>
      <c r="N4717" s="266">
        <f t="shared" si="1033"/>
        <v>638745.73129739321</v>
      </c>
      <c r="O4717" s="159"/>
      <c r="P4717" s="265">
        <f t="shared" si="1034"/>
        <v>231987.03036103764</v>
      </c>
      <c r="Q4717" s="265">
        <f t="shared" si="1035"/>
        <v>393900.38144747005</v>
      </c>
      <c r="R4717" s="266">
        <f t="shared" si="1036"/>
        <v>625887.41180850775</v>
      </c>
    </row>
    <row r="4718" spans="1:18" x14ac:dyDescent="0.3">
      <c r="A4718" s="82">
        <v>4687</v>
      </c>
      <c r="B4718" s="94">
        <f t="shared" si="1025"/>
        <v>1.8766580054007359E-39</v>
      </c>
      <c r="C4718" s="179">
        <f t="shared" si="1026"/>
        <v>1.8724245881446692E-39</v>
      </c>
      <c r="D4718" s="166">
        <f t="shared" si="1027"/>
        <v>2.2558277767625785E-3</v>
      </c>
      <c r="E4718" s="167">
        <f t="shared" si="1037"/>
        <v>24.291375447755232</v>
      </c>
      <c r="F4718" s="168">
        <f t="shared" si="1038"/>
        <v>10.575320617463005</v>
      </c>
      <c r="G4718" s="168">
        <f t="shared" si="1028"/>
        <v>367513.78735252027</v>
      </c>
      <c r="H4718" s="168">
        <f t="shared" si="1029"/>
        <v>271310.33852408634</v>
      </c>
      <c r="I4718" s="169">
        <f t="shared" si="1030"/>
        <v>638824.12587660667</v>
      </c>
      <c r="J4718" s="169">
        <f t="shared" si="1032"/>
        <v>605269.90891707467</v>
      </c>
      <c r="K4718" s="95"/>
      <c r="L4718" s="265">
        <f t="shared" si="1031"/>
        <v>244873.84539153392</v>
      </c>
      <c r="M4718" s="265">
        <f>$G4718*NonHospFrac+theModel!$H4718*NonHospFrac</f>
        <v>393950.28048507264</v>
      </c>
      <c r="N4718" s="266">
        <f t="shared" si="1033"/>
        <v>638824.12587660656</v>
      </c>
      <c r="O4718" s="159"/>
      <c r="P4718" s="265">
        <f t="shared" si="1034"/>
        <v>232011.8544253869</v>
      </c>
      <c r="Q4718" s="265">
        <f t="shared" si="1035"/>
        <v>393948.72584339784</v>
      </c>
      <c r="R4718" s="266">
        <f t="shared" si="1036"/>
        <v>625960.58026878478</v>
      </c>
    </row>
    <row r="4719" spans="1:18" x14ac:dyDescent="0.3">
      <c r="A4719" s="82">
        <v>4688</v>
      </c>
      <c r="B4719" s="94">
        <f t="shared" si="1025"/>
        <v>1.8416011719777064E-39</v>
      </c>
      <c r="C4719" s="179">
        <f t="shared" si="1026"/>
        <v>1.8374468369002407E-39</v>
      </c>
      <c r="D4719" s="166">
        <f t="shared" si="1027"/>
        <v>2.2558277767625785E-3</v>
      </c>
      <c r="E4719" s="167">
        <f t="shared" si="1037"/>
        <v>24.291375447755232</v>
      </c>
      <c r="F4719" s="168">
        <f t="shared" si="1038"/>
        <v>10.577576445239767</v>
      </c>
      <c r="G4719" s="168">
        <f t="shared" si="1028"/>
        <v>367592.18193173368</v>
      </c>
      <c r="H4719" s="168">
        <f t="shared" si="1029"/>
        <v>271310.33852408634</v>
      </c>
      <c r="I4719" s="169">
        <f t="shared" si="1030"/>
        <v>638902.52045582002</v>
      </c>
      <c r="J4719" s="169">
        <f t="shared" si="1032"/>
        <v>605334.66701637825</v>
      </c>
      <c r="K4719" s="95"/>
      <c r="L4719" s="265">
        <f t="shared" si="1031"/>
        <v>244903.8955748195</v>
      </c>
      <c r="M4719" s="265">
        <f>$G4719*NonHospFrac+theModel!$H4719*NonHospFrac</f>
        <v>393998.62488100049</v>
      </c>
      <c r="N4719" s="266">
        <f t="shared" si="1033"/>
        <v>638902.52045582002</v>
      </c>
      <c r="O4719" s="159"/>
      <c r="P4719" s="265">
        <f t="shared" si="1034"/>
        <v>232036.67747785847</v>
      </c>
      <c r="Q4719" s="265">
        <f t="shared" si="1035"/>
        <v>393997.07023932569</v>
      </c>
      <c r="R4719" s="266">
        <f t="shared" si="1036"/>
        <v>626033.74771718413</v>
      </c>
    </row>
    <row r="4720" spans="1:18" x14ac:dyDescent="0.3">
      <c r="A4720" s="82">
        <v>4689</v>
      </c>
      <c r="B4720" s="94">
        <f t="shared" si="1025"/>
        <v>1.8071992163033987E-39</v>
      </c>
      <c r="C4720" s="179">
        <f t="shared" si="1026"/>
        <v>1.803122486113118E-39</v>
      </c>
      <c r="D4720" s="166">
        <f t="shared" si="1027"/>
        <v>2.2558277767625785E-3</v>
      </c>
      <c r="E4720" s="167">
        <f t="shared" si="1037"/>
        <v>24.291375447755232</v>
      </c>
      <c r="F4720" s="168">
        <f t="shared" si="1038"/>
        <v>10.57983227301653</v>
      </c>
      <c r="G4720" s="168">
        <f t="shared" si="1028"/>
        <v>367670.57651094708</v>
      </c>
      <c r="H4720" s="168">
        <f t="shared" si="1029"/>
        <v>271310.33852408634</v>
      </c>
      <c r="I4720" s="169">
        <f t="shared" si="1030"/>
        <v>638980.91503503337</v>
      </c>
      <c r="J4720" s="169">
        <f t="shared" si="1032"/>
        <v>605399.42247601424</v>
      </c>
      <c r="K4720" s="95"/>
      <c r="L4720" s="265">
        <f t="shared" si="1031"/>
        <v>244933.94575810508</v>
      </c>
      <c r="M4720" s="265">
        <f>$G4720*NonHospFrac+theModel!$H4720*NonHospFrac</f>
        <v>394046.96927692834</v>
      </c>
      <c r="N4720" s="266">
        <f t="shared" si="1033"/>
        <v>638980.91503503337</v>
      </c>
      <c r="O4720" s="159"/>
      <c r="P4720" s="265">
        <f t="shared" si="1034"/>
        <v>232061.49951849354</v>
      </c>
      <c r="Q4720" s="265">
        <f t="shared" si="1035"/>
        <v>394045.41463525355</v>
      </c>
      <c r="R4720" s="266">
        <f t="shared" si="1036"/>
        <v>626106.91415374703</v>
      </c>
    </row>
    <row r="4721" spans="1:18" x14ac:dyDescent="0.3">
      <c r="A4721" s="82">
        <v>4690</v>
      </c>
      <c r="B4721" s="94">
        <f t="shared" si="1025"/>
        <v>1.7734399049606289E-39</v>
      </c>
      <c r="C4721" s="179">
        <f t="shared" si="1026"/>
        <v>1.7694393299625996E-39</v>
      </c>
      <c r="D4721" s="166">
        <f t="shared" si="1027"/>
        <v>2.2558277767625785E-3</v>
      </c>
      <c r="E4721" s="167">
        <f t="shared" si="1037"/>
        <v>24.291375447755232</v>
      </c>
      <c r="F4721" s="168">
        <f t="shared" si="1038"/>
        <v>10.582088100793293</v>
      </c>
      <c r="G4721" s="168">
        <f t="shared" si="1028"/>
        <v>367748.97109016054</v>
      </c>
      <c r="H4721" s="168">
        <f t="shared" si="1029"/>
        <v>271310.33852408634</v>
      </c>
      <c r="I4721" s="169">
        <f t="shared" si="1030"/>
        <v>639059.30961424694</v>
      </c>
      <c r="J4721" s="169">
        <f t="shared" si="1032"/>
        <v>605464.17529609031</v>
      </c>
      <c r="K4721" s="95"/>
      <c r="L4721" s="265">
        <f t="shared" si="1031"/>
        <v>244963.99594139066</v>
      </c>
      <c r="M4721" s="265">
        <f>$G4721*NonHospFrac+theModel!$H4721*NonHospFrac</f>
        <v>394095.31367285619</v>
      </c>
      <c r="N4721" s="266">
        <f t="shared" si="1033"/>
        <v>639059.30961424683</v>
      </c>
      <c r="O4721" s="159"/>
      <c r="P4721" s="265">
        <f t="shared" si="1034"/>
        <v>232086.32054733337</v>
      </c>
      <c r="Q4721" s="265">
        <f t="shared" si="1035"/>
        <v>394093.7590311814</v>
      </c>
      <c r="R4721" s="266">
        <f t="shared" si="1036"/>
        <v>626180.07957851479</v>
      </c>
    </row>
    <row r="4722" spans="1:18" x14ac:dyDescent="0.3">
      <c r="A4722" s="82">
        <v>4691</v>
      </c>
      <c r="B4722" s="94">
        <f t="shared" si="1025"/>
        <v>1.7403112330582403E-39</v>
      </c>
      <c r="C4722" s="179">
        <f t="shared" si="1026"/>
        <v>1.7363853906384956E-39</v>
      </c>
      <c r="D4722" s="166">
        <f t="shared" si="1027"/>
        <v>2.2558277767625785E-3</v>
      </c>
      <c r="E4722" s="167">
        <f t="shared" si="1037"/>
        <v>24.291375447755232</v>
      </c>
      <c r="F4722" s="168">
        <f t="shared" si="1038"/>
        <v>10.584343928570055</v>
      </c>
      <c r="G4722" s="168">
        <f t="shared" si="1028"/>
        <v>367827.36566937395</v>
      </c>
      <c r="H4722" s="168">
        <f t="shared" si="1029"/>
        <v>271310.33852408634</v>
      </c>
      <c r="I4722" s="169">
        <f t="shared" si="1030"/>
        <v>639137.70419346029</v>
      </c>
      <c r="J4722" s="169">
        <f t="shared" si="1032"/>
        <v>605528.9254767138</v>
      </c>
      <c r="K4722" s="95"/>
      <c r="L4722" s="265">
        <f t="shared" si="1031"/>
        <v>244994.04612467624</v>
      </c>
      <c r="M4722" s="265">
        <f>$G4722*NonHospFrac+theModel!$H4722*NonHospFrac</f>
        <v>394143.65806878405</v>
      </c>
      <c r="N4722" s="266">
        <f t="shared" si="1033"/>
        <v>639137.70419346029</v>
      </c>
      <c r="O4722" s="159"/>
      <c r="P4722" s="265">
        <f t="shared" si="1034"/>
        <v>232111.14056441918</v>
      </c>
      <c r="Q4722" s="265">
        <f t="shared" si="1035"/>
        <v>394142.10342710925</v>
      </c>
      <c r="R4722" s="266">
        <f t="shared" si="1036"/>
        <v>626253.2439915284</v>
      </c>
    </row>
    <row r="4723" spans="1:18" x14ac:dyDescent="0.3">
      <c r="A4723" s="82">
        <v>4692</v>
      </c>
      <c r="B4723" s="94">
        <f t="shared" si="1025"/>
        <v>1.7078014199617581E-39</v>
      </c>
      <c r="C4723" s="179">
        <f t="shared" si="1026"/>
        <v>1.7039489140814137E-39</v>
      </c>
      <c r="D4723" s="166">
        <f t="shared" si="1027"/>
        <v>2.2558277767625785E-3</v>
      </c>
      <c r="E4723" s="167">
        <f t="shared" si="1037"/>
        <v>24.291375447755232</v>
      </c>
      <c r="F4723" s="168">
        <f t="shared" si="1038"/>
        <v>10.586599756346818</v>
      </c>
      <c r="G4723" s="168">
        <f t="shared" si="1028"/>
        <v>367905.76024858735</v>
      </c>
      <c r="H4723" s="168">
        <f t="shared" si="1029"/>
        <v>271310.33852408634</v>
      </c>
      <c r="I4723" s="169">
        <f t="shared" si="1030"/>
        <v>639216.09877267363</v>
      </c>
      <c r="J4723" s="169">
        <f t="shared" si="1032"/>
        <v>605593.67301799252</v>
      </c>
      <c r="K4723" s="95"/>
      <c r="L4723" s="265">
        <f t="shared" si="1031"/>
        <v>245024.09630796182</v>
      </c>
      <c r="M4723" s="265">
        <f>$G4723*NonHospFrac+theModel!$H4723*NonHospFrac</f>
        <v>394192.0024647119</v>
      </c>
      <c r="N4723" s="266">
        <f t="shared" si="1033"/>
        <v>639216.09877267375</v>
      </c>
      <c r="O4723" s="159"/>
      <c r="P4723" s="265">
        <f t="shared" si="1034"/>
        <v>232135.95956979223</v>
      </c>
      <c r="Q4723" s="265">
        <f t="shared" si="1035"/>
        <v>394190.4478230371</v>
      </c>
      <c r="R4723" s="266">
        <f t="shared" si="1036"/>
        <v>626326.40739282931</v>
      </c>
    </row>
    <row r="4724" spans="1:18" x14ac:dyDescent="0.3">
      <c r="A4724" s="82">
        <v>4693</v>
      </c>
      <c r="B4724" s="94">
        <f t="shared" si="1025"/>
        <v>1.6758989051045648E-39</v>
      </c>
      <c r="C4724" s="179">
        <f t="shared" si="1026"/>
        <v>1.6721183658033839E-39</v>
      </c>
      <c r="D4724" s="166">
        <f t="shared" si="1027"/>
        <v>2.2558277767625785E-3</v>
      </c>
      <c r="E4724" s="167">
        <f t="shared" si="1037"/>
        <v>24.291375447755232</v>
      </c>
      <c r="F4724" s="168">
        <f t="shared" si="1038"/>
        <v>10.58885558412358</v>
      </c>
      <c r="G4724" s="168">
        <f t="shared" si="1028"/>
        <v>367984.15482780075</v>
      </c>
      <c r="H4724" s="168">
        <f t="shared" si="1029"/>
        <v>271310.33852408634</v>
      </c>
      <c r="I4724" s="169">
        <f t="shared" si="1030"/>
        <v>639294.4933518871</v>
      </c>
      <c r="J4724" s="169">
        <f t="shared" si="1032"/>
        <v>605658.41792003403</v>
      </c>
      <c r="K4724" s="95"/>
      <c r="L4724" s="265">
        <f t="shared" si="1031"/>
        <v>245054.14649124737</v>
      </c>
      <c r="M4724" s="265">
        <f>$G4724*NonHospFrac+theModel!$H4724*NonHospFrac</f>
        <v>394240.34686063969</v>
      </c>
      <c r="N4724" s="266">
        <f t="shared" si="1033"/>
        <v>639294.4933518871</v>
      </c>
      <c r="O4724" s="159"/>
      <c r="P4724" s="265">
        <f t="shared" si="1034"/>
        <v>232160.77756349376</v>
      </c>
      <c r="Q4724" s="265">
        <f t="shared" si="1035"/>
        <v>394238.7922189649</v>
      </c>
      <c r="R4724" s="266">
        <f t="shared" si="1036"/>
        <v>626399.56978245871</v>
      </c>
    </row>
    <row r="4725" spans="1:18" x14ac:dyDescent="0.3">
      <c r="A4725" s="82">
        <v>4694</v>
      </c>
      <c r="B4725" s="94">
        <f t="shared" si="1025"/>
        <v>1.6445923438765445E-39</v>
      </c>
      <c r="C4725" s="179">
        <f t="shared" si="1026"/>
        <v>1.6408824267857766E-39</v>
      </c>
      <c r="D4725" s="166">
        <f t="shared" si="1027"/>
        <v>2.2558277767625785E-3</v>
      </c>
      <c r="E4725" s="167">
        <f t="shared" si="1037"/>
        <v>24.291375447755232</v>
      </c>
      <c r="F4725" s="168">
        <f t="shared" si="1038"/>
        <v>10.591111411900343</v>
      </c>
      <c r="G4725" s="168">
        <f t="shared" si="1028"/>
        <v>368062.54940701422</v>
      </c>
      <c r="H4725" s="168">
        <f t="shared" si="1029"/>
        <v>271310.33852408634</v>
      </c>
      <c r="I4725" s="169">
        <f t="shared" si="1030"/>
        <v>639372.88793110056</v>
      </c>
      <c r="J4725" s="169">
        <f t="shared" si="1032"/>
        <v>605723.1601829459</v>
      </c>
      <c r="K4725" s="95"/>
      <c r="L4725" s="265">
        <f t="shared" si="1031"/>
        <v>245084.19667453298</v>
      </c>
      <c r="M4725" s="265">
        <f>$G4725*NonHospFrac+theModel!$H4725*NonHospFrac</f>
        <v>394288.69125656754</v>
      </c>
      <c r="N4725" s="266">
        <f t="shared" si="1033"/>
        <v>639372.88793110056</v>
      </c>
      <c r="O4725" s="159"/>
      <c r="P4725" s="265">
        <f t="shared" si="1034"/>
        <v>232185.59454556505</v>
      </c>
      <c r="Q4725" s="265">
        <f t="shared" si="1035"/>
        <v>394287.13661489275</v>
      </c>
      <c r="R4725" s="266">
        <f t="shared" si="1036"/>
        <v>626472.73116045783</v>
      </c>
    </row>
    <row r="4726" spans="1:18" x14ac:dyDescent="0.3">
      <c r="A4726" s="82">
        <v>4695</v>
      </c>
      <c r="B4726" s="94">
        <f t="shared" si="1025"/>
        <v>1.6138706035902982E-39</v>
      </c>
      <c r="C4726" s="179">
        <f t="shared" si="1026"/>
        <v>1.6102299894546184E-39</v>
      </c>
      <c r="D4726" s="166">
        <f t="shared" si="1027"/>
        <v>2.2558277767625785E-3</v>
      </c>
      <c r="E4726" s="167">
        <f t="shared" si="1037"/>
        <v>24.291375447755232</v>
      </c>
      <c r="F4726" s="168">
        <f t="shared" si="1038"/>
        <v>10.593367239677105</v>
      </c>
      <c r="G4726" s="168">
        <f t="shared" si="1028"/>
        <v>368140.94398622762</v>
      </c>
      <c r="H4726" s="168">
        <f t="shared" si="1029"/>
        <v>271310.33852408634</v>
      </c>
      <c r="I4726" s="169">
        <f t="shared" si="1030"/>
        <v>639451.2825103139</v>
      </c>
      <c r="J4726" s="169">
        <f t="shared" si="1032"/>
        <v>605787.89980683557</v>
      </c>
      <c r="K4726" s="95"/>
      <c r="L4726" s="265">
        <f t="shared" si="1031"/>
        <v>245114.24685781857</v>
      </c>
      <c r="M4726" s="265">
        <f>$G4726*NonHospFrac+theModel!$H4726*NonHospFrac</f>
        <v>394337.0356524954</v>
      </c>
      <c r="N4726" s="266">
        <f t="shared" si="1033"/>
        <v>639451.2825103139</v>
      </c>
      <c r="O4726" s="159"/>
      <c r="P4726" s="265">
        <f t="shared" si="1034"/>
        <v>232210.41051604727</v>
      </c>
      <c r="Q4726" s="265">
        <f t="shared" si="1035"/>
        <v>394335.4810108206</v>
      </c>
      <c r="R4726" s="266">
        <f t="shared" si="1036"/>
        <v>626545.89152686787</v>
      </c>
    </row>
    <row r="4727" spans="1:18" x14ac:dyDescent="0.3">
      <c r="A4727" s="82">
        <v>4696</v>
      </c>
      <c r="B4727" s="94">
        <f t="shared" si="1025"/>
        <v>1.583722759521954E-39</v>
      </c>
      <c r="C4727" s="179">
        <f t="shared" si="1026"/>
        <v>1.5801501537303333E-39</v>
      </c>
      <c r="D4727" s="166">
        <f t="shared" si="1027"/>
        <v>2.2558277767625785E-3</v>
      </c>
      <c r="E4727" s="167">
        <f t="shared" si="1037"/>
        <v>24.291375447755232</v>
      </c>
      <c r="F4727" s="168">
        <f t="shared" si="1038"/>
        <v>10.595623067453868</v>
      </c>
      <c r="G4727" s="168">
        <f t="shared" si="1028"/>
        <v>368219.33856544102</v>
      </c>
      <c r="H4727" s="168">
        <f t="shared" si="1029"/>
        <v>271310.33852408634</v>
      </c>
      <c r="I4727" s="169">
        <f t="shared" si="1030"/>
        <v>639529.67708952737</v>
      </c>
      <c r="J4727" s="169">
        <f t="shared" si="1032"/>
        <v>605852.63679181086</v>
      </c>
      <c r="K4727" s="95"/>
      <c r="L4727" s="265">
        <f t="shared" si="1031"/>
        <v>245144.29704110412</v>
      </c>
      <c r="M4727" s="265">
        <f>$G4727*NonHospFrac+theModel!$H4727*NonHospFrac</f>
        <v>394385.38004842319</v>
      </c>
      <c r="N4727" s="266">
        <f t="shared" si="1033"/>
        <v>639529.67708952725</v>
      </c>
      <c r="O4727" s="159"/>
      <c r="P4727" s="265">
        <f t="shared" si="1034"/>
        <v>232235.22547498165</v>
      </c>
      <c r="Q4727" s="265">
        <f t="shared" si="1035"/>
        <v>394383.82540674839</v>
      </c>
      <c r="R4727" s="266">
        <f t="shared" si="1036"/>
        <v>626619.05088173004</v>
      </c>
    </row>
    <row r="4728" spans="1:18" x14ac:dyDescent="0.3">
      <c r="A4728" s="82">
        <v>4697</v>
      </c>
      <c r="B4728" s="94">
        <f t="shared" si="1025"/>
        <v>1.554138091026681E-39</v>
      </c>
      <c r="C4728" s="179">
        <f t="shared" si="1026"/>
        <v>1.5506322231520183E-39</v>
      </c>
      <c r="D4728" s="166">
        <f t="shared" si="1027"/>
        <v>2.2558277767625785E-3</v>
      </c>
      <c r="E4728" s="167">
        <f t="shared" si="1037"/>
        <v>24.291375447755232</v>
      </c>
      <c r="F4728" s="168">
        <f t="shared" si="1038"/>
        <v>10.597878895230631</v>
      </c>
      <c r="G4728" s="168">
        <f t="shared" si="1028"/>
        <v>368297.73314465448</v>
      </c>
      <c r="H4728" s="168">
        <f t="shared" si="1029"/>
        <v>271310.33852408634</v>
      </c>
      <c r="I4728" s="169">
        <f t="shared" si="1030"/>
        <v>639608.07166874083</v>
      </c>
      <c r="J4728" s="169">
        <f t="shared" si="1032"/>
        <v>605917.37113797921</v>
      </c>
      <c r="K4728" s="95"/>
      <c r="L4728" s="265">
        <f t="shared" si="1031"/>
        <v>245174.34722438973</v>
      </c>
      <c r="M4728" s="265">
        <f>$G4728*NonHospFrac+theModel!$H4728*NonHospFrac</f>
        <v>394433.7244443511</v>
      </c>
      <c r="N4728" s="266">
        <f t="shared" si="1033"/>
        <v>639608.07166874083</v>
      </c>
      <c r="O4728" s="159"/>
      <c r="P4728" s="265">
        <f t="shared" si="1034"/>
        <v>232260.03942240949</v>
      </c>
      <c r="Q4728" s="265">
        <f t="shared" si="1035"/>
        <v>394432.1698026763</v>
      </c>
      <c r="R4728" s="266">
        <f t="shared" si="1036"/>
        <v>626692.2092250858</v>
      </c>
    </row>
    <row r="4729" spans="1:18" x14ac:dyDescent="0.3">
      <c r="A4729" s="82">
        <v>4698</v>
      </c>
      <c r="B4729" s="94">
        <f t="shared" si="1025"/>
        <v>1.5251060777260403E-39</v>
      </c>
      <c r="C4729" s="179">
        <f t="shared" si="1026"/>
        <v>1.5216657010733964E-39</v>
      </c>
      <c r="D4729" s="166">
        <f t="shared" si="1027"/>
        <v>2.2558277767625785E-3</v>
      </c>
      <c r="E4729" s="167">
        <f t="shared" si="1037"/>
        <v>24.291375447755232</v>
      </c>
      <c r="F4729" s="168">
        <f t="shared" si="1038"/>
        <v>10.600134723007393</v>
      </c>
      <c r="G4729" s="168">
        <f t="shared" si="1028"/>
        <v>368376.12772386789</v>
      </c>
      <c r="H4729" s="168">
        <f t="shared" si="1029"/>
        <v>271310.33852408634</v>
      </c>
      <c r="I4729" s="169">
        <f t="shared" si="1030"/>
        <v>639686.46624795417</v>
      </c>
      <c r="J4729" s="169">
        <f t="shared" si="1032"/>
        <v>605982.10284544807</v>
      </c>
      <c r="K4729" s="95"/>
      <c r="L4729" s="265">
        <f t="shared" si="1031"/>
        <v>245204.39740767528</v>
      </c>
      <c r="M4729" s="265">
        <f>$G4729*NonHospFrac+theModel!$H4729*NonHospFrac</f>
        <v>394482.06884027889</v>
      </c>
      <c r="N4729" s="266">
        <f t="shared" si="1033"/>
        <v>639686.46624795417</v>
      </c>
      <c r="O4729" s="159"/>
      <c r="P4729" s="265">
        <f t="shared" si="1034"/>
        <v>232284.85235837195</v>
      </c>
      <c r="Q4729" s="265">
        <f t="shared" si="1035"/>
        <v>394480.5141986041</v>
      </c>
      <c r="R4729" s="266">
        <f t="shared" si="1036"/>
        <v>626765.36655697599</v>
      </c>
    </row>
    <row r="4730" spans="1:18" x14ac:dyDescent="0.3">
      <c r="A4730" s="82">
        <v>4699</v>
      </c>
      <c r="B4730" s="94">
        <f t="shared" si="1025"/>
        <v>1.4966163957672676E-39</v>
      </c>
      <c r="C4730" s="179">
        <f t="shared" si="1026"/>
        <v>1.4932402869305374E-39</v>
      </c>
      <c r="D4730" s="166">
        <f t="shared" si="1027"/>
        <v>2.2558277767625785E-3</v>
      </c>
      <c r="E4730" s="167">
        <f t="shared" si="1037"/>
        <v>24.291375447755232</v>
      </c>
      <c r="F4730" s="168">
        <f t="shared" si="1038"/>
        <v>10.602390550784156</v>
      </c>
      <c r="G4730" s="168">
        <f t="shared" si="1028"/>
        <v>368454.52230308129</v>
      </c>
      <c r="H4730" s="168">
        <f t="shared" si="1029"/>
        <v>271310.33852408634</v>
      </c>
      <c r="I4730" s="169">
        <f t="shared" si="1030"/>
        <v>639764.86082716763</v>
      </c>
      <c r="J4730" s="169">
        <f t="shared" si="1032"/>
        <v>606046.83191432513</v>
      </c>
      <c r="K4730" s="95"/>
      <c r="L4730" s="265">
        <f t="shared" si="1031"/>
        <v>245234.44759096086</v>
      </c>
      <c r="M4730" s="265">
        <f>$G4730*NonHospFrac+theModel!$H4730*NonHospFrac</f>
        <v>394530.41323620675</v>
      </c>
      <c r="N4730" s="266">
        <f t="shared" si="1033"/>
        <v>639764.86082716763</v>
      </c>
      <c r="O4730" s="159"/>
      <c r="P4730" s="265">
        <f t="shared" si="1034"/>
        <v>232309.66428291032</v>
      </c>
      <c r="Q4730" s="265">
        <f t="shared" si="1035"/>
        <v>394528.85859453195</v>
      </c>
      <c r="R4730" s="266">
        <f t="shared" si="1036"/>
        <v>626838.5228774423</v>
      </c>
    </row>
    <row r="4731" spans="1:18" x14ac:dyDescent="0.3">
      <c r="A4731" s="82">
        <v>4700</v>
      </c>
      <c r="B4731" s="94">
        <f t="shared" si="1025"/>
        <v>1.4686589141517798E-39</v>
      </c>
      <c r="C4731" s="179">
        <f t="shared" si="1026"/>
        <v>1.4653458725786462E-39</v>
      </c>
      <c r="D4731" s="166">
        <f t="shared" si="1027"/>
        <v>2.2558277767625785E-3</v>
      </c>
      <c r="E4731" s="167">
        <f t="shared" si="1037"/>
        <v>24.291375447755232</v>
      </c>
      <c r="F4731" s="168">
        <f t="shared" si="1038"/>
        <v>10.604646378560918</v>
      </c>
      <c r="G4731" s="168">
        <f t="shared" si="1028"/>
        <v>368532.91688229475</v>
      </c>
      <c r="H4731" s="168">
        <f t="shared" si="1029"/>
        <v>271310.33852408634</v>
      </c>
      <c r="I4731" s="169">
        <f t="shared" si="1030"/>
        <v>639843.2554063811</v>
      </c>
      <c r="J4731" s="169">
        <f t="shared" si="1032"/>
        <v>606111.55834471795</v>
      </c>
      <c r="K4731" s="95"/>
      <c r="L4731" s="265">
        <f t="shared" si="1031"/>
        <v>245264.49777424647</v>
      </c>
      <c r="M4731" s="265">
        <f>$G4731*NonHospFrac+theModel!$H4731*NonHospFrac</f>
        <v>394578.7576321346</v>
      </c>
      <c r="N4731" s="266">
        <f t="shared" si="1033"/>
        <v>639843.2554063811</v>
      </c>
      <c r="O4731" s="159"/>
      <c r="P4731" s="265">
        <f t="shared" si="1034"/>
        <v>232334.47519606582</v>
      </c>
      <c r="Q4731" s="265">
        <f t="shared" si="1035"/>
        <v>394577.2029904598</v>
      </c>
      <c r="R4731" s="266">
        <f t="shared" si="1036"/>
        <v>626911.67818652559</v>
      </c>
    </row>
    <row r="4732" spans="1:18" x14ac:dyDescent="0.3">
      <c r="A4732" s="82">
        <v>4701</v>
      </c>
      <c r="B4732" s="94">
        <f t="shared" si="1025"/>
        <v>1.4412236911327032E-39</v>
      </c>
      <c r="C4732" s="179">
        <f t="shared" si="1026"/>
        <v>1.4379725386977177E-39</v>
      </c>
      <c r="D4732" s="166">
        <f t="shared" si="1027"/>
        <v>2.2558277767625785E-3</v>
      </c>
      <c r="E4732" s="167">
        <f t="shared" si="1037"/>
        <v>24.291375447755232</v>
      </c>
      <c r="F4732" s="168">
        <f t="shared" si="1038"/>
        <v>10.606902206337681</v>
      </c>
      <c r="G4732" s="168">
        <f t="shared" si="1028"/>
        <v>368611.31146150816</v>
      </c>
      <c r="H4732" s="168">
        <f t="shared" si="1029"/>
        <v>271310.33852408634</v>
      </c>
      <c r="I4732" s="169">
        <f t="shared" si="1030"/>
        <v>639921.64998559444</v>
      </c>
      <c r="J4732" s="169">
        <f t="shared" si="1032"/>
        <v>606176.28213673388</v>
      </c>
      <c r="K4732" s="95"/>
      <c r="L4732" s="265">
        <f t="shared" si="1031"/>
        <v>245294.54795753202</v>
      </c>
      <c r="M4732" s="265">
        <f>$G4732*NonHospFrac+theModel!$H4732*NonHospFrac</f>
        <v>394627.10202806245</v>
      </c>
      <c r="N4732" s="266">
        <f t="shared" si="1033"/>
        <v>639921.64998559444</v>
      </c>
      <c r="O4732" s="159"/>
      <c r="P4732" s="265">
        <f t="shared" si="1034"/>
        <v>232359.28509787959</v>
      </c>
      <c r="Q4732" s="265">
        <f t="shared" si="1035"/>
        <v>394625.54738638765</v>
      </c>
      <c r="R4732" s="266">
        <f t="shared" si="1036"/>
        <v>626984.83248426719</v>
      </c>
    </row>
    <row r="4733" spans="1:18" x14ac:dyDescent="0.3">
      <c r="A4733" s="82">
        <v>4702</v>
      </c>
      <c r="B4733" s="94">
        <f t="shared" si="1025"/>
        <v>1.4143009706796837E-39</v>
      </c>
      <c r="C4733" s="179">
        <f t="shared" si="1026"/>
        <v>1.4111105512653222E-39</v>
      </c>
      <c r="D4733" s="166">
        <f t="shared" si="1027"/>
        <v>2.2558277767625785E-3</v>
      </c>
      <c r="E4733" s="167">
        <f t="shared" si="1037"/>
        <v>24.291375447755232</v>
      </c>
      <c r="F4733" s="168">
        <f t="shared" si="1038"/>
        <v>10.609158034114444</v>
      </c>
      <c r="G4733" s="168">
        <f t="shared" si="1028"/>
        <v>368689.70604072156</v>
      </c>
      <c r="H4733" s="168">
        <f t="shared" si="1029"/>
        <v>271310.33852408634</v>
      </c>
      <c r="I4733" s="169">
        <f t="shared" si="1030"/>
        <v>640000.0445648079</v>
      </c>
      <c r="J4733" s="169">
        <f t="shared" si="1032"/>
        <v>606241.00329048082</v>
      </c>
      <c r="K4733" s="95"/>
      <c r="L4733" s="265">
        <f t="shared" si="1031"/>
        <v>245324.5981408176</v>
      </c>
      <c r="M4733" s="265">
        <f>$G4733*NonHospFrac+theModel!$H4733*NonHospFrac</f>
        <v>394675.4464239903</v>
      </c>
      <c r="N4733" s="266">
        <f t="shared" si="1033"/>
        <v>640000.0445648079</v>
      </c>
      <c r="O4733" s="159"/>
      <c r="P4733" s="265">
        <f t="shared" si="1034"/>
        <v>232384.09398839297</v>
      </c>
      <c r="Q4733" s="265">
        <f t="shared" si="1035"/>
        <v>394673.89178231551</v>
      </c>
      <c r="R4733" s="266">
        <f t="shared" si="1036"/>
        <v>627057.98577070842</v>
      </c>
    </row>
    <row r="4734" spans="1:18" x14ac:dyDescent="0.3">
      <c r="A4734" s="82">
        <v>4703</v>
      </c>
      <c r="B4734" s="94">
        <f t="shared" si="1025"/>
        <v>1.387881179009333E-39</v>
      </c>
      <c r="C4734" s="179">
        <f t="shared" si="1026"/>
        <v>1.3847503580948778E-39</v>
      </c>
      <c r="D4734" s="166">
        <f t="shared" si="1027"/>
        <v>2.2558277767625785E-3</v>
      </c>
      <c r="E4734" s="167">
        <f t="shared" si="1037"/>
        <v>24.291375447755232</v>
      </c>
      <c r="F4734" s="168">
        <f t="shared" si="1038"/>
        <v>10.611413861891206</v>
      </c>
      <c r="G4734" s="168">
        <f t="shared" si="1028"/>
        <v>368768.10061993496</v>
      </c>
      <c r="H4734" s="168">
        <f t="shared" si="1029"/>
        <v>271310.33852408634</v>
      </c>
      <c r="I4734" s="169">
        <f t="shared" si="1030"/>
        <v>640078.43914402137</v>
      </c>
      <c r="J4734" s="169">
        <f t="shared" si="1032"/>
        <v>606305.72180606611</v>
      </c>
      <c r="K4734" s="95"/>
      <c r="L4734" s="265">
        <f t="shared" si="1031"/>
        <v>245354.64832410318</v>
      </c>
      <c r="M4734" s="265">
        <f>$G4734*NonHospFrac+theModel!$H4734*NonHospFrac</f>
        <v>394723.79081991815</v>
      </c>
      <c r="N4734" s="266">
        <f t="shared" si="1033"/>
        <v>640078.43914402137</v>
      </c>
      <c r="O4734" s="159"/>
      <c r="P4734" s="265">
        <f t="shared" si="1034"/>
        <v>232408.90186764713</v>
      </c>
      <c r="Q4734" s="265">
        <f t="shared" si="1035"/>
        <v>394722.23617824336</v>
      </c>
      <c r="R4734" s="266">
        <f t="shared" si="1036"/>
        <v>627131.13804589049</v>
      </c>
    </row>
    <row r="4735" spans="1:18" x14ac:dyDescent="0.3">
      <c r="A4735" s="82">
        <v>4704</v>
      </c>
      <c r="B4735" s="94">
        <f t="shared" si="1025"/>
        <v>1.3619549211810918E-39</v>
      </c>
      <c r="C4735" s="179">
        <f t="shared" si="1026"/>
        <v>1.358882585439193E-39</v>
      </c>
      <c r="D4735" s="166">
        <f t="shared" si="1027"/>
        <v>2.2558277767625785E-3</v>
      </c>
      <c r="E4735" s="167">
        <f t="shared" si="1037"/>
        <v>24.291375447755232</v>
      </c>
      <c r="F4735" s="168">
        <f t="shared" si="1038"/>
        <v>10.613669689667969</v>
      </c>
      <c r="G4735" s="168">
        <f t="shared" si="1028"/>
        <v>368846.49519914843</v>
      </c>
      <c r="H4735" s="168">
        <f t="shared" si="1029"/>
        <v>271310.33852408634</v>
      </c>
      <c r="I4735" s="169">
        <f t="shared" si="1030"/>
        <v>640156.83372323471</v>
      </c>
      <c r="J4735" s="169">
        <f t="shared" si="1032"/>
        <v>606370.43768359721</v>
      </c>
      <c r="K4735" s="95"/>
      <c r="L4735" s="265">
        <f t="shared" si="1031"/>
        <v>245384.69850738876</v>
      </c>
      <c r="M4735" s="265">
        <f>$G4735*NonHospFrac+theModel!$H4735*NonHospFrac</f>
        <v>394772.13521584601</v>
      </c>
      <c r="N4735" s="266">
        <f t="shared" si="1033"/>
        <v>640156.83372323471</v>
      </c>
      <c r="O4735" s="159"/>
      <c r="P4735" s="265">
        <f t="shared" si="1034"/>
        <v>232433.70873568329</v>
      </c>
      <c r="Q4735" s="265">
        <f t="shared" si="1035"/>
        <v>394770.58057417121</v>
      </c>
      <c r="R4735" s="266">
        <f t="shared" si="1036"/>
        <v>627204.2893098545</v>
      </c>
    </row>
    <row r="4736" spans="1:18" x14ac:dyDescent="0.3">
      <c r="A4736" s="82">
        <v>4705</v>
      </c>
      <c r="B4736" s="94">
        <f t="shared" si="1025"/>
        <v>1.3365129777560505E-39</v>
      </c>
      <c r="C4736" s="179">
        <f t="shared" si="1026"/>
        <v>1.3334980346568246E-39</v>
      </c>
      <c r="D4736" s="166">
        <f t="shared" si="1027"/>
        <v>2.2558277767625785E-3</v>
      </c>
      <c r="E4736" s="167">
        <f t="shared" si="1037"/>
        <v>24.291375447755232</v>
      </c>
      <c r="F4736" s="168">
        <f t="shared" si="1038"/>
        <v>10.615925517444731</v>
      </c>
      <c r="G4736" s="168">
        <f t="shared" si="1028"/>
        <v>368924.88977836183</v>
      </c>
      <c r="H4736" s="168">
        <f t="shared" si="1029"/>
        <v>271310.33852408634</v>
      </c>
      <c r="I4736" s="169">
        <f t="shared" si="1030"/>
        <v>640235.22830244817</v>
      </c>
      <c r="J4736" s="169">
        <f t="shared" si="1032"/>
        <v>606435.15092318179</v>
      </c>
      <c r="K4736" s="95"/>
      <c r="L4736" s="265">
        <f t="shared" si="1031"/>
        <v>245414.74869067434</v>
      </c>
      <c r="M4736" s="265">
        <f>$G4736*NonHospFrac+theModel!$H4736*NonHospFrac</f>
        <v>394820.4796117738</v>
      </c>
      <c r="N4736" s="266">
        <f t="shared" si="1033"/>
        <v>640235.22830244817</v>
      </c>
      <c r="O4736" s="159"/>
      <c r="P4736" s="265">
        <f t="shared" si="1034"/>
        <v>232458.51459254266</v>
      </c>
      <c r="Q4736" s="265">
        <f t="shared" si="1035"/>
        <v>394818.924970099</v>
      </c>
      <c r="R4736" s="266">
        <f t="shared" si="1036"/>
        <v>627277.43956264167</v>
      </c>
    </row>
    <row r="4737" spans="1:18" x14ac:dyDescent="0.3">
      <c r="A4737" s="82">
        <v>4706</v>
      </c>
      <c r="B4737" s="94">
        <f t="shared" si="1025"/>
        <v>1.3115463015188045E-39</v>
      </c>
      <c r="C4737" s="179">
        <f t="shared" si="1026"/>
        <v>1.3085876789413281E-39</v>
      </c>
      <c r="D4737" s="166">
        <f t="shared" si="1027"/>
        <v>2.2558277767625785E-3</v>
      </c>
      <c r="E4737" s="167">
        <f t="shared" si="1037"/>
        <v>24.291375447755232</v>
      </c>
      <c r="F4737" s="168">
        <f t="shared" si="1038"/>
        <v>10.618181345221494</v>
      </c>
      <c r="G4737" s="168">
        <f t="shared" si="1028"/>
        <v>369003.28435757523</v>
      </c>
      <c r="H4737" s="168">
        <f t="shared" si="1029"/>
        <v>271310.33852408634</v>
      </c>
      <c r="I4737" s="169">
        <f t="shared" si="1030"/>
        <v>640313.62288166163</v>
      </c>
      <c r="J4737" s="169">
        <f t="shared" si="1032"/>
        <v>606499.86152492731</v>
      </c>
      <c r="K4737" s="95"/>
      <c r="L4737" s="265">
        <f t="shared" si="1031"/>
        <v>245444.79887395992</v>
      </c>
      <c r="M4737" s="265">
        <f>$G4737*NonHospFrac+theModel!$H4737*NonHospFrac</f>
        <v>394868.82400770165</v>
      </c>
      <c r="N4737" s="266">
        <f t="shared" si="1033"/>
        <v>640313.62288166163</v>
      </c>
      <c r="O4737" s="159"/>
      <c r="P4737" s="265">
        <f t="shared" si="1034"/>
        <v>232483.31943826648</v>
      </c>
      <c r="Q4737" s="265">
        <f t="shared" si="1035"/>
        <v>394867.26936602686</v>
      </c>
      <c r="R4737" s="266">
        <f t="shared" si="1036"/>
        <v>627350.58880429331</v>
      </c>
    </row>
    <row r="4738" spans="1:18" x14ac:dyDescent="0.3">
      <c r="A4738" s="82">
        <v>4707</v>
      </c>
      <c r="B4738" s="94">
        <f t="shared" si="1025"/>
        <v>1.287046014259938E-39</v>
      </c>
      <c r="C4738" s="179">
        <f t="shared" si="1026"/>
        <v>1.2841426601109989E-39</v>
      </c>
      <c r="D4738" s="166">
        <f t="shared" si="1027"/>
        <v>2.2558277767625785E-3</v>
      </c>
      <c r="E4738" s="167">
        <f t="shared" si="1037"/>
        <v>24.291375447755232</v>
      </c>
      <c r="F4738" s="168">
        <f t="shared" si="1038"/>
        <v>10.620437172998257</v>
      </c>
      <c r="G4738" s="168">
        <f t="shared" si="1028"/>
        <v>369081.6789367887</v>
      </c>
      <c r="H4738" s="168">
        <f t="shared" si="1029"/>
        <v>271310.33852408634</v>
      </c>
      <c r="I4738" s="169">
        <f t="shared" si="1030"/>
        <v>640392.01746087498</v>
      </c>
      <c r="J4738" s="169">
        <f t="shared" si="1032"/>
        <v>606564.56948894123</v>
      </c>
      <c r="K4738" s="95"/>
      <c r="L4738" s="265">
        <f t="shared" si="1031"/>
        <v>245474.8490572455</v>
      </c>
      <c r="M4738" s="265">
        <f>$G4738*NonHospFrac+theModel!$H4738*NonHospFrac</f>
        <v>394917.1684036295</v>
      </c>
      <c r="N4738" s="266">
        <f t="shared" si="1033"/>
        <v>640392.01746087498</v>
      </c>
      <c r="O4738" s="159"/>
      <c r="P4738" s="265">
        <f t="shared" si="1034"/>
        <v>232508.12327289596</v>
      </c>
      <c r="Q4738" s="265">
        <f t="shared" si="1035"/>
        <v>394915.61376195471</v>
      </c>
      <c r="R4738" s="266">
        <f t="shared" si="1036"/>
        <v>627423.73703485064</v>
      </c>
    </row>
    <row r="4739" spans="1:18" x14ac:dyDescent="0.3">
      <c r="A4739" s="82">
        <v>4708</v>
      </c>
      <c r="B4739" s="94">
        <f t="shared" si="1025"/>
        <v>1.2630034036192121E-39</v>
      </c>
      <c r="C4739" s="179">
        <f t="shared" si="1026"/>
        <v>1.2601542854591823E-39</v>
      </c>
      <c r="D4739" s="166">
        <f t="shared" si="1027"/>
        <v>2.2558277767625785E-3</v>
      </c>
      <c r="E4739" s="167">
        <f t="shared" si="1037"/>
        <v>24.291375447755232</v>
      </c>
      <c r="F4739" s="168">
        <f t="shared" si="1038"/>
        <v>10.622693000775019</v>
      </c>
      <c r="G4739" s="168">
        <f t="shared" si="1028"/>
        <v>369160.0735160021</v>
      </c>
      <c r="H4739" s="168">
        <f t="shared" si="1029"/>
        <v>271310.33852408634</v>
      </c>
      <c r="I4739" s="169">
        <f t="shared" si="1030"/>
        <v>640470.41204008844</v>
      </c>
      <c r="J4739" s="169">
        <f t="shared" si="1032"/>
        <v>606629.27481533121</v>
      </c>
      <c r="K4739" s="95"/>
      <c r="L4739" s="265">
        <f t="shared" si="1031"/>
        <v>245504.89924053109</v>
      </c>
      <c r="M4739" s="265">
        <f>$G4739*NonHospFrac+theModel!$H4739*NonHospFrac</f>
        <v>394965.51279955736</v>
      </c>
      <c r="N4739" s="266">
        <f t="shared" si="1033"/>
        <v>640470.41204008844</v>
      </c>
      <c r="O4739" s="159"/>
      <c r="P4739" s="265">
        <f t="shared" si="1034"/>
        <v>232532.92609647231</v>
      </c>
      <c r="Q4739" s="265">
        <f t="shared" si="1035"/>
        <v>394963.95815788256</v>
      </c>
      <c r="R4739" s="266">
        <f t="shared" si="1036"/>
        <v>627496.88425435487</v>
      </c>
    </row>
    <row r="4740" spans="1:18" x14ac:dyDescent="0.3">
      <c r="A4740" s="82">
        <v>4709</v>
      </c>
      <c r="B4740" s="94">
        <f t="shared" si="1025"/>
        <v>1.2394099199871337E-39</v>
      </c>
      <c r="C4740" s="179">
        <f t="shared" si="1026"/>
        <v>1.2366140246628316E-39</v>
      </c>
      <c r="D4740" s="166">
        <f t="shared" si="1027"/>
        <v>2.2558277767625785E-3</v>
      </c>
      <c r="E4740" s="167">
        <f t="shared" si="1037"/>
        <v>24.291375447755232</v>
      </c>
      <c r="F4740" s="168">
        <f t="shared" si="1038"/>
        <v>10.624948828551782</v>
      </c>
      <c r="G4740" s="168">
        <f t="shared" si="1028"/>
        <v>369238.4680952155</v>
      </c>
      <c r="H4740" s="168">
        <f t="shared" si="1029"/>
        <v>271310.33852408634</v>
      </c>
      <c r="I4740" s="169">
        <f t="shared" si="1030"/>
        <v>640548.8066193019</v>
      </c>
      <c r="J4740" s="169">
        <f t="shared" si="1032"/>
        <v>606693.97750420473</v>
      </c>
      <c r="K4740" s="95"/>
      <c r="L4740" s="265">
        <f t="shared" si="1031"/>
        <v>245534.94942381664</v>
      </c>
      <c r="M4740" s="265">
        <f>$G4740*NonHospFrac+theModel!$H4740*NonHospFrac</f>
        <v>395013.85719548515</v>
      </c>
      <c r="N4740" s="266">
        <f t="shared" si="1033"/>
        <v>640548.80661930179</v>
      </c>
      <c r="O4740" s="159"/>
      <c r="P4740" s="265">
        <f t="shared" si="1034"/>
        <v>232557.72790903671</v>
      </c>
      <c r="Q4740" s="265">
        <f t="shared" si="1035"/>
        <v>395012.30255381035</v>
      </c>
      <c r="R4740" s="266">
        <f t="shared" si="1036"/>
        <v>627570.03046284709</v>
      </c>
    </row>
    <row r="4741" spans="1:18" x14ac:dyDescent="0.3">
      <c r="A4741" s="82">
        <v>4710</v>
      </c>
      <c r="B4741" s="94">
        <f t="shared" si="1025"/>
        <v>1.2162571734649836E-39</v>
      </c>
      <c r="C4741" s="179">
        <f t="shared" si="1026"/>
        <v>1.2135135067493945E-39</v>
      </c>
      <c r="D4741" s="166">
        <f t="shared" si="1027"/>
        <v>2.2558277767625785E-3</v>
      </c>
      <c r="E4741" s="167">
        <f t="shared" si="1037"/>
        <v>24.291375447755232</v>
      </c>
      <c r="F4741" s="168">
        <f t="shared" si="1038"/>
        <v>10.627204656328544</v>
      </c>
      <c r="G4741" s="168">
        <f t="shared" si="1028"/>
        <v>369316.86267442896</v>
      </c>
      <c r="H4741" s="168">
        <f t="shared" si="1029"/>
        <v>271310.33852408634</v>
      </c>
      <c r="I4741" s="169">
        <f t="shared" si="1030"/>
        <v>640627.20119851525</v>
      </c>
      <c r="J4741" s="169">
        <f t="shared" si="1032"/>
        <v>606758.67755566922</v>
      </c>
      <c r="K4741" s="95"/>
      <c r="L4741" s="265">
        <f t="shared" si="1031"/>
        <v>245564.99960710225</v>
      </c>
      <c r="M4741" s="265">
        <f>$G4741*NonHospFrac+theModel!$H4741*NonHospFrac</f>
        <v>395062.201591413</v>
      </c>
      <c r="N4741" s="266">
        <f t="shared" si="1033"/>
        <v>640627.20119851525</v>
      </c>
      <c r="O4741" s="159"/>
      <c r="P4741" s="265">
        <f t="shared" si="1034"/>
        <v>232582.52871063046</v>
      </c>
      <c r="Q4741" s="265">
        <f t="shared" si="1035"/>
        <v>395060.64694973821</v>
      </c>
      <c r="R4741" s="266">
        <f t="shared" si="1036"/>
        <v>627643.17566036864</v>
      </c>
    </row>
    <row r="4742" spans="1:18" x14ac:dyDescent="0.3">
      <c r="A4742" s="82">
        <v>4711</v>
      </c>
      <c r="B4742" s="94">
        <f t="shared" si="1025"/>
        <v>1.1935369308810815E-39</v>
      </c>
      <c r="C4742" s="179">
        <f t="shared" si="1026"/>
        <v>1.1908445171198081E-39</v>
      </c>
      <c r="D4742" s="166">
        <f t="shared" si="1027"/>
        <v>2.2558277767625785E-3</v>
      </c>
      <c r="E4742" s="167">
        <f t="shared" si="1037"/>
        <v>24.291375447755232</v>
      </c>
      <c r="F4742" s="168">
        <f t="shared" si="1038"/>
        <v>10.629460484105307</v>
      </c>
      <c r="G4742" s="168">
        <f t="shared" si="1028"/>
        <v>369395.25725364237</v>
      </c>
      <c r="H4742" s="168">
        <f t="shared" si="1029"/>
        <v>271310.33852408634</v>
      </c>
      <c r="I4742" s="169">
        <f t="shared" si="1030"/>
        <v>640705.59577772871</v>
      </c>
      <c r="J4742" s="169">
        <f t="shared" si="1032"/>
        <v>606823.37496983225</v>
      </c>
      <c r="K4742" s="95"/>
      <c r="L4742" s="265">
        <f t="shared" si="1031"/>
        <v>245595.04979038783</v>
      </c>
      <c r="M4742" s="265">
        <f>$G4742*NonHospFrac+theModel!$H4742*NonHospFrac</f>
        <v>395110.54598734085</v>
      </c>
      <c r="N4742" s="266">
        <f t="shared" si="1033"/>
        <v>640705.59577772871</v>
      </c>
      <c r="O4742" s="159"/>
      <c r="P4742" s="265">
        <f t="shared" si="1034"/>
        <v>232607.32850129469</v>
      </c>
      <c r="Q4742" s="265">
        <f t="shared" si="1035"/>
        <v>395108.99134566606</v>
      </c>
      <c r="R4742" s="266">
        <f t="shared" si="1036"/>
        <v>627716.31984696072</v>
      </c>
    </row>
    <row r="4743" spans="1:18" x14ac:dyDescent="0.3">
      <c r="A4743" s="82">
        <v>4712</v>
      </c>
      <c r="B4743" s="94">
        <f t="shared" si="1025"/>
        <v>1.1712411128632445E-39</v>
      </c>
      <c r="C4743" s="179">
        <f t="shared" si="1026"/>
        <v>1.1685989946275613E-39</v>
      </c>
      <c r="D4743" s="166">
        <f t="shared" si="1027"/>
        <v>2.2558277767625785E-3</v>
      </c>
      <c r="E4743" s="167">
        <f t="shared" si="1037"/>
        <v>24.291375447755232</v>
      </c>
      <c r="F4743" s="168">
        <f t="shared" si="1038"/>
        <v>10.631716311882069</v>
      </c>
      <c r="G4743" s="168">
        <f t="shared" si="1028"/>
        <v>369473.65183285577</v>
      </c>
      <c r="H4743" s="168">
        <f t="shared" si="1029"/>
        <v>271310.33852408634</v>
      </c>
      <c r="I4743" s="169">
        <f t="shared" si="1030"/>
        <v>640783.99035694217</v>
      </c>
      <c r="J4743" s="169">
        <f t="shared" si="1032"/>
        <v>606888.0697468014</v>
      </c>
      <c r="K4743" s="95"/>
      <c r="L4743" s="265">
        <f t="shared" si="1031"/>
        <v>245625.09997367338</v>
      </c>
      <c r="M4743" s="265">
        <f>$G4743*NonHospFrac+theModel!$H4743*NonHospFrac</f>
        <v>395158.89038326871</v>
      </c>
      <c r="N4743" s="266">
        <f t="shared" si="1033"/>
        <v>640783.99035694206</v>
      </c>
      <c r="O4743" s="159"/>
      <c r="P4743" s="265">
        <f t="shared" si="1034"/>
        <v>232632.1272810706</v>
      </c>
      <c r="Q4743" s="265">
        <f t="shared" si="1035"/>
        <v>395157.33574159391</v>
      </c>
      <c r="R4743" s="266">
        <f t="shared" si="1036"/>
        <v>627789.46302266454</v>
      </c>
    </row>
    <row r="4744" spans="1:18" x14ac:dyDescent="0.3">
      <c r="A4744" s="82">
        <v>4713</v>
      </c>
      <c r="B4744" s="94">
        <f t="shared" si="1025"/>
        <v>1.1493617909656552E-39</v>
      </c>
      <c r="C4744" s="179">
        <f t="shared" si="1026"/>
        <v>1.1467690287120454E-39</v>
      </c>
      <c r="D4744" s="166">
        <f t="shared" si="1027"/>
        <v>2.2558277767625785E-3</v>
      </c>
      <c r="E4744" s="167">
        <f t="shared" si="1037"/>
        <v>24.291375447755232</v>
      </c>
      <c r="F4744" s="168">
        <f t="shared" si="1038"/>
        <v>10.633972139658832</v>
      </c>
      <c r="G4744" s="168">
        <f t="shared" si="1028"/>
        <v>369552.04641206923</v>
      </c>
      <c r="H4744" s="168">
        <f t="shared" si="1029"/>
        <v>271310.33852408634</v>
      </c>
      <c r="I4744" s="169">
        <f t="shared" si="1030"/>
        <v>640862.38493615552</v>
      </c>
      <c r="J4744" s="169">
        <f t="shared" si="1032"/>
        <v>606952.76188668399</v>
      </c>
      <c r="K4744" s="95"/>
      <c r="L4744" s="265">
        <f t="shared" si="1031"/>
        <v>245655.15015695899</v>
      </c>
      <c r="M4744" s="265">
        <f>$G4744*NonHospFrac+theModel!$H4744*NonHospFrac</f>
        <v>395207.23477919656</v>
      </c>
      <c r="N4744" s="266">
        <f t="shared" si="1033"/>
        <v>640862.38493615552</v>
      </c>
      <c r="O4744" s="159"/>
      <c r="P4744" s="265">
        <f t="shared" si="1034"/>
        <v>232656.92504999947</v>
      </c>
      <c r="Q4744" s="265">
        <f t="shared" si="1035"/>
        <v>395205.68013752176</v>
      </c>
      <c r="R4744" s="266">
        <f t="shared" si="1036"/>
        <v>627862.6051875212</v>
      </c>
    </row>
    <row r="4745" spans="1:18" x14ac:dyDescent="0.3">
      <c r="A4745" s="82">
        <v>4714</v>
      </c>
      <c r="B4745" s="94">
        <f t="shared" si="1025"/>
        <v>1.1278911848495057E-39</v>
      </c>
      <c r="C4745" s="179">
        <f t="shared" si="1026"/>
        <v>1.1253468565855565E-39</v>
      </c>
      <c r="D4745" s="166">
        <f t="shared" si="1027"/>
        <v>2.2558277767625785E-3</v>
      </c>
      <c r="E4745" s="167">
        <f t="shared" si="1037"/>
        <v>24.291375447755232</v>
      </c>
      <c r="F4745" s="168">
        <f t="shared" si="1038"/>
        <v>10.636227967435595</v>
      </c>
      <c r="G4745" s="168">
        <f t="shared" si="1028"/>
        <v>369630.44099128264</v>
      </c>
      <c r="H4745" s="168">
        <f t="shared" si="1029"/>
        <v>271310.33852408634</v>
      </c>
      <c r="I4745" s="169">
        <f t="shared" si="1030"/>
        <v>640940.77951536898</v>
      </c>
      <c r="J4745" s="169">
        <f t="shared" si="1032"/>
        <v>607017.45138958772</v>
      </c>
      <c r="K4745" s="95"/>
      <c r="L4745" s="265">
        <f t="shared" si="1031"/>
        <v>245685.20034024457</v>
      </c>
      <c r="M4745" s="265">
        <f>$G4745*NonHospFrac+theModel!$H4745*NonHospFrac</f>
        <v>395255.57917512441</v>
      </c>
      <c r="N4745" s="266">
        <f t="shared" si="1033"/>
        <v>640940.77951536898</v>
      </c>
      <c r="O4745" s="159"/>
      <c r="P4745" s="265">
        <f t="shared" si="1034"/>
        <v>232681.72180812244</v>
      </c>
      <c r="Q4745" s="265">
        <f t="shared" si="1035"/>
        <v>395254.02453344961</v>
      </c>
      <c r="R4745" s="266">
        <f t="shared" si="1036"/>
        <v>627935.74634157203</v>
      </c>
    </row>
    <row r="4746" spans="1:18" x14ac:dyDescent="0.3">
      <c r="A4746" s="82">
        <v>4715</v>
      </c>
      <c r="B4746" s="94">
        <f t="shared" si="1025"/>
        <v>1.1068216595162901E-39</v>
      </c>
      <c r="C4746" s="179">
        <f t="shared" si="1026"/>
        <v>1.1043248604728309E-39</v>
      </c>
      <c r="D4746" s="166">
        <f t="shared" si="1027"/>
        <v>2.2558277767625785E-3</v>
      </c>
      <c r="E4746" s="167">
        <f t="shared" si="1037"/>
        <v>24.291375447755232</v>
      </c>
      <c r="F4746" s="168">
        <f t="shared" si="1038"/>
        <v>10.638483795212357</v>
      </c>
      <c r="G4746" s="168">
        <f t="shared" si="1028"/>
        <v>369708.83557049604</v>
      </c>
      <c r="H4746" s="168">
        <f t="shared" si="1029"/>
        <v>271310.33852408634</v>
      </c>
      <c r="I4746" s="169">
        <f t="shared" si="1030"/>
        <v>641019.17409458244</v>
      </c>
      <c r="J4746" s="169">
        <f t="shared" si="1032"/>
        <v>607082.13825561991</v>
      </c>
      <c r="K4746" s="95"/>
      <c r="L4746" s="265">
        <f t="shared" si="1031"/>
        <v>245715.25052353012</v>
      </c>
      <c r="M4746" s="265">
        <f>$G4746*NonHospFrac+theModel!$H4746*NonHospFrac</f>
        <v>395303.92357105226</v>
      </c>
      <c r="N4746" s="266">
        <f t="shared" si="1033"/>
        <v>641019.17409458244</v>
      </c>
      <c r="O4746" s="159"/>
      <c r="P4746" s="265">
        <f t="shared" si="1034"/>
        <v>232706.51755548071</v>
      </c>
      <c r="Q4746" s="265">
        <f t="shared" si="1035"/>
        <v>395302.36892937747</v>
      </c>
      <c r="R4746" s="266">
        <f t="shared" si="1036"/>
        <v>628008.88648485811</v>
      </c>
    </row>
    <row r="4747" spans="1:18" x14ac:dyDescent="0.3">
      <c r="A4747" s="82">
        <v>4716</v>
      </c>
      <c r="B4747" s="94">
        <f t="shared" si="1025"/>
        <v>1.0861457225927813E-39</v>
      </c>
      <c r="C4747" s="179">
        <f t="shared" si="1026"/>
        <v>1.0836955649021446E-39</v>
      </c>
      <c r="D4747" s="166">
        <f t="shared" si="1027"/>
        <v>2.2558277767625785E-3</v>
      </c>
      <c r="E4747" s="167">
        <f t="shared" si="1037"/>
        <v>24.291375447755232</v>
      </c>
      <c r="F4747" s="168">
        <f t="shared" si="1038"/>
        <v>10.64073962298912</v>
      </c>
      <c r="G4747" s="168">
        <f t="shared" si="1028"/>
        <v>369787.23014970956</v>
      </c>
      <c r="H4747" s="168">
        <f t="shared" si="1029"/>
        <v>271310.33852408634</v>
      </c>
      <c r="I4747" s="169">
        <f t="shared" si="1030"/>
        <v>641097.5686737959</v>
      </c>
      <c r="J4747" s="169">
        <f t="shared" si="1032"/>
        <v>607146.82248488814</v>
      </c>
      <c r="K4747" s="95"/>
      <c r="L4747" s="265">
        <f t="shared" si="1031"/>
        <v>245745.30070681573</v>
      </c>
      <c r="M4747" s="265">
        <f>$G4747*NonHospFrac+theModel!$H4747*NonHospFrac</f>
        <v>395352.26796698011</v>
      </c>
      <c r="N4747" s="266">
        <f t="shared" si="1033"/>
        <v>641097.56867379579</v>
      </c>
      <c r="O4747" s="159"/>
      <c r="P4747" s="265">
        <f t="shared" si="1034"/>
        <v>232731.31229211556</v>
      </c>
      <c r="Q4747" s="265">
        <f t="shared" si="1035"/>
        <v>395350.71332530532</v>
      </c>
      <c r="R4747" s="266">
        <f t="shared" si="1036"/>
        <v>628082.02561742091</v>
      </c>
    </row>
    <row r="4748" spans="1:18" x14ac:dyDescent="0.3">
      <c r="A4748" s="82">
        <v>4717</v>
      </c>
      <c r="B4748" s="94">
        <f t="shared" si="1025"/>
        <v>1.0658560216667243E-39</v>
      </c>
      <c r="C4748" s="179">
        <f t="shared" si="1026"/>
        <v>1.0634516340470189E-39</v>
      </c>
      <c r="D4748" s="166">
        <f t="shared" si="1027"/>
        <v>2.2558277767625785E-3</v>
      </c>
      <c r="E4748" s="167">
        <f t="shared" si="1037"/>
        <v>24.291375447755232</v>
      </c>
      <c r="F4748" s="168">
        <f t="shared" si="1038"/>
        <v>10.642995450765882</v>
      </c>
      <c r="G4748" s="168">
        <f t="shared" si="1028"/>
        <v>369865.62472892291</v>
      </c>
      <c r="H4748" s="168">
        <f t="shared" si="1029"/>
        <v>271310.33852408634</v>
      </c>
      <c r="I4748" s="169">
        <f t="shared" si="1030"/>
        <v>641175.96325300925</v>
      </c>
      <c r="J4748" s="169">
        <f t="shared" si="1032"/>
        <v>607211.50407749973</v>
      </c>
      <c r="K4748" s="95"/>
      <c r="L4748" s="265">
        <f t="shared" si="1031"/>
        <v>245775.35089010128</v>
      </c>
      <c r="M4748" s="265">
        <f>$G4748*NonHospFrac+theModel!$H4748*NonHospFrac</f>
        <v>395400.61236290797</v>
      </c>
      <c r="N4748" s="266">
        <f t="shared" si="1033"/>
        <v>641175.96325300925</v>
      </c>
      <c r="O4748" s="159"/>
      <c r="P4748" s="265">
        <f t="shared" si="1034"/>
        <v>232756.10601806807</v>
      </c>
      <c r="Q4748" s="265">
        <f t="shared" si="1035"/>
        <v>395399.05772123317</v>
      </c>
      <c r="R4748" s="266">
        <f t="shared" si="1036"/>
        <v>628155.16373930126</v>
      </c>
    </row>
    <row r="4749" spans="1:18" x14ac:dyDescent="0.3">
      <c r="A4749" s="82">
        <v>4718</v>
      </c>
      <c r="B4749" s="94">
        <f t="shared" si="1025"/>
        <v>1.0459453416723029E-39</v>
      </c>
      <c r="C4749" s="179">
        <f t="shared" si="1026"/>
        <v>1.0435858691175831E-39</v>
      </c>
      <c r="D4749" s="166">
        <f t="shared" si="1027"/>
        <v>2.2558277767625785E-3</v>
      </c>
      <c r="E4749" s="167">
        <f t="shared" si="1037"/>
        <v>24.291375447755232</v>
      </c>
      <c r="F4749" s="168">
        <f t="shared" si="1038"/>
        <v>10.645251278542645</v>
      </c>
      <c r="G4749" s="168">
        <f t="shared" si="1028"/>
        <v>369944.01930813637</v>
      </c>
      <c r="H4749" s="168">
        <f t="shared" si="1029"/>
        <v>271310.33852408634</v>
      </c>
      <c r="I4749" s="169">
        <f t="shared" si="1030"/>
        <v>641254.35783222271</v>
      </c>
      <c r="J4749" s="169">
        <f t="shared" si="1032"/>
        <v>607276.18303356238</v>
      </c>
      <c r="K4749" s="95"/>
      <c r="L4749" s="265">
        <f t="shared" si="1031"/>
        <v>245805.40107338689</v>
      </c>
      <c r="M4749" s="265">
        <f>$G4749*NonHospFrac+theModel!$H4749*NonHospFrac</f>
        <v>395448.95675883582</v>
      </c>
      <c r="N4749" s="266">
        <f t="shared" si="1033"/>
        <v>641254.35783222271</v>
      </c>
      <c r="O4749" s="159"/>
      <c r="P4749" s="265">
        <f t="shared" si="1034"/>
        <v>232780.89873337955</v>
      </c>
      <c r="Q4749" s="265">
        <f t="shared" si="1035"/>
        <v>395447.40211716102</v>
      </c>
      <c r="R4749" s="266">
        <f t="shared" si="1036"/>
        <v>628228.30085054063</v>
      </c>
    </row>
    <row r="4750" spans="1:18" x14ac:dyDescent="0.3">
      <c r="A4750" s="82">
        <v>4719</v>
      </c>
      <c r="B4750" s="94">
        <f t="shared" si="1025"/>
        <v>1.0264066023244431E-39</v>
      </c>
      <c r="C4750" s="179">
        <f t="shared" si="1026"/>
        <v>1.0240912058006672E-39</v>
      </c>
      <c r="D4750" s="166">
        <f t="shared" si="1027"/>
        <v>2.2558277767625785E-3</v>
      </c>
      <c r="E4750" s="167">
        <f t="shared" si="1037"/>
        <v>24.291375447755232</v>
      </c>
      <c r="F4750" s="168">
        <f t="shared" si="1038"/>
        <v>10.647507106319408</v>
      </c>
      <c r="G4750" s="168">
        <f t="shared" si="1028"/>
        <v>370022.41388734971</v>
      </c>
      <c r="H4750" s="168">
        <f t="shared" si="1029"/>
        <v>271310.33852408634</v>
      </c>
      <c r="I4750" s="169">
        <f t="shared" si="1030"/>
        <v>641332.75241143606</v>
      </c>
      <c r="J4750" s="169">
        <f t="shared" si="1032"/>
        <v>607340.8593531833</v>
      </c>
      <c r="K4750" s="95"/>
      <c r="L4750" s="265">
        <f t="shared" si="1031"/>
        <v>245835.45125667244</v>
      </c>
      <c r="M4750" s="265">
        <f>$G4750*NonHospFrac+theModel!$H4750*NonHospFrac</f>
        <v>395497.30115476361</v>
      </c>
      <c r="N4750" s="266">
        <f t="shared" si="1033"/>
        <v>641332.75241143606</v>
      </c>
      <c r="O4750" s="159"/>
      <c r="P4750" s="265">
        <f t="shared" si="1034"/>
        <v>232805.69043809111</v>
      </c>
      <c r="Q4750" s="265">
        <f t="shared" si="1035"/>
        <v>395495.74651308882</v>
      </c>
      <c r="R4750" s="266">
        <f t="shared" si="1036"/>
        <v>628301.43695117999</v>
      </c>
    </row>
    <row r="4751" spans="1:18" x14ac:dyDescent="0.3">
      <c r="A4751" s="82">
        <v>4720</v>
      </c>
      <c r="B4751" s="94">
        <f t="shared" si="1025"/>
        <v>1.0072328556010478E-39</v>
      </c>
      <c r="C4751" s="179">
        <f t="shared" si="1026"/>
        <v>1.0049607117477151E-39</v>
      </c>
      <c r="D4751" s="166">
        <f t="shared" si="1027"/>
        <v>2.2558277767625785E-3</v>
      </c>
      <c r="E4751" s="167">
        <f t="shared" si="1037"/>
        <v>24.291375447755232</v>
      </c>
      <c r="F4751" s="168">
        <f t="shared" si="1038"/>
        <v>10.64976293409617</v>
      </c>
      <c r="G4751" s="168">
        <f t="shared" si="1028"/>
        <v>370100.80846656323</v>
      </c>
      <c r="H4751" s="168">
        <f t="shared" si="1029"/>
        <v>271310.33852408634</v>
      </c>
      <c r="I4751" s="169">
        <f t="shared" si="1030"/>
        <v>641411.14699064963</v>
      </c>
      <c r="J4751" s="169">
        <f t="shared" si="1032"/>
        <v>607405.5330364703</v>
      </c>
      <c r="K4751" s="95"/>
      <c r="L4751" s="265">
        <f t="shared" si="1031"/>
        <v>245865.50143995805</v>
      </c>
      <c r="M4751" s="265">
        <f>$G4751*NonHospFrac+theModel!$H4751*NonHospFrac</f>
        <v>395545.64555069152</v>
      </c>
      <c r="N4751" s="266">
        <f t="shared" si="1033"/>
        <v>641411.14699064963</v>
      </c>
      <c r="O4751" s="159"/>
      <c r="P4751" s="265">
        <f t="shared" si="1034"/>
        <v>232830.48113224402</v>
      </c>
      <c r="Q4751" s="265">
        <f t="shared" si="1035"/>
        <v>395544.09090901673</v>
      </c>
      <c r="R4751" s="266">
        <f t="shared" si="1036"/>
        <v>628374.57204126078</v>
      </c>
    </row>
    <row r="4752" spans="1:18" x14ac:dyDescent="0.3">
      <c r="A4752" s="82">
        <v>4721</v>
      </c>
      <c r="B4752" s="94">
        <f t="shared" si="1025"/>
        <v>9.8841728327226436E-40</v>
      </c>
      <c r="C4752" s="179">
        <f t="shared" si="1026"/>
        <v>9.8618758410962662E-40</v>
      </c>
      <c r="D4752" s="166">
        <f t="shared" si="1027"/>
        <v>2.2558277767625785E-3</v>
      </c>
      <c r="E4752" s="167">
        <f t="shared" si="1037"/>
        <v>24.291375447755232</v>
      </c>
      <c r="F4752" s="168">
        <f t="shared" si="1038"/>
        <v>10.652018761872933</v>
      </c>
      <c r="G4752" s="168">
        <f t="shared" si="1028"/>
        <v>370179.20304577658</v>
      </c>
      <c r="H4752" s="168">
        <f t="shared" si="1029"/>
        <v>271310.33852408634</v>
      </c>
      <c r="I4752" s="169">
        <f t="shared" si="1030"/>
        <v>641489.54156986298</v>
      </c>
      <c r="J4752" s="169">
        <f t="shared" si="1032"/>
        <v>607470.20408353047</v>
      </c>
      <c r="K4752" s="95"/>
      <c r="L4752" s="265">
        <f t="shared" si="1031"/>
        <v>245895.55162324361</v>
      </c>
      <c r="M4752" s="265">
        <f>$G4752*NonHospFrac+theModel!$H4752*NonHospFrac</f>
        <v>395593.98994661926</v>
      </c>
      <c r="N4752" s="266">
        <f t="shared" si="1033"/>
        <v>641489.54156986286</v>
      </c>
      <c r="O4752" s="159"/>
      <c r="P4752" s="265">
        <f t="shared" si="1034"/>
        <v>232855.2708158794</v>
      </c>
      <c r="Q4752" s="265">
        <f t="shared" si="1035"/>
        <v>395592.43530494446</v>
      </c>
      <c r="R4752" s="266">
        <f t="shared" si="1036"/>
        <v>628447.70612082386</v>
      </c>
    </row>
    <row r="4753" spans="1:18" x14ac:dyDescent="0.3">
      <c r="A4753" s="82">
        <v>4722</v>
      </c>
      <c r="B4753" s="94">
        <f t="shared" si="1025"/>
        <v>9.6995319447591791E-40</v>
      </c>
      <c r="C4753" s="179">
        <f t="shared" si="1026"/>
        <v>9.677651471176596E-40</v>
      </c>
      <c r="D4753" s="166">
        <f t="shared" si="1027"/>
        <v>2.2558277767625785E-3</v>
      </c>
      <c r="E4753" s="167">
        <f t="shared" si="1037"/>
        <v>24.291375447755232</v>
      </c>
      <c r="F4753" s="168">
        <f t="shared" si="1038"/>
        <v>10.654274589649695</v>
      </c>
      <c r="G4753" s="168">
        <f t="shared" si="1028"/>
        <v>370257.5976249901</v>
      </c>
      <c r="H4753" s="168">
        <f t="shared" si="1029"/>
        <v>271310.33852408634</v>
      </c>
      <c r="I4753" s="169">
        <f t="shared" si="1030"/>
        <v>641567.93614907644</v>
      </c>
      <c r="J4753" s="169">
        <f t="shared" si="1032"/>
        <v>607534.87249447149</v>
      </c>
      <c r="K4753" s="95"/>
      <c r="L4753" s="265">
        <f t="shared" si="1031"/>
        <v>245925.60180652922</v>
      </c>
      <c r="M4753" s="265">
        <f>$G4753*NonHospFrac+theModel!$H4753*NonHospFrac</f>
        <v>395642.33434254723</v>
      </c>
      <c r="N4753" s="266">
        <f t="shared" si="1033"/>
        <v>641567.93614907644</v>
      </c>
      <c r="O4753" s="159"/>
      <c r="P4753" s="265">
        <f t="shared" si="1034"/>
        <v>232880.05948903851</v>
      </c>
      <c r="Q4753" s="265">
        <f t="shared" si="1035"/>
        <v>395640.77970087243</v>
      </c>
      <c r="R4753" s="266">
        <f t="shared" si="1036"/>
        <v>628520.83918991091</v>
      </c>
    </row>
    <row r="4754" spans="1:18" x14ac:dyDescent="0.3">
      <c r="A4754" s="82">
        <v>4723</v>
      </c>
      <c r="B4754" s="94">
        <f t="shared" si="1025"/>
        <v>9.5183402333815815E-40</v>
      </c>
      <c r="C4754" s="179">
        <f t="shared" si="1026"/>
        <v>9.4968684970944417E-40</v>
      </c>
      <c r="D4754" s="166">
        <f t="shared" si="1027"/>
        <v>2.2558277767625785E-3</v>
      </c>
      <c r="E4754" s="167">
        <f t="shared" si="1037"/>
        <v>24.291375447755232</v>
      </c>
      <c r="F4754" s="168">
        <f t="shared" si="1038"/>
        <v>10.656530417426458</v>
      </c>
      <c r="G4754" s="168">
        <f t="shared" si="1028"/>
        <v>370335.99220420344</v>
      </c>
      <c r="H4754" s="168">
        <f t="shared" si="1029"/>
        <v>271310.33852408634</v>
      </c>
      <c r="I4754" s="169">
        <f t="shared" si="1030"/>
        <v>641646.33072828979</v>
      </c>
      <c r="J4754" s="169">
        <f t="shared" si="1032"/>
        <v>607599.53826940071</v>
      </c>
      <c r="K4754" s="95"/>
      <c r="L4754" s="265">
        <f t="shared" si="1031"/>
        <v>245955.65198981477</v>
      </c>
      <c r="M4754" s="265">
        <f>$G4754*NonHospFrac+theModel!$H4754*NonHospFrac</f>
        <v>395690.67873847496</v>
      </c>
      <c r="N4754" s="266">
        <f t="shared" si="1033"/>
        <v>641646.33072828967</v>
      </c>
      <c r="O4754" s="159"/>
      <c r="P4754" s="265">
        <f t="shared" si="1034"/>
        <v>232904.84715176246</v>
      </c>
      <c r="Q4754" s="265">
        <f t="shared" si="1035"/>
        <v>395689.12409680017</v>
      </c>
      <c r="R4754" s="266">
        <f t="shared" si="1036"/>
        <v>628593.97124856268</v>
      </c>
    </row>
    <row r="4755" spans="1:18" x14ac:dyDescent="0.3">
      <c r="A4755" s="82">
        <v>4724</v>
      </c>
      <c r="B4755" s="94">
        <f t="shared" si="1025"/>
        <v>9.3405332663876799E-40</v>
      </c>
      <c r="C4755" s="179">
        <f t="shared" si="1026"/>
        <v>9.3194626319955872E-40</v>
      </c>
      <c r="D4755" s="166">
        <f t="shared" si="1027"/>
        <v>2.2558277767625785E-3</v>
      </c>
      <c r="E4755" s="167">
        <f t="shared" si="1037"/>
        <v>24.291375447755232</v>
      </c>
      <c r="F4755" s="168">
        <f t="shared" si="1038"/>
        <v>10.65878624520322</v>
      </c>
      <c r="G4755" s="168">
        <f t="shared" si="1028"/>
        <v>370414.38678341685</v>
      </c>
      <c r="H4755" s="168">
        <f t="shared" si="1029"/>
        <v>271310.33852408634</v>
      </c>
      <c r="I4755" s="169">
        <f t="shared" si="1030"/>
        <v>641724.72530750325</v>
      </c>
      <c r="J4755" s="169">
        <f t="shared" si="1032"/>
        <v>607664.20140842581</v>
      </c>
      <c r="K4755" s="95"/>
      <c r="L4755" s="265">
        <f t="shared" si="1031"/>
        <v>245985.70217310035</v>
      </c>
      <c r="M4755" s="265">
        <f>$G4755*NonHospFrac+theModel!$H4755*NonHospFrac</f>
        <v>395739.02313440281</v>
      </c>
      <c r="N4755" s="266">
        <f t="shared" si="1033"/>
        <v>641724.72530750313</v>
      </c>
      <c r="O4755" s="159"/>
      <c r="P4755" s="265">
        <f t="shared" si="1034"/>
        <v>232929.6338040925</v>
      </c>
      <c r="Q4755" s="265">
        <f t="shared" si="1035"/>
        <v>395737.46849272802</v>
      </c>
      <c r="R4755" s="266">
        <f t="shared" si="1036"/>
        <v>628667.10229682049</v>
      </c>
    </row>
    <row r="4756" spans="1:18" x14ac:dyDescent="0.3">
      <c r="A4756" s="82">
        <v>4725</v>
      </c>
      <c r="B4756" s="94">
        <f t="shared" si="1025"/>
        <v>9.1660478151973652E-40</v>
      </c>
      <c r="C4756" s="179">
        <f t="shared" si="1026"/>
        <v>9.1453707899327086E-40</v>
      </c>
      <c r="D4756" s="166">
        <f t="shared" si="1027"/>
        <v>2.2558277767625785E-3</v>
      </c>
      <c r="E4756" s="167">
        <f t="shared" si="1037"/>
        <v>24.291375447755232</v>
      </c>
      <c r="F4756" s="168">
        <f t="shared" si="1038"/>
        <v>10.661042072979983</v>
      </c>
      <c r="G4756" s="168">
        <f t="shared" si="1028"/>
        <v>370492.78136263025</v>
      </c>
      <c r="H4756" s="168">
        <f t="shared" si="1029"/>
        <v>271310.33852408634</v>
      </c>
      <c r="I4756" s="169">
        <f t="shared" si="1030"/>
        <v>641803.11988671659</v>
      </c>
      <c r="J4756" s="169">
        <f t="shared" si="1032"/>
        <v>607728.86191165389</v>
      </c>
      <c r="K4756" s="95"/>
      <c r="L4756" s="265">
        <f t="shared" si="1031"/>
        <v>246015.75235638593</v>
      </c>
      <c r="M4756" s="265">
        <f>$G4756*NonHospFrac+theModel!$H4756*NonHospFrac</f>
        <v>395787.36753033067</v>
      </c>
      <c r="N4756" s="266">
        <f t="shared" si="1033"/>
        <v>641803.11988671659</v>
      </c>
      <c r="O4756" s="159"/>
      <c r="P4756" s="265">
        <f t="shared" si="1034"/>
        <v>232954.41944606981</v>
      </c>
      <c r="Q4756" s="265">
        <f t="shared" si="1035"/>
        <v>395785.81288865587</v>
      </c>
      <c r="R4756" s="266">
        <f t="shared" si="1036"/>
        <v>628740.23233472568</v>
      </c>
    </row>
    <row r="4757" spans="1:18" x14ac:dyDescent="0.3">
      <c r="A4757" s="82">
        <v>4726</v>
      </c>
      <c r="B4757" s="94">
        <f t="shared" si="1025"/>
        <v>8.9948218323704935E-40</v>
      </c>
      <c r="C4757" s="179">
        <f t="shared" si="1026"/>
        <v>8.974531063434001E-40</v>
      </c>
      <c r="D4757" s="166">
        <f t="shared" si="1027"/>
        <v>2.2558277767625785E-3</v>
      </c>
      <c r="E4757" s="167">
        <f t="shared" si="1037"/>
        <v>24.291375447755232</v>
      </c>
      <c r="F4757" s="168">
        <f t="shared" si="1038"/>
        <v>10.663297900756746</v>
      </c>
      <c r="G4757" s="168">
        <f t="shared" si="1028"/>
        <v>370571.17594184366</v>
      </c>
      <c r="H4757" s="168">
        <f t="shared" si="1029"/>
        <v>271310.33852408634</v>
      </c>
      <c r="I4757" s="169">
        <f t="shared" si="1030"/>
        <v>641881.51446592994</v>
      </c>
      <c r="J4757" s="169">
        <f t="shared" si="1032"/>
        <v>607793.51977919263</v>
      </c>
      <c r="K4757" s="95"/>
      <c r="L4757" s="265">
        <f t="shared" si="1031"/>
        <v>246045.80253967148</v>
      </c>
      <c r="M4757" s="265">
        <f>$G4757*NonHospFrac+theModel!$H4757*NonHospFrac</f>
        <v>395835.71192625852</v>
      </c>
      <c r="N4757" s="266">
        <f t="shared" si="1033"/>
        <v>641881.51446592994</v>
      </c>
      <c r="O4757" s="159"/>
      <c r="P4757" s="265">
        <f t="shared" si="1034"/>
        <v>232979.20407773551</v>
      </c>
      <c r="Q4757" s="265">
        <f t="shared" si="1035"/>
        <v>395834.15728458372</v>
      </c>
      <c r="R4757" s="266">
        <f t="shared" si="1036"/>
        <v>628813.36136231921</v>
      </c>
    </row>
    <row r="4758" spans="1:18" x14ac:dyDescent="0.3">
      <c r="A4758" s="82">
        <v>4727</v>
      </c>
      <c r="B4758" s="94">
        <f t="shared" si="1025"/>
        <v>8.8267944295405663E-40</v>
      </c>
      <c r="C4758" s="179">
        <f t="shared" si="1026"/>
        <v>8.8068827014866359E-40</v>
      </c>
      <c r="D4758" s="166">
        <f t="shared" si="1027"/>
        <v>2.2558277767625785E-3</v>
      </c>
      <c r="E4758" s="167">
        <f t="shared" si="1037"/>
        <v>24.291375447755232</v>
      </c>
      <c r="F4758" s="168">
        <f t="shared" si="1038"/>
        <v>10.665553728533508</v>
      </c>
      <c r="G4758" s="168">
        <f t="shared" si="1028"/>
        <v>370649.57052105712</v>
      </c>
      <c r="H4758" s="168">
        <f t="shared" si="1029"/>
        <v>271310.33852408634</v>
      </c>
      <c r="I4758" s="169">
        <f t="shared" si="1030"/>
        <v>641959.90904514352</v>
      </c>
      <c r="J4758" s="169">
        <f t="shared" si="1032"/>
        <v>607858.17501114961</v>
      </c>
      <c r="K4758" s="95"/>
      <c r="L4758" s="265">
        <f t="shared" si="1031"/>
        <v>246075.85272295709</v>
      </c>
      <c r="M4758" s="265">
        <f>$G4758*NonHospFrac+theModel!$H4758*NonHospFrac</f>
        <v>395884.05632218637</v>
      </c>
      <c r="N4758" s="266">
        <f t="shared" si="1033"/>
        <v>641959.90904514352</v>
      </c>
      <c r="O4758" s="159"/>
      <c r="P4758" s="265">
        <f t="shared" si="1034"/>
        <v>233003.9876991309</v>
      </c>
      <c r="Q4758" s="265">
        <f t="shared" si="1035"/>
        <v>395882.50168051157</v>
      </c>
      <c r="R4758" s="266">
        <f t="shared" si="1036"/>
        <v>628886.48937964253</v>
      </c>
    </row>
    <row r="4759" spans="1:18" x14ac:dyDescent="0.3">
      <c r="A4759" s="82">
        <v>4728</v>
      </c>
      <c r="B4759" s="94">
        <f t="shared" si="1025"/>
        <v>8.6619058557647481E-40</v>
      </c>
      <c r="C4759" s="179">
        <f t="shared" si="1026"/>
        <v>8.6423660879356109E-40</v>
      </c>
      <c r="D4759" s="166">
        <f t="shared" si="1027"/>
        <v>2.2558277767625785E-3</v>
      </c>
      <c r="E4759" s="167">
        <f t="shared" si="1037"/>
        <v>24.291375447755232</v>
      </c>
      <c r="F4759" s="168">
        <f t="shared" si="1038"/>
        <v>10.667809556310271</v>
      </c>
      <c r="G4759" s="168">
        <f t="shared" si="1028"/>
        <v>370727.96510027052</v>
      </c>
      <c r="H4759" s="168">
        <f t="shared" si="1029"/>
        <v>271310.33852408634</v>
      </c>
      <c r="I4759" s="169">
        <f t="shared" si="1030"/>
        <v>642038.30362435686</v>
      </c>
      <c r="J4759" s="169">
        <f t="shared" si="1032"/>
        <v>607922.8276076318</v>
      </c>
      <c r="K4759" s="95"/>
      <c r="L4759" s="265">
        <f t="shared" si="1031"/>
        <v>246105.90290624264</v>
      </c>
      <c r="M4759" s="265">
        <f>$G4759*NonHospFrac+theModel!$H4759*NonHospFrac</f>
        <v>395932.40071811422</v>
      </c>
      <c r="N4759" s="266">
        <f t="shared" si="1033"/>
        <v>642038.30362435686</v>
      </c>
      <c r="O4759" s="159"/>
      <c r="P4759" s="265">
        <f t="shared" si="1034"/>
        <v>233028.77031029703</v>
      </c>
      <c r="Q4759" s="265">
        <f t="shared" si="1035"/>
        <v>395930.84607643943</v>
      </c>
      <c r="R4759" s="266">
        <f t="shared" si="1036"/>
        <v>628959.61638673651</v>
      </c>
    </row>
    <row r="4760" spans="1:18" x14ac:dyDescent="0.3">
      <c r="A4760" s="82">
        <v>4729</v>
      </c>
      <c r="B4760" s="94">
        <f t="shared" si="1025"/>
        <v>8.5000974762742656E-40</v>
      </c>
      <c r="C4760" s="179">
        <f t="shared" si="1026"/>
        <v>8.4809227202820969E-40</v>
      </c>
      <c r="D4760" s="166">
        <f t="shared" si="1027"/>
        <v>2.2558277767625785E-3</v>
      </c>
      <c r="E4760" s="167">
        <f t="shared" si="1037"/>
        <v>24.291375447755232</v>
      </c>
      <c r="F4760" s="168">
        <f t="shared" si="1038"/>
        <v>10.670065384087033</v>
      </c>
      <c r="G4760" s="168">
        <f t="shared" si="1028"/>
        <v>370806.35967948392</v>
      </c>
      <c r="H4760" s="168">
        <f t="shared" si="1029"/>
        <v>271310.33852408634</v>
      </c>
      <c r="I4760" s="169">
        <f t="shared" si="1030"/>
        <v>642116.69820357021</v>
      </c>
      <c r="J4760" s="169">
        <f t="shared" si="1032"/>
        <v>607987.47756874689</v>
      </c>
      <c r="K4760" s="95"/>
      <c r="L4760" s="265">
        <f t="shared" si="1031"/>
        <v>246135.95308952822</v>
      </c>
      <c r="M4760" s="265">
        <f>$G4760*NonHospFrac+theModel!$H4760*NonHospFrac</f>
        <v>395980.74511404202</v>
      </c>
      <c r="N4760" s="266">
        <f t="shared" si="1033"/>
        <v>642116.69820357021</v>
      </c>
      <c r="O4760" s="159"/>
      <c r="P4760" s="265">
        <f t="shared" si="1034"/>
        <v>233053.55191127516</v>
      </c>
      <c r="Q4760" s="265">
        <f t="shared" si="1035"/>
        <v>395979.19047236722</v>
      </c>
      <c r="R4760" s="266">
        <f t="shared" si="1036"/>
        <v>629032.74238364235</v>
      </c>
    </row>
    <row r="4761" spans="1:18" x14ac:dyDescent="0.3">
      <c r="A4761" s="82">
        <v>4730</v>
      </c>
      <c r="B4761" s="94">
        <f t="shared" si="1025"/>
        <v>8.3413117516257265E-40</v>
      </c>
      <c r="C4761" s="179">
        <f t="shared" si="1026"/>
        <v>8.3224951888817726E-40</v>
      </c>
      <c r="D4761" s="166">
        <f t="shared" si="1027"/>
        <v>2.2558277767625785E-3</v>
      </c>
      <c r="E4761" s="167">
        <f t="shared" si="1037"/>
        <v>24.291375447755232</v>
      </c>
      <c r="F4761" s="168">
        <f t="shared" si="1038"/>
        <v>10.672321211863796</v>
      </c>
      <c r="G4761" s="168">
        <f t="shared" si="1028"/>
        <v>370884.75425869739</v>
      </c>
      <c r="H4761" s="168">
        <f t="shared" si="1029"/>
        <v>271310.33852408634</v>
      </c>
      <c r="I4761" s="169">
        <f t="shared" si="1030"/>
        <v>642195.09278278379</v>
      </c>
      <c r="J4761" s="169">
        <f t="shared" si="1032"/>
        <v>608052.12489460246</v>
      </c>
      <c r="K4761" s="95"/>
      <c r="L4761" s="265">
        <f t="shared" si="1031"/>
        <v>246166.00327281383</v>
      </c>
      <c r="M4761" s="265">
        <f>$G4761*NonHospFrac+theModel!$H4761*NonHospFrac</f>
        <v>396029.08950996993</v>
      </c>
      <c r="N4761" s="266">
        <f t="shared" si="1033"/>
        <v>642195.09278278379</v>
      </c>
      <c r="O4761" s="159"/>
      <c r="P4761" s="265">
        <f t="shared" si="1034"/>
        <v>233078.33250210647</v>
      </c>
      <c r="Q4761" s="265">
        <f t="shared" si="1035"/>
        <v>396027.53486829513</v>
      </c>
      <c r="R4761" s="266">
        <f t="shared" si="1036"/>
        <v>629105.86737040163</v>
      </c>
    </row>
    <row r="4762" spans="1:18" x14ac:dyDescent="0.3">
      <c r="A4762" s="82">
        <v>4731</v>
      </c>
      <c r="B4762" s="94">
        <f t="shared" si="1025"/>
        <v>8.1854922172380097E-40</v>
      </c>
      <c r="C4762" s="179">
        <f t="shared" si="1026"/>
        <v>8.1670271565278909E-40</v>
      </c>
      <c r="D4762" s="166">
        <f t="shared" si="1027"/>
        <v>2.2558277767625785E-3</v>
      </c>
      <c r="E4762" s="167">
        <f t="shared" si="1037"/>
        <v>24.291375447755232</v>
      </c>
      <c r="F4762" s="168">
        <f t="shared" si="1038"/>
        <v>10.674577039640559</v>
      </c>
      <c r="G4762" s="168">
        <f t="shared" si="1028"/>
        <v>370963.14883791079</v>
      </c>
      <c r="H4762" s="168">
        <f t="shared" si="1029"/>
        <v>271310.33852408634</v>
      </c>
      <c r="I4762" s="169">
        <f t="shared" si="1030"/>
        <v>642273.48736199713</v>
      </c>
      <c r="J4762" s="169">
        <f t="shared" si="1032"/>
        <v>608116.76958530559</v>
      </c>
      <c r="K4762" s="95"/>
      <c r="L4762" s="265">
        <f t="shared" si="1031"/>
        <v>246196.05345609938</v>
      </c>
      <c r="M4762" s="265">
        <f>$G4762*NonHospFrac+theModel!$H4762*NonHospFrac</f>
        <v>396077.43390589772</v>
      </c>
      <c r="N4762" s="266">
        <f t="shared" si="1033"/>
        <v>642273.48736199713</v>
      </c>
      <c r="O4762" s="159"/>
      <c r="P4762" s="265">
        <f t="shared" si="1034"/>
        <v>233103.11208283206</v>
      </c>
      <c r="Q4762" s="265">
        <f t="shared" si="1035"/>
        <v>396075.87926422292</v>
      </c>
      <c r="R4762" s="266">
        <f t="shared" si="1036"/>
        <v>629178.99134705495</v>
      </c>
    </row>
    <row r="4763" spans="1:18" x14ac:dyDescent="0.3">
      <c r="A4763" s="82">
        <v>4732</v>
      </c>
      <c r="B4763" s="94">
        <f t="shared" si="1025"/>
        <v>8.0325834633152492E-40</v>
      </c>
      <c r="C4763" s="179">
        <f t="shared" si="1026"/>
        <v>8.0144633384195382E-40</v>
      </c>
      <c r="D4763" s="166">
        <f t="shared" si="1027"/>
        <v>2.2558277767625785E-3</v>
      </c>
      <c r="E4763" s="167">
        <f t="shared" si="1037"/>
        <v>24.291375447755232</v>
      </c>
      <c r="F4763" s="168">
        <f t="shared" si="1038"/>
        <v>10.676832867417321</v>
      </c>
      <c r="G4763" s="168">
        <f t="shared" si="1028"/>
        <v>371041.54341712419</v>
      </c>
      <c r="H4763" s="168">
        <f t="shared" si="1029"/>
        <v>271310.33852408634</v>
      </c>
      <c r="I4763" s="169">
        <f t="shared" si="1030"/>
        <v>642351.88194121048</v>
      </c>
      <c r="J4763" s="169">
        <f t="shared" si="1032"/>
        <v>608181.41164096387</v>
      </c>
      <c r="K4763" s="95"/>
      <c r="L4763" s="265">
        <f t="shared" si="1031"/>
        <v>246226.10363938496</v>
      </c>
      <c r="M4763" s="265">
        <f>$G4763*NonHospFrac+theModel!$H4763*NonHospFrac</f>
        <v>396125.77830182551</v>
      </c>
      <c r="N4763" s="266">
        <f t="shared" si="1033"/>
        <v>642351.88194121048</v>
      </c>
      <c r="O4763" s="159"/>
      <c r="P4763" s="265">
        <f t="shared" si="1034"/>
        <v>233127.8906534932</v>
      </c>
      <c r="Q4763" s="265">
        <f t="shared" si="1035"/>
        <v>396124.22366015072</v>
      </c>
      <c r="R4763" s="266">
        <f t="shared" si="1036"/>
        <v>629252.11431364389</v>
      </c>
    </row>
    <row r="4764" spans="1:18" x14ac:dyDescent="0.3">
      <c r="A4764" s="82">
        <v>4733</v>
      </c>
      <c r="B4764" s="94">
        <f t="shared" si="1025"/>
        <v>7.8825311151410784E-40</v>
      </c>
      <c r="C4764" s="179">
        <f t="shared" si="1026"/>
        <v>7.8647494825003478E-40</v>
      </c>
      <c r="D4764" s="166">
        <f t="shared" si="1027"/>
        <v>2.2558277767625785E-3</v>
      </c>
      <c r="E4764" s="167">
        <f t="shared" si="1037"/>
        <v>24.291375447755232</v>
      </c>
      <c r="F4764" s="168">
        <f t="shared" si="1038"/>
        <v>10.679088695194084</v>
      </c>
      <c r="G4764" s="168">
        <f t="shared" si="1028"/>
        <v>371119.93799633771</v>
      </c>
      <c r="H4764" s="168">
        <f t="shared" si="1029"/>
        <v>271310.33852408634</v>
      </c>
      <c r="I4764" s="169">
        <f t="shared" si="1030"/>
        <v>642430.27652042406</v>
      </c>
      <c r="J4764" s="169">
        <f t="shared" si="1032"/>
        <v>608246.05106168485</v>
      </c>
      <c r="K4764" s="95"/>
      <c r="L4764" s="265">
        <f t="shared" si="1031"/>
        <v>246256.15382267057</v>
      </c>
      <c r="M4764" s="265">
        <f>$G4764*NonHospFrac+theModel!$H4764*NonHospFrac</f>
        <v>396174.12269775348</v>
      </c>
      <c r="N4764" s="266">
        <f t="shared" si="1033"/>
        <v>642430.27652042406</v>
      </c>
      <c r="O4764" s="159"/>
      <c r="P4764" s="265">
        <f t="shared" si="1034"/>
        <v>233152.66821413103</v>
      </c>
      <c r="Q4764" s="265">
        <f t="shared" si="1035"/>
        <v>396172.56805607869</v>
      </c>
      <c r="R4764" s="266">
        <f t="shared" si="1036"/>
        <v>629325.23627020977</v>
      </c>
    </row>
    <row r="4765" spans="1:18" x14ac:dyDescent="0.3">
      <c r="A4765" s="82">
        <v>4734</v>
      </c>
      <c r="B4765" s="94">
        <f t="shared" si="1025"/>
        <v>7.7352818137447194E-40</v>
      </c>
      <c r="C4765" s="179">
        <f t="shared" si="1026"/>
        <v>7.7178323501681871E-40</v>
      </c>
      <c r="D4765" s="166">
        <f t="shared" si="1027"/>
        <v>2.2558277767625785E-3</v>
      </c>
      <c r="E4765" s="167">
        <f t="shared" si="1037"/>
        <v>24.291375447755232</v>
      </c>
      <c r="F4765" s="168">
        <f t="shared" si="1038"/>
        <v>10.681344522970846</v>
      </c>
      <c r="G4765" s="168">
        <f t="shared" si="1028"/>
        <v>371198.33257555106</v>
      </c>
      <c r="H4765" s="168">
        <f t="shared" si="1029"/>
        <v>271310.33852408634</v>
      </c>
      <c r="I4765" s="169">
        <f t="shared" si="1030"/>
        <v>642508.6710996374</v>
      </c>
      <c r="J4765" s="169">
        <f t="shared" si="1032"/>
        <v>608310.68784757564</v>
      </c>
      <c r="K4765" s="95"/>
      <c r="L4765" s="265">
        <f t="shared" si="1031"/>
        <v>246286.20400595613</v>
      </c>
      <c r="M4765" s="265">
        <f>$G4765*NonHospFrac+theModel!$H4765*NonHospFrac</f>
        <v>396222.46709368122</v>
      </c>
      <c r="N4765" s="266">
        <f t="shared" si="1033"/>
        <v>642508.6710996374</v>
      </c>
      <c r="O4765" s="159"/>
      <c r="P4765" s="265">
        <f t="shared" si="1034"/>
        <v>233177.44476478666</v>
      </c>
      <c r="Q4765" s="265">
        <f t="shared" si="1035"/>
        <v>396220.91245200642</v>
      </c>
      <c r="R4765" s="266">
        <f t="shared" si="1036"/>
        <v>629398.35721679311</v>
      </c>
    </row>
    <row r="4766" spans="1:18" x14ac:dyDescent="0.3">
      <c r="A4766" s="82">
        <v>4735</v>
      </c>
      <c r="B4766" s="94">
        <f t="shared" si="1025"/>
        <v>7.5907831969246925E-40</v>
      </c>
      <c r="C4766" s="179">
        <f t="shared" si="1026"/>
        <v>7.5736596973416868E-40</v>
      </c>
      <c r="D4766" s="166">
        <f t="shared" si="1027"/>
        <v>2.2558277767625785E-3</v>
      </c>
      <c r="E4766" s="167">
        <f t="shared" si="1037"/>
        <v>24.291375447755232</v>
      </c>
      <c r="F4766" s="168">
        <f t="shared" si="1038"/>
        <v>10.683600350747609</v>
      </c>
      <c r="G4766" s="168">
        <f t="shared" si="1028"/>
        <v>371276.72715476458</v>
      </c>
      <c r="H4766" s="168">
        <f t="shared" si="1029"/>
        <v>271310.33852408634</v>
      </c>
      <c r="I4766" s="169">
        <f t="shared" si="1030"/>
        <v>642587.06567885098</v>
      </c>
      <c r="J4766" s="169">
        <f t="shared" si="1032"/>
        <v>608375.32199874392</v>
      </c>
      <c r="K4766" s="95"/>
      <c r="L4766" s="265">
        <f t="shared" si="1031"/>
        <v>246316.25418924174</v>
      </c>
      <c r="M4766" s="265">
        <f>$G4766*NonHospFrac+theModel!$H4766*NonHospFrac</f>
        <v>396270.81148960919</v>
      </c>
      <c r="N4766" s="266">
        <f t="shared" si="1033"/>
        <v>642587.06567885098</v>
      </c>
      <c r="O4766" s="159"/>
      <c r="P4766" s="265">
        <f t="shared" si="1034"/>
        <v>233202.22030550137</v>
      </c>
      <c r="Q4766" s="265">
        <f t="shared" si="1035"/>
        <v>396269.25684793439</v>
      </c>
      <c r="R4766" s="266">
        <f t="shared" si="1036"/>
        <v>629471.47715343582</v>
      </c>
    </row>
    <row r="4767" spans="1:18" x14ac:dyDescent="0.3">
      <c r="A4767" s="82">
        <v>4736</v>
      </c>
      <c r="B4767" s="94">
        <f t="shared" ref="B4767:B4830" si="1039">Constant*EXP(PowerTerm*(A4767)/7)</f>
        <v>7.4489838806299285E-40</v>
      </c>
      <c r="C4767" s="179">
        <f t="shared" ref="C4767:C4830" si="1040">(1-theFloor)*B4767</f>
        <v>7.4321802558833469E-40</v>
      </c>
      <c r="D4767" s="166">
        <f t="shared" ref="D4767:D4830" si="1041">theFloor</f>
        <v>2.2558277767625785E-3</v>
      </c>
      <c r="E4767" s="167">
        <f t="shared" si="1037"/>
        <v>24.291375447755232</v>
      </c>
      <c r="F4767" s="168">
        <f t="shared" si="1038"/>
        <v>10.685856178524372</v>
      </c>
      <c r="G4767" s="168">
        <f t="shared" ref="G4767:G4830" si="1042">$B$22*F4767*totInfected/365.25</f>
        <v>371355.12173397787</v>
      </c>
      <c r="H4767" s="168">
        <f t="shared" ref="H4767:H4830" si="1043">lostQALYs_Injured*E4767*totInfected/365.25</f>
        <v>271310.33852408634</v>
      </c>
      <c r="I4767" s="169">
        <f t="shared" ref="I4767:I4830" si="1044">H4767+G4767</f>
        <v>642665.46025806421</v>
      </c>
      <c r="J4767" s="169">
        <f t="shared" si="1032"/>
        <v>608439.95351529669</v>
      </c>
      <c r="K4767" s="95"/>
      <c r="L4767" s="265">
        <f t="shared" ref="L4767:L4830" si="1045">$G4767*HospFrac+$H4767*HospFrac</f>
        <v>246346.30437252729</v>
      </c>
      <c r="M4767" s="265">
        <f>$G4767*NonHospFrac+theModel!$H4767*NonHospFrac</f>
        <v>396319.15588553692</v>
      </c>
      <c r="N4767" s="266">
        <f t="shared" si="1033"/>
        <v>642665.46025806421</v>
      </c>
      <c r="O4767" s="159"/>
      <c r="P4767" s="265">
        <f t="shared" si="1034"/>
        <v>233226.99483631621</v>
      </c>
      <c r="Q4767" s="265">
        <f t="shared" si="1035"/>
        <v>396317.60124386213</v>
      </c>
      <c r="R4767" s="266">
        <f t="shared" si="1036"/>
        <v>629544.59608017839</v>
      </c>
    </row>
    <row r="4768" spans="1:18" x14ac:dyDescent="0.3">
      <c r="A4768" s="82">
        <v>4737</v>
      </c>
      <c r="B4768" s="94">
        <f t="shared" si="1039"/>
        <v>7.3098334406869223E-40</v>
      </c>
      <c r="C4768" s="179">
        <f t="shared" si="1040"/>
        <v>7.293343715367913E-40</v>
      </c>
      <c r="D4768" s="166">
        <f t="shared" si="1041"/>
        <v>2.2558277767625785E-3</v>
      </c>
      <c r="E4768" s="167">
        <f t="shared" si="1037"/>
        <v>24.291375447755232</v>
      </c>
      <c r="F4768" s="168">
        <f t="shared" si="1038"/>
        <v>10.688112006301134</v>
      </c>
      <c r="G4768" s="168">
        <f t="shared" si="1042"/>
        <v>371433.51631319139</v>
      </c>
      <c r="H4768" s="168">
        <f t="shared" si="1043"/>
        <v>271310.33852408634</v>
      </c>
      <c r="I4768" s="169">
        <f t="shared" si="1044"/>
        <v>642743.85483727767</v>
      </c>
      <c r="J4768" s="169">
        <f t="shared" ref="J4768:J4831" si="1046">J4767+(I4768-I4767)/(1+discountDaily)^A4768</f>
        <v>608504.58239734184</v>
      </c>
      <c r="K4768" s="95"/>
      <c r="L4768" s="265">
        <f t="shared" si="1045"/>
        <v>246376.3545558129</v>
      </c>
      <c r="M4768" s="265">
        <f>$G4768*NonHospFrac+theModel!$H4768*NonHospFrac</f>
        <v>396367.50028146483</v>
      </c>
      <c r="N4768" s="266">
        <f t="shared" ref="N4768:N4831" si="1047">L4768+M4768</f>
        <v>642743.85483727767</v>
      </c>
      <c r="O4768" s="159"/>
      <c r="P4768" s="265">
        <f t="shared" ref="P4768:P4831" si="1048">P4767+(L4768-L4767)/(1+discountDaily)^A4768</f>
        <v>233251.76835727246</v>
      </c>
      <c r="Q4768" s="265">
        <f t="shared" ref="Q4768:Q4831" si="1049">Q4767+(M4768-M4767)/(1+discountDaily)^B4768</f>
        <v>396365.94563979004</v>
      </c>
      <c r="R4768" s="266">
        <f t="shared" ref="R4768:R4831" si="1050">P4768+Q4768</f>
        <v>629617.71399706253</v>
      </c>
    </row>
    <row r="4769" spans="1:18" x14ac:dyDescent="0.3">
      <c r="A4769" s="82">
        <v>4738</v>
      </c>
      <c r="B4769" s="94">
        <f t="shared" si="1039"/>
        <v>7.1732823948688896E-40</v>
      </c>
      <c r="C4769" s="179">
        <f t="shared" si="1040"/>
        <v>7.1571007051919822E-40</v>
      </c>
      <c r="D4769" s="166">
        <f t="shared" si="1041"/>
        <v>2.2558277767625785E-3</v>
      </c>
      <c r="E4769" s="167">
        <f t="shared" ref="E4769:E4832" si="1051">C4769+E4768</f>
        <v>24.291375447755232</v>
      </c>
      <c r="F4769" s="168">
        <f t="shared" ref="F4769:F4832" si="1052">D4769+F4768</f>
        <v>10.690367834077897</v>
      </c>
      <c r="G4769" s="168">
        <f t="shared" si="1042"/>
        <v>371511.91089240473</v>
      </c>
      <c r="H4769" s="168">
        <f t="shared" si="1043"/>
        <v>271310.33852408634</v>
      </c>
      <c r="I4769" s="169">
        <f t="shared" si="1044"/>
        <v>642822.24941649102</v>
      </c>
      <c r="J4769" s="169">
        <f t="shared" si="1046"/>
        <v>608569.20864498639</v>
      </c>
      <c r="K4769" s="95"/>
      <c r="L4769" s="265">
        <f t="shared" si="1045"/>
        <v>246406.40473909845</v>
      </c>
      <c r="M4769" s="265">
        <f>$G4769*NonHospFrac+theModel!$H4769*NonHospFrac</f>
        <v>396415.84467739263</v>
      </c>
      <c r="N4769" s="266">
        <f t="shared" si="1047"/>
        <v>642822.24941649102</v>
      </c>
      <c r="O4769" s="159"/>
      <c r="P4769" s="265">
        <f t="shared" si="1048"/>
        <v>233276.54086841116</v>
      </c>
      <c r="Q4769" s="265">
        <f t="shared" si="1049"/>
        <v>396414.29003571783</v>
      </c>
      <c r="R4769" s="266">
        <f t="shared" si="1050"/>
        <v>629690.83090412896</v>
      </c>
    </row>
    <row r="4770" spans="1:18" x14ac:dyDescent="0.3">
      <c r="A4770" s="82">
        <v>4739</v>
      </c>
      <c r="B4770" s="94">
        <f t="shared" si="1039"/>
        <v>7.0392821852997678E-40</v>
      </c>
      <c r="C4770" s="179">
        <f t="shared" si="1040"/>
        <v>7.0234027770176986E-40</v>
      </c>
      <c r="D4770" s="166">
        <f t="shared" si="1041"/>
        <v>2.2558277767625785E-3</v>
      </c>
      <c r="E4770" s="167">
        <f t="shared" si="1051"/>
        <v>24.291375447755232</v>
      </c>
      <c r="F4770" s="168">
        <f t="shared" si="1052"/>
        <v>10.692623661854659</v>
      </c>
      <c r="G4770" s="168">
        <f t="shared" si="1042"/>
        <v>371590.30547161825</v>
      </c>
      <c r="H4770" s="168">
        <f t="shared" si="1043"/>
        <v>271310.33852408634</v>
      </c>
      <c r="I4770" s="169">
        <f t="shared" si="1044"/>
        <v>642900.64399570459</v>
      </c>
      <c r="J4770" s="169">
        <f t="shared" si="1046"/>
        <v>608633.83225833811</v>
      </c>
      <c r="K4770" s="95"/>
      <c r="L4770" s="265">
        <f t="shared" si="1045"/>
        <v>246436.45492238406</v>
      </c>
      <c r="M4770" s="265">
        <f>$G4770*NonHospFrac+theModel!$H4770*NonHospFrac</f>
        <v>396464.18907332048</v>
      </c>
      <c r="N4770" s="266">
        <f t="shared" si="1047"/>
        <v>642900.64399570459</v>
      </c>
      <c r="O4770" s="159"/>
      <c r="P4770" s="265">
        <f t="shared" si="1048"/>
        <v>233301.3123697736</v>
      </c>
      <c r="Q4770" s="265">
        <f t="shared" si="1049"/>
        <v>396462.63443164568</v>
      </c>
      <c r="R4770" s="266">
        <f t="shared" si="1050"/>
        <v>629763.94680141925</v>
      </c>
    </row>
    <row r="4771" spans="1:18" x14ac:dyDescent="0.3">
      <c r="A4771" s="82">
        <v>4740</v>
      </c>
      <c r="B4771" s="94">
        <f t="shared" si="1039"/>
        <v>6.9077851611869182E-40</v>
      </c>
      <c r="C4771" s="179">
        <f t="shared" si="1040"/>
        <v>6.8922023875444044E-40</v>
      </c>
      <c r="D4771" s="166">
        <f t="shared" si="1041"/>
        <v>2.2558277767625785E-3</v>
      </c>
      <c r="E4771" s="167">
        <f t="shared" si="1051"/>
        <v>24.291375447755232</v>
      </c>
      <c r="F4771" s="168">
        <f t="shared" si="1052"/>
        <v>10.694879489631422</v>
      </c>
      <c r="G4771" s="168">
        <f t="shared" si="1042"/>
        <v>371668.7000508316</v>
      </c>
      <c r="H4771" s="168">
        <f t="shared" si="1043"/>
        <v>271310.33852408634</v>
      </c>
      <c r="I4771" s="169">
        <f t="shared" si="1044"/>
        <v>642979.03857491794</v>
      </c>
      <c r="J4771" s="169">
        <f t="shared" si="1046"/>
        <v>608698.45323750388</v>
      </c>
      <c r="K4771" s="95"/>
      <c r="L4771" s="265">
        <f t="shared" si="1045"/>
        <v>246466.50510566961</v>
      </c>
      <c r="M4771" s="265">
        <f>$G4771*NonHospFrac+theModel!$H4771*NonHospFrac</f>
        <v>396512.53346924833</v>
      </c>
      <c r="N4771" s="266">
        <f t="shared" si="1047"/>
        <v>642979.03857491794</v>
      </c>
      <c r="O4771" s="159"/>
      <c r="P4771" s="265">
        <f t="shared" si="1048"/>
        <v>233326.08286140082</v>
      </c>
      <c r="Q4771" s="265">
        <f t="shared" si="1049"/>
        <v>396510.97882757353</v>
      </c>
      <c r="R4771" s="266">
        <f t="shared" si="1050"/>
        <v>629837.06168897438</v>
      </c>
    </row>
    <row r="4772" spans="1:18" x14ac:dyDescent="0.3">
      <c r="A4772" s="82">
        <v>4741</v>
      </c>
      <c r="B4772" s="94">
        <f t="shared" si="1039"/>
        <v>6.7787445618763934E-40</v>
      </c>
      <c r="C4772" s="179">
        <f t="shared" si="1040"/>
        <v>6.7634528816021344E-40</v>
      </c>
      <c r="D4772" s="166">
        <f t="shared" si="1041"/>
        <v>2.2558277767625785E-3</v>
      </c>
      <c r="E4772" s="167">
        <f t="shared" si="1051"/>
        <v>24.291375447755232</v>
      </c>
      <c r="F4772" s="168">
        <f t="shared" si="1052"/>
        <v>10.697135317408184</v>
      </c>
      <c r="G4772" s="168">
        <f t="shared" si="1042"/>
        <v>371747.09463004506</v>
      </c>
      <c r="H4772" s="168">
        <f t="shared" si="1043"/>
        <v>271310.33852408634</v>
      </c>
      <c r="I4772" s="169">
        <f t="shared" si="1044"/>
        <v>643057.4331541314</v>
      </c>
      <c r="J4772" s="169">
        <f t="shared" si="1046"/>
        <v>608763.07158259151</v>
      </c>
      <c r="K4772" s="95"/>
      <c r="L4772" s="265">
        <f t="shared" si="1045"/>
        <v>246496.55528895519</v>
      </c>
      <c r="M4772" s="265">
        <f>$G4772*NonHospFrac+theModel!$H4772*NonHospFrac</f>
        <v>396560.87786517618</v>
      </c>
      <c r="N4772" s="266">
        <f t="shared" si="1047"/>
        <v>643057.4331541314</v>
      </c>
      <c r="O4772" s="159"/>
      <c r="P4772" s="265">
        <f t="shared" si="1048"/>
        <v>233350.85234333406</v>
      </c>
      <c r="Q4772" s="265">
        <f t="shared" si="1049"/>
        <v>396559.32322350139</v>
      </c>
      <c r="R4772" s="266">
        <f t="shared" si="1050"/>
        <v>629910.17556683545</v>
      </c>
    </row>
    <row r="4773" spans="1:18" x14ac:dyDescent="0.3">
      <c r="A4773" s="82">
        <v>4742</v>
      </c>
      <c r="B4773" s="94">
        <f t="shared" si="1039"/>
        <v>6.6521145002247376E-40</v>
      </c>
      <c r="C4773" s="179">
        <f t="shared" si="1040"/>
        <v>6.6371084755609251E-40</v>
      </c>
      <c r="D4773" s="166">
        <f t="shared" si="1041"/>
        <v>2.2558277767625785E-3</v>
      </c>
      <c r="E4773" s="167">
        <f t="shared" si="1051"/>
        <v>24.291375447755232</v>
      </c>
      <c r="F4773" s="168">
        <f t="shared" si="1052"/>
        <v>10.699391145184947</v>
      </c>
      <c r="G4773" s="168">
        <f t="shared" si="1042"/>
        <v>371825.48920925841</v>
      </c>
      <c r="H4773" s="168">
        <f t="shared" si="1043"/>
        <v>271310.33852408634</v>
      </c>
      <c r="I4773" s="169">
        <f t="shared" si="1044"/>
        <v>643135.82773334475</v>
      </c>
      <c r="J4773" s="169">
        <f t="shared" si="1046"/>
        <v>608827.68729370798</v>
      </c>
      <c r="K4773" s="95"/>
      <c r="L4773" s="265">
        <f t="shared" si="1045"/>
        <v>246526.60547224074</v>
      </c>
      <c r="M4773" s="265">
        <f>$G4773*NonHospFrac+theModel!$H4773*NonHospFrac</f>
        <v>396609.22226110398</v>
      </c>
      <c r="N4773" s="266">
        <f t="shared" si="1047"/>
        <v>643135.82773334475</v>
      </c>
      <c r="O4773" s="159"/>
      <c r="P4773" s="265">
        <f t="shared" si="1048"/>
        <v>233375.62081561444</v>
      </c>
      <c r="Q4773" s="265">
        <f t="shared" si="1049"/>
        <v>396607.66761942918</v>
      </c>
      <c r="R4773" s="266">
        <f t="shared" si="1050"/>
        <v>629983.28843504365</v>
      </c>
    </row>
    <row r="4774" spans="1:18" x14ac:dyDescent="0.3">
      <c r="A4774" s="82">
        <v>4743</v>
      </c>
      <c r="B4774" s="94">
        <f t="shared" si="1039"/>
        <v>6.5278499462814097E-40</v>
      </c>
      <c r="C4774" s="179">
        <f t="shared" si="1040"/>
        <v>6.5131242410500503E-40</v>
      </c>
      <c r="D4774" s="166">
        <f t="shared" si="1041"/>
        <v>2.2558277767625785E-3</v>
      </c>
      <c r="E4774" s="167">
        <f t="shared" si="1051"/>
        <v>24.291375447755232</v>
      </c>
      <c r="F4774" s="168">
        <f t="shared" si="1052"/>
        <v>10.70164697296171</v>
      </c>
      <c r="G4774" s="168">
        <f t="shared" si="1042"/>
        <v>371903.88378847193</v>
      </c>
      <c r="H4774" s="168">
        <f t="shared" si="1043"/>
        <v>271310.33852408634</v>
      </c>
      <c r="I4774" s="169">
        <f t="shared" si="1044"/>
        <v>643214.22231255821</v>
      </c>
      <c r="J4774" s="169">
        <f t="shared" si="1046"/>
        <v>608892.30037096096</v>
      </c>
      <c r="K4774" s="95"/>
      <c r="L4774" s="265">
        <f t="shared" si="1045"/>
        <v>246556.65565552638</v>
      </c>
      <c r="M4774" s="265">
        <f>$G4774*NonHospFrac+theModel!$H4774*NonHospFrac</f>
        <v>396657.56665703189</v>
      </c>
      <c r="N4774" s="266">
        <f t="shared" si="1047"/>
        <v>643214.22231255821</v>
      </c>
      <c r="O4774" s="159"/>
      <c r="P4774" s="265">
        <f t="shared" si="1048"/>
        <v>233400.38827828321</v>
      </c>
      <c r="Q4774" s="265">
        <f t="shared" si="1049"/>
        <v>396656.01201535709</v>
      </c>
      <c r="R4774" s="266">
        <f t="shared" si="1050"/>
        <v>630056.40029364033</v>
      </c>
    </row>
    <row r="4775" spans="1:18" x14ac:dyDescent="0.3">
      <c r="A4775" s="82">
        <v>4744</v>
      </c>
      <c r="B4775" s="94">
        <f t="shared" si="1039"/>
        <v>6.4059067112760238E-40</v>
      </c>
      <c r="C4775" s="179">
        <f t="shared" si="1040"/>
        <v>6.3914560889813776E-40</v>
      </c>
      <c r="D4775" s="166">
        <f t="shared" si="1041"/>
        <v>2.2558277767625785E-3</v>
      </c>
      <c r="E4775" s="167">
        <f t="shared" si="1051"/>
        <v>24.291375447755232</v>
      </c>
      <c r="F4775" s="168">
        <f t="shared" si="1052"/>
        <v>10.703902800738472</v>
      </c>
      <c r="G4775" s="168">
        <f t="shared" si="1042"/>
        <v>371982.27836768527</v>
      </c>
      <c r="H4775" s="168">
        <f t="shared" si="1043"/>
        <v>271310.33852408634</v>
      </c>
      <c r="I4775" s="169">
        <f t="shared" si="1044"/>
        <v>643292.61689177155</v>
      </c>
      <c r="J4775" s="169">
        <f t="shared" si="1046"/>
        <v>608956.91081445769</v>
      </c>
      <c r="K4775" s="95"/>
      <c r="L4775" s="265">
        <f t="shared" si="1045"/>
        <v>246586.7058388119</v>
      </c>
      <c r="M4775" s="265">
        <f>$G4775*NonHospFrac+theModel!$H4775*NonHospFrac</f>
        <v>396705.91105295968</v>
      </c>
      <c r="N4775" s="266">
        <f t="shared" si="1047"/>
        <v>643292.61689177155</v>
      </c>
      <c r="O4775" s="159"/>
      <c r="P4775" s="265">
        <f t="shared" si="1048"/>
        <v>233425.15473138134</v>
      </c>
      <c r="Q4775" s="265">
        <f t="shared" si="1049"/>
        <v>396704.35641128488</v>
      </c>
      <c r="R4775" s="266">
        <f t="shared" si="1050"/>
        <v>630129.51114266622</v>
      </c>
    </row>
    <row r="4776" spans="1:18" x14ac:dyDescent="0.3">
      <c r="A4776" s="82">
        <v>4745</v>
      </c>
      <c r="B4776" s="94">
        <f t="shared" si="1039"/>
        <v>6.2862414319047218E-40</v>
      </c>
      <c r="C4776" s="179">
        <f t="shared" si="1040"/>
        <v>6.2720607538711956E-40</v>
      </c>
      <c r="D4776" s="166">
        <f t="shared" si="1041"/>
        <v>2.2558277767625785E-3</v>
      </c>
      <c r="E4776" s="167">
        <f t="shared" si="1051"/>
        <v>24.291375447755232</v>
      </c>
      <c r="F4776" s="168">
        <f t="shared" si="1052"/>
        <v>10.706158628515235</v>
      </c>
      <c r="G4776" s="168">
        <f t="shared" si="1042"/>
        <v>372060.67294689879</v>
      </c>
      <c r="H4776" s="168">
        <f t="shared" si="1043"/>
        <v>271310.33852408634</v>
      </c>
      <c r="I4776" s="169">
        <f t="shared" si="1044"/>
        <v>643371.01147098513</v>
      </c>
      <c r="J4776" s="169">
        <f t="shared" si="1046"/>
        <v>609021.51862430573</v>
      </c>
      <c r="K4776" s="95"/>
      <c r="L4776" s="265">
        <f t="shared" si="1045"/>
        <v>246616.75602209754</v>
      </c>
      <c r="M4776" s="265">
        <f>$G4776*NonHospFrac+theModel!$H4776*NonHospFrac</f>
        <v>396754.25544888759</v>
      </c>
      <c r="N4776" s="266">
        <f t="shared" si="1047"/>
        <v>643371.01147098513</v>
      </c>
      <c r="O4776" s="159"/>
      <c r="P4776" s="265">
        <f t="shared" si="1048"/>
        <v>233449.92017495018</v>
      </c>
      <c r="Q4776" s="265">
        <f t="shared" si="1049"/>
        <v>396752.70080721279</v>
      </c>
      <c r="R4776" s="266">
        <f t="shared" si="1050"/>
        <v>630202.620982163</v>
      </c>
    </row>
    <row r="4777" spans="1:18" x14ac:dyDescent="0.3">
      <c r="A4777" s="82">
        <v>4746</v>
      </c>
      <c r="B4777" s="94">
        <f t="shared" si="1039"/>
        <v>6.1688115549101605E-40</v>
      </c>
      <c r="C4777" s="179">
        <f t="shared" si="1040"/>
        <v>6.1548957784549804E-40</v>
      </c>
      <c r="D4777" s="166">
        <f t="shared" si="1041"/>
        <v>2.2558277767625785E-3</v>
      </c>
      <c r="E4777" s="167">
        <f t="shared" si="1051"/>
        <v>24.291375447755232</v>
      </c>
      <c r="F4777" s="168">
        <f t="shared" si="1052"/>
        <v>10.708414456291997</v>
      </c>
      <c r="G4777" s="168">
        <f t="shared" si="1042"/>
        <v>372139.06752611208</v>
      </c>
      <c r="H4777" s="168">
        <f t="shared" si="1043"/>
        <v>271310.33852408634</v>
      </c>
      <c r="I4777" s="169">
        <f t="shared" si="1044"/>
        <v>643449.40605019848</v>
      </c>
      <c r="J4777" s="169">
        <f t="shared" si="1046"/>
        <v>609086.12380061205</v>
      </c>
      <c r="K4777" s="95"/>
      <c r="L4777" s="265">
        <f t="shared" si="1045"/>
        <v>246646.80620538307</v>
      </c>
      <c r="M4777" s="265">
        <f>$G4777*NonHospFrac+theModel!$H4777*NonHospFrac</f>
        <v>396802.59984481533</v>
      </c>
      <c r="N4777" s="266">
        <f t="shared" si="1047"/>
        <v>643449.40605019836</v>
      </c>
      <c r="O4777" s="159"/>
      <c r="P4777" s="265">
        <f t="shared" si="1048"/>
        <v>233474.68460903069</v>
      </c>
      <c r="Q4777" s="265">
        <f t="shared" si="1049"/>
        <v>396801.04520314053</v>
      </c>
      <c r="R4777" s="266">
        <f t="shared" si="1050"/>
        <v>630275.72981217119</v>
      </c>
    </row>
    <row r="4778" spans="1:18" x14ac:dyDescent="0.3">
      <c r="A4778" s="82">
        <v>4747</v>
      </c>
      <c r="B4778" s="94">
        <f t="shared" si="1039"/>
        <v>6.0535753219490424E-40</v>
      </c>
      <c r="C4778" s="179">
        <f t="shared" si="1040"/>
        <v>6.0399194985890651E-40</v>
      </c>
      <c r="D4778" s="166">
        <f t="shared" si="1041"/>
        <v>2.2558277767625785E-3</v>
      </c>
      <c r="E4778" s="167">
        <f t="shared" si="1051"/>
        <v>24.291375447755232</v>
      </c>
      <c r="F4778" s="168">
        <f t="shared" si="1052"/>
        <v>10.71067028406876</v>
      </c>
      <c r="G4778" s="168">
        <f t="shared" si="1042"/>
        <v>372217.4621053256</v>
      </c>
      <c r="H4778" s="168">
        <f t="shared" si="1043"/>
        <v>271310.33852408634</v>
      </c>
      <c r="I4778" s="169">
        <f t="shared" si="1044"/>
        <v>643527.80062941194</v>
      </c>
      <c r="J4778" s="169">
        <f t="shared" si="1046"/>
        <v>609150.72634348425</v>
      </c>
      <c r="K4778" s="95"/>
      <c r="L4778" s="265">
        <f t="shared" si="1045"/>
        <v>246676.85638866868</v>
      </c>
      <c r="M4778" s="265">
        <f>$G4778*NonHospFrac+theModel!$H4778*NonHospFrac</f>
        <v>396850.94424074324</v>
      </c>
      <c r="N4778" s="266">
        <f t="shared" si="1047"/>
        <v>643527.80062941194</v>
      </c>
      <c r="O4778" s="159"/>
      <c r="P4778" s="265">
        <f t="shared" si="1048"/>
        <v>233499.4480336642</v>
      </c>
      <c r="Q4778" s="265">
        <f t="shared" si="1049"/>
        <v>396849.38959906844</v>
      </c>
      <c r="R4778" s="266">
        <f t="shared" si="1050"/>
        <v>630348.8376327327</v>
      </c>
    </row>
    <row r="4779" spans="1:18" x14ac:dyDescent="0.3">
      <c r="A4779" s="82">
        <v>4748</v>
      </c>
      <c r="B4779" s="94">
        <f t="shared" si="1039"/>
        <v>5.9404917547437034E-40</v>
      </c>
      <c r="C4779" s="179">
        <f t="shared" si="1040"/>
        <v>5.9270910284357233E-40</v>
      </c>
      <c r="D4779" s="166">
        <f t="shared" si="1041"/>
        <v>2.2558277767625785E-3</v>
      </c>
      <c r="E4779" s="167">
        <f t="shared" si="1051"/>
        <v>24.291375447755232</v>
      </c>
      <c r="F4779" s="168">
        <f t="shared" si="1052"/>
        <v>10.712926111845523</v>
      </c>
      <c r="G4779" s="168">
        <f t="shared" si="1042"/>
        <v>372295.85668453894</v>
      </c>
      <c r="H4779" s="168">
        <f t="shared" si="1043"/>
        <v>271310.33852408634</v>
      </c>
      <c r="I4779" s="169">
        <f t="shared" si="1044"/>
        <v>643606.19520862529</v>
      </c>
      <c r="J4779" s="169">
        <f t="shared" si="1046"/>
        <v>609215.32625302952</v>
      </c>
      <c r="K4779" s="95"/>
      <c r="L4779" s="265">
        <f t="shared" si="1045"/>
        <v>246706.90657195423</v>
      </c>
      <c r="M4779" s="265">
        <f>$G4779*NonHospFrac+theModel!$H4779*NonHospFrac</f>
        <v>396899.28863667103</v>
      </c>
      <c r="N4779" s="266">
        <f t="shared" si="1047"/>
        <v>643606.19520862529</v>
      </c>
      <c r="O4779" s="159"/>
      <c r="P4779" s="265">
        <f t="shared" si="1048"/>
        <v>233524.21044889171</v>
      </c>
      <c r="Q4779" s="265">
        <f t="shared" si="1049"/>
        <v>396897.73399499623</v>
      </c>
      <c r="R4779" s="266">
        <f t="shared" si="1050"/>
        <v>630421.94444388791</v>
      </c>
    </row>
    <row r="4780" spans="1:18" x14ac:dyDescent="0.3">
      <c r="A4780" s="82">
        <v>4749</v>
      </c>
      <c r="B4780" s="94">
        <f t="shared" si="1039"/>
        <v>5.8295206405088456E-40</v>
      </c>
      <c r="C4780" s="179">
        <f t="shared" si="1040"/>
        <v>5.8163702459227751E-40</v>
      </c>
      <c r="D4780" s="166">
        <f t="shared" si="1041"/>
        <v>2.2558277767625785E-3</v>
      </c>
      <c r="E4780" s="167">
        <f t="shared" si="1051"/>
        <v>24.291375447755232</v>
      </c>
      <c r="F4780" s="168">
        <f t="shared" si="1052"/>
        <v>10.715181939622285</v>
      </c>
      <c r="G4780" s="168">
        <f t="shared" si="1042"/>
        <v>372374.25126375235</v>
      </c>
      <c r="H4780" s="168">
        <f t="shared" si="1043"/>
        <v>271310.33852408634</v>
      </c>
      <c r="I4780" s="169">
        <f t="shared" si="1044"/>
        <v>643684.58978783875</v>
      </c>
      <c r="J4780" s="169">
        <f t="shared" si="1046"/>
        <v>609279.92352935544</v>
      </c>
      <c r="K4780" s="95"/>
      <c r="L4780" s="265">
        <f t="shared" si="1045"/>
        <v>246736.95675523981</v>
      </c>
      <c r="M4780" s="265">
        <f>$G4780*NonHospFrac+theModel!$H4780*NonHospFrac</f>
        <v>396947.63303259888</v>
      </c>
      <c r="N4780" s="266">
        <f t="shared" si="1047"/>
        <v>643684.58978783875</v>
      </c>
      <c r="O4780" s="159"/>
      <c r="P4780" s="265">
        <f t="shared" si="1048"/>
        <v>233548.97185475446</v>
      </c>
      <c r="Q4780" s="265">
        <f t="shared" si="1049"/>
        <v>396946.07839092409</v>
      </c>
      <c r="R4780" s="266">
        <f t="shared" si="1050"/>
        <v>630495.05024567852</v>
      </c>
    </row>
    <row r="4781" spans="1:18" x14ac:dyDescent="0.3">
      <c r="A4781" s="82">
        <v>4750</v>
      </c>
      <c r="B4781" s="94">
        <f t="shared" si="1039"/>
        <v>5.7206225176531365E-40</v>
      </c>
      <c r="C4781" s="179">
        <f t="shared" si="1040"/>
        <v>5.7077177784774406E-40</v>
      </c>
      <c r="D4781" s="166">
        <f t="shared" si="1041"/>
        <v>2.2558277767625785E-3</v>
      </c>
      <c r="E4781" s="167">
        <f t="shared" si="1051"/>
        <v>24.291375447755232</v>
      </c>
      <c r="F4781" s="168">
        <f t="shared" si="1052"/>
        <v>10.717437767399048</v>
      </c>
      <c r="G4781" s="168">
        <f t="shared" si="1042"/>
        <v>372452.64584296587</v>
      </c>
      <c r="H4781" s="168">
        <f t="shared" si="1043"/>
        <v>271310.33852408634</v>
      </c>
      <c r="I4781" s="169">
        <f t="shared" si="1044"/>
        <v>643762.98436705221</v>
      </c>
      <c r="J4781" s="169">
        <f t="shared" si="1046"/>
        <v>609344.51817256922</v>
      </c>
      <c r="K4781" s="95"/>
      <c r="L4781" s="265">
        <f t="shared" si="1045"/>
        <v>246767.00693852542</v>
      </c>
      <c r="M4781" s="265">
        <f>$G4781*NonHospFrac+theModel!$H4781*NonHospFrac</f>
        <v>396995.97742852673</v>
      </c>
      <c r="N4781" s="266">
        <f t="shared" si="1047"/>
        <v>643762.98436705209</v>
      </c>
      <c r="O4781" s="159"/>
      <c r="P4781" s="265">
        <f t="shared" si="1048"/>
        <v>233573.73225129358</v>
      </c>
      <c r="Q4781" s="265">
        <f t="shared" si="1049"/>
        <v>396994.42278685194</v>
      </c>
      <c r="R4781" s="266">
        <f t="shared" si="1050"/>
        <v>630568.15503814549</v>
      </c>
    </row>
    <row r="4782" spans="1:18" x14ac:dyDescent="0.3">
      <c r="A4782" s="82">
        <v>4751</v>
      </c>
      <c r="B4782" s="94">
        <f t="shared" si="1039"/>
        <v>5.6137586617452384E-40</v>
      </c>
      <c r="C4782" s="179">
        <f t="shared" si="1040"/>
        <v>5.601094989024032E-40</v>
      </c>
      <c r="D4782" s="166">
        <f t="shared" si="1041"/>
        <v>2.2558277767625785E-3</v>
      </c>
      <c r="E4782" s="167">
        <f t="shared" si="1051"/>
        <v>24.291375447755232</v>
      </c>
      <c r="F4782" s="168">
        <f t="shared" si="1052"/>
        <v>10.71969359517581</v>
      </c>
      <c r="G4782" s="168">
        <f t="shared" si="1042"/>
        <v>372531.04042217921</v>
      </c>
      <c r="H4782" s="168">
        <f t="shared" si="1043"/>
        <v>271310.33852408634</v>
      </c>
      <c r="I4782" s="169">
        <f t="shared" si="1044"/>
        <v>643841.37894626555</v>
      </c>
      <c r="J4782" s="169">
        <f t="shared" si="1046"/>
        <v>609409.11018277809</v>
      </c>
      <c r="K4782" s="95"/>
      <c r="L4782" s="265">
        <f t="shared" si="1045"/>
        <v>246797.05712181097</v>
      </c>
      <c r="M4782" s="265">
        <f>$G4782*NonHospFrac+theModel!$H4782*NonHospFrac</f>
        <v>397044.32182445459</v>
      </c>
      <c r="N4782" s="266">
        <f t="shared" si="1047"/>
        <v>643841.37894626555</v>
      </c>
      <c r="O4782" s="159"/>
      <c r="P4782" s="265">
        <f t="shared" si="1048"/>
        <v>233598.49163855013</v>
      </c>
      <c r="Q4782" s="265">
        <f t="shared" si="1049"/>
        <v>397042.76718277979</v>
      </c>
      <c r="R4782" s="266">
        <f t="shared" si="1050"/>
        <v>630641.25882132992</v>
      </c>
    </row>
    <row r="4783" spans="1:18" x14ac:dyDescent="0.3">
      <c r="A4783" s="82">
        <v>4752</v>
      </c>
      <c r="B4783" s="94">
        <f t="shared" si="1039"/>
        <v>5.5088910717446183E-40</v>
      </c>
      <c r="C4783" s="179">
        <f t="shared" si="1040"/>
        <v>5.4964639622458171E-40</v>
      </c>
      <c r="D4783" s="166">
        <f t="shared" si="1041"/>
        <v>2.2558277767625785E-3</v>
      </c>
      <c r="E4783" s="167">
        <f t="shared" si="1051"/>
        <v>24.291375447755232</v>
      </c>
      <c r="F4783" s="168">
        <f t="shared" si="1052"/>
        <v>10.721949422952573</v>
      </c>
      <c r="G4783" s="168">
        <f t="shared" si="1042"/>
        <v>372609.43500139273</v>
      </c>
      <c r="H4783" s="168">
        <f t="shared" si="1043"/>
        <v>271310.33852408634</v>
      </c>
      <c r="I4783" s="169">
        <f t="shared" si="1044"/>
        <v>643919.77352547902</v>
      </c>
      <c r="J4783" s="169">
        <f t="shared" si="1046"/>
        <v>609473.6995600895</v>
      </c>
      <c r="K4783" s="95"/>
      <c r="L4783" s="265">
        <f t="shared" si="1045"/>
        <v>246827.10730509658</v>
      </c>
      <c r="M4783" s="265">
        <f>$G4783*NonHospFrac+theModel!$H4783*NonHospFrac</f>
        <v>397092.66622038244</v>
      </c>
      <c r="N4783" s="266">
        <f t="shared" si="1047"/>
        <v>643919.77352547902</v>
      </c>
      <c r="O4783" s="159"/>
      <c r="P4783" s="265">
        <f t="shared" si="1048"/>
        <v>233623.25001656538</v>
      </c>
      <c r="Q4783" s="265">
        <f t="shared" si="1049"/>
        <v>397091.11157870764</v>
      </c>
      <c r="R4783" s="266">
        <f t="shared" si="1050"/>
        <v>630714.36159527302</v>
      </c>
    </row>
    <row r="4784" spans="1:18" x14ac:dyDescent="0.3">
      <c r="A4784" s="82">
        <v>4753</v>
      </c>
      <c r="B4784" s="94">
        <f t="shared" si="1039"/>
        <v>5.4059824564870023E-40</v>
      </c>
      <c r="C4784" s="179">
        <f t="shared" si="1040"/>
        <v>5.3937874911009673E-40</v>
      </c>
      <c r="D4784" s="166">
        <f t="shared" si="1041"/>
        <v>2.2558277767625785E-3</v>
      </c>
      <c r="E4784" s="167">
        <f t="shared" si="1051"/>
        <v>24.291375447755232</v>
      </c>
      <c r="F4784" s="168">
        <f t="shared" si="1052"/>
        <v>10.724205250729336</v>
      </c>
      <c r="G4784" s="168">
        <f t="shared" si="1042"/>
        <v>372687.82958060608</v>
      </c>
      <c r="H4784" s="168">
        <f t="shared" si="1043"/>
        <v>271310.33852408634</v>
      </c>
      <c r="I4784" s="169">
        <f t="shared" si="1044"/>
        <v>643998.16810469236</v>
      </c>
      <c r="J4784" s="169">
        <f t="shared" si="1046"/>
        <v>609538.28630461066</v>
      </c>
      <c r="K4784" s="95"/>
      <c r="L4784" s="265">
        <f t="shared" si="1045"/>
        <v>246857.15748838213</v>
      </c>
      <c r="M4784" s="265">
        <f>$G4784*NonHospFrac+theModel!$H4784*NonHospFrac</f>
        <v>397141.01061631029</v>
      </c>
      <c r="N4784" s="266">
        <f t="shared" si="1047"/>
        <v>643998.16810469236</v>
      </c>
      <c r="O4784" s="159"/>
      <c r="P4784" s="265">
        <f t="shared" si="1048"/>
        <v>233648.00738538033</v>
      </c>
      <c r="Q4784" s="265">
        <f t="shared" si="1049"/>
        <v>397139.45597463549</v>
      </c>
      <c r="R4784" s="266">
        <f t="shared" si="1050"/>
        <v>630787.46336001577</v>
      </c>
    </row>
    <row r="4785" spans="1:18" x14ac:dyDescent="0.3">
      <c r="A4785" s="82">
        <v>4754</v>
      </c>
      <c r="B4785" s="94">
        <f t="shared" si="1039"/>
        <v>5.3049962214248102E-40</v>
      </c>
      <c r="C4785" s="179">
        <f t="shared" si="1040"/>
        <v>5.2930290635928997E-40</v>
      </c>
      <c r="D4785" s="166">
        <f t="shared" si="1041"/>
        <v>2.2558277767625785E-3</v>
      </c>
      <c r="E4785" s="167">
        <f t="shared" si="1051"/>
        <v>24.291375447755232</v>
      </c>
      <c r="F4785" s="168">
        <f t="shared" si="1052"/>
        <v>10.726461078506098</v>
      </c>
      <c r="G4785" s="168">
        <f t="shared" si="1042"/>
        <v>372766.22415981954</v>
      </c>
      <c r="H4785" s="168">
        <f t="shared" si="1043"/>
        <v>271310.33852408634</v>
      </c>
      <c r="I4785" s="169">
        <f t="shared" si="1044"/>
        <v>644076.56268390594</v>
      </c>
      <c r="J4785" s="169">
        <f t="shared" si="1046"/>
        <v>609602.87041644915</v>
      </c>
      <c r="K4785" s="95"/>
      <c r="L4785" s="265">
        <f t="shared" si="1045"/>
        <v>246887.20767166774</v>
      </c>
      <c r="M4785" s="265">
        <f>$G4785*NonHospFrac+theModel!$H4785*NonHospFrac</f>
        <v>397189.35501223814</v>
      </c>
      <c r="N4785" s="266">
        <f t="shared" si="1047"/>
        <v>644076.56268390594</v>
      </c>
      <c r="O4785" s="159"/>
      <c r="P4785" s="265">
        <f t="shared" si="1048"/>
        <v>233672.76374503627</v>
      </c>
      <c r="Q4785" s="265">
        <f t="shared" si="1049"/>
        <v>397187.80037056335</v>
      </c>
      <c r="R4785" s="266">
        <f t="shared" si="1050"/>
        <v>630860.56411559961</v>
      </c>
    </row>
    <row r="4786" spans="1:18" x14ac:dyDescent="0.3">
      <c r="A4786" s="82">
        <v>4755</v>
      </c>
      <c r="B4786" s="94">
        <f t="shared" si="1039"/>
        <v>5.2058964556128095E-40</v>
      </c>
      <c r="C4786" s="179">
        <f t="shared" si="1040"/>
        <v>5.1941528497852886E-40</v>
      </c>
      <c r="D4786" s="166">
        <f t="shared" si="1041"/>
        <v>2.2558277767625785E-3</v>
      </c>
      <c r="E4786" s="167">
        <f t="shared" si="1051"/>
        <v>24.291375447755232</v>
      </c>
      <c r="F4786" s="168">
        <f t="shared" si="1052"/>
        <v>10.728716906282861</v>
      </c>
      <c r="G4786" s="168">
        <f t="shared" si="1042"/>
        <v>372844.61873903289</v>
      </c>
      <c r="H4786" s="168">
        <f t="shared" si="1043"/>
        <v>271310.33852408634</v>
      </c>
      <c r="I4786" s="169">
        <f t="shared" si="1044"/>
        <v>644154.95726311929</v>
      </c>
      <c r="J4786" s="169">
        <f t="shared" si="1046"/>
        <v>609667.45189571194</v>
      </c>
      <c r="K4786" s="95"/>
      <c r="L4786" s="265">
        <f t="shared" si="1045"/>
        <v>246917.25785495326</v>
      </c>
      <c r="M4786" s="265">
        <f>$G4786*NonHospFrac+theModel!$H4786*NonHospFrac</f>
        <v>397237.69940816594</v>
      </c>
      <c r="N4786" s="266">
        <f t="shared" si="1047"/>
        <v>644154.95726311917</v>
      </c>
      <c r="O4786" s="159"/>
      <c r="P4786" s="265">
        <f t="shared" si="1048"/>
        <v>233697.51909557416</v>
      </c>
      <c r="Q4786" s="265">
        <f t="shared" si="1049"/>
        <v>397236.14476649114</v>
      </c>
      <c r="R4786" s="266">
        <f t="shared" si="1050"/>
        <v>630933.6638620653</v>
      </c>
    </row>
    <row r="4787" spans="1:18" x14ac:dyDescent="0.3">
      <c r="A4787" s="82">
        <v>4756</v>
      </c>
      <c r="B4787" s="94">
        <f t="shared" si="1039"/>
        <v>5.1086479189393138E-40</v>
      </c>
      <c r="C4787" s="179">
        <f t="shared" si="1040"/>
        <v>5.0971236890620697E-40</v>
      </c>
      <c r="D4787" s="166">
        <f t="shared" si="1041"/>
        <v>2.2558277767625785E-3</v>
      </c>
      <c r="E4787" s="167">
        <f t="shared" si="1051"/>
        <v>24.291375447755232</v>
      </c>
      <c r="F4787" s="168">
        <f t="shared" si="1052"/>
        <v>10.730972734059623</v>
      </c>
      <c r="G4787" s="168">
        <f t="shared" si="1042"/>
        <v>372923.01331824641</v>
      </c>
      <c r="H4787" s="168">
        <f t="shared" si="1043"/>
        <v>271310.33852408634</v>
      </c>
      <c r="I4787" s="169">
        <f t="shared" si="1044"/>
        <v>644233.35184233275</v>
      </c>
      <c r="J4787" s="169">
        <f t="shared" si="1046"/>
        <v>609732.03074250661</v>
      </c>
      <c r="K4787" s="95"/>
      <c r="L4787" s="265">
        <f t="shared" si="1045"/>
        <v>246947.3080382389</v>
      </c>
      <c r="M4787" s="265">
        <f>$G4787*NonHospFrac+theModel!$H4787*NonHospFrac</f>
        <v>397286.04380409385</v>
      </c>
      <c r="N4787" s="266">
        <f t="shared" si="1047"/>
        <v>644233.35184233275</v>
      </c>
      <c r="O4787" s="159"/>
      <c r="P4787" s="265">
        <f t="shared" si="1048"/>
        <v>233722.27343703533</v>
      </c>
      <c r="Q4787" s="265">
        <f t="shared" si="1049"/>
        <v>397284.48916241905</v>
      </c>
      <c r="R4787" s="266">
        <f t="shared" si="1050"/>
        <v>631006.76259945438</v>
      </c>
    </row>
    <row r="4788" spans="1:18" x14ac:dyDescent="0.3">
      <c r="A4788" s="82">
        <v>4757</v>
      </c>
      <c r="B4788" s="94">
        <f t="shared" si="1039"/>
        <v>5.0132160295935948E-40</v>
      </c>
      <c r="C4788" s="179">
        <f t="shared" si="1040"/>
        <v>5.001907077623126E-40</v>
      </c>
      <c r="D4788" s="166">
        <f t="shared" si="1041"/>
        <v>2.2558277767625785E-3</v>
      </c>
      <c r="E4788" s="167">
        <f t="shared" si="1051"/>
        <v>24.291375447755232</v>
      </c>
      <c r="F4788" s="168">
        <f t="shared" si="1052"/>
        <v>10.733228561836386</v>
      </c>
      <c r="G4788" s="168">
        <f t="shared" si="1042"/>
        <v>373001.40789745975</v>
      </c>
      <c r="H4788" s="168">
        <f t="shared" si="1043"/>
        <v>271310.33852408634</v>
      </c>
      <c r="I4788" s="169">
        <f t="shared" si="1044"/>
        <v>644311.74642154609</v>
      </c>
      <c r="J4788" s="169">
        <f t="shared" si="1046"/>
        <v>609796.60695694026</v>
      </c>
      <c r="K4788" s="95"/>
      <c r="L4788" s="265">
        <f t="shared" si="1045"/>
        <v>246977.35822152445</v>
      </c>
      <c r="M4788" s="265">
        <f>$G4788*NonHospFrac+theModel!$H4788*NonHospFrac</f>
        <v>397334.38820002164</v>
      </c>
      <c r="N4788" s="266">
        <f t="shared" si="1047"/>
        <v>644311.74642154609</v>
      </c>
      <c r="O4788" s="159"/>
      <c r="P4788" s="265">
        <f t="shared" si="1048"/>
        <v>233747.02676946073</v>
      </c>
      <c r="Q4788" s="265">
        <f t="shared" si="1049"/>
        <v>397332.83355834684</v>
      </c>
      <c r="R4788" s="266">
        <f t="shared" si="1050"/>
        <v>631079.8603278076</v>
      </c>
    </row>
    <row r="4789" spans="1:18" x14ac:dyDescent="0.3">
      <c r="A4789" s="82">
        <v>4758</v>
      </c>
      <c r="B4789" s="94">
        <f t="shared" si="1039"/>
        <v>4.9195668517693186E-40</v>
      </c>
      <c r="C4789" s="179">
        <f t="shared" si="1040"/>
        <v>4.9084691562154571E-40</v>
      </c>
      <c r="D4789" s="166">
        <f t="shared" si="1041"/>
        <v>2.2558277767625785E-3</v>
      </c>
      <c r="E4789" s="167">
        <f t="shared" si="1051"/>
        <v>24.291375447755232</v>
      </c>
      <c r="F4789" s="168">
        <f t="shared" si="1052"/>
        <v>10.735484389613148</v>
      </c>
      <c r="G4789" s="168">
        <f t="shared" si="1042"/>
        <v>373079.80247667321</v>
      </c>
      <c r="H4789" s="168">
        <f t="shared" si="1043"/>
        <v>271310.33852408634</v>
      </c>
      <c r="I4789" s="169">
        <f t="shared" si="1044"/>
        <v>644390.14100075956</v>
      </c>
      <c r="J4789" s="169">
        <f t="shared" si="1046"/>
        <v>609861.18053912034</v>
      </c>
      <c r="K4789" s="95"/>
      <c r="L4789" s="265">
        <f t="shared" si="1045"/>
        <v>247007.40840481003</v>
      </c>
      <c r="M4789" s="265">
        <f>$G4789*NonHospFrac+theModel!$H4789*NonHospFrac</f>
        <v>397382.73259594949</v>
      </c>
      <c r="N4789" s="266">
        <f t="shared" si="1047"/>
        <v>644390.14100075956</v>
      </c>
      <c r="O4789" s="159"/>
      <c r="P4789" s="265">
        <f t="shared" si="1048"/>
        <v>233771.77909289161</v>
      </c>
      <c r="Q4789" s="265">
        <f t="shared" si="1049"/>
        <v>397381.1779542747</v>
      </c>
      <c r="R4789" s="266">
        <f t="shared" si="1050"/>
        <v>631152.9570471663</v>
      </c>
    </row>
    <row r="4790" spans="1:18" x14ac:dyDescent="0.3">
      <c r="A4790" s="82">
        <v>4759</v>
      </c>
      <c r="B4790" s="94">
        <f t="shared" si="1039"/>
        <v>4.8276670835965308E-40</v>
      </c>
      <c r="C4790" s="179">
        <f t="shared" si="1040"/>
        <v>4.8167766980923917E-40</v>
      </c>
      <c r="D4790" s="166">
        <f t="shared" si="1041"/>
        <v>2.2558277767625785E-3</v>
      </c>
      <c r="E4790" s="167">
        <f t="shared" si="1051"/>
        <v>24.291375447755232</v>
      </c>
      <c r="F4790" s="168">
        <f t="shared" si="1052"/>
        <v>10.737740217389911</v>
      </c>
      <c r="G4790" s="168">
        <f t="shared" si="1042"/>
        <v>373158.19705588656</v>
      </c>
      <c r="H4790" s="168">
        <f t="shared" si="1043"/>
        <v>271310.33852408634</v>
      </c>
      <c r="I4790" s="169">
        <f t="shared" si="1044"/>
        <v>644468.5355799729</v>
      </c>
      <c r="J4790" s="169">
        <f t="shared" si="1046"/>
        <v>609925.75148915395</v>
      </c>
      <c r="K4790" s="95"/>
      <c r="L4790" s="265">
        <f t="shared" si="1045"/>
        <v>247037.45858809559</v>
      </c>
      <c r="M4790" s="265">
        <f>$G4790*NonHospFrac+theModel!$H4790*NonHospFrac</f>
        <v>397431.07699187729</v>
      </c>
      <c r="N4790" s="266">
        <f t="shared" si="1047"/>
        <v>644468.5355799729</v>
      </c>
      <c r="O4790" s="159"/>
      <c r="P4790" s="265">
        <f t="shared" si="1048"/>
        <v>233796.53040736902</v>
      </c>
      <c r="Q4790" s="265">
        <f t="shared" si="1049"/>
        <v>397429.52235020249</v>
      </c>
      <c r="R4790" s="266">
        <f t="shared" si="1050"/>
        <v>631226.05275757145</v>
      </c>
    </row>
    <row r="4791" spans="1:18" x14ac:dyDescent="0.3">
      <c r="A4791" s="82">
        <v>4760</v>
      </c>
      <c r="B4791" s="94">
        <f t="shared" si="1039"/>
        <v>4.7374840452994983E-40</v>
      </c>
      <c r="C4791" s="179">
        <f t="shared" si="1040"/>
        <v>4.726797097198142E-40</v>
      </c>
      <c r="D4791" s="166">
        <f t="shared" si="1041"/>
        <v>2.2558277767625785E-3</v>
      </c>
      <c r="E4791" s="167">
        <f t="shared" si="1051"/>
        <v>24.291375447755232</v>
      </c>
      <c r="F4791" s="168">
        <f t="shared" si="1052"/>
        <v>10.739996045166674</v>
      </c>
      <c r="G4791" s="168">
        <f t="shared" si="1042"/>
        <v>373236.59163510008</v>
      </c>
      <c r="H4791" s="168">
        <f t="shared" si="1043"/>
        <v>271310.33852408634</v>
      </c>
      <c r="I4791" s="169">
        <f t="shared" si="1044"/>
        <v>644546.93015918648</v>
      </c>
      <c r="J4791" s="169">
        <f t="shared" si="1046"/>
        <v>609990.31980714877</v>
      </c>
      <c r="K4791" s="95"/>
      <c r="L4791" s="265">
        <f t="shared" si="1045"/>
        <v>247067.5087713812</v>
      </c>
      <c r="M4791" s="265">
        <f>$G4791*NonHospFrac+theModel!$H4791*NonHospFrac</f>
        <v>397479.4213878052</v>
      </c>
      <c r="N4791" s="266">
        <f t="shared" si="1047"/>
        <v>644546.93015918636</v>
      </c>
      <c r="O4791" s="159"/>
      <c r="P4791" s="265">
        <f t="shared" si="1048"/>
        <v>233821.28071293418</v>
      </c>
      <c r="Q4791" s="265">
        <f t="shared" si="1049"/>
        <v>397477.8667461304</v>
      </c>
      <c r="R4791" s="266">
        <f t="shared" si="1050"/>
        <v>631299.14745906461</v>
      </c>
    </row>
    <row r="4792" spans="1:18" x14ac:dyDescent="0.3">
      <c r="A4792" s="82">
        <v>4761</v>
      </c>
      <c r="B4792" s="94">
        <f t="shared" si="1039"/>
        <v>4.6489856675757104E-40</v>
      </c>
      <c r="C4792" s="179">
        <f t="shared" si="1040"/>
        <v>4.638498356573022E-40</v>
      </c>
      <c r="D4792" s="166">
        <f t="shared" si="1041"/>
        <v>2.2558277767625785E-3</v>
      </c>
      <c r="E4792" s="167">
        <f t="shared" si="1051"/>
        <v>24.291375447755232</v>
      </c>
      <c r="F4792" s="168">
        <f t="shared" si="1052"/>
        <v>10.742251872943436</v>
      </c>
      <c r="G4792" s="168">
        <f t="shared" si="1042"/>
        <v>373314.98621431342</v>
      </c>
      <c r="H4792" s="168">
        <f t="shared" si="1043"/>
        <v>271310.33852408634</v>
      </c>
      <c r="I4792" s="169">
        <f t="shared" si="1044"/>
        <v>644625.32473839982</v>
      </c>
      <c r="J4792" s="169">
        <f t="shared" si="1046"/>
        <v>610054.88549321168</v>
      </c>
      <c r="K4792" s="95"/>
      <c r="L4792" s="265">
        <f t="shared" si="1045"/>
        <v>247097.55895466675</v>
      </c>
      <c r="M4792" s="265">
        <f>$G4792*NonHospFrac+theModel!$H4792*NonHospFrac</f>
        <v>397527.76578373299</v>
      </c>
      <c r="N4792" s="266">
        <f t="shared" si="1047"/>
        <v>644625.32473839971</v>
      </c>
      <c r="O4792" s="159"/>
      <c r="P4792" s="265">
        <f t="shared" si="1048"/>
        <v>233846.0300096281</v>
      </c>
      <c r="Q4792" s="265">
        <f t="shared" si="1049"/>
        <v>397526.21114205819</v>
      </c>
      <c r="R4792" s="266">
        <f t="shared" si="1050"/>
        <v>631372.24115168629</v>
      </c>
    </row>
    <row r="4793" spans="1:18" x14ac:dyDescent="0.3">
      <c r="A4793" s="82">
        <v>4762</v>
      </c>
      <c r="B4793" s="94">
        <f t="shared" si="1039"/>
        <v>4.5621404801919535E-40</v>
      </c>
      <c r="C4793" s="179">
        <f t="shared" si="1040"/>
        <v>4.5518490769752433E-40</v>
      </c>
      <c r="D4793" s="166">
        <f t="shared" si="1041"/>
        <v>2.2558277767625785E-3</v>
      </c>
      <c r="E4793" s="167">
        <f t="shared" si="1051"/>
        <v>24.291375447755232</v>
      </c>
      <c r="F4793" s="168">
        <f t="shared" si="1052"/>
        <v>10.744507700720199</v>
      </c>
      <c r="G4793" s="168">
        <f t="shared" si="1042"/>
        <v>373393.38079352694</v>
      </c>
      <c r="H4793" s="168">
        <f t="shared" si="1043"/>
        <v>271310.33852408634</v>
      </c>
      <c r="I4793" s="169">
        <f t="shared" si="1044"/>
        <v>644703.71931761329</v>
      </c>
      <c r="J4793" s="169">
        <f t="shared" si="1046"/>
        <v>610119.44854745013</v>
      </c>
      <c r="K4793" s="95"/>
      <c r="L4793" s="265">
        <f t="shared" si="1045"/>
        <v>247127.60913795236</v>
      </c>
      <c r="M4793" s="265">
        <f>$G4793*NonHospFrac+theModel!$H4793*NonHospFrac</f>
        <v>397576.1101796609</v>
      </c>
      <c r="N4793" s="266">
        <f t="shared" si="1047"/>
        <v>644703.71931761329</v>
      </c>
      <c r="O4793" s="159"/>
      <c r="P4793" s="265">
        <f t="shared" si="1048"/>
        <v>233870.77829749201</v>
      </c>
      <c r="Q4793" s="265">
        <f t="shared" si="1049"/>
        <v>397574.5555379861</v>
      </c>
      <c r="R4793" s="266">
        <f t="shared" si="1050"/>
        <v>631445.33383547817</v>
      </c>
    </row>
    <row r="4794" spans="1:18" x14ac:dyDescent="0.3">
      <c r="A4794" s="82">
        <v>4763</v>
      </c>
      <c r="B4794" s="94">
        <f t="shared" si="1039"/>
        <v>4.4769176007934259E-40</v>
      </c>
      <c r="C4794" s="179">
        <f t="shared" si="1040"/>
        <v>4.4668184457152787E-40</v>
      </c>
      <c r="D4794" s="166">
        <f t="shared" si="1041"/>
        <v>2.2558277767625785E-3</v>
      </c>
      <c r="E4794" s="167">
        <f t="shared" si="1051"/>
        <v>24.291375447755232</v>
      </c>
      <c r="F4794" s="168">
        <f t="shared" si="1052"/>
        <v>10.746763528496961</v>
      </c>
      <c r="G4794" s="168">
        <f t="shared" si="1042"/>
        <v>373471.77537274029</v>
      </c>
      <c r="H4794" s="168">
        <f t="shared" si="1043"/>
        <v>271310.33852408634</v>
      </c>
      <c r="I4794" s="169">
        <f t="shared" si="1044"/>
        <v>644782.11389682663</v>
      </c>
      <c r="J4794" s="169">
        <f t="shared" si="1046"/>
        <v>610184.00896997133</v>
      </c>
      <c r="K4794" s="95"/>
      <c r="L4794" s="265">
        <f t="shared" si="1045"/>
        <v>247157.65932123791</v>
      </c>
      <c r="M4794" s="265">
        <f>$G4794*NonHospFrac+theModel!$H4794*NonHospFrac</f>
        <v>397624.45457558869</v>
      </c>
      <c r="N4794" s="266">
        <f t="shared" si="1047"/>
        <v>644782.11389682663</v>
      </c>
      <c r="O4794" s="159"/>
      <c r="P4794" s="265">
        <f t="shared" si="1048"/>
        <v>233895.52557656696</v>
      </c>
      <c r="Q4794" s="265">
        <f t="shared" si="1049"/>
        <v>397622.8999339139</v>
      </c>
      <c r="R4794" s="266">
        <f t="shared" si="1050"/>
        <v>631518.42551048088</v>
      </c>
    </row>
    <row r="4795" spans="1:18" x14ac:dyDescent="0.3">
      <c r="A4795" s="82">
        <v>4764</v>
      </c>
      <c r="B4795" s="94">
        <f t="shared" si="1039"/>
        <v>4.3932867239218936E-40</v>
      </c>
      <c r="C4795" s="179">
        <f t="shared" si="1040"/>
        <v>4.3833762256987879E-40</v>
      </c>
      <c r="D4795" s="166">
        <f t="shared" si="1041"/>
        <v>2.2558277767625785E-3</v>
      </c>
      <c r="E4795" s="167">
        <f t="shared" si="1051"/>
        <v>24.291375447755232</v>
      </c>
      <c r="F4795" s="168">
        <f t="shared" si="1052"/>
        <v>10.749019356273724</v>
      </c>
      <c r="G4795" s="168">
        <f t="shared" si="1042"/>
        <v>373550.16995195375</v>
      </c>
      <c r="H4795" s="168">
        <f t="shared" si="1043"/>
        <v>271310.33852408634</v>
      </c>
      <c r="I4795" s="169">
        <f t="shared" si="1044"/>
        <v>644860.50847604009</v>
      </c>
      <c r="J4795" s="169">
        <f t="shared" si="1046"/>
        <v>610248.56676088274</v>
      </c>
      <c r="K4795" s="95"/>
      <c r="L4795" s="265">
        <f t="shared" si="1045"/>
        <v>247187.70950452352</v>
      </c>
      <c r="M4795" s="265">
        <f>$G4795*NonHospFrac+theModel!$H4795*NonHospFrac</f>
        <v>397672.79897151655</v>
      </c>
      <c r="N4795" s="266">
        <f t="shared" si="1047"/>
        <v>644860.50847604009</v>
      </c>
      <c r="O4795" s="159"/>
      <c r="P4795" s="265">
        <f t="shared" si="1048"/>
        <v>233920.27184689412</v>
      </c>
      <c r="Q4795" s="265">
        <f t="shared" si="1049"/>
        <v>397671.24432984175</v>
      </c>
      <c r="R4795" s="266">
        <f t="shared" si="1050"/>
        <v>631591.51617673587</v>
      </c>
    </row>
    <row r="4796" spans="1:18" x14ac:dyDescent="0.3">
      <c r="A4796" s="82">
        <v>4765</v>
      </c>
      <c r="B4796" s="94">
        <f t="shared" si="1039"/>
        <v>4.3112181102390031E-40</v>
      </c>
      <c r="C4796" s="179">
        <f t="shared" si="1040"/>
        <v>4.3014927446742441E-40</v>
      </c>
      <c r="D4796" s="166">
        <f t="shared" si="1041"/>
        <v>2.2558277767625785E-3</v>
      </c>
      <c r="E4796" s="167">
        <f t="shared" si="1051"/>
        <v>24.291375447755232</v>
      </c>
      <c r="F4796" s="168">
        <f t="shared" si="1052"/>
        <v>10.751275184050487</v>
      </c>
      <c r="G4796" s="168">
        <f t="shared" si="1042"/>
        <v>373628.5645311671</v>
      </c>
      <c r="H4796" s="168">
        <f t="shared" si="1043"/>
        <v>271310.33852408634</v>
      </c>
      <c r="I4796" s="169">
        <f t="shared" si="1044"/>
        <v>644938.90305525344</v>
      </c>
      <c r="J4796" s="169">
        <f t="shared" si="1046"/>
        <v>610313.12192029133</v>
      </c>
      <c r="K4796" s="95"/>
      <c r="L4796" s="265">
        <f t="shared" si="1045"/>
        <v>247217.75968780907</v>
      </c>
      <c r="M4796" s="265">
        <f>$G4796*NonHospFrac+theModel!$H4796*NonHospFrac</f>
        <v>397721.1433674444</v>
      </c>
      <c r="N4796" s="266">
        <f t="shared" si="1047"/>
        <v>644938.90305525344</v>
      </c>
      <c r="O4796" s="159"/>
      <c r="P4796" s="265">
        <f t="shared" si="1048"/>
        <v>233945.01710851456</v>
      </c>
      <c r="Q4796" s="265">
        <f t="shared" si="1049"/>
        <v>397719.5887257696</v>
      </c>
      <c r="R4796" s="266">
        <f t="shared" si="1050"/>
        <v>631664.6058342841</v>
      </c>
    </row>
    <row r="4797" spans="1:18" x14ac:dyDescent="0.3">
      <c r="A4797" s="82">
        <v>4766</v>
      </c>
      <c r="B4797" s="94">
        <f t="shared" si="1039"/>
        <v>4.2306825759508983E-40</v>
      </c>
      <c r="C4797" s="179">
        <f t="shared" si="1040"/>
        <v>4.2211388846814028E-40</v>
      </c>
      <c r="D4797" s="166">
        <f t="shared" si="1041"/>
        <v>2.2558277767625785E-3</v>
      </c>
      <c r="E4797" s="167">
        <f t="shared" si="1051"/>
        <v>24.291375447755232</v>
      </c>
      <c r="F4797" s="168">
        <f t="shared" si="1052"/>
        <v>10.753531011827249</v>
      </c>
      <c r="G4797" s="168">
        <f t="shared" si="1042"/>
        <v>373706.95911038062</v>
      </c>
      <c r="H4797" s="168">
        <f t="shared" si="1043"/>
        <v>271310.33852408634</v>
      </c>
      <c r="I4797" s="169">
        <f t="shared" si="1044"/>
        <v>645017.29763446702</v>
      </c>
      <c r="J4797" s="169">
        <f t="shared" si="1046"/>
        <v>610377.67444830481</v>
      </c>
      <c r="K4797" s="95"/>
      <c r="L4797" s="265">
        <f t="shared" si="1045"/>
        <v>247247.80987109468</v>
      </c>
      <c r="M4797" s="265">
        <f>$G4797*NonHospFrac+theModel!$H4797*NonHospFrac</f>
        <v>397769.48776337225</v>
      </c>
      <c r="N4797" s="266">
        <f t="shared" si="1047"/>
        <v>645017.2976344669</v>
      </c>
      <c r="O4797" s="159"/>
      <c r="P4797" s="265">
        <f t="shared" si="1048"/>
        <v>233969.76136146946</v>
      </c>
      <c r="Q4797" s="265">
        <f t="shared" si="1049"/>
        <v>397767.93312169745</v>
      </c>
      <c r="R4797" s="266">
        <f t="shared" si="1050"/>
        <v>631737.69448316691</v>
      </c>
    </row>
    <row r="4798" spans="1:18" x14ac:dyDescent="0.3">
      <c r="A4798" s="82">
        <v>4767</v>
      </c>
      <c r="B4798" s="94">
        <f t="shared" si="1039"/>
        <v>4.1516514824303967E-40</v>
      </c>
      <c r="C4798" s="179">
        <f t="shared" si="1040"/>
        <v>4.1422860716968926E-40</v>
      </c>
      <c r="D4798" s="166">
        <f t="shared" si="1041"/>
        <v>2.2558277767625785E-3</v>
      </c>
      <c r="E4798" s="167">
        <f t="shared" si="1051"/>
        <v>24.291375447755232</v>
      </c>
      <c r="F4798" s="168">
        <f t="shared" si="1052"/>
        <v>10.755786839604012</v>
      </c>
      <c r="G4798" s="168">
        <f t="shared" si="1042"/>
        <v>373785.35368959402</v>
      </c>
      <c r="H4798" s="168">
        <f t="shared" si="1043"/>
        <v>271310.33852408634</v>
      </c>
      <c r="I4798" s="169">
        <f t="shared" si="1044"/>
        <v>645095.69221368036</v>
      </c>
      <c r="J4798" s="169">
        <f t="shared" si="1046"/>
        <v>610442.22434502991</v>
      </c>
      <c r="K4798" s="95"/>
      <c r="L4798" s="265">
        <f t="shared" si="1045"/>
        <v>247277.86005438026</v>
      </c>
      <c r="M4798" s="265">
        <f>$G4798*NonHospFrac+theModel!$H4798*NonHospFrac</f>
        <v>397817.8321593001</v>
      </c>
      <c r="N4798" s="266">
        <f t="shared" si="1047"/>
        <v>645095.69221368036</v>
      </c>
      <c r="O4798" s="159"/>
      <c r="P4798" s="265">
        <f t="shared" si="1048"/>
        <v>233994.50460579986</v>
      </c>
      <c r="Q4798" s="265">
        <f t="shared" si="1049"/>
        <v>397816.27751762531</v>
      </c>
      <c r="R4798" s="266">
        <f t="shared" si="1050"/>
        <v>631810.78212342516</v>
      </c>
    </row>
    <row r="4799" spans="1:18" x14ac:dyDescent="0.3">
      <c r="A4799" s="82">
        <v>4768</v>
      </c>
      <c r="B4799" s="94">
        <f t="shared" si="1039"/>
        <v>4.0740967260330804E-40</v>
      </c>
      <c r="C4799" s="179">
        <f t="shared" si="1040"/>
        <v>4.0649062654732778E-40</v>
      </c>
      <c r="D4799" s="166">
        <f t="shared" si="1041"/>
        <v>2.2558277767625785E-3</v>
      </c>
      <c r="E4799" s="167">
        <f t="shared" si="1051"/>
        <v>24.291375447755232</v>
      </c>
      <c r="F4799" s="168">
        <f t="shared" si="1052"/>
        <v>10.758042667380774</v>
      </c>
      <c r="G4799" s="168">
        <f t="shared" si="1042"/>
        <v>373863.74826880742</v>
      </c>
      <c r="H4799" s="168">
        <f t="shared" si="1043"/>
        <v>271310.33852408634</v>
      </c>
      <c r="I4799" s="169">
        <f t="shared" si="1044"/>
        <v>645174.08679289371</v>
      </c>
      <c r="J4799" s="169">
        <f t="shared" si="1046"/>
        <v>610506.77161057421</v>
      </c>
      <c r="K4799" s="95"/>
      <c r="L4799" s="265">
        <f t="shared" si="1045"/>
        <v>247307.91023766581</v>
      </c>
      <c r="M4799" s="265">
        <f>$G4799*NonHospFrac+theModel!$H4799*NonHospFrac</f>
        <v>397866.17655522795</v>
      </c>
      <c r="N4799" s="266">
        <f t="shared" si="1047"/>
        <v>645174.08679289371</v>
      </c>
      <c r="O4799" s="159"/>
      <c r="P4799" s="265">
        <f t="shared" si="1048"/>
        <v>234019.2468415469</v>
      </c>
      <c r="Q4799" s="265">
        <f t="shared" si="1049"/>
        <v>397864.62191355316</v>
      </c>
      <c r="R4799" s="266">
        <f t="shared" si="1050"/>
        <v>631883.86875510006</v>
      </c>
    </row>
    <row r="4800" spans="1:18" x14ac:dyDescent="0.3">
      <c r="A4800" s="82">
        <v>4769</v>
      </c>
      <c r="B4800" s="94">
        <f t="shared" si="1039"/>
        <v>3.9979907281032866E-40</v>
      </c>
      <c r="C4800" s="179">
        <f t="shared" si="1040"/>
        <v>3.9889719495675921E-40</v>
      </c>
      <c r="D4800" s="166">
        <f t="shared" si="1041"/>
        <v>2.2558277767625785E-3</v>
      </c>
      <c r="E4800" s="167">
        <f t="shared" si="1051"/>
        <v>24.291375447755232</v>
      </c>
      <c r="F4800" s="168">
        <f t="shared" si="1052"/>
        <v>10.760298495157537</v>
      </c>
      <c r="G4800" s="168">
        <f t="shared" si="1042"/>
        <v>373942.14284802089</v>
      </c>
      <c r="H4800" s="168">
        <f t="shared" si="1043"/>
        <v>271310.33852408634</v>
      </c>
      <c r="I4800" s="169">
        <f t="shared" si="1044"/>
        <v>645252.48137210729</v>
      </c>
      <c r="J4800" s="169">
        <f t="shared" si="1046"/>
        <v>610571.31624504505</v>
      </c>
      <c r="K4800" s="95"/>
      <c r="L4800" s="265">
        <f t="shared" si="1045"/>
        <v>247337.96042095142</v>
      </c>
      <c r="M4800" s="265">
        <f>$G4800*NonHospFrac+theModel!$H4800*NonHospFrac</f>
        <v>397914.52095115581</v>
      </c>
      <c r="N4800" s="266">
        <f t="shared" si="1047"/>
        <v>645252.48137210729</v>
      </c>
      <c r="O4800" s="159"/>
      <c r="P4800" s="265">
        <f t="shared" si="1048"/>
        <v>234043.98806875176</v>
      </c>
      <c r="Q4800" s="265">
        <f t="shared" si="1049"/>
        <v>397912.96630948101</v>
      </c>
      <c r="R4800" s="266">
        <f t="shared" si="1050"/>
        <v>631956.95437823283</v>
      </c>
    </row>
    <row r="4801" spans="1:18" x14ac:dyDescent="0.3">
      <c r="A4801" s="82">
        <v>4770</v>
      </c>
      <c r="B4801" s="94">
        <f t="shared" si="1039"/>
        <v>3.9233064251677073E-40</v>
      </c>
      <c r="C4801" s="179">
        <f t="shared" si="1040"/>
        <v>3.9144561215570624E-40</v>
      </c>
      <c r="D4801" s="166">
        <f t="shared" si="1041"/>
        <v>2.2558277767625785E-3</v>
      </c>
      <c r="E4801" s="167">
        <f t="shared" si="1051"/>
        <v>24.291375447755232</v>
      </c>
      <c r="F4801" s="168">
        <f t="shared" si="1052"/>
        <v>10.762554322934299</v>
      </c>
      <c r="G4801" s="168">
        <f t="shared" si="1042"/>
        <v>374020.53742723429</v>
      </c>
      <c r="H4801" s="168">
        <f t="shared" si="1043"/>
        <v>271310.33852408634</v>
      </c>
      <c r="I4801" s="169">
        <f t="shared" si="1044"/>
        <v>645330.87595132063</v>
      </c>
      <c r="J4801" s="169">
        <f t="shared" si="1046"/>
        <v>610635.85824854928</v>
      </c>
      <c r="K4801" s="95"/>
      <c r="L4801" s="265">
        <f t="shared" si="1045"/>
        <v>247368.010604237</v>
      </c>
      <c r="M4801" s="265">
        <f>$G4801*NonHospFrac+theModel!$H4801*NonHospFrac</f>
        <v>397962.86534708366</v>
      </c>
      <c r="N4801" s="266">
        <f t="shared" si="1047"/>
        <v>645330.87595132063</v>
      </c>
      <c r="O4801" s="159"/>
      <c r="P4801" s="265">
        <f t="shared" si="1048"/>
        <v>234068.72828745545</v>
      </c>
      <c r="Q4801" s="265">
        <f t="shared" si="1049"/>
        <v>397961.31070540886</v>
      </c>
      <c r="R4801" s="266">
        <f t="shared" si="1050"/>
        <v>632030.03899286431</v>
      </c>
    </row>
    <row r="4802" spans="1:18" x14ac:dyDescent="0.3">
      <c r="A4802" s="82">
        <v>4771</v>
      </c>
      <c r="B4802" s="94">
        <f t="shared" si="1039"/>
        <v>3.850017259310693E-40</v>
      </c>
      <c r="C4802" s="179">
        <f t="shared" si="1040"/>
        <v>3.8413322834361247E-40</v>
      </c>
      <c r="D4802" s="166">
        <f t="shared" si="1041"/>
        <v>2.2558277767625785E-3</v>
      </c>
      <c r="E4802" s="167">
        <f t="shared" si="1051"/>
        <v>24.291375447755232</v>
      </c>
      <c r="F4802" s="168">
        <f t="shared" si="1052"/>
        <v>10.764810150711062</v>
      </c>
      <c r="G4802" s="168">
        <f t="shared" si="1042"/>
        <v>374098.93200644769</v>
      </c>
      <c r="H4802" s="168">
        <f t="shared" si="1043"/>
        <v>271310.33852408634</v>
      </c>
      <c r="I4802" s="169">
        <f t="shared" si="1044"/>
        <v>645409.27053053398</v>
      </c>
      <c r="J4802" s="169">
        <f t="shared" si="1046"/>
        <v>610700.39762119448</v>
      </c>
      <c r="K4802" s="95"/>
      <c r="L4802" s="265">
        <f t="shared" si="1045"/>
        <v>247398.06078752255</v>
      </c>
      <c r="M4802" s="265">
        <f>$G4802*NonHospFrac+theModel!$H4802*NonHospFrac</f>
        <v>398011.20974301145</v>
      </c>
      <c r="N4802" s="266">
        <f t="shared" si="1047"/>
        <v>645409.27053053398</v>
      </c>
      <c r="O4802" s="159"/>
      <c r="P4802" s="265">
        <f t="shared" si="1048"/>
        <v>234093.46749769911</v>
      </c>
      <c r="Q4802" s="265">
        <f t="shared" si="1049"/>
        <v>398009.65510133666</v>
      </c>
      <c r="R4802" s="266">
        <f t="shared" si="1050"/>
        <v>632103.12259903573</v>
      </c>
    </row>
    <row r="4803" spans="1:18" x14ac:dyDescent="0.3">
      <c r="A4803" s="82">
        <v>4772</v>
      </c>
      <c r="B4803" s="94">
        <f t="shared" si="1039"/>
        <v>3.7780971687310981E-40</v>
      </c>
      <c r="C4803" s="179">
        <f t="shared" si="1040"/>
        <v>3.7695744321945661E-40</v>
      </c>
      <c r="D4803" s="166">
        <f t="shared" si="1041"/>
        <v>2.2558277767625785E-3</v>
      </c>
      <c r="E4803" s="167">
        <f t="shared" si="1051"/>
        <v>24.291375447755232</v>
      </c>
      <c r="F4803" s="168">
        <f t="shared" si="1052"/>
        <v>10.767065978487825</v>
      </c>
      <c r="G4803" s="168">
        <f t="shared" si="1042"/>
        <v>374177.32658566115</v>
      </c>
      <c r="H4803" s="168">
        <f t="shared" si="1043"/>
        <v>271310.33852408634</v>
      </c>
      <c r="I4803" s="169">
        <f t="shared" si="1044"/>
        <v>645487.66510974756</v>
      </c>
      <c r="J4803" s="169">
        <f t="shared" si="1046"/>
        <v>610764.93436308799</v>
      </c>
      <c r="K4803" s="95"/>
      <c r="L4803" s="265">
        <f t="shared" si="1045"/>
        <v>247428.11097080816</v>
      </c>
      <c r="M4803" s="265">
        <f>$G4803*NonHospFrac+theModel!$H4803*NonHospFrac</f>
        <v>398059.55413893936</v>
      </c>
      <c r="N4803" s="266">
        <f t="shared" si="1047"/>
        <v>645487.66510974756</v>
      </c>
      <c r="O4803" s="159"/>
      <c r="P4803" s="265">
        <f t="shared" si="1048"/>
        <v>234118.20569952391</v>
      </c>
      <c r="Q4803" s="265">
        <f t="shared" si="1049"/>
        <v>398057.99949726457</v>
      </c>
      <c r="R4803" s="266">
        <f t="shared" si="1050"/>
        <v>632176.20519678853</v>
      </c>
    </row>
    <row r="4804" spans="1:18" x14ac:dyDescent="0.3">
      <c r="A4804" s="82">
        <v>4773</v>
      </c>
      <c r="B4804" s="94">
        <f t="shared" si="1039"/>
        <v>3.7075205784737581E-40</v>
      </c>
      <c r="C4804" s="179">
        <f t="shared" si="1040"/>
        <v>3.6991570505699179E-40</v>
      </c>
      <c r="D4804" s="166">
        <f t="shared" si="1041"/>
        <v>2.2558277767625785E-3</v>
      </c>
      <c r="E4804" s="167">
        <f t="shared" si="1051"/>
        <v>24.291375447755232</v>
      </c>
      <c r="F4804" s="168">
        <f t="shared" si="1052"/>
        <v>10.769321806264587</v>
      </c>
      <c r="G4804" s="168">
        <f t="shared" si="1042"/>
        <v>374255.72116487456</v>
      </c>
      <c r="H4804" s="168">
        <f t="shared" si="1043"/>
        <v>271310.33852408634</v>
      </c>
      <c r="I4804" s="169">
        <f t="shared" si="1044"/>
        <v>645566.0596889609</v>
      </c>
      <c r="J4804" s="169">
        <f t="shared" si="1046"/>
        <v>610829.46847433667</v>
      </c>
      <c r="K4804" s="95"/>
      <c r="L4804" s="265">
        <f t="shared" si="1045"/>
        <v>247458.16115409372</v>
      </c>
      <c r="M4804" s="265">
        <f>$G4804*NonHospFrac+theModel!$H4804*NonHospFrac</f>
        <v>398107.89853486716</v>
      </c>
      <c r="N4804" s="266">
        <f t="shared" si="1047"/>
        <v>645566.0596889609</v>
      </c>
      <c r="O4804" s="159"/>
      <c r="P4804" s="265">
        <f t="shared" si="1048"/>
        <v>234142.94289297084</v>
      </c>
      <c r="Q4804" s="265">
        <f t="shared" si="1049"/>
        <v>398106.34389319236</v>
      </c>
      <c r="R4804" s="266">
        <f t="shared" si="1050"/>
        <v>632249.28678616323</v>
      </c>
    </row>
    <row r="4805" spans="1:18" x14ac:dyDescent="0.3">
      <c r="A4805" s="82">
        <v>4774</v>
      </c>
      <c r="B4805" s="94">
        <f t="shared" si="1039"/>
        <v>3.6382623913358427E-40</v>
      </c>
      <c r="C4805" s="179">
        <f t="shared" si="1040"/>
        <v>3.6300550979743166E-40</v>
      </c>
      <c r="D4805" s="166">
        <f t="shared" si="1041"/>
        <v>2.2558277767625785E-3</v>
      </c>
      <c r="E4805" s="167">
        <f t="shared" si="1051"/>
        <v>24.291375447755232</v>
      </c>
      <c r="F4805" s="168">
        <f t="shared" si="1052"/>
        <v>10.77157763404135</v>
      </c>
      <c r="G4805" s="168">
        <f t="shared" si="1042"/>
        <v>374334.1157440879</v>
      </c>
      <c r="H4805" s="168">
        <f t="shared" si="1043"/>
        <v>271310.33852408634</v>
      </c>
      <c r="I4805" s="169">
        <f t="shared" si="1044"/>
        <v>645644.45426817425</v>
      </c>
      <c r="J4805" s="169">
        <f t="shared" si="1046"/>
        <v>610893.99995504785</v>
      </c>
      <c r="K4805" s="95"/>
      <c r="L4805" s="265">
        <f t="shared" si="1045"/>
        <v>247488.21133737927</v>
      </c>
      <c r="M4805" s="265">
        <f>$G4805*NonHospFrac+theModel!$H4805*NonHospFrac</f>
        <v>398156.24293079495</v>
      </c>
      <c r="N4805" s="266">
        <f t="shared" si="1047"/>
        <v>645644.45426817425</v>
      </c>
      <c r="O4805" s="159"/>
      <c r="P4805" s="265">
        <f t="shared" si="1048"/>
        <v>234167.67907808107</v>
      </c>
      <c r="Q4805" s="265">
        <f t="shared" si="1049"/>
        <v>398154.68828912015</v>
      </c>
      <c r="R4805" s="266">
        <f t="shared" si="1050"/>
        <v>632322.36736720125</v>
      </c>
    </row>
    <row r="4806" spans="1:18" x14ac:dyDescent="0.3">
      <c r="A4806" s="82">
        <v>4775</v>
      </c>
      <c r="B4806" s="94">
        <f t="shared" si="1039"/>
        <v>3.5702979789413775E-40</v>
      </c>
      <c r="C4806" s="179">
        <f t="shared" si="1040"/>
        <v>3.5622440015891621E-40</v>
      </c>
      <c r="D4806" s="166">
        <f t="shared" si="1041"/>
        <v>2.2558277767625785E-3</v>
      </c>
      <c r="E4806" s="167">
        <f t="shared" si="1051"/>
        <v>24.291375447755232</v>
      </c>
      <c r="F4806" s="168">
        <f t="shared" si="1052"/>
        <v>10.773833461818112</v>
      </c>
      <c r="G4806" s="168">
        <f t="shared" si="1042"/>
        <v>374412.51032330142</v>
      </c>
      <c r="H4806" s="168">
        <f t="shared" si="1043"/>
        <v>271310.33852408634</v>
      </c>
      <c r="I4806" s="169">
        <f t="shared" si="1044"/>
        <v>645722.84884738782</v>
      </c>
      <c r="J4806" s="169">
        <f t="shared" si="1046"/>
        <v>610958.52880532912</v>
      </c>
      <c r="K4806" s="95"/>
      <c r="L4806" s="265">
        <f t="shared" si="1045"/>
        <v>247518.26152066491</v>
      </c>
      <c r="M4806" s="265">
        <f>$G4806*NonHospFrac+theModel!$H4806*NonHospFrac</f>
        <v>398204.58732672286</v>
      </c>
      <c r="N4806" s="266">
        <f t="shared" si="1047"/>
        <v>645722.84884738782</v>
      </c>
      <c r="O4806" s="159"/>
      <c r="P4806" s="265">
        <f t="shared" si="1048"/>
        <v>234192.41425489576</v>
      </c>
      <c r="Q4806" s="265">
        <f t="shared" si="1049"/>
        <v>398203.03268504806</v>
      </c>
      <c r="R4806" s="266">
        <f t="shared" si="1050"/>
        <v>632395.44693994382</v>
      </c>
    </row>
    <row r="4807" spans="1:18" x14ac:dyDescent="0.3">
      <c r="A4807" s="82">
        <v>4776</v>
      </c>
      <c r="B4807" s="94">
        <f t="shared" si="1039"/>
        <v>3.5036031729841753E-40</v>
      </c>
      <c r="C4807" s="179">
        <f t="shared" si="1040"/>
        <v>3.4956996476278041E-40</v>
      </c>
      <c r="D4807" s="166">
        <f t="shared" si="1041"/>
        <v>2.2558277767625785E-3</v>
      </c>
      <c r="E4807" s="167">
        <f t="shared" si="1051"/>
        <v>24.291375447755232</v>
      </c>
      <c r="F4807" s="168">
        <f t="shared" si="1052"/>
        <v>10.776089289594875</v>
      </c>
      <c r="G4807" s="168">
        <f t="shared" si="1042"/>
        <v>374490.90490251471</v>
      </c>
      <c r="H4807" s="168">
        <f t="shared" si="1043"/>
        <v>271310.33852408634</v>
      </c>
      <c r="I4807" s="169">
        <f t="shared" si="1044"/>
        <v>645801.24342660105</v>
      </c>
      <c r="J4807" s="169">
        <f t="shared" si="1046"/>
        <v>611023.05502528709</v>
      </c>
      <c r="K4807" s="95"/>
      <c r="L4807" s="265">
        <f t="shared" si="1045"/>
        <v>247548.31170395043</v>
      </c>
      <c r="M4807" s="265">
        <f>$G4807*NonHospFrac+theModel!$H4807*NonHospFrac</f>
        <v>398252.93172265065</v>
      </c>
      <c r="N4807" s="266">
        <f t="shared" si="1047"/>
        <v>645801.24342660105</v>
      </c>
      <c r="O4807" s="159"/>
      <c r="P4807" s="265">
        <f t="shared" si="1048"/>
        <v>234217.14842345586</v>
      </c>
      <c r="Q4807" s="265">
        <f t="shared" si="1049"/>
        <v>398251.37708097586</v>
      </c>
      <c r="R4807" s="266">
        <f t="shared" si="1050"/>
        <v>632468.52550443169</v>
      </c>
    </row>
    <row r="4808" spans="1:18" x14ac:dyDescent="0.3">
      <c r="A4808" s="82">
        <v>4777</v>
      </c>
      <c r="B4808" s="94">
        <f t="shared" si="1039"/>
        <v>3.4381542566327011E-40</v>
      </c>
      <c r="C4808" s="179">
        <f t="shared" si="1040"/>
        <v>3.4303983727597945E-40</v>
      </c>
      <c r="D4808" s="166">
        <f t="shared" si="1041"/>
        <v>2.2558277767625785E-3</v>
      </c>
      <c r="E4808" s="167">
        <f t="shared" si="1051"/>
        <v>24.291375447755232</v>
      </c>
      <c r="F4808" s="168">
        <f t="shared" si="1052"/>
        <v>10.778345117371638</v>
      </c>
      <c r="G4808" s="168">
        <f t="shared" si="1042"/>
        <v>374569.29948172823</v>
      </c>
      <c r="H4808" s="168">
        <f t="shared" si="1043"/>
        <v>271310.33852408634</v>
      </c>
      <c r="I4808" s="169">
        <f t="shared" si="1044"/>
        <v>645879.63800581452</v>
      </c>
      <c r="J4808" s="169">
        <f t="shared" si="1046"/>
        <v>611087.57861502946</v>
      </c>
      <c r="K4808" s="95"/>
      <c r="L4808" s="265">
        <f t="shared" si="1045"/>
        <v>247578.36188723604</v>
      </c>
      <c r="M4808" s="265">
        <f>$G4808*NonHospFrac+theModel!$H4808*NonHospFrac</f>
        <v>398301.27611857851</v>
      </c>
      <c r="N4808" s="266">
        <f t="shared" si="1047"/>
        <v>645879.63800581452</v>
      </c>
      <c r="O4808" s="159"/>
      <c r="P4808" s="265">
        <f t="shared" si="1048"/>
        <v>234241.88158380263</v>
      </c>
      <c r="Q4808" s="265">
        <f t="shared" si="1049"/>
        <v>398299.72147690371</v>
      </c>
      <c r="R4808" s="266">
        <f t="shared" si="1050"/>
        <v>632541.60306070629</v>
      </c>
    </row>
    <row r="4809" spans="1:18" x14ac:dyDescent="0.3">
      <c r="A4809" s="82">
        <v>4778</v>
      </c>
      <c r="B4809" s="94">
        <f t="shared" si="1039"/>
        <v>3.3739279560971257E-40</v>
      </c>
      <c r="C4809" s="179">
        <f t="shared" si="1040"/>
        <v>3.366316955696966E-40</v>
      </c>
      <c r="D4809" s="166">
        <f t="shared" si="1041"/>
        <v>2.2558277767625785E-3</v>
      </c>
      <c r="E4809" s="167">
        <f t="shared" si="1051"/>
        <v>24.291375447755232</v>
      </c>
      <c r="F4809" s="168">
        <f t="shared" si="1052"/>
        <v>10.7806009451484</v>
      </c>
      <c r="G4809" s="168">
        <f t="shared" si="1042"/>
        <v>374647.69406094158</v>
      </c>
      <c r="H4809" s="168">
        <f t="shared" si="1043"/>
        <v>271310.33852408634</v>
      </c>
      <c r="I4809" s="169">
        <f t="shared" si="1044"/>
        <v>645958.03258502786</v>
      </c>
      <c r="J4809" s="169">
        <f t="shared" si="1046"/>
        <v>611152.09957466321</v>
      </c>
      <c r="K4809" s="95"/>
      <c r="L4809" s="265">
        <f t="shared" si="1045"/>
        <v>247608.41207052159</v>
      </c>
      <c r="M4809" s="265">
        <f>$G4809*NonHospFrac+theModel!$H4809*NonHospFrac</f>
        <v>398349.6205145063</v>
      </c>
      <c r="N4809" s="266">
        <f t="shared" si="1047"/>
        <v>645958.03258502786</v>
      </c>
      <c r="O4809" s="159"/>
      <c r="P4809" s="265">
        <f t="shared" si="1048"/>
        <v>234266.61373597707</v>
      </c>
      <c r="Q4809" s="265">
        <f t="shared" si="1049"/>
        <v>398348.0658728315</v>
      </c>
      <c r="R4809" s="266">
        <f t="shared" si="1050"/>
        <v>632614.6796088086</v>
      </c>
    </row>
    <row r="4810" spans="1:18" x14ac:dyDescent="0.3">
      <c r="A4810" s="82">
        <v>4779</v>
      </c>
      <c r="B4810" s="94">
        <f t="shared" si="1039"/>
        <v>3.3109014323524038E-40</v>
      </c>
      <c r="C4810" s="179">
        <f t="shared" si="1040"/>
        <v>3.3034326089351801E-40</v>
      </c>
      <c r="D4810" s="166">
        <f t="shared" si="1041"/>
        <v>2.2558277767625785E-3</v>
      </c>
      <c r="E4810" s="167">
        <f t="shared" si="1051"/>
        <v>24.291375447755232</v>
      </c>
      <c r="F4810" s="168">
        <f t="shared" si="1052"/>
        <v>10.782856772925163</v>
      </c>
      <c r="G4810" s="168">
        <f t="shared" si="1042"/>
        <v>374726.0886401551</v>
      </c>
      <c r="H4810" s="168">
        <f t="shared" si="1043"/>
        <v>271310.33852408634</v>
      </c>
      <c r="I4810" s="169">
        <f t="shared" si="1044"/>
        <v>646036.42716424144</v>
      </c>
      <c r="J4810" s="169">
        <f t="shared" si="1046"/>
        <v>611216.6179042958</v>
      </c>
      <c r="K4810" s="95"/>
      <c r="L4810" s="265">
        <f t="shared" si="1045"/>
        <v>247638.4622538072</v>
      </c>
      <c r="M4810" s="265">
        <f>$G4810*NonHospFrac+theModel!$H4810*NonHospFrac</f>
        <v>398397.96491043421</v>
      </c>
      <c r="N4810" s="266">
        <f t="shared" si="1047"/>
        <v>646036.42716424144</v>
      </c>
      <c r="O4810" s="159"/>
      <c r="P4810" s="265">
        <f t="shared" si="1048"/>
        <v>234291.34488002033</v>
      </c>
      <c r="Q4810" s="265">
        <f t="shared" si="1049"/>
        <v>398396.41026875941</v>
      </c>
      <c r="R4810" s="266">
        <f t="shared" si="1050"/>
        <v>632687.75514877972</v>
      </c>
    </row>
    <row r="4811" spans="1:18" x14ac:dyDescent="0.3">
      <c r="A4811" s="82">
        <v>4780</v>
      </c>
      <c r="B4811" s="94">
        <f t="shared" si="1039"/>
        <v>3.2490522730169768E-40</v>
      </c>
      <c r="C4811" s="179">
        <f t="shared" si="1040"/>
        <v>3.2417229706513514E-40</v>
      </c>
      <c r="D4811" s="166">
        <f t="shared" si="1041"/>
        <v>2.2558277767625785E-3</v>
      </c>
      <c r="E4811" s="167">
        <f t="shared" si="1051"/>
        <v>24.291375447755232</v>
      </c>
      <c r="F4811" s="168">
        <f t="shared" si="1052"/>
        <v>10.785112600701925</v>
      </c>
      <c r="G4811" s="168">
        <f t="shared" si="1042"/>
        <v>374804.48321936844</v>
      </c>
      <c r="H4811" s="168">
        <f t="shared" si="1043"/>
        <v>271310.33852408634</v>
      </c>
      <c r="I4811" s="169">
        <f t="shared" si="1044"/>
        <v>646114.82174345478</v>
      </c>
      <c r="J4811" s="169">
        <f t="shared" si="1046"/>
        <v>611281.13360403408</v>
      </c>
      <c r="K4811" s="95"/>
      <c r="L4811" s="265">
        <f t="shared" si="1045"/>
        <v>247668.51243709275</v>
      </c>
      <c r="M4811" s="265">
        <f>$G4811*NonHospFrac+theModel!$H4811*NonHospFrac</f>
        <v>398446.309306362</v>
      </c>
      <c r="N4811" s="266">
        <f t="shared" si="1047"/>
        <v>646114.82174345478</v>
      </c>
      <c r="O4811" s="159"/>
      <c r="P4811" s="265">
        <f t="shared" si="1048"/>
        <v>234316.07501597342</v>
      </c>
      <c r="Q4811" s="265">
        <f t="shared" si="1049"/>
        <v>398444.75466468721</v>
      </c>
      <c r="R4811" s="266">
        <f t="shared" si="1050"/>
        <v>632760.82968066062</v>
      </c>
    </row>
    <row r="4812" spans="1:18" x14ac:dyDescent="0.3">
      <c r="A4812" s="82">
        <v>4781</v>
      </c>
      <c r="B4812" s="94">
        <f t="shared" si="1039"/>
        <v>3.1883584843831415E-40</v>
      </c>
      <c r="C4812" s="179">
        <f t="shared" si="1040"/>
        <v>3.1811660967517934E-40</v>
      </c>
      <c r="D4812" s="166">
        <f t="shared" si="1041"/>
        <v>2.2558277767625785E-3</v>
      </c>
      <c r="E4812" s="167">
        <f t="shared" si="1051"/>
        <v>24.291375447755232</v>
      </c>
      <c r="F4812" s="168">
        <f t="shared" si="1052"/>
        <v>10.787368428478688</v>
      </c>
      <c r="G4812" s="168">
        <f t="shared" si="1042"/>
        <v>374882.8777985819</v>
      </c>
      <c r="H4812" s="168">
        <f t="shared" si="1043"/>
        <v>271310.33852408634</v>
      </c>
      <c r="I4812" s="169">
        <f t="shared" si="1044"/>
        <v>646193.21632266825</v>
      </c>
      <c r="J4812" s="169">
        <f t="shared" si="1046"/>
        <v>611345.64667398552</v>
      </c>
      <c r="K4812" s="95"/>
      <c r="L4812" s="265">
        <f t="shared" si="1045"/>
        <v>247698.56262037836</v>
      </c>
      <c r="M4812" s="265">
        <f>$G4812*NonHospFrac+theModel!$H4812*NonHospFrac</f>
        <v>398494.65370228991</v>
      </c>
      <c r="N4812" s="266">
        <f t="shared" si="1047"/>
        <v>646193.21632266825</v>
      </c>
      <c r="O4812" s="159"/>
      <c r="P4812" s="265">
        <f t="shared" si="1048"/>
        <v>234340.80414387753</v>
      </c>
      <c r="Q4812" s="265">
        <f t="shared" si="1049"/>
        <v>398493.09906061512</v>
      </c>
      <c r="R4812" s="266">
        <f t="shared" si="1050"/>
        <v>632833.90320449264</v>
      </c>
    </row>
    <row r="4813" spans="1:18" x14ac:dyDescent="0.3">
      <c r="A4813" s="82">
        <v>4782</v>
      </c>
      <c r="B4813" s="94">
        <f t="shared" si="1039"/>
        <v>3.1287984835953912E-40</v>
      </c>
      <c r="C4813" s="179">
        <f t="shared" si="1040"/>
        <v>3.1217404530682042E-40</v>
      </c>
      <c r="D4813" s="166">
        <f t="shared" si="1041"/>
        <v>2.2558277767625785E-3</v>
      </c>
      <c r="E4813" s="167">
        <f t="shared" si="1051"/>
        <v>24.291375447755232</v>
      </c>
      <c r="F4813" s="168">
        <f t="shared" si="1052"/>
        <v>10.789624256255451</v>
      </c>
      <c r="G4813" s="168">
        <f t="shared" si="1042"/>
        <v>374961.27237779525</v>
      </c>
      <c r="H4813" s="168">
        <f t="shared" si="1043"/>
        <v>271310.33852408634</v>
      </c>
      <c r="I4813" s="169">
        <f t="shared" si="1044"/>
        <v>646271.61090188159</v>
      </c>
      <c r="J4813" s="169">
        <f t="shared" si="1046"/>
        <v>611410.1571142571</v>
      </c>
      <c r="K4813" s="95"/>
      <c r="L4813" s="265">
        <f t="shared" si="1045"/>
        <v>247728.61280366391</v>
      </c>
      <c r="M4813" s="265">
        <f>$G4813*NonHospFrac+theModel!$H4813*NonHospFrac</f>
        <v>398542.99809821765</v>
      </c>
      <c r="N4813" s="266">
        <f t="shared" si="1047"/>
        <v>646271.61090188159</v>
      </c>
      <c r="O4813" s="159"/>
      <c r="P4813" s="265">
        <f t="shared" si="1048"/>
        <v>234365.53226377364</v>
      </c>
      <c r="Q4813" s="265">
        <f t="shared" si="1049"/>
        <v>398541.44345654285</v>
      </c>
      <c r="R4813" s="266">
        <f t="shared" si="1050"/>
        <v>632906.97572031652</v>
      </c>
    </row>
    <row r="4814" spans="1:18" x14ac:dyDescent="0.3">
      <c r="A4814" s="82">
        <v>4783</v>
      </c>
      <c r="B4814" s="94">
        <f t="shared" si="1039"/>
        <v>3.0703510909762299E-40</v>
      </c>
      <c r="C4814" s="179">
        <f t="shared" si="1040"/>
        <v>3.0634249077007922E-40</v>
      </c>
      <c r="D4814" s="166">
        <f t="shared" si="1041"/>
        <v>2.2558277767625785E-3</v>
      </c>
      <c r="E4814" s="167">
        <f t="shared" si="1051"/>
        <v>24.291375447755232</v>
      </c>
      <c r="F4814" s="168">
        <f t="shared" si="1052"/>
        <v>10.791880084032213</v>
      </c>
      <c r="G4814" s="168">
        <f t="shared" si="1042"/>
        <v>375039.66695700877</v>
      </c>
      <c r="H4814" s="168">
        <f t="shared" si="1043"/>
        <v>271310.33852408634</v>
      </c>
      <c r="I4814" s="169">
        <f t="shared" si="1044"/>
        <v>646350.00548109505</v>
      </c>
      <c r="J4814" s="169">
        <f t="shared" si="1046"/>
        <v>611474.66492495628</v>
      </c>
      <c r="K4814" s="95"/>
      <c r="L4814" s="265">
        <f t="shared" si="1045"/>
        <v>247758.66298694952</v>
      </c>
      <c r="M4814" s="265">
        <f>$G4814*NonHospFrac+theModel!$H4814*NonHospFrac</f>
        <v>398591.34249414562</v>
      </c>
      <c r="N4814" s="266">
        <f t="shared" si="1047"/>
        <v>646350.00548109517</v>
      </c>
      <c r="O4814" s="159"/>
      <c r="P4814" s="265">
        <f t="shared" si="1048"/>
        <v>234390.25937570297</v>
      </c>
      <c r="Q4814" s="265">
        <f t="shared" si="1049"/>
        <v>398589.78785247082</v>
      </c>
      <c r="R4814" s="266">
        <f t="shared" si="1050"/>
        <v>632980.04722817382</v>
      </c>
    </row>
    <row r="4815" spans="1:18" x14ac:dyDescent="0.3">
      <c r="A4815" s="82">
        <v>4784</v>
      </c>
      <c r="B4815" s="94">
        <f t="shared" si="1039"/>
        <v>3.0129955224939122E-40</v>
      </c>
      <c r="C4815" s="179">
        <f t="shared" si="1040"/>
        <v>3.0061987235030092E-40</v>
      </c>
      <c r="D4815" s="166">
        <f t="shared" si="1041"/>
        <v>2.2558277767625785E-3</v>
      </c>
      <c r="E4815" s="167">
        <f t="shared" si="1051"/>
        <v>24.291375447755232</v>
      </c>
      <c r="F4815" s="168">
        <f t="shared" si="1052"/>
        <v>10.794135911808976</v>
      </c>
      <c r="G4815" s="168">
        <f t="shared" si="1042"/>
        <v>375118.06153622217</v>
      </c>
      <c r="H4815" s="168">
        <f t="shared" si="1043"/>
        <v>271310.33852408634</v>
      </c>
      <c r="I4815" s="169">
        <f t="shared" si="1044"/>
        <v>646428.40006030852</v>
      </c>
      <c r="J4815" s="169">
        <f t="shared" si="1046"/>
        <v>611539.17010619014</v>
      </c>
      <c r="K4815" s="95"/>
      <c r="L4815" s="265">
        <f t="shared" si="1045"/>
        <v>247788.71317023507</v>
      </c>
      <c r="M4815" s="265">
        <f>$G4815*NonHospFrac+theModel!$H4815*NonHospFrac</f>
        <v>398639.68689007341</v>
      </c>
      <c r="N4815" s="266">
        <f t="shared" si="1047"/>
        <v>646428.40006030852</v>
      </c>
      <c r="O4815" s="159"/>
      <c r="P4815" s="265">
        <f t="shared" si="1048"/>
        <v>234414.98547970649</v>
      </c>
      <c r="Q4815" s="265">
        <f t="shared" si="1049"/>
        <v>398638.13224839862</v>
      </c>
      <c r="R4815" s="266">
        <f t="shared" si="1050"/>
        <v>633053.11772810505</v>
      </c>
    </row>
    <row r="4816" spans="1:18" x14ac:dyDescent="0.3">
      <c r="A4816" s="82">
        <v>4785</v>
      </c>
      <c r="B4816" s="94">
        <f t="shared" si="1039"/>
        <v>2.9567113823722978E-40</v>
      </c>
      <c r="C4816" s="179">
        <f t="shared" si="1040"/>
        <v>2.9500415507080721E-40</v>
      </c>
      <c r="D4816" s="166">
        <f t="shared" si="1041"/>
        <v>2.2558277767625785E-3</v>
      </c>
      <c r="E4816" s="167">
        <f t="shared" si="1051"/>
        <v>24.291375447755232</v>
      </c>
      <c r="F4816" s="168">
        <f t="shared" si="1052"/>
        <v>10.796391739585738</v>
      </c>
      <c r="G4816" s="168">
        <f t="shared" si="1042"/>
        <v>375196.45611543563</v>
      </c>
      <c r="H4816" s="168">
        <f t="shared" si="1043"/>
        <v>271310.33852408634</v>
      </c>
      <c r="I4816" s="169">
        <f t="shared" si="1044"/>
        <v>646506.79463952198</v>
      </c>
      <c r="J4816" s="169">
        <f t="shared" si="1046"/>
        <v>611603.6726580658</v>
      </c>
      <c r="K4816" s="95"/>
      <c r="L4816" s="265">
        <f t="shared" si="1045"/>
        <v>247818.76335352068</v>
      </c>
      <c r="M4816" s="265">
        <f>$G4816*NonHospFrac+theModel!$H4816*NonHospFrac</f>
        <v>398688.03128600126</v>
      </c>
      <c r="N4816" s="266">
        <f t="shared" si="1047"/>
        <v>646506.79463952198</v>
      </c>
      <c r="O4816" s="159"/>
      <c r="P4816" s="265">
        <f t="shared" si="1048"/>
        <v>234439.71057582539</v>
      </c>
      <c r="Q4816" s="265">
        <f t="shared" si="1049"/>
        <v>398686.47664432647</v>
      </c>
      <c r="R4816" s="266">
        <f t="shared" si="1050"/>
        <v>633126.18722015189</v>
      </c>
    </row>
    <row r="4817" spans="1:18" x14ac:dyDescent="0.3">
      <c r="A4817" s="82">
        <v>4786</v>
      </c>
      <c r="B4817" s="94">
        <f t="shared" si="1039"/>
        <v>2.9014786558373724E-40</v>
      </c>
      <c r="C4817" s="179">
        <f t="shared" si="1040"/>
        <v>2.8949334196918507E-40</v>
      </c>
      <c r="D4817" s="166">
        <f t="shared" si="1041"/>
        <v>2.2558277767625785E-3</v>
      </c>
      <c r="E4817" s="167">
        <f t="shared" si="1051"/>
        <v>24.291375447755232</v>
      </c>
      <c r="F4817" s="168">
        <f t="shared" si="1052"/>
        <v>10.798647567362501</v>
      </c>
      <c r="G4817" s="168">
        <f t="shared" si="1042"/>
        <v>375274.85069464904</v>
      </c>
      <c r="H4817" s="168">
        <f t="shared" si="1043"/>
        <v>271310.33852408634</v>
      </c>
      <c r="I4817" s="169">
        <f t="shared" si="1044"/>
        <v>646585.18921873532</v>
      </c>
      <c r="J4817" s="169">
        <f t="shared" si="1046"/>
        <v>611668.17258069036</v>
      </c>
      <c r="K4817" s="95"/>
      <c r="L4817" s="265">
        <f t="shared" si="1045"/>
        <v>247848.81353680626</v>
      </c>
      <c r="M4817" s="265">
        <f>$G4817*NonHospFrac+theModel!$H4817*NonHospFrac</f>
        <v>398736.37568192912</v>
      </c>
      <c r="N4817" s="266">
        <f t="shared" si="1047"/>
        <v>646585.18921873532</v>
      </c>
      <c r="O4817" s="159"/>
      <c r="P4817" s="265">
        <f t="shared" si="1048"/>
        <v>234464.43466410067</v>
      </c>
      <c r="Q4817" s="265">
        <f t="shared" si="1049"/>
        <v>398734.82104025432</v>
      </c>
      <c r="R4817" s="266">
        <f t="shared" si="1050"/>
        <v>633199.25570435496</v>
      </c>
    </row>
    <row r="4818" spans="1:18" x14ac:dyDescent="0.3">
      <c r="A4818" s="82">
        <v>4787</v>
      </c>
      <c r="B4818" s="94">
        <f t="shared" si="1039"/>
        <v>2.8472777020006235E-40</v>
      </c>
      <c r="C4818" s="179">
        <f t="shared" si="1040"/>
        <v>2.8408547338722935E-40</v>
      </c>
      <c r="D4818" s="166">
        <f t="shared" si="1041"/>
        <v>2.2558277767625785E-3</v>
      </c>
      <c r="E4818" s="167">
        <f t="shared" si="1051"/>
        <v>24.291375447755232</v>
      </c>
      <c r="F4818" s="168">
        <f t="shared" si="1052"/>
        <v>10.800903395139263</v>
      </c>
      <c r="G4818" s="168">
        <f t="shared" si="1042"/>
        <v>375353.24527386244</v>
      </c>
      <c r="H4818" s="168">
        <f t="shared" si="1043"/>
        <v>271310.33852408634</v>
      </c>
      <c r="I4818" s="169">
        <f t="shared" si="1044"/>
        <v>646663.58379794878</v>
      </c>
      <c r="J4818" s="169">
        <f t="shared" si="1046"/>
        <v>611732.66987417114</v>
      </c>
      <c r="K4818" s="95"/>
      <c r="L4818" s="265">
        <f t="shared" si="1045"/>
        <v>247878.86372009182</v>
      </c>
      <c r="M4818" s="265">
        <f>$G4818*NonHospFrac+theModel!$H4818*NonHospFrac</f>
        <v>398784.72007785691</v>
      </c>
      <c r="N4818" s="266">
        <f t="shared" si="1047"/>
        <v>646663.58379794867</v>
      </c>
      <c r="O4818" s="159"/>
      <c r="P4818" s="265">
        <f t="shared" si="1048"/>
        <v>234489.1577445734</v>
      </c>
      <c r="Q4818" s="265">
        <f t="shared" si="1049"/>
        <v>398783.16543618211</v>
      </c>
      <c r="R4818" s="266">
        <f t="shared" si="1050"/>
        <v>633272.32318075548</v>
      </c>
    </row>
    <row r="4819" spans="1:18" x14ac:dyDescent="0.3">
      <c r="A4819" s="82">
        <v>4788</v>
      </c>
      <c r="B4819" s="94">
        <f t="shared" si="1039"/>
        <v>2.7940892468740312E-40</v>
      </c>
      <c r="C4819" s="179">
        <f t="shared" si="1040"/>
        <v>2.787786262740179E-40</v>
      </c>
      <c r="D4819" s="166">
        <f t="shared" si="1041"/>
        <v>2.2558277767625785E-3</v>
      </c>
      <c r="E4819" s="167">
        <f t="shared" si="1051"/>
        <v>24.291375447755232</v>
      </c>
      <c r="F4819" s="168">
        <f t="shared" si="1052"/>
        <v>10.803159222916026</v>
      </c>
      <c r="G4819" s="168">
        <f t="shared" si="1042"/>
        <v>375431.63985307585</v>
      </c>
      <c r="H4819" s="168">
        <f t="shared" si="1043"/>
        <v>271310.33852408634</v>
      </c>
      <c r="I4819" s="169">
        <f t="shared" si="1044"/>
        <v>646741.97837716225</v>
      </c>
      <c r="J4819" s="169">
        <f t="shared" si="1046"/>
        <v>611797.16453861527</v>
      </c>
      <c r="K4819" s="95"/>
      <c r="L4819" s="265">
        <f t="shared" si="1045"/>
        <v>247908.9139033774</v>
      </c>
      <c r="M4819" s="265">
        <f>$G4819*NonHospFrac+theModel!$H4819*NonHospFrac</f>
        <v>398833.06447378476</v>
      </c>
      <c r="N4819" s="266">
        <f t="shared" si="1047"/>
        <v>646741.97837716213</v>
      </c>
      <c r="O4819" s="159"/>
      <c r="P4819" s="265">
        <f t="shared" si="1048"/>
        <v>234513.87981728473</v>
      </c>
      <c r="Q4819" s="265">
        <f t="shared" si="1049"/>
        <v>398831.50983210996</v>
      </c>
      <c r="R4819" s="266">
        <f t="shared" si="1050"/>
        <v>633345.38964939467</v>
      </c>
    </row>
    <row r="4820" spans="1:18" x14ac:dyDescent="0.3">
      <c r="A4820" s="82">
        <v>4789</v>
      </c>
      <c r="B4820" s="94">
        <f t="shared" si="1039"/>
        <v>2.7418943765168448E-40</v>
      </c>
      <c r="C4820" s="179">
        <f t="shared" si="1040"/>
        <v>2.7357091350213489E-40</v>
      </c>
      <c r="D4820" s="166">
        <f t="shared" si="1041"/>
        <v>2.2558277767625785E-3</v>
      </c>
      <c r="E4820" s="167">
        <f t="shared" si="1051"/>
        <v>24.291375447755232</v>
      </c>
      <c r="F4820" s="168">
        <f t="shared" si="1052"/>
        <v>10.805415050692789</v>
      </c>
      <c r="G4820" s="168">
        <f t="shared" si="1042"/>
        <v>375510.03443228931</v>
      </c>
      <c r="H4820" s="168">
        <f t="shared" si="1043"/>
        <v>271310.33852408634</v>
      </c>
      <c r="I4820" s="169">
        <f t="shared" si="1044"/>
        <v>646820.37295637559</v>
      </c>
      <c r="J4820" s="169">
        <f t="shared" si="1046"/>
        <v>611861.65657412983</v>
      </c>
      <c r="K4820" s="95"/>
      <c r="L4820" s="265">
        <f t="shared" si="1045"/>
        <v>247938.96408666298</v>
      </c>
      <c r="M4820" s="265">
        <f>$G4820*NonHospFrac+theModel!$H4820*NonHospFrac</f>
        <v>398881.40886971261</v>
      </c>
      <c r="N4820" s="266">
        <f t="shared" si="1047"/>
        <v>646820.37295637559</v>
      </c>
      <c r="O4820" s="159"/>
      <c r="P4820" s="265">
        <f t="shared" si="1048"/>
        <v>234538.6008822757</v>
      </c>
      <c r="Q4820" s="265">
        <f t="shared" si="1049"/>
        <v>398879.85422803782</v>
      </c>
      <c r="R4820" s="266">
        <f t="shared" si="1050"/>
        <v>633418.45511031349</v>
      </c>
    </row>
    <row r="4821" spans="1:18" x14ac:dyDescent="0.3">
      <c r="A4821" s="82">
        <v>4790</v>
      </c>
      <c r="B4821" s="94">
        <f t="shared" si="1039"/>
        <v>2.6906745303090971E-40</v>
      </c>
      <c r="C4821" s="179">
        <f t="shared" si="1040"/>
        <v>2.6846048319653984E-40</v>
      </c>
      <c r="D4821" s="166">
        <f t="shared" si="1041"/>
        <v>2.2558277767625785E-3</v>
      </c>
      <c r="E4821" s="167">
        <f t="shared" si="1051"/>
        <v>24.291375447755232</v>
      </c>
      <c r="F4821" s="168">
        <f t="shared" si="1052"/>
        <v>10.807670878469551</v>
      </c>
      <c r="G4821" s="168">
        <f t="shared" si="1042"/>
        <v>375588.42901150271</v>
      </c>
      <c r="H4821" s="168">
        <f t="shared" si="1043"/>
        <v>271310.33852408634</v>
      </c>
      <c r="I4821" s="169">
        <f t="shared" si="1044"/>
        <v>646898.76753558905</v>
      </c>
      <c r="J4821" s="169">
        <f t="shared" si="1046"/>
        <v>611926.14598082216</v>
      </c>
      <c r="K4821" s="95"/>
      <c r="L4821" s="265">
        <f t="shared" si="1045"/>
        <v>247969.01426994856</v>
      </c>
      <c r="M4821" s="265">
        <f>$G4821*NonHospFrac+theModel!$H4821*NonHospFrac</f>
        <v>398929.75326564047</v>
      </c>
      <c r="N4821" s="266">
        <f t="shared" si="1047"/>
        <v>646898.76753558905</v>
      </c>
      <c r="O4821" s="159"/>
      <c r="P4821" s="265">
        <f t="shared" si="1048"/>
        <v>234563.3209395874</v>
      </c>
      <c r="Q4821" s="265">
        <f t="shared" si="1049"/>
        <v>398928.19862396567</v>
      </c>
      <c r="R4821" s="266">
        <f t="shared" si="1050"/>
        <v>633491.51956355304</v>
      </c>
    </row>
    <row r="4822" spans="1:18" x14ac:dyDescent="0.3">
      <c r="A4822" s="82">
        <v>4791</v>
      </c>
      <c r="B4822" s="94">
        <f t="shared" si="1039"/>
        <v>2.6404114943520359E-40</v>
      </c>
      <c r="C4822" s="179">
        <f t="shared" si="1040"/>
        <v>2.6344551807609932E-40</v>
      </c>
      <c r="D4822" s="166">
        <f t="shared" si="1041"/>
        <v>2.2558277767625785E-3</v>
      </c>
      <c r="E4822" s="167">
        <f t="shared" si="1051"/>
        <v>24.291375447755232</v>
      </c>
      <c r="F4822" s="168">
        <f t="shared" si="1052"/>
        <v>10.809926706246314</v>
      </c>
      <c r="G4822" s="168">
        <f t="shared" si="1042"/>
        <v>375666.82359071611</v>
      </c>
      <c r="H4822" s="168">
        <f t="shared" si="1043"/>
        <v>271310.33852408634</v>
      </c>
      <c r="I4822" s="169">
        <f t="shared" si="1044"/>
        <v>646977.16211480252</v>
      </c>
      <c r="J4822" s="169">
        <f t="shared" si="1046"/>
        <v>611990.63275879936</v>
      </c>
      <c r="K4822" s="95"/>
      <c r="L4822" s="265">
        <f t="shared" si="1045"/>
        <v>247999.06445323414</v>
      </c>
      <c r="M4822" s="265">
        <f>$G4822*NonHospFrac+theModel!$H4822*NonHospFrac</f>
        <v>398978.09766156832</v>
      </c>
      <c r="N4822" s="266">
        <f t="shared" si="1047"/>
        <v>646977.16211480252</v>
      </c>
      <c r="O4822" s="159"/>
      <c r="P4822" s="265">
        <f t="shared" si="1048"/>
        <v>234588.0399892609</v>
      </c>
      <c r="Q4822" s="265">
        <f t="shared" si="1049"/>
        <v>398976.54301989352</v>
      </c>
      <c r="R4822" s="266">
        <f t="shared" si="1050"/>
        <v>633564.58300915442</v>
      </c>
    </row>
    <row r="4823" spans="1:18" x14ac:dyDescent="0.3">
      <c r="A4823" s="82">
        <v>4792</v>
      </c>
      <c r="B4823" s="94">
        <f t="shared" si="1039"/>
        <v>2.5910873949906361E-40</v>
      </c>
      <c r="C4823" s="179">
        <f t="shared" si="1040"/>
        <v>2.5852423480729966E-40</v>
      </c>
      <c r="D4823" s="166">
        <f t="shared" si="1041"/>
        <v>2.2558277767625785E-3</v>
      </c>
      <c r="E4823" s="167">
        <f t="shared" si="1051"/>
        <v>24.291375447755232</v>
      </c>
      <c r="F4823" s="168">
        <f t="shared" si="1052"/>
        <v>10.812182534023076</v>
      </c>
      <c r="G4823" s="168">
        <f t="shared" si="1042"/>
        <v>375745.21816992958</v>
      </c>
      <c r="H4823" s="168">
        <f t="shared" si="1043"/>
        <v>271310.33852408634</v>
      </c>
      <c r="I4823" s="169">
        <f t="shared" si="1044"/>
        <v>647055.55669401586</v>
      </c>
      <c r="J4823" s="169">
        <f t="shared" si="1046"/>
        <v>612055.11690816842</v>
      </c>
      <c r="K4823" s="95"/>
      <c r="L4823" s="265">
        <f t="shared" si="1045"/>
        <v>248029.11463651972</v>
      </c>
      <c r="M4823" s="265">
        <f>$G4823*NonHospFrac+theModel!$H4823*NonHospFrac</f>
        <v>399026.44205749617</v>
      </c>
      <c r="N4823" s="266">
        <f t="shared" si="1047"/>
        <v>647055.55669401586</v>
      </c>
      <c r="O4823" s="159"/>
      <c r="P4823" s="265">
        <f t="shared" si="1048"/>
        <v>234612.75803133726</v>
      </c>
      <c r="Q4823" s="265">
        <f t="shared" si="1049"/>
        <v>399024.88741582137</v>
      </c>
      <c r="R4823" s="266">
        <f t="shared" si="1050"/>
        <v>633637.6454471586</v>
      </c>
    </row>
    <row r="4824" spans="1:18" x14ac:dyDescent="0.3">
      <c r="A4824" s="82">
        <v>4793</v>
      </c>
      <c r="B4824" s="94">
        <f t="shared" si="1039"/>
        <v>2.5426846924581087E-40</v>
      </c>
      <c r="C4824" s="179">
        <f t="shared" si="1040"/>
        <v>2.5369488337013129E-40</v>
      </c>
      <c r="D4824" s="166">
        <f t="shared" si="1041"/>
        <v>2.2558277767625785E-3</v>
      </c>
      <c r="E4824" s="167">
        <f t="shared" si="1051"/>
        <v>24.291375447755232</v>
      </c>
      <c r="F4824" s="168">
        <f t="shared" si="1052"/>
        <v>10.814438361799839</v>
      </c>
      <c r="G4824" s="168">
        <f t="shared" si="1042"/>
        <v>375823.61274914298</v>
      </c>
      <c r="H4824" s="168">
        <f t="shared" si="1043"/>
        <v>271310.33852408634</v>
      </c>
      <c r="I4824" s="169">
        <f t="shared" si="1044"/>
        <v>647133.95127322932</v>
      </c>
      <c r="J4824" s="169">
        <f t="shared" si="1046"/>
        <v>612119.59842903668</v>
      </c>
      <c r="K4824" s="95"/>
      <c r="L4824" s="265">
        <f t="shared" si="1045"/>
        <v>248059.1648198053</v>
      </c>
      <c r="M4824" s="265">
        <f>$G4824*NonHospFrac+theModel!$H4824*NonHospFrac</f>
        <v>399074.78645342402</v>
      </c>
      <c r="N4824" s="266">
        <f t="shared" si="1047"/>
        <v>647133.95127322932</v>
      </c>
      <c r="O4824" s="159"/>
      <c r="P4824" s="265">
        <f t="shared" si="1048"/>
        <v>234637.47506585758</v>
      </c>
      <c r="Q4824" s="265">
        <f t="shared" si="1049"/>
        <v>399073.23181174923</v>
      </c>
      <c r="R4824" s="266">
        <f t="shared" si="1050"/>
        <v>633710.7068776068</v>
      </c>
    </row>
    <row r="4825" spans="1:18" x14ac:dyDescent="0.3">
      <c r="A4825" s="82">
        <v>4794</v>
      </c>
      <c r="B4825" s="94">
        <f t="shared" si="1039"/>
        <v>2.4951861746385249E-40</v>
      </c>
      <c r="C4825" s="179">
        <f t="shared" si="1040"/>
        <v>2.4895574643575814E-40</v>
      </c>
      <c r="D4825" s="166">
        <f t="shared" si="1041"/>
        <v>2.2558277767625785E-3</v>
      </c>
      <c r="E4825" s="167">
        <f t="shared" si="1051"/>
        <v>24.291375447755232</v>
      </c>
      <c r="F4825" s="168">
        <f t="shared" si="1052"/>
        <v>10.816694189576602</v>
      </c>
      <c r="G4825" s="168">
        <f t="shared" si="1042"/>
        <v>375902.00732835638</v>
      </c>
      <c r="H4825" s="168">
        <f t="shared" si="1043"/>
        <v>271310.33852408634</v>
      </c>
      <c r="I4825" s="169">
        <f t="shared" si="1044"/>
        <v>647212.34585244278</v>
      </c>
      <c r="J4825" s="169">
        <f t="shared" si="1046"/>
        <v>612184.07732151123</v>
      </c>
      <c r="K4825" s="95"/>
      <c r="L4825" s="265">
        <f t="shared" si="1045"/>
        <v>248089.21500309088</v>
      </c>
      <c r="M4825" s="265">
        <f>$G4825*NonHospFrac+theModel!$H4825*NonHospFrac</f>
        <v>399123.13084935187</v>
      </c>
      <c r="N4825" s="266">
        <f t="shared" si="1047"/>
        <v>647212.34585244278</v>
      </c>
      <c r="O4825" s="159"/>
      <c r="P4825" s="265">
        <f t="shared" si="1048"/>
        <v>234662.19109286292</v>
      </c>
      <c r="Q4825" s="265">
        <f t="shared" si="1049"/>
        <v>399121.57620767708</v>
      </c>
      <c r="R4825" s="266">
        <f t="shared" si="1050"/>
        <v>633783.76730054</v>
      </c>
    </row>
    <row r="4826" spans="1:18" x14ac:dyDescent="0.3">
      <c r="A4826" s="82">
        <v>4795</v>
      </c>
      <c r="B4826" s="94">
        <f t="shared" si="1039"/>
        <v>2.448574950946188E-40</v>
      </c>
      <c r="C4826" s="179">
        <f t="shared" si="1040"/>
        <v>2.4430513875583585E-40</v>
      </c>
      <c r="D4826" s="166">
        <f t="shared" si="1041"/>
        <v>2.2558277767625785E-3</v>
      </c>
      <c r="E4826" s="167">
        <f t="shared" si="1051"/>
        <v>24.291375447755232</v>
      </c>
      <c r="F4826" s="168">
        <f t="shared" si="1052"/>
        <v>10.818950017353364</v>
      </c>
      <c r="G4826" s="168">
        <f t="shared" si="1042"/>
        <v>375980.40190756985</v>
      </c>
      <c r="H4826" s="168">
        <f t="shared" si="1043"/>
        <v>271310.33852408634</v>
      </c>
      <c r="I4826" s="169">
        <f t="shared" si="1044"/>
        <v>647290.74043165613</v>
      </c>
      <c r="J4826" s="169">
        <f t="shared" si="1046"/>
        <v>612248.55358569906</v>
      </c>
      <c r="K4826" s="95"/>
      <c r="L4826" s="265">
        <f t="shared" si="1045"/>
        <v>248119.26518637646</v>
      </c>
      <c r="M4826" s="265">
        <f>$G4826*NonHospFrac+theModel!$H4826*NonHospFrac</f>
        <v>399171.47524527973</v>
      </c>
      <c r="N4826" s="266">
        <f t="shared" si="1047"/>
        <v>647290.74043165613</v>
      </c>
      <c r="O4826" s="159"/>
      <c r="P4826" s="265">
        <f t="shared" si="1048"/>
        <v>234686.90611239432</v>
      </c>
      <c r="Q4826" s="265">
        <f t="shared" si="1049"/>
        <v>399169.92060360493</v>
      </c>
      <c r="R4826" s="266">
        <f t="shared" si="1050"/>
        <v>633856.82671599928</v>
      </c>
    </row>
    <row r="4827" spans="1:18" x14ac:dyDescent="0.3">
      <c r="A4827" s="82">
        <v>4796</v>
      </c>
      <c r="B4827" s="94">
        <f t="shared" si="1039"/>
        <v>2.4028344463192976E-40</v>
      </c>
      <c r="C4827" s="179">
        <f t="shared" si="1040"/>
        <v>2.3974140656323286E-40</v>
      </c>
      <c r="D4827" s="166">
        <f t="shared" si="1041"/>
        <v>2.2558277767625785E-3</v>
      </c>
      <c r="E4827" s="167">
        <f t="shared" si="1051"/>
        <v>24.291375447755232</v>
      </c>
      <c r="F4827" s="168">
        <f t="shared" si="1052"/>
        <v>10.821205845130127</v>
      </c>
      <c r="G4827" s="168">
        <f t="shared" si="1042"/>
        <v>376058.79648678325</v>
      </c>
      <c r="H4827" s="168">
        <f t="shared" si="1043"/>
        <v>271310.33852408634</v>
      </c>
      <c r="I4827" s="169">
        <f t="shared" si="1044"/>
        <v>647369.13501086959</v>
      </c>
      <c r="J4827" s="169">
        <f t="shared" si="1046"/>
        <v>612313.02722170751</v>
      </c>
      <c r="K4827" s="95"/>
      <c r="L4827" s="265">
        <f t="shared" si="1045"/>
        <v>248149.31536966204</v>
      </c>
      <c r="M4827" s="265">
        <f>$G4827*NonHospFrac+theModel!$H4827*NonHospFrac</f>
        <v>399219.81964120752</v>
      </c>
      <c r="N4827" s="266">
        <f t="shared" si="1047"/>
        <v>647369.13501086959</v>
      </c>
      <c r="O4827" s="159"/>
      <c r="P4827" s="265">
        <f t="shared" si="1048"/>
        <v>234711.62012449288</v>
      </c>
      <c r="Q4827" s="265">
        <f t="shared" si="1049"/>
        <v>399218.26499953272</v>
      </c>
      <c r="R4827" s="266">
        <f t="shared" si="1050"/>
        <v>633929.88512402563</v>
      </c>
    </row>
    <row r="4828" spans="1:18" x14ac:dyDescent="0.3">
      <c r="A4828" s="82">
        <v>4797</v>
      </c>
      <c r="B4828" s="94">
        <f t="shared" si="1039"/>
        <v>2.357948395325821E-40</v>
      </c>
      <c r="C4828" s="179">
        <f t="shared" si="1040"/>
        <v>2.3526292698394722E-40</v>
      </c>
      <c r="D4828" s="166">
        <f t="shared" si="1041"/>
        <v>2.2558277767625785E-3</v>
      </c>
      <c r="E4828" s="167">
        <f t="shared" si="1051"/>
        <v>24.291375447755232</v>
      </c>
      <c r="F4828" s="168">
        <f t="shared" si="1052"/>
        <v>10.823461672906889</v>
      </c>
      <c r="G4828" s="168">
        <f t="shared" si="1042"/>
        <v>376137.19106599665</v>
      </c>
      <c r="H4828" s="168">
        <f t="shared" si="1043"/>
        <v>271310.33852408634</v>
      </c>
      <c r="I4828" s="169">
        <f t="shared" si="1044"/>
        <v>647447.52959008305</v>
      </c>
      <c r="J4828" s="169">
        <f t="shared" si="1046"/>
        <v>612377.49822964368</v>
      </c>
      <c r="K4828" s="95"/>
      <c r="L4828" s="265">
        <f t="shared" si="1045"/>
        <v>248179.36555294762</v>
      </c>
      <c r="M4828" s="265">
        <f>$G4828*NonHospFrac+theModel!$H4828*NonHospFrac</f>
        <v>399268.16403713537</v>
      </c>
      <c r="N4828" s="266">
        <f t="shared" si="1047"/>
        <v>647447.52959008305</v>
      </c>
      <c r="O4828" s="159"/>
      <c r="P4828" s="265">
        <f t="shared" si="1048"/>
        <v>234736.33312919966</v>
      </c>
      <c r="Q4828" s="265">
        <f t="shared" si="1049"/>
        <v>399266.60939546057</v>
      </c>
      <c r="R4828" s="266">
        <f t="shared" si="1050"/>
        <v>634002.94252466026</v>
      </c>
    </row>
    <row r="4829" spans="1:18" x14ac:dyDescent="0.3">
      <c r="A4829" s="82">
        <v>4798</v>
      </c>
      <c r="B4829" s="94">
        <f t="shared" si="1039"/>
        <v>2.3139008363794665E-40</v>
      </c>
      <c r="C4829" s="179">
        <f t="shared" si="1040"/>
        <v>2.3086810746000874E-40</v>
      </c>
      <c r="D4829" s="166">
        <f t="shared" si="1041"/>
        <v>2.2558277767625785E-3</v>
      </c>
      <c r="E4829" s="167">
        <f t="shared" si="1051"/>
        <v>24.291375447755232</v>
      </c>
      <c r="F4829" s="168">
        <f t="shared" si="1052"/>
        <v>10.825717500683652</v>
      </c>
      <c r="G4829" s="168">
        <f t="shared" si="1042"/>
        <v>376215.58564521006</v>
      </c>
      <c r="H4829" s="168">
        <f t="shared" si="1043"/>
        <v>271310.33852408634</v>
      </c>
      <c r="I4829" s="169">
        <f t="shared" si="1044"/>
        <v>647525.9241692964</v>
      </c>
      <c r="J4829" s="169">
        <f t="shared" si="1046"/>
        <v>612441.96660961455</v>
      </c>
      <c r="K4829" s="95"/>
      <c r="L4829" s="265">
        <f t="shared" si="1045"/>
        <v>248209.41573623318</v>
      </c>
      <c r="M4829" s="265">
        <f>$G4829*NonHospFrac+theModel!$H4829*NonHospFrac</f>
        <v>399316.50843306317</v>
      </c>
      <c r="N4829" s="266">
        <f t="shared" si="1047"/>
        <v>647525.9241692964</v>
      </c>
      <c r="O4829" s="159"/>
      <c r="P4829" s="265">
        <f t="shared" si="1048"/>
        <v>234761.04512655569</v>
      </c>
      <c r="Q4829" s="265">
        <f t="shared" si="1049"/>
        <v>399314.95379138837</v>
      </c>
      <c r="R4829" s="266">
        <f t="shared" si="1050"/>
        <v>634075.99891794403</v>
      </c>
    </row>
    <row r="4830" spans="1:18" x14ac:dyDescent="0.3">
      <c r="A4830" s="82">
        <v>4799</v>
      </c>
      <c r="B4830" s="94">
        <f t="shared" si="1039"/>
        <v>2.2706761060637039E-40</v>
      </c>
      <c r="C4830" s="179">
        <f t="shared" si="1040"/>
        <v>2.2655538518316142E-40</v>
      </c>
      <c r="D4830" s="166">
        <f t="shared" si="1041"/>
        <v>2.2558277767625785E-3</v>
      </c>
      <c r="E4830" s="167">
        <f t="shared" si="1051"/>
        <v>24.291375447755232</v>
      </c>
      <c r="F4830" s="168">
        <f t="shared" si="1052"/>
        <v>10.827973328460414</v>
      </c>
      <c r="G4830" s="168">
        <f t="shared" si="1042"/>
        <v>376293.9802244234</v>
      </c>
      <c r="H4830" s="168">
        <f t="shared" si="1043"/>
        <v>271310.33852408634</v>
      </c>
      <c r="I4830" s="169">
        <f t="shared" si="1044"/>
        <v>647604.31874850974</v>
      </c>
      <c r="J4830" s="169">
        <f t="shared" si="1046"/>
        <v>612506.43236172735</v>
      </c>
      <c r="K4830" s="95"/>
      <c r="L4830" s="265">
        <f t="shared" si="1045"/>
        <v>248239.46591951873</v>
      </c>
      <c r="M4830" s="265">
        <f>$G4830*NonHospFrac+theModel!$H4830*NonHospFrac</f>
        <v>399364.85282899102</v>
      </c>
      <c r="N4830" s="266">
        <f t="shared" si="1047"/>
        <v>647604.31874850974</v>
      </c>
      <c r="O4830" s="159"/>
      <c r="P4830" s="265">
        <f t="shared" si="1048"/>
        <v>234785.75611660205</v>
      </c>
      <c r="Q4830" s="265">
        <f t="shared" si="1049"/>
        <v>399363.29818731622</v>
      </c>
      <c r="R4830" s="266">
        <f t="shared" si="1050"/>
        <v>634149.05430391827</v>
      </c>
    </row>
    <row r="4831" spans="1:18" x14ac:dyDescent="0.3">
      <c r="A4831" s="82">
        <v>4800</v>
      </c>
      <c r="B4831" s="94">
        <f t="shared" ref="B4831:B4894" si="1053">Constant*EXP(PowerTerm*(A4831)/7)</f>
        <v>2.2282588335618181E-40</v>
      </c>
      <c r="C4831" s="179">
        <f t="shared" ref="C4831:C4894" si="1054">(1-theFloor)*B4831</f>
        <v>2.2232322653912527E-40</v>
      </c>
      <c r="D4831" s="166">
        <f t="shared" ref="D4831:D4894" si="1055">theFloor</f>
        <v>2.2558277767625785E-3</v>
      </c>
      <c r="E4831" s="167">
        <f t="shared" si="1051"/>
        <v>24.291375447755232</v>
      </c>
      <c r="F4831" s="168">
        <f t="shared" si="1052"/>
        <v>10.830229156237177</v>
      </c>
      <c r="G4831" s="168">
        <f t="shared" ref="G4831:G4894" si="1056">$B$22*F4831*totInfected/365.25</f>
        <v>376372.37480363692</v>
      </c>
      <c r="H4831" s="168">
        <f t="shared" ref="H4831:H4894" si="1057">lostQALYs_Injured*E4831*totInfected/365.25</f>
        <v>271310.33852408634</v>
      </c>
      <c r="I4831" s="169">
        <f t="shared" ref="I4831:I4894" si="1058">H4831+G4831</f>
        <v>647682.71332772332</v>
      </c>
      <c r="J4831" s="169">
        <f t="shared" si="1046"/>
        <v>612570.8954860894</v>
      </c>
      <c r="K4831" s="95"/>
      <c r="L4831" s="265">
        <f t="shared" ref="L4831:L4894" si="1059">$G4831*HospFrac+$H4831*HospFrac</f>
        <v>248269.51610280437</v>
      </c>
      <c r="M4831" s="265">
        <f>$G4831*NonHospFrac+theModel!$H4831*NonHospFrac</f>
        <v>399413.19722491887</v>
      </c>
      <c r="N4831" s="266">
        <f t="shared" si="1047"/>
        <v>647682.71332772321</v>
      </c>
      <c r="O4831" s="159"/>
      <c r="P4831" s="265">
        <f t="shared" si="1048"/>
        <v>234810.46609937988</v>
      </c>
      <c r="Q4831" s="265">
        <f t="shared" si="1049"/>
        <v>399411.64258324407</v>
      </c>
      <c r="R4831" s="266">
        <f t="shared" si="1050"/>
        <v>634222.10868262395</v>
      </c>
    </row>
    <row r="4832" spans="1:18" x14ac:dyDescent="0.3">
      <c r="A4832" s="82">
        <v>4801</v>
      </c>
      <c r="B4832" s="94">
        <f t="shared" si="1053"/>
        <v>2.1866339351910091E-40</v>
      </c>
      <c r="C4832" s="179">
        <f t="shared" si="1054"/>
        <v>2.1817012656223936E-40</v>
      </c>
      <c r="D4832" s="166">
        <f t="shared" si="1055"/>
        <v>2.2558277767625785E-3</v>
      </c>
      <c r="E4832" s="167">
        <f t="shared" si="1051"/>
        <v>24.291375447755232</v>
      </c>
      <c r="F4832" s="168">
        <f t="shared" si="1052"/>
        <v>10.83248498401394</v>
      </c>
      <c r="G4832" s="168">
        <f t="shared" si="1056"/>
        <v>376450.76938285033</v>
      </c>
      <c r="H4832" s="168">
        <f t="shared" si="1057"/>
        <v>271310.33852408634</v>
      </c>
      <c r="I4832" s="169">
        <f t="shared" si="1058"/>
        <v>647761.10790693667</v>
      </c>
      <c r="J4832" s="169">
        <f t="shared" ref="J4832:J4895" si="1060">J4831+(I4832-I4831)/(1+discountDaily)^A4832</f>
        <v>612635.35598280735</v>
      </c>
      <c r="K4832" s="95"/>
      <c r="L4832" s="265">
        <f t="shared" si="1059"/>
        <v>248299.56628608992</v>
      </c>
      <c r="M4832" s="265">
        <f>$G4832*NonHospFrac+theModel!$H4832*NonHospFrac</f>
        <v>399461.54162084672</v>
      </c>
      <c r="N4832" s="266">
        <f t="shared" ref="N4832:N4895" si="1061">L4832+M4832</f>
        <v>647761.10790693667</v>
      </c>
      <c r="O4832" s="159"/>
      <c r="P4832" s="265">
        <f t="shared" ref="P4832:P4895" si="1062">P4831+(L4832-L4831)/(1+discountDaily)^A4832</f>
        <v>234835.1750749301</v>
      </c>
      <c r="Q4832" s="265">
        <f t="shared" ref="Q4832:Q4895" si="1063">Q4831+(M4832-M4831)/(1+discountDaily)^B4832</f>
        <v>399459.98697917192</v>
      </c>
      <c r="R4832" s="266">
        <f t="shared" ref="R4832:R4895" si="1064">P4832+Q4832</f>
        <v>634295.16205410205</v>
      </c>
    </row>
    <row r="4833" spans="1:18" x14ac:dyDescent="0.3">
      <c r="A4833" s="82">
        <v>4802</v>
      </c>
      <c r="B4833" s="94">
        <f t="shared" si="1053"/>
        <v>2.1457866090385994E-40</v>
      </c>
      <c r="C4833" s="179">
        <f t="shared" si="1054"/>
        <v>2.1409460840029251E-40</v>
      </c>
      <c r="D4833" s="166">
        <f t="shared" si="1055"/>
        <v>2.2558277767625785E-3</v>
      </c>
      <c r="E4833" s="167">
        <f t="shared" ref="E4833:E4896" si="1065">C4833+E4832</f>
        <v>24.291375447755232</v>
      </c>
      <c r="F4833" s="168">
        <f t="shared" ref="F4833:F4896" si="1066">D4833+F4832</f>
        <v>10.834740811790702</v>
      </c>
      <c r="G4833" s="168">
        <f t="shared" si="1056"/>
        <v>376529.16396206379</v>
      </c>
      <c r="H4833" s="168">
        <f t="shared" si="1057"/>
        <v>271310.33852408634</v>
      </c>
      <c r="I4833" s="169">
        <f t="shared" si="1058"/>
        <v>647839.50248615013</v>
      </c>
      <c r="J4833" s="169">
        <f t="shared" si="1060"/>
        <v>612699.81385198864</v>
      </c>
      <c r="K4833" s="95"/>
      <c r="L4833" s="265">
        <f t="shared" si="1059"/>
        <v>248329.61646937553</v>
      </c>
      <c r="M4833" s="265">
        <f>$G4833*NonHospFrac+theModel!$H4833*NonHospFrac</f>
        <v>399509.88601677457</v>
      </c>
      <c r="N4833" s="266">
        <f t="shared" si="1061"/>
        <v>647839.50248615013</v>
      </c>
      <c r="O4833" s="159"/>
      <c r="P4833" s="265">
        <f t="shared" si="1062"/>
        <v>234859.88304329387</v>
      </c>
      <c r="Q4833" s="265">
        <f t="shared" si="1063"/>
        <v>399508.33137509978</v>
      </c>
      <c r="R4833" s="266">
        <f t="shared" si="1064"/>
        <v>634368.21441839368</v>
      </c>
    </row>
    <row r="4834" spans="1:18" x14ac:dyDescent="0.3">
      <c r="A4834" s="82">
        <v>4803</v>
      </c>
      <c r="B4834" s="94">
        <f t="shared" si="1053"/>
        <v>2.1057023296984674E-40</v>
      </c>
      <c r="C4834" s="179">
        <f t="shared" si="1054"/>
        <v>2.1009522278935397E-40</v>
      </c>
      <c r="D4834" s="166">
        <f t="shared" si="1055"/>
        <v>2.2558277767625785E-3</v>
      </c>
      <c r="E4834" s="167">
        <f t="shared" si="1065"/>
        <v>24.291375447755232</v>
      </c>
      <c r="F4834" s="168">
        <f t="shared" si="1066"/>
        <v>10.836996639567465</v>
      </c>
      <c r="G4834" s="168">
        <f t="shared" si="1056"/>
        <v>376607.55854127719</v>
      </c>
      <c r="H4834" s="168">
        <f t="shared" si="1057"/>
        <v>271310.33852408634</v>
      </c>
      <c r="I4834" s="169">
        <f t="shared" si="1058"/>
        <v>647917.89706536359</v>
      </c>
      <c r="J4834" s="169">
        <f t="shared" si="1060"/>
        <v>612764.26909374027</v>
      </c>
      <c r="K4834" s="95"/>
      <c r="L4834" s="265">
        <f t="shared" si="1059"/>
        <v>248359.66665266108</v>
      </c>
      <c r="M4834" s="265">
        <f>$G4834*NonHospFrac+theModel!$H4834*NonHospFrac</f>
        <v>399558.23041270243</v>
      </c>
      <c r="N4834" s="266">
        <f t="shared" si="1061"/>
        <v>647917.89706536348</v>
      </c>
      <c r="O4834" s="159"/>
      <c r="P4834" s="265">
        <f t="shared" si="1062"/>
        <v>234884.59000451217</v>
      </c>
      <c r="Q4834" s="265">
        <f t="shared" si="1063"/>
        <v>399556.67577102763</v>
      </c>
      <c r="R4834" s="266">
        <f t="shared" si="1064"/>
        <v>634441.2657755398</v>
      </c>
    </row>
    <row r="4835" spans="1:18" x14ac:dyDescent="0.3">
      <c r="A4835" s="82">
        <v>4804</v>
      </c>
      <c r="B4835" s="94">
        <f t="shared" si="1053"/>
        <v>2.0663668431056313E-40</v>
      </c>
      <c r="C4835" s="179">
        <f t="shared" si="1054"/>
        <v>2.0617054753839722E-40</v>
      </c>
      <c r="D4835" s="166">
        <f t="shared" si="1055"/>
        <v>2.2558277767625785E-3</v>
      </c>
      <c r="E4835" s="167">
        <f t="shared" si="1065"/>
        <v>24.291375447755232</v>
      </c>
      <c r="F4835" s="168">
        <f t="shared" si="1066"/>
        <v>10.839252467344227</v>
      </c>
      <c r="G4835" s="168">
        <f t="shared" si="1056"/>
        <v>376685.95312049059</v>
      </c>
      <c r="H4835" s="168">
        <f t="shared" si="1057"/>
        <v>271310.33852408634</v>
      </c>
      <c r="I4835" s="169">
        <f t="shared" si="1058"/>
        <v>647996.29164457694</v>
      </c>
      <c r="J4835" s="169">
        <f t="shared" si="1060"/>
        <v>612828.72170816932</v>
      </c>
      <c r="K4835" s="95"/>
      <c r="L4835" s="265">
        <f t="shared" si="1059"/>
        <v>248389.71683594666</v>
      </c>
      <c r="M4835" s="265">
        <f>$G4835*NonHospFrac+theModel!$H4835*NonHospFrac</f>
        <v>399606.57480863028</v>
      </c>
      <c r="N4835" s="266">
        <f t="shared" si="1061"/>
        <v>647996.29164457694</v>
      </c>
      <c r="O4835" s="159"/>
      <c r="P4835" s="265">
        <f t="shared" si="1062"/>
        <v>234909.29595862611</v>
      </c>
      <c r="Q4835" s="265">
        <f t="shared" si="1063"/>
        <v>399605.02016695548</v>
      </c>
      <c r="R4835" s="266">
        <f t="shared" si="1064"/>
        <v>634514.31612558162</v>
      </c>
    </row>
    <row r="4836" spans="1:18" x14ac:dyDescent="0.3">
      <c r="A4836" s="82">
        <v>4805</v>
      </c>
      <c r="B4836" s="94">
        <f t="shared" si="1053"/>
        <v>2.0277661614677945E-40</v>
      </c>
      <c r="C4836" s="179">
        <f t="shared" si="1054"/>
        <v>2.023191870235976E-40</v>
      </c>
      <c r="D4836" s="166">
        <f t="shared" si="1055"/>
        <v>2.2558277767625785E-3</v>
      </c>
      <c r="E4836" s="167">
        <f t="shared" si="1065"/>
        <v>24.291375447755232</v>
      </c>
      <c r="F4836" s="168">
        <f t="shared" si="1066"/>
        <v>10.84150829512099</v>
      </c>
      <c r="G4836" s="168">
        <f t="shared" si="1056"/>
        <v>376764.34769970406</v>
      </c>
      <c r="H4836" s="168">
        <f t="shared" si="1057"/>
        <v>271310.33852408634</v>
      </c>
      <c r="I4836" s="169">
        <f t="shared" si="1058"/>
        <v>648074.6862237904</v>
      </c>
      <c r="J4836" s="169">
        <f t="shared" si="1060"/>
        <v>612893.17169538303</v>
      </c>
      <c r="K4836" s="95"/>
      <c r="L4836" s="265">
        <f t="shared" si="1059"/>
        <v>248419.76701923227</v>
      </c>
      <c r="M4836" s="265">
        <f>$G4836*NonHospFrac+theModel!$H4836*NonHospFrac</f>
        <v>399654.91920455813</v>
      </c>
      <c r="N4836" s="266">
        <f t="shared" si="1061"/>
        <v>648074.6862237904</v>
      </c>
      <c r="O4836" s="159"/>
      <c r="P4836" s="265">
        <f t="shared" si="1062"/>
        <v>234934.00090567677</v>
      </c>
      <c r="Q4836" s="265">
        <f t="shared" si="1063"/>
        <v>399653.36456288333</v>
      </c>
      <c r="R4836" s="266">
        <f t="shared" si="1064"/>
        <v>634587.36546856014</v>
      </c>
    </row>
    <row r="4837" spans="1:18" x14ac:dyDescent="0.3">
      <c r="A4837" s="82">
        <v>4806</v>
      </c>
      <c r="B4837" s="94">
        <f t="shared" si="1053"/>
        <v>1.9898865582908128E-40</v>
      </c>
      <c r="C4837" s="179">
        <f t="shared" si="1054"/>
        <v>1.9853977169200138E-40</v>
      </c>
      <c r="D4837" s="166">
        <f t="shared" si="1055"/>
        <v>2.2558277767625785E-3</v>
      </c>
      <c r="E4837" s="167">
        <f t="shared" si="1065"/>
        <v>24.291375447755232</v>
      </c>
      <c r="F4837" s="168">
        <f t="shared" si="1066"/>
        <v>10.843764122897753</v>
      </c>
      <c r="G4837" s="168">
        <f t="shared" si="1056"/>
        <v>376842.74227891746</v>
      </c>
      <c r="H4837" s="168">
        <f t="shared" si="1057"/>
        <v>271310.33852408634</v>
      </c>
      <c r="I4837" s="169">
        <f t="shared" si="1058"/>
        <v>648153.08080300386</v>
      </c>
      <c r="J4837" s="169">
        <f t="shared" si="1060"/>
        <v>612957.61905548838</v>
      </c>
      <c r="K4837" s="95"/>
      <c r="L4837" s="265">
        <f t="shared" si="1059"/>
        <v>248449.81720251782</v>
      </c>
      <c r="M4837" s="265">
        <f>$G4837*NonHospFrac+theModel!$H4837*NonHospFrac</f>
        <v>399703.26360048598</v>
      </c>
      <c r="N4837" s="266">
        <f t="shared" si="1061"/>
        <v>648153.08080300386</v>
      </c>
      <c r="O4837" s="159"/>
      <c r="P4837" s="265">
        <f t="shared" si="1062"/>
        <v>234958.7048457051</v>
      </c>
      <c r="Q4837" s="265">
        <f t="shared" si="1063"/>
        <v>399701.70895881118</v>
      </c>
      <c r="R4837" s="266">
        <f t="shared" si="1064"/>
        <v>634660.41380451631</v>
      </c>
    </row>
    <row r="4838" spans="1:18" x14ac:dyDescent="0.3">
      <c r="A4838" s="82">
        <v>4807</v>
      </c>
      <c r="B4838" s="94">
        <f t="shared" si="1053"/>
        <v>1.9527145634979853E-40</v>
      </c>
      <c r="C4838" s="179">
        <f t="shared" si="1054"/>
        <v>1.9483095757455576E-40</v>
      </c>
      <c r="D4838" s="166">
        <f t="shared" si="1055"/>
        <v>2.2558277767625785E-3</v>
      </c>
      <c r="E4838" s="167">
        <f t="shared" si="1065"/>
        <v>24.291375447755232</v>
      </c>
      <c r="F4838" s="168">
        <f t="shared" si="1066"/>
        <v>10.846019950674515</v>
      </c>
      <c r="G4838" s="168">
        <f t="shared" si="1056"/>
        <v>376921.13685813086</v>
      </c>
      <c r="H4838" s="168">
        <f t="shared" si="1057"/>
        <v>271310.33852408634</v>
      </c>
      <c r="I4838" s="169">
        <f t="shared" si="1058"/>
        <v>648231.47538221721</v>
      </c>
      <c r="J4838" s="169">
        <f t="shared" si="1060"/>
        <v>613022.06378859235</v>
      </c>
      <c r="K4838" s="95"/>
      <c r="L4838" s="265">
        <f t="shared" si="1059"/>
        <v>248479.8673858034</v>
      </c>
      <c r="M4838" s="265">
        <f>$G4838*NonHospFrac+theModel!$H4838*NonHospFrac</f>
        <v>399751.60799641378</v>
      </c>
      <c r="N4838" s="266">
        <f t="shared" si="1061"/>
        <v>648231.47538221721</v>
      </c>
      <c r="O4838" s="159"/>
      <c r="P4838" s="265">
        <f t="shared" si="1062"/>
        <v>234983.40777875221</v>
      </c>
      <c r="Q4838" s="265">
        <f t="shared" si="1063"/>
        <v>399750.05335473898</v>
      </c>
      <c r="R4838" s="266">
        <f t="shared" si="1064"/>
        <v>634733.46113349125</v>
      </c>
    </row>
    <row r="4839" spans="1:18" x14ac:dyDescent="0.3">
      <c r="A4839" s="82">
        <v>4808</v>
      </c>
      <c r="B4839" s="94">
        <f t="shared" si="1053"/>
        <v>1.9162369586396051E-40</v>
      </c>
      <c r="C4839" s="179">
        <f t="shared" si="1054"/>
        <v>1.9119142580814467E-40</v>
      </c>
      <c r="D4839" s="166">
        <f t="shared" si="1055"/>
        <v>2.2558277767625785E-3</v>
      </c>
      <c r="E4839" s="167">
        <f t="shared" si="1065"/>
        <v>24.291375447755232</v>
      </c>
      <c r="F4839" s="168">
        <f t="shared" si="1066"/>
        <v>10.848275778451278</v>
      </c>
      <c r="G4839" s="168">
        <f t="shared" si="1056"/>
        <v>376999.53143734427</v>
      </c>
      <c r="H4839" s="168">
        <f t="shared" si="1057"/>
        <v>271310.33852408634</v>
      </c>
      <c r="I4839" s="169">
        <f t="shared" si="1058"/>
        <v>648309.86996143055</v>
      </c>
      <c r="J4839" s="169">
        <f t="shared" si="1060"/>
        <v>613086.50589480216</v>
      </c>
      <c r="K4839" s="95"/>
      <c r="L4839" s="265">
        <f t="shared" si="1059"/>
        <v>248509.91756908898</v>
      </c>
      <c r="M4839" s="265">
        <f>$G4839*NonHospFrac+theModel!$H4839*NonHospFrac</f>
        <v>399799.95239234163</v>
      </c>
      <c r="N4839" s="266">
        <f t="shared" si="1061"/>
        <v>648309.86996143055</v>
      </c>
      <c r="O4839" s="159"/>
      <c r="P4839" s="265">
        <f t="shared" si="1062"/>
        <v>235008.10970485915</v>
      </c>
      <c r="Q4839" s="265">
        <f t="shared" si="1063"/>
        <v>399798.39775066683</v>
      </c>
      <c r="R4839" s="266">
        <f t="shared" si="1064"/>
        <v>634806.50745552592</v>
      </c>
    </row>
    <row r="4840" spans="1:18" x14ac:dyDescent="0.3">
      <c r="A4840" s="82">
        <v>4809</v>
      </c>
      <c r="B4840" s="94">
        <f t="shared" si="1053"/>
        <v>1.8804407721928972E-40</v>
      </c>
      <c r="C4840" s="179">
        <f t="shared" si="1054"/>
        <v>1.8761988216664278E-40</v>
      </c>
      <c r="D4840" s="166">
        <f t="shared" si="1055"/>
        <v>2.2558277767625785E-3</v>
      </c>
      <c r="E4840" s="167">
        <f t="shared" si="1065"/>
        <v>24.291375447755232</v>
      </c>
      <c r="F4840" s="168">
        <f t="shared" si="1066"/>
        <v>10.85053160622804</v>
      </c>
      <c r="G4840" s="168">
        <f t="shared" si="1056"/>
        <v>377077.92601655773</v>
      </c>
      <c r="H4840" s="168">
        <f t="shared" si="1057"/>
        <v>271310.33852408634</v>
      </c>
      <c r="I4840" s="169">
        <f t="shared" si="1058"/>
        <v>648388.26454064413</v>
      </c>
      <c r="J4840" s="169">
        <f t="shared" si="1060"/>
        <v>613150.94537422503</v>
      </c>
      <c r="K4840" s="95"/>
      <c r="L4840" s="265">
        <f t="shared" si="1059"/>
        <v>248539.96775237456</v>
      </c>
      <c r="M4840" s="265">
        <f>$G4840*NonHospFrac+theModel!$H4840*NonHospFrac</f>
        <v>399848.29678826948</v>
      </c>
      <c r="N4840" s="266">
        <f t="shared" si="1061"/>
        <v>648388.26454064401</v>
      </c>
      <c r="O4840" s="159"/>
      <c r="P4840" s="265">
        <f t="shared" si="1062"/>
        <v>235032.81062406694</v>
      </c>
      <c r="Q4840" s="265">
        <f t="shared" si="1063"/>
        <v>399846.74214659468</v>
      </c>
      <c r="R4840" s="266">
        <f t="shared" si="1064"/>
        <v>634879.55277066166</v>
      </c>
    </row>
    <row r="4841" spans="1:18" x14ac:dyDescent="0.3">
      <c r="A4841" s="82">
        <v>4810</v>
      </c>
      <c r="B4841" s="94">
        <f t="shared" si="1053"/>
        <v>1.845313274948874E-40</v>
      </c>
      <c r="C4841" s="179">
        <f t="shared" si="1054"/>
        <v>1.8411505660064157E-40</v>
      </c>
      <c r="D4841" s="166">
        <f t="shared" si="1055"/>
        <v>2.2558277767625785E-3</v>
      </c>
      <c r="E4841" s="167">
        <f t="shared" si="1065"/>
        <v>24.291375447755232</v>
      </c>
      <c r="F4841" s="168">
        <f t="shared" si="1066"/>
        <v>10.852787434004803</v>
      </c>
      <c r="G4841" s="168">
        <f t="shared" si="1056"/>
        <v>377156.32059577113</v>
      </c>
      <c r="H4841" s="168">
        <f t="shared" si="1057"/>
        <v>271310.33852408634</v>
      </c>
      <c r="I4841" s="169">
        <f t="shared" si="1058"/>
        <v>648466.65911985748</v>
      </c>
      <c r="J4841" s="169">
        <f t="shared" si="1060"/>
        <v>613215.3822269676</v>
      </c>
      <c r="K4841" s="95"/>
      <c r="L4841" s="265">
        <f t="shared" si="1059"/>
        <v>248570.01793566014</v>
      </c>
      <c r="M4841" s="265">
        <f>$G4841*NonHospFrac+theModel!$H4841*NonHospFrac</f>
        <v>399896.64118419727</v>
      </c>
      <c r="N4841" s="266">
        <f t="shared" si="1061"/>
        <v>648466.65911985748</v>
      </c>
      <c r="O4841" s="159"/>
      <c r="P4841" s="265">
        <f t="shared" si="1062"/>
        <v>235057.51053641664</v>
      </c>
      <c r="Q4841" s="265">
        <f t="shared" si="1063"/>
        <v>399895.08654252248</v>
      </c>
      <c r="R4841" s="266">
        <f t="shared" si="1064"/>
        <v>634952.59707893908</v>
      </c>
    </row>
    <row r="4842" spans="1:18" x14ac:dyDescent="0.3">
      <c r="A4842" s="82">
        <v>4811</v>
      </c>
      <c r="B4842" s="94">
        <f t="shared" si="1053"/>
        <v>1.8108419754862288E-40</v>
      </c>
      <c r="C4842" s="179">
        <f t="shared" si="1054"/>
        <v>1.8067570278585993E-40</v>
      </c>
      <c r="D4842" s="166">
        <f t="shared" si="1055"/>
        <v>2.2558277767625785E-3</v>
      </c>
      <c r="E4842" s="167">
        <f t="shared" si="1065"/>
        <v>24.291375447755232</v>
      </c>
      <c r="F4842" s="168">
        <f t="shared" si="1066"/>
        <v>10.855043261781566</v>
      </c>
      <c r="G4842" s="168">
        <f t="shared" si="1056"/>
        <v>377234.71517498454</v>
      </c>
      <c r="H4842" s="168">
        <f t="shared" si="1057"/>
        <v>271310.33852408634</v>
      </c>
      <c r="I4842" s="169">
        <f t="shared" si="1058"/>
        <v>648545.05369907082</v>
      </c>
      <c r="J4842" s="169">
        <f t="shared" si="1060"/>
        <v>613279.8164531372</v>
      </c>
      <c r="K4842" s="95"/>
      <c r="L4842" s="265">
        <f t="shared" si="1059"/>
        <v>248600.06811894572</v>
      </c>
      <c r="M4842" s="265">
        <f>$G4842*NonHospFrac+theModel!$H4842*NonHospFrac</f>
        <v>399944.98558012513</v>
      </c>
      <c r="N4842" s="266">
        <f t="shared" si="1061"/>
        <v>648545.05369907082</v>
      </c>
      <c r="O4842" s="159"/>
      <c r="P4842" s="265">
        <f t="shared" si="1062"/>
        <v>235082.20944194929</v>
      </c>
      <c r="Q4842" s="265">
        <f t="shared" si="1063"/>
        <v>399943.43093845033</v>
      </c>
      <c r="R4842" s="266">
        <f t="shared" si="1064"/>
        <v>635025.64038039965</v>
      </c>
    </row>
    <row r="4843" spans="1:18" x14ac:dyDescent="0.3">
      <c r="A4843" s="82">
        <v>4812</v>
      </c>
      <c r="B4843" s="94">
        <f t="shared" si="1053"/>
        <v>1.7770146157289341E-40</v>
      </c>
      <c r="C4843" s="179">
        <f t="shared" si="1054"/>
        <v>1.7730059767990596E-40</v>
      </c>
      <c r="D4843" s="166">
        <f t="shared" si="1055"/>
        <v>2.2558277767625785E-3</v>
      </c>
      <c r="E4843" s="167">
        <f t="shared" si="1065"/>
        <v>24.291375447755232</v>
      </c>
      <c r="F4843" s="168">
        <f t="shared" si="1066"/>
        <v>10.857299089558328</v>
      </c>
      <c r="G4843" s="168">
        <f t="shared" si="1056"/>
        <v>377313.109754198</v>
      </c>
      <c r="H4843" s="168">
        <f t="shared" si="1057"/>
        <v>271310.33852408634</v>
      </c>
      <c r="I4843" s="169">
        <f t="shared" si="1058"/>
        <v>648623.4482782844</v>
      </c>
      <c r="J4843" s="169">
        <f t="shared" si="1060"/>
        <v>613344.24805284117</v>
      </c>
      <c r="K4843" s="95"/>
      <c r="L4843" s="265">
        <f t="shared" si="1059"/>
        <v>248630.11830223131</v>
      </c>
      <c r="M4843" s="265">
        <f>$G4843*NonHospFrac+theModel!$H4843*NonHospFrac</f>
        <v>399993.32997605298</v>
      </c>
      <c r="N4843" s="266">
        <f t="shared" si="1061"/>
        <v>648623.44827828428</v>
      </c>
      <c r="O4843" s="159"/>
      <c r="P4843" s="265">
        <f t="shared" si="1062"/>
        <v>235106.90734070592</v>
      </c>
      <c r="Q4843" s="265">
        <f t="shared" si="1063"/>
        <v>399991.77533437818</v>
      </c>
      <c r="R4843" s="266">
        <f t="shared" si="1064"/>
        <v>635098.6826750841</v>
      </c>
    </row>
    <row r="4844" spans="1:18" x14ac:dyDescent="0.3">
      <c r="A4844" s="82">
        <v>4813</v>
      </c>
      <c r="B4844" s="94">
        <f t="shared" si="1053"/>
        <v>1.7438191665876564E-40</v>
      </c>
      <c r="C4844" s="179">
        <f t="shared" si="1054"/>
        <v>1.739885410874017E-40</v>
      </c>
      <c r="D4844" s="166">
        <f t="shared" si="1055"/>
        <v>2.2558277767625785E-3</v>
      </c>
      <c r="E4844" s="167">
        <f t="shared" si="1065"/>
        <v>24.291375447755232</v>
      </c>
      <c r="F4844" s="168">
        <f t="shared" si="1066"/>
        <v>10.859554917335091</v>
      </c>
      <c r="G4844" s="168">
        <f t="shared" si="1056"/>
        <v>377391.5043334114</v>
      </c>
      <c r="H4844" s="168">
        <f t="shared" si="1057"/>
        <v>271310.33852408634</v>
      </c>
      <c r="I4844" s="169">
        <f t="shared" si="1058"/>
        <v>648701.84285749774</v>
      </c>
      <c r="J4844" s="169">
        <f t="shared" si="1060"/>
        <v>613408.67702618602</v>
      </c>
      <c r="K4844" s="95"/>
      <c r="L4844" s="265">
        <f t="shared" si="1059"/>
        <v>248660.16848551689</v>
      </c>
      <c r="M4844" s="265">
        <f>$G4844*NonHospFrac+theModel!$H4844*NonHospFrac</f>
        <v>400041.67437198083</v>
      </c>
      <c r="N4844" s="266">
        <f t="shared" si="1061"/>
        <v>648701.84285749774</v>
      </c>
      <c r="O4844" s="159"/>
      <c r="P4844" s="265">
        <f t="shared" si="1062"/>
        <v>235131.60423272758</v>
      </c>
      <c r="Q4844" s="265">
        <f t="shared" si="1063"/>
        <v>400040.11973030603</v>
      </c>
      <c r="R4844" s="266">
        <f t="shared" si="1064"/>
        <v>635171.72396303364</v>
      </c>
    </row>
    <row r="4845" spans="1:18" x14ac:dyDescent="0.3">
      <c r="A4845" s="82">
        <v>4814</v>
      </c>
      <c r="B4845" s="94">
        <f t="shared" si="1053"/>
        <v>1.7112438236817998E-40</v>
      </c>
      <c r="C4845" s="179">
        <f t="shared" si="1054"/>
        <v>1.707383552331525E-40</v>
      </c>
      <c r="D4845" s="166">
        <f t="shared" si="1055"/>
        <v>2.2558277767625785E-3</v>
      </c>
      <c r="E4845" s="167">
        <f t="shared" si="1065"/>
        <v>24.291375447755232</v>
      </c>
      <c r="F4845" s="168">
        <f t="shared" si="1066"/>
        <v>10.861810745111853</v>
      </c>
      <c r="G4845" s="168">
        <f t="shared" si="1056"/>
        <v>377469.89891262481</v>
      </c>
      <c r="H4845" s="168">
        <f t="shared" si="1057"/>
        <v>271310.33852408634</v>
      </c>
      <c r="I4845" s="169">
        <f t="shared" si="1058"/>
        <v>648780.23743671109</v>
      </c>
      <c r="J4845" s="169">
        <f t="shared" si="1060"/>
        <v>613473.1033732791</v>
      </c>
      <c r="K4845" s="95"/>
      <c r="L4845" s="265">
        <f t="shared" si="1059"/>
        <v>248690.21866880244</v>
      </c>
      <c r="M4845" s="265">
        <f>$G4845*NonHospFrac+theModel!$H4845*NonHospFrac</f>
        <v>400090.01876790868</v>
      </c>
      <c r="N4845" s="266">
        <f t="shared" si="1061"/>
        <v>648780.23743671109</v>
      </c>
      <c r="O4845" s="159"/>
      <c r="P4845" s="265">
        <f t="shared" si="1062"/>
        <v>235156.30011805528</v>
      </c>
      <c r="Q4845" s="265">
        <f t="shared" si="1063"/>
        <v>400088.46412623388</v>
      </c>
      <c r="R4845" s="266">
        <f t="shared" si="1064"/>
        <v>635244.76424428914</v>
      </c>
    </row>
    <row r="4846" spans="1:18" x14ac:dyDescent="0.3">
      <c r="A4846" s="82">
        <v>4815</v>
      </c>
      <c r="B4846" s="94">
        <f t="shared" si="1053"/>
        <v>1.679277003142119E-40</v>
      </c>
      <c r="C4846" s="179">
        <f t="shared" si="1054"/>
        <v>1.6754888434335523E-40</v>
      </c>
      <c r="D4846" s="166">
        <f t="shared" si="1055"/>
        <v>2.2558277767625785E-3</v>
      </c>
      <c r="E4846" s="167">
        <f t="shared" si="1065"/>
        <v>24.291375447755232</v>
      </c>
      <c r="F4846" s="168">
        <f t="shared" si="1066"/>
        <v>10.864066572888616</v>
      </c>
      <c r="G4846" s="168">
        <f t="shared" si="1056"/>
        <v>377548.29349183827</v>
      </c>
      <c r="H4846" s="168">
        <f t="shared" si="1057"/>
        <v>271310.33852408634</v>
      </c>
      <c r="I4846" s="169">
        <f t="shared" si="1058"/>
        <v>648858.63201592467</v>
      </c>
      <c r="J4846" s="169">
        <f t="shared" si="1060"/>
        <v>613537.52709422761</v>
      </c>
      <c r="K4846" s="95"/>
      <c r="L4846" s="265">
        <f t="shared" si="1059"/>
        <v>248720.26885208805</v>
      </c>
      <c r="M4846" s="265">
        <f>$G4846*NonHospFrac+theModel!$H4846*NonHospFrac</f>
        <v>400138.36316383653</v>
      </c>
      <c r="N4846" s="266">
        <f t="shared" si="1061"/>
        <v>648858.63201592455</v>
      </c>
      <c r="O4846" s="159"/>
      <c r="P4846" s="265">
        <f t="shared" si="1062"/>
        <v>235180.99499673012</v>
      </c>
      <c r="Q4846" s="265">
        <f t="shared" si="1063"/>
        <v>400136.80852216174</v>
      </c>
      <c r="R4846" s="266">
        <f t="shared" si="1064"/>
        <v>635317.8035188918</v>
      </c>
    </row>
    <row r="4847" spans="1:18" x14ac:dyDescent="0.3">
      <c r="A4847" s="82">
        <v>4816</v>
      </c>
      <c r="B4847" s="94">
        <f t="shared" si="1053"/>
        <v>1.6479073374913407E-40</v>
      </c>
      <c r="C4847" s="179">
        <f t="shared" si="1054"/>
        <v>1.644189942345897E-40</v>
      </c>
      <c r="D4847" s="166">
        <f t="shared" si="1055"/>
        <v>2.2558277767625785E-3</v>
      </c>
      <c r="E4847" s="167">
        <f t="shared" si="1065"/>
        <v>24.291375447755232</v>
      </c>
      <c r="F4847" s="168">
        <f t="shared" si="1066"/>
        <v>10.866322400665378</v>
      </c>
      <c r="G4847" s="168">
        <f t="shared" si="1056"/>
        <v>377626.68807105167</v>
      </c>
      <c r="H4847" s="168">
        <f t="shared" si="1057"/>
        <v>271310.33852408634</v>
      </c>
      <c r="I4847" s="169">
        <f t="shared" si="1058"/>
        <v>648937.02659513801</v>
      </c>
      <c r="J4847" s="169">
        <f t="shared" si="1060"/>
        <v>613601.94818913832</v>
      </c>
      <c r="K4847" s="95"/>
      <c r="L4847" s="265">
        <f t="shared" si="1059"/>
        <v>248750.31903537363</v>
      </c>
      <c r="M4847" s="265">
        <f>$G4847*NonHospFrac+theModel!$H4847*NonHospFrac</f>
        <v>400186.70755976439</v>
      </c>
      <c r="N4847" s="266">
        <f t="shared" si="1061"/>
        <v>648937.02659513801</v>
      </c>
      <c r="O4847" s="159"/>
      <c r="P4847" s="265">
        <f t="shared" si="1062"/>
        <v>235205.68886879308</v>
      </c>
      <c r="Q4847" s="265">
        <f t="shared" si="1063"/>
        <v>400185.15291808959</v>
      </c>
      <c r="R4847" s="266">
        <f t="shared" si="1064"/>
        <v>635390.84178688261</v>
      </c>
    </row>
    <row r="4848" spans="1:18" x14ac:dyDescent="0.3">
      <c r="A4848" s="82">
        <v>4817</v>
      </c>
      <c r="B4848" s="94">
        <f t="shared" si="1053"/>
        <v>1.6171236716018883E-40</v>
      </c>
      <c r="C4848" s="179">
        <f t="shared" si="1054"/>
        <v>1.6134757191050283E-40</v>
      </c>
      <c r="D4848" s="166">
        <f t="shared" si="1055"/>
        <v>2.2558277767625785E-3</v>
      </c>
      <c r="E4848" s="167">
        <f t="shared" si="1065"/>
        <v>24.291375447755232</v>
      </c>
      <c r="F4848" s="168">
        <f t="shared" si="1066"/>
        <v>10.868578228442141</v>
      </c>
      <c r="G4848" s="168">
        <f t="shared" si="1056"/>
        <v>377705.08265026507</v>
      </c>
      <c r="H4848" s="168">
        <f t="shared" si="1057"/>
        <v>271310.33852408634</v>
      </c>
      <c r="I4848" s="169">
        <f t="shared" si="1058"/>
        <v>649015.42117435136</v>
      </c>
      <c r="J4848" s="169">
        <f t="shared" si="1060"/>
        <v>613666.36665811832</v>
      </c>
      <c r="K4848" s="95"/>
      <c r="L4848" s="265">
        <f t="shared" si="1059"/>
        <v>248780.36921865918</v>
      </c>
      <c r="M4848" s="265">
        <f>$G4848*NonHospFrac+theModel!$H4848*NonHospFrac</f>
        <v>400235.05195569224</v>
      </c>
      <c r="N4848" s="266">
        <f t="shared" si="1061"/>
        <v>649015.42117435136</v>
      </c>
      <c r="O4848" s="159"/>
      <c r="P4848" s="265">
        <f t="shared" si="1062"/>
        <v>235230.38173428515</v>
      </c>
      <c r="Q4848" s="265">
        <f t="shared" si="1063"/>
        <v>400233.49731401744</v>
      </c>
      <c r="R4848" s="266">
        <f t="shared" si="1064"/>
        <v>635463.87904830254</v>
      </c>
    </row>
    <row r="4849" spans="1:18" x14ac:dyDescent="0.3">
      <c r="A4849" s="82">
        <v>4818</v>
      </c>
      <c r="B4849" s="94">
        <f t="shared" si="1053"/>
        <v>1.5869150587290919E-40</v>
      </c>
      <c r="C4849" s="179">
        <f t="shared" si="1054"/>
        <v>1.583335251660248E-40</v>
      </c>
      <c r="D4849" s="166">
        <f t="shared" si="1055"/>
        <v>2.2558277767625785E-3</v>
      </c>
      <c r="E4849" s="167">
        <f t="shared" si="1065"/>
        <v>24.291375447755232</v>
      </c>
      <c r="F4849" s="168">
        <f t="shared" si="1066"/>
        <v>10.870834056218904</v>
      </c>
      <c r="G4849" s="168">
        <f t="shared" si="1056"/>
        <v>377783.47722947848</v>
      </c>
      <c r="H4849" s="168">
        <f t="shared" si="1057"/>
        <v>271310.33852408634</v>
      </c>
      <c r="I4849" s="169">
        <f t="shared" si="1058"/>
        <v>649093.81575356482</v>
      </c>
      <c r="J4849" s="169">
        <f t="shared" si="1060"/>
        <v>613730.78250127484</v>
      </c>
      <c r="K4849" s="95"/>
      <c r="L4849" s="265">
        <f t="shared" si="1059"/>
        <v>248810.41940194476</v>
      </c>
      <c r="M4849" s="265">
        <f>$G4849*NonHospFrac+theModel!$H4849*NonHospFrac</f>
        <v>400283.39635162003</v>
      </c>
      <c r="N4849" s="266">
        <f t="shared" si="1061"/>
        <v>649093.81575356482</v>
      </c>
      <c r="O4849" s="159"/>
      <c r="P4849" s="265">
        <f t="shared" si="1062"/>
        <v>235255.07359324745</v>
      </c>
      <c r="Q4849" s="265">
        <f t="shared" si="1063"/>
        <v>400281.84170994523</v>
      </c>
      <c r="R4849" s="266">
        <f t="shared" si="1064"/>
        <v>635536.91530319268</v>
      </c>
    </row>
    <row r="4850" spans="1:18" x14ac:dyDescent="0.3">
      <c r="A4850" s="82">
        <v>4819</v>
      </c>
      <c r="B4850" s="94">
        <f t="shared" si="1053"/>
        <v>1.5572707566184985E-40</v>
      </c>
      <c r="C4850" s="179">
        <f t="shared" si="1054"/>
        <v>1.5537578219897784E-40</v>
      </c>
      <c r="D4850" s="166">
        <f t="shared" si="1055"/>
        <v>2.2558277767625785E-3</v>
      </c>
      <c r="E4850" s="167">
        <f t="shared" si="1065"/>
        <v>24.291375447755232</v>
      </c>
      <c r="F4850" s="168">
        <f t="shared" si="1066"/>
        <v>10.873089883995666</v>
      </c>
      <c r="G4850" s="168">
        <f t="shared" si="1056"/>
        <v>377861.87180869194</v>
      </c>
      <c r="H4850" s="168">
        <f t="shared" si="1057"/>
        <v>271310.33852408634</v>
      </c>
      <c r="I4850" s="169">
        <f t="shared" si="1058"/>
        <v>649172.21033277828</v>
      </c>
      <c r="J4850" s="169">
        <f t="shared" si="1060"/>
        <v>613795.19571871473</v>
      </c>
      <c r="K4850" s="95"/>
      <c r="L4850" s="265">
        <f t="shared" si="1059"/>
        <v>248840.46958523034</v>
      </c>
      <c r="M4850" s="265">
        <f>$G4850*NonHospFrac+theModel!$H4850*NonHospFrac</f>
        <v>400331.74074754794</v>
      </c>
      <c r="N4850" s="266">
        <f t="shared" si="1061"/>
        <v>649172.21033277828</v>
      </c>
      <c r="O4850" s="159"/>
      <c r="P4850" s="265">
        <f t="shared" si="1062"/>
        <v>235279.76444572097</v>
      </c>
      <c r="Q4850" s="265">
        <f t="shared" si="1063"/>
        <v>400330.18610587314</v>
      </c>
      <c r="R4850" s="266">
        <f t="shared" si="1064"/>
        <v>635609.95055159414</v>
      </c>
    </row>
    <row r="4851" spans="1:18" x14ac:dyDescent="0.3">
      <c r="A4851" s="82">
        <v>4820</v>
      </c>
      <c r="B4851" s="94">
        <f t="shared" si="1053"/>
        <v>1.5281802236859025E-40</v>
      </c>
      <c r="C4851" s="179">
        <f t="shared" si="1054"/>
        <v>1.5247329122894126E-40</v>
      </c>
      <c r="D4851" s="166">
        <f t="shared" si="1055"/>
        <v>2.2558277767625785E-3</v>
      </c>
      <c r="E4851" s="167">
        <f t="shared" si="1065"/>
        <v>24.291375447755232</v>
      </c>
      <c r="F4851" s="168">
        <f t="shared" si="1066"/>
        <v>10.875345711772429</v>
      </c>
      <c r="G4851" s="168">
        <f t="shared" si="1056"/>
        <v>377940.26638790534</v>
      </c>
      <c r="H4851" s="168">
        <f t="shared" si="1057"/>
        <v>271310.33852408634</v>
      </c>
      <c r="I4851" s="169">
        <f t="shared" si="1058"/>
        <v>649250.60491199163</v>
      </c>
      <c r="J4851" s="169">
        <f t="shared" si="1060"/>
        <v>613859.606310545</v>
      </c>
      <c r="K4851" s="95"/>
      <c r="L4851" s="265">
        <f t="shared" si="1059"/>
        <v>248870.51976851592</v>
      </c>
      <c r="M4851" s="265">
        <f>$G4851*NonHospFrac+theModel!$H4851*NonHospFrac</f>
        <v>400380.08514347574</v>
      </c>
      <c r="N4851" s="266">
        <f t="shared" si="1061"/>
        <v>649250.60491199163</v>
      </c>
      <c r="O4851" s="159"/>
      <c r="P4851" s="265">
        <f t="shared" si="1062"/>
        <v>235304.45429174675</v>
      </c>
      <c r="Q4851" s="265">
        <f t="shared" si="1063"/>
        <v>400378.53050180094</v>
      </c>
      <c r="R4851" s="266">
        <f t="shared" si="1064"/>
        <v>635682.98479354766</v>
      </c>
    </row>
    <row r="4852" spans="1:18" x14ac:dyDescent="0.3">
      <c r="A4852" s="82">
        <v>4821</v>
      </c>
      <c r="B4852" s="94">
        <f t="shared" si="1053"/>
        <v>1.4996331152687327E-40</v>
      </c>
      <c r="C4852" s="179">
        <f t="shared" si="1054"/>
        <v>1.4962502012323566E-40</v>
      </c>
      <c r="D4852" s="166">
        <f t="shared" si="1055"/>
        <v>2.2558277767625785E-3</v>
      </c>
      <c r="E4852" s="167">
        <f t="shared" si="1065"/>
        <v>24.291375447755232</v>
      </c>
      <c r="F4852" s="168">
        <f t="shared" si="1066"/>
        <v>10.877601539549191</v>
      </c>
      <c r="G4852" s="168">
        <f t="shared" si="1056"/>
        <v>378018.66096711875</v>
      </c>
      <c r="H4852" s="168">
        <f t="shared" si="1057"/>
        <v>271310.33852408634</v>
      </c>
      <c r="I4852" s="169">
        <f t="shared" si="1058"/>
        <v>649328.99949120509</v>
      </c>
      <c r="J4852" s="169">
        <f t="shared" si="1060"/>
        <v>613924.01427687285</v>
      </c>
      <c r="K4852" s="95"/>
      <c r="L4852" s="265">
        <f t="shared" si="1059"/>
        <v>248900.5699518015</v>
      </c>
      <c r="M4852" s="265">
        <f>$G4852*NonHospFrac+theModel!$H4852*NonHospFrac</f>
        <v>400428.42953940353</v>
      </c>
      <c r="N4852" s="266">
        <f t="shared" si="1061"/>
        <v>649328.99949120497</v>
      </c>
      <c r="O4852" s="159"/>
      <c r="P4852" s="265">
        <f t="shared" si="1062"/>
        <v>235329.1431313658</v>
      </c>
      <c r="Q4852" s="265">
        <f t="shared" si="1063"/>
        <v>400426.87489772873</v>
      </c>
      <c r="R4852" s="266">
        <f t="shared" si="1064"/>
        <v>635756.01802909456</v>
      </c>
    </row>
    <row r="4853" spans="1:18" x14ac:dyDescent="0.3">
      <c r="A4853" s="82">
        <v>4822</v>
      </c>
      <c r="B4853" s="94">
        <f t="shared" si="1053"/>
        <v>1.471619279947465E-40</v>
      </c>
      <c r="C4853" s="179">
        <f t="shared" si="1054"/>
        <v>1.4682995602989403E-40</v>
      </c>
      <c r="D4853" s="166">
        <f t="shared" si="1055"/>
        <v>2.2558277767625785E-3</v>
      </c>
      <c r="E4853" s="167">
        <f t="shared" si="1065"/>
        <v>24.291375447755232</v>
      </c>
      <c r="F4853" s="168">
        <f t="shared" si="1066"/>
        <v>10.879857367325954</v>
      </c>
      <c r="G4853" s="168">
        <f t="shared" si="1056"/>
        <v>378097.05554633221</v>
      </c>
      <c r="H4853" s="168">
        <f t="shared" si="1057"/>
        <v>271310.33852408634</v>
      </c>
      <c r="I4853" s="169">
        <f t="shared" si="1058"/>
        <v>649407.39407041855</v>
      </c>
      <c r="J4853" s="169">
        <f t="shared" si="1060"/>
        <v>613988.41961780516</v>
      </c>
      <c r="K4853" s="95"/>
      <c r="L4853" s="265">
        <f t="shared" si="1059"/>
        <v>248930.62013508708</v>
      </c>
      <c r="M4853" s="265">
        <f>$G4853*NonHospFrac+theModel!$H4853*NonHospFrac</f>
        <v>400476.77393533144</v>
      </c>
      <c r="N4853" s="266">
        <f t="shared" si="1061"/>
        <v>649407.39407041855</v>
      </c>
      <c r="O4853" s="159"/>
      <c r="P4853" s="265">
        <f t="shared" si="1062"/>
        <v>235353.83096461912</v>
      </c>
      <c r="Q4853" s="265">
        <f t="shared" si="1063"/>
        <v>400475.21929365664</v>
      </c>
      <c r="R4853" s="266">
        <f t="shared" si="1064"/>
        <v>635829.05025827582</v>
      </c>
    </row>
    <row r="4854" spans="1:18" x14ac:dyDescent="0.3">
      <c r="A4854" s="82">
        <v>4823</v>
      </c>
      <c r="B4854" s="94">
        <f t="shared" si="1053"/>
        <v>1.4441287559357548E-40</v>
      </c>
      <c r="C4854" s="179">
        <f t="shared" si="1054"/>
        <v>1.4408710501748933E-40</v>
      </c>
      <c r="D4854" s="166">
        <f t="shared" si="1055"/>
        <v>2.2558277767625785E-3</v>
      </c>
      <c r="E4854" s="167">
        <f t="shared" si="1065"/>
        <v>24.291375447755232</v>
      </c>
      <c r="F4854" s="168">
        <f t="shared" si="1066"/>
        <v>10.882113195102717</v>
      </c>
      <c r="G4854" s="168">
        <f t="shared" si="1056"/>
        <v>378175.45012554561</v>
      </c>
      <c r="H4854" s="168">
        <f t="shared" si="1057"/>
        <v>271310.33852408634</v>
      </c>
      <c r="I4854" s="169">
        <f t="shared" si="1058"/>
        <v>649485.7886496319</v>
      </c>
      <c r="J4854" s="169">
        <f t="shared" si="1060"/>
        <v>614052.82233344892</v>
      </c>
      <c r="K4854" s="95"/>
      <c r="L4854" s="265">
        <f t="shared" si="1059"/>
        <v>248960.67031837266</v>
      </c>
      <c r="M4854" s="265">
        <f>$G4854*NonHospFrac+theModel!$H4854*NonHospFrac</f>
        <v>400525.11833125923</v>
      </c>
      <c r="N4854" s="266">
        <f t="shared" si="1061"/>
        <v>649485.7886496319</v>
      </c>
      <c r="O4854" s="159"/>
      <c r="P4854" s="265">
        <f t="shared" si="1062"/>
        <v>235378.51779154775</v>
      </c>
      <c r="Q4854" s="265">
        <f t="shared" si="1063"/>
        <v>400523.56368958444</v>
      </c>
      <c r="R4854" s="266">
        <f t="shared" si="1064"/>
        <v>635902.08148113219</v>
      </c>
    </row>
    <row r="4855" spans="1:18" x14ac:dyDescent="0.3">
      <c r="A4855" s="82">
        <v>4824</v>
      </c>
      <c r="B4855" s="94">
        <f t="shared" si="1053"/>
        <v>1.4171517675380015E-40</v>
      </c>
      <c r="C4855" s="179">
        <f t="shared" si="1054"/>
        <v>1.413954917216901E-40</v>
      </c>
      <c r="D4855" s="166">
        <f t="shared" si="1055"/>
        <v>2.2558277767625785E-3</v>
      </c>
      <c r="E4855" s="167">
        <f t="shared" si="1065"/>
        <v>24.291375447755232</v>
      </c>
      <c r="F4855" s="168">
        <f t="shared" si="1066"/>
        <v>10.884369022879479</v>
      </c>
      <c r="G4855" s="168">
        <f t="shared" si="1056"/>
        <v>378253.84470475902</v>
      </c>
      <c r="H4855" s="168">
        <f t="shared" si="1057"/>
        <v>271310.33852408634</v>
      </c>
      <c r="I4855" s="169">
        <f t="shared" si="1058"/>
        <v>649564.18322884536</v>
      </c>
      <c r="J4855" s="169">
        <f t="shared" si="1060"/>
        <v>614117.22242391133</v>
      </c>
      <c r="K4855" s="95"/>
      <c r="L4855" s="265">
        <f t="shared" si="1059"/>
        <v>248990.72050165824</v>
      </c>
      <c r="M4855" s="265">
        <f>$G4855*NonHospFrac+theModel!$H4855*NonHospFrac</f>
        <v>400573.46272718708</v>
      </c>
      <c r="N4855" s="266">
        <f t="shared" si="1061"/>
        <v>649564.18322884536</v>
      </c>
      <c r="O4855" s="159"/>
      <c r="P4855" s="265">
        <f t="shared" si="1062"/>
        <v>235403.20361219274</v>
      </c>
      <c r="Q4855" s="265">
        <f t="shared" si="1063"/>
        <v>400571.90808551229</v>
      </c>
      <c r="R4855" s="266">
        <f t="shared" si="1064"/>
        <v>635975.111697705</v>
      </c>
    </row>
    <row r="4856" spans="1:18" x14ac:dyDescent="0.3">
      <c r="A4856" s="82">
        <v>4825</v>
      </c>
      <c r="B4856" s="94">
        <f t="shared" si="1053"/>
        <v>1.3906787216731071E-40</v>
      </c>
      <c r="C4856" s="179">
        <f t="shared" si="1054"/>
        <v>1.3875415899842042E-40</v>
      </c>
      <c r="D4856" s="166">
        <f t="shared" si="1055"/>
        <v>2.2558277767625785E-3</v>
      </c>
      <c r="E4856" s="167">
        <f t="shared" si="1065"/>
        <v>24.291375447755232</v>
      </c>
      <c r="F4856" s="168">
        <f t="shared" si="1066"/>
        <v>10.886624850656242</v>
      </c>
      <c r="G4856" s="168">
        <f t="shared" si="1056"/>
        <v>378332.23928397248</v>
      </c>
      <c r="H4856" s="168">
        <f t="shared" si="1057"/>
        <v>271310.33852408634</v>
      </c>
      <c r="I4856" s="169">
        <f t="shared" si="1058"/>
        <v>649642.57780805882</v>
      </c>
      <c r="J4856" s="169">
        <f t="shared" si="1060"/>
        <v>614181.61988929927</v>
      </c>
      <c r="K4856" s="95"/>
      <c r="L4856" s="265">
        <f t="shared" si="1059"/>
        <v>249020.77068494383</v>
      </c>
      <c r="M4856" s="265">
        <f>$G4856*NonHospFrac+theModel!$H4856*NonHospFrac</f>
        <v>400621.80712311494</v>
      </c>
      <c r="N4856" s="266">
        <f t="shared" si="1061"/>
        <v>649642.57780805882</v>
      </c>
      <c r="O4856" s="159"/>
      <c r="P4856" s="265">
        <f t="shared" si="1062"/>
        <v>235427.88842659508</v>
      </c>
      <c r="Q4856" s="265">
        <f t="shared" si="1063"/>
        <v>400620.25248144014</v>
      </c>
      <c r="R4856" s="266">
        <f t="shared" si="1064"/>
        <v>636048.14090803522</v>
      </c>
    </row>
    <row r="4857" spans="1:18" x14ac:dyDescent="0.3">
      <c r="A4857" s="82">
        <v>4826</v>
      </c>
      <c r="B4857" s="94">
        <f t="shared" si="1053"/>
        <v>1.3647002044630567E-40</v>
      </c>
      <c r="C4857" s="179">
        <f t="shared" si="1054"/>
        <v>1.3616216758348754E-40</v>
      </c>
      <c r="D4857" s="166">
        <f t="shared" si="1055"/>
        <v>2.2558277767625785E-3</v>
      </c>
      <c r="E4857" s="167">
        <f t="shared" si="1065"/>
        <v>24.291375447755232</v>
      </c>
      <c r="F4857" s="168">
        <f t="shared" si="1066"/>
        <v>10.888880678433004</v>
      </c>
      <c r="G4857" s="168">
        <f t="shared" si="1056"/>
        <v>378410.63386318588</v>
      </c>
      <c r="H4857" s="168">
        <f t="shared" si="1057"/>
        <v>271310.33852408634</v>
      </c>
      <c r="I4857" s="169">
        <f t="shared" si="1058"/>
        <v>649720.97238727217</v>
      </c>
      <c r="J4857" s="169">
        <f t="shared" si="1060"/>
        <v>614246.01472971961</v>
      </c>
      <c r="K4857" s="95"/>
      <c r="L4857" s="265">
        <f t="shared" si="1059"/>
        <v>249050.82086822941</v>
      </c>
      <c r="M4857" s="265">
        <f>$G4857*NonHospFrac+theModel!$H4857*NonHospFrac</f>
        <v>400670.15151904279</v>
      </c>
      <c r="N4857" s="266">
        <f t="shared" si="1061"/>
        <v>649720.97238727217</v>
      </c>
      <c r="O4857" s="159"/>
      <c r="P4857" s="265">
        <f t="shared" si="1062"/>
        <v>235452.57223479578</v>
      </c>
      <c r="Q4857" s="265">
        <f t="shared" si="1063"/>
        <v>400668.59687736799</v>
      </c>
      <c r="R4857" s="266">
        <f t="shared" si="1064"/>
        <v>636121.16911216383</v>
      </c>
    </row>
    <row r="4858" spans="1:18" x14ac:dyDescent="0.3">
      <c r="A4858" s="82">
        <v>4827</v>
      </c>
      <c r="B4858" s="94">
        <f t="shared" si="1053"/>
        <v>1.3392069778855353E-40</v>
      </c>
      <c r="C4858" s="179">
        <f t="shared" si="1054"/>
        <v>1.3361859575859868E-40</v>
      </c>
      <c r="D4858" s="166">
        <f t="shared" si="1055"/>
        <v>2.2558277767625785E-3</v>
      </c>
      <c r="E4858" s="167">
        <f t="shared" si="1065"/>
        <v>24.291375447755232</v>
      </c>
      <c r="F4858" s="168">
        <f t="shared" si="1066"/>
        <v>10.891136506209767</v>
      </c>
      <c r="G4858" s="168">
        <f t="shared" si="1056"/>
        <v>378489.02844239929</v>
      </c>
      <c r="H4858" s="168">
        <f t="shared" si="1057"/>
        <v>271310.33852408634</v>
      </c>
      <c r="I4858" s="169">
        <f t="shared" si="1058"/>
        <v>649799.36696648563</v>
      </c>
      <c r="J4858" s="169">
        <f t="shared" si="1060"/>
        <v>614310.40694527957</v>
      </c>
      <c r="K4858" s="95"/>
      <c r="L4858" s="265">
        <f t="shared" si="1059"/>
        <v>249080.87105151499</v>
      </c>
      <c r="M4858" s="265">
        <f>$G4858*NonHospFrac+theModel!$H4858*NonHospFrac</f>
        <v>400718.49591497064</v>
      </c>
      <c r="N4858" s="266">
        <f t="shared" si="1061"/>
        <v>649799.36696648563</v>
      </c>
      <c r="O4858" s="159"/>
      <c r="P4858" s="265">
        <f t="shared" si="1062"/>
        <v>235477.25503683588</v>
      </c>
      <c r="Q4858" s="265">
        <f t="shared" si="1063"/>
        <v>400716.94127329584</v>
      </c>
      <c r="R4858" s="266">
        <f t="shared" si="1064"/>
        <v>636194.19631013169</v>
      </c>
    </row>
    <row r="4859" spans="1:18" x14ac:dyDescent="0.3">
      <c r="A4859" s="82">
        <v>4828</v>
      </c>
      <c r="B4859" s="94">
        <f t="shared" si="1053"/>
        <v>1.314189976488575E-40</v>
      </c>
      <c r="C4859" s="179">
        <f t="shared" si="1054"/>
        <v>1.311225390235669E-40</v>
      </c>
      <c r="D4859" s="166">
        <f t="shared" si="1055"/>
        <v>2.2558277767625785E-3</v>
      </c>
      <c r="E4859" s="167">
        <f t="shared" si="1065"/>
        <v>24.291375447755232</v>
      </c>
      <c r="F4859" s="168">
        <f t="shared" si="1066"/>
        <v>10.89339233398653</v>
      </c>
      <c r="G4859" s="168">
        <f t="shared" si="1056"/>
        <v>378567.42302161269</v>
      </c>
      <c r="H4859" s="168">
        <f t="shared" si="1057"/>
        <v>271310.33852408634</v>
      </c>
      <c r="I4859" s="169">
        <f t="shared" si="1058"/>
        <v>649877.76154569909</v>
      </c>
      <c r="J4859" s="169">
        <f t="shared" si="1060"/>
        <v>614374.79653608613</v>
      </c>
      <c r="K4859" s="95"/>
      <c r="L4859" s="265">
        <f t="shared" si="1059"/>
        <v>249110.92123480054</v>
      </c>
      <c r="M4859" s="265">
        <f>$G4859*NonHospFrac+theModel!$H4859*NonHospFrac</f>
        <v>400766.84031089849</v>
      </c>
      <c r="N4859" s="266">
        <f t="shared" si="1061"/>
        <v>649877.76154569909</v>
      </c>
      <c r="O4859" s="159"/>
      <c r="P4859" s="265">
        <f t="shared" si="1062"/>
        <v>235501.93683275633</v>
      </c>
      <c r="Q4859" s="265">
        <f t="shared" si="1063"/>
        <v>400765.2856692237</v>
      </c>
      <c r="R4859" s="266">
        <f t="shared" si="1064"/>
        <v>636267.22250198002</v>
      </c>
    </row>
    <row r="4860" spans="1:18" x14ac:dyDescent="0.3">
      <c r="A4860" s="82">
        <v>4829</v>
      </c>
      <c r="B4860" s="94">
        <f t="shared" si="1053"/>
        <v>1.2896403041671643E-40</v>
      </c>
      <c r="C4860" s="179">
        <f t="shared" si="1054"/>
        <v>1.2867310977469913E-40</v>
      </c>
      <c r="D4860" s="166">
        <f t="shared" si="1055"/>
        <v>2.2558277767625785E-3</v>
      </c>
      <c r="E4860" s="167">
        <f t="shared" si="1065"/>
        <v>24.291375447755232</v>
      </c>
      <c r="F4860" s="168">
        <f t="shared" si="1066"/>
        <v>10.895648161763292</v>
      </c>
      <c r="G4860" s="168">
        <f t="shared" si="1056"/>
        <v>378645.81760082615</v>
      </c>
      <c r="H4860" s="168">
        <f t="shared" si="1057"/>
        <v>271310.33852408634</v>
      </c>
      <c r="I4860" s="169">
        <f t="shared" si="1058"/>
        <v>649956.15612491244</v>
      </c>
      <c r="J4860" s="169">
        <f t="shared" si="1060"/>
        <v>614439.18350224604</v>
      </c>
      <c r="K4860" s="95"/>
      <c r="L4860" s="265">
        <f t="shared" si="1059"/>
        <v>249140.97141808615</v>
      </c>
      <c r="M4860" s="265">
        <f>$G4860*NonHospFrac+theModel!$H4860*NonHospFrac</f>
        <v>400815.18470682635</v>
      </c>
      <c r="N4860" s="266">
        <f t="shared" si="1061"/>
        <v>649956.15612491244</v>
      </c>
      <c r="O4860" s="159"/>
      <c r="P4860" s="265">
        <f t="shared" si="1062"/>
        <v>235526.61762259825</v>
      </c>
      <c r="Q4860" s="265">
        <f t="shared" si="1063"/>
        <v>400813.63006515155</v>
      </c>
      <c r="R4860" s="266">
        <f t="shared" si="1064"/>
        <v>636340.2476877498</v>
      </c>
    </row>
    <row r="4861" spans="1:18" x14ac:dyDescent="0.3">
      <c r="A4861" s="82">
        <v>4830</v>
      </c>
      <c r="B4861" s="94">
        <f t="shared" si="1053"/>
        <v>1.2655492309994704E-40</v>
      </c>
      <c r="C4861" s="179">
        <f t="shared" si="1054"/>
        <v>1.2626943698913213E-40</v>
      </c>
      <c r="D4861" s="166">
        <f t="shared" si="1055"/>
        <v>2.2558277767625785E-3</v>
      </c>
      <c r="E4861" s="167">
        <f t="shared" si="1065"/>
        <v>24.291375447755232</v>
      </c>
      <c r="F4861" s="168">
        <f t="shared" si="1066"/>
        <v>10.897903989540055</v>
      </c>
      <c r="G4861" s="168">
        <f t="shared" si="1056"/>
        <v>378724.21218003955</v>
      </c>
      <c r="H4861" s="168">
        <f t="shared" si="1057"/>
        <v>271310.33852408634</v>
      </c>
      <c r="I4861" s="169">
        <f t="shared" si="1058"/>
        <v>650034.5507041259</v>
      </c>
      <c r="J4861" s="169">
        <f t="shared" si="1060"/>
        <v>614503.56784386653</v>
      </c>
      <c r="K4861" s="95"/>
      <c r="L4861" s="265">
        <f t="shared" si="1059"/>
        <v>249171.0216013717</v>
      </c>
      <c r="M4861" s="265">
        <f>$G4861*NonHospFrac+theModel!$H4861*NonHospFrac</f>
        <v>400863.5291027542</v>
      </c>
      <c r="N4861" s="266">
        <f t="shared" si="1061"/>
        <v>650034.5507041259</v>
      </c>
      <c r="O4861" s="159"/>
      <c r="P4861" s="265">
        <f t="shared" si="1062"/>
        <v>235551.29740640253</v>
      </c>
      <c r="Q4861" s="265">
        <f t="shared" si="1063"/>
        <v>400861.9744610794</v>
      </c>
      <c r="R4861" s="266">
        <f t="shared" si="1064"/>
        <v>636413.27186748199</v>
      </c>
    </row>
    <row r="4862" spans="1:18" x14ac:dyDescent="0.3">
      <c r="A4862" s="82">
        <v>4831</v>
      </c>
      <c r="B4862" s="94">
        <f t="shared" si="1053"/>
        <v>1.2419081901427562E-40</v>
      </c>
      <c r="C4862" s="179">
        <f t="shared" si="1054"/>
        <v>1.2391066591512432E-40</v>
      </c>
      <c r="D4862" s="166">
        <f t="shared" si="1055"/>
        <v>2.2558277767625785E-3</v>
      </c>
      <c r="E4862" s="167">
        <f t="shared" si="1065"/>
        <v>24.291375447755232</v>
      </c>
      <c r="F4862" s="168">
        <f t="shared" si="1066"/>
        <v>10.900159817316817</v>
      </c>
      <c r="G4862" s="168">
        <f t="shared" si="1056"/>
        <v>378802.60675925296</v>
      </c>
      <c r="H4862" s="168">
        <f t="shared" si="1057"/>
        <v>271310.33852408634</v>
      </c>
      <c r="I4862" s="169">
        <f t="shared" si="1058"/>
        <v>650112.94528333936</v>
      </c>
      <c r="J4862" s="169">
        <f t="shared" si="1060"/>
        <v>614567.94956105459</v>
      </c>
      <c r="K4862" s="95"/>
      <c r="L4862" s="265">
        <f t="shared" si="1059"/>
        <v>249201.07178465728</v>
      </c>
      <c r="M4862" s="265">
        <f>$G4862*NonHospFrac+theModel!$H4862*NonHospFrac</f>
        <v>400911.87349868199</v>
      </c>
      <c r="N4862" s="266">
        <f t="shared" si="1061"/>
        <v>650112.94528333924</v>
      </c>
      <c r="O4862" s="159"/>
      <c r="P4862" s="265">
        <f t="shared" si="1062"/>
        <v>235575.97618421027</v>
      </c>
      <c r="Q4862" s="265">
        <f t="shared" si="1063"/>
        <v>400910.31885700719</v>
      </c>
      <c r="R4862" s="266">
        <f t="shared" si="1064"/>
        <v>636486.29504121747</v>
      </c>
    </row>
    <row r="4863" spans="1:18" x14ac:dyDescent="0.3">
      <c r="A4863" s="82">
        <v>4832</v>
      </c>
      <c r="B4863" s="94">
        <f t="shared" si="1053"/>
        <v>1.2187087747866981E-40</v>
      </c>
      <c r="C4863" s="179">
        <f t="shared" si="1054"/>
        <v>1.21595957768075E-40</v>
      </c>
      <c r="D4863" s="166">
        <f t="shared" si="1055"/>
        <v>2.2558277767625785E-3</v>
      </c>
      <c r="E4863" s="167">
        <f t="shared" si="1065"/>
        <v>24.291375447755232</v>
      </c>
      <c r="F4863" s="168">
        <f t="shared" si="1066"/>
        <v>10.90241564509358</v>
      </c>
      <c r="G4863" s="168">
        <f t="shared" si="1056"/>
        <v>378881.00133846642</v>
      </c>
      <c r="H4863" s="168">
        <f t="shared" si="1057"/>
        <v>271310.33852408634</v>
      </c>
      <c r="I4863" s="169">
        <f t="shared" si="1058"/>
        <v>650191.3398625527</v>
      </c>
      <c r="J4863" s="169">
        <f t="shared" si="1060"/>
        <v>614632.32865391695</v>
      </c>
      <c r="K4863" s="95"/>
      <c r="L4863" s="265">
        <f t="shared" si="1059"/>
        <v>249231.12196794289</v>
      </c>
      <c r="M4863" s="265">
        <f>$G4863*NonHospFrac+theModel!$H4863*NonHospFrac</f>
        <v>400960.2178946099</v>
      </c>
      <c r="N4863" s="266">
        <f t="shared" si="1061"/>
        <v>650191.33986255282</v>
      </c>
      <c r="O4863" s="159"/>
      <c r="P4863" s="265">
        <f t="shared" si="1062"/>
        <v>235600.65395606248</v>
      </c>
      <c r="Q4863" s="265">
        <f t="shared" si="1063"/>
        <v>400958.6632529351</v>
      </c>
      <c r="R4863" s="266">
        <f t="shared" si="1064"/>
        <v>636559.31720899756</v>
      </c>
    </row>
    <row r="4864" spans="1:18" x14ac:dyDescent="0.3">
      <c r="A4864" s="82">
        <v>4833</v>
      </c>
      <c r="B4864" s="94">
        <f t="shared" si="1053"/>
        <v>1.1959427351641905E-40</v>
      </c>
      <c r="C4864" s="179">
        <f t="shared" si="1054"/>
        <v>1.1932448943227897E-40</v>
      </c>
      <c r="D4864" s="166">
        <f t="shared" si="1055"/>
        <v>2.2558277767625785E-3</v>
      </c>
      <c r="E4864" s="167">
        <f t="shared" si="1065"/>
        <v>24.291375447755232</v>
      </c>
      <c r="F4864" s="168">
        <f t="shared" si="1066"/>
        <v>10.904671472870342</v>
      </c>
      <c r="G4864" s="168">
        <f t="shared" si="1056"/>
        <v>378959.39591767982</v>
      </c>
      <c r="H4864" s="168">
        <f t="shared" si="1057"/>
        <v>271310.33852408634</v>
      </c>
      <c r="I4864" s="169">
        <f t="shared" si="1058"/>
        <v>650269.73444176617</v>
      </c>
      <c r="J4864" s="169">
        <f t="shared" si="1060"/>
        <v>614696.70512256084</v>
      </c>
      <c r="K4864" s="95"/>
      <c r="L4864" s="265">
        <f t="shared" si="1059"/>
        <v>249261.17215122844</v>
      </c>
      <c r="M4864" s="265">
        <f>$G4864*NonHospFrac+theModel!$H4864*NonHospFrac</f>
        <v>401008.56229053769</v>
      </c>
      <c r="N4864" s="266">
        <f t="shared" si="1061"/>
        <v>650269.73444176617</v>
      </c>
      <c r="O4864" s="159"/>
      <c r="P4864" s="265">
        <f t="shared" si="1062"/>
        <v>235625.33072200007</v>
      </c>
      <c r="Q4864" s="265">
        <f t="shared" si="1063"/>
        <v>401007.0076488629</v>
      </c>
      <c r="R4864" s="266">
        <f t="shared" si="1064"/>
        <v>636632.338370863</v>
      </c>
    </row>
    <row r="4865" spans="1:18" x14ac:dyDescent="0.3">
      <c r="A4865" s="82">
        <v>4834</v>
      </c>
      <c r="B4865" s="94">
        <f t="shared" si="1053"/>
        <v>1.1736019756174279E-40</v>
      </c>
      <c r="C4865" s="179">
        <f t="shared" si="1054"/>
        <v>1.1709545316819666E-40</v>
      </c>
      <c r="D4865" s="166">
        <f t="shared" si="1055"/>
        <v>2.2558277767625785E-3</v>
      </c>
      <c r="E4865" s="167">
        <f t="shared" si="1065"/>
        <v>24.291375447755232</v>
      </c>
      <c r="F4865" s="168">
        <f t="shared" si="1066"/>
        <v>10.906927300647105</v>
      </c>
      <c r="G4865" s="168">
        <f t="shared" si="1056"/>
        <v>379037.79049689323</v>
      </c>
      <c r="H4865" s="168">
        <f t="shared" si="1057"/>
        <v>271310.33852408634</v>
      </c>
      <c r="I4865" s="169">
        <f t="shared" si="1058"/>
        <v>650348.12902097963</v>
      </c>
      <c r="J4865" s="169">
        <f t="shared" si="1060"/>
        <v>614761.07896709314</v>
      </c>
      <c r="K4865" s="95"/>
      <c r="L4865" s="265">
        <f t="shared" si="1059"/>
        <v>249291.22233451402</v>
      </c>
      <c r="M4865" s="265">
        <f>$G4865*NonHospFrac+theModel!$H4865*NonHospFrac</f>
        <v>401056.90668646549</v>
      </c>
      <c r="N4865" s="266">
        <f t="shared" si="1061"/>
        <v>650348.12902097951</v>
      </c>
      <c r="O4865" s="159"/>
      <c r="P4865" s="265">
        <f t="shared" si="1062"/>
        <v>235650.00648206411</v>
      </c>
      <c r="Q4865" s="265">
        <f t="shared" si="1063"/>
        <v>401055.35204479069</v>
      </c>
      <c r="R4865" s="266">
        <f t="shared" si="1064"/>
        <v>636705.35852685478</v>
      </c>
    </row>
    <row r="4866" spans="1:18" x14ac:dyDescent="0.3">
      <c r="A4866" s="82">
        <v>4835</v>
      </c>
      <c r="B4866" s="94">
        <f t="shared" si="1053"/>
        <v>1.1516785517193467E-40</v>
      </c>
      <c r="C4866" s="179">
        <f t="shared" si="1054"/>
        <v>1.1490805632524764E-40</v>
      </c>
      <c r="D4866" s="166">
        <f t="shared" si="1055"/>
        <v>2.2558277767625785E-3</v>
      </c>
      <c r="E4866" s="167">
        <f t="shared" si="1065"/>
        <v>24.291375447755232</v>
      </c>
      <c r="F4866" s="168">
        <f t="shared" si="1066"/>
        <v>10.909183128423868</v>
      </c>
      <c r="G4866" s="168">
        <f t="shared" si="1056"/>
        <v>379116.18507610669</v>
      </c>
      <c r="H4866" s="168">
        <f t="shared" si="1057"/>
        <v>271310.33852408634</v>
      </c>
      <c r="I4866" s="169">
        <f t="shared" si="1058"/>
        <v>650426.52360019297</v>
      </c>
      <c r="J4866" s="169">
        <f t="shared" si="1060"/>
        <v>614825.45018762071</v>
      </c>
      <c r="K4866" s="95"/>
      <c r="L4866" s="265">
        <f t="shared" si="1059"/>
        <v>249321.2725177996</v>
      </c>
      <c r="M4866" s="265">
        <f>$G4866*NonHospFrac+theModel!$H4866*NonHospFrac</f>
        <v>401105.2510823934</v>
      </c>
      <c r="N4866" s="266">
        <f t="shared" si="1061"/>
        <v>650426.52360019297</v>
      </c>
      <c r="O4866" s="159"/>
      <c r="P4866" s="265">
        <f t="shared" si="1062"/>
        <v>235674.68123629561</v>
      </c>
      <c r="Q4866" s="265">
        <f t="shared" si="1063"/>
        <v>401103.6964407186</v>
      </c>
      <c r="R4866" s="266">
        <f t="shared" si="1064"/>
        <v>636778.37767701421</v>
      </c>
    </row>
    <row r="4867" spans="1:18" x14ac:dyDescent="0.3">
      <c r="A4867" s="82">
        <v>4836</v>
      </c>
      <c r="B4867" s="94">
        <f t="shared" si="1053"/>
        <v>1.1301646674483127E-40</v>
      </c>
      <c r="C4867" s="179">
        <f t="shared" si="1054"/>
        <v>1.1276152105991671E-40</v>
      </c>
      <c r="D4867" s="166">
        <f t="shared" si="1055"/>
        <v>2.2558277767625785E-3</v>
      </c>
      <c r="E4867" s="167">
        <f t="shared" si="1065"/>
        <v>24.291375447755232</v>
      </c>
      <c r="F4867" s="168">
        <f t="shared" si="1066"/>
        <v>10.91143895620063</v>
      </c>
      <c r="G4867" s="168">
        <f t="shared" si="1056"/>
        <v>379194.57965532009</v>
      </c>
      <c r="H4867" s="168">
        <f t="shared" si="1057"/>
        <v>271310.33852408634</v>
      </c>
      <c r="I4867" s="169">
        <f t="shared" si="1058"/>
        <v>650504.91817940644</v>
      </c>
      <c r="J4867" s="169">
        <f t="shared" si="1060"/>
        <v>614889.81878425076</v>
      </c>
      <c r="K4867" s="95"/>
      <c r="L4867" s="265">
        <f t="shared" si="1059"/>
        <v>249351.32270108518</v>
      </c>
      <c r="M4867" s="265">
        <f>$G4867*NonHospFrac+theModel!$H4867*NonHospFrac</f>
        <v>401153.59547832119</v>
      </c>
      <c r="N4867" s="266">
        <f t="shared" si="1061"/>
        <v>650504.91817940632</v>
      </c>
      <c r="O4867" s="159"/>
      <c r="P4867" s="265">
        <f t="shared" si="1062"/>
        <v>235699.35498473555</v>
      </c>
      <c r="Q4867" s="265">
        <f t="shared" si="1063"/>
        <v>401152.0408366464</v>
      </c>
      <c r="R4867" s="266">
        <f t="shared" si="1064"/>
        <v>636851.39582138194</v>
      </c>
    </row>
    <row r="4868" spans="1:18" x14ac:dyDescent="0.3">
      <c r="A4868" s="82">
        <v>4837</v>
      </c>
      <c r="B4868" s="94">
        <f t="shared" si="1053"/>
        <v>1.1090526724160219E-40</v>
      </c>
      <c r="C4868" s="179">
        <f t="shared" si="1054"/>
        <v>1.1065508405916931E-40</v>
      </c>
      <c r="D4868" s="166">
        <f t="shared" si="1055"/>
        <v>2.2558277767625785E-3</v>
      </c>
      <c r="E4868" s="167">
        <f t="shared" si="1065"/>
        <v>24.291375447755232</v>
      </c>
      <c r="F4868" s="168">
        <f t="shared" si="1066"/>
        <v>10.913694783977393</v>
      </c>
      <c r="G4868" s="168">
        <f t="shared" si="1056"/>
        <v>379272.9742345335</v>
      </c>
      <c r="H4868" s="168">
        <f t="shared" si="1057"/>
        <v>271310.33852408634</v>
      </c>
      <c r="I4868" s="169">
        <f t="shared" si="1058"/>
        <v>650583.3127586199</v>
      </c>
      <c r="J4868" s="169">
        <f t="shared" si="1060"/>
        <v>614954.18475709006</v>
      </c>
      <c r="K4868" s="95"/>
      <c r="L4868" s="265">
        <f t="shared" si="1059"/>
        <v>249381.37288437076</v>
      </c>
      <c r="M4868" s="265">
        <f>$G4868*NonHospFrac+theModel!$H4868*NonHospFrac</f>
        <v>401201.93987424904</v>
      </c>
      <c r="N4868" s="266">
        <f t="shared" si="1061"/>
        <v>650583.31275861978</v>
      </c>
      <c r="O4868" s="159"/>
      <c r="P4868" s="265">
        <f t="shared" si="1062"/>
        <v>235724.02772742492</v>
      </c>
      <c r="Q4868" s="265">
        <f t="shared" si="1063"/>
        <v>401200.38523257425</v>
      </c>
      <c r="R4868" s="266">
        <f t="shared" si="1064"/>
        <v>636924.41295999917</v>
      </c>
    </row>
    <row r="4869" spans="1:18" x14ac:dyDescent="0.3">
      <c r="A4869" s="82">
        <v>4838</v>
      </c>
      <c r="B4869" s="94">
        <f t="shared" si="1053"/>
        <v>1.0883350591469211E-40</v>
      </c>
      <c r="C4869" s="179">
        <f t="shared" si="1054"/>
        <v>1.0858799626900728E-40</v>
      </c>
      <c r="D4869" s="166">
        <f t="shared" si="1055"/>
        <v>2.2558277767625785E-3</v>
      </c>
      <c r="E4869" s="167">
        <f t="shared" si="1065"/>
        <v>24.291375447755232</v>
      </c>
      <c r="F4869" s="168">
        <f t="shared" si="1066"/>
        <v>10.915950611754155</v>
      </c>
      <c r="G4869" s="168">
        <f t="shared" si="1056"/>
        <v>379351.3688137469</v>
      </c>
      <c r="H4869" s="168">
        <f t="shared" si="1057"/>
        <v>271310.33852408634</v>
      </c>
      <c r="I4869" s="169">
        <f t="shared" si="1058"/>
        <v>650661.70733783324</v>
      </c>
      <c r="J4869" s="169">
        <f t="shared" si="1060"/>
        <v>615018.54810624546</v>
      </c>
      <c r="K4869" s="95"/>
      <c r="L4869" s="265">
        <f t="shared" si="1059"/>
        <v>249411.42306765635</v>
      </c>
      <c r="M4869" s="265">
        <f>$G4869*NonHospFrac+theModel!$H4869*NonHospFrac</f>
        <v>401250.2842701769</v>
      </c>
      <c r="N4869" s="266">
        <f t="shared" si="1061"/>
        <v>650661.70733783324</v>
      </c>
      <c r="O4869" s="159"/>
      <c r="P4869" s="265">
        <f t="shared" si="1062"/>
        <v>235748.69946440472</v>
      </c>
      <c r="Q4869" s="265">
        <f t="shared" si="1063"/>
        <v>401248.7296285021</v>
      </c>
      <c r="R4869" s="266">
        <f t="shared" si="1064"/>
        <v>636997.42909290688</v>
      </c>
    </row>
    <row r="4870" spans="1:18" x14ac:dyDescent="0.3">
      <c r="A4870" s="82">
        <v>4839</v>
      </c>
      <c r="B4870" s="94">
        <f t="shared" si="1053"/>
        <v>1.0680044604085487E-40</v>
      </c>
      <c r="C4870" s="179">
        <f t="shared" si="1054"/>
        <v>1.0655952262810528E-40</v>
      </c>
      <c r="D4870" s="166">
        <f t="shared" si="1055"/>
        <v>2.2558277767625785E-3</v>
      </c>
      <c r="E4870" s="167">
        <f t="shared" si="1065"/>
        <v>24.291375447755232</v>
      </c>
      <c r="F4870" s="168">
        <f t="shared" si="1066"/>
        <v>10.918206439530918</v>
      </c>
      <c r="G4870" s="168">
        <f t="shared" si="1056"/>
        <v>379429.76339296036</v>
      </c>
      <c r="H4870" s="168">
        <f t="shared" si="1057"/>
        <v>271310.33852408634</v>
      </c>
      <c r="I4870" s="169">
        <f t="shared" si="1058"/>
        <v>650740.1019170467</v>
      </c>
      <c r="J4870" s="169">
        <f t="shared" si="1060"/>
        <v>615082.9088318242</v>
      </c>
      <c r="K4870" s="95"/>
      <c r="L4870" s="265">
        <f t="shared" si="1059"/>
        <v>249441.47325094193</v>
      </c>
      <c r="M4870" s="265">
        <f>$G4870*NonHospFrac+theModel!$H4870*NonHospFrac</f>
        <v>401298.62866610475</v>
      </c>
      <c r="N4870" s="266">
        <f t="shared" si="1061"/>
        <v>650740.1019170467</v>
      </c>
      <c r="O4870" s="159"/>
      <c r="P4870" s="265">
        <f t="shared" si="1062"/>
        <v>235773.37019571595</v>
      </c>
      <c r="Q4870" s="265">
        <f t="shared" si="1063"/>
        <v>401297.07402442995</v>
      </c>
      <c r="R4870" s="266">
        <f t="shared" si="1064"/>
        <v>637070.44422014593</v>
      </c>
    </row>
    <row r="4871" spans="1:18" x14ac:dyDescent="0.3">
      <c r="A4871" s="82">
        <v>4840</v>
      </c>
      <c r="B4871" s="94">
        <f t="shared" si="1053"/>
        <v>1.0480536465917287E-40</v>
      </c>
      <c r="C4871" s="179">
        <f t="shared" si="1054"/>
        <v>1.0456894180642098E-40</v>
      </c>
      <c r="D4871" s="166">
        <f t="shared" si="1055"/>
        <v>2.2558277767625785E-3</v>
      </c>
      <c r="E4871" s="167">
        <f t="shared" si="1065"/>
        <v>24.291375447755232</v>
      </c>
      <c r="F4871" s="168">
        <f t="shared" si="1066"/>
        <v>10.920462267307681</v>
      </c>
      <c r="G4871" s="168">
        <f t="shared" si="1056"/>
        <v>379508.15797217377</v>
      </c>
      <c r="H4871" s="168">
        <f t="shared" si="1057"/>
        <v>271310.33852408634</v>
      </c>
      <c r="I4871" s="169">
        <f t="shared" si="1058"/>
        <v>650818.49649626017</v>
      </c>
      <c r="J4871" s="169">
        <f t="shared" si="1060"/>
        <v>615147.26693393302</v>
      </c>
      <c r="K4871" s="95"/>
      <c r="L4871" s="265">
        <f t="shared" si="1059"/>
        <v>249471.52343422751</v>
      </c>
      <c r="M4871" s="265">
        <f>$G4871*NonHospFrac+theModel!$H4871*NonHospFrac</f>
        <v>401346.9730620326</v>
      </c>
      <c r="N4871" s="266">
        <f t="shared" si="1061"/>
        <v>650818.49649626017</v>
      </c>
      <c r="O4871" s="159"/>
      <c r="P4871" s="265">
        <f t="shared" si="1062"/>
        <v>235798.03992139961</v>
      </c>
      <c r="Q4871" s="265">
        <f t="shared" si="1063"/>
        <v>401345.4184203578</v>
      </c>
      <c r="R4871" s="266">
        <f t="shared" si="1064"/>
        <v>637143.45834175742</v>
      </c>
    </row>
    <row r="4872" spans="1:18" x14ac:dyDescent="0.3">
      <c r="A4872" s="82">
        <v>4841</v>
      </c>
      <c r="B4872" s="94">
        <f t="shared" si="1053"/>
        <v>1.0284755231397047E-40</v>
      </c>
      <c r="C4872" s="179">
        <f t="shared" si="1054"/>
        <v>1.0261554594868858E-40</v>
      </c>
      <c r="D4872" s="166">
        <f t="shared" si="1055"/>
        <v>2.2558277767625785E-3</v>
      </c>
      <c r="E4872" s="167">
        <f t="shared" si="1065"/>
        <v>24.291375447755232</v>
      </c>
      <c r="F4872" s="168">
        <f t="shared" si="1066"/>
        <v>10.922718095084443</v>
      </c>
      <c r="G4872" s="168">
        <f t="shared" si="1056"/>
        <v>379586.55255138717</v>
      </c>
      <c r="H4872" s="168">
        <f t="shared" si="1057"/>
        <v>271310.33852408634</v>
      </c>
      <c r="I4872" s="169">
        <f t="shared" si="1058"/>
        <v>650896.89107547351</v>
      </c>
      <c r="J4872" s="169">
        <f t="shared" si="1060"/>
        <v>615211.62241267879</v>
      </c>
      <c r="K4872" s="95"/>
      <c r="L4872" s="265">
        <f t="shared" si="1059"/>
        <v>249501.57361751306</v>
      </c>
      <c r="M4872" s="265">
        <f>$G4872*NonHospFrac+theModel!$H4872*NonHospFrac</f>
        <v>401395.31745796045</v>
      </c>
      <c r="N4872" s="266">
        <f t="shared" si="1061"/>
        <v>650896.89107547351</v>
      </c>
      <c r="O4872" s="159"/>
      <c r="P4872" s="265">
        <f t="shared" si="1062"/>
        <v>235822.70864149666</v>
      </c>
      <c r="Q4872" s="265">
        <f t="shared" si="1063"/>
        <v>401393.76281628566</v>
      </c>
      <c r="R4872" s="266">
        <f t="shared" si="1064"/>
        <v>637216.47145778232</v>
      </c>
    </row>
    <row r="4873" spans="1:18" x14ac:dyDescent="0.3">
      <c r="A4873" s="82">
        <v>4842</v>
      </c>
      <c r="B4873" s="94">
        <f t="shared" si="1053"/>
        <v>1.0092631280252988E-40</v>
      </c>
      <c r="C4873" s="179">
        <f t="shared" si="1054"/>
        <v>1.006986404227037E-40</v>
      </c>
      <c r="D4873" s="166">
        <f t="shared" si="1055"/>
        <v>2.2558277767625785E-3</v>
      </c>
      <c r="E4873" s="167">
        <f t="shared" si="1065"/>
        <v>24.291375447755232</v>
      </c>
      <c r="F4873" s="168">
        <f t="shared" si="1066"/>
        <v>10.924973922861206</v>
      </c>
      <c r="G4873" s="168">
        <f t="shared" si="1056"/>
        <v>379664.94713060063</v>
      </c>
      <c r="H4873" s="168">
        <f t="shared" si="1057"/>
        <v>271310.33852408634</v>
      </c>
      <c r="I4873" s="169">
        <f t="shared" si="1058"/>
        <v>650975.28565468697</v>
      </c>
      <c r="J4873" s="169">
        <f t="shared" si="1060"/>
        <v>615275.97526816872</v>
      </c>
      <c r="K4873" s="95"/>
      <c r="L4873" s="265">
        <f t="shared" si="1059"/>
        <v>249531.62380079867</v>
      </c>
      <c r="M4873" s="265">
        <f>$G4873*NonHospFrac+theModel!$H4873*NonHospFrac</f>
        <v>401443.6618538883</v>
      </c>
      <c r="N4873" s="266">
        <f t="shared" si="1061"/>
        <v>650975.28565468697</v>
      </c>
      <c r="O4873" s="159"/>
      <c r="P4873" s="265">
        <f t="shared" si="1062"/>
        <v>235847.37635604816</v>
      </c>
      <c r="Q4873" s="265">
        <f t="shared" si="1063"/>
        <v>401442.10721221351</v>
      </c>
      <c r="R4873" s="266">
        <f t="shared" si="1064"/>
        <v>637289.48356826161</v>
      </c>
    </row>
    <row r="4874" spans="1:18" x14ac:dyDescent="0.3">
      <c r="A4874" s="82">
        <v>4843</v>
      </c>
      <c r="B4874" s="94">
        <f t="shared" si="1053"/>
        <v>9.9040962927519843E-41</v>
      </c>
      <c r="C4874" s="179">
        <f t="shared" si="1054"/>
        <v>9.8817543572310631E-41</v>
      </c>
      <c r="D4874" s="166">
        <f t="shared" si="1055"/>
        <v>2.2558277767625785E-3</v>
      </c>
      <c r="E4874" s="167">
        <f t="shared" si="1065"/>
        <v>24.291375447755232</v>
      </c>
      <c r="F4874" s="168">
        <f t="shared" si="1066"/>
        <v>10.927229750637968</v>
      </c>
      <c r="G4874" s="168">
        <f t="shared" si="1056"/>
        <v>379743.34170981403</v>
      </c>
      <c r="H4874" s="168">
        <f t="shared" si="1057"/>
        <v>271310.33852408634</v>
      </c>
      <c r="I4874" s="169">
        <f t="shared" si="1058"/>
        <v>651053.68023390044</v>
      </c>
      <c r="J4874" s="169">
        <f t="shared" si="1060"/>
        <v>615340.32550050959</v>
      </c>
      <c r="K4874" s="95"/>
      <c r="L4874" s="265">
        <f t="shared" si="1059"/>
        <v>249561.67398408425</v>
      </c>
      <c r="M4874" s="265">
        <f>$G4874*NonHospFrac+theModel!$H4874*NonHospFrac</f>
        <v>401492.00624981616</v>
      </c>
      <c r="N4874" s="266">
        <f t="shared" si="1061"/>
        <v>651053.68023390044</v>
      </c>
      <c r="O4874" s="159"/>
      <c r="P4874" s="265">
        <f t="shared" si="1062"/>
        <v>235872.04306509503</v>
      </c>
      <c r="Q4874" s="265">
        <f t="shared" si="1063"/>
        <v>401490.45160814136</v>
      </c>
      <c r="R4874" s="266">
        <f t="shared" si="1064"/>
        <v>637362.49467323639</v>
      </c>
    </row>
    <row r="4875" spans="1:18" x14ac:dyDescent="0.3">
      <c r="A4875" s="82">
        <v>4844</v>
      </c>
      <c r="B4875" s="94">
        <f t="shared" si="1053"/>
        <v>9.7190832254048993E-41</v>
      </c>
      <c r="C4875" s="179">
        <f t="shared" si="1054"/>
        <v>9.697158647500363E-41</v>
      </c>
      <c r="D4875" s="166">
        <f t="shared" si="1055"/>
        <v>2.2558277767625785E-3</v>
      </c>
      <c r="E4875" s="167">
        <f t="shared" si="1065"/>
        <v>24.291375447755232</v>
      </c>
      <c r="F4875" s="168">
        <f t="shared" si="1066"/>
        <v>10.929485578414731</v>
      </c>
      <c r="G4875" s="168">
        <f t="shared" si="1056"/>
        <v>379821.73628902744</v>
      </c>
      <c r="H4875" s="168">
        <f t="shared" si="1057"/>
        <v>271310.33852408634</v>
      </c>
      <c r="I4875" s="169">
        <f t="shared" si="1058"/>
        <v>651132.07481311378</v>
      </c>
      <c r="J4875" s="169">
        <f t="shared" si="1060"/>
        <v>615404.67310980812</v>
      </c>
      <c r="K4875" s="95"/>
      <c r="L4875" s="265">
        <f t="shared" si="1059"/>
        <v>249591.7241673698</v>
      </c>
      <c r="M4875" s="265">
        <f>$G4875*NonHospFrac+theModel!$H4875*NonHospFrac</f>
        <v>401540.35064574395</v>
      </c>
      <c r="N4875" s="266">
        <f t="shared" si="1061"/>
        <v>651132.07481311378</v>
      </c>
      <c r="O4875" s="159"/>
      <c r="P4875" s="265">
        <f t="shared" si="1062"/>
        <v>235896.70876867828</v>
      </c>
      <c r="Q4875" s="265">
        <f t="shared" si="1063"/>
        <v>401538.79600406915</v>
      </c>
      <c r="R4875" s="266">
        <f t="shared" si="1064"/>
        <v>637435.5047727474</v>
      </c>
    </row>
    <row r="4876" spans="1:18" x14ac:dyDescent="0.3">
      <c r="A4876" s="82">
        <v>4845</v>
      </c>
      <c r="B4876" s="94">
        <f t="shared" si="1053"/>
        <v>9.5375262871257686E-41</v>
      </c>
      <c r="C4876" s="179">
        <f t="shared" si="1054"/>
        <v>9.5160112704056679E-41</v>
      </c>
      <c r="D4876" s="166">
        <f t="shared" si="1055"/>
        <v>2.2558277767625785E-3</v>
      </c>
      <c r="E4876" s="167">
        <f t="shared" si="1065"/>
        <v>24.291375447755232</v>
      </c>
      <c r="F4876" s="168">
        <f t="shared" si="1066"/>
        <v>10.931741406191493</v>
      </c>
      <c r="G4876" s="168">
        <f t="shared" si="1056"/>
        <v>379900.1308682409</v>
      </c>
      <c r="H4876" s="168">
        <f t="shared" si="1057"/>
        <v>271310.33852408634</v>
      </c>
      <c r="I4876" s="169">
        <f t="shared" si="1058"/>
        <v>651210.46939232724</v>
      </c>
      <c r="J4876" s="169">
        <f t="shared" si="1060"/>
        <v>615469.01809617155</v>
      </c>
      <c r="K4876" s="95"/>
      <c r="L4876" s="265">
        <f t="shared" si="1059"/>
        <v>249621.77435065541</v>
      </c>
      <c r="M4876" s="265">
        <f>$G4876*NonHospFrac+theModel!$H4876*NonHospFrac</f>
        <v>401588.6950416718</v>
      </c>
      <c r="N4876" s="266">
        <f t="shared" si="1061"/>
        <v>651210.46939232724</v>
      </c>
      <c r="O4876" s="159"/>
      <c r="P4876" s="265">
        <f t="shared" si="1062"/>
        <v>235921.37346683891</v>
      </c>
      <c r="Q4876" s="265">
        <f t="shared" si="1063"/>
        <v>401587.14039999701</v>
      </c>
      <c r="R4876" s="266">
        <f t="shared" si="1064"/>
        <v>637508.51386683597</v>
      </c>
    </row>
    <row r="4877" spans="1:18" x14ac:dyDescent="0.3">
      <c r="A4877" s="82">
        <v>4846</v>
      </c>
      <c r="B4877" s="94">
        <f t="shared" si="1053"/>
        <v>9.3593609158363211E-41</v>
      </c>
      <c r="C4877" s="179">
        <f t="shared" si="1054"/>
        <v>9.3382478095096322E-41</v>
      </c>
      <c r="D4877" s="166">
        <f t="shared" si="1055"/>
        <v>2.2558277767625785E-3</v>
      </c>
      <c r="E4877" s="167">
        <f t="shared" si="1065"/>
        <v>24.291375447755232</v>
      </c>
      <c r="F4877" s="168">
        <f t="shared" si="1066"/>
        <v>10.933997233968256</v>
      </c>
      <c r="G4877" s="168">
        <f t="shared" si="1056"/>
        <v>379978.5254474543</v>
      </c>
      <c r="H4877" s="168">
        <f t="shared" si="1057"/>
        <v>271310.33852408634</v>
      </c>
      <c r="I4877" s="169">
        <f t="shared" si="1058"/>
        <v>651288.8639715407</v>
      </c>
      <c r="J4877" s="169">
        <f t="shared" si="1060"/>
        <v>615533.36045970663</v>
      </c>
      <c r="K4877" s="95"/>
      <c r="L4877" s="265">
        <f t="shared" si="1059"/>
        <v>249651.82453394096</v>
      </c>
      <c r="M4877" s="265">
        <f>$G4877*NonHospFrac+theModel!$H4877*NonHospFrac</f>
        <v>401637.03943759965</v>
      </c>
      <c r="N4877" s="266">
        <f t="shared" si="1061"/>
        <v>651288.86397154059</v>
      </c>
      <c r="O4877" s="159"/>
      <c r="P4877" s="265">
        <f t="shared" si="1062"/>
        <v>235946.03715961784</v>
      </c>
      <c r="Q4877" s="265">
        <f t="shared" si="1063"/>
        <v>401635.48479592486</v>
      </c>
      <c r="R4877" s="266">
        <f t="shared" si="1064"/>
        <v>637581.52195554273</v>
      </c>
    </row>
    <row r="4878" spans="1:18" x14ac:dyDescent="0.3">
      <c r="A4878" s="82">
        <v>4847</v>
      </c>
      <c r="B4878" s="94">
        <f t="shared" si="1053"/>
        <v>9.1845237555076984E-41</v>
      </c>
      <c r="C4878" s="179">
        <f t="shared" si="1054"/>
        <v>9.1638050517036879E-41</v>
      </c>
      <c r="D4878" s="166">
        <f t="shared" si="1055"/>
        <v>2.2558277767625785E-3</v>
      </c>
      <c r="E4878" s="167">
        <f t="shared" si="1065"/>
        <v>24.291375447755232</v>
      </c>
      <c r="F4878" s="168">
        <f t="shared" si="1066"/>
        <v>10.936253061745019</v>
      </c>
      <c r="G4878" s="168">
        <f t="shared" si="1056"/>
        <v>380056.92002666771</v>
      </c>
      <c r="H4878" s="168">
        <f t="shared" si="1057"/>
        <v>271310.33852408634</v>
      </c>
      <c r="I4878" s="169">
        <f t="shared" si="1058"/>
        <v>651367.25855075405</v>
      </c>
      <c r="J4878" s="169">
        <f t="shared" si="1060"/>
        <v>615597.70020052022</v>
      </c>
      <c r="K4878" s="95"/>
      <c r="L4878" s="265">
        <f t="shared" si="1059"/>
        <v>249681.87471722654</v>
      </c>
      <c r="M4878" s="265">
        <f>$G4878*NonHospFrac+theModel!$H4878*NonHospFrac</f>
        <v>401685.38383352745</v>
      </c>
      <c r="N4878" s="266">
        <f t="shared" si="1061"/>
        <v>651367.25855075405</v>
      </c>
      <c r="O4878" s="159"/>
      <c r="P4878" s="265">
        <f t="shared" si="1062"/>
        <v>235970.69984705615</v>
      </c>
      <c r="Q4878" s="265">
        <f t="shared" si="1063"/>
        <v>401683.82919185265</v>
      </c>
      <c r="R4878" s="266">
        <f t="shared" si="1064"/>
        <v>637654.52903890877</v>
      </c>
    </row>
    <row r="4879" spans="1:18" x14ac:dyDescent="0.3">
      <c r="A4879" s="82">
        <v>4848</v>
      </c>
      <c r="B4879" s="94">
        <f t="shared" si="1053"/>
        <v>9.0129526336302321E-41</v>
      </c>
      <c r="C4879" s="179">
        <f t="shared" si="1054"/>
        <v>8.9926209647286431E-41</v>
      </c>
      <c r="D4879" s="166">
        <f t="shared" si="1055"/>
        <v>2.2558277767625785E-3</v>
      </c>
      <c r="E4879" s="167">
        <f t="shared" si="1065"/>
        <v>24.291375447755232</v>
      </c>
      <c r="F4879" s="168">
        <f t="shared" si="1066"/>
        <v>10.938508889521781</v>
      </c>
      <c r="G4879" s="168">
        <f t="shared" si="1056"/>
        <v>380135.31460588111</v>
      </c>
      <c r="H4879" s="168">
        <f t="shared" si="1057"/>
        <v>271310.33852408634</v>
      </c>
      <c r="I4879" s="169">
        <f t="shared" si="1058"/>
        <v>651445.6531299674</v>
      </c>
      <c r="J4879" s="169">
        <f t="shared" si="1060"/>
        <v>615662.03731871932</v>
      </c>
      <c r="K4879" s="95"/>
      <c r="L4879" s="265">
        <f t="shared" si="1059"/>
        <v>249711.92490051212</v>
      </c>
      <c r="M4879" s="265">
        <f>$G4879*NonHospFrac+theModel!$H4879*NonHospFrac</f>
        <v>401733.7282294553</v>
      </c>
      <c r="N4879" s="266">
        <f t="shared" si="1061"/>
        <v>651445.6531299674</v>
      </c>
      <c r="O4879" s="159"/>
      <c r="P4879" s="265">
        <f t="shared" si="1062"/>
        <v>235995.36152919475</v>
      </c>
      <c r="Q4879" s="265">
        <f t="shared" si="1063"/>
        <v>401732.1735877805</v>
      </c>
      <c r="R4879" s="266">
        <f t="shared" si="1064"/>
        <v>637727.5351169752</v>
      </c>
    </row>
    <row r="4880" spans="1:18" x14ac:dyDescent="0.3">
      <c r="A4880" s="82">
        <v>4849</v>
      </c>
      <c r="B4880" s="94">
        <f t="shared" si="1053"/>
        <v>8.8445865391061926E-41</v>
      </c>
      <c r="C4880" s="179">
        <f t="shared" si="1054"/>
        <v>8.8246346751172959E-41</v>
      </c>
      <c r="D4880" s="166">
        <f t="shared" si="1055"/>
        <v>2.2558277767625785E-3</v>
      </c>
      <c r="E4880" s="167">
        <f t="shared" si="1065"/>
        <v>24.291375447755232</v>
      </c>
      <c r="F4880" s="168">
        <f t="shared" si="1066"/>
        <v>10.940764717298544</v>
      </c>
      <c r="G4880" s="168">
        <f t="shared" si="1056"/>
        <v>380213.70918509457</v>
      </c>
      <c r="H4880" s="168">
        <f t="shared" si="1057"/>
        <v>271310.33852408634</v>
      </c>
      <c r="I4880" s="169">
        <f t="shared" si="1058"/>
        <v>651524.04770918097</v>
      </c>
      <c r="J4880" s="169">
        <f t="shared" si="1060"/>
        <v>615726.37181441102</v>
      </c>
      <c r="K4880" s="95"/>
      <c r="L4880" s="265">
        <f t="shared" si="1059"/>
        <v>249741.9750837977</v>
      </c>
      <c r="M4880" s="265">
        <f>$G4880*NonHospFrac+theModel!$H4880*NonHospFrac</f>
        <v>401782.07262538315</v>
      </c>
      <c r="N4880" s="266">
        <f t="shared" si="1061"/>
        <v>651524.04770918086</v>
      </c>
      <c r="O4880" s="159"/>
      <c r="P4880" s="265">
        <f t="shared" si="1062"/>
        <v>236020.02220607465</v>
      </c>
      <c r="Q4880" s="265">
        <f t="shared" si="1063"/>
        <v>401780.51798370836</v>
      </c>
      <c r="R4880" s="266">
        <f t="shared" si="1064"/>
        <v>637800.54018978297</v>
      </c>
    </row>
    <row r="4881" spans="1:18" x14ac:dyDescent="0.3">
      <c r="A4881" s="82">
        <v>4850</v>
      </c>
      <c r="B4881" s="94">
        <f t="shared" si="1053"/>
        <v>8.6793656005521615E-41</v>
      </c>
      <c r="C4881" s="179">
        <f t="shared" si="1054"/>
        <v>8.6597864465457585E-41</v>
      </c>
      <c r="D4881" s="166">
        <f t="shared" si="1055"/>
        <v>2.2558277767625785E-3</v>
      </c>
      <c r="E4881" s="167">
        <f t="shared" si="1065"/>
        <v>24.291375447755232</v>
      </c>
      <c r="F4881" s="168">
        <f t="shared" si="1066"/>
        <v>10.943020545075306</v>
      </c>
      <c r="G4881" s="168">
        <f t="shared" si="1056"/>
        <v>380292.10376430798</v>
      </c>
      <c r="H4881" s="168">
        <f t="shared" si="1057"/>
        <v>271310.33852408634</v>
      </c>
      <c r="I4881" s="169">
        <f t="shared" si="1058"/>
        <v>651602.44228839432</v>
      </c>
      <c r="J4881" s="169">
        <f t="shared" si="1060"/>
        <v>615790.70368770184</v>
      </c>
      <c r="K4881" s="95"/>
      <c r="L4881" s="265">
        <f t="shared" si="1059"/>
        <v>249772.02526708329</v>
      </c>
      <c r="M4881" s="265">
        <f>$G4881*NonHospFrac+theModel!$H4881*NonHospFrac</f>
        <v>401830.417021311</v>
      </c>
      <c r="N4881" s="266">
        <f t="shared" si="1061"/>
        <v>651602.44228839432</v>
      </c>
      <c r="O4881" s="159"/>
      <c r="P4881" s="265">
        <f t="shared" si="1062"/>
        <v>236044.68187773679</v>
      </c>
      <c r="Q4881" s="265">
        <f t="shared" si="1063"/>
        <v>401828.86237963621</v>
      </c>
      <c r="R4881" s="266">
        <f t="shared" si="1064"/>
        <v>637873.54425737297</v>
      </c>
    </row>
    <row r="4882" spans="1:18" x14ac:dyDescent="0.3">
      <c r="A4882" s="82">
        <v>4851</v>
      </c>
      <c r="B4882" s="94">
        <f t="shared" si="1053"/>
        <v>8.5172310650106532E-41</v>
      </c>
      <c r="C4882" s="179">
        <f t="shared" si="1054"/>
        <v>8.4980176585930973E-41</v>
      </c>
      <c r="D4882" s="166">
        <f t="shared" si="1055"/>
        <v>2.2558277767625785E-3</v>
      </c>
      <c r="E4882" s="167">
        <f t="shared" si="1065"/>
        <v>24.291375447755232</v>
      </c>
      <c r="F4882" s="168">
        <f t="shared" si="1066"/>
        <v>10.945276372852069</v>
      </c>
      <c r="G4882" s="168">
        <f t="shared" si="1056"/>
        <v>380370.49834352138</v>
      </c>
      <c r="H4882" s="168">
        <f t="shared" si="1057"/>
        <v>271310.33852408634</v>
      </c>
      <c r="I4882" s="169">
        <f t="shared" si="1058"/>
        <v>651680.83686760766</v>
      </c>
      <c r="J4882" s="169">
        <f t="shared" si="1060"/>
        <v>615855.03293869889</v>
      </c>
      <c r="K4882" s="95"/>
      <c r="L4882" s="265">
        <f t="shared" si="1059"/>
        <v>249802.07545036887</v>
      </c>
      <c r="M4882" s="265">
        <f>$G4882*NonHospFrac+theModel!$H4882*NonHospFrac</f>
        <v>401878.76141723886</v>
      </c>
      <c r="N4882" s="266">
        <f t="shared" si="1061"/>
        <v>651680.83686760766</v>
      </c>
      <c r="O4882" s="159"/>
      <c r="P4882" s="265">
        <f t="shared" si="1062"/>
        <v>236069.34054422218</v>
      </c>
      <c r="Q4882" s="265">
        <f t="shared" si="1063"/>
        <v>401877.20677556406</v>
      </c>
      <c r="R4882" s="266">
        <f t="shared" si="1064"/>
        <v>637946.54731978627</v>
      </c>
    </row>
    <row r="4883" spans="1:18" x14ac:dyDescent="0.3">
      <c r="A4883" s="82">
        <v>4852</v>
      </c>
      <c r="B4883" s="94">
        <f t="shared" si="1053"/>
        <v>8.3581252770554333E-41</v>
      </c>
      <c r="C4883" s="179">
        <f t="shared" si="1054"/>
        <v>8.3392707858937898E-41</v>
      </c>
      <c r="D4883" s="166">
        <f t="shared" si="1055"/>
        <v>2.2558277767625785E-3</v>
      </c>
      <c r="E4883" s="167">
        <f t="shared" si="1065"/>
        <v>24.291375447755232</v>
      </c>
      <c r="F4883" s="168">
        <f t="shared" si="1066"/>
        <v>10.947532200628832</v>
      </c>
      <c r="G4883" s="168">
        <f t="shared" si="1056"/>
        <v>380448.89292273484</v>
      </c>
      <c r="H4883" s="168">
        <f t="shared" si="1057"/>
        <v>271310.33852408634</v>
      </c>
      <c r="I4883" s="169">
        <f t="shared" si="1058"/>
        <v>651759.23144682124</v>
      </c>
      <c r="J4883" s="169">
        <f t="shared" si="1060"/>
        <v>615919.35956750915</v>
      </c>
      <c r="K4883" s="95"/>
      <c r="L4883" s="265">
        <f t="shared" si="1059"/>
        <v>249832.12563365445</v>
      </c>
      <c r="M4883" s="265">
        <f>$G4883*NonHospFrac+theModel!$H4883*NonHospFrac</f>
        <v>401927.10581316671</v>
      </c>
      <c r="N4883" s="266">
        <f t="shared" si="1061"/>
        <v>651759.23144682113</v>
      </c>
      <c r="O4883" s="159"/>
      <c r="P4883" s="265">
        <f t="shared" si="1062"/>
        <v>236093.99820557178</v>
      </c>
      <c r="Q4883" s="265">
        <f t="shared" si="1063"/>
        <v>401925.55117149191</v>
      </c>
      <c r="R4883" s="266">
        <f t="shared" si="1064"/>
        <v>638019.54937706375</v>
      </c>
    </row>
    <row r="4884" spans="1:18" x14ac:dyDescent="0.3">
      <c r="A4884" s="82">
        <v>4853</v>
      </c>
      <c r="B4884" s="94">
        <f t="shared" si="1053"/>
        <v>8.2019916582910726E-41</v>
      </c>
      <c r="C4884" s="179">
        <f t="shared" si="1054"/>
        <v>8.1834893776835243E-41</v>
      </c>
      <c r="D4884" s="166">
        <f t="shared" si="1055"/>
        <v>2.2558277767625785E-3</v>
      </c>
      <c r="E4884" s="167">
        <f t="shared" si="1065"/>
        <v>24.291375447755232</v>
      </c>
      <c r="F4884" s="168">
        <f t="shared" si="1066"/>
        <v>10.949788028405594</v>
      </c>
      <c r="G4884" s="168">
        <f t="shared" si="1056"/>
        <v>380527.28750194825</v>
      </c>
      <c r="H4884" s="168">
        <f t="shared" si="1057"/>
        <v>271310.33852408634</v>
      </c>
      <c r="I4884" s="169">
        <f t="shared" si="1058"/>
        <v>651837.62602603459</v>
      </c>
      <c r="J4884" s="169">
        <f t="shared" si="1060"/>
        <v>615983.68357423926</v>
      </c>
      <c r="K4884" s="95"/>
      <c r="L4884" s="265">
        <f t="shared" si="1059"/>
        <v>249862.17581694003</v>
      </c>
      <c r="M4884" s="265">
        <f>$G4884*NonHospFrac+theModel!$H4884*NonHospFrac</f>
        <v>401975.45020909456</v>
      </c>
      <c r="N4884" s="266">
        <f t="shared" si="1061"/>
        <v>651837.62602603459</v>
      </c>
      <c r="O4884" s="159"/>
      <c r="P4884" s="265">
        <f t="shared" si="1062"/>
        <v>236118.65486182657</v>
      </c>
      <c r="Q4884" s="265">
        <f t="shared" si="1063"/>
        <v>401973.89556741976</v>
      </c>
      <c r="R4884" s="266">
        <f t="shared" si="1064"/>
        <v>638092.55042924639</v>
      </c>
    </row>
    <row r="4885" spans="1:18" x14ac:dyDescent="0.3">
      <c r="A4885" s="82">
        <v>4854</v>
      </c>
      <c r="B4885" s="94">
        <f t="shared" si="1053"/>
        <v>8.0487746872316047E-41</v>
      </c>
      <c r="C4885" s="179">
        <f t="shared" si="1054"/>
        <v>8.0306180377232436E-41</v>
      </c>
      <c r="D4885" s="166">
        <f t="shared" si="1055"/>
        <v>2.2558277767625785E-3</v>
      </c>
      <c r="E4885" s="167">
        <f t="shared" si="1065"/>
        <v>24.291375447755232</v>
      </c>
      <c r="F4885" s="168">
        <f t="shared" si="1066"/>
        <v>10.952043856182357</v>
      </c>
      <c r="G4885" s="168">
        <f t="shared" si="1056"/>
        <v>380605.68208116165</v>
      </c>
      <c r="H4885" s="168">
        <f t="shared" si="1057"/>
        <v>271310.33852408634</v>
      </c>
      <c r="I4885" s="169">
        <f t="shared" si="1058"/>
        <v>651916.02060524793</v>
      </c>
      <c r="J4885" s="169">
        <f t="shared" si="1060"/>
        <v>616048.0049589962</v>
      </c>
      <c r="K4885" s="95"/>
      <c r="L4885" s="265">
        <f t="shared" si="1059"/>
        <v>249892.22600022561</v>
      </c>
      <c r="M4885" s="265">
        <f>$G4885*NonHospFrac+theModel!$H4885*NonHospFrac</f>
        <v>402023.79460502241</v>
      </c>
      <c r="N4885" s="266">
        <f t="shared" si="1061"/>
        <v>651916.02060524805</v>
      </c>
      <c r="O4885" s="159"/>
      <c r="P4885" s="265">
        <f t="shared" si="1062"/>
        <v>236143.31051302751</v>
      </c>
      <c r="Q4885" s="265">
        <f t="shared" si="1063"/>
        <v>402022.23996334762</v>
      </c>
      <c r="R4885" s="266">
        <f t="shared" si="1064"/>
        <v>638165.55047637515</v>
      </c>
    </row>
    <row r="4886" spans="1:18" x14ac:dyDescent="0.3">
      <c r="A4886" s="82">
        <v>4855</v>
      </c>
      <c r="B4886" s="94">
        <f t="shared" si="1053"/>
        <v>7.8984198795588487E-41</v>
      </c>
      <c r="C4886" s="179">
        <f t="shared" si="1054"/>
        <v>7.8806024046020057E-41</v>
      </c>
      <c r="D4886" s="166">
        <f t="shared" si="1055"/>
        <v>2.2558277767625785E-3</v>
      </c>
      <c r="E4886" s="167">
        <f t="shared" si="1065"/>
        <v>24.291375447755232</v>
      </c>
      <c r="F4886" s="168">
        <f t="shared" si="1066"/>
        <v>10.954299683959119</v>
      </c>
      <c r="G4886" s="168">
        <f t="shared" si="1056"/>
        <v>380684.07666037511</v>
      </c>
      <c r="H4886" s="168">
        <f t="shared" si="1057"/>
        <v>271310.33852408634</v>
      </c>
      <c r="I4886" s="169">
        <f t="shared" si="1058"/>
        <v>651994.41518446151</v>
      </c>
      <c r="J4886" s="169">
        <f t="shared" si="1060"/>
        <v>616112.32372188708</v>
      </c>
      <c r="K4886" s="95"/>
      <c r="L4886" s="265">
        <f t="shared" si="1059"/>
        <v>249922.27618351119</v>
      </c>
      <c r="M4886" s="265">
        <f>$G4886*NonHospFrac+theModel!$H4886*NonHospFrac</f>
        <v>402072.13900095026</v>
      </c>
      <c r="N4886" s="266">
        <f t="shared" si="1061"/>
        <v>651994.41518446151</v>
      </c>
      <c r="O4886" s="159"/>
      <c r="P4886" s="265">
        <f t="shared" si="1062"/>
        <v>236167.96515921556</v>
      </c>
      <c r="Q4886" s="265">
        <f t="shared" si="1063"/>
        <v>402070.58435927547</v>
      </c>
      <c r="R4886" s="266">
        <f t="shared" si="1064"/>
        <v>638238.54951849103</v>
      </c>
    </row>
    <row r="4887" spans="1:18" x14ac:dyDescent="0.3">
      <c r="A4887" s="82">
        <v>4856</v>
      </c>
      <c r="B4887" s="94">
        <f t="shared" si="1053"/>
        <v>7.750873768745803E-41</v>
      </c>
      <c r="C4887" s="179">
        <f t="shared" si="1054"/>
        <v>7.7333891324040855E-41</v>
      </c>
      <c r="D4887" s="166">
        <f t="shared" si="1055"/>
        <v>2.2558277767625785E-3</v>
      </c>
      <c r="E4887" s="167">
        <f t="shared" si="1065"/>
        <v>24.291375447755232</v>
      </c>
      <c r="F4887" s="168">
        <f t="shared" si="1066"/>
        <v>10.956555511735882</v>
      </c>
      <c r="G4887" s="168">
        <f t="shared" si="1056"/>
        <v>380762.47123958851</v>
      </c>
      <c r="H4887" s="168">
        <f t="shared" si="1057"/>
        <v>271310.33852408634</v>
      </c>
      <c r="I4887" s="169">
        <f t="shared" si="1058"/>
        <v>652072.80976367486</v>
      </c>
      <c r="J4887" s="169">
        <f t="shared" si="1060"/>
        <v>616176.6398630183</v>
      </c>
      <c r="K4887" s="95"/>
      <c r="L4887" s="265">
        <f t="shared" si="1059"/>
        <v>249952.32636679677</v>
      </c>
      <c r="M4887" s="265">
        <f>$G4887*NonHospFrac+theModel!$H4887*NonHospFrac</f>
        <v>402120.48339687806</v>
      </c>
      <c r="N4887" s="266">
        <f t="shared" si="1061"/>
        <v>652072.80976367486</v>
      </c>
      <c r="O4887" s="159"/>
      <c r="P4887" s="265">
        <f t="shared" si="1062"/>
        <v>236192.61880043169</v>
      </c>
      <c r="Q4887" s="265">
        <f t="shared" si="1063"/>
        <v>402118.92875520326</v>
      </c>
      <c r="R4887" s="266">
        <f t="shared" si="1064"/>
        <v>638311.54755563498</v>
      </c>
    </row>
    <row r="4888" spans="1:18" x14ac:dyDescent="0.3">
      <c r="A4888" s="82">
        <v>4857</v>
      </c>
      <c r="B4888" s="94">
        <f t="shared" si="1053"/>
        <v>7.6060838870456334E-41</v>
      </c>
      <c r="C4888" s="179">
        <f t="shared" si="1054"/>
        <v>7.5889258717408491E-41</v>
      </c>
      <c r="D4888" s="166">
        <f t="shared" si="1055"/>
        <v>2.2558277767625785E-3</v>
      </c>
      <c r="E4888" s="167">
        <f t="shared" si="1065"/>
        <v>24.291375447755232</v>
      </c>
      <c r="F4888" s="168">
        <f t="shared" si="1066"/>
        <v>10.958811339512645</v>
      </c>
      <c r="G4888" s="168">
        <f t="shared" si="1056"/>
        <v>380840.86581880192</v>
      </c>
      <c r="H4888" s="168">
        <f t="shared" si="1057"/>
        <v>271310.33852408634</v>
      </c>
      <c r="I4888" s="169">
        <f t="shared" si="1058"/>
        <v>652151.2043428882</v>
      </c>
      <c r="J4888" s="169">
        <f t="shared" si="1060"/>
        <v>616240.95338249707</v>
      </c>
      <c r="K4888" s="95"/>
      <c r="L4888" s="265">
        <f t="shared" si="1059"/>
        <v>249982.37655008235</v>
      </c>
      <c r="M4888" s="265">
        <f>$G4888*NonHospFrac+theModel!$H4888*NonHospFrac</f>
        <v>402168.82779280591</v>
      </c>
      <c r="N4888" s="266">
        <f t="shared" si="1061"/>
        <v>652151.2043428882</v>
      </c>
      <c r="O4888" s="159"/>
      <c r="P4888" s="265">
        <f t="shared" si="1062"/>
        <v>236217.27143671687</v>
      </c>
      <c r="Q4888" s="265">
        <f t="shared" si="1063"/>
        <v>402167.27315113111</v>
      </c>
      <c r="R4888" s="266">
        <f t="shared" si="1064"/>
        <v>638384.54458784801</v>
      </c>
    </row>
    <row r="4889" spans="1:18" x14ac:dyDescent="0.3">
      <c r="A4889" s="82">
        <v>4858</v>
      </c>
      <c r="B4889" s="94">
        <f t="shared" si="1053"/>
        <v>7.4639987468322423E-41</v>
      </c>
      <c r="C4889" s="179">
        <f t="shared" si="1054"/>
        <v>7.4471612511334169E-41</v>
      </c>
      <c r="D4889" s="166">
        <f t="shared" si="1055"/>
        <v>2.2558277767625785E-3</v>
      </c>
      <c r="E4889" s="167">
        <f t="shared" si="1065"/>
        <v>24.291375447755232</v>
      </c>
      <c r="F4889" s="168">
        <f t="shared" si="1066"/>
        <v>10.961067167289407</v>
      </c>
      <c r="G4889" s="168">
        <f t="shared" si="1056"/>
        <v>380919.26039801532</v>
      </c>
      <c r="H4889" s="168">
        <f t="shared" si="1057"/>
        <v>271310.33852408634</v>
      </c>
      <c r="I4889" s="169">
        <f t="shared" si="1058"/>
        <v>652229.59892210166</v>
      </c>
      <c r="J4889" s="169">
        <f t="shared" si="1060"/>
        <v>616305.26428043027</v>
      </c>
      <c r="K4889" s="95"/>
      <c r="L4889" s="265">
        <f t="shared" si="1059"/>
        <v>250012.4267333679</v>
      </c>
      <c r="M4889" s="265">
        <f>$G4889*NonHospFrac+theModel!$H4889*NonHospFrac</f>
        <v>402217.1721887337</v>
      </c>
      <c r="N4889" s="266">
        <f t="shared" si="1061"/>
        <v>652229.59892210155</v>
      </c>
      <c r="O4889" s="159"/>
      <c r="P4889" s="265">
        <f t="shared" si="1062"/>
        <v>236241.92306811205</v>
      </c>
      <c r="Q4889" s="265">
        <f t="shared" si="1063"/>
        <v>402215.61754705891</v>
      </c>
      <c r="R4889" s="266">
        <f t="shared" si="1064"/>
        <v>638457.54061517096</v>
      </c>
    </row>
    <row r="4890" spans="1:18" x14ac:dyDescent="0.3">
      <c r="A4890" s="82">
        <v>4859</v>
      </c>
      <c r="B4890" s="94">
        <f t="shared" si="1053"/>
        <v>7.324567822292889E-41</v>
      </c>
      <c r="C4890" s="179">
        <f t="shared" si="1054"/>
        <v>7.3080448587465792E-41</v>
      </c>
      <c r="D4890" s="166">
        <f t="shared" si="1055"/>
        <v>2.2558277767625785E-3</v>
      </c>
      <c r="E4890" s="167">
        <f t="shared" si="1065"/>
        <v>24.291375447755232</v>
      </c>
      <c r="F4890" s="168">
        <f t="shared" si="1066"/>
        <v>10.96332299506617</v>
      </c>
      <c r="G4890" s="168">
        <f t="shared" si="1056"/>
        <v>380997.65497722878</v>
      </c>
      <c r="H4890" s="168">
        <f t="shared" si="1057"/>
        <v>271310.33852408634</v>
      </c>
      <c r="I4890" s="169">
        <f t="shared" si="1058"/>
        <v>652307.99350131513</v>
      </c>
      <c r="J4890" s="169">
        <f t="shared" si="1060"/>
        <v>616369.57255692466</v>
      </c>
      <c r="K4890" s="95"/>
      <c r="L4890" s="265">
        <f t="shared" si="1059"/>
        <v>250042.47691665351</v>
      </c>
      <c r="M4890" s="265">
        <f>$G4890*NonHospFrac+theModel!$H4890*NonHospFrac</f>
        <v>402265.51658466161</v>
      </c>
      <c r="N4890" s="266">
        <f t="shared" si="1061"/>
        <v>652307.99350131513</v>
      </c>
      <c r="O4890" s="159"/>
      <c r="P4890" s="265">
        <f t="shared" si="1062"/>
        <v>236266.57369465826</v>
      </c>
      <c r="Q4890" s="265">
        <f t="shared" si="1063"/>
        <v>402263.96194298682</v>
      </c>
      <c r="R4890" s="266">
        <f t="shared" si="1064"/>
        <v>638530.53563764505</v>
      </c>
    </row>
    <row r="4891" spans="1:18" x14ac:dyDescent="0.3">
      <c r="A4891" s="82">
        <v>4860</v>
      </c>
      <c r="B4891" s="94">
        <f t="shared" si="1053"/>
        <v>7.1877415314595838E-41</v>
      </c>
      <c r="C4891" s="179">
        <f t="shared" si="1054"/>
        <v>7.1715272244607273E-41</v>
      </c>
      <c r="D4891" s="166">
        <f t="shared" si="1055"/>
        <v>2.2558277767625785E-3</v>
      </c>
      <c r="E4891" s="167">
        <f t="shared" si="1065"/>
        <v>24.291375447755232</v>
      </c>
      <c r="F4891" s="168">
        <f t="shared" si="1066"/>
        <v>10.965578822842932</v>
      </c>
      <c r="G4891" s="168">
        <f t="shared" si="1056"/>
        <v>381076.04955644219</v>
      </c>
      <c r="H4891" s="168">
        <f t="shared" si="1057"/>
        <v>271310.33852408634</v>
      </c>
      <c r="I4891" s="169">
        <f t="shared" si="1058"/>
        <v>652386.38808052847</v>
      </c>
      <c r="J4891" s="169">
        <f t="shared" si="1060"/>
        <v>616433.87821208697</v>
      </c>
      <c r="K4891" s="95"/>
      <c r="L4891" s="265">
        <f t="shared" si="1059"/>
        <v>250072.52709993906</v>
      </c>
      <c r="M4891" s="265">
        <f>$G4891*NonHospFrac+theModel!$H4891*NonHospFrac</f>
        <v>402313.86098058941</v>
      </c>
      <c r="N4891" s="266">
        <f t="shared" si="1061"/>
        <v>652386.38808052847</v>
      </c>
      <c r="O4891" s="159"/>
      <c r="P4891" s="265">
        <f t="shared" si="1062"/>
        <v>236291.22331639635</v>
      </c>
      <c r="Q4891" s="265">
        <f t="shared" si="1063"/>
        <v>402312.30633891461</v>
      </c>
      <c r="R4891" s="266">
        <f t="shared" si="1064"/>
        <v>638603.52965531102</v>
      </c>
    </row>
    <row r="4892" spans="1:18" x14ac:dyDescent="0.3">
      <c r="A4892" s="82">
        <v>4861</v>
      </c>
      <c r="B4892" s="94">
        <f t="shared" si="1053"/>
        <v>7.0534712185782811E-41</v>
      </c>
      <c r="C4892" s="179">
        <f t="shared" si="1054"/>
        <v>7.0375598022808168E-41</v>
      </c>
      <c r="D4892" s="166">
        <f t="shared" si="1055"/>
        <v>2.2558277767625785E-3</v>
      </c>
      <c r="E4892" s="167">
        <f t="shared" si="1065"/>
        <v>24.291375447755232</v>
      </c>
      <c r="F4892" s="168">
        <f t="shared" si="1066"/>
        <v>10.967834650619695</v>
      </c>
      <c r="G4892" s="168">
        <f t="shared" si="1056"/>
        <v>381154.44413565559</v>
      </c>
      <c r="H4892" s="168">
        <f t="shared" si="1057"/>
        <v>271310.33852408634</v>
      </c>
      <c r="I4892" s="169">
        <f t="shared" si="1058"/>
        <v>652464.78265974193</v>
      </c>
      <c r="J4892" s="169">
        <f t="shared" si="1060"/>
        <v>616498.18124602432</v>
      </c>
      <c r="K4892" s="95"/>
      <c r="L4892" s="265">
        <f t="shared" si="1059"/>
        <v>250102.57728322464</v>
      </c>
      <c r="M4892" s="265">
        <f>$G4892*NonHospFrac+theModel!$H4892*NonHospFrac</f>
        <v>402362.20537651726</v>
      </c>
      <c r="N4892" s="266">
        <f t="shared" si="1061"/>
        <v>652464.78265974193</v>
      </c>
      <c r="O4892" s="159"/>
      <c r="P4892" s="265">
        <f t="shared" si="1062"/>
        <v>236315.87193336737</v>
      </c>
      <c r="Q4892" s="265">
        <f t="shared" si="1063"/>
        <v>402360.65073484246</v>
      </c>
      <c r="R4892" s="266">
        <f t="shared" si="1064"/>
        <v>638676.52266820986</v>
      </c>
    </row>
    <row r="4893" spans="1:18" x14ac:dyDescent="0.3">
      <c r="A4893" s="82">
        <v>4862</v>
      </c>
      <c r="B4893" s="94">
        <f t="shared" si="1053"/>
        <v>6.9217091368073689E-41</v>
      </c>
      <c r="C4893" s="179">
        <f t="shared" si="1054"/>
        <v>6.9060949530738879E-41</v>
      </c>
      <c r="D4893" s="166">
        <f t="shared" si="1055"/>
        <v>2.2558277767625785E-3</v>
      </c>
      <c r="E4893" s="167">
        <f t="shared" si="1065"/>
        <v>24.291375447755232</v>
      </c>
      <c r="F4893" s="168">
        <f t="shared" si="1066"/>
        <v>10.970090478396457</v>
      </c>
      <c r="G4893" s="168">
        <f t="shared" si="1056"/>
        <v>381232.83871486905</v>
      </c>
      <c r="H4893" s="168">
        <f t="shared" si="1057"/>
        <v>271310.33852408634</v>
      </c>
      <c r="I4893" s="169">
        <f t="shared" si="1058"/>
        <v>652543.1772389554</v>
      </c>
      <c r="J4893" s="169">
        <f t="shared" si="1060"/>
        <v>616562.48165884335</v>
      </c>
      <c r="K4893" s="95"/>
      <c r="L4893" s="265">
        <f t="shared" si="1059"/>
        <v>250132.62746651025</v>
      </c>
      <c r="M4893" s="265">
        <f>$G4893*NonHospFrac+theModel!$H4893*NonHospFrac</f>
        <v>402410.54977244511</v>
      </c>
      <c r="N4893" s="266">
        <f t="shared" si="1061"/>
        <v>652543.1772389554</v>
      </c>
      <c r="O4893" s="159"/>
      <c r="P4893" s="265">
        <f t="shared" si="1062"/>
        <v>236340.51954561225</v>
      </c>
      <c r="Q4893" s="265">
        <f t="shared" si="1063"/>
        <v>402408.99513077032</v>
      </c>
      <c r="R4893" s="266">
        <f t="shared" si="1064"/>
        <v>638749.51467638253</v>
      </c>
    </row>
    <row r="4894" spans="1:18" x14ac:dyDescent="0.3">
      <c r="A4894" s="82">
        <v>4863</v>
      </c>
      <c r="B4894" s="94">
        <f t="shared" si="1053"/>
        <v>6.7924084312373724E-41</v>
      </c>
      <c r="C4894" s="179">
        <f t="shared" si="1054"/>
        <v>6.7770859276270705E-41</v>
      </c>
      <c r="D4894" s="166">
        <f t="shared" si="1055"/>
        <v>2.2558277767625785E-3</v>
      </c>
      <c r="E4894" s="167">
        <f t="shared" si="1065"/>
        <v>24.291375447755232</v>
      </c>
      <c r="F4894" s="168">
        <f t="shared" si="1066"/>
        <v>10.97234630617322</v>
      </c>
      <c r="G4894" s="168">
        <f t="shared" si="1056"/>
        <v>381311.23329408246</v>
      </c>
      <c r="H4894" s="168">
        <f t="shared" si="1057"/>
        <v>271310.33852408634</v>
      </c>
      <c r="I4894" s="169">
        <f t="shared" si="1058"/>
        <v>652621.57181816874</v>
      </c>
      <c r="J4894" s="169">
        <f t="shared" si="1060"/>
        <v>616626.77945065091</v>
      </c>
      <c r="K4894" s="95"/>
      <c r="L4894" s="265">
        <f t="shared" si="1059"/>
        <v>250162.67764979581</v>
      </c>
      <c r="M4894" s="265">
        <f>$G4894*NonHospFrac+theModel!$H4894*NonHospFrac</f>
        <v>402458.89416837296</v>
      </c>
      <c r="N4894" s="266">
        <f t="shared" si="1061"/>
        <v>652621.57181816874</v>
      </c>
      <c r="O4894" s="159"/>
      <c r="P4894" s="265">
        <f t="shared" si="1062"/>
        <v>236365.16615317186</v>
      </c>
      <c r="Q4894" s="265">
        <f t="shared" si="1063"/>
        <v>402457.33952669817</v>
      </c>
      <c r="R4894" s="266">
        <f t="shared" si="1064"/>
        <v>638822.50567987002</v>
      </c>
    </row>
    <row r="4895" spans="1:18" x14ac:dyDescent="0.3">
      <c r="A4895" s="82">
        <v>4864</v>
      </c>
      <c r="B4895" s="94">
        <f t="shared" ref="B4895:B4958" si="1067">Constant*EXP(PowerTerm*(A4895)/7)</f>
        <v>6.6655231222308204E-41</v>
      </c>
      <c r="C4895" s="179">
        <f t="shared" ref="C4895:C4958" si="1068">(1-theFloor)*B4895</f>
        <v>6.6504868500250387E-41</v>
      </c>
      <c r="D4895" s="166">
        <f t="shared" ref="D4895:D4958" si="1069">theFloor</f>
        <v>2.2558277767625785E-3</v>
      </c>
      <c r="E4895" s="167">
        <f t="shared" si="1065"/>
        <v>24.291375447755232</v>
      </c>
      <c r="F4895" s="168">
        <f t="shared" si="1066"/>
        <v>10.974602133949983</v>
      </c>
      <c r="G4895" s="168">
        <f t="shared" ref="G4895:G4958" si="1070">$B$22*F4895*totInfected/365.25</f>
        <v>381389.62787329586</v>
      </c>
      <c r="H4895" s="168">
        <f t="shared" ref="H4895:H4958" si="1071">lostQALYs_Injured*E4895*totInfected/365.25</f>
        <v>271310.33852408634</v>
      </c>
      <c r="I4895" s="169">
        <f t="shared" ref="I4895:I4958" si="1072">H4895+G4895</f>
        <v>652699.9663973822</v>
      </c>
      <c r="J4895" s="169">
        <f t="shared" si="1060"/>
        <v>616691.074621554</v>
      </c>
      <c r="K4895" s="95"/>
      <c r="L4895" s="265">
        <f t="shared" ref="L4895:L4958" si="1073">$G4895*HospFrac+$H4895*HospFrac</f>
        <v>250192.72783308139</v>
      </c>
      <c r="M4895" s="265">
        <f>$G4895*NonHospFrac+theModel!$H4895*NonHospFrac</f>
        <v>402507.23856430082</v>
      </c>
      <c r="N4895" s="266">
        <f t="shared" si="1061"/>
        <v>652699.9663973822</v>
      </c>
      <c r="O4895" s="159"/>
      <c r="P4895" s="265">
        <f t="shared" si="1062"/>
        <v>236389.81175608726</v>
      </c>
      <c r="Q4895" s="265">
        <f t="shared" si="1063"/>
        <v>402505.68392262602</v>
      </c>
      <c r="R4895" s="266">
        <f t="shared" si="1064"/>
        <v>638895.49567871331</v>
      </c>
    </row>
    <row r="4896" spans="1:18" x14ac:dyDescent="0.3">
      <c r="A4896" s="82">
        <v>4865</v>
      </c>
      <c r="B4896" s="94">
        <f t="shared" si="1067"/>
        <v>6.5410080890702227E-41</v>
      </c>
      <c r="C4896" s="179">
        <f t="shared" si="1068"/>
        <v>6.5262527013348691E-41</v>
      </c>
      <c r="D4896" s="166">
        <f t="shared" si="1069"/>
        <v>2.2558277767625785E-3</v>
      </c>
      <c r="E4896" s="167">
        <f t="shared" si="1065"/>
        <v>24.291375447755232</v>
      </c>
      <c r="F4896" s="168">
        <f t="shared" si="1066"/>
        <v>10.976857961726745</v>
      </c>
      <c r="G4896" s="168">
        <f t="shared" si="1070"/>
        <v>381468.02245250932</v>
      </c>
      <c r="H4896" s="168">
        <f t="shared" si="1071"/>
        <v>271310.33852408634</v>
      </c>
      <c r="I4896" s="169">
        <f t="shared" si="1072"/>
        <v>652778.36097659566</v>
      </c>
      <c r="J4896" s="169">
        <f t="shared" ref="J4896:J4959" si="1074">J4895+(I4896-I4895)/(1+discountDaily)^A4896</f>
        <v>616755.36717165937</v>
      </c>
      <c r="K4896" s="95"/>
      <c r="L4896" s="265">
        <f t="shared" si="1073"/>
        <v>250222.77801636697</v>
      </c>
      <c r="M4896" s="265">
        <f>$G4896*NonHospFrac+theModel!$H4896*NonHospFrac</f>
        <v>402555.58296022867</v>
      </c>
      <c r="N4896" s="266">
        <f t="shared" ref="N4896:N4959" si="1075">L4896+M4896</f>
        <v>652778.36097659566</v>
      </c>
      <c r="O4896" s="159"/>
      <c r="P4896" s="265">
        <f t="shared" ref="P4896:P4959" si="1076">P4895+(L4896-L4895)/(1+discountDaily)^A4896</f>
        <v>236414.45635439939</v>
      </c>
      <c r="Q4896" s="265">
        <f t="shared" ref="Q4896:Q4959" si="1077">Q4895+(M4896-M4895)/(1+discountDaily)^B4896</f>
        <v>402554.02831855387</v>
      </c>
      <c r="R4896" s="266">
        <f t="shared" ref="R4896:R4959" si="1078">P4896+Q4896</f>
        <v>638968.48467295326</v>
      </c>
    </row>
    <row r="4897" spans="1:18" x14ac:dyDescent="0.3">
      <c r="A4897" s="82">
        <v>4866</v>
      </c>
      <c r="B4897" s="94">
        <f t="shared" si="1067"/>
        <v>6.4188190539145675E-41</v>
      </c>
      <c r="C4897" s="179">
        <f t="shared" si="1068"/>
        <v>6.4043393035987344E-41</v>
      </c>
      <c r="D4897" s="166">
        <f t="shared" si="1069"/>
        <v>2.2558277767625785E-3</v>
      </c>
      <c r="E4897" s="167">
        <f t="shared" ref="E4897:E4960" si="1079">C4897+E4896</f>
        <v>24.291375447755232</v>
      </c>
      <c r="F4897" s="168">
        <f t="shared" ref="F4897:F4960" si="1080">D4897+F4896</f>
        <v>10.979113789503508</v>
      </c>
      <c r="G4897" s="168">
        <f t="shared" si="1070"/>
        <v>381546.41703172273</v>
      </c>
      <c r="H4897" s="168">
        <f t="shared" si="1071"/>
        <v>271310.33852408634</v>
      </c>
      <c r="I4897" s="169">
        <f t="shared" si="1072"/>
        <v>652856.75555580901</v>
      </c>
      <c r="J4897" s="169">
        <f t="shared" si="1074"/>
        <v>616819.65710107365</v>
      </c>
      <c r="K4897" s="95"/>
      <c r="L4897" s="265">
        <f t="shared" si="1073"/>
        <v>250252.82819965255</v>
      </c>
      <c r="M4897" s="265">
        <f>$G4897*NonHospFrac+theModel!$H4897*NonHospFrac</f>
        <v>402603.92735615652</v>
      </c>
      <c r="N4897" s="266">
        <f t="shared" si="1075"/>
        <v>652856.75555580901</v>
      </c>
      <c r="O4897" s="159"/>
      <c r="P4897" s="265">
        <f t="shared" si="1076"/>
        <v>236439.09994814915</v>
      </c>
      <c r="Q4897" s="265">
        <f t="shared" si="1077"/>
        <v>402602.37271448172</v>
      </c>
      <c r="R4897" s="266">
        <f t="shared" si="1078"/>
        <v>639041.47266263084</v>
      </c>
    </row>
    <row r="4898" spans="1:18" x14ac:dyDescent="0.3">
      <c r="A4898" s="82">
        <v>4867</v>
      </c>
      <c r="B4898" s="94">
        <f t="shared" si="1067"/>
        <v>6.2989125660525084E-41</v>
      </c>
      <c r="C4898" s="179">
        <f t="shared" si="1068"/>
        <v>6.2847033041226084E-41</v>
      </c>
      <c r="D4898" s="166">
        <f t="shared" si="1069"/>
        <v>2.2558277767625785E-3</v>
      </c>
      <c r="E4898" s="167">
        <f t="shared" si="1079"/>
        <v>24.291375447755232</v>
      </c>
      <c r="F4898" s="168">
        <f t="shared" si="1080"/>
        <v>10.98136961728027</v>
      </c>
      <c r="G4898" s="168">
        <f t="shared" si="1070"/>
        <v>381624.81161093613</v>
      </c>
      <c r="H4898" s="168">
        <f t="shared" si="1071"/>
        <v>271310.33852408634</v>
      </c>
      <c r="I4898" s="169">
        <f t="shared" si="1072"/>
        <v>652935.15013502247</v>
      </c>
      <c r="J4898" s="169">
        <f t="shared" si="1074"/>
        <v>616883.94440990395</v>
      </c>
      <c r="K4898" s="95"/>
      <c r="L4898" s="265">
        <f t="shared" si="1073"/>
        <v>250282.87838293813</v>
      </c>
      <c r="M4898" s="265">
        <f>$G4898*NonHospFrac+theModel!$H4898*NonHospFrac</f>
        <v>402652.27175208431</v>
      </c>
      <c r="N4898" s="266">
        <f t="shared" si="1075"/>
        <v>652935.15013502247</v>
      </c>
      <c r="O4898" s="159"/>
      <c r="P4898" s="265">
        <f t="shared" si="1076"/>
        <v>236463.74253737752</v>
      </c>
      <c r="Q4898" s="265">
        <f t="shared" si="1077"/>
        <v>402650.71711040952</v>
      </c>
      <c r="R4898" s="266">
        <f t="shared" si="1078"/>
        <v>639114.45964778704</v>
      </c>
    </row>
    <row r="4899" spans="1:18" x14ac:dyDescent="0.3">
      <c r="A4899" s="82">
        <v>4868</v>
      </c>
      <c r="B4899" s="94">
        <f t="shared" si="1067"/>
        <v>6.1812459864526668E-41</v>
      </c>
      <c r="C4899" s="179">
        <f t="shared" si="1068"/>
        <v>6.1673021600614242E-41</v>
      </c>
      <c r="D4899" s="166">
        <f t="shared" si="1069"/>
        <v>2.2558277767625785E-3</v>
      </c>
      <c r="E4899" s="167">
        <f t="shared" si="1079"/>
        <v>24.291375447755232</v>
      </c>
      <c r="F4899" s="168">
        <f t="shared" si="1080"/>
        <v>10.983625445057033</v>
      </c>
      <c r="G4899" s="168">
        <f t="shared" si="1070"/>
        <v>381703.20619014953</v>
      </c>
      <c r="H4899" s="168">
        <f t="shared" si="1071"/>
        <v>271310.33852408634</v>
      </c>
      <c r="I4899" s="169">
        <f t="shared" si="1072"/>
        <v>653013.54471423593</v>
      </c>
      <c r="J4899" s="169">
        <f t="shared" si="1074"/>
        <v>616948.22909825703</v>
      </c>
      <c r="K4899" s="95"/>
      <c r="L4899" s="265">
        <f t="shared" si="1073"/>
        <v>250312.92856622371</v>
      </c>
      <c r="M4899" s="265">
        <f>$G4899*NonHospFrac+theModel!$H4899*NonHospFrac</f>
        <v>402700.61614801217</v>
      </c>
      <c r="N4899" s="266">
        <f t="shared" si="1075"/>
        <v>653013.54471423593</v>
      </c>
      <c r="O4899" s="159"/>
      <c r="P4899" s="265">
        <f t="shared" si="1076"/>
        <v>236488.38412212543</v>
      </c>
      <c r="Q4899" s="265">
        <f t="shared" si="1077"/>
        <v>402699.06150633737</v>
      </c>
      <c r="R4899" s="266">
        <f t="shared" si="1078"/>
        <v>639187.44562846282</v>
      </c>
    </row>
    <row r="4900" spans="1:18" x14ac:dyDescent="0.3">
      <c r="A4900" s="82">
        <v>4869</v>
      </c>
      <c r="B4900" s="94">
        <f t="shared" si="1067"/>
        <v>6.0657774725996429E-41</v>
      </c>
      <c r="C4900" s="179">
        <f t="shared" si="1068"/>
        <v>6.0520941232892918E-41</v>
      </c>
      <c r="D4900" s="166">
        <f t="shared" si="1069"/>
        <v>2.2558277767625785E-3</v>
      </c>
      <c r="E4900" s="167">
        <f t="shared" si="1079"/>
        <v>24.291375447755232</v>
      </c>
      <c r="F4900" s="168">
        <f t="shared" si="1080"/>
        <v>10.985881272833796</v>
      </c>
      <c r="G4900" s="168">
        <f t="shared" si="1070"/>
        <v>381781.60076936299</v>
      </c>
      <c r="H4900" s="168">
        <f t="shared" si="1071"/>
        <v>271310.33852408634</v>
      </c>
      <c r="I4900" s="169">
        <f t="shared" si="1072"/>
        <v>653091.93929344928</v>
      </c>
      <c r="J4900" s="169">
        <f t="shared" si="1074"/>
        <v>617012.51116623951</v>
      </c>
      <c r="K4900" s="95"/>
      <c r="L4900" s="265">
        <f t="shared" si="1073"/>
        <v>250342.97874950929</v>
      </c>
      <c r="M4900" s="265">
        <f>$G4900*NonHospFrac+theModel!$H4900*NonHospFrac</f>
        <v>402748.96054394002</v>
      </c>
      <c r="N4900" s="266">
        <f t="shared" si="1075"/>
        <v>653091.93929344928</v>
      </c>
      <c r="O4900" s="159"/>
      <c r="P4900" s="265">
        <f t="shared" si="1076"/>
        <v>236513.02470243385</v>
      </c>
      <c r="Q4900" s="265">
        <f t="shared" si="1077"/>
        <v>402747.40590226522</v>
      </c>
      <c r="R4900" s="266">
        <f t="shared" si="1078"/>
        <v>639260.43060469907</v>
      </c>
    </row>
    <row r="4901" spans="1:18" x14ac:dyDescent="0.3">
      <c r="A4901" s="82">
        <v>4870</v>
      </c>
      <c r="B4901" s="94">
        <f t="shared" si="1067"/>
        <v>5.9524659636161381E-41</v>
      </c>
      <c r="C4901" s="179">
        <f t="shared" si="1068"/>
        <v>5.9390382255551794E-41</v>
      </c>
      <c r="D4901" s="166">
        <f t="shared" si="1069"/>
        <v>2.2558277767625785E-3</v>
      </c>
      <c r="E4901" s="167">
        <f t="shared" si="1079"/>
        <v>24.291375447755232</v>
      </c>
      <c r="F4901" s="168">
        <f t="shared" si="1080"/>
        <v>10.988137100610558</v>
      </c>
      <c r="G4901" s="168">
        <f t="shared" si="1070"/>
        <v>381859.9953485764</v>
      </c>
      <c r="H4901" s="168">
        <f t="shared" si="1071"/>
        <v>271310.33852408634</v>
      </c>
      <c r="I4901" s="169">
        <f t="shared" si="1072"/>
        <v>653170.33387266274</v>
      </c>
      <c r="J4901" s="169">
        <f t="shared" si="1074"/>
        <v>617076.7906139585</v>
      </c>
      <c r="K4901" s="95"/>
      <c r="L4901" s="265">
        <f t="shared" si="1073"/>
        <v>250373.02893279487</v>
      </c>
      <c r="M4901" s="265">
        <f>$G4901*NonHospFrac+theModel!$H4901*NonHospFrac</f>
        <v>402797.30493986787</v>
      </c>
      <c r="N4901" s="266">
        <f t="shared" si="1075"/>
        <v>653170.33387266274</v>
      </c>
      <c r="O4901" s="159"/>
      <c r="P4901" s="265">
        <f t="shared" si="1076"/>
        <v>236537.6642783437</v>
      </c>
      <c r="Q4901" s="265">
        <f t="shared" si="1077"/>
        <v>402795.75029819307</v>
      </c>
      <c r="R4901" s="266">
        <f t="shared" si="1078"/>
        <v>639333.41457653674</v>
      </c>
    </row>
    <row r="4902" spans="1:18" x14ac:dyDescent="0.3">
      <c r="A4902" s="82">
        <v>4871</v>
      </c>
      <c r="B4902" s="94">
        <f t="shared" si="1067"/>
        <v>5.8412711656602994E-41</v>
      </c>
      <c r="C4902" s="179">
        <f t="shared" si="1068"/>
        <v>5.828094263913201E-41</v>
      </c>
      <c r="D4902" s="166">
        <f t="shared" si="1069"/>
        <v>2.2558277767625785E-3</v>
      </c>
      <c r="E4902" s="167">
        <f t="shared" si="1079"/>
        <v>24.291375447755232</v>
      </c>
      <c r="F4902" s="168">
        <f t="shared" si="1080"/>
        <v>10.990392928387321</v>
      </c>
      <c r="G4902" s="168">
        <f t="shared" si="1070"/>
        <v>381938.3899277898</v>
      </c>
      <c r="H4902" s="168">
        <f t="shared" si="1071"/>
        <v>271310.33852408634</v>
      </c>
      <c r="I4902" s="169">
        <f t="shared" si="1072"/>
        <v>653248.7284518762</v>
      </c>
      <c r="J4902" s="169">
        <f t="shared" si="1074"/>
        <v>617141.06744152063</v>
      </c>
      <c r="K4902" s="95"/>
      <c r="L4902" s="265">
        <f t="shared" si="1073"/>
        <v>250403.07911608042</v>
      </c>
      <c r="M4902" s="265">
        <f>$G4902*NonHospFrac+theModel!$H4902*NonHospFrac</f>
        <v>402845.64933579566</v>
      </c>
      <c r="N4902" s="266">
        <f t="shared" si="1075"/>
        <v>653248.72845187609</v>
      </c>
      <c r="O4902" s="159"/>
      <c r="P4902" s="265">
        <f t="shared" si="1076"/>
        <v>236562.3028498959</v>
      </c>
      <c r="Q4902" s="265">
        <f t="shared" si="1077"/>
        <v>402844.09469412087</v>
      </c>
      <c r="R4902" s="266">
        <f t="shared" si="1078"/>
        <v>639406.39754401683</v>
      </c>
    </row>
    <row r="4903" spans="1:18" x14ac:dyDescent="0.3">
      <c r="A4903" s="82">
        <v>4872</v>
      </c>
      <c r="B4903" s="94">
        <f t="shared" si="1067"/>
        <v>5.7321535375980818E-41</v>
      </c>
      <c r="C4903" s="179">
        <f t="shared" si="1068"/>
        <v>5.7192227864273005E-41</v>
      </c>
      <c r="D4903" s="166">
        <f t="shared" si="1069"/>
        <v>2.2558277767625785E-3</v>
      </c>
      <c r="E4903" s="167">
        <f t="shared" si="1079"/>
        <v>24.291375447755232</v>
      </c>
      <c r="F4903" s="168">
        <f t="shared" si="1080"/>
        <v>10.992648756164083</v>
      </c>
      <c r="G4903" s="168">
        <f t="shared" si="1070"/>
        <v>382016.78450700326</v>
      </c>
      <c r="H4903" s="168">
        <f t="shared" si="1071"/>
        <v>271310.33852408634</v>
      </c>
      <c r="I4903" s="169">
        <f t="shared" si="1072"/>
        <v>653327.12303108955</v>
      </c>
      <c r="J4903" s="169">
        <f t="shared" si="1074"/>
        <v>617205.34164903266</v>
      </c>
      <c r="K4903" s="95"/>
      <c r="L4903" s="265">
        <f t="shared" si="1073"/>
        <v>250433.12929936603</v>
      </c>
      <c r="M4903" s="265">
        <f>$G4903*NonHospFrac+theModel!$H4903*NonHospFrac</f>
        <v>402893.99373172352</v>
      </c>
      <c r="N4903" s="266">
        <f t="shared" si="1075"/>
        <v>653327.12303108955</v>
      </c>
      <c r="O4903" s="159"/>
      <c r="P4903" s="265">
        <f t="shared" si="1076"/>
        <v>236586.94041713147</v>
      </c>
      <c r="Q4903" s="265">
        <f t="shared" si="1077"/>
        <v>402892.43909004872</v>
      </c>
      <c r="R4903" s="266">
        <f t="shared" si="1078"/>
        <v>639479.37950718019</v>
      </c>
    </row>
    <row r="4904" spans="1:18" x14ac:dyDescent="0.3">
      <c r="A4904" s="82">
        <v>4873</v>
      </c>
      <c r="B4904" s="94">
        <f t="shared" si="1067"/>
        <v>5.6250742769419056E-41</v>
      </c>
      <c r="C4904" s="179">
        <f t="shared" si="1068"/>
        <v>5.6123850781416272E-41</v>
      </c>
      <c r="D4904" s="166">
        <f t="shared" si="1069"/>
        <v>2.2558277767625785E-3</v>
      </c>
      <c r="E4904" s="167">
        <f t="shared" si="1079"/>
        <v>24.291375447755232</v>
      </c>
      <c r="F4904" s="168">
        <f t="shared" si="1080"/>
        <v>10.994904583940846</v>
      </c>
      <c r="G4904" s="168">
        <f t="shared" si="1070"/>
        <v>382095.17908621667</v>
      </c>
      <c r="H4904" s="168">
        <f t="shared" si="1071"/>
        <v>271310.33852408634</v>
      </c>
      <c r="I4904" s="169">
        <f t="shared" si="1072"/>
        <v>653405.51761030301</v>
      </c>
      <c r="J4904" s="169">
        <f t="shared" si="1074"/>
        <v>617269.61323660158</v>
      </c>
      <c r="K4904" s="95"/>
      <c r="L4904" s="265">
        <f t="shared" si="1073"/>
        <v>250463.17948265161</v>
      </c>
      <c r="M4904" s="265">
        <f>$G4904*NonHospFrac+theModel!$H4904*NonHospFrac</f>
        <v>402942.33812765137</v>
      </c>
      <c r="N4904" s="266">
        <f t="shared" si="1075"/>
        <v>653405.51761030301</v>
      </c>
      <c r="O4904" s="159"/>
      <c r="P4904" s="265">
        <f t="shared" si="1076"/>
        <v>236611.57698009128</v>
      </c>
      <c r="Q4904" s="265">
        <f t="shared" si="1077"/>
        <v>402940.78348597657</v>
      </c>
      <c r="R4904" s="266">
        <f t="shared" si="1078"/>
        <v>639552.36046606791</v>
      </c>
    </row>
    <row r="4905" spans="1:18" x14ac:dyDescent="0.3">
      <c r="A4905" s="82">
        <v>4874</v>
      </c>
      <c r="B4905" s="94">
        <f t="shared" si="1067"/>
        <v>5.5199953060524745E-41</v>
      </c>
      <c r="C4905" s="179">
        <f t="shared" si="1068"/>
        <v>5.5075431473134826E-41</v>
      </c>
      <c r="D4905" s="166">
        <f t="shared" si="1069"/>
        <v>2.2558277767625785E-3</v>
      </c>
      <c r="E4905" s="167">
        <f t="shared" si="1079"/>
        <v>24.291375447755232</v>
      </c>
      <c r="F4905" s="168">
        <f t="shared" si="1080"/>
        <v>10.997160411717608</v>
      </c>
      <c r="G4905" s="168">
        <f t="shared" si="1070"/>
        <v>382173.57366543007</v>
      </c>
      <c r="H4905" s="168">
        <f t="shared" si="1071"/>
        <v>271310.33852408634</v>
      </c>
      <c r="I4905" s="169">
        <f t="shared" si="1072"/>
        <v>653483.91218951647</v>
      </c>
      <c r="J4905" s="169">
        <f t="shared" si="1074"/>
        <v>617333.88220433402</v>
      </c>
      <c r="K4905" s="95"/>
      <c r="L4905" s="265">
        <f t="shared" si="1073"/>
        <v>250493.22966593716</v>
      </c>
      <c r="M4905" s="265">
        <f>$G4905*NonHospFrac+theModel!$H4905*NonHospFrac</f>
        <v>402990.68252357922</v>
      </c>
      <c r="N4905" s="266">
        <f t="shared" si="1075"/>
        <v>653483.91218951636</v>
      </c>
      <c r="O4905" s="159"/>
      <c r="P4905" s="265">
        <f t="shared" si="1076"/>
        <v>236636.21253881627</v>
      </c>
      <c r="Q4905" s="265">
        <f t="shared" si="1077"/>
        <v>402989.12788190442</v>
      </c>
      <c r="R4905" s="266">
        <f t="shared" si="1078"/>
        <v>639625.34042072063</v>
      </c>
    </row>
    <row r="4906" spans="1:18" x14ac:dyDescent="0.3">
      <c r="A4906" s="82">
        <v>4875</v>
      </c>
      <c r="B4906" s="94">
        <f t="shared" si="1067"/>
        <v>5.416879258598286E-41</v>
      </c>
      <c r="C4906" s="179">
        <f t="shared" si="1068"/>
        <v>5.4046597119033712E-41</v>
      </c>
      <c r="D4906" s="166">
        <f t="shared" si="1069"/>
        <v>2.2558277767625785E-3</v>
      </c>
      <c r="E4906" s="167">
        <f t="shared" si="1079"/>
        <v>24.291375447755232</v>
      </c>
      <c r="F4906" s="168">
        <f t="shared" si="1080"/>
        <v>10.999416239494371</v>
      </c>
      <c r="G4906" s="168">
        <f t="shared" si="1070"/>
        <v>382251.96824464353</v>
      </c>
      <c r="H4906" s="168">
        <f t="shared" si="1071"/>
        <v>271310.33852408634</v>
      </c>
      <c r="I4906" s="169">
        <f t="shared" si="1072"/>
        <v>653562.30676872982</v>
      </c>
      <c r="J4906" s="169">
        <f t="shared" si="1074"/>
        <v>617398.14855233673</v>
      </c>
      <c r="K4906" s="95"/>
      <c r="L4906" s="265">
        <f t="shared" si="1073"/>
        <v>250523.27984922277</v>
      </c>
      <c r="M4906" s="265">
        <f>$G4906*NonHospFrac+theModel!$H4906*NonHospFrac</f>
        <v>403039.02691950707</v>
      </c>
      <c r="N4906" s="266">
        <f t="shared" si="1075"/>
        <v>653562.30676872982</v>
      </c>
      <c r="O4906" s="159"/>
      <c r="P4906" s="265">
        <f t="shared" si="1076"/>
        <v>236660.84709334743</v>
      </c>
      <c r="Q4906" s="265">
        <f t="shared" si="1077"/>
        <v>403037.47227783228</v>
      </c>
      <c r="R4906" s="266">
        <f t="shared" si="1078"/>
        <v>639698.31937117968</v>
      </c>
    </row>
    <row r="4907" spans="1:18" x14ac:dyDescent="0.3">
      <c r="A4907" s="82">
        <v>4876</v>
      </c>
      <c r="B4907" s="94">
        <f t="shared" si="1067"/>
        <v>5.3156894662680658E-41</v>
      </c>
      <c r="C4907" s="179">
        <f t="shared" si="1068"/>
        <v>5.3036981863174139E-41</v>
      </c>
      <c r="D4907" s="166">
        <f t="shared" si="1069"/>
        <v>2.2558277767625785E-3</v>
      </c>
      <c r="E4907" s="167">
        <f t="shared" si="1079"/>
        <v>24.291375447755232</v>
      </c>
      <c r="F4907" s="168">
        <f t="shared" si="1080"/>
        <v>11.001672067271134</v>
      </c>
      <c r="G4907" s="168">
        <f t="shared" si="1070"/>
        <v>382330.36282385694</v>
      </c>
      <c r="H4907" s="168">
        <f t="shared" si="1071"/>
        <v>271310.33852408634</v>
      </c>
      <c r="I4907" s="169">
        <f t="shared" si="1072"/>
        <v>653640.70134794328</v>
      </c>
      <c r="J4907" s="169">
        <f t="shared" si="1074"/>
        <v>617462.4122807167</v>
      </c>
      <c r="K4907" s="95"/>
      <c r="L4907" s="265">
        <f t="shared" si="1073"/>
        <v>250553.33003250833</v>
      </c>
      <c r="M4907" s="265">
        <f>$G4907*NonHospFrac+theModel!$H4907*NonHospFrac</f>
        <v>403087.37131543492</v>
      </c>
      <c r="N4907" s="266">
        <f t="shared" si="1075"/>
        <v>653640.70134794328</v>
      </c>
      <c r="O4907" s="159"/>
      <c r="P4907" s="265">
        <f t="shared" si="1076"/>
        <v>236685.4806437256</v>
      </c>
      <c r="Q4907" s="265">
        <f t="shared" si="1077"/>
        <v>403085.81667376013</v>
      </c>
      <c r="R4907" s="266">
        <f t="shared" si="1078"/>
        <v>639771.29731748579</v>
      </c>
    </row>
    <row r="4908" spans="1:18" x14ac:dyDescent="0.3">
      <c r="A4908" s="82">
        <v>4877</v>
      </c>
      <c r="B4908" s="94">
        <f t="shared" si="1067"/>
        <v>5.2163899457314408E-41</v>
      </c>
      <c r="C4908" s="179">
        <f t="shared" si="1068"/>
        <v>5.2046226683974346E-41</v>
      </c>
      <c r="D4908" s="166">
        <f t="shared" si="1069"/>
        <v>2.2558277767625785E-3</v>
      </c>
      <c r="E4908" s="167">
        <f t="shared" si="1079"/>
        <v>24.291375447755232</v>
      </c>
      <c r="F4908" s="168">
        <f t="shared" si="1080"/>
        <v>11.003927895047896</v>
      </c>
      <c r="G4908" s="168">
        <f t="shared" si="1070"/>
        <v>382408.75740307034</v>
      </c>
      <c r="H4908" s="168">
        <f t="shared" si="1071"/>
        <v>271310.33852408634</v>
      </c>
      <c r="I4908" s="169">
        <f t="shared" si="1072"/>
        <v>653719.09592715674</v>
      </c>
      <c r="J4908" s="169">
        <f t="shared" si="1074"/>
        <v>617526.67338958057</v>
      </c>
      <c r="K4908" s="95"/>
      <c r="L4908" s="265">
        <f t="shared" si="1073"/>
        <v>250583.38021579391</v>
      </c>
      <c r="M4908" s="265">
        <f>$G4908*NonHospFrac+theModel!$H4908*NonHospFrac</f>
        <v>403135.71571136278</v>
      </c>
      <c r="N4908" s="266">
        <f t="shared" si="1075"/>
        <v>653719.09592715674</v>
      </c>
      <c r="O4908" s="159"/>
      <c r="P4908" s="265">
        <f t="shared" si="1076"/>
        <v>236710.1131899918</v>
      </c>
      <c r="Q4908" s="265">
        <f t="shared" si="1077"/>
        <v>403134.16106968798</v>
      </c>
      <c r="R4908" s="266">
        <f t="shared" si="1078"/>
        <v>639844.27425967972</v>
      </c>
    </row>
    <row r="4909" spans="1:18" x14ac:dyDescent="0.3">
      <c r="A4909" s="82">
        <v>4878</v>
      </c>
      <c r="B4909" s="94">
        <f t="shared" si="1067"/>
        <v>5.1189453858431721E-41</v>
      </c>
      <c r="C4909" s="179">
        <f t="shared" si="1068"/>
        <v>5.1073979266540568E-41</v>
      </c>
      <c r="D4909" s="166">
        <f t="shared" si="1069"/>
        <v>2.2558277767625785E-3</v>
      </c>
      <c r="E4909" s="167">
        <f t="shared" si="1079"/>
        <v>24.291375447755232</v>
      </c>
      <c r="F4909" s="168">
        <f t="shared" si="1080"/>
        <v>11.006183722824659</v>
      </c>
      <c r="G4909" s="168">
        <f t="shared" si="1070"/>
        <v>382487.15198228374</v>
      </c>
      <c r="H4909" s="168">
        <f t="shared" si="1071"/>
        <v>271310.33852408634</v>
      </c>
      <c r="I4909" s="169">
        <f t="shared" si="1072"/>
        <v>653797.49050637009</v>
      </c>
      <c r="J4909" s="169">
        <f t="shared" si="1074"/>
        <v>617590.93187903508</v>
      </c>
      <c r="K4909" s="95"/>
      <c r="L4909" s="265">
        <f t="shared" si="1073"/>
        <v>250613.43039907949</v>
      </c>
      <c r="M4909" s="265">
        <f>$G4909*NonHospFrac+theModel!$H4909*NonHospFrac</f>
        <v>403184.06010729057</v>
      </c>
      <c r="N4909" s="266">
        <f t="shared" si="1075"/>
        <v>653797.49050637009</v>
      </c>
      <c r="O4909" s="159"/>
      <c r="P4909" s="265">
        <f t="shared" si="1076"/>
        <v>236734.7447321869</v>
      </c>
      <c r="Q4909" s="265">
        <f t="shared" si="1077"/>
        <v>403182.50546561577</v>
      </c>
      <c r="R4909" s="266">
        <f t="shared" si="1078"/>
        <v>639917.25019780267</v>
      </c>
    </row>
    <row r="4910" spans="1:18" x14ac:dyDescent="0.3">
      <c r="A4910" s="82">
        <v>4879</v>
      </c>
      <c r="B4910" s="94">
        <f t="shared" si="1067"/>
        <v>5.0233211350864282E-41</v>
      </c>
      <c r="C4910" s="179">
        <f t="shared" si="1068"/>
        <v>5.0119893877383013E-41</v>
      </c>
      <c r="D4910" s="166">
        <f t="shared" si="1069"/>
        <v>2.2558277767625785E-3</v>
      </c>
      <c r="E4910" s="167">
        <f t="shared" si="1079"/>
        <v>24.291375447755232</v>
      </c>
      <c r="F4910" s="168">
        <f t="shared" si="1080"/>
        <v>11.008439550601421</v>
      </c>
      <c r="G4910" s="168">
        <f t="shared" si="1070"/>
        <v>382565.54656149721</v>
      </c>
      <c r="H4910" s="168">
        <f t="shared" si="1071"/>
        <v>271310.33852408634</v>
      </c>
      <c r="I4910" s="169">
        <f t="shared" si="1072"/>
        <v>653875.88508558355</v>
      </c>
      <c r="J4910" s="169">
        <f t="shared" si="1074"/>
        <v>617655.18774918711</v>
      </c>
      <c r="K4910" s="95"/>
      <c r="L4910" s="265">
        <f t="shared" si="1073"/>
        <v>250643.48058236507</v>
      </c>
      <c r="M4910" s="265">
        <f>$G4910*NonHospFrac+theModel!$H4910*NonHospFrac</f>
        <v>403232.40450321848</v>
      </c>
      <c r="N4910" s="266">
        <f t="shared" si="1075"/>
        <v>653875.88508558355</v>
      </c>
      <c r="O4910" s="159"/>
      <c r="P4910" s="265">
        <f t="shared" si="1076"/>
        <v>236759.37527035185</v>
      </c>
      <c r="Q4910" s="265">
        <f t="shared" si="1077"/>
        <v>403230.84986154368</v>
      </c>
      <c r="R4910" s="266">
        <f t="shared" si="1078"/>
        <v>639990.22513189551</v>
      </c>
    </row>
    <row r="4911" spans="1:18" x14ac:dyDescent="0.3">
      <c r="A4911" s="82">
        <v>4880</v>
      </c>
      <c r="B4911" s="94">
        <f t="shared" si="1067"/>
        <v>4.9294831892506314E-41</v>
      </c>
      <c r="C4911" s="179">
        <f t="shared" si="1068"/>
        <v>4.9183631241472358E-41</v>
      </c>
      <c r="D4911" s="166">
        <f t="shared" si="1069"/>
        <v>2.2558277767625785E-3</v>
      </c>
      <c r="E4911" s="167">
        <f t="shared" si="1079"/>
        <v>24.291375447755232</v>
      </c>
      <c r="F4911" s="168">
        <f t="shared" si="1080"/>
        <v>11.010695378378184</v>
      </c>
      <c r="G4911" s="168">
        <f t="shared" si="1070"/>
        <v>382643.94114071061</v>
      </c>
      <c r="H4911" s="168">
        <f t="shared" si="1071"/>
        <v>271310.33852408634</v>
      </c>
      <c r="I4911" s="169">
        <f t="shared" si="1072"/>
        <v>653954.27966479701</v>
      </c>
      <c r="J4911" s="169">
        <f t="shared" si="1074"/>
        <v>617719.44100014342</v>
      </c>
      <c r="K4911" s="95"/>
      <c r="L4911" s="265">
        <f t="shared" si="1073"/>
        <v>250673.53076565065</v>
      </c>
      <c r="M4911" s="265">
        <f>$G4911*NonHospFrac+theModel!$H4911*NonHospFrac</f>
        <v>403280.74889914627</v>
      </c>
      <c r="N4911" s="266">
        <f t="shared" si="1075"/>
        <v>653954.27966479689</v>
      </c>
      <c r="O4911" s="159"/>
      <c r="P4911" s="265">
        <f t="shared" si="1076"/>
        <v>236784.00480452759</v>
      </c>
      <c r="Q4911" s="265">
        <f t="shared" si="1077"/>
        <v>403279.19425747148</v>
      </c>
      <c r="R4911" s="266">
        <f t="shared" si="1078"/>
        <v>640063.1990619991</v>
      </c>
    </row>
    <row r="4912" spans="1:18" x14ac:dyDescent="0.3">
      <c r="A4912" s="82">
        <v>4881</v>
      </c>
      <c r="B4912" s="94">
        <f t="shared" si="1067"/>
        <v>4.8373981793394715E-41</v>
      </c>
      <c r="C4912" s="179">
        <f t="shared" si="1068"/>
        <v>4.8264858421592564E-41</v>
      </c>
      <c r="D4912" s="166">
        <f t="shared" si="1069"/>
        <v>2.2558277767625785E-3</v>
      </c>
      <c r="E4912" s="167">
        <f t="shared" si="1079"/>
        <v>24.291375447755232</v>
      </c>
      <c r="F4912" s="168">
        <f t="shared" si="1080"/>
        <v>11.012951206154947</v>
      </c>
      <c r="G4912" s="168">
        <f t="shared" si="1070"/>
        <v>382722.33571992401</v>
      </c>
      <c r="H4912" s="168">
        <f t="shared" si="1071"/>
        <v>271310.33852408634</v>
      </c>
      <c r="I4912" s="169">
        <f t="shared" si="1072"/>
        <v>654032.67424401036</v>
      </c>
      <c r="J4912" s="169">
        <f t="shared" si="1074"/>
        <v>617783.69163201062</v>
      </c>
      <c r="K4912" s="95"/>
      <c r="L4912" s="265">
        <f t="shared" si="1073"/>
        <v>250703.58094893623</v>
      </c>
      <c r="M4912" s="265">
        <f>$G4912*NonHospFrac+theModel!$H4912*NonHospFrac</f>
        <v>403329.09329507413</v>
      </c>
      <c r="N4912" s="266">
        <f t="shared" si="1075"/>
        <v>654032.67424401036</v>
      </c>
      <c r="O4912" s="159"/>
      <c r="P4912" s="265">
        <f t="shared" si="1076"/>
        <v>236808.63333475502</v>
      </c>
      <c r="Q4912" s="265">
        <f t="shared" si="1077"/>
        <v>403327.53865339933</v>
      </c>
      <c r="R4912" s="266">
        <f t="shared" si="1078"/>
        <v>640136.1719881543</v>
      </c>
    </row>
    <row r="4913" spans="1:18" x14ac:dyDescent="0.3">
      <c r="A4913" s="82">
        <v>4882</v>
      </c>
      <c r="B4913" s="94">
        <f t="shared" si="1067"/>
        <v>4.7470333597048826E-41</v>
      </c>
      <c r="C4913" s="179">
        <f t="shared" si="1068"/>
        <v>4.7363248699948421E-41</v>
      </c>
      <c r="D4913" s="166">
        <f t="shared" si="1069"/>
        <v>2.2558277767625785E-3</v>
      </c>
      <c r="E4913" s="167">
        <f t="shared" si="1079"/>
        <v>24.291375447755232</v>
      </c>
      <c r="F4913" s="168">
        <f t="shared" si="1080"/>
        <v>11.015207033931709</v>
      </c>
      <c r="G4913" s="168">
        <f t="shared" si="1070"/>
        <v>382800.73029913747</v>
      </c>
      <c r="H4913" s="168">
        <f t="shared" si="1071"/>
        <v>271310.33852408634</v>
      </c>
      <c r="I4913" s="169">
        <f t="shared" si="1072"/>
        <v>654111.06882322382</v>
      </c>
      <c r="J4913" s="169">
        <f t="shared" si="1074"/>
        <v>617847.93964489561</v>
      </c>
      <c r="K4913" s="95"/>
      <c r="L4913" s="265">
        <f t="shared" si="1073"/>
        <v>250733.63113222181</v>
      </c>
      <c r="M4913" s="265">
        <f>$G4913*NonHospFrac+theModel!$H4913*NonHospFrac</f>
        <v>403377.43769100198</v>
      </c>
      <c r="N4913" s="266">
        <f t="shared" si="1075"/>
        <v>654111.06882322382</v>
      </c>
      <c r="O4913" s="159"/>
      <c r="P4913" s="265">
        <f t="shared" si="1076"/>
        <v>236833.26086107508</v>
      </c>
      <c r="Q4913" s="265">
        <f t="shared" si="1077"/>
        <v>403375.88304932718</v>
      </c>
      <c r="R4913" s="266">
        <f t="shared" si="1078"/>
        <v>640209.1439104022</v>
      </c>
    </row>
    <row r="4914" spans="1:18" x14ac:dyDescent="0.3">
      <c r="A4914" s="82">
        <v>4883</v>
      </c>
      <c r="B4914" s="94">
        <f t="shared" si="1067"/>
        <v>4.6583565964022773E-41</v>
      </c>
      <c r="C4914" s="179">
        <f t="shared" si="1068"/>
        <v>4.6478481461980483E-41</v>
      </c>
      <c r="D4914" s="166">
        <f t="shared" si="1069"/>
        <v>2.2558277767625785E-3</v>
      </c>
      <c r="E4914" s="167">
        <f t="shared" si="1079"/>
        <v>24.291375447755232</v>
      </c>
      <c r="F4914" s="168">
        <f t="shared" si="1080"/>
        <v>11.017462861708472</v>
      </c>
      <c r="G4914" s="168">
        <f t="shared" si="1070"/>
        <v>382879.12487835088</v>
      </c>
      <c r="H4914" s="168">
        <f t="shared" si="1071"/>
        <v>271310.33852408634</v>
      </c>
      <c r="I4914" s="169">
        <f t="shared" si="1072"/>
        <v>654189.46340243728</v>
      </c>
      <c r="J4914" s="169">
        <f t="shared" si="1074"/>
        <v>617912.18503890513</v>
      </c>
      <c r="K4914" s="95"/>
      <c r="L4914" s="265">
        <f t="shared" si="1073"/>
        <v>250763.68131550739</v>
      </c>
      <c r="M4914" s="265">
        <f>$G4914*NonHospFrac+theModel!$H4914*NonHospFrac</f>
        <v>403425.78208692977</v>
      </c>
      <c r="N4914" s="266">
        <f t="shared" si="1075"/>
        <v>654189.46340243716</v>
      </c>
      <c r="O4914" s="159"/>
      <c r="P4914" s="265">
        <f t="shared" si="1076"/>
        <v>236857.88738352866</v>
      </c>
      <c r="Q4914" s="265">
        <f t="shared" si="1077"/>
        <v>403424.22744525498</v>
      </c>
      <c r="R4914" s="266">
        <f t="shared" si="1078"/>
        <v>640282.11482878367</v>
      </c>
    </row>
    <row r="4915" spans="1:18" x14ac:dyDescent="0.3">
      <c r="A4915" s="82">
        <v>4884</v>
      </c>
      <c r="B4915" s="94">
        <f t="shared" si="1067"/>
        <v>4.5713363557643715E-41</v>
      </c>
      <c r="C4915" s="179">
        <f t="shared" si="1068"/>
        <v>4.5610242082361137E-41</v>
      </c>
      <c r="D4915" s="166">
        <f t="shared" si="1069"/>
        <v>2.2558277767625785E-3</v>
      </c>
      <c r="E4915" s="167">
        <f t="shared" si="1079"/>
        <v>24.291375447755232</v>
      </c>
      <c r="F4915" s="168">
        <f t="shared" si="1080"/>
        <v>11.019718689485234</v>
      </c>
      <c r="G4915" s="168">
        <f t="shared" si="1070"/>
        <v>382957.51945756428</v>
      </c>
      <c r="H4915" s="168">
        <f t="shared" si="1071"/>
        <v>271310.33852408634</v>
      </c>
      <c r="I4915" s="169">
        <f t="shared" si="1072"/>
        <v>654267.85798165062</v>
      </c>
      <c r="J4915" s="169">
        <f t="shared" si="1074"/>
        <v>617976.42781414581</v>
      </c>
      <c r="K4915" s="95"/>
      <c r="L4915" s="265">
        <f t="shared" si="1073"/>
        <v>250793.73149879297</v>
      </c>
      <c r="M4915" s="265">
        <f>$G4915*NonHospFrac+theModel!$H4915*NonHospFrac</f>
        <v>403474.12648285762</v>
      </c>
      <c r="N4915" s="266">
        <f t="shared" si="1075"/>
        <v>654267.85798165062</v>
      </c>
      <c r="O4915" s="159"/>
      <c r="P4915" s="265">
        <f t="shared" si="1076"/>
        <v>236882.51290215674</v>
      </c>
      <c r="Q4915" s="265">
        <f t="shared" si="1077"/>
        <v>403472.57184118283</v>
      </c>
      <c r="R4915" s="266">
        <f t="shared" si="1078"/>
        <v>640355.08474333957</v>
      </c>
    </row>
    <row r="4916" spans="1:18" x14ac:dyDescent="0.3">
      <c r="A4916" s="82">
        <v>4885</v>
      </c>
      <c r="B4916" s="94">
        <f t="shared" si="1067"/>
        <v>4.4859416931867489E-41</v>
      </c>
      <c r="C4916" s="179">
        <f t="shared" si="1068"/>
        <v>4.4758221813103207E-41</v>
      </c>
      <c r="D4916" s="166">
        <f t="shared" si="1069"/>
        <v>2.2558277767625785E-3</v>
      </c>
      <c r="E4916" s="167">
        <f t="shared" si="1079"/>
        <v>24.291375447755232</v>
      </c>
      <c r="F4916" s="168">
        <f t="shared" si="1080"/>
        <v>11.021974517261997</v>
      </c>
      <c r="G4916" s="168">
        <f t="shared" si="1070"/>
        <v>383035.91403677774</v>
      </c>
      <c r="H4916" s="168">
        <f t="shared" si="1071"/>
        <v>271310.33852408634</v>
      </c>
      <c r="I4916" s="169">
        <f t="shared" si="1072"/>
        <v>654346.25256086409</v>
      </c>
      <c r="J4916" s="169">
        <f t="shared" si="1074"/>
        <v>618040.66797072464</v>
      </c>
      <c r="K4916" s="95"/>
      <c r="L4916" s="265">
        <f t="shared" si="1073"/>
        <v>250823.78168207855</v>
      </c>
      <c r="M4916" s="265">
        <f>$G4916*NonHospFrac+theModel!$H4916*NonHospFrac</f>
        <v>403522.47087878548</v>
      </c>
      <c r="N4916" s="266">
        <f t="shared" si="1075"/>
        <v>654346.25256086397</v>
      </c>
      <c r="O4916" s="159"/>
      <c r="P4916" s="265">
        <f t="shared" si="1076"/>
        <v>236907.13741700019</v>
      </c>
      <c r="Q4916" s="265">
        <f t="shared" si="1077"/>
        <v>403520.91623711068</v>
      </c>
      <c r="R4916" s="266">
        <f t="shared" si="1078"/>
        <v>640428.05365411087</v>
      </c>
    </row>
    <row r="4917" spans="1:18" x14ac:dyDescent="0.3">
      <c r="A4917" s="82">
        <v>4886</v>
      </c>
      <c r="B4917" s="94">
        <f t="shared" si="1067"/>
        <v>4.4021422421249278E-41</v>
      </c>
      <c r="C4917" s="179">
        <f t="shared" si="1068"/>
        <v>4.3922117673778826E-41</v>
      </c>
      <c r="D4917" s="166">
        <f t="shared" si="1069"/>
        <v>2.2558277767625785E-3</v>
      </c>
      <c r="E4917" s="167">
        <f t="shared" si="1079"/>
        <v>24.291375447755232</v>
      </c>
      <c r="F4917" s="168">
        <f t="shared" si="1080"/>
        <v>11.02423034503876</v>
      </c>
      <c r="G4917" s="168">
        <f t="shared" si="1070"/>
        <v>383114.30861599121</v>
      </c>
      <c r="H4917" s="168">
        <f t="shared" si="1071"/>
        <v>271310.33852408634</v>
      </c>
      <c r="I4917" s="169">
        <f t="shared" si="1072"/>
        <v>654424.64714007755</v>
      </c>
      <c r="J4917" s="169">
        <f t="shared" si="1074"/>
        <v>618104.90550874814</v>
      </c>
      <c r="K4917" s="95"/>
      <c r="L4917" s="265">
        <f t="shared" si="1073"/>
        <v>250853.83186536416</v>
      </c>
      <c r="M4917" s="265">
        <f>$G4917*NonHospFrac+theModel!$H4917*NonHospFrac</f>
        <v>403570.81527471339</v>
      </c>
      <c r="N4917" s="266">
        <f t="shared" si="1075"/>
        <v>654424.64714007755</v>
      </c>
      <c r="O4917" s="159"/>
      <c r="P4917" s="265">
        <f t="shared" si="1076"/>
        <v>236931.76092809995</v>
      </c>
      <c r="Q4917" s="265">
        <f t="shared" si="1077"/>
        <v>403569.26063303859</v>
      </c>
      <c r="R4917" s="266">
        <f t="shared" si="1078"/>
        <v>640501.02156113856</v>
      </c>
    </row>
    <row r="4918" spans="1:18" x14ac:dyDescent="0.3">
      <c r="A4918" s="82">
        <v>4887</v>
      </c>
      <c r="B4918" s="94">
        <f t="shared" si="1067"/>
        <v>4.3199082032949198E-41</v>
      </c>
      <c r="C4918" s="179">
        <f t="shared" si="1068"/>
        <v>4.3101632343768627E-41</v>
      </c>
      <c r="D4918" s="166">
        <f t="shared" si="1069"/>
        <v>2.2558277767625785E-3</v>
      </c>
      <c r="E4918" s="167">
        <f t="shared" si="1079"/>
        <v>24.291375447755232</v>
      </c>
      <c r="F4918" s="168">
        <f t="shared" si="1080"/>
        <v>11.026486172815522</v>
      </c>
      <c r="G4918" s="168">
        <f t="shared" si="1070"/>
        <v>383192.70319520455</v>
      </c>
      <c r="H4918" s="168">
        <f t="shared" si="1071"/>
        <v>271310.33852408634</v>
      </c>
      <c r="I4918" s="169">
        <f t="shared" si="1072"/>
        <v>654503.04171929089</v>
      </c>
      <c r="J4918" s="169">
        <f t="shared" si="1074"/>
        <v>618169.14042832307</v>
      </c>
      <c r="K4918" s="95"/>
      <c r="L4918" s="265">
        <f t="shared" si="1073"/>
        <v>250883.88204864968</v>
      </c>
      <c r="M4918" s="265">
        <f>$G4918*NonHospFrac+theModel!$H4918*NonHospFrac</f>
        <v>403619.15967064118</v>
      </c>
      <c r="N4918" s="266">
        <f t="shared" si="1075"/>
        <v>654503.04171929089</v>
      </c>
      <c r="O4918" s="159"/>
      <c r="P4918" s="265">
        <f t="shared" si="1076"/>
        <v>236956.38343549686</v>
      </c>
      <c r="Q4918" s="265">
        <f t="shared" si="1077"/>
        <v>403617.60502896638</v>
      </c>
      <c r="R4918" s="266">
        <f t="shared" si="1078"/>
        <v>640573.98846446327</v>
      </c>
    </row>
    <row r="4919" spans="1:18" x14ac:dyDescent="0.3">
      <c r="A4919" s="82">
        <v>4888</v>
      </c>
      <c r="B4919" s="94">
        <f t="shared" si="1067"/>
        <v>4.23921033407754E-41</v>
      </c>
      <c r="C4919" s="179">
        <f t="shared" si="1068"/>
        <v>4.229647405654389E-41</v>
      </c>
      <c r="D4919" s="166">
        <f t="shared" si="1069"/>
        <v>2.2558277767625785E-3</v>
      </c>
      <c r="E4919" s="167">
        <f t="shared" si="1079"/>
        <v>24.291375447755232</v>
      </c>
      <c r="F4919" s="168">
        <f t="shared" si="1080"/>
        <v>11.028742000592285</v>
      </c>
      <c r="G4919" s="168">
        <f t="shared" si="1070"/>
        <v>383271.09777441795</v>
      </c>
      <c r="H4919" s="168">
        <f t="shared" si="1071"/>
        <v>271310.33852408634</v>
      </c>
      <c r="I4919" s="169">
        <f t="shared" si="1072"/>
        <v>654581.43629850424</v>
      </c>
      <c r="J4919" s="169">
        <f t="shared" si="1074"/>
        <v>618233.37272955629</v>
      </c>
      <c r="K4919" s="95"/>
      <c r="L4919" s="265">
        <f t="shared" si="1073"/>
        <v>250913.93223193527</v>
      </c>
      <c r="M4919" s="265">
        <f>$G4919*NonHospFrac+theModel!$H4919*NonHospFrac</f>
        <v>403667.50406656903</v>
      </c>
      <c r="N4919" s="266">
        <f t="shared" si="1075"/>
        <v>654581.43629850424</v>
      </c>
      <c r="O4919" s="159"/>
      <c r="P4919" s="265">
        <f t="shared" si="1076"/>
        <v>236981.00493923193</v>
      </c>
      <c r="Q4919" s="265">
        <f t="shared" si="1077"/>
        <v>403665.94942489424</v>
      </c>
      <c r="R4919" s="266">
        <f t="shared" si="1078"/>
        <v>640646.9543641262</v>
      </c>
    </row>
    <row r="4920" spans="1:18" x14ac:dyDescent="0.3">
      <c r="A4920" s="82">
        <v>4889</v>
      </c>
      <c r="B4920" s="94">
        <f t="shared" si="1067"/>
        <v>4.1600199381186784E-41</v>
      </c>
      <c r="C4920" s="179">
        <f t="shared" si="1068"/>
        <v>4.150635649590384E-41</v>
      </c>
      <c r="D4920" s="166">
        <f t="shared" si="1069"/>
        <v>2.2558277767625785E-3</v>
      </c>
      <c r="E4920" s="167">
        <f t="shared" si="1079"/>
        <v>24.291375447755232</v>
      </c>
      <c r="F4920" s="168">
        <f t="shared" si="1080"/>
        <v>11.030997828369047</v>
      </c>
      <c r="G4920" s="168">
        <f t="shared" si="1070"/>
        <v>383349.49235363142</v>
      </c>
      <c r="H4920" s="168">
        <f t="shared" si="1071"/>
        <v>271310.33852408634</v>
      </c>
      <c r="I4920" s="169">
        <f t="shared" si="1072"/>
        <v>654659.83087771782</v>
      </c>
      <c r="J4920" s="169">
        <f t="shared" si="1074"/>
        <v>618297.60241255455</v>
      </c>
      <c r="K4920" s="95"/>
      <c r="L4920" s="265">
        <f t="shared" si="1073"/>
        <v>250943.98241522087</v>
      </c>
      <c r="M4920" s="265">
        <f>$G4920*NonHospFrac+theModel!$H4920*NonHospFrac</f>
        <v>403715.84846249688</v>
      </c>
      <c r="N4920" s="266">
        <f t="shared" si="1075"/>
        <v>654659.83087771782</v>
      </c>
      <c r="O4920" s="159"/>
      <c r="P4920" s="265">
        <f t="shared" si="1076"/>
        <v>237005.62543934607</v>
      </c>
      <c r="Q4920" s="265">
        <f t="shared" si="1077"/>
        <v>403714.29382082209</v>
      </c>
      <c r="R4920" s="266">
        <f t="shared" si="1078"/>
        <v>640719.91926016822</v>
      </c>
    </row>
    <row r="4921" spans="1:18" x14ac:dyDescent="0.3">
      <c r="A4921" s="82">
        <v>4890</v>
      </c>
      <c r="B4921" s="94">
        <f t="shared" si="1067"/>
        <v>4.0823088551257714E-41</v>
      </c>
      <c r="C4921" s="179">
        <f t="shared" si="1068"/>
        <v>4.0730998694170546E-41</v>
      </c>
      <c r="D4921" s="166">
        <f t="shared" si="1069"/>
        <v>2.2558277767625785E-3</v>
      </c>
      <c r="E4921" s="167">
        <f t="shared" si="1079"/>
        <v>24.291375447755232</v>
      </c>
      <c r="F4921" s="168">
        <f t="shared" si="1080"/>
        <v>11.03325365614581</v>
      </c>
      <c r="G4921" s="168">
        <f t="shared" si="1070"/>
        <v>383427.88693284482</v>
      </c>
      <c r="H4921" s="168">
        <f t="shared" si="1071"/>
        <v>271310.33852408634</v>
      </c>
      <c r="I4921" s="169">
        <f t="shared" si="1072"/>
        <v>654738.22545693116</v>
      </c>
      <c r="J4921" s="169">
        <f t="shared" si="1074"/>
        <v>618361.82947742438</v>
      </c>
      <c r="K4921" s="95"/>
      <c r="L4921" s="265">
        <f t="shared" si="1073"/>
        <v>250974.03259850643</v>
      </c>
      <c r="M4921" s="265">
        <f>$G4921*NonHospFrac+theModel!$H4921*NonHospFrac</f>
        <v>403764.19285842474</v>
      </c>
      <c r="N4921" s="266">
        <f t="shared" si="1075"/>
        <v>654738.22545693116</v>
      </c>
      <c r="O4921" s="159"/>
      <c r="P4921" s="265">
        <f t="shared" si="1076"/>
        <v>237030.24493588009</v>
      </c>
      <c r="Q4921" s="265">
        <f t="shared" si="1077"/>
        <v>403762.63821674994</v>
      </c>
      <c r="R4921" s="266">
        <f t="shared" si="1078"/>
        <v>640792.88315263006</v>
      </c>
    </row>
    <row r="4922" spans="1:18" x14ac:dyDescent="0.3">
      <c r="A4922" s="82">
        <v>4891</v>
      </c>
      <c r="B4922" s="94">
        <f t="shared" si="1067"/>
        <v>4.0060494508529885E-41</v>
      </c>
      <c r="C4922" s="179">
        <f t="shared" si="1068"/>
        <v>3.9970124932266698E-41</v>
      </c>
      <c r="D4922" s="166">
        <f t="shared" si="1069"/>
        <v>2.2558277767625785E-3</v>
      </c>
      <c r="E4922" s="167">
        <f t="shared" si="1079"/>
        <v>24.291375447755232</v>
      </c>
      <c r="F4922" s="168">
        <f t="shared" si="1080"/>
        <v>11.035509483922572</v>
      </c>
      <c r="G4922" s="168">
        <f t="shared" si="1070"/>
        <v>383506.28151205822</v>
      </c>
      <c r="H4922" s="168">
        <f t="shared" si="1071"/>
        <v>271310.33852408634</v>
      </c>
      <c r="I4922" s="169">
        <f t="shared" si="1072"/>
        <v>654816.62003614451</v>
      </c>
      <c r="J4922" s="169">
        <f t="shared" si="1074"/>
        <v>618426.05392427254</v>
      </c>
      <c r="K4922" s="95"/>
      <c r="L4922" s="265">
        <f t="shared" si="1073"/>
        <v>251004.08278179201</v>
      </c>
      <c r="M4922" s="265">
        <f>$G4922*NonHospFrac+theModel!$H4922*NonHospFrac</f>
        <v>403812.53725435253</v>
      </c>
      <c r="N4922" s="266">
        <f t="shared" si="1075"/>
        <v>654816.62003614451</v>
      </c>
      <c r="O4922" s="159"/>
      <c r="P4922" s="265">
        <f t="shared" si="1076"/>
        <v>237054.86342887502</v>
      </c>
      <c r="Q4922" s="265">
        <f t="shared" si="1077"/>
        <v>403810.98261267773</v>
      </c>
      <c r="R4922" s="266">
        <f t="shared" si="1078"/>
        <v>640865.84604155272</v>
      </c>
    </row>
    <row r="4923" spans="1:18" x14ac:dyDescent="0.3">
      <c r="A4923" s="82">
        <v>4892</v>
      </c>
      <c r="B4923" s="94">
        <f t="shared" si="1067"/>
        <v>3.9312146072753602E-41</v>
      </c>
      <c r="C4923" s="179">
        <f t="shared" si="1068"/>
        <v>3.9223464641678538E-41</v>
      </c>
      <c r="D4923" s="166">
        <f t="shared" si="1069"/>
        <v>2.2558277767625785E-3</v>
      </c>
      <c r="E4923" s="167">
        <f t="shared" si="1079"/>
        <v>24.291375447755232</v>
      </c>
      <c r="F4923" s="168">
        <f t="shared" si="1080"/>
        <v>11.037765311699335</v>
      </c>
      <c r="G4923" s="168">
        <f t="shared" si="1070"/>
        <v>383584.67609127169</v>
      </c>
      <c r="H4923" s="168">
        <f t="shared" si="1071"/>
        <v>271310.33852408634</v>
      </c>
      <c r="I4923" s="169">
        <f t="shared" si="1072"/>
        <v>654895.01461535809</v>
      </c>
      <c r="J4923" s="169">
        <f t="shared" si="1074"/>
        <v>618490.27575320599</v>
      </c>
      <c r="K4923" s="95"/>
      <c r="L4923" s="265">
        <f t="shared" si="1073"/>
        <v>251034.13296507759</v>
      </c>
      <c r="M4923" s="265">
        <f>$G4923*NonHospFrac+theModel!$H4923*NonHospFrac</f>
        <v>403860.88165028044</v>
      </c>
      <c r="N4923" s="266">
        <f t="shared" si="1075"/>
        <v>654895.01461535809</v>
      </c>
      <c r="O4923" s="159"/>
      <c r="P4923" s="265">
        <f t="shared" si="1076"/>
        <v>237079.4809183717</v>
      </c>
      <c r="Q4923" s="265">
        <f t="shared" si="1077"/>
        <v>403859.32700860564</v>
      </c>
      <c r="R4923" s="266">
        <f t="shared" si="1078"/>
        <v>640938.80792697729</v>
      </c>
    </row>
    <row r="4924" spans="1:18" x14ac:dyDescent="0.3">
      <c r="A4924" s="82">
        <v>4893</v>
      </c>
      <c r="B4924" s="94">
        <f t="shared" si="1067"/>
        <v>3.8577777129446834E-41</v>
      </c>
      <c r="C4924" s="179">
        <f t="shared" si="1068"/>
        <v>3.849075230823247E-41</v>
      </c>
      <c r="D4924" s="166">
        <f t="shared" si="1069"/>
        <v>2.2558277767625785E-3</v>
      </c>
      <c r="E4924" s="167">
        <f t="shared" si="1079"/>
        <v>24.291375447755232</v>
      </c>
      <c r="F4924" s="168">
        <f t="shared" si="1080"/>
        <v>11.040021139476098</v>
      </c>
      <c r="G4924" s="168">
        <f t="shared" si="1070"/>
        <v>383663.07067048509</v>
      </c>
      <c r="H4924" s="168">
        <f t="shared" si="1071"/>
        <v>271310.33852408634</v>
      </c>
      <c r="I4924" s="169">
        <f t="shared" si="1072"/>
        <v>654973.40919457143</v>
      </c>
      <c r="J4924" s="169">
        <f t="shared" si="1074"/>
        <v>618554.49496433116</v>
      </c>
      <c r="K4924" s="95"/>
      <c r="L4924" s="265">
        <f t="shared" si="1073"/>
        <v>251064.18314836317</v>
      </c>
      <c r="M4924" s="265">
        <f>$G4924*NonHospFrac+theModel!$H4924*NonHospFrac</f>
        <v>403909.22604620823</v>
      </c>
      <c r="N4924" s="266">
        <f t="shared" si="1075"/>
        <v>654973.40919457143</v>
      </c>
      <c r="O4924" s="159"/>
      <c r="P4924" s="265">
        <f t="shared" si="1076"/>
        <v>237104.09740441103</v>
      </c>
      <c r="Q4924" s="265">
        <f t="shared" si="1077"/>
        <v>403907.67140453344</v>
      </c>
      <c r="R4924" s="266">
        <f t="shared" si="1078"/>
        <v>641011.7688089445</v>
      </c>
    </row>
    <row r="4925" spans="1:18" x14ac:dyDescent="0.3">
      <c r="A4925" s="82">
        <v>4894</v>
      </c>
      <c r="B4925" s="94">
        <f t="shared" si="1067"/>
        <v>3.785712653527052E-41</v>
      </c>
      <c r="C4925" s="179">
        <f t="shared" si="1068"/>
        <v>3.7771727377683841E-41</v>
      </c>
      <c r="D4925" s="166">
        <f t="shared" si="1069"/>
        <v>2.2558277767625785E-3</v>
      </c>
      <c r="E4925" s="167">
        <f t="shared" si="1079"/>
        <v>24.291375447755232</v>
      </c>
      <c r="F4925" s="168">
        <f t="shared" si="1080"/>
        <v>11.04227696725286</v>
      </c>
      <c r="G4925" s="168">
        <f t="shared" si="1070"/>
        <v>383741.46524969849</v>
      </c>
      <c r="H4925" s="168">
        <f t="shared" si="1071"/>
        <v>271310.33852408634</v>
      </c>
      <c r="I4925" s="169">
        <f t="shared" si="1072"/>
        <v>655051.80377378478</v>
      </c>
      <c r="J4925" s="169">
        <f t="shared" si="1074"/>
        <v>618618.71155775478</v>
      </c>
      <c r="K4925" s="95"/>
      <c r="L4925" s="265">
        <f t="shared" si="1073"/>
        <v>251094.23333164875</v>
      </c>
      <c r="M4925" s="265">
        <f>$G4925*NonHospFrac+theModel!$H4925*NonHospFrac</f>
        <v>403957.57044213603</v>
      </c>
      <c r="N4925" s="266">
        <f t="shared" si="1075"/>
        <v>655051.80377378478</v>
      </c>
      <c r="O4925" s="159"/>
      <c r="P4925" s="265">
        <f t="shared" si="1076"/>
        <v>237128.71288703394</v>
      </c>
      <c r="Q4925" s="265">
        <f t="shared" si="1077"/>
        <v>403956.01580046123</v>
      </c>
      <c r="R4925" s="266">
        <f t="shared" si="1078"/>
        <v>641084.72868749523</v>
      </c>
    </row>
    <row r="4926" spans="1:18" x14ac:dyDescent="0.3">
      <c r="A4926" s="82">
        <v>4895</v>
      </c>
      <c r="B4926" s="94">
        <f t="shared" si="1067"/>
        <v>3.7149938025162556E-41</v>
      </c>
      <c r="C4926" s="179">
        <f t="shared" si="1068"/>
        <v>3.7066134163060387E-41</v>
      </c>
      <c r="D4926" s="166">
        <f t="shared" si="1069"/>
        <v>2.2558277767625785E-3</v>
      </c>
      <c r="E4926" s="167">
        <f t="shared" si="1079"/>
        <v>24.291375447755232</v>
      </c>
      <c r="F4926" s="168">
        <f t="shared" si="1080"/>
        <v>11.044532795029623</v>
      </c>
      <c r="G4926" s="168">
        <f t="shared" si="1070"/>
        <v>383819.85982891195</v>
      </c>
      <c r="H4926" s="168">
        <f t="shared" si="1071"/>
        <v>271310.33852408634</v>
      </c>
      <c r="I4926" s="169">
        <f t="shared" si="1072"/>
        <v>655130.19835299836</v>
      </c>
      <c r="J4926" s="169">
        <f t="shared" si="1074"/>
        <v>618682.92553358385</v>
      </c>
      <c r="K4926" s="95"/>
      <c r="L4926" s="265">
        <f t="shared" si="1073"/>
        <v>251124.28351493433</v>
      </c>
      <c r="M4926" s="265">
        <f>$G4926*NonHospFrac+theModel!$H4926*NonHospFrac</f>
        <v>404005.91483806394</v>
      </c>
      <c r="N4926" s="266">
        <f t="shared" si="1075"/>
        <v>655130.19835299824</v>
      </c>
      <c r="O4926" s="159"/>
      <c r="P4926" s="265">
        <f t="shared" si="1076"/>
        <v>237153.32736628133</v>
      </c>
      <c r="Q4926" s="265">
        <f t="shared" si="1077"/>
        <v>404004.36019638914</v>
      </c>
      <c r="R4926" s="266">
        <f t="shared" si="1078"/>
        <v>641157.68756267044</v>
      </c>
    </row>
    <row r="4927" spans="1:18" x14ac:dyDescent="0.3">
      <c r="A4927" s="82">
        <v>4896</v>
      </c>
      <c r="B4927" s="94">
        <f t="shared" si="1067"/>
        <v>3.6455960121209887E-41</v>
      </c>
      <c r="C4927" s="179">
        <f t="shared" si="1068"/>
        <v>3.6373721753739911E-41</v>
      </c>
      <c r="D4927" s="166">
        <f t="shared" si="1069"/>
        <v>2.2558277767625785E-3</v>
      </c>
      <c r="E4927" s="167">
        <f t="shared" si="1079"/>
        <v>24.291375447755232</v>
      </c>
      <c r="F4927" s="168">
        <f t="shared" si="1080"/>
        <v>11.046788622806385</v>
      </c>
      <c r="G4927" s="168">
        <f t="shared" si="1070"/>
        <v>383898.25440812536</v>
      </c>
      <c r="H4927" s="168">
        <f t="shared" si="1071"/>
        <v>271310.33852408634</v>
      </c>
      <c r="I4927" s="169">
        <f t="shared" si="1072"/>
        <v>655208.5929322117</v>
      </c>
      <c r="J4927" s="169">
        <f t="shared" si="1074"/>
        <v>618747.13689192466</v>
      </c>
      <c r="K4927" s="95"/>
      <c r="L4927" s="265">
        <f t="shared" si="1073"/>
        <v>251154.33369821991</v>
      </c>
      <c r="M4927" s="265">
        <f>$G4927*NonHospFrac+theModel!$H4927*NonHospFrac</f>
        <v>404054.25923399173</v>
      </c>
      <c r="N4927" s="266">
        <f t="shared" si="1075"/>
        <v>655208.5929322117</v>
      </c>
      <c r="O4927" s="159"/>
      <c r="P4927" s="265">
        <f t="shared" si="1076"/>
        <v>237177.94084219408</v>
      </c>
      <c r="Q4927" s="265">
        <f t="shared" si="1077"/>
        <v>404052.70459231694</v>
      </c>
      <c r="R4927" s="266">
        <f t="shared" si="1078"/>
        <v>641230.64543451101</v>
      </c>
    </row>
    <row r="4928" spans="1:18" x14ac:dyDescent="0.3">
      <c r="A4928" s="82">
        <v>4897</v>
      </c>
      <c r="B4928" s="94">
        <f t="shared" si="1067"/>
        <v>3.5774946043222379E-41</v>
      </c>
      <c r="C4928" s="179">
        <f t="shared" si="1068"/>
        <v>3.5694243926225896E-41</v>
      </c>
      <c r="D4928" s="166">
        <f t="shared" si="1069"/>
        <v>2.2558277767625785E-3</v>
      </c>
      <c r="E4928" s="167">
        <f t="shared" si="1079"/>
        <v>24.291375447755232</v>
      </c>
      <c r="F4928" s="168">
        <f t="shared" si="1080"/>
        <v>11.049044450583148</v>
      </c>
      <c r="G4928" s="168">
        <f t="shared" si="1070"/>
        <v>383976.64898733876</v>
      </c>
      <c r="H4928" s="168">
        <f t="shared" si="1071"/>
        <v>271310.33852408634</v>
      </c>
      <c r="I4928" s="169">
        <f t="shared" si="1072"/>
        <v>655286.98751142505</v>
      </c>
      <c r="J4928" s="169">
        <f t="shared" si="1074"/>
        <v>618811.34563288407</v>
      </c>
      <c r="K4928" s="95"/>
      <c r="L4928" s="265">
        <f t="shared" si="1073"/>
        <v>251184.38388150549</v>
      </c>
      <c r="M4928" s="265">
        <f>$G4928*NonHospFrac+theModel!$H4928*NonHospFrac</f>
        <v>404102.60362991958</v>
      </c>
      <c r="N4928" s="266">
        <f t="shared" si="1075"/>
        <v>655286.98751142505</v>
      </c>
      <c r="O4928" s="159"/>
      <c r="P4928" s="265">
        <f t="shared" si="1076"/>
        <v>237202.55331481309</v>
      </c>
      <c r="Q4928" s="265">
        <f t="shared" si="1077"/>
        <v>404101.04898824479</v>
      </c>
      <c r="R4928" s="266">
        <f t="shared" si="1078"/>
        <v>641303.60230305791</v>
      </c>
    </row>
    <row r="4929" spans="1:18" x14ac:dyDescent="0.3">
      <c r="A4929" s="82">
        <v>4898</v>
      </c>
      <c r="B4929" s="94">
        <f t="shared" si="1067"/>
        <v>3.5106653620977173E-41</v>
      </c>
      <c r="C4929" s="179">
        <f t="shared" si="1068"/>
        <v>3.5027459056589788E-41</v>
      </c>
      <c r="D4929" s="166">
        <f t="shared" si="1069"/>
        <v>2.2558277767625785E-3</v>
      </c>
      <c r="E4929" s="167">
        <f t="shared" si="1079"/>
        <v>24.291375447755232</v>
      </c>
      <c r="F4929" s="168">
        <f t="shared" si="1080"/>
        <v>11.051300278359911</v>
      </c>
      <c r="G4929" s="168">
        <f t="shared" si="1070"/>
        <v>384055.04356655217</v>
      </c>
      <c r="H4929" s="168">
        <f t="shared" si="1071"/>
        <v>271310.33852408634</v>
      </c>
      <c r="I4929" s="169">
        <f t="shared" si="1072"/>
        <v>655365.38209063851</v>
      </c>
      <c r="J4929" s="169">
        <f t="shared" si="1074"/>
        <v>618875.55175656895</v>
      </c>
      <c r="K4929" s="95"/>
      <c r="L4929" s="265">
        <f t="shared" si="1073"/>
        <v>251214.43406479104</v>
      </c>
      <c r="M4929" s="265">
        <f>$G4929*NonHospFrac+theModel!$H4929*NonHospFrac</f>
        <v>404150.94802584744</v>
      </c>
      <c r="N4929" s="266">
        <f t="shared" si="1075"/>
        <v>655365.38209063851</v>
      </c>
      <c r="O4929" s="159"/>
      <c r="P4929" s="265">
        <f t="shared" si="1076"/>
        <v>237227.16478417924</v>
      </c>
      <c r="Q4929" s="265">
        <f t="shared" si="1077"/>
        <v>404149.39338417264</v>
      </c>
      <c r="R4929" s="266">
        <f t="shared" si="1078"/>
        <v>641376.55816835188</v>
      </c>
    </row>
    <row r="4930" spans="1:18" x14ac:dyDescent="0.3">
      <c r="A4930" s="82">
        <v>4899</v>
      </c>
      <c r="B4930" s="94">
        <f t="shared" si="1067"/>
        <v>3.4450845208102397E-41</v>
      </c>
      <c r="C4930" s="179">
        <f t="shared" si="1068"/>
        <v>3.4373130034549013E-41</v>
      </c>
      <c r="D4930" s="166">
        <f t="shared" si="1069"/>
        <v>2.2558277767625785E-3</v>
      </c>
      <c r="E4930" s="167">
        <f t="shared" si="1079"/>
        <v>24.291375447755232</v>
      </c>
      <c r="F4930" s="168">
        <f t="shared" si="1080"/>
        <v>11.053556106136673</v>
      </c>
      <c r="G4930" s="168">
        <f t="shared" si="1070"/>
        <v>384133.43814576563</v>
      </c>
      <c r="H4930" s="168">
        <f t="shared" si="1071"/>
        <v>271310.33852408634</v>
      </c>
      <c r="I4930" s="169">
        <f t="shared" si="1072"/>
        <v>655443.77666985197</v>
      </c>
      <c r="J4930" s="169">
        <f t="shared" si="1074"/>
        <v>618939.75526308583</v>
      </c>
      <c r="K4930" s="95"/>
      <c r="L4930" s="265">
        <f t="shared" si="1073"/>
        <v>251244.48424807665</v>
      </c>
      <c r="M4930" s="265">
        <f>$G4930*NonHospFrac+theModel!$H4930*NonHospFrac</f>
        <v>404199.29242177529</v>
      </c>
      <c r="N4930" s="266">
        <f t="shared" si="1075"/>
        <v>655443.77666985197</v>
      </c>
      <c r="O4930" s="159"/>
      <c r="P4930" s="265">
        <f t="shared" si="1076"/>
        <v>237251.77525033351</v>
      </c>
      <c r="Q4930" s="265">
        <f t="shared" si="1077"/>
        <v>404197.73778010049</v>
      </c>
      <c r="R4930" s="266">
        <f t="shared" si="1078"/>
        <v>641449.51303043403</v>
      </c>
    </row>
    <row r="4931" spans="1:18" x14ac:dyDescent="0.3">
      <c r="A4931" s="82">
        <v>4900</v>
      </c>
      <c r="B4931" s="94">
        <f t="shared" si="1067"/>
        <v>3.3807287597569558E-41</v>
      </c>
      <c r="C4931" s="179">
        <f t="shared" si="1068"/>
        <v>3.3731024179149958E-41</v>
      </c>
      <c r="D4931" s="166">
        <f t="shared" si="1069"/>
        <v>2.2558277767625785E-3</v>
      </c>
      <c r="E4931" s="167">
        <f t="shared" si="1079"/>
        <v>24.291375447755232</v>
      </c>
      <c r="F4931" s="168">
        <f t="shared" si="1080"/>
        <v>11.055811933913436</v>
      </c>
      <c r="G4931" s="168">
        <f t="shared" si="1070"/>
        <v>384211.83272497903</v>
      </c>
      <c r="H4931" s="168">
        <f t="shared" si="1071"/>
        <v>271310.33852408634</v>
      </c>
      <c r="I4931" s="169">
        <f t="shared" si="1072"/>
        <v>655522.17124906532</v>
      </c>
      <c r="J4931" s="169">
        <f t="shared" si="1074"/>
        <v>619003.95615254121</v>
      </c>
      <c r="K4931" s="95"/>
      <c r="L4931" s="265">
        <f t="shared" si="1073"/>
        <v>251274.53443136223</v>
      </c>
      <c r="M4931" s="265">
        <f>$G4931*NonHospFrac+theModel!$H4931*NonHospFrac</f>
        <v>404247.63681770314</v>
      </c>
      <c r="N4931" s="266">
        <f t="shared" si="1075"/>
        <v>655522.17124906532</v>
      </c>
      <c r="O4931" s="159"/>
      <c r="P4931" s="265">
        <f t="shared" si="1076"/>
        <v>237276.38471331669</v>
      </c>
      <c r="Q4931" s="265">
        <f t="shared" si="1077"/>
        <v>404246.08217602834</v>
      </c>
      <c r="R4931" s="266">
        <f t="shared" si="1078"/>
        <v>641522.46688934509</v>
      </c>
    </row>
    <row r="4932" spans="1:18" x14ac:dyDescent="0.3">
      <c r="A4932" s="82">
        <v>4901</v>
      </c>
      <c r="B4932" s="94">
        <f t="shared" si="1067"/>
        <v>3.3175751938764549E-41</v>
      </c>
      <c r="C4932" s="179">
        <f t="shared" si="1068"/>
        <v>3.3100913156026098E-41</v>
      </c>
      <c r="D4932" s="166">
        <f t="shared" si="1069"/>
        <v>2.2558277767625785E-3</v>
      </c>
      <c r="E4932" s="167">
        <f t="shared" si="1079"/>
        <v>24.291375447755232</v>
      </c>
      <c r="F4932" s="168">
        <f t="shared" si="1080"/>
        <v>11.058067761690198</v>
      </c>
      <c r="G4932" s="168">
        <f t="shared" si="1070"/>
        <v>384290.22730419243</v>
      </c>
      <c r="H4932" s="168">
        <f t="shared" si="1071"/>
        <v>271310.33852408634</v>
      </c>
      <c r="I4932" s="169">
        <f t="shared" si="1072"/>
        <v>655600.56582827878</v>
      </c>
      <c r="J4932" s="169">
        <f t="shared" si="1074"/>
        <v>619068.1544250421</v>
      </c>
      <c r="K4932" s="95"/>
      <c r="L4932" s="265">
        <f t="shared" si="1073"/>
        <v>251304.58461464779</v>
      </c>
      <c r="M4932" s="265">
        <f>$G4932*NonHospFrac+theModel!$H4932*NonHospFrac</f>
        <v>404295.98121363099</v>
      </c>
      <c r="N4932" s="266">
        <f t="shared" si="1075"/>
        <v>655600.56582827878</v>
      </c>
      <c r="O4932" s="159"/>
      <c r="P4932" s="265">
        <f t="shared" si="1076"/>
        <v>237300.9931731697</v>
      </c>
      <c r="Q4932" s="265">
        <f t="shared" si="1077"/>
        <v>404294.4265719562</v>
      </c>
      <c r="R4932" s="266">
        <f t="shared" si="1078"/>
        <v>641595.41974512592</v>
      </c>
    </row>
    <row r="4933" spans="1:18" x14ac:dyDescent="0.3">
      <c r="A4933" s="82">
        <v>4902</v>
      </c>
      <c r="B4933" s="94">
        <f t="shared" si="1067"/>
        <v>3.2556013656107841E-41</v>
      </c>
      <c r="C4933" s="179">
        <f t="shared" si="1068"/>
        <v>3.2482572896201732E-41</v>
      </c>
      <c r="D4933" s="166">
        <f t="shared" si="1069"/>
        <v>2.2558277767625785E-3</v>
      </c>
      <c r="E4933" s="167">
        <f t="shared" si="1079"/>
        <v>24.291375447755232</v>
      </c>
      <c r="F4933" s="168">
        <f t="shared" si="1080"/>
        <v>11.060323589466961</v>
      </c>
      <c r="G4933" s="168">
        <f t="shared" si="1070"/>
        <v>384368.6218834059</v>
      </c>
      <c r="H4933" s="168">
        <f t="shared" si="1071"/>
        <v>271310.33852408634</v>
      </c>
      <c r="I4933" s="169">
        <f t="shared" si="1072"/>
        <v>655678.96040749224</v>
      </c>
      <c r="J4933" s="169">
        <f t="shared" si="1074"/>
        <v>619132.350080695</v>
      </c>
      <c r="K4933" s="95"/>
      <c r="L4933" s="265">
        <f t="shared" si="1073"/>
        <v>251334.6347979334</v>
      </c>
      <c r="M4933" s="265">
        <f>$G4933*NonHospFrac+theModel!$H4933*NonHospFrac</f>
        <v>404344.32560955884</v>
      </c>
      <c r="N4933" s="266">
        <f t="shared" si="1075"/>
        <v>655678.96040749224</v>
      </c>
      <c r="O4933" s="159"/>
      <c r="P4933" s="265">
        <f t="shared" si="1076"/>
        <v>237325.60062993347</v>
      </c>
      <c r="Q4933" s="265">
        <f t="shared" si="1077"/>
        <v>404342.77096788405</v>
      </c>
      <c r="R4933" s="266">
        <f t="shared" si="1078"/>
        <v>641668.37159781752</v>
      </c>
    </row>
    <row r="4934" spans="1:18" x14ac:dyDescent="0.3">
      <c r="A4934" s="82">
        <v>4903</v>
      </c>
      <c r="B4934" s="94">
        <f t="shared" si="1067"/>
        <v>3.1947852369194864E-41</v>
      </c>
      <c r="C4934" s="179">
        <f t="shared" si="1068"/>
        <v>3.1875783516412523E-41</v>
      </c>
      <c r="D4934" s="166">
        <f t="shared" si="1069"/>
        <v>2.2558277767625785E-3</v>
      </c>
      <c r="E4934" s="167">
        <f t="shared" si="1079"/>
        <v>24.291375447755232</v>
      </c>
      <c r="F4934" s="168">
        <f t="shared" si="1080"/>
        <v>11.062579417243724</v>
      </c>
      <c r="G4934" s="168">
        <f t="shared" si="1070"/>
        <v>384447.01646261936</v>
      </c>
      <c r="H4934" s="168">
        <f t="shared" si="1071"/>
        <v>271310.33852408634</v>
      </c>
      <c r="I4934" s="169">
        <f t="shared" si="1072"/>
        <v>655757.3549867057</v>
      </c>
      <c r="J4934" s="169">
        <f t="shared" si="1074"/>
        <v>619196.54311960668</v>
      </c>
      <c r="K4934" s="95"/>
      <c r="L4934" s="265">
        <f t="shared" si="1073"/>
        <v>251364.68498121898</v>
      </c>
      <c r="M4934" s="265">
        <f>$G4934*NonHospFrac+theModel!$H4934*NonHospFrac</f>
        <v>404392.6700054867</v>
      </c>
      <c r="N4934" s="266">
        <f t="shared" si="1075"/>
        <v>655757.3549867057</v>
      </c>
      <c r="O4934" s="159"/>
      <c r="P4934" s="265">
        <f t="shared" si="1076"/>
        <v>237350.20708364886</v>
      </c>
      <c r="Q4934" s="265">
        <f t="shared" si="1077"/>
        <v>404391.1153638119</v>
      </c>
      <c r="R4934" s="266">
        <f t="shared" si="1078"/>
        <v>641741.32244746073</v>
      </c>
    </row>
    <row r="4935" spans="1:18" x14ac:dyDescent="0.3">
      <c r="A4935" s="82">
        <v>4904</v>
      </c>
      <c r="B4935" s="94">
        <f t="shared" si="1067"/>
        <v>3.1351051814428678E-41</v>
      </c>
      <c r="C4935" s="179">
        <f t="shared" si="1068"/>
        <v>3.1280329240914968E-41</v>
      </c>
      <c r="D4935" s="166">
        <f t="shared" si="1069"/>
        <v>2.2558277767625785E-3</v>
      </c>
      <c r="E4935" s="167">
        <f t="shared" si="1079"/>
        <v>24.291375447755232</v>
      </c>
      <c r="F4935" s="168">
        <f t="shared" si="1080"/>
        <v>11.064835245020486</v>
      </c>
      <c r="G4935" s="168">
        <f t="shared" si="1070"/>
        <v>384525.4110418327</v>
      </c>
      <c r="H4935" s="168">
        <f t="shared" si="1071"/>
        <v>271310.33852408634</v>
      </c>
      <c r="I4935" s="169">
        <f t="shared" si="1072"/>
        <v>655835.74956591905</v>
      </c>
      <c r="J4935" s="169">
        <f t="shared" si="1074"/>
        <v>619260.73354188353</v>
      </c>
      <c r="K4935" s="95"/>
      <c r="L4935" s="265">
        <f t="shared" si="1073"/>
        <v>251394.73516450453</v>
      </c>
      <c r="M4935" s="265">
        <f>$G4935*NonHospFrac+theModel!$H4935*NonHospFrac</f>
        <v>404441.01440141449</v>
      </c>
      <c r="N4935" s="266">
        <f t="shared" si="1075"/>
        <v>655835.74956591905</v>
      </c>
      <c r="O4935" s="159"/>
      <c r="P4935" s="265">
        <f t="shared" si="1076"/>
        <v>237374.81253435672</v>
      </c>
      <c r="Q4935" s="265">
        <f t="shared" si="1077"/>
        <v>404439.45975973969</v>
      </c>
      <c r="R4935" s="266">
        <f t="shared" si="1078"/>
        <v>641814.27229409642</v>
      </c>
    </row>
    <row r="4936" spans="1:18" x14ac:dyDescent="0.3">
      <c r="A4936" s="82">
        <v>4905</v>
      </c>
      <c r="B4936" s="94">
        <f t="shared" si="1067"/>
        <v>3.0765399768113862E-41</v>
      </c>
      <c r="C4936" s="179">
        <f t="shared" si="1068"/>
        <v>3.0695998324753748E-41</v>
      </c>
      <c r="D4936" s="166">
        <f t="shared" si="1069"/>
        <v>2.2558277767625785E-3</v>
      </c>
      <c r="E4936" s="167">
        <f t="shared" si="1079"/>
        <v>24.291375447755232</v>
      </c>
      <c r="F4936" s="168">
        <f t="shared" si="1080"/>
        <v>11.067091072797249</v>
      </c>
      <c r="G4936" s="168">
        <f t="shared" si="1070"/>
        <v>384603.80562104622</v>
      </c>
      <c r="H4936" s="168">
        <f t="shared" si="1071"/>
        <v>271310.33852408634</v>
      </c>
      <c r="I4936" s="169">
        <f t="shared" si="1072"/>
        <v>655914.14414513251</v>
      </c>
      <c r="J4936" s="169">
        <f t="shared" si="1074"/>
        <v>619324.92134763254</v>
      </c>
      <c r="K4936" s="95"/>
      <c r="L4936" s="265">
        <f t="shared" si="1073"/>
        <v>251424.78534779014</v>
      </c>
      <c r="M4936" s="265">
        <f>$G4936*NonHospFrac+theModel!$H4936*NonHospFrac</f>
        <v>404489.3587973424</v>
      </c>
      <c r="N4936" s="266">
        <f t="shared" si="1075"/>
        <v>655914.14414513251</v>
      </c>
      <c r="O4936" s="159"/>
      <c r="P4936" s="265">
        <f t="shared" si="1076"/>
        <v>237399.41698209802</v>
      </c>
      <c r="Q4936" s="265">
        <f t="shared" si="1077"/>
        <v>404487.8041556676</v>
      </c>
      <c r="R4936" s="266">
        <f t="shared" si="1078"/>
        <v>641887.22113776556</v>
      </c>
    </row>
    <row r="4937" spans="1:18" x14ac:dyDescent="0.3">
      <c r="A4937" s="82">
        <v>4906</v>
      </c>
      <c r="B4937" s="94">
        <f t="shared" si="1067"/>
        <v>3.0190687970994194E-41</v>
      </c>
      <c r="C4937" s="179">
        <f t="shared" si="1068"/>
        <v>3.0122582978469653E-41</v>
      </c>
      <c r="D4937" s="166">
        <f t="shared" si="1069"/>
        <v>2.2558277767625785E-3</v>
      </c>
      <c r="E4937" s="167">
        <f t="shared" si="1079"/>
        <v>24.291375447755232</v>
      </c>
      <c r="F4937" s="168">
        <f t="shared" si="1080"/>
        <v>11.069346900574011</v>
      </c>
      <c r="G4937" s="168">
        <f t="shared" si="1070"/>
        <v>384682.20020025957</v>
      </c>
      <c r="H4937" s="168">
        <f t="shared" si="1071"/>
        <v>271310.33852408634</v>
      </c>
      <c r="I4937" s="169">
        <f t="shared" si="1072"/>
        <v>655992.53872434585</v>
      </c>
      <c r="J4937" s="169">
        <f t="shared" si="1074"/>
        <v>619389.10653696011</v>
      </c>
      <c r="K4937" s="95"/>
      <c r="L4937" s="265">
        <f t="shared" si="1073"/>
        <v>251454.83553107569</v>
      </c>
      <c r="M4937" s="265">
        <f>$G4937*NonHospFrac+theModel!$H4937*NonHospFrac</f>
        <v>404537.70319327019</v>
      </c>
      <c r="N4937" s="266">
        <f t="shared" si="1075"/>
        <v>655992.53872434585</v>
      </c>
      <c r="O4937" s="159"/>
      <c r="P4937" s="265">
        <f t="shared" si="1076"/>
        <v>237424.02042691354</v>
      </c>
      <c r="Q4937" s="265">
        <f t="shared" si="1077"/>
        <v>404536.1485515954</v>
      </c>
      <c r="R4937" s="266">
        <f t="shared" si="1078"/>
        <v>641960.16897850891</v>
      </c>
    </row>
    <row r="4938" spans="1:18" x14ac:dyDescent="0.3">
      <c r="A4938" s="82">
        <v>4907</v>
      </c>
      <c r="B4938" s="94">
        <f t="shared" si="1067"/>
        <v>2.9626712054188515E-41</v>
      </c>
      <c r="C4938" s="179">
        <f t="shared" si="1068"/>
        <v>2.9559879294202531E-41</v>
      </c>
      <c r="D4938" s="166">
        <f t="shared" si="1069"/>
        <v>2.2558277767625785E-3</v>
      </c>
      <c r="E4938" s="167">
        <f t="shared" si="1079"/>
        <v>24.291375447755232</v>
      </c>
      <c r="F4938" s="168">
        <f t="shared" si="1080"/>
        <v>11.071602728350774</v>
      </c>
      <c r="G4938" s="168">
        <f t="shared" si="1070"/>
        <v>384760.59477947309</v>
      </c>
      <c r="H4938" s="168">
        <f t="shared" si="1071"/>
        <v>271310.33852408634</v>
      </c>
      <c r="I4938" s="169">
        <f t="shared" si="1072"/>
        <v>656070.93330355943</v>
      </c>
      <c r="J4938" s="169">
        <f t="shared" si="1074"/>
        <v>619453.28910997324</v>
      </c>
      <c r="K4938" s="95"/>
      <c r="L4938" s="265">
        <f t="shared" si="1073"/>
        <v>251484.88571436133</v>
      </c>
      <c r="M4938" s="265">
        <f>$G4938*NonHospFrac+theModel!$H4938*NonHospFrac</f>
        <v>404586.0475891981</v>
      </c>
      <c r="N4938" s="266">
        <f t="shared" si="1075"/>
        <v>656070.93330355943</v>
      </c>
      <c r="O4938" s="159"/>
      <c r="P4938" s="265">
        <f t="shared" si="1076"/>
        <v>237448.62286884428</v>
      </c>
      <c r="Q4938" s="265">
        <f t="shared" si="1077"/>
        <v>404584.49294752331</v>
      </c>
      <c r="R4938" s="266">
        <f t="shared" si="1078"/>
        <v>642033.11581636756</v>
      </c>
    </row>
    <row r="4939" spans="1:18" x14ac:dyDescent="0.3">
      <c r="A4939" s="82">
        <v>4908</v>
      </c>
      <c r="B4939" s="94">
        <f t="shared" si="1067"/>
        <v>2.9073271466523636E-41</v>
      </c>
      <c r="C4939" s="179">
        <f t="shared" si="1068"/>
        <v>2.9007687173188091E-41</v>
      </c>
      <c r="D4939" s="166">
        <f t="shared" si="1069"/>
        <v>2.2558277767625785E-3</v>
      </c>
      <c r="E4939" s="167">
        <f t="shared" si="1079"/>
        <v>24.291375447755232</v>
      </c>
      <c r="F4939" s="168">
        <f t="shared" si="1080"/>
        <v>11.073858556127536</v>
      </c>
      <c r="G4939" s="168">
        <f t="shared" si="1070"/>
        <v>384838.98935868638</v>
      </c>
      <c r="H4939" s="168">
        <f t="shared" si="1071"/>
        <v>271310.33852408634</v>
      </c>
      <c r="I4939" s="169">
        <f t="shared" si="1072"/>
        <v>656149.32788277278</v>
      </c>
      <c r="J4939" s="169">
        <f t="shared" si="1074"/>
        <v>619517.46906677808</v>
      </c>
      <c r="K4939" s="95"/>
      <c r="L4939" s="265">
        <f t="shared" si="1073"/>
        <v>251514.93589764685</v>
      </c>
      <c r="M4939" s="265">
        <f>$G4939*NonHospFrac+theModel!$H4939*NonHospFrac</f>
        <v>404634.39198512584</v>
      </c>
      <c r="N4939" s="266">
        <f t="shared" si="1075"/>
        <v>656149.32788277266</v>
      </c>
      <c r="O4939" s="159"/>
      <c r="P4939" s="265">
        <f t="shared" si="1076"/>
        <v>237473.22430793097</v>
      </c>
      <c r="Q4939" s="265">
        <f t="shared" si="1077"/>
        <v>404632.83734345104</v>
      </c>
      <c r="R4939" s="266">
        <f t="shared" si="1078"/>
        <v>642106.06165138201</v>
      </c>
    </row>
    <row r="4940" spans="1:18" x14ac:dyDescent="0.3">
      <c r="A4940" s="82">
        <v>4909</v>
      </c>
      <c r="B4940" s="94">
        <f t="shared" si="1067"/>
        <v>2.8530169403211065E-41</v>
      </c>
      <c r="C4940" s="179">
        <f t="shared" si="1068"/>
        <v>2.846581025459556E-41</v>
      </c>
      <c r="D4940" s="166">
        <f t="shared" si="1069"/>
        <v>2.2558277767625785E-3</v>
      </c>
      <c r="E4940" s="167">
        <f t="shared" si="1079"/>
        <v>24.291375447755232</v>
      </c>
      <c r="F4940" s="168">
        <f t="shared" si="1080"/>
        <v>11.076114383904299</v>
      </c>
      <c r="G4940" s="168">
        <f t="shared" si="1070"/>
        <v>384917.3839378999</v>
      </c>
      <c r="H4940" s="168">
        <f t="shared" si="1071"/>
        <v>271310.33852408634</v>
      </c>
      <c r="I4940" s="169">
        <f t="shared" si="1072"/>
        <v>656227.72246198624</v>
      </c>
      <c r="J4940" s="169">
        <f t="shared" si="1074"/>
        <v>619581.64640748163</v>
      </c>
      <c r="K4940" s="95"/>
      <c r="L4940" s="265">
        <f t="shared" si="1073"/>
        <v>251544.98608093246</v>
      </c>
      <c r="M4940" s="265">
        <f>$G4940*NonHospFrac+theModel!$H4940*NonHospFrac</f>
        <v>404682.73638105375</v>
      </c>
      <c r="N4940" s="266">
        <f t="shared" si="1075"/>
        <v>656227.72246198624</v>
      </c>
      <c r="O4940" s="159"/>
      <c r="P4940" s="265">
        <f t="shared" si="1076"/>
        <v>237497.82474421462</v>
      </c>
      <c r="Q4940" s="265">
        <f t="shared" si="1077"/>
        <v>404681.18173937895</v>
      </c>
      <c r="R4940" s="266">
        <f t="shared" si="1078"/>
        <v>642179.00648359361</v>
      </c>
    </row>
    <row r="4941" spans="1:18" x14ac:dyDescent="0.3">
      <c r="A4941" s="82">
        <v>4910</v>
      </c>
      <c r="B4941" s="94">
        <f t="shared" si="1067"/>
        <v>2.7997212735869397E-41</v>
      </c>
      <c r="C4941" s="179">
        <f t="shared" si="1068"/>
        <v>2.7934055845707893E-41</v>
      </c>
      <c r="D4941" s="166">
        <f t="shared" si="1069"/>
        <v>2.2558277767625785E-3</v>
      </c>
      <c r="E4941" s="167">
        <f t="shared" si="1079"/>
        <v>24.291375447755232</v>
      </c>
      <c r="F4941" s="168">
        <f t="shared" si="1080"/>
        <v>11.078370211681062</v>
      </c>
      <c r="G4941" s="168">
        <f t="shared" si="1070"/>
        <v>384995.77851711324</v>
      </c>
      <c r="H4941" s="168">
        <f t="shared" si="1071"/>
        <v>271310.33852408634</v>
      </c>
      <c r="I4941" s="169">
        <f t="shared" si="1072"/>
        <v>656306.11704119958</v>
      </c>
      <c r="J4941" s="169">
        <f t="shared" si="1074"/>
        <v>619645.82113219041</v>
      </c>
      <c r="K4941" s="95"/>
      <c r="L4941" s="265">
        <f t="shared" si="1073"/>
        <v>251575.03626421801</v>
      </c>
      <c r="M4941" s="265">
        <f>$G4941*NonHospFrac+theModel!$H4941*NonHospFrac</f>
        <v>404731.08077698154</v>
      </c>
      <c r="N4941" s="266">
        <f t="shared" si="1075"/>
        <v>656306.11704119958</v>
      </c>
      <c r="O4941" s="159"/>
      <c r="P4941" s="265">
        <f t="shared" si="1076"/>
        <v>237522.42417773604</v>
      </c>
      <c r="Q4941" s="265">
        <f t="shared" si="1077"/>
        <v>404729.52613530675</v>
      </c>
      <c r="R4941" s="266">
        <f t="shared" si="1078"/>
        <v>642251.95031304285</v>
      </c>
    </row>
    <row r="4942" spans="1:18" x14ac:dyDescent="0.3">
      <c r="A4942" s="82">
        <v>4911</v>
      </c>
      <c r="B4942" s="94">
        <f t="shared" si="1067"/>
        <v>2.747421194384089E-41</v>
      </c>
      <c r="C4942" s="179">
        <f t="shared" si="1068"/>
        <v>2.741223485339331E-41</v>
      </c>
      <c r="D4942" s="166">
        <f t="shared" si="1069"/>
        <v>2.2558277767625785E-3</v>
      </c>
      <c r="E4942" s="167">
        <f t="shared" si="1079"/>
        <v>24.291375447755232</v>
      </c>
      <c r="F4942" s="168">
        <f t="shared" si="1080"/>
        <v>11.080626039457824</v>
      </c>
      <c r="G4942" s="168">
        <f t="shared" si="1070"/>
        <v>385074.17309632676</v>
      </c>
      <c r="H4942" s="168">
        <f t="shared" si="1071"/>
        <v>271310.33852408634</v>
      </c>
      <c r="I4942" s="169">
        <f t="shared" si="1072"/>
        <v>656384.51162041305</v>
      </c>
      <c r="J4942" s="169">
        <f t="shared" si="1074"/>
        <v>619709.99324101117</v>
      </c>
      <c r="K4942" s="95"/>
      <c r="L4942" s="265">
        <f t="shared" si="1073"/>
        <v>251605.08644750362</v>
      </c>
      <c r="M4942" s="265">
        <f>$G4942*NonHospFrac+theModel!$H4942*NonHospFrac</f>
        <v>404779.42517290945</v>
      </c>
      <c r="N4942" s="266">
        <f t="shared" si="1075"/>
        <v>656384.51162041305</v>
      </c>
      <c r="O4942" s="159"/>
      <c r="P4942" s="265">
        <f t="shared" si="1076"/>
        <v>237547.02260853615</v>
      </c>
      <c r="Q4942" s="265">
        <f t="shared" si="1077"/>
        <v>404777.87053123466</v>
      </c>
      <c r="R4942" s="266">
        <f t="shared" si="1078"/>
        <v>642324.89313977084</v>
      </c>
    </row>
    <row r="4943" spans="1:18" x14ac:dyDescent="0.3">
      <c r="A4943" s="82">
        <v>4912</v>
      </c>
      <c r="B4943" s="94">
        <f t="shared" si="1067"/>
        <v>2.6960981046803873E-41</v>
      </c>
      <c r="C4943" s="179">
        <f t="shared" si="1068"/>
        <v>2.6900161716869721E-41</v>
      </c>
      <c r="D4943" s="166">
        <f t="shared" si="1069"/>
        <v>2.2558277767625785E-3</v>
      </c>
      <c r="E4943" s="167">
        <f t="shared" si="1079"/>
        <v>24.291375447755232</v>
      </c>
      <c r="F4943" s="168">
        <f t="shared" si="1080"/>
        <v>11.082881867234587</v>
      </c>
      <c r="G4943" s="168">
        <f t="shared" si="1070"/>
        <v>385152.56767554011</v>
      </c>
      <c r="H4943" s="168">
        <f t="shared" si="1071"/>
        <v>271310.33852408634</v>
      </c>
      <c r="I4943" s="169">
        <f t="shared" si="1072"/>
        <v>656462.90619962639</v>
      </c>
      <c r="J4943" s="169">
        <f t="shared" si="1074"/>
        <v>619774.1627340503</v>
      </c>
      <c r="K4943" s="95"/>
      <c r="L4943" s="265">
        <f t="shared" si="1073"/>
        <v>251635.13663078917</v>
      </c>
      <c r="M4943" s="265">
        <f>$G4943*NonHospFrac+theModel!$H4943*NonHospFrac</f>
        <v>404827.76956883725</v>
      </c>
      <c r="N4943" s="266">
        <f t="shared" si="1075"/>
        <v>656462.90619962639</v>
      </c>
      <c r="O4943" s="159"/>
      <c r="P4943" s="265">
        <f t="shared" si="1076"/>
        <v>237571.62003665575</v>
      </c>
      <c r="Q4943" s="265">
        <f t="shared" si="1077"/>
        <v>404826.21492716245</v>
      </c>
      <c r="R4943" s="266">
        <f t="shared" si="1078"/>
        <v>642397.8349638182</v>
      </c>
    </row>
    <row r="4944" spans="1:18" x14ac:dyDescent="0.3">
      <c r="A4944" s="82">
        <v>4913</v>
      </c>
      <c r="B4944" s="94">
        <f t="shared" si="1067"/>
        <v>2.6457337538631405E-41</v>
      </c>
      <c r="C4944" s="179">
        <f t="shared" si="1068"/>
        <v>2.6397654341712576E-41</v>
      </c>
      <c r="D4944" s="166">
        <f t="shared" si="1069"/>
        <v>2.2558277767625785E-3</v>
      </c>
      <c r="E4944" s="167">
        <f t="shared" si="1079"/>
        <v>24.291375447755232</v>
      </c>
      <c r="F4944" s="168">
        <f t="shared" si="1080"/>
        <v>11.085137695011349</v>
      </c>
      <c r="G4944" s="168">
        <f t="shared" si="1070"/>
        <v>385230.96225475351</v>
      </c>
      <c r="H4944" s="168">
        <f t="shared" si="1071"/>
        <v>271310.33852408634</v>
      </c>
      <c r="I4944" s="169">
        <f t="shared" si="1072"/>
        <v>656541.30077883985</v>
      </c>
      <c r="J4944" s="169">
        <f t="shared" si="1074"/>
        <v>619838.32961141469</v>
      </c>
      <c r="K4944" s="95"/>
      <c r="L4944" s="265">
        <f t="shared" si="1073"/>
        <v>251665.18681407475</v>
      </c>
      <c r="M4944" s="265">
        <f>$G4944*NonHospFrac+theModel!$H4944*NonHospFrac</f>
        <v>404876.1139647651</v>
      </c>
      <c r="N4944" s="266">
        <f t="shared" si="1075"/>
        <v>656541.30077883985</v>
      </c>
      <c r="O4944" s="159"/>
      <c r="P4944" s="265">
        <f t="shared" si="1076"/>
        <v>237596.21646213578</v>
      </c>
      <c r="Q4944" s="265">
        <f t="shared" si="1077"/>
        <v>404874.5593230903</v>
      </c>
      <c r="R4944" s="266">
        <f t="shared" si="1078"/>
        <v>642470.77578522614</v>
      </c>
    </row>
    <row r="4945" spans="1:18" x14ac:dyDescent="0.3">
      <c r="A4945" s="82">
        <v>4914</v>
      </c>
      <c r="B4945" s="94">
        <f t="shared" si="1067"/>
        <v>2.5963102322497865E-41</v>
      </c>
      <c r="C4945" s="179">
        <f t="shared" si="1068"/>
        <v>2.5904534035107844E-41</v>
      </c>
      <c r="D4945" s="166">
        <f t="shared" si="1069"/>
        <v>2.2558277767625785E-3</v>
      </c>
      <c r="E4945" s="167">
        <f t="shared" si="1079"/>
        <v>24.291375447755232</v>
      </c>
      <c r="F4945" s="168">
        <f t="shared" si="1080"/>
        <v>11.087393522788112</v>
      </c>
      <c r="G4945" s="168">
        <f t="shared" si="1070"/>
        <v>385309.35683396691</v>
      </c>
      <c r="H4945" s="168">
        <f t="shared" si="1071"/>
        <v>271310.33852408634</v>
      </c>
      <c r="I4945" s="169">
        <f t="shared" si="1072"/>
        <v>656619.69535805332</v>
      </c>
      <c r="J4945" s="169">
        <f t="shared" si="1074"/>
        <v>619902.49387321086</v>
      </c>
      <c r="K4945" s="95"/>
      <c r="L4945" s="265">
        <f t="shared" si="1073"/>
        <v>251695.23699736033</v>
      </c>
      <c r="M4945" s="265">
        <f>$G4945*NonHospFrac+theModel!$H4945*NonHospFrac</f>
        <v>404924.45836069295</v>
      </c>
      <c r="N4945" s="266">
        <f t="shared" si="1075"/>
        <v>656619.69535805332</v>
      </c>
      <c r="O4945" s="159"/>
      <c r="P4945" s="265">
        <f t="shared" si="1076"/>
        <v>237620.81188501709</v>
      </c>
      <c r="Q4945" s="265">
        <f t="shared" si="1077"/>
        <v>404922.90371901816</v>
      </c>
      <c r="R4945" s="266">
        <f t="shared" si="1078"/>
        <v>642543.71560403518</v>
      </c>
    </row>
    <row r="4946" spans="1:18" x14ac:dyDescent="0.3">
      <c r="A4946" s="82">
        <v>4915</v>
      </c>
      <c r="B4946" s="94">
        <f t="shared" si="1067"/>
        <v>2.5478099647185592E-41</v>
      </c>
      <c r="C4946" s="179">
        <f t="shared" si="1068"/>
        <v>2.5420625442302343E-41</v>
      </c>
      <c r="D4946" s="166">
        <f t="shared" si="1069"/>
        <v>2.2558277767625785E-3</v>
      </c>
      <c r="E4946" s="167">
        <f t="shared" si="1079"/>
        <v>24.291375447755232</v>
      </c>
      <c r="F4946" s="168">
        <f t="shared" si="1080"/>
        <v>11.089649350564875</v>
      </c>
      <c r="G4946" s="168">
        <f t="shared" si="1070"/>
        <v>385387.75141318038</v>
      </c>
      <c r="H4946" s="168">
        <f t="shared" si="1071"/>
        <v>271310.33852408634</v>
      </c>
      <c r="I4946" s="169">
        <f t="shared" si="1072"/>
        <v>656698.08993726666</v>
      </c>
      <c r="J4946" s="169">
        <f t="shared" si="1074"/>
        <v>619966.65551954531</v>
      </c>
      <c r="K4946" s="95"/>
      <c r="L4946" s="265">
        <f t="shared" si="1073"/>
        <v>251725.28718064592</v>
      </c>
      <c r="M4946" s="265">
        <f>$G4946*NonHospFrac+theModel!$H4946*NonHospFrac</f>
        <v>404972.8027566208</v>
      </c>
      <c r="N4946" s="266">
        <f t="shared" si="1075"/>
        <v>656698.08993726666</v>
      </c>
      <c r="O4946" s="159"/>
      <c r="P4946" s="265">
        <f t="shared" si="1076"/>
        <v>237645.40630534056</v>
      </c>
      <c r="Q4946" s="265">
        <f t="shared" si="1077"/>
        <v>404971.24811494601</v>
      </c>
      <c r="R4946" s="266">
        <f t="shared" si="1078"/>
        <v>642616.65442028653</v>
      </c>
    </row>
    <row r="4947" spans="1:18" x14ac:dyDescent="0.3">
      <c r="A4947" s="82">
        <v>4916</v>
      </c>
      <c r="B4947" s="94">
        <f t="shared" si="1067"/>
        <v>2.5002157044593307E-41</v>
      </c>
      <c r="C4947" s="179">
        <f t="shared" si="1068"/>
        <v>2.4945756484253132E-41</v>
      </c>
      <c r="D4947" s="166">
        <f t="shared" si="1069"/>
        <v>2.2558277767625785E-3</v>
      </c>
      <c r="E4947" s="167">
        <f t="shared" si="1079"/>
        <v>24.291375447755232</v>
      </c>
      <c r="F4947" s="168">
        <f t="shared" si="1080"/>
        <v>11.091905178341637</v>
      </c>
      <c r="G4947" s="168">
        <f t="shared" si="1070"/>
        <v>385466.14599239378</v>
      </c>
      <c r="H4947" s="168">
        <f t="shared" si="1071"/>
        <v>271310.33852408634</v>
      </c>
      <c r="I4947" s="169">
        <f t="shared" si="1072"/>
        <v>656776.48451648012</v>
      </c>
      <c r="J4947" s="169">
        <f t="shared" si="1074"/>
        <v>620030.81455052481</v>
      </c>
      <c r="K4947" s="95"/>
      <c r="L4947" s="265">
        <f t="shared" si="1073"/>
        <v>251755.3373639315</v>
      </c>
      <c r="M4947" s="265">
        <f>$G4947*NonHospFrac+theModel!$H4947*NonHospFrac</f>
        <v>405021.14715254866</v>
      </c>
      <c r="N4947" s="266">
        <f t="shared" si="1075"/>
        <v>656776.48451648012</v>
      </c>
      <c r="O4947" s="159"/>
      <c r="P4947" s="265">
        <f t="shared" si="1076"/>
        <v>237669.99972314702</v>
      </c>
      <c r="Q4947" s="265">
        <f t="shared" si="1077"/>
        <v>405019.59251087386</v>
      </c>
      <c r="R4947" s="266">
        <f t="shared" si="1078"/>
        <v>642689.59223402082</v>
      </c>
    </row>
    <row r="4948" spans="1:18" x14ac:dyDescent="0.3">
      <c r="A4948" s="82">
        <v>4917</v>
      </c>
      <c r="B4948" s="94">
        <f t="shared" si="1067"/>
        <v>2.4535105268400567E-41</v>
      </c>
      <c r="C4948" s="179">
        <f t="shared" si="1068"/>
        <v>2.4479758296430313E-41</v>
      </c>
      <c r="D4948" s="166">
        <f t="shared" si="1069"/>
        <v>2.2558277767625785E-3</v>
      </c>
      <c r="E4948" s="167">
        <f t="shared" si="1079"/>
        <v>24.291375447755232</v>
      </c>
      <c r="F4948" s="168">
        <f t="shared" si="1080"/>
        <v>11.0941610061184</v>
      </c>
      <c r="G4948" s="168">
        <f t="shared" si="1070"/>
        <v>385544.54057160718</v>
      </c>
      <c r="H4948" s="168">
        <f t="shared" si="1071"/>
        <v>271310.33852408634</v>
      </c>
      <c r="I4948" s="169">
        <f t="shared" si="1072"/>
        <v>656854.87909569358</v>
      </c>
      <c r="J4948" s="169">
        <f t="shared" si="1074"/>
        <v>620094.97096625587</v>
      </c>
      <c r="K4948" s="95"/>
      <c r="L4948" s="265">
        <f t="shared" si="1073"/>
        <v>251785.38754721705</v>
      </c>
      <c r="M4948" s="265">
        <f>$G4948*NonHospFrac+theModel!$H4948*NonHospFrac</f>
        <v>405069.49154847645</v>
      </c>
      <c r="N4948" s="266">
        <f t="shared" si="1075"/>
        <v>656854.87909569347</v>
      </c>
      <c r="O4948" s="159"/>
      <c r="P4948" s="265">
        <f t="shared" si="1076"/>
        <v>237694.59213847734</v>
      </c>
      <c r="Q4948" s="265">
        <f t="shared" si="1077"/>
        <v>405067.93690680165</v>
      </c>
      <c r="R4948" s="266">
        <f t="shared" si="1078"/>
        <v>642762.52904527902</v>
      </c>
    </row>
    <row r="4949" spans="1:18" x14ac:dyDescent="0.3">
      <c r="A4949" s="82">
        <v>4918</v>
      </c>
      <c r="B4949" s="94">
        <f t="shared" si="1067"/>
        <v>2.4076778233887347E-41</v>
      </c>
      <c r="C4949" s="179">
        <f t="shared" si="1068"/>
        <v>2.402246516877239E-41</v>
      </c>
      <c r="D4949" s="166">
        <f t="shared" si="1069"/>
        <v>2.2558277767625785E-3</v>
      </c>
      <c r="E4949" s="167">
        <f t="shared" si="1079"/>
        <v>24.291375447755232</v>
      </c>
      <c r="F4949" s="168">
        <f t="shared" si="1080"/>
        <v>11.096416833895162</v>
      </c>
      <c r="G4949" s="168">
        <f t="shared" si="1070"/>
        <v>385622.93515082065</v>
      </c>
      <c r="H4949" s="168">
        <f t="shared" si="1071"/>
        <v>271310.33852408634</v>
      </c>
      <c r="I4949" s="169">
        <f t="shared" si="1072"/>
        <v>656933.27367490693</v>
      </c>
      <c r="J4949" s="169">
        <f t="shared" si="1074"/>
        <v>620159.12476684502</v>
      </c>
      <c r="K4949" s="95"/>
      <c r="L4949" s="265">
        <f t="shared" si="1073"/>
        <v>251815.43773050266</v>
      </c>
      <c r="M4949" s="265">
        <f>$G4949*NonHospFrac+theModel!$H4949*NonHospFrac</f>
        <v>405117.8359444043</v>
      </c>
      <c r="N4949" s="266">
        <f t="shared" si="1075"/>
        <v>656933.27367490693</v>
      </c>
      <c r="O4949" s="159"/>
      <c r="P4949" s="265">
        <f t="shared" si="1076"/>
        <v>237719.18355137244</v>
      </c>
      <c r="Q4949" s="265">
        <f t="shared" si="1077"/>
        <v>405116.28130272951</v>
      </c>
      <c r="R4949" s="266">
        <f t="shared" si="1078"/>
        <v>642835.46485410188</v>
      </c>
    </row>
    <row r="4950" spans="1:18" x14ac:dyDescent="0.3">
      <c r="A4950" s="82">
        <v>4919</v>
      </c>
      <c r="B4950" s="94">
        <f t="shared" si="1067"/>
        <v>2.3627012958872114E-41</v>
      </c>
      <c r="C4950" s="179">
        <f t="shared" si="1068"/>
        <v>2.3573714486757562E-41</v>
      </c>
      <c r="D4950" s="166">
        <f t="shared" si="1069"/>
        <v>2.2558277767625785E-3</v>
      </c>
      <c r="E4950" s="167">
        <f t="shared" si="1079"/>
        <v>24.291375447755232</v>
      </c>
      <c r="F4950" s="168">
        <f t="shared" si="1080"/>
        <v>11.098672661671925</v>
      </c>
      <c r="G4950" s="168">
        <f t="shared" si="1070"/>
        <v>385701.32973003405</v>
      </c>
      <c r="H4950" s="168">
        <f t="shared" si="1071"/>
        <v>271310.33852408634</v>
      </c>
      <c r="I4950" s="169">
        <f t="shared" si="1072"/>
        <v>657011.66825412039</v>
      </c>
      <c r="J4950" s="169">
        <f t="shared" si="1074"/>
        <v>620223.27595239913</v>
      </c>
      <c r="K4950" s="95"/>
      <c r="L4950" s="265">
        <f t="shared" si="1073"/>
        <v>251845.48791378824</v>
      </c>
      <c r="M4950" s="265">
        <f>$G4950*NonHospFrac+theModel!$H4950*NonHospFrac</f>
        <v>405166.18034033215</v>
      </c>
      <c r="N4950" s="266">
        <f t="shared" si="1075"/>
        <v>657011.66825412039</v>
      </c>
      <c r="O4950" s="159"/>
      <c r="P4950" s="265">
        <f t="shared" si="1076"/>
        <v>237743.77396187311</v>
      </c>
      <c r="Q4950" s="265">
        <f t="shared" si="1077"/>
        <v>405164.62569865736</v>
      </c>
      <c r="R4950" s="266">
        <f t="shared" si="1078"/>
        <v>642908.3996605305</v>
      </c>
    </row>
    <row r="4951" spans="1:18" x14ac:dyDescent="0.3">
      <c r="A4951" s="82">
        <v>4920</v>
      </c>
      <c r="B4951" s="94">
        <f t="shared" si="1067"/>
        <v>2.3185649505755316E-41</v>
      </c>
      <c r="C4951" s="179">
        <f t="shared" si="1068"/>
        <v>2.3133346673577951E-41</v>
      </c>
      <c r="D4951" s="166">
        <f t="shared" si="1069"/>
        <v>2.2558277767625785E-3</v>
      </c>
      <c r="E4951" s="167">
        <f t="shared" si="1079"/>
        <v>24.291375447755232</v>
      </c>
      <c r="F4951" s="168">
        <f t="shared" si="1080"/>
        <v>11.100928489448687</v>
      </c>
      <c r="G4951" s="168">
        <f t="shared" si="1070"/>
        <v>385779.72430924757</v>
      </c>
      <c r="H4951" s="168">
        <f t="shared" si="1071"/>
        <v>271310.33852408634</v>
      </c>
      <c r="I4951" s="169">
        <f t="shared" si="1072"/>
        <v>657090.06283333385</v>
      </c>
      <c r="J4951" s="169">
        <f t="shared" si="1074"/>
        <v>620287.42452302459</v>
      </c>
      <c r="K4951" s="95"/>
      <c r="L4951" s="265">
        <f t="shared" si="1073"/>
        <v>251875.53809707385</v>
      </c>
      <c r="M4951" s="265">
        <f>$G4951*NonHospFrac+theModel!$H4951*NonHospFrac</f>
        <v>405214.52473626006</v>
      </c>
      <c r="N4951" s="266">
        <f t="shared" si="1075"/>
        <v>657090.06283333385</v>
      </c>
      <c r="O4951" s="159"/>
      <c r="P4951" s="265">
        <f t="shared" si="1076"/>
        <v>237768.36337002026</v>
      </c>
      <c r="Q4951" s="265">
        <f t="shared" si="1077"/>
        <v>405212.97009458527</v>
      </c>
      <c r="R4951" s="266">
        <f t="shared" si="1078"/>
        <v>642981.3334646055</v>
      </c>
    </row>
    <row r="4952" spans="1:18" x14ac:dyDescent="0.3">
      <c r="A4952" s="82">
        <v>4921</v>
      </c>
      <c r="B4952" s="94">
        <f t="shared" si="1067"/>
        <v>2.2752530924645253E-41</v>
      </c>
      <c r="C4952" s="179">
        <f t="shared" si="1068"/>
        <v>2.270120513339379E-41</v>
      </c>
      <c r="D4952" s="166">
        <f t="shared" si="1069"/>
        <v>2.2558277767625785E-3</v>
      </c>
      <c r="E4952" s="167">
        <f t="shared" si="1079"/>
        <v>24.291375447755232</v>
      </c>
      <c r="F4952" s="168">
        <f t="shared" si="1080"/>
        <v>11.10318431722545</v>
      </c>
      <c r="G4952" s="168">
        <f t="shared" si="1070"/>
        <v>385858.11888846086</v>
      </c>
      <c r="H4952" s="168">
        <f t="shared" si="1071"/>
        <v>271310.33852408634</v>
      </c>
      <c r="I4952" s="169">
        <f t="shared" si="1072"/>
        <v>657168.4574125472</v>
      </c>
      <c r="J4952" s="169">
        <f t="shared" si="1074"/>
        <v>620351.57047882793</v>
      </c>
      <c r="K4952" s="95"/>
      <c r="L4952" s="265">
        <f t="shared" si="1073"/>
        <v>251905.58828035937</v>
      </c>
      <c r="M4952" s="265">
        <f>$G4952*NonHospFrac+theModel!$H4952*NonHospFrac</f>
        <v>405262.8691321878</v>
      </c>
      <c r="N4952" s="266">
        <f t="shared" si="1075"/>
        <v>657168.4574125472</v>
      </c>
      <c r="O4952" s="159"/>
      <c r="P4952" s="265">
        <f t="shared" si="1076"/>
        <v>237792.95177585466</v>
      </c>
      <c r="Q4952" s="265">
        <f t="shared" si="1077"/>
        <v>405261.314490513</v>
      </c>
      <c r="R4952" s="266">
        <f t="shared" si="1078"/>
        <v>643054.26626636763</v>
      </c>
    </row>
    <row r="4953" spans="1:18" x14ac:dyDescent="0.3">
      <c r="A4953" s="82">
        <v>4922</v>
      </c>
      <c r="B4953" s="94">
        <f t="shared" si="1067"/>
        <v>2.2327503197546255E-41</v>
      </c>
      <c r="C4953" s="179">
        <f t="shared" si="1068"/>
        <v>2.2277136195647476E-41</v>
      </c>
      <c r="D4953" s="166">
        <f t="shared" si="1069"/>
        <v>2.2558277767625785E-3</v>
      </c>
      <c r="E4953" s="167">
        <f t="shared" si="1079"/>
        <v>24.291375447755232</v>
      </c>
      <c r="F4953" s="168">
        <f t="shared" si="1080"/>
        <v>11.105440145002213</v>
      </c>
      <c r="G4953" s="168">
        <f t="shared" si="1070"/>
        <v>385936.51346767438</v>
      </c>
      <c r="H4953" s="168">
        <f t="shared" si="1071"/>
        <v>271310.33852408634</v>
      </c>
      <c r="I4953" s="169">
        <f t="shared" si="1072"/>
        <v>657246.85199176078</v>
      </c>
      <c r="J4953" s="169">
        <f t="shared" si="1074"/>
        <v>620415.71381991601</v>
      </c>
      <c r="K4953" s="95"/>
      <c r="L4953" s="265">
        <f t="shared" si="1073"/>
        <v>251935.63846364498</v>
      </c>
      <c r="M4953" s="265">
        <f>$G4953*NonHospFrac+theModel!$H4953*NonHospFrac</f>
        <v>405311.21352811571</v>
      </c>
      <c r="N4953" s="266">
        <f t="shared" si="1075"/>
        <v>657246.85199176066</v>
      </c>
      <c r="O4953" s="159"/>
      <c r="P4953" s="265">
        <f t="shared" si="1076"/>
        <v>237817.5391794173</v>
      </c>
      <c r="Q4953" s="265">
        <f t="shared" si="1077"/>
        <v>405309.65888644091</v>
      </c>
      <c r="R4953" s="266">
        <f t="shared" si="1078"/>
        <v>643127.19806585822</v>
      </c>
    </row>
    <row r="4954" spans="1:18" x14ac:dyDescent="0.3">
      <c r="A4954" s="82">
        <v>4923</v>
      </c>
      <c r="B4954" s="94">
        <f t="shared" si="1067"/>
        <v>2.1910415183589549E-41</v>
      </c>
      <c r="C4954" s="179">
        <f t="shared" si="1068"/>
        <v>2.1860989060418008E-41</v>
      </c>
      <c r="D4954" s="166">
        <f t="shared" si="1069"/>
        <v>2.2558277767625785E-3</v>
      </c>
      <c r="E4954" s="167">
        <f t="shared" si="1079"/>
        <v>24.291375447755232</v>
      </c>
      <c r="F4954" s="168">
        <f t="shared" si="1080"/>
        <v>11.107695972778975</v>
      </c>
      <c r="G4954" s="168">
        <f t="shared" si="1070"/>
        <v>386014.90804688772</v>
      </c>
      <c r="H4954" s="168">
        <f t="shared" si="1071"/>
        <v>271310.33852408634</v>
      </c>
      <c r="I4954" s="169">
        <f t="shared" si="1072"/>
        <v>657325.24657097412</v>
      </c>
      <c r="J4954" s="169">
        <f t="shared" si="1074"/>
        <v>620479.85454639501</v>
      </c>
      <c r="K4954" s="95"/>
      <c r="L4954" s="265">
        <f t="shared" si="1073"/>
        <v>251965.68864693053</v>
      </c>
      <c r="M4954" s="265">
        <f>$G4954*NonHospFrac+theModel!$H4954*NonHospFrac</f>
        <v>405359.5579240435</v>
      </c>
      <c r="N4954" s="266">
        <f t="shared" si="1075"/>
        <v>657325.24657097401</v>
      </c>
      <c r="O4954" s="159"/>
      <c r="P4954" s="265">
        <f t="shared" si="1076"/>
        <v>237842.12558074892</v>
      </c>
      <c r="Q4954" s="265">
        <f t="shared" si="1077"/>
        <v>405358.00328236871</v>
      </c>
      <c r="R4954" s="266">
        <f t="shared" si="1078"/>
        <v>643200.12886311766</v>
      </c>
    </row>
    <row r="4955" spans="1:18" x14ac:dyDescent="0.3">
      <c r="A4955" s="82">
        <v>4924</v>
      </c>
      <c r="B4955" s="94">
        <f t="shared" si="1067"/>
        <v>2.1501118565287222E-41</v>
      </c>
      <c r="C4955" s="179">
        <f t="shared" si="1068"/>
        <v>2.1452615744796182E-41</v>
      </c>
      <c r="D4955" s="166">
        <f t="shared" si="1069"/>
        <v>2.2558277767625785E-3</v>
      </c>
      <c r="E4955" s="167">
        <f t="shared" si="1079"/>
        <v>24.291375447755232</v>
      </c>
      <c r="F4955" s="168">
        <f t="shared" si="1080"/>
        <v>11.109951800555738</v>
      </c>
      <c r="G4955" s="168">
        <f t="shared" si="1070"/>
        <v>386093.30262610124</v>
      </c>
      <c r="H4955" s="168">
        <f t="shared" si="1071"/>
        <v>271310.33852408634</v>
      </c>
      <c r="I4955" s="169">
        <f t="shared" si="1072"/>
        <v>657403.64115018758</v>
      </c>
      <c r="J4955" s="169">
        <f t="shared" si="1074"/>
        <v>620543.9926583718</v>
      </c>
      <c r="K4955" s="95"/>
      <c r="L4955" s="265">
        <f t="shared" si="1073"/>
        <v>251995.73883021614</v>
      </c>
      <c r="M4955" s="265">
        <f>$G4955*NonHospFrac+theModel!$H4955*NonHospFrac</f>
        <v>405407.90231997141</v>
      </c>
      <c r="N4955" s="266">
        <f t="shared" si="1075"/>
        <v>657403.64115018758</v>
      </c>
      <c r="O4955" s="159"/>
      <c r="P4955" s="265">
        <f t="shared" si="1076"/>
        <v>237866.71097989049</v>
      </c>
      <c r="Q4955" s="265">
        <f t="shared" si="1077"/>
        <v>405406.34767829662</v>
      </c>
      <c r="R4955" s="266">
        <f t="shared" si="1078"/>
        <v>643273.05865818704</v>
      </c>
    </row>
    <row r="4956" spans="1:18" x14ac:dyDescent="0.3">
      <c r="A4956" s="82">
        <v>4925</v>
      </c>
      <c r="B4956" s="94">
        <f t="shared" si="1067"/>
        <v>2.1099467795790131E-41</v>
      </c>
      <c r="C4956" s="179">
        <f t="shared" si="1068"/>
        <v>2.105187103026148E-41</v>
      </c>
      <c r="D4956" s="166">
        <f t="shared" si="1069"/>
        <v>2.2558277767625785E-3</v>
      </c>
      <c r="E4956" s="167">
        <f t="shared" si="1079"/>
        <v>24.291375447755232</v>
      </c>
      <c r="F4956" s="168">
        <f t="shared" si="1080"/>
        <v>11.1122076283325</v>
      </c>
      <c r="G4956" s="168">
        <f t="shared" si="1070"/>
        <v>386171.69720531459</v>
      </c>
      <c r="H4956" s="168">
        <f t="shared" si="1071"/>
        <v>271310.33852408634</v>
      </c>
      <c r="I4956" s="169">
        <f t="shared" si="1072"/>
        <v>657482.03572940093</v>
      </c>
      <c r="J4956" s="169">
        <f t="shared" si="1074"/>
        <v>620608.12815595279</v>
      </c>
      <c r="K4956" s="95"/>
      <c r="L4956" s="265">
        <f t="shared" si="1073"/>
        <v>252025.78901350169</v>
      </c>
      <c r="M4956" s="265">
        <f>$G4956*NonHospFrac+theModel!$H4956*NonHospFrac</f>
        <v>405456.24671589921</v>
      </c>
      <c r="N4956" s="266">
        <f t="shared" si="1075"/>
        <v>657482.03572940093</v>
      </c>
      <c r="O4956" s="159"/>
      <c r="P4956" s="265">
        <f t="shared" si="1076"/>
        <v>237891.29537688271</v>
      </c>
      <c r="Q4956" s="265">
        <f t="shared" si="1077"/>
        <v>405454.69207422441</v>
      </c>
      <c r="R4956" s="266">
        <f t="shared" si="1078"/>
        <v>643345.98745110712</v>
      </c>
    </row>
    <row r="4957" spans="1:18" x14ac:dyDescent="0.3">
      <c r="A4957" s="82">
        <v>4926</v>
      </c>
      <c r="B4957" s="94">
        <f t="shared" si="1067"/>
        <v>2.0705320047131129E-41</v>
      </c>
      <c r="C4957" s="179">
        <f t="shared" si="1068"/>
        <v>2.0658612411042051E-41</v>
      </c>
      <c r="D4957" s="166">
        <f t="shared" si="1069"/>
        <v>2.2558277767625785E-3</v>
      </c>
      <c r="E4957" s="167">
        <f t="shared" si="1079"/>
        <v>24.291375447755232</v>
      </c>
      <c r="F4957" s="168">
        <f t="shared" si="1080"/>
        <v>11.114463456109263</v>
      </c>
      <c r="G4957" s="168">
        <f t="shared" si="1070"/>
        <v>386250.09178452805</v>
      </c>
      <c r="H4957" s="168">
        <f t="shared" si="1071"/>
        <v>271310.33852408634</v>
      </c>
      <c r="I4957" s="169">
        <f t="shared" si="1072"/>
        <v>657560.43030861439</v>
      </c>
      <c r="J4957" s="169">
        <f t="shared" si="1074"/>
        <v>620672.26103924483</v>
      </c>
      <c r="K4957" s="95"/>
      <c r="L4957" s="265">
        <f t="shared" si="1073"/>
        <v>252055.8391967873</v>
      </c>
      <c r="M4957" s="265">
        <f>$G4957*NonHospFrac+theModel!$H4957*NonHospFrac</f>
        <v>405504.59111182706</v>
      </c>
      <c r="N4957" s="266">
        <f t="shared" si="1075"/>
        <v>657560.43030861439</v>
      </c>
      <c r="O4957" s="159"/>
      <c r="P4957" s="265">
        <f t="shared" si="1076"/>
        <v>237915.87877176658</v>
      </c>
      <c r="Q4957" s="265">
        <f t="shared" si="1077"/>
        <v>405503.03647015226</v>
      </c>
      <c r="R4957" s="266">
        <f t="shared" si="1078"/>
        <v>643418.91524191888</v>
      </c>
    </row>
    <row r="4958" spans="1:18" x14ac:dyDescent="0.3">
      <c r="A4958" s="82">
        <v>4927</v>
      </c>
      <c r="B4958" s="94">
        <f t="shared" si="1067"/>
        <v>2.0318535159435093E-41</v>
      </c>
      <c r="C4958" s="179">
        <f t="shared" si="1068"/>
        <v>2.0272700043439312E-41</v>
      </c>
      <c r="D4958" s="166">
        <f t="shared" si="1069"/>
        <v>2.2558277767625785E-3</v>
      </c>
      <c r="E4958" s="167">
        <f t="shared" si="1079"/>
        <v>24.291375447755232</v>
      </c>
      <c r="F4958" s="168">
        <f t="shared" si="1080"/>
        <v>11.116719283886026</v>
      </c>
      <c r="G4958" s="168">
        <f t="shared" si="1070"/>
        <v>386328.48636374139</v>
      </c>
      <c r="H4958" s="168">
        <f t="shared" si="1071"/>
        <v>271310.33852408634</v>
      </c>
      <c r="I4958" s="169">
        <f t="shared" si="1072"/>
        <v>657638.82488782774</v>
      </c>
      <c r="J4958" s="169">
        <f t="shared" si="1074"/>
        <v>620736.3913083541</v>
      </c>
      <c r="K4958" s="95"/>
      <c r="L4958" s="265">
        <f t="shared" si="1073"/>
        <v>252085.88938007285</v>
      </c>
      <c r="M4958" s="265">
        <f>$G4958*NonHospFrac+theModel!$H4958*NonHospFrac</f>
        <v>405552.93550775491</v>
      </c>
      <c r="N4958" s="266">
        <f t="shared" si="1075"/>
        <v>657638.82488782774</v>
      </c>
      <c r="O4958" s="159"/>
      <c r="P4958" s="265">
        <f t="shared" si="1076"/>
        <v>237940.46116458284</v>
      </c>
      <c r="Q4958" s="265">
        <f t="shared" si="1077"/>
        <v>405551.38086608012</v>
      </c>
      <c r="R4958" s="266">
        <f t="shared" si="1078"/>
        <v>643491.84203066293</v>
      </c>
    </row>
    <row r="4959" spans="1:18" x14ac:dyDescent="0.3">
      <c r="A4959" s="82">
        <v>4928</v>
      </c>
      <c r="B4959" s="94">
        <f t="shared" ref="B4959:B5022" si="1081">Constant*EXP(PowerTerm*(A4959)/7)</f>
        <v>1.9938975591078018E-41</v>
      </c>
      <c r="C4959" s="179">
        <f t="shared" ref="C4959:C5022" si="1082">(1-theFloor)*B4959</f>
        <v>1.9893996696099473E-41</v>
      </c>
      <c r="D4959" s="166">
        <f t="shared" ref="D4959:D5022" si="1083">theFloor</f>
        <v>2.2558277767625785E-3</v>
      </c>
      <c r="E4959" s="167">
        <f t="shared" si="1079"/>
        <v>24.291375447755232</v>
      </c>
      <c r="F4959" s="168">
        <f t="shared" si="1080"/>
        <v>11.118975111662788</v>
      </c>
      <c r="G4959" s="168">
        <f t="shared" ref="G4959:G5022" si="1084">$B$22*F4959*totInfected/365.25</f>
        <v>386406.88094295491</v>
      </c>
      <c r="H4959" s="168">
        <f t="shared" ref="H4959:H5022" si="1085">lostQALYs_Injured*E4959*totInfected/365.25</f>
        <v>271310.33852408634</v>
      </c>
      <c r="I4959" s="169">
        <f t="shared" ref="I4959:I5022" si="1086">H4959+G4959</f>
        <v>657717.21946704132</v>
      </c>
      <c r="J4959" s="169">
        <f t="shared" si="1074"/>
        <v>620800.51896338759</v>
      </c>
      <c r="K4959" s="95"/>
      <c r="L4959" s="265">
        <f t="shared" ref="L4959:L5022" si="1087">$G4959*HospFrac+$H4959*HospFrac</f>
        <v>252115.93956335846</v>
      </c>
      <c r="M4959" s="265">
        <f>$G4959*NonHospFrac+theModel!$H4959*NonHospFrac</f>
        <v>405601.27990368276</v>
      </c>
      <c r="N4959" s="266">
        <f t="shared" si="1075"/>
        <v>657717.2194670412</v>
      </c>
      <c r="O4959" s="159"/>
      <c r="P4959" s="265">
        <f t="shared" si="1076"/>
        <v>237965.04255537241</v>
      </c>
      <c r="Q4959" s="265">
        <f t="shared" si="1077"/>
        <v>405599.72526200797</v>
      </c>
      <c r="R4959" s="266">
        <f t="shared" si="1078"/>
        <v>643564.76781738037</v>
      </c>
    </row>
    <row r="4960" spans="1:18" x14ac:dyDescent="0.3">
      <c r="A4960" s="82">
        <v>4929</v>
      </c>
      <c r="B4960" s="94">
        <f t="shared" si="1081"/>
        <v>1.9566506369775475E-41</v>
      </c>
      <c r="C4960" s="179">
        <f t="shared" si="1082"/>
        <v>1.9522367701212332E-41</v>
      </c>
      <c r="D4960" s="166">
        <f t="shared" si="1083"/>
        <v>2.2558277767625785E-3</v>
      </c>
      <c r="E4960" s="167">
        <f t="shared" si="1079"/>
        <v>24.291375447755232</v>
      </c>
      <c r="F4960" s="168">
        <f t="shared" si="1080"/>
        <v>11.121230939439551</v>
      </c>
      <c r="G4960" s="168">
        <f t="shared" si="1084"/>
        <v>386485.27552216826</v>
      </c>
      <c r="H4960" s="168">
        <f t="shared" si="1085"/>
        <v>271310.33852408634</v>
      </c>
      <c r="I4960" s="169">
        <f t="shared" si="1086"/>
        <v>657795.61404625466</v>
      </c>
      <c r="J4960" s="169">
        <f t="shared" ref="J4960:J5023" si="1088">J4959+(I4960-I4959)/(1+discountDaily)^A4960</f>
        <v>620864.64400445146</v>
      </c>
      <c r="K4960" s="95"/>
      <c r="L4960" s="265">
        <f t="shared" si="1087"/>
        <v>252145.98974664402</v>
      </c>
      <c r="M4960" s="265">
        <f>$G4960*NonHospFrac+theModel!$H4960*NonHospFrac</f>
        <v>405649.62429961056</v>
      </c>
      <c r="N4960" s="266">
        <f t="shared" ref="N4960:N5023" si="1089">L4960+M4960</f>
        <v>657795.61404625454</v>
      </c>
      <c r="O4960" s="159"/>
      <c r="P4960" s="265">
        <f t="shared" ref="P4960:P5023" si="1090">P4959+(L4960-L4959)/(1+discountDaily)^A4960</f>
        <v>237989.62294417605</v>
      </c>
      <c r="Q4960" s="265">
        <f t="shared" ref="Q4960:Q5023" si="1091">Q4959+(M4960-M4959)/(1+discountDaily)^B4960</f>
        <v>405648.06965793576</v>
      </c>
      <c r="R4960" s="266">
        <f t="shared" ref="R4960:R5023" si="1092">P4960+Q4960</f>
        <v>643637.69260211184</v>
      </c>
    </row>
    <row r="4961" spans="1:18" x14ac:dyDescent="0.3">
      <c r="A4961" s="82">
        <v>4930</v>
      </c>
      <c r="B4961" s="94">
        <f t="shared" si="1081"/>
        <v>1.9200995044589253E-41</v>
      </c>
      <c r="C4961" s="179">
        <f t="shared" si="1082"/>
        <v>1.9157680906626187E-41</v>
      </c>
      <c r="D4961" s="166">
        <f t="shared" si="1083"/>
        <v>2.2558277767625785E-3</v>
      </c>
      <c r="E4961" s="167">
        <f t="shared" ref="E4961:E5024" si="1093">C4961+E4960</f>
        <v>24.291375447755232</v>
      </c>
      <c r="F4961" s="168">
        <f t="shared" ref="F4961:F5024" si="1094">D4961+F4960</f>
        <v>11.123486767216313</v>
      </c>
      <c r="G4961" s="168">
        <f t="shared" si="1084"/>
        <v>386563.67010138178</v>
      </c>
      <c r="H4961" s="168">
        <f t="shared" si="1085"/>
        <v>271310.33852408634</v>
      </c>
      <c r="I4961" s="169">
        <f t="shared" si="1086"/>
        <v>657874.00862546812</v>
      </c>
      <c r="J4961" s="169">
        <f t="shared" si="1088"/>
        <v>620928.76643165248</v>
      </c>
      <c r="K4961" s="95"/>
      <c r="L4961" s="265">
        <f t="shared" si="1087"/>
        <v>252176.03992992963</v>
      </c>
      <c r="M4961" s="265">
        <f>$G4961*NonHospFrac+theModel!$H4961*NonHospFrac</f>
        <v>405697.96869553847</v>
      </c>
      <c r="N4961" s="266">
        <f t="shared" si="1089"/>
        <v>657874.00862546812</v>
      </c>
      <c r="O4961" s="159"/>
      <c r="P4961" s="265">
        <f t="shared" si="1090"/>
        <v>238014.2023310347</v>
      </c>
      <c r="Q4961" s="265">
        <f t="shared" si="1091"/>
        <v>405696.41405386367</v>
      </c>
      <c r="R4961" s="266">
        <f t="shared" si="1092"/>
        <v>643710.61638489831</v>
      </c>
    </row>
    <row r="4962" spans="1:18" x14ac:dyDescent="0.3">
      <c r="A4962" s="82">
        <v>4931</v>
      </c>
      <c r="B4962" s="94">
        <f t="shared" si="1081"/>
        <v>1.8842311638823297E-41</v>
      </c>
      <c r="C4962" s="179">
        <f t="shared" si="1082"/>
        <v>1.8799806628850022E-41</v>
      </c>
      <c r="D4962" s="166">
        <f t="shared" si="1083"/>
        <v>2.2558277767625785E-3</v>
      </c>
      <c r="E4962" s="167">
        <f t="shared" si="1093"/>
        <v>24.291375447755232</v>
      </c>
      <c r="F4962" s="168">
        <f t="shared" si="1094"/>
        <v>11.125742594993076</v>
      </c>
      <c r="G4962" s="168">
        <f t="shared" si="1084"/>
        <v>386642.06468059507</v>
      </c>
      <c r="H4962" s="168">
        <f t="shared" si="1085"/>
        <v>271310.33852408634</v>
      </c>
      <c r="I4962" s="169">
        <f t="shared" si="1086"/>
        <v>657952.40320468135</v>
      </c>
      <c r="J4962" s="169">
        <f t="shared" si="1088"/>
        <v>620992.88624509692</v>
      </c>
      <c r="K4962" s="95"/>
      <c r="L4962" s="265">
        <f t="shared" si="1087"/>
        <v>252206.09011321515</v>
      </c>
      <c r="M4962" s="265">
        <f>$G4962*NonHospFrac+theModel!$H4962*NonHospFrac</f>
        <v>405746.3130914662</v>
      </c>
      <c r="N4962" s="266">
        <f t="shared" si="1089"/>
        <v>657952.40320468135</v>
      </c>
      <c r="O4962" s="159"/>
      <c r="P4962" s="265">
        <f t="shared" si="1090"/>
        <v>238038.78071598909</v>
      </c>
      <c r="Q4962" s="265">
        <f t="shared" si="1091"/>
        <v>405744.75844979141</v>
      </c>
      <c r="R4962" s="266">
        <f t="shared" si="1092"/>
        <v>643783.53916578053</v>
      </c>
    </row>
    <row r="4963" spans="1:18" x14ac:dyDescent="0.3">
      <c r="A4963" s="82">
        <v>4932</v>
      </c>
      <c r="B4963" s="94">
        <f t="shared" si="1081"/>
        <v>1.8490328603808085E-41</v>
      </c>
      <c r="C4963" s="179">
        <f t="shared" si="1082"/>
        <v>1.8448617606942147E-41</v>
      </c>
      <c r="D4963" s="166">
        <f t="shared" si="1083"/>
        <v>2.2558277767625785E-3</v>
      </c>
      <c r="E4963" s="167">
        <f t="shared" si="1093"/>
        <v>24.291375447755232</v>
      </c>
      <c r="F4963" s="168">
        <f t="shared" si="1094"/>
        <v>11.127998422769839</v>
      </c>
      <c r="G4963" s="168">
        <f t="shared" si="1084"/>
        <v>386720.45925980859</v>
      </c>
      <c r="H4963" s="168">
        <f t="shared" si="1085"/>
        <v>271310.33852408634</v>
      </c>
      <c r="I4963" s="169">
        <f t="shared" si="1086"/>
        <v>658030.79778389493</v>
      </c>
      <c r="J4963" s="169">
        <f t="shared" si="1088"/>
        <v>621057.00344489189</v>
      </c>
      <c r="K4963" s="95"/>
      <c r="L4963" s="265">
        <f t="shared" si="1087"/>
        <v>252236.14029650079</v>
      </c>
      <c r="M4963" s="265">
        <f>$G4963*NonHospFrac+theModel!$H4963*NonHospFrac</f>
        <v>405794.65748739417</v>
      </c>
      <c r="N4963" s="266">
        <f t="shared" si="1089"/>
        <v>658030.79778389493</v>
      </c>
      <c r="O4963" s="159"/>
      <c r="P4963" s="265">
        <f t="shared" si="1090"/>
        <v>238063.35809908021</v>
      </c>
      <c r="Q4963" s="265">
        <f t="shared" si="1091"/>
        <v>405793.10284571938</v>
      </c>
      <c r="R4963" s="266">
        <f t="shared" si="1092"/>
        <v>643856.46094479959</v>
      </c>
    </row>
    <row r="4964" spans="1:18" x14ac:dyDescent="0.3">
      <c r="A4964" s="82">
        <v>4933</v>
      </c>
      <c r="B4964" s="94">
        <f t="shared" si="1081"/>
        <v>1.8144920773539698E-41</v>
      </c>
      <c r="C4964" s="179">
        <f t="shared" si="1082"/>
        <v>1.8103988957251591E-41</v>
      </c>
      <c r="D4964" s="166">
        <f t="shared" si="1083"/>
        <v>2.2558277767625785E-3</v>
      </c>
      <c r="E4964" s="167">
        <f t="shared" si="1093"/>
        <v>24.291375447755232</v>
      </c>
      <c r="F4964" s="168">
        <f t="shared" si="1094"/>
        <v>11.130254250546601</v>
      </c>
      <c r="G4964" s="168">
        <f t="shared" si="1084"/>
        <v>386798.85383902193</v>
      </c>
      <c r="H4964" s="168">
        <f t="shared" si="1085"/>
        <v>271310.33852408634</v>
      </c>
      <c r="I4964" s="169">
        <f t="shared" si="1086"/>
        <v>658109.19236310828</v>
      </c>
      <c r="J4964" s="169">
        <f t="shared" si="1088"/>
        <v>621121.11803114333</v>
      </c>
      <c r="K4964" s="95"/>
      <c r="L4964" s="265">
        <f t="shared" si="1087"/>
        <v>252266.19047978631</v>
      </c>
      <c r="M4964" s="265">
        <f>$G4964*NonHospFrac+theModel!$H4964*NonHospFrac</f>
        <v>405843.00188332191</v>
      </c>
      <c r="N4964" s="266">
        <f t="shared" si="1089"/>
        <v>658109.19236310828</v>
      </c>
      <c r="O4964" s="159"/>
      <c r="P4964" s="265">
        <f t="shared" si="1090"/>
        <v>238087.93448034872</v>
      </c>
      <c r="Q4964" s="265">
        <f t="shared" si="1091"/>
        <v>405841.44724164711</v>
      </c>
      <c r="R4964" s="266">
        <f t="shared" si="1092"/>
        <v>643929.38172199577</v>
      </c>
    </row>
    <row r="4965" spans="1:18" x14ac:dyDescent="0.3">
      <c r="A4965" s="82">
        <v>4934</v>
      </c>
      <c r="B4965" s="94">
        <f t="shared" si="1081"/>
        <v>1.7805965320174746E-41</v>
      </c>
      <c r="C4965" s="179">
        <f t="shared" si="1082"/>
        <v>1.7765798129013425E-41</v>
      </c>
      <c r="D4965" s="166">
        <f t="shared" si="1083"/>
        <v>2.2558277767625785E-3</v>
      </c>
      <c r="E4965" s="167">
        <f t="shared" si="1093"/>
        <v>24.291375447755232</v>
      </c>
      <c r="F4965" s="168">
        <f t="shared" si="1094"/>
        <v>11.132510078323364</v>
      </c>
      <c r="G4965" s="168">
        <f t="shared" si="1084"/>
        <v>386877.24841823545</v>
      </c>
      <c r="H4965" s="168">
        <f t="shared" si="1085"/>
        <v>271310.33852408634</v>
      </c>
      <c r="I4965" s="169">
        <f t="shared" si="1086"/>
        <v>658187.58694232185</v>
      </c>
      <c r="J4965" s="169">
        <f t="shared" si="1088"/>
        <v>621185.23000395822</v>
      </c>
      <c r="K4965" s="95"/>
      <c r="L4965" s="265">
        <f t="shared" si="1087"/>
        <v>252296.24066307195</v>
      </c>
      <c r="M4965" s="265">
        <f>$G4965*NonHospFrac+theModel!$H4965*NonHospFrac</f>
        <v>405891.34627924988</v>
      </c>
      <c r="N4965" s="266">
        <f t="shared" si="1089"/>
        <v>658187.58694232185</v>
      </c>
      <c r="O4965" s="159"/>
      <c r="P4965" s="265">
        <f t="shared" si="1090"/>
        <v>238112.50985983564</v>
      </c>
      <c r="Q4965" s="265">
        <f t="shared" si="1091"/>
        <v>405889.79163757508</v>
      </c>
      <c r="R4965" s="266">
        <f t="shared" si="1092"/>
        <v>644002.30149741075</v>
      </c>
    </row>
    <row r="4966" spans="1:18" x14ac:dyDescent="0.3">
      <c r="A4966" s="82">
        <v>4935</v>
      </c>
      <c r="B4966" s="94">
        <f t="shared" si="1081"/>
        <v>1.7473341710348311E-41</v>
      </c>
      <c r="C4966" s="179">
        <f t="shared" si="1082"/>
        <v>1.7433924860765244E-41</v>
      </c>
      <c r="D4966" s="166">
        <f t="shared" si="1083"/>
        <v>2.2558277767625785E-3</v>
      </c>
      <c r="E4966" s="167">
        <f t="shared" si="1093"/>
        <v>24.291375447755232</v>
      </c>
      <c r="F4966" s="168">
        <f t="shared" si="1094"/>
        <v>11.134765906100126</v>
      </c>
      <c r="G4966" s="168">
        <f t="shared" si="1084"/>
        <v>386955.6429974488</v>
      </c>
      <c r="H4966" s="168">
        <f t="shared" si="1085"/>
        <v>271310.33852408634</v>
      </c>
      <c r="I4966" s="169">
        <f t="shared" si="1086"/>
        <v>658265.9815215352</v>
      </c>
      <c r="J4966" s="169">
        <f t="shared" si="1088"/>
        <v>621249.33936344273</v>
      </c>
      <c r="K4966" s="95"/>
      <c r="L4966" s="265">
        <f t="shared" si="1087"/>
        <v>252326.2908463575</v>
      </c>
      <c r="M4966" s="265">
        <f>$G4966*NonHospFrac+theModel!$H4966*NonHospFrac</f>
        <v>405939.69067517761</v>
      </c>
      <c r="N4966" s="266">
        <f t="shared" si="1089"/>
        <v>658265.98152153508</v>
      </c>
      <c r="O4966" s="159"/>
      <c r="P4966" s="265">
        <f t="shared" si="1090"/>
        <v>238137.08423758164</v>
      </c>
      <c r="Q4966" s="265">
        <f t="shared" si="1091"/>
        <v>405938.13603350281</v>
      </c>
      <c r="R4966" s="266">
        <f t="shared" si="1092"/>
        <v>644075.22027108446</v>
      </c>
    </row>
    <row r="4967" spans="1:18" x14ac:dyDescent="0.3">
      <c r="A4967" s="82">
        <v>4936</v>
      </c>
      <c r="B4967" s="94">
        <f t="shared" si="1081"/>
        <v>1.7146931662316095E-41</v>
      </c>
      <c r="C4967" s="179">
        <f t="shared" si="1082"/>
        <v>1.7108251137585993E-41</v>
      </c>
      <c r="D4967" s="166">
        <f t="shared" si="1083"/>
        <v>2.2558277767625785E-3</v>
      </c>
      <c r="E4967" s="167">
        <f t="shared" si="1093"/>
        <v>24.291375447755232</v>
      </c>
      <c r="F4967" s="168">
        <f t="shared" si="1094"/>
        <v>11.137021733876889</v>
      </c>
      <c r="G4967" s="168">
        <f t="shared" si="1084"/>
        <v>387034.03757666226</v>
      </c>
      <c r="H4967" s="168">
        <f t="shared" si="1085"/>
        <v>271310.33852408634</v>
      </c>
      <c r="I4967" s="169">
        <f t="shared" si="1086"/>
        <v>658344.37610074854</v>
      </c>
      <c r="J4967" s="169">
        <f t="shared" si="1088"/>
        <v>621313.44610970351</v>
      </c>
      <c r="K4967" s="95"/>
      <c r="L4967" s="265">
        <f t="shared" si="1087"/>
        <v>252356.34102964308</v>
      </c>
      <c r="M4967" s="265">
        <f>$G4967*NonHospFrac+theModel!$H4967*NonHospFrac</f>
        <v>405988.03507110546</v>
      </c>
      <c r="N4967" s="266">
        <f t="shared" si="1089"/>
        <v>658344.37610074854</v>
      </c>
      <c r="O4967" s="159"/>
      <c r="P4967" s="265">
        <f t="shared" si="1090"/>
        <v>238161.65761362764</v>
      </c>
      <c r="Q4967" s="265">
        <f t="shared" si="1091"/>
        <v>405986.48042943067</v>
      </c>
      <c r="R4967" s="266">
        <f t="shared" si="1092"/>
        <v>644148.13804305834</v>
      </c>
    </row>
    <row r="4968" spans="1:18" x14ac:dyDescent="0.3">
      <c r="A4968" s="82">
        <v>4937</v>
      </c>
      <c r="B4968" s="94">
        <f t="shared" si="1081"/>
        <v>1.6826619103889141E-41</v>
      </c>
      <c r="C4968" s="179">
        <f t="shared" si="1082"/>
        <v>1.6788661149125584E-41</v>
      </c>
      <c r="D4968" s="166">
        <f t="shared" si="1083"/>
        <v>2.2558277767625785E-3</v>
      </c>
      <c r="E4968" s="167">
        <f t="shared" si="1093"/>
        <v>24.291375447755232</v>
      </c>
      <c r="F4968" s="168">
        <f t="shared" si="1094"/>
        <v>11.139277561653651</v>
      </c>
      <c r="G4968" s="168">
        <f t="shared" si="1084"/>
        <v>387112.43215587572</v>
      </c>
      <c r="H4968" s="168">
        <f t="shared" si="1085"/>
        <v>271310.33852408634</v>
      </c>
      <c r="I4968" s="169">
        <f t="shared" si="1086"/>
        <v>658422.77067996212</v>
      </c>
      <c r="J4968" s="169">
        <f t="shared" si="1088"/>
        <v>621377.5502428473</v>
      </c>
      <c r="K4968" s="95"/>
      <c r="L4968" s="265">
        <f t="shared" si="1087"/>
        <v>252386.39121292869</v>
      </c>
      <c r="M4968" s="265">
        <f>$G4968*NonHospFrac+theModel!$H4968*NonHospFrac</f>
        <v>406036.37946703337</v>
      </c>
      <c r="N4968" s="266">
        <f t="shared" si="1089"/>
        <v>658422.77067996212</v>
      </c>
      <c r="O4968" s="159"/>
      <c r="P4968" s="265">
        <f t="shared" si="1090"/>
        <v>238186.2299880145</v>
      </c>
      <c r="Q4968" s="265">
        <f t="shared" si="1091"/>
        <v>406034.82482535858</v>
      </c>
      <c r="R4968" s="266">
        <f t="shared" si="1092"/>
        <v>644221.05481337314</v>
      </c>
    </row>
    <row r="4969" spans="1:18" x14ac:dyDescent="0.3">
      <c r="A4969" s="82">
        <v>4938</v>
      </c>
      <c r="B4969" s="94">
        <f t="shared" si="1081"/>
        <v>1.6512290131162218E-41</v>
      </c>
      <c r="C4969" s="179">
        <f t="shared" si="1082"/>
        <v>1.6475041248426378E-41</v>
      </c>
      <c r="D4969" s="166">
        <f t="shared" si="1083"/>
        <v>2.2558277767625785E-3</v>
      </c>
      <c r="E4969" s="167">
        <f t="shared" si="1093"/>
        <v>24.291375447755232</v>
      </c>
      <c r="F4969" s="168">
        <f t="shared" si="1094"/>
        <v>11.141533389430414</v>
      </c>
      <c r="G4969" s="168">
        <f t="shared" si="1084"/>
        <v>387190.82673508907</v>
      </c>
      <c r="H4969" s="168">
        <f t="shared" si="1085"/>
        <v>271310.33852408634</v>
      </c>
      <c r="I4969" s="169">
        <f t="shared" si="1086"/>
        <v>658501.16525917547</v>
      </c>
      <c r="J4969" s="169">
        <f t="shared" si="1088"/>
        <v>621441.65176298027</v>
      </c>
      <c r="K4969" s="95"/>
      <c r="L4969" s="265">
        <f t="shared" si="1087"/>
        <v>252416.44139621421</v>
      </c>
      <c r="M4969" s="265">
        <f>$G4969*NonHospFrac+theModel!$H4969*NonHospFrac</f>
        <v>406084.72386296117</v>
      </c>
      <c r="N4969" s="266">
        <f t="shared" si="1089"/>
        <v>658501.16525917535</v>
      </c>
      <c r="O4969" s="159"/>
      <c r="P4969" s="265">
        <f t="shared" si="1090"/>
        <v>238210.80136078293</v>
      </c>
      <c r="Q4969" s="265">
        <f t="shared" si="1091"/>
        <v>406083.16922128637</v>
      </c>
      <c r="R4969" s="266">
        <f t="shared" si="1092"/>
        <v>644293.97058206936</v>
      </c>
    </row>
    <row r="4970" spans="1:18" x14ac:dyDescent="0.3">
      <c r="A4970" s="82">
        <v>4939</v>
      </c>
      <c r="B4970" s="94">
        <f t="shared" si="1081"/>
        <v>1.6203832968005925E-41</v>
      </c>
      <c r="C4970" s="179">
        <f t="shared" si="1082"/>
        <v>1.6167279911506677E-41</v>
      </c>
      <c r="D4970" s="166">
        <f t="shared" si="1083"/>
        <v>2.2558277767625785E-3</v>
      </c>
      <c r="E4970" s="167">
        <f t="shared" si="1093"/>
        <v>24.291375447755232</v>
      </c>
      <c r="F4970" s="168">
        <f t="shared" si="1094"/>
        <v>11.143789217207177</v>
      </c>
      <c r="G4970" s="168">
        <f t="shared" si="1084"/>
        <v>387269.22131430253</v>
      </c>
      <c r="H4970" s="168">
        <f t="shared" si="1085"/>
        <v>271310.33852408634</v>
      </c>
      <c r="I4970" s="169">
        <f t="shared" si="1086"/>
        <v>658579.55983838881</v>
      </c>
      <c r="J4970" s="169">
        <f t="shared" si="1088"/>
        <v>621505.75067020906</v>
      </c>
      <c r="K4970" s="95"/>
      <c r="L4970" s="265">
        <f t="shared" si="1087"/>
        <v>252446.49157949982</v>
      </c>
      <c r="M4970" s="265">
        <f>$G4970*NonHospFrac+theModel!$H4970*NonHospFrac</f>
        <v>406133.06825888902</v>
      </c>
      <c r="N4970" s="266">
        <f t="shared" si="1089"/>
        <v>658579.55983838881</v>
      </c>
      <c r="O4970" s="159"/>
      <c r="P4970" s="265">
        <f t="shared" si="1090"/>
        <v>238235.37173197389</v>
      </c>
      <c r="Q4970" s="265">
        <f t="shared" si="1091"/>
        <v>406131.51361721422</v>
      </c>
      <c r="R4970" s="266">
        <f t="shared" si="1092"/>
        <v>644366.88534918812</v>
      </c>
    </row>
    <row r="4971" spans="1:18" x14ac:dyDescent="0.3">
      <c r="A4971" s="82">
        <v>4940</v>
      </c>
      <c r="B4971" s="94">
        <f t="shared" si="1081"/>
        <v>1.5901137926320319E-41</v>
      </c>
      <c r="C4971" s="179">
        <f t="shared" si="1082"/>
        <v>1.5865267697703993E-41</v>
      </c>
      <c r="D4971" s="166">
        <f t="shared" si="1083"/>
        <v>2.2558277767625785E-3</v>
      </c>
      <c r="E4971" s="167">
        <f t="shared" si="1093"/>
        <v>24.291375447755232</v>
      </c>
      <c r="F4971" s="168">
        <f t="shared" si="1094"/>
        <v>11.146045044983939</v>
      </c>
      <c r="G4971" s="168">
        <f t="shared" si="1084"/>
        <v>387347.61589351587</v>
      </c>
      <c r="H4971" s="168">
        <f t="shared" si="1085"/>
        <v>271310.33852408634</v>
      </c>
      <c r="I4971" s="169">
        <f t="shared" si="1086"/>
        <v>658657.95441760216</v>
      </c>
      <c r="J4971" s="169">
        <f t="shared" si="1088"/>
        <v>621569.84696464019</v>
      </c>
      <c r="K4971" s="95"/>
      <c r="L4971" s="265">
        <f t="shared" si="1087"/>
        <v>252476.54176278537</v>
      </c>
      <c r="M4971" s="265">
        <f>$G4971*NonHospFrac+theModel!$H4971*NonHospFrac</f>
        <v>406181.41265481681</v>
      </c>
      <c r="N4971" s="266">
        <f t="shared" si="1089"/>
        <v>658657.95441760216</v>
      </c>
      <c r="O4971" s="159"/>
      <c r="P4971" s="265">
        <f t="shared" si="1090"/>
        <v>238259.94110162812</v>
      </c>
      <c r="Q4971" s="265">
        <f t="shared" si="1091"/>
        <v>406179.85801314202</v>
      </c>
      <c r="R4971" s="266">
        <f t="shared" si="1092"/>
        <v>644439.79911477014</v>
      </c>
    </row>
    <row r="4972" spans="1:18" x14ac:dyDescent="0.3">
      <c r="A4972" s="82">
        <v>4941</v>
      </c>
      <c r="B4972" s="94">
        <f t="shared" si="1081"/>
        <v>1.5604097367030893E-41</v>
      </c>
      <c r="C4972" s="179">
        <f t="shared" si="1082"/>
        <v>1.5568897210759036E-41</v>
      </c>
      <c r="D4972" s="166">
        <f t="shared" si="1083"/>
        <v>2.2558277767625785E-3</v>
      </c>
      <c r="E4972" s="167">
        <f t="shared" si="1093"/>
        <v>24.291375447755232</v>
      </c>
      <c r="F4972" s="168">
        <f t="shared" si="1094"/>
        <v>11.148300872760702</v>
      </c>
      <c r="G4972" s="168">
        <f t="shared" si="1084"/>
        <v>387426.01047272939</v>
      </c>
      <c r="H4972" s="168">
        <f t="shared" si="1085"/>
        <v>271310.33852408634</v>
      </c>
      <c r="I4972" s="169">
        <f t="shared" si="1086"/>
        <v>658736.34899681574</v>
      </c>
      <c r="J4972" s="169">
        <f t="shared" si="1088"/>
        <v>621633.9406463803</v>
      </c>
      <c r="K4972" s="95"/>
      <c r="L4972" s="265">
        <f t="shared" si="1087"/>
        <v>252506.59194607098</v>
      </c>
      <c r="M4972" s="265">
        <f>$G4972*NonHospFrac+theModel!$H4972*NonHospFrac</f>
        <v>406229.75705074472</v>
      </c>
      <c r="N4972" s="266">
        <f t="shared" si="1089"/>
        <v>658736.34899681574</v>
      </c>
      <c r="O4972" s="159"/>
      <c r="P4972" s="265">
        <f t="shared" si="1090"/>
        <v>238284.50946978651</v>
      </c>
      <c r="Q4972" s="265">
        <f t="shared" si="1091"/>
        <v>406228.20240906993</v>
      </c>
      <c r="R4972" s="266">
        <f t="shared" si="1092"/>
        <v>644512.71187885641</v>
      </c>
    </row>
    <row r="4973" spans="1:18" x14ac:dyDescent="0.3">
      <c r="A4973" s="82">
        <v>4942</v>
      </c>
      <c r="B4973" s="94">
        <f t="shared" si="1081"/>
        <v>1.5312605661808696E-41</v>
      </c>
      <c r="C4973" s="179">
        <f t="shared" si="1082"/>
        <v>1.5278063060622177E-41</v>
      </c>
      <c r="D4973" s="166">
        <f t="shared" si="1083"/>
        <v>2.2558277767625785E-3</v>
      </c>
      <c r="E4973" s="167">
        <f t="shared" si="1093"/>
        <v>24.291375447755232</v>
      </c>
      <c r="F4973" s="168">
        <f t="shared" si="1094"/>
        <v>11.150556700537464</v>
      </c>
      <c r="G4973" s="168">
        <f t="shared" si="1084"/>
        <v>387504.40505194274</v>
      </c>
      <c r="H4973" s="168">
        <f t="shared" si="1085"/>
        <v>271310.33852408634</v>
      </c>
      <c r="I4973" s="169">
        <f t="shared" si="1086"/>
        <v>658814.74357602908</v>
      </c>
      <c r="J4973" s="169">
        <f t="shared" si="1088"/>
        <v>621698.03171553568</v>
      </c>
      <c r="K4973" s="95"/>
      <c r="L4973" s="265">
        <f t="shared" si="1087"/>
        <v>252536.64212935654</v>
      </c>
      <c r="M4973" s="265">
        <f>$G4973*NonHospFrac+theModel!$H4973*NonHospFrac</f>
        <v>406278.10144667252</v>
      </c>
      <c r="N4973" s="266">
        <f t="shared" si="1089"/>
        <v>658814.74357602908</v>
      </c>
      <c r="O4973" s="159"/>
      <c r="P4973" s="265">
        <f t="shared" si="1090"/>
        <v>238309.07683648981</v>
      </c>
      <c r="Q4973" s="265">
        <f t="shared" si="1091"/>
        <v>406276.54680499772</v>
      </c>
      <c r="R4973" s="266">
        <f t="shared" si="1092"/>
        <v>644585.62364148756</v>
      </c>
    </row>
    <row r="4974" spans="1:18" x14ac:dyDescent="0.3">
      <c r="A4974" s="82">
        <v>4943</v>
      </c>
      <c r="B4974" s="94">
        <f t="shared" si="1081"/>
        <v>1.5026559155512237E-41</v>
      </c>
      <c r="C4974" s="179">
        <f t="shared" si="1082"/>
        <v>1.4992661825980067E-41</v>
      </c>
      <c r="D4974" s="166">
        <f t="shared" si="1083"/>
        <v>2.2558277767625785E-3</v>
      </c>
      <c r="E4974" s="167">
        <f t="shared" si="1093"/>
        <v>24.291375447755232</v>
      </c>
      <c r="F4974" s="168">
        <f t="shared" si="1094"/>
        <v>11.152812528314227</v>
      </c>
      <c r="G4974" s="168">
        <f t="shared" si="1084"/>
        <v>387582.7996311562</v>
      </c>
      <c r="H4974" s="168">
        <f t="shared" si="1085"/>
        <v>271310.33852408634</v>
      </c>
      <c r="I4974" s="169">
        <f t="shared" si="1086"/>
        <v>658893.13815524254</v>
      </c>
      <c r="J4974" s="169">
        <f t="shared" si="1088"/>
        <v>621762.12017221295</v>
      </c>
      <c r="K4974" s="95"/>
      <c r="L4974" s="265">
        <f t="shared" si="1087"/>
        <v>252566.69231264215</v>
      </c>
      <c r="M4974" s="265">
        <f>$G4974*NonHospFrac+theModel!$H4974*NonHospFrac</f>
        <v>406326.44584260043</v>
      </c>
      <c r="N4974" s="266">
        <f t="shared" si="1089"/>
        <v>658893.13815524254</v>
      </c>
      <c r="O4974" s="159"/>
      <c r="P4974" s="265">
        <f t="shared" si="1090"/>
        <v>238333.6432017789</v>
      </c>
      <c r="Q4974" s="265">
        <f t="shared" si="1091"/>
        <v>406324.89120092563</v>
      </c>
      <c r="R4974" s="266">
        <f t="shared" si="1092"/>
        <v>644658.53440270456</v>
      </c>
    </row>
    <row r="4975" spans="1:18" x14ac:dyDescent="0.3">
      <c r="A4975" s="82">
        <v>4944</v>
      </c>
      <c r="B4975" s="94">
        <f t="shared" si="1081"/>
        <v>1.4745856129323938E-41</v>
      </c>
      <c r="C4975" s="179">
        <f t="shared" si="1082"/>
        <v>1.4712592017475264E-41</v>
      </c>
      <c r="D4975" s="166">
        <f t="shared" si="1083"/>
        <v>2.2558277767625785E-3</v>
      </c>
      <c r="E4975" s="167">
        <f t="shared" si="1093"/>
        <v>24.291375447755232</v>
      </c>
      <c r="F4975" s="168">
        <f t="shared" si="1094"/>
        <v>11.15506835609099</v>
      </c>
      <c r="G4975" s="168">
        <f t="shared" si="1084"/>
        <v>387661.19421036955</v>
      </c>
      <c r="H4975" s="168">
        <f t="shared" si="1085"/>
        <v>271310.33852408634</v>
      </c>
      <c r="I4975" s="169">
        <f t="shared" si="1086"/>
        <v>658971.53273445589</v>
      </c>
      <c r="J4975" s="169">
        <f t="shared" si="1088"/>
        <v>621826.20601651841</v>
      </c>
      <c r="K4975" s="95"/>
      <c r="L4975" s="265">
        <f t="shared" si="1087"/>
        <v>252596.74249592767</v>
      </c>
      <c r="M4975" s="265">
        <f>$G4975*NonHospFrac+theModel!$H4975*NonHospFrac</f>
        <v>406374.79023852816</v>
      </c>
      <c r="N4975" s="266">
        <f t="shared" si="1089"/>
        <v>658971.53273445577</v>
      </c>
      <c r="O4975" s="159"/>
      <c r="P4975" s="265">
        <f t="shared" si="1090"/>
        <v>238358.20856569454</v>
      </c>
      <c r="Q4975" s="265">
        <f t="shared" si="1091"/>
        <v>406373.23559685337</v>
      </c>
      <c r="R4975" s="266">
        <f t="shared" si="1092"/>
        <v>644731.44416254794</v>
      </c>
    </row>
    <row r="4976" spans="1:18" x14ac:dyDescent="0.3">
      <c r="A4976" s="82">
        <v>4945</v>
      </c>
      <c r="B4976" s="94">
        <f t="shared" si="1081"/>
        <v>1.4470396764582146E-41</v>
      </c>
      <c r="C4976" s="179">
        <f t="shared" si="1082"/>
        <v>1.4437754041619826E-41</v>
      </c>
      <c r="D4976" s="166">
        <f t="shared" si="1083"/>
        <v>2.2558277767625785E-3</v>
      </c>
      <c r="E4976" s="167">
        <f t="shared" si="1093"/>
        <v>24.291375447755232</v>
      </c>
      <c r="F4976" s="168">
        <f t="shared" si="1094"/>
        <v>11.157324183867752</v>
      </c>
      <c r="G4976" s="168">
        <f t="shared" si="1084"/>
        <v>387739.58878958307</v>
      </c>
      <c r="H4976" s="168">
        <f t="shared" si="1085"/>
        <v>271310.33852408634</v>
      </c>
      <c r="I4976" s="169">
        <f t="shared" si="1086"/>
        <v>659049.92731366935</v>
      </c>
      <c r="J4976" s="169">
        <f t="shared" si="1088"/>
        <v>621890.28924855881</v>
      </c>
      <c r="K4976" s="95"/>
      <c r="L4976" s="265">
        <f t="shared" si="1087"/>
        <v>252626.79267921331</v>
      </c>
      <c r="M4976" s="265">
        <f>$G4976*NonHospFrac+theModel!$H4976*NonHospFrac</f>
        <v>406423.13463445613</v>
      </c>
      <c r="N4976" s="266">
        <f t="shared" si="1089"/>
        <v>659049.92731366947</v>
      </c>
      <c r="O4976" s="159"/>
      <c r="P4976" s="265">
        <f t="shared" si="1090"/>
        <v>238382.77292827767</v>
      </c>
      <c r="Q4976" s="265">
        <f t="shared" si="1091"/>
        <v>406421.57999278134</v>
      </c>
      <c r="R4976" s="266">
        <f t="shared" si="1092"/>
        <v>644804.35292105901</v>
      </c>
    </row>
    <row r="4977" spans="1:18" x14ac:dyDescent="0.3">
      <c r="A4977" s="82">
        <v>4946</v>
      </c>
      <c r="B4977" s="94">
        <f t="shared" si="1081"/>
        <v>1.4200083107281994E-41</v>
      </c>
      <c r="C4977" s="179">
        <f t="shared" si="1082"/>
        <v>1.4168050165376251E-41</v>
      </c>
      <c r="D4977" s="166">
        <f t="shared" si="1083"/>
        <v>2.2558277767625785E-3</v>
      </c>
      <c r="E4977" s="167">
        <f t="shared" si="1093"/>
        <v>24.291375447755232</v>
      </c>
      <c r="F4977" s="168">
        <f t="shared" si="1094"/>
        <v>11.159580011644515</v>
      </c>
      <c r="G4977" s="168">
        <f t="shared" si="1084"/>
        <v>387817.98336879641</v>
      </c>
      <c r="H4977" s="168">
        <f t="shared" si="1085"/>
        <v>271310.33852408634</v>
      </c>
      <c r="I4977" s="169">
        <f t="shared" si="1086"/>
        <v>659128.3218928827</v>
      </c>
      <c r="J4977" s="169">
        <f t="shared" si="1088"/>
        <v>621954.36986844044</v>
      </c>
      <c r="K4977" s="95"/>
      <c r="L4977" s="265">
        <f t="shared" si="1087"/>
        <v>252656.84286249886</v>
      </c>
      <c r="M4977" s="265">
        <f>$G4977*NonHospFrac+theModel!$H4977*NonHospFrac</f>
        <v>406471.47903038387</v>
      </c>
      <c r="N4977" s="266">
        <f t="shared" si="1089"/>
        <v>659128.3218928827</v>
      </c>
      <c r="O4977" s="159"/>
      <c r="P4977" s="265">
        <f t="shared" si="1090"/>
        <v>238407.33628956895</v>
      </c>
      <c r="Q4977" s="265">
        <f t="shared" si="1091"/>
        <v>406469.92438870907</v>
      </c>
      <c r="R4977" s="266">
        <f t="shared" si="1092"/>
        <v>644877.26067827805</v>
      </c>
    </row>
    <row r="4978" spans="1:18" x14ac:dyDescent="0.3">
      <c r="A4978" s="82">
        <v>4947</v>
      </c>
      <c r="B4978" s="94">
        <f t="shared" si="1081"/>
        <v>1.393481903324604E-41</v>
      </c>
      <c r="C4978" s="179">
        <f t="shared" si="1082"/>
        <v>1.3903384481406684E-41</v>
      </c>
      <c r="D4978" s="166">
        <f t="shared" si="1083"/>
        <v>2.2558277767625785E-3</v>
      </c>
      <c r="E4978" s="167">
        <f t="shared" si="1093"/>
        <v>24.291375447755232</v>
      </c>
      <c r="F4978" s="168">
        <f t="shared" si="1094"/>
        <v>11.161835839421277</v>
      </c>
      <c r="G4978" s="168">
        <f t="shared" si="1084"/>
        <v>387896.37794800993</v>
      </c>
      <c r="H4978" s="168">
        <f t="shared" si="1085"/>
        <v>271310.33852408634</v>
      </c>
      <c r="I4978" s="169">
        <f t="shared" si="1086"/>
        <v>659206.71647209628</v>
      </c>
      <c r="J4978" s="169">
        <f t="shared" si="1088"/>
        <v>622018.44787627005</v>
      </c>
      <c r="K4978" s="95"/>
      <c r="L4978" s="265">
        <f t="shared" si="1087"/>
        <v>252686.89304578447</v>
      </c>
      <c r="M4978" s="265">
        <f>$G4978*NonHospFrac+theModel!$H4978*NonHospFrac</f>
        <v>406519.82342631178</v>
      </c>
      <c r="N4978" s="266">
        <f t="shared" si="1089"/>
        <v>659206.71647209628</v>
      </c>
      <c r="O4978" s="159"/>
      <c r="P4978" s="265">
        <f t="shared" si="1090"/>
        <v>238431.8986496093</v>
      </c>
      <c r="Q4978" s="265">
        <f t="shared" si="1091"/>
        <v>406518.26878463698</v>
      </c>
      <c r="R4978" s="266">
        <f t="shared" si="1092"/>
        <v>644950.16743424628</v>
      </c>
    </row>
    <row r="4979" spans="1:18" x14ac:dyDescent="0.3">
      <c r="A4979" s="82">
        <v>4948</v>
      </c>
      <c r="B4979" s="94">
        <f t="shared" si="1081"/>
        <v>1.3674510213939018E-41</v>
      </c>
      <c r="C4979" s="179">
        <f t="shared" si="1082"/>
        <v>1.3643662873964791E-41</v>
      </c>
      <c r="D4979" s="166">
        <f t="shared" si="1083"/>
        <v>2.2558277767625785E-3</v>
      </c>
      <c r="E4979" s="167">
        <f t="shared" si="1093"/>
        <v>24.291375447755232</v>
      </c>
      <c r="F4979" s="168">
        <f t="shared" si="1094"/>
        <v>11.16409166719804</v>
      </c>
      <c r="G4979" s="168">
        <f t="shared" si="1084"/>
        <v>387974.77252722328</v>
      </c>
      <c r="H4979" s="168">
        <f t="shared" si="1085"/>
        <v>271310.33852408634</v>
      </c>
      <c r="I4979" s="169">
        <f t="shared" si="1086"/>
        <v>659285.11105130962</v>
      </c>
      <c r="J4979" s="169">
        <f t="shared" si="1088"/>
        <v>622082.52327215369</v>
      </c>
      <c r="K4979" s="95"/>
      <c r="L4979" s="265">
        <f t="shared" si="1087"/>
        <v>252716.94322907002</v>
      </c>
      <c r="M4979" s="265">
        <f>$G4979*NonHospFrac+theModel!$H4979*NonHospFrac</f>
        <v>406568.16782223957</v>
      </c>
      <c r="N4979" s="266">
        <f t="shared" si="1089"/>
        <v>659285.11105130962</v>
      </c>
      <c r="O4979" s="159"/>
      <c r="P4979" s="265">
        <f t="shared" si="1090"/>
        <v>238456.46000843946</v>
      </c>
      <c r="Q4979" s="265">
        <f t="shared" si="1091"/>
        <v>406566.61318056477</v>
      </c>
      <c r="R4979" s="266">
        <f t="shared" si="1092"/>
        <v>645023.07318900421</v>
      </c>
    </row>
    <row r="4980" spans="1:18" x14ac:dyDescent="0.3">
      <c r="A4980" s="82">
        <v>4949</v>
      </c>
      <c r="B4980" s="94">
        <f t="shared" si="1081"/>
        <v>1.3419064082927603E-41</v>
      </c>
      <c r="C4980" s="179">
        <f t="shared" si="1082"/>
        <v>1.3388792985431179E-41</v>
      </c>
      <c r="D4980" s="166">
        <f t="shared" si="1083"/>
        <v>2.2558277767625785E-3</v>
      </c>
      <c r="E4980" s="167">
        <f t="shared" si="1093"/>
        <v>24.291375447755232</v>
      </c>
      <c r="F4980" s="168">
        <f t="shared" si="1094"/>
        <v>11.166347494974803</v>
      </c>
      <c r="G4980" s="168">
        <f t="shared" si="1084"/>
        <v>388053.16710643674</v>
      </c>
      <c r="H4980" s="168">
        <f t="shared" si="1085"/>
        <v>271310.33852408634</v>
      </c>
      <c r="I4980" s="169">
        <f t="shared" si="1086"/>
        <v>659363.50563052308</v>
      </c>
      <c r="J4980" s="169">
        <f t="shared" si="1088"/>
        <v>622146.59605619824</v>
      </c>
      <c r="K4980" s="95"/>
      <c r="L4980" s="265">
        <f t="shared" si="1087"/>
        <v>252746.9934123556</v>
      </c>
      <c r="M4980" s="265">
        <f>$G4980*NonHospFrac+theModel!$H4980*NonHospFrac</f>
        <v>406616.51221816742</v>
      </c>
      <c r="N4980" s="266">
        <f t="shared" si="1089"/>
        <v>659363.50563052297</v>
      </c>
      <c r="O4980" s="159"/>
      <c r="P4980" s="265">
        <f t="shared" si="1090"/>
        <v>238481.0203661003</v>
      </c>
      <c r="Q4980" s="265">
        <f t="shared" si="1091"/>
        <v>406614.95757649263</v>
      </c>
      <c r="R4980" s="266">
        <f t="shared" si="1092"/>
        <v>645095.97794259293</v>
      </c>
    </row>
    <row r="4981" spans="1:18" x14ac:dyDescent="0.3">
      <c r="A4981" s="82">
        <v>4950</v>
      </c>
      <c r="B4981" s="94">
        <f t="shared" si="1081"/>
        <v>1.3168389802960595E-41</v>
      </c>
      <c r="C4981" s="179">
        <f t="shared" si="1082"/>
        <v>1.3138684183467839E-41</v>
      </c>
      <c r="D4981" s="166">
        <f t="shared" si="1083"/>
        <v>2.2558277767625785E-3</v>
      </c>
      <c r="E4981" s="167">
        <f t="shared" si="1093"/>
        <v>24.291375447755232</v>
      </c>
      <c r="F4981" s="168">
        <f t="shared" si="1094"/>
        <v>11.168603322751565</v>
      </c>
      <c r="G4981" s="168">
        <f t="shared" si="1084"/>
        <v>388131.56168565009</v>
      </c>
      <c r="H4981" s="168">
        <f t="shared" si="1085"/>
        <v>271310.33852408634</v>
      </c>
      <c r="I4981" s="169">
        <f t="shared" si="1086"/>
        <v>659441.90020973643</v>
      </c>
      <c r="J4981" s="169">
        <f t="shared" si="1088"/>
        <v>622210.66622850986</v>
      </c>
      <c r="K4981" s="95"/>
      <c r="L4981" s="265">
        <f t="shared" si="1087"/>
        <v>252777.04359564115</v>
      </c>
      <c r="M4981" s="265">
        <f>$G4981*NonHospFrac+theModel!$H4981*NonHospFrac</f>
        <v>406664.85661409528</v>
      </c>
      <c r="N4981" s="266">
        <f t="shared" si="1089"/>
        <v>659441.90020973643</v>
      </c>
      <c r="O4981" s="159"/>
      <c r="P4981" s="265">
        <f t="shared" si="1090"/>
        <v>238505.5797226326</v>
      </c>
      <c r="Q4981" s="265">
        <f t="shared" si="1091"/>
        <v>406663.30197242048</v>
      </c>
      <c r="R4981" s="266">
        <f t="shared" si="1092"/>
        <v>645168.88169505307</v>
      </c>
    </row>
    <row r="4982" spans="1:18" x14ac:dyDescent="0.3">
      <c r="A4982" s="82">
        <v>4951</v>
      </c>
      <c r="B4982" s="94">
        <f t="shared" si="1081"/>
        <v>1.2922398233669132E-41</v>
      </c>
      <c r="C4982" s="179">
        <f t="shared" si="1082"/>
        <v>1.2893247528791234E-41</v>
      </c>
      <c r="D4982" s="166">
        <f t="shared" si="1083"/>
        <v>2.2558277767625785E-3</v>
      </c>
      <c r="E4982" s="167">
        <f t="shared" si="1093"/>
        <v>24.291375447755232</v>
      </c>
      <c r="F4982" s="168">
        <f t="shared" si="1094"/>
        <v>11.170859150528328</v>
      </c>
      <c r="G4982" s="168">
        <f t="shared" si="1084"/>
        <v>388209.95626486361</v>
      </c>
      <c r="H4982" s="168">
        <f t="shared" si="1085"/>
        <v>271310.33852408634</v>
      </c>
      <c r="I4982" s="169">
        <f t="shared" si="1086"/>
        <v>659520.29478894989</v>
      </c>
      <c r="J4982" s="169">
        <f t="shared" si="1088"/>
        <v>622274.73378919519</v>
      </c>
      <c r="K4982" s="95"/>
      <c r="L4982" s="265">
        <f t="shared" si="1087"/>
        <v>252807.09377892676</v>
      </c>
      <c r="M4982" s="265">
        <f>$G4982*NonHospFrac+theModel!$H4982*NonHospFrac</f>
        <v>406713.20101002313</v>
      </c>
      <c r="N4982" s="266">
        <f t="shared" si="1089"/>
        <v>659520.29478894989</v>
      </c>
      <c r="O4982" s="159"/>
      <c r="P4982" s="265">
        <f t="shared" si="1090"/>
        <v>238530.13807807723</v>
      </c>
      <c r="Q4982" s="265">
        <f t="shared" si="1091"/>
        <v>406711.64636834833</v>
      </c>
      <c r="R4982" s="266">
        <f t="shared" si="1092"/>
        <v>645241.7844464255</v>
      </c>
    </row>
    <row r="4983" spans="1:18" x14ac:dyDescent="0.3">
      <c r="A4983" s="82">
        <v>4952</v>
      </c>
      <c r="B4983" s="94">
        <f t="shared" si="1081"/>
        <v>1.2681001899867197E-41</v>
      </c>
      <c r="C4983" s="179">
        <f t="shared" si="1082"/>
        <v>1.2652395743544297E-41</v>
      </c>
      <c r="D4983" s="166">
        <f t="shared" si="1083"/>
        <v>2.2558277767625785E-3</v>
      </c>
      <c r="E4983" s="167">
        <f t="shared" si="1093"/>
        <v>24.291375447755232</v>
      </c>
      <c r="F4983" s="168">
        <f t="shared" si="1094"/>
        <v>11.17311497830509</v>
      </c>
      <c r="G4983" s="168">
        <f t="shared" si="1084"/>
        <v>388288.35084407695</v>
      </c>
      <c r="H4983" s="168">
        <f t="shared" si="1085"/>
        <v>271310.33852408634</v>
      </c>
      <c r="I4983" s="169">
        <f t="shared" si="1086"/>
        <v>659598.68936816324</v>
      </c>
      <c r="J4983" s="169">
        <f t="shared" si="1088"/>
        <v>622338.79873836052</v>
      </c>
      <c r="K4983" s="95"/>
      <c r="L4983" s="265">
        <f t="shared" si="1087"/>
        <v>252837.14396221231</v>
      </c>
      <c r="M4983" s="265">
        <f>$G4983*NonHospFrac+theModel!$H4983*NonHospFrac</f>
        <v>406761.54540595098</v>
      </c>
      <c r="N4983" s="266">
        <f t="shared" si="1089"/>
        <v>659598.68936816324</v>
      </c>
      <c r="O4983" s="159"/>
      <c r="P4983" s="265">
        <f t="shared" si="1090"/>
        <v>238554.69543247489</v>
      </c>
      <c r="Q4983" s="265">
        <f t="shared" si="1091"/>
        <v>406759.99076427618</v>
      </c>
      <c r="R4983" s="266">
        <f t="shared" si="1092"/>
        <v>645314.68619675108</v>
      </c>
    </row>
    <row r="4984" spans="1:18" x14ac:dyDescent="0.3">
      <c r="A4984" s="82">
        <v>4953</v>
      </c>
      <c r="B4984" s="94">
        <f t="shared" si="1081"/>
        <v>1.2444114960445416E-41</v>
      </c>
      <c r="C4984" s="179">
        <f t="shared" si="1082"/>
        <v>1.2416043180260417E-41</v>
      </c>
      <c r="D4984" s="166">
        <f t="shared" si="1083"/>
        <v>2.2558277767625785E-3</v>
      </c>
      <c r="E4984" s="167">
        <f t="shared" si="1093"/>
        <v>24.291375447755232</v>
      </c>
      <c r="F4984" s="168">
        <f t="shared" si="1094"/>
        <v>11.175370806081853</v>
      </c>
      <c r="G4984" s="168">
        <f t="shared" si="1084"/>
        <v>388366.74542329041</v>
      </c>
      <c r="H4984" s="168">
        <f t="shared" si="1085"/>
        <v>271310.33852408634</v>
      </c>
      <c r="I4984" s="169">
        <f t="shared" si="1086"/>
        <v>659677.08394737681</v>
      </c>
      <c r="J4984" s="169">
        <f t="shared" si="1088"/>
        <v>622402.8610761126</v>
      </c>
      <c r="K4984" s="95"/>
      <c r="L4984" s="265">
        <f t="shared" si="1087"/>
        <v>252867.19414549792</v>
      </c>
      <c r="M4984" s="265">
        <f>$G4984*NonHospFrac+theModel!$H4984*NonHospFrac</f>
        <v>406809.88980187883</v>
      </c>
      <c r="N4984" s="266">
        <f t="shared" si="1089"/>
        <v>659677.08394737681</v>
      </c>
      <c r="O4984" s="159"/>
      <c r="P4984" s="265">
        <f t="shared" si="1090"/>
        <v>238579.25178586651</v>
      </c>
      <c r="Q4984" s="265">
        <f t="shared" si="1091"/>
        <v>406808.33516020403</v>
      </c>
      <c r="R4984" s="266">
        <f t="shared" si="1092"/>
        <v>645387.58694607054</v>
      </c>
    </row>
    <row r="4985" spans="1:18" x14ac:dyDescent="0.3">
      <c r="A4985" s="82">
        <v>4954</v>
      </c>
      <c r="B4985" s="94">
        <f t="shared" si="1081"/>
        <v>1.2211653177845764E-41</v>
      </c>
      <c r="C4985" s="179">
        <f t="shared" si="1082"/>
        <v>1.2184105791406988E-41</v>
      </c>
      <c r="D4985" s="166">
        <f t="shared" si="1083"/>
        <v>2.2558277767625785E-3</v>
      </c>
      <c r="E4985" s="167">
        <f t="shared" si="1093"/>
        <v>24.291375447755232</v>
      </c>
      <c r="F4985" s="168">
        <f t="shared" si="1094"/>
        <v>11.177626633858615</v>
      </c>
      <c r="G4985" s="168">
        <f t="shared" si="1084"/>
        <v>388445.14000250387</v>
      </c>
      <c r="H4985" s="168">
        <f t="shared" si="1085"/>
        <v>271310.33852408634</v>
      </c>
      <c r="I4985" s="169">
        <f t="shared" si="1086"/>
        <v>659755.47852659016</v>
      </c>
      <c r="J4985" s="169">
        <f t="shared" si="1088"/>
        <v>622466.92080255749</v>
      </c>
      <c r="K4985" s="95"/>
      <c r="L4985" s="265">
        <f t="shared" si="1087"/>
        <v>252897.2443287835</v>
      </c>
      <c r="M4985" s="265">
        <f>$G4985*NonHospFrac+theModel!$H4985*NonHospFrac</f>
        <v>406858.23419780668</v>
      </c>
      <c r="N4985" s="266">
        <f t="shared" si="1089"/>
        <v>659755.47852659016</v>
      </c>
      <c r="O4985" s="159"/>
      <c r="P4985" s="265">
        <f t="shared" si="1090"/>
        <v>238603.80713829279</v>
      </c>
      <c r="Q4985" s="265">
        <f t="shared" si="1091"/>
        <v>406856.67955613189</v>
      </c>
      <c r="R4985" s="266">
        <f t="shared" si="1092"/>
        <v>645460.48669442465</v>
      </c>
    </row>
    <row r="4986" spans="1:18" x14ac:dyDescent="0.3">
      <c r="A4986" s="82">
        <v>4955</v>
      </c>
      <c r="B4986" s="94">
        <f t="shared" si="1081"/>
        <v>1.1983533888106483E-41</v>
      </c>
      <c r="C4986" s="179">
        <f t="shared" si="1082"/>
        <v>1.1956501099497918E-41</v>
      </c>
      <c r="D4986" s="166">
        <f t="shared" si="1083"/>
        <v>2.2558277767625785E-3</v>
      </c>
      <c r="E4986" s="167">
        <f t="shared" si="1093"/>
        <v>24.291375447755232</v>
      </c>
      <c r="F4986" s="168">
        <f t="shared" si="1094"/>
        <v>11.179882461635378</v>
      </c>
      <c r="G4986" s="168">
        <f t="shared" si="1084"/>
        <v>388523.53458171728</v>
      </c>
      <c r="H4986" s="168">
        <f t="shared" si="1085"/>
        <v>271310.33852408634</v>
      </c>
      <c r="I4986" s="169">
        <f t="shared" si="1086"/>
        <v>659833.87310580362</v>
      </c>
      <c r="J4986" s="169">
        <f t="shared" si="1088"/>
        <v>622530.97791780194</v>
      </c>
      <c r="K4986" s="95"/>
      <c r="L4986" s="265">
        <f t="shared" si="1087"/>
        <v>252927.29451206909</v>
      </c>
      <c r="M4986" s="265">
        <f>$G4986*NonHospFrac+theModel!$H4986*NonHospFrac</f>
        <v>406906.57859373454</v>
      </c>
      <c r="N4986" s="266">
        <f t="shared" si="1089"/>
        <v>659833.87310580362</v>
      </c>
      <c r="O4986" s="159"/>
      <c r="P4986" s="265">
        <f t="shared" si="1090"/>
        <v>238628.36148979457</v>
      </c>
      <c r="Q4986" s="265">
        <f t="shared" si="1091"/>
        <v>406905.02395205974</v>
      </c>
      <c r="R4986" s="266">
        <f t="shared" si="1092"/>
        <v>645533.38544185436</v>
      </c>
    </row>
    <row r="4987" spans="1:18" x14ac:dyDescent="0.3">
      <c r="A4987" s="82">
        <v>4956</v>
      </c>
      <c r="B4987" s="94">
        <f t="shared" si="1081"/>
        <v>1.1759675971466595E-41</v>
      </c>
      <c r="C4987" s="179">
        <f t="shared" si="1082"/>
        <v>1.1733148167764434E-41</v>
      </c>
      <c r="D4987" s="166">
        <f t="shared" si="1083"/>
        <v>2.2558277767625785E-3</v>
      </c>
      <c r="E4987" s="167">
        <f t="shared" si="1093"/>
        <v>24.291375447755232</v>
      </c>
      <c r="F4987" s="168">
        <f t="shared" si="1094"/>
        <v>11.182138289412141</v>
      </c>
      <c r="G4987" s="168">
        <f t="shared" si="1084"/>
        <v>388601.92916093068</v>
      </c>
      <c r="H4987" s="168">
        <f t="shared" si="1085"/>
        <v>271310.33852408634</v>
      </c>
      <c r="I4987" s="169">
        <f t="shared" si="1086"/>
        <v>659912.26768501708</v>
      </c>
      <c r="J4987" s="169">
        <f t="shared" si="1088"/>
        <v>622595.03242195223</v>
      </c>
      <c r="K4987" s="95"/>
      <c r="L4987" s="265">
        <f t="shared" si="1087"/>
        <v>252957.34469535467</v>
      </c>
      <c r="M4987" s="265">
        <f>$G4987*NonHospFrac+theModel!$H4987*NonHospFrac</f>
        <v>406954.92298966239</v>
      </c>
      <c r="N4987" s="266">
        <f t="shared" si="1089"/>
        <v>659912.26768501708</v>
      </c>
      <c r="O4987" s="159"/>
      <c r="P4987" s="265">
        <f t="shared" si="1090"/>
        <v>238652.91484041262</v>
      </c>
      <c r="Q4987" s="265">
        <f t="shared" si="1091"/>
        <v>406953.36834798759</v>
      </c>
      <c r="R4987" s="266">
        <f t="shared" si="1092"/>
        <v>645606.28318840021</v>
      </c>
    </row>
    <row r="4988" spans="1:18" x14ac:dyDescent="0.3">
      <c r="A4988" s="82">
        <v>4957</v>
      </c>
      <c r="B4988" s="94">
        <f t="shared" si="1081"/>
        <v>1.1539999823519502E-41</v>
      </c>
      <c r="C4988" s="179">
        <f t="shared" si="1082"/>
        <v>1.1513967571373772E-41</v>
      </c>
      <c r="D4988" s="166">
        <f t="shared" si="1083"/>
        <v>2.2558277767625785E-3</v>
      </c>
      <c r="E4988" s="167">
        <f t="shared" si="1093"/>
        <v>24.291375447755232</v>
      </c>
      <c r="F4988" s="168">
        <f t="shared" si="1094"/>
        <v>11.184394117188903</v>
      </c>
      <c r="G4988" s="168">
        <f t="shared" si="1084"/>
        <v>388680.32374014414</v>
      </c>
      <c r="H4988" s="168">
        <f t="shared" si="1085"/>
        <v>271310.33852408634</v>
      </c>
      <c r="I4988" s="169">
        <f t="shared" si="1086"/>
        <v>659990.66226423043</v>
      </c>
      <c r="J4988" s="169">
        <f t="shared" si="1088"/>
        <v>622659.08431511477</v>
      </c>
      <c r="K4988" s="95"/>
      <c r="L4988" s="265">
        <f t="shared" si="1087"/>
        <v>252987.39487864025</v>
      </c>
      <c r="M4988" s="265">
        <f>$G4988*NonHospFrac+theModel!$H4988*NonHospFrac</f>
        <v>407003.26738559024</v>
      </c>
      <c r="N4988" s="266">
        <f t="shared" si="1089"/>
        <v>659990.66226423043</v>
      </c>
      <c r="O4988" s="159"/>
      <c r="P4988" s="265">
        <f t="shared" si="1090"/>
        <v>238677.46719018777</v>
      </c>
      <c r="Q4988" s="265">
        <f t="shared" si="1091"/>
        <v>407001.71274391544</v>
      </c>
      <c r="R4988" s="266">
        <f t="shared" si="1092"/>
        <v>645679.17993410327</v>
      </c>
    </row>
    <row r="4989" spans="1:18" x14ac:dyDescent="0.3">
      <c r="A4989" s="82">
        <v>4958</v>
      </c>
      <c r="B4989" s="94">
        <f t="shared" si="1081"/>
        <v>1.1324427326905487E-41</v>
      </c>
      <c r="C4989" s="179">
        <f t="shared" si="1082"/>
        <v>1.1298881369185524E-41</v>
      </c>
      <c r="D4989" s="166">
        <f t="shared" si="1083"/>
        <v>2.2558277767625785E-3</v>
      </c>
      <c r="E4989" s="167">
        <f t="shared" si="1093"/>
        <v>24.291375447755232</v>
      </c>
      <c r="F4989" s="168">
        <f t="shared" si="1094"/>
        <v>11.186649944965666</v>
      </c>
      <c r="G4989" s="168">
        <f t="shared" si="1084"/>
        <v>388758.71831935755</v>
      </c>
      <c r="H4989" s="168">
        <f t="shared" si="1085"/>
        <v>271310.33852408634</v>
      </c>
      <c r="I4989" s="169">
        <f t="shared" si="1086"/>
        <v>660069.05684344389</v>
      </c>
      <c r="J4989" s="169">
        <f t="shared" si="1088"/>
        <v>622723.13359739608</v>
      </c>
      <c r="K4989" s="95"/>
      <c r="L4989" s="265">
        <f t="shared" si="1087"/>
        <v>253017.44506192583</v>
      </c>
      <c r="M4989" s="265">
        <f>$G4989*NonHospFrac+theModel!$H4989*NonHospFrac</f>
        <v>407051.61178151803</v>
      </c>
      <c r="N4989" s="266">
        <f t="shared" si="1089"/>
        <v>660069.05684344389</v>
      </c>
      <c r="O4989" s="159"/>
      <c r="P4989" s="265">
        <f t="shared" si="1090"/>
        <v>238702.01853916081</v>
      </c>
      <c r="Q4989" s="265">
        <f t="shared" si="1091"/>
        <v>407050.05713984324</v>
      </c>
      <c r="R4989" s="266">
        <f t="shared" si="1092"/>
        <v>645752.07567900408</v>
      </c>
    </row>
    <row r="4990" spans="1:18" x14ac:dyDescent="0.3">
      <c r="A4990" s="82">
        <v>4959</v>
      </c>
      <c r="B4990" s="94">
        <f t="shared" si="1081"/>
        <v>1.1112881823532987E-41</v>
      </c>
      <c r="C4990" s="179">
        <f t="shared" si="1082"/>
        <v>1.1087813076035582E-41</v>
      </c>
      <c r="D4990" s="166">
        <f t="shared" si="1083"/>
        <v>2.2558277767625785E-3</v>
      </c>
      <c r="E4990" s="167">
        <f t="shared" si="1093"/>
        <v>24.291375447755232</v>
      </c>
      <c r="F4990" s="168">
        <f t="shared" si="1094"/>
        <v>11.188905772742428</v>
      </c>
      <c r="G4990" s="168">
        <f t="shared" si="1084"/>
        <v>388837.11289857095</v>
      </c>
      <c r="H4990" s="168">
        <f t="shared" si="1085"/>
        <v>271310.33852408634</v>
      </c>
      <c r="I4990" s="169">
        <f t="shared" si="1086"/>
        <v>660147.45142265735</v>
      </c>
      <c r="J4990" s="169">
        <f t="shared" si="1088"/>
        <v>622787.18026890256</v>
      </c>
      <c r="K4990" s="95"/>
      <c r="L4990" s="265">
        <f t="shared" si="1087"/>
        <v>253047.49524521141</v>
      </c>
      <c r="M4990" s="265">
        <f>$G4990*NonHospFrac+theModel!$H4990*NonHospFrac</f>
        <v>407099.95617744589</v>
      </c>
      <c r="N4990" s="266">
        <f t="shared" si="1089"/>
        <v>660147.45142265735</v>
      </c>
      <c r="O4990" s="159"/>
      <c r="P4990" s="265">
        <f t="shared" si="1090"/>
        <v>238726.56888737253</v>
      </c>
      <c r="Q4990" s="265">
        <f t="shared" si="1091"/>
        <v>407098.40153577109</v>
      </c>
      <c r="R4990" s="266">
        <f t="shared" si="1092"/>
        <v>645824.97042314359</v>
      </c>
    </row>
    <row r="4991" spans="1:18" x14ac:dyDescent="0.3">
      <c r="A4991" s="82">
        <v>4960</v>
      </c>
      <c r="B4991" s="94">
        <f t="shared" si="1081"/>
        <v>1.0905288087318799E-41</v>
      </c>
      <c r="C4991" s="179">
        <f t="shared" si="1082"/>
        <v>1.0880687635537827E-41</v>
      </c>
      <c r="D4991" s="166">
        <f t="shared" si="1083"/>
        <v>2.2558277767625785E-3</v>
      </c>
      <c r="E4991" s="167">
        <f t="shared" si="1093"/>
        <v>24.291375447755232</v>
      </c>
      <c r="F4991" s="168">
        <f t="shared" si="1094"/>
        <v>11.191161600519191</v>
      </c>
      <c r="G4991" s="168">
        <f t="shared" si="1084"/>
        <v>388915.50747778441</v>
      </c>
      <c r="H4991" s="168">
        <f t="shared" si="1085"/>
        <v>271310.33852408634</v>
      </c>
      <c r="I4991" s="169">
        <f t="shared" si="1086"/>
        <v>660225.8460018707</v>
      </c>
      <c r="J4991" s="169">
        <f t="shared" si="1088"/>
        <v>622851.22432974051</v>
      </c>
      <c r="K4991" s="95"/>
      <c r="L4991" s="265">
        <f t="shared" si="1087"/>
        <v>253077.54542849699</v>
      </c>
      <c r="M4991" s="265">
        <f>$G4991*NonHospFrac+theModel!$H4991*NonHospFrac</f>
        <v>407148.30057337374</v>
      </c>
      <c r="N4991" s="266">
        <f t="shared" si="1089"/>
        <v>660225.8460018707</v>
      </c>
      <c r="O4991" s="159"/>
      <c r="P4991" s="265">
        <f t="shared" si="1090"/>
        <v>238751.11823486374</v>
      </c>
      <c r="Q4991" s="265">
        <f t="shared" si="1091"/>
        <v>407146.74593169894</v>
      </c>
      <c r="R4991" s="266">
        <f t="shared" si="1092"/>
        <v>645897.86416656268</v>
      </c>
    </row>
    <row r="4992" spans="1:18" x14ac:dyDescent="0.3">
      <c r="A4992" s="82">
        <v>4961</v>
      </c>
      <c r="B4992" s="94">
        <f t="shared" si="1081"/>
        <v>1.0701572297437645E-41</v>
      </c>
      <c r="C4992" s="179">
        <f t="shared" si="1082"/>
        <v>1.0677431393394053E-41</v>
      </c>
      <c r="D4992" s="166">
        <f t="shared" si="1083"/>
        <v>2.2558277767625785E-3</v>
      </c>
      <c r="E4992" s="167">
        <f t="shared" si="1093"/>
        <v>24.291375447755232</v>
      </c>
      <c r="F4992" s="168">
        <f t="shared" si="1094"/>
        <v>11.193417428295954</v>
      </c>
      <c r="G4992" s="168">
        <f t="shared" si="1084"/>
        <v>388993.90205699782</v>
      </c>
      <c r="H4992" s="168">
        <f t="shared" si="1085"/>
        <v>271310.33852408634</v>
      </c>
      <c r="I4992" s="169">
        <f t="shared" si="1086"/>
        <v>660304.24058108416</v>
      </c>
      <c r="J4992" s="169">
        <f t="shared" si="1088"/>
        <v>622915.26578001655</v>
      </c>
      <c r="K4992" s="95"/>
      <c r="L4992" s="265">
        <f t="shared" si="1087"/>
        <v>253107.59561178257</v>
      </c>
      <c r="M4992" s="265">
        <f>$G4992*NonHospFrac+theModel!$H4992*NonHospFrac</f>
        <v>407196.64496930159</v>
      </c>
      <c r="N4992" s="266">
        <f t="shared" si="1089"/>
        <v>660304.24058108416</v>
      </c>
      <c r="O4992" s="159"/>
      <c r="P4992" s="265">
        <f t="shared" si="1090"/>
        <v>238775.66658167521</v>
      </c>
      <c r="Q4992" s="265">
        <f t="shared" si="1091"/>
        <v>407195.09032762679</v>
      </c>
      <c r="R4992" s="266">
        <f t="shared" si="1092"/>
        <v>645970.75690930197</v>
      </c>
    </row>
    <row r="4993" spans="1:18" x14ac:dyDescent="0.3">
      <c r="A4993" s="82">
        <v>4962</v>
      </c>
      <c r="B4993" s="94">
        <f t="shared" si="1081"/>
        <v>1.0501662012070573E-41</v>
      </c>
      <c r="C4993" s="179">
        <f t="shared" si="1082"/>
        <v>1.0477972071201572E-41</v>
      </c>
      <c r="D4993" s="166">
        <f t="shared" si="1083"/>
        <v>2.2558277767625785E-3</v>
      </c>
      <c r="E4993" s="167">
        <f t="shared" si="1093"/>
        <v>24.291375447755232</v>
      </c>
      <c r="F4993" s="168">
        <f t="shared" si="1094"/>
        <v>11.195673256072716</v>
      </c>
      <c r="G4993" s="168">
        <f t="shared" si="1084"/>
        <v>389072.29663621122</v>
      </c>
      <c r="H4993" s="168">
        <f t="shared" si="1085"/>
        <v>271310.33852408634</v>
      </c>
      <c r="I4993" s="169">
        <f t="shared" si="1086"/>
        <v>660382.63516029762</v>
      </c>
      <c r="J4993" s="169">
        <f t="shared" si="1088"/>
        <v>622979.30461983709</v>
      </c>
      <c r="K4993" s="95"/>
      <c r="L4993" s="265">
        <f t="shared" si="1087"/>
        <v>253137.64579506812</v>
      </c>
      <c r="M4993" s="265">
        <f>$G4993*NonHospFrac+theModel!$H4993*NonHospFrac</f>
        <v>407244.98936522938</v>
      </c>
      <c r="N4993" s="266">
        <f t="shared" si="1089"/>
        <v>660382.6351602975</v>
      </c>
      <c r="O4993" s="159"/>
      <c r="P4993" s="265">
        <f t="shared" si="1090"/>
        <v>238800.21392784771</v>
      </c>
      <c r="Q4993" s="265">
        <f t="shared" si="1091"/>
        <v>407243.43472355459</v>
      </c>
      <c r="R4993" s="266">
        <f t="shared" si="1092"/>
        <v>646043.64865140233</v>
      </c>
    </row>
    <row r="4994" spans="1:18" x14ac:dyDescent="0.3">
      <c r="A4994" s="82">
        <v>4963</v>
      </c>
      <c r="B4994" s="94">
        <f t="shared" si="1081"/>
        <v>1.0305486142646127E-41</v>
      </c>
      <c r="C4994" s="179">
        <f t="shared" si="1082"/>
        <v>1.0282238740752503E-41</v>
      </c>
      <c r="D4994" s="166">
        <f t="shared" si="1083"/>
        <v>2.2558277767625785E-3</v>
      </c>
      <c r="E4994" s="167">
        <f t="shared" si="1093"/>
        <v>24.291375447755232</v>
      </c>
      <c r="F4994" s="168">
        <f t="shared" si="1094"/>
        <v>11.197929083849479</v>
      </c>
      <c r="G4994" s="168">
        <f t="shared" si="1084"/>
        <v>389150.69121542457</v>
      </c>
      <c r="H4994" s="168">
        <f t="shared" si="1085"/>
        <v>271310.33852408634</v>
      </c>
      <c r="I4994" s="169">
        <f t="shared" si="1086"/>
        <v>660461.02973951097</v>
      </c>
      <c r="J4994" s="169">
        <f t="shared" si="1088"/>
        <v>623043.3408493083</v>
      </c>
      <c r="K4994" s="95"/>
      <c r="L4994" s="265">
        <f t="shared" si="1087"/>
        <v>253167.69597835367</v>
      </c>
      <c r="M4994" s="265">
        <f>$G4994*NonHospFrac+theModel!$H4994*NonHospFrac</f>
        <v>407293.33376115724</v>
      </c>
      <c r="N4994" s="266">
        <f t="shared" si="1089"/>
        <v>660461.02973951097</v>
      </c>
      <c r="O4994" s="159"/>
      <c r="P4994" s="265">
        <f t="shared" si="1090"/>
        <v>238824.76027342206</v>
      </c>
      <c r="Q4994" s="265">
        <f t="shared" si="1091"/>
        <v>407291.77911948244</v>
      </c>
      <c r="R4994" s="266">
        <f t="shared" si="1092"/>
        <v>646116.53939290449</v>
      </c>
    </row>
    <row r="4995" spans="1:18" x14ac:dyDescent="0.3">
      <c r="A4995" s="82">
        <v>4964</v>
      </c>
      <c r="B4995" s="94">
        <f t="shared" si="1081"/>
        <v>1.0112974928558822E-41</v>
      </c>
      <c r="C4995" s="179">
        <f t="shared" si="1082"/>
        <v>1.0090161798809276E-41</v>
      </c>
      <c r="D4995" s="166">
        <f t="shared" si="1083"/>
        <v>2.2558277767625785E-3</v>
      </c>
      <c r="E4995" s="167">
        <f t="shared" si="1093"/>
        <v>24.291375447755232</v>
      </c>
      <c r="F4995" s="168">
        <f t="shared" si="1094"/>
        <v>11.200184911626241</v>
      </c>
      <c r="G4995" s="168">
        <f t="shared" si="1084"/>
        <v>389229.08579463809</v>
      </c>
      <c r="H4995" s="168">
        <f t="shared" si="1085"/>
        <v>271310.33852408634</v>
      </c>
      <c r="I4995" s="169">
        <f t="shared" si="1086"/>
        <v>660539.42431872443</v>
      </c>
      <c r="J4995" s="169">
        <f t="shared" si="1088"/>
        <v>623107.37446853681</v>
      </c>
      <c r="K4995" s="95"/>
      <c r="L4995" s="265">
        <f t="shared" si="1087"/>
        <v>253197.74616163931</v>
      </c>
      <c r="M4995" s="265">
        <f>$G4995*NonHospFrac+theModel!$H4995*NonHospFrac</f>
        <v>407341.67815708509</v>
      </c>
      <c r="N4995" s="266">
        <f t="shared" si="1089"/>
        <v>660539.42431872443</v>
      </c>
      <c r="O4995" s="159"/>
      <c r="P4995" s="265">
        <f t="shared" si="1090"/>
        <v>238849.3056184391</v>
      </c>
      <c r="Q4995" s="265">
        <f t="shared" si="1091"/>
        <v>407340.12351541029</v>
      </c>
      <c r="R4995" s="266">
        <f t="shared" si="1092"/>
        <v>646189.42913384945</v>
      </c>
    </row>
    <row r="4996" spans="1:18" x14ac:dyDescent="0.3">
      <c r="A4996" s="82">
        <v>4965</v>
      </c>
      <c r="B4996" s="94">
        <f t="shared" si="1081"/>
        <v>9.9240599123644933E-42</v>
      </c>
      <c r="C4996" s="179">
        <f t="shared" si="1082"/>
        <v>9.9016729423559253E-42</v>
      </c>
      <c r="D4996" s="166">
        <f t="shared" si="1083"/>
        <v>2.2558277767625785E-3</v>
      </c>
      <c r="E4996" s="167">
        <f t="shared" si="1093"/>
        <v>24.291375447755232</v>
      </c>
      <c r="F4996" s="168">
        <f t="shared" si="1094"/>
        <v>11.202440739403004</v>
      </c>
      <c r="G4996" s="168">
        <f t="shared" si="1084"/>
        <v>389307.48037385143</v>
      </c>
      <c r="H4996" s="168">
        <f t="shared" si="1085"/>
        <v>271310.33852408634</v>
      </c>
      <c r="I4996" s="169">
        <f t="shared" si="1086"/>
        <v>660617.81889793777</v>
      </c>
      <c r="J4996" s="169">
        <f t="shared" si="1088"/>
        <v>623171.40547762893</v>
      </c>
      <c r="K4996" s="95"/>
      <c r="L4996" s="265">
        <f t="shared" si="1087"/>
        <v>253227.79634492486</v>
      </c>
      <c r="M4996" s="265">
        <f>$G4996*NonHospFrac+theModel!$H4996*NonHospFrac</f>
        <v>407390.02255301294</v>
      </c>
      <c r="N4996" s="266">
        <f t="shared" si="1089"/>
        <v>660617.81889793777</v>
      </c>
      <c r="O4996" s="159"/>
      <c r="P4996" s="265">
        <f t="shared" si="1090"/>
        <v>238873.84996293948</v>
      </c>
      <c r="Q4996" s="265">
        <f t="shared" si="1091"/>
        <v>407388.46791133814</v>
      </c>
      <c r="R4996" s="266">
        <f t="shared" si="1092"/>
        <v>646262.31787427759</v>
      </c>
    </row>
    <row r="4997" spans="1:18" x14ac:dyDescent="0.3">
      <c r="A4997" s="82">
        <v>4966</v>
      </c>
      <c r="B4997" s="94">
        <f t="shared" si="1081"/>
        <v>9.738673915434331E-42</v>
      </c>
      <c r="C4997" s="179">
        <f t="shared" si="1082"/>
        <v>9.7167051443070615E-42</v>
      </c>
      <c r="D4997" s="166">
        <f t="shared" si="1083"/>
        <v>2.2558277767625785E-3</v>
      </c>
      <c r="E4997" s="167">
        <f t="shared" si="1093"/>
        <v>24.291375447755232</v>
      </c>
      <c r="F4997" s="168">
        <f t="shared" si="1094"/>
        <v>11.204696567179766</v>
      </c>
      <c r="G4997" s="168">
        <f t="shared" si="1084"/>
        <v>389385.87495306489</v>
      </c>
      <c r="H4997" s="168">
        <f t="shared" si="1085"/>
        <v>271310.33852408634</v>
      </c>
      <c r="I4997" s="169">
        <f t="shared" si="1086"/>
        <v>660696.21347715124</v>
      </c>
      <c r="J4997" s="169">
        <f t="shared" si="1088"/>
        <v>623235.43387669115</v>
      </c>
      <c r="K4997" s="95"/>
      <c r="L4997" s="265">
        <f t="shared" si="1087"/>
        <v>253257.84652821044</v>
      </c>
      <c r="M4997" s="265">
        <f>$G4997*NonHospFrac+theModel!$H4997*NonHospFrac</f>
        <v>407438.36694894079</v>
      </c>
      <c r="N4997" s="266">
        <f t="shared" si="1089"/>
        <v>660696.21347715124</v>
      </c>
      <c r="O4997" s="159"/>
      <c r="P4997" s="265">
        <f t="shared" si="1090"/>
        <v>238898.39330696411</v>
      </c>
      <c r="Q4997" s="265">
        <f t="shared" si="1091"/>
        <v>407436.81230726599</v>
      </c>
      <c r="R4997" s="266">
        <f t="shared" si="1092"/>
        <v>646335.20561423013</v>
      </c>
    </row>
    <row r="4998" spans="1:18" x14ac:dyDescent="0.3">
      <c r="A4998" s="82">
        <v>4967</v>
      </c>
      <c r="B4998" s="94">
        <f t="shared" si="1081"/>
        <v>9.5567510140682791E-42</v>
      </c>
      <c r="C4998" s="179">
        <f t="shared" si="1082"/>
        <v>9.5351926296751404E-42</v>
      </c>
      <c r="D4998" s="166">
        <f t="shared" si="1083"/>
        <v>2.2558277767625785E-3</v>
      </c>
      <c r="E4998" s="167">
        <f t="shared" si="1093"/>
        <v>24.291375447755232</v>
      </c>
      <c r="F4998" s="168">
        <f t="shared" si="1094"/>
        <v>11.206952394956529</v>
      </c>
      <c r="G4998" s="168">
        <f t="shared" si="1084"/>
        <v>389464.26953227824</v>
      </c>
      <c r="H4998" s="168">
        <f t="shared" si="1085"/>
        <v>271310.33852408634</v>
      </c>
      <c r="I4998" s="169">
        <f t="shared" si="1086"/>
        <v>660774.60805636458</v>
      </c>
      <c r="J4998" s="169">
        <f t="shared" si="1088"/>
        <v>623299.45966582967</v>
      </c>
      <c r="K4998" s="95"/>
      <c r="L4998" s="265">
        <f t="shared" si="1087"/>
        <v>253287.896711496</v>
      </c>
      <c r="M4998" s="265">
        <f>$G4998*NonHospFrac+theModel!$H4998*NonHospFrac</f>
        <v>407486.71134486853</v>
      </c>
      <c r="N4998" s="266">
        <f t="shared" si="1089"/>
        <v>660774.60805636458</v>
      </c>
      <c r="O4998" s="159"/>
      <c r="P4998" s="265">
        <f t="shared" si="1090"/>
        <v>238922.93565055367</v>
      </c>
      <c r="Q4998" s="265">
        <f t="shared" si="1091"/>
        <v>407485.15670319373</v>
      </c>
      <c r="R4998" s="266">
        <f t="shared" si="1092"/>
        <v>646408.09235374746</v>
      </c>
    </row>
    <row r="4999" spans="1:18" x14ac:dyDescent="0.3">
      <c r="A4999" s="82">
        <v>4968</v>
      </c>
      <c r="B4999" s="94">
        <f t="shared" si="1081"/>
        <v>9.378226516050181E-42</v>
      </c>
      <c r="C4999" s="179">
        <f t="shared" si="1082"/>
        <v>9.3570708521785041E-42</v>
      </c>
      <c r="D4999" s="166">
        <f t="shared" si="1083"/>
        <v>2.2558277767625785E-3</v>
      </c>
      <c r="E4999" s="167">
        <f t="shared" si="1093"/>
        <v>24.291375447755232</v>
      </c>
      <c r="F4999" s="168">
        <f t="shared" si="1094"/>
        <v>11.209208222733292</v>
      </c>
      <c r="G4999" s="168">
        <f t="shared" si="1084"/>
        <v>389542.66411149176</v>
      </c>
      <c r="H4999" s="168">
        <f t="shared" si="1085"/>
        <v>271310.33852408634</v>
      </c>
      <c r="I4999" s="169">
        <f t="shared" si="1086"/>
        <v>660853.00263557816</v>
      </c>
      <c r="J4999" s="169">
        <f t="shared" si="1088"/>
        <v>623363.4828451511</v>
      </c>
      <c r="K4999" s="95"/>
      <c r="L4999" s="265">
        <f t="shared" si="1087"/>
        <v>253317.94689478161</v>
      </c>
      <c r="M4999" s="265">
        <f>$G4999*NonHospFrac+theModel!$H4999*NonHospFrac</f>
        <v>407535.0557407965</v>
      </c>
      <c r="N4999" s="266">
        <f t="shared" si="1089"/>
        <v>660853.00263557816</v>
      </c>
      <c r="O4999" s="159"/>
      <c r="P4999" s="265">
        <f t="shared" si="1090"/>
        <v>238947.47699374903</v>
      </c>
      <c r="Q4999" s="265">
        <f t="shared" si="1091"/>
        <v>407533.5010991217</v>
      </c>
      <c r="R4999" s="266">
        <f t="shared" si="1092"/>
        <v>646480.97809287068</v>
      </c>
    </row>
    <row r="5000" spans="1:18" x14ac:dyDescent="0.3">
      <c r="A5000" s="82">
        <v>4969</v>
      </c>
      <c r="B5000" s="94">
        <f t="shared" si="1081"/>
        <v>9.2030369376452661E-42</v>
      </c>
      <c r="C5000" s="179">
        <f t="shared" si="1082"/>
        <v>9.1822764712907541E-42</v>
      </c>
      <c r="D5000" s="166">
        <f t="shared" si="1083"/>
        <v>2.2558277767625785E-3</v>
      </c>
      <c r="E5000" s="167">
        <f t="shared" si="1093"/>
        <v>24.291375447755232</v>
      </c>
      <c r="F5000" s="168">
        <f t="shared" si="1094"/>
        <v>11.211464050510054</v>
      </c>
      <c r="G5000" s="168">
        <f t="shared" si="1084"/>
        <v>389621.0586907051</v>
      </c>
      <c r="H5000" s="168">
        <f t="shared" si="1085"/>
        <v>271310.33852408634</v>
      </c>
      <c r="I5000" s="169">
        <f t="shared" si="1086"/>
        <v>660931.3972147915</v>
      </c>
      <c r="J5000" s="169">
        <f t="shared" si="1088"/>
        <v>623427.50341476151</v>
      </c>
      <c r="K5000" s="95"/>
      <c r="L5000" s="265">
        <f t="shared" si="1087"/>
        <v>253347.99707806716</v>
      </c>
      <c r="M5000" s="265">
        <f>$G5000*NonHospFrac+theModel!$H5000*NonHospFrac</f>
        <v>407583.40013672423</v>
      </c>
      <c r="N5000" s="266">
        <f t="shared" si="1089"/>
        <v>660931.39721479139</v>
      </c>
      <c r="O5000" s="159"/>
      <c r="P5000" s="265">
        <f t="shared" si="1090"/>
        <v>238972.01733659091</v>
      </c>
      <c r="Q5000" s="265">
        <f t="shared" si="1091"/>
        <v>407581.84549504943</v>
      </c>
      <c r="R5000" s="266">
        <f t="shared" si="1092"/>
        <v>646553.86283164029</v>
      </c>
    </row>
    <row r="5001" spans="1:18" x14ac:dyDescent="0.3">
      <c r="A5001" s="82">
        <v>4970</v>
      </c>
      <c r="B5001" s="94">
        <f t="shared" si="1081"/>
        <v>9.0311199810230254E-42</v>
      </c>
      <c r="C5001" s="179">
        <f t="shared" si="1082"/>
        <v>9.010747329714558E-42</v>
      </c>
      <c r="D5001" s="166">
        <f t="shared" si="1083"/>
        <v>2.2558277767625785E-3</v>
      </c>
      <c r="E5001" s="167">
        <f t="shared" si="1093"/>
        <v>24.291375447755232</v>
      </c>
      <c r="F5001" s="168">
        <f t="shared" si="1094"/>
        <v>11.213719878286817</v>
      </c>
      <c r="G5001" s="168">
        <f t="shared" si="1084"/>
        <v>389699.45326991862</v>
      </c>
      <c r="H5001" s="168">
        <f t="shared" si="1085"/>
        <v>271310.33852408634</v>
      </c>
      <c r="I5001" s="169">
        <f t="shared" si="1086"/>
        <v>661009.79179400497</v>
      </c>
      <c r="J5001" s="169">
        <f t="shared" si="1088"/>
        <v>623491.52137476765</v>
      </c>
      <c r="K5001" s="95"/>
      <c r="L5001" s="265">
        <f t="shared" si="1087"/>
        <v>253378.04726135277</v>
      </c>
      <c r="M5001" s="265">
        <f>$G5001*NonHospFrac+theModel!$H5001*NonHospFrac</f>
        <v>407631.7445326522</v>
      </c>
      <c r="N5001" s="266">
        <f t="shared" si="1089"/>
        <v>661009.79179400497</v>
      </c>
      <c r="O5001" s="159"/>
      <c r="P5001" s="265">
        <f t="shared" si="1090"/>
        <v>238996.55667912014</v>
      </c>
      <c r="Q5001" s="265">
        <f t="shared" si="1091"/>
        <v>407630.1898909774</v>
      </c>
      <c r="R5001" s="266">
        <f t="shared" si="1092"/>
        <v>646626.74657009752</v>
      </c>
    </row>
    <row r="5002" spans="1:18" x14ac:dyDescent="0.3">
      <c r="A5002" s="82">
        <v>4971</v>
      </c>
      <c r="B5002" s="94">
        <f t="shared" si="1081"/>
        <v>8.8624145121060732E-42</v>
      </c>
      <c r="C5002" s="179">
        <f t="shared" si="1082"/>
        <v>8.8424224312804803E-42</v>
      </c>
      <c r="D5002" s="166">
        <f t="shared" si="1083"/>
        <v>2.2558277767625785E-3</v>
      </c>
      <c r="E5002" s="167">
        <f t="shared" si="1093"/>
        <v>24.291375447755232</v>
      </c>
      <c r="F5002" s="168">
        <f t="shared" si="1094"/>
        <v>11.215975706063579</v>
      </c>
      <c r="G5002" s="168">
        <f t="shared" si="1084"/>
        <v>389777.84784913203</v>
      </c>
      <c r="H5002" s="168">
        <f t="shared" si="1085"/>
        <v>271310.33852408634</v>
      </c>
      <c r="I5002" s="169">
        <f t="shared" si="1086"/>
        <v>661088.18637321843</v>
      </c>
      <c r="J5002" s="169">
        <f t="shared" si="1088"/>
        <v>623555.53672527568</v>
      </c>
      <c r="K5002" s="95"/>
      <c r="L5002" s="265">
        <f t="shared" si="1087"/>
        <v>253408.09744463835</v>
      </c>
      <c r="M5002" s="265">
        <f>$G5002*NonHospFrac+theModel!$H5002*NonHospFrac</f>
        <v>407680.08892857999</v>
      </c>
      <c r="N5002" s="266">
        <f t="shared" si="1089"/>
        <v>661088.18637321831</v>
      </c>
      <c r="O5002" s="159"/>
      <c r="P5002" s="265">
        <f t="shared" si="1090"/>
        <v>239021.09502137743</v>
      </c>
      <c r="Q5002" s="265">
        <f t="shared" si="1091"/>
        <v>407678.5342869052</v>
      </c>
      <c r="R5002" s="266">
        <f t="shared" si="1092"/>
        <v>646699.62930828263</v>
      </c>
    </row>
    <row r="5003" spans="1:18" x14ac:dyDescent="0.3">
      <c r="A5003" s="82">
        <v>4972</v>
      </c>
      <c r="B5003" s="94">
        <f t="shared" si="1081"/>
        <v>8.6968605388286515E-42</v>
      </c>
      <c r="C5003" s="179">
        <f t="shared" si="1082"/>
        <v>8.6772419192545315E-42</v>
      </c>
      <c r="D5003" s="166">
        <f t="shared" si="1083"/>
        <v>2.2558277767625785E-3</v>
      </c>
      <c r="E5003" s="167">
        <f t="shared" si="1093"/>
        <v>24.291375447755232</v>
      </c>
      <c r="F5003" s="168">
        <f t="shared" si="1094"/>
        <v>11.218231533840342</v>
      </c>
      <c r="G5003" s="168">
        <f t="shared" si="1084"/>
        <v>389856.24242834543</v>
      </c>
      <c r="H5003" s="168">
        <f t="shared" si="1085"/>
        <v>271310.33852408634</v>
      </c>
      <c r="I5003" s="169">
        <f t="shared" si="1086"/>
        <v>661166.58095243177</v>
      </c>
      <c r="J5003" s="169">
        <f t="shared" si="1088"/>
        <v>623619.54946639191</v>
      </c>
      <c r="K5003" s="95"/>
      <c r="L5003" s="265">
        <f t="shared" si="1087"/>
        <v>253438.14762792393</v>
      </c>
      <c r="M5003" s="265">
        <f>$G5003*NonHospFrac+theModel!$H5003*NonHospFrac</f>
        <v>407728.43332450785</v>
      </c>
      <c r="N5003" s="266">
        <f t="shared" si="1089"/>
        <v>661166.58095243177</v>
      </c>
      <c r="O5003" s="159"/>
      <c r="P5003" s="265">
        <f t="shared" si="1090"/>
        <v>239045.63236340359</v>
      </c>
      <c r="Q5003" s="265">
        <f t="shared" si="1091"/>
        <v>407726.87868283305</v>
      </c>
      <c r="R5003" s="266">
        <f t="shared" si="1092"/>
        <v>646772.51104623661</v>
      </c>
    </row>
    <row r="5004" spans="1:18" x14ac:dyDescent="0.3">
      <c r="A5004" s="82">
        <v>4973</v>
      </c>
      <c r="B5004" s="94">
        <f t="shared" si="1081"/>
        <v>8.5343991898053365E-42</v>
      </c>
      <c r="C5004" s="179">
        <f t="shared" si="1082"/>
        <v>8.5151470550549929E-42</v>
      </c>
      <c r="D5004" s="166">
        <f t="shared" si="1083"/>
        <v>2.2558277767625785E-3</v>
      </c>
      <c r="E5004" s="167">
        <f t="shared" si="1093"/>
        <v>24.291375447755232</v>
      </c>
      <c r="F5004" s="168">
        <f t="shared" si="1094"/>
        <v>11.220487361617105</v>
      </c>
      <c r="G5004" s="168">
        <f t="shared" si="1084"/>
        <v>389934.63700755883</v>
      </c>
      <c r="H5004" s="168">
        <f t="shared" si="1085"/>
        <v>271310.33852408634</v>
      </c>
      <c r="I5004" s="169">
        <f t="shared" si="1086"/>
        <v>661244.97553164512</v>
      </c>
      <c r="J5004" s="169">
        <f t="shared" si="1088"/>
        <v>623683.55959822272</v>
      </c>
      <c r="K5004" s="95"/>
      <c r="L5004" s="265">
        <f t="shared" si="1087"/>
        <v>253468.19781120948</v>
      </c>
      <c r="M5004" s="265">
        <f>$G5004*NonHospFrac+theModel!$H5004*NonHospFrac</f>
        <v>407776.77772043564</v>
      </c>
      <c r="N5004" s="266">
        <f t="shared" si="1089"/>
        <v>661244.97553164512</v>
      </c>
      <c r="O5004" s="159"/>
      <c r="P5004" s="265">
        <f t="shared" si="1090"/>
        <v>239070.16870523937</v>
      </c>
      <c r="Q5004" s="265">
        <f t="shared" si="1091"/>
        <v>407775.22307876084</v>
      </c>
      <c r="R5004" s="266">
        <f t="shared" si="1092"/>
        <v>646845.39178400021</v>
      </c>
    </row>
    <row r="5005" spans="1:18" x14ac:dyDescent="0.3">
      <c r="A5005" s="82">
        <v>4974</v>
      </c>
      <c r="B5005" s="94">
        <f t="shared" si="1081"/>
        <v>8.3749726933943637E-42</v>
      </c>
      <c r="C5005" s="179">
        <f t="shared" si="1082"/>
        <v>8.3560801973629762E-42</v>
      </c>
      <c r="D5005" s="166">
        <f t="shared" si="1083"/>
        <v>2.2558277767625785E-3</v>
      </c>
      <c r="E5005" s="167">
        <f t="shared" si="1093"/>
        <v>24.291375447755232</v>
      </c>
      <c r="F5005" s="168">
        <f t="shared" si="1094"/>
        <v>11.222743189393867</v>
      </c>
      <c r="G5005" s="168">
        <f t="shared" si="1084"/>
        <v>390013.0315867723</v>
      </c>
      <c r="H5005" s="168">
        <f t="shared" si="1085"/>
        <v>271310.33852408634</v>
      </c>
      <c r="I5005" s="169">
        <f t="shared" si="1086"/>
        <v>661323.3701108587</v>
      </c>
      <c r="J5005" s="169">
        <f t="shared" si="1088"/>
        <v>623747.56712087477</v>
      </c>
      <c r="K5005" s="95"/>
      <c r="L5005" s="265">
        <f t="shared" si="1087"/>
        <v>253498.24799449509</v>
      </c>
      <c r="M5005" s="265">
        <f>$G5005*NonHospFrac+theModel!$H5005*NonHospFrac</f>
        <v>407825.12211636349</v>
      </c>
      <c r="N5005" s="266">
        <f t="shared" si="1089"/>
        <v>661323.37011085858</v>
      </c>
      <c r="O5005" s="159"/>
      <c r="P5005" s="265">
        <f t="shared" si="1090"/>
        <v>239094.70404692559</v>
      </c>
      <c r="Q5005" s="265">
        <f t="shared" si="1091"/>
        <v>407823.56747468869</v>
      </c>
      <c r="R5005" s="266">
        <f t="shared" si="1092"/>
        <v>646918.27152161428</v>
      </c>
    </row>
    <row r="5006" spans="1:18" x14ac:dyDescent="0.3">
      <c r="A5006" s="82">
        <v>4975</v>
      </c>
      <c r="B5006" s="94">
        <f t="shared" si="1081"/>
        <v>8.2185243571552556E-42</v>
      </c>
      <c r="C5006" s="179">
        <f t="shared" si="1082"/>
        <v>8.1999847816263847E-42</v>
      </c>
      <c r="D5006" s="166">
        <f t="shared" si="1083"/>
        <v>2.2558277767625785E-3</v>
      </c>
      <c r="E5006" s="167">
        <f t="shared" si="1093"/>
        <v>24.291375447755232</v>
      </c>
      <c r="F5006" s="168">
        <f t="shared" si="1094"/>
        <v>11.22499901717063</v>
      </c>
      <c r="G5006" s="168">
        <f t="shared" si="1084"/>
        <v>390091.4261659857</v>
      </c>
      <c r="H5006" s="168">
        <f t="shared" si="1085"/>
        <v>271310.33852408634</v>
      </c>
      <c r="I5006" s="169">
        <f t="shared" si="1086"/>
        <v>661401.76469007204</v>
      </c>
      <c r="J5006" s="169">
        <f t="shared" si="1088"/>
        <v>623811.57203445397</v>
      </c>
      <c r="K5006" s="95"/>
      <c r="L5006" s="265">
        <f t="shared" si="1087"/>
        <v>253528.29817778067</v>
      </c>
      <c r="M5006" s="265">
        <f>$G5006*NonHospFrac+theModel!$H5006*NonHospFrac</f>
        <v>407873.46651229134</v>
      </c>
      <c r="N5006" s="266">
        <f t="shared" si="1089"/>
        <v>661401.76469007204</v>
      </c>
      <c r="O5006" s="159"/>
      <c r="P5006" s="265">
        <f t="shared" si="1090"/>
        <v>239119.23838850294</v>
      </c>
      <c r="Q5006" s="265">
        <f t="shared" si="1091"/>
        <v>407871.91187061655</v>
      </c>
      <c r="R5006" s="266">
        <f t="shared" si="1092"/>
        <v>646991.15025911946</v>
      </c>
    </row>
    <row r="5007" spans="1:18" x14ac:dyDescent="0.3">
      <c r="A5007" s="82">
        <v>4976</v>
      </c>
      <c r="B5007" s="94">
        <f t="shared" si="1081"/>
        <v>8.0649985476882401E-42</v>
      </c>
      <c r="C5007" s="179">
        <f t="shared" si="1082"/>
        <v>8.0468052999448146E-42</v>
      </c>
      <c r="D5007" s="166">
        <f t="shared" si="1083"/>
        <v>2.2558277767625785E-3</v>
      </c>
      <c r="E5007" s="167">
        <f t="shared" si="1093"/>
        <v>24.291375447755232</v>
      </c>
      <c r="F5007" s="168">
        <f t="shared" si="1094"/>
        <v>11.227254844947392</v>
      </c>
      <c r="G5007" s="168">
        <f t="shared" si="1084"/>
        <v>390169.8207451991</v>
      </c>
      <c r="H5007" s="168">
        <f t="shared" si="1085"/>
        <v>271310.33852408634</v>
      </c>
      <c r="I5007" s="169">
        <f t="shared" si="1086"/>
        <v>661480.15926928539</v>
      </c>
      <c r="J5007" s="169">
        <f t="shared" si="1088"/>
        <v>623875.57433906698</v>
      </c>
      <c r="K5007" s="95"/>
      <c r="L5007" s="265">
        <f t="shared" si="1087"/>
        <v>253558.34836106622</v>
      </c>
      <c r="M5007" s="265">
        <f>$G5007*NonHospFrac+theModel!$H5007*NonHospFrac</f>
        <v>407921.81090821919</v>
      </c>
      <c r="N5007" s="266">
        <f t="shared" si="1089"/>
        <v>661480.15926928539</v>
      </c>
      <c r="O5007" s="159"/>
      <c r="P5007" s="265">
        <f t="shared" si="1090"/>
        <v>239143.77173001223</v>
      </c>
      <c r="Q5007" s="265">
        <f t="shared" si="1091"/>
        <v>407920.2562665444</v>
      </c>
      <c r="R5007" s="266">
        <f t="shared" si="1092"/>
        <v>647064.0279965566</v>
      </c>
    </row>
    <row r="5008" spans="1:18" x14ac:dyDescent="0.3">
      <c r="A5008" s="82">
        <v>4977</v>
      </c>
      <c r="B5008" s="94">
        <f t="shared" si="1081"/>
        <v>7.9143406708510027E-42</v>
      </c>
      <c r="C5008" s="179">
        <f t="shared" si="1082"/>
        <v>7.8964872813309349E-42</v>
      </c>
      <c r="D5008" s="166">
        <f t="shared" si="1083"/>
        <v>2.2558277767625785E-3</v>
      </c>
      <c r="E5008" s="167">
        <f t="shared" si="1093"/>
        <v>24.291375447755232</v>
      </c>
      <c r="F5008" s="168">
        <f t="shared" si="1094"/>
        <v>11.229510672724155</v>
      </c>
      <c r="G5008" s="168">
        <f t="shared" si="1084"/>
        <v>390248.21532441257</v>
      </c>
      <c r="H5008" s="168">
        <f t="shared" si="1085"/>
        <v>271310.33852408634</v>
      </c>
      <c r="I5008" s="169">
        <f t="shared" si="1086"/>
        <v>661558.55384849897</v>
      </c>
      <c r="J5008" s="169">
        <f t="shared" si="1088"/>
        <v>623939.57403482019</v>
      </c>
      <c r="K5008" s="95"/>
      <c r="L5008" s="265">
        <f t="shared" si="1087"/>
        <v>253588.39854435183</v>
      </c>
      <c r="M5008" s="265">
        <f>$G5008*NonHospFrac+theModel!$H5008*NonHospFrac</f>
        <v>407970.15530414705</v>
      </c>
      <c r="N5008" s="266">
        <f t="shared" si="1089"/>
        <v>661558.55384849885</v>
      </c>
      <c r="O5008" s="159"/>
      <c r="P5008" s="265">
        <f t="shared" si="1090"/>
        <v>239168.30407149426</v>
      </c>
      <c r="Q5008" s="265">
        <f t="shared" si="1091"/>
        <v>407968.60066247225</v>
      </c>
      <c r="R5008" s="266">
        <f t="shared" si="1092"/>
        <v>647136.90473396657</v>
      </c>
    </row>
    <row r="5009" spans="1:18" x14ac:dyDescent="0.3">
      <c r="A5009" s="82">
        <v>4978</v>
      </c>
      <c r="B5009" s="94">
        <f t="shared" si="1081"/>
        <v>7.7664971523448761E-42</v>
      </c>
      <c r="C5009" s="179">
        <f t="shared" si="1082"/>
        <v>7.7489772723404687E-42</v>
      </c>
      <c r="D5009" s="166">
        <f t="shared" si="1083"/>
        <v>2.2558277767625785E-3</v>
      </c>
      <c r="E5009" s="167">
        <f t="shared" si="1093"/>
        <v>24.291375447755232</v>
      </c>
      <c r="F5009" s="168">
        <f t="shared" si="1094"/>
        <v>11.231766500500918</v>
      </c>
      <c r="G5009" s="168">
        <f t="shared" si="1084"/>
        <v>390326.60990362597</v>
      </c>
      <c r="H5009" s="168">
        <f t="shared" si="1085"/>
        <v>271310.33852408634</v>
      </c>
      <c r="I5009" s="169">
        <f t="shared" si="1086"/>
        <v>661636.94842771231</v>
      </c>
      <c r="J5009" s="169">
        <f t="shared" si="1088"/>
        <v>624003.57112181967</v>
      </c>
      <c r="K5009" s="95"/>
      <c r="L5009" s="265">
        <f t="shared" si="1087"/>
        <v>253618.44872763738</v>
      </c>
      <c r="M5009" s="265">
        <f>$G5009*NonHospFrac+theModel!$H5009*NonHospFrac</f>
        <v>408018.4997000749</v>
      </c>
      <c r="N5009" s="266">
        <f t="shared" si="1089"/>
        <v>661636.94842771231</v>
      </c>
      <c r="O5009" s="159"/>
      <c r="P5009" s="265">
        <f t="shared" si="1090"/>
        <v>239192.83541298972</v>
      </c>
      <c r="Q5009" s="265">
        <f t="shared" si="1091"/>
        <v>408016.9450584001</v>
      </c>
      <c r="R5009" s="266">
        <f t="shared" si="1092"/>
        <v>647209.78047138988</v>
      </c>
    </row>
    <row r="5010" spans="1:18" x14ac:dyDescent="0.3">
      <c r="A5010" s="82">
        <v>4979</v>
      </c>
      <c r="B5010" s="94">
        <f t="shared" si="1081"/>
        <v>7.6214154186637055E-42</v>
      </c>
      <c r="C5010" s="179">
        <f t="shared" si="1082"/>
        <v>7.6042228180640378E-42</v>
      </c>
      <c r="D5010" s="166">
        <f t="shared" si="1083"/>
        <v>2.2558277767625785E-3</v>
      </c>
      <c r="E5010" s="167">
        <f t="shared" si="1093"/>
        <v>24.291375447755232</v>
      </c>
      <c r="F5010" s="168">
        <f t="shared" si="1094"/>
        <v>11.23402232827768</v>
      </c>
      <c r="G5010" s="168">
        <f t="shared" si="1084"/>
        <v>390405.00448283937</v>
      </c>
      <c r="H5010" s="168">
        <f t="shared" si="1085"/>
        <v>271310.33852408634</v>
      </c>
      <c r="I5010" s="169">
        <f t="shared" si="1086"/>
        <v>661715.34300692566</v>
      </c>
      <c r="J5010" s="169">
        <f t="shared" si="1088"/>
        <v>624067.5656001718</v>
      </c>
      <c r="K5010" s="95"/>
      <c r="L5010" s="265">
        <f t="shared" si="1087"/>
        <v>253648.49891092296</v>
      </c>
      <c r="M5010" s="265">
        <f>$G5010*NonHospFrac+theModel!$H5010*NonHospFrac</f>
        <v>408066.84409600275</v>
      </c>
      <c r="N5010" s="266">
        <f t="shared" si="1089"/>
        <v>661715.34300692566</v>
      </c>
      <c r="O5010" s="159"/>
      <c r="P5010" s="265">
        <f t="shared" si="1090"/>
        <v>239217.36575453941</v>
      </c>
      <c r="Q5010" s="265">
        <f t="shared" si="1091"/>
        <v>408065.28945432795</v>
      </c>
      <c r="R5010" s="266">
        <f t="shared" si="1092"/>
        <v>647282.65520886739</v>
      </c>
    </row>
    <row r="5011" spans="1:18" x14ac:dyDescent="0.3">
      <c r="A5011" s="82">
        <v>4980</v>
      </c>
      <c r="B5011" s="94">
        <f t="shared" si="1081"/>
        <v>7.4790438783985682E-42</v>
      </c>
      <c r="C5011" s="179">
        <f t="shared" si="1082"/>
        <v>7.4621724434740508E-42</v>
      </c>
      <c r="D5011" s="166">
        <f t="shared" si="1083"/>
        <v>2.2558277767625785E-3</v>
      </c>
      <c r="E5011" s="167">
        <f t="shared" si="1093"/>
        <v>24.291375447755232</v>
      </c>
      <c r="F5011" s="168">
        <f t="shared" si="1094"/>
        <v>11.236278156054443</v>
      </c>
      <c r="G5011" s="168">
        <f t="shared" si="1084"/>
        <v>390483.39906205283</v>
      </c>
      <c r="H5011" s="168">
        <f t="shared" si="1085"/>
        <v>271310.33852408634</v>
      </c>
      <c r="I5011" s="169">
        <f t="shared" si="1086"/>
        <v>661793.73758613924</v>
      </c>
      <c r="J5011" s="169">
        <f t="shared" si="1088"/>
        <v>624131.55746998324</v>
      </c>
      <c r="K5011" s="95"/>
      <c r="L5011" s="265">
        <f t="shared" si="1087"/>
        <v>253678.54909420857</v>
      </c>
      <c r="M5011" s="265">
        <f>$G5011*NonHospFrac+theModel!$H5011*NonHospFrac</f>
        <v>408115.1884919306</v>
      </c>
      <c r="N5011" s="266">
        <f t="shared" si="1089"/>
        <v>661793.73758613924</v>
      </c>
      <c r="O5011" s="159"/>
      <c r="P5011" s="265">
        <f t="shared" si="1090"/>
        <v>239241.89509618413</v>
      </c>
      <c r="Q5011" s="265">
        <f t="shared" si="1091"/>
        <v>408113.63385025581</v>
      </c>
      <c r="R5011" s="266">
        <f t="shared" si="1092"/>
        <v>647355.52894643997</v>
      </c>
    </row>
    <row r="5012" spans="1:18" x14ac:dyDescent="0.3">
      <c r="A5012" s="82">
        <v>4981</v>
      </c>
      <c r="B5012" s="94">
        <f t="shared" si="1081"/>
        <v>7.339331903891759E-42</v>
      </c>
      <c r="C5012" s="179">
        <f t="shared" si="1082"/>
        <v>7.3227756351200804E-42</v>
      </c>
      <c r="D5012" s="166">
        <f t="shared" si="1083"/>
        <v>2.2558277767625785E-3</v>
      </c>
      <c r="E5012" s="167">
        <f t="shared" si="1093"/>
        <v>24.291375447755232</v>
      </c>
      <c r="F5012" s="168">
        <f t="shared" si="1094"/>
        <v>11.238533983831205</v>
      </c>
      <c r="G5012" s="168">
        <f t="shared" si="1084"/>
        <v>390561.79364126624</v>
      </c>
      <c r="H5012" s="168">
        <f t="shared" si="1085"/>
        <v>271310.33852408634</v>
      </c>
      <c r="I5012" s="169">
        <f t="shared" si="1086"/>
        <v>661872.13216535258</v>
      </c>
      <c r="J5012" s="169">
        <f t="shared" si="1088"/>
        <v>624195.54673135991</v>
      </c>
      <c r="K5012" s="95"/>
      <c r="L5012" s="265">
        <f t="shared" si="1087"/>
        <v>253708.59927749413</v>
      </c>
      <c r="M5012" s="265">
        <f>$G5012*NonHospFrac+theModel!$H5012*NonHospFrac</f>
        <v>408163.53288785846</v>
      </c>
      <c r="N5012" s="266">
        <f t="shared" si="1089"/>
        <v>661872.13216535258</v>
      </c>
      <c r="O5012" s="159"/>
      <c r="P5012" s="265">
        <f t="shared" si="1090"/>
        <v>239266.42343796455</v>
      </c>
      <c r="Q5012" s="265">
        <f t="shared" si="1091"/>
        <v>408161.97824618366</v>
      </c>
      <c r="R5012" s="266">
        <f t="shared" si="1092"/>
        <v>647428.40168414824</v>
      </c>
    </row>
    <row r="5013" spans="1:18" x14ac:dyDescent="0.3">
      <c r="A5013" s="82">
        <v>4982</v>
      </c>
      <c r="B5013" s="94">
        <f t="shared" si="1081"/>
        <v>7.2022298132334687E-42</v>
      </c>
      <c r="C5013" s="179">
        <f t="shared" si="1082"/>
        <v>7.1859828231661488E-42</v>
      </c>
      <c r="D5013" s="166">
        <f t="shared" si="1083"/>
        <v>2.2558277767625785E-3</v>
      </c>
      <c r="E5013" s="167">
        <f t="shared" si="1093"/>
        <v>24.291375447755232</v>
      </c>
      <c r="F5013" s="168">
        <f t="shared" si="1094"/>
        <v>11.240789811607968</v>
      </c>
      <c r="G5013" s="168">
        <f t="shared" si="1084"/>
        <v>390640.18822047964</v>
      </c>
      <c r="H5013" s="168">
        <f t="shared" si="1085"/>
        <v>271310.33852408634</v>
      </c>
      <c r="I5013" s="169">
        <f t="shared" si="1086"/>
        <v>661950.52674456593</v>
      </c>
      <c r="J5013" s="169">
        <f t="shared" si="1088"/>
        <v>624259.53338440834</v>
      </c>
      <c r="K5013" s="95"/>
      <c r="L5013" s="265">
        <f t="shared" si="1087"/>
        <v>253738.64946077971</v>
      </c>
      <c r="M5013" s="265">
        <f>$G5013*NonHospFrac+theModel!$H5013*NonHospFrac</f>
        <v>408211.87728378625</v>
      </c>
      <c r="N5013" s="266">
        <f t="shared" si="1089"/>
        <v>661950.52674456593</v>
      </c>
      <c r="O5013" s="159"/>
      <c r="P5013" s="265">
        <f t="shared" si="1090"/>
        <v>239290.95077992149</v>
      </c>
      <c r="Q5013" s="265">
        <f t="shared" si="1091"/>
        <v>408210.32264211145</v>
      </c>
      <c r="R5013" s="266">
        <f t="shared" si="1092"/>
        <v>647501.27342203294</v>
      </c>
    </row>
    <row r="5014" spans="1:18" x14ac:dyDescent="0.3">
      <c r="A5014" s="82">
        <v>4983</v>
      </c>
      <c r="B5014" s="94">
        <f t="shared" si="1081"/>
        <v>7.0676888525947787E-42</v>
      </c>
      <c r="C5014" s="179">
        <f t="shared" si="1082"/>
        <v>7.0517453637635806E-42</v>
      </c>
      <c r="D5014" s="166">
        <f t="shared" si="1083"/>
        <v>2.2558277767625785E-3</v>
      </c>
      <c r="E5014" s="167">
        <f t="shared" si="1093"/>
        <v>24.291375447755232</v>
      </c>
      <c r="F5014" s="168">
        <f t="shared" si="1094"/>
        <v>11.24304563938473</v>
      </c>
      <c r="G5014" s="168">
        <f t="shared" si="1084"/>
        <v>390718.58279969305</v>
      </c>
      <c r="H5014" s="168">
        <f t="shared" si="1085"/>
        <v>271310.33852408634</v>
      </c>
      <c r="I5014" s="169">
        <f t="shared" si="1086"/>
        <v>662028.92132377939</v>
      </c>
      <c r="J5014" s="169">
        <f t="shared" si="1088"/>
        <v>624323.51742923493</v>
      </c>
      <c r="K5014" s="95"/>
      <c r="L5014" s="265">
        <f t="shared" si="1087"/>
        <v>253768.69964406529</v>
      </c>
      <c r="M5014" s="265">
        <f>$G5014*NonHospFrac+theModel!$H5014*NonHospFrac</f>
        <v>408260.22167971404</v>
      </c>
      <c r="N5014" s="266">
        <f t="shared" si="1089"/>
        <v>662028.92132377927</v>
      </c>
      <c r="O5014" s="159"/>
      <c r="P5014" s="265">
        <f t="shared" si="1090"/>
        <v>239315.47712209568</v>
      </c>
      <c r="Q5014" s="265">
        <f t="shared" si="1091"/>
        <v>408258.66703803925</v>
      </c>
      <c r="R5014" s="266">
        <f t="shared" si="1092"/>
        <v>647574.14416013495</v>
      </c>
    </row>
    <row r="5015" spans="1:18" x14ac:dyDescent="0.3">
      <c r="A5015" s="82">
        <v>4984</v>
      </c>
      <c r="B5015" s="94">
        <f t="shared" si="1081"/>
        <v>6.9356611788906877E-42</v>
      </c>
      <c r="C5015" s="179">
        <f t="shared" si="1082"/>
        <v>6.920015521753132E-42</v>
      </c>
      <c r="D5015" s="166">
        <f t="shared" si="1083"/>
        <v>2.2558277767625785E-3</v>
      </c>
      <c r="E5015" s="167">
        <f t="shared" si="1093"/>
        <v>24.291375447755232</v>
      </c>
      <c r="F5015" s="168">
        <f t="shared" si="1094"/>
        <v>11.245301467161493</v>
      </c>
      <c r="G5015" s="168">
        <f t="shared" si="1084"/>
        <v>390796.97737890651</v>
      </c>
      <c r="H5015" s="168">
        <f t="shared" si="1085"/>
        <v>271310.33852408634</v>
      </c>
      <c r="I5015" s="169">
        <f t="shared" si="1086"/>
        <v>662107.31590299285</v>
      </c>
      <c r="J5015" s="169">
        <f t="shared" si="1088"/>
        <v>624387.49886594585</v>
      </c>
      <c r="K5015" s="95"/>
      <c r="L5015" s="265">
        <f t="shared" si="1087"/>
        <v>253798.74982735087</v>
      </c>
      <c r="M5015" s="265">
        <f>$G5015*NonHospFrac+theModel!$H5015*NonHospFrac</f>
        <v>408308.56607564195</v>
      </c>
      <c r="N5015" s="266">
        <f t="shared" si="1089"/>
        <v>662107.31590299285</v>
      </c>
      <c r="O5015" s="159"/>
      <c r="P5015" s="265">
        <f t="shared" si="1090"/>
        <v>239340.00246452788</v>
      </c>
      <c r="Q5015" s="265">
        <f t="shared" si="1091"/>
        <v>408307.01143396716</v>
      </c>
      <c r="R5015" s="266">
        <f t="shared" si="1092"/>
        <v>647647.013898495</v>
      </c>
    </row>
    <row r="5016" spans="1:18" x14ac:dyDescent="0.3">
      <c r="A5016" s="82">
        <v>4985</v>
      </c>
      <c r="B5016" s="94">
        <f t="shared" si="1081"/>
        <v>6.8060998427670907E-42</v>
      </c>
      <c r="C5016" s="179">
        <f t="shared" si="1082"/>
        <v>6.790746453690357E-42</v>
      </c>
      <c r="D5016" s="166">
        <f t="shared" si="1083"/>
        <v>2.2558277767625785E-3</v>
      </c>
      <c r="E5016" s="167">
        <f t="shared" si="1093"/>
        <v>24.291375447755232</v>
      </c>
      <c r="F5016" s="168">
        <f t="shared" si="1094"/>
        <v>11.247557294938256</v>
      </c>
      <c r="G5016" s="168">
        <f t="shared" si="1084"/>
        <v>390875.37195811991</v>
      </c>
      <c r="H5016" s="168">
        <f t="shared" si="1085"/>
        <v>271310.33852408634</v>
      </c>
      <c r="I5016" s="169">
        <f t="shared" si="1086"/>
        <v>662185.7104822062</v>
      </c>
      <c r="J5016" s="169">
        <f t="shared" si="1088"/>
        <v>624451.47769464739</v>
      </c>
      <c r="K5016" s="95"/>
      <c r="L5016" s="265">
        <f t="shared" si="1087"/>
        <v>253828.80001063645</v>
      </c>
      <c r="M5016" s="265">
        <f>$G5016*NonHospFrac+theModel!$H5016*NonHospFrac</f>
        <v>408356.91047156975</v>
      </c>
      <c r="N5016" s="266">
        <f t="shared" si="1089"/>
        <v>662185.7104822062</v>
      </c>
      <c r="O5016" s="159"/>
      <c r="P5016" s="265">
        <f t="shared" si="1090"/>
        <v>239364.52680725884</v>
      </c>
      <c r="Q5016" s="265">
        <f t="shared" si="1091"/>
        <v>408355.35582989495</v>
      </c>
      <c r="R5016" s="266">
        <f t="shared" si="1092"/>
        <v>647719.88263715385</v>
      </c>
    </row>
    <row r="5017" spans="1:18" x14ac:dyDescent="0.3">
      <c r="A5017" s="82">
        <v>4986</v>
      </c>
      <c r="B5017" s="94">
        <f t="shared" si="1081"/>
        <v>6.6789587719049959E-42</v>
      </c>
      <c r="C5017" s="179">
        <f t="shared" si="1082"/>
        <v>6.6638921911874811E-42</v>
      </c>
      <c r="D5017" s="166">
        <f t="shared" si="1083"/>
        <v>2.2558277767625785E-3</v>
      </c>
      <c r="E5017" s="167">
        <f t="shared" si="1093"/>
        <v>24.291375447755232</v>
      </c>
      <c r="F5017" s="168">
        <f t="shared" si="1094"/>
        <v>11.249813122715018</v>
      </c>
      <c r="G5017" s="168">
        <f t="shared" si="1084"/>
        <v>390953.76653733331</v>
      </c>
      <c r="H5017" s="168">
        <f t="shared" si="1085"/>
        <v>271310.33852408634</v>
      </c>
      <c r="I5017" s="169">
        <f t="shared" si="1086"/>
        <v>662264.10506141966</v>
      </c>
      <c r="J5017" s="169">
        <f t="shared" si="1088"/>
        <v>624515.45391544595</v>
      </c>
      <c r="K5017" s="95"/>
      <c r="L5017" s="265">
        <f t="shared" si="1087"/>
        <v>253858.85019392203</v>
      </c>
      <c r="M5017" s="265">
        <f>$G5017*NonHospFrac+theModel!$H5017*NonHospFrac</f>
        <v>408405.2548674976</v>
      </c>
      <c r="N5017" s="266">
        <f t="shared" si="1089"/>
        <v>662264.10506141966</v>
      </c>
      <c r="O5017" s="159"/>
      <c r="P5017" s="265">
        <f t="shared" si="1090"/>
        <v>239389.05015032931</v>
      </c>
      <c r="Q5017" s="265">
        <f t="shared" si="1091"/>
        <v>408403.7002258228</v>
      </c>
      <c r="R5017" s="266">
        <f t="shared" si="1092"/>
        <v>647792.75037615211</v>
      </c>
    </row>
    <row r="5018" spans="1:18" x14ac:dyDescent="0.3">
      <c r="A5018" s="82">
        <v>4987</v>
      </c>
      <c r="B5018" s="94">
        <f t="shared" si="1081"/>
        <v>6.5541927546381569E-42</v>
      </c>
      <c r="C5018" s="179">
        <f t="shared" si="1082"/>
        <v>6.5394076245679878E-42</v>
      </c>
      <c r="D5018" s="166">
        <f t="shared" si="1083"/>
        <v>2.2558277767625785E-3</v>
      </c>
      <c r="E5018" s="167">
        <f t="shared" si="1093"/>
        <v>24.291375447755232</v>
      </c>
      <c r="F5018" s="168">
        <f t="shared" si="1094"/>
        <v>11.252068950491781</v>
      </c>
      <c r="G5018" s="168">
        <f t="shared" si="1084"/>
        <v>391032.16111654678</v>
      </c>
      <c r="H5018" s="168">
        <f t="shared" si="1085"/>
        <v>271310.33852408634</v>
      </c>
      <c r="I5018" s="169">
        <f t="shared" si="1086"/>
        <v>662342.49964063312</v>
      </c>
      <c r="J5018" s="169">
        <f t="shared" si="1088"/>
        <v>624579.42752844782</v>
      </c>
      <c r="K5018" s="95"/>
      <c r="L5018" s="265">
        <f t="shared" si="1087"/>
        <v>253888.90037720761</v>
      </c>
      <c r="M5018" s="265">
        <f>$G5018*NonHospFrac+theModel!$H5018*NonHospFrac</f>
        <v>408453.59926342545</v>
      </c>
      <c r="N5018" s="266">
        <f t="shared" si="1089"/>
        <v>662342.49964063312</v>
      </c>
      <c r="O5018" s="159"/>
      <c r="P5018" s="265">
        <f t="shared" si="1090"/>
        <v>239413.57249378003</v>
      </c>
      <c r="Q5018" s="265">
        <f t="shared" si="1091"/>
        <v>408452.04462175065</v>
      </c>
      <c r="R5018" s="266">
        <f t="shared" si="1092"/>
        <v>647865.61711553065</v>
      </c>
    </row>
    <row r="5019" spans="1:18" x14ac:dyDescent="0.3">
      <c r="A5019" s="82">
        <v>4988</v>
      </c>
      <c r="B5019" s="94">
        <f t="shared" si="1081"/>
        <v>6.4317574238742631E-42</v>
      </c>
      <c r="C5019" s="179">
        <f t="shared" si="1082"/>
        <v>6.417248486824089E-42</v>
      </c>
      <c r="D5019" s="166">
        <f t="shared" si="1083"/>
        <v>2.2558277767625785E-3</v>
      </c>
      <c r="E5019" s="167">
        <f t="shared" si="1093"/>
        <v>24.291375447755232</v>
      </c>
      <c r="F5019" s="168">
        <f t="shared" si="1094"/>
        <v>11.254324778268543</v>
      </c>
      <c r="G5019" s="168">
        <f t="shared" si="1084"/>
        <v>391110.55569576018</v>
      </c>
      <c r="H5019" s="168">
        <f t="shared" si="1085"/>
        <v>271310.33852408634</v>
      </c>
      <c r="I5019" s="169">
        <f t="shared" si="1086"/>
        <v>662420.89421984646</v>
      </c>
      <c r="J5019" s="169">
        <f t="shared" si="1088"/>
        <v>624643.39853375917</v>
      </c>
      <c r="K5019" s="95"/>
      <c r="L5019" s="265">
        <f t="shared" si="1087"/>
        <v>253918.95056049319</v>
      </c>
      <c r="M5019" s="265">
        <f>$G5019*NonHospFrac+theModel!$H5019*NonHospFrac</f>
        <v>408501.9436593533</v>
      </c>
      <c r="N5019" s="266">
        <f t="shared" si="1089"/>
        <v>662420.89421984646</v>
      </c>
      <c r="O5019" s="159"/>
      <c r="P5019" s="265">
        <f t="shared" si="1090"/>
        <v>239438.09383765177</v>
      </c>
      <c r="Q5019" s="265">
        <f t="shared" si="1091"/>
        <v>408500.38901767851</v>
      </c>
      <c r="R5019" s="266">
        <f t="shared" si="1092"/>
        <v>647938.48285533022</v>
      </c>
    </row>
    <row r="5020" spans="1:18" x14ac:dyDescent="0.3">
      <c r="A5020" s="82">
        <v>4989</v>
      </c>
      <c r="B5020" s="94">
        <f t="shared" si="1081"/>
        <v>6.3116092413194049E-42</v>
      </c>
      <c r="C5020" s="179">
        <f t="shared" si="1082"/>
        <v>6.2973713378767648E-42</v>
      </c>
      <c r="D5020" s="166">
        <f t="shared" si="1083"/>
        <v>2.2558277767625785E-3</v>
      </c>
      <c r="E5020" s="167">
        <f t="shared" si="1093"/>
        <v>24.291375447755232</v>
      </c>
      <c r="F5020" s="168">
        <f t="shared" si="1094"/>
        <v>11.256580606045306</v>
      </c>
      <c r="G5020" s="168">
        <f t="shared" si="1084"/>
        <v>391188.95027497358</v>
      </c>
      <c r="H5020" s="168">
        <f t="shared" si="1085"/>
        <v>271310.33852408634</v>
      </c>
      <c r="I5020" s="169">
        <f t="shared" si="1086"/>
        <v>662499.28879905993</v>
      </c>
      <c r="J5020" s="169">
        <f t="shared" si="1088"/>
        <v>624707.36693148653</v>
      </c>
      <c r="K5020" s="95"/>
      <c r="L5020" s="265">
        <f t="shared" si="1087"/>
        <v>253949.00074377877</v>
      </c>
      <c r="M5020" s="265">
        <f>$G5020*NonHospFrac+theModel!$H5020*NonHospFrac</f>
        <v>408550.28805528115</v>
      </c>
      <c r="N5020" s="266">
        <f t="shared" si="1089"/>
        <v>662499.28879905993</v>
      </c>
      <c r="O5020" s="159"/>
      <c r="P5020" s="265">
        <f t="shared" si="1090"/>
        <v>239462.61418198526</v>
      </c>
      <c r="Q5020" s="265">
        <f t="shared" si="1091"/>
        <v>408548.73341360636</v>
      </c>
      <c r="R5020" s="266">
        <f t="shared" si="1092"/>
        <v>648011.34759559156</v>
      </c>
    </row>
    <row r="5021" spans="1:18" x14ac:dyDescent="0.3">
      <c r="A5021" s="82">
        <v>4990</v>
      </c>
      <c r="B5021" s="94">
        <f t="shared" si="1081"/>
        <v>6.1937054819942716E-42</v>
      </c>
      <c r="C5021" s="179">
        <f t="shared" si="1082"/>
        <v>6.1797335491269019E-42</v>
      </c>
      <c r="D5021" s="166">
        <f t="shared" si="1083"/>
        <v>2.2558277767625785E-3</v>
      </c>
      <c r="E5021" s="167">
        <f t="shared" si="1093"/>
        <v>24.291375447755232</v>
      </c>
      <c r="F5021" s="168">
        <f t="shared" si="1094"/>
        <v>11.258836433822069</v>
      </c>
      <c r="G5021" s="168">
        <f t="shared" si="1084"/>
        <v>391267.34485418705</v>
      </c>
      <c r="H5021" s="168">
        <f t="shared" si="1085"/>
        <v>271310.33852408634</v>
      </c>
      <c r="I5021" s="169">
        <f t="shared" si="1086"/>
        <v>662577.68337827339</v>
      </c>
      <c r="J5021" s="169">
        <f t="shared" si="1088"/>
        <v>624771.33272173605</v>
      </c>
      <c r="K5021" s="95"/>
      <c r="L5021" s="265">
        <f t="shared" si="1087"/>
        <v>253979.05092706435</v>
      </c>
      <c r="M5021" s="265">
        <f>$G5021*NonHospFrac+theModel!$H5021*NonHospFrac</f>
        <v>408598.63245120901</v>
      </c>
      <c r="N5021" s="266">
        <f t="shared" si="1089"/>
        <v>662577.68337827339</v>
      </c>
      <c r="O5021" s="159"/>
      <c r="P5021" s="265">
        <f t="shared" si="1090"/>
        <v>239487.13352682124</v>
      </c>
      <c r="Q5021" s="265">
        <f t="shared" si="1091"/>
        <v>408597.07780953421</v>
      </c>
      <c r="R5021" s="266">
        <f t="shared" si="1092"/>
        <v>648084.21133635542</v>
      </c>
    </row>
    <row r="5022" spans="1:18" x14ac:dyDescent="0.3">
      <c r="A5022" s="82">
        <v>4991</v>
      </c>
      <c r="B5022" s="94">
        <f t="shared" si="1081"/>
        <v>6.0780042190425006E-42</v>
      </c>
      <c r="C5022" s="179">
        <f t="shared" si="1082"/>
        <v>6.0642932882979043E-42</v>
      </c>
      <c r="D5022" s="166">
        <f t="shared" si="1083"/>
        <v>2.2558277767625785E-3</v>
      </c>
      <c r="E5022" s="167">
        <f t="shared" si="1093"/>
        <v>24.291375447755232</v>
      </c>
      <c r="F5022" s="168">
        <f t="shared" si="1094"/>
        <v>11.261092261598831</v>
      </c>
      <c r="G5022" s="168">
        <f t="shared" si="1084"/>
        <v>391345.73943340045</v>
      </c>
      <c r="H5022" s="168">
        <f t="shared" si="1085"/>
        <v>271310.33852408634</v>
      </c>
      <c r="I5022" s="169">
        <f t="shared" si="1086"/>
        <v>662656.07795748673</v>
      </c>
      <c r="J5022" s="169">
        <f t="shared" si="1088"/>
        <v>624835.29590461403</v>
      </c>
      <c r="K5022" s="95"/>
      <c r="L5022" s="265">
        <f t="shared" si="1087"/>
        <v>254009.10111034993</v>
      </c>
      <c r="M5022" s="265">
        <f>$G5022*NonHospFrac+theModel!$H5022*NonHospFrac</f>
        <v>408646.97684713686</v>
      </c>
      <c r="N5022" s="266">
        <f t="shared" si="1089"/>
        <v>662656.07795748673</v>
      </c>
      <c r="O5022" s="159"/>
      <c r="P5022" s="265">
        <f t="shared" si="1090"/>
        <v>239511.65187220045</v>
      </c>
      <c r="Q5022" s="265">
        <f t="shared" si="1091"/>
        <v>408645.42220546206</v>
      </c>
      <c r="R5022" s="266">
        <f t="shared" si="1092"/>
        <v>648157.07407766255</v>
      </c>
    </row>
    <row r="5023" spans="1:18" x14ac:dyDescent="0.3">
      <c r="A5023" s="82">
        <v>4992</v>
      </c>
      <c r="B5023" s="94">
        <f t="shared" ref="B5023:B5086" si="1095">Constant*EXP(PowerTerm*(A5023)/7)</f>
        <v>5.9644643088199635E-42</v>
      </c>
      <c r="C5023" s="179">
        <f t="shared" ref="C5023:C5086" si="1096">(1-theFloor)*B5023</f>
        <v>5.9510095045586186E-42</v>
      </c>
      <c r="D5023" s="166">
        <f t="shared" ref="D5023:D5086" si="1097">theFloor</f>
        <v>2.2558277767625785E-3</v>
      </c>
      <c r="E5023" s="167">
        <f t="shared" si="1093"/>
        <v>24.291375447755232</v>
      </c>
      <c r="F5023" s="168">
        <f t="shared" si="1094"/>
        <v>11.263348089375594</v>
      </c>
      <c r="G5023" s="168">
        <f t="shared" ref="G5023:G5086" si="1098">$B$22*F5023*totInfected/365.25</f>
        <v>391424.13401261385</v>
      </c>
      <c r="H5023" s="168">
        <f t="shared" ref="H5023:H5086" si="1099">lostQALYs_Injured*E5023*totInfected/365.25</f>
        <v>271310.33852408634</v>
      </c>
      <c r="I5023" s="169">
        <f t="shared" ref="I5023:I5086" si="1100">H5023+G5023</f>
        <v>662734.4725367002</v>
      </c>
      <c r="J5023" s="169">
        <f t="shared" si="1088"/>
        <v>624899.25648022676</v>
      </c>
      <c r="K5023" s="95"/>
      <c r="L5023" s="265">
        <f t="shared" ref="L5023:L5086" si="1101">$G5023*HospFrac+$H5023*HospFrac</f>
        <v>254039.15129363548</v>
      </c>
      <c r="M5023" s="265">
        <f>$G5023*NonHospFrac+theModel!$H5023*NonHospFrac</f>
        <v>408695.32124306471</v>
      </c>
      <c r="N5023" s="266">
        <f t="shared" si="1089"/>
        <v>662734.4725367002</v>
      </c>
      <c r="O5023" s="159"/>
      <c r="P5023" s="265">
        <f t="shared" si="1090"/>
        <v>239536.16921816362</v>
      </c>
      <c r="Q5023" s="265">
        <f t="shared" si="1091"/>
        <v>408693.76660138991</v>
      </c>
      <c r="R5023" s="266">
        <f t="shared" si="1092"/>
        <v>648229.93581955356</v>
      </c>
    </row>
    <row r="5024" spans="1:18" x14ac:dyDescent="0.3">
      <c r="A5024" s="82">
        <v>4993</v>
      </c>
      <c r="B5024" s="94">
        <f t="shared" si="1095"/>
        <v>5.8530453762653869E-42</v>
      </c>
      <c r="C5024" s="179">
        <f t="shared" si="1096"/>
        <v>5.8398419139269556E-42</v>
      </c>
      <c r="D5024" s="166">
        <f t="shared" si="1097"/>
        <v>2.2558277767625785E-3</v>
      </c>
      <c r="E5024" s="167">
        <f t="shared" si="1093"/>
        <v>24.291375447755232</v>
      </c>
      <c r="F5024" s="168">
        <f t="shared" si="1094"/>
        <v>11.265603917152356</v>
      </c>
      <c r="G5024" s="168">
        <f t="shared" si="1098"/>
        <v>391502.52859182726</v>
      </c>
      <c r="H5024" s="168">
        <f t="shared" si="1099"/>
        <v>271310.33852408634</v>
      </c>
      <c r="I5024" s="169">
        <f t="shared" si="1100"/>
        <v>662812.86711591366</v>
      </c>
      <c r="J5024" s="169">
        <f t="shared" ref="J5024:J5087" si="1102">J5023+(I5024-I5023)/(1+discountDaily)^A5024</f>
        <v>624963.21444868052</v>
      </c>
      <c r="K5024" s="95"/>
      <c r="L5024" s="265">
        <f t="shared" si="1101"/>
        <v>254069.20147692107</v>
      </c>
      <c r="M5024" s="265">
        <f>$G5024*NonHospFrac+theModel!$H5024*NonHospFrac</f>
        <v>408743.6656389925</v>
      </c>
      <c r="N5024" s="266">
        <f t="shared" ref="N5024:N5087" si="1103">L5024+M5024</f>
        <v>662812.86711591354</v>
      </c>
      <c r="O5024" s="159"/>
      <c r="P5024" s="265">
        <f t="shared" ref="P5024:P5087" si="1104">P5023+(L5024-L5023)/(1+discountDaily)^A5024</f>
        <v>239560.6855647515</v>
      </c>
      <c r="Q5024" s="265">
        <f t="shared" ref="Q5024:Q5087" si="1105">Q5023+(M5024-M5023)/(1+discountDaily)^B5024</f>
        <v>408742.11099731771</v>
      </c>
      <c r="R5024" s="266">
        <f t="shared" ref="R5024:R5087" si="1106">P5024+Q5024</f>
        <v>648302.79656206921</v>
      </c>
    </row>
    <row r="5025" spans="1:18" x14ac:dyDescent="0.3">
      <c r="A5025" s="82">
        <v>4994</v>
      </c>
      <c r="B5025" s="94">
        <f t="shared" si="1095"/>
        <v>5.7437078005415113E-42</v>
      </c>
      <c r="C5025" s="179">
        <f t="shared" si="1096"/>
        <v>5.7307509849434417E-42</v>
      </c>
      <c r="D5025" s="166">
        <f t="shared" si="1097"/>
        <v>2.2558277767625785E-3</v>
      </c>
      <c r="E5025" s="167">
        <f t="shared" ref="E5025:E5088" si="1107">C5025+E5024</f>
        <v>24.291375447755232</v>
      </c>
      <c r="F5025" s="168">
        <f t="shared" ref="F5025:F5088" si="1108">D5025+F5024</f>
        <v>11.267859744929119</v>
      </c>
      <c r="G5025" s="168">
        <f t="shared" si="1098"/>
        <v>391580.92317104072</v>
      </c>
      <c r="H5025" s="168">
        <f t="shared" si="1099"/>
        <v>271310.33852408634</v>
      </c>
      <c r="I5025" s="169">
        <f t="shared" si="1100"/>
        <v>662891.261695127</v>
      </c>
      <c r="J5025" s="169">
        <f t="shared" si="1102"/>
        <v>625027.16981008148</v>
      </c>
      <c r="K5025" s="95"/>
      <c r="L5025" s="265">
        <f t="shared" si="1101"/>
        <v>254099.25166020668</v>
      </c>
      <c r="M5025" s="265">
        <f>$G5025*NonHospFrac+theModel!$H5025*NonHospFrac</f>
        <v>408792.01003492041</v>
      </c>
      <c r="N5025" s="266">
        <f t="shared" si="1103"/>
        <v>662891.26169512712</v>
      </c>
      <c r="O5025" s="159"/>
      <c r="P5025" s="265">
        <f t="shared" si="1104"/>
        <v>239585.20091200489</v>
      </c>
      <c r="Q5025" s="265">
        <f t="shared" si="1105"/>
        <v>408790.45539324562</v>
      </c>
      <c r="R5025" s="266">
        <f t="shared" si="1106"/>
        <v>648375.65630525048</v>
      </c>
    </row>
    <row r="5026" spans="1:18" x14ac:dyDescent="0.3">
      <c r="A5026" s="82">
        <v>4995</v>
      </c>
      <c r="B5026" s="94">
        <f t="shared" si="1095"/>
        <v>5.6364127009471704E-42</v>
      </c>
      <c r="C5026" s="179">
        <f t="shared" si="1096"/>
        <v>5.6236979246150765E-42</v>
      </c>
      <c r="D5026" s="166">
        <f t="shared" si="1097"/>
        <v>2.2558277767625785E-3</v>
      </c>
      <c r="E5026" s="167">
        <f t="shared" si="1107"/>
        <v>24.291375447755232</v>
      </c>
      <c r="F5026" s="168">
        <f t="shared" si="1108"/>
        <v>11.270115572705881</v>
      </c>
      <c r="G5026" s="168">
        <f t="shared" si="1098"/>
        <v>391659.31775025412</v>
      </c>
      <c r="H5026" s="168">
        <f t="shared" si="1099"/>
        <v>271310.33852408634</v>
      </c>
      <c r="I5026" s="169">
        <f t="shared" si="1100"/>
        <v>662969.65627434046</v>
      </c>
      <c r="J5026" s="169">
        <f t="shared" si="1102"/>
        <v>625091.12256453617</v>
      </c>
      <c r="K5026" s="95"/>
      <c r="L5026" s="265">
        <f t="shared" si="1101"/>
        <v>254129.30184349223</v>
      </c>
      <c r="M5026" s="265">
        <f>$G5026*NonHospFrac+theModel!$H5026*NonHospFrac</f>
        <v>408840.35443084821</v>
      </c>
      <c r="N5026" s="266">
        <f t="shared" si="1103"/>
        <v>662969.65627434046</v>
      </c>
      <c r="O5026" s="159"/>
      <c r="P5026" s="265">
        <f t="shared" si="1104"/>
        <v>239609.7152599644</v>
      </c>
      <c r="Q5026" s="265">
        <f t="shared" si="1105"/>
        <v>408838.79978917341</v>
      </c>
      <c r="R5026" s="266">
        <f t="shared" si="1106"/>
        <v>648448.51504913787</v>
      </c>
    </row>
    <row r="5027" spans="1:18" x14ac:dyDescent="0.3">
      <c r="A5027" s="82">
        <v>4996</v>
      </c>
      <c r="B5027" s="94">
        <f t="shared" si="1095"/>
        <v>5.5311219230899869E-42</v>
      </c>
      <c r="C5027" s="179">
        <f t="shared" si="1096"/>
        <v>5.5186446646192199E-42</v>
      </c>
      <c r="D5027" s="166">
        <f t="shared" si="1097"/>
        <v>2.2558277767625785E-3</v>
      </c>
      <c r="E5027" s="167">
        <f t="shared" si="1107"/>
        <v>24.291375447755232</v>
      </c>
      <c r="F5027" s="168">
        <f t="shared" si="1108"/>
        <v>11.272371400482644</v>
      </c>
      <c r="G5027" s="168">
        <f t="shared" si="1098"/>
        <v>391737.71232946753</v>
      </c>
      <c r="H5027" s="168">
        <f t="shared" si="1099"/>
        <v>271310.33852408634</v>
      </c>
      <c r="I5027" s="169">
        <f t="shared" si="1100"/>
        <v>663048.05085355393</v>
      </c>
      <c r="J5027" s="169">
        <f t="shared" si="1102"/>
        <v>625155.07271215064</v>
      </c>
      <c r="K5027" s="95"/>
      <c r="L5027" s="265">
        <f t="shared" si="1101"/>
        <v>254159.35202677781</v>
      </c>
      <c r="M5027" s="265">
        <f>$G5027*NonHospFrac+theModel!$H5027*NonHospFrac</f>
        <v>408888.698826776</v>
      </c>
      <c r="N5027" s="266">
        <f t="shared" si="1103"/>
        <v>663048.05085355381</v>
      </c>
      <c r="O5027" s="159"/>
      <c r="P5027" s="265">
        <f t="shared" si="1104"/>
        <v>239634.22860867085</v>
      </c>
      <c r="Q5027" s="265">
        <f t="shared" si="1105"/>
        <v>408887.14418510121</v>
      </c>
      <c r="R5027" s="266">
        <f t="shared" si="1106"/>
        <v>648521.37279377203</v>
      </c>
    </row>
    <row r="5028" spans="1:18" x14ac:dyDescent="0.3">
      <c r="A5028" s="82">
        <v>4997</v>
      </c>
      <c r="B5028" s="94">
        <f t="shared" si="1095"/>
        <v>5.4277980253194783E-42</v>
      </c>
      <c r="C5028" s="179">
        <f t="shared" si="1096"/>
        <v>5.4155538477673052E-42</v>
      </c>
      <c r="D5028" s="166">
        <f t="shared" si="1097"/>
        <v>2.2558277767625785E-3</v>
      </c>
      <c r="E5028" s="167">
        <f t="shared" si="1107"/>
        <v>24.291375447755232</v>
      </c>
      <c r="F5028" s="168">
        <f t="shared" si="1108"/>
        <v>11.274627228259407</v>
      </c>
      <c r="G5028" s="168">
        <f t="shared" si="1098"/>
        <v>391816.10690868099</v>
      </c>
      <c r="H5028" s="168">
        <f t="shared" si="1099"/>
        <v>271310.33852408634</v>
      </c>
      <c r="I5028" s="169">
        <f t="shared" si="1100"/>
        <v>663126.44543276727</v>
      </c>
      <c r="J5028" s="169">
        <f t="shared" si="1102"/>
        <v>625219.02025303105</v>
      </c>
      <c r="K5028" s="95"/>
      <c r="L5028" s="265">
        <f t="shared" si="1101"/>
        <v>254189.40221006339</v>
      </c>
      <c r="M5028" s="265">
        <f>$G5028*NonHospFrac+theModel!$H5028*NonHospFrac</f>
        <v>408937.04322270391</v>
      </c>
      <c r="N5028" s="266">
        <f t="shared" si="1103"/>
        <v>663126.44543276727</v>
      </c>
      <c r="O5028" s="159"/>
      <c r="P5028" s="265">
        <f t="shared" si="1104"/>
        <v>239658.74095816494</v>
      </c>
      <c r="Q5028" s="265">
        <f t="shared" si="1105"/>
        <v>408935.48858102912</v>
      </c>
      <c r="R5028" s="266">
        <f t="shared" si="1106"/>
        <v>648594.22953919403</v>
      </c>
    </row>
    <row r="5029" spans="1:18" x14ac:dyDescent="0.3">
      <c r="A5029" s="82">
        <v>4998</v>
      </c>
      <c r="B5029" s="94">
        <f t="shared" si="1095"/>
        <v>5.3264042654123072E-42</v>
      </c>
      <c r="C5029" s="179">
        <f t="shared" si="1096"/>
        <v>5.3143888147201234E-42</v>
      </c>
      <c r="D5029" s="166">
        <f t="shared" si="1097"/>
        <v>2.2558277767625785E-3</v>
      </c>
      <c r="E5029" s="167">
        <f t="shared" si="1107"/>
        <v>24.291375447755232</v>
      </c>
      <c r="F5029" s="168">
        <f t="shared" si="1108"/>
        <v>11.276883056036169</v>
      </c>
      <c r="G5029" s="168">
        <f t="shared" si="1098"/>
        <v>391894.50148789439</v>
      </c>
      <c r="H5029" s="168">
        <f t="shared" si="1099"/>
        <v>271310.33852408634</v>
      </c>
      <c r="I5029" s="169">
        <f t="shared" si="1100"/>
        <v>663204.84001198073</v>
      </c>
      <c r="J5029" s="169">
        <f t="shared" si="1102"/>
        <v>625282.96518728393</v>
      </c>
      <c r="K5029" s="95"/>
      <c r="L5029" s="265">
        <f t="shared" si="1101"/>
        <v>254219.45239334897</v>
      </c>
      <c r="M5029" s="265">
        <f>$G5029*NonHospFrac+theModel!$H5029*NonHospFrac</f>
        <v>408985.38761863171</v>
      </c>
      <c r="N5029" s="266">
        <f t="shared" si="1103"/>
        <v>663204.84001198062</v>
      </c>
      <c r="O5029" s="159"/>
      <c r="P5029" s="265">
        <f t="shared" si="1104"/>
        <v>239683.25230848743</v>
      </c>
      <c r="Q5029" s="265">
        <f t="shared" si="1105"/>
        <v>408983.83297695691</v>
      </c>
      <c r="R5029" s="266">
        <f t="shared" si="1106"/>
        <v>648667.08528544428</v>
      </c>
    </row>
    <row r="5030" spans="1:18" x14ac:dyDescent="0.3">
      <c r="A5030" s="82">
        <v>4999</v>
      </c>
      <c r="B5030" s="94">
        <f t="shared" si="1095"/>
        <v>5.2269045875067425E-42</v>
      </c>
      <c r="C5030" s="179">
        <f t="shared" si="1096"/>
        <v>5.2151135909517573E-42</v>
      </c>
      <c r="D5030" s="166">
        <f t="shared" si="1097"/>
        <v>2.2558277767625785E-3</v>
      </c>
      <c r="E5030" s="167">
        <f t="shared" si="1107"/>
        <v>24.291375447755232</v>
      </c>
      <c r="F5030" s="168">
        <f t="shared" si="1108"/>
        <v>11.279138883812932</v>
      </c>
      <c r="G5030" s="168">
        <f t="shared" si="1098"/>
        <v>391972.89606710779</v>
      </c>
      <c r="H5030" s="168">
        <f t="shared" si="1099"/>
        <v>271310.33852408634</v>
      </c>
      <c r="I5030" s="169">
        <f t="shared" si="1100"/>
        <v>663283.2345911942</v>
      </c>
      <c r="J5030" s="169">
        <f t="shared" si="1102"/>
        <v>625346.90751501545</v>
      </c>
      <c r="K5030" s="95"/>
      <c r="L5030" s="265">
        <f t="shared" si="1101"/>
        <v>254249.50257663455</v>
      </c>
      <c r="M5030" s="265">
        <f>$G5030*NonHospFrac+theModel!$H5030*NonHospFrac</f>
        <v>409033.73201455956</v>
      </c>
      <c r="N5030" s="266">
        <f t="shared" si="1103"/>
        <v>663283.23459119408</v>
      </c>
      <c r="O5030" s="159"/>
      <c r="P5030" s="265">
        <f t="shared" si="1104"/>
        <v>239707.76265967902</v>
      </c>
      <c r="Q5030" s="265">
        <f t="shared" si="1105"/>
        <v>409032.17737288476</v>
      </c>
      <c r="R5030" s="266">
        <f t="shared" si="1106"/>
        <v>648739.94003256375</v>
      </c>
    </row>
    <row r="5031" spans="1:18" x14ac:dyDescent="0.3">
      <c r="A5031" s="82">
        <v>5000</v>
      </c>
      <c r="B5031" s="94">
        <f t="shared" si="1095"/>
        <v>5.1292636092811092E-42</v>
      </c>
      <c r="C5031" s="179">
        <f t="shared" si="1096"/>
        <v>5.117692873956955E-42</v>
      </c>
      <c r="D5031" s="166">
        <f t="shared" si="1097"/>
        <v>2.2558277767625785E-3</v>
      </c>
      <c r="E5031" s="167">
        <f t="shared" si="1107"/>
        <v>24.291375447755232</v>
      </c>
      <c r="F5031" s="168">
        <f t="shared" si="1108"/>
        <v>11.281394711589694</v>
      </c>
      <c r="G5031" s="168">
        <f t="shared" si="1098"/>
        <v>392051.29064632126</v>
      </c>
      <c r="H5031" s="168">
        <f t="shared" si="1099"/>
        <v>271310.33852408634</v>
      </c>
      <c r="I5031" s="169">
        <f t="shared" si="1100"/>
        <v>663361.62917040754</v>
      </c>
      <c r="J5031" s="169">
        <f t="shared" si="1102"/>
        <v>625410.84723633167</v>
      </c>
      <c r="K5031" s="95"/>
      <c r="L5031" s="265">
        <f t="shared" si="1101"/>
        <v>254279.55275992013</v>
      </c>
      <c r="M5031" s="265">
        <f>$G5031*NonHospFrac+theModel!$H5031*NonHospFrac</f>
        <v>409082.07641048741</v>
      </c>
      <c r="N5031" s="266">
        <f t="shared" si="1103"/>
        <v>663361.62917040754</v>
      </c>
      <c r="O5031" s="159"/>
      <c r="P5031" s="265">
        <f t="shared" si="1104"/>
        <v>239732.27201178044</v>
      </c>
      <c r="Q5031" s="265">
        <f t="shared" si="1105"/>
        <v>409080.52176881261</v>
      </c>
      <c r="R5031" s="266">
        <f t="shared" si="1106"/>
        <v>648812.79378059309</v>
      </c>
    </row>
    <row r="5032" spans="1:18" x14ac:dyDescent="0.3">
      <c r="A5032" s="82">
        <v>5001</v>
      </c>
      <c r="B5032" s="94">
        <f t="shared" si="1095"/>
        <v>5.0334466093717525E-42</v>
      </c>
      <c r="C5032" s="179">
        <f t="shared" si="1096"/>
        <v>5.0220920206974803E-42</v>
      </c>
      <c r="D5032" s="166">
        <f t="shared" si="1097"/>
        <v>2.2558277767625785E-3</v>
      </c>
      <c r="E5032" s="167">
        <f t="shared" si="1107"/>
        <v>24.291375447755232</v>
      </c>
      <c r="F5032" s="168">
        <f t="shared" si="1108"/>
        <v>11.283650539366457</v>
      </c>
      <c r="G5032" s="168">
        <f t="shared" si="1098"/>
        <v>392129.68522553466</v>
      </c>
      <c r="H5032" s="168">
        <f t="shared" si="1099"/>
        <v>271310.33852408634</v>
      </c>
      <c r="I5032" s="169">
        <f t="shared" si="1100"/>
        <v>663440.023749621</v>
      </c>
      <c r="J5032" s="169">
        <f t="shared" si="1102"/>
        <v>625474.7843513391</v>
      </c>
      <c r="K5032" s="95"/>
      <c r="L5032" s="265">
        <f t="shared" si="1101"/>
        <v>254309.60294320571</v>
      </c>
      <c r="M5032" s="265">
        <f>$G5032*NonHospFrac+theModel!$H5032*NonHospFrac</f>
        <v>409130.42080641526</v>
      </c>
      <c r="N5032" s="266">
        <f t="shared" si="1103"/>
        <v>663440.023749621</v>
      </c>
      <c r="O5032" s="159"/>
      <c r="P5032" s="265">
        <f t="shared" si="1104"/>
        <v>239756.7803648324</v>
      </c>
      <c r="Q5032" s="265">
        <f t="shared" si="1105"/>
        <v>409128.86616474047</v>
      </c>
      <c r="R5032" s="266">
        <f t="shared" si="1106"/>
        <v>648885.6465295729</v>
      </c>
    </row>
    <row r="5033" spans="1:18" x14ac:dyDescent="0.3">
      <c r="A5033" s="82">
        <v>5002</v>
      </c>
      <c r="B5033" s="94">
        <f t="shared" si="1095"/>
        <v>4.9394195150260367E-42</v>
      </c>
      <c r="C5033" s="179">
        <f t="shared" si="1096"/>
        <v>4.9282770352829577E-42</v>
      </c>
      <c r="D5033" s="166">
        <f t="shared" si="1097"/>
        <v>2.2558277767625785E-3</v>
      </c>
      <c r="E5033" s="167">
        <f t="shared" si="1107"/>
        <v>24.291375447755232</v>
      </c>
      <c r="F5033" s="168">
        <f t="shared" si="1108"/>
        <v>11.28590636714322</v>
      </c>
      <c r="G5033" s="168">
        <f t="shared" si="1098"/>
        <v>392208.07980474806</v>
      </c>
      <c r="H5033" s="168">
        <f t="shared" si="1099"/>
        <v>271310.33852408634</v>
      </c>
      <c r="I5033" s="169">
        <f t="shared" si="1100"/>
        <v>663518.41832883446</v>
      </c>
      <c r="J5033" s="169">
        <f t="shared" si="1102"/>
        <v>625538.7188601438</v>
      </c>
      <c r="K5033" s="95"/>
      <c r="L5033" s="265">
        <f t="shared" si="1101"/>
        <v>254339.65312649129</v>
      </c>
      <c r="M5033" s="265">
        <f>$G5033*NonHospFrac+theModel!$H5033*NonHospFrac</f>
        <v>409178.76520234311</v>
      </c>
      <c r="N5033" s="266">
        <f t="shared" si="1103"/>
        <v>663518.41832883446</v>
      </c>
      <c r="O5033" s="159"/>
      <c r="P5033" s="265">
        <f t="shared" si="1104"/>
        <v>239781.28771887565</v>
      </c>
      <c r="Q5033" s="265">
        <f t="shared" si="1105"/>
        <v>409177.21056066832</v>
      </c>
      <c r="R5033" s="266">
        <f t="shared" si="1106"/>
        <v>648958.49827954394</v>
      </c>
    </row>
    <row r="5034" spans="1:18" x14ac:dyDescent="0.3">
      <c r="A5034" s="82">
        <v>5003</v>
      </c>
      <c r="B5034" s="94">
        <f t="shared" si="1095"/>
        <v>4.8471488899859924E-42</v>
      </c>
      <c r="C5034" s="179">
        <f t="shared" si="1096"/>
        <v>4.8362145568818583E-42</v>
      </c>
      <c r="D5034" s="166">
        <f t="shared" si="1097"/>
        <v>2.2558277767625785E-3</v>
      </c>
      <c r="E5034" s="167">
        <f t="shared" si="1107"/>
        <v>24.291375447755232</v>
      </c>
      <c r="F5034" s="168">
        <f t="shared" si="1108"/>
        <v>11.288162194919982</v>
      </c>
      <c r="G5034" s="168">
        <f t="shared" si="1098"/>
        <v>392286.47438396147</v>
      </c>
      <c r="H5034" s="168">
        <f t="shared" si="1099"/>
        <v>271310.33852408634</v>
      </c>
      <c r="I5034" s="169">
        <f t="shared" si="1100"/>
        <v>663596.81290804781</v>
      </c>
      <c r="J5034" s="169">
        <f t="shared" si="1102"/>
        <v>625602.65076285205</v>
      </c>
      <c r="K5034" s="95"/>
      <c r="L5034" s="265">
        <f t="shared" si="1101"/>
        <v>254369.70330977684</v>
      </c>
      <c r="M5034" s="265">
        <f>$G5034*NonHospFrac+theModel!$H5034*NonHospFrac</f>
        <v>409227.10959827097</v>
      </c>
      <c r="N5034" s="266">
        <f t="shared" si="1103"/>
        <v>663596.81290804781</v>
      </c>
      <c r="O5034" s="159"/>
      <c r="P5034" s="265">
        <f t="shared" si="1104"/>
        <v>239805.79407395088</v>
      </c>
      <c r="Q5034" s="265">
        <f t="shared" si="1105"/>
        <v>409225.55495659617</v>
      </c>
      <c r="R5034" s="266">
        <f t="shared" si="1106"/>
        <v>649031.34903054708</v>
      </c>
    </row>
    <row r="5035" spans="1:18" x14ac:dyDescent="0.3">
      <c r="A5035" s="82">
        <v>5004</v>
      </c>
      <c r="B5035" s="94">
        <f t="shared" si="1095"/>
        <v>4.7566019225983052E-42</v>
      </c>
      <c r="C5035" s="179">
        <f t="shared" si="1096"/>
        <v>4.7458718478583057E-42</v>
      </c>
      <c r="D5035" s="166">
        <f t="shared" si="1097"/>
        <v>2.2558277767625785E-3</v>
      </c>
      <c r="E5035" s="167">
        <f t="shared" si="1107"/>
        <v>24.291375447755232</v>
      </c>
      <c r="F5035" s="168">
        <f t="shared" si="1108"/>
        <v>11.290418022696745</v>
      </c>
      <c r="G5035" s="168">
        <f t="shared" si="1098"/>
        <v>392364.86896317493</v>
      </c>
      <c r="H5035" s="168">
        <f t="shared" si="1099"/>
        <v>271310.33852408634</v>
      </c>
      <c r="I5035" s="169">
        <f t="shared" si="1100"/>
        <v>663675.20748726127</v>
      </c>
      <c r="J5035" s="169">
        <f t="shared" si="1102"/>
        <v>625666.58005957014</v>
      </c>
      <c r="K5035" s="95"/>
      <c r="L5035" s="265">
        <f t="shared" si="1101"/>
        <v>254399.75349306245</v>
      </c>
      <c r="M5035" s="265">
        <f>$G5035*NonHospFrac+theModel!$H5035*NonHospFrac</f>
        <v>409275.45399419882</v>
      </c>
      <c r="N5035" s="266">
        <f t="shared" si="1103"/>
        <v>663675.20748726127</v>
      </c>
      <c r="O5035" s="159"/>
      <c r="P5035" s="265">
        <f t="shared" si="1104"/>
        <v>239830.29943009888</v>
      </c>
      <c r="Q5035" s="265">
        <f t="shared" si="1105"/>
        <v>409273.89935252402</v>
      </c>
      <c r="R5035" s="266">
        <f t="shared" si="1106"/>
        <v>649104.19878262293</v>
      </c>
    </row>
    <row r="5036" spans="1:18" x14ac:dyDescent="0.3">
      <c r="A5036" s="82">
        <v>5005</v>
      </c>
      <c r="B5036" s="94">
        <f t="shared" si="1095"/>
        <v>4.667746414146416E-42</v>
      </c>
      <c r="C5036" s="179">
        <f t="shared" si="1096"/>
        <v>4.6572167821305002E-42</v>
      </c>
      <c r="D5036" s="166">
        <f t="shared" si="1097"/>
        <v>2.2558277767625785E-3</v>
      </c>
      <c r="E5036" s="167">
        <f t="shared" si="1107"/>
        <v>24.291375447755232</v>
      </c>
      <c r="F5036" s="168">
        <f t="shared" si="1108"/>
        <v>11.292673850473507</v>
      </c>
      <c r="G5036" s="168">
        <f t="shared" si="1098"/>
        <v>392443.26354238833</v>
      </c>
      <c r="H5036" s="168">
        <f t="shared" si="1099"/>
        <v>271310.33852408634</v>
      </c>
      <c r="I5036" s="169">
        <f t="shared" si="1100"/>
        <v>663753.60206647473</v>
      </c>
      <c r="J5036" s="169">
        <f t="shared" si="1102"/>
        <v>625730.50675040425</v>
      </c>
      <c r="K5036" s="95"/>
      <c r="L5036" s="265">
        <f t="shared" si="1101"/>
        <v>254429.80367634803</v>
      </c>
      <c r="M5036" s="265">
        <f>$G5036*NonHospFrac+theModel!$H5036*NonHospFrac</f>
        <v>409323.79839012667</v>
      </c>
      <c r="N5036" s="266">
        <f t="shared" si="1103"/>
        <v>663753.60206647473</v>
      </c>
      <c r="O5036" s="159"/>
      <c r="P5036" s="265">
        <f t="shared" si="1104"/>
        <v>239854.80378736032</v>
      </c>
      <c r="Q5036" s="265">
        <f t="shared" si="1105"/>
        <v>409322.24374845187</v>
      </c>
      <c r="R5036" s="266">
        <f t="shared" si="1106"/>
        <v>649177.04753581225</v>
      </c>
    </row>
    <row r="5037" spans="1:18" x14ac:dyDescent="0.3">
      <c r="A5037" s="82">
        <v>5006</v>
      </c>
      <c r="B5037" s="94">
        <f t="shared" si="1095"/>
        <v>4.5805507674005767E-42</v>
      </c>
      <c r="C5037" s="179">
        <f t="shared" si="1096"/>
        <v>4.5702178337466032E-42</v>
      </c>
      <c r="D5037" s="166">
        <f t="shared" si="1097"/>
        <v>2.2558277767625785E-3</v>
      </c>
      <c r="E5037" s="167">
        <f t="shared" si="1107"/>
        <v>24.291375447755232</v>
      </c>
      <c r="F5037" s="168">
        <f t="shared" si="1108"/>
        <v>11.29492967825027</v>
      </c>
      <c r="G5037" s="168">
        <f t="shared" si="1098"/>
        <v>392521.65812160174</v>
      </c>
      <c r="H5037" s="168">
        <f t="shared" si="1099"/>
        <v>271310.33852408634</v>
      </c>
      <c r="I5037" s="169">
        <f t="shared" si="1100"/>
        <v>663831.99664568808</v>
      </c>
      <c r="J5037" s="169">
        <f t="shared" si="1102"/>
        <v>625794.43083546055</v>
      </c>
      <c r="K5037" s="95"/>
      <c r="L5037" s="265">
        <f t="shared" si="1101"/>
        <v>254459.85385963359</v>
      </c>
      <c r="M5037" s="265">
        <f>$G5037*NonHospFrac+theModel!$H5037*NonHospFrac</f>
        <v>409372.14278605446</v>
      </c>
      <c r="N5037" s="266">
        <f t="shared" si="1103"/>
        <v>663831.99664568808</v>
      </c>
      <c r="O5037" s="159"/>
      <c r="P5037" s="265">
        <f t="shared" si="1104"/>
        <v>239879.30714577588</v>
      </c>
      <c r="Q5037" s="265">
        <f t="shared" si="1105"/>
        <v>409370.58814437967</v>
      </c>
      <c r="R5037" s="266">
        <f t="shared" si="1106"/>
        <v>649249.89529015555</v>
      </c>
    </row>
    <row r="5038" spans="1:18" x14ac:dyDescent="0.3">
      <c r="A5038" s="82">
        <v>5007</v>
      </c>
      <c r="B5038" s="94">
        <f t="shared" si="1095"/>
        <v>4.494983975381866E-42</v>
      </c>
      <c r="C5038" s="179">
        <f t="shared" si="1096"/>
        <v>4.4848440656740971E-42</v>
      </c>
      <c r="D5038" s="166">
        <f t="shared" si="1097"/>
        <v>2.2558277767625785E-3</v>
      </c>
      <c r="E5038" s="167">
        <f t="shared" si="1107"/>
        <v>24.291375447755232</v>
      </c>
      <c r="F5038" s="168">
        <f t="shared" si="1108"/>
        <v>11.297185506027033</v>
      </c>
      <c r="G5038" s="168">
        <f t="shared" si="1098"/>
        <v>392600.0527008152</v>
      </c>
      <c r="H5038" s="168">
        <f t="shared" si="1099"/>
        <v>271310.33852408634</v>
      </c>
      <c r="I5038" s="169">
        <f t="shared" si="1100"/>
        <v>663910.39122490154</v>
      </c>
      <c r="J5038" s="169">
        <f t="shared" si="1102"/>
        <v>625858.35231484531</v>
      </c>
      <c r="K5038" s="95"/>
      <c r="L5038" s="265">
        <f t="shared" si="1101"/>
        <v>254489.9040429192</v>
      </c>
      <c r="M5038" s="265">
        <f>$G5038*NonHospFrac+theModel!$H5038*NonHospFrac</f>
        <v>409420.48718198237</v>
      </c>
      <c r="N5038" s="266">
        <f t="shared" si="1103"/>
        <v>663910.39122490154</v>
      </c>
      <c r="O5038" s="159"/>
      <c r="P5038" s="265">
        <f t="shared" si="1104"/>
        <v>239903.80950538637</v>
      </c>
      <c r="Q5038" s="265">
        <f t="shared" si="1105"/>
        <v>409418.93254030758</v>
      </c>
      <c r="R5038" s="266">
        <f t="shared" si="1106"/>
        <v>649322.74204569391</v>
      </c>
    </row>
    <row r="5039" spans="1:18" x14ac:dyDescent="0.3">
      <c r="A5039" s="82">
        <v>5008</v>
      </c>
      <c r="B5039" s="94">
        <f t="shared" si="1095"/>
        <v>4.4110156103357176E-42</v>
      </c>
      <c r="C5039" s="179">
        <f t="shared" si="1096"/>
        <v>4.4010651187981889E-42</v>
      </c>
      <c r="D5039" s="166">
        <f t="shared" si="1097"/>
        <v>2.2558277767625785E-3</v>
      </c>
      <c r="E5039" s="167">
        <f t="shared" si="1107"/>
        <v>24.291375447755232</v>
      </c>
      <c r="F5039" s="168">
        <f t="shared" si="1108"/>
        <v>11.299441333803795</v>
      </c>
      <c r="G5039" s="168">
        <f t="shared" si="1098"/>
        <v>392678.4472800286</v>
      </c>
      <c r="H5039" s="168">
        <f t="shared" si="1099"/>
        <v>271310.33852408634</v>
      </c>
      <c r="I5039" s="169">
        <f t="shared" si="1100"/>
        <v>663988.785804115</v>
      </c>
      <c r="J5039" s="169">
        <f t="shared" si="1102"/>
        <v>625922.27118866472</v>
      </c>
      <c r="K5039" s="95"/>
      <c r="L5039" s="265">
        <f t="shared" si="1101"/>
        <v>254519.95422620475</v>
      </c>
      <c r="M5039" s="265">
        <f>$G5039*NonHospFrac+theModel!$H5039*NonHospFrac</f>
        <v>409468.83157791017</v>
      </c>
      <c r="N5039" s="266">
        <f t="shared" si="1103"/>
        <v>663988.78580411489</v>
      </c>
      <c r="O5039" s="159"/>
      <c r="P5039" s="265">
        <f t="shared" si="1104"/>
        <v>239928.31086623238</v>
      </c>
      <c r="Q5039" s="265">
        <f t="shared" si="1105"/>
        <v>409467.27693623537</v>
      </c>
      <c r="R5039" s="266">
        <f t="shared" si="1106"/>
        <v>649395.58780246775</v>
      </c>
    </row>
    <row r="5040" spans="1:18" x14ac:dyDescent="0.3">
      <c r="A5040" s="82">
        <v>5009</v>
      </c>
      <c r="B5040" s="94">
        <f t="shared" si="1095"/>
        <v>4.3286158129124322E-42</v>
      </c>
      <c r="C5040" s="179">
        <f t="shared" si="1096"/>
        <v>4.3188512011267307E-42</v>
      </c>
      <c r="D5040" s="166">
        <f t="shared" si="1097"/>
        <v>2.2558277767625785E-3</v>
      </c>
      <c r="E5040" s="167">
        <f t="shared" si="1107"/>
        <v>24.291375447755232</v>
      </c>
      <c r="F5040" s="168">
        <f t="shared" si="1108"/>
        <v>11.301697161580558</v>
      </c>
      <c r="G5040" s="168">
        <f t="shared" si="1098"/>
        <v>392756.84185924201</v>
      </c>
      <c r="H5040" s="168">
        <f t="shared" si="1099"/>
        <v>271310.33852408634</v>
      </c>
      <c r="I5040" s="169">
        <f t="shared" si="1100"/>
        <v>664067.18038332835</v>
      </c>
      <c r="J5040" s="169">
        <f t="shared" si="1102"/>
        <v>625986.18745702493</v>
      </c>
      <c r="K5040" s="95"/>
      <c r="L5040" s="265">
        <f t="shared" si="1101"/>
        <v>254550.00440949033</v>
      </c>
      <c r="M5040" s="265">
        <f>$G5040*NonHospFrac+theModel!$H5040*NonHospFrac</f>
        <v>409517.17597383796</v>
      </c>
      <c r="N5040" s="266">
        <f t="shared" si="1103"/>
        <v>664067.18038332835</v>
      </c>
      <c r="O5040" s="159"/>
      <c r="P5040" s="265">
        <f t="shared" si="1104"/>
        <v>239952.81122835472</v>
      </c>
      <c r="Q5040" s="265">
        <f t="shared" si="1105"/>
        <v>409515.62133216317</v>
      </c>
      <c r="R5040" s="266">
        <f t="shared" si="1106"/>
        <v>649468.43256051792</v>
      </c>
    </row>
    <row r="5041" spans="1:18" x14ac:dyDescent="0.3">
      <c r="A5041" s="82">
        <v>5010</v>
      </c>
      <c r="B5041" s="94">
        <f t="shared" si="1095"/>
        <v>4.2477552815481826E-42</v>
      </c>
      <c r="C5041" s="179">
        <f t="shared" si="1096"/>
        <v>4.238173077195176E-42</v>
      </c>
      <c r="D5041" s="166">
        <f t="shared" si="1097"/>
        <v>2.2558277767625785E-3</v>
      </c>
      <c r="E5041" s="167">
        <f t="shared" si="1107"/>
        <v>24.291375447755232</v>
      </c>
      <c r="F5041" s="168">
        <f t="shared" si="1108"/>
        <v>11.30395298935732</v>
      </c>
      <c r="G5041" s="168">
        <f t="shared" si="1098"/>
        <v>392835.23643845547</v>
      </c>
      <c r="H5041" s="168">
        <f t="shared" si="1099"/>
        <v>271310.33852408634</v>
      </c>
      <c r="I5041" s="169">
        <f t="shared" si="1100"/>
        <v>664145.57496254181</v>
      </c>
      <c r="J5041" s="169">
        <f t="shared" si="1102"/>
        <v>626050.10112003237</v>
      </c>
      <c r="K5041" s="95"/>
      <c r="L5041" s="265">
        <f t="shared" si="1101"/>
        <v>254580.05459277594</v>
      </c>
      <c r="M5041" s="265">
        <f>$G5041*NonHospFrac+theModel!$H5041*NonHospFrac</f>
        <v>409565.52036976587</v>
      </c>
      <c r="N5041" s="266">
        <f t="shared" si="1103"/>
        <v>664145.57496254181</v>
      </c>
      <c r="O5041" s="159"/>
      <c r="P5041" s="265">
        <f t="shared" si="1104"/>
        <v>239977.31059179408</v>
      </c>
      <c r="Q5041" s="265">
        <f t="shared" si="1105"/>
        <v>409563.96572809108</v>
      </c>
      <c r="R5041" s="266">
        <f t="shared" si="1106"/>
        <v>649541.27631988516</v>
      </c>
    </row>
    <row r="5042" spans="1:18" x14ac:dyDescent="0.3">
      <c r="A5042" s="82">
        <v>5011</v>
      </c>
      <c r="B5042" s="94">
        <f t="shared" si="1095"/>
        <v>4.1684052620462972E-42</v>
      </c>
      <c r="C5042" s="179">
        <f t="shared" si="1096"/>
        <v>4.1590020576713699E-42</v>
      </c>
      <c r="D5042" s="166">
        <f t="shared" si="1097"/>
        <v>2.2558277767625785E-3</v>
      </c>
      <c r="E5042" s="167">
        <f t="shared" si="1107"/>
        <v>24.291375447755232</v>
      </c>
      <c r="F5042" s="168">
        <f t="shared" si="1108"/>
        <v>11.306208817134083</v>
      </c>
      <c r="G5042" s="168">
        <f t="shared" si="1098"/>
        <v>392913.63101766887</v>
      </c>
      <c r="H5042" s="168">
        <f t="shared" si="1099"/>
        <v>271310.33852408634</v>
      </c>
      <c r="I5042" s="169">
        <f t="shared" si="1100"/>
        <v>664223.96954175527</v>
      </c>
      <c r="J5042" s="169">
        <f t="shared" si="1102"/>
        <v>626114.01217779308</v>
      </c>
      <c r="K5042" s="95"/>
      <c r="L5042" s="265">
        <f t="shared" si="1101"/>
        <v>254610.10477606149</v>
      </c>
      <c r="M5042" s="265">
        <f>$G5042*NonHospFrac+theModel!$H5042*NonHospFrac</f>
        <v>409613.86476569367</v>
      </c>
      <c r="N5042" s="266">
        <f t="shared" si="1103"/>
        <v>664223.96954175516</v>
      </c>
      <c r="O5042" s="159"/>
      <c r="P5042" s="265">
        <f t="shared" si="1104"/>
        <v>240001.80895659112</v>
      </c>
      <c r="Q5042" s="265">
        <f t="shared" si="1105"/>
        <v>409612.31012401887</v>
      </c>
      <c r="R5042" s="266">
        <f t="shared" si="1106"/>
        <v>649614.11908060999</v>
      </c>
    </row>
    <row r="5043" spans="1:18" x14ac:dyDescent="0.3">
      <c r="A5043" s="82">
        <v>5012</v>
      </c>
      <c r="B5043" s="94">
        <f t="shared" si="1095"/>
        <v>4.0905375373512266E-42</v>
      </c>
      <c r="C5043" s="179">
        <f t="shared" si="1096"/>
        <v>4.0813099891525795E-42</v>
      </c>
      <c r="D5043" s="166">
        <f t="shared" si="1097"/>
        <v>2.2558277767625785E-3</v>
      </c>
      <c r="E5043" s="167">
        <f t="shared" si="1107"/>
        <v>24.291375447755232</v>
      </c>
      <c r="F5043" s="168">
        <f t="shared" si="1108"/>
        <v>11.308464644910845</v>
      </c>
      <c r="G5043" s="168">
        <f t="shared" si="1098"/>
        <v>392992.02559688227</v>
      </c>
      <c r="H5043" s="168">
        <f t="shared" si="1099"/>
        <v>271310.33852408634</v>
      </c>
      <c r="I5043" s="169">
        <f t="shared" si="1100"/>
        <v>664302.36412096862</v>
      </c>
      <c r="J5043" s="169">
        <f t="shared" si="1102"/>
        <v>626177.92063041311</v>
      </c>
      <c r="K5043" s="95"/>
      <c r="L5043" s="265">
        <f t="shared" si="1101"/>
        <v>254640.15495934707</v>
      </c>
      <c r="M5043" s="265">
        <f>$G5043*NonHospFrac+theModel!$H5043*NonHospFrac</f>
        <v>409662.20916162152</v>
      </c>
      <c r="N5043" s="266">
        <f t="shared" si="1103"/>
        <v>664302.36412096862</v>
      </c>
      <c r="O5043" s="159"/>
      <c r="P5043" s="265">
        <f t="shared" si="1104"/>
        <v>240026.30632278661</v>
      </c>
      <c r="Q5043" s="265">
        <f t="shared" si="1105"/>
        <v>409660.65451994672</v>
      </c>
      <c r="R5043" s="266">
        <f t="shared" si="1106"/>
        <v>649686.96084273327</v>
      </c>
    </row>
    <row r="5044" spans="1:18" x14ac:dyDescent="0.3">
      <c r="A5044" s="82">
        <v>5013</v>
      </c>
      <c r="B5044" s="94">
        <f t="shared" si="1095"/>
        <v>4.0141244175154449E-42</v>
      </c>
      <c r="C5044" s="179">
        <f t="shared" si="1096"/>
        <v>4.0050692441550324E-42</v>
      </c>
      <c r="D5044" s="166">
        <f t="shared" si="1097"/>
        <v>2.2558277767625785E-3</v>
      </c>
      <c r="E5044" s="167">
        <f t="shared" si="1107"/>
        <v>24.291375447755232</v>
      </c>
      <c r="F5044" s="168">
        <f t="shared" si="1108"/>
        <v>11.310720472687608</v>
      </c>
      <c r="G5044" s="168">
        <f t="shared" si="1098"/>
        <v>393070.42017609568</v>
      </c>
      <c r="H5044" s="168">
        <f t="shared" si="1099"/>
        <v>271310.33852408634</v>
      </c>
      <c r="I5044" s="169">
        <f t="shared" si="1100"/>
        <v>664380.75870018196</v>
      </c>
      <c r="J5044" s="169">
        <f t="shared" si="1102"/>
        <v>626241.82647799875</v>
      </c>
      <c r="K5044" s="95"/>
      <c r="L5044" s="265">
        <f t="shared" si="1101"/>
        <v>254670.20514263265</v>
      </c>
      <c r="M5044" s="265">
        <f>$G5044*NonHospFrac+theModel!$H5044*NonHospFrac</f>
        <v>409710.55355754937</v>
      </c>
      <c r="N5044" s="266">
        <f t="shared" si="1103"/>
        <v>664380.75870018196</v>
      </c>
      <c r="O5044" s="159"/>
      <c r="P5044" s="265">
        <f t="shared" si="1104"/>
        <v>240050.80269042123</v>
      </c>
      <c r="Q5044" s="265">
        <f t="shared" si="1105"/>
        <v>409708.99891587457</v>
      </c>
      <c r="R5044" s="266">
        <f t="shared" si="1106"/>
        <v>649759.80160629586</v>
      </c>
    </row>
    <row r="5045" spans="1:18" x14ac:dyDescent="0.3">
      <c r="A5045" s="82">
        <v>5014</v>
      </c>
      <c r="B5045" s="94">
        <f t="shared" si="1095"/>
        <v>3.9391387298519065E-42</v>
      </c>
      <c r="C5045" s="179">
        <f t="shared" si="1096"/>
        <v>3.9302527112885856E-42</v>
      </c>
      <c r="D5045" s="166">
        <f t="shared" si="1097"/>
        <v>2.2558277767625785E-3</v>
      </c>
      <c r="E5045" s="167">
        <f t="shared" si="1107"/>
        <v>24.291375447755232</v>
      </c>
      <c r="F5045" s="168">
        <f t="shared" si="1108"/>
        <v>11.312976300464371</v>
      </c>
      <c r="G5045" s="168">
        <f t="shared" si="1098"/>
        <v>393148.81475530914</v>
      </c>
      <c r="H5045" s="168">
        <f t="shared" si="1099"/>
        <v>271310.33852408634</v>
      </c>
      <c r="I5045" s="169">
        <f t="shared" si="1100"/>
        <v>664459.15327939554</v>
      </c>
      <c r="J5045" s="169">
        <f t="shared" si="1102"/>
        <v>626305.72972065653</v>
      </c>
      <c r="K5045" s="95"/>
      <c r="L5045" s="265">
        <f t="shared" si="1101"/>
        <v>254700.25532591823</v>
      </c>
      <c r="M5045" s="265">
        <f>$G5045*NonHospFrac+theModel!$H5045*NonHospFrac</f>
        <v>409758.89795347722</v>
      </c>
      <c r="N5045" s="266">
        <f t="shared" si="1103"/>
        <v>664459.15327939542</v>
      </c>
      <c r="O5045" s="159"/>
      <c r="P5045" s="265">
        <f t="shared" si="1104"/>
        <v>240075.29805953568</v>
      </c>
      <c r="Q5045" s="265">
        <f t="shared" si="1105"/>
        <v>409757.34331180243</v>
      </c>
      <c r="R5045" s="266">
        <f t="shared" si="1106"/>
        <v>649832.64137133816</v>
      </c>
    </row>
    <row r="5046" spans="1:18" x14ac:dyDescent="0.3">
      <c r="A5046" s="82">
        <v>5015</v>
      </c>
      <c r="B5046" s="94">
        <f t="shared" si="1095"/>
        <v>3.8655538092722871E-42</v>
      </c>
      <c r="C5046" s="179">
        <f t="shared" si="1096"/>
        <v>3.8568337856167604E-42</v>
      </c>
      <c r="D5046" s="166">
        <f t="shared" si="1097"/>
        <v>2.2558277767625785E-3</v>
      </c>
      <c r="E5046" s="167">
        <f t="shared" si="1107"/>
        <v>24.291375447755232</v>
      </c>
      <c r="F5046" s="168">
        <f t="shared" si="1108"/>
        <v>11.315232128241133</v>
      </c>
      <c r="G5046" s="168">
        <f t="shared" si="1098"/>
        <v>393227.20933452254</v>
      </c>
      <c r="H5046" s="168">
        <f t="shared" si="1099"/>
        <v>271310.33852408634</v>
      </c>
      <c r="I5046" s="169">
        <f t="shared" si="1100"/>
        <v>664537.54785860889</v>
      </c>
      <c r="J5046" s="169">
        <f t="shared" si="1102"/>
        <v>626369.63035849214</v>
      </c>
      <c r="K5046" s="95"/>
      <c r="L5046" s="265">
        <f t="shared" si="1101"/>
        <v>254730.30550920381</v>
      </c>
      <c r="M5046" s="265">
        <f>$G5046*NonHospFrac+theModel!$H5046*NonHospFrac</f>
        <v>409807.24234940507</v>
      </c>
      <c r="N5046" s="266">
        <f t="shared" si="1103"/>
        <v>664537.54785860889</v>
      </c>
      <c r="O5046" s="159"/>
      <c r="P5046" s="265">
        <f t="shared" si="1104"/>
        <v>240099.79243017064</v>
      </c>
      <c r="Q5046" s="265">
        <f t="shared" si="1105"/>
        <v>409805.68770773028</v>
      </c>
      <c r="R5046" s="266">
        <f t="shared" si="1106"/>
        <v>649905.48013790091</v>
      </c>
    </row>
    <row r="5047" spans="1:18" x14ac:dyDescent="0.3">
      <c r="A5047" s="82">
        <v>5016</v>
      </c>
      <c r="B5047" s="94">
        <f t="shared" si="1095"/>
        <v>3.7933434888039187E-42</v>
      </c>
      <c r="C5047" s="179">
        <f t="shared" si="1096"/>
        <v>3.7847863591950733E-42</v>
      </c>
      <c r="D5047" s="166">
        <f t="shared" si="1097"/>
        <v>2.2558277767625785E-3</v>
      </c>
      <c r="E5047" s="167">
        <f t="shared" si="1107"/>
        <v>24.291375447755232</v>
      </c>
      <c r="F5047" s="168">
        <f t="shared" si="1108"/>
        <v>11.317487956017896</v>
      </c>
      <c r="G5047" s="168">
        <f t="shared" si="1098"/>
        <v>393305.60391373595</v>
      </c>
      <c r="H5047" s="168">
        <f t="shared" si="1099"/>
        <v>271310.33852408634</v>
      </c>
      <c r="I5047" s="169">
        <f t="shared" si="1100"/>
        <v>664615.94243782223</v>
      </c>
      <c r="J5047" s="169">
        <f t="shared" si="1102"/>
        <v>626433.52839161188</v>
      </c>
      <c r="K5047" s="95"/>
      <c r="L5047" s="265">
        <f t="shared" si="1101"/>
        <v>254760.35569248939</v>
      </c>
      <c r="M5047" s="265">
        <f>$G5047*NonHospFrac+theModel!$H5047*NonHospFrac</f>
        <v>409855.58674533293</v>
      </c>
      <c r="N5047" s="266">
        <f t="shared" si="1103"/>
        <v>664615.94243782235</v>
      </c>
      <c r="O5047" s="159"/>
      <c r="P5047" s="265">
        <f t="shared" si="1104"/>
        <v>240124.28580236685</v>
      </c>
      <c r="Q5047" s="265">
        <f t="shared" si="1105"/>
        <v>409854.03210365813</v>
      </c>
      <c r="R5047" s="266">
        <f t="shared" si="1106"/>
        <v>649978.31790602498</v>
      </c>
    </row>
    <row r="5048" spans="1:18" x14ac:dyDescent="0.3">
      <c r="A5048" s="82">
        <v>5017</v>
      </c>
      <c r="B5048" s="94">
        <f t="shared" si="1095"/>
        <v>3.7224820902856321E-42</v>
      </c>
      <c r="C5048" s="179">
        <f t="shared" si="1096"/>
        <v>3.7140848117878642E-42</v>
      </c>
      <c r="D5048" s="166">
        <f t="shared" si="1097"/>
        <v>2.2558277767625785E-3</v>
      </c>
      <c r="E5048" s="167">
        <f t="shared" si="1107"/>
        <v>24.291375447755232</v>
      </c>
      <c r="F5048" s="168">
        <f t="shared" si="1108"/>
        <v>11.319743783794658</v>
      </c>
      <c r="G5048" s="168">
        <f t="shared" si="1098"/>
        <v>393383.99849294941</v>
      </c>
      <c r="H5048" s="168">
        <f t="shared" si="1099"/>
        <v>271310.33852408634</v>
      </c>
      <c r="I5048" s="169">
        <f t="shared" si="1100"/>
        <v>664694.33701703581</v>
      </c>
      <c r="J5048" s="169">
        <f t="shared" si="1102"/>
        <v>626497.42382012226</v>
      </c>
      <c r="K5048" s="95"/>
      <c r="L5048" s="265">
        <f t="shared" si="1101"/>
        <v>254790.40587577497</v>
      </c>
      <c r="M5048" s="265">
        <f>$G5048*NonHospFrac+theModel!$H5048*NonHospFrac</f>
        <v>409903.93114126078</v>
      </c>
      <c r="N5048" s="266">
        <f t="shared" si="1103"/>
        <v>664694.33701703581</v>
      </c>
      <c r="O5048" s="159"/>
      <c r="P5048" s="265">
        <f t="shared" si="1104"/>
        <v>240148.77817616498</v>
      </c>
      <c r="Q5048" s="265">
        <f t="shared" si="1105"/>
        <v>409902.37649958598</v>
      </c>
      <c r="R5048" s="266">
        <f t="shared" si="1106"/>
        <v>650051.15467575099</v>
      </c>
    </row>
    <row r="5049" spans="1:18" x14ac:dyDescent="0.3">
      <c r="A5049" s="82">
        <v>5018</v>
      </c>
      <c r="B5049" s="94">
        <f t="shared" si="1095"/>
        <v>3.6529444152357815E-42</v>
      </c>
      <c r="C5049" s="179">
        <f t="shared" si="1096"/>
        <v>3.6447040017569228E-42</v>
      </c>
      <c r="D5049" s="166">
        <f t="shared" si="1097"/>
        <v>2.2558277767625785E-3</v>
      </c>
      <c r="E5049" s="167">
        <f t="shared" si="1107"/>
        <v>24.291375447755232</v>
      </c>
      <c r="F5049" s="168">
        <f t="shared" si="1108"/>
        <v>11.321999611571421</v>
      </c>
      <c r="G5049" s="168">
        <f t="shared" si="1098"/>
        <v>393462.39307216281</v>
      </c>
      <c r="H5049" s="168">
        <f t="shared" si="1099"/>
        <v>271310.33852408634</v>
      </c>
      <c r="I5049" s="169">
        <f t="shared" si="1100"/>
        <v>664772.73159624916</v>
      </c>
      <c r="J5049" s="169">
        <f t="shared" si="1102"/>
        <v>626561.31664412899</v>
      </c>
      <c r="K5049" s="95"/>
      <c r="L5049" s="265">
        <f t="shared" si="1101"/>
        <v>254820.45605906055</v>
      </c>
      <c r="M5049" s="265">
        <f>$G5049*NonHospFrac+theModel!$H5049*NonHospFrac</f>
        <v>409952.27553718863</v>
      </c>
      <c r="N5049" s="266">
        <f t="shared" si="1103"/>
        <v>664772.73159624916</v>
      </c>
      <c r="O5049" s="159"/>
      <c r="P5049" s="265">
        <f t="shared" si="1104"/>
        <v>240173.26955160574</v>
      </c>
      <c r="Q5049" s="265">
        <f t="shared" si="1105"/>
        <v>409950.72089551383</v>
      </c>
      <c r="R5049" s="266">
        <f t="shared" si="1106"/>
        <v>650123.99044711958</v>
      </c>
    </row>
    <row r="5050" spans="1:18" x14ac:dyDescent="0.3">
      <c r="A5050" s="82">
        <v>5019</v>
      </c>
      <c r="B5050" s="94">
        <f t="shared" si="1095"/>
        <v>3.5847057358919354E-42</v>
      </c>
      <c r="C5050" s="179">
        <f t="shared" si="1096"/>
        <v>3.5766192571213903E-42</v>
      </c>
      <c r="D5050" s="166">
        <f t="shared" si="1097"/>
        <v>2.2558277767625785E-3</v>
      </c>
      <c r="E5050" s="167">
        <f t="shared" si="1107"/>
        <v>24.291375447755232</v>
      </c>
      <c r="F5050" s="168">
        <f t="shared" si="1108"/>
        <v>11.324255439348184</v>
      </c>
      <c r="G5050" s="168">
        <f t="shared" si="1098"/>
        <v>393540.78765137622</v>
      </c>
      <c r="H5050" s="168">
        <f t="shared" si="1099"/>
        <v>271310.33852408634</v>
      </c>
      <c r="I5050" s="169">
        <f t="shared" si="1100"/>
        <v>664851.1261754625</v>
      </c>
      <c r="J5050" s="169">
        <f t="shared" si="1102"/>
        <v>626625.20686373836</v>
      </c>
      <c r="K5050" s="95"/>
      <c r="L5050" s="265">
        <f t="shared" si="1101"/>
        <v>254850.50624234611</v>
      </c>
      <c r="M5050" s="265">
        <f>$G5050*NonHospFrac+theModel!$H5050*NonHospFrac</f>
        <v>410000.61993311642</v>
      </c>
      <c r="N5050" s="266">
        <f t="shared" si="1103"/>
        <v>664851.1261754625</v>
      </c>
      <c r="O5050" s="159"/>
      <c r="P5050" s="265">
        <f t="shared" si="1104"/>
        <v>240197.75992872979</v>
      </c>
      <c r="Q5050" s="265">
        <f t="shared" si="1105"/>
        <v>409999.06529144163</v>
      </c>
      <c r="R5050" s="266">
        <f t="shared" si="1106"/>
        <v>650196.82522017136</v>
      </c>
    </row>
    <row r="5051" spans="1:18" x14ac:dyDescent="0.3">
      <c r="A5051" s="82">
        <v>5020</v>
      </c>
      <c r="B5051" s="94">
        <f t="shared" si="1095"/>
        <v>3.5177417864179276E-42</v>
      </c>
      <c r="C5051" s="179">
        <f t="shared" si="1096"/>
        <v>3.5098063667846475E-42</v>
      </c>
      <c r="D5051" s="166">
        <f t="shared" si="1097"/>
        <v>2.2558277767625785E-3</v>
      </c>
      <c r="E5051" s="167">
        <f t="shared" si="1107"/>
        <v>24.291375447755232</v>
      </c>
      <c r="F5051" s="168">
        <f t="shared" si="1108"/>
        <v>11.326511267124946</v>
      </c>
      <c r="G5051" s="168">
        <f t="shared" si="1098"/>
        <v>393619.18223058968</v>
      </c>
      <c r="H5051" s="168">
        <f t="shared" si="1099"/>
        <v>271310.33852408634</v>
      </c>
      <c r="I5051" s="169">
        <f t="shared" si="1100"/>
        <v>664929.52075467608</v>
      </c>
      <c r="J5051" s="169">
        <f t="shared" si="1102"/>
        <v>626689.09447905689</v>
      </c>
      <c r="K5051" s="95"/>
      <c r="L5051" s="265">
        <f t="shared" si="1101"/>
        <v>254880.55642563172</v>
      </c>
      <c r="M5051" s="265">
        <f>$G5051*NonHospFrac+theModel!$H5051*NonHospFrac</f>
        <v>410048.96432904428</v>
      </c>
      <c r="N5051" s="266">
        <f t="shared" si="1103"/>
        <v>664929.52075467596</v>
      </c>
      <c r="O5051" s="159"/>
      <c r="P5051" s="265">
        <f t="shared" si="1104"/>
        <v>240222.24930757791</v>
      </c>
      <c r="Q5051" s="265">
        <f t="shared" si="1105"/>
        <v>410047.40968736948</v>
      </c>
      <c r="R5051" s="266">
        <f t="shared" si="1106"/>
        <v>650269.65899494733</v>
      </c>
    </row>
    <row r="5052" spans="1:18" x14ac:dyDescent="0.3">
      <c r="A5052" s="82">
        <v>5021</v>
      </c>
      <c r="B5052" s="94">
        <f t="shared" si="1095"/>
        <v>3.4520287542741499E-42</v>
      </c>
      <c r="C5052" s="179">
        <f t="shared" si="1096"/>
        <v>3.4442415719240749E-42</v>
      </c>
      <c r="D5052" s="166">
        <f t="shared" si="1097"/>
        <v>2.2558277767625785E-3</v>
      </c>
      <c r="E5052" s="167">
        <f t="shared" si="1107"/>
        <v>24.291375447755232</v>
      </c>
      <c r="F5052" s="168">
        <f t="shared" si="1108"/>
        <v>11.328767094901709</v>
      </c>
      <c r="G5052" s="168">
        <f t="shared" si="1098"/>
        <v>393697.57680980308</v>
      </c>
      <c r="H5052" s="168">
        <f t="shared" si="1099"/>
        <v>271310.33852408634</v>
      </c>
      <c r="I5052" s="169">
        <f t="shared" si="1100"/>
        <v>665007.91533388942</v>
      </c>
      <c r="J5052" s="169">
        <f t="shared" si="1102"/>
        <v>626752.97949019016</v>
      </c>
      <c r="K5052" s="95"/>
      <c r="L5052" s="265">
        <f t="shared" si="1101"/>
        <v>254910.6066089173</v>
      </c>
      <c r="M5052" s="265">
        <f>$G5052*NonHospFrac+theModel!$H5052*NonHospFrac</f>
        <v>410097.30872497213</v>
      </c>
      <c r="N5052" s="266">
        <f t="shared" si="1103"/>
        <v>665007.91533388942</v>
      </c>
      <c r="O5052" s="159"/>
      <c r="P5052" s="265">
        <f t="shared" si="1104"/>
        <v>240246.73768819071</v>
      </c>
      <c r="Q5052" s="265">
        <f t="shared" si="1105"/>
        <v>410095.75408329733</v>
      </c>
      <c r="R5052" s="266">
        <f t="shared" si="1106"/>
        <v>650342.49177148798</v>
      </c>
    </row>
    <row r="5053" spans="1:18" x14ac:dyDescent="0.3">
      <c r="A5053" s="82">
        <v>5022</v>
      </c>
      <c r="B5053" s="94">
        <f t="shared" si="1095"/>
        <v>3.3875432717505692E-42</v>
      </c>
      <c r="C5053" s="179">
        <f t="shared" si="1096"/>
        <v>3.3799015575431691E-42</v>
      </c>
      <c r="D5053" s="166">
        <f t="shared" si="1097"/>
        <v>2.2558277767625785E-3</v>
      </c>
      <c r="E5053" s="167">
        <f t="shared" si="1107"/>
        <v>24.291375447755232</v>
      </c>
      <c r="F5053" s="168">
        <f t="shared" si="1108"/>
        <v>11.331022922678471</v>
      </c>
      <c r="G5053" s="168">
        <f t="shared" si="1098"/>
        <v>393775.97138901649</v>
      </c>
      <c r="H5053" s="168">
        <f t="shared" si="1099"/>
        <v>271310.33852408634</v>
      </c>
      <c r="I5053" s="169">
        <f t="shared" si="1100"/>
        <v>665086.30991310277</v>
      </c>
      <c r="J5053" s="169">
        <f t="shared" si="1102"/>
        <v>626816.8618972447</v>
      </c>
      <c r="K5053" s="95"/>
      <c r="L5053" s="265">
        <f t="shared" si="1101"/>
        <v>254940.65679220285</v>
      </c>
      <c r="M5053" s="265">
        <f>$G5053*NonHospFrac+theModel!$H5053*NonHospFrac</f>
        <v>410145.65312089992</v>
      </c>
      <c r="N5053" s="266">
        <f t="shared" si="1103"/>
        <v>665086.30991310277</v>
      </c>
      <c r="O5053" s="159"/>
      <c r="P5053" s="265">
        <f t="shared" si="1104"/>
        <v>240271.2250706089</v>
      </c>
      <c r="Q5053" s="265">
        <f t="shared" si="1105"/>
        <v>410144.09847922513</v>
      </c>
      <c r="R5053" s="266">
        <f t="shared" si="1106"/>
        <v>650415.32354983408</v>
      </c>
    </row>
    <row r="5054" spans="1:18" x14ac:dyDescent="0.3">
      <c r="A5054" s="82">
        <v>5023</v>
      </c>
      <c r="B5054" s="94">
        <f t="shared" si="1095"/>
        <v>3.3242624076563175E-42</v>
      </c>
      <c r="C5054" s="179">
        <f t="shared" si="1096"/>
        <v>3.3167634441798786E-42</v>
      </c>
      <c r="D5054" s="166">
        <f t="shared" si="1097"/>
        <v>2.2558277767625785E-3</v>
      </c>
      <c r="E5054" s="167">
        <f t="shared" si="1107"/>
        <v>24.291375447755232</v>
      </c>
      <c r="F5054" s="168">
        <f t="shared" si="1108"/>
        <v>11.333278750455234</v>
      </c>
      <c r="G5054" s="168">
        <f t="shared" si="1098"/>
        <v>393854.36596822989</v>
      </c>
      <c r="H5054" s="168">
        <f t="shared" si="1099"/>
        <v>271310.33852408634</v>
      </c>
      <c r="I5054" s="169">
        <f t="shared" si="1100"/>
        <v>665164.70449231623</v>
      </c>
      <c r="J5054" s="169">
        <f t="shared" si="1102"/>
        <v>626880.74170032656</v>
      </c>
      <c r="K5054" s="95"/>
      <c r="L5054" s="265">
        <f t="shared" si="1101"/>
        <v>254970.70697548843</v>
      </c>
      <c r="M5054" s="265">
        <f>$G5054*NonHospFrac+theModel!$H5054*NonHospFrac</f>
        <v>410193.99751682777</v>
      </c>
      <c r="N5054" s="266">
        <f t="shared" si="1103"/>
        <v>665164.70449231623</v>
      </c>
      <c r="O5054" s="159"/>
      <c r="P5054" s="265">
        <f t="shared" si="1104"/>
        <v>240295.71145487318</v>
      </c>
      <c r="Q5054" s="265">
        <f t="shared" si="1105"/>
        <v>410192.44287515298</v>
      </c>
      <c r="R5054" s="266">
        <f t="shared" si="1106"/>
        <v>650488.15433002613</v>
      </c>
    </row>
    <row r="5055" spans="1:18" x14ac:dyDescent="0.3">
      <c r="A5055" s="82">
        <v>5024</v>
      </c>
      <c r="B5055" s="94">
        <f t="shared" si="1095"/>
        <v>3.2621636591660862E-42</v>
      </c>
      <c r="C5055" s="179">
        <f t="shared" si="1096"/>
        <v>3.2548047797713939E-42</v>
      </c>
      <c r="D5055" s="166">
        <f t="shared" si="1097"/>
        <v>2.2558277767625785E-3</v>
      </c>
      <c r="E5055" s="167">
        <f t="shared" si="1107"/>
        <v>24.291375447755232</v>
      </c>
      <c r="F5055" s="168">
        <f t="shared" si="1108"/>
        <v>11.335534578231997</v>
      </c>
      <c r="G5055" s="168">
        <f t="shared" si="1098"/>
        <v>393932.76054744335</v>
      </c>
      <c r="H5055" s="168">
        <f t="shared" si="1099"/>
        <v>271310.33852408634</v>
      </c>
      <c r="I5055" s="169">
        <f t="shared" si="1100"/>
        <v>665243.09907152969</v>
      </c>
      <c r="J5055" s="169">
        <f t="shared" si="1102"/>
        <v>626944.61889954191</v>
      </c>
      <c r="K5055" s="95"/>
      <c r="L5055" s="265">
        <f t="shared" si="1101"/>
        <v>255000.75715877401</v>
      </c>
      <c r="M5055" s="265">
        <f>$G5055*NonHospFrac+theModel!$H5055*NonHospFrac</f>
        <v>410242.34191275563</v>
      </c>
      <c r="N5055" s="266">
        <f t="shared" si="1103"/>
        <v>665243.09907152969</v>
      </c>
      <c r="O5055" s="159"/>
      <c r="P5055" s="265">
        <f t="shared" si="1104"/>
        <v>240320.19684102424</v>
      </c>
      <c r="Q5055" s="265">
        <f t="shared" si="1105"/>
        <v>410240.78727108083</v>
      </c>
      <c r="R5055" s="266">
        <f t="shared" si="1106"/>
        <v>650560.9841121051</v>
      </c>
    </row>
    <row r="5056" spans="1:18" x14ac:dyDescent="0.3">
      <c r="A5056" s="82">
        <v>5025</v>
      </c>
      <c r="B5056" s="94">
        <f t="shared" si="1095"/>
        <v>3.2012249438173026E-42</v>
      </c>
      <c r="C5056" s="179">
        <f t="shared" si="1096"/>
        <v>3.1940035316693742E-42</v>
      </c>
      <c r="D5056" s="166">
        <f t="shared" si="1097"/>
        <v>2.2558277767625785E-3</v>
      </c>
      <c r="E5056" s="167">
        <f t="shared" si="1107"/>
        <v>24.291375447755232</v>
      </c>
      <c r="F5056" s="168">
        <f t="shared" si="1108"/>
        <v>11.337790406008759</v>
      </c>
      <c r="G5056" s="168">
        <f t="shared" si="1098"/>
        <v>394011.15512665675</v>
      </c>
      <c r="H5056" s="168">
        <f t="shared" si="1099"/>
        <v>271310.33852408634</v>
      </c>
      <c r="I5056" s="169">
        <f t="shared" si="1100"/>
        <v>665321.49365074304</v>
      </c>
      <c r="J5056" s="169">
        <f t="shared" si="1102"/>
        <v>627008.4934949968</v>
      </c>
      <c r="K5056" s="95"/>
      <c r="L5056" s="265">
        <f t="shared" si="1101"/>
        <v>255030.80734205959</v>
      </c>
      <c r="M5056" s="265">
        <f>$G5056*NonHospFrac+theModel!$H5056*NonHospFrac</f>
        <v>410290.68630868348</v>
      </c>
      <c r="N5056" s="266">
        <f t="shared" si="1103"/>
        <v>665321.49365074304</v>
      </c>
      <c r="O5056" s="159"/>
      <c r="P5056" s="265">
        <f t="shared" si="1104"/>
        <v>240344.68122910277</v>
      </c>
      <c r="Q5056" s="265">
        <f t="shared" si="1105"/>
        <v>410289.13166700868</v>
      </c>
      <c r="R5056" s="266">
        <f t="shared" si="1106"/>
        <v>650633.81289611151</v>
      </c>
    </row>
    <row r="5057" spans="1:18" x14ac:dyDescent="0.3">
      <c r="A5057" s="82">
        <v>5026</v>
      </c>
      <c r="B5057" s="94">
        <f t="shared" si="1095"/>
        <v>3.1414245916583054E-42</v>
      </c>
      <c r="C5057" s="179">
        <f t="shared" si="1096"/>
        <v>3.1343380788058373E-42</v>
      </c>
      <c r="D5057" s="166">
        <f t="shared" si="1097"/>
        <v>2.2558277767625785E-3</v>
      </c>
      <c r="E5057" s="167">
        <f t="shared" si="1107"/>
        <v>24.291375447755232</v>
      </c>
      <c r="F5057" s="168">
        <f t="shared" si="1108"/>
        <v>11.340046233785522</v>
      </c>
      <c r="G5057" s="168">
        <f t="shared" si="1098"/>
        <v>394089.54970587016</v>
      </c>
      <c r="H5057" s="168">
        <f t="shared" si="1099"/>
        <v>271310.33852408634</v>
      </c>
      <c r="I5057" s="169">
        <f t="shared" si="1100"/>
        <v>665399.8882299565</v>
      </c>
      <c r="J5057" s="169">
        <f t="shared" si="1102"/>
        <v>627072.36548679753</v>
      </c>
      <c r="K5057" s="95"/>
      <c r="L5057" s="265">
        <f t="shared" si="1101"/>
        <v>255060.85752534517</v>
      </c>
      <c r="M5057" s="265">
        <f>$G5057*NonHospFrac+theModel!$H5057*NonHospFrac</f>
        <v>410339.03070461133</v>
      </c>
      <c r="N5057" s="266">
        <f t="shared" si="1103"/>
        <v>665399.8882299565</v>
      </c>
      <c r="O5057" s="159"/>
      <c r="P5057" s="265">
        <f t="shared" si="1104"/>
        <v>240369.16461914944</v>
      </c>
      <c r="Q5057" s="265">
        <f t="shared" si="1105"/>
        <v>410337.47606293653</v>
      </c>
      <c r="R5057" s="266">
        <f t="shared" si="1106"/>
        <v>650706.640682086</v>
      </c>
    </row>
    <row r="5058" spans="1:18" x14ac:dyDescent="0.3">
      <c r="A5058" s="82">
        <v>5027</v>
      </c>
      <c r="B5058" s="94">
        <f t="shared" si="1095"/>
        <v>3.0827413375417194E-42</v>
      </c>
      <c r="C5058" s="179">
        <f t="shared" si="1096"/>
        <v>3.0757872040039186E-42</v>
      </c>
      <c r="D5058" s="166">
        <f t="shared" si="1097"/>
        <v>2.2558277767625785E-3</v>
      </c>
      <c r="E5058" s="167">
        <f t="shared" si="1107"/>
        <v>24.291375447755232</v>
      </c>
      <c r="F5058" s="168">
        <f t="shared" si="1108"/>
        <v>11.342302061562284</v>
      </c>
      <c r="G5058" s="168">
        <f t="shared" si="1098"/>
        <v>394167.94428508362</v>
      </c>
      <c r="H5058" s="168">
        <f t="shared" si="1099"/>
        <v>271310.33852408634</v>
      </c>
      <c r="I5058" s="169">
        <f t="shared" si="1100"/>
        <v>665478.28280916996</v>
      </c>
      <c r="J5058" s="169">
        <f t="shared" si="1102"/>
        <v>627136.23487505014</v>
      </c>
      <c r="K5058" s="95"/>
      <c r="L5058" s="265">
        <f t="shared" si="1101"/>
        <v>255090.90770863075</v>
      </c>
      <c r="M5058" s="265">
        <f>$G5058*NonHospFrac+theModel!$H5058*NonHospFrac</f>
        <v>410387.37510053918</v>
      </c>
      <c r="N5058" s="266">
        <f t="shared" si="1103"/>
        <v>665478.28280916996</v>
      </c>
      <c r="O5058" s="159"/>
      <c r="P5058" s="265">
        <f t="shared" si="1104"/>
        <v>240393.64701120491</v>
      </c>
      <c r="Q5058" s="265">
        <f t="shared" si="1105"/>
        <v>410385.82045886439</v>
      </c>
      <c r="R5058" s="266">
        <f t="shared" si="1106"/>
        <v>650779.4674700693</v>
      </c>
    </row>
    <row r="5059" spans="1:18" x14ac:dyDescent="0.3">
      <c r="A5059" s="82">
        <v>5028</v>
      </c>
      <c r="B5059" s="94">
        <f t="shared" si="1095"/>
        <v>3.0251543135632462E-42</v>
      </c>
      <c r="C5059" s="179">
        <f t="shared" si="1096"/>
        <v>3.0183300864337171E-42</v>
      </c>
      <c r="D5059" s="166">
        <f t="shared" si="1097"/>
        <v>2.2558277767625785E-3</v>
      </c>
      <c r="E5059" s="167">
        <f t="shared" si="1107"/>
        <v>24.291375447755232</v>
      </c>
      <c r="F5059" s="168">
        <f t="shared" si="1108"/>
        <v>11.344557889339047</v>
      </c>
      <c r="G5059" s="168">
        <f t="shared" si="1098"/>
        <v>394246.33886429702</v>
      </c>
      <c r="H5059" s="168">
        <f t="shared" si="1099"/>
        <v>271310.33852408634</v>
      </c>
      <c r="I5059" s="169">
        <f t="shared" si="1100"/>
        <v>665556.67738838331</v>
      </c>
      <c r="J5059" s="169">
        <f t="shared" si="1102"/>
        <v>627200.10165986069</v>
      </c>
      <c r="K5059" s="95"/>
      <c r="L5059" s="265">
        <f t="shared" si="1101"/>
        <v>255120.95789191633</v>
      </c>
      <c r="M5059" s="265">
        <f>$G5059*NonHospFrac+theModel!$H5059*NonHospFrac</f>
        <v>410435.71949646703</v>
      </c>
      <c r="N5059" s="266">
        <f t="shared" si="1103"/>
        <v>665556.67738838331</v>
      </c>
      <c r="O5059" s="159"/>
      <c r="P5059" s="265">
        <f t="shared" si="1104"/>
        <v>240418.12840530989</v>
      </c>
      <c r="Q5059" s="265">
        <f t="shared" si="1105"/>
        <v>410434.16485479224</v>
      </c>
      <c r="R5059" s="266">
        <f t="shared" si="1106"/>
        <v>650852.29326010216</v>
      </c>
    </row>
    <row r="5060" spans="1:18" x14ac:dyDescent="0.3">
      <c r="A5060" s="82">
        <v>5029</v>
      </c>
      <c r="B5060" s="94">
        <f t="shared" si="1095"/>
        <v>2.968643041640315E-42</v>
      </c>
      <c r="C5060" s="179">
        <f t="shared" si="1096"/>
        <v>2.9619462942076902E-42</v>
      </c>
      <c r="D5060" s="166">
        <f t="shared" si="1097"/>
        <v>2.2558277767625785E-3</v>
      </c>
      <c r="E5060" s="167">
        <f t="shared" si="1107"/>
        <v>24.291375447755232</v>
      </c>
      <c r="F5060" s="168">
        <f t="shared" si="1108"/>
        <v>11.346813717115809</v>
      </c>
      <c r="G5060" s="168">
        <f t="shared" si="1098"/>
        <v>394324.73344351043</v>
      </c>
      <c r="H5060" s="168">
        <f t="shared" si="1099"/>
        <v>271310.33852408634</v>
      </c>
      <c r="I5060" s="169">
        <f t="shared" si="1100"/>
        <v>665635.07196759677</v>
      </c>
      <c r="J5060" s="169">
        <f t="shared" si="1102"/>
        <v>627263.96584133536</v>
      </c>
      <c r="K5060" s="95"/>
      <c r="L5060" s="265">
        <f t="shared" si="1101"/>
        <v>255151.00807520191</v>
      </c>
      <c r="M5060" s="265">
        <f>$G5060*NonHospFrac+theModel!$H5060*NonHospFrac</f>
        <v>410484.06389239483</v>
      </c>
      <c r="N5060" s="266">
        <f t="shared" si="1103"/>
        <v>665635.07196759677</v>
      </c>
      <c r="O5060" s="159"/>
      <c r="P5060" s="265">
        <f t="shared" si="1104"/>
        <v>240442.60880150506</v>
      </c>
      <c r="Q5060" s="265">
        <f t="shared" si="1105"/>
        <v>410482.50925072003</v>
      </c>
      <c r="R5060" s="266">
        <f t="shared" si="1106"/>
        <v>650925.11805222509</v>
      </c>
    </row>
    <row r="5061" spans="1:18" x14ac:dyDescent="0.3">
      <c r="A5061" s="82">
        <v>5030</v>
      </c>
      <c r="B5061" s="94">
        <f t="shared" si="1095"/>
        <v>2.9131874262305176E-42</v>
      </c>
      <c r="C5061" s="179">
        <f t="shared" si="1096"/>
        <v>2.906615777115511E-42</v>
      </c>
      <c r="D5061" s="166">
        <f t="shared" si="1097"/>
        <v>2.2558277767625785E-3</v>
      </c>
      <c r="E5061" s="167">
        <f t="shared" si="1107"/>
        <v>24.291375447755232</v>
      </c>
      <c r="F5061" s="168">
        <f t="shared" si="1108"/>
        <v>11.349069544892572</v>
      </c>
      <c r="G5061" s="168">
        <f t="shared" si="1098"/>
        <v>394403.12802272389</v>
      </c>
      <c r="H5061" s="168">
        <f t="shared" si="1099"/>
        <v>271310.33852408634</v>
      </c>
      <c r="I5061" s="169">
        <f t="shared" si="1100"/>
        <v>665713.46654681023</v>
      </c>
      <c r="J5061" s="169">
        <f t="shared" si="1102"/>
        <v>627327.82741958031</v>
      </c>
      <c r="K5061" s="95"/>
      <c r="L5061" s="265">
        <f t="shared" si="1101"/>
        <v>255181.05825848749</v>
      </c>
      <c r="M5061" s="265">
        <f>$G5061*NonHospFrac+theModel!$H5061*NonHospFrac</f>
        <v>410532.40828832274</v>
      </c>
      <c r="N5061" s="266">
        <f t="shared" si="1103"/>
        <v>665713.46654681023</v>
      </c>
      <c r="O5061" s="159"/>
      <c r="P5061" s="265">
        <f t="shared" si="1104"/>
        <v>240467.08819983108</v>
      </c>
      <c r="Q5061" s="265">
        <f t="shared" si="1105"/>
        <v>410530.85364664794</v>
      </c>
      <c r="R5061" s="266">
        <f t="shared" si="1106"/>
        <v>650997.94184647896</v>
      </c>
    </row>
    <row r="5062" spans="1:18" x14ac:dyDescent="0.3">
      <c r="A5062" s="82">
        <v>5031</v>
      </c>
      <c r="B5062" s="94">
        <f t="shared" si="1095"/>
        <v>2.8587677471853636E-42</v>
      </c>
      <c r="C5062" s="179">
        <f t="shared" si="1096"/>
        <v>2.8523188594939497E-42</v>
      </c>
      <c r="D5062" s="166">
        <f t="shared" si="1097"/>
        <v>2.2558277767625785E-3</v>
      </c>
      <c r="E5062" s="167">
        <f t="shared" si="1107"/>
        <v>24.291375447755232</v>
      </c>
      <c r="F5062" s="168">
        <f t="shared" si="1108"/>
        <v>11.351325372669335</v>
      </c>
      <c r="G5062" s="168">
        <f t="shared" si="1098"/>
        <v>394481.52260193729</v>
      </c>
      <c r="H5062" s="168">
        <f t="shared" si="1099"/>
        <v>271310.33852408634</v>
      </c>
      <c r="I5062" s="169">
        <f t="shared" si="1100"/>
        <v>665791.86112602358</v>
      </c>
      <c r="J5062" s="169">
        <f t="shared" si="1102"/>
        <v>627391.68639470148</v>
      </c>
      <c r="K5062" s="95"/>
      <c r="L5062" s="265">
        <f t="shared" si="1101"/>
        <v>255211.10844177307</v>
      </c>
      <c r="M5062" s="265">
        <f>$G5062*NonHospFrac+theModel!$H5062*NonHospFrac</f>
        <v>410580.75268425053</v>
      </c>
      <c r="N5062" s="266">
        <f t="shared" si="1103"/>
        <v>665791.86112602358</v>
      </c>
      <c r="O5062" s="159"/>
      <c r="P5062" s="265">
        <f t="shared" si="1104"/>
        <v>240491.56660032863</v>
      </c>
      <c r="Q5062" s="265">
        <f t="shared" si="1105"/>
        <v>410579.19804257574</v>
      </c>
      <c r="R5062" s="266">
        <f t="shared" si="1106"/>
        <v>651070.7646429044</v>
      </c>
    </row>
    <row r="5063" spans="1:18" x14ac:dyDescent="0.3">
      <c r="A5063" s="82">
        <v>5032</v>
      </c>
      <c r="B5063" s="94">
        <f t="shared" si="1095"/>
        <v>2.8053646527377918E-42</v>
      </c>
      <c r="C5063" s="179">
        <f t="shared" si="1096"/>
        <v>2.799036233230198E-42</v>
      </c>
      <c r="D5063" s="166">
        <f t="shared" si="1097"/>
        <v>2.2558277767625785E-3</v>
      </c>
      <c r="E5063" s="167">
        <f t="shared" si="1107"/>
        <v>24.291375447755232</v>
      </c>
      <c r="F5063" s="168">
        <f t="shared" si="1108"/>
        <v>11.353581200446097</v>
      </c>
      <c r="G5063" s="168">
        <f t="shared" si="1098"/>
        <v>394559.9171811507</v>
      </c>
      <c r="H5063" s="168">
        <f t="shared" si="1099"/>
        <v>271310.33852408634</v>
      </c>
      <c r="I5063" s="169">
        <f t="shared" si="1100"/>
        <v>665870.25570523704</v>
      </c>
      <c r="J5063" s="169">
        <f t="shared" si="1102"/>
        <v>627455.54276680527</v>
      </c>
      <c r="K5063" s="95"/>
      <c r="L5063" s="265">
        <f t="shared" si="1101"/>
        <v>255241.15862505866</v>
      </c>
      <c r="M5063" s="265">
        <f>$G5063*NonHospFrac+theModel!$H5063*NonHospFrac</f>
        <v>410629.09708017838</v>
      </c>
      <c r="N5063" s="266">
        <f t="shared" si="1103"/>
        <v>665870.25570523704</v>
      </c>
      <c r="O5063" s="159"/>
      <c r="P5063" s="265">
        <f t="shared" si="1104"/>
        <v>240516.04400303841</v>
      </c>
      <c r="Q5063" s="265">
        <f t="shared" si="1105"/>
        <v>410627.54243850359</v>
      </c>
      <c r="R5063" s="266">
        <f t="shared" si="1106"/>
        <v>651143.58644154202</v>
      </c>
    </row>
    <row r="5064" spans="1:18" x14ac:dyDescent="0.3">
      <c r="A5064" s="82">
        <v>5033</v>
      </c>
      <c r="B5064" s="94">
        <f t="shared" si="1095"/>
        <v>2.7529591526206394E-42</v>
      </c>
      <c r="C5064" s="179">
        <f t="shared" si="1096"/>
        <v>2.7467489508958652E-42</v>
      </c>
      <c r="D5064" s="166">
        <f t="shared" si="1097"/>
        <v>2.2558277767625785E-3</v>
      </c>
      <c r="E5064" s="167">
        <f t="shared" si="1107"/>
        <v>24.291375447755232</v>
      </c>
      <c r="F5064" s="168">
        <f t="shared" si="1108"/>
        <v>11.35583702822286</v>
      </c>
      <c r="G5064" s="168">
        <f t="shared" si="1098"/>
        <v>394638.3117603641</v>
      </c>
      <c r="H5064" s="168">
        <f t="shared" si="1099"/>
        <v>271310.33852408634</v>
      </c>
      <c r="I5064" s="169">
        <f t="shared" si="1100"/>
        <v>665948.6502844505</v>
      </c>
      <c r="J5064" s="169">
        <f t="shared" si="1102"/>
        <v>627519.39653599763</v>
      </c>
      <c r="K5064" s="95"/>
      <c r="L5064" s="265">
        <f t="shared" si="1101"/>
        <v>255271.20880834421</v>
      </c>
      <c r="M5064" s="265">
        <f>$G5064*NonHospFrac+theModel!$H5064*NonHospFrac</f>
        <v>410677.44147610618</v>
      </c>
      <c r="N5064" s="266">
        <f t="shared" si="1103"/>
        <v>665948.65028445038</v>
      </c>
      <c r="O5064" s="159"/>
      <c r="P5064" s="265">
        <f t="shared" si="1104"/>
        <v>240540.52040800103</v>
      </c>
      <c r="Q5064" s="265">
        <f t="shared" si="1105"/>
        <v>410675.88683443138</v>
      </c>
      <c r="R5064" s="266">
        <f t="shared" si="1106"/>
        <v>651216.40724243247</v>
      </c>
    </row>
    <row r="5065" spans="1:18" x14ac:dyDescent="0.3">
      <c r="A5065" s="82">
        <v>5034</v>
      </c>
      <c r="B5065" s="94">
        <f t="shared" si="1095"/>
        <v>2.7015326113136532E-42</v>
      </c>
      <c r="C5065" s="179">
        <f t="shared" si="1096"/>
        <v>2.6954384190092219E-42</v>
      </c>
      <c r="D5065" s="166">
        <f t="shared" si="1097"/>
        <v>2.2558277767625785E-3</v>
      </c>
      <c r="E5065" s="167">
        <f t="shared" si="1107"/>
        <v>24.291375447755232</v>
      </c>
      <c r="F5065" s="168">
        <f t="shared" si="1108"/>
        <v>11.358092855999622</v>
      </c>
      <c r="G5065" s="168">
        <f t="shared" si="1098"/>
        <v>394716.70633957756</v>
      </c>
      <c r="H5065" s="168">
        <f t="shared" si="1099"/>
        <v>271310.33852408634</v>
      </c>
      <c r="I5065" s="169">
        <f t="shared" si="1100"/>
        <v>666027.04486366385</v>
      </c>
      <c r="J5065" s="169">
        <f t="shared" si="1102"/>
        <v>627583.24770238448</v>
      </c>
      <c r="K5065" s="95"/>
      <c r="L5065" s="265">
        <f t="shared" si="1101"/>
        <v>255301.25899162982</v>
      </c>
      <c r="M5065" s="265">
        <f>$G5065*NonHospFrac+theModel!$H5065*NonHospFrac</f>
        <v>410725.78587203403</v>
      </c>
      <c r="N5065" s="266">
        <f t="shared" si="1103"/>
        <v>666027.04486366385</v>
      </c>
      <c r="O5065" s="159"/>
      <c r="P5065" s="265">
        <f t="shared" si="1104"/>
        <v>240564.99581525725</v>
      </c>
      <c r="Q5065" s="265">
        <f t="shared" si="1105"/>
        <v>410724.23123035923</v>
      </c>
      <c r="R5065" s="266">
        <f t="shared" si="1106"/>
        <v>651289.22704561648</v>
      </c>
    </row>
    <row r="5066" spans="1:18" x14ac:dyDescent="0.3">
      <c r="A5066" s="82">
        <v>5035</v>
      </c>
      <c r="B5066" s="94">
        <f t="shared" si="1095"/>
        <v>2.6510667414166601E-42</v>
      </c>
      <c r="C5066" s="179">
        <f t="shared" si="1096"/>
        <v>2.6450863914233208E-42</v>
      </c>
      <c r="D5066" s="166">
        <f t="shared" si="1097"/>
        <v>2.2558277767625785E-3</v>
      </c>
      <c r="E5066" s="167">
        <f t="shared" si="1107"/>
        <v>24.291375447755232</v>
      </c>
      <c r="F5066" s="168">
        <f t="shared" si="1108"/>
        <v>11.360348683776385</v>
      </c>
      <c r="G5066" s="168">
        <f t="shared" si="1098"/>
        <v>394795.10091879097</v>
      </c>
      <c r="H5066" s="168">
        <f t="shared" si="1099"/>
        <v>271310.33852408634</v>
      </c>
      <c r="I5066" s="169">
        <f t="shared" si="1100"/>
        <v>666105.43944287731</v>
      </c>
      <c r="J5066" s="169">
        <f t="shared" si="1102"/>
        <v>627647.09626607224</v>
      </c>
      <c r="K5066" s="95"/>
      <c r="L5066" s="265">
        <f t="shared" si="1101"/>
        <v>255331.30917491537</v>
      </c>
      <c r="M5066" s="265">
        <f>$G5066*NonHospFrac+theModel!$H5066*NonHospFrac</f>
        <v>410774.13026796188</v>
      </c>
      <c r="N5066" s="266">
        <f t="shared" si="1103"/>
        <v>666105.43944287719</v>
      </c>
      <c r="O5066" s="159"/>
      <c r="P5066" s="265">
        <f t="shared" si="1104"/>
        <v>240589.47022484764</v>
      </c>
      <c r="Q5066" s="265">
        <f t="shared" si="1105"/>
        <v>410772.57562628709</v>
      </c>
      <c r="R5066" s="266">
        <f t="shared" si="1106"/>
        <v>651362.0458511347</v>
      </c>
    </row>
    <row r="5067" spans="1:18" x14ac:dyDescent="0.3">
      <c r="A5067" s="82">
        <v>5036</v>
      </c>
      <c r="B5067" s="94">
        <f t="shared" si="1095"/>
        <v>2.601543597146518E-42</v>
      </c>
      <c r="C5067" s="179">
        <f t="shared" si="1096"/>
        <v>2.5956749628376161E-42</v>
      </c>
      <c r="D5067" s="166">
        <f t="shared" si="1097"/>
        <v>2.2558277767625785E-3</v>
      </c>
      <c r="E5067" s="167">
        <f t="shared" si="1107"/>
        <v>24.291375447755232</v>
      </c>
      <c r="F5067" s="168">
        <f t="shared" si="1108"/>
        <v>11.362604511553148</v>
      </c>
      <c r="G5067" s="168">
        <f t="shared" si="1098"/>
        <v>394873.49549800437</v>
      </c>
      <c r="H5067" s="168">
        <f t="shared" si="1099"/>
        <v>271310.33852408634</v>
      </c>
      <c r="I5067" s="169">
        <f t="shared" si="1100"/>
        <v>666183.83402209077</v>
      </c>
      <c r="J5067" s="169">
        <f t="shared" si="1102"/>
        <v>627710.94222716684</v>
      </c>
      <c r="K5067" s="95"/>
      <c r="L5067" s="265">
        <f t="shared" si="1101"/>
        <v>255361.35935820095</v>
      </c>
      <c r="M5067" s="265">
        <f>$G5067*NonHospFrac+theModel!$H5067*NonHospFrac</f>
        <v>410822.47466388973</v>
      </c>
      <c r="N5067" s="266">
        <f t="shared" si="1103"/>
        <v>666183.83402209065</v>
      </c>
      <c r="O5067" s="159"/>
      <c r="P5067" s="265">
        <f t="shared" si="1104"/>
        <v>240613.94363681294</v>
      </c>
      <c r="Q5067" s="265">
        <f t="shared" si="1105"/>
        <v>410820.92002221494</v>
      </c>
      <c r="R5067" s="266">
        <f t="shared" si="1106"/>
        <v>651434.86365902785</v>
      </c>
    </row>
    <row r="5068" spans="1:18" x14ac:dyDescent="0.3">
      <c r="A5068" s="82">
        <v>5037</v>
      </c>
      <c r="B5068" s="94">
        <f t="shared" si="1095"/>
        <v>2.5529455679555573E-42</v>
      </c>
      <c r="C5068" s="179">
        <f t="shared" si="1096"/>
        <v>2.5471865624308002E-42</v>
      </c>
      <c r="D5068" s="166">
        <f t="shared" si="1097"/>
        <v>2.2558277767625785E-3</v>
      </c>
      <c r="E5068" s="167">
        <f t="shared" si="1107"/>
        <v>24.291375447755232</v>
      </c>
      <c r="F5068" s="168">
        <f t="shared" si="1108"/>
        <v>11.36486033932991</v>
      </c>
      <c r="G5068" s="168">
        <f t="shared" si="1098"/>
        <v>394951.89007721783</v>
      </c>
      <c r="H5068" s="168">
        <f t="shared" si="1099"/>
        <v>271310.33852408634</v>
      </c>
      <c r="I5068" s="169">
        <f t="shared" si="1100"/>
        <v>666262.22860130412</v>
      </c>
      <c r="J5068" s="169">
        <f t="shared" si="1102"/>
        <v>627774.78558577434</v>
      </c>
      <c r="K5068" s="95"/>
      <c r="L5068" s="265">
        <f t="shared" si="1101"/>
        <v>255391.40954148656</v>
      </c>
      <c r="M5068" s="265">
        <f>$G5068*NonHospFrac+theModel!$H5068*NonHospFrac</f>
        <v>410870.81905981759</v>
      </c>
      <c r="N5068" s="266">
        <f t="shared" si="1103"/>
        <v>666262.22860130412</v>
      </c>
      <c r="O5068" s="159"/>
      <c r="P5068" s="265">
        <f t="shared" si="1104"/>
        <v>240638.41605119381</v>
      </c>
      <c r="Q5068" s="265">
        <f t="shared" si="1105"/>
        <v>410869.26441814279</v>
      </c>
      <c r="R5068" s="266">
        <f t="shared" si="1106"/>
        <v>651507.68046933657</v>
      </c>
    </row>
    <row r="5069" spans="1:18" x14ac:dyDescent="0.3">
      <c r="A5069" s="82">
        <v>5038</v>
      </c>
      <c r="B5069" s="94">
        <f t="shared" si="1095"/>
        <v>2.505255372269227E-42</v>
      </c>
      <c r="C5069" s="179">
        <f t="shared" si="1096"/>
        <v>2.4996039476125784E-42</v>
      </c>
      <c r="D5069" s="166">
        <f t="shared" si="1097"/>
        <v>2.2558277767625785E-3</v>
      </c>
      <c r="E5069" s="167">
        <f t="shared" si="1107"/>
        <v>24.291375447755232</v>
      </c>
      <c r="F5069" s="168">
        <f t="shared" si="1108"/>
        <v>11.367116167106673</v>
      </c>
      <c r="G5069" s="168">
        <f t="shared" si="1098"/>
        <v>395030.28465643123</v>
      </c>
      <c r="H5069" s="168">
        <f t="shared" si="1099"/>
        <v>271310.33852408634</v>
      </c>
      <c r="I5069" s="169">
        <f t="shared" si="1100"/>
        <v>666340.62318051758</v>
      </c>
      <c r="J5069" s="169">
        <f t="shared" si="1102"/>
        <v>627838.62634200091</v>
      </c>
      <c r="K5069" s="95"/>
      <c r="L5069" s="265">
        <f t="shared" si="1101"/>
        <v>255421.45972477211</v>
      </c>
      <c r="M5069" s="265">
        <f>$G5069*NonHospFrac+theModel!$H5069*NonHospFrac</f>
        <v>410919.16345574544</v>
      </c>
      <c r="N5069" s="266">
        <f t="shared" si="1103"/>
        <v>666340.62318051758</v>
      </c>
      <c r="O5069" s="159"/>
      <c r="P5069" s="265">
        <f t="shared" si="1104"/>
        <v>240662.88746803085</v>
      </c>
      <c r="Q5069" s="265">
        <f t="shared" si="1105"/>
        <v>410917.60881407064</v>
      </c>
      <c r="R5069" s="266">
        <f t="shared" si="1106"/>
        <v>651580.49628210149</v>
      </c>
    </row>
    <row r="5070" spans="1:18" x14ac:dyDescent="0.3">
      <c r="A5070" s="82">
        <v>5039</v>
      </c>
      <c r="B5070" s="94">
        <f t="shared" si="1095"/>
        <v>2.4584560513407247E-42</v>
      </c>
      <c r="C5070" s="179">
        <f t="shared" si="1096"/>
        <v>2.4529101978921603E-42</v>
      </c>
      <c r="D5070" s="166">
        <f t="shared" si="1097"/>
        <v>2.2558277767625785E-3</v>
      </c>
      <c r="E5070" s="167">
        <f t="shared" si="1107"/>
        <v>24.291375447755232</v>
      </c>
      <c r="F5070" s="168">
        <f t="shared" si="1108"/>
        <v>11.369371994883435</v>
      </c>
      <c r="G5070" s="168">
        <f t="shared" si="1098"/>
        <v>395108.67923564464</v>
      </c>
      <c r="H5070" s="168">
        <f t="shared" si="1099"/>
        <v>271310.33852408634</v>
      </c>
      <c r="I5070" s="169">
        <f t="shared" si="1100"/>
        <v>666419.01775973104</v>
      </c>
      <c r="J5070" s="169">
        <f t="shared" si="1102"/>
        <v>627902.46449595259</v>
      </c>
      <c r="K5070" s="95"/>
      <c r="L5070" s="265">
        <f t="shared" si="1101"/>
        <v>255451.50990805769</v>
      </c>
      <c r="M5070" s="265">
        <f>$G5070*NonHospFrac+theModel!$H5070*NonHospFrac</f>
        <v>410967.50785167329</v>
      </c>
      <c r="N5070" s="266">
        <f t="shared" si="1103"/>
        <v>666419.01775973104</v>
      </c>
      <c r="O5070" s="159"/>
      <c r="P5070" s="265">
        <f t="shared" si="1104"/>
        <v>240687.35788736478</v>
      </c>
      <c r="Q5070" s="265">
        <f t="shared" si="1105"/>
        <v>410965.95320999849</v>
      </c>
      <c r="R5070" s="266">
        <f t="shared" si="1106"/>
        <v>651653.31109736324</v>
      </c>
    </row>
    <row r="5071" spans="1:18" x14ac:dyDescent="0.3">
      <c r="A5071" s="82">
        <v>5040</v>
      </c>
      <c r="B5071" s="94">
        <f t="shared" si="1095"/>
        <v>2.4125309632204272E-42</v>
      </c>
      <c r="C5071" s="179">
        <f t="shared" si="1096"/>
        <v>2.4070887088612947E-42</v>
      </c>
      <c r="D5071" s="166">
        <f t="shared" si="1097"/>
        <v>2.2558277767625785E-3</v>
      </c>
      <c r="E5071" s="167">
        <f t="shared" si="1107"/>
        <v>24.291375447755232</v>
      </c>
      <c r="F5071" s="168">
        <f t="shared" si="1108"/>
        <v>11.371627822660198</v>
      </c>
      <c r="G5071" s="168">
        <f t="shared" si="1098"/>
        <v>395187.0738148581</v>
      </c>
      <c r="H5071" s="168">
        <f t="shared" si="1099"/>
        <v>271310.33852408634</v>
      </c>
      <c r="I5071" s="169">
        <f t="shared" si="1100"/>
        <v>666497.41233894438</v>
      </c>
      <c r="J5071" s="169">
        <f t="shared" si="1102"/>
        <v>627966.30004773533</v>
      </c>
      <c r="K5071" s="95"/>
      <c r="L5071" s="265">
        <f t="shared" si="1101"/>
        <v>255481.5600913433</v>
      </c>
      <c r="M5071" s="265">
        <f>$G5071*NonHospFrac+theModel!$H5071*NonHospFrac</f>
        <v>411015.85224760114</v>
      </c>
      <c r="N5071" s="266">
        <f t="shared" si="1103"/>
        <v>666497.41233894438</v>
      </c>
      <c r="O5071" s="159"/>
      <c r="P5071" s="265">
        <f t="shared" si="1104"/>
        <v>240711.82730923625</v>
      </c>
      <c r="Q5071" s="265">
        <f t="shared" si="1105"/>
        <v>411014.29760592635</v>
      </c>
      <c r="R5071" s="266">
        <f t="shared" si="1106"/>
        <v>651726.12491516257</v>
      </c>
    </row>
    <row r="5072" spans="1:18" x14ac:dyDescent="0.3">
      <c r="A5072" s="82">
        <v>5041</v>
      </c>
      <c r="B5072" s="94">
        <f t="shared" si="1095"/>
        <v>2.367463776837973E-42</v>
      </c>
      <c r="C5072" s="179">
        <f t="shared" si="1096"/>
        <v>2.3621231862897026E-42</v>
      </c>
      <c r="D5072" s="166">
        <f t="shared" si="1097"/>
        <v>2.2558277767625785E-3</v>
      </c>
      <c r="E5072" s="167">
        <f t="shared" si="1107"/>
        <v>24.291375447755232</v>
      </c>
      <c r="F5072" s="168">
        <f t="shared" si="1108"/>
        <v>11.37388365043696</v>
      </c>
      <c r="G5072" s="168">
        <f t="shared" si="1098"/>
        <v>395265.4683940715</v>
      </c>
      <c r="H5072" s="168">
        <f t="shared" si="1099"/>
        <v>271310.33852408634</v>
      </c>
      <c r="I5072" s="169">
        <f t="shared" si="1100"/>
        <v>666575.80691815785</v>
      </c>
      <c r="J5072" s="169">
        <f t="shared" si="1102"/>
        <v>628030.13299745542</v>
      </c>
      <c r="K5072" s="95"/>
      <c r="L5072" s="265">
        <f t="shared" si="1101"/>
        <v>255511.61027462885</v>
      </c>
      <c r="M5072" s="265">
        <f>$G5072*NonHospFrac+theModel!$H5072*NonHospFrac</f>
        <v>411064.19664352899</v>
      </c>
      <c r="N5072" s="266">
        <f t="shared" si="1103"/>
        <v>666575.80691815785</v>
      </c>
      <c r="O5072" s="159"/>
      <c r="P5072" s="265">
        <f t="shared" si="1104"/>
        <v>240736.2957336859</v>
      </c>
      <c r="Q5072" s="265">
        <f t="shared" si="1105"/>
        <v>411062.6420018542</v>
      </c>
      <c r="R5072" s="266">
        <f t="shared" si="1106"/>
        <v>651798.93773554009</v>
      </c>
    </row>
    <row r="5073" spans="1:18" x14ac:dyDescent="0.3">
      <c r="A5073" s="82">
        <v>5042</v>
      </c>
      <c r="B5073" s="94">
        <f t="shared" si="1095"/>
        <v>2.3232384661949291E-42</v>
      </c>
      <c r="C5073" s="179">
        <f t="shared" si="1096"/>
        <v>2.3179976403308434E-42</v>
      </c>
      <c r="D5073" s="166">
        <f t="shared" si="1097"/>
        <v>2.2558277767625785E-3</v>
      </c>
      <c r="E5073" s="167">
        <f t="shared" si="1107"/>
        <v>24.291375447755232</v>
      </c>
      <c r="F5073" s="168">
        <f t="shared" si="1108"/>
        <v>11.376139478213723</v>
      </c>
      <c r="G5073" s="168">
        <f t="shared" si="1098"/>
        <v>395343.86297328491</v>
      </c>
      <c r="H5073" s="168">
        <f t="shared" si="1099"/>
        <v>271310.33852408634</v>
      </c>
      <c r="I5073" s="169">
        <f t="shared" si="1100"/>
        <v>666654.20149737131</v>
      </c>
      <c r="J5073" s="169">
        <f t="shared" si="1102"/>
        <v>628093.9633452188</v>
      </c>
      <c r="K5073" s="95"/>
      <c r="L5073" s="265">
        <f t="shared" si="1101"/>
        <v>255541.66045791443</v>
      </c>
      <c r="M5073" s="265">
        <f>$G5073*NonHospFrac+theModel!$H5073*NonHospFrac</f>
        <v>411112.54103945679</v>
      </c>
      <c r="N5073" s="266">
        <f t="shared" si="1103"/>
        <v>666654.20149737119</v>
      </c>
      <c r="O5073" s="159"/>
      <c r="P5073" s="265">
        <f t="shared" si="1104"/>
        <v>240760.7631607544</v>
      </c>
      <c r="Q5073" s="265">
        <f t="shared" si="1105"/>
        <v>411110.98639778199</v>
      </c>
      <c r="R5073" s="266">
        <f t="shared" si="1106"/>
        <v>651871.74955853634</v>
      </c>
    </row>
    <row r="5074" spans="1:18" x14ac:dyDescent="0.3">
      <c r="A5074" s="82">
        <v>5043</v>
      </c>
      <c r="B5074" s="94">
        <f t="shared" si="1095"/>
        <v>2.2798393046657403E-42</v>
      </c>
      <c r="C5074" s="179">
        <f t="shared" si="1096"/>
        <v>2.2746963798357203E-42</v>
      </c>
      <c r="D5074" s="166">
        <f t="shared" si="1097"/>
        <v>2.2558277767625785E-3</v>
      </c>
      <c r="E5074" s="167">
        <f t="shared" si="1107"/>
        <v>24.291375447755232</v>
      </c>
      <c r="F5074" s="168">
        <f t="shared" si="1108"/>
        <v>11.378395305990486</v>
      </c>
      <c r="G5074" s="168">
        <f t="shared" si="1098"/>
        <v>395422.25755249831</v>
      </c>
      <c r="H5074" s="168">
        <f t="shared" si="1099"/>
        <v>271310.33852408634</v>
      </c>
      <c r="I5074" s="169">
        <f t="shared" si="1100"/>
        <v>666732.59607658465</v>
      </c>
      <c r="J5074" s="169">
        <f t="shared" si="1102"/>
        <v>628157.7910911314</v>
      </c>
      <c r="K5074" s="95"/>
      <c r="L5074" s="265">
        <f t="shared" si="1101"/>
        <v>255571.71064120001</v>
      </c>
      <c r="M5074" s="265">
        <f>$G5074*NonHospFrac+theModel!$H5074*NonHospFrac</f>
        <v>411160.88543538464</v>
      </c>
      <c r="N5074" s="266">
        <f t="shared" si="1103"/>
        <v>666732.59607658465</v>
      </c>
      <c r="O5074" s="159"/>
      <c r="P5074" s="265">
        <f t="shared" si="1104"/>
        <v>240785.2295904824</v>
      </c>
      <c r="Q5074" s="265">
        <f t="shared" si="1105"/>
        <v>411159.33079370984</v>
      </c>
      <c r="R5074" s="266">
        <f t="shared" si="1106"/>
        <v>651944.56038419227</v>
      </c>
    </row>
    <row r="5075" spans="1:18" x14ac:dyDescent="0.3">
      <c r="A5075" s="82">
        <v>5044</v>
      </c>
      <c r="B5075" s="94">
        <f t="shared" si="1095"/>
        <v>2.2372508594056697E-42</v>
      </c>
      <c r="C5075" s="179">
        <f t="shared" si="1096"/>
        <v>2.2322040067734364E-42</v>
      </c>
      <c r="D5075" s="166">
        <f t="shared" si="1097"/>
        <v>2.2558277767625785E-3</v>
      </c>
      <c r="E5075" s="167">
        <f t="shared" si="1107"/>
        <v>24.291375447755232</v>
      </c>
      <c r="F5075" s="168">
        <f t="shared" si="1108"/>
        <v>11.380651133767248</v>
      </c>
      <c r="G5075" s="168">
        <f t="shared" si="1098"/>
        <v>395500.65213171177</v>
      </c>
      <c r="H5075" s="168">
        <f t="shared" si="1099"/>
        <v>271310.33852408634</v>
      </c>
      <c r="I5075" s="169">
        <f t="shared" si="1100"/>
        <v>666810.99065579812</v>
      </c>
      <c r="J5075" s="169">
        <f t="shared" si="1102"/>
        <v>628221.6162352995</v>
      </c>
      <c r="K5075" s="95"/>
      <c r="L5075" s="265">
        <f t="shared" si="1101"/>
        <v>255601.76082448559</v>
      </c>
      <c r="M5075" s="265">
        <f>$G5075*NonHospFrac+theModel!$H5075*NonHospFrac</f>
        <v>411209.22983131249</v>
      </c>
      <c r="N5075" s="266">
        <f t="shared" si="1103"/>
        <v>666810.99065579812</v>
      </c>
      <c r="O5075" s="159"/>
      <c r="P5075" s="265">
        <f t="shared" si="1104"/>
        <v>240809.69502291057</v>
      </c>
      <c r="Q5075" s="265">
        <f t="shared" si="1105"/>
        <v>411207.6751896377</v>
      </c>
      <c r="R5075" s="266">
        <f t="shared" si="1106"/>
        <v>652017.3702125483</v>
      </c>
    </row>
    <row r="5076" spans="1:18" x14ac:dyDescent="0.3">
      <c r="A5076" s="82">
        <v>5045</v>
      </c>
      <c r="B5076" s="94">
        <f t="shared" si="1095"/>
        <v>2.1954579858623494E-42</v>
      </c>
      <c r="C5076" s="179">
        <f t="shared" si="1096"/>
        <v>2.1905054107551258E-42</v>
      </c>
      <c r="D5076" s="166">
        <f t="shared" si="1097"/>
        <v>2.2558277767625785E-3</v>
      </c>
      <c r="E5076" s="167">
        <f t="shared" si="1107"/>
        <v>24.291375447755232</v>
      </c>
      <c r="F5076" s="168">
        <f t="shared" si="1108"/>
        <v>11.382906961544011</v>
      </c>
      <c r="G5076" s="168">
        <f t="shared" si="1098"/>
        <v>395579.04671092518</v>
      </c>
      <c r="H5076" s="168">
        <f t="shared" si="1099"/>
        <v>271310.33852408634</v>
      </c>
      <c r="I5076" s="169">
        <f t="shared" si="1100"/>
        <v>666889.38523501158</v>
      </c>
      <c r="J5076" s="169">
        <f t="shared" si="1102"/>
        <v>628285.43877782917</v>
      </c>
      <c r="K5076" s="95"/>
      <c r="L5076" s="265">
        <f t="shared" si="1101"/>
        <v>255631.81100777118</v>
      </c>
      <c r="M5076" s="265">
        <f>$G5076*NonHospFrac+theModel!$H5076*NonHospFrac</f>
        <v>411257.57422724029</v>
      </c>
      <c r="N5076" s="266">
        <f t="shared" si="1103"/>
        <v>666889.38523501146</v>
      </c>
      <c r="O5076" s="159"/>
      <c r="P5076" s="265">
        <f t="shared" si="1104"/>
        <v>240834.15945807955</v>
      </c>
      <c r="Q5076" s="265">
        <f t="shared" si="1105"/>
        <v>411256.01958556549</v>
      </c>
      <c r="R5076" s="266">
        <f t="shared" si="1106"/>
        <v>652090.17904364504</v>
      </c>
    </row>
    <row r="5077" spans="1:18" x14ac:dyDescent="0.3">
      <c r="A5077" s="82">
        <v>5046</v>
      </c>
      <c r="B5077" s="94">
        <f t="shared" si="1095"/>
        <v>2.1544458223908575E-42</v>
      </c>
      <c r="C5077" s="179">
        <f t="shared" si="1096"/>
        <v>2.149585763661178E-42</v>
      </c>
      <c r="D5077" s="166">
        <f t="shared" si="1097"/>
        <v>2.2558277767625785E-3</v>
      </c>
      <c r="E5077" s="167">
        <f t="shared" si="1107"/>
        <v>24.291375447755232</v>
      </c>
      <c r="F5077" s="168">
        <f t="shared" si="1108"/>
        <v>11.385162789320773</v>
      </c>
      <c r="G5077" s="168">
        <f t="shared" si="1098"/>
        <v>395657.44129013858</v>
      </c>
      <c r="H5077" s="168">
        <f t="shared" si="1099"/>
        <v>271310.33852408634</v>
      </c>
      <c r="I5077" s="169">
        <f t="shared" si="1100"/>
        <v>666967.77981422492</v>
      </c>
      <c r="J5077" s="169">
        <f t="shared" si="1102"/>
        <v>628349.25871882623</v>
      </c>
      <c r="K5077" s="95"/>
      <c r="L5077" s="265">
        <f t="shared" si="1101"/>
        <v>255661.86119105676</v>
      </c>
      <c r="M5077" s="265">
        <f>$G5077*NonHospFrac+theModel!$H5077*NonHospFrac</f>
        <v>411305.91862316814</v>
      </c>
      <c r="N5077" s="266">
        <f t="shared" si="1103"/>
        <v>666967.77981422492</v>
      </c>
      <c r="O5077" s="159"/>
      <c r="P5077" s="265">
        <f t="shared" si="1104"/>
        <v>240858.62289602999</v>
      </c>
      <c r="Q5077" s="265">
        <f t="shared" si="1105"/>
        <v>411304.36398149334</v>
      </c>
      <c r="R5077" s="266">
        <f t="shared" si="1106"/>
        <v>652162.98687752336</v>
      </c>
    </row>
    <row r="5078" spans="1:18" x14ac:dyDescent="0.3">
      <c r="A5078" s="82">
        <v>5047</v>
      </c>
      <c r="B5078" s="94">
        <f t="shared" si="1095"/>
        <v>2.1141997849683775E-42</v>
      </c>
      <c r="C5078" s="179">
        <f t="shared" si="1096"/>
        <v>2.1094305143678204E-42</v>
      </c>
      <c r="D5078" s="166">
        <f t="shared" si="1097"/>
        <v>2.2558277767625785E-3</v>
      </c>
      <c r="E5078" s="167">
        <f t="shared" si="1107"/>
        <v>24.291375447755232</v>
      </c>
      <c r="F5078" s="168">
        <f t="shared" si="1108"/>
        <v>11.387418617097536</v>
      </c>
      <c r="G5078" s="168">
        <f t="shared" si="1098"/>
        <v>395735.83586935204</v>
      </c>
      <c r="H5078" s="168">
        <f t="shared" si="1099"/>
        <v>271310.33852408634</v>
      </c>
      <c r="I5078" s="169">
        <f t="shared" si="1100"/>
        <v>667046.17439343838</v>
      </c>
      <c r="J5078" s="169">
        <f t="shared" si="1102"/>
        <v>628413.07605839695</v>
      </c>
      <c r="K5078" s="95"/>
      <c r="L5078" s="265">
        <f t="shared" si="1101"/>
        <v>255691.91137434234</v>
      </c>
      <c r="M5078" s="265">
        <f>$G5078*NonHospFrac+theModel!$H5078*NonHospFrac</f>
        <v>411354.26301909599</v>
      </c>
      <c r="N5078" s="266">
        <f t="shared" si="1103"/>
        <v>667046.17439343827</v>
      </c>
      <c r="O5078" s="159"/>
      <c r="P5078" s="265">
        <f t="shared" si="1104"/>
        <v>240883.08533680256</v>
      </c>
      <c r="Q5078" s="265">
        <f t="shared" si="1105"/>
        <v>411352.70837742119</v>
      </c>
      <c r="R5078" s="266">
        <f t="shared" si="1106"/>
        <v>652235.79371422378</v>
      </c>
    </row>
    <row r="5079" spans="1:18" x14ac:dyDescent="0.3">
      <c r="A5079" s="82">
        <v>5048</v>
      </c>
      <c r="B5079" s="94">
        <f t="shared" si="1095"/>
        <v>2.0747055620085799E-42</v>
      </c>
      <c r="C5079" s="179">
        <f t="shared" si="1096"/>
        <v>2.0700253835731973E-42</v>
      </c>
      <c r="D5079" s="166">
        <f t="shared" si="1097"/>
        <v>2.2558277767625785E-3</v>
      </c>
      <c r="E5079" s="167">
        <f t="shared" si="1107"/>
        <v>24.291375447755232</v>
      </c>
      <c r="F5079" s="168">
        <f t="shared" si="1108"/>
        <v>11.389674444874299</v>
      </c>
      <c r="G5079" s="168">
        <f t="shared" si="1098"/>
        <v>395814.23044856545</v>
      </c>
      <c r="H5079" s="168">
        <f t="shared" si="1099"/>
        <v>271310.33852408634</v>
      </c>
      <c r="I5079" s="169">
        <f t="shared" si="1100"/>
        <v>667124.56897265185</v>
      </c>
      <c r="J5079" s="169">
        <f t="shared" si="1102"/>
        <v>628476.89079664729</v>
      </c>
      <c r="K5079" s="95"/>
      <c r="L5079" s="265">
        <f t="shared" si="1101"/>
        <v>255721.96155762792</v>
      </c>
      <c r="M5079" s="265">
        <f>$G5079*NonHospFrac+theModel!$H5079*NonHospFrac</f>
        <v>411402.60741502384</v>
      </c>
      <c r="N5079" s="266">
        <f t="shared" si="1103"/>
        <v>667124.56897265173</v>
      </c>
      <c r="O5079" s="159"/>
      <c r="P5079" s="265">
        <f t="shared" si="1104"/>
        <v>240907.54678043787</v>
      </c>
      <c r="Q5079" s="265">
        <f t="shared" si="1105"/>
        <v>411401.05277334905</v>
      </c>
      <c r="R5079" s="266">
        <f t="shared" si="1106"/>
        <v>652308.59955378692</v>
      </c>
    </row>
    <row r="5080" spans="1:18" x14ac:dyDescent="0.3">
      <c r="A5080" s="82">
        <v>5049</v>
      </c>
      <c r="B5080" s="94">
        <f t="shared" si="1095"/>
        <v>2.0359491092719018E-42</v>
      </c>
      <c r="C5080" s="179">
        <f t="shared" si="1096"/>
        <v>2.0313563587191313E-42</v>
      </c>
      <c r="D5080" s="166">
        <f t="shared" si="1097"/>
        <v>2.2558277767625785E-3</v>
      </c>
      <c r="E5080" s="167">
        <f t="shared" si="1107"/>
        <v>24.291375447755232</v>
      </c>
      <c r="F5080" s="168">
        <f t="shared" si="1108"/>
        <v>11.391930272651061</v>
      </c>
      <c r="G5080" s="168">
        <f t="shared" si="1098"/>
        <v>395892.62502777885</v>
      </c>
      <c r="H5080" s="168">
        <f t="shared" si="1099"/>
        <v>271310.33852408634</v>
      </c>
      <c r="I5080" s="169">
        <f t="shared" si="1100"/>
        <v>667202.96355186519</v>
      </c>
      <c r="J5080" s="169">
        <f t="shared" si="1102"/>
        <v>628540.70293368318</v>
      </c>
      <c r="K5080" s="95"/>
      <c r="L5080" s="265">
        <f t="shared" si="1101"/>
        <v>255752.01174091347</v>
      </c>
      <c r="M5080" s="265">
        <f>$G5080*NonHospFrac+theModel!$H5080*NonHospFrac</f>
        <v>411450.95181095169</v>
      </c>
      <c r="N5080" s="266">
        <f t="shared" si="1103"/>
        <v>667202.96355186519</v>
      </c>
      <c r="O5080" s="159"/>
      <c r="P5080" s="265">
        <f t="shared" si="1104"/>
        <v>240932.00722697657</v>
      </c>
      <c r="Q5080" s="265">
        <f t="shared" si="1105"/>
        <v>411449.3971692769</v>
      </c>
      <c r="R5080" s="266">
        <f t="shared" si="1106"/>
        <v>652381.40439625341</v>
      </c>
    </row>
    <row r="5081" spans="1:18" x14ac:dyDescent="0.3">
      <c r="A5081" s="82">
        <v>5050</v>
      </c>
      <c r="B5081" s="94">
        <f t="shared" si="1095"/>
        <v>1.9979166448718598E-42</v>
      </c>
      <c r="C5081" s="179">
        <f t="shared" si="1096"/>
        <v>1.9934096890087015E-42</v>
      </c>
      <c r="D5081" s="166">
        <f t="shared" si="1097"/>
        <v>2.2558277767625785E-3</v>
      </c>
      <c r="E5081" s="167">
        <f t="shared" si="1107"/>
        <v>24.291375447755232</v>
      </c>
      <c r="F5081" s="168">
        <f t="shared" si="1108"/>
        <v>11.394186100427824</v>
      </c>
      <c r="G5081" s="168">
        <f t="shared" si="1098"/>
        <v>395971.01960699231</v>
      </c>
      <c r="H5081" s="168">
        <f t="shared" si="1099"/>
        <v>271310.33852408634</v>
      </c>
      <c r="I5081" s="169">
        <f t="shared" si="1100"/>
        <v>667281.35813107865</v>
      </c>
      <c r="J5081" s="169">
        <f t="shared" si="1102"/>
        <v>628604.51246961078</v>
      </c>
      <c r="K5081" s="95"/>
      <c r="L5081" s="265">
        <f t="shared" si="1101"/>
        <v>255782.06192419908</v>
      </c>
      <c r="M5081" s="265">
        <f>$G5081*NonHospFrac+theModel!$H5081*NonHospFrac</f>
        <v>411499.29620687955</v>
      </c>
      <c r="N5081" s="266">
        <f t="shared" si="1103"/>
        <v>667281.35813107865</v>
      </c>
      <c r="O5081" s="159"/>
      <c r="P5081" s="265">
        <f t="shared" si="1104"/>
        <v>240956.46667645936</v>
      </c>
      <c r="Q5081" s="265">
        <f t="shared" si="1105"/>
        <v>411497.74156520475</v>
      </c>
      <c r="R5081" s="266">
        <f t="shared" si="1106"/>
        <v>652454.20824166411</v>
      </c>
    </row>
    <row r="5082" spans="1:18" x14ac:dyDescent="0.3">
      <c r="A5082" s="82">
        <v>5051</v>
      </c>
      <c r="B5082" s="94">
        <f t="shared" si="1095"/>
        <v>1.9605946443737101E-42</v>
      </c>
      <c r="C5082" s="179">
        <f t="shared" si="1096"/>
        <v>1.9561718805159598E-42</v>
      </c>
      <c r="D5082" s="166">
        <f t="shared" si="1097"/>
        <v>2.2558277767625785E-3</v>
      </c>
      <c r="E5082" s="167">
        <f t="shared" si="1107"/>
        <v>24.291375447755232</v>
      </c>
      <c r="F5082" s="168">
        <f t="shared" si="1108"/>
        <v>11.396441928204586</v>
      </c>
      <c r="G5082" s="168">
        <f t="shared" si="1098"/>
        <v>396049.41418620571</v>
      </c>
      <c r="H5082" s="168">
        <f t="shared" si="1099"/>
        <v>271310.33852408634</v>
      </c>
      <c r="I5082" s="169">
        <f t="shared" si="1100"/>
        <v>667359.75271029212</v>
      </c>
      <c r="J5082" s="169">
        <f t="shared" si="1102"/>
        <v>628668.31940453616</v>
      </c>
      <c r="K5082" s="95"/>
      <c r="L5082" s="265">
        <f t="shared" si="1101"/>
        <v>255812.11210748466</v>
      </c>
      <c r="M5082" s="265">
        <f>$G5082*NonHospFrac+theModel!$H5082*NonHospFrac</f>
        <v>411547.6406028074</v>
      </c>
      <c r="N5082" s="266">
        <f t="shared" si="1103"/>
        <v>667359.75271029212</v>
      </c>
      <c r="O5082" s="159"/>
      <c r="P5082" s="265">
        <f t="shared" si="1104"/>
        <v>240980.92512892678</v>
      </c>
      <c r="Q5082" s="265">
        <f t="shared" si="1105"/>
        <v>411546.0859611326</v>
      </c>
      <c r="R5082" s="266">
        <f t="shared" si="1106"/>
        <v>652527.01109005942</v>
      </c>
    </row>
    <row r="5083" spans="1:18" x14ac:dyDescent="0.3">
      <c r="A5083" s="82">
        <v>5052</v>
      </c>
      <c r="B5083" s="94">
        <f t="shared" si="1095"/>
        <v>1.9239698359855855E-42</v>
      </c>
      <c r="C5083" s="179">
        <f t="shared" si="1096"/>
        <v>1.9196296913879157E-42</v>
      </c>
      <c r="D5083" s="166">
        <f t="shared" si="1097"/>
        <v>2.2558277767625785E-3</v>
      </c>
      <c r="E5083" s="167">
        <f t="shared" si="1107"/>
        <v>24.291375447755232</v>
      </c>
      <c r="F5083" s="168">
        <f t="shared" si="1108"/>
        <v>11.398697755981349</v>
      </c>
      <c r="G5083" s="168">
        <f t="shared" si="1098"/>
        <v>396127.80876541912</v>
      </c>
      <c r="H5083" s="168">
        <f t="shared" si="1099"/>
        <v>271310.33852408634</v>
      </c>
      <c r="I5083" s="169">
        <f t="shared" si="1100"/>
        <v>667438.14728950546</v>
      </c>
      <c r="J5083" s="169">
        <f t="shared" si="1102"/>
        <v>628732.12373856513</v>
      </c>
      <c r="K5083" s="95"/>
      <c r="L5083" s="265">
        <f t="shared" si="1101"/>
        <v>255842.16229077021</v>
      </c>
      <c r="M5083" s="265">
        <f>$G5083*NonHospFrac+theModel!$H5083*NonHospFrac</f>
        <v>411595.98499873525</v>
      </c>
      <c r="N5083" s="266">
        <f t="shared" si="1103"/>
        <v>667438.14728950546</v>
      </c>
      <c r="O5083" s="159"/>
      <c r="P5083" s="265">
        <f t="shared" si="1104"/>
        <v>241005.38258441954</v>
      </c>
      <c r="Q5083" s="265">
        <f t="shared" si="1105"/>
        <v>411594.43035706045</v>
      </c>
      <c r="R5083" s="266">
        <f t="shared" si="1106"/>
        <v>652599.81294147996</v>
      </c>
    </row>
    <row r="5084" spans="1:18" x14ac:dyDescent="0.3">
      <c r="A5084" s="82">
        <v>5053</v>
      </c>
      <c r="B5084" s="94">
        <f t="shared" si="1095"/>
        <v>1.8880291958385934E-42</v>
      </c>
      <c r="C5084" s="179">
        <f t="shared" si="1096"/>
        <v>1.8837701271352819E-42</v>
      </c>
      <c r="D5084" s="166">
        <f t="shared" si="1097"/>
        <v>2.2558277767625785E-3</v>
      </c>
      <c r="E5084" s="167">
        <f t="shared" si="1107"/>
        <v>24.291375447755232</v>
      </c>
      <c r="F5084" s="168">
        <f t="shared" si="1108"/>
        <v>11.400953583758112</v>
      </c>
      <c r="G5084" s="168">
        <f t="shared" si="1098"/>
        <v>396206.20334463252</v>
      </c>
      <c r="H5084" s="168">
        <f t="shared" si="1099"/>
        <v>271310.33852408634</v>
      </c>
      <c r="I5084" s="169">
        <f t="shared" si="1100"/>
        <v>667516.54186871881</v>
      </c>
      <c r="J5084" s="169">
        <f t="shared" si="1102"/>
        <v>628795.92547180387</v>
      </c>
      <c r="K5084" s="95"/>
      <c r="L5084" s="265">
        <f t="shared" si="1101"/>
        <v>255872.21247405579</v>
      </c>
      <c r="M5084" s="265">
        <f>$G5084*NonHospFrac+theModel!$H5084*NonHospFrac</f>
        <v>411644.32939466304</v>
      </c>
      <c r="N5084" s="266">
        <f t="shared" si="1103"/>
        <v>667516.54186871881</v>
      </c>
      <c r="O5084" s="159"/>
      <c r="P5084" s="265">
        <f t="shared" si="1104"/>
        <v>241029.83904297827</v>
      </c>
      <c r="Q5084" s="265">
        <f t="shared" si="1105"/>
        <v>411642.77475298825</v>
      </c>
      <c r="R5084" s="266">
        <f t="shared" si="1106"/>
        <v>652672.61379596649</v>
      </c>
    </row>
    <row r="5085" spans="1:18" x14ac:dyDescent="0.3">
      <c r="A5085" s="82">
        <v>5054</v>
      </c>
      <c r="B5085" s="94">
        <f t="shared" si="1095"/>
        <v>1.8527599433558018E-42</v>
      </c>
      <c r="C5085" s="179">
        <f t="shared" si="1096"/>
        <v>1.8485804360119066E-42</v>
      </c>
      <c r="D5085" s="166">
        <f t="shared" si="1097"/>
        <v>2.2558277767625785E-3</v>
      </c>
      <c r="E5085" s="167">
        <f t="shared" si="1107"/>
        <v>24.291375447755232</v>
      </c>
      <c r="F5085" s="168">
        <f t="shared" si="1108"/>
        <v>11.403209411534874</v>
      </c>
      <c r="G5085" s="168">
        <f t="shared" si="1098"/>
        <v>396284.59792384598</v>
      </c>
      <c r="H5085" s="168">
        <f t="shared" si="1099"/>
        <v>271310.33852408634</v>
      </c>
      <c r="I5085" s="169">
        <f t="shared" si="1100"/>
        <v>667594.93644793238</v>
      </c>
      <c r="J5085" s="169">
        <f t="shared" si="1102"/>
        <v>628859.72460435855</v>
      </c>
      <c r="K5085" s="95"/>
      <c r="L5085" s="265">
        <f t="shared" si="1101"/>
        <v>255902.26265734137</v>
      </c>
      <c r="M5085" s="265">
        <f>$G5085*NonHospFrac+theModel!$H5085*NonHospFrac</f>
        <v>411692.67379059095</v>
      </c>
      <c r="N5085" s="266">
        <f t="shared" si="1103"/>
        <v>667594.93644793238</v>
      </c>
      <c r="O5085" s="159"/>
      <c r="P5085" s="265">
        <f t="shared" si="1104"/>
        <v>241054.29450464362</v>
      </c>
      <c r="Q5085" s="265">
        <f t="shared" si="1105"/>
        <v>411691.11914891616</v>
      </c>
      <c r="R5085" s="266">
        <f t="shared" si="1106"/>
        <v>652745.41365355975</v>
      </c>
    </row>
    <row r="5086" spans="1:18" x14ac:dyDescent="0.3">
      <c r="A5086" s="82">
        <v>5055</v>
      </c>
      <c r="B5086" s="94">
        <f t="shared" si="1095"/>
        <v>1.8181495367073002E-42</v>
      </c>
      <c r="C5086" s="179">
        <f t="shared" si="1096"/>
        <v>1.8140481044800878E-42</v>
      </c>
      <c r="D5086" s="166">
        <f t="shared" si="1097"/>
        <v>2.2558277767625785E-3</v>
      </c>
      <c r="E5086" s="167">
        <f t="shared" si="1107"/>
        <v>24.291375447755232</v>
      </c>
      <c r="F5086" s="168">
        <f t="shared" si="1108"/>
        <v>11.405465239311637</v>
      </c>
      <c r="G5086" s="168">
        <f t="shared" si="1098"/>
        <v>396362.99250305939</v>
      </c>
      <c r="H5086" s="168">
        <f t="shared" si="1099"/>
        <v>271310.33852408634</v>
      </c>
      <c r="I5086" s="169">
        <f t="shared" si="1100"/>
        <v>667673.33102714573</v>
      </c>
      <c r="J5086" s="169">
        <f t="shared" si="1102"/>
        <v>628923.52113633475</v>
      </c>
      <c r="K5086" s="95"/>
      <c r="L5086" s="265">
        <f t="shared" si="1101"/>
        <v>255932.31284062695</v>
      </c>
      <c r="M5086" s="265">
        <f>$G5086*NonHospFrac+theModel!$H5086*NonHospFrac</f>
        <v>411741.01818651875</v>
      </c>
      <c r="N5086" s="266">
        <f t="shared" si="1103"/>
        <v>667673.33102714573</v>
      </c>
      <c r="O5086" s="159"/>
      <c r="P5086" s="265">
        <f t="shared" si="1104"/>
        <v>241078.74896945621</v>
      </c>
      <c r="Q5086" s="265">
        <f t="shared" si="1105"/>
        <v>411739.46354484395</v>
      </c>
      <c r="R5086" s="266">
        <f t="shared" si="1106"/>
        <v>652818.21251430013</v>
      </c>
    </row>
    <row r="5087" spans="1:18" x14ac:dyDescent="0.3">
      <c r="A5087" s="82">
        <v>5056</v>
      </c>
      <c r="B5087" s="94">
        <f t="shared" ref="B5087:B5150" si="1109">Constant*EXP(PowerTerm*(A5087)/7)</f>
        <v>1.7841856683503186E-42</v>
      </c>
      <c r="C5087" s="179">
        <f t="shared" ref="C5087:C5150" si="1110">(1-theFloor)*B5087</f>
        <v>1.7801608527607523E-42</v>
      </c>
      <c r="D5087" s="166">
        <f t="shared" ref="D5087:D5150" si="1111">theFloor</f>
        <v>2.2558277767625785E-3</v>
      </c>
      <c r="E5087" s="167">
        <f t="shared" si="1107"/>
        <v>24.291375447755232</v>
      </c>
      <c r="F5087" s="168">
        <f t="shared" si="1108"/>
        <v>11.407721067088399</v>
      </c>
      <c r="G5087" s="168">
        <f t="shared" ref="G5087:G5150" si="1112">$B$22*F5087*totInfected/365.25</f>
        <v>396441.38708227279</v>
      </c>
      <c r="H5087" s="168">
        <f t="shared" ref="H5087:H5150" si="1113">lostQALYs_Injured*E5087*totInfected/365.25</f>
        <v>271310.33852408634</v>
      </c>
      <c r="I5087" s="169">
        <f t="shared" ref="I5087:I5150" si="1114">H5087+G5087</f>
        <v>667751.72560635908</v>
      </c>
      <c r="J5087" s="169">
        <f t="shared" si="1102"/>
        <v>628987.31506783876</v>
      </c>
      <c r="K5087" s="95"/>
      <c r="L5087" s="265">
        <f t="shared" ref="L5087:L5150" si="1115">$G5087*HospFrac+$H5087*HospFrac</f>
        <v>255962.36302391253</v>
      </c>
      <c r="M5087" s="265">
        <f>$G5087*NonHospFrac+theModel!$H5087*NonHospFrac</f>
        <v>411789.36258244654</v>
      </c>
      <c r="N5087" s="266">
        <f t="shared" si="1103"/>
        <v>667751.72560635908</v>
      </c>
      <c r="O5087" s="159"/>
      <c r="P5087" s="265">
        <f t="shared" si="1104"/>
        <v>241103.20243745667</v>
      </c>
      <c r="Q5087" s="265">
        <f t="shared" si="1105"/>
        <v>411787.80794077175</v>
      </c>
      <c r="R5087" s="266">
        <f t="shared" si="1106"/>
        <v>652891.01037822838</v>
      </c>
    </row>
    <row r="5088" spans="1:18" x14ac:dyDescent="0.3">
      <c r="A5088" s="82">
        <v>5057</v>
      </c>
      <c r="B5088" s="94">
        <f t="shared" si="1109"/>
        <v>1.7508562606526398E-42</v>
      </c>
      <c r="C5088" s="179">
        <f t="shared" si="1110"/>
        <v>1.7469066304667408E-42</v>
      </c>
      <c r="D5088" s="166">
        <f t="shared" si="1111"/>
        <v>2.2558277767625785E-3</v>
      </c>
      <c r="E5088" s="167">
        <f t="shared" si="1107"/>
        <v>24.291375447755232</v>
      </c>
      <c r="F5088" s="168">
        <f t="shared" si="1108"/>
        <v>11.409976894865162</v>
      </c>
      <c r="G5088" s="168">
        <f t="shared" si="1112"/>
        <v>396519.78166148625</v>
      </c>
      <c r="H5088" s="168">
        <f t="shared" si="1113"/>
        <v>271310.33852408634</v>
      </c>
      <c r="I5088" s="169">
        <f t="shared" si="1114"/>
        <v>667830.12018557265</v>
      </c>
      <c r="J5088" s="169">
        <f t="shared" ref="J5088:J5151" si="1116">J5087+(I5088-I5087)/(1+discountDaily)^A5088</f>
        <v>629051.10639897664</v>
      </c>
      <c r="K5088" s="95"/>
      <c r="L5088" s="265">
        <f t="shared" si="1115"/>
        <v>255992.41320719811</v>
      </c>
      <c r="M5088" s="265">
        <f>$G5088*NonHospFrac+theModel!$H5088*NonHospFrac</f>
        <v>411837.70697837445</v>
      </c>
      <c r="N5088" s="266">
        <f t="shared" ref="N5088:N5151" si="1117">L5088+M5088</f>
        <v>667830.12018557254</v>
      </c>
      <c r="O5088" s="159"/>
      <c r="P5088" s="265">
        <f t="shared" ref="P5088:P5151" si="1118">P5087+(L5088-L5087)/(1+discountDaily)^A5088</f>
        <v>241127.65490868562</v>
      </c>
      <c r="Q5088" s="265">
        <f t="shared" ref="Q5088:Q5151" si="1119">Q5087+(M5088-M5087)/(1+discountDaily)^B5088</f>
        <v>411836.15233669966</v>
      </c>
      <c r="R5088" s="266">
        <f t="shared" ref="R5088:R5151" si="1120">P5088+Q5088</f>
        <v>652963.80724538525</v>
      </c>
    </row>
    <row r="5089" spans="1:18" x14ac:dyDescent="0.3">
      <c r="A5089" s="82">
        <v>5058</v>
      </c>
      <c r="B5089" s="94">
        <f t="shared" si="1109"/>
        <v>1.7181494615977631E-42</v>
      </c>
      <c r="C5089" s="179">
        <f t="shared" si="1110"/>
        <v>1.7142736123176613E-42</v>
      </c>
      <c r="D5089" s="166">
        <f t="shared" si="1111"/>
        <v>2.2558277767625785E-3</v>
      </c>
      <c r="E5089" s="167">
        <f t="shared" ref="E5089:E5152" si="1121">C5089+E5088</f>
        <v>24.291375447755232</v>
      </c>
      <c r="F5089" s="168">
        <f t="shared" ref="F5089:F5152" si="1122">D5089+F5088</f>
        <v>11.412232722641924</v>
      </c>
      <c r="G5089" s="168">
        <f t="shared" si="1112"/>
        <v>396598.17624069966</v>
      </c>
      <c r="H5089" s="168">
        <f t="shared" si="1113"/>
        <v>271310.33852408634</v>
      </c>
      <c r="I5089" s="169">
        <f t="shared" si="1114"/>
        <v>667908.514764786</v>
      </c>
      <c r="J5089" s="169">
        <f t="shared" si="1116"/>
        <v>629114.89512985409</v>
      </c>
      <c r="K5089" s="95"/>
      <c r="L5089" s="265">
        <f t="shared" si="1115"/>
        <v>256022.4633904837</v>
      </c>
      <c r="M5089" s="265">
        <f>$G5089*NonHospFrac+theModel!$H5089*NonHospFrac</f>
        <v>411886.05137430225</v>
      </c>
      <c r="N5089" s="266">
        <f t="shared" si="1117"/>
        <v>667908.514764786</v>
      </c>
      <c r="O5089" s="159"/>
      <c r="P5089" s="265">
        <f t="shared" si="1118"/>
        <v>241152.10638318371</v>
      </c>
      <c r="Q5089" s="265">
        <f t="shared" si="1119"/>
        <v>411884.49673262745</v>
      </c>
      <c r="R5089" s="266">
        <f t="shared" si="1120"/>
        <v>653036.60311581113</v>
      </c>
    </row>
    <row r="5090" spans="1:18" x14ac:dyDescent="0.3">
      <c r="A5090" s="82">
        <v>5059</v>
      </c>
      <c r="B5090" s="94">
        <f t="shared" si="1109"/>
        <v>1.6860536405702982E-42</v>
      </c>
      <c r="C5090" s="179">
        <f t="shared" si="1110"/>
        <v>1.682250193934788E-42</v>
      </c>
      <c r="D5090" s="166">
        <f t="shared" si="1111"/>
        <v>2.2558277767625785E-3</v>
      </c>
      <c r="E5090" s="167">
        <f t="shared" si="1121"/>
        <v>24.291375447755232</v>
      </c>
      <c r="F5090" s="168">
        <f t="shared" si="1122"/>
        <v>11.414488550418687</v>
      </c>
      <c r="G5090" s="168">
        <f t="shared" si="1112"/>
        <v>396676.57081991306</v>
      </c>
      <c r="H5090" s="168">
        <f t="shared" si="1113"/>
        <v>271310.33852408634</v>
      </c>
      <c r="I5090" s="169">
        <f t="shared" si="1114"/>
        <v>667986.90934399934</v>
      </c>
      <c r="J5090" s="169">
        <f t="shared" si="1116"/>
        <v>629178.68126057729</v>
      </c>
      <c r="K5090" s="95"/>
      <c r="L5090" s="265">
        <f t="shared" si="1115"/>
        <v>256052.51357376928</v>
      </c>
      <c r="M5090" s="265">
        <f>$G5090*NonHospFrac+theModel!$H5090*NonHospFrac</f>
        <v>411934.3957702301</v>
      </c>
      <c r="N5090" s="266">
        <f t="shared" si="1117"/>
        <v>667986.90934399934</v>
      </c>
      <c r="O5090" s="159"/>
      <c r="P5090" s="265">
        <f t="shared" si="1118"/>
        <v>241176.55686099155</v>
      </c>
      <c r="Q5090" s="265">
        <f t="shared" si="1119"/>
        <v>411932.8411285553</v>
      </c>
      <c r="R5090" s="266">
        <f t="shared" si="1120"/>
        <v>653109.39798954688</v>
      </c>
    </row>
    <row r="5091" spans="1:18" x14ac:dyDescent="0.3">
      <c r="A5091" s="82">
        <v>5060</v>
      </c>
      <c r="B5091" s="94">
        <f t="shared" si="1109"/>
        <v>1.6545573842200935E-42</v>
      </c>
      <c r="C5091" s="179">
        <f t="shared" si="1110"/>
        <v>1.650824987714522E-42</v>
      </c>
      <c r="D5091" s="166">
        <f t="shared" si="1111"/>
        <v>2.2558277767625785E-3</v>
      </c>
      <c r="E5091" s="167">
        <f t="shared" si="1121"/>
        <v>24.291375447755232</v>
      </c>
      <c r="F5091" s="168">
        <f t="shared" si="1122"/>
        <v>11.41674437819545</v>
      </c>
      <c r="G5091" s="168">
        <f t="shared" si="1112"/>
        <v>396754.96539912652</v>
      </c>
      <c r="H5091" s="168">
        <f t="shared" si="1113"/>
        <v>271310.33852408634</v>
      </c>
      <c r="I5091" s="169">
        <f t="shared" si="1114"/>
        <v>668065.30392321292</v>
      </c>
      <c r="J5091" s="169">
        <f t="shared" si="1116"/>
        <v>629242.46479125251</v>
      </c>
      <c r="K5091" s="95"/>
      <c r="L5091" s="265">
        <f t="shared" si="1115"/>
        <v>256082.56375705486</v>
      </c>
      <c r="M5091" s="265">
        <f>$G5091*NonHospFrac+theModel!$H5091*NonHospFrac</f>
        <v>411982.74016615795</v>
      </c>
      <c r="N5091" s="266">
        <f t="shared" si="1117"/>
        <v>668065.30392321281</v>
      </c>
      <c r="O5091" s="159"/>
      <c r="P5091" s="265">
        <f t="shared" si="1118"/>
        <v>241201.00634214978</v>
      </c>
      <c r="Q5091" s="265">
        <f t="shared" si="1119"/>
        <v>411981.18552448315</v>
      </c>
      <c r="R5091" s="266">
        <f t="shared" si="1120"/>
        <v>653182.1918666329</v>
      </c>
    </row>
    <row r="5092" spans="1:18" x14ac:dyDescent="0.3">
      <c r="A5092" s="82">
        <v>5061</v>
      </c>
      <c r="B5092" s="94">
        <f t="shared" si="1109"/>
        <v>1.6236494924036187E-42</v>
      </c>
      <c r="C5092" s="179">
        <f t="shared" si="1110"/>
        <v>1.6199868187789281E-42</v>
      </c>
      <c r="D5092" s="166">
        <f t="shared" si="1111"/>
        <v>2.2558277767625785E-3</v>
      </c>
      <c r="E5092" s="167">
        <f t="shared" si="1121"/>
        <v>24.291375447755232</v>
      </c>
      <c r="F5092" s="168">
        <f t="shared" si="1122"/>
        <v>11.419000205972212</v>
      </c>
      <c r="G5092" s="168">
        <f t="shared" si="1112"/>
        <v>396833.35997833993</v>
      </c>
      <c r="H5092" s="168">
        <f t="shared" si="1113"/>
        <v>271310.33852408634</v>
      </c>
      <c r="I5092" s="169">
        <f t="shared" si="1114"/>
        <v>668143.69850242627</v>
      </c>
      <c r="J5092" s="169">
        <f t="shared" si="1116"/>
        <v>629306.24572198524</v>
      </c>
      <c r="K5092" s="95"/>
      <c r="L5092" s="265">
        <f t="shared" si="1115"/>
        <v>256112.61394034044</v>
      </c>
      <c r="M5092" s="265">
        <f>$G5092*NonHospFrac+theModel!$H5092*NonHospFrac</f>
        <v>412031.0845620858</v>
      </c>
      <c r="N5092" s="266">
        <f t="shared" si="1117"/>
        <v>668143.69850242627</v>
      </c>
      <c r="O5092" s="159"/>
      <c r="P5092" s="265">
        <f t="shared" si="1118"/>
        <v>241225.45482669902</v>
      </c>
      <c r="Q5092" s="265">
        <f t="shared" si="1119"/>
        <v>412029.52992041101</v>
      </c>
      <c r="R5092" s="266">
        <f t="shared" si="1120"/>
        <v>653254.98474711005</v>
      </c>
    </row>
    <row r="5093" spans="1:18" x14ac:dyDescent="0.3">
      <c r="A5093" s="82">
        <v>5062</v>
      </c>
      <c r="B5093" s="94">
        <f t="shared" si="1109"/>
        <v>1.593318974201169E-42</v>
      </c>
      <c r="C5093" s="179">
        <f t="shared" si="1110"/>
        <v>1.589724721001923E-42</v>
      </c>
      <c r="D5093" s="166">
        <f t="shared" si="1111"/>
        <v>2.2558277767625785E-3</v>
      </c>
      <c r="E5093" s="167">
        <f t="shared" si="1121"/>
        <v>24.291375447755232</v>
      </c>
      <c r="F5093" s="168">
        <f t="shared" si="1122"/>
        <v>11.421256033748975</v>
      </c>
      <c r="G5093" s="168">
        <f t="shared" si="1112"/>
        <v>396911.75455755333</v>
      </c>
      <c r="H5093" s="168">
        <f t="shared" si="1113"/>
        <v>271310.33852408634</v>
      </c>
      <c r="I5093" s="169">
        <f t="shared" si="1114"/>
        <v>668222.09308163961</v>
      </c>
      <c r="J5093" s="169">
        <f t="shared" si="1116"/>
        <v>629370.02405288164</v>
      </c>
      <c r="K5093" s="95"/>
      <c r="L5093" s="265">
        <f t="shared" si="1115"/>
        <v>256142.66412362602</v>
      </c>
      <c r="M5093" s="265">
        <f>$G5093*NonHospFrac+theModel!$H5093*NonHospFrac</f>
        <v>412079.42895801365</v>
      </c>
      <c r="N5093" s="266">
        <f t="shared" si="1117"/>
        <v>668222.09308163961</v>
      </c>
      <c r="O5093" s="159"/>
      <c r="P5093" s="265">
        <f t="shared" si="1118"/>
        <v>241249.9023146799</v>
      </c>
      <c r="Q5093" s="265">
        <f t="shared" si="1119"/>
        <v>412077.87431633886</v>
      </c>
      <c r="R5093" s="266">
        <f t="shared" si="1120"/>
        <v>653327.77663101873</v>
      </c>
    </row>
    <row r="5094" spans="1:18" x14ac:dyDescent="0.3">
      <c r="A5094" s="82">
        <v>5063</v>
      </c>
      <c r="B5094" s="94">
        <f t="shared" si="1109"/>
        <v>1.563555044008467E-42</v>
      </c>
      <c r="C5094" s="179">
        <f t="shared" si="1110"/>
        <v>1.5600279331096954E-42</v>
      </c>
      <c r="D5094" s="166">
        <f t="shared" si="1111"/>
        <v>2.2558277767625785E-3</v>
      </c>
      <c r="E5094" s="167">
        <f t="shared" si="1121"/>
        <v>24.291375447755232</v>
      </c>
      <c r="F5094" s="168">
        <f t="shared" si="1122"/>
        <v>11.423511861525737</v>
      </c>
      <c r="G5094" s="168">
        <f t="shared" si="1112"/>
        <v>396990.14913676673</v>
      </c>
      <c r="H5094" s="168">
        <f t="shared" si="1113"/>
        <v>271310.33852408634</v>
      </c>
      <c r="I5094" s="169">
        <f t="shared" si="1114"/>
        <v>668300.48766085308</v>
      </c>
      <c r="J5094" s="169">
        <f t="shared" si="1116"/>
        <v>629433.79978404776</v>
      </c>
      <c r="K5094" s="95"/>
      <c r="L5094" s="265">
        <f t="shared" si="1115"/>
        <v>256172.71430691157</v>
      </c>
      <c r="M5094" s="265">
        <f>$G5094*NonHospFrac+theModel!$H5094*NonHospFrac</f>
        <v>412127.77335394151</v>
      </c>
      <c r="N5094" s="266">
        <f t="shared" si="1117"/>
        <v>668300.48766085308</v>
      </c>
      <c r="O5094" s="159"/>
      <c r="P5094" s="265">
        <f t="shared" si="1118"/>
        <v>241274.34880613303</v>
      </c>
      <c r="Q5094" s="265">
        <f t="shared" si="1119"/>
        <v>412126.21871226671</v>
      </c>
      <c r="R5094" s="266">
        <f t="shared" si="1120"/>
        <v>653400.5675183998</v>
      </c>
    </row>
    <row r="5095" spans="1:18" x14ac:dyDescent="0.3">
      <c r="A5095" s="82">
        <v>5064</v>
      </c>
      <c r="B5095" s="94">
        <f t="shared" si="1109"/>
        <v>1.5343471177012991E-42</v>
      </c>
      <c r="C5095" s="179">
        <f t="shared" si="1110"/>
        <v>1.5308858948539928E-42</v>
      </c>
      <c r="D5095" s="166">
        <f t="shared" si="1111"/>
        <v>2.2558277767625785E-3</v>
      </c>
      <c r="E5095" s="167">
        <f t="shared" si="1121"/>
        <v>24.291375447755232</v>
      </c>
      <c r="F5095" s="168">
        <f t="shared" si="1122"/>
        <v>11.4257676893025</v>
      </c>
      <c r="G5095" s="168">
        <f t="shared" si="1112"/>
        <v>397068.54371598019</v>
      </c>
      <c r="H5095" s="168">
        <f t="shared" si="1113"/>
        <v>271310.33852408634</v>
      </c>
      <c r="I5095" s="169">
        <f t="shared" si="1114"/>
        <v>668378.88224006654</v>
      </c>
      <c r="J5095" s="169">
        <f t="shared" si="1116"/>
        <v>629497.57291558955</v>
      </c>
      <c r="K5095" s="95"/>
      <c r="L5095" s="265">
        <f t="shared" si="1115"/>
        <v>256202.76449019718</v>
      </c>
      <c r="M5095" s="265">
        <f>$G5095*NonHospFrac+theModel!$H5095*NonHospFrac</f>
        <v>412176.11774986936</v>
      </c>
      <c r="N5095" s="266">
        <f t="shared" si="1117"/>
        <v>668378.88224006654</v>
      </c>
      <c r="O5095" s="159"/>
      <c r="P5095" s="265">
        <f t="shared" si="1118"/>
        <v>241298.79430109909</v>
      </c>
      <c r="Q5095" s="265">
        <f t="shared" si="1119"/>
        <v>412174.56310819456</v>
      </c>
      <c r="R5095" s="266">
        <f t="shared" si="1120"/>
        <v>653473.35740929365</v>
      </c>
    </row>
    <row r="5096" spans="1:18" x14ac:dyDescent="0.3">
      <c r="A5096" s="82">
        <v>5065</v>
      </c>
      <c r="B5096" s="94">
        <f t="shared" si="1109"/>
        <v>1.5056848088716655E-42</v>
      </c>
      <c r="C5096" s="179">
        <f t="shared" si="1110"/>
        <v>1.5022882432567632E-42</v>
      </c>
      <c r="D5096" s="166">
        <f t="shared" si="1111"/>
        <v>2.2558277767625785E-3</v>
      </c>
      <c r="E5096" s="167">
        <f t="shared" si="1121"/>
        <v>24.291375447755232</v>
      </c>
      <c r="F5096" s="168">
        <f t="shared" si="1122"/>
        <v>11.428023517079263</v>
      </c>
      <c r="G5096" s="168">
        <f t="shared" si="1112"/>
        <v>397146.9382951936</v>
      </c>
      <c r="H5096" s="168">
        <f t="shared" si="1113"/>
        <v>271310.33852408634</v>
      </c>
      <c r="I5096" s="169">
        <f t="shared" si="1114"/>
        <v>668457.27681927988</v>
      </c>
      <c r="J5096" s="169">
        <f t="shared" si="1116"/>
        <v>629561.34344761295</v>
      </c>
      <c r="K5096" s="95"/>
      <c r="L5096" s="265">
        <f t="shared" si="1115"/>
        <v>256232.81467348273</v>
      </c>
      <c r="M5096" s="265">
        <f>$G5096*NonHospFrac+theModel!$H5096*NonHospFrac</f>
        <v>412224.46214579721</v>
      </c>
      <c r="N5096" s="266">
        <f t="shared" si="1117"/>
        <v>668457.27681927988</v>
      </c>
      <c r="O5096" s="159"/>
      <c r="P5096" s="265">
        <f t="shared" si="1118"/>
        <v>241323.23879961859</v>
      </c>
      <c r="Q5096" s="265">
        <f t="shared" si="1119"/>
        <v>412222.90750412241</v>
      </c>
      <c r="R5096" s="266">
        <f t="shared" si="1120"/>
        <v>653546.14630374103</v>
      </c>
    </row>
    <row r="5097" spans="1:18" x14ac:dyDescent="0.3">
      <c r="A5097" s="82">
        <v>5066</v>
      </c>
      <c r="B5097" s="94">
        <f t="shared" si="1109"/>
        <v>1.4775579251345887E-42</v>
      </c>
      <c r="C5097" s="179">
        <f t="shared" si="1110"/>
        <v>1.4742248089252945E-42</v>
      </c>
      <c r="D5097" s="166">
        <f t="shared" si="1111"/>
        <v>2.2558277767625785E-3</v>
      </c>
      <c r="E5097" s="167">
        <f t="shared" si="1121"/>
        <v>24.291375447755232</v>
      </c>
      <c r="F5097" s="168">
        <f t="shared" si="1122"/>
        <v>11.430279344856025</v>
      </c>
      <c r="G5097" s="168">
        <f t="shared" si="1112"/>
        <v>397225.332874407</v>
      </c>
      <c r="H5097" s="168">
        <f t="shared" si="1113"/>
        <v>271310.33852408634</v>
      </c>
      <c r="I5097" s="169">
        <f t="shared" si="1114"/>
        <v>668535.67139849334</v>
      </c>
      <c r="J5097" s="169">
        <f t="shared" si="1116"/>
        <v>629625.111380224</v>
      </c>
      <c r="K5097" s="95"/>
      <c r="L5097" s="265">
        <f t="shared" si="1115"/>
        <v>256262.86485676831</v>
      </c>
      <c r="M5097" s="265">
        <f>$G5097*NonHospFrac+theModel!$H5097*NonHospFrac</f>
        <v>412272.806541725</v>
      </c>
      <c r="N5097" s="266">
        <f t="shared" si="1117"/>
        <v>668535.67139849334</v>
      </c>
      <c r="O5097" s="159"/>
      <c r="P5097" s="265">
        <f t="shared" si="1118"/>
        <v>241347.68230173225</v>
      </c>
      <c r="Q5097" s="265">
        <f t="shared" si="1119"/>
        <v>412271.25190005021</v>
      </c>
      <c r="R5097" s="266">
        <f t="shared" si="1120"/>
        <v>653618.93420178245</v>
      </c>
    </row>
    <row r="5098" spans="1:18" x14ac:dyDescent="0.3">
      <c r="A5098" s="82">
        <v>5067</v>
      </c>
      <c r="B5098" s="94">
        <f t="shared" si="1109"/>
        <v>1.4499564645033544E-42</v>
      </c>
      <c r="C5098" s="179">
        <f t="shared" si="1110"/>
        <v>1.4466856124356313E-42</v>
      </c>
      <c r="D5098" s="166">
        <f t="shared" si="1111"/>
        <v>2.2558277767625785E-3</v>
      </c>
      <c r="E5098" s="167">
        <f t="shared" si="1121"/>
        <v>24.291375447755232</v>
      </c>
      <c r="F5098" s="168">
        <f t="shared" si="1122"/>
        <v>11.432535172632788</v>
      </c>
      <c r="G5098" s="168">
        <f t="shared" si="1112"/>
        <v>397303.72745362046</v>
      </c>
      <c r="H5098" s="168">
        <f t="shared" si="1113"/>
        <v>271310.33852408634</v>
      </c>
      <c r="I5098" s="169">
        <f t="shared" si="1114"/>
        <v>668614.06597770681</v>
      </c>
      <c r="J5098" s="169">
        <f t="shared" si="1116"/>
        <v>629688.87671352853</v>
      </c>
      <c r="K5098" s="95"/>
      <c r="L5098" s="265">
        <f t="shared" si="1115"/>
        <v>256292.91504005392</v>
      </c>
      <c r="M5098" s="265">
        <f>$G5098*NonHospFrac+theModel!$H5098*NonHospFrac</f>
        <v>412321.15093765291</v>
      </c>
      <c r="N5098" s="266">
        <f t="shared" si="1117"/>
        <v>668614.06597770681</v>
      </c>
      <c r="O5098" s="159"/>
      <c r="P5098" s="265">
        <f t="shared" si="1118"/>
        <v>241372.12480748066</v>
      </c>
      <c r="Q5098" s="265">
        <f t="shared" si="1119"/>
        <v>412319.59629597812</v>
      </c>
      <c r="R5098" s="266">
        <f t="shared" si="1120"/>
        <v>653691.72110345878</v>
      </c>
    </row>
    <row r="5099" spans="1:18" x14ac:dyDescent="0.3">
      <c r="A5099" s="82">
        <v>5068</v>
      </c>
      <c r="B5099" s="94">
        <f t="shared" si="1109"/>
        <v>1.4228706118331197E-42</v>
      </c>
      <c r="C5099" s="179">
        <f t="shared" si="1110"/>
        <v>1.4196608607842074E-42</v>
      </c>
      <c r="D5099" s="166">
        <f t="shared" si="1111"/>
        <v>2.2558277767625785E-3</v>
      </c>
      <c r="E5099" s="167">
        <f t="shared" si="1121"/>
        <v>24.291375447755232</v>
      </c>
      <c r="F5099" s="168">
        <f t="shared" si="1122"/>
        <v>11.43479100040955</v>
      </c>
      <c r="G5099" s="168">
        <f t="shared" si="1112"/>
        <v>397382.12203283387</v>
      </c>
      <c r="H5099" s="168">
        <f t="shared" si="1113"/>
        <v>271310.33852408634</v>
      </c>
      <c r="I5099" s="169">
        <f t="shared" si="1114"/>
        <v>668692.46055692015</v>
      </c>
      <c r="J5099" s="169">
        <f t="shared" si="1116"/>
        <v>629752.63944763248</v>
      </c>
      <c r="K5099" s="95"/>
      <c r="L5099" s="265">
        <f t="shared" si="1115"/>
        <v>256322.96522333947</v>
      </c>
      <c r="M5099" s="265">
        <f>$G5099*NonHospFrac+theModel!$H5099*NonHospFrac</f>
        <v>412369.49533358071</v>
      </c>
      <c r="N5099" s="266">
        <f t="shared" si="1117"/>
        <v>668692.46055692015</v>
      </c>
      <c r="O5099" s="159"/>
      <c r="P5099" s="265">
        <f t="shared" si="1118"/>
        <v>241396.56631690438</v>
      </c>
      <c r="Q5099" s="265">
        <f t="shared" si="1119"/>
        <v>412367.94069190591</v>
      </c>
      <c r="R5099" s="266">
        <f t="shared" si="1120"/>
        <v>653764.50700881029</v>
      </c>
    </row>
    <row r="5100" spans="1:18" x14ac:dyDescent="0.3">
      <c r="A5100" s="82">
        <v>5069</v>
      </c>
      <c r="B5100" s="94">
        <f t="shared" si="1109"/>
        <v>1.3962907353302918E-42</v>
      </c>
      <c r="C5100" s="179">
        <f t="shared" si="1110"/>
        <v>1.3931409439050975E-42</v>
      </c>
      <c r="D5100" s="166">
        <f t="shared" si="1111"/>
        <v>2.2558277767625785E-3</v>
      </c>
      <c r="E5100" s="167">
        <f t="shared" si="1121"/>
        <v>24.291375447755232</v>
      </c>
      <c r="F5100" s="168">
        <f t="shared" si="1122"/>
        <v>11.437046828186313</v>
      </c>
      <c r="G5100" s="168">
        <f t="shared" si="1112"/>
        <v>397460.51661204727</v>
      </c>
      <c r="H5100" s="168">
        <f t="shared" si="1113"/>
        <v>271310.33852408634</v>
      </c>
      <c r="I5100" s="169">
        <f t="shared" si="1114"/>
        <v>668770.85513613361</v>
      </c>
      <c r="J5100" s="169">
        <f t="shared" si="1116"/>
        <v>629816.3995826419</v>
      </c>
      <c r="K5100" s="95"/>
      <c r="L5100" s="265">
        <f t="shared" si="1115"/>
        <v>256353.01540662505</v>
      </c>
      <c r="M5100" s="265">
        <f>$G5100*NonHospFrac+theModel!$H5100*NonHospFrac</f>
        <v>412417.8397295085</v>
      </c>
      <c r="N5100" s="266">
        <f t="shared" si="1117"/>
        <v>668770.8551361335</v>
      </c>
      <c r="O5100" s="159"/>
      <c r="P5100" s="265">
        <f t="shared" si="1118"/>
        <v>241421.00683004409</v>
      </c>
      <c r="Q5100" s="265">
        <f t="shared" si="1119"/>
        <v>412416.2850878337</v>
      </c>
      <c r="R5100" s="266">
        <f t="shared" si="1120"/>
        <v>653837.29191787774</v>
      </c>
    </row>
    <row r="5101" spans="1:18" x14ac:dyDescent="0.3">
      <c r="A5101" s="82">
        <v>5070</v>
      </c>
      <c r="B5101" s="94">
        <f t="shared" si="1109"/>
        <v>1.3702073831277659E-42</v>
      </c>
      <c r="C5101" s="179">
        <f t="shared" si="1110"/>
        <v>1.3671164312529812E-42</v>
      </c>
      <c r="D5101" s="166">
        <f t="shared" si="1111"/>
        <v>2.2558277767625785E-3</v>
      </c>
      <c r="E5101" s="167">
        <f t="shared" si="1121"/>
        <v>24.291375447755232</v>
      </c>
      <c r="F5101" s="168">
        <f t="shared" si="1122"/>
        <v>11.439302655963075</v>
      </c>
      <c r="G5101" s="168">
        <f t="shared" si="1112"/>
        <v>397538.91119126073</v>
      </c>
      <c r="H5101" s="168">
        <f t="shared" si="1113"/>
        <v>271310.33852408634</v>
      </c>
      <c r="I5101" s="169">
        <f t="shared" si="1114"/>
        <v>668849.24971534708</v>
      </c>
      <c r="J5101" s="169">
        <f t="shared" si="1116"/>
        <v>629880.15711866273</v>
      </c>
      <c r="K5101" s="95"/>
      <c r="L5101" s="265">
        <f t="shared" si="1115"/>
        <v>256383.06558991064</v>
      </c>
      <c r="M5101" s="265">
        <f>$G5101*NonHospFrac+theModel!$H5101*NonHospFrac</f>
        <v>412466.18412543641</v>
      </c>
      <c r="N5101" s="266">
        <f t="shared" si="1117"/>
        <v>668849.24971534708</v>
      </c>
      <c r="O5101" s="159"/>
      <c r="P5101" s="265">
        <f t="shared" si="1118"/>
        <v>241445.44634694036</v>
      </c>
      <c r="Q5101" s="265">
        <f t="shared" si="1119"/>
        <v>412464.62948376162</v>
      </c>
      <c r="R5101" s="266">
        <f t="shared" si="1120"/>
        <v>653910.07583070197</v>
      </c>
    </row>
    <row r="5102" spans="1:18" x14ac:dyDescent="0.3">
      <c r="A5102" s="82">
        <v>5071</v>
      </c>
      <c r="B5102" s="94">
        <f t="shared" si="1109"/>
        <v>1.3446112799234989E-42</v>
      </c>
      <c r="C5102" s="179">
        <f t="shared" si="1110"/>
        <v>1.3415780684492992E-42</v>
      </c>
      <c r="D5102" s="166">
        <f t="shared" si="1111"/>
        <v>2.2558277767625785E-3</v>
      </c>
      <c r="E5102" s="167">
        <f t="shared" si="1121"/>
        <v>24.291375447755232</v>
      </c>
      <c r="F5102" s="168">
        <f t="shared" si="1122"/>
        <v>11.441558483739838</v>
      </c>
      <c r="G5102" s="168">
        <f t="shared" si="1112"/>
        <v>397617.30577047414</v>
      </c>
      <c r="H5102" s="168">
        <f t="shared" si="1113"/>
        <v>271310.33852408634</v>
      </c>
      <c r="I5102" s="169">
        <f t="shared" si="1114"/>
        <v>668927.64429456042</v>
      </c>
      <c r="J5102" s="169">
        <f t="shared" si="1116"/>
        <v>629943.91205580079</v>
      </c>
      <c r="K5102" s="95"/>
      <c r="L5102" s="265">
        <f t="shared" si="1115"/>
        <v>256413.11577319622</v>
      </c>
      <c r="M5102" s="265">
        <f>$G5102*NonHospFrac+theModel!$H5102*NonHospFrac</f>
        <v>412514.52852136421</v>
      </c>
      <c r="N5102" s="266">
        <f t="shared" si="1117"/>
        <v>668927.64429456042</v>
      </c>
      <c r="O5102" s="159"/>
      <c r="P5102" s="265">
        <f t="shared" si="1118"/>
        <v>241469.88486763381</v>
      </c>
      <c r="Q5102" s="265">
        <f t="shared" si="1119"/>
        <v>412512.97387968941</v>
      </c>
      <c r="R5102" s="266">
        <f t="shared" si="1120"/>
        <v>653982.85874732328</v>
      </c>
    </row>
    <row r="5103" spans="1:18" x14ac:dyDescent="0.3">
      <c r="A5103" s="82">
        <v>5072</v>
      </c>
      <c r="B5103" s="94">
        <f t="shared" si="1109"/>
        <v>1.3194933236825033E-42</v>
      </c>
      <c r="C5103" s="179">
        <f t="shared" si="1110"/>
        <v>1.3165167739916876E-42</v>
      </c>
      <c r="D5103" s="166">
        <f t="shared" si="1111"/>
        <v>2.2558277767625785E-3</v>
      </c>
      <c r="E5103" s="167">
        <f t="shared" si="1121"/>
        <v>24.291375447755232</v>
      </c>
      <c r="F5103" s="168">
        <f t="shared" si="1122"/>
        <v>11.443814311516601</v>
      </c>
      <c r="G5103" s="168">
        <f t="shared" si="1112"/>
        <v>397695.70034968754</v>
      </c>
      <c r="H5103" s="168">
        <f t="shared" si="1113"/>
        <v>271310.33852408634</v>
      </c>
      <c r="I5103" s="169">
        <f t="shared" si="1114"/>
        <v>669006.03887377388</v>
      </c>
      <c r="J5103" s="169">
        <f t="shared" si="1116"/>
        <v>630007.66439416213</v>
      </c>
      <c r="K5103" s="95"/>
      <c r="L5103" s="265">
        <f t="shared" si="1115"/>
        <v>256443.1659564818</v>
      </c>
      <c r="M5103" s="265">
        <f>$G5103*NonHospFrac+theModel!$H5103*NonHospFrac</f>
        <v>412562.87291729206</v>
      </c>
      <c r="N5103" s="266">
        <f t="shared" si="1117"/>
        <v>669006.03887377388</v>
      </c>
      <c r="O5103" s="159"/>
      <c r="P5103" s="265">
        <f t="shared" si="1118"/>
        <v>241494.32239216505</v>
      </c>
      <c r="Q5103" s="265">
        <f t="shared" si="1119"/>
        <v>412561.31827561726</v>
      </c>
      <c r="R5103" s="266">
        <f t="shared" si="1120"/>
        <v>654055.64066778228</v>
      </c>
    </row>
    <row r="5104" spans="1:18" x14ac:dyDescent="0.3">
      <c r="A5104" s="82">
        <v>5073</v>
      </c>
      <c r="B5104" s="94">
        <f t="shared" si="1109"/>
        <v>1.2948445823998348E-42</v>
      </c>
      <c r="C5104" s="179">
        <f t="shared" si="1110"/>
        <v>1.2919236360242667E-42</v>
      </c>
      <c r="D5104" s="166">
        <f t="shared" si="1111"/>
        <v>2.2558277767625785E-3</v>
      </c>
      <c r="E5104" s="167">
        <f t="shared" si="1121"/>
        <v>24.291375447755232</v>
      </c>
      <c r="F5104" s="168">
        <f t="shared" si="1122"/>
        <v>11.446070139293363</v>
      </c>
      <c r="G5104" s="168">
        <f t="shared" si="1112"/>
        <v>397774.09492890094</v>
      </c>
      <c r="H5104" s="168">
        <f t="shared" si="1113"/>
        <v>271310.33852408634</v>
      </c>
      <c r="I5104" s="169">
        <f t="shared" si="1114"/>
        <v>669084.43345298734</v>
      </c>
      <c r="J5104" s="169">
        <f t="shared" si="1116"/>
        <v>630071.4141338527</v>
      </c>
      <c r="K5104" s="95"/>
      <c r="L5104" s="265">
        <f t="shared" si="1115"/>
        <v>256473.21613976738</v>
      </c>
      <c r="M5104" s="265">
        <f>$G5104*NonHospFrac+theModel!$H5104*NonHospFrac</f>
        <v>412611.21731321991</v>
      </c>
      <c r="N5104" s="266">
        <f t="shared" si="1117"/>
        <v>669084.43345298734</v>
      </c>
      <c r="O5104" s="159"/>
      <c r="P5104" s="265">
        <f t="shared" si="1118"/>
        <v>241518.75892057468</v>
      </c>
      <c r="Q5104" s="265">
        <f t="shared" si="1119"/>
        <v>412609.66267154511</v>
      </c>
      <c r="R5104" s="266">
        <f t="shared" si="1120"/>
        <v>654128.42159211985</v>
      </c>
    </row>
    <row r="5105" spans="1:18" x14ac:dyDescent="0.3">
      <c r="A5105" s="82">
        <v>5074</v>
      </c>
      <c r="B5105" s="94">
        <f t="shared" si="1109"/>
        <v>1.2706562909246513E-42</v>
      </c>
      <c r="C5105" s="179">
        <f t="shared" si="1110"/>
        <v>1.2677899091688653E-42</v>
      </c>
      <c r="D5105" s="166">
        <f t="shared" si="1111"/>
        <v>2.2558277767625785E-3</v>
      </c>
      <c r="E5105" s="167">
        <f t="shared" si="1121"/>
        <v>24.291375447755232</v>
      </c>
      <c r="F5105" s="168">
        <f t="shared" si="1122"/>
        <v>11.448325967070126</v>
      </c>
      <c r="G5105" s="168">
        <f t="shared" si="1112"/>
        <v>397852.48950811441</v>
      </c>
      <c r="H5105" s="168">
        <f t="shared" si="1113"/>
        <v>271310.33852408634</v>
      </c>
      <c r="I5105" s="169">
        <f t="shared" si="1114"/>
        <v>669162.82803220069</v>
      </c>
      <c r="J5105" s="169">
        <f t="shared" si="1116"/>
        <v>630135.16127497831</v>
      </c>
      <c r="K5105" s="95"/>
      <c r="L5105" s="265">
        <f t="shared" si="1115"/>
        <v>256503.26632305296</v>
      </c>
      <c r="M5105" s="265">
        <f>$G5105*NonHospFrac+theModel!$H5105*NonHospFrac</f>
        <v>412659.56170914776</v>
      </c>
      <c r="N5105" s="266">
        <f t="shared" si="1117"/>
        <v>669162.82803220069</v>
      </c>
      <c r="O5105" s="159"/>
      <c r="P5105" s="265">
        <f t="shared" si="1118"/>
        <v>241543.19445290329</v>
      </c>
      <c r="Q5105" s="265">
        <f t="shared" si="1119"/>
        <v>412658.00706747296</v>
      </c>
      <c r="R5105" s="266">
        <f t="shared" si="1120"/>
        <v>654201.20152037626</v>
      </c>
    </row>
    <row r="5106" spans="1:18" x14ac:dyDescent="0.3">
      <c r="A5106" s="82">
        <v>5075</v>
      </c>
      <c r="B5106" s="94">
        <f t="shared" si="1109"/>
        <v>1.2469198478430266E-42</v>
      </c>
      <c r="C5106" s="179">
        <f t="shared" si="1110"/>
        <v>1.2441070114148656E-42</v>
      </c>
      <c r="D5106" s="166">
        <f t="shared" si="1111"/>
        <v>2.2558277767625785E-3</v>
      </c>
      <c r="E5106" s="167">
        <f t="shared" si="1121"/>
        <v>24.291375447755232</v>
      </c>
      <c r="F5106" s="168">
        <f t="shared" si="1122"/>
        <v>11.450581794846888</v>
      </c>
      <c r="G5106" s="168">
        <f t="shared" si="1112"/>
        <v>397930.88408732787</v>
      </c>
      <c r="H5106" s="168">
        <f t="shared" si="1113"/>
        <v>271310.33852408634</v>
      </c>
      <c r="I5106" s="169">
        <f t="shared" si="1114"/>
        <v>669241.22261141427</v>
      </c>
      <c r="J5106" s="169">
        <f t="shared" si="1116"/>
        <v>630198.90581764514</v>
      </c>
      <c r="K5106" s="95"/>
      <c r="L5106" s="265">
        <f t="shared" si="1115"/>
        <v>256533.31650633857</v>
      </c>
      <c r="M5106" s="265">
        <f>$G5106*NonHospFrac+theModel!$H5106*NonHospFrac</f>
        <v>412707.90610507561</v>
      </c>
      <c r="N5106" s="266">
        <f t="shared" si="1117"/>
        <v>669241.22261141415</v>
      </c>
      <c r="O5106" s="159"/>
      <c r="P5106" s="265">
        <f t="shared" si="1118"/>
        <v>241567.62898919152</v>
      </c>
      <c r="Q5106" s="265">
        <f t="shared" si="1119"/>
        <v>412706.35146340082</v>
      </c>
      <c r="R5106" s="266">
        <f t="shared" si="1120"/>
        <v>654273.98045259237</v>
      </c>
    </row>
    <row r="5107" spans="1:18" x14ac:dyDescent="0.3">
      <c r="A5107" s="82">
        <v>5076</v>
      </c>
      <c r="B5107" s="94">
        <f t="shared" si="1109"/>
        <v>1.2236268124194689E-42</v>
      </c>
      <c r="C5107" s="179">
        <f t="shared" si="1110"/>
        <v>1.2208665210676216E-42</v>
      </c>
      <c r="D5107" s="166">
        <f t="shared" si="1111"/>
        <v>2.2558277767625785E-3</v>
      </c>
      <c r="E5107" s="167">
        <f t="shared" si="1121"/>
        <v>24.291375447755232</v>
      </c>
      <c r="F5107" s="168">
        <f t="shared" si="1122"/>
        <v>11.452837622623651</v>
      </c>
      <c r="G5107" s="168">
        <f t="shared" si="1112"/>
        <v>398009.27866654121</v>
      </c>
      <c r="H5107" s="168">
        <f t="shared" si="1113"/>
        <v>271310.33852408634</v>
      </c>
      <c r="I5107" s="169">
        <f t="shared" si="1114"/>
        <v>669319.61719062761</v>
      </c>
      <c r="J5107" s="169">
        <f t="shared" si="1116"/>
        <v>630262.64776195877</v>
      </c>
      <c r="K5107" s="95"/>
      <c r="L5107" s="265">
        <f t="shared" si="1115"/>
        <v>256563.36668962409</v>
      </c>
      <c r="M5107" s="265">
        <f>$G5107*NonHospFrac+theModel!$H5107*NonHospFrac</f>
        <v>412756.25050100347</v>
      </c>
      <c r="N5107" s="266">
        <f t="shared" si="1117"/>
        <v>669319.61719062761</v>
      </c>
      <c r="O5107" s="159"/>
      <c r="P5107" s="265">
        <f t="shared" si="1118"/>
        <v>241592.06252947988</v>
      </c>
      <c r="Q5107" s="265">
        <f t="shared" si="1119"/>
        <v>412754.69585932867</v>
      </c>
      <c r="R5107" s="266">
        <f t="shared" si="1120"/>
        <v>654346.75838880858</v>
      </c>
    </row>
    <row r="5108" spans="1:18" x14ac:dyDescent="0.3">
      <c r="A5108" s="82">
        <v>5077</v>
      </c>
      <c r="B5108" s="94">
        <f t="shared" si="1109"/>
        <v>1.2007689015952845E-42</v>
      </c>
      <c r="C5108" s="179">
        <f t="shared" si="1110"/>
        <v>1.1980601737535932E-42</v>
      </c>
      <c r="D5108" s="166">
        <f t="shared" si="1111"/>
        <v>2.2558277767625785E-3</v>
      </c>
      <c r="E5108" s="167">
        <f t="shared" si="1121"/>
        <v>24.291375447755232</v>
      </c>
      <c r="F5108" s="168">
        <f t="shared" si="1122"/>
        <v>11.455093450400414</v>
      </c>
      <c r="G5108" s="168">
        <f t="shared" si="1112"/>
        <v>398087.67324575473</v>
      </c>
      <c r="H5108" s="168">
        <f t="shared" si="1113"/>
        <v>271310.33852408634</v>
      </c>
      <c r="I5108" s="169">
        <f t="shared" si="1114"/>
        <v>669398.01176984108</v>
      </c>
      <c r="J5108" s="169">
        <f t="shared" si="1116"/>
        <v>630326.38710802526</v>
      </c>
      <c r="K5108" s="95"/>
      <c r="L5108" s="265">
        <f t="shared" si="1115"/>
        <v>256593.41687290973</v>
      </c>
      <c r="M5108" s="265">
        <f>$G5108*NonHospFrac+theModel!$H5108*NonHospFrac</f>
        <v>412804.59489693132</v>
      </c>
      <c r="N5108" s="266">
        <f t="shared" si="1117"/>
        <v>669398.01176984108</v>
      </c>
      <c r="O5108" s="159"/>
      <c r="P5108" s="265">
        <f t="shared" si="1118"/>
        <v>241616.49507380914</v>
      </c>
      <c r="Q5108" s="265">
        <f t="shared" si="1119"/>
        <v>412803.04025525652</v>
      </c>
      <c r="R5108" s="266">
        <f t="shared" si="1120"/>
        <v>654419.53532906563</v>
      </c>
    </row>
    <row r="5109" spans="1:18" x14ac:dyDescent="0.3">
      <c r="A5109" s="82">
        <v>5078</v>
      </c>
      <c r="B5109" s="94">
        <f t="shared" si="1109"/>
        <v>1.1783379870431196E-42</v>
      </c>
      <c r="C5109" s="179">
        <f t="shared" si="1110"/>
        <v>1.1756798594815332E-42</v>
      </c>
      <c r="D5109" s="166">
        <f t="shared" si="1111"/>
        <v>2.2558277767625785E-3</v>
      </c>
      <c r="E5109" s="167">
        <f t="shared" si="1121"/>
        <v>24.291375447755232</v>
      </c>
      <c r="F5109" s="168">
        <f t="shared" si="1122"/>
        <v>11.457349278177176</v>
      </c>
      <c r="G5109" s="168">
        <f t="shared" si="1112"/>
        <v>398166.06782496808</v>
      </c>
      <c r="H5109" s="168">
        <f t="shared" si="1113"/>
        <v>271310.33852408634</v>
      </c>
      <c r="I5109" s="169">
        <f t="shared" si="1114"/>
        <v>669476.40634905442</v>
      </c>
      <c r="J5109" s="169">
        <f t="shared" si="1116"/>
        <v>630390.12385595043</v>
      </c>
      <c r="K5109" s="95"/>
      <c r="L5109" s="265">
        <f t="shared" si="1115"/>
        <v>256623.46705619528</v>
      </c>
      <c r="M5109" s="265">
        <f>$G5109*NonHospFrac+theModel!$H5109*NonHospFrac</f>
        <v>412852.93929285917</v>
      </c>
      <c r="N5109" s="266">
        <f t="shared" si="1117"/>
        <v>669476.40634905442</v>
      </c>
      <c r="O5109" s="159"/>
      <c r="P5109" s="265">
        <f t="shared" si="1118"/>
        <v>241640.92662221973</v>
      </c>
      <c r="Q5109" s="265">
        <f t="shared" si="1119"/>
        <v>412851.38465118437</v>
      </c>
      <c r="R5109" s="266">
        <f t="shared" si="1120"/>
        <v>654492.31127340416</v>
      </c>
    </row>
    <row r="5110" spans="1:18" x14ac:dyDescent="0.3">
      <c r="A5110" s="82">
        <v>5079</v>
      </c>
      <c r="B5110" s="94">
        <f t="shared" si="1109"/>
        <v>1.1563260922765089E-42</v>
      </c>
      <c r="C5110" s="179">
        <f t="shared" si="1110"/>
        <v>1.1537176197585562E-42</v>
      </c>
      <c r="D5110" s="166">
        <f t="shared" si="1111"/>
        <v>2.2558277767625785E-3</v>
      </c>
      <c r="E5110" s="167">
        <f t="shared" si="1121"/>
        <v>24.291375447755232</v>
      </c>
      <c r="F5110" s="168">
        <f t="shared" si="1122"/>
        <v>11.459605105953939</v>
      </c>
      <c r="G5110" s="168">
        <f t="shared" si="1112"/>
        <v>398244.46240418148</v>
      </c>
      <c r="H5110" s="168">
        <f t="shared" si="1113"/>
        <v>271310.33852408634</v>
      </c>
      <c r="I5110" s="169">
        <f t="shared" si="1114"/>
        <v>669554.80092826788</v>
      </c>
      <c r="J5110" s="169">
        <f t="shared" si="1116"/>
        <v>630453.85800584045</v>
      </c>
      <c r="K5110" s="95"/>
      <c r="L5110" s="265">
        <f t="shared" si="1115"/>
        <v>256653.51723948083</v>
      </c>
      <c r="M5110" s="265">
        <f>$G5110*NonHospFrac+theModel!$H5110*NonHospFrac</f>
        <v>412901.28368878696</v>
      </c>
      <c r="N5110" s="266">
        <f t="shared" si="1117"/>
        <v>669554.80092826777</v>
      </c>
      <c r="O5110" s="159"/>
      <c r="P5110" s="265">
        <f t="shared" si="1118"/>
        <v>241665.35717475231</v>
      </c>
      <c r="Q5110" s="265">
        <f t="shared" si="1119"/>
        <v>412899.72904711217</v>
      </c>
      <c r="R5110" s="266">
        <f t="shared" si="1120"/>
        <v>654565.08622186445</v>
      </c>
    </row>
    <row r="5111" spans="1:18" x14ac:dyDescent="0.3">
      <c r="A5111" s="82">
        <v>5080</v>
      </c>
      <c r="B5111" s="94">
        <f t="shared" si="1109"/>
        <v>1.1347253898134172E-42</v>
      </c>
      <c r="C5111" s="179">
        <f t="shared" si="1110"/>
        <v>1.1321656447600783E-42</v>
      </c>
      <c r="D5111" s="166">
        <f t="shared" si="1111"/>
        <v>2.2558277767625785E-3</v>
      </c>
      <c r="E5111" s="167">
        <f t="shared" si="1121"/>
        <v>24.291375447755232</v>
      </c>
      <c r="F5111" s="168">
        <f t="shared" si="1122"/>
        <v>11.461860933730701</v>
      </c>
      <c r="G5111" s="168">
        <f t="shared" si="1112"/>
        <v>398322.85698339494</v>
      </c>
      <c r="H5111" s="168">
        <f t="shared" si="1113"/>
        <v>271310.33852408634</v>
      </c>
      <c r="I5111" s="169">
        <f t="shared" si="1114"/>
        <v>669633.19550748123</v>
      </c>
      <c r="J5111" s="169">
        <f t="shared" si="1116"/>
        <v>630517.58955780091</v>
      </c>
      <c r="K5111" s="95"/>
      <c r="L5111" s="265">
        <f t="shared" si="1115"/>
        <v>256683.56742276644</v>
      </c>
      <c r="M5111" s="265">
        <f>$G5111*NonHospFrac+theModel!$H5111*NonHospFrac</f>
        <v>412949.62808471482</v>
      </c>
      <c r="N5111" s="266">
        <f t="shared" si="1117"/>
        <v>669633.19550748123</v>
      </c>
      <c r="O5111" s="159"/>
      <c r="P5111" s="265">
        <f t="shared" si="1118"/>
        <v>241689.7867314475</v>
      </c>
      <c r="Q5111" s="265">
        <f t="shared" si="1119"/>
        <v>412948.07344304002</v>
      </c>
      <c r="R5111" s="266">
        <f t="shared" si="1120"/>
        <v>654637.86017448758</v>
      </c>
    </row>
    <row r="5112" spans="1:18" x14ac:dyDescent="0.3">
      <c r="A5112" s="82">
        <v>5081</v>
      </c>
      <c r="B5112" s="94">
        <f t="shared" si="1109"/>
        <v>1.1135281983927691E-42</v>
      </c>
      <c r="C5112" s="179">
        <f t="shared" si="1110"/>
        <v>1.1110162705526262E-42</v>
      </c>
      <c r="D5112" s="166">
        <f t="shared" si="1111"/>
        <v>2.2558277767625785E-3</v>
      </c>
      <c r="E5112" s="167">
        <f t="shared" si="1121"/>
        <v>24.291375447755232</v>
      </c>
      <c r="F5112" s="168">
        <f t="shared" si="1122"/>
        <v>11.464116761507464</v>
      </c>
      <c r="G5112" s="168">
        <f t="shared" si="1112"/>
        <v>398401.25156260835</v>
      </c>
      <c r="H5112" s="168">
        <f t="shared" si="1113"/>
        <v>271310.33852408634</v>
      </c>
      <c r="I5112" s="169">
        <f t="shared" si="1114"/>
        <v>669711.59008669469</v>
      </c>
      <c r="J5112" s="169">
        <f t="shared" si="1116"/>
        <v>630581.31851193798</v>
      </c>
      <c r="K5112" s="95"/>
      <c r="L5112" s="265">
        <f t="shared" si="1115"/>
        <v>256713.61760605199</v>
      </c>
      <c r="M5112" s="265">
        <f>$G5112*NonHospFrac+theModel!$H5112*NonHospFrac</f>
        <v>412997.97248064267</v>
      </c>
      <c r="N5112" s="266">
        <f t="shared" si="1117"/>
        <v>669711.59008669469</v>
      </c>
      <c r="O5112" s="159"/>
      <c r="P5112" s="265">
        <f t="shared" si="1118"/>
        <v>241714.21529234582</v>
      </c>
      <c r="Q5112" s="265">
        <f t="shared" si="1119"/>
        <v>412996.41783896787</v>
      </c>
      <c r="R5112" s="266">
        <f t="shared" si="1120"/>
        <v>654710.63313131372</v>
      </c>
    </row>
    <row r="5113" spans="1:18" x14ac:dyDescent="0.3">
      <c r="A5113" s="82">
        <v>5082</v>
      </c>
      <c r="B5113" s="94">
        <f t="shared" si="1109"/>
        <v>1.0927269802429732E-42</v>
      </c>
      <c r="C5113" s="179">
        <f t="shared" si="1110"/>
        <v>1.0902619763685232E-42</v>
      </c>
      <c r="D5113" s="166">
        <f t="shared" si="1111"/>
        <v>2.2558277767625785E-3</v>
      </c>
      <c r="E5113" s="167">
        <f t="shared" si="1121"/>
        <v>24.291375447755232</v>
      </c>
      <c r="F5113" s="168">
        <f t="shared" si="1122"/>
        <v>11.466372589284227</v>
      </c>
      <c r="G5113" s="168">
        <f t="shared" si="1112"/>
        <v>398479.64614182175</v>
      </c>
      <c r="H5113" s="168">
        <f t="shared" si="1113"/>
        <v>271310.33852408634</v>
      </c>
      <c r="I5113" s="169">
        <f t="shared" si="1114"/>
        <v>669789.98466590815</v>
      </c>
      <c r="J5113" s="169">
        <f t="shared" si="1116"/>
        <v>630645.04486835736</v>
      </c>
      <c r="K5113" s="95"/>
      <c r="L5113" s="265">
        <f t="shared" si="1115"/>
        <v>256743.66778933757</v>
      </c>
      <c r="M5113" s="265">
        <f>$G5113*NonHospFrac+theModel!$H5113*NonHospFrac</f>
        <v>413046.31687657046</v>
      </c>
      <c r="N5113" s="266">
        <f t="shared" si="1117"/>
        <v>669789.98466590804</v>
      </c>
      <c r="O5113" s="159"/>
      <c r="P5113" s="265">
        <f t="shared" si="1118"/>
        <v>241738.64285748792</v>
      </c>
      <c r="Q5113" s="265">
        <f t="shared" si="1119"/>
        <v>413044.76223489566</v>
      </c>
      <c r="R5113" s="266">
        <f t="shared" si="1120"/>
        <v>654783.40509238362</v>
      </c>
    </row>
    <row r="5114" spans="1:18" x14ac:dyDescent="0.3">
      <c r="A5114" s="82">
        <v>5083</v>
      </c>
      <c r="B5114" s="94">
        <f t="shared" si="1109"/>
        <v>1.0723143384014739E-42</v>
      </c>
      <c r="C5114" s="179">
        <f t="shared" si="1110"/>
        <v>1.0698953819314871E-42</v>
      </c>
      <c r="D5114" s="166">
        <f t="shared" si="1111"/>
        <v>2.2558277767625785E-3</v>
      </c>
      <c r="E5114" s="167">
        <f t="shared" si="1121"/>
        <v>24.291375447755232</v>
      </c>
      <c r="F5114" s="168">
        <f t="shared" si="1122"/>
        <v>11.468628417060989</v>
      </c>
      <c r="G5114" s="168">
        <f t="shared" si="1112"/>
        <v>398558.04072103516</v>
      </c>
      <c r="H5114" s="168">
        <f t="shared" si="1113"/>
        <v>271310.33852408634</v>
      </c>
      <c r="I5114" s="169">
        <f t="shared" si="1114"/>
        <v>669868.3792451215</v>
      </c>
      <c r="J5114" s="169">
        <f t="shared" si="1116"/>
        <v>630708.768627165</v>
      </c>
      <c r="K5114" s="95"/>
      <c r="L5114" s="265">
        <f t="shared" si="1115"/>
        <v>256773.71797262316</v>
      </c>
      <c r="M5114" s="265">
        <f>$G5114*NonHospFrac+theModel!$H5114*NonHospFrac</f>
        <v>413094.66127249831</v>
      </c>
      <c r="N5114" s="266">
        <f t="shared" si="1117"/>
        <v>669868.3792451215</v>
      </c>
      <c r="O5114" s="159"/>
      <c r="P5114" s="265">
        <f t="shared" si="1118"/>
        <v>241763.06942691439</v>
      </c>
      <c r="Q5114" s="265">
        <f t="shared" si="1119"/>
        <v>413093.10663082352</v>
      </c>
      <c r="R5114" s="266">
        <f t="shared" si="1120"/>
        <v>654856.1760577379</v>
      </c>
    </row>
    <row r="5115" spans="1:18" x14ac:dyDescent="0.3">
      <c r="A5115" s="82">
        <v>5084</v>
      </c>
      <c r="B5115" s="94">
        <f t="shared" si="1109"/>
        <v>1.0522830140843724E-42</v>
      </c>
      <c r="C5115" s="179">
        <f t="shared" si="1110"/>
        <v>1.0499092448321855E-42</v>
      </c>
      <c r="D5115" s="166">
        <f t="shared" si="1111"/>
        <v>2.2558277767625785E-3</v>
      </c>
      <c r="E5115" s="167">
        <f t="shared" si="1121"/>
        <v>24.291375447755232</v>
      </c>
      <c r="F5115" s="168">
        <f t="shared" si="1122"/>
        <v>11.470884244837752</v>
      </c>
      <c r="G5115" s="168">
        <f t="shared" si="1112"/>
        <v>398636.43530024862</v>
      </c>
      <c r="H5115" s="168">
        <f t="shared" si="1113"/>
        <v>271310.33852408634</v>
      </c>
      <c r="I5115" s="169">
        <f t="shared" si="1114"/>
        <v>669946.77382433496</v>
      </c>
      <c r="J5115" s="169">
        <f t="shared" si="1116"/>
        <v>630772.48978846683</v>
      </c>
      <c r="K5115" s="95"/>
      <c r="L5115" s="265">
        <f t="shared" si="1115"/>
        <v>256803.76815590874</v>
      </c>
      <c r="M5115" s="265">
        <f>$G5115*NonHospFrac+theModel!$H5115*NonHospFrac</f>
        <v>413143.00566842617</v>
      </c>
      <c r="N5115" s="266">
        <f t="shared" si="1117"/>
        <v>669946.77382433484</v>
      </c>
      <c r="O5115" s="159"/>
      <c r="P5115" s="265">
        <f t="shared" si="1118"/>
        <v>241787.4950006658</v>
      </c>
      <c r="Q5115" s="265">
        <f t="shared" si="1119"/>
        <v>413141.45102675137</v>
      </c>
      <c r="R5115" s="266">
        <f t="shared" si="1120"/>
        <v>654928.9460274172</v>
      </c>
    </row>
    <row r="5116" spans="1:18" x14ac:dyDescent="0.3">
      <c r="A5116" s="82">
        <v>5085</v>
      </c>
      <c r="B5116" s="94">
        <f t="shared" si="1109"/>
        <v>1.032625884105188E-42</v>
      </c>
      <c r="C5116" s="179">
        <f t="shared" si="1110"/>
        <v>1.0302964579528196E-42</v>
      </c>
      <c r="D5116" s="166">
        <f t="shared" si="1111"/>
        <v>2.2558277767625785E-3</v>
      </c>
      <c r="E5116" s="167">
        <f t="shared" si="1121"/>
        <v>24.291375447755232</v>
      </c>
      <c r="F5116" s="168">
        <f t="shared" si="1122"/>
        <v>11.473140072614514</v>
      </c>
      <c r="G5116" s="168">
        <f t="shared" si="1112"/>
        <v>398714.82987946202</v>
      </c>
      <c r="H5116" s="168">
        <f t="shared" si="1113"/>
        <v>271310.33852408634</v>
      </c>
      <c r="I5116" s="169">
        <f t="shared" si="1114"/>
        <v>670025.16840354842</v>
      </c>
      <c r="J5116" s="169">
        <f t="shared" si="1116"/>
        <v>630836.20835236867</v>
      </c>
      <c r="K5116" s="95"/>
      <c r="L5116" s="265">
        <f t="shared" si="1115"/>
        <v>256833.81833919432</v>
      </c>
      <c r="M5116" s="265">
        <f>$G5116*NonHospFrac+theModel!$H5116*NonHospFrac</f>
        <v>413191.35006435402</v>
      </c>
      <c r="N5116" s="266">
        <f t="shared" si="1117"/>
        <v>670025.1684035483</v>
      </c>
      <c r="O5116" s="159"/>
      <c r="P5116" s="265">
        <f t="shared" si="1118"/>
        <v>241811.91957878275</v>
      </c>
      <c r="Q5116" s="265">
        <f t="shared" si="1119"/>
        <v>413189.79542267922</v>
      </c>
      <c r="R5116" s="266">
        <f t="shared" si="1120"/>
        <v>655001.71500146203</v>
      </c>
    </row>
    <row r="5117" spans="1:18" x14ac:dyDescent="0.3">
      <c r="A5117" s="82">
        <v>5086</v>
      </c>
      <c r="B5117" s="94">
        <f t="shared" si="1109"/>
        <v>1.0133359583418484E-42</v>
      </c>
      <c r="C5117" s="179">
        <f t="shared" si="1110"/>
        <v>1.0110500469398286E-42</v>
      </c>
      <c r="D5117" s="166">
        <f t="shared" si="1111"/>
        <v>2.2558277767625785E-3</v>
      </c>
      <c r="E5117" s="167">
        <f t="shared" si="1121"/>
        <v>24.291375447755232</v>
      </c>
      <c r="F5117" s="168">
        <f t="shared" si="1122"/>
        <v>11.475395900391277</v>
      </c>
      <c r="G5117" s="168">
        <f t="shared" si="1112"/>
        <v>398793.22445867542</v>
      </c>
      <c r="H5117" s="168">
        <f t="shared" si="1113"/>
        <v>271310.33852408634</v>
      </c>
      <c r="I5117" s="169">
        <f t="shared" si="1114"/>
        <v>670103.56298276177</v>
      </c>
      <c r="J5117" s="169">
        <f t="shared" si="1116"/>
        <v>630899.92431897635</v>
      </c>
      <c r="K5117" s="95"/>
      <c r="L5117" s="265">
        <f t="shared" si="1115"/>
        <v>256863.8685224799</v>
      </c>
      <c r="M5117" s="265">
        <f>$G5117*NonHospFrac+theModel!$H5117*NonHospFrac</f>
        <v>413239.69446028187</v>
      </c>
      <c r="N5117" s="266">
        <f t="shared" si="1117"/>
        <v>670103.56298276177</v>
      </c>
      <c r="O5117" s="159"/>
      <c r="P5117" s="265">
        <f t="shared" si="1118"/>
        <v>241836.34316130582</v>
      </c>
      <c r="Q5117" s="265">
        <f t="shared" si="1119"/>
        <v>413238.13981860707</v>
      </c>
      <c r="R5117" s="266">
        <f t="shared" si="1120"/>
        <v>655074.48297991289</v>
      </c>
    </row>
    <row r="5118" spans="1:18" x14ac:dyDescent="0.3">
      <c r="A5118" s="82">
        <v>5087</v>
      </c>
      <c r="B5118" s="94">
        <f t="shared" si="1109"/>
        <v>9.9440637725091486E-43</v>
      </c>
      <c r="C5118" s="179">
        <f t="shared" si="1110"/>
        <v>9.9216316772372235E-43</v>
      </c>
      <c r="D5118" s="166">
        <f t="shared" si="1111"/>
        <v>2.2558277767625785E-3</v>
      </c>
      <c r="E5118" s="167">
        <f t="shared" si="1121"/>
        <v>24.291375447755232</v>
      </c>
      <c r="F5118" s="168">
        <f t="shared" si="1122"/>
        <v>11.477651728168039</v>
      </c>
      <c r="G5118" s="168">
        <f t="shared" si="1112"/>
        <v>398871.61903788889</v>
      </c>
      <c r="H5118" s="168">
        <f t="shared" si="1113"/>
        <v>271310.33852408634</v>
      </c>
      <c r="I5118" s="169">
        <f t="shared" si="1114"/>
        <v>670181.95756197523</v>
      </c>
      <c r="J5118" s="169">
        <f t="shared" si="1116"/>
        <v>630963.6376883958</v>
      </c>
      <c r="K5118" s="95"/>
      <c r="L5118" s="265">
        <f t="shared" si="1115"/>
        <v>256893.91870576548</v>
      </c>
      <c r="M5118" s="265">
        <f>$G5118*NonHospFrac+theModel!$H5118*NonHospFrac</f>
        <v>413288.03885620972</v>
      </c>
      <c r="N5118" s="266">
        <f t="shared" si="1117"/>
        <v>670181.95756197523</v>
      </c>
      <c r="O5118" s="159"/>
      <c r="P5118" s="265">
        <f t="shared" si="1118"/>
        <v>241860.76574827556</v>
      </c>
      <c r="Q5118" s="265">
        <f t="shared" si="1119"/>
        <v>413286.48421453492</v>
      </c>
      <c r="R5118" s="266">
        <f t="shared" si="1120"/>
        <v>655147.24996281043</v>
      </c>
    </row>
    <row r="5119" spans="1:18" x14ac:dyDescent="0.3">
      <c r="A5119" s="82">
        <v>5088</v>
      </c>
      <c r="B5119" s="94">
        <f t="shared" si="1109"/>
        <v>9.7583040942846996E-43</v>
      </c>
      <c r="C5119" s="179">
        <f t="shared" si="1110"/>
        <v>9.736291040854716E-43</v>
      </c>
      <c r="D5119" s="166">
        <f t="shared" si="1111"/>
        <v>2.2558277767625785E-3</v>
      </c>
      <c r="E5119" s="167">
        <f t="shared" si="1121"/>
        <v>24.291375447755232</v>
      </c>
      <c r="F5119" s="168">
        <f t="shared" si="1122"/>
        <v>11.479907555944802</v>
      </c>
      <c r="G5119" s="168">
        <f t="shared" si="1112"/>
        <v>398950.01361710229</v>
      </c>
      <c r="H5119" s="168">
        <f t="shared" si="1113"/>
        <v>271310.33852408634</v>
      </c>
      <c r="I5119" s="169">
        <f t="shared" si="1114"/>
        <v>670260.35214118869</v>
      </c>
      <c r="J5119" s="169">
        <f t="shared" si="1116"/>
        <v>631027.34846073296</v>
      </c>
      <c r="K5119" s="95"/>
      <c r="L5119" s="265">
        <f t="shared" si="1115"/>
        <v>256923.96888905106</v>
      </c>
      <c r="M5119" s="265">
        <f>$G5119*NonHospFrac+theModel!$H5119*NonHospFrac</f>
        <v>413336.38325213757</v>
      </c>
      <c r="N5119" s="266">
        <f t="shared" si="1117"/>
        <v>670260.35214118869</v>
      </c>
      <c r="O5119" s="159"/>
      <c r="P5119" s="265">
        <f t="shared" si="1118"/>
        <v>241885.1873397326</v>
      </c>
      <c r="Q5119" s="265">
        <f t="shared" si="1119"/>
        <v>413334.82861046278</v>
      </c>
      <c r="R5119" s="266">
        <f t="shared" si="1120"/>
        <v>655220.01595019537</v>
      </c>
    </row>
    <row r="5120" spans="1:18" x14ac:dyDescent="0.3">
      <c r="A5120" s="82">
        <v>5089</v>
      </c>
      <c r="B5120" s="94">
        <f t="shared" si="1109"/>
        <v>9.5760144921620104E-43</v>
      </c>
      <c r="C5120" s="179">
        <f t="shared" si="1110"/>
        <v>9.5544126526799095E-43</v>
      </c>
      <c r="D5120" s="166">
        <f t="shared" si="1111"/>
        <v>2.2558277767625785E-3</v>
      </c>
      <c r="E5120" s="167">
        <f t="shared" si="1121"/>
        <v>24.291375447755232</v>
      </c>
      <c r="F5120" s="168">
        <f t="shared" si="1122"/>
        <v>11.482163383721565</v>
      </c>
      <c r="G5120" s="168">
        <f t="shared" si="1112"/>
        <v>399028.40819631569</v>
      </c>
      <c r="H5120" s="168">
        <f t="shared" si="1113"/>
        <v>271310.33852408634</v>
      </c>
      <c r="I5120" s="169">
        <f t="shared" si="1114"/>
        <v>670338.74672040204</v>
      </c>
      <c r="J5120" s="169">
        <f t="shared" si="1116"/>
        <v>631091.05663609353</v>
      </c>
      <c r="K5120" s="95"/>
      <c r="L5120" s="265">
        <f t="shared" si="1115"/>
        <v>256954.01907233664</v>
      </c>
      <c r="M5120" s="265">
        <f>$G5120*NonHospFrac+theModel!$H5120*NonHospFrac</f>
        <v>413384.72764806543</v>
      </c>
      <c r="N5120" s="266">
        <f t="shared" si="1117"/>
        <v>670338.74672040204</v>
      </c>
      <c r="O5120" s="159"/>
      <c r="P5120" s="265">
        <f t="shared" si="1118"/>
        <v>241909.60793571747</v>
      </c>
      <c r="Q5120" s="265">
        <f t="shared" si="1119"/>
        <v>413383.17300639063</v>
      </c>
      <c r="R5120" s="266">
        <f t="shared" si="1120"/>
        <v>655292.78094210813</v>
      </c>
    </row>
    <row r="5121" spans="1:18" x14ac:dyDescent="0.3">
      <c r="A5121" s="82">
        <v>5090</v>
      </c>
      <c r="B5121" s="94">
        <f t="shared" si="1109"/>
        <v>9.3971301435263611E-43</v>
      </c>
      <c r="C5121" s="179">
        <f t="shared" si="1110"/>
        <v>9.3759318363267419E-43</v>
      </c>
      <c r="D5121" s="166">
        <f t="shared" si="1111"/>
        <v>2.2558277767625785E-3</v>
      </c>
      <c r="E5121" s="167">
        <f t="shared" si="1121"/>
        <v>24.291375447755232</v>
      </c>
      <c r="F5121" s="168">
        <f t="shared" si="1122"/>
        <v>11.484419211498327</v>
      </c>
      <c r="G5121" s="168">
        <f t="shared" si="1112"/>
        <v>399106.80277552916</v>
      </c>
      <c r="H5121" s="168">
        <f t="shared" si="1113"/>
        <v>271310.33852408634</v>
      </c>
      <c r="I5121" s="169">
        <f t="shared" si="1114"/>
        <v>670417.1412996155</v>
      </c>
      <c r="J5121" s="169">
        <f t="shared" si="1116"/>
        <v>631154.76221458358</v>
      </c>
      <c r="K5121" s="95"/>
      <c r="L5121" s="265">
        <f t="shared" si="1115"/>
        <v>256984.06925562222</v>
      </c>
      <c r="M5121" s="265">
        <f>$G5121*NonHospFrac+theModel!$H5121*NonHospFrac</f>
        <v>413433.07204399328</v>
      </c>
      <c r="N5121" s="266">
        <f t="shared" si="1117"/>
        <v>670417.1412996155</v>
      </c>
      <c r="O5121" s="159"/>
      <c r="P5121" s="265">
        <f t="shared" si="1118"/>
        <v>241934.02753627079</v>
      </c>
      <c r="Q5121" s="265">
        <f t="shared" si="1119"/>
        <v>413431.51740231848</v>
      </c>
      <c r="R5121" s="266">
        <f t="shared" si="1120"/>
        <v>655365.54493858921</v>
      </c>
    </row>
    <row r="5122" spans="1:18" x14ac:dyDescent="0.3">
      <c r="A5122" s="82">
        <v>5091</v>
      </c>
      <c r="B5122" s="94">
        <f t="shared" si="1109"/>
        <v>9.2215874366781662E-43</v>
      </c>
      <c r="C5122" s="179">
        <f t="shared" si="1110"/>
        <v>9.2007851235926628E-43</v>
      </c>
      <c r="D5122" s="166">
        <f t="shared" si="1111"/>
        <v>2.2558277767625785E-3</v>
      </c>
      <c r="E5122" s="167">
        <f t="shared" si="1121"/>
        <v>24.291375447755232</v>
      </c>
      <c r="F5122" s="168">
        <f t="shared" si="1122"/>
        <v>11.48667503927509</v>
      </c>
      <c r="G5122" s="168">
        <f t="shared" si="1112"/>
        <v>399185.19735474256</v>
      </c>
      <c r="H5122" s="168">
        <f t="shared" si="1113"/>
        <v>271310.33852408634</v>
      </c>
      <c r="I5122" s="169">
        <f t="shared" si="1114"/>
        <v>670495.53587882896</v>
      </c>
      <c r="J5122" s="169">
        <f t="shared" si="1116"/>
        <v>631218.4651963088</v>
      </c>
      <c r="K5122" s="95"/>
      <c r="L5122" s="265">
        <f t="shared" si="1115"/>
        <v>257014.1194389078</v>
      </c>
      <c r="M5122" s="265">
        <f>$G5122*NonHospFrac+theModel!$H5122*NonHospFrac</f>
        <v>413481.41643992107</v>
      </c>
      <c r="N5122" s="266">
        <f t="shared" si="1117"/>
        <v>670495.53587882884</v>
      </c>
      <c r="O5122" s="159"/>
      <c r="P5122" s="265">
        <f t="shared" si="1118"/>
        <v>241958.44614143312</v>
      </c>
      <c r="Q5122" s="265">
        <f t="shared" si="1119"/>
        <v>413479.86179824627</v>
      </c>
      <c r="R5122" s="266">
        <f t="shared" si="1120"/>
        <v>655438.30793967936</v>
      </c>
    </row>
    <row r="5123" spans="1:18" x14ac:dyDescent="0.3">
      <c r="A5123" s="82">
        <v>5092</v>
      </c>
      <c r="B5123" s="94">
        <f t="shared" si="1109"/>
        <v>9.0493239482146645E-43</v>
      </c>
      <c r="C5123" s="179">
        <f t="shared" si="1110"/>
        <v>9.0289102318913593E-43</v>
      </c>
      <c r="D5123" s="166">
        <f t="shared" si="1111"/>
        <v>2.2558277767625785E-3</v>
      </c>
      <c r="E5123" s="167">
        <f t="shared" si="1121"/>
        <v>24.291375447755232</v>
      </c>
      <c r="F5123" s="168">
        <f t="shared" si="1122"/>
        <v>11.488930867051852</v>
      </c>
      <c r="G5123" s="168">
        <f t="shared" si="1112"/>
        <v>399263.59193395608</v>
      </c>
      <c r="H5123" s="168">
        <f t="shared" si="1113"/>
        <v>271310.33852408634</v>
      </c>
      <c r="I5123" s="169">
        <f t="shared" si="1114"/>
        <v>670573.93045804242</v>
      </c>
      <c r="J5123" s="169">
        <f t="shared" si="1116"/>
        <v>631282.16558137501</v>
      </c>
      <c r="K5123" s="95"/>
      <c r="L5123" s="265">
        <f t="shared" si="1115"/>
        <v>257044.16962219341</v>
      </c>
      <c r="M5123" s="265">
        <f>$G5123*NonHospFrac+theModel!$H5123*NonHospFrac</f>
        <v>413529.76083584898</v>
      </c>
      <c r="N5123" s="266">
        <f t="shared" si="1117"/>
        <v>670573.93045804242</v>
      </c>
      <c r="O5123" s="159"/>
      <c r="P5123" s="265">
        <f t="shared" si="1118"/>
        <v>241982.86375124505</v>
      </c>
      <c r="Q5123" s="265">
        <f t="shared" si="1119"/>
        <v>413528.20619417418</v>
      </c>
      <c r="R5123" s="266">
        <f t="shared" si="1120"/>
        <v>655511.06994541921</v>
      </c>
    </row>
    <row r="5124" spans="1:18" x14ac:dyDescent="0.3">
      <c r="A5124" s="82">
        <v>5093</v>
      </c>
      <c r="B5124" s="94">
        <f t="shared" si="1109"/>
        <v>8.8802784208298859E-43</v>
      </c>
      <c r="C5124" s="179">
        <f t="shared" si="1110"/>
        <v>8.8602460421027927E-43</v>
      </c>
      <c r="D5124" s="166">
        <f t="shared" si="1111"/>
        <v>2.2558277767625785E-3</v>
      </c>
      <c r="E5124" s="167">
        <f t="shared" si="1121"/>
        <v>24.291375447755232</v>
      </c>
      <c r="F5124" s="168">
        <f t="shared" si="1122"/>
        <v>11.491186694828615</v>
      </c>
      <c r="G5124" s="168">
        <f t="shared" si="1112"/>
        <v>399341.98651316937</v>
      </c>
      <c r="H5124" s="168">
        <f t="shared" si="1113"/>
        <v>271310.33852408634</v>
      </c>
      <c r="I5124" s="169">
        <f t="shared" si="1114"/>
        <v>670652.32503725565</v>
      </c>
      <c r="J5124" s="169">
        <f t="shared" si="1116"/>
        <v>631345.86336988793</v>
      </c>
      <c r="K5124" s="95"/>
      <c r="L5124" s="265">
        <f t="shared" si="1115"/>
        <v>257074.21980547893</v>
      </c>
      <c r="M5124" s="265">
        <f>$G5124*NonHospFrac+theModel!$H5124*NonHospFrac</f>
        <v>413578.10523177672</v>
      </c>
      <c r="N5124" s="266">
        <f t="shared" si="1117"/>
        <v>670652.32503725565</v>
      </c>
      <c r="O5124" s="159"/>
      <c r="P5124" s="265">
        <f t="shared" si="1118"/>
        <v>242007.28036574708</v>
      </c>
      <c r="Q5124" s="265">
        <f t="shared" si="1119"/>
        <v>413576.55059010192</v>
      </c>
      <c r="R5124" s="266">
        <f t="shared" si="1120"/>
        <v>655583.83095584903</v>
      </c>
    </row>
    <row r="5125" spans="1:18" x14ac:dyDescent="0.3">
      <c r="A5125" s="82">
        <v>5094</v>
      </c>
      <c r="B5125" s="94">
        <f t="shared" si="1109"/>
        <v>8.7143907415334942E-43</v>
      </c>
      <c r="C5125" s="179">
        <f t="shared" si="1110"/>
        <v>8.6947325768411804E-43</v>
      </c>
      <c r="D5125" s="166">
        <f t="shared" si="1111"/>
        <v>2.2558277767625785E-3</v>
      </c>
      <c r="E5125" s="167">
        <f t="shared" si="1121"/>
        <v>24.291375447755232</v>
      </c>
      <c r="F5125" s="168">
        <f t="shared" si="1122"/>
        <v>11.493442522605378</v>
      </c>
      <c r="G5125" s="168">
        <f t="shared" si="1112"/>
        <v>399420.38109238289</v>
      </c>
      <c r="H5125" s="168">
        <f t="shared" si="1113"/>
        <v>271310.33852408634</v>
      </c>
      <c r="I5125" s="169">
        <f t="shared" si="1114"/>
        <v>670730.71961646923</v>
      </c>
      <c r="J5125" s="169">
        <f t="shared" si="1116"/>
        <v>631409.55856195395</v>
      </c>
      <c r="K5125" s="95"/>
      <c r="L5125" s="265">
        <f t="shared" si="1115"/>
        <v>257104.26998876454</v>
      </c>
      <c r="M5125" s="265">
        <f>$G5125*NonHospFrac+theModel!$H5125*NonHospFrac</f>
        <v>413626.44962770469</v>
      </c>
      <c r="N5125" s="266">
        <f t="shared" si="1117"/>
        <v>670730.71961646923</v>
      </c>
      <c r="O5125" s="159"/>
      <c r="P5125" s="265">
        <f t="shared" si="1118"/>
        <v>242031.69598497989</v>
      </c>
      <c r="Q5125" s="265">
        <f t="shared" si="1119"/>
        <v>413624.89498602989</v>
      </c>
      <c r="R5125" s="266">
        <f t="shared" si="1120"/>
        <v>655656.59097100981</v>
      </c>
    </row>
    <row r="5126" spans="1:18" x14ac:dyDescent="0.3">
      <c r="A5126" s="82">
        <v>5095</v>
      </c>
      <c r="B5126" s="94">
        <f t="shared" si="1109"/>
        <v>8.5516019202724122E-43</v>
      </c>
      <c r="C5126" s="179">
        <f t="shared" si="1110"/>
        <v>8.532310979124846E-43</v>
      </c>
      <c r="D5126" s="166">
        <f t="shared" si="1111"/>
        <v>2.2558277767625785E-3</v>
      </c>
      <c r="E5126" s="167">
        <f t="shared" si="1121"/>
        <v>24.291375447755232</v>
      </c>
      <c r="F5126" s="168">
        <f t="shared" si="1122"/>
        <v>11.49569835038214</v>
      </c>
      <c r="G5126" s="168">
        <f t="shared" si="1112"/>
        <v>399498.77567159623</v>
      </c>
      <c r="H5126" s="168">
        <f t="shared" si="1113"/>
        <v>271310.33852408634</v>
      </c>
      <c r="I5126" s="169">
        <f t="shared" si="1114"/>
        <v>670809.11419568257</v>
      </c>
      <c r="J5126" s="169">
        <f t="shared" si="1116"/>
        <v>631473.25115767831</v>
      </c>
      <c r="K5126" s="95"/>
      <c r="L5126" s="265">
        <f t="shared" si="1115"/>
        <v>257134.32017205009</v>
      </c>
      <c r="M5126" s="265">
        <f>$G5126*NonHospFrac+theModel!$H5126*NonHospFrac</f>
        <v>413674.79402363242</v>
      </c>
      <c r="N5126" s="266">
        <f t="shared" si="1117"/>
        <v>670809.11419568257</v>
      </c>
      <c r="O5126" s="159"/>
      <c r="P5126" s="265">
        <f t="shared" si="1118"/>
        <v>242056.11060898396</v>
      </c>
      <c r="Q5126" s="265">
        <f t="shared" si="1119"/>
        <v>413673.23938195762</v>
      </c>
      <c r="R5126" s="266">
        <f t="shared" si="1120"/>
        <v>655729.34999094158</v>
      </c>
    </row>
    <row r="5127" spans="1:18" x14ac:dyDescent="0.3">
      <c r="A5127" s="82">
        <v>5096</v>
      </c>
      <c r="B5127" s="94">
        <f t="shared" si="1109"/>
        <v>8.3918540689558334E-43</v>
      </c>
      <c r="C5127" s="179">
        <f t="shared" si="1110"/>
        <v>8.3729234914485453E-43</v>
      </c>
      <c r="D5127" s="166">
        <f t="shared" si="1111"/>
        <v>2.2558277767625785E-3</v>
      </c>
      <c r="E5127" s="167">
        <f t="shared" si="1121"/>
        <v>24.291375447755232</v>
      </c>
      <c r="F5127" s="168">
        <f t="shared" si="1122"/>
        <v>11.497954178158903</v>
      </c>
      <c r="G5127" s="168">
        <f t="shared" si="1112"/>
        <v>399577.17025080975</v>
      </c>
      <c r="H5127" s="168">
        <f t="shared" si="1113"/>
        <v>271310.33852408634</v>
      </c>
      <c r="I5127" s="169">
        <f t="shared" si="1114"/>
        <v>670887.50877489615</v>
      </c>
      <c r="J5127" s="169">
        <f t="shared" si="1116"/>
        <v>631536.94115716731</v>
      </c>
      <c r="K5127" s="95"/>
      <c r="L5127" s="265">
        <f t="shared" si="1115"/>
        <v>257164.37035533573</v>
      </c>
      <c r="M5127" s="265">
        <f>$G5127*NonHospFrac+theModel!$H5127*NonHospFrac</f>
        <v>413723.13841956039</v>
      </c>
      <c r="N5127" s="266">
        <f t="shared" si="1117"/>
        <v>670887.50877489615</v>
      </c>
      <c r="O5127" s="159"/>
      <c r="P5127" s="265">
        <f t="shared" si="1118"/>
        <v>242080.52423779995</v>
      </c>
      <c r="Q5127" s="265">
        <f t="shared" si="1119"/>
        <v>413721.58377788559</v>
      </c>
      <c r="R5127" s="266">
        <f t="shared" si="1120"/>
        <v>655802.10801568558</v>
      </c>
    </row>
    <row r="5128" spans="1:18" x14ac:dyDescent="0.3">
      <c r="A5128" s="82">
        <v>5097</v>
      </c>
      <c r="B5128" s="94">
        <f t="shared" si="1109"/>
        <v>8.235090380868106E-43</v>
      </c>
      <c r="C5128" s="179">
        <f t="shared" si="1110"/>
        <v>8.216513435242794E-43</v>
      </c>
      <c r="D5128" s="166">
        <f t="shared" si="1111"/>
        <v>2.2558277767625785E-3</v>
      </c>
      <c r="E5128" s="167">
        <f t="shared" si="1121"/>
        <v>24.291375447755232</v>
      </c>
      <c r="F5128" s="168">
        <f t="shared" si="1122"/>
        <v>11.500210005935665</v>
      </c>
      <c r="G5128" s="168">
        <f t="shared" si="1112"/>
        <v>399655.5648300231</v>
      </c>
      <c r="H5128" s="168">
        <f t="shared" si="1113"/>
        <v>271310.33852408634</v>
      </c>
      <c r="I5128" s="169">
        <f t="shared" si="1114"/>
        <v>670965.9033541095</v>
      </c>
      <c r="J5128" s="169">
        <f t="shared" si="1116"/>
        <v>631600.6285605263</v>
      </c>
      <c r="K5128" s="95"/>
      <c r="L5128" s="265">
        <f t="shared" si="1115"/>
        <v>257194.42053862129</v>
      </c>
      <c r="M5128" s="265">
        <f>$G5128*NonHospFrac+theModel!$H5128*NonHospFrac</f>
        <v>413771.48281548813</v>
      </c>
      <c r="N5128" s="266">
        <f t="shared" si="1117"/>
        <v>670965.90335410938</v>
      </c>
      <c r="O5128" s="159"/>
      <c r="P5128" s="265">
        <f t="shared" si="1118"/>
        <v>242104.93687146829</v>
      </c>
      <c r="Q5128" s="265">
        <f t="shared" si="1119"/>
        <v>413769.92817381333</v>
      </c>
      <c r="R5128" s="266">
        <f t="shared" si="1120"/>
        <v>655874.86504528159</v>
      </c>
    </row>
    <row r="5129" spans="1:18" x14ac:dyDescent="0.3">
      <c r="A5129" s="82">
        <v>5098</v>
      </c>
      <c r="B5129" s="94">
        <f t="shared" si="1109"/>
        <v>8.0812551104700638E-43</v>
      </c>
      <c r="C5129" s="179">
        <f t="shared" si="1110"/>
        <v>8.0630251907207608E-43</v>
      </c>
      <c r="D5129" s="166">
        <f t="shared" si="1111"/>
        <v>2.2558277767625785E-3</v>
      </c>
      <c r="E5129" s="167">
        <f t="shared" si="1121"/>
        <v>24.291375447755232</v>
      </c>
      <c r="F5129" s="168">
        <f t="shared" si="1122"/>
        <v>11.502465833712428</v>
      </c>
      <c r="G5129" s="168">
        <f t="shared" si="1112"/>
        <v>399733.95940923656</v>
      </c>
      <c r="H5129" s="168">
        <f t="shared" si="1113"/>
        <v>271310.33852408634</v>
      </c>
      <c r="I5129" s="169">
        <f t="shared" si="1114"/>
        <v>671044.29793332284</v>
      </c>
      <c r="J5129" s="169">
        <f t="shared" si="1116"/>
        <v>631664.31336786144</v>
      </c>
      <c r="K5129" s="95"/>
      <c r="L5129" s="265">
        <f t="shared" si="1115"/>
        <v>257224.47072190687</v>
      </c>
      <c r="M5129" s="265">
        <f>$G5129*NonHospFrac+theModel!$H5129*NonHospFrac</f>
        <v>413819.82721141598</v>
      </c>
      <c r="N5129" s="266">
        <f t="shared" si="1117"/>
        <v>671044.29793332284</v>
      </c>
      <c r="O5129" s="159"/>
      <c r="P5129" s="265">
        <f t="shared" si="1118"/>
        <v>242129.34851002967</v>
      </c>
      <c r="Q5129" s="265">
        <f t="shared" si="1119"/>
        <v>413818.27256974118</v>
      </c>
      <c r="R5129" s="266">
        <f t="shared" si="1120"/>
        <v>655947.62107977085</v>
      </c>
    </row>
    <row r="5130" spans="1:18" x14ac:dyDescent="0.3">
      <c r="A5130" s="82">
        <v>5099</v>
      </c>
      <c r="B5130" s="94">
        <f t="shared" si="1109"/>
        <v>7.9302935535741143E-43</v>
      </c>
      <c r="C5130" s="179">
        <f t="shared" si="1110"/>
        <v>7.91240417709808E-43</v>
      </c>
      <c r="D5130" s="166">
        <f t="shared" si="1111"/>
        <v>2.2558277767625785E-3</v>
      </c>
      <c r="E5130" s="167">
        <f t="shared" si="1121"/>
        <v>24.291375447755232</v>
      </c>
      <c r="F5130" s="168">
        <f t="shared" si="1122"/>
        <v>11.504721661489191</v>
      </c>
      <c r="G5130" s="168">
        <f t="shared" si="1112"/>
        <v>399812.3539884499</v>
      </c>
      <c r="H5130" s="168">
        <f t="shared" si="1113"/>
        <v>271310.33852408634</v>
      </c>
      <c r="I5130" s="169">
        <f t="shared" si="1114"/>
        <v>671122.69251253619</v>
      </c>
      <c r="J5130" s="169">
        <f t="shared" si="1116"/>
        <v>631727.99557927845</v>
      </c>
      <c r="K5130" s="95"/>
      <c r="L5130" s="265">
        <f t="shared" si="1115"/>
        <v>257254.52090519242</v>
      </c>
      <c r="M5130" s="265">
        <f>$G5130*NonHospFrac+theModel!$H5130*NonHospFrac</f>
        <v>413868.17160734383</v>
      </c>
      <c r="N5130" s="266">
        <f t="shared" si="1117"/>
        <v>671122.69251253619</v>
      </c>
      <c r="O5130" s="159"/>
      <c r="P5130" s="265">
        <f t="shared" si="1118"/>
        <v>242153.75915352456</v>
      </c>
      <c r="Q5130" s="265">
        <f t="shared" si="1119"/>
        <v>413866.61696566903</v>
      </c>
      <c r="R5130" s="266">
        <f t="shared" si="1120"/>
        <v>656020.37611919362</v>
      </c>
    </row>
    <row r="5131" spans="1:18" x14ac:dyDescent="0.3">
      <c r="A5131" s="82">
        <v>5100</v>
      </c>
      <c r="B5131" s="94">
        <f t="shared" si="1109"/>
        <v>7.7821520278920207E-43</v>
      </c>
      <c r="C5131" s="179">
        <f t="shared" si="1110"/>
        <v>7.7645968331845126E-43</v>
      </c>
      <c r="D5131" s="166">
        <f t="shared" si="1111"/>
        <v>2.2558277767625785E-3</v>
      </c>
      <c r="E5131" s="167">
        <f t="shared" si="1121"/>
        <v>24.291375447755232</v>
      </c>
      <c r="F5131" s="168">
        <f t="shared" si="1122"/>
        <v>11.506977489265953</v>
      </c>
      <c r="G5131" s="168">
        <f t="shared" si="1112"/>
        <v>399890.74856766342</v>
      </c>
      <c r="H5131" s="168">
        <f t="shared" si="1113"/>
        <v>271310.33852408634</v>
      </c>
      <c r="I5131" s="169">
        <f t="shared" si="1114"/>
        <v>671201.08709174977</v>
      </c>
      <c r="J5131" s="169">
        <f t="shared" si="1116"/>
        <v>631791.67519488325</v>
      </c>
      <c r="K5131" s="95"/>
      <c r="L5131" s="265">
        <f t="shared" si="1115"/>
        <v>257284.57108847803</v>
      </c>
      <c r="M5131" s="265">
        <f>$G5131*NonHospFrac+theModel!$H5131*NonHospFrac</f>
        <v>413916.51600327168</v>
      </c>
      <c r="N5131" s="266">
        <f t="shared" si="1117"/>
        <v>671201.08709174977</v>
      </c>
      <c r="O5131" s="159"/>
      <c r="P5131" s="265">
        <f t="shared" si="1118"/>
        <v>242178.16880199363</v>
      </c>
      <c r="Q5131" s="265">
        <f t="shared" si="1119"/>
        <v>413914.96136159688</v>
      </c>
      <c r="R5131" s="266">
        <f t="shared" si="1120"/>
        <v>656093.13016359054</v>
      </c>
    </row>
    <row r="5132" spans="1:18" x14ac:dyDescent="0.3">
      <c r="A5132" s="82">
        <v>5101</v>
      </c>
      <c r="B5132" s="94">
        <f t="shared" si="1109"/>
        <v>7.6367778539460114E-43</v>
      </c>
      <c r="C5132" s="179">
        <f t="shared" si="1110"/>
        <v>7.6195505983381145E-43</v>
      </c>
      <c r="D5132" s="166">
        <f t="shared" si="1111"/>
        <v>2.2558277767625785E-3</v>
      </c>
      <c r="E5132" s="167">
        <f t="shared" si="1121"/>
        <v>24.291375447755232</v>
      </c>
      <c r="F5132" s="168">
        <f t="shared" si="1122"/>
        <v>11.509233317042716</v>
      </c>
      <c r="G5132" s="168">
        <f t="shared" si="1112"/>
        <v>399969.14314687677</v>
      </c>
      <c r="H5132" s="168">
        <f t="shared" si="1113"/>
        <v>271310.33852408634</v>
      </c>
      <c r="I5132" s="169">
        <f t="shared" si="1114"/>
        <v>671279.48167096311</v>
      </c>
      <c r="J5132" s="169">
        <f t="shared" si="1116"/>
        <v>631855.35221478145</v>
      </c>
      <c r="K5132" s="95"/>
      <c r="L5132" s="265">
        <f t="shared" si="1115"/>
        <v>257314.62127176358</v>
      </c>
      <c r="M5132" s="265">
        <f>$G5132*NonHospFrac+theModel!$H5132*NonHospFrac</f>
        <v>413964.86039919953</v>
      </c>
      <c r="N5132" s="266">
        <f t="shared" si="1117"/>
        <v>671279.48167096311</v>
      </c>
      <c r="O5132" s="159"/>
      <c r="P5132" s="265">
        <f t="shared" si="1118"/>
        <v>242202.57745547732</v>
      </c>
      <c r="Q5132" s="265">
        <f t="shared" si="1119"/>
        <v>413963.30575752474</v>
      </c>
      <c r="R5132" s="266">
        <f t="shared" si="1120"/>
        <v>656165.883213002</v>
      </c>
    </row>
    <row r="5133" spans="1:18" x14ac:dyDescent="0.3">
      <c r="A5133" s="82">
        <v>5102</v>
      </c>
      <c r="B5133" s="94">
        <f t="shared" si="1109"/>
        <v>7.4941193363342753E-43</v>
      </c>
      <c r="C5133" s="179">
        <f t="shared" si="1110"/>
        <v>7.4772138937729986E-43</v>
      </c>
      <c r="D5133" s="166">
        <f t="shared" si="1111"/>
        <v>2.2558277767625785E-3</v>
      </c>
      <c r="E5133" s="167">
        <f t="shared" si="1121"/>
        <v>24.291375447755232</v>
      </c>
      <c r="F5133" s="168">
        <f t="shared" si="1122"/>
        <v>11.511489144819478</v>
      </c>
      <c r="G5133" s="168">
        <f t="shared" si="1112"/>
        <v>400047.53772609029</v>
      </c>
      <c r="H5133" s="168">
        <f t="shared" si="1113"/>
        <v>271310.33852408634</v>
      </c>
      <c r="I5133" s="169">
        <f t="shared" si="1114"/>
        <v>671357.87625017669</v>
      </c>
      <c r="J5133" s="169">
        <f t="shared" si="1116"/>
        <v>631919.02663907909</v>
      </c>
      <c r="K5133" s="95"/>
      <c r="L5133" s="265">
        <f t="shared" si="1115"/>
        <v>257344.67145504919</v>
      </c>
      <c r="M5133" s="265">
        <f>$G5133*NonHospFrac+theModel!$H5133*NonHospFrac</f>
        <v>414013.20479512739</v>
      </c>
      <c r="N5133" s="266">
        <f t="shared" si="1117"/>
        <v>671357.87625017657</v>
      </c>
      <c r="O5133" s="159"/>
      <c r="P5133" s="265">
        <f t="shared" si="1118"/>
        <v>242226.98511401628</v>
      </c>
      <c r="Q5133" s="265">
        <f t="shared" si="1119"/>
        <v>414011.65015345259</v>
      </c>
      <c r="R5133" s="266">
        <f t="shared" si="1120"/>
        <v>656238.63526746887</v>
      </c>
    </row>
    <row r="5134" spans="1:18" x14ac:dyDescent="0.3">
      <c r="A5134" s="82">
        <v>5103</v>
      </c>
      <c r="B5134" s="94">
        <f t="shared" si="1109"/>
        <v>7.3541257453497097E-43</v>
      </c>
      <c r="C5134" s="179">
        <f t="shared" si="1110"/>
        <v>7.3375361042195449E-43</v>
      </c>
      <c r="D5134" s="166">
        <f t="shared" si="1111"/>
        <v>2.2558277767625785E-3</v>
      </c>
      <c r="E5134" s="167">
        <f t="shared" si="1121"/>
        <v>24.291375447755232</v>
      </c>
      <c r="F5134" s="168">
        <f t="shared" si="1122"/>
        <v>11.513744972596241</v>
      </c>
      <c r="G5134" s="168">
        <f t="shared" si="1112"/>
        <v>400125.93230530358</v>
      </c>
      <c r="H5134" s="168">
        <f t="shared" si="1113"/>
        <v>271310.33852408634</v>
      </c>
      <c r="I5134" s="169">
        <f t="shared" si="1114"/>
        <v>671436.27082938992</v>
      </c>
      <c r="J5134" s="169">
        <f t="shared" si="1116"/>
        <v>631982.69846788154</v>
      </c>
      <c r="K5134" s="95"/>
      <c r="L5134" s="265">
        <f t="shared" si="1115"/>
        <v>257374.72163833474</v>
      </c>
      <c r="M5134" s="265">
        <f>$G5134*NonHospFrac+theModel!$H5134*NonHospFrac</f>
        <v>414061.54919105518</v>
      </c>
      <c r="N5134" s="266">
        <f t="shared" si="1117"/>
        <v>671436.27082938992</v>
      </c>
      <c r="O5134" s="159"/>
      <c r="P5134" s="265">
        <f t="shared" si="1118"/>
        <v>242251.39177765098</v>
      </c>
      <c r="Q5134" s="265">
        <f t="shared" si="1119"/>
        <v>414059.99454938038</v>
      </c>
      <c r="R5134" s="266">
        <f t="shared" si="1120"/>
        <v>656311.3863270313</v>
      </c>
    </row>
    <row r="5135" spans="1:18" x14ac:dyDescent="0.3">
      <c r="A5135" s="82">
        <v>5104</v>
      </c>
      <c r="B5135" s="94">
        <f t="shared" si="1109"/>
        <v>7.2167472989385973E-43</v>
      </c>
      <c r="C5135" s="179">
        <f t="shared" si="1110"/>
        <v>7.2004675599237755E-43</v>
      </c>
      <c r="D5135" s="166">
        <f t="shared" si="1111"/>
        <v>2.2558277767625785E-3</v>
      </c>
      <c r="E5135" s="167">
        <f t="shared" si="1121"/>
        <v>24.291375447755232</v>
      </c>
      <c r="F5135" s="168">
        <f t="shared" si="1122"/>
        <v>11.516000800373003</v>
      </c>
      <c r="G5135" s="168">
        <f t="shared" si="1112"/>
        <v>400204.32688451704</v>
      </c>
      <c r="H5135" s="168">
        <f t="shared" si="1113"/>
        <v>271310.33852408634</v>
      </c>
      <c r="I5135" s="169">
        <f t="shared" si="1114"/>
        <v>671514.66540860338</v>
      </c>
      <c r="J5135" s="169">
        <f t="shared" si="1116"/>
        <v>632046.36770129518</v>
      </c>
      <c r="K5135" s="95"/>
      <c r="L5135" s="265">
        <f t="shared" si="1115"/>
        <v>257404.77182162032</v>
      </c>
      <c r="M5135" s="265">
        <f>$G5135*NonHospFrac+theModel!$H5135*NonHospFrac</f>
        <v>414109.89358698303</v>
      </c>
      <c r="N5135" s="266">
        <f t="shared" si="1117"/>
        <v>671514.66540860338</v>
      </c>
      <c r="O5135" s="159"/>
      <c r="P5135" s="265">
        <f t="shared" si="1118"/>
        <v>242275.79744642205</v>
      </c>
      <c r="Q5135" s="265">
        <f t="shared" si="1119"/>
        <v>414108.33894530823</v>
      </c>
      <c r="R5135" s="266">
        <f t="shared" si="1120"/>
        <v>656384.13639173028</v>
      </c>
    </row>
    <row r="5136" spans="1:18" x14ac:dyDescent="0.3">
      <c r="A5136" s="82">
        <v>5105</v>
      </c>
      <c r="B5136" s="94">
        <f t="shared" si="1109"/>
        <v>7.0819351449996727E-43</v>
      </c>
      <c r="C5136" s="179">
        <f t="shared" si="1110"/>
        <v>7.065959518986351E-43</v>
      </c>
      <c r="D5136" s="166">
        <f t="shared" si="1111"/>
        <v>2.2558277767625785E-3</v>
      </c>
      <c r="E5136" s="167">
        <f t="shared" si="1121"/>
        <v>24.291375447755232</v>
      </c>
      <c r="F5136" s="168">
        <f t="shared" si="1122"/>
        <v>11.518256628149766</v>
      </c>
      <c r="G5136" s="168">
        <f t="shared" si="1112"/>
        <v>400282.72146373044</v>
      </c>
      <c r="H5136" s="168">
        <f t="shared" si="1113"/>
        <v>271310.33852408634</v>
      </c>
      <c r="I5136" s="169">
        <f t="shared" si="1114"/>
        <v>671593.05998781673</v>
      </c>
      <c r="J5136" s="169">
        <f t="shared" si="1116"/>
        <v>632110.03433942539</v>
      </c>
      <c r="K5136" s="95"/>
      <c r="L5136" s="265">
        <f t="shared" si="1115"/>
        <v>257434.8220049059</v>
      </c>
      <c r="M5136" s="265">
        <f>$G5136*NonHospFrac+theModel!$H5136*NonHospFrac</f>
        <v>414158.23798291088</v>
      </c>
      <c r="N5136" s="266">
        <f t="shared" si="1117"/>
        <v>671593.05998781673</v>
      </c>
      <c r="O5136" s="159"/>
      <c r="P5136" s="265">
        <f t="shared" si="1118"/>
        <v>242300.20212037</v>
      </c>
      <c r="Q5136" s="265">
        <f t="shared" si="1119"/>
        <v>414156.68334123609</v>
      </c>
      <c r="R5136" s="266">
        <f t="shared" si="1120"/>
        <v>656456.88546160609</v>
      </c>
    </row>
    <row r="5137" spans="1:18" x14ac:dyDescent="0.3">
      <c r="A5137" s="82">
        <v>5106</v>
      </c>
      <c r="B5137" s="94">
        <f t="shared" si="1109"/>
        <v>6.9496413440105456E-43</v>
      </c>
      <c r="C5137" s="179">
        <f t="shared" si="1110"/>
        <v>6.9339641500281888E-43</v>
      </c>
      <c r="D5137" s="166">
        <f t="shared" si="1111"/>
        <v>2.2558277767625785E-3</v>
      </c>
      <c r="E5137" s="167">
        <f t="shared" si="1121"/>
        <v>24.291375447755232</v>
      </c>
      <c r="F5137" s="168">
        <f t="shared" si="1122"/>
        <v>11.520512455926529</v>
      </c>
      <c r="G5137" s="168">
        <f t="shared" si="1112"/>
        <v>400361.11604294385</v>
      </c>
      <c r="H5137" s="168">
        <f t="shared" si="1113"/>
        <v>271310.33852408634</v>
      </c>
      <c r="I5137" s="169">
        <f t="shared" si="1114"/>
        <v>671671.45456703019</v>
      </c>
      <c r="J5137" s="169">
        <f t="shared" si="1116"/>
        <v>632173.69838237821</v>
      </c>
      <c r="K5137" s="95"/>
      <c r="L5137" s="265">
        <f t="shared" si="1115"/>
        <v>257464.87218819145</v>
      </c>
      <c r="M5137" s="265">
        <f>$G5137*NonHospFrac+theModel!$H5137*NonHospFrac</f>
        <v>414206.58237883868</v>
      </c>
      <c r="N5137" s="266">
        <f t="shared" si="1117"/>
        <v>671671.45456703007</v>
      </c>
      <c r="O5137" s="159"/>
      <c r="P5137" s="265">
        <f t="shared" si="1118"/>
        <v>242324.60579953538</v>
      </c>
      <c r="Q5137" s="265">
        <f t="shared" si="1119"/>
        <v>414205.02773716388</v>
      </c>
      <c r="R5137" s="266">
        <f t="shared" si="1120"/>
        <v>656529.63353669923</v>
      </c>
    </row>
    <row r="5138" spans="1:18" x14ac:dyDescent="0.3">
      <c r="A5138" s="82">
        <v>5107</v>
      </c>
      <c r="B5138" s="94">
        <f t="shared" si="1109"/>
        <v>6.8198188519819183E-43</v>
      </c>
      <c r="C5138" s="179">
        <f t="shared" si="1110"/>
        <v>6.8044345151831279E-43</v>
      </c>
      <c r="D5138" s="166">
        <f t="shared" si="1111"/>
        <v>2.2558277767625785E-3</v>
      </c>
      <c r="E5138" s="167">
        <f t="shared" si="1121"/>
        <v>24.291375447755232</v>
      </c>
      <c r="F5138" s="168">
        <f t="shared" si="1122"/>
        <v>11.522768283703291</v>
      </c>
      <c r="G5138" s="168">
        <f t="shared" si="1112"/>
        <v>400439.51062215731</v>
      </c>
      <c r="H5138" s="168">
        <f t="shared" si="1113"/>
        <v>271310.33852408634</v>
      </c>
      <c r="I5138" s="169">
        <f t="shared" si="1114"/>
        <v>671749.84914624365</v>
      </c>
      <c r="J5138" s="169">
        <f t="shared" si="1116"/>
        <v>632237.35983025923</v>
      </c>
      <c r="K5138" s="95"/>
      <c r="L5138" s="265">
        <f t="shared" si="1115"/>
        <v>257494.92237147706</v>
      </c>
      <c r="M5138" s="265">
        <f>$G5138*NonHospFrac+theModel!$H5138*NonHospFrac</f>
        <v>414254.92677476653</v>
      </c>
      <c r="N5138" s="266">
        <f t="shared" si="1117"/>
        <v>671749.84914624365</v>
      </c>
      <c r="O5138" s="159"/>
      <c r="P5138" s="265">
        <f t="shared" si="1118"/>
        <v>242349.00848395881</v>
      </c>
      <c r="Q5138" s="265">
        <f t="shared" si="1119"/>
        <v>414253.37213309173</v>
      </c>
      <c r="R5138" s="266">
        <f t="shared" si="1120"/>
        <v>656602.38061705057</v>
      </c>
    </row>
    <row r="5139" spans="1:18" x14ac:dyDescent="0.3">
      <c r="A5139" s="82">
        <v>5108</v>
      </c>
      <c r="B5139" s="94">
        <f t="shared" si="1109"/>
        <v>6.6924215037270388E-43</v>
      </c>
      <c r="C5139" s="179">
        <f t="shared" si="1110"/>
        <v>6.6773245534051285E-43</v>
      </c>
      <c r="D5139" s="166">
        <f t="shared" si="1111"/>
        <v>2.2558277767625785E-3</v>
      </c>
      <c r="E5139" s="167">
        <f t="shared" si="1121"/>
        <v>24.291375447755232</v>
      </c>
      <c r="F5139" s="168">
        <f t="shared" si="1122"/>
        <v>11.525024111480054</v>
      </c>
      <c r="G5139" s="168">
        <f t="shared" si="1112"/>
        <v>400517.90520137071</v>
      </c>
      <c r="H5139" s="168">
        <f t="shared" si="1113"/>
        <v>271310.33852408634</v>
      </c>
      <c r="I5139" s="169">
        <f t="shared" si="1114"/>
        <v>671828.243725457</v>
      </c>
      <c r="J5139" s="169">
        <f t="shared" si="1116"/>
        <v>632301.01868317428</v>
      </c>
      <c r="K5139" s="95"/>
      <c r="L5139" s="265">
        <f t="shared" si="1115"/>
        <v>257524.97255476264</v>
      </c>
      <c r="M5139" s="265">
        <f>$G5139*NonHospFrac+theModel!$H5139*NonHospFrac</f>
        <v>414303.27117069438</v>
      </c>
      <c r="N5139" s="266">
        <f t="shared" si="1117"/>
        <v>671828.243725457</v>
      </c>
      <c r="O5139" s="159"/>
      <c r="P5139" s="265">
        <f t="shared" si="1118"/>
        <v>242373.41017368075</v>
      </c>
      <c r="Q5139" s="265">
        <f t="shared" si="1119"/>
        <v>414301.71652901958</v>
      </c>
      <c r="R5139" s="266">
        <f t="shared" si="1120"/>
        <v>656675.12670270028</v>
      </c>
    </row>
    <row r="5140" spans="1:18" x14ac:dyDescent="0.3">
      <c r="A5140" s="82">
        <v>5109</v>
      </c>
      <c r="B5140" s="94">
        <f t="shared" si="1109"/>
        <v>6.567403996446811E-43</v>
      </c>
      <c r="C5140" s="179">
        <f t="shared" si="1110"/>
        <v>6.5525890640904046E-43</v>
      </c>
      <c r="D5140" s="166">
        <f t="shared" si="1111"/>
        <v>2.2558277767625785E-3</v>
      </c>
      <c r="E5140" s="167">
        <f t="shared" si="1121"/>
        <v>24.291375447755232</v>
      </c>
      <c r="F5140" s="168">
        <f t="shared" si="1122"/>
        <v>11.527279939256816</v>
      </c>
      <c r="G5140" s="168">
        <f t="shared" si="1112"/>
        <v>400596.29978058423</v>
      </c>
      <c r="H5140" s="168">
        <f t="shared" si="1113"/>
        <v>271310.33852408634</v>
      </c>
      <c r="I5140" s="169">
        <f t="shared" si="1114"/>
        <v>671906.63830467057</v>
      </c>
      <c r="J5140" s="169">
        <f t="shared" si="1116"/>
        <v>632364.67494122928</v>
      </c>
      <c r="K5140" s="95"/>
      <c r="L5140" s="265">
        <f t="shared" si="1115"/>
        <v>257555.02273804825</v>
      </c>
      <c r="M5140" s="265">
        <f>$G5140*NonHospFrac+theModel!$H5140*NonHospFrac</f>
        <v>414351.61556662229</v>
      </c>
      <c r="N5140" s="266">
        <f t="shared" si="1117"/>
        <v>671906.63830467057</v>
      </c>
      <c r="O5140" s="159"/>
      <c r="P5140" s="265">
        <f t="shared" si="1118"/>
        <v>242397.8108687418</v>
      </c>
      <c r="Q5140" s="265">
        <f t="shared" si="1119"/>
        <v>414350.06092494749</v>
      </c>
      <c r="R5140" s="266">
        <f t="shared" si="1120"/>
        <v>656747.87179368932</v>
      </c>
    </row>
    <row r="5141" spans="1:18" x14ac:dyDescent="0.3">
      <c r="A5141" s="82">
        <v>5110</v>
      </c>
      <c r="B5141" s="94">
        <f t="shared" si="1109"/>
        <v>6.4447218736185706E-43</v>
      </c>
      <c r="C5141" s="179">
        <f t="shared" si="1110"/>
        <v>6.4301836910025526E-43</v>
      </c>
      <c r="D5141" s="166">
        <f t="shared" si="1111"/>
        <v>2.2558277767625785E-3</v>
      </c>
      <c r="E5141" s="167">
        <f t="shared" si="1121"/>
        <v>24.291375447755232</v>
      </c>
      <c r="F5141" s="168">
        <f t="shared" si="1122"/>
        <v>11.529535767033579</v>
      </c>
      <c r="G5141" s="168">
        <f t="shared" si="1112"/>
        <v>400674.69435979758</v>
      </c>
      <c r="H5141" s="168">
        <f t="shared" si="1113"/>
        <v>271310.33852408634</v>
      </c>
      <c r="I5141" s="169">
        <f t="shared" si="1114"/>
        <v>671985.03288388392</v>
      </c>
      <c r="J5141" s="169">
        <f t="shared" si="1116"/>
        <v>632428.32860452973</v>
      </c>
      <c r="K5141" s="95"/>
      <c r="L5141" s="265">
        <f t="shared" si="1115"/>
        <v>257585.07292133381</v>
      </c>
      <c r="M5141" s="265">
        <f>$G5141*NonHospFrac+theModel!$H5141*NonHospFrac</f>
        <v>414399.95996255009</v>
      </c>
      <c r="N5141" s="266">
        <f t="shared" si="1117"/>
        <v>671985.03288388392</v>
      </c>
      <c r="O5141" s="159"/>
      <c r="P5141" s="265">
        <f t="shared" si="1118"/>
        <v>242422.21056918244</v>
      </c>
      <c r="Q5141" s="265">
        <f t="shared" si="1119"/>
        <v>414398.40532087529</v>
      </c>
      <c r="R5141" s="266">
        <f t="shared" si="1120"/>
        <v>656820.61589005776</v>
      </c>
    </row>
    <row r="5142" spans="1:18" x14ac:dyDescent="0.3">
      <c r="A5142" s="82">
        <v>5111</v>
      </c>
      <c r="B5142" s="94">
        <f t="shared" si="1109"/>
        <v>6.3243315091882883E-43</v>
      </c>
      <c r="C5142" s="179">
        <f t="shared" si="1110"/>
        <v>6.3100649065004065E-43</v>
      </c>
      <c r="D5142" s="166">
        <f t="shared" si="1111"/>
        <v>2.2558277767625785E-3</v>
      </c>
      <c r="E5142" s="167">
        <f t="shared" si="1121"/>
        <v>24.291375447755232</v>
      </c>
      <c r="F5142" s="168">
        <f t="shared" si="1122"/>
        <v>11.531791594810342</v>
      </c>
      <c r="G5142" s="168">
        <f t="shared" si="1112"/>
        <v>400753.08893901104</v>
      </c>
      <c r="H5142" s="168">
        <f t="shared" si="1113"/>
        <v>271310.33852408634</v>
      </c>
      <c r="I5142" s="169">
        <f t="shared" si="1114"/>
        <v>672063.42746309738</v>
      </c>
      <c r="J5142" s="169">
        <f t="shared" si="1116"/>
        <v>632491.97967318166</v>
      </c>
      <c r="K5142" s="95"/>
      <c r="L5142" s="265">
        <f t="shared" si="1115"/>
        <v>257615.12310461939</v>
      </c>
      <c r="M5142" s="265">
        <f>$G5142*NonHospFrac+theModel!$H5142*NonHospFrac</f>
        <v>414448.30435847794</v>
      </c>
      <c r="N5142" s="266">
        <f t="shared" si="1117"/>
        <v>672063.42746309726</v>
      </c>
      <c r="O5142" s="159"/>
      <c r="P5142" s="265">
        <f t="shared" si="1118"/>
        <v>242446.60927504327</v>
      </c>
      <c r="Q5142" s="265">
        <f t="shared" si="1119"/>
        <v>414446.74971680314</v>
      </c>
      <c r="R5142" s="266">
        <f t="shared" si="1120"/>
        <v>656893.35899184644</v>
      </c>
    </row>
    <row r="5143" spans="1:18" x14ac:dyDescent="0.3">
      <c r="A5143" s="82">
        <v>5112</v>
      </c>
      <c r="B5143" s="94">
        <f t="shared" si="1109"/>
        <v>6.2061900920565677E-43</v>
      </c>
      <c r="C5143" s="179">
        <f t="shared" si="1110"/>
        <v>6.1921899960590378E-43</v>
      </c>
      <c r="D5143" s="166">
        <f t="shared" si="1111"/>
        <v>2.2558277767625785E-3</v>
      </c>
      <c r="E5143" s="167">
        <f t="shared" si="1121"/>
        <v>24.291375447755232</v>
      </c>
      <c r="F5143" s="168">
        <f t="shared" si="1122"/>
        <v>11.534047422587104</v>
      </c>
      <c r="G5143" s="168">
        <f t="shared" si="1112"/>
        <v>400831.48351822438</v>
      </c>
      <c r="H5143" s="168">
        <f t="shared" si="1113"/>
        <v>271310.33852408634</v>
      </c>
      <c r="I5143" s="169">
        <f t="shared" si="1114"/>
        <v>672141.82204231073</v>
      </c>
      <c r="J5143" s="169">
        <f t="shared" si="1116"/>
        <v>632555.62814729067</v>
      </c>
      <c r="K5143" s="95"/>
      <c r="L5143" s="265">
        <f t="shared" si="1115"/>
        <v>257645.17328790494</v>
      </c>
      <c r="M5143" s="265">
        <f>$G5143*NonHospFrac+theModel!$H5143*NonHospFrac</f>
        <v>414496.64875440579</v>
      </c>
      <c r="N5143" s="266">
        <f t="shared" si="1117"/>
        <v>672141.82204231073</v>
      </c>
      <c r="O5143" s="159"/>
      <c r="P5143" s="265">
        <f t="shared" si="1118"/>
        <v>242471.00698636481</v>
      </c>
      <c r="Q5143" s="265">
        <f t="shared" si="1119"/>
        <v>414495.09411273099</v>
      </c>
      <c r="R5143" s="266">
        <f t="shared" si="1120"/>
        <v>656966.10109909577</v>
      </c>
    </row>
    <row r="5144" spans="1:18" x14ac:dyDescent="0.3">
      <c r="A5144" s="82">
        <v>5113</v>
      </c>
      <c r="B5144" s="94">
        <f t="shared" si="1109"/>
        <v>6.0902556108550111E-43</v>
      </c>
      <c r="C5144" s="179">
        <f t="shared" si="1110"/>
        <v>6.0765170430804604E-43</v>
      </c>
      <c r="D5144" s="166">
        <f t="shared" si="1111"/>
        <v>2.2558277767625785E-3</v>
      </c>
      <c r="E5144" s="167">
        <f t="shared" si="1121"/>
        <v>24.291375447755232</v>
      </c>
      <c r="F5144" s="168">
        <f t="shared" si="1122"/>
        <v>11.536303250363867</v>
      </c>
      <c r="G5144" s="168">
        <f t="shared" si="1112"/>
        <v>400909.8780974379</v>
      </c>
      <c r="H5144" s="168">
        <f t="shared" si="1113"/>
        <v>271310.33852408634</v>
      </c>
      <c r="I5144" s="169">
        <f t="shared" si="1114"/>
        <v>672220.21662152419</v>
      </c>
      <c r="J5144" s="169">
        <f t="shared" si="1116"/>
        <v>632619.2740269627</v>
      </c>
      <c r="K5144" s="95"/>
      <c r="L5144" s="265">
        <f t="shared" si="1115"/>
        <v>257675.22347119055</v>
      </c>
      <c r="M5144" s="265">
        <f>$G5144*NonHospFrac+theModel!$H5144*NonHospFrac</f>
        <v>414544.99315033364</v>
      </c>
      <c r="N5144" s="266">
        <f t="shared" si="1117"/>
        <v>672220.21662152419</v>
      </c>
      <c r="O5144" s="159"/>
      <c r="P5144" s="265">
        <f t="shared" si="1118"/>
        <v>242495.40370318765</v>
      </c>
      <c r="Q5144" s="265">
        <f t="shared" si="1119"/>
        <v>414543.43850865884</v>
      </c>
      <c r="R5144" s="266">
        <f t="shared" si="1120"/>
        <v>657038.8422118465</v>
      </c>
    </row>
    <row r="5145" spans="1:18" x14ac:dyDescent="0.3">
      <c r="A5145" s="82">
        <v>5114</v>
      </c>
      <c r="B5145" s="94">
        <f t="shared" si="1109"/>
        <v>5.9764868390068745E-43</v>
      </c>
      <c r="C5145" s="179">
        <f t="shared" si="1110"/>
        <v>5.9630049139879865E-43</v>
      </c>
      <c r="D5145" s="166">
        <f t="shared" si="1111"/>
        <v>2.2558277767625785E-3</v>
      </c>
      <c r="E5145" s="167">
        <f t="shared" si="1121"/>
        <v>24.291375447755232</v>
      </c>
      <c r="F5145" s="168">
        <f t="shared" si="1122"/>
        <v>11.538559078140629</v>
      </c>
      <c r="G5145" s="168">
        <f t="shared" si="1112"/>
        <v>400988.27267665125</v>
      </c>
      <c r="H5145" s="168">
        <f t="shared" si="1113"/>
        <v>271310.33852408634</v>
      </c>
      <c r="I5145" s="169">
        <f t="shared" si="1114"/>
        <v>672298.61120073753</v>
      </c>
      <c r="J5145" s="169">
        <f t="shared" si="1116"/>
        <v>632682.91731230321</v>
      </c>
      <c r="K5145" s="95"/>
      <c r="L5145" s="265">
        <f t="shared" si="1115"/>
        <v>257705.2736544761</v>
      </c>
      <c r="M5145" s="265">
        <f>$G5145*NonHospFrac+theModel!$H5145*NonHospFrac</f>
        <v>414593.33754626149</v>
      </c>
      <c r="N5145" s="266">
        <f t="shared" si="1117"/>
        <v>672298.61120073753</v>
      </c>
      <c r="O5145" s="159"/>
      <c r="P5145" s="265">
        <f t="shared" si="1118"/>
        <v>242519.79942555225</v>
      </c>
      <c r="Q5145" s="265">
        <f t="shared" si="1119"/>
        <v>414591.7829045867</v>
      </c>
      <c r="R5145" s="266">
        <f t="shared" si="1120"/>
        <v>657111.58233013889</v>
      </c>
    </row>
    <row r="5146" spans="1:18" x14ac:dyDescent="0.3">
      <c r="A5146" s="82">
        <v>5115</v>
      </c>
      <c r="B5146" s="94">
        <f t="shared" si="1109"/>
        <v>5.8648433200668028E-43</v>
      </c>
      <c r="C5146" s="179">
        <f t="shared" si="1110"/>
        <v>5.8516132435990356E-43</v>
      </c>
      <c r="D5146" s="166">
        <f t="shared" si="1111"/>
        <v>2.2558277767625785E-3</v>
      </c>
      <c r="E5146" s="167">
        <f t="shared" si="1121"/>
        <v>24.291375447755232</v>
      </c>
      <c r="F5146" s="168">
        <f t="shared" si="1122"/>
        <v>11.540814905917392</v>
      </c>
      <c r="G5146" s="168">
        <f t="shared" si="1112"/>
        <v>401066.66725586477</v>
      </c>
      <c r="H5146" s="168">
        <f t="shared" si="1113"/>
        <v>271310.33852408634</v>
      </c>
      <c r="I5146" s="169">
        <f t="shared" si="1114"/>
        <v>672377.00577995111</v>
      </c>
      <c r="J5146" s="169">
        <f t="shared" si="1116"/>
        <v>632746.55800341838</v>
      </c>
      <c r="K5146" s="95"/>
      <c r="L5146" s="265">
        <f t="shared" si="1115"/>
        <v>257735.32383776174</v>
      </c>
      <c r="M5146" s="265">
        <f>$G5146*NonHospFrac+theModel!$H5146*NonHospFrac</f>
        <v>414641.68194218935</v>
      </c>
      <c r="N5146" s="266">
        <f t="shared" si="1117"/>
        <v>672377.00577995111</v>
      </c>
      <c r="O5146" s="159"/>
      <c r="P5146" s="265">
        <f t="shared" si="1118"/>
        <v>242544.19415349924</v>
      </c>
      <c r="Q5146" s="265">
        <f t="shared" si="1119"/>
        <v>414640.12730051455</v>
      </c>
      <c r="R5146" s="266">
        <f t="shared" si="1120"/>
        <v>657184.32145401381</v>
      </c>
    </row>
    <row r="5147" spans="1:18" x14ac:dyDescent="0.3">
      <c r="A5147" s="82">
        <v>5116</v>
      </c>
      <c r="B5147" s="94">
        <f t="shared" si="1109"/>
        <v>5.7552853533344234E-43</v>
      </c>
      <c r="C5147" s="179">
        <f t="shared" si="1110"/>
        <v>5.7423024207711765E-43</v>
      </c>
      <c r="D5147" s="166">
        <f t="shared" si="1111"/>
        <v>2.2558277767625785E-3</v>
      </c>
      <c r="E5147" s="167">
        <f t="shared" si="1121"/>
        <v>24.291375447755232</v>
      </c>
      <c r="F5147" s="168">
        <f t="shared" si="1122"/>
        <v>11.543070733694154</v>
      </c>
      <c r="G5147" s="168">
        <f t="shared" si="1112"/>
        <v>401145.06183507806</v>
      </c>
      <c r="H5147" s="168">
        <f t="shared" si="1113"/>
        <v>271310.33852408634</v>
      </c>
      <c r="I5147" s="169">
        <f t="shared" si="1114"/>
        <v>672455.40035916446</v>
      </c>
      <c r="J5147" s="169">
        <f t="shared" si="1116"/>
        <v>632810.19610041345</v>
      </c>
      <c r="K5147" s="95"/>
      <c r="L5147" s="265">
        <f t="shared" si="1115"/>
        <v>257765.37402104726</v>
      </c>
      <c r="M5147" s="265">
        <f>$G5147*NonHospFrac+theModel!$H5147*NonHospFrac</f>
        <v>414690.02633811714</v>
      </c>
      <c r="N5147" s="266">
        <f t="shared" si="1117"/>
        <v>672455.40035916446</v>
      </c>
      <c r="O5147" s="159"/>
      <c r="P5147" s="265">
        <f t="shared" si="1118"/>
        <v>242568.58788706901</v>
      </c>
      <c r="Q5147" s="265">
        <f t="shared" si="1119"/>
        <v>414688.47169644234</v>
      </c>
      <c r="R5147" s="266">
        <f t="shared" si="1120"/>
        <v>657257.05958351132</v>
      </c>
    </row>
    <row r="5148" spans="1:18" x14ac:dyDescent="0.3">
      <c r="A5148" s="82">
        <v>5117</v>
      </c>
      <c r="B5148" s="94">
        <f t="shared" si="1109"/>
        <v>5.6477739797366729E-43</v>
      </c>
      <c r="C5148" s="179">
        <f t="shared" si="1110"/>
        <v>5.635033574316306E-43</v>
      </c>
      <c r="D5148" s="166">
        <f t="shared" si="1111"/>
        <v>2.2558277767625785E-3</v>
      </c>
      <c r="E5148" s="167">
        <f t="shared" si="1121"/>
        <v>24.291375447755232</v>
      </c>
      <c r="F5148" s="168">
        <f t="shared" si="1122"/>
        <v>11.545326561470917</v>
      </c>
      <c r="G5148" s="168">
        <f t="shared" si="1112"/>
        <v>401223.45641429158</v>
      </c>
      <c r="H5148" s="168">
        <f t="shared" si="1113"/>
        <v>271310.33852408634</v>
      </c>
      <c r="I5148" s="169">
        <f t="shared" si="1114"/>
        <v>672533.79493837792</v>
      </c>
      <c r="J5148" s="169">
        <f t="shared" si="1116"/>
        <v>632873.83160339447</v>
      </c>
      <c r="K5148" s="95"/>
      <c r="L5148" s="265">
        <f t="shared" si="1115"/>
        <v>257795.42420433287</v>
      </c>
      <c r="M5148" s="265">
        <f>$G5148*NonHospFrac+theModel!$H5148*NonHospFrac</f>
        <v>414738.37073404505</v>
      </c>
      <c r="N5148" s="266">
        <f t="shared" si="1117"/>
        <v>672533.79493837792</v>
      </c>
      <c r="O5148" s="159"/>
      <c r="P5148" s="265">
        <f t="shared" si="1118"/>
        <v>242592.98062630225</v>
      </c>
      <c r="Q5148" s="265">
        <f t="shared" si="1119"/>
        <v>414736.81609237025</v>
      </c>
      <c r="R5148" s="266">
        <f t="shared" si="1120"/>
        <v>657329.7967186725</v>
      </c>
    </row>
    <row r="5149" spans="1:18" x14ac:dyDescent="0.3">
      <c r="A5149" s="82">
        <v>5118</v>
      </c>
      <c r="B5149" s="94">
        <f t="shared" si="1109"/>
        <v>5.5422709679738719E-43</v>
      </c>
      <c r="C5149" s="179">
        <f t="shared" si="1110"/>
        <v>5.5297685591779715E-43</v>
      </c>
      <c r="D5149" s="166">
        <f t="shared" si="1111"/>
        <v>2.2558277767625785E-3</v>
      </c>
      <c r="E5149" s="167">
        <f t="shared" si="1121"/>
        <v>24.291375447755232</v>
      </c>
      <c r="F5149" s="168">
        <f t="shared" si="1122"/>
        <v>11.54758238924768</v>
      </c>
      <c r="G5149" s="168">
        <f t="shared" si="1112"/>
        <v>401301.85099350492</v>
      </c>
      <c r="H5149" s="168">
        <f t="shared" si="1113"/>
        <v>271310.33852408634</v>
      </c>
      <c r="I5149" s="169">
        <f t="shared" si="1114"/>
        <v>672612.18951759127</v>
      </c>
      <c r="J5149" s="169">
        <f t="shared" si="1116"/>
        <v>632937.46451246704</v>
      </c>
      <c r="K5149" s="95"/>
      <c r="L5149" s="265">
        <f t="shared" si="1115"/>
        <v>257825.47438761842</v>
      </c>
      <c r="M5149" s="265">
        <f>$G5149*NonHospFrac+theModel!$H5149*NonHospFrac</f>
        <v>414786.71512997278</v>
      </c>
      <c r="N5149" s="266">
        <f t="shared" si="1117"/>
        <v>672612.18951759115</v>
      </c>
      <c r="O5149" s="159"/>
      <c r="P5149" s="265">
        <f t="shared" si="1118"/>
        <v>242617.37237123935</v>
      </c>
      <c r="Q5149" s="265">
        <f t="shared" si="1119"/>
        <v>414785.16048829799</v>
      </c>
      <c r="R5149" s="266">
        <f t="shared" si="1120"/>
        <v>657402.53285953728</v>
      </c>
    </row>
    <row r="5150" spans="1:18" x14ac:dyDescent="0.3">
      <c r="A5150" s="82">
        <v>5119</v>
      </c>
      <c r="B5150" s="94">
        <f t="shared" si="1109"/>
        <v>5.4387388009245726E-43</v>
      </c>
      <c r="C5150" s="179">
        <f t="shared" si="1110"/>
        <v>5.4264699428668904E-43</v>
      </c>
      <c r="D5150" s="166">
        <f t="shared" si="1111"/>
        <v>2.2558277767625785E-3</v>
      </c>
      <c r="E5150" s="167">
        <f t="shared" si="1121"/>
        <v>24.291375447755232</v>
      </c>
      <c r="F5150" s="168">
        <f t="shared" si="1122"/>
        <v>11.549838217024442</v>
      </c>
      <c r="G5150" s="168">
        <f t="shared" si="1112"/>
        <v>401380.24557271844</v>
      </c>
      <c r="H5150" s="168">
        <f t="shared" si="1113"/>
        <v>271310.33852408634</v>
      </c>
      <c r="I5150" s="169">
        <f t="shared" si="1114"/>
        <v>672690.58409680473</v>
      </c>
      <c r="J5150" s="169">
        <f t="shared" si="1116"/>
        <v>633001.09482773708</v>
      </c>
      <c r="K5150" s="95"/>
      <c r="L5150" s="265">
        <f t="shared" si="1115"/>
        <v>257855.52457090403</v>
      </c>
      <c r="M5150" s="265">
        <f>$G5150*NonHospFrac+theModel!$H5150*NonHospFrac</f>
        <v>414835.05952590075</v>
      </c>
      <c r="N5150" s="266">
        <f t="shared" si="1117"/>
        <v>672690.58409680473</v>
      </c>
      <c r="O5150" s="159"/>
      <c r="P5150" s="265">
        <f t="shared" si="1118"/>
        <v>242641.76312192096</v>
      </c>
      <c r="Q5150" s="265">
        <f t="shared" si="1119"/>
        <v>414833.50488422596</v>
      </c>
      <c r="R5150" s="266">
        <f t="shared" si="1120"/>
        <v>657475.26800614689</v>
      </c>
    </row>
    <row r="5151" spans="1:18" x14ac:dyDescent="0.3">
      <c r="A5151" s="82">
        <v>5120</v>
      </c>
      <c r="B5151" s="94">
        <f t="shared" ref="B5151:B5214" si="1123">Constant*EXP(PowerTerm*(A5151)/7)</f>
        <v>5.33714066230439E-43</v>
      </c>
      <c r="C5151" s="179">
        <f t="shared" ref="C5151:C5214" si="1124">(1-theFloor)*B5151</f>
        <v>5.3251009921498749E-43</v>
      </c>
      <c r="D5151" s="166">
        <f t="shared" ref="D5151:D5214" si="1125">theFloor</f>
        <v>2.2558277767625785E-3</v>
      </c>
      <c r="E5151" s="167">
        <f t="shared" si="1121"/>
        <v>24.291375447755232</v>
      </c>
      <c r="F5151" s="168">
        <f t="shared" si="1122"/>
        <v>11.552094044801205</v>
      </c>
      <c r="G5151" s="168">
        <f t="shared" ref="G5151:G5214" si="1126">$B$22*F5151*totInfected/365.25</f>
        <v>401458.64015193179</v>
      </c>
      <c r="H5151" s="168">
        <f t="shared" ref="H5151:H5214" si="1127">lostQALYs_Injured*E5151*totInfected/365.25</f>
        <v>271310.33852408634</v>
      </c>
      <c r="I5151" s="169">
        <f t="shared" ref="I5151:I5214" si="1128">H5151+G5151</f>
        <v>672768.97867601807</v>
      </c>
      <c r="J5151" s="169">
        <f t="shared" si="1116"/>
        <v>633064.72254931007</v>
      </c>
      <c r="K5151" s="95"/>
      <c r="L5151" s="265">
        <f t="shared" ref="L5151:L5214" si="1129">$G5151*HospFrac+$H5151*HospFrac</f>
        <v>257885.57475418958</v>
      </c>
      <c r="M5151" s="265">
        <f>$G5151*NonHospFrac+theModel!$H5151*NonHospFrac</f>
        <v>414883.40392182849</v>
      </c>
      <c r="N5151" s="266">
        <f t="shared" si="1117"/>
        <v>672768.97867601807</v>
      </c>
      <c r="O5151" s="159"/>
      <c r="P5151" s="265">
        <f t="shared" si="1118"/>
        <v>242666.15287838751</v>
      </c>
      <c r="Q5151" s="265">
        <f t="shared" si="1119"/>
        <v>414881.84928015369</v>
      </c>
      <c r="R5151" s="266">
        <f t="shared" si="1120"/>
        <v>657548.00215854123</v>
      </c>
    </row>
    <row r="5152" spans="1:18" x14ac:dyDescent="0.3">
      <c r="A5152" s="82">
        <v>5121</v>
      </c>
      <c r="B5152" s="94">
        <f t="shared" si="1123"/>
        <v>5.2374404235741103E-43</v>
      </c>
      <c r="C5152" s="179">
        <f t="shared" si="1124"/>
        <v>5.2256256599874729E-43</v>
      </c>
      <c r="D5152" s="166">
        <f t="shared" si="1125"/>
        <v>2.2558277767625785E-3</v>
      </c>
      <c r="E5152" s="167">
        <f t="shared" si="1121"/>
        <v>24.291375447755232</v>
      </c>
      <c r="F5152" s="168">
        <f t="shared" si="1122"/>
        <v>11.554349872577967</v>
      </c>
      <c r="G5152" s="168">
        <f t="shared" si="1126"/>
        <v>401537.03473114525</v>
      </c>
      <c r="H5152" s="168">
        <f t="shared" si="1127"/>
        <v>271310.33852408634</v>
      </c>
      <c r="I5152" s="169">
        <f t="shared" si="1128"/>
        <v>672847.37325523165</v>
      </c>
      <c r="J5152" s="169">
        <f t="shared" ref="J5152:J5215" si="1130">J5151+(I5152-I5151)/(1+discountDaily)^A5152</f>
        <v>633128.34767729207</v>
      </c>
      <c r="K5152" s="95"/>
      <c r="L5152" s="265">
        <f t="shared" si="1129"/>
        <v>257915.62493747519</v>
      </c>
      <c r="M5152" s="265">
        <f>$G5152*NonHospFrac+theModel!$H5152*NonHospFrac</f>
        <v>414931.7483177564</v>
      </c>
      <c r="N5152" s="266">
        <f t="shared" ref="N5152:N5215" si="1131">L5152+M5152</f>
        <v>672847.37325523165</v>
      </c>
      <c r="O5152" s="159"/>
      <c r="P5152" s="265">
        <f t="shared" ref="P5152:P5215" si="1132">P5151+(L5152-L5151)/(1+discountDaily)^A5152</f>
        <v>242690.54164067961</v>
      </c>
      <c r="Q5152" s="265">
        <f t="shared" ref="Q5152:Q5215" si="1133">Q5151+(M5152-M5151)/(1+discountDaily)^B5152</f>
        <v>414930.1936760816</v>
      </c>
      <c r="R5152" s="266">
        <f t="shared" ref="R5152:R5215" si="1134">P5152+Q5152</f>
        <v>657620.73531676119</v>
      </c>
    </row>
    <row r="5153" spans="1:18" x14ac:dyDescent="0.3">
      <c r="A5153" s="82">
        <v>5122</v>
      </c>
      <c r="B5153" s="94">
        <f t="shared" si="1123"/>
        <v>5.1396026310919317E-43</v>
      </c>
      <c r="C5153" s="179">
        <f t="shared" si="1124"/>
        <v>5.1280085727151924E-43</v>
      </c>
      <c r="D5153" s="166">
        <f t="shared" si="1125"/>
        <v>2.2558277767625785E-3</v>
      </c>
      <c r="E5153" s="167">
        <f t="shared" ref="E5153:E5216" si="1135">C5153+E5152</f>
        <v>24.291375447755232</v>
      </c>
      <c r="F5153" s="168">
        <f t="shared" ref="F5153:F5216" si="1136">D5153+F5152</f>
        <v>11.55660570035473</v>
      </c>
      <c r="G5153" s="168">
        <f t="shared" si="1126"/>
        <v>401615.4293103586</v>
      </c>
      <c r="H5153" s="168">
        <f t="shared" si="1127"/>
        <v>271310.33852408634</v>
      </c>
      <c r="I5153" s="169">
        <f t="shared" si="1128"/>
        <v>672925.767834445</v>
      </c>
      <c r="J5153" s="169">
        <f t="shared" si="1130"/>
        <v>633191.97021178843</v>
      </c>
      <c r="K5153" s="95"/>
      <c r="L5153" s="265">
        <f t="shared" si="1129"/>
        <v>257945.67512076072</v>
      </c>
      <c r="M5153" s="265">
        <f>$G5153*NonHospFrac+theModel!$H5153*NonHospFrac</f>
        <v>414980.09271368419</v>
      </c>
      <c r="N5153" s="266">
        <f t="shared" si="1131"/>
        <v>672925.76783444488</v>
      </c>
      <c r="O5153" s="159"/>
      <c r="P5153" s="265">
        <f t="shared" si="1132"/>
        <v>242714.92940883769</v>
      </c>
      <c r="Q5153" s="265">
        <f t="shared" si="1133"/>
        <v>414978.5380720094</v>
      </c>
      <c r="R5153" s="266">
        <f t="shared" si="1134"/>
        <v>657693.46748084715</v>
      </c>
    </row>
    <row r="5154" spans="1:18" x14ac:dyDescent="0.3">
      <c r="A5154" s="82">
        <v>5123</v>
      </c>
      <c r="B5154" s="94">
        <f t="shared" si="1123"/>
        <v>5.0435924935068772E-43</v>
      </c>
      <c r="C5154" s="179">
        <f t="shared" si="1124"/>
        <v>5.0322150174653533E-43</v>
      </c>
      <c r="D5154" s="166">
        <f t="shared" si="1125"/>
        <v>2.2558277767625785E-3</v>
      </c>
      <c r="E5154" s="167">
        <f t="shared" si="1135"/>
        <v>24.291375447755232</v>
      </c>
      <c r="F5154" s="168">
        <f t="shared" si="1136"/>
        <v>11.558861528131493</v>
      </c>
      <c r="G5154" s="168">
        <f t="shared" si="1126"/>
        <v>401693.82388957212</v>
      </c>
      <c r="H5154" s="168">
        <f t="shared" si="1127"/>
        <v>271310.33852408634</v>
      </c>
      <c r="I5154" s="169">
        <f t="shared" si="1128"/>
        <v>673004.16241365846</v>
      </c>
      <c r="J5154" s="169">
        <f t="shared" si="1130"/>
        <v>633255.59015290509</v>
      </c>
      <c r="K5154" s="95"/>
      <c r="L5154" s="265">
        <f t="shared" si="1129"/>
        <v>257975.72530404635</v>
      </c>
      <c r="M5154" s="265">
        <f>$G5154*NonHospFrac+theModel!$H5154*NonHospFrac</f>
        <v>415028.4371096121</v>
      </c>
      <c r="N5154" s="266">
        <f t="shared" si="1131"/>
        <v>673004.16241365846</v>
      </c>
      <c r="O5154" s="159"/>
      <c r="P5154" s="265">
        <f t="shared" si="1132"/>
        <v>242739.31618290243</v>
      </c>
      <c r="Q5154" s="265">
        <f t="shared" si="1133"/>
        <v>415026.88246793731</v>
      </c>
      <c r="R5154" s="266">
        <f t="shared" si="1134"/>
        <v>657766.19865083974</v>
      </c>
    </row>
    <row r="5155" spans="1:18" x14ac:dyDescent="0.3">
      <c r="A5155" s="82">
        <v>5124</v>
      </c>
      <c r="B5155" s="94">
        <f t="shared" si="1123"/>
        <v>4.9493758693858029E-43</v>
      </c>
      <c r="C5155" s="179">
        <f t="shared" si="1124"/>
        <v>4.9382109298220039E-43</v>
      </c>
      <c r="D5155" s="166">
        <f t="shared" si="1125"/>
        <v>2.2558277767625785E-3</v>
      </c>
      <c r="E5155" s="167">
        <f t="shared" si="1135"/>
        <v>24.291375447755232</v>
      </c>
      <c r="F5155" s="168">
        <f t="shared" si="1136"/>
        <v>11.561117355908255</v>
      </c>
      <c r="G5155" s="168">
        <f t="shared" si="1126"/>
        <v>401772.21846878546</v>
      </c>
      <c r="H5155" s="168">
        <f t="shared" si="1127"/>
        <v>271310.33852408634</v>
      </c>
      <c r="I5155" s="169">
        <f t="shared" si="1128"/>
        <v>673082.5569928718</v>
      </c>
      <c r="J5155" s="169">
        <f t="shared" si="1130"/>
        <v>633319.20750074764</v>
      </c>
      <c r="K5155" s="95"/>
      <c r="L5155" s="265">
        <f t="shared" si="1129"/>
        <v>258005.77548733191</v>
      </c>
      <c r="M5155" s="265">
        <f>$G5155*NonHospFrac+theModel!$H5155*NonHospFrac</f>
        <v>415076.7815055399</v>
      </c>
      <c r="N5155" s="266">
        <f t="shared" si="1131"/>
        <v>673082.5569928718</v>
      </c>
      <c r="O5155" s="159"/>
      <c r="P5155" s="265">
        <f t="shared" si="1132"/>
        <v>242763.70196291417</v>
      </c>
      <c r="Q5155" s="265">
        <f t="shared" si="1133"/>
        <v>415075.2268638651</v>
      </c>
      <c r="R5155" s="266">
        <f t="shared" si="1134"/>
        <v>657838.92882677924</v>
      </c>
    </row>
    <row r="5156" spans="1:18" x14ac:dyDescent="0.3">
      <c r="A5156" s="82">
        <v>5125</v>
      </c>
      <c r="B5156" s="94">
        <f t="shared" si="1123"/>
        <v>4.8569192550737889E-43</v>
      </c>
      <c r="C5156" s="179">
        <f t="shared" si="1124"/>
        <v>4.8459628817087006E-43</v>
      </c>
      <c r="D5156" s="166">
        <f t="shared" si="1125"/>
        <v>2.2558277767625785E-3</v>
      </c>
      <c r="E5156" s="167">
        <f t="shared" si="1135"/>
        <v>24.291375447755232</v>
      </c>
      <c r="F5156" s="168">
        <f t="shared" si="1136"/>
        <v>11.563373183685018</v>
      </c>
      <c r="G5156" s="168">
        <f t="shared" si="1126"/>
        <v>401850.61304799898</v>
      </c>
      <c r="H5156" s="168">
        <f t="shared" si="1127"/>
        <v>271310.33852408634</v>
      </c>
      <c r="I5156" s="169">
        <f t="shared" si="1128"/>
        <v>673160.95157208527</v>
      </c>
      <c r="J5156" s="169">
        <f t="shared" si="1130"/>
        <v>633382.8222554219</v>
      </c>
      <c r="K5156" s="95"/>
      <c r="L5156" s="265">
        <f t="shared" si="1129"/>
        <v>258035.82567061752</v>
      </c>
      <c r="M5156" s="265">
        <f>$G5156*NonHospFrac+theModel!$H5156*NonHospFrac</f>
        <v>415125.12590146775</v>
      </c>
      <c r="N5156" s="266">
        <f t="shared" si="1131"/>
        <v>673160.95157208527</v>
      </c>
      <c r="O5156" s="159"/>
      <c r="P5156" s="265">
        <f t="shared" si="1132"/>
        <v>242788.08674891357</v>
      </c>
      <c r="Q5156" s="265">
        <f t="shared" si="1133"/>
        <v>415123.57125979295</v>
      </c>
      <c r="R5156" s="266">
        <f t="shared" si="1134"/>
        <v>657911.65800870652</v>
      </c>
    </row>
    <row r="5157" spans="1:18" x14ac:dyDescent="0.3">
      <c r="A5157" s="82">
        <v>5126</v>
      </c>
      <c r="B5157" s="94">
        <f t="shared" si="1123"/>
        <v>4.7661897727790142E-43</v>
      </c>
      <c r="C5157" s="179">
        <f t="shared" si="1124"/>
        <v>4.7554380695002578E-43</v>
      </c>
      <c r="D5157" s="166">
        <f t="shared" si="1125"/>
        <v>2.2558277767625785E-3</v>
      </c>
      <c r="E5157" s="167">
        <f t="shared" si="1135"/>
        <v>24.291375447755232</v>
      </c>
      <c r="F5157" s="168">
        <f t="shared" si="1136"/>
        <v>11.56562901146178</v>
      </c>
      <c r="G5157" s="168">
        <f t="shared" si="1126"/>
        <v>401929.00762721238</v>
      </c>
      <c r="H5157" s="168">
        <f t="shared" si="1127"/>
        <v>271310.33852408634</v>
      </c>
      <c r="I5157" s="169">
        <f t="shared" si="1128"/>
        <v>673239.34615129873</v>
      </c>
      <c r="J5157" s="169">
        <f t="shared" si="1130"/>
        <v>633446.43441703357</v>
      </c>
      <c r="K5157" s="95"/>
      <c r="L5157" s="265">
        <f t="shared" si="1129"/>
        <v>258065.8758539031</v>
      </c>
      <c r="M5157" s="265">
        <f>$G5157*NonHospFrac+theModel!$H5157*NonHospFrac</f>
        <v>415173.4702973956</v>
      </c>
      <c r="N5157" s="266">
        <f t="shared" si="1131"/>
        <v>673239.34615129873</v>
      </c>
      <c r="O5157" s="159"/>
      <c r="P5157" s="265">
        <f t="shared" si="1132"/>
        <v>242812.47054094105</v>
      </c>
      <c r="Q5157" s="265">
        <f t="shared" si="1133"/>
        <v>415171.9156557208</v>
      </c>
      <c r="R5157" s="266">
        <f t="shared" si="1134"/>
        <v>657984.38619666186</v>
      </c>
    </row>
    <row r="5158" spans="1:18" x14ac:dyDescent="0.3">
      <c r="A5158" s="82">
        <v>5127</v>
      </c>
      <c r="B5158" s="94">
        <f t="shared" si="1123"/>
        <v>4.6771551588824574E-43</v>
      </c>
      <c r="C5158" s="179">
        <f t="shared" si="1124"/>
        <v>4.6666043023588216E-43</v>
      </c>
      <c r="D5158" s="166">
        <f t="shared" si="1125"/>
        <v>2.2558277767625785E-3</v>
      </c>
      <c r="E5158" s="167">
        <f t="shared" si="1135"/>
        <v>24.291375447755232</v>
      </c>
      <c r="F5158" s="168">
        <f t="shared" si="1136"/>
        <v>11.567884839238543</v>
      </c>
      <c r="G5158" s="168">
        <f t="shared" si="1126"/>
        <v>402007.40220642579</v>
      </c>
      <c r="H5158" s="168">
        <f t="shared" si="1127"/>
        <v>271310.33852408634</v>
      </c>
      <c r="I5158" s="169">
        <f t="shared" si="1128"/>
        <v>673317.74073051219</v>
      </c>
      <c r="J5158" s="169">
        <f t="shared" si="1130"/>
        <v>633510.04398568836</v>
      </c>
      <c r="K5158" s="95"/>
      <c r="L5158" s="265">
        <f t="shared" si="1129"/>
        <v>258095.92603718865</v>
      </c>
      <c r="M5158" s="265">
        <f>$G5158*NonHospFrac+theModel!$H5158*NonHospFrac</f>
        <v>415221.81469332345</v>
      </c>
      <c r="N5158" s="266">
        <f t="shared" si="1131"/>
        <v>673317.74073051207</v>
      </c>
      <c r="O5158" s="159"/>
      <c r="P5158" s="265">
        <f t="shared" si="1132"/>
        <v>242836.85333903713</v>
      </c>
      <c r="Q5158" s="265">
        <f t="shared" si="1133"/>
        <v>415220.26005164866</v>
      </c>
      <c r="R5158" s="266">
        <f t="shared" si="1134"/>
        <v>658057.11339068576</v>
      </c>
    </row>
    <row r="5159" spans="1:18" x14ac:dyDescent="0.3">
      <c r="A5159" s="82">
        <v>5128</v>
      </c>
      <c r="B5159" s="94">
        <f t="shared" si="1123"/>
        <v>4.5897837524637824E-43</v>
      </c>
      <c r="C5159" s="179">
        <f t="shared" si="1124"/>
        <v>4.5794299907856412E-43</v>
      </c>
      <c r="D5159" s="166">
        <f t="shared" si="1125"/>
        <v>2.2558277767625785E-3</v>
      </c>
      <c r="E5159" s="167">
        <f t="shared" si="1135"/>
        <v>24.291375447755232</v>
      </c>
      <c r="F5159" s="168">
        <f t="shared" si="1136"/>
        <v>11.570140667015306</v>
      </c>
      <c r="G5159" s="168">
        <f t="shared" si="1126"/>
        <v>402085.79678563919</v>
      </c>
      <c r="H5159" s="168">
        <f t="shared" si="1127"/>
        <v>271310.33852408634</v>
      </c>
      <c r="I5159" s="169">
        <f t="shared" si="1128"/>
        <v>673396.13530972553</v>
      </c>
      <c r="J5159" s="169">
        <f t="shared" si="1130"/>
        <v>633573.65096149174</v>
      </c>
      <c r="K5159" s="95"/>
      <c r="L5159" s="265">
        <f t="shared" si="1129"/>
        <v>258125.97622047423</v>
      </c>
      <c r="M5159" s="265">
        <f>$G5159*NonHospFrac+theModel!$H5159*NonHospFrac</f>
        <v>415270.1590892513</v>
      </c>
      <c r="N5159" s="266">
        <f t="shared" si="1131"/>
        <v>673396.13530972553</v>
      </c>
      <c r="O5159" s="159"/>
      <c r="P5159" s="265">
        <f t="shared" si="1132"/>
        <v>242861.2351432424</v>
      </c>
      <c r="Q5159" s="265">
        <f t="shared" si="1133"/>
        <v>415268.60444757651</v>
      </c>
      <c r="R5159" s="266">
        <f t="shared" si="1134"/>
        <v>658129.83959081885</v>
      </c>
    </row>
    <row r="5160" spans="1:18" x14ac:dyDescent="0.3">
      <c r="A5160" s="82">
        <v>5129</v>
      </c>
      <c r="B5160" s="94">
        <f t="shared" si="1123"/>
        <v>4.5040444840437109E-43</v>
      </c>
      <c r="C5160" s="179">
        <f t="shared" si="1124"/>
        <v>4.4938841353888311E-43</v>
      </c>
      <c r="D5160" s="166">
        <f t="shared" si="1125"/>
        <v>2.2558277767625785E-3</v>
      </c>
      <c r="E5160" s="167">
        <f t="shared" si="1135"/>
        <v>24.291375447755232</v>
      </c>
      <c r="F5160" s="168">
        <f t="shared" si="1136"/>
        <v>11.572396494792068</v>
      </c>
      <c r="G5160" s="168">
        <f t="shared" si="1126"/>
        <v>402164.19136485254</v>
      </c>
      <c r="H5160" s="168">
        <f t="shared" si="1127"/>
        <v>271310.33852408634</v>
      </c>
      <c r="I5160" s="169">
        <f t="shared" si="1128"/>
        <v>673474.52988893888</v>
      </c>
      <c r="J5160" s="169">
        <f t="shared" si="1130"/>
        <v>633637.25534454954</v>
      </c>
      <c r="K5160" s="95"/>
      <c r="L5160" s="265">
        <f t="shared" si="1129"/>
        <v>258156.02640375978</v>
      </c>
      <c r="M5160" s="265">
        <f>$G5160*NonHospFrac+theModel!$H5160*NonHospFrac</f>
        <v>415318.50348517904</v>
      </c>
      <c r="N5160" s="266">
        <f t="shared" si="1131"/>
        <v>673474.52988893888</v>
      </c>
      <c r="O5160" s="159"/>
      <c r="P5160" s="265">
        <f t="shared" si="1132"/>
        <v>242885.6159535973</v>
      </c>
      <c r="Q5160" s="265">
        <f t="shared" si="1133"/>
        <v>415316.94884350424</v>
      </c>
      <c r="R5160" s="266">
        <f t="shared" si="1134"/>
        <v>658202.56479710154</v>
      </c>
    </row>
    <row r="5161" spans="1:18" x14ac:dyDescent="0.3">
      <c r="A5161" s="82">
        <v>5130</v>
      </c>
      <c r="B5161" s="94">
        <f t="shared" si="1123"/>
        <v>4.4199068645345896E-43</v>
      </c>
      <c r="C5161" s="179">
        <f t="shared" si="1124"/>
        <v>4.4099363158588687E-43</v>
      </c>
      <c r="D5161" s="166">
        <f t="shared" si="1125"/>
        <v>2.2558277767625785E-3</v>
      </c>
      <c r="E5161" s="167">
        <f t="shared" si="1135"/>
        <v>24.291375447755232</v>
      </c>
      <c r="F5161" s="168">
        <f t="shared" si="1136"/>
        <v>11.574652322568831</v>
      </c>
      <c r="G5161" s="168">
        <f t="shared" si="1126"/>
        <v>402242.58594406606</v>
      </c>
      <c r="H5161" s="168">
        <f t="shared" si="1127"/>
        <v>271310.33852408634</v>
      </c>
      <c r="I5161" s="169">
        <f t="shared" si="1128"/>
        <v>673552.92446815246</v>
      </c>
      <c r="J5161" s="169">
        <f t="shared" si="1130"/>
        <v>633700.85713496769</v>
      </c>
      <c r="K5161" s="95"/>
      <c r="L5161" s="265">
        <f t="shared" si="1129"/>
        <v>258186.07658704539</v>
      </c>
      <c r="M5161" s="265">
        <f>$G5161*NonHospFrac+theModel!$H5161*NonHospFrac</f>
        <v>415366.84788110701</v>
      </c>
      <c r="N5161" s="266">
        <f t="shared" si="1131"/>
        <v>673552.92446815246</v>
      </c>
      <c r="O5161" s="159"/>
      <c r="P5161" s="265">
        <f t="shared" si="1132"/>
        <v>242909.99577014241</v>
      </c>
      <c r="Q5161" s="265">
        <f t="shared" si="1133"/>
        <v>415365.29323943221</v>
      </c>
      <c r="R5161" s="266">
        <f t="shared" si="1134"/>
        <v>658275.28900957457</v>
      </c>
    </row>
    <row r="5162" spans="1:18" x14ac:dyDescent="0.3">
      <c r="A5162" s="82">
        <v>5131</v>
      </c>
      <c r="B5162" s="94">
        <f t="shared" si="1123"/>
        <v>4.3373409743994334E-43</v>
      </c>
      <c r="C5162" s="179">
        <f t="shared" si="1124"/>
        <v>4.3275566801520928E-43</v>
      </c>
      <c r="D5162" s="166">
        <f t="shared" si="1125"/>
        <v>2.2558277767625785E-3</v>
      </c>
      <c r="E5162" s="167">
        <f t="shared" si="1135"/>
        <v>24.291375447755232</v>
      </c>
      <c r="F5162" s="168">
        <f t="shared" si="1136"/>
        <v>11.576908150345593</v>
      </c>
      <c r="G5162" s="168">
        <f t="shared" si="1126"/>
        <v>402320.9805232794</v>
      </c>
      <c r="H5162" s="168">
        <f t="shared" si="1127"/>
        <v>271310.33852408634</v>
      </c>
      <c r="I5162" s="169">
        <f t="shared" si="1128"/>
        <v>673631.3190473658</v>
      </c>
      <c r="J5162" s="169">
        <f t="shared" si="1130"/>
        <v>633764.45633285143</v>
      </c>
      <c r="K5162" s="95"/>
      <c r="L5162" s="265">
        <f t="shared" si="1129"/>
        <v>258216.12677033094</v>
      </c>
      <c r="M5162" s="265">
        <f>$G5162*NonHospFrac+theModel!$H5162*NonHospFrac</f>
        <v>415415.19227703474</v>
      </c>
      <c r="N5162" s="266">
        <f t="shared" si="1131"/>
        <v>673631.31904736569</v>
      </c>
      <c r="O5162" s="159"/>
      <c r="P5162" s="265">
        <f t="shared" si="1132"/>
        <v>242934.37459291818</v>
      </c>
      <c r="Q5162" s="265">
        <f t="shared" si="1133"/>
        <v>415413.63763535995</v>
      </c>
      <c r="R5162" s="266">
        <f t="shared" si="1134"/>
        <v>658348.01222827809</v>
      </c>
    </row>
    <row r="5163" spans="1:18" x14ac:dyDescent="0.3">
      <c r="A5163" s="82">
        <v>5132</v>
      </c>
      <c r="B5163" s="94">
        <f t="shared" si="1123"/>
        <v>4.2563174530115114E-43</v>
      </c>
      <c r="C5163" s="179">
        <f t="shared" si="1124"/>
        <v>4.2467159338742885E-43</v>
      </c>
      <c r="D5163" s="166">
        <f t="shared" si="1125"/>
        <v>2.2558277767625785E-3</v>
      </c>
      <c r="E5163" s="167">
        <f t="shared" si="1135"/>
        <v>24.291375447755232</v>
      </c>
      <c r="F5163" s="168">
        <f t="shared" si="1136"/>
        <v>11.579163978122356</v>
      </c>
      <c r="G5163" s="168">
        <f t="shared" si="1126"/>
        <v>402399.37510249292</v>
      </c>
      <c r="H5163" s="168">
        <f t="shared" si="1127"/>
        <v>271310.33852408634</v>
      </c>
      <c r="I5163" s="169">
        <f t="shared" si="1128"/>
        <v>673709.71362657927</v>
      </c>
      <c r="J5163" s="169">
        <f t="shared" si="1130"/>
        <v>633828.05293830682</v>
      </c>
      <c r="K5163" s="95"/>
      <c r="L5163" s="265">
        <f t="shared" si="1129"/>
        <v>258246.17695361655</v>
      </c>
      <c r="M5163" s="265">
        <f>$G5163*NonHospFrac+theModel!$H5163*NonHospFrac</f>
        <v>415463.53667296271</v>
      </c>
      <c r="N5163" s="266">
        <f t="shared" si="1131"/>
        <v>673709.71362657927</v>
      </c>
      <c r="O5163" s="159"/>
      <c r="P5163" s="265">
        <f t="shared" si="1132"/>
        <v>242958.75242196515</v>
      </c>
      <c r="Q5163" s="265">
        <f t="shared" si="1133"/>
        <v>415461.98203128792</v>
      </c>
      <c r="R5163" s="266">
        <f t="shared" si="1134"/>
        <v>658420.7344532531</v>
      </c>
    </row>
    <row r="5164" spans="1:18" x14ac:dyDescent="0.3">
      <c r="A5164" s="82">
        <v>5133</v>
      </c>
      <c r="B5164" s="94">
        <f t="shared" si="1123"/>
        <v>4.176807488214331E-43</v>
      </c>
      <c r="C5164" s="179">
        <f t="shared" si="1124"/>
        <v>4.1673853298642271E-43</v>
      </c>
      <c r="D5164" s="166">
        <f t="shared" si="1125"/>
        <v>2.2558277767625785E-3</v>
      </c>
      <c r="E5164" s="167">
        <f t="shared" si="1135"/>
        <v>24.291375447755232</v>
      </c>
      <c r="F5164" s="168">
        <f t="shared" si="1136"/>
        <v>11.581419805899118</v>
      </c>
      <c r="G5164" s="168">
        <f t="shared" si="1126"/>
        <v>402477.76968170627</v>
      </c>
      <c r="H5164" s="168">
        <f t="shared" si="1127"/>
        <v>271310.33852408634</v>
      </c>
      <c r="I5164" s="169">
        <f t="shared" si="1128"/>
        <v>673788.10820579261</v>
      </c>
      <c r="J5164" s="169">
        <f t="shared" si="1130"/>
        <v>633891.64695143921</v>
      </c>
      <c r="K5164" s="95"/>
      <c r="L5164" s="265">
        <f t="shared" si="1129"/>
        <v>258276.2271369021</v>
      </c>
      <c r="M5164" s="265">
        <f>$G5164*NonHospFrac+theModel!$H5164*NonHospFrac</f>
        <v>415511.88106889045</v>
      </c>
      <c r="N5164" s="266">
        <f t="shared" si="1131"/>
        <v>673788.10820579249</v>
      </c>
      <c r="O5164" s="159"/>
      <c r="P5164" s="265">
        <f t="shared" si="1132"/>
        <v>242983.1292573238</v>
      </c>
      <c r="Q5164" s="265">
        <f t="shared" si="1133"/>
        <v>415510.32642721565</v>
      </c>
      <c r="R5164" s="266">
        <f t="shared" si="1134"/>
        <v>658493.4556845394</v>
      </c>
    </row>
    <row r="5165" spans="1:18" x14ac:dyDescent="0.3">
      <c r="A5165" s="82">
        <v>5134</v>
      </c>
      <c r="B5165" s="94">
        <f t="shared" si="1123"/>
        <v>4.0987828060756561E-43</v>
      </c>
      <c r="C5165" s="179">
        <f t="shared" si="1124"/>
        <v>4.0895366579707936E-43</v>
      </c>
      <c r="D5165" s="166">
        <f t="shared" si="1125"/>
        <v>2.2558277767625785E-3</v>
      </c>
      <c r="E5165" s="167">
        <f t="shared" si="1135"/>
        <v>24.291375447755232</v>
      </c>
      <c r="F5165" s="168">
        <f t="shared" si="1136"/>
        <v>11.583675633675881</v>
      </c>
      <c r="G5165" s="168">
        <f t="shared" si="1126"/>
        <v>402556.16426091973</v>
      </c>
      <c r="H5165" s="168">
        <f t="shared" si="1127"/>
        <v>271310.33852408634</v>
      </c>
      <c r="I5165" s="169">
        <f t="shared" si="1128"/>
        <v>673866.50278500607</v>
      </c>
      <c r="J5165" s="169">
        <f t="shared" si="1130"/>
        <v>633955.23837235454</v>
      </c>
      <c r="K5165" s="95"/>
      <c r="L5165" s="265">
        <f t="shared" si="1129"/>
        <v>258306.27732018771</v>
      </c>
      <c r="M5165" s="265">
        <f>$G5165*NonHospFrac+theModel!$H5165*NonHospFrac</f>
        <v>415560.22546481836</v>
      </c>
      <c r="N5165" s="266">
        <f t="shared" si="1131"/>
        <v>673866.50278500607</v>
      </c>
      <c r="O5165" s="159"/>
      <c r="P5165" s="265">
        <f t="shared" si="1132"/>
        <v>243007.50509903469</v>
      </c>
      <c r="Q5165" s="265">
        <f t="shared" si="1133"/>
        <v>415558.67082314356</v>
      </c>
      <c r="R5165" s="266">
        <f t="shared" si="1134"/>
        <v>658566.1759221782</v>
      </c>
    </row>
    <row r="5166" spans="1:18" x14ac:dyDescent="0.3">
      <c r="A5166" s="82">
        <v>5135</v>
      </c>
      <c r="B5166" s="94">
        <f t="shared" si="1123"/>
        <v>4.0222156608332877E-43</v>
      </c>
      <c r="C5166" s="179">
        <f t="shared" si="1124"/>
        <v>4.0131422350214506E-43</v>
      </c>
      <c r="D5166" s="166">
        <f t="shared" si="1125"/>
        <v>2.2558277767625785E-3</v>
      </c>
      <c r="E5166" s="167">
        <f t="shared" si="1135"/>
        <v>24.291375447755232</v>
      </c>
      <c r="F5166" s="168">
        <f t="shared" si="1136"/>
        <v>11.585931461452644</v>
      </c>
      <c r="G5166" s="168">
        <f t="shared" si="1126"/>
        <v>402634.55884013308</v>
      </c>
      <c r="H5166" s="168">
        <f t="shared" si="1127"/>
        <v>271310.33852408634</v>
      </c>
      <c r="I5166" s="169">
        <f t="shared" si="1128"/>
        <v>673944.89736421942</v>
      </c>
      <c r="J5166" s="169">
        <f t="shared" si="1130"/>
        <v>634018.82720115827</v>
      </c>
      <c r="K5166" s="95"/>
      <c r="L5166" s="265">
        <f t="shared" si="1129"/>
        <v>258336.32750347327</v>
      </c>
      <c r="M5166" s="265">
        <f>$G5166*NonHospFrac+theModel!$H5166*NonHospFrac</f>
        <v>415608.56986074615</v>
      </c>
      <c r="N5166" s="266">
        <f t="shared" si="1131"/>
        <v>673944.89736421942</v>
      </c>
      <c r="O5166" s="159"/>
      <c r="P5166" s="265">
        <f t="shared" si="1132"/>
        <v>243031.87994713825</v>
      </c>
      <c r="Q5166" s="265">
        <f t="shared" si="1133"/>
        <v>415607.01521907136</v>
      </c>
      <c r="R5166" s="266">
        <f t="shared" si="1134"/>
        <v>658638.89516620967</v>
      </c>
    </row>
    <row r="5167" spans="1:18" x14ac:dyDescent="0.3">
      <c r="A5167" s="82">
        <v>5136</v>
      </c>
      <c r="B5167" s="94">
        <f t="shared" si="1123"/>
        <v>3.9470788250286078E-43</v>
      </c>
      <c r="C5167" s="179">
        <f t="shared" si="1124"/>
        <v>3.9381748949780369E-43</v>
      </c>
      <c r="D5167" s="166">
        <f t="shared" si="1125"/>
        <v>2.2558277767625785E-3</v>
      </c>
      <c r="E5167" s="167">
        <f t="shared" si="1135"/>
        <v>24.291375447755232</v>
      </c>
      <c r="F5167" s="168">
        <f t="shared" si="1136"/>
        <v>11.588187289229406</v>
      </c>
      <c r="G5167" s="168">
        <f t="shared" si="1126"/>
        <v>402712.9534193466</v>
      </c>
      <c r="H5167" s="168">
        <f t="shared" si="1127"/>
        <v>271310.33852408634</v>
      </c>
      <c r="I5167" s="169">
        <f t="shared" si="1128"/>
        <v>674023.291943433</v>
      </c>
      <c r="J5167" s="169">
        <f t="shared" si="1130"/>
        <v>634082.41343795636</v>
      </c>
      <c r="K5167" s="95"/>
      <c r="L5167" s="265">
        <f t="shared" si="1129"/>
        <v>258366.37768675887</v>
      </c>
      <c r="M5167" s="265">
        <f>$G5167*NonHospFrac+theModel!$H5167*NonHospFrac</f>
        <v>415656.914256674</v>
      </c>
      <c r="N5167" s="266">
        <f t="shared" si="1131"/>
        <v>674023.29194343288</v>
      </c>
      <c r="O5167" s="159"/>
      <c r="P5167" s="265">
        <f t="shared" si="1132"/>
        <v>243056.25380167505</v>
      </c>
      <c r="Q5167" s="265">
        <f t="shared" si="1133"/>
        <v>415655.35961499921</v>
      </c>
      <c r="R5167" s="266">
        <f t="shared" si="1134"/>
        <v>658711.61341667431</v>
      </c>
    </row>
    <row r="5168" spans="1:18" x14ac:dyDescent="0.3">
      <c r="A5168" s="82">
        <v>5137</v>
      </c>
      <c r="B5168" s="94">
        <f t="shared" si="1123"/>
        <v>3.8733455798244302E-43</v>
      </c>
      <c r="C5168" s="179">
        <f t="shared" si="1124"/>
        <v>3.8646079792764615E-43</v>
      </c>
      <c r="D5168" s="166">
        <f t="shared" si="1125"/>
        <v>2.2558277767625785E-3</v>
      </c>
      <c r="E5168" s="167">
        <f t="shared" si="1135"/>
        <v>24.291375447755232</v>
      </c>
      <c r="F5168" s="168">
        <f t="shared" si="1136"/>
        <v>11.590443117006169</v>
      </c>
      <c r="G5168" s="168">
        <f t="shared" si="1126"/>
        <v>402791.34799855994</v>
      </c>
      <c r="H5168" s="168">
        <f t="shared" si="1127"/>
        <v>271310.33852408634</v>
      </c>
      <c r="I5168" s="169">
        <f t="shared" si="1128"/>
        <v>674101.68652264634</v>
      </c>
      <c r="J5168" s="169">
        <f t="shared" si="1130"/>
        <v>634145.99708285404</v>
      </c>
      <c r="K5168" s="95"/>
      <c r="L5168" s="265">
        <f t="shared" si="1129"/>
        <v>258396.42787004443</v>
      </c>
      <c r="M5168" s="265">
        <f>$G5168*NonHospFrac+theModel!$H5168*NonHospFrac</f>
        <v>415705.25865260186</v>
      </c>
      <c r="N5168" s="266">
        <f t="shared" si="1131"/>
        <v>674101.68652264634</v>
      </c>
      <c r="O5168" s="159"/>
      <c r="P5168" s="265">
        <f t="shared" si="1132"/>
        <v>243080.62666268551</v>
      </c>
      <c r="Q5168" s="265">
        <f t="shared" si="1133"/>
        <v>415703.70401092706</v>
      </c>
      <c r="R5168" s="266">
        <f t="shared" si="1134"/>
        <v>658784.33067361254</v>
      </c>
    </row>
    <row r="5169" spans="1:18" x14ac:dyDescent="0.3">
      <c r="A5169" s="82">
        <v>5138</v>
      </c>
      <c r="B5169" s="94">
        <f t="shared" si="1123"/>
        <v>3.8009897055037185E-43</v>
      </c>
      <c r="C5169" s="179">
        <f t="shared" si="1124"/>
        <v>3.7924153273468549E-43</v>
      </c>
      <c r="D5169" s="166">
        <f t="shared" si="1125"/>
        <v>2.2558277767625785E-3</v>
      </c>
      <c r="E5169" s="167">
        <f t="shared" si="1135"/>
        <v>24.291375447755232</v>
      </c>
      <c r="F5169" s="168">
        <f t="shared" si="1136"/>
        <v>11.592698944782931</v>
      </c>
      <c r="G5169" s="168">
        <f t="shared" si="1126"/>
        <v>402869.7425777734</v>
      </c>
      <c r="H5169" s="168">
        <f t="shared" si="1127"/>
        <v>271310.33852408634</v>
      </c>
      <c r="I5169" s="169">
        <f t="shared" si="1128"/>
        <v>674180.08110185969</v>
      </c>
      <c r="J5169" s="169">
        <f t="shared" si="1130"/>
        <v>634209.57813595724</v>
      </c>
      <c r="K5169" s="95"/>
      <c r="L5169" s="265">
        <f t="shared" si="1129"/>
        <v>258426.47805333001</v>
      </c>
      <c r="M5169" s="265">
        <f>$G5169*NonHospFrac+theModel!$H5169*NonHospFrac</f>
        <v>415753.60304852971</v>
      </c>
      <c r="N5169" s="266">
        <f t="shared" si="1131"/>
        <v>674180.08110185969</v>
      </c>
      <c r="O5169" s="159"/>
      <c r="P5169" s="265">
        <f t="shared" si="1132"/>
        <v>243104.9985302102</v>
      </c>
      <c r="Q5169" s="265">
        <f t="shared" si="1133"/>
        <v>415752.04840685491</v>
      </c>
      <c r="R5169" s="266">
        <f t="shared" si="1134"/>
        <v>658857.04693706508</v>
      </c>
    </row>
    <row r="5170" spans="1:18" x14ac:dyDescent="0.3">
      <c r="A5170" s="82">
        <v>5139</v>
      </c>
      <c r="B5170" s="94">
        <f t="shared" si="1123"/>
        <v>3.729985472145793E-43</v>
      </c>
      <c r="C5170" s="179">
        <f t="shared" si="1124"/>
        <v>3.7215712673108053E-43</v>
      </c>
      <c r="D5170" s="166">
        <f t="shared" si="1125"/>
        <v>2.2558277767625785E-3</v>
      </c>
      <c r="E5170" s="167">
        <f t="shared" si="1135"/>
        <v>24.291375447755232</v>
      </c>
      <c r="F5170" s="168">
        <f t="shared" si="1136"/>
        <v>11.594954772559694</v>
      </c>
      <c r="G5170" s="168">
        <f t="shared" si="1126"/>
        <v>402948.13715698675</v>
      </c>
      <c r="H5170" s="168">
        <f t="shared" si="1127"/>
        <v>271310.33852408634</v>
      </c>
      <c r="I5170" s="169">
        <f t="shared" si="1128"/>
        <v>674258.47568107303</v>
      </c>
      <c r="J5170" s="169">
        <f t="shared" si="1130"/>
        <v>634273.15659737156</v>
      </c>
      <c r="K5170" s="95"/>
      <c r="L5170" s="265">
        <f t="shared" si="1129"/>
        <v>258456.52823661556</v>
      </c>
      <c r="M5170" s="265">
        <f>$G5170*NonHospFrac+theModel!$H5170*NonHospFrac</f>
        <v>415801.9474444575</v>
      </c>
      <c r="N5170" s="266">
        <f t="shared" si="1131"/>
        <v>674258.47568107303</v>
      </c>
      <c r="O5170" s="159"/>
      <c r="P5170" s="265">
        <f t="shared" si="1132"/>
        <v>243129.36940428955</v>
      </c>
      <c r="Q5170" s="265">
        <f t="shared" si="1133"/>
        <v>415800.39280278271</v>
      </c>
      <c r="R5170" s="266">
        <f t="shared" si="1134"/>
        <v>658929.76220707223</v>
      </c>
    </row>
    <row r="5171" spans="1:18" x14ac:dyDescent="0.3">
      <c r="A5171" s="82">
        <v>5140</v>
      </c>
      <c r="B5171" s="94">
        <f t="shared" si="1123"/>
        <v>3.6603076304767067E-43</v>
      </c>
      <c r="C5171" s="179">
        <f t="shared" si="1124"/>
        <v>3.6520506068523816E-43</v>
      </c>
      <c r="D5171" s="166">
        <f t="shared" si="1125"/>
        <v>2.2558277767625785E-3</v>
      </c>
      <c r="E5171" s="167">
        <f t="shared" si="1135"/>
        <v>24.291375447755232</v>
      </c>
      <c r="F5171" s="168">
        <f t="shared" si="1136"/>
        <v>11.597210600336457</v>
      </c>
      <c r="G5171" s="168">
        <f t="shared" si="1126"/>
        <v>403026.53173620027</v>
      </c>
      <c r="H5171" s="168">
        <f t="shared" si="1127"/>
        <v>271310.33852408634</v>
      </c>
      <c r="I5171" s="169">
        <f t="shared" si="1128"/>
        <v>674336.87026028661</v>
      </c>
      <c r="J5171" s="169">
        <f t="shared" si="1130"/>
        <v>634336.73246720282</v>
      </c>
      <c r="K5171" s="95"/>
      <c r="L5171" s="265">
        <f t="shared" si="1129"/>
        <v>258486.57841990117</v>
      </c>
      <c r="M5171" s="265">
        <f>$G5171*NonHospFrac+theModel!$H5171*NonHospFrac</f>
        <v>415850.29184038541</v>
      </c>
      <c r="N5171" s="266">
        <f t="shared" si="1131"/>
        <v>674336.87026028661</v>
      </c>
      <c r="O5171" s="159"/>
      <c r="P5171" s="265">
        <f t="shared" si="1132"/>
        <v>243153.73928496416</v>
      </c>
      <c r="Q5171" s="265">
        <f t="shared" si="1133"/>
        <v>415848.73719871062</v>
      </c>
      <c r="R5171" s="266">
        <f t="shared" si="1134"/>
        <v>659002.47648367472</v>
      </c>
    </row>
    <row r="5172" spans="1:18" x14ac:dyDescent="0.3">
      <c r="A5172" s="82">
        <v>5141</v>
      </c>
      <c r="B5172" s="94">
        <f t="shared" si="1123"/>
        <v>3.591931402890549E-43</v>
      </c>
      <c r="C5172" s="179">
        <f t="shared" si="1124"/>
        <v>3.5838286242596827E-43</v>
      </c>
      <c r="D5172" s="166">
        <f t="shared" si="1125"/>
        <v>2.2558277767625785E-3</v>
      </c>
      <c r="E5172" s="167">
        <f t="shared" si="1135"/>
        <v>24.291375447755232</v>
      </c>
      <c r="F5172" s="168">
        <f t="shared" si="1136"/>
        <v>11.599466428113219</v>
      </c>
      <c r="G5172" s="168">
        <f t="shared" si="1126"/>
        <v>403104.92631541361</v>
      </c>
      <c r="H5172" s="168">
        <f t="shared" si="1127"/>
        <v>271310.33852408634</v>
      </c>
      <c r="I5172" s="169">
        <f t="shared" si="1128"/>
        <v>674415.26483949996</v>
      </c>
      <c r="J5172" s="169">
        <f t="shared" si="1130"/>
        <v>634400.30574555625</v>
      </c>
      <c r="K5172" s="95"/>
      <c r="L5172" s="265">
        <f t="shared" si="1129"/>
        <v>258516.62860318672</v>
      </c>
      <c r="M5172" s="265">
        <f>$G5172*NonHospFrac+theModel!$H5172*NonHospFrac</f>
        <v>415898.63623631321</v>
      </c>
      <c r="N5172" s="266">
        <f t="shared" si="1131"/>
        <v>674415.26483949996</v>
      </c>
      <c r="O5172" s="159"/>
      <c r="P5172" s="265">
        <f t="shared" si="1132"/>
        <v>243178.1081722744</v>
      </c>
      <c r="Q5172" s="265">
        <f t="shared" si="1133"/>
        <v>415897.08159463841</v>
      </c>
      <c r="R5172" s="266">
        <f t="shared" si="1134"/>
        <v>659075.18976691284</v>
      </c>
    </row>
    <row r="5173" spans="1:18" x14ac:dyDescent="0.3">
      <c r="A5173" s="82">
        <v>5142</v>
      </c>
      <c r="B5173" s="94">
        <f t="shared" si="1123"/>
        <v>3.5248324746384655E-43</v>
      </c>
      <c r="C5173" s="179">
        <f t="shared" si="1124"/>
        <v>3.5168810596337411E-43</v>
      </c>
      <c r="D5173" s="166">
        <f t="shared" si="1125"/>
        <v>2.2558277767625785E-3</v>
      </c>
      <c r="E5173" s="167">
        <f t="shared" si="1135"/>
        <v>24.291375447755232</v>
      </c>
      <c r="F5173" s="168">
        <f t="shared" si="1136"/>
        <v>11.601722255889982</v>
      </c>
      <c r="G5173" s="168">
        <f t="shared" si="1126"/>
        <v>403183.32089462713</v>
      </c>
      <c r="H5173" s="168">
        <f t="shared" si="1127"/>
        <v>271310.33852408634</v>
      </c>
      <c r="I5173" s="169">
        <f t="shared" si="1128"/>
        <v>674493.65941871353</v>
      </c>
      <c r="J5173" s="169">
        <f t="shared" si="1130"/>
        <v>634463.87643253792</v>
      </c>
      <c r="K5173" s="95"/>
      <c r="L5173" s="265">
        <f t="shared" si="1129"/>
        <v>258546.67878647236</v>
      </c>
      <c r="M5173" s="265">
        <f>$G5173*NonHospFrac+theModel!$H5173*NonHospFrac</f>
        <v>415946.98063224112</v>
      </c>
      <c r="N5173" s="266">
        <f t="shared" si="1131"/>
        <v>674493.65941871353</v>
      </c>
      <c r="O5173" s="159"/>
      <c r="P5173" s="265">
        <f t="shared" si="1132"/>
        <v>243202.47606626089</v>
      </c>
      <c r="Q5173" s="265">
        <f t="shared" si="1133"/>
        <v>415945.42599056632</v>
      </c>
      <c r="R5173" s="266">
        <f t="shared" si="1134"/>
        <v>659147.90205682721</v>
      </c>
    </row>
    <row r="5174" spans="1:18" x14ac:dyDescent="0.3">
      <c r="A5174" s="82">
        <v>5143</v>
      </c>
      <c r="B5174" s="94">
        <f t="shared" si="1123"/>
        <v>3.4589869851823258E-43</v>
      </c>
      <c r="C5174" s="179">
        <f t="shared" si="1124"/>
        <v>3.4511841062616912E-43</v>
      </c>
      <c r="D5174" s="166">
        <f t="shared" si="1125"/>
        <v>2.2558277767625785E-3</v>
      </c>
      <c r="E5174" s="167">
        <f t="shared" si="1135"/>
        <v>24.291375447755232</v>
      </c>
      <c r="F5174" s="168">
        <f t="shared" si="1136"/>
        <v>11.603978083666744</v>
      </c>
      <c r="G5174" s="168">
        <f t="shared" si="1126"/>
        <v>403261.71547384054</v>
      </c>
      <c r="H5174" s="168">
        <f t="shared" si="1127"/>
        <v>271310.33852408634</v>
      </c>
      <c r="I5174" s="169">
        <f t="shared" si="1128"/>
        <v>674572.05399792688</v>
      </c>
      <c r="J5174" s="169">
        <f t="shared" si="1130"/>
        <v>634527.44452825305</v>
      </c>
      <c r="K5174" s="95"/>
      <c r="L5174" s="265">
        <f t="shared" si="1129"/>
        <v>258576.72896975791</v>
      </c>
      <c r="M5174" s="265">
        <f>$G5174*NonHospFrac+theModel!$H5174*NonHospFrac</f>
        <v>415995.32502816897</v>
      </c>
      <c r="N5174" s="266">
        <f t="shared" si="1131"/>
        <v>674572.05399792688</v>
      </c>
      <c r="O5174" s="159"/>
      <c r="P5174" s="265">
        <f t="shared" si="1132"/>
        <v>243226.84296696397</v>
      </c>
      <c r="Q5174" s="265">
        <f t="shared" si="1133"/>
        <v>415993.77038649417</v>
      </c>
      <c r="R5174" s="266">
        <f t="shared" si="1134"/>
        <v>659220.61335345812</v>
      </c>
    </row>
    <row r="5175" spans="1:18" x14ac:dyDescent="0.3">
      <c r="A5175" s="82">
        <v>5144</v>
      </c>
      <c r="B5175" s="94">
        <f t="shared" si="1123"/>
        <v>3.3943715197096167E-43</v>
      </c>
      <c r="C5175" s="179">
        <f t="shared" si="1124"/>
        <v>3.3867144021508041E-43</v>
      </c>
      <c r="D5175" s="166">
        <f t="shared" si="1125"/>
        <v>2.2558277767625785E-3</v>
      </c>
      <c r="E5175" s="167">
        <f t="shared" si="1135"/>
        <v>24.291375447755232</v>
      </c>
      <c r="F5175" s="168">
        <f t="shared" si="1136"/>
        <v>11.606233911443507</v>
      </c>
      <c r="G5175" s="168">
        <f t="shared" si="1126"/>
        <v>403340.11005305394</v>
      </c>
      <c r="H5175" s="168">
        <f t="shared" si="1127"/>
        <v>271310.33852408634</v>
      </c>
      <c r="I5175" s="169">
        <f t="shared" si="1128"/>
        <v>674650.44857714023</v>
      </c>
      <c r="J5175" s="169">
        <f t="shared" si="1130"/>
        <v>634591.01003280748</v>
      </c>
      <c r="K5175" s="95"/>
      <c r="L5175" s="265">
        <f t="shared" si="1129"/>
        <v>258606.77915304349</v>
      </c>
      <c r="M5175" s="265">
        <f>$G5175*NonHospFrac+theModel!$H5175*NonHospFrac</f>
        <v>416043.66942409676</v>
      </c>
      <c r="N5175" s="266">
        <f t="shared" si="1131"/>
        <v>674650.44857714023</v>
      </c>
      <c r="O5175" s="159"/>
      <c r="P5175" s="265">
        <f t="shared" si="1132"/>
        <v>243251.20887442425</v>
      </c>
      <c r="Q5175" s="265">
        <f t="shared" si="1133"/>
        <v>416042.11478242197</v>
      </c>
      <c r="R5175" s="266">
        <f t="shared" si="1134"/>
        <v>659293.32365684619</v>
      </c>
    </row>
    <row r="5176" spans="1:18" x14ac:dyDescent="0.3">
      <c r="A5176" s="82">
        <v>5145</v>
      </c>
      <c r="B5176" s="94">
        <f t="shared" si="1123"/>
        <v>3.3309631008076139E-43</v>
      </c>
      <c r="C5176" s="179">
        <f t="shared" si="1124"/>
        <v>3.3234490217214408E-43</v>
      </c>
      <c r="D5176" s="166">
        <f t="shared" si="1125"/>
        <v>2.2558277767625785E-3</v>
      </c>
      <c r="E5176" s="167">
        <f t="shared" si="1135"/>
        <v>24.291375447755232</v>
      </c>
      <c r="F5176" s="168">
        <f t="shared" si="1136"/>
        <v>11.608489739220269</v>
      </c>
      <c r="G5176" s="168">
        <f t="shared" si="1126"/>
        <v>403418.5046322674</v>
      </c>
      <c r="H5176" s="168">
        <f t="shared" si="1127"/>
        <v>271310.33852408634</v>
      </c>
      <c r="I5176" s="169">
        <f t="shared" si="1128"/>
        <v>674728.8431563538</v>
      </c>
      <c r="J5176" s="169">
        <f t="shared" si="1130"/>
        <v>634654.5729463069</v>
      </c>
      <c r="K5176" s="95"/>
      <c r="L5176" s="265">
        <f t="shared" si="1129"/>
        <v>258636.82933632907</v>
      </c>
      <c r="M5176" s="265">
        <f>$G5176*NonHospFrac+theModel!$H5176*NonHospFrac</f>
        <v>416092.01382002467</v>
      </c>
      <c r="N5176" s="266">
        <f t="shared" si="1131"/>
        <v>674728.8431563538</v>
      </c>
      <c r="O5176" s="159"/>
      <c r="P5176" s="265">
        <f t="shared" si="1132"/>
        <v>243275.57378868217</v>
      </c>
      <c r="Q5176" s="265">
        <f t="shared" si="1133"/>
        <v>416090.45917834988</v>
      </c>
      <c r="R5176" s="266">
        <f t="shared" si="1134"/>
        <v>659366.03296703205</v>
      </c>
    </row>
    <row r="5177" spans="1:18" x14ac:dyDescent="0.3">
      <c r="A5177" s="82">
        <v>5146</v>
      </c>
      <c r="B5177" s="94">
        <f t="shared" si="1123"/>
        <v>3.2687391802918336E-43</v>
      </c>
      <c r="C5177" s="179">
        <f t="shared" si="1124"/>
        <v>3.2613654676539391E-43</v>
      </c>
      <c r="D5177" s="166">
        <f t="shared" si="1125"/>
        <v>2.2558277767625785E-3</v>
      </c>
      <c r="E5177" s="167">
        <f t="shared" si="1135"/>
        <v>24.291375447755232</v>
      </c>
      <c r="F5177" s="168">
        <f t="shared" si="1136"/>
        <v>11.610745566997032</v>
      </c>
      <c r="G5177" s="168">
        <f t="shared" si="1126"/>
        <v>403496.89921148081</v>
      </c>
      <c r="H5177" s="168">
        <f t="shared" si="1127"/>
        <v>271310.33852408634</v>
      </c>
      <c r="I5177" s="169">
        <f t="shared" si="1128"/>
        <v>674807.23773556715</v>
      </c>
      <c r="J5177" s="169">
        <f t="shared" si="1130"/>
        <v>634718.13326885668</v>
      </c>
      <c r="K5177" s="95"/>
      <c r="L5177" s="265">
        <f t="shared" si="1129"/>
        <v>258666.87951961465</v>
      </c>
      <c r="M5177" s="265">
        <f>$G5177*NonHospFrac+theModel!$H5177*NonHospFrac</f>
        <v>416140.35821595247</v>
      </c>
      <c r="N5177" s="266">
        <f t="shared" si="1131"/>
        <v>674807.23773556715</v>
      </c>
      <c r="O5177" s="159"/>
      <c r="P5177" s="265">
        <f t="shared" si="1132"/>
        <v>243299.93770977823</v>
      </c>
      <c r="Q5177" s="265">
        <f t="shared" si="1133"/>
        <v>416138.80357427767</v>
      </c>
      <c r="R5177" s="266">
        <f t="shared" si="1134"/>
        <v>659438.74128405587</v>
      </c>
    </row>
    <row r="5178" spans="1:18" x14ac:dyDescent="0.3">
      <c r="A5178" s="82">
        <v>5147</v>
      </c>
      <c r="B5178" s="94">
        <f t="shared" si="1123"/>
        <v>3.2076776311886098E-43</v>
      </c>
      <c r="C5178" s="179">
        <f t="shared" si="1124"/>
        <v>3.2004416628892746E-43</v>
      </c>
      <c r="D5178" s="166">
        <f t="shared" si="1125"/>
        <v>2.2558277767625785E-3</v>
      </c>
      <c r="E5178" s="167">
        <f t="shared" si="1135"/>
        <v>24.291375447755232</v>
      </c>
      <c r="F5178" s="168">
        <f t="shared" si="1136"/>
        <v>11.613001394773795</v>
      </c>
      <c r="G5178" s="168">
        <f t="shared" si="1126"/>
        <v>403575.29379069421</v>
      </c>
      <c r="H5178" s="168">
        <f t="shared" si="1127"/>
        <v>271310.33852408634</v>
      </c>
      <c r="I5178" s="169">
        <f t="shared" si="1128"/>
        <v>674885.63231478049</v>
      </c>
      <c r="J5178" s="169">
        <f t="shared" si="1130"/>
        <v>634781.69100056263</v>
      </c>
      <c r="K5178" s="95"/>
      <c r="L5178" s="265">
        <f t="shared" si="1129"/>
        <v>258696.92970290023</v>
      </c>
      <c r="M5178" s="265">
        <f>$G5178*NonHospFrac+theModel!$H5178*NonHospFrac</f>
        <v>416188.70261188026</v>
      </c>
      <c r="N5178" s="266">
        <f t="shared" si="1131"/>
        <v>674885.63231478049</v>
      </c>
      <c r="O5178" s="159"/>
      <c r="P5178" s="265">
        <f t="shared" si="1132"/>
        <v>243324.30063775289</v>
      </c>
      <c r="Q5178" s="265">
        <f t="shared" si="1133"/>
        <v>416187.14797020546</v>
      </c>
      <c r="R5178" s="266">
        <f t="shared" si="1134"/>
        <v>659511.44860795839</v>
      </c>
    </row>
    <row r="5179" spans="1:18" x14ac:dyDescent="0.3">
      <c r="A5179" s="82">
        <v>5148</v>
      </c>
      <c r="B5179" s="94">
        <f t="shared" si="1123"/>
        <v>3.1477567398659372E-43</v>
      </c>
      <c r="C5179" s="179">
        <f t="shared" si="1124"/>
        <v>3.1406559427776558E-43</v>
      </c>
      <c r="D5179" s="166">
        <f t="shared" si="1125"/>
        <v>2.2558277767625785E-3</v>
      </c>
      <c r="E5179" s="167">
        <f t="shared" si="1135"/>
        <v>24.291375447755232</v>
      </c>
      <c r="F5179" s="168">
        <f t="shared" si="1136"/>
        <v>11.615257222550557</v>
      </c>
      <c r="G5179" s="168">
        <f t="shared" si="1126"/>
        <v>403653.68836990761</v>
      </c>
      <c r="H5179" s="168">
        <f t="shared" si="1127"/>
        <v>271310.33852408634</v>
      </c>
      <c r="I5179" s="169">
        <f t="shared" si="1128"/>
        <v>674964.02689399396</v>
      </c>
      <c r="J5179" s="169">
        <f t="shared" si="1130"/>
        <v>634845.24614153034</v>
      </c>
      <c r="K5179" s="95"/>
      <c r="L5179" s="265">
        <f t="shared" si="1129"/>
        <v>258726.97988618581</v>
      </c>
      <c r="M5179" s="265">
        <f>$G5179*NonHospFrac+theModel!$H5179*NonHospFrac</f>
        <v>416237.04700780811</v>
      </c>
      <c r="N5179" s="266">
        <f t="shared" si="1131"/>
        <v>674964.02689399396</v>
      </c>
      <c r="O5179" s="159"/>
      <c r="P5179" s="265">
        <f t="shared" si="1132"/>
        <v>243348.66257264666</v>
      </c>
      <c r="Q5179" s="265">
        <f t="shared" si="1133"/>
        <v>416235.49236613332</v>
      </c>
      <c r="R5179" s="266">
        <f t="shared" si="1134"/>
        <v>659584.15493878</v>
      </c>
    </row>
    <row r="5180" spans="1:18" x14ac:dyDescent="0.3">
      <c r="A5180" s="82">
        <v>5149</v>
      </c>
      <c r="B5180" s="94">
        <f t="shared" si="1123"/>
        <v>3.0889551983127904E-43</v>
      </c>
      <c r="C5180" s="179">
        <f t="shared" si="1124"/>
        <v>3.0819870473752613E-43</v>
      </c>
      <c r="D5180" s="166">
        <f t="shared" si="1125"/>
        <v>2.2558277767625785E-3</v>
      </c>
      <c r="E5180" s="167">
        <f t="shared" si="1135"/>
        <v>24.291375447755232</v>
      </c>
      <c r="F5180" s="168">
        <f t="shared" si="1136"/>
        <v>11.61751305032732</v>
      </c>
      <c r="G5180" s="168">
        <f t="shared" si="1126"/>
        <v>403732.08294912108</v>
      </c>
      <c r="H5180" s="168">
        <f t="shared" si="1127"/>
        <v>271310.33852408634</v>
      </c>
      <c r="I5180" s="169">
        <f t="shared" si="1128"/>
        <v>675042.42147320742</v>
      </c>
      <c r="J5180" s="169">
        <f t="shared" si="1130"/>
        <v>634908.79869186541</v>
      </c>
      <c r="K5180" s="95"/>
      <c r="L5180" s="265">
        <f t="shared" si="1129"/>
        <v>258757.0300694714</v>
      </c>
      <c r="M5180" s="265">
        <f>$G5180*NonHospFrac+theModel!$H5180*NonHospFrac</f>
        <v>416285.39140373596</v>
      </c>
      <c r="N5180" s="266">
        <f t="shared" si="1131"/>
        <v>675042.42147320742</v>
      </c>
      <c r="O5180" s="159"/>
      <c r="P5180" s="265">
        <f t="shared" si="1132"/>
        <v>243373.02351449998</v>
      </c>
      <c r="Q5180" s="265">
        <f t="shared" si="1133"/>
        <v>416283.83676206117</v>
      </c>
      <c r="R5180" s="266">
        <f t="shared" si="1134"/>
        <v>659656.86027656111</v>
      </c>
    </row>
    <row r="5181" spans="1:18" x14ac:dyDescent="0.3">
      <c r="A5181" s="82">
        <v>5150</v>
      </c>
      <c r="B5181" s="94">
        <f t="shared" si="1123"/>
        <v>3.0312520965612226E-43</v>
      </c>
      <c r="C5181" s="179">
        <f t="shared" si="1124"/>
        <v>3.0244141138834302E-43</v>
      </c>
      <c r="D5181" s="166">
        <f t="shared" si="1125"/>
        <v>2.2558277767625785E-3</v>
      </c>
      <c r="E5181" s="167">
        <f t="shared" si="1135"/>
        <v>24.291375447755232</v>
      </c>
      <c r="F5181" s="168">
        <f t="shared" si="1136"/>
        <v>11.619768878104082</v>
      </c>
      <c r="G5181" s="168">
        <f t="shared" si="1126"/>
        <v>403810.47752833448</v>
      </c>
      <c r="H5181" s="168">
        <f t="shared" si="1127"/>
        <v>271310.33852408634</v>
      </c>
      <c r="I5181" s="169">
        <f t="shared" si="1128"/>
        <v>675120.81605242076</v>
      </c>
      <c r="J5181" s="169">
        <f t="shared" si="1130"/>
        <v>634972.3486516733</v>
      </c>
      <c r="K5181" s="95"/>
      <c r="L5181" s="265">
        <f t="shared" si="1129"/>
        <v>258787.08025275698</v>
      </c>
      <c r="M5181" s="265">
        <f>$G5181*NonHospFrac+theModel!$H5181*NonHospFrac</f>
        <v>416333.73579966382</v>
      </c>
      <c r="N5181" s="266">
        <f t="shared" si="1131"/>
        <v>675120.81605242076</v>
      </c>
      <c r="O5181" s="159"/>
      <c r="P5181" s="265">
        <f t="shared" si="1132"/>
        <v>243397.38346335336</v>
      </c>
      <c r="Q5181" s="265">
        <f t="shared" si="1133"/>
        <v>416332.18115798902</v>
      </c>
      <c r="R5181" s="266">
        <f t="shared" si="1134"/>
        <v>659729.56462134235</v>
      </c>
    </row>
    <row r="5182" spans="1:18" x14ac:dyDescent="0.3">
      <c r="A5182" s="82">
        <v>5151</v>
      </c>
      <c r="B5182" s="94">
        <f t="shared" si="1123"/>
        <v>2.9746269152514371E-43</v>
      </c>
      <c r="C5182" s="179">
        <f t="shared" si="1124"/>
        <v>2.9679166692305073E-43</v>
      </c>
      <c r="D5182" s="166">
        <f t="shared" si="1125"/>
        <v>2.2558277767625785E-3</v>
      </c>
      <c r="E5182" s="167">
        <f t="shared" si="1135"/>
        <v>24.291375447755232</v>
      </c>
      <c r="F5182" s="168">
        <f t="shared" si="1136"/>
        <v>11.622024705880845</v>
      </c>
      <c r="G5182" s="168">
        <f t="shared" si="1126"/>
        <v>403888.87210754788</v>
      </c>
      <c r="H5182" s="168">
        <f t="shared" si="1127"/>
        <v>271310.33852408634</v>
      </c>
      <c r="I5182" s="169">
        <f t="shared" si="1128"/>
        <v>675199.21063163423</v>
      </c>
      <c r="J5182" s="169">
        <f t="shared" si="1130"/>
        <v>635035.89602105983</v>
      </c>
      <c r="K5182" s="95"/>
      <c r="L5182" s="265">
        <f t="shared" si="1129"/>
        <v>258817.13043604253</v>
      </c>
      <c r="M5182" s="265">
        <f>$G5182*NonHospFrac+theModel!$H5182*NonHospFrac</f>
        <v>416382.08019559167</v>
      </c>
      <c r="N5182" s="266">
        <f t="shared" si="1131"/>
        <v>675199.21063163423</v>
      </c>
      <c r="O5182" s="159"/>
      <c r="P5182" s="265">
        <f t="shared" si="1132"/>
        <v>243421.74241924725</v>
      </c>
      <c r="Q5182" s="265">
        <f t="shared" si="1133"/>
        <v>416380.52555391687</v>
      </c>
      <c r="R5182" s="266">
        <f t="shared" si="1134"/>
        <v>659802.2679731641</v>
      </c>
    </row>
    <row r="5183" spans="1:18" x14ac:dyDescent="0.3">
      <c r="A5183" s="82">
        <v>5152</v>
      </c>
      <c r="B5183" s="94">
        <f t="shared" si="1123"/>
        <v>2.9190595183343628E-43</v>
      </c>
      <c r="C5183" s="179">
        <f t="shared" si="1124"/>
        <v>2.912474622790881E-43</v>
      </c>
      <c r="D5183" s="166">
        <f t="shared" si="1125"/>
        <v>2.2558277767625785E-3</v>
      </c>
      <c r="E5183" s="167">
        <f t="shared" si="1135"/>
        <v>24.291375447755232</v>
      </c>
      <c r="F5183" s="168">
        <f t="shared" si="1136"/>
        <v>11.624280533657608</v>
      </c>
      <c r="G5183" s="168">
        <f t="shared" si="1126"/>
        <v>403967.26668676134</v>
      </c>
      <c r="H5183" s="168">
        <f t="shared" si="1127"/>
        <v>271310.33852408634</v>
      </c>
      <c r="I5183" s="169">
        <f t="shared" si="1128"/>
        <v>675277.60521084769</v>
      </c>
      <c r="J5183" s="169">
        <f t="shared" si="1130"/>
        <v>635099.44080013048</v>
      </c>
      <c r="K5183" s="95"/>
      <c r="L5183" s="265">
        <f t="shared" si="1129"/>
        <v>258847.18061932814</v>
      </c>
      <c r="M5183" s="265">
        <f>$G5183*NonHospFrac+theModel!$H5183*NonHospFrac</f>
        <v>416430.42459151952</v>
      </c>
      <c r="N5183" s="266">
        <f t="shared" si="1131"/>
        <v>675277.60521084769</v>
      </c>
      <c r="O5183" s="159"/>
      <c r="P5183" s="265">
        <f t="shared" si="1132"/>
        <v>243446.10038222218</v>
      </c>
      <c r="Q5183" s="265">
        <f t="shared" si="1133"/>
        <v>416428.86994984472</v>
      </c>
      <c r="R5183" s="266">
        <f t="shared" si="1134"/>
        <v>659874.97033206688</v>
      </c>
    </row>
    <row r="5184" spans="1:18" x14ac:dyDescent="0.3">
      <c r="A5184" s="82">
        <v>5153</v>
      </c>
      <c r="B5184" s="94">
        <f t="shared" si="1123"/>
        <v>2.8645301459119069E-43</v>
      </c>
      <c r="C5184" s="179">
        <f t="shared" si="1124"/>
        <v>2.858068259241385E-43</v>
      </c>
      <c r="D5184" s="166">
        <f t="shared" si="1125"/>
        <v>2.2558277767625785E-3</v>
      </c>
      <c r="E5184" s="167">
        <f t="shared" si="1135"/>
        <v>24.291375447755232</v>
      </c>
      <c r="F5184" s="168">
        <f t="shared" si="1136"/>
        <v>11.62653636143437</v>
      </c>
      <c r="G5184" s="168">
        <f t="shared" si="1126"/>
        <v>404045.66126597475</v>
      </c>
      <c r="H5184" s="168">
        <f t="shared" si="1127"/>
        <v>271310.33852408634</v>
      </c>
      <c r="I5184" s="169">
        <f t="shared" si="1128"/>
        <v>675355.99979006103</v>
      </c>
      <c r="J5184" s="169">
        <f t="shared" si="1130"/>
        <v>635162.98298899073</v>
      </c>
      <c r="K5184" s="95"/>
      <c r="L5184" s="265">
        <f t="shared" si="1129"/>
        <v>258877.23080261372</v>
      </c>
      <c r="M5184" s="265">
        <f>$G5184*NonHospFrac+theModel!$H5184*NonHospFrac</f>
        <v>416478.76898744737</v>
      </c>
      <c r="N5184" s="266">
        <f t="shared" si="1131"/>
        <v>675355.99979006103</v>
      </c>
      <c r="O5184" s="159"/>
      <c r="P5184" s="265">
        <f t="shared" si="1132"/>
        <v>243470.45735231857</v>
      </c>
      <c r="Q5184" s="265">
        <f t="shared" si="1133"/>
        <v>416477.21434577258</v>
      </c>
      <c r="R5184" s="266">
        <f t="shared" si="1134"/>
        <v>659947.67169809109</v>
      </c>
    </row>
    <row r="5185" spans="1:18" x14ac:dyDescent="0.3">
      <c r="A5185" s="82">
        <v>5154</v>
      </c>
      <c r="B5185" s="94">
        <f t="shared" si="1123"/>
        <v>2.8110194072096193E-43</v>
      </c>
      <c r="C5185" s="179">
        <f t="shared" si="1124"/>
        <v>2.8046782315498173E-43</v>
      </c>
      <c r="D5185" s="166">
        <f t="shared" si="1125"/>
        <v>2.2558277767625785E-3</v>
      </c>
      <c r="E5185" s="167">
        <f t="shared" si="1135"/>
        <v>24.291375447755232</v>
      </c>
      <c r="F5185" s="168">
        <f t="shared" si="1136"/>
        <v>11.628792189211133</v>
      </c>
      <c r="G5185" s="168">
        <f t="shared" si="1126"/>
        <v>404124.05584518809</v>
      </c>
      <c r="H5185" s="168">
        <f t="shared" si="1127"/>
        <v>271310.33852408634</v>
      </c>
      <c r="I5185" s="169">
        <f t="shared" si="1128"/>
        <v>675434.39436927438</v>
      </c>
      <c r="J5185" s="169">
        <f t="shared" si="1130"/>
        <v>635226.52258774627</v>
      </c>
      <c r="K5185" s="95"/>
      <c r="L5185" s="265">
        <f t="shared" si="1129"/>
        <v>258907.28098589927</v>
      </c>
      <c r="M5185" s="265">
        <f>$G5185*NonHospFrac+theModel!$H5185*NonHospFrac</f>
        <v>416527.11338337517</v>
      </c>
      <c r="N5185" s="266">
        <f t="shared" si="1131"/>
        <v>675434.39436927438</v>
      </c>
      <c r="O5185" s="159"/>
      <c r="P5185" s="265">
        <f t="shared" si="1132"/>
        <v>243494.81332957689</v>
      </c>
      <c r="Q5185" s="265">
        <f t="shared" si="1133"/>
        <v>416525.55874170037</v>
      </c>
      <c r="R5185" s="266">
        <f t="shared" si="1134"/>
        <v>660020.37207127723</v>
      </c>
    </row>
    <row r="5186" spans="1:18" x14ac:dyDescent="0.3">
      <c r="A5186" s="82">
        <v>5155</v>
      </c>
      <c r="B5186" s="94">
        <f t="shared" si="1123"/>
        <v>2.7585082736819448E-43</v>
      </c>
      <c r="C5186" s="179">
        <f t="shared" si="1124"/>
        <v>2.7522855540957437E-43</v>
      </c>
      <c r="D5186" s="166">
        <f t="shared" si="1125"/>
        <v>2.2558277767625785E-3</v>
      </c>
      <c r="E5186" s="167">
        <f t="shared" si="1135"/>
        <v>24.291375447755232</v>
      </c>
      <c r="F5186" s="168">
        <f t="shared" si="1136"/>
        <v>11.631048016987895</v>
      </c>
      <c r="G5186" s="168">
        <f t="shared" si="1126"/>
        <v>404202.45042440161</v>
      </c>
      <c r="H5186" s="168">
        <f t="shared" si="1127"/>
        <v>271310.33852408634</v>
      </c>
      <c r="I5186" s="169">
        <f t="shared" si="1128"/>
        <v>675512.78894848796</v>
      </c>
      <c r="J5186" s="169">
        <f t="shared" si="1130"/>
        <v>635290.05959650292</v>
      </c>
      <c r="K5186" s="95"/>
      <c r="L5186" s="265">
        <f t="shared" si="1129"/>
        <v>258937.33116918488</v>
      </c>
      <c r="M5186" s="265">
        <f>$G5186*NonHospFrac+theModel!$H5186*NonHospFrac</f>
        <v>416575.45777930308</v>
      </c>
      <c r="N5186" s="266">
        <f t="shared" si="1131"/>
        <v>675512.78894848796</v>
      </c>
      <c r="O5186" s="159"/>
      <c r="P5186" s="265">
        <f t="shared" si="1132"/>
        <v>243519.16831403767</v>
      </c>
      <c r="Q5186" s="265">
        <f t="shared" si="1133"/>
        <v>416573.90313762828</v>
      </c>
      <c r="R5186" s="266">
        <f t="shared" si="1134"/>
        <v>660093.07145166595</v>
      </c>
    </row>
    <row r="5187" spans="1:18" x14ac:dyDescent="0.3">
      <c r="A5187" s="82">
        <v>5156</v>
      </c>
      <c r="B5187" s="94">
        <f t="shared" si="1123"/>
        <v>2.7069780722450205E-43</v>
      </c>
      <c r="C5187" s="179">
        <f t="shared" si="1124"/>
        <v>2.7008715959185629E-43</v>
      </c>
      <c r="D5187" s="166">
        <f t="shared" si="1125"/>
        <v>2.2558277767625785E-3</v>
      </c>
      <c r="E5187" s="167">
        <f t="shared" si="1135"/>
        <v>24.291375447755232</v>
      </c>
      <c r="F5187" s="168">
        <f t="shared" si="1136"/>
        <v>11.633303844764658</v>
      </c>
      <c r="G5187" s="168">
        <f t="shared" si="1126"/>
        <v>404280.8450036149</v>
      </c>
      <c r="H5187" s="168">
        <f t="shared" si="1127"/>
        <v>271310.33852408634</v>
      </c>
      <c r="I5187" s="169">
        <f t="shared" si="1128"/>
        <v>675591.1835277013</v>
      </c>
      <c r="J5187" s="169">
        <f t="shared" si="1130"/>
        <v>635353.59401536582</v>
      </c>
      <c r="K5187" s="95"/>
      <c r="L5187" s="265">
        <f t="shared" si="1129"/>
        <v>258967.3813524704</v>
      </c>
      <c r="M5187" s="265">
        <f>$G5187*NonHospFrac+theModel!$H5187*NonHospFrac</f>
        <v>416623.80217523081</v>
      </c>
      <c r="N5187" s="266">
        <f t="shared" si="1131"/>
        <v>675591.18352770119</v>
      </c>
      <c r="O5187" s="159"/>
      <c r="P5187" s="265">
        <f t="shared" si="1132"/>
        <v>243543.52230574127</v>
      </c>
      <c r="Q5187" s="265">
        <f t="shared" si="1133"/>
        <v>416622.24753355602</v>
      </c>
      <c r="R5187" s="266">
        <f t="shared" si="1134"/>
        <v>660165.76983929728</v>
      </c>
    </row>
    <row r="5188" spans="1:18" x14ac:dyDescent="0.3">
      <c r="A5188" s="82">
        <v>5157</v>
      </c>
      <c r="B5188" s="94">
        <f t="shared" si="1123"/>
        <v>2.656410478636923E-43</v>
      </c>
      <c r="C5188" s="179">
        <f t="shared" si="1124"/>
        <v>2.6504180740927304E-43</v>
      </c>
      <c r="D5188" s="166">
        <f t="shared" si="1125"/>
        <v>2.2558277767625785E-3</v>
      </c>
      <c r="E5188" s="167">
        <f t="shared" si="1135"/>
        <v>24.291375447755232</v>
      </c>
      <c r="F5188" s="168">
        <f t="shared" si="1136"/>
        <v>11.635559672541421</v>
      </c>
      <c r="G5188" s="168">
        <f t="shared" si="1126"/>
        <v>404359.23958282842</v>
      </c>
      <c r="H5188" s="168">
        <f t="shared" si="1127"/>
        <v>271310.33852408634</v>
      </c>
      <c r="I5188" s="169">
        <f t="shared" si="1128"/>
        <v>675669.57810691476</v>
      </c>
      <c r="J5188" s="169">
        <f t="shared" si="1130"/>
        <v>635417.12584444077</v>
      </c>
      <c r="K5188" s="95"/>
      <c r="L5188" s="265">
        <f t="shared" si="1129"/>
        <v>258997.43153575601</v>
      </c>
      <c r="M5188" s="265">
        <f>$G5188*NonHospFrac+theModel!$H5188*NonHospFrac</f>
        <v>416672.14657115872</v>
      </c>
      <c r="N5188" s="266">
        <f t="shared" si="1131"/>
        <v>675669.57810691476</v>
      </c>
      <c r="O5188" s="159"/>
      <c r="P5188" s="265">
        <f t="shared" si="1132"/>
        <v>243567.87530472828</v>
      </c>
      <c r="Q5188" s="265">
        <f t="shared" si="1133"/>
        <v>416670.59192948393</v>
      </c>
      <c r="R5188" s="266">
        <f t="shared" si="1134"/>
        <v>660238.46723421221</v>
      </c>
    </row>
    <row r="5189" spans="1:18" x14ac:dyDescent="0.3">
      <c r="A5189" s="82">
        <v>5158</v>
      </c>
      <c r="B5189" s="94">
        <f t="shared" si="1123"/>
        <v>2.6067875109013181E-43</v>
      </c>
      <c r="C5189" s="179">
        <f t="shared" si="1124"/>
        <v>2.6009070472261092E-43</v>
      </c>
      <c r="D5189" s="166">
        <f t="shared" si="1125"/>
        <v>2.2558277767625785E-3</v>
      </c>
      <c r="E5189" s="167">
        <f t="shared" si="1135"/>
        <v>24.291375447755232</v>
      </c>
      <c r="F5189" s="168">
        <f t="shared" si="1136"/>
        <v>11.637815500318183</v>
      </c>
      <c r="G5189" s="168">
        <f t="shared" si="1126"/>
        <v>404437.63416204177</v>
      </c>
      <c r="H5189" s="168">
        <f t="shared" si="1127"/>
        <v>271310.33852408634</v>
      </c>
      <c r="I5189" s="169">
        <f t="shared" si="1128"/>
        <v>675747.97268612811</v>
      </c>
      <c r="J5189" s="169">
        <f t="shared" si="1130"/>
        <v>635480.65508383326</v>
      </c>
      <c r="K5189" s="95"/>
      <c r="L5189" s="265">
        <f t="shared" si="1129"/>
        <v>259027.48171904156</v>
      </c>
      <c r="M5189" s="265">
        <f>$G5189*NonHospFrac+theModel!$H5189*NonHospFrac</f>
        <v>416720.49096708652</v>
      </c>
      <c r="N5189" s="266">
        <f t="shared" si="1131"/>
        <v>675747.97268612811</v>
      </c>
      <c r="O5189" s="159"/>
      <c r="P5189" s="265">
        <f t="shared" si="1132"/>
        <v>243592.22731103908</v>
      </c>
      <c r="Q5189" s="265">
        <f t="shared" si="1133"/>
        <v>416718.93632541172</v>
      </c>
      <c r="R5189" s="266">
        <f t="shared" si="1134"/>
        <v>660311.16363645077</v>
      </c>
    </row>
    <row r="5190" spans="1:18" x14ac:dyDescent="0.3">
      <c r="A5190" s="82">
        <v>5159</v>
      </c>
      <c r="B5190" s="94">
        <f t="shared" si="1123"/>
        <v>2.5580915229930753E-43</v>
      </c>
      <c r="C5190" s="179">
        <f t="shared" si="1124"/>
        <v>2.5523209090800066E-43</v>
      </c>
      <c r="D5190" s="166">
        <f t="shared" si="1125"/>
        <v>2.2558277767625785E-3</v>
      </c>
      <c r="E5190" s="167">
        <f t="shared" si="1135"/>
        <v>24.291375447755232</v>
      </c>
      <c r="F5190" s="168">
        <f t="shared" si="1136"/>
        <v>11.640071328094946</v>
      </c>
      <c r="G5190" s="168">
        <f t="shared" si="1126"/>
        <v>404516.02874125529</v>
      </c>
      <c r="H5190" s="168">
        <f t="shared" si="1127"/>
        <v>271310.33852408634</v>
      </c>
      <c r="I5190" s="169">
        <f t="shared" si="1128"/>
        <v>675826.36726534157</v>
      </c>
      <c r="J5190" s="169">
        <f t="shared" si="1130"/>
        <v>635544.18173364899</v>
      </c>
      <c r="K5190" s="95"/>
      <c r="L5190" s="265">
        <f t="shared" si="1129"/>
        <v>259057.53190232717</v>
      </c>
      <c r="M5190" s="265">
        <f>$G5190*NonHospFrac+theModel!$H5190*NonHospFrac</f>
        <v>416768.83536301443</v>
      </c>
      <c r="N5190" s="266">
        <f t="shared" si="1131"/>
        <v>675826.36726534157</v>
      </c>
      <c r="O5190" s="159"/>
      <c r="P5190" s="265">
        <f t="shared" si="1132"/>
        <v>243616.57832471421</v>
      </c>
      <c r="Q5190" s="265">
        <f t="shared" si="1133"/>
        <v>416767.28072133963</v>
      </c>
      <c r="R5190" s="266">
        <f t="shared" si="1134"/>
        <v>660383.85904605384</v>
      </c>
    </row>
    <row r="5191" spans="1:18" x14ac:dyDescent="0.3">
      <c r="A5191" s="82">
        <v>5160</v>
      </c>
      <c r="B5191" s="94">
        <f t="shared" si="1123"/>
        <v>2.5103051985032904E-43</v>
      </c>
      <c r="C5191" s="179">
        <f t="shared" si="1124"/>
        <v>2.5046423823083549E-43</v>
      </c>
      <c r="D5191" s="166">
        <f t="shared" si="1125"/>
        <v>2.2558277767625785E-3</v>
      </c>
      <c r="E5191" s="167">
        <f t="shared" si="1135"/>
        <v>24.291375447755232</v>
      </c>
      <c r="F5191" s="168">
        <f t="shared" si="1136"/>
        <v>11.642327155871708</v>
      </c>
      <c r="G5191" s="168">
        <f t="shared" si="1126"/>
        <v>404594.42332046869</v>
      </c>
      <c r="H5191" s="168">
        <f t="shared" si="1127"/>
        <v>271310.33852408634</v>
      </c>
      <c r="I5191" s="169">
        <f t="shared" si="1128"/>
        <v>675904.76184455503</v>
      </c>
      <c r="J5191" s="169">
        <f t="shared" si="1130"/>
        <v>635607.70579399343</v>
      </c>
      <c r="K5191" s="95"/>
      <c r="L5191" s="265">
        <f t="shared" si="1129"/>
        <v>259087.58208561275</v>
      </c>
      <c r="M5191" s="265">
        <f>$G5191*NonHospFrac+theModel!$H5191*NonHospFrac</f>
        <v>416817.17975894222</v>
      </c>
      <c r="N5191" s="266">
        <f t="shared" si="1131"/>
        <v>675904.76184455492</v>
      </c>
      <c r="O5191" s="159"/>
      <c r="P5191" s="265">
        <f t="shared" si="1132"/>
        <v>243640.92834579406</v>
      </c>
      <c r="Q5191" s="265">
        <f t="shared" si="1133"/>
        <v>416815.62511726742</v>
      </c>
      <c r="R5191" s="266">
        <f t="shared" si="1134"/>
        <v>660456.55346306146</v>
      </c>
    </row>
    <row r="5192" spans="1:18" x14ac:dyDescent="0.3">
      <c r="A5192" s="82">
        <v>5161</v>
      </c>
      <c r="B5192" s="94">
        <f t="shared" si="1123"/>
        <v>2.4634115445015304E-43</v>
      </c>
      <c r="C5192" s="179">
        <f t="shared" si="1124"/>
        <v>2.4578545123138461E-43</v>
      </c>
      <c r="D5192" s="166">
        <f t="shared" si="1125"/>
        <v>2.2558277767625785E-3</v>
      </c>
      <c r="E5192" s="167">
        <f t="shared" si="1135"/>
        <v>24.291375447755232</v>
      </c>
      <c r="F5192" s="168">
        <f t="shared" si="1136"/>
        <v>11.644582983648471</v>
      </c>
      <c r="G5192" s="168">
        <f t="shared" si="1126"/>
        <v>404672.81789968209</v>
      </c>
      <c r="H5192" s="168">
        <f t="shared" si="1127"/>
        <v>271310.33852408634</v>
      </c>
      <c r="I5192" s="169">
        <f t="shared" si="1128"/>
        <v>675983.15642376849</v>
      </c>
      <c r="J5192" s="169">
        <f t="shared" si="1130"/>
        <v>635671.22726497205</v>
      </c>
      <c r="K5192" s="95"/>
      <c r="L5192" s="265">
        <f t="shared" si="1129"/>
        <v>259117.63226889833</v>
      </c>
      <c r="M5192" s="265">
        <f>$G5192*NonHospFrac+theModel!$H5192*NonHospFrac</f>
        <v>416865.52415487007</v>
      </c>
      <c r="N5192" s="266">
        <f t="shared" si="1131"/>
        <v>675983.15642376838</v>
      </c>
      <c r="O5192" s="159"/>
      <c r="P5192" s="265">
        <f t="shared" si="1132"/>
        <v>243665.27737431912</v>
      </c>
      <c r="Q5192" s="265">
        <f t="shared" si="1133"/>
        <v>416863.96951319528</v>
      </c>
      <c r="R5192" s="266">
        <f t="shared" si="1134"/>
        <v>660529.24688751437</v>
      </c>
    </row>
    <row r="5193" spans="1:18" x14ac:dyDescent="0.3">
      <c r="A5193" s="82">
        <v>5162</v>
      </c>
      <c r="B5193" s="94">
        <f t="shared" si="1123"/>
        <v>2.4173938854931077E-43</v>
      </c>
      <c r="C5193" s="179">
        <f t="shared" si="1124"/>
        <v>2.4119406612188362E-43</v>
      </c>
      <c r="D5193" s="166">
        <f t="shared" si="1125"/>
        <v>2.2558277767625785E-3</v>
      </c>
      <c r="E5193" s="167">
        <f t="shared" si="1135"/>
        <v>24.291375447755232</v>
      </c>
      <c r="F5193" s="168">
        <f t="shared" si="1136"/>
        <v>11.646838811425233</v>
      </c>
      <c r="G5193" s="168">
        <f t="shared" si="1126"/>
        <v>404751.21247889556</v>
      </c>
      <c r="H5193" s="168">
        <f t="shared" si="1127"/>
        <v>271310.33852408634</v>
      </c>
      <c r="I5193" s="169">
        <f t="shared" si="1128"/>
        <v>676061.55100298184</v>
      </c>
      <c r="J5193" s="169">
        <f t="shared" si="1130"/>
        <v>635734.74614669033</v>
      </c>
      <c r="K5193" s="95"/>
      <c r="L5193" s="265">
        <f t="shared" si="1129"/>
        <v>259147.68245218392</v>
      </c>
      <c r="M5193" s="265">
        <f>$G5193*NonHospFrac+theModel!$H5193*NonHospFrac</f>
        <v>416913.86855079792</v>
      </c>
      <c r="N5193" s="266">
        <f t="shared" si="1131"/>
        <v>676061.55100298184</v>
      </c>
      <c r="O5193" s="159"/>
      <c r="P5193" s="265">
        <f t="shared" si="1132"/>
        <v>243689.62541032984</v>
      </c>
      <c r="Q5193" s="265">
        <f t="shared" si="1133"/>
        <v>416912.31390912313</v>
      </c>
      <c r="R5193" s="266">
        <f t="shared" si="1134"/>
        <v>660601.93931945297</v>
      </c>
    </row>
    <row r="5194" spans="1:18" x14ac:dyDescent="0.3">
      <c r="A5194" s="82">
        <v>5163</v>
      </c>
      <c r="B5194" s="94">
        <f t="shared" si="1123"/>
        <v>2.372235857489233E-43</v>
      </c>
      <c r="C5194" s="179">
        <f t="shared" si="1124"/>
        <v>2.3668845019488765E-43</v>
      </c>
      <c r="D5194" s="166">
        <f t="shared" si="1125"/>
        <v>2.2558277767625785E-3</v>
      </c>
      <c r="E5194" s="167">
        <f t="shared" si="1135"/>
        <v>24.291375447755232</v>
      </c>
      <c r="F5194" s="168">
        <f t="shared" si="1136"/>
        <v>11.649094639201996</v>
      </c>
      <c r="G5194" s="168">
        <f t="shared" si="1126"/>
        <v>404829.60705810896</v>
      </c>
      <c r="H5194" s="168">
        <f t="shared" si="1127"/>
        <v>271310.33852408634</v>
      </c>
      <c r="I5194" s="169">
        <f t="shared" si="1128"/>
        <v>676139.9455821953</v>
      </c>
      <c r="J5194" s="169">
        <f t="shared" si="1130"/>
        <v>635798.26243925409</v>
      </c>
      <c r="K5194" s="95"/>
      <c r="L5194" s="265">
        <f t="shared" si="1129"/>
        <v>259177.7326354695</v>
      </c>
      <c r="M5194" s="265">
        <f>$G5194*NonHospFrac+theModel!$H5194*NonHospFrac</f>
        <v>416962.21294672578</v>
      </c>
      <c r="N5194" s="266">
        <f t="shared" si="1131"/>
        <v>676139.9455821953</v>
      </c>
      <c r="O5194" s="159"/>
      <c r="P5194" s="265">
        <f t="shared" si="1132"/>
        <v>243713.97245386668</v>
      </c>
      <c r="Q5194" s="265">
        <f t="shared" si="1133"/>
        <v>416960.65830505098</v>
      </c>
      <c r="R5194" s="266">
        <f t="shared" si="1134"/>
        <v>660674.63075891766</v>
      </c>
    </row>
    <row r="5195" spans="1:18" x14ac:dyDescent="0.3">
      <c r="A5195" s="82">
        <v>5164</v>
      </c>
      <c r="B5195" s="94">
        <f t="shared" si="1123"/>
        <v>2.3279214021879434E-43</v>
      </c>
      <c r="C5195" s="179">
        <f t="shared" si="1124"/>
        <v>2.3226700124267678E-43</v>
      </c>
      <c r="D5195" s="166">
        <f t="shared" si="1125"/>
        <v>2.2558277767625785E-3</v>
      </c>
      <c r="E5195" s="167">
        <f t="shared" si="1135"/>
        <v>24.291375447755232</v>
      </c>
      <c r="F5195" s="168">
        <f t="shared" si="1136"/>
        <v>11.651350466978759</v>
      </c>
      <c r="G5195" s="168">
        <f t="shared" si="1126"/>
        <v>404908.00163732236</v>
      </c>
      <c r="H5195" s="168">
        <f t="shared" si="1127"/>
        <v>271310.33852408634</v>
      </c>
      <c r="I5195" s="169">
        <f t="shared" si="1128"/>
        <v>676218.34016140876</v>
      </c>
      <c r="J5195" s="169">
        <f t="shared" si="1130"/>
        <v>635861.77614276868</v>
      </c>
      <c r="K5195" s="95"/>
      <c r="L5195" s="265">
        <f t="shared" si="1129"/>
        <v>259207.78281875508</v>
      </c>
      <c r="M5195" s="265">
        <f>$G5195*NonHospFrac+theModel!$H5195*NonHospFrac</f>
        <v>417010.55734265363</v>
      </c>
      <c r="N5195" s="266">
        <f t="shared" si="1131"/>
        <v>676218.34016140876</v>
      </c>
      <c r="O5195" s="159"/>
      <c r="P5195" s="265">
        <f t="shared" si="1132"/>
        <v>243738.31850497008</v>
      </c>
      <c r="Q5195" s="265">
        <f t="shared" si="1133"/>
        <v>417009.00270097883</v>
      </c>
      <c r="R5195" s="266">
        <f t="shared" si="1134"/>
        <v>660747.32120594895</v>
      </c>
    </row>
    <row r="5196" spans="1:18" x14ac:dyDescent="0.3">
      <c r="A5196" s="82">
        <v>5165</v>
      </c>
      <c r="B5196" s="94">
        <f t="shared" si="1123"/>
        <v>2.2844347612637324E-43</v>
      </c>
      <c r="C5196" s="179">
        <f t="shared" si="1124"/>
        <v>2.2792814698750718E-43</v>
      </c>
      <c r="D5196" s="166">
        <f t="shared" si="1125"/>
        <v>2.2558277767625785E-3</v>
      </c>
      <c r="E5196" s="167">
        <f t="shared" si="1135"/>
        <v>24.291375447755232</v>
      </c>
      <c r="F5196" s="168">
        <f t="shared" si="1136"/>
        <v>11.653606294755521</v>
      </c>
      <c r="G5196" s="168">
        <f t="shared" si="1126"/>
        <v>404986.39621653582</v>
      </c>
      <c r="H5196" s="168">
        <f t="shared" si="1127"/>
        <v>271310.33852408634</v>
      </c>
      <c r="I5196" s="169">
        <f t="shared" si="1128"/>
        <v>676296.73474062211</v>
      </c>
      <c r="J5196" s="169">
        <f t="shared" si="1130"/>
        <v>635925.28725733969</v>
      </c>
      <c r="K5196" s="95"/>
      <c r="L5196" s="265">
        <f t="shared" si="1129"/>
        <v>259237.83300204066</v>
      </c>
      <c r="M5196" s="265">
        <f>$G5196*NonHospFrac+theModel!$H5196*NonHospFrac</f>
        <v>417058.90173858148</v>
      </c>
      <c r="N5196" s="266">
        <f t="shared" si="1131"/>
        <v>676296.73474062211</v>
      </c>
      <c r="O5196" s="159"/>
      <c r="P5196" s="265">
        <f t="shared" si="1132"/>
        <v>243762.66356368051</v>
      </c>
      <c r="Q5196" s="265">
        <f t="shared" si="1133"/>
        <v>417057.34709690668</v>
      </c>
      <c r="R5196" s="266">
        <f t="shared" si="1134"/>
        <v>660820.01066058723</v>
      </c>
    </row>
    <row r="5197" spans="1:18" x14ac:dyDescent="0.3">
      <c r="A5197" s="82">
        <v>5166</v>
      </c>
      <c r="B5197" s="94">
        <f t="shared" si="1123"/>
        <v>2.24176047076385E-43</v>
      </c>
      <c r="C5197" s="179">
        <f t="shared" si="1124"/>
        <v>2.2367034452250525E-43</v>
      </c>
      <c r="D5197" s="166">
        <f t="shared" si="1125"/>
        <v>2.2558277767625785E-3</v>
      </c>
      <c r="E5197" s="167">
        <f t="shared" si="1135"/>
        <v>24.291375447755232</v>
      </c>
      <c r="F5197" s="168">
        <f t="shared" si="1136"/>
        <v>11.655862122532284</v>
      </c>
      <c r="G5197" s="168">
        <f t="shared" si="1126"/>
        <v>405064.79079574923</v>
      </c>
      <c r="H5197" s="168">
        <f t="shared" si="1127"/>
        <v>271310.33852408634</v>
      </c>
      <c r="I5197" s="169">
        <f t="shared" si="1128"/>
        <v>676375.12931983557</v>
      </c>
      <c r="J5197" s="169">
        <f t="shared" si="1130"/>
        <v>635988.79578307271</v>
      </c>
      <c r="K5197" s="95"/>
      <c r="L5197" s="265">
        <f t="shared" si="1129"/>
        <v>259267.88318532624</v>
      </c>
      <c r="M5197" s="265">
        <f>$G5197*NonHospFrac+theModel!$H5197*NonHospFrac</f>
        <v>417107.24613450933</v>
      </c>
      <c r="N5197" s="266">
        <f t="shared" si="1131"/>
        <v>676375.12931983557</v>
      </c>
      <c r="O5197" s="159"/>
      <c r="P5197" s="265">
        <f t="shared" si="1132"/>
        <v>243787.00763003842</v>
      </c>
      <c r="Q5197" s="265">
        <f t="shared" si="1133"/>
        <v>417105.69149283454</v>
      </c>
      <c r="R5197" s="266">
        <f t="shared" si="1134"/>
        <v>660892.6991228729</v>
      </c>
    </row>
    <row r="5198" spans="1:18" x14ac:dyDescent="0.3">
      <c r="A5198" s="82">
        <v>5167</v>
      </c>
      <c r="B5198" s="94">
        <f t="shared" si="1123"/>
        <v>2.1998833556093177E-43</v>
      </c>
      <c r="C5198" s="179">
        <f t="shared" si="1124"/>
        <v>2.1949207976300963E-43</v>
      </c>
      <c r="D5198" s="166">
        <f t="shared" si="1125"/>
        <v>2.2558277767625785E-3</v>
      </c>
      <c r="E5198" s="167">
        <f t="shared" si="1135"/>
        <v>24.291375447755232</v>
      </c>
      <c r="F5198" s="168">
        <f t="shared" si="1136"/>
        <v>11.658117950309046</v>
      </c>
      <c r="G5198" s="168">
        <f t="shared" si="1126"/>
        <v>405143.18537496263</v>
      </c>
      <c r="H5198" s="168">
        <f t="shared" si="1127"/>
        <v>271310.33852408634</v>
      </c>
      <c r="I5198" s="169">
        <f t="shared" si="1128"/>
        <v>676453.52389904903</v>
      </c>
      <c r="J5198" s="169">
        <f t="shared" si="1130"/>
        <v>636052.30172007321</v>
      </c>
      <c r="K5198" s="95"/>
      <c r="L5198" s="265">
        <f t="shared" si="1129"/>
        <v>259297.93336861179</v>
      </c>
      <c r="M5198" s="265">
        <f>$G5198*NonHospFrac+theModel!$H5198*NonHospFrac</f>
        <v>417155.59053043718</v>
      </c>
      <c r="N5198" s="266">
        <f t="shared" si="1131"/>
        <v>676453.52389904903</v>
      </c>
      <c r="O5198" s="159"/>
      <c r="P5198" s="265">
        <f t="shared" si="1132"/>
        <v>243811.35070408424</v>
      </c>
      <c r="Q5198" s="265">
        <f t="shared" si="1133"/>
        <v>417154.03588876239</v>
      </c>
      <c r="R5198" s="266">
        <f t="shared" si="1134"/>
        <v>660965.3865928466</v>
      </c>
    </row>
    <row r="5199" spans="1:18" x14ac:dyDescent="0.3">
      <c r="A5199" s="82">
        <v>5168</v>
      </c>
      <c r="B5199" s="94">
        <f t="shared" si="1123"/>
        <v>2.1587885241984764E-43</v>
      </c>
      <c r="C5199" s="179">
        <f t="shared" si="1124"/>
        <v>2.1539186690814329E-43</v>
      </c>
      <c r="D5199" s="166">
        <f t="shared" si="1125"/>
        <v>2.2558277767625785E-3</v>
      </c>
      <c r="E5199" s="167">
        <f t="shared" si="1135"/>
        <v>24.291375447755232</v>
      </c>
      <c r="F5199" s="168">
        <f t="shared" si="1136"/>
        <v>11.660373778085809</v>
      </c>
      <c r="G5199" s="168">
        <f t="shared" si="1126"/>
        <v>405221.57995417604</v>
      </c>
      <c r="H5199" s="168">
        <f t="shared" si="1127"/>
        <v>271310.33852408634</v>
      </c>
      <c r="I5199" s="169">
        <f t="shared" si="1128"/>
        <v>676531.91847826238</v>
      </c>
      <c r="J5199" s="169">
        <f t="shared" si="1130"/>
        <v>636115.80506844656</v>
      </c>
      <c r="K5199" s="95"/>
      <c r="L5199" s="265">
        <f t="shared" si="1129"/>
        <v>259327.98355189737</v>
      </c>
      <c r="M5199" s="265">
        <f>$G5199*NonHospFrac+theModel!$H5199*NonHospFrac</f>
        <v>417203.93492636498</v>
      </c>
      <c r="N5199" s="266">
        <f t="shared" si="1131"/>
        <v>676531.91847826238</v>
      </c>
      <c r="O5199" s="159"/>
      <c r="P5199" s="265">
        <f t="shared" si="1132"/>
        <v>243835.69278585847</v>
      </c>
      <c r="Q5199" s="265">
        <f t="shared" si="1133"/>
        <v>417202.38028469018</v>
      </c>
      <c r="R5199" s="266">
        <f t="shared" si="1134"/>
        <v>661038.07307054871</v>
      </c>
    </row>
    <row r="5200" spans="1:18" x14ac:dyDescent="0.3">
      <c r="A5200" s="82">
        <v>5169</v>
      </c>
      <c r="B5200" s="94">
        <f t="shared" si="1123"/>
        <v>2.1184613631118417E-43</v>
      </c>
      <c r="C5200" s="179">
        <f t="shared" si="1124"/>
        <v>2.1136824791249356E-43</v>
      </c>
      <c r="D5200" s="166">
        <f t="shared" si="1125"/>
        <v>2.2558277767625785E-3</v>
      </c>
      <c r="E5200" s="167">
        <f t="shared" si="1135"/>
        <v>24.291375447755232</v>
      </c>
      <c r="F5200" s="168">
        <f t="shared" si="1136"/>
        <v>11.662629605862572</v>
      </c>
      <c r="G5200" s="168">
        <f t="shared" si="1126"/>
        <v>405299.9745333895</v>
      </c>
      <c r="H5200" s="168">
        <f t="shared" si="1127"/>
        <v>271310.33852408634</v>
      </c>
      <c r="I5200" s="169">
        <f t="shared" si="1128"/>
        <v>676610.31305747584</v>
      </c>
      <c r="J5200" s="169">
        <f t="shared" si="1130"/>
        <v>636179.30582829856</v>
      </c>
      <c r="K5200" s="95"/>
      <c r="L5200" s="265">
        <f t="shared" si="1129"/>
        <v>259358.03373518298</v>
      </c>
      <c r="M5200" s="265">
        <f>$G5200*NonHospFrac+theModel!$H5200*NonHospFrac</f>
        <v>417252.27932229289</v>
      </c>
      <c r="N5200" s="266">
        <f t="shared" si="1131"/>
        <v>676610.31305747584</v>
      </c>
      <c r="O5200" s="159"/>
      <c r="P5200" s="265">
        <f t="shared" si="1132"/>
        <v>243860.03387540154</v>
      </c>
      <c r="Q5200" s="265">
        <f t="shared" si="1133"/>
        <v>417250.72468061809</v>
      </c>
      <c r="R5200" s="266">
        <f t="shared" si="1134"/>
        <v>661110.75855601963</v>
      </c>
    </row>
    <row r="5201" spans="1:18" x14ac:dyDescent="0.3">
      <c r="A5201" s="82">
        <v>5170</v>
      </c>
      <c r="B5201" s="94">
        <f t="shared" si="1123"/>
        <v>2.0788875319150744E-43</v>
      </c>
      <c r="C5201" s="179">
        <f t="shared" si="1124"/>
        <v>2.0741979196758152E-43</v>
      </c>
      <c r="D5201" s="166">
        <f t="shared" si="1125"/>
        <v>2.2558277767625785E-3</v>
      </c>
      <c r="E5201" s="167">
        <f t="shared" si="1135"/>
        <v>24.291375447755232</v>
      </c>
      <c r="F5201" s="168">
        <f t="shared" si="1136"/>
        <v>11.664885433639334</v>
      </c>
      <c r="G5201" s="168">
        <f t="shared" si="1126"/>
        <v>405378.3691126029</v>
      </c>
      <c r="H5201" s="168">
        <f t="shared" si="1127"/>
        <v>271310.33852408634</v>
      </c>
      <c r="I5201" s="169">
        <f t="shared" si="1128"/>
        <v>676688.7076366893</v>
      </c>
      <c r="J5201" s="169">
        <f t="shared" si="1130"/>
        <v>636242.80399973458</v>
      </c>
      <c r="K5201" s="95"/>
      <c r="L5201" s="265">
        <f t="shared" si="1129"/>
        <v>259388.08391846853</v>
      </c>
      <c r="M5201" s="265">
        <f>$G5201*NonHospFrac+theModel!$H5201*NonHospFrac</f>
        <v>417300.62371822068</v>
      </c>
      <c r="N5201" s="266">
        <f t="shared" si="1131"/>
        <v>676688.70763668919</v>
      </c>
      <c r="O5201" s="159"/>
      <c r="P5201" s="265">
        <f t="shared" si="1132"/>
        <v>243884.37397275385</v>
      </c>
      <c r="Q5201" s="265">
        <f t="shared" si="1133"/>
        <v>417299.06907654589</v>
      </c>
      <c r="R5201" s="266">
        <f t="shared" si="1134"/>
        <v>661183.44304929976</v>
      </c>
    </row>
    <row r="5202" spans="1:18" x14ac:dyDescent="0.3">
      <c r="A5202" s="82">
        <v>5171</v>
      </c>
      <c r="B5202" s="94">
        <f t="shared" si="1123"/>
        <v>2.0400529580599713E-43</v>
      </c>
      <c r="C5202" s="179">
        <f t="shared" si="1124"/>
        <v>2.035450949931113E-43</v>
      </c>
      <c r="D5202" s="166">
        <f t="shared" si="1125"/>
        <v>2.2558277767625785E-3</v>
      </c>
      <c r="E5202" s="167">
        <f t="shared" si="1135"/>
        <v>24.291375447755232</v>
      </c>
      <c r="F5202" s="168">
        <f t="shared" si="1136"/>
        <v>11.667141261416097</v>
      </c>
      <c r="G5202" s="168">
        <f t="shared" si="1126"/>
        <v>405456.7636918163</v>
      </c>
      <c r="H5202" s="168">
        <f t="shared" si="1127"/>
        <v>271310.33852408634</v>
      </c>
      <c r="I5202" s="169">
        <f t="shared" si="1128"/>
        <v>676767.10221590265</v>
      </c>
      <c r="J5202" s="169">
        <f t="shared" si="1130"/>
        <v>636306.29958285997</v>
      </c>
      <c r="K5202" s="95"/>
      <c r="L5202" s="265">
        <f t="shared" si="1129"/>
        <v>259418.13410175411</v>
      </c>
      <c r="M5202" s="265">
        <f>$G5202*NonHospFrac+theModel!$H5202*NonHospFrac</f>
        <v>417348.96811414848</v>
      </c>
      <c r="N5202" s="266">
        <f t="shared" si="1131"/>
        <v>676767.10221590265</v>
      </c>
      <c r="O5202" s="159"/>
      <c r="P5202" s="265">
        <f t="shared" si="1132"/>
        <v>243908.71307795588</v>
      </c>
      <c r="Q5202" s="265">
        <f t="shared" si="1133"/>
        <v>417347.41347247368</v>
      </c>
      <c r="R5202" s="266">
        <f t="shared" si="1134"/>
        <v>661256.1265504295</v>
      </c>
    </row>
    <row r="5203" spans="1:18" x14ac:dyDescent="0.3">
      <c r="A5203" s="82">
        <v>5172</v>
      </c>
      <c r="B5203" s="94">
        <f t="shared" si="1123"/>
        <v>2.0019438318797599E-43</v>
      </c>
      <c r="C5203" s="179">
        <f t="shared" si="1124"/>
        <v>1.9974277913762872E-43</v>
      </c>
      <c r="D5203" s="166">
        <f t="shared" si="1125"/>
        <v>2.2558277767625785E-3</v>
      </c>
      <c r="E5203" s="167">
        <f t="shared" si="1135"/>
        <v>24.291375447755232</v>
      </c>
      <c r="F5203" s="168">
        <f t="shared" si="1136"/>
        <v>11.669397089192859</v>
      </c>
      <c r="G5203" s="168">
        <f t="shared" si="1126"/>
        <v>405535.15827102977</v>
      </c>
      <c r="H5203" s="168">
        <f t="shared" si="1127"/>
        <v>271310.33852408634</v>
      </c>
      <c r="I5203" s="169">
        <f t="shared" si="1128"/>
        <v>676845.49679511611</v>
      </c>
      <c r="J5203" s="169">
        <f t="shared" si="1130"/>
        <v>636369.79257778043</v>
      </c>
      <c r="K5203" s="95"/>
      <c r="L5203" s="265">
        <f t="shared" si="1129"/>
        <v>259448.18428503972</v>
      </c>
      <c r="M5203" s="265">
        <f>$G5203*NonHospFrac+theModel!$H5203*NonHospFrac</f>
        <v>417397.31251007639</v>
      </c>
      <c r="N5203" s="266">
        <f t="shared" si="1131"/>
        <v>676845.49679511611</v>
      </c>
      <c r="O5203" s="159"/>
      <c r="P5203" s="265">
        <f t="shared" si="1132"/>
        <v>243933.05119104809</v>
      </c>
      <c r="Q5203" s="265">
        <f t="shared" si="1133"/>
        <v>417395.75786840159</v>
      </c>
      <c r="R5203" s="266">
        <f t="shared" si="1134"/>
        <v>661328.8090594497</v>
      </c>
    </row>
    <row r="5204" spans="1:18" x14ac:dyDescent="0.3">
      <c r="A5204" s="82">
        <v>5173</v>
      </c>
      <c r="B5204" s="94">
        <f t="shared" si="1123"/>
        <v>1.9645466016788149E-43</v>
      </c>
      <c r="C5204" s="179">
        <f t="shared" si="1124"/>
        <v>1.9601149228860031E-43</v>
      </c>
      <c r="D5204" s="166">
        <f t="shared" si="1125"/>
        <v>2.2558277767625785E-3</v>
      </c>
      <c r="E5204" s="167">
        <f t="shared" si="1135"/>
        <v>24.291375447755232</v>
      </c>
      <c r="F5204" s="168">
        <f t="shared" si="1136"/>
        <v>11.671652916969622</v>
      </c>
      <c r="G5204" s="168">
        <f t="shared" si="1126"/>
        <v>405613.55285024317</v>
      </c>
      <c r="H5204" s="168">
        <f t="shared" si="1127"/>
        <v>271310.33852408634</v>
      </c>
      <c r="I5204" s="169">
        <f t="shared" si="1128"/>
        <v>676923.89137432957</v>
      </c>
      <c r="J5204" s="169">
        <f t="shared" si="1130"/>
        <v>636433.28298460145</v>
      </c>
      <c r="K5204" s="95"/>
      <c r="L5204" s="265">
        <f t="shared" si="1129"/>
        <v>259478.23446832527</v>
      </c>
      <c r="M5204" s="265">
        <f>$G5204*NonHospFrac+theModel!$H5204*NonHospFrac</f>
        <v>417445.65690600418</v>
      </c>
      <c r="N5204" s="266">
        <f t="shared" si="1131"/>
        <v>676923.89137432945</v>
      </c>
      <c r="O5204" s="159"/>
      <c r="P5204" s="265">
        <f t="shared" si="1132"/>
        <v>243957.38831207086</v>
      </c>
      <c r="Q5204" s="265">
        <f t="shared" si="1133"/>
        <v>417444.10226432938</v>
      </c>
      <c r="R5204" s="266">
        <f t="shared" si="1134"/>
        <v>661401.49057640019</v>
      </c>
    </row>
    <row r="5205" spans="1:18" x14ac:dyDescent="0.3">
      <c r="A5205" s="82">
        <v>5174</v>
      </c>
      <c r="B5205" s="94">
        <f t="shared" si="1123"/>
        <v>1.9278479689131828E-43</v>
      </c>
      <c r="C5205" s="179">
        <f t="shared" si="1124"/>
        <v>1.9234990759155332E-43</v>
      </c>
      <c r="D5205" s="166">
        <f t="shared" si="1125"/>
        <v>2.2558277767625785E-3</v>
      </c>
      <c r="E5205" s="167">
        <f t="shared" si="1135"/>
        <v>24.291375447755232</v>
      </c>
      <c r="F5205" s="168">
        <f t="shared" si="1136"/>
        <v>11.673908744746385</v>
      </c>
      <c r="G5205" s="168">
        <f t="shared" si="1126"/>
        <v>405691.94742945657</v>
      </c>
      <c r="H5205" s="168">
        <f t="shared" si="1127"/>
        <v>271310.33852408634</v>
      </c>
      <c r="I5205" s="169">
        <f t="shared" si="1128"/>
        <v>677002.28595354292</v>
      </c>
      <c r="J5205" s="169">
        <f t="shared" si="1130"/>
        <v>636496.77080342849</v>
      </c>
      <c r="K5205" s="95"/>
      <c r="L5205" s="265">
        <f t="shared" si="1129"/>
        <v>259508.28465161085</v>
      </c>
      <c r="M5205" s="265">
        <f>$G5205*NonHospFrac+theModel!$H5205*NonHospFrac</f>
        <v>417494.00130193203</v>
      </c>
      <c r="N5205" s="266">
        <f t="shared" si="1131"/>
        <v>677002.28595354292</v>
      </c>
      <c r="O5205" s="159"/>
      <c r="P5205" s="265">
        <f t="shared" si="1132"/>
        <v>243981.7244410647</v>
      </c>
      <c r="Q5205" s="265">
        <f t="shared" si="1133"/>
        <v>417492.44666025724</v>
      </c>
      <c r="R5205" s="266">
        <f t="shared" si="1134"/>
        <v>661474.17110132193</v>
      </c>
    </row>
    <row r="5206" spans="1:18" x14ac:dyDescent="0.3">
      <c r="A5206" s="82">
        <v>5175</v>
      </c>
      <c r="B5206" s="94">
        <f t="shared" si="1123"/>
        <v>1.8918348834620416E-43</v>
      </c>
      <c r="C5206" s="179">
        <f t="shared" si="1124"/>
        <v>1.8875672297828795E-43</v>
      </c>
      <c r="D5206" s="166">
        <f t="shared" si="1125"/>
        <v>2.2558277767625785E-3</v>
      </c>
      <c r="E5206" s="167">
        <f t="shared" si="1135"/>
        <v>24.291375447755232</v>
      </c>
      <c r="F5206" s="168">
        <f t="shared" si="1136"/>
        <v>11.676164572523147</v>
      </c>
      <c r="G5206" s="168">
        <f t="shared" si="1126"/>
        <v>405770.34200867004</v>
      </c>
      <c r="H5206" s="168">
        <f t="shared" si="1127"/>
        <v>271310.33852408634</v>
      </c>
      <c r="I5206" s="169">
        <f t="shared" si="1128"/>
        <v>677080.68053275638</v>
      </c>
      <c r="J5206" s="169">
        <f t="shared" si="1130"/>
        <v>636560.25603436714</v>
      </c>
      <c r="K5206" s="95"/>
      <c r="L5206" s="265">
        <f t="shared" si="1129"/>
        <v>259538.33483489644</v>
      </c>
      <c r="M5206" s="265">
        <f>$G5206*NonHospFrac+theModel!$H5206*NonHospFrac</f>
        <v>417542.34569785988</v>
      </c>
      <c r="N5206" s="266">
        <f t="shared" si="1131"/>
        <v>677080.68053275626</v>
      </c>
      <c r="O5206" s="159"/>
      <c r="P5206" s="265">
        <f t="shared" si="1132"/>
        <v>244006.05957807001</v>
      </c>
      <c r="Q5206" s="265">
        <f t="shared" si="1133"/>
        <v>417540.79105618509</v>
      </c>
      <c r="R5206" s="266">
        <f t="shared" si="1134"/>
        <v>661546.8506342551</v>
      </c>
    </row>
    <row r="5207" spans="1:18" x14ac:dyDescent="0.3">
      <c r="A5207" s="82">
        <v>5176</v>
      </c>
      <c r="B5207" s="94">
        <f t="shared" si="1123"/>
        <v>1.8564945389866016E-43</v>
      </c>
      <c r="C5207" s="179">
        <f t="shared" si="1124"/>
        <v>1.8523066070381475E-43</v>
      </c>
      <c r="D5207" s="166">
        <f t="shared" si="1125"/>
        <v>2.2558277767625785E-3</v>
      </c>
      <c r="E5207" s="167">
        <f t="shared" si="1135"/>
        <v>24.291375447755232</v>
      </c>
      <c r="F5207" s="168">
        <f t="shared" si="1136"/>
        <v>11.67842040029991</v>
      </c>
      <c r="G5207" s="168">
        <f t="shared" si="1126"/>
        <v>405848.73658788344</v>
      </c>
      <c r="H5207" s="168">
        <f t="shared" si="1127"/>
        <v>271310.33852408634</v>
      </c>
      <c r="I5207" s="169">
        <f t="shared" si="1128"/>
        <v>677159.07511196984</v>
      </c>
      <c r="J5207" s="169">
        <f t="shared" si="1130"/>
        <v>636623.73867752275</v>
      </c>
      <c r="K5207" s="95"/>
      <c r="L5207" s="265">
        <f t="shared" si="1129"/>
        <v>259568.38501818202</v>
      </c>
      <c r="M5207" s="265">
        <f>$G5207*NonHospFrac+theModel!$H5207*NonHospFrac</f>
        <v>417590.69009378774</v>
      </c>
      <c r="N5207" s="266">
        <f t="shared" si="1131"/>
        <v>677159.07511196972</v>
      </c>
      <c r="O5207" s="159"/>
      <c r="P5207" s="265">
        <f t="shared" si="1132"/>
        <v>244030.39372312723</v>
      </c>
      <c r="Q5207" s="265">
        <f t="shared" si="1133"/>
        <v>417589.13545211294</v>
      </c>
      <c r="R5207" s="266">
        <f t="shared" si="1134"/>
        <v>661619.5291752402</v>
      </c>
    </row>
    <row r="5208" spans="1:18" x14ac:dyDescent="0.3">
      <c r="A5208" s="82">
        <v>5177</v>
      </c>
      <c r="B5208" s="94">
        <f t="shared" si="1123"/>
        <v>1.8218143683765756E-43</v>
      </c>
      <c r="C5208" s="179">
        <f t="shared" si="1124"/>
        <v>1.8177046689202865E-43</v>
      </c>
      <c r="D5208" s="166">
        <f t="shared" si="1125"/>
        <v>2.2558277767625785E-3</v>
      </c>
      <c r="E5208" s="167">
        <f t="shared" si="1135"/>
        <v>24.291375447755232</v>
      </c>
      <c r="F5208" s="168">
        <f t="shared" si="1136"/>
        <v>11.680676228076672</v>
      </c>
      <c r="G5208" s="168">
        <f t="shared" si="1126"/>
        <v>405927.13116709684</v>
      </c>
      <c r="H5208" s="168">
        <f t="shared" si="1127"/>
        <v>271310.33852408634</v>
      </c>
      <c r="I5208" s="169">
        <f t="shared" si="1128"/>
        <v>677237.46969118319</v>
      </c>
      <c r="J5208" s="169">
        <f t="shared" si="1130"/>
        <v>636687.2187330008</v>
      </c>
      <c r="K5208" s="95"/>
      <c r="L5208" s="265">
        <f t="shared" si="1129"/>
        <v>259598.4352014676</v>
      </c>
      <c r="M5208" s="265">
        <f>$G5208*NonHospFrac+theModel!$H5208*NonHospFrac</f>
        <v>417639.03448971559</v>
      </c>
      <c r="N5208" s="266">
        <f t="shared" si="1131"/>
        <v>677237.46969118319</v>
      </c>
      <c r="O5208" s="159"/>
      <c r="P5208" s="265">
        <f t="shared" si="1132"/>
        <v>244054.72687627678</v>
      </c>
      <c r="Q5208" s="265">
        <f t="shared" si="1133"/>
        <v>417637.47984804079</v>
      </c>
      <c r="R5208" s="266">
        <f t="shared" si="1134"/>
        <v>661692.20672431751</v>
      </c>
    </row>
    <row r="5209" spans="1:18" x14ac:dyDescent="0.3">
      <c r="A5209" s="82">
        <v>5178</v>
      </c>
      <c r="B5209" s="94">
        <f t="shared" si="1123"/>
        <v>1.7877820392809107E-43</v>
      </c>
      <c r="C5209" s="179">
        <f t="shared" si="1124"/>
        <v>1.7837491108979037E-43</v>
      </c>
      <c r="D5209" s="166">
        <f t="shared" si="1125"/>
        <v>2.2558277767625785E-3</v>
      </c>
      <c r="E5209" s="167">
        <f t="shared" si="1135"/>
        <v>24.291375447755232</v>
      </c>
      <c r="F5209" s="168">
        <f t="shared" si="1136"/>
        <v>11.682932055853435</v>
      </c>
      <c r="G5209" s="168">
        <f t="shared" si="1126"/>
        <v>406005.52574631025</v>
      </c>
      <c r="H5209" s="168">
        <f t="shared" si="1127"/>
        <v>271310.33852408634</v>
      </c>
      <c r="I5209" s="169">
        <f t="shared" si="1128"/>
        <v>677315.86427039653</v>
      </c>
      <c r="J5209" s="169">
        <f t="shared" si="1130"/>
        <v>636750.69620090676</v>
      </c>
      <c r="K5209" s="95"/>
      <c r="L5209" s="265">
        <f t="shared" si="1129"/>
        <v>259628.48538475318</v>
      </c>
      <c r="M5209" s="265">
        <f>$G5209*NonHospFrac+theModel!$H5209*NonHospFrac</f>
        <v>417687.37888564344</v>
      </c>
      <c r="N5209" s="266">
        <f t="shared" si="1131"/>
        <v>677315.86427039665</v>
      </c>
      <c r="O5209" s="159"/>
      <c r="P5209" s="265">
        <f t="shared" si="1132"/>
        <v>244079.05903755911</v>
      </c>
      <c r="Q5209" s="265">
        <f t="shared" si="1133"/>
        <v>417685.82424396864</v>
      </c>
      <c r="R5209" s="266">
        <f t="shared" si="1134"/>
        <v>661764.88328152779</v>
      </c>
    </row>
    <row r="5210" spans="1:18" x14ac:dyDescent="0.3">
      <c r="A5210" s="82">
        <v>5179</v>
      </c>
      <c r="B5210" s="94">
        <f t="shared" si="1123"/>
        <v>1.7543854497225387E-43</v>
      </c>
      <c r="C5210" s="179">
        <f t="shared" si="1124"/>
        <v>1.7504278582939065E-43</v>
      </c>
      <c r="D5210" s="166">
        <f t="shared" si="1125"/>
        <v>2.2558277767625785E-3</v>
      </c>
      <c r="E5210" s="167">
        <f t="shared" si="1135"/>
        <v>24.291375447755232</v>
      </c>
      <c r="F5210" s="168">
        <f t="shared" si="1136"/>
        <v>11.685187883630197</v>
      </c>
      <c r="G5210" s="168">
        <f t="shared" si="1126"/>
        <v>406083.92032552371</v>
      </c>
      <c r="H5210" s="168">
        <f t="shared" si="1127"/>
        <v>271310.33852408634</v>
      </c>
      <c r="I5210" s="169">
        <f t="shared" si="1128"/>
        <v>677394.25884961011</v>
      </c>
      <c r="J5210" s="169">
        <f t="shared" si="1130"/>
        <v>636814.17108134634</v>
      </c>
      <c r="K5210" s="95"/>
      <c r="L5210" s="265">
        <f t="shared" si="1129"/>
        <v>259658.53556803876</v>
      </c>
      <c r="M5210" s="265">
        <f>$G5210*NonHospFrac+theModel!$H5210*NonHospFrac</f>
        <v>417735.72328157129</v>
      </c>
      <c r="N5210" s="266">
        <f t="shared" si="1131"/>
        <v>677394.25884961011</v>
      </c>
      <c r="O5210" s="159"/>
      <c r="P5210" s="265">
        <f t="shared" si="1132"/>
        <v>244103.39020701463</v>
      </c>
      <c r="Q5210" s="265">
        <f t="shared" si="1133"/>
        <v>417734.1686398965</v>
      </c>
      <c r="R5210" s="266">
        <f t="shared" si="1134"/>
        <v>661837.55884691118</v>
      </c>
    </row>
    <row r="5211" spans="1:18" x14ac:dyDescent="0.3">
      <c r="A5211" s="82">
        <v>5180</v>
      </c>
      <c r="B5211" s="94">
        <f t="shared" si="1123"/>
        <v>1.7216127237950297E-43</v>
      </c>
      <c r="C5211" s="179">
        <f t="shared" si="1124"/>
        <v>1.717729061991865E-43</v>
      </c>
      <c r="D5211" s="166">
        <f t="shared" si="1125"/>
        <v>2.2558277767625785E-3</v>
      </c>
      <c r="E5211" s="167">
        <f t="shared" si="1135"/>
        <v>24.291375447755232</v>
      </c>
      <c r="F5211" s="168">
        <f t="shared" si="1136"/>
        <v>11.68744371140696</v>
      </c>
      <c r="G5211" s="168">
        <f t="shared" si="1126"/>
        <v>406162.31490473711</v>
      </c>
      <c r="H5211" s="168">
        <f t="shared" si="1127"/>
        <v>271310.33852408634</v>
      </c>
      <c r="I5211" s="169">
        <f t="shared" si="1128"/>
        <v>677472.65342882345</v>
      </c>
      <c r="J5211" s="169">
        <f t="shared" si="1130"/>
        <v>636877.64337442466</v>
      </c>
      <c r="K5211" s="95"/>
      <c r="L5211" s="265">
        <f t="shared" si="1129"/>
        <v>259688.58575132434</v>
      </c>
      <c r="M5211" s="265">
        <f>$G5211*NonHospFrac+theModel!$H5211*NonHospFrac</f>
        <v>417784.06767749914</v>
      </c>
      <c r="N5211" s="266">
        <f t="shared" si="1131"/>
        <v>677472.65342882345</v>
      </c>
      <c r="O5211" s="159"/>
      <c r="P5211" s="265">
        <f t="shared" si="1132"/>
        <v>244127.72038468378</v>
      </c>
      <c r="Q5211" s="265">
        <f t="shared" si="1133"/>
        <v>417782.51303582435</v>
      </c>
      <c r="R5211" s="266">
        <f t="shared" si="1134"/>
        <v>661910.2334205081</v>
      </c>
    </row>
    <row r="5212" spans="1:18" x14ac:dyDescent="0.3">
      <c r="A5212" s="82">
        <v>5181</v>
      </c>
      <c r="B5212" s="94">
        <f t="shared" si="1123"/>
        <v>1.6894522074391431E-43</v>
      </c>
      <c r="C5212" s="179">
        <f t="shared" si="1124"/>
        <v>1.6856410942220891E-43</v>
      </c>
      <c r="D5212" s="166">
        <f t="shared" si="1125"/>
        <v>2.2558277767625785E-3</v>
      </c>
      <c r="E5212" s="167">
        <f t="shared" si="1135"/>
        <v>24.291375447755232</v>
      </c>
      <c r="F5212" s="168">
        <f t="shared" si="1136"/>
        <v>11.689699539183723</v>
      </c>
      <c r="G5212" s="168">
        <f t="shared" si="1126"/>
        <v>406240.70948395052</v>
      </c>
      <c r="H5212" s="168">
        <f t="shared" si="1127"/>
        <v>271310.33852408634</v>
      </c>
      <c r="I5212" s="169">
        <f t="shared" si="1128"/>
        <v>677551.0480080368</v>
      </c>
      <c r="J5212" s="169">
        <f t="shared" si="1130"/>
        <v>636941.11308024742</v>
      </c>
      <c r="K5212" s="95"/>
      <c r="L5212" s="265">
        <f t="shared" si="1129"/>
        <v>259718.63593460989</v>
      </c>
      <c r="M5212" s="265">
        <f>$G5212*NonHospFrac+theModel!$H5212*NonHospFrac</f>
        <v>417832.41207342694</v>
      </c>
      <c r="N5212" s="266">
        <f t="shared" si="1131"/>
        <v>677551.0480080368</v>
      </c>
      <c r="O5212" s="159"/>
      <c r="P5212" s="265">
        <f t="shared" si="1132"/>
        <v>244152.04957060699</v>
      </c>
      <c r="Q5212" s="265">
        <f t="shared" si="1133"/>
        <v>417830.85743175214</v>
      </c>
      <c r="R5212" s="266">
        <f t="shared" si="1134"/>
        <v>661982.90700235916</v>
      </c>
    </row>
    <row r="5213" spans="1:18" x14ac:dyDescent="0.3">
      <c r="A5213" s="82">
        <v>5182</v>
      </c>
      <c r="B5213" s="94">
        <f t="shared" si="1123"/>
        <v>1.6578924642990114E-43</v>
      </c>
      <c r="C5213" s="179">
        <f t="shared" si="1124"/>
        <v>1.6541525444271603E-43</v>
      </c>
      <c r="D5213" s="166">
        <f t="shared" si="1125"/>
        <v>2.2558277767625785E-3</v>
      </c>
      <c r="E5213" s="167">
        <f t="shared" si="1135"/>
        <v>24.291375447755232</v>
      </c>
      <c r="F5213" s="168">
        <f t="shared" si="1136"/>
        <v>11.691955366960485</v>
      </c>
      <c r="G5213" s="168">
        <f t="shared" si="1126"/>
        <v>406319.10406316398</v>
      </c>
      <c r="H5213" s="168">
        <f t="shared" si="1127"/>
        <v>271310.33852408634</v>
      </c>
      <c r="I5213" s="169">
        <f t="shared" si="1128"/>
        <v>677629.44258725038</v>
      </c>
      <c r="J5213" s="169">
        <f t="shared" si="1130"/>
        <v>637004.58019892022</v>
      </c>
      <c r="K5213" s="95"/>
      <c r="L5213" s="265">
        <f t="shared" si="1129"/>
        <v>259748.6861178955</v>
      </c>
      <c r="M5213" s="265">
        <f>$G5213*NonHospFrac+theModel!$H5213*NonHospFrac</f>
        <v>417880.75646935479</v>
      </c>
      <c r="N5213" s="266">
        <f t="shared" si="1131"/>
        <v>677629.44258725026</v>
      </c>
      <c r="O5213" s="159"/>
      <c r="P5213" s="265">
        <f t="shared" si="1132"/>
        <v>244176.37776482472</v>
      </c>
      <c r="Q5213" s="265">
        <f t="shared" si="1133"/>
        <v>417879.20182767999</v>
      </c>
      <c r="R5213" s="266">
        <f t="shared" si="1134"/>
        <v>662055.57959250477</v>
      </c>
    </row>
    <row r="5214" spans="1:18" x14ac:dyDescent="0.3">
      <c r="A5214" s="82">
        <v>5183</v>
      </c>
      <c r="B5214" s="94">
        <f t="shared" si="1123"/>
        <v>1.6269222716549558E-43</v>
      </c>
      <c r="C5214" s="179">
        <f t="shared" si="1124"/>
        <v>1.6232522152039228E-43</v>
      </c>
      <c r="D5214" s="166">
        <f t="shared" si="1125"/>
        <v>2.2558277767625785E-3</v>
      </c>
      <c r="E5214" s="167">
        <f t="shared" si="1135"/>
        <v>24.291375447755232</v>
      </c>
      <c r="F5214" s="168">
        <f t="shared" si="1136"/>
        <v>11.694211194737248</v>
      </c>
      <c r="G5214" s="168">
        <f t="shared" si="1126"/>
        <v>406397.49864237738</v>
      </c>
      <c r="H5214" s="168">
        <f t="shared" si="1127"/>
        <v>271310.33852408634</v>
      </c>
      <c r="I5214" s="169">
        <f t="shared" si="1128"/>
        <v>677707.83716646372</v>
      </c>
      <c r="J5214" s="169">
        <f t="shared" si="1130"/>
        <v>637068.04473054805</v>
      </c>
      <c r="K5214" s="95"/>
      <c r="L5214" s="265">
        <f t="shared" si="1129"/>
        <v>259778.73630118108</v>
      </c>
      <c r="M5214" s="265">
        <f>$G5214*NonHospFrac+theModel!$H5214*NonHospFrac</f>
        <v>417929.10086528264</v>
      </c>
      <c r="N5214" s="266">
        <f t="shared" si="1131"/>
        <v>677707.83716646372</v>
      </c>
      <c r="O5214" s="159"/>
      <c r="P5214" s="265">
        <f t="shared" si="1132"/>
        <v>244200.70496737733</v>
      </c>
      <c r="Q5214" s="265">
        <f t="shared" si="1133"/>
        <v>417927.54622360785</v>
      </c>
      <c r="R5214" s="266">
        <f t="shared" si="1134"/>
        <v>662128.2511909852</v>
      </c>
    </row>
    <row r="5215" spans="1:18" x14ac:dyDescent="0.3">
      <c r="A5215" s="82">
        <v>5184</v>
      </c>
      <c r="B5215" s="94">
        <f t="shared" ref="B5215:B5278" si="1137">Constant*EXP(PowerTerm*(A5215)/7)</f>
        <v>1.5965306164330428E-43</v>
      </c>
      <c r="C5215" s="179">
        <f t="shared" ref="C5215:C5278" si="1138">(1-theFloor)*B5215</f>
        <v>1.5929291183220412E-43</v>
      </c>
      <c r="D5215" s="166">
        <f t="shared" ref="D5215:D5278" si="1139">theFloor</f>
        <v>2.2558277767625785E-3</v>
      </c>
      <c r="E5215" s="167">
        <f t="shared" si="1135"/>
        <v>24.291375447755232</v>
      </c>
      <c r="F5215" s="168">
        <f t="shared" si="1136"/>
        <v>11.69646702251401</v>
      </c>
      <c r="G5215" s="168">
        <f t="shared" ref="G5215:G5278" si="1140">$B$22*F5215*totInfected/365.25</f>
        <v>406475.89322159078</v>
      </c>
      <c r="H5215" s="168">
        <f t="shared" ref="H5215:H5278" si="1141">lostQALYs_Injured*E5215*totInfected/365.25</f>
        <v>271310.33852408634</v>
      </c>
      <c r="I5215" s="169">
        <f t="shared" ref="I5215:I5278" si="1142">H5215+G5215</f>
        <v>677786.23174567707</v>
      </c>
      <c r="J5215" s="169">
        <f t="shared" si="1130"/>
        <v>637131.50667523663</v>
      </c>
      <c r="K5215" s="95"/>
      <c r="L5215" s="265">
        <f t="shared" ref="L5215:L5278" si="1143">$G5215*HospFrac+$H5215*HospFrac</f>
        <v>259808.78648446663</v>
      </c>
      <c r="M5215" s="265">
        <f>$G5215*NonHospFrac+theModel!$H5215*NonHospFrac</f>
        <v>417977.44526121044</v>
      </c>
      <c r="N5215" s="266">
        <f t="shared" si="1131"/>
        <v>677786.23174567707</v>
      </c>
      <c r="O5215" s="159"/>
      <c r="P5215" s="265">
        <f t="shared" si="1132"/>
        <v>244225.03117830525</v>
      </c>
      <c r="Q5215" s="265">
        <f t="shared" si="1133"/>
        <v>417975.89061953564</v>
      </c>
      <c r="R5215" s="266">
        <f t="shared" si="1134"/>
        <v>662200.92179784086</v>
      </c>
    </row>
    <row r="5216" spans="1:18" x14ac:dyDescent="0.3">
      <c r="A5216" s="82">
        <v>5185</v>
      </c>
      <c r="B5216" s="94">
        <f t="shared" si="1137"/>
        <v>1.5667066912884344E-43</v>
      </c>
      <c r="C5216" s="179">
        <f t="shared" si="1138"/>
        <v>1.5631724708161861E-43</v>
      </c>
      <c r="D5216" s="166">
        <f t="shared" si="1139"/>
        <v>2.2558277767625785E-3</v>
      </c>
      <c r="E5216" s="167">
        <f t="shared" si="1135"/>
        <v>24.291375447755232</v>
      </c>
      <c r="F5216" s="168">
        <f t="shared" si="1136"/>
        <v>11.698722850290773</v>
      </c>
      <c r="G5216" s="168">
        <f t="shared" si="1140"/>
        <v>406554.28780080425</v>
      </c>
      <c r="H5216" s="168">
        <f t="shared" si="1141"/>
        <v>271310.33852408634</v>
      </c>
      <c r="I5216" s="169">
        <f t="shared" si="1142"/>
        <v>677864.62632489065</v>
      </c>
      <c r="J5216" s="169">
        <f t="shared" ref="J5216:J5279" si="1144">J5215+(I5216-I5215)/(1+discountDaily)^A5216</f>
        <v>637194.96603309165</v>
      </c>
      <c r="K5216" s="95"/>
      <c r="L5216" s="265">
        <f t="shared" si="1143"/>
        <v>259838.83666775224</v>
      </c>
      <c r="M5216" s="265">
        <f>$G5216*NonHospFrac+theModel!$H5216*NonHospFrac</f>
        <v>418025.78965713835</v>
      </c>
      <c r="N5216" s="266">
        <f t="shared" ref="N5216:N5279" si="1145">L5216+M5216</f>
        <v>677864.62632489065</v>
      </c>
      <c r="O5216" s="159"/>
      <c r="P5216" s="265">
        <f t="shared" ref="P5216:P5279" si="1146">P5215+(L5216-L5215)/(1+discountDaily)^A5216</f>
        <v>244249.35639764898</v>
      </c>
      <c r="Q5216" s="265">
        <f t="shared" ref="Q5216:Q5279" si="1147">Q5215+(M5216-M5215)/(1+discountDaily)^B5216</f>
        <v>418024.23501546355</v>
      </c>
      <c r="R5216" s="266">
        <f t="shared" ref="R5216:R5279" si="1148">P5216+Q5216</f>
        <v>662273.59141311259</v>
      </c>
    </row>
    <row r="5217" spans="1:18" x14ac:dyDescent="0.3">
      <c r="A5217" s="82">
        <v>5186</v>
      </c>
      <c r="B5217" s="94">
        <f t="shared" si="1137"/>
        <v>1.5374398907626374E-43</v>
      </c>
      <c r="C5217" s="179">
        <f t="shared" si="1138"/>
        <v>1.5339716911519521E-43</v>
      </c>
      <c r="D5217" s="166">
        <f t="shared" si="1139"/>
        <v>2.2558277767625785E-3</v>
      </c>
      <c r="E5217" s="167">
        <f t="shared" ref="E5217:E5280" si="1149">C5217+E5216</f>
        <v>24.291375447755232</v>
      </c>
      <c r="F5217" s="168">
        <f t="shared" ref="F5217:F5280" si="1150">D5217+F5216</f>
        <v>11.700978678067536</v>
      </c>
      <c r="G5217" s="168">
        <f t="shared" si="1140"/>
        <v>406632.68238001765</v>
      </c>
      <c r="H5217" s="168">
        <f t="shared" si="1141"/>
        <v>271310.33852408634</v>
      </c>
      <c r="I5217" s="169">
        <f t="shared" si="1142"/>
        <v>677943.02090410399</v>
      </c>
      <c r="J5217" s="169">
        <f t="shared" si="1144"/>
        <v>637258.42280421813</v>
      </c>
      <c r="K5217" s="95"/>
      <c r="L5217" s="265">
        <f t="shared" si="1143"/>
        <v>259868.88685103779</v>
      </c>
      <c r="M5217" s="265">
        <f>$G5217*NonHospFrac+theModel!$H5217*NonHospFrac</f>
        <v>418074.13405306614</v>
      </c>
      <c r="N5217" s="266">
        <f t="shared" si="1145"/>
        <v>677943.02090410399</v>
      </c>
      <c r="O5217" s="159"/>
      <c r="P5217" s="265">
        <f t="shared" si="1146"/>
        <v>244273.68062544885</v>
      </c>
      <c r="Q5217" s="265">
        <f t="shared" si="1147"/>
        <v>418072.57941139134</v>
      </c>
      <c r="R5217" s="266">
        <f t="shared" si="1148"/>
        <v>662346.26003684022</v>
      </c>
    </row>
    <row r="5218" spans="1:18" x14ac:dyDescent="0.3">
      <c r="A5218" s="82">
        <v>5187</v>
      </c>
      <c r="B5218" s="94">
        <f t="shared" si="1137"/>
        <v>1.5087198075118173E-43</v>
      </c>
      <c r="C5218" s="179">
        <f t="shared" si="1138"/>
        <v>1.5053163954626803E-43</v>
      </c>
      <c r="D5218" s="166">
        <f t="shared" si="1139"/>
        <v>2.2558277767625785E-3</v>
      </c>
      <c r="E5218" s="167">
        <f t="shared" si="1149"/>
        <v>24.291375447755232</v>
      </c>
      <c r="F5218" s="168">
        <f t="shared" si="1150"/>
        <v>11.703234505844298</v>
      </c>
      <c r="G5218" s="168">
        <f t="shared" si="1140"/>
        <v>406711.07695923105</v>
      </c>
      <c r="H5218" s="168">
        <f t="shared" si="1141"/>
        <v>271310.33852408634</v>
      </c>
      <c r="I5218" s="169">
        <f t="shared" si="1142"/>
        <v>678021.41548331734</v>
      </c>
      <c r="J5218" s="169">
        <f t="shared" si="1144"/>
        <v>637321.87698872166</v>
      </c>
      <c r="K5218" s="95"/>
      <c r="L5218" s="265">
        <f t="shared" si="1143"/>
        <v>259898.93703432337</v>
      </c>
      <c r="M5218" s="265">
        <f>$G5218*NonHospFrac+theModel!$H5218*NonHospFrac</f>
        <v>418122.47844899399</v>
      </c>
      <c r="N5218" s="266">
        <f t="shared" si="1145"/>
        <v>678021.41548331734</v>
      </c>
      <c r="O5218" s="159"/>
      <c r="P5218" s="265">
        <f t="shared" si="1146"/>
        <v>244298.00386174532</v>
      </c>
      <c r="Q5218" s="265">
        <f t="shared" si="1147"/>
        <v>418120.9238073192</v>
      </c>
      <c r="R5218" s="266">
        <f t="shared" si="1148"/>
        <v>662418.92766906449</v>
      </c>
    </row>
    <row r="5219" spans="1:18" x14ac:dyDescent="0.3">
      <c r="A5219" s="82">
        <v>5188</v>
      </c>
      <c r="B5219" s="94">
        <f t="shared" si="1137"/>
        <v>1.4805362286062761E-43</v>
      </c>
      <c r="C5219" s="179">
        <f t="shared" si="1138"/>
        <v>1.4771963938572827E-43</v>
      </c>
      <c r="D5219" s="166">
        <f t="shared" si="1139"/>
        <v>2.2558277767625785E-3</v>
      </c>
      <c r="E5219" s="167">
        <f t="shared" si="1149"/>
        <v>24.291375447755232</v>
      </c>
      <c r="F5219" s="168">
        <f t="shared" si="1150"/>
        <v>11.705490333621061</v>
      </c>
      <c r="G5219" s="168">
        <f t="shared" si="1140"/>
        <v>406789.47153844446</v>
      </c>
      <c r="H5219" s="168">
        <f t="shared" si="1141"/>
        <v>271310.33852408634</v>
      </c>
      <c r="I5219" s="169">
        <f t="shared" si="1142"/>
        <v>678099.8100625308</v>
      </c>
      <c r="J5219" s="169">
        <f t="shared" si="1144"/>
        <v>637385.32858670782</v>
      </c>
      <c r="K5219" s="95"/>
      <c r="L5219" s="265">
        <f t="shared" si="1143"/>
        <v>259928.98721760896</v>
      </c>
      <c r="M5219" s="265">
        <f>$G5219*NonHospFrac+theModel!$H5219*NonHospFrac</f>
        <v>418170.82284492184</v>
      </c>
      <c r="N5219" s="266">
        <f t="shared" si="1145"/>
        <v>678099.8100625308</v>
      </c>
      <c r="O5219" s="159"/>
      <c r="P5219" s="265">
        <f t="shared" si="1146"/>
        <v>244322.32610657881</v>
      </c>
      <c r="Q5219" s="265">
        <f t="shared" si="1147"/>
        <v>418169.26820324705</v>
      </c>
      <c r="R5219" s="266">
        <f t="shared" si="1148"/>
        <v>662491.59430982592</v>
      </c>
    </row>
    <row r="5220" spans="1:18" x14ac:dyDescent="0.3">
      <c r="A5220" s="82">
        <v>5189</v>
      </c>
      <c r="B5220" s="94">
        <f t="shared" si="1137"/>
        <v>1.4528791318983827E-43</v>
      </c>
      <c r="C5220" s="179">
        <f t="shared" si="1138"/>
        <v>1.4496016867963676E-43</v>
      </c>
      <c r="D5220" s="166">
        <f t="shared" si="1139"/>
        <v>2.2558277767625785E-3</v>
      </c>
      <c r="E5220" s="167">
        <f t="shared" si="1149"/>
        <v>24.291375447755232</v>
      </c>
      <c r="F5220" s="168">
        <f t="shared" si="1150"/>
        <v>11.707746161397823</v>
      </c>
      <c r="G5220" s="168">
        <f t="shared" si="1140"/>
        <v>406867.86611765792</v>
      </c>
      <c r="H5220" s="168">
        <f t="shared" si="1141"/>
        <v>271310.33852408634</v>
      </c>
      <c r="I5220" s="169">
        <f t="shared" si="1142"/>
        <v>678178.20464174426</v>
      </c>
      <c r="J5220" s="169">
        <f t="shared" si="1144"/>
        <v>637448.77759828197</v>
      </c>
      <c r="K5220" s="95"/>
      <c r="L5220" s="265">
        <f t="shared" si="1143"/>
        <v>259959.03740089454</v>
      </c>
      <c r="M5220" s="265">
        <f>$G5220*NonHospFrac+theModel!$H5220*NonHospFrac</f>
        <v>418219.1672408497</v>
      </c>
      <c r="N5220" s="266">
        <f t="shared" si="1145"/>
        <v>678178.20464174426</v>
      </c>
      <c r="O5220" s="159"/>
      <c r="P5220" s="265">
        <f t="shared" si="1146"/>
        <v>244346.6473599897</v>
      </c>
      <c r="Q5220" s="265">
        <f t="shared" si="1147"/>
        <v>418217.6125991749</v>
      </c>
      <c r="R5220" s="266">
        <f t="shared" si="1148"/>
        <v>662564.25995916454</v>
      </c>
    </row>
    <row r="5221" spans="1:18" x14ac:dyDescent="0.3">
      <c r="A5221" s="82">
        <v>5190</v>
      </c>
      <c r="B5221" s="94">
        <f t="shared" si="1137"/>
        <v>1.4257386824589114E-43</v>
      </c>
      <c r="C5221" s="179">
        <f t="shared" si="1138"/>
        <v>1.4225224615366158E-43</v>
      </c>
      <c r="D5221" s="166">
        <f t="shared" si="1139"/>
        <v>2.2558277767625785E-3</v>
      </c>
      <c r="E5221" s="167">
        <f t="shared" si="1149"/>
        <v>24.291375447755232</v>
      </c>
      <c r="F5221" s="168">
        <f t="shared" si="1150"/>
        <v>11.710001989174586</v>
      </c>
      <c r="G5221" s="168">
        <f t="shared" si="1140"/>
        <v>406946.26069687132</v>
      </c>
      <c r="H5221" s="168">
        <f t="shared" si="1141"/>
        <v>271310.33852408634</v>
      </c>
      <c r="I5221" s="169">
        <f t="shared" si="1142"/>
        <v>678256.59922095761</v>
      </c>
      <c r="J5221" s="169">
        <f t="shared" si="1144"/>
        <v>637512.22402354935</v>
      </c>
      <c r="K5221" s="95"/>
      <c r="L5221" s="265">
        <f t="shared" si="1143"/>
        <v>259989.08758418012</v>
      </c>
      <c r="M5221" s="265">
        <f>$G5221*NonHospFrac+theModel!$H5221*NonHospFrac</f>
        <v>418267.51163677755</v>
      </c>
      <c r="N5221" s="266">
        <f t="shared" si="1145"/>
        <v>678256.59922095761</v>
      </c>
      <c r="O5221" s="159"/>
      <c r="P5221" s="265">
        <f t="shared" si="1146"/>
        <v>244370.96762201842</v>
      </c>
      <c r="Q5221" s="265">
        <f t="shared" si="1147"/>
        <v>418265.95699510275</v>
      </c>
      <c r="R5221" s="266">
        <f t="shared" si="1148"/>
        <v>662636.92461712123</v>
      </c>
    </row>
    <row r="5222" spans="1:18" x14ac:dyDescent="0.3">
      <c r="A5222" s="82">
        <v>5191</v>
      </c>
      <c r="B5222" s="94">
        <f t="shared" si="1137"/>
        <v>1.3991052290796109E-43</v>
      </c>
      <c r="C5222" s="179">
        <f t="shared" si="1138"/>
        <v>1.3959490886412393E-43</v>
      </c>
      <c r="D5222" s="166">
        <f t="shared" si="1139"/>
        <v>2.2558277767625785E-3</v>
      </c>
      <c r="E5222" s="167">
        <f t="shared" si="1149"/>
        <v>24.291375447755232</v>
      </c>
      <c r="F5222" s="168">
        <f t="shared" si="1150"/>
        <v>11.712257816951348</v>
      </c>
      <c r="G5222" s="168">
        <f t="shared" si="1140"/>
        <v>407024.65527608473</v>
      </c>
      <c r="H5222" s="168">
        <f t="shared" si="1141"/>
        <v>271310.33852408634</v>
      </c>
      <c r="I5222" s="169">
        <f t="shared" si="1142"/>
        <v>678334.99380017107</v>
      </c>
      <c r="J5222" s="169">
        <f t="shared" si="1144"/>
        <v>637575.66786261566</v>
      </c>
      <c r="K5222" s="95"/>
      <c r="L5222" s="265">
        <f t="shared" si="1143"/>
        <v>260019.1377674657</v>
      </c>
      <c r="M5222" s="265">
        <f>$G5222*NonHospFrac+theModel!$H5222*NonHospFrac</f>
        <v>418315.8560327054</v>
      </c>
      <c r="N5222" s="266">
        <f t="shared" si="1145"/>
        <v>678334.99380017107</v>
      </c>
      <c r="O5222" s="159"/>
      <c r="P5222" s="265">
        <f t="shared" si="1146"/>
        <v>244395.28689270539</v>
      </c>
      <c r="Q5222" s="265">
        <f t="shared" si="1147"/>
        <v>418314.3013910306</v>
      </c>
      <c r="R5222" s="266">
        <f t="shared" si="1148"/>
        <v>662709.58828373603</v>
      </c>
    </row>
    <row r="5223" spans="1:18" x14ac:dyDescent="0.3">
      <c r="A5223" s="82">
        <v>5192</v>
      </c>
      <c r="B5223" s="94">
        <f t="shared" si="1137"/>
        <v>1.3729693008412318E-43</v>
      </c>
      <c r="C5223" s="179">
        <f t="shared" si="1138"/>
        <v>1.3698721185557518E-43</v>
      </c>
      <c r="D5223" s="166">
        <f t="shared" si="1139"/>
        <v>2.2558277767625785E-3</v>
      </c>
      <c r="E5223" s="167">
        <f t="shared" si="1149"/>
        <v>24.291375447755232</v>
      </c>
      <c r="F5223" s="168">
        <f t="shared" si="1150"/>
        <v>11.714513644728111</v>
      </c>
      <c r="G5223" s="168">
        <f t="shared" si="1140"/>
        <v>407103.04985529819</v>
      </c>
      <c r="H5223" s="168">
        <f t="shared" si="1141"/>
        <v>271310.33852408634</v>
      </c>
      <c r="I5223" s="169">
        <f t="shared" si="1142"/>
        <v>678413.38837938453</v>
      </c>
      <c r="J5223" s="169">
        <f t="shared" si="1144"/>
        <v>637639.10911558615</v>
      </c>
      <c r="K5223" s="95"/>
      <c r="L5223" s="265">
        <f t="shared" si="1143"/>
        <v>260049.18795075128</v>
      </c>
      <c r="M5223" s="265">
        <f>$G5223*NonHospFrac+theModel!$H5223*NonHospFrac</f>
        <v>418364.20042863325</v>
      </c>
      <c r="N5223" s="266">
        <f t="shared" si="1145"/>
        <v>678413.38837938453</v>
      </c>
      <c r="O5223" s="159"/>
      <c r="P5223" s="265">
        <f t="shared" si="1146"/>
        <v>244419.60517209102</v>
      </c>
      <c r="Q5223" s="265">
        <f t="shared" si="1147"/>
        <v>418362.64578695846</v>
      </c>
      <c r="R5223" s="266">
        <f t="shared" si="1148"/>
        <v>662782.25095904944</v>
      </c>
    </row>
    <row r="5224" spans="1:18" x14ac:dyDescent="0.3">
      <c r="A5224" s="82">
        <v>5193</v>
      </c>
      <c r="B5224" s="94">
        <f t="shared" si="1137"/>
        <v>1.3473216037456459E-43</v>
      </c>
      <c r="C5224" s="179">
        <f t="shared" si="1138"/>
        <v>1.3442822782476841E-43</v>
      </c>
      <c r="D5224" s="166">
        <f t="shared" si="1139"/>
        <v>2.2558277767625785E-3</v>
      </c>
      <c r="E5224" s="167">
        <f t="shared" si="1149"/>
        <v>24.291375447755232</v>
      </c>
      <c r="F5224" s="168">
        <f t="shared" si="1150"/>
        <v>11.716769472504874</v>
      </c>
      <c r="G5224" s="168">
        <f t="shared" si="1140"/>
        <v>407181.44443451159</v>
      </c>
      <c r="H5224" s="168">
        <f t="shared" si="1141"/>
        <v>271310.33852408634</v>
      </c>
      <c r="I5224" s="169">
        <f t="shared" si="1142"/>
        <v>678491.78295859788</v>
      </c>
      <c r="J5224" s="169">
        <f t="shared" si="1144"/>
        <v>637702.54778256617</v>
      </c>
      <c r="K5224" s="95"/>
      <c r="L5224" s="265">
        <f t="shared" si="1143"/>
        <v>260079.23813403686</v>
      </c>
      <c r="M5224" s="265">
        <f>$G5224*NonHospFrac+theModel!$H5224*NonHospFrac</f>
        <v>418412.54482456105</v>
      </c>
      <c r="N5224" s="266">
        <f t="shared" si="1145"/>
        <v>678491.78295859788</v>
      </c>
      <c r="O5224" s="159"/>
      <c r="P5224" s="265">
        <f t="shared" si="1146"/>
        <v>244443.92246021569</v>
      </c>
      <c r="Q5224" s="265">
        <f t="shared" si="1147"/>
        <v>418410.99018288625</v>
      </c>
      <c r="R5224" s="266">
        <f t="shared" si="1148"/>
        <v>662854.912643102</v>
      </c>
    </row>
    <row r="5225" spans="1:18" x14ac:dyDescent="0.3">
      <c r="A5225" s="82">
        <v>5194</v>
      </c>
      <c r="B5225" s="94">
        <f t="shared" si="1137"/>
        <v>1.3221530174108788E-43</v>
      </c>
      <c r="C5225" s="179">
        <f t="shared" si="1138"/>
        <v>1.3191704679090729E-43</v>
      </c>
      <c r="D5225" s="166">
        <f t="shared" si="1139"/>
        <v>2.2558277767625785E-3</v>
      </c>
      <c r="E5225" s="167">
        <f t="shared" si="1149"/>
        <v>24.291375447755232</v>
      </c>
      <c r="F5225" s="168">
        <f t="shared" si="1150"/>
        <v>11.719025300281636</v>
      </c>
      <c r="G5225" s="168">
        <f t="shared" si="1140"/>
        <v>407259.839013725</v>
      </c>
      <c r="H5225" s="168">
        <f t="shared" si="1141"/>
        <v>271310.33852408634</v>
      </c>
      <c r="I5225" s="169">
        <f t="shared" si="1142"/>
        <v>678570.17753781134</v>
      </c>
      <c r="J5225" s="169">
        <f t="shared" si="1144"/>
        <v>637765.9838636613</v>
      </c>
      <c r="K5225" s="95"/>
      <c r="L5225" s="265">
        <f t="shared" si="1143"/>
        <v>260109.28831732244</v>
      </c>
      <c r="M5225" s="265">
        <f>$G5225*NonHospFrac+theModel!$H5225*NonHospFrac</f>
        <v>418460.8892204889</v>
      </c>
      <c r="N5225" s="266">
        <f t="shared" si="1145"/>
        <v>678570.17753781134</v>
      </c>
      <c r="O5225" s="159"/>
      <c r="P5225" s="265">
        <f t="shared" si="1146"/>
        <v>244468.23875711983</v>
      </c>
      <c r="Q5225" s="265">
        <f t="shared" si="1147"/>
        <v>418459.3345788141</v>
      </c>
      <c r="R5225" s="266">
        <f t="shared" si="1148"/>
        <v>662927.57333593396</v>
      </c>
    </row>
    <row r="5226" spans="1:18" x14ac:dyDescent="0.3">
      <c r="A5226" s="82">
        <v>5195</v>
      </c>
      <c r="B5226" s="94">
        <f t="shared" si="1137"/>
        <v>1.2974545918278801E-43</v>
      </c>
      <c r="C5226" s="179">
        <f t="shared" si="1138"/>
        <v>1.2945277577205465E-43</v>
      </c>
      <c r="D5226" s="166">
        <f t="shared" si="1139"/>
        <v>2.2558277767625785E-3</v>
      </c>
      <c r="E5226" s="167">
        <f t="shared" si="1149"/>
        <v>24.291375447755232</v>
      </c>
      <c r="F5226" s="168">
        <f t="shared" si="1150"/>
        <v>11.721281128058399</v>
      </c>
      <c r="G5226" s="168">
        <f t="shared" si="1140"/>
        <v>407338.23359293846</v>
      </c>
      <c r="H5226" s="168">
        <f t="shared" si="1141"/>
        <v>271310.33852408634</v>
      </c>
      <c r="I5226" s="169">
        <f t="shared" si="1142"/>
        <v>678648.5721170248</v>
      </c>
      <c r="J5226" s="169">
        <f t="shared" si="1144"/>
        <v>637829.41735897691</v>
      </c>
      <c r="K5226" s="95"/>
      <c r="L5226" s="265">
        <f t="shared" si="1143"/>
        <v>260139.33850060802</v>
      </c>
      <c r="M5226" s="265">
        <f>$G5226*NonHospFrac+theModel!$H5226*NonHospFrac</f>
        <v>418509.23361641675</v>
      </c>
      <c r="N5226" s="266">
        <f t="shared" si="1145"/>
        <v>678648.5721170248</v>
      </c>
      <c r="O5226" s="159"/>
      <c r="P5226" s="265">
        <f t="shared" si="1146"/>
        <v>244492.55406284385</v>
      </c>
      <c r="Q5226" s="265">
        <f t="shared" si="1147"/>
        <v>418507.67897474195</v>
      </c>
      <c r="R5226" s="266">
        <f t="shared" si="1148"/>
        <v>663000.23303758586</v>
      </c>
    </row>
    <row r="5227" spans="1:18" x14ac:dyDescent="0.3">
      <c r="A5227" s="82">
        <v>5196</v>
      </c>
      <c r="B5227" s="94">
        <f t="shared" si="1137"/>
        <v>1.2732175441778785E-43</v>
      </c>
      <c r="C5227" s="179">
        <f t="shared" si="1138"/>
        <v>1.2703453846758606E-43</v>
      </c>
      <c r="D5227" s="166">
        <f t="shared" si="1139"/>
        <v>2.2558277767625785E-3</v>
      </c>
      <c r="E5227" s="167">
        <f t="shared" si="1149"/>
        <v>24.291375447755232</v>
      </c>
      <c r="F5227" s="168">
        <f t="shared" si="1150"/>
        <v>11.723536955835161</v>
      </c>
      <c r="G5227" s="168">
        <f t="shared" si="1140"/>
        <v>407416.62817215186</v>
      </c>
      <c r="H5227" s="168">
        <f t="shared" si="1141"/>
        <v>271310.33852408634</v>
      </c>
      <c r="I5227" s="169">
        <f t="shared" si="1142"/>
        <v>678726.96669623815</v>
      </c>
      <c r="J5227" s="169">
        <f t="shared" si="1144"/>
        <v>637892.84826861834</v>
      </c>
      <c r="K5227" s="95"/>
      <c r="L5227" s="265">
        <f t="shared" si="1143"/>
        <v>260169.3886838936</v>
      </c>
      <c r="M5227" s="265">
        <f>$G5227*NonHospFrac+theModel!$H5227*NonHospFrac</f>
        <v>418557.57801234454</v>
      </c>
      <c r="N5227" s="266">
        <f t="shared" si="1145"/>
        <v>678726.96669623815</v>
      </c>
      <c r="O5227" s="159"/>
      <c r="P5227" s="265">
        <f t="shared" si="1146"/>
        <v>244516.86837742812</v>
      </c>
      <c r="Q5227" s="265">
        <f t="shared" si="1147"/>
        <v>418556.02337066975</v>
      </c>
      <c r="R5227" s="266">
        <f t="shared" si="1148"/>
        <v>663072.89174809784</v>
      </c>
    </row>
    <row r="5228" spans="1:18" x14ac:dyDescent="0.3">
      <c r="A5228" s="82">
        <v>5197</v>
      </c>
      <c r="B5228" s="94">
        <f t="shared" si="1137"/>
        <v>1.2494332557091909E-43</v>
      </c>
      <c r="C5228" s="179">
        <f t="shared" si="1138"/>
        <v>1.2466147494657511E-43</v>
      </c>
      <c r="D5228" s="166">
        <f t="shared" si="1139"/>
        <v>2.2558277767625785E-3</v>
      </c>
      <c r="E5228" s="167">
        <f t="shared" si="1149"/>
        <v>24.291375447755232</v>
      </c>
      <c r="F5228" s="168">
        <f t="shared" si="1150"/>
        <v>11.725792783611924</v>
      </c>
      <c r="G5228" s="168">
        <f t="shared" si="1140"/>
        <v>407495.02275136526</v>
      </c>
      <c r="H5228" s="168">
        <f t="shared" si="1141"/>
        <v>271310.33852408634</v>
      </c>
      <c r="I5228" s="169">
        <f t="shared" si="1142"/>
        <v>678805.36127545161</v>
      </c>
      <c r="J5228" s="169">
        <f t="shared" si="1144"/>
        <v>637956.27659269108</v>
      </c>
      <c r="K5228" s="95"/>
      <c r="L5228" s="265">
        <f t="shared" si="1143"/>
        <v>260199.43886717915</v>
      </c>
      <c r="M5228" s="265">
        <f>$G5228*NonHospFrac+theModel!$H5228*NonHospFrac</f>
        <v>418605.9224082724</v>
      </c>
      <c r="N5228" s="266">
        <f t="shared" si="1145"/>
        <v>678805.36127545149</v>
      </c>
      <c r="O5228" s="159"/>
      <c r="P5228" s="265">
        <f t="shared" si="1146"/>
        <v>244541.18170091303</v>
      </c>
      <c r="Q5228" s="265">
        <f t="shared" si="1147"/>
        <v>418604.3677665976</v>
      </c>
      <c r="R5228" s="266">
        <f t="shared" si="1148"/>
        <v>663145.54946751066</v>
      </c>
    </row>
    <row r="5229" spans="1:18" x14ac:dyDescent="0.3">
      <c r="A5229" s="82">
        <v>5198</v>
      </c>
      <c r="B5229" s="94">
        <f t="shared" si="1137"/>
        <v>1.2260932686723747E-43</v>
      </c>
      <c r="C5229" s="179">
        <f t="shared" si="1138"/>
        <v>1.223327413420002E-43</v>
      </c>
      <c r="D5229" s="166">
        <f t="shared" si="1139"/>
        <v>2.2558277767625785E-3</v>
      </c>
      <c r="E5229" s="167">
        <f t="shared" si="1149"/>
        <v>24.291375447755232</v>
      </c>
      <c r="F5229" s="168">
        <f t="shared" si="1150"/>
        <v>11.728048611388687</v>
      </c>
      <c r="G5229" s="168">
        <f t="shared" si="1140"/>
        <v>407573.41733057867</v>
      </c>
      <c r="H5229" s="168">
        <f t="shared" si="1141"/>
        <v>271310.33852408634</v>
      </c>
      <c r="I5229" s="169">
        <f t="shared" si="1142"/>
        <v>678883.75585466507</v>
      </c>
      <c r="J5229" s="169">
        <f t="shared" si="1144"/>
        <v>638019.70233130048</v>
      </c>
      <c r="K5229" s="95"/>
      <c r="L5229" s="265">
        <f t="shared" si="1143"/>
        <v>260229.48905046473</v>
      </c>
      <c r="M5229" s="265">
        <f>$G5229*NonHospFrac+theModel!$H5229*NonHospFrac</f>
        <v>418654.26680420025</v>
      </c>
      <c r="N5229" s="266">
        <f t="shared" si="1145"/>
        <v>678883.75585466495</v>
      </c>
      <c r="O5229" s="159"/>
      <c r="P5229" s="265">
        <f t="shared" si="1146"/>
        <v>244565.49403333906</v>
      </c>
      <c r="Q5229" s="265">
        <f t="shared" si="1147"/>
        <v>418652.71216252545</v>
      </c>
      <c r="R5229" s="266">
        <f t="shared" si="1148"/>
        <v>663218.20619586448</v>
      </c>
    </row>
    <row r="5230" spans="1:18" x14ac:dyDescent="0.3">
      <c r="A5230" s="82">
        <v>5199</v>
      </c>
      <c r="B5230" s="94">
        <f t="shared" si="1137"/>
        <v>1.2031892833126306E-43</v>
      </c>
      <c r="C5230" s="179">
        <f t="shared" si="1138"/>
        <v>1.2004750955066308E-43</v>
      </c>
      <c r="D5230" s="166">
        <f t="shared" si="1139"/>
        <v>2.2558277767625785E-3</v>
      </c>
      <c r="E5230" s="167">
        <f t="shared" si="1149"/>
        <v>24.291375447755232</v>
      </c>
      <c r="F5230" s="168">
        <f t="shared" si="1150"/>
        <v>11.730304439165449</v>
      </c>
      <c r="G5230" s="168">
        <f t="shared" si="1140"/>
        <v>407651.81190979213</v>
      </c>
      <c r="H5230" s="168">
        <f t="shared" si="1141"/>
        <v>271310.33852408634</v>
      </c>
      <c r="I5230" s="169">
        <f t="shared" si="1142"/>
        <v>678962.15043387841</v>
      </c>
      <c r="J5230" s="169">
        <f t="shared" si="1144"/>
        <v>638083.12548455177</v>
      </c>
      <c r="K5230" s="95"/>
      <c r="L5230" s="265">
        <f t="shared" si="1143"/>
        <v>260259.53923375034</v>
      </c>
      <c r="M5230" s="265">
        <f>$G5230*NonHospFrac+theModel!$H5230*NonHospFrac</f>
        <v>418702.6112001281</v>
      </c>
      <c r="N5230" s="266">
        <f t="shared" si="1145"/>
        <v>678962.15043387841</v>
      </c>
      <c r="O5230" s="159"/>
      <c r="P5230" s="265">
        <f t="shared" si="1146"/>
        <v>244589.80537474656</v>
      </c>
      <c r="Q5230" s="265">
        <f t="shared" si="1147"/>
        <v>418701.0565584533</v>
      </c>
      <c r="R5230" s="266">
        <f t="shared" si="1148"/>
        <v>663290.86193319992</v>
      </c>
    </row>
    <row r="5231" spans="1:18" x14ac:dyDescent="0.3">
      <c r="A5231" s="82">
        <v>5200</v>
      </c>
      <c r="B5231" s="94">
        <f t="shared" si="1137"/>
        <v>1.1807131549184071E-43</v>
      </c>
      <c r="C5231" s="179">
        <f t="shared" si="1138"/>
        <v>1.1780496693871532E-43</v>
      </c>
      <c r="D5231" s="166">
        <f t="shared" si="1139"/>
        <v>2.2558277767625785E-3</v>
      </c>
      <c r="E5231" s="167">
        <f t="shared" si="1149"/>
        <v>24.291375447755232</v>
      </c>
      <c r="F5231" s="168">
        <f t="shared" si="1150"/>
        <v>11.732560266942212</v>
      </c>
      <c r="G5231" s="168">
        <f t="shared" si="1140"/>
        <v>407730.20648900553</v>
      </c>
      <c r="H5231" s="168">
        <f t="shared" si="1141"/>
        <v>271310.33852408634</v>
      </c>
      <c r="I5231" s="169">
        <f t="shared" si="1142"/>
        <v>679040.54501309188</v>
      </c>
      <c r="J5231" s="169">
        <f t="shared" si="1144"/>
        <v>638146.54605255055</v>
      </c>
      <c r="K5231" s="95"/>
      <c r="L5231" s="265">
        <f t="shared" si="1143"/>
        <v>260289.5894170359</v>
      </c>
      <c r="M5231" s="265">
        <f>$G5231*NonHospFrac+theModel!$H5231*NonHospFrac</f>
        <v>418750.95559605595</v>
      </c>
      <c r="N5231" s="266">
        <f t="shared" si="1145"/>
        <v>679040.54501309188</v>
      </c>
      <c r="O5231" s="159"/>
      <c r="P5231" s="265">
        <f t="shared" si="1146"/>
        <v>244614.11572517589</v>
      </c>
      <c r="Q5231" s="265">
        <f t="shared" si="1147"/>
        <v>418749.40095438116</v>
      </c>
      <c r="R5231" s="266">
        <f t="shared" si="1148"/>
        <v>663363.51667955704</v>
      </c>
    </row>
    <row r="5232" spans="1:18" x14ac:dyDescent="0.3">
      <c r="A5232" s="82">
        <v>5201</v>
      </c>
      <c r="B5232" s="94">
        <f t="shared" si="1137"/>
        <v>1.1586568909250399E-43</v>
      </c>
      <c r="C5232" s="179">
        <f t="shared" si="1138"/>
        <v>1.1560431605267537E-43</v>
      </c>
      <c r="D5232" s="166">
        <f t="shared" si="1139"/>
        <v>2.2558277767625785E-3</v>
      </c>
      <c r="E5232" s="167">
        <f t="shared" si="1149"/>
        <v>24.291375447755232</v>
      </c>
      <c r="F5232" s="168">
        <f t="shared" si="1150"/>
        <v>11.734816094718974</v>
      </c>
      <c r="G5232" s="168">
        <f t="shared" si="1140"/>
        <v>407808.60106821894</v>
      </c>
      <c r="H5232" s="168">
        <f t="shared" si="1141"/>
        <v>271310.33852408634</v>
      </c>
      <c r="I5232" s="169">
        <f t="shared" si="1142"/>
        <v>679118.93959230534</v>
      </c>
      <c r="J5232" s="169">
        <f t="shared" si="1144"/>
        <v>638209.96403540217</v>
      </c>
      <c r="K5232" s="95"/>
      <c r="L5232" s="265">
        <f t="shared" si="1143"/>
        <v>260319.63960032148</v>
      </c>
      <c r="M5232" s="265">
        <f>$G5232*NonHospFrac+theModel!$H5232*NonHospFrac</f>
        <v>418799.2999919838</v>
      </c>
      <c r="N5232" s="266">
        <f t="shared" si="1145"/>
        <v>679118.93959230534</v>
      </c>
      <c r="O5232" s="159"/>
      <c r="P5232" s="265">
        <f t="shared" si="1146"/>
        <v>244638.42508466748</v>
      </c>
      <c r="Q5232" s="265">
        <f t="shared" si="1147"/>
        <v>418797.74535030901</v>
      </c>
      <c r="R5232" s="266">
        <f t="shared" si="1148"/>
        <v>663436.17043497646</v>
      </c>
    </row>
    <row r="5233" spans="1:18" x14ac:dyDescent="0.3">
      <c r="A5233" s="82">
        <v>5202</v>
      </c>
      <c r="B5233" s="94">
        <f t="shared" si="1137"/>
        <v>1.1370126480727569E-43</v>
      </c>
      <c r="C5233" s="179">
        <f t="shared" si="1138"/>
        <v>1.134447743358704E-43</v>
      </c>
      <c r="D5233" s="166">
        <f t="shared" si="1139"/>
        <v>2.2558277767625785E-3</v>
      </c>
      <c r="E5233" s="167">
        <f t="shared" si="1149"/>
        <v>24.291375447755232</v>
      </c>
      <c r="F5233" s="168">
        <f t="shared" si="1150"/>
        <v>11.737071922495737</v>
      </c>
      <c r="G5233" s="168">
        <f t="shared" si="1140"/>
        <v>407886.9956474324</v>
      </c>
      <c r="H5233" s="168">
        <f t="shared" si="1141"/>
        <v>271310.33852408634</v>
      </c>
      <c r="I5233" s="169">
        <f t="shared" si="1142"/>
        <v>679197.33417151868</v>
      </c>
      <c r="J5233" s="169">
        <f t="shared" si="1144"/>
        <v>638273.37943321187</v>
      </c>
      <c r="K5233" s="95"/>
      <c r="L5233" s="265">
        <f t="shared" si="1143"/>
        <v>260349.68978360706</v>
      </c>
      <c r="M5233" s="265">
        <f>$G5233*NonHospFrac+theModel!$H5233*NonHospFrac</f>
        <v>418847.64438791166</v>
      </c>
      <c r="N5233" s="266">
        <f t="shared" si="1145"/>
        <v>679197.33417151868</v>
      </c>
      <c r="O5233" s="159"/>
      <c r="P5233" s="265">
        <f t="shared" si="1146"/>
        <v>244662.73345326175</v>
      </c>
      <c r="Q5233" s="265">
        <f t="shared" si="1147"/>
        <v>418846.08974623686</v>
      </c>
      <c r="R5233" s="266">
        <f t="shared" si="1148"/>
        <v>663508.82319949858</v>
      </c>
    </row>
    <row r="5234" spans="1:18" x14ac:dyDescent="0.3">
      <c r="A5234" s="82">
        <v>5203</v>
      </c>
      <c r="B5234" s="94">
        <f t="shared" si="1137"/>
        <v>1.1157727296173522E-43</v>
      </c>
      <c r="C5234" s="179">
        <f t="shared" si="1138"/>
        <v>1.1132557385013271E-43</v>
      </c>
      <c r="D5234" s="166">
        <f t="shared" si="1139"/>
        <v>2.2558277767625785E-3</v>
      </c>
      <c r="E5234" s="167">
        <f t="shared" si="1149"/>
        <v>24.291375447755232</v>
      </c>
      <c r="F5234" s="168">
        <f t="shared" si="1150"/>
        <v>11.7393277502725</v>
      </c>
      <c r="G5234" s="168">
        <f t="shared" si="1140"/>
        <v>407965.3902266458</v>
      </c>
      <c r="H5234" s="168">
        <f t="shared" si="1141"/>
        <v>271310.33852408634</v>
      </c>
      <c r="I5234" s="169">
        <f t="shared" si="1142"/>
        <v>679275.72875073215</v>
      </c>
      <c r="J5234" s="169">
        <f t="shared" si="1144"/>
        <v>638336.79224608524</v>
      </c>
      <c r="K5234" s="95"/>
      <c r="L5234" s="265">
        <f t="shared" si="1143"/>
        <v>260379.73996689264</v>
      </c>
      <c r="M5234" s="265">
        <f>$G5234*NonHospFrac+theModel!$H5234*NonHospFrac</f>
        <v>418895.98878383951</v>
      </c>
      <c r="N5234" s="266">
        <f t="shared" si="1145"/>
        <v>679275.72875073215</v>
      </c>
      <c r="O5234" s="159"/>
      <c r="P5234" s="265">
        <f t="shared" si="1146"/>
        <v>244687.04083099906</v>
      </c>
      <c r="Q5234" s="265">
        <f t="shared" si="1147"/>
        <v>418894.43414216471</v>
      </c>
      <c r="R5234" s="266">
        <f t="shared" si="1148"/>
        <v>663581.4749731638</v>
      </c>
    </row>
    <row r="5235" spans="1:18" x14ac:dyDescent="0.3">
      <c r="A5235" s="82">
        <v>5204</v>
      </c>
      <c r="B5235" s="94">
        <f t="shared" si="1137"/>
        <v>1.0949295825934635E-43</v>
      </c>
      <c r="C5235" s="179">
        <f t="shared" si="1138"/>
        <v>1.0924596100274501E-43</v>
      </c>
      <c r="D5235" s="166">
        <f t="shared" si="1139"/>
        <v>2.2558277767625785E-3</v>
      </c>
      <c r="E5235" s="167">
        <f t="shared" si="1149"/>
        <v>24.291375447755232</v>
      </c>
      <c r="F5235" s="168">
        <f t="shared" si="1150"/>
        <v>11.741583578049262</v>
      </c>
      <c r="G5235" s="168">
        <f t="shared" si="1140"/>
        <v>408043.78480585921</v>
      </c>
      <c r="H5235" s="168">
        <f t="shared" si="1141"/>
        <v>271310.33852408634</v>
      </c>
      <c r="I5235" s="169">
        <f t="shared" si="1142"/>
        <v>679354.12332994561</v>
      </c>
      <c r="J5235" s="169">
        <f t="shared" si="1144"/>
        <v>638400.20247412752</v>
      </c>
      <c r="K5235" s="95"/>
      <c r="L5235" s="265">
        <f t="shared" si="1143"/>
        <v>260409.79015017822</v>
      </c>
      <c r="M5235" s="265">
        <f>$G5235*NonHospFrac+theModel!$H5235*NonHospFrac</f>
        <v>418944.3331797673</v>
      </c>
      <c r="N5235" s="266">
        <f t="shared" si="1145"/>
        <v>679354.12332994549</v>
      </c>
      <c r="O5235" s="159"/>
      <c r="P5235" s="265">
        <f t="shared" si="1146"/>
        <v>244711.3472179198</v>
      </c>
      <c r="Q5235" s="265">
        <f t="shared" si="1147"/>
        <v>418942.77853809251</v>
      </c>
      <c r="R5235" s="266">
        <f t="shared" si="1148"/>
        <v>663654.12575601228</v>
      </c>
    </row>
    <row r="5236" spans="1:18" x14ac:dyDescent="0.3">
      <c r="A5236" s="82">
        <v>5205</v>
      </c>
      <c r="B5236" s="94">
        <f t="shared" si="1137"/>
        <v>1.074475795128465E-43</v>
      </c>
      <c r="C5236" s="179">
        <f t="shared" si="1138"/>
        <v>1.0720519627843551E-43</v>
      </c>
      <c r="D5236" s="166">
        <f t="shared" si="1139"/>
        <v>2.2558277767625785E-3</v>
      </c>
      <c r="E5236" s="167">
        <f t="shared" si="1149"/>
        <v>24.291375447755232</v>
      </c>
      <c r="F5236" s="168">
        <f t="shared" si="1150"/>
        <v>11.743839405826025</v>
      </c>
      <c r="G5236" s="168">
        <f t="shared" si="1140"/>
        <v>408122.17938507267</v>
      </c>
      <c r="H5236" s="168">
        <f t="shared" si="1141"/>
        <v>271310.33852408634</v>
      </c>
      <c r="I5236" s="169">
        <f t="shared" si="1142"/>
        <v>679432.51790915895</v>
      </c>
      <c r="J5236" s="169">
        <f t="shared" si="1144"/>
        <v>638463.61011744395</v>
      </c>
      <c r="K5236" s="95"/>
      <c r="L5236" s="265">
        <f t="shared" si="1143"/>
        <v>260439.8403334638</v>
      </c>
      <c r="M5236" s="265">
        <f>$G5236*NonHospFrac+theModel!$H5236*NonHospFrac</f>
        <v>418992.67757569521</v>
      </c>
      <c r="N5236" s="266">
        <f t="shared" si="1145"/>
        <v>679432.51790915895</v>
      </c>
      <c r="O5236" s="159"/>
      <c r="P5236" s="265">
        <f t="shared" si="1146"/>
        <v>244735.65261406434</v>
      </c>
      <c r="Q5236" s="265">
        <f t="shared" si="1147"/>
        <v>418991.12293402042</v>
      </c>
      <c r="R5236" s="266">
        <f t="shared" si="1148"/>
        <v>663726.77554808476</v>
      </c>
    </row>
    <row r="5237" spans="1:18" x14ac:dyDescent="0.3">
      <c r="A5237" s="82">
        <v>5206</v>
      </c>
      <c r="B5237" s="94">
        <f t="shared" si="1137"/>
        <v>1.0544040938070384E-43</v>
      </c>
      <c r="C5237" s="179">
        <f t="shared" si="1138"/>
        <v>1.0520255397642963E-43</v>
      </c>
      <c r="D5237" s="166">
        <f t="shared" si="1139"/>
        <v>2.2558277767625785E-3</v>
      </c>
      <c r="E5237" s="167">
        <f t="shared" si="1149"/>
        <v>24.291375447755232</v>
      </c>
      <c r="F5237" s="168">
        <f t="shared" si="1150"/>
        <v>11.746095233602787</v>
      </c>
      <c r="G5237" s="168">
        <f t="shared" si="1140"/>
        <v>408200.57396428607</v>
      </c>
      <c r="H5237" s="168">
        <f t="shared" si="1141"/>
        <v>271310.33852408634</v>
      </c>
      <c r="I5237" s="169">
        <f t="shared" si="1142"/>
        <v>679510.91248837241</v>
      </c>
      <c r="J5237" s="169">
        <f t="shared" si="1144"/>
        <v>638527.01517614012</v>
      </c>
      <c r="K5237" s="95"/>
      <c r="L5237" s="265">
        <f t="shared" si="1143"/>
        <v>260469.89051674938</v>
      </c>
      <c r="M5237" s="265">
        <f>$G5237*NonHospFrac+theModel!$H5237*NonHospFrac</f>
        <v>419041.02197162301</v>
      </c>
      <c r="N5237" s="266">
        <f t="shared" si="1145"/>
        <v>679510.91248837241</v>
      </c>
      <c r="O5237" s="159"/>
      <c r="P5237" s="265">
        <f t="shared" si="1146"/>
        <v>244759.95701947311</v>
      </c>
      <c r="Q5237" s="265">
        <f t="shared" si="1147"/>
        <v>419039.46732994821</v>
      </c>
      <c r="R5237" s="266">
        <f t="shared" si="1148"/>
        <v>663799.42434942129</v>
      </c>
    </row>
    <row r="5238" spans="1:18" x14ac:dyDescent="0.3">
      <c r="A5238" s="82">
        <v>5207</v>
      </c>
      <c r="B5238" s="94">
        <f t="shared" si="1137"/>
        <v>1.0347073410844834E-43</v>
      </c>
      <c r="C5238" s="179">
        <f t="shared" si="1138"/>
        <v>1.0323732195236449E-43</v>
      </c>
      <c r="D5238" s="166">
        <f t="shared" si="1139"/>
        <v>2.2558277767625785E-3</v>
      </c>
      <c r="E5238" s="167">
        <f t="shared" si="1149"/>
        <v>24.291375447755232</v>
      </c>
      <c r="F5238" s="168">
        <f t="shared" si="1150"/>
        <v>11.74835106137955</v>
      </c>
      <c r="G5238" s="168">
        <f t="shared" si="1140"/>
        <v>408278.96854349948</v>
      </c>
      <c r="H5238" s="168">
        <f t="shared" si="1141"/>
        <v>271310.33852408634</v>
      </c>
      <c r="I5238" s="169">
        <f t="shared" si="1142"/>
        <v>679589.30706758588</v>
      </c>
      <c r="J5238" s="169">
        <f t="shared" si="1144"/>
        <v>638590.41765032127</v>
      </c>
      <c r="K5238" s="95"/>
      <c r="L5238" s="265">
        <f t="shared" si="1143"/>
        <v>260499.94070003496</v>
      </c>
      <c r="M5238" s="265">
        <f>$G5238*NonHospFrac+theModel!$H5238*NonHospFrac</f>
        <v>419089.3663675508</v>
      </c>
      <c r="N5238" s="266">
        <f t="shared" si="1145"/>
        <v>679589.30706758576</v>
      </c>
      <c r="O5238" s="159"/>
      <c r="P5238" s="265">
        <f t="shared" si="1146"/>
        <v>244784.26043418644</v>
      </c>
      <c r="Q5238" s="265">
        <f t="shared" si="1147"/>
        <v>419087.811725876</v>
      </c>
      <c r="R5238" s="266">
        <f t="shared" si="1148"/>
        <v>663872.07216006238</v>
      </c>
    </row>
    <row r="5239" spans="1:18" x14ac:dyDescent="0.3">
      <c r="A5239" s="82">
        <v>5208</v>
      </c>
      <c r="B5239" s="94">
        <f t="shared" si="1137"/>
        <v>1.0153785327488316E-43</v>
      </c>
      <c r="C5239" s="179">
        <f t="shared" si="1138"/>
        <v>1.0130880136507284E-43</v>
      </c>
      <c r="D5239" s="166">
        <f t="shared" si="1139"/>
        <v>2.2558277767625785E-3</v>
      </c>
      <c r="E5239" s="167">
        <f t="shared" si="1149"/>
        <v>24.291375447755232</v>
      </c>
      <c r="F5239" s="168">
        <f t="shared" si="1150"/>
        <v>11.750606889156312</v>
      </c>
      <c r="G5239" s="168">
        <f t="shared" si="1140"/>
        <v>408357.36312271288</v>
      </c>
      <c r="H5239" s="168">
        <f t="shared" si="1141"/>
        <v>271310.33852408634</v>
      </c>
      <c r="I5239" s="169">
        <f t="shared" si="1142"/>
        <v>679667.70164679922</v>
      </c>
      <c r="J5239" s="169">
        <f t="shared" si="1144"/>
        <v>638653.81754009263</v>
      </c>
      <c r="K5239" s="95"/>
      <c r="L5239" s="265">
        <f t="shared" si="1143"/>
        <v>260529.99088332051</v>
      </c>
      <c r="M5239" s="265">
        <f>$G5239*NonHospFrac+theModel!$H5239*NonHospFrac</f>
        <v>419137.71076347865</v>
      </c>
      <c r="N5239" s="266">
        <f t="shared" si="1145"/>
        <v>679667.70164679922</v>
      </c>
      <c r="O5239" s="159"/>
      <c r="P5239" s="265">
        <f t="shared" si="1146"/>
        <v>244808.56285824472</v>
      </c>
      <c r="Q5239" s="265">
        <f t="shared" si="1147"/>
        <v>419136.15612180386</v>
      </c>
      <c r="R5239" s="266">
        <f t="shared" si="1148"/>
        <v>663944.71898004855</v>
      </c>
    </row>
    <row r="5240" spans="1:18" x14ac:dyDescent="0.3">
      <c r="A5240" s="82">
        <v>5209</v>
      </c>
      <c r="B5240" s="94">
        <f t="shared" si="1137"/>
        <v>9.9641079542989391E-44</v>
      </c>
      <c r="C5240" s="179">
        <f t="shared" si="1138"/>
        <v>9.9416306428049712E-44</v>
      </c>
      <c r="D5240" s="166">
        <f t="shared" si="1139"/>
        <v>2.2558277767625785E-3</v>
      </c>
      <c r="E5240" s="167">
        <f t="shared" si="1149"/>
        <v>24.291375447755232</v>
      </c>
      <c r="F5240" s="168">
        <f t="shared" si="1150"/>
        <v>11.752862716933075</v>
      </c>
      <c r="G5240" s="168">
        <f t="shared" si="1140"/>
        <v>408435.75770192634</v>
      </c>
      <c r="H5240" s="168">
        <f t="shared" si="1141"/>
        <v>271310.33852408634</v>
      </c>
      <c r="I5240" s="169">
        <f t="shared" si="1142"/>
        <v>679746.09622601268</v>
      </c>
      <c r="J5240" s="169">
        <f t="shared" si="1144"/>
        <v>638717.21484555979</v>
      </c>
      <c r="K5240" s="95"/>
      <c r="L5240" s="265">
        <f t="shared" si="1143"/>
        <v>260560.04106660612</v>
      </c>
      <c r="M5240" s="265">
        <f>$G5240*NonHospFrac+theModel!$H5240*NonHospFrac</f>
        <v>419186.0551594065</v>
      </c>
      <c r="N5240" s="266">
        <f t="shared" si="1145"/>
        <v>679746.09622601257</v>
      </c>
      <c r="O5240" s="159"/>
      <c r="P5240" s="265">
        <f t="shared" si="1146"/>
        <v>244832.86429168843</v>
      </c>
      <c r="Q5240" s="265">
        <f t="shared" si="1147"/>
        <v>419184.50051773171</v>
      </c>
      <c r="R5240" s="266">
        <f t="shared" si="1148"/>
        <v>664017.36480942019</v>
      </c>
    </row>
    <row r="5241" spans="1:18" x14ac:dyDescent="0.3">
      <c r="A5241" s="82">
        <v>5210</v>
      </c>
      <c r="B5241" s="94">
        <f t="shared" si="1137"/>
        <v>9.7779738415530807E-44</v>
      </c>
      <c r="C5241" s="179">
        <f t="shared" si="1138"/>
        <v>9.7559164165608469E-44</v>
      </c>
      <c r="D5241" s="166">
        <f t="shared" si="1139"/>
        <v>2.2558277767625785E-3</v>
      </c>
      <c r="E5241" s="167">
        <f t="shared" si="1149"/>
        <v>24.291375447755232</v>
      </c>
      <c r="F5241" s="168">
        <f t="shared" si="1150"/>
        <v>11.755118544709838</v>
      </c>
      <c r="G5241" s="168">
        <f t="shared" si="1140"/>
        <v>408514.15228113974</v>
      </c>
      <c r="H5241" s="168">
        <f t="shared" si="1141"/>
        <v>271310.33852408634</v>
      </c>
      <c r="I5241" s="169">
        <f t="shared" si="1142"/>
        <v>679824.49080522615</v>
      </c>
      <c r="J5241" s="169">
        <f t="shared" si="1144"/>
        <v>638780.609566828</v>
      </c>
      <c r="K5241" s="95"/>
      <c r="L5241" s="265">
        <f t="shared" si="1143"/>
        <v>260590.0912498917</v>
      </c>
      <c r="M5241" s="265">
        <f>$G5241*NonHospFrac+theModel!$H5241*NonHospFrac</f>
        <v>419234.39955533436</v>
      </c>
      <c r="N5241" s="266">
        <f t="shared" si="1145"/>
        <v>679824.49080522603</v>
      </c>
      <c r="O5241" s="159"/>
      <c r="P5241" s="265">
        <f t="shared" si="1146"/>
        <v>244857.16473455782</v>
      </c>
      <c r="Q5241" s="265">
        <f t="shared" si="1147"/>
        <v>419232.84491365956</v>
      </c>
      <c r="R5241" s="266">
        <f t="shared" si="1148"/>
        <v>664090.00964821735</v>
      </c>
    </row>
    <row r="5242" spans="1:18" x14ac:dyDescent="0.3">
      <c r="A5242" s="82">
        <v>5211</v>
      </c>
      <c r="B5242" s="94">
        <f t="shared" si="1137"/>
        <v>9.5953167995178033E-44</v>
      </c>
      <c r="C5242" s="179">
        <f t="shared" si="1138"/>
        <v>9.5736714173546142E-44</v>
      </c>
      <c r="D5242" s="166">
        <f t="shared" si="1139"/>
        <v>2.2558277767625785E-3</v>
      </c>
      <c r="E5242" s="167">
        <f t="shared" si="1149"/>
        <v>24.291375447755232</v>
      </c>
      <c r="F5242" s="168">
        <f t="shared" si="1150"/>
        <v>11.7573743724866</v>
      </c>
      <c r="G5242" s="168">
        <f t="shared" si="1140"/>
        <v>408592.54686035315</v>
      </c>
      <c r="H5242" s="168">
        <f t="shared" si="1141"/>
        <v>271310.33852408634</v>
      </c>
      <c r="I5242" s="169">
        <f t="shared" si="1142"/>
        <v>679902.88538443949</v>
      </c>
      <c r="J5242" s="169">
        <f t="shared" si="1144"/>
        <v>638844.0017040025</v>
      </c>
      <c r="K5242" s="95"/>
      <c r="L5242" s="265">
        <f t="shared" si="1143"/>
        <v>260620.14143317725</v>
      </c>
      <c r="M5242" s="265">
        <f>$G5242*NonHospFrac+theModel!$H5242*NonHospFrac</f>
        <v>419282.74395126221</v>
      </c>
      <c r="N5242" s="266">
        <f t="shared" si="1145"/>
        <v>679902.88538443949</v>
      </c>
      <c r="O5242" s="159"/>
      <c r="P5242" s="265">
        <f t="shared" si="1146"/>
        <v>244881.46418689331</v>
      </c>
      <c r="Q5242" s="265">
        <f t="shared" si="1147"/>
        <v>419281.18930958741</v>
      </c>
      <c r="R5242" s="266">
        <f t="shared" si="1148"/>
        <v>664162.65349648078</v>
      </c>
    </row>
    <row r="5243" spans="1:18" x14ac:dyDescent="0.3">
      <c r="A5243" s="82">
        <v>5212</v>
      </c>
      <c r="B5243" s="94">
        <f t="shared" si="1137"/>
        <v>9.416071874915884E-44</v>
      </c>
      <c r="C5243" s="179">
        <f t="shared" si="1138"/>
        <v>9.3948308384324561E-44</v>
      </c>
      <c r="D5243" s="166">
        <f t="shared" si="1139"/>
        <v>2.2558277767625785E-3</v>
      </c>
      <c r="E5243" s="167">
        <f t="shared" si="1149"/>
        <v>24.291375447755232</v>
      </c>
      <c r="F5243" s="168">
        <f t="shared" si="1150"/>
        <v>11.759630200263363</v>
      </c>
      <c r="G5243" s="168">
        <f t="shared" si="1140"/>
        <v>408670.94143956661</v>
      </c>
      <c r="H5243" s="168">
        <f t="shared" si="1141"/>
        <v>271310.33852408634</v>
      </c>
      <c r="I5243" s="169">
        <f t="shared" si="1142"/>
        <v>679981.27996365295</v>
      </c>
      <c r="J5243" s="169">
        <f t="shared" si="1144"/>
        <v>638907.39125718875</v>
      </c>
      <c r="K5243" s="95"/>
      <c r="L5243" s="265">
        <f t="shared" si="1143"/>
        <v>260650.19161646286</v>
      </c>
      <c r="M5243" s="265">
        <f>$G5243*NonHospFrac+theModel!$H5243*NonHospFrac</f>
        <v>419331.08834719006</v>
      </c>
      <c r="N5243" s="266">
        <f t="shared" si="1145"/>
        <v>679981.27996365295</v>
      </c>
      <c r="O5243" s="159"/>
      <c r="P5243" s="265">
        <f t="shared" si="1146"/>
        <v>244905.76264873534</v>
      </c>
      <c r="Q5243" s="265">
        <f t="shared" si="1147"/>
        <v>419329.53370551526</v>
      </c>
      <c r="R5243" s="266">
        <f t="shared" si="1148"/>
        <v>664235.29635425063</v>
      </c>
    </row>
    <row r="5244" spans="1:18" x14ac:dyDescent="0.3">
      <c r="A5244" s="82">
        <v>5213</v>
      </c>
      <c r="B5244" s="94">
        <f t="shared" si="1137"/>
        <v>9.2401753278262009E-44</v>
      </c>
      <c r="C5244" s="179">
        <f t="shared" si="1138"/>
        <v>9.2193310836595334E-44</v>
      </c>
      <c r="D5244" s="166">
        <f t="shared" si="1139"/>
        <v>2.2558277767625785E-3</v>
      </c>
      <c r="E5244" s="167">
        <f t="shared" si="1149"/>
        <v>24.291375447755232</v>
      </c>
      <c r="F5244" s="168">
        <f t="shared" si="1150"/>
        <v>11.761886028040125</v>
      </c>
      <c r="G5244" s="168">
        <f t="shared" si="1140"/>
        <v>408749.33601878001</v>
      </c>
      <c r="H5244" s="168">
        <f t="shared" si="1141"/>
        <v>271310.33852408634</v>
      </c>
      <c r="I5244" s="169">
        <f t="shared" si="1142"/>
        <v>680059.67454286641</v>
      </c>
      <c r="J5244" s="169">
        <f t="shared" si="1144"/>
        <v>638970.778226492</v>
      </c>
      <c r="K5244" s="95"/>
      <c r="L5244" s="265">
        <f t="shared" si="1143"/>
        <v>260680.24179974842</v>
      </c>
      <c r="M5244" s="265">
        <f>$G5244*NonHospFrac+theModel!$H5244*NonHospFrac</f>
        <v>419379.43274311791</v>
      </c>
      <c r="N5244" s="266">
        <f t="shared" si="1145"/>
        <v>680059.6745428663</v>
      </c>
      <c r="O5244" s="159"/>
      <c r="P5244" s="265">
        <f t="shared" si="1146"/>
        <v>244930.06012012417</v>
      </c>
      <c r="Q5244" s="265">
        <f t="shared" si="1147"/>
        <v>419377.87810144312</v>
      </c>
      <c r="R5244" s="266">
        <f t="shared" si="1148"/>
        <v>664307.93822156731</v>
      </c>
    </row>
    <row r="5245" spans="1:18" x14ac:dyDescent="0.3">
      <c r="A5245" s="82">
        <v>5214</v>
      </c>
      <c r="B5245" s="94">
        <f t="shared" si="1137"/>
        <v>9.067564609019171E-44</v>
      </c>
      <c r="C5245" s="179">
        <f t="shared" si="1138"/>
        <v>9.0471097449065571E-44</v>
      </c>
      <c r="D5245" s="166">
        <f t="shared" si="1139"/>
        <v>2.2558277767625785E-3</v>
      </c>
      <c r="E5245" s="167">
        <f t="shared" si="1149"/>
        <v>24.291375447755232</v>
      </c>
      <c r="F5245" s="168">
        <f t="shared" si="1150"/>
        <v>11.764141855816888</v>
      </c>
      <c r="G5245" s="168">
        <f t="shared" si="1140"/>
        <v>408827.73059799342</v>
      </c>
      <c r="H5245" s="168">
        <f t="shared" si="1141"/>
        <v>271310.33852408634</v>
      </c>
      <c r="I5245" s="169">
        <f t="shared" si="1142"/>
        <v>680138.06912207976</v>
      </c>
      <c r="J5245" s="169">
        <f t="shared" si="1144"/>
        <v>639034.16261201748</v>
      </c>
      <c r="K5245" s="95"/>
      <c r="L5245" s="265">
        <f t="shared" si="1143"/>
        <v>260710.291983034</v>
      </c>
      <c r="M5245" s="265">
        <f>$G5245*NonHospFrac+theModel!$H5245*NonHospFrac</f>
        <v>419427.77713904576</v>
      </c>
      <c r="N5245" s="266">
        <f t="shared" si="1145"/>
        <v>680138.06912207976</v>
      </c>
      <c r="O5245" s="159"/>
      <c r="P5245" s="265">
        <f t="shared" si="1146"/>
        <v>244954.35660110024</v>
      </c>
      <c r="Q5245" s="265">
        <f t="shared" si="1147"/>
        <v>419426.22249737097</v>
      </c>
      <c r="R5245" s="266">
        <f t="shared" si="1148"/>
        <v>664380.57909847121</v>
      </c>
    </row>
    <row r="5246" spans="1:18" x14ac:dyDescent="0.3">
      <c r="A5246" s="82">
        <v>5215</v>
      </c>
      <c r="B5246" s="94">
        <f t="shared" si="1137"/>
        <v>8.8981783377134074E-44</v>
      </c>
      <c r="C5246" s="179">
        <f t="shared" si="1138"/>
        <v>8.878105579856606E-44</v>
      </c>
      <c r="D5246" s="166">
        <f t="shared" si="1139"/>
        <v>2.2558277767625785E-3</v>
      </c>
      <c r="E5246" s="167">
        <f t="shared" si="1149"/>
        <v>24.291375447755232</v>
      </c>
      <c r="F5246" s="168">
        <f t="shared" si="1150"/>
        <v>11.766397683593651</v>
      </c>
      <c r="G5246" s="168">
        <f t="shared" si="1140"/>
        <v>408906.12517720688</v>
      </c>
      <c r="H5246" s="168">
        <f t="shared" si="1141"/>
        <v>271310.33852408634</v>
      </c>
      <c r="I5246" s="169">
        <f t="shared" si="1142"/>
        <v>680216.46370129322</v>
      </c>
      <c r="J5246" s="169">
        <f t="shared" si="1144"/>
        <v>639097.54441387078</v>
      </c>
      <c r="K5246" s="95"/>
      <c r="L5246" s="265">
        <f t="shared" si="1143"/>
        <v>260740.34216631961</v>
      </c>
      <c r="M5246" s="265">
        <f>$G5246*NonHospFrac+theModel!$H5246*NonHospFrac</f>
        <v>419476.12153497362</v>
      </c>
      <c r="N5246" s="266">
        <f t="shared" si="1145"/>
        <v>680216.46370129322</v>
      </c>
      <c r="O5246" s="159"/>
      <c r="P5246" s="265">
        <f t="shared" si="1146"/>
        <v>244978.65209170396</v>
      </c>
      <c r="Q5246" s="265">
        <f t="shared" si="1147"/>
        <v>419474.56689329882</v>
      </c>
      <c r="R5246" s="266">
        <f t="shared" si="1148"/>
        <v>664453.21898500272</v>
      </c>
    </row>
    <row r="5247" spans="1:18" x14ac:dyDescent="0.3">
      <c r="A5247" s="82">
        <v>5216</v>
      </c>
      <c r="B5247" s="94">
        <f t="shared" si="1137"/>
        <v>8.7319562797487126E-44</v>
      </c>
      <c r="C5247" s="179">
        <f t="shared" si="1138"/>
        <v>8.7122584902273792E-44</v>
      </c>
      <c r="D5247" s="166">
        <f t="shared" si="1139"/>
        <v>2.2558277767625785E-3</v>
      </c>
      <c r="E5247" s="167">
        <f t="shared" si="1149"/>
        <v>24.291375447755232</v>
      </c>
      <c r="F5247" s="168">
        <f t="shared" si="1150"/>
        <v>11.768653511370413</v>
      </c>
      <c r="G5247" s="168">
        <f t="shared" si="1140"/>
        <v>408984.51975642028</v>
      </c>
      <c r="H5247" s="168">
        <f t="shared" si="1141"/>
        <v>271310.33852408634</v>
      </c>
      <c r="I5247" s="169">
        <f t="shared" si="1142"/>
        <v>680294.85828050668</v>
      </c>
      <c r="J5247" s="169">
        <f t="shared" si="1144"/>
        <v>639160.92363215704</v>
      </c>
      <c r="K5247" s="95"/>
      <c r="L5247" s="265">
        <f t="shared" si="1143"/>
        <v>260770.39234960516</v>
      </c>
      <c r="M5247" s="265">
        <f>$G5247*NonHospFrac+theModel!$H5247*NonHospFrac</f>
        <v>419524.46593090147</v>
      </c>
      <c r="N5247" s="266">
        <f t="shared" si="1145"/>
        <v>680294.85828050668</v>
      </c>
      <c r="O5247" s="159"/>
      <c r="P5247" s="265">
        <f t="shared" si="1146"/>
        <v>245002.9465919756</v>
      </c>
      <c r="Q5247" s="265">
        <f t="shared" si="1147"/>
        <v>419522.91128922667</v>
      </c>
      <c r="R5247" s="266">
        <f t="shared" si="1148"/>
        <v>664525.85788120225</v>
      </c>
    </row>
    <row r="5248" spans="1:18" x14ac:dyDescent="0.3">
      <c r="A5248" s="82">
        <v>5217</v>
      </c>
      <c r="B5248" s="94">
        <f t="shared" si="1137"/>
        <v>8.5688393261666655E-44</v>
      </c>
      <c r="C5248" s="179">
        <f t="shared" si="1138"/>
        <v>8.549509500400083E-44</v>
      </c>
      <c r="D5248" s="166">
        <f t="shared" si="1139"/>
        <v>2.2558277767625785E-3</v>
      </c>
      <c r="E5248" s="167">
        <f t="shared" si="1149"/>
        <v>24.291375447755232</v>
      </c>
      <c r="F5248" s="168">
        <f t="shared" si="1150"/>
        <v>11.770909339147176</v>
      </c>
      <c r="G5248" s="168">
        <f t="shared" si="1140"/>
        <v>409062.91433563369</v>
      </c>
      <c r="H5248" s="168">
        <f t="shared" si="1141"/>
        <v>271310.33852408634</v>
      </c>
      <c r="I5248" s="169">
        <f t="shared" si="1142"/>
        <v>680373.25285972003</v>
      </c>
      <c r="J5248" s="169">
        <f t="shared" si="1144"/>
        <v>639224.30026698147</v>
      </c>
      <c r="K5248" s="95"/>
      <c r="L5248" s="265">
        <f t="shared" si="1143"/>
        <v>260800.44253289074</v>
      </c>
      <c r="M5248" s="265">
        <f>$G5248*NonHospFrac+theModel!$H5248*NonHospFrac</f>
        <v>419572.81032682926</v>
      </c>
      <c r="N5248" s="266">
        <f t="shared" si="1145"/>
        <v>680373.25285972003</v>
      </c>
      <c r="O5248" s="159"/>
      <c r="P5248" s="265">
        <f t="shared" si="1146"/>
        <v>245027.2401019556</v>
      </c>
      <c r="Q5248" s="265">
        <f t="shared" si="1147"/>
        <v>419571.25568515447</v>
      </c>
      <c r="R5248" s="266">
        <f t="shared" si="1148"/>
        <v>664598.49578711006</v>
      </c>
    </row>
    <row r="5249" spans="1:18" x14ac:dyDescent="0.3">
      <c r="A5249" s="82">
        <v>5218</v>
      </c>
      <c r="B5249" s="94">
        <f t="shared" si="1137"/>
        <v>8.4087694721913354E-44</v>
      </c>
      <c r="C5249" s="179">
        <f t="shared" si="1138"/>
        <v>8.389800736447573E-44</v>
      </c>
      <c r="D5249" s="166">
        <f t="shared" si="1139"/>
        <v>2.2558277767625785E-3</v>
      </c>
      <c r="E5249" s="167">
        <f t="shared" si="1149"/>
        <v>24.291375447755232</v>
      </c>
      <c r="F5249" s="168">
        <f t="shared" si="1150"/>
        <v>11.773165166923938</v>
      </c>
      <c r="G5249" s="168">
        <f t="shared" si="1140"/>
        <v>409141.30891484709</v>
      </c>
      <c r="H5249" s="168">
        <f t="shared" si="1141"/>
        <v>271310.33852408634</v>
      </c>
      <c r="I5249" s="169">
        <f t="shared" si="1142"/>
        <v>680451.64743893337</v>
      </c>
      <c r="J5249" s="169">
        <f t="shared" si="1144"/>
        <v>639287.67431844957</v>
      </c>
      <c r="K5249" s="95"/>
      <c r="L5249" s="265">
        <f t="shared" si="1143"/>
        <v>260830.49271617632</v>
      </c>
      <c r="M5249" s="265">
        <f>$G5249*NonHospFrac+theModel!$H5249*NonHospFrac</f>
        <v>419621.15472275706</v>
      </c>
      <c r="N5249" s="266">
        <f t="shared" si="1145"/>
        <v>680451.64743893337</v>
      </c>
      <c r="O5249" s="159"/>
      <c r="P5249" s="265">
        <f t="shared" si="1146"/>
        <v>245051.53262168431</v>
      </c>
      <c r="Q5249" s="265">
        <f t="shared" si="1147"/>
        <v>419619.60008108226</v>
      </c>
      <c r="R5249" s="266">
        <f t="shared" si="1148"/>
        <v>664671.13270276657</v>
      </c>
    </row>
    <row r="5250" spans="1:18" x14ac:dyDescent="0.3">
      <c r="A5250" s="82">
        <v>5219</v>
      </c>
      <c r="B5250" s="94">
        <f t="shared" si="1137"/>
        <v>8.2516897966026442E-44</v>
      </c>
      <c r="C5250" s="179">
        <f t="shared" si="1138"/>
        <v>8.2330754055542397E-44</v>
      </c>
      <c r="D5250" s="166">
        <f t="shared" si="1139"/>
        <v>2.2558277767625785E-3</v>
      </c>
      <c r="E5250" s="167">
        <f t="shared" si="1149"/>
        <v>24.291375447755232</v>
      </c>
      <c r="F5250" s="168">
        <f t="shared" si="1150"/>
        <v>11.775420994700701</v>
      </c>
      <c r="G5250" s="168">
        <f t="shared" si="1140"/>
        <v>409219.70349406055</v>
      </c>
      <c r="H5250" s="168">
        <f t="shared" si="1141"/>
        <v>271310.33852408634</v>
      </c>
      <c r="I5250" s="169">
        <f t="shared" si="1142"/>
        <v>680530.04201814695</v>
      </c>
      <c r="J5250" s="169">
        <f t="shared" si="1144"/>
        <v>639351.04578666668</v>
      </c>
      <c r="K5250" s="95"/>
      <c r="L5250" s="265">
        <f t="shared" si="1143"/>
        <v>260860.5428994619</v>
      </c>
      <c r="M5250" s="265">
        <f>$G5250*NonHospFrac+theModel!$H5250*NonHospFrac</f>
        <v>419669.49911868497</v>
      </c>
      <c r="N5250" s="266">
        <f t="shared" si="1145"/>
        <v>680530.04201814684</v>
      </c>
      <c r="O5250" s="159"/>
      <c r="P5250" s="265">
        <f t="shared" si="1146"/>
        <v>245075.8241512021</v>
      </c>
      <c r="Q5250" s="265">
        <f t="shared" si="1147"/>
        <v>419667.94447701017</v>
      </c>
      <c r="R5250" s="266">
        <f t="shared" si="1148"/>
        <v>664743.76862821227</v>
      </c>
    </row>
    <row r="5251" spans="1:18" x14ac:dyDescent="0.3">
      <c r="A5251" s="82">
        <v>5220</v>
      </c>
      <c r="B5251" s="94">
        <f t="shared" si="1137"/>
        <v>8.0975444414950482E-44</v>
      </c>
      <c r="C5251" s="179">
        <f t="shared" si="1138"/>
        <v>8.0792777758203542E-44</v>
      </c>
      <c r="D5251" s="166">
        <f t="shared" si="1139"/>
        <v>2.2558277767625785E-3</v>
      </c>
      <c r="E5251" s="167">
        <f t="shared" si="1149"/>
        <v>24.291375447755232</v>
      </c>
      <c r="F5251" s="168">
        <f t="shared" si="1150"/>
        <v>11.777676822477464</v>
      </c>
      <c r="G5251" s="168">
        <f t="shared" si="1140"/>
        <v>409298.09807327396</v>
      </c>
      <c r="H5251" s="168">
        <f t="shared" si="1141"/>
        <v>271310.33852408634</v>
      </c>
      <c r="I5251" s="169">
        <f t="shared" si="1142"/>
        <v>680608.4365973603</v>
      </c>
      <c r="J5251" s="169">
        <f t="shared" si="1144"/>
        <v>639414.41467173782</v>
      </c>
      <c r="K5251" s="95"/>
      <c r="L5251" s="265">
        <f t="shared" si="1143"/>
        <v>260890.59308274748</v>
      </c>
      <c r="M5251" s="265">
        <f>$G5251*NonHospFrac+theModel!$H5251*NonHospFrac</f>
        <v>419717.84351461276</v>
      </c>
      <c r="N5251" s="266">
        <f t="shared" si="1145"/>
        <v>680608.4365973603</v>
      </c>
      <c r="O5251" s="159"/>
      <c r="P5251" s="265">
        <f t="shared" si="1146"/>
        <v>245100.11469054932</v>
      </c>
      <c r="Q5251" s="265">
        <f t="shared" si="1147"/>
        <v>419716.28887293796</v>
      </c>
      <c r="R5251" s="266">
        <f t="shared" si="1148"/>
        <v>664816.40356348734</v>
      </c>
    </row>
    <row r="5252" spans="1:18" x14ac:dyDescent="0.3">
      <c r="A5252" s="82">
        <v>5221</v>
      </c>
      <c r="B5252" s="94">
        <f t="shared" si="1137"/>
        <v>7.9462785924143285E-44</v>
      </c>
      <c r="C5252" s="179">
        <f t="shared" si="1138"/>
        <v>7.9283531564436664E-44</v>
      </c>
      <c r="D5252" s="166">
        <f t="shared" si="1139"/>
        <v>2.2558277767625785E-3</v>
      </c>
      <c r="E5252" s="167">
        <f t="shared" si="1149"/>
        <v>24.291375447755232</v>
      </c>
      <c r="F5252" s="168">
        <f t="shared" si="1150"/>
        <v>11.779932650254226</v>
      </c>
      <c r="G5252" s="168">
        <f t="shared" si="1140"/>
        <v>409376.49265248736</v>
      </c>
      <c r="H5252" s="168">
        <f t="shared" si="1141"/>
        <v>271310.33852408634</v>
      </c>
      <c r="I5252" s="169">
        <f t="shared" si="1142"/>
        <v>680686.83117657364</v>
      </c>
      <c r="J5252" s="169">
        <f t="shared" si="1144"/>
        <v>639477.78097376844</v>
      </c>
      <c r="K5252" s="95"/>
      <c r="L5252" s="265">
        <f t="shared" si="1143"/>
        <v>260920.64326603306</v>
      </c>
      <c r="M5252" s="265">
        <f>$G5252*NonHospFrac+theModel!$H5252*NonHospFrac</f>
        <v>419766.18791054061</v>
      </c>
      <c r="N5252" s="266">
        <f t="shared" si="1145"/>
        <v>680686.83117657364</v>
      </c>
      <c r="O5252" s="159"/>
      <c r="P5252" s="265">
        <f t="shared" si="1146"/>
        <v>245124.40423976633</v>
      </c>
      <c r="Q5252" s="265">
        <f t="shared" si="1147"/>
        <v>419764.63326886581</v>
      </c>
      <c r="R5252" s="266">
        <f t="shared" si="1148"/>
        <v>664889.03750863217</v>
      </c>
    </row>
    <row r="5253" spans="1:18" x14ac:dyDescent="0.3">
      <c r="A5253" s="82">
        <v>5222</v>
      </c>
      <c r="B5253" s="94">
        <f t="shared" si="1137"/>
        <v>7.7978384588654504E-44</v>
      </c>
      <c r="C5253" s="179">
        <f t="shared" si="1138"/>
        <v>7.7802478782712344E-44</v>
      </c>
      <c r="D5253" s="166">
        <f t="shared" si="1139"/>
        <v>2.2558277767625785E-3</v>
      </c>
      <c r="E5253" s="167">
        <f t="shared" si="1149"/>
        <v>24.291375447755232</v>
      </c>
      <c r="F5253" s="168">
        <f t="shared" si="1150"/>
        <v>11.782188478030989</v>
      </c>
      <c r="G5253" s="168">
        <f t="shared" si="1140"/>
        <v>409454.88723170082</v>
      </c>
      <c r="H5253" s="168">
        <f t="shared" si="1141"/>
        <v>271310.33852408634</v>
      </c>
      <c r="I5253" s="169">
        <f t="shared" si="1142"/>
        <v>680765.22575578722</v>
      </c>
      <c r="J5253" s="169">
        <f t="shared" si="1144"/>
        <v>639541.14469286404</v>
      </c>
      <c r="K5253" s="95"/>
      <c r="L5253" s="265">
        <f t="shared" si="1143"/>
        <v>260950.69344931864</v>
      </c>
      <c r="M5253" s="265">
        <f>$G5253*NonHospFrac+theModel!$H5253*NonHospFrac</f>
        <v>419814.53230646846</v>
      </c>
      <c r="N5253" s="266">
        <f t="shared" si="1145"/>
        <v>680765.22575578711</v>
      </c>
      <c r="O5253" s="159"/>
      <c r="P5253" s="265">
        <f t="shared" si="1146"/>
        <v>245148.69279889349</v>
      </c>
      <c r="Q5253" s="265">
        <f t="shared" si="1147"/>
        <v>419812.97766479367</v>
      </c>
      <c r="R5253" s="266">
        <f t="shared" si="1148"/>
        <v>664961.67046368716</v>
      </c>
    </row>
    <row r="5254" spans="1:18" x14ac:dyDescent="0.3">
      <c r="A5254" s="82">
        <v>5223</v>
      </c>
      <c r="B5254" s="94">
        <f t="shared" si="1137"/>
        <v>7.6521712551845308E-44</v>
      </c>
      <c r="C5254" s="179">
        <f t="shared" si="1138"/>
        <v>7.6349092747145415E-44</v>
      </c>
      <c r="D5254" s="166">
        <f t="shared" si="1139"/>
        <v>2.2558277767625785E-3</v>
      </c>
      <c r="E5254" s="167">
        <f t="shared" si="1149"/>
        <v>24.291375447755232</v>
      </c>
      <c r="F5254" s="168">
        <f t="shared" si="1150"/>
        <v>11.784444305807751</v>
      </c>
      <c r="G5254" s="168">
        <f t="shared" si="1140"/>
        <v>409533.28181091422</v>
      </c>
      <c r="H5254" s="168">
        <f t="shared" si="1141"/>
        <v>271310.33852408634</v>
      </c>
      <c r="I5254" s="169">
        <f t="shared" si="1142"/>
        <v>680843.62033500057</v>
      </c>
      <c r="J5254" s="169">
        <f t="shared" si="1144"/>
        <v>639604.50582912948</v>
      </c>
      <c r="K5254" s="95"/>
      <c r="L5254" s="265">
        <f t="shared" si="1143"/>
        <v>260980.74363260422</v>
      </c>
      <c r="M5254" s="265">
        <f>$G5254*NonHospFrac+theModel!$H5254*NonHospFrac</f>
        <v>419862.87670239632</v>
      </c>
      <c r="N5254" s="266">
        <f t="shared" si="1145"/>
        <v>680843.62033500057</v>
      </c>
      <c r="O5254" s="159"/>
      <c r="P5254" s="265">
        <f t="shared" si="1146"/>
        <v>245172.98036797118</v>
      </c>
      <c r="Q5254" s="265">
        <f t="shared" si="1147"/>
        <v>419861.32206072152</v>
      </c>
      <c r="R5254" s="266">
        <f t="shared" si="1148"/>
        <v>665034.3024286927</v>
      </c>
    </row>
    <row r="5255" spans="1:18" x14ac:dyDescent="0.3">
      <c r="A5255" s="82">
        <v>5224</v>
      </c>
      <c r="B5255" s="94">
        <f t="shared" si="1137"/>
        <v>7.5092251817682308E-44</v>
      </c>
      <c r="C5255" s="179">
        <f t="shared" si="1138"/>
        <v>7.4922856630212332E-44</v>
      </c>
      <c r="D5255" s="166">
        <f t="shared" si="1139"/>
        <v>2.2558277767625785E-3</v>
      </c>
      <c r="E5255" s="167">
        <f t="shared" si="1149"/>
        <v>24.291375447755232</v>
      </c>
      <c r="F5255" s="168">
        <f t="shared" si="1150"/>
        <v>11.786700133584514</v>
      </c>
      <c r="G5255" s="168">
        <f t="shared" si="1140"/>
        <v>409611.67639012763</v>
      </c>
      <c r="H5255" s="168">
        <f t="shared" si="1141"/>
        <v>271310.33852408634</v>
      </c>
      <c r="I5255" s="169">
        <f t="shared" si="1142"/>
        <v>680922.01491421391</v>
      </c>
      <c r="J5255" s="169">
        <f t="shared" si="1144"/>
        <v>639667.86438267038</v>
      </c>
      <c r="K5255" s="95"/>
      <c r="L5255" s="265">
        <f t="shared" si="1143"/>
        <v>261010.79381588977</v>
      </c>
      <c r="M5255" s="265">
        <f>$G5255*NonHospFrac+theModel!$H5255*NonHospFrac</f>
        <v>419911.22109832417</v>
      </c>
      <c r="N5255" s="266">
        <f t="shared" si="1145"/>
        <v>680922.01491421391</v>
      </c>
      <c r="O5255" s="159"/>
      <c r="P5255" s="265">
        <f t="shared" si="1146"/>
        <v>245197.26694703972</v>
      </c>
      <c r="Q5255" s="265">
        <f t="shared" si="1147"/>
        <v>419909.66645664937</v>
      </c>
      <c r="R5255" s="266">
        <f t="shared" si="1148"/>
        <v>665106.93340368907</v>
      </c>
    </row>
    <row r="5256" spans="1:18" x14ac:dyDescent="0.3">
      <c r="A5256" s="82">
        <v>5225</v>
      </c>
      <c r="B5256" s="94">
        <f t="shared" si="1137"/>
        <v>7.3689494066531746E-44</v>
      </c>
      <c r="C5256" s="179">
        <f t="shared" si="1138"/>
        <v>7.352326325896088E-44</v>
      </c>
      <c r="D5256" s="166">
        <f t="shared" si="1139"/>
        <v>2.2558277767625785E-3</v>
      </c>
      <c r="E5256" s="167">
        <f t="shared" si="1149"/>
        <v>24.291375447755232</v>
      </c>
      <c r="F5256" s="168">
        <f t="shared" si="1150"/>
        <v>11.788955961361276</v>
      </c>
      <c r="G5256" s="168">
        <f t="shared" si="1140"/>
        <v>409690.07096934109</v>
      </c>
      <c r="H5256" s="168">
        <f t="shared" si="1141"/>
        <v>271310.33852408634</v>
      </c>
      <c r="I5256" s="169">
        <f t="shared" si="1142"/>
        <v>681000.40949342749</v>
      </c>
      <c r="J5256" s="169">
        <f t="shared" si="1144"/>
        <v>639731.22035359207</v>
      </c>
      <c r="K5256" s="95"/>
      <c r="L5256" s="265">
        <f t="shared" si="1143"/>
        <v>261040.84399917538</v>
      </c>
      <c r="M5256" s="265">
        <f>$G5256*NonHospFrac+theModel!$H5256*NonHospFrac</f>
        <v>419959.56549425202</v>
      </c>
      <c r="N5256" s="266">
        <f t="shared" si="1145"/>
        <v>681000.40949342737</v>
      </c>
      <c r="O5256" s="159"/>
      <c r="P5256" s="265">
        <f t="shared" si="1146"/>
        <v>245221.55253613953</v>
      </c>
      <c r="Q5256" s="265">
        <f t="shared" si="1147"/>
        <v>419958.01085257722</v>
      </c>
      <c r="R5256" s="266">
        <f t="shared" si="1148"/>
        <v>665179.56338871678</v>
      </c>
    </row>
    <row r="5257" spans="1:18" x14ac:dyDescent="0.3">
      <c r="A5257" s="82">
        <v>5226</v>
      </c>
      <c r="B5257" s="94">
        <f t="shared" si="1137"/>
        <v>7.2312940474411393E-44</v>
      </c>
      <c r="C5257" s="179">
        <f t="shared" si="1138"/>
        <v>7.2149814934669834E-44</v>
      </c>
      <c r="D5257" s="166">
        <f t="shared" si="1139"/>
        <v>2.2558277767625785E-3</v>
      </c>
      <c r="E5257" s="167">
        <f t="shared" si="1149"/>
        <v>24.291375447755232</v>
      </c>
      <c r="F5257" s="168">
        <f t="shared" si="1150"/>
        <v>11.791211789138039</v>
      </c>
      <c r="G5257" s="168">
        <f t="shared" si="1140"/>
        <v>409768.46554855449</v>
      </c>
      <c r="H5257" s="168">
        <f t="shared" si="1141"/>
        <v>271310.33852408634</v>
      </c>
      <c r="I5257" s="169">
        <f t="shared" si="1142"/>
        <v>681078.80407264084</v>
      </c>
      <c r="J5257" s="169">
        <f t="shared" si="1144"/>
        <v>639794.57374199945</v>
      </c>
      <c r="K5257" s="95"/>
      <c r="L5257" s="265">
        <f t="shared" si="1143"/>
        <v>261070.89418246096</v>
      </c>
      <c r="M5257" s="265">
        <f>$G5257*NonHospFrac+theModel!$H5257*NonHospFrac</f>
        <v>420007.90989017987</v>
      </c>
      <c r="N5257" s="266">
        <f t="shared" si="1145"/>
        <v>681078.80407264084</v>
      </c>
      <c r="O5257" s="159"/>
      <c r="P5257" s="265">
        <f t="shared" si="1146"/>
        <v>245245.8371353109</v>
      </c>
      <c r="Q5257" s="265">
        <f t="shared" si="1147"/>
        <v>420006.35524850507</v>
      </c>
      <c r="R5257" s="266">
        <f t="shared" si="1148"/>
        <v>665252.192383816</v>
      </c>
    </row>
    <row r="5258" spans="1:18" x14ac:dyDescent="0.3">
      <c r="A5258" s="82">
        <v>5227</v>
      </c>
      <c r="B5258" s="94">
        <f t="shared" si="1137"/>
        <v>7.0962101535591829E-44</v>
      </c>
      <c r="C5258" s="179">
        <f t="shared" si="1138"/>
        <v>7.0802023255850392E-44</v>
      </c>
      <c r="D5258" s="166">
        <f t="shared" si="1139"/>
        <v>2.2558277767625785E-3</v>
      </c>
      <c r="E5258" s="167">
        <f t="shared" si="1149"/>
        <v>24.291375447755232</v>
      </c>
      <c r="F5258" s="168">
        <f t="shared" si="1150"/>
        <v>11.793467616914802</v>
      </c>
      <c r="G5258" s="168">
        <f t="shared" si="1140"/>
        <v>409846.8601277679</v>
      </c>
      <c r="H5258" s="168">
        <f t="shared" si="1141"/>
        <v>271310.33852408634</v>
      </c>
      <c r="I5258" s="169">
        <f t="shared" si="1142"/>
        <v>681157.19865185418</v>
      </c>
      <c r="J5258" s="169">
        <f t="shared" si="1144"/>
        <v>639857.924547998</v>
      </c>
      <c r="K5258" s="95"/>
      <c r="L5258" s="265">
        <f t="shared" si="1143"/>
        <v>261100.94436574652</v>
      </c>
      <c r="M5258" s="265">
        <f>$G5258*NonHospFrac+theModel!$H5258*NonHospFrac</f>
        <v>420056.25428610772</v>
      </c>
      <c r="N5258" s="266">
        <f t="shared" si="1145"/>
        <v>681157.19865185418</v>
      </c>
      <c r="O5258" s="159"/>
      <c r="P5258" s="265">
        <f t="shared" si="1146"/>
        <v>245270.12074459417</v>
      </c>
      <c r="Q5258" s="265">
        <f t="shared" si="1147"/>
        <v>420054.69964443293</v>
      </c>
      <c r="R5258" s="266">
        <f t="shared" si="1148"/>
        <v>665324.82038902713</v>
      </c>
    </row>
    <row r="5259" spans="1:18" x14ac:dyDescent="0.3">
      <c r="A5259" s="82">
        <v>5228</v>
      </c>
      <c r="B5259" s="94">
        <f t="shared" si="1137"/>
        <v>6.9636496888543584E-44</v>
      </c>
      <c r="C5259" s="179">
        <f t="shared" si="1138"/>
        <v>6.9479408944585966E-44</v>
      </c>
      <c r="D5259" s="166">
        <f t="shared" si="1139"/>
        <v>2.2558277767625785E-3</v>
      </c>
      <c r="E5259" s="167">
        <f t="shared" si="1149"/>
        <v>24.291375447755232</v>
      </c>
      <c r="F5259" s="168">
        <f t="shared" si="1150"/>
        <v>11.795723444691564</v>
      </c>
      <c r="G5259" s="168">
        <f t="shared" si="1140"/>
        <v>409925.2547069813</v>
      </c>
      <c r="H5259" s="168">
        <f t="shared" si="1141"/>
        <v>271310.33852408634</v>
      </c>
      <c r="I5259" s="169">
        <f t="shared" si="1142"/>
        <v>681235.59323106764</v>
      </c>
      <c r="J5259" s="169">
        <f t="shared" si="1144"/>
        <v>639921.27277169307</v>
      </c>
      <c r="K5259" s="95"/>
      <c r="L5259" s="265">
        <f t="shared" si="1143"/>
        <v>261130.9945490321</v>
      </c>
      <c r="M5259" s="265">
        <f>$G5259*NonHospFrac+theModel!$H5259*NonHospFrac</f>
        <v>420104.59868203552</v>
      </c>
      <c r="N5259" s="266">
        <f t="shared" si="1145"/>
        <v>681235.59323106764</v>
      </c>
      <c r="O5259" s="159"/>
      <c r="P5259" s="265">
        <f t="shared" si="1146"/>
        <v>245294.40336402974</v>
      </c>
      <c r="Q5259" s="265">
        <f t="shared" si="1147"/>
        <v>420103.04404036072</v>
      </c>
      <c r="R5259" s="266">
        <f t="shared" si="1148"/>
        <v>665397.44740439043</v>
      </c>
    </row>
    <row r="5260" spans="1:18" x14ac:dyDescent="0.3">
      <c r="A5260" s="82">
        <v>5229</v>
      </c>
      <c r="B5260" s="94">
        <f t="shared" si="1137"/>
        <v>6.8335655145103221E-44</v>
      </c>
      <c r="C5260" s="179">
        <f t="shared" si="1138"/>
        <v>6.818150167608363E-44</v>
      </c>
      <c r="D5260" s="166">
        <f t="shared" si="1139"/>
        <v>2.2558277767625785E-3</v>
      </c>
      <c r="E5260" s="167">
        <f t="shared" si="1149"/>
        <v>24.291375447755232</v>
      </c>
      <c r="F5260" s="168">
        <f t="shared" si="1150"/>
        <v>11.797979272468327</v>
      </c>
      <c r="G5260" s="168">
        <f t="shared" si="1140"/>
        <v>410003.64928619476</v>
      </c>
      <c r="H5260" s="168">
        <f t="shared" si="1141"/>
        <v>271310.33852408634</v>
      </c>
      <c r="I5260" s="169">
        <f t="shared" si="1142"/>
        <v>681313.98781028111</v>
      </c>
      <c r="J5260" s="169">
        <f t="shared" si="1144"/>
        <v>639984.61841318978</v>
      </c>
      <c r="K5260" s="95"/>
      <c r="L5260" s="265">
        <f t="shared" si="1143"/>
        <v>261161.04473231771</v>
      </c>
      <c r="M5260" s="265">
        <f>$G5260*NonHospFrac+theModel!$H5260*NonHospFrac</f>
        <v>420152.94307796343</v>
      </c>
      <c r="N5260" s="266">
        <f t="shared" si="1145"/>
        <v>681313.98781028111</v>
      </c>
      <c r="O5260" s="159"/>
      <c r="P5260" s="265">
        <f t="shared" si="1146"/>
        <v>245318.68499365798</v>
      </c>
      <c r="Q5260" s="265">
        <f t="shared" si="1147"/>
        <v>420151.38843628863</v>
      </c>
      <c r="R5260" s="266">
        <f t="shared" si="1148"/>
        <v>665470.07342994655</v>
      </c>
    </row>
    <row r="5261" spans="1:18" x14ac:dyDescent="0.3">
      <c r="A5261" s="82">
        <v>5230</v>
      </c>
      <c r="B5261" s="94">
        <f t="shared" si="1137"/>
        <v>6.7059113722862504E-44</v>
      </c>
      <c r="C5261" s="179">
        <f t="shared" si="1138"/>
        <v>6.6907839911441385E-44</v>
      </c>
      <c r="D5261" s="166">
        <f t="shared" si="1139"/>
        <v>2.2558277767625785E-3</v>
      </c>
      <c r="E5261" s="167">
        <f t="shared" si="1149"/>
        <v>24.291375447755232</v>
      </c>
      <c r="F5261" s="168">
        <f t="shared" si="1150"/>
        <v>11.800235100245089</v>
      </c>
      <c r="G5261" s="168">
        <f t="shared" si="1140"/>
        <v>410082.04386540817</v>
      </c>
      <c r="H5261" s="168">
        <f t="shared" si="1141"/>
        <v>271310.33852408634</v>
      </c>
      <c r="I5261" s="169">
        <f t="shared" si="1142"/>
        <v>681392.38238949445</v>
      </c>
      <c r="J5261" s="169">
        <f t="shared" si="1144"/>
        <v>640047.96147259336</v>
      </c>
      <c r="K5261" s="95"/>
      <c r="L5261" s="265">
        <f t="shared" si="1143"/>
        <v>261191.09491560326</v>
      </c>
      <c r="M5261" s="265">
        <f>$G5261*NonHospFrac+theModel!$H5261*NonHospFrac</f>
        <v>420201.28747389122</v>
      </c>
      <c r="N5261" s="266">
        <f t="shared" si="1145"/>
        <v>681392.38238949445</v>
      </c>
      <c r="O5261" s="159"/>
      <c r="P5261" s="265">
        <f t="shared" si="1146"/>
        <v>245342.96563351914</v>
      </c>
      <c r="Q5261" s="265">
        <f t="shared" si="1147"/>
        <v>420199.73283221642</v>
      </c>
      <c r="R5261" s="266">
        <f t="shared" si="1148"/>
        <v>665542.69846573554</v>
      </c>
    </row>
    <row r="5262" spans="1:18" x14ac:dyDescent="0.3">
      <c r="A5262" s="82">
        <v>5231</v>
      </c>
      <c r="B5262" s="94">
        <f t="shared" si="1137"/>
        <v>6.5806418680657332E-44</v>
      </c>
      <c r="C5262" s="179">
        <f t="shared" si="1138"/>
        <v>6.5657970733508235E-44</v>
      </c>
      <c r="D5262" s="166">
        <f t="shared" si="1139"/>
        <v>2.2558277767625785E-3</v>
      </c>
      <c r="E5262" s="167">
        <f t="shared" si="1149"/>
        <v>24.291375447755232</v>
      </c>
      <c r="F5262" s="168">
        <f t="shared" si="1150"/>
        <v>11.802490928021852</v>
      </c>
      <c r="G5262" s="168">
        <f t="shared" si="1140"/>
        <v>410160.43844462157</v>
      </c>
      <c r="H5262" s="168">
        <f t="shared" si="1141"/>
        <v>271310.33852408634</v>
      </c>
      <c r="I5262" s="169">
        <f t="shared" si="1142"/>
        <v>681470.77696870791</v>
      </c>
      <c r="J5262" s="169">
        <f t="shared" si="1144"/>
        <v>640111.30195000931</v>
      </c>
      <c r="K5262" s="95"/>
      <c r="L5262" s="265">
        <f t="shared" si="1143"/>
        <v>261221.14509888884</v>
      </c>
      <c r="M5262" s="265">
        <f>$G5262*NonHospFrac+theModel!$H5262*NonHospFrac</f>
        <v>420249.63186981902</v>
      </c>
      <c r="N5262" s="266">
        <f t="shared" si="1145"/>
        <v>681470.7769687078</v>
      </c>
      <c r="O5262" s="159"/>
      <c r="P5262" s="265">
        <f t="shared" si="1146"/>
        <v>245367.24528365364</v>
      </c>
      <c r="Q5262" s="265">
        <f t="shared" si="1147"/>
        <v>420248.07722814422</v>
      </c>
      <c r="R5262" s="266">
        <f t="shared" si="1148"/>
        <v>665615.32251179789</v>
      </c>
    </row>
    <row r="5263" spans="1:18" x14ac:dyDescent="0.3">
      <c r="A5263" s="82">
        <v>5232</v>
      </c>
      <c r="B5263" s="94">
        <f t="shared" si="1137"/>
        <v>6.4577124557160607E-44</v>
      </c>
      <c r="C5263" s="179">
        <f t="shared" si="1138"/>
        <v>6.4431449685841106E-44</v>
      </c>
      <c r="D5263" s="166">
        <f t="shared" si="1139"/>
        <v>2.2558277767625785E-3</v>
      </c>
      <c r="E5263" s="167">
        <f t="shared" si="1149"/>
        <v>24.291375447755232</v>
      </c>
      <c r="F5263" s="168">
        <f t="shared" si="1150"/>
        <v>11.804746755798615</v>
      </c>
      <c r="G5263" s="168">
        <f t="shared" si="1140"/>
        <v>410238.83302383503</v>
      </c>
      <c r="H5263" s="168">
        <f t="shared" si="1141"/>
        <v>271310.33852408634</v>
      </c>
      <c r="I5263" s="169">
        <f t="shared" si="1142"/>
        <v>681549.17154792137</v>
      </c>
      <c r="J5263" s="169">
        <f t="shared" si="1144"/>
        <v>640174.63984554261</v>
      </c>
      <c r="K5263" s="95"/>
      <c r="L5263" s="265">
        <f t="shared" si="1143"/>
        <v>261251.19528217442</v>
      </c>
      <c r="M5263" s="265">
        <f>$G5263*NonHospFrac+theModel!$H5263*NonHospFrac</f>
        <v>420297.97626574693</v>
      </c>
      <c r="N5263" s="266">
        <f t="shared" si="1145"/>
        <v>681549.17154792137</v>
      </c>
      <c r="O5263" s="159"/>
      <c r="P5263" s="265">
        <f t="shared" si="1146"/>
        <v>245391.52394410179</v>
      </c>
      <c r="Q5263" s="265">
        <f t="shared" si="1147"/>
        <v>420296.42162407213</v>
      </c>
      <c r="R5263" s="266">
        <f t="shared" si="1148"/>
        <v>665687.94556817389</v>
      </c>
    </row>
    <row r="5264" spans="1:18" x14ac:dyDescent="0.3">
      <c r="A5264" s="82">
        <v>5233</v>
      </c>
      <c r="B5264" s="94">
        <f t="shared" si="1137"/>
        <v>6.3370794212459958E-44</v>
      </c>
      <c r="C5264" s="179">
        <f t="shared" si="1138"/>
        <v>6.3227840614639988E-44</v>
      </c>
      <c r="D5264" s="166">
        <f t="shared" si="1139"/>
        <v>2.2558277767625785E-3</v>
      </c>
      <c r="E5264" s="167">
        <f t="shared" si="1149"/>
        <v>24.291375447755232</v>
      </c>
      <c r="F5264" s="168">
        <f t="shared" si="1150"/>
        <v>11.807002583575377</v>
      </c>
      <c r="G5264" s="168">
        <f t="shared" si="1140"/>
        <v>410317.22760304844</v>
      </c>
      <c r="H5264" s="168">
        <f t="shared" si="1141"/>
        <v>271310.33852408634</v>
      </c>
      <c r="I5264" s="169">
        <f t="shared" si="1142"/>
        <v>681627.56612713472</v>
      </c>
      <c r="J5264" s="169">
        <f t="shared" si="1144"/>
        <v>640237.97515929851</v>
      </c>
      <c r="K5264" s="95"/>
      <c r="L5264" s="265">
        <f t="shared" si="1143"/>
        <v>261281.24546546</v>
      </c>
      <c r="M5264" s="265">
        <f>$G5264*NonHospFrac+theModel!$H5264*NonHospFrac</f>
        <v>420346.32066167472</v>
      </c>
      <c r="N5264" s="266">
        <f t="shared" si="1145"/>
        <v>681627.56612713472</v>
      </c>
      <c r="O5264" s="159"/>
      <c r="P5264" s="265">
        <f t="shared" si="1146"/>
        <v>245415.80161490396</v>
      </c>
      <c r="Q5264" s="265">
        <f t="shared" si="1147"/>
        <v>420344.76601999992</v>
      </c>
      <c r="R5264" s="266">
        <f t="shared" si="1148"/>
        <v>665760.56763490383</v>
      </c>
    </row>
    <row r="5265" spans="1:18" x14ac:dyDescent="0.3">
      <c r="A5265" s="82">
        <v>5234</v>
      </c>
      <c r="B5265" s="94">
        <f t="shared" si="1137"/>
        <v>6.2186998672624635E-44</v>
      </c>
      <c r="C5265" s="179">
        <f t="shared" si="1138"/>
        <v>6.2046715513665427E-44</v>
      </c>
      <c r="D5265" s="166">
        <f t="shared" si="1139"/>
        <v>2.2558277767625785E-3</v>
      </c>
      <c r="E5265" s="167">
        <f t="shared" si="1149"/>
        <v>24.291375447755232</v>
      </c>
      <c r="F5265" s="168">
        <f t="shared" si="1150"/>
        <v>11.80925841135214</v>
      </c>
      <c r="G5265" s="168">
        <f t="shared" si="1140"/>
        <v>410395.62218226184</v>
      </c>
      <c r="H5265" s="168">
        <f t="shared" si="1141"/>
        <v>271310.33852408634</v>
      </c>
      <c r="I5265" s="169">
        <f t="shared" si="1142"/>
        <v>681705.96070634818</v>
      </c>
      <c r="J5265" s="169">
        <f t="shared" si="1144"/>
        <v>640301.30789138249</v>
      </c>
      <c r="K5265" s="95"/>
      <c r="L5265" s="265">
        <f t="shared" si="1143"/>
        <v>261311.29564874558</v>
      </c>
      <c r="M5265" s="265">
        <f>$G5265*NonHospFrac+theModel!$H5265*NonHospFrac</f>
        <v>420394.66505760257</v>
      </c>
      <c r="N5265" s="266">
        <f t="shared" si="1145"/>
        <v>681705.96070634818</v>
      </c>
      <c r="O5265" s="159"/>
      <c r="P5265" s="265">
        <f t="shared" si="1146"/>
        <v>245440.07829610046</v>
      </c>
      <c r="Q5265" s="265">
        <f t="shared" si="1147"/>
        <v>420393.11041592777</v>
      </c>
      <c r="R5265" s="266">
        <f t="shared" si="1148"/>
        <v>665833.1887120282</v>
      </c>
    </row>
    <row r="5266" spans="1:18" x14ac:dyDescent="0.3">
      <c r="A5266" s="82">
        <v>5235</v>
      </c>
      <c r="B5266" s="94">
        <f t="shared" si="1137"/>
        <v>6.1025316977147664E-44</v>
      </c>
      <c r="C5266" s="179">
        <f t="shared" si="1138"/>
        <v>6.0887654372024873E-44</v>
      </c>
      <c r="D5266" s="166">
        <f t="shared" si="1139"/>
        <v>2.2558277767625785E-3</v>
      </c>
      <c r="E5266" s="167">
        <f t="shared" si="1149"/>
        <v>24.291375447755232</v>
      </c>
      <c r="F5266" s="168">
        <f t="shared" si="1150"/>
        <v>11.811514239128902</v>
      </c>
      <c r="G5266" s="168">
        <f t="shared" si="1140"/>
        <v>410474.0167614753</v>
      </c>
      <c r="H5266" s="168">
        <f t="shared" si="1141"/>
        <v>271310.33852408634</v>
      </c>
      <c r="I5266" s="169">
        <f t="shared" si="1142"/>
        <v>681784.35528556164</v>
      </c>
      <c r="J5266" s="169">
        <f t="shared" si="1144"/>
        <v>640364.63804189966</v>
      </c>
      <c r="K5266" s="95"/>
      <c r="L5266" s="265">
        <f t="shared" si="1143"/>
        <v>261341.34583203116</v>
      </c>
      <c r="M5266" s="265">
        <f>$G5266*NonHospFrac+theModel!$H5266*NonHospFrac</f>
        <v>420443.00945353042</v>
      </c>
      <c r="N5266" s="266">
        <f t="shared" si="1145"/>
        <v>681784.35528556164</v>
      </c>
      <c r="O5266" s="159"/>
      <c r="P5266" s="265">
        <f t="shared" si="1146"/>
        <v>245464.35398773165</v>
      </c>
      <c r="Q5266" s="265">
        <f t="shared" si="1147"/>
        <v>420441.45481185563</v>
      </c>
      <c r="R5266" s="266">
        <f t="shared" si="1148"/>
        <v>665905.80879958731</v>
      </c>
    </row>
    <row r="5267" spans="1:18" x14ac:dyDescent="0.3">
      <c r="A5267" s="82">
        <v>5236</v>
      </c>
      <c r="B5267" s="94">
        <f t="shared" si="1137"/>
        <v>5.9885336029261201E-44</v>
      </c>
      <c r="C5267" s="179">
        <f t="shared" si="1138"/>
        <v>5.9750245024825634E-44</v>
      </c>
      <c r="D5267" s="166">
        <f t="shared" si="1139"/>
        <v>2.2558277767625785E-3</v>
      </c>
      <c r="E5267" s="167">
        <f t="shared" si="1149"/>
        <v>24.291375447755232</v>
      </c>
      <c r="F5267" s="168">
        <f t="shared" si="1150"/>
        <v>11.813770066905665</v>
      </c>
      <c r="G5267" s="168">
        <f t="shared" si="1140"/>
        <v>410552.4113406887</v>
      </c>
      <c r="H5267" s="168">
        <f t="shared" si="1141"/>
        <v>271310.33852408634</v>
      </c>
      <c r="I5267" s="169">
        <f t="shared" si="1142"/>
        <v>681862.74986477499</v>
      </c>
      <c r="J5267" s="169">
        <f t="shared" si="1144"/>
        <v>640427.96561095503</v>
      </c>
      <c r="K5267" s="95"/>
      <c r="L5267" s="265">
        <f t="shared" si="1143"/>
        <v>261371.39601531674</v>
      </c>
      <c r="M5267" s="265">
        <f>$G5267*NonHospFrac+theModel!$H5267*NonHospFrac</f>
        <v>420491.35384945828</v>
      </c>
      <c r="N5267" s="266">
        <f t="shared" si="1145"/>
        <v>681862.74986477499</v>
      </c>
      <c r="O5267" s="159"/>
      <c r="P5267" s="265">
        <f t="shared" si="1146"/>
        <v>245488.62868983785</v>
      </c>
      <c r="Q5267" s="265">
        <f t="shared" si="1147"/>
        <v>420489.79920778348</v>
      </c>
      <c r="R5267" s="266">
        <f t="shared" si="1148"/>
        <v>665978.4278976213</v>
      </c>
    </row>
    <row r="5268" spans="1:18" x14ac:dyDescent="0.3">
      <c r="A5268" s="82">
        <v>5237</v>
      </c>
      <c r="B5268" s="94">
        <f t="shared" si="1137"/>
        <v>5.8766650449033895E-44</v>
      </c>
      <c r="C5268" s="179">
        <f t="shared" si="1138"/>
        <v>5.8634083006603666E-44</v>
      </c>
      <c r="D5268" s="166">
        <f t="shared" si="1139"/>
        <v>2.2558277767625785E-3</v>
      </c>
      <c r="E5268" s="167">
        <f t="shared" si="1149"/>
        <v>24.291375447755232</v>
      </c>
      <c r="F5268" s="168">
        <f t="shared" si="1150"/>
        <v>11.816025894682427</v>
      </c>
      <c r="G5268" s="168">
        <f t="shared" si="1140"/>
        <v>410630.80591990211</v>
      </c>
      <c r="H5268" s="168">
        <f t="shared" si="1141"/>
        <v>271310.33852408634</v>
      </c>
      <c r="I5268" s="169">
        <f t="shared" si="1142"/>
        <v>681941.14444398845</v>
      </c>
      <c r="J5268" s="169">
        <f t="shared" si="1144"/>
        <v>640491.29059865419</v>
      </c>
      <c r="K5268" s="95"/>
      <c r="L5268" s="265">
        <f t="shared" si="1143"/>
        <v>261401.44619860232</v>
      </c>
      <c r="M5268" s="265">
        <f>$G5268*NonHospFrac+theModel!$H5268*NonHospFrac</f>
        <v>420539.69824538613</v>
      </c>
      <c r="N5268" s="266">
        <f t="shared" si="1145"/>
        <v>681941.14444398845</v>
      </c>
      <c r="O5268" s="159"/>
      <c r="P5268" s="265">
        <f t="shared" si="1146"/>
        <v>245512.90240245941</v>
      </c>
      <c r="Q5268" s="265">
        <f t="shared" si="1147"/>
        <v>420538.14360371133</v>
      </c>
      <c r="R5268" s="266">
        <f t="shared" si="1148"/>
        <v>666051.0460061708</v>
      </c>
    </row>
    <row r="5269" spans="1:18" x14ac:dyDescent="0.3">
      <c r="A5269" s="82">
        <v>5238</v>
      </c>
      <c r="B5269" s="94">
        <f t="shared" si="1137"/>
        <v>5.7668862429217642E-44</v>
      </c>
      <c r="C5269" s="179">
        <f t="shared" si="1138"/>
        <v>5.7538771407495515E-44</v>
      </c>
      <c r="D5269" s="166">
        <f t="shared" si="1139"/>
        <v>2.2558277767625785E-3</v>
      </c>
      <c r="E5269" s="167">
        <f t="shared" si="1149"/>
        <v>24.291375447755232</v>
      </c>
      <c r="F5269" s="168">
        <f t="shared" si="1150"/>
        <v>11.81828172245919</v>
      </c>
      <c r="G5269" s="168">
        <f t="shared" si="1140"/>
        <v>410709.20049911551</v>
      </c>
      <c r="H5269" s="168">
        <f t="shared" si="1141"/>
        <v>271310.33852408634</v>
      </c>
      <c r="I5269" s="169">
        <f t="shared" si="1142"/>
        <v>682019.53902320191</v>
      </c>
      <c r="J5269" s="169">
        <f t="shared" si="1144"/>
        <v>640554.61300510215</v>
      </c>
      <c r="K5269" s="95"/>
      <c r="L5269" s="265">
        <f t="shared" si="1143"/>
        <v>261431.49638188788</v>
      </c>
      <c r="M5269" s="265">
        <f>$G5269*NonHospFrac+theModel!$H5269*NonHospFrac</f>
        <v>420588.04264131398</v>
      </c>
      <c r="N5269" s="266">
        <f t="shared" si="1145"/>
        <v>682019.53902320191</v>
      </c>
      <c r="O5269" s="159"/>
      <c r="P5269" s="265">
        <f t="shared" si="1146"/>
        <v>245537.17512563663</v>
      </c>
      <c r="Q5269" s="265">
        <f t="shared" si="1147"/>
        <v>420586.48799963918</v>
      </c>
      <c r="R5269" s="266">
        <f t="shared" si="1148"/>
        <v>666123.66312527587</v>
      </c>
    </row>
    <row r="5270" spans="1:18" x14ac:dyDescent="0.3">
      <c r="A5270" s="82">
        <v>5239</v>
      </c>
      <c r="B5270" s="94">
        <f t="shared" si="1137"/>
        <v>5.6591581593786471E-44</v>
      </c>
      <c r="C5270" s="179">
        <f t="shared" si="1138"/>
        <v>5.6463920732096283E-44</v>
      </c>
      <c r="D5270" s="166">
        <f t="shared" si="1139"/>
        <v>2.2558277767625785E-3</v>
      </c>
      <c r="E5270" s="167">
        <f t="shared" si="1149"/>
        <v>24.291375447755232</v>
      </c>
      <c r="F5270" s="168">
        <f t="shared" si="1150"/>
        <v>11.820537550235953</v>
      </c>
      <c r="G5270" s="168">
        <f t="shared" si="1140"/>
        <v>410787.59507832897</v>
      </c>
      <c r="H5270" s="168">
        <f t="shared" si="1141"/>
        <v>271310.33852408634</v>
      </c>
      <c r="I5270" s="169">
        <f t="shared" si="1142"/>
        <v>682097.93360241526</v>
      </c>
      <c r="J5270" s="169">
        <f t="shared" si="1144"/>
        <v>640617.93283040402</v>
      </c>
      <c r="K5270" s="95"/>
      <c r="L5270" s="265">
        <f t="shared" si="1143"/>
        <v>261461.54656517348</v>
      </c>
      <c r="M5270" s="265">
        <f>$G5270*NonHospFrac+theModel!$H5270*NonHospFrac</f>
        <v>420636.38703724183</v>
      </c>
      <c r="N5270" s="266">
        <f t="shared" si="1145"/>
        <v>682097.93360241526</v>
      </c>
      <c r="O5270" s="159"/>
      <c r="P5270" s="265">
        <f t="shared" si="1146"/>
        <v>245561.44685940992</v>
      </c>
      <c r="Q5270" s="265">
        <f t="shared" si="1147"/>
        <v>420634.83239556703</v>
      </c>
      <c r="R5270" s="266">
        <f t="shared" si="1148"/>
        <v>666196.27925497689</v>
      </c>
    </row>
    <row r="5271" spans="1:18" x14ac:dyDescent="0.3">
      <c r="A5271" s="82">
        <v>5240</v>
      </c>
      <c r="B5271" s="94">
        <f t="shared" si="1137"/>
        <v>5.5534424859117859E-44</v>
      </c>
      <c r="C5271" s="179">
        <f t="shared" si="1138"/>
        <v>5.5409148760954123E-44</v>
      </c>
      <c r="D5271" s="166">
        <f t="shared" si="1139"/>
        <v>2.2558277767625785E-3</v>
      </c>
      <c r="E5271" s="167">
        <f t="shared" si="1149"/>
        <v>24.291375447755232</v>
      </c>
      <c r="F5271" s="168">
        <f t="shared" si="1150"/>
        <v>11.822793378012715</v>
      </c>
      <c r="G5271" s="168">
        <f t="shared" si="1140"/>
        <v>410865.98965754238</v>
      </c>
      <c r="H5271" s="168">
        <f t="shared" si="1141"/>
        <v>271310.33852408634</v>
      </c>
      <c r="I5271" s="169">
        <f t="shared" si="1142"/>
        <v>682176.32818162872</v>
      </c>
      <c r="J5271" s="169">
        <f t="shared" si="1144"/>
        <v>640681.25007466529</v>
      </c>
      <c r="K5271" s="95"/>
      <c r="L5271" s="265">
        <f t="shared" si="1143"/>
        <v>261491.59674845907</v>
      </c>
      <c r="M5271" s="265">
        <f>$G5271*NonHospFrac+theModel!$H5271*NonHospFrac</f>
        <v>420684.73143316968</v>
      </c>
      <c r="N5271" s="266">
        <f t="shared" si="1145"/>
        <v>682176.32818162872</v>
      </c>
      <c r="O5271" s="159"/>
      <c r="P5271" s="265">
        <f t="shared" si="1146"/>
        <v>245585.71760381953</v>
      </c>
      <c r="Q5271" s="265">
        <f t="shared" si="1147"/>
        <v>420683.17679149489</v>
      </c>
      <c r="R5271" s="266">
        <f t="shared" si="1148"/>
        <v>666268.89439531439</v>
      </c>
    </row>
    <row r="5272" spans="1:18" x14ac:dyDescent="0.3">
      <c r="A5272" s="82">
        <v>5241</v>
      </c>
      <c r="B5272" s="94">
        <f t="shared" si="1137"/>
        <v>5.4497016297767265E-44</v>
      </c>
      <c r="C5272" s="179">
        <f t="shared" si="1138"/>
        <v>5.437408041465208E-44</v>
      </c>
      <c r="D5272" s="166">
        <f t="shared" si="1139"/>
        <v>2.2558277767625785E-3</v>
      </c>
      <c r="E5272" s="167">
        <f t="shared" si="1149"/>
        <v>24.291375447755232</v>
      </c>
      <c r="F5272" s="168">
        <f t="shared" si="1150"/>
        <v>11.825049205789478</v>
      </c>
      <c r="G5272" s="168">
        <f t="shared" si="1140"/>
        <v>410944.38423675578</v>
      </c>
      <c r="H5272" s="168">
        <f t="shared" si="1141"/>
        <v>271310.33852408634</v>
      </c>
      <c r="I5272" s="169">
        <f t="shared" si="1142"/>
        <v>682254.72276084218</v>
      </c>
      <c r="J5272" s="169">
        <f t="shared" si="1144"/>
        <v>640744.56473799108</v>
      </c>
      <c r="K5272" s="95"/>
      <c r="L5272" s="265">
        <f t="shared" si="1143"/>
        <v>261521.64693174462</v>
      </c>
      <c r="M5272" s="265">
        <f>$G5272*NonHospFrac+theModel!$H5272*NonHospFrac</f>
        <v>420733.07582909748</v>
      </c>
      <c r="N5272" s="266">
        <f t="shared" si="1145"/>
        <v>682254.72276084207</v>
      </c>
      <c r="O5272" s="159"/>
      <c r="P5272" s="265">
        <f t="shared" si="1146"/>
        <v>245609.98735890581</v>
      </c>
      <c r="Q5272" s="265">
        <f t="shared" si="1147"/>
        <v>420731.52118742268</v>
      </c>
      <c r="R5272" s="266">
        <f t="shared" si="1148"/>
        <v>666341.50854632852</v>
      </c>
    </row>
    <row r="5273" spans="1:18" x14ac:dyDescent="0.3">
      <c r="A5273" s="82">
        <v>5242</v>
      </c>
      <c r="B5273" s="94">
        <f t="shared" si="1137"/>
        <v>5.3478987004787482E-44</v>
      </c>
      <c r="C5273" s="179">
        <f t="shared" si="1138"/>
        <v>5.3358347620428957E-44</v>
      </c>
      <c r="D5273" s="166">
        <f t="shared" si="1139"/>
        <v>2.2558277767625785E-3</v>
      </c>
      <c r="E5273" s="167">
        <f t="shared" si="1149"/>
        <v>24.291375447755232</v>
      </c>
      <c r="F5273" s="168">
        <f t="shared" si="1150"/>
        <v>11.82730503356624</v>
      </c>
      <c r="G5273" s="168">
        <f t="shared" si="1140"/>
        <v>411022.77881596924</v>
      </c>
      <c r="H5273" s="168">
        <f t="shared" si="1141"/>
        <v>271310.33852408634</v>
      </c>
      <c r="I5273" s="169">
        <f t="shared" si="1142"/>
        <v>682333.11734005553</v>
      </c>
      <c r="J5273" s="169">
        <f t="shared" si="1144"/>
        <v>640807.87682048639</v>
      </c>
      <c r="K5273" s="95"/>
      <c r="L5273" s="265">
        <f t="shared" si="1143"/>
        <v>261551.69711503023</v>
      </c>
      <c r="M5273" s="265">
        <f>$G5273*NonHospFrac+theModel!$H5273*NonHospFrac</f>
        <v>420781.42022502533</v>
      </c>
      <c r="N5273" s="266">
        <f t="shared" si="1145"/>
        <v>682333.11734005553</v>
      </c>
      <c r="O5273" s="159"/>
      <c r="P5273" s="265">
        <f t="shared" si="1146"/>
        <v>245634.25612470912</v>
      </c>
      <c r="Q5273" s="265">
        <f t="shared" si="1147"/>
        <v>420779.86558335053</v>
      </c>
      <c r="R5273" s="266">
        <f t="shared" si="1148"/>
        <v>666414.12170805968</v>
      </c>
    </row>
    <row r="5274" spans="1:18" x14ac:dyDescent="0.3">
      <c r="A5274" s="82">
        <v>5243</v>
      </c>
      <c r="B5274" s="94">
        <f t="shared" si="1137"/>
        <v>5.247997496654515E-44</v>
      </c>
      <c r="C5274" s="179">
        <f t="shared" si="1138"/>
        <v>5.2361589181291817E-44</v>
      </c>
      <c r="D5274" s="166">
        <f t="shared" si="1139"/>
        <v>2.2558277767625785E-3</v>
      </c>
      <c r="E5274" s="167">
        <f t="shared" si="1149"/>
        <v>24.291375447755232</v>
      </c>
      <c r="F5274" s="168">
        <f t="shared" si="1150"/>
        <v>11.829560861343003</v>
      </c>
      <c r="G5274" s="168">
        <f t="shared" si="1140"/>
        <v>411101.17339518265</v>
      </c>
      <c r="H5274" s="168">
        <f t="shared" si="1141"/>
        <v>271310.33852408634</v>
      </c>
      <c r="I5274" s="169">
        <f t="shared" si="1142"/>
        <v>682411.51191926899</v>
      </c>
      <c r="J5274" s="169">
        <f t="shared" si="1144"/>
        <v>640871.18632225669</v>
      </c>
      <c r="K5274" s="95"/>
      <c r="L5274" s="265">
        <f t="shared" si="1143"/>
        <v>261581.74729831578</v>
      </c>
      <c r="M5274" s="265">
        <f>$G5274*NonHospFrac+theModel!$H5274*NonHospFrac</f>
        <v>420829.76462095318</v>
      </c>
      <c r="N5274" s="266">
        <f t="shared" si="1145"/>
        <v>682411.51191926899</v>
      </c>
      <c r="O5274" s="159"/>
      <c r="P5274" s="265">
        <f t="shared" si="1146"/>
        <v>245658.52390126971</v>
      </c>
      <c r="Q5274" s="265">
        <f t="shared" si="1147"/>
        <v>420828.20997927838</v>
      </c>
      <c r="R5274" s="266">
        <f t="shared" si="1148"/>
        <v>666486.73388054804</v>
      </c>
    </row>
    <row r="5275" spans="1:18" x14ac:dyDescent="0.3">
      <c r="A5275" s="82">
        <v>5244</v>
      </c>
      <c r="B5275" s="94">
        <f t="shared" si="1137"/>
        <v>5.1499624931987794E-44</v>
      </c>
      <c r="C5275" s="179">
        <f t="shared" si="1138"/>
        <v>5.1383450647573363E-44</v>
      </c>
      <c r="D5275" s="166">
        <f t="shared" si="1139"/>
        <v>2.2558277767625785E-3</v>
      </c>
      <c r="E5275" s="167">
        <f t="shared" si="1149"/>
        <v>24.291375447755232</v>
      </c>
      <c r="F5275" s="168">
        <f t="shared" si="1150"/>
        <v>11.831816689119766</v>
      </c>
      <c r="G5275" s="168">
        <f t="shared" si="1140"/>
        <v>411179.56797439605</v>
      </c>
      <c r="H5275" s="168">
        <f t="shared" si="1141"/>
        <v>271310.33852408634</v>
      </c>
      <c r="I5275" s="169">
        <f t="shared" si="1142"/>
        <v>682489.90649848245</v>
      </c>
      <c r="J5275" s="169">
        <f t="shared" si="1144"/>
        <v>640934.49324340711</v>
      </c>
      <c r="K5275" s="95"/>
      <c r="L5275" s="265">
        <f t="shared" si="1143"/>
        <v>261611.79748160136</v>
      </c>
      <c r="M5275" s="265">
        <f>$G5275*NonHospFrac+theModel!$H5275*NonHospFrac</f>
        <v>420878.10901688098</v>
      </c>
      <c r="N5275" s="266">
        <f t="shared" si="1145"/>
        <v>682489.90649848233</v>
      </c>
      <c r="O5275" s="159"/>
      <c r="P5275" s="265">
        <f t="shared" si="1146"/>
        <v>245682.79068862798</v>
      </c>
      <c r="Q5275" s="265">
        <f t="shared" si="1147"/>
        <v>420876.55437520618</v>
      </c>
      <c r="R5275" s="266">
        <f t="shared" si="1148"/>
        <v>666559.34506383422</v>
      </c>
    </row>
    <row r="5276" spans="1:18" x14ac:dyDescent="0.3">
      <c r="A5276" s="82">
        <v>5245</v>
      </c>
      <c r="B5276" s="94">
        <f t="shared" si="1137"/>
        <v>5.053758828631582E-44</v>
      </c>
      <c r="C5276" s="179">
        <f t="shared" si="1138"/>
        <v>5.0423584190888961E-44</v>
      </c>
      <c r="D5276" s="166">
        <f t="shared" si="1139"/>
        <v>2.2558277767625785E-3</v>
      </c>
      <c r="E5276" s="167">
        <f t="shared" si="1149"/>
        <v>24.291375447755232</v>
      </c>
      <c r="F5276" s="168">
        <f t="shared" si="1150"/>
        <v>11.834072516896528</v>
      </c>
      <c r="G5276" s="168">
        <f t="shared" si="1140"/>
        <v>411257.96255360951</v>
      </c>
      <c r="H5276" s="168">
        <f t="shared" si="1141"/>
        <v>271310.33852408634</v>
      </c>
      <c r="I5276" s="169">
        <f t="shared" si="1142"/>
        <v>682568.3010776958</v>
      </c>
      <c r="J5276" s="169">
        <f t="shared" si="1144"/>
        <v>640997.79758404265</v>
      </c>
      <c r="K5276" s="95"/>
      <c r="L5276" s="265">
        <f t="shared" si="1143"/>
        <v>261641.84766488697</v>
      </c>
      <c r="M5276" s="265">
        <f>$G5276*NonHospFrac+theModel!$H5276*NonHospFrac</f>
        <v>420926.45341280889</v>
      </c>
      <c r="N5276" s="266">
        <f t="shared" si="1145"/>
        <v>682568.3010776958</v>
      </c>
      <c r="O5276" s="159"/>
      <c r="P5276" s="265">
        <f t="shared" si="1146"/>
        <v>245707.05648682427</v>
      </c>
      <c r="Q5276" s="265">
        <f t="shared" si="1147"/>
        <v>420924.89877113409</v>
      </c>
      <c r="R5276" s="266">
        <f t="shared" si="1148"/>
        <v>666631.95525795838</v>
      </c>
    </row>
    <row r="5277" spans="1:18" x14ac:dyDescent="0.3">
      <c r="A5277" s="82">
        <v>5246</v>
      </c>
      <c r="B5277" s="94">
        <f t="shared" si="1137"/>
        <v>4.9593522927014841E-44</v>
      </c>
      <c r="C5277" s="179">
        <f t="shared" si="1138"/>
        <v>4.9481648480448571E-44</v>
      </c>
      <c r="D5277" s="166">
        <f t="shared" si="1139"/>
        <v>2.2558277767625785E-3</v>
      </c>
      <c r="E5277" s="167">
        <f t="shared" si="1149"/>
        <v>24.291375447755232</v>
      </c>
      <c r="F5277" s="168">
        <f t="shared" si="1150"/>
        <v>11.836328344673291</v>
      </c>
      <c r="G5277" s="168">
        <f t="shared" si="1140"/>
        <v>411336.35713282292</v>
      </c>
      <c r="H5277" s="168">
        <f t="shared" si="1141"/>
        <v>271310.33852408634</v>
      </c>
      <c r="I5277" s="169">
        <f t="shared" si="1142"/>
        <v>682646.69565690926</v>
      </c>
      <c r="J5277" s="169">
        <f t="shared" si="1144"/>
        <v>641061.09934426879</v>
      </c>
      <c r="K5277" s="95"/>
      <c r="L5277" s="265">
        <f t="shared" si="1143"/>
        <v>261671.89784817252</v>
      </c>
      <c r="M5277" s="265">
        <f>$G5277*NonHospFrac+theModel!$H5277*NonHospFrac</f>
        <v>420974.79780873668</v>
      </c>
      <c r="N5277" s="266">
        <f t="shared" si="1145"/>
        <v>682646.69565690914</v>
      </c>
      <c r="O5277" s="159"/>
      <c r="P5277" s="265">
        <f t="shared" si="1146"/>
        <v>245731.32129589879</v>
      </c>
      <c r="Q5277" s="265">
        <f t="shared" si="1147"/>
        <v>420973.24316706188</v>
      </c>
      <c r="R5277" s="266">
        <f t="shared" si="1148"/>
        <v>666704.5644629607</v>
      </c>
    </row>
    <row r="5278" spans="1:18" x14ac:dyDescent="0.3">
      <c r="A5278" s="82">
        <v>5247</v>
      </c>
      <c r="B5278" s="94">
        <f t="shared" si="1137"/>
        <v>4.8667093142199785E-44</v>
      </c>
      <c r="C5278" s="179">
        <f t="shared" si="1138"/>
        <v>4.8557308561675321E-44</v>
      </c>
      <c r="D5278" s="166">
        <f t="shared" si="1139"/>
        <v>2.2558277767625785E-3</v>
      </c>
      <c r="E5278" s="167">
        <f t="shared" si="1149"/>
        <v>24.291375447755232</v>
      </c>
      <c r="F5278" s="168">
        <f t="shared" si="1150"/>
        <v>11.838584172450053</v>
      </c>
      <c r="G5278" s="168">
        <f t="shared" si="1140"/>
        <v>411414.75171203632</v>
      </c>
      <c r="H5278" s="168">
        <f t="shared" si="1141"/>
        <v>271310.33852408634</v>
      </c>
      <c r="I5278" s="169">
        <f t="shared" si="1142"/>
        <v>682725.09023612272</v>
      </c>
      <c r="J5278" s="169">
        <f t="shared" si="1144"/>
        <v>641124.39852419053</v>
      </c>
      <c r="K5278" s="95"/>
      <c r="L5278" s="265">
        <f t="shared" si="1143"/>
        <v>261701.9480314581</v>
      </c>
      <c r="M5278" s="265">
        <f>$G5278*NonHospFrac+theModel!$H5278*NonHospFrac</f>
        <v>421023.14220466453</v>
      </c>
      <c r="N5278" s="266">
        <f t="shared" si="1145"/>
        <v>682725.0902361226</v>
      </c>
      <c r="O5278" s="159"/>
      <c r="P5278" s="265">
        <f t="shared" si="1146"/>
        <v>245755.58511589194</v>
      </c>
      <c r="Q5278" s="265">
        <f t="shared" si="1147"/>
        <v>421021.58756298973</v>
      </c>
      <c r="R5278" s="266">
        <f t="shared" si="1148"/>
        <v>666777.17267888167</v>
      </c>
    </row>
    <row r="5279" spans="1:18" x14ac:dyDescent="0.3">
      <c r="A5279" s="82">
        <v>5248</v>
      </c>
      <c r="B5279" s="94">
        <f t="shared" ref="B5279:B5342" si="1151">Constant*EXP(PowerTerm*(A5279)/7)</f>
        <v>4.7757969491242627E-44</v>
      </c>
      <c r="C5279" s="179">
        <f t="shared" ref="C5279:C5342" si="1152">(1-theFloor)*B5279</f>
        <v>4.7650235737102504E-44</v>
      </c>
      <c r="D5279" s="166">
        <f t="shared" ref="D5279:D5342" si="1153">theFloor</f>
        <v>2.2558277767625785E-3</v>
      </c>
      <c r="E5279" s="167">
        <f t="shared" si="1149"/>
        <v>24.291375447755232</v>
      </c>
      <c r="F5279" s="168">
        <f t="shared" si="1150"/>
        <v>11.840840000226816</v>
      </c>
      <c r="G5279" s="168">
        <f t="shared" ref="G5279:G5342" si="1154">$B$22*F5279*totInfected/365.25</f>
        <v>411493.14629124972</v>
      </c>
      <c r="H5279" s="168">
        <f t="shared" ref="H5279:H5342" si="1155">lostQALYs_Injured*E5279*totInfected/365.25</f>
        <v>271310.33852408634</v>
      </c>
      <c r="I5279" s="169">
        <f t="shared" ref="I5279:I5342" si="1156">H5279+G5279</f>
        <v>682803.48481533607</v>
      </c>
      <c r="J5279" s="169">
        <f t="shared" si="1144"/>
        <v>641187.695123913</v>
      </c>
      <c r="K5279" s="95"/>
      <c r="L5279" s="265">
        <f t="shared" ref="L5279:L5342" si="1157">$G5279*HospFrac+$H5279*HospFrac</f>
        <v>261731.99821474368</v>
      </c>
      <c r="M5279" s="265">
        <f>$G5279*NonHospFrac+theModel!$H5279*NonHospFrac</f>
        <v>421071.48660059238</v>
      </c>
      <c r="N5279" s="266">
        <f t="shared" si="1145"/>
        <v>682803.48481533607</v>
      </c>
      <c r="O5279" s="159"/>
      <c r="P5279" s="265">
        <f t="shared" si="1146"/>
        <v>245779.84794684403</v>
      </c>
      <c r="Q5279" s="265">
        <f t="shared" si="1147"/>
        <v>421069.93195891759</v>
      </c>
      <c r="R5279" s="266">
        <f t="shared" si="1148"/>
        <v>666849.77990576159</v>
      </c>
    </row>
    <row r="5280" spans="1:18" x14ac:dyDescent="0.3">
      <c r="A5280" s="82">
        <v>5249</v>
      </c>
      <c r="B5280" s="94">
        <f t="shared" si="1151"/>
        <v>4.6865828687612102E-44</v>
      </c>
      <c r="C5280" s="179">
        <f t="shared" si="1152"/>
        <v>4.676010744947759E-44</v>
      </c>
      <c r="D5280" s="166">
        <f t="shared" si="1153"/>
        <v>2.2558277767625785E-3</v>
      </c>
      <c r="E5280" s="167">
        <f t="shared" si="1149"/>
        <v>24.291375447755232</v>
      </c>
      <c r="F5280" s="168">
        <f t="shared" si="1150"/>
        <v>11.843095828003579</v>
      </c>
      <c r="G5280" s="168">
        <f t="shared" si="1154"/>
        <v>411571.54087046318</v>
      </c>
      <c r="H5280" s="168">
        <f t="shared" si="1155"/>
        <v>271310.33852408634</v>
      </c>
      <c r="I5280" s="169">
        <f t="shared" si="1156"/>
        <v>682881.87939454953</v>
      </c>
      <c r="J5280" s="169">
        <f t="shared" ref="J5280:J5343" si="1158">J5279+(I5280-I5279)/(1+discountDaily)^A5280</f>
        <v>641250.98914354155</v>
      </c>
      <c r="K5280" s="95"/>
      <c r="L5280" s="265">
        <f t="shared" si="1157"/>
        <v>261762.04839802926</v>
      </c>
      <c r="M5280" s="265">
        <f>$G5280*NonHospFrac+theModel!$H5280*NonHospFrac</f>
        <v>421119.83099652024</v>
      </c>
      <c r="N5280" s="266">
        <f t="shared" ref="N5280:N5343" si="1159">L5280+M5280</f>
        <v>682881.87939454953</v>
      </c>
      <c r="O5280" s="159"/>
      <c r="P5280" s="265">
        <f t="shared" ref="P5280:P5343" si="1160">P5279+(L5280-L5279)/(1+discountDaily)^A5280</f>
        <v>245804.10978879538</v>
      </c>
      <c r="Q5280" s="265">
        <f t="shared" ref="Q5280:Q5343" si="1161">Q5279+(M5280-M5279)/(1+discountDaily)^B5280</f>
        <v>421118.27635484544</v>
      </c>
      <c r="R5280" s="266">
        <f t="shared" ref="R5280:R5343" si="1162">P5280+Q5280</f>
        <v>666922.38614364085</v>
      </c>
    </row>
    <row r="5281" spans="1:18" x14ac:dyDescent="0.3">
      <c r="A5281" s="82">
        <v>5250</v>
      </c>
      <c r="B5281" s="94">
        <f t="shared" si="1151"/>
        <v>4.5990353483923198E-44</v>
      </c>
      <c r="C5281" s="179">
        <f t="shared" si="1152"/>
        <v>4.5886607167071035E-44</v>
      </c>
      <c r="D5281" s="166">
        <f t="shared" si="1153"/>
        <v>2.2558277767625785E-3</v>
      </c>
      <c r="E5281" s="167">
        <f t="shared" ref="E5281:E5344" si="1163">C5281+E5280</f>
        <v>24.291375447755232</v>
      </c>
      <c r="F5281" s="168">
        <f t="shared" ref="F5281:F5344" si="1164">D5281+F5280</f>
        <v>11.845351655780341</v>
      </c>
      <c r="G5281" s="168">
        <f t="shared" si="1154"/>
        <v>411649.93544967659</v>
      </c>
      <c r="H5281" s="168">
        <f t="shared" si="1155"/>
        <v>271310.33852408634</v>
      </c>
      <c r="I5281" s="169">
        <f t="shared" si="1156"/>
        <v>682960.27397376299</v>
      </c>
      <c r="J5281" s="169">
        <f t="shared" si="1158"/>
        <v>641314.2805831813</v>
      </c>
      <c r="K5281" s="95"/>
      <c r="L5281" s="265">
        <f t="shared" si="1157"/>
        <v>261792.09858131484</v>
      </c>
      <c r="M5281" s="265">
        <f>$G5281*NonHospFrac+theModel!$H5281*NonHospFrac</f>
        <v>421168.17539244809</v>
      </c>
      <c r="N5281" s="266">
        <f t="shared" si="1159"/>
        <v>682960.27397376299</v>
      </c>
      <c r="O5281" s="159"/>
      <c r="P5281" s="265">
        <f t="shared" si="1160"/>
        <v>245828.37064178628</v>
      </c>
      <c r="Q5281" s="265">
        <f t="shared" si="1161"/>
        <v>421166.62075077329</v>
      </c>
      <c r="R5281" s="266">
        <f t="shared" si="1162"/>
        <v>666994.9913925596</v>
      </c>
    </row>
    <row r="5282" spans="1:18" x14ac:dyDescent="0.3">
      <c r="A5282" s="82">
        <v>5251</v>
      </c>
      <c r="B5282" s="94">
        <f t="shared" si="1151"/>
        <v>4.5131232559112459E-44</v>
      </c>
      <c r="C5282" s="179">
        <f t="shared" si="1152"/>
        <v>4.5029424271106084E-44</v>
      </c>
      <c r="D5282" s="166">
        <f t="shared" si="1153"/>
        <v>2.2558277767625785E-3</v>
      </c>
      <c r="E5282" s="167">
        <f t="shared" si="1163"/>
        <v>24.291375447755232</v>
      </c>
      <c r="F5282" s="168">
        <f t="shared" si="1164"/>
        <v>11.847607483557104</v>
      </c>
      <c r="G5282" s="168">
        <f t="shared" si="1154"/>
        <v>411728.33002888999</v>
      </c>
      <c r="H5282" s="168">
        <f t="shared" si="1155"/>
        <v>271310.33852408634</v>
      </c>
      <c r="I5282" s="169">
        <f t="shared" si="1156"/>
        <v>683038.66855297633</v>
      </c>
      <c r="J5282" s="169">
        <f t="shared" si="1158"/>
        <v>641377.56944293727</v>
      </c>
      <c r="K5282" s="95"/>
      <c r="L5282" s="265">
        <f t="shared" si="1157"/>
        <v>261822.14876460042</v>
      </c>
      <c r="M5282" s="265">
        <f>$G5282*NonHospFrac+theModel!$H5282*NonHospFrac</f>
        <v>421216.51978837594</v>
      </c>
      <c r="N5282" s="266">
        <f t="shared" si="1159"/>
        <v>683038.66855297633</v>
      </c>
      <c r="O5282" s="159"/>
      <c r="P5282" s="265">
        <f t="shared" si="1160"/>
        <v>245852.63050585706</v>
      </c>
      <c r="Q5282" s="265">
        <f t="shared" si="1161"/>
        <v>421214.96514670114</v>
      </c>
      <c r="R5282" s="266">
        <f t="shared" si="1162"/>
        <v>667067.59565255814</v>
      </c>
    </row>
    <row r="5283" spans="1:18" x14ac:dyDescent="0.3">
      <c r="A5283" s="82">
        <v>5252</v>
      </c>
      <c r="B5283" s="94">
        <f t="shared" si="1151"/>
        <v>4.428816040774209E-44</v>
      </c>
      <c r="C5283" s="179">
        <f t="shared" si="1152"/>
        <v>4.418825394531259E-44</v>
      </c>
      <c r="D5283" s="166">
        <f t="shared" si="1153"/>
        <v>2.2558277767625785E-3</v>
      </c>
      <c r="E5283" s="167">
        <f t="shared" si="1163"/>
        <v>24.291375447755232</v>
      </c>
      <c r="F5283" s="168">
        <f t="shared" si="1164"/>
        <v>11.849863311333866</v>
      </c>
      <c r="G5283" s="168">
        <f t="shared" si="1154"/>
        <v>411806.72460810345</v>
      </c>
      <c r="H5283" s="168">
        <f t="shared" si="1155"/>
        <v>271310.33852408634</v>
      </c>
      <c r="I5283" s="169">
        <f t="shared" si="1156"/>
        <v>683117.0631321898</v>
      </c>
      <c r="J5283" s="169">
        <f t="shared" si="1158"/>
        <v>641440.8557229148</v>
      </c>
      <c r="K5283" s="95"/>
      <c r="L5283" s="265">
        <f t="shared" si="1157"/>
        <v>261852.19894788601</v>
      </c>
      <c r="M5283" s="265">
        <f>$G5283*NonHospFrac+theModel!$H5283*NonHospFrac</f>
        <v>421264.86418430379</v>
      </c>
      <c r="N5283" s="266">
        <f t="shared" si="1159"/>
        <v>683117.0631321898</v>
      </c>
      <c r="O5283" s="159"/>
      <c r="P5283" s="265">
        <f t="shared" si="1160"/>
        <v>245876.88938104801</v>
      </c>
      <c r="Q5283" s="265">
        <f t="shared" si="1161"/>
        <v>421263.30954262899</v>
      </c>
      <c r="R5283" s="266">
        <f t="shared" si="1162"/>
        <v>667140.19892367697</v>
      </c>
    </row>
    <row r="5284" spans="1:18" x14ac:dyDescent="0.3">
      <c r="A5284" s="82">
        <v>5253</v>
      </c>
      <c r="B5284" s="94">
        <f t="shared" si="1151"/>
        <v>4.3460837231351061E-44</v>
      </c>
      <c r="C5284" s="179">
        <f t="shared" si="1152"/>
        <v>4.3362797067523224E-44</v>
      </c>
      <c r="D5284" s="166">
        <f t="shared" si="1153"/>
        <v>2.2558277767625785E-3</v>
      </c>
      <c r="E5284" s="167">
        <f t="shared" si="1163"/>
        <v>24.291375447755232</v>
      </c>
      <c r="F5284" s="168">
        <f t="shared" si="1164"/>
        <v>11.852119139110629</v>
      </c>
      <c r="G5284" s="168">
        <f t="shared" si="1154"/>
        <v>411885.11918731686</v>
      </c>
      <c r="H5284" s="168">
        <f t="shared" si="1155"/>
        <v>271310.33852408634</v>
      </c>
      <c r="I5284" s="169">
        <f t="shared" si="1156"/>
        <v>683195.45771140326</v>
      </c>
      <c r="J5284" s="169">
        <f t="shared" si="1158"/>
        <v>641504.1394232189</v>
      </c>
      <c r="K5284" s="95"/>
      <c r="L5284" s="265">
        <f t="shared" si="1157"/>
        <v>261882.24913117159</v>
      </c>
      <c r="M5284" s="265">
        <f>$G5284*NonHospFrac+theModel!$H5284*NonHospFrac</f>
        <v>421313.20858023159</v>
      </c>
      <c r="N5284" s="266">
        <f t="shared" si="1159"/>
        <v>683195.45771140314</v>
      </c>
      <c r="O5284" s="159"/>
      <c r="P5284" s="265">
        <f t="shared" si="1160"/>
        <v>245901.14726739944</v>
      </c>
      <c r="Q5284" s="265">
        <f t="shared" si="1161"/>
        <v>421311.65393855679</v>
      </c>
      <c r="R5284" s="266">
        <f t="shared" si="1162"/>
        <v>667212.80120595626</v>
      </c>
    </row>
    <row r="5285" spans="1:18" x14ac:dyDescent="0.3">
      <c r="A5285" s="82">
        <v>5254</v>
      </c>
      <c r="B5285" s="94">
        <f t="shared" si="1151"/>
        <v>4.2648968831856298E-44</v>
      </c>
      <c r="C5285" s="179">
        <f t="shared" si="1152"/>
        <v>4.2552760103315113E-44</v>
      </c>
      <c r="D5285" s="166">
        <f t="shared" si="1153"/>
        <v>2.2558277767625785E-3</v>
      </c>
      <c r="E5285" s="167">
        <f t="shared" si="1163"/>
        <v>24.291375447755232</v>
      </c>
      <c r="F5285" s="168">
        <f t="shared" si="1164"/>
        <v>11.854374966887391</v>
      </c>
      <c r="G5285" s="168">
        <f t="shared" si="1154"/>
        <v>411963.51376653026</v>
      </c>
      <c r="H5285" s="168">
        <f t="shared" si="1155"/>
        <v>271310.33852408634</v>
      </c>
      <c r="I5285" s="169">
        <f t="shared" si="1156"/>
        <v>683273.8522906166</v>
      </c>
      <c r="J5285" s="169">
        <f t="shared" si="1158"/>
        <v>641567.42054395471</v>
      </c>
      <c r="K5285" s="95"/>
      <c r="L5285" s="265">
        <f t="shared" si="1157"/>
        <v>261912.29931445714</v>
      </c>
      <c r="M5285" s="265">
        <f>$G5285*NonHospFrac+theModel!$H5285*NonHospFrac</f>
        <v>421361.55297615944</v>
      </c>
      <c r="N5285" s="266">
        <f t="shared" si="1159"/>
        <v>683273.8522906166</v>
      </c>
      <c r="O5285" s="159"/>
      <c r="P5285" s="265">
        <f t="shared" si="1160"/>
        <v>245925.40416495167</v>
      </c>
      <c r="Q5285" s="265">
        <f t="shared" si="1161"/>
        <v>421359.99833448464</v>
      </c>
      <c r="R5285" s="266">
        <f t="shared" si="1162"/>
        <v>667285.40249943628</v>
      </c>
    </row>
    <row r="5286" spans="1:18" x14ac:dyDescent="0.3">
      <c r="A5286" s="82">
        <v>5255</v>
      </c>
      <c r="B5286" s="94">
        <f t="shared" si="1151"/>
        <v>4.1852266506925116E-44</v>
      </c>
      <c r="C5286" s="179">
        <f t="shared" si="1152"/>
        <v>4.1757855001618326E-44</v>
      </c>
      <c r="D5286" s="166">
        <f t="shared" si="1153"/>
        <v>2.2558277767625785E-3</v>
      </c>
      <c r="E5286" s="167">
        <f t="shared" si="1163"/>
        <v>24.291375447755232</v>
      </c>
      <c r="F5286" s="168">
        <f t="shared" si="1164"/>
        <v>11.856630794664154</v>
      </c>
      <c r="G5286" s="168">
        <f t="shared" si="1154"/>
        <v>412041.90834574372</v>
      </c>
      <c r="H5286" s="168">
        <f t="shared" si="1155"/>
        <v>271310.33852408634</v>
      </c>
      <c r="I5286" s="169">
        <f t="shared" si="1156"/>
        <v>683352.24686983007</v>
      </c>
      <c r="J5286" s="169">
        <f t="shared" si="1158"/>
        <v>641630.69908522756</v>
      </c>
      <c r="K5286" s="95"/>
      <c r="L5286" s="265">
        <f t="shared" si="1157"/>
        <v>261942.34949774275</v>
      </c>
      <c r="M5286" s="265">
        <f>$G5286*NonHospFrac+theModel!$H5286*NonHospFrac</f>
        <v>421409.89737208729</v>
      </c>
      <c r="N5286" s="266">
        <f t="shared" si="1159"/>
        <v>683352.24686983007</v>
      </c>
      <c r="O5286" s="159"/>
      <c r="P5286" s="265">
        <f t="shared" si="1160"/>
        <v>245949.66007374504</v>
      </c>
      <c r="Q5286" s="265">
        <f t="shared" si="1161"/>
        <v>421408.34273041249</v>
      </c>
      <c r="R5286" s="266">
        <f t="shared" si="1162"/>
        <v>667358.00280415756</v>
      </c>
    </row>
    <row r="5287" spans="1:18" x14ac:dyDescent="0.3">
      <c r="A5287" s="82">
        <v>5256</v>
      </c>
      <c r="B5287" s="94">
        <f t="shared" si="1151"/>
        <v>4.1070446947321811E-44</v>
      </c>
      <c r="C5287" s="179">
        <f t="shared" si="1152"/>
        <v>4.0977799092293988E-44</v>
      </c>
      <c r="D5287" s="166">
        <f t="shared" si="1153"/>
        <v>2.2558277767625785E-3</v>
      </c>
      <c r="E5287" s="167">
        <f t="shared" si="1163"/>
        <v>24.291375447755232</v>
      </c>
      <c r="F5287" s="168">
        <f t="shared" si="1164"/>
        <v>11.858886622440917</v>
      </c>
      <c r="G5287" s="168">
        <f t="shared" si="1154"/>
        <v>412120.30292495713</v>
      </c>
      <c r="H5287" s="168">
        <f t="shared" si="1155"/>
        <v>271310.33852408634</v>
      </c>
      <c r="I5287" s="169">
        <f t="shared" si="1156"/>
        <v>683430.64144904353</v>
      </c>
      <c r="J5287" s="169">
        <f t="shared" si="1158"/>
        <v>641693.97504714248</v>
      </c>
      <c r="K5287" s="95"/>
      <c r="L5287" s="265">
        <f t="shared" si="1157"/>
        <v>261972.39968102833</v>
      </c>
      <c r="M5287" s="265">
        <f>$G5287*NonHospFrac+theModel!$H5287*NonHospFrac</f>
        <v>421458.24176801514</v>
      </c>
      <c r="N5287" s="266">
        <f t="shared" si="1159"/>
        <v>683430.64144904353</v>
      </c>
      <c r="O5287" s="159"/>
      <c r="P5287" s="265">
        <f t="shared" si="1160"/>
        <v>245973.91499381978</v>
      </c>
      <c r="Q5287" s="265">
        <f t="shared" si="1161"/>
        <v>421456.68712634034</v>
      </c>
      <c r="R5287" s="266">
        <f t="shared" si="1162"/>
        <v>667430.60212016013</v>
      </c>
    </row>
    <row r="5288" spans="1:18" x14ac:dyDescent="0.3">
      <c r="A5288" s="82">
        <v>5257</v>
      </c>
      <c r="B5288" s="94">
        <f t="shared" si="1151"/>
        <v>4.0303232136153749E-44</v>
      </c>
      <c r="C5288" s="179">
        <f t="shared" si="1152"/>
        <v>4.0212314985607702E-44</v>
      </c>
      <c r="D5288" s="166">
        <f t="shared" si="1153"/>
        <v>2.2558277767625785E-3</v>
      </c>
      <c r="E5288" s="167">
        <f t="shared" si="1163"/>
        <v>24.291375447755232</v>
      </c>
      <c r="F5288" s="168">
        <f t="shared" si="1164"/>
        <v>11.861142450217679</v>
      </c>
      <c r="G5288" s="168">
        <f t="shared" si="1154"/>
        <v>412198.69750417053</v>
      </c>
      <c r="H5288" s="168">
        <f t="shared" si="1155"/>
        <v>271310.33852408634</v>
      </c>
      <c r="I5288" s="169">
        <f t="shared" si="1156"/>
        <v>683509.03602825687</v>
      </c>
      <c r="J5288" s="169">
        <f t="shared" si="1158"/>
        <v>641757.24842980457</v>
      </c>
      <c r="K5288" s="95"/>
      <c r="L5288" s="265">
        <f t="shared" si="1157"/>
        <v>262002.44986431388</v>
      </c>
      <c r="M5288" s="265">
        <f>$G5288*NonHospFrac+theModel!$H5288*NonHospFrac</f>
        <v>421506.58616394293</v>
      </c>
      <c r="N5288" s="266">
        <f t="shared" si="1159"/>
        <v>683509.03602825687</v>
      </c>
      <c r="O5288" s="159"/>
      <c r="P5288" s="265">
        <f t="shared" si="1160"/>
        <v>245998.16892521622</v>
      </c>
      <c r="Q5288" s="265">
        <f t="shared" si="1161"/>
        <v>421505.03152226814</v>
      </c>
      <c r="R5288" s="266">
        <f t="shared" si="1162"/>
        <v>667503.20044748439</v>
      </c>
    </row>
    <row r="5289" spans="1:18" x14ac:dyDescent="0.3">
      <c r="A5289" s="82">
        <v>5258</v>
      </c>
      <c r="B5289" s="94">
        <f t="shared" si="1151"/>
        <v>3.9550349250011595E-44</v>
      </c>
      <c r="C5289" s="179">
        <f t="shared" si="1152"/>
        <v>3.946113047359276E-44</v>
      </c>
      <c r="D5289" s="166">
        <f t="shared" si="1153"/>
        <v>2.2558277767625785E-3</v>
      </c>
      <c r="E5289" s="167">
        <f t="shared" si="1163"/>
        <v>24.291375447755232</v>
      </c>
      <c r="F5289" s="168">
        <f t="shared" si="1164"/>
        <v>11.863398277994442</v>
      </c>
      <c r="G5289" s="168">
        <f t="shared" si="1154"/>
        <v>412277.09208338393</v>
      </c>
      <c r="H5289" s="168">
        <f t="shared" si="1155"/>
        <v>271310.33852408634</v>
      </c>
      <c r="I5289" s="169">
        <f t="shared" si="1156"/>
        <v>683587.43060747022</v>
      </c>
      <c r="J5289" s="169">
        <f t="shared" si="1158"/>
        <v>641820.51923331898</v>
      </c>
      <c r="K5289" s="95"/>
      <c r="L5289" s="265">
        <f t="shared" si="1157"/>
        <v>262032.50004759946</v>
      </c>
      <c r="M5289" s="265">
        <f>$G5289*NonHospFrac+theModel!$H5289*NonHospFrac</f>
        <v>421554.93055987079</v>
      </c>
      <c r="N5289" s="266">
        <f t="shared" si="1159"/>
        <v>683587.43060747022</v>
      </c>
      <c r="O5289" s="159"/>
      <c r="P5289" s="265">
        <f t="shared" si="1160"/>
        <v>246022.42186797468</v>
      </c>
      <c r="Q5289" s="265">
        <f t="shared" si="1161"/>
        <v>421553.37591819599</v>
      </c>
      <c r="R5289" s="266">
        <f t="shared" si="1162"/>
        <v>667575.79778617062</v>
      </c>
    </row>
    <row r="5290" spans="1:18" x14ac:dyDescent="0.3">
      <c r="A5290" s="82">
        <v>5259</v>
      </c>
      <c r="B5290" s="94">
        <f t="shared" si="1151"/>
        <v>3.8811530561955962E-44</v>
      </c>
      <c r="C5290" s="179">
        <f t="shared" si="1152"/>
        <v>3.872397843325563E-44</v>
      </c>
      <c r="D5290" s="166">
        <f t="shared" si="1153"/>
        <v>2.2558277767625785E-3</v>
      </c>
      <c r="E5290" s="167">
        <f t="shared" si="1163"/>
        <v>24.291375447755232</v>
      </c>
      <c r="F5290" s="168">
        <f t="shared" si="1164"/>
        <v>11.865654105771204</v>
      </c>
      <c r="G5290" s="168">
        <f t="shared" si="1154"/>
        <v>412355.4866625974</v>
      </c>
      <c r="H5290" s="168">
        <f t="shared" si="1155"/>
        <v>271310.33852408634</v>
      </c>
      <c r="I5290" s="169">
        <f t="shared" si="1156"/>
        <v>683665.8251866838</v>
      </c>
      <c r="J5290" s="169">
        <f t="shared" si="1158"/>
        <v>641883.78745779116</v>
      </c>
      <c r="K5290" s="95"/>
      <c r="L5290" s="265">
        <f t="shared" si="1157"/>
        <v>262062.55023088504</v>
      </c>
      <c r="M5290" s="265">
        <f>$G5290*NonHospFrac+theModel!$H5290*NonHospFrac</f>
        <v>421603.27495579864</v>
      </c>
      <c r="N5290" s="266">
        <f t="shared" si="1159"/>
        <v>683665.82518668368</v>
      </c>
      <c r="O5290" s="159"/>
      <c r="P5290" s="265">
        <f t="shared" si="1160"/>
        <v>246046.67382213546</v>
      </c>
      <c r="Q5290" s="265">
        <f t="shared" si="1161"/>
        <v>421601.72031412384</v>
      </c>
      <c r="R5290" s="266">
        <f t="shared" si="1162"/>
        <v>667648.39413625933</v>
      </c>
    </row>
    <row r="5291" spans="1:18" x14ac:dyDescent="0.3">
      <c r="A5291" s="82">
        <v>5260</v>
      </c>
      <c r="B5291" s="94">
        <f t="shared" si="1151"/>
        <v>3.8086513346305219E-44</v>
      </c>
      <c r="C5291" s="179">
        <f t="shared" si="1152"/>
        <v>3.8000596731578587E-44</v>
      </c>
      <c r="D5291" s="166">
        <f t="shared" si="1153"/>
        <v>2.2558277767625785E-3</v>
      </c>
      <c r="E5291" s="167">
        <f t="shared" si="1163"/>
        <v>24.291375447755232</v>
      </c>
      <c r="F5291" s="168">
        <f t="shared" si="1164"/>
        <v>11.867909933547967</v>
      </c>
      <c r="G5291" s="168">
        <f t="shared" si="1154"/>
        <v>412433.8812418108</v>
      </c>
      <c r="H5291" s="168">
        <f t="shared" si="1155"/>
        <v>271310.33852408634</v>
      </c>
      <c r="I5291" s="169">
        <f t="shared" si="1156"/>
        <v>683744.21976589714</v>
      </c>
      <c r="J5291" s="169">
        <f t="shared" si="1158"/>
        <v>641947.05310332577</v>
      </c>
      <c r="K5291" s="95"/>
      <c r="L5291" s="265">
        <f t="shared" si="1157"/>
        <v>262092.60041417062</v>
      </c>
      <c r="M5291" s="265">
        <f>$G5291*NonHospFrac+theModel!$H5291*NonHospFrac</f>
        <v>421651.61935172649</v>
      </c>
      <c r="N5291" s="266">
        <f t="shared" si="1159"/>
        <v>683744.21976589714</v>
      </c>
      <c r="O5291" s="159"/>
      <c r="P5291" s="265">
        <f t="shared" si="1160"/>
        <v>246070.92478773883</v>
      </c>
      <c r="Q5291" s="265">
        <f t="shared" si="1161"/>
        <v>421650.06471005169</v>
      </c>
      <c r="R5291" s="266">
        <f t="shared" si="1162"/>
        <v>667720.98949779058</v>
      </c>
    </row>
    <row r="5292" spans="1:18" x14ac:dyDescent="0.3">
      <c r="A5292" s="82">
        <v>5261</v>
      </c>
      <c r="B5292" s="94">
        <f t="shared" si="1151"/>
        <v>3.737503978521847E-44</v>
      </c>
      <c r="C5292" s="179">
        <f t="shared" si="1152"/>
        <v>3.7290728132313368E-44</v>
      </c>
      <c r="D5292" s="166">
        <f t="shared" si="1153"/>
        <v>2.2558277767625785E-3</v>
      </c>
      <c r="E5292" s="167">
        <f t="shared" si="1163"/>
        <v>24.291375447755232</v>
      </c>
      <c r="F5292" s="168">
        <f t="shared" si="1164"/>
        <v>11.87016576132473</v>
      </c>
      <c r="G5292" s="168">
        <f t="shared" si="1154"/>
        <v>412512.2758210242</v>
      </c>
      <c r="H5292" s="168">
        <f t="shared" si="1155"/>
        <v>271310.33852408634</v>
      </c>
      <c r="I5292" s="169">
        <f t="shared" si="1156"/>
        <v>683822.61434511049</v>
      </c>
      <c r="J5292" s="169">
        <f t="shared" si="1158"/>
        <v>642010.31617002806</v>
      </c>
      <c r="K5292" s="95"/>
      <c r="L5292" s="265">
        <f t="shared" si="1157"/>
        <v>262122.6505974562</v>
      </c>
      <c r="M5292" s="265">
        <f>$G5292*NonHospFrac+theModel!$H5292*NonHospFrac</f>
        <v>421699.96374765434</v>
      </c>
      <c r="N5292" s="266">
        <f t="shared" si="1159"/>
        <v>683822.61434511049</v>
      </c>
      <c r="O5292" s="159"/>
      <c r="P5292" s="265">
        <f t="shared" si="1160"/>
        <v>246095.17476482512</v>
      </c>
      <c r="Q5292" s="265">
        <f t="shared" si="1161"/>
        <v>421698.40910597955</v>
      </c>
      <c r="R5292" s="266">
        <f t="shared" si="1162"/>
        <v>667793.58387080464</v>
      </c>
    </row>
    <row r="5293" spans="1:18" x14ac:dyDescent="0.3">
      <c r="A5293" s="82">
        <v>5262</v>
      </c>
      <c r="B5293" s="94">
        <f t="shared" si="1151"/>
        <v>3.6676856877006219E-44</v>
      </c>
      <c r="C5293" s="179">
        <f t="shared" si="1152"/>
        <v>3.6594120204498721E-44</v>
      </c>
      <c r="D5293" s="166">
        <f t="shared" si="1153"/>
        <v>2.2558277767625785E-3</v>
      </c>
      <c r="E5293" s="167">
        <f t="shared" si="1163"/>
        <v>24.291375447755232</v>
      </c>
      <c r="F5293" s="168">
        <f t="shared" si="1164"/>
        <v>11.872421589101492</v>
      </c>
      <c r="G5293" s="168">
        <f t="shared" si="1154"/>
        <v>412590.67040023772</v>
      </c>
      <c r="H5293" s="168">
        <f t="shared" si="1155"/>
        <v>271310.33852408634</v>
      </c>
      <c r="I5293" s="169">
        <f t="shared" si="1156"/>
        <v>683901.00892432407</v>
      </c>
      <c r="J5293" s="169">
        <f t="shared" si="1158"/>
        <v>642073.57665800338</v>
      </c>
      <c r="K5293" s="95"/>
      <c r="L5293" s="265">
        <f t="shared" si="1157"/>
        <v>262152.70078074181</v>
      </c>
      <c r="M5293" s="265">
        <f>$G5293*NonHospFrac+theModel!$H5293*NonHospFrac</f>
        <v>421748.3081435822</v>
      </c>
      <c r="N5293" s="266">
        <f t="shared" si="1159"/>
        <v>683901.00892432407</v>
      </c>
      <c r="O5293" s="159"/>
      <c r="P5293" s="265">
        <f t="shared" si="1160"/>
        <v>246119.42375343462</v>
      </c>
      <c r="Q5293" s="265">
        <f t="shared" si="1161"/>
        <v>421746.7535019074</v>
      </c>
      <c r="R5293" s="266">
        <f t="shared" si="1162"/>
        <v>667866.17725534202</v>
      </c>
    </row>
    <row r="5294" spans="1:18" x14ac:dyDescent="0.3">
      <c r="A5294" s="82">
        <v>5263</v>
      </c>
      <c r="B5294" s="94">
        <f t="shared" si="1151"/>
        <v>3.5991716346170936E-44</v>
      </c>
      <c r="C5294" s="179">
        <f t="shared" si="1152"/>
        <v>3.5910525232703886E-44</v>
      </c>
      <c r="D5294" s="166">
        <f t="shared" si="1153"/>
        <v>2.2558277767625785E-3</v>
      </c>
      <c r="E5294" s="167">
        <f t="shared" si="1163"/>
        <v>24.291375447755232</v>
      </c>
      <c r="F5294" s="168">
        <f t="shared" si="1164"/>
        <v>11.874677416878255</v>
      </c>
      <c r="G5294" s="168">
        <f t="shared" si="1154"/>
        <v>412669.06497945107</v>
      </c>
      <c r="H5294" s="168">
        <f t="shared" si="1155"/>
        <v>271310.33852408634</v>
      </c>
      <c r="I5294" s="169">
        <f t="shared" si="1156"/>
        <v>683979.40350353741</v>
      </c>
      <c r="J5294" s="169">
        <f t="shared" si="1158"/>
        <v>642136.83456735651</v>
      </c>
      <c r="K5294" s="95"/>
      <c r="L5294" s="265">
        <f t="shared" si="1157"/>
        <v>262182.75096402736</v>
      </c>
      <c r="M5294" s="265">
        <f>$G5294*NonHospFrac+theModel!$H5294*NonHospFrac</f>
        <v>421796.65253951005</v>
      </c>
      <c r="N5294" s="266">
        <f t="shared" si="1159"/>
        <v>683979.40350353741</v>
      </c>
      <c r="O5294" s="159"/>
      <c r="P5294" s="265">
        <f t="shared" si="1160"/>
        <v>246143.67175360754</v>
      </c>
      <c r="Q5294" s="265">
        <f t="shared" si="1161"/>
        <v>421795.09789783525</v>
      </c>
      <c r="R5294" s="266">
        <f t="shared" si="1162"/>
        <v>667938.76965144277</v>
      </c>
    </row>
    <row r="5295" spans="1:18" x14ac:dyDescent="0.3">
      <c r="A5295" s="82">
        <v>5264</v>
      </c>
      <c r="B5295" s="94">
        <f t="shared" si="1151"/>
        <v>3.5319374555111269E-44</v>
      </c>
      <c r="C5295" s="179">
        <f t="shared" si="1152"/>
        <v>3.5239700128931968E-44</v>
      </c>
      <c r="D5295" s="166">
        <f t="shared" si="1153"/>
        <v>2.2558277767625785E-3</v>
      </c>
      <c r="E5295" s="167">
        <f t="shared" si="1163"/>
        <v>24.291375447755232</v>
      </c>
      <c r="F5295" s="168">
        <f t="shared" si="1164"/>
        <v>11.876933244655017</v>
      </c>
      <c r="G5295" s="168">
        <f t="shared" si="1154"/>
        <v>412747.45955866459</v>
      </c>
      <c r="H5295" s="168">
        <f t="shared" si="1155"/>
        <v>271310.33852408634</v>
      </c>
      <c r="I5295" s="169">
        <f t="shared" si="1156"/>
        <v>684057.79808275099</v>
      </c>
      <c r="J5295" s="169">
        <f t="shared" si="1158"/>
        <v>642200.08989819291</v>
      </c>
      <c r="K5295" s="95"/>
      <c r="L5295" s="265">
        <f t="shared" si="1157"/>
        <v>262212.80114731297</v>
      </c>
      <c r="M5295" s="265">
        <f>$G5295*NonHospFrac+theModel!$H5295*NonHospFrac</f>
        <v>421844.9969354379</v>
      </c>
      <c r="N5295" s="266">
        <f t="shared" si="1159"/>
        <v>684057.79808275087</v>
      </c>
      <c r="O5295" s="159"/>
      <c r="P5295" s="265">
        <f t="shared" si="1160"/>
        <v>246167.9187653843</v>
      </c>
      <c r="Q5295" s="265">
        <f t="shared" si="1161"/>
        <v>421843.4422937631</v>
      </c>
      <c r="R5295" s="266">
        <f t="shared" si="1162"/>
        <v>668011.3610591474</v>
      </c>
    </row>
    <row r="5296" spans="1:18" x14ac:dyDescent="0.3">
      <c r="A5296" s="82">
        <v>5265</v>
      </c>
      <c r="B5296" s="94">
        <f t="shared" si="1151"/>
        <v>3.4659592417492222E-44</v>
      </c>
      <c r="C5296" s="179">
        <f t="shared" si="1152"/>
        <v>3.4581406346185573E-44</v>
      </c>
      <c r="D5296" s="166">
        <f t="shared" si="1153"/>
        <v>2.2558277767625785E-3</v>
      </c>
      <c r="E5296" s="167">
        <f t="shared" si="1163"/>
        <v>24.291375447755232</v>
      </c>
      <c r="F5296" s="168">
        <f t="shared" si="1164"/>
        <v>11.87918907243178</v>
      </c>
      <c r="G5296" s="168">
        <f t="shared" si="1154"/>
        <v>412825.85413787793</v>
      </c>
      <c r="H5296" s="168">
        <f t="shared" si="1155"/>
        <v>271310.33852408634</v>
      </c>
      <c r="I5296" s="169">
        <f t="shared" si="1156"/>
        <v>684136.19266196433</v>
      </c>
      <c r="J5296" s="169">
        <f t="shared" si="1158"/>
        <v>642263.34265061736</v>
      </c>
      <c r="K5296" s="95"/>
      <c r="L5296" s="265">
        <f t="shared" si="1157"/>
        <v>262242.85133059853</v>
      </c>
      <c r="M5296" s="265">
        <f>$G5296*NonHospFrac+theModel!$H5296*NonHospFrac</f>
        <v>421893.34133136575</v>
      </c>
      <c r="N5296" s="266">
        <f t="shared" si="1159"/>
        <v>684136.19266196433</v>
      </c>
      <c r="O5296" s="159"/>
      <c r="P5296" s="265">
        <f t="shared" si="1160"/>
        <v>246192.16478880506</v>
      </c>
      <c r="Q5296" s="265">
        <f t="shared" si="1161"/>
        <v>421891.78668969095</v>
      </c>
      <c r="R5296" s="266">
        <f t="shared" si="1162"/>
        <v>668083.95147849596</v>
      </c>
    </row>
    <row r="5297" spans="1:18" x14ac:dyDescent="0.3">
      <c r="A5297" s="82">
        <v>5266</v>
      </c>
      <c r="B5297" s="94">
        <f t="shared" si="1151"/>
        <v>3.4012135313217342E-44</v>
      </c>
      <c r="C5297" s="179">
        <f t="shared" si="1152"/>
        <v>3.3935409793630781E-44</v>
      </c>
      <c r="D5297" s="166">
        <f t="shared" si="1153"/>
        <v>2.2558277767625785E-3</v>
      </c>
      <c r="E5297" s="167">
        <f t="shared" si="1163"/>
        <v>24.291375447755232</v>
      </c>
      <c r="F5297" s="168">
        <f t="shared" si="1164"/>
        <v>11.881444900208542</v>
      </c>
      <c r="G5297" s="168">
        <f t="shared" si="1154"/>
        <v>412904.2487170914</v>
      </c>
      <c r="H5297" s="168">
        <f t="shared" si="1155"/>
        <v>271310.33852408634</v>
      </c>
      <c r="I5297" s="169">
        <f t="shared" si="1156"/>
        <v>684214.58724117768</v>
      </c>
      <c r="J5297" s="169">
        <f t="shared" si="1158"/>
        <v>642326.5928247351</v>
      </c>
      <c r="K5297" s="95"/>
      <c r="L5297" s="265">
        <f t="shared" si="1157"/>
        <v>262272.90151388414</v>
      </c>
      <c r="M5297" s="265">
        <f>$G5297*NonHospFrac+theModel!$H5297*NonHospFrac</f>
        <v>421941.6857272936</v>
      </c>
      <c r="N5297" s="266">
        <f t="shared" si="1159"/>
        <v>684214.58724117768</v>
      </c>
      <c r="O5297" s="159"/>
      <c r="P5297" s="265">
        <f t="shared" si="1160"/>
        <v>246216.40982391025</v>
      </c>
      <c r="Q5297" s="265">
        <f t="shared" si="1161"/>
        <v>421940.13108561881</v>
      </c>
      <c r="R5297" s="266">
        <f t="shared" si="1162"/>
        <v>668156.54090952908</v>
      </c>
    </row>
    <row r="5298" spans="1:18" x14ac:dyDescent="0.3">
      <c r="A5298" s="82">
        <v>5267</v>
      </c>
      <c r="B5298" s="94">
        <f t="shared" si="1151"/>
        <v>3.3376773005005251E-44</v>
      </c>
      <c r="C5298" s="179">
        <f t="shared" si="1152"/>
        <v>3.3301480753361859E-44</v>
      </c>
      <c r="D5298" s="166">
        <f t="shared" si="1153"/>
        <v>2.2558277767625785E-3</v>
      </c>
      <c r="E5298" s="167">
        <f t="shared" si="1163"/>
        <v>24.291375447755232</v>
      </c>
      <c r="F5298" s="168">
        <f t="shared" si="1164"/>
        <v>11.883700727985305</v>
      </c>
      <c r="G5298" s="168">
        <f t="shared" si="1154"/>
        <v>412982.64329630474</v>
      </c>
      <c r="H5298" s="168">
        <f t="shared" si="1155"/>
        <v>271310.33852408634</v>
      </c>
      <c r="I5298" s="169">
        <f t="shared" si="1156"/>
        <v>684292.98182039103</v>
      </c>
      <c r="J5298" s="169">
        <f t="shared" si="1158"/>
        <v>642389.84042065113</v>
      </c>
      <c r="K5298" s="95"/>
      <c r="L5298" s="265">
        <f t="shared" si="1157"/>
        <v>262302.95169716969</v>
      </c>
      <c r="M5298" s="265">
        <f>$G5298*NonHospFrac+theModel!$H5298*NonHospFrac</f>
        <v>421990.0301232214</v>
      </c>
      <c r="N5298" s="266">
        <f t="shared" si="1159"/>
        <v>684292.98182039103</v>
      </c>
      <c r="O5298" s="159"/>
      <c r="P5298" s="265">
        <f t="shared" si="1160"/>
        <v>246240.65387074003</v>
      </c>
      <c r="Q5298" s="265">
        <f t="shared" si="1161"/>
        <v>421988.4754815466</v>
      </c>
      <c r="R5298" s="266">
        <f t="shared" si="1162"/>
        <v>668229.12935228669</v>
      </c>
    </row>
    <row r="5299" spans="1:18" x14ac:dyDescent="0.3">
      <c r="A5299" s="82">
        <v>5268</v>
      </c>
      <c r="B5299" s="94">
        <f t="shared" si="1151"/>
        <v>3.2753279556509355E-44</v>
      </c>
      <c r="C5299" s="179">
        <f t="shared" si="1152"/>
        <v>3.267939379870571E-44</v>
      </c>
      <c r="D5299" s="166">
        <f t="shared" si="1153"/>
        <v>2.2558277767625785E-3</v>
      </c>
      <c r="E5299" s="167">
        <f t="shared" si="1163"/>
        <v>24.291375447755232</v>
      </c>
      <c r="F5299" s="168">
        <f t="shared" si="1164"/>
        <v>11.885956555762068</v>
      </c>
      <c r="G5299" s="168">
        <f t="shared" si="1154"/>
        <v>413061.03787551826</v>
      </c>
      <c r="H5299" s="168">
        <f t="shared" si="1155"/>
        <v>271310.33852408634</v>
      </c>
      <c r="I5299" s="169">
        <f t="shared" si="1156"/>
        <v>684371.3763996046</v>
      </c>
      <c r="J5299" s="169">
        <f t="shared" si="1158"/>
        <v>642453.08543847082</v>
      </c>
      <c r="K5299" s="95"/>
      <c r="L5299" s="265">
        <f t="shared" si="1157"/>
        <v>262333.0018804553</v>
      </c>
      <c r="M5299" s="265">
        <f>$G5299*NonHospFrac+theModel!$H5299*NonHospFrac</f>
        <v>422038.37451914931</v>
      </c>
      <c r="N5299" s="266">
        <f t="shared" si="1159"/>
        <v>684371.3763996046</v>
      </c>
      <c r="O5299" s="159"/>
      <c r="P5299" s="265">
        <f t="shared" si="1160"/>
        <v>246264.89692933476</v>
      </c>
      <c r="Q5299" s="265">
        <f t="shared" si="1161"/>
        <v>422036.81987747451</v>
      </c>
      <c r="R5299" s="266">
        <f t="shared" si="1162"/>
        <v>668301.7168068093</v>
      </c>
    </row>
    <row r="5300" spans="1:18" x14ac:dyDescent="0.3">
      <c r="A5300" s="82">
        <v>5269</v>
      </c>
      <c r="B5300" s="94">
        <f t="shared" si="1151"/>
        <v>3.2141433251979685E-44</v>
      </c>
      <c r="C5300" s="179">
        <f t="shared" si="1152"/>
        <v>3.2068927714064906E-44</v>
      </c>
      <c r="D5300" s="166">
        <f t="shared" si="1153"/>
        <v>2.2558277767625785E-3</v>
      </c>
      <c r="E5300" s="167">
        <f t="shared" si="1163"/>
        <v>24.291375447755232</v>
      </c>
      <c r="F5300" s="168">
        <f t="shared" si="1164"/>
        <v>11.88821238353883</v>
      </c>
      <c r="G5300" s="168">
        <f t="shared" si="1154"/>
        <v>413139.43245473161</v>
      </c>
      <c r="H5300" s="168">
        <f t="shared" si="1155"/>
        <v>271310.33852408634</v>
      </c>
      <c r="I5300" s="169">
        <f t="shared" si="1156"/>
        <v>684449.77097881795</v>
      </c>
      <c r="J5300" s="169">
        <f t="shared" si="1158"/>
        <v>642516.32787829894</v>
      </c>
      <c r="K5300" s="95"/>
      <c r="L5300" s="265">
        <f t="shared" si="1157"/>
        <v>262363.05206374085</v>
      </c>
      <c r="M5300" s="265">
        <f>$G5300*NonHospFrac+theModel!$H5300*NonHospFrac</f>
        <v>422086.71891507704</v>
      </c>
      <c r="N5300" s="266">
        <f t="shared" si="1159"/>
        <v>684449.77097881795</v>
      </c>
      <c r="O5300" s="159"/>
      <c r="P5300" s="265">
        <f t="shared" si="1160"/>
        <v>246289.13899973466</v>
      </c>
      <c r="Q5300" s="265">
        <f t="shared" si="1161"/>
        <v>422085.16427340225</v>
      </c>
      <c r="R5300" s="266">
        <f t="shared" si="1162"/>
        <v>668374.30327313696</v>
      </c>
    </row>
    <row r="5301" spans="1:18" x14ac:dyDescent="0.3">
      <c r="A5301" s="82">
        <v>5270</v>
      </c>
      <c r="B5301" s="94">
        <f t="shared" si="1151"/>
        <v>3.1541016517417822E-44</v>
      </c>
      <c r="C5301" s="179">
        <f t="shared" si="1152"/>
        <v>3.1469865416250502E-44</v>
      </c>
      <c r="D5301" s="166">
        <f t="shared" si="1153"/>
        <v>2.2558277767625785E-3</v>
      </c>
      <c r="E5301" s="167">
        <f t="shared" si="1163"/>
        <v>24.291375447755232</v>
      </c>
      <c r="F5301" s="168">
        <f t="shared" si="1164"/>
        <v>11.890468211315593</v>
      </c>
      <c r="G5301" s="168">
        <f t="shared" si="1154"/>
        <v>413217.82703394501</v>
      </c>
      <c r="H5301" s="168">
        <f t="shared" si="1155"/>
        <v>271310.33852408634</v>
      </c>
      <c r="I5301" s="169">
        <f t="shared" si="1156"/>
        <v>684528.16555803129</v>
      </c>
      <c r="J5301" s="169">
        <f t="shared" si="1158"/>
        <v>642579.56774024072</v>
      </c>
      <c r="K5301" s="95"/>
      <c r="L5301" s="265">
        <f t="shared" si="1157"/>
        <v>262393.1022470264</v>
      </c>
      <c r="M5301" s="265">
        <f>$G5301*NonHospFrac+theModel!$H5301*NonHospFrac</f>
        <v>422135.06331100489</v>
      </c>
      <c r="N5301" s="266">
        <f t="shared" si="1159"/>
        <v>684528.16555803129</v>
      </c>
      <c r="O5301" s="159"/>
      <c r="P5301" s="265">
        <f t="shared" si="1160"/>
        <v>246313.38008198005</v>
      </c>
      <c r="Q5301" s="265">
        <f t="shared" si="1161"/>
        <v>422133.5086693301</v>
      </c>
      <c r="R5301" s="266">
        <f t="shared" si="1162"/>
        <v>668446.88875131018</v>
      </c>
    </row>
    <row r="5302" spans="1:18" x14ac:dyDescent="0.3">
      <c r="A5302" s="82">
        <v>5271</v>
      </c>
      <c r="B5302" s="94">
        <f t="shared" si="1151"/>
        <v>3.0951815843207598E-44</v>
      </c>
      <c r="C5302" s="179">
        <f t="shared" si="1152"/>
        <v>3.0881993877287251E-44</v>
      </c>
      <c r="D5302" s="166">
        <f t="shared" si="1153"/>
        <v>2.2558277767625785E-3</v>
      </c>
      <c r="E5302" s="167">
        <f t="shared" si="1163"/>
        <v>24.291375447755232</v>
      </c>
      <c r="F5302" s="168">
        <f t="shared" si="1164"/>
        <v>11.892724039092355</v>
      </c>
      <c r="G5302" s="168">
        <f t="shared" si="1154"/>
        <v>413296.22161315841</v>
      </c>
      <c r="H5302" s="168">
        <f t="shared" si="1155"/>
        <v>271310.33852408634</v>
      </c>
      <c r="I5302" s="169">
        <f t="shared" si="1156"/>
        <v>684606.56013724476</v>
      </c>
      <c r="J5302" s="169">
        <f t="shared" si="1158"/>
        <v>642642.80502440128</v>
      </c>
      <c r="K5302" s="95"/>
      <c r="L5302" s="265">
        <f t="shared" si="1157"/>
        <v>262423.15243031201</v>
      </c>
      <c r="M5302" s="265">
        <f>$G5302*NonHospFrac+theModel!$H5302*NonHospFrac</f>
        <v>422183.40770693275</v>
      </c>
      <c r="N5302" s="266">
        <f t="shared" si="1159"/>
        <v>684606.56013724476</v>
      </c>
      <c r="O5302" s="159"/>
      <c r="P5302" s="265">
        <f t="shared" si="1160"/>
        <v>246337.62017611126</v>
      </c>
      <c r="Q5302" s="265">
        <f t="shared" si="1161"/>
        <v>422181.85306525795</v>
      </c>
      <c r="R5302" s="266">
        <f t="shared" si="1162"/>
        <v>668519.47324136924</v>
      </c>
    </row>
    <row r="5303" spans="1:18" x14ac:dyDescent="0.3">
      <c r="A5303" s="82">
        <v>5272</v>
      </c>
      <c r="B5303" s="94">
        <f t="shared" si="1151"/>
        <v>3.0373621708190487E-44</v>
      </c>
      <c r="C5303" s="179">
        <f t="shared" si="1152"/>
        <v>3.0305104048660271E-44</v>
      </c>
      <c r="D5303" s="166">
        <f t="shared" si="1153"/>
        <v>2.2558277767625785E-3</v>
      </c>
      <c r="E5303" s="167">
        <f t="shared" si="1163"/>
        <v>24.291375447755232</v>
      </c>
      <c r="F5303" s="168">
        <f t="shared" si="1164"/>
        <v>11.894979866869118</v>
      </c>
      <c r="G5303" s="168">
        <f t="shared" si="1154"/>
        <v>413374.61619237188</v>
      </c>
      <c r="H5303" s="168">
        <f t="shared" si="1155"/>
        <v>271310.33852408634</v>
      </c>
      <c r="I5303" s="169">
        <f t="shared" si="1156"/>
        <v>684684.95471645822</v>
      </c>
      <c r="J5303" s="169">
        <f t="shared" si="1158"/>
        <v>642706.03973088565</v>
      </c>
      <c r="K5303" s="95"/>
      <c r="L5303" s="265">
        <f t="shared" si="1157"/>
        <v>262453.20261359762</v>
      </c>
      <c r="M5303" s="265">
        <f>$G5303*NonHospFrac+theModel!$H5303*NonHospFrac</f>
        <v>422231.7521028606</v>
      </c>
      <c r="N5303" s="266">
        <f t="shared" si="1159"/>
        <v>684684.95471645822</v>
      </c>
      <c r="O5303" s="159"/>
      <c r="P5303" s="265">
        <f t="shared" si="1160"/>
        <v>246361.8592821685</v>
      </c>
      <c r="Q5303" s="265">
        <f t="shared" si="1161"/>
        <v>422230.1974611858</v>
      </c>
      <c r="R5303" s="266">
        <f t="shared" si="1162"/>
        <v>668592.0567433543</v>
      </c>
    </row>
    <row r="5304" spans="1:18" x14ac:dyDescent="0.3">
      <c r="A5304" s="82">
        <v>5273</v>
      </c>
      <c r="B5304" s="94">
        <f t="shared" si="1151"/>
        <v>2.9806228505159456E-44</v>
      </c>
      <c r="C5304" s="179">
        <f t="shared" si="1152"/>
        <v>2.9738990786976986E-44</v>
      </c>
      <c r="D5304" s="166">
        <f t="shared" si="1153"/>
        <v>2.2558277767625785E-3</v>
      </c>
      <c r="E5304" s="167">
        <f t="shared" si="1163"/>
        <v>24.291375447755232</v>
      </c>
      <c r="F5304" s="168">
        <f t="shared" si="1164"/>
        <v>11.897235694645881</v>
      </c>
      <c r="G5304" s="168">
        <f t="shared" si="1154"/>
        <v>413453.01077158528</v>
      </c>
      <c r="H5304" s="168">
        <f t="shared" si="1155"/>
        <v>271310.33852408634</v>
      </c>
      <c r="I5304" s="169">
        <f t="shared" si="1156"/>
        <v>684763.34929567156</v>
      </c>
      <c r="J5304" s="169">
        <f t="shared" si="1158"/>
        <v>642769.27185979881</v>
      </c>
      <c r="K5304" s="95"/>
      <c r="L5304" s="265">
        <f t="shared" si="1157"/>
        <v>262483.25279688311</v>
      </c>
      <c r="M5304" s="265">
        <f>$G5304*NonHospFrac+theModel!$H5304*NonHospFrac</f>
        <v>422280.09649878845</v>
      </c>
      <c r="N5304" s="266">
        <f t="shared" si="1159"/>
        <v>684763.34929567156</v>
      </c>
      <c r="O5304" s="159"/>
      <c r="P5304" s="265">
        <f t="shared" si="1160"/>
        <v>246386.09740019197</v>
      </c>
      <c r="Q5304" s="265">
        <f t="shared" si="1161"/>
        <v>422278.54185711365</v>
      </c>
      <c r="R5304" s="266">
        <f t="shared" si="1162"/>
        <v>668664.63925730565</v>
      </c>
    </row>
    <row r="5305" spans="1:18" x14ac:dyDescent="0.3">
      <c r="A5305" s="82">
        <v>5274</v>
      </c>
      <c r="B5305" s="94">
        <f t="shared" si="1151"/>
        <v>2.9249434467744521E-44</v>
      </c>
      <c r="C5305" s="179">
        <f t="shared" si="1152"/>
        <v>2.9183452781017587E-44</v>
      </c>
      <c r="D5305" s="166">
        <f t="shared" si="1153"/>
        <v>2.2558277767625785E-3</v>
      </c>
      <c r="E5305" s="167">
        <f t="shared" si="1163"/>
        <v>24.291375447755232</v>
      </c>
      <c r="F5305" s="168">
        <f t="shared" si="1164"/>
        <v>11.899491522422643</v>
      </c>
      <c r="G5305" s="168">
        <f t="shared" si="1154"/>
        <v>413531.40535079868</v>
      </c>
      <c r="H5305" s="168">
        <f t="shared" si="1155"/>
        <v>271310.33852408634</v>
      </c>
      <c r="I5305" s="169">
        <f t="shared" si="1156"/>
        <v>684841.74387488503</v>
      </c>
      <c r="J5305" s="169">
        <f t="shared" si="1158"/>
        <v>642832.50141124602</v>
      </c>
      <c r="K5305" s="95"/>
      <c r="L5305" s="265">
        <f t="shared" si="1157"/>
        <v>262513.30298016872</v>
      </c>
      <c r="M5305" s="265">
        <f>$G5305*NonHospFrac+theModel!$H5305*NonHospFrac</f>
        <v>422328.4408947163</v>
      </c>
      <c r="N5305" s="266">
        <f t="shared" si="1159"/>
        <v>684841.74387488503</v>
      </c>
      <c r="O5305" s="159"/>
      <c r="P5305" s="265">
        <f t="shared" si="1160"/>
        <v>246410.33453022211</v>
      </c>
      <c r="Q5305" s="265">
        <f t="shared" si="1161"/>
        <v>422326.88625304151</v>
      </c>
      <c r="R5305" s="266">
        <f t="shared" si="1162"/>
        <v>668737.22078326368</v>
      </c>
    </row>
    <row r="5306" spans="1:18" x14ac:dyDescent="0.3">
      <c r="A5306" s="82">
        <v>5275</v>
      </c>
      <c r="B5306" s="94">
        <f t="shared" si="1151"/>
        <v>2.8703041598664158E-44</v>
      </c>
      <c r="C5306" s="179">
        <f t="shared" si="1152"/>
        <v>2.8638292480148319E-44</v>
      </c>
      <c r="D5306" s="166">
        <f t="shared" si="1153"/>
        <v>2.2558277767625785E-3</v>
      </c>
      <c r="E5306" s="167">
        <f t="shared" si="1163"/>
        <v>24.291375447755232</v>
      </c>
      <c r="F5306" s="168">
        <f t="shared" si="1164"/>
        <v>11.901747350199406</v>
      </c>
      <c r="G5306" s="168">
        <f t="shared" si="1154"/>
        <v>413609.79993001214</v>
      </c>
      <c r="H5306" s="168">
        <f t="shared" si="1155"/>
        <v>271310.33852408634</v>
      </c>
      <c r="I5306" s="169">
        <f t="shared" si="1156"/>
        <v>684920.13845409849</v>
      </c>
      <c r="J5306" s="169">
        <f t="shared" si="1158"/>
        <v>642895.72838533227</v>
      </c>
      <c r="K5306" s="95"/>
      <c r="L5306" s="265">
        <f t="shared" si="1157"/>
        <v>262543.35316345433</v>
      </c>
      <c r="M5306" s="265">
        <f>$G5306*NonHospFrac+theModel!$H5306*NonHospFrac</f>
        <v>422376.78529064415</v>
      </c>
      <c r="N5306" s="266">
        <f t="shared" si="1159"/>
        <v>684920.13845409849</v>
      </c>
      <c r="O5306" s="159"/>
      <c r="P5306" s="265">
        <f t="shared" si="1160"/>
        <v>246434.57067229913</v>
      </c>
      <c r="Q5306" s="265">
        <f t="shared" si="1161"/>
        <v>422375.23064896936</v>
      </c>
      <c r="R5306" s="266">
        <f t="shared" si="1162"/>
        <v>668809.80132126855</v>
      </c>
    </row>
    <row r="5307" spans="1:18" x14ac:dyDescent="0.3">
      <c r="A5307" s="82">
        <v>5276</v>
      </c>
      <c r="B5307" s="94">
        <f t="shared" si="1151"/>
        <v>2.8166855599316989E-44</v>
      </c>
      <c r="C5307" s="179">
        <f t="shared" si="1152"/>
        <v>2.8103316024071989E-44</v>
      </c>
      <c r="D5307" s="166">
        <f t="shared" si="1153"/>
        <v>2.2558277767625785E-3</v>
      </c>
      <c r="E5307" s="167">
        <f t="shared" si="1163"/>
        <v>24.291375447755232</v>
      </c>
      <c r="F5307" s="168">
        <f t="shared" si="1164"/>
        <v>11.904003177976168</v>
      </c>
      <c r="G5307" s="168">
        <f t="shared" si="1154"/>
        <v>413688.19450922555</v>
      </c>
      <c r="H5307" s="168">
        <f t="shared" si="1155"/>
        <v>271310.33852408634</v>
      </c>
      <c r="I5307" s="169">
        <f t="shared" si="1156"/>
        <v>684998.53303331183</v>
      </c>
      <c r="J5307" s="169">
        <f t="shared" si="1158"/>
        <v>642958.95278216247</v>
      </c>
      <c r="K5307" s="95"/>
      <c r="L5307" s="265">
        <f t="shared" si="1157"/>
        <v>262573.40334673988</v>
      </c>
      <c r="M5307" s="265">
        <f>$G5307*NonHospFrac+theModel!$H5307*NonHospFrac</f>
        <v>422425.12968657201</v>
      </c>
      <c r="N5307" s="266">
        <f t="shared" si="1159"/>
        <v>684998.53303331183</v>
      </c>
      <c r="O5307" s="159"/>
      <c r="P5307" s="265">
        <f t="shared" si="1160"/>
        <v>246458.80582646324</v>
      </c>
      <c r="Q5307" s="265">
        <f t="shared" si="1161"/>
        <v>422423.57504489721</v>
      </c>
      <c r="R5307" s="266">
        <f t="shared" si="1162"/>
        <v>668882.38087136042</v>
      </c>
    </row>
    <row r="5308" spans="1:18" x14ac:dyDescent="0.3">
      <c r="A5308" s="82">
        <v>5277</v>
      </c>
      <c r="B5308" s="94">
        <f t="shared" si="1151"/>
        <v>2.7640685800688751E-44</v>
      </c>
      <c r="C5308" s="179">
        <f t="shared" si="1152"/>
        <v>2.7578333173890789E-44</v>
      </c>
      <c r="D5308" s="166">
        <f t="shared" si="1153"/>
        <v>2.2558277767625785E-3</v>
      </c>
      <c r="E5308" s="167">
        <f t="shared" si="1163"/>
        <v>24.291375447755232</v>
      </c>
      <c r="F5308" s="168">
        <f t="shared" si="1164"/>
        <v>11.906259005752931</v>
      </c>
      <c r="G5308" s="168">
        <f t="shared" si="1154"/>
        <v>413766.58908843895</v>
      </c>
      <c r="H5308" s="168">
        <f t="shared" si="1155"/>
        <v>271310.33852408634</v>
      </c>
      <c r="I5308" s="169">
        <f t="shared" si="1156"/>
        <v>685076.92761252529</v>
      </c>
      <c r="J5308" s="169">
        <f t="shared" si="1158"/>
        <v>643022.17460184183</v>
      </c>
      <c r="K5308" s="95"/>
      <c r="L5308" s="265">
        <f t="shared" si="1157"/>
        <v>262603.45353002544</v>
      </c>
      <c r="M5308" s="265">
        <f>$G5308*NonHospFrac+theModel!$H5308*NonHospFrac</f>
        <v>422473.4740824998</v>
      </c>
      <c r="N5308" s="266">
        <f t="shared" si="1159"/>
        <v>685076.92761252518</v>
      </c>
      <c r="O5308" s="159"/>
      <c r="P5308" s="265">
        <f t="shared" si="1160"/>
        <v>246483.03999275476</v>
      </c>
      <c r="Q5308" s="265">
        <f t="shared" si="1161"/>
        <v>422471.919440825</v>
      </c>
      <c r="R5308" s="266">
        <f t="shared" si="1162"/>
        <v>668954.95943357982</v>
      </c>
    </row>
    <row r="5309" spans="1:18" x14ac:dyDescent="0.3">
      <c r="A5309" s="82">
        <v>5278</v>
      </c>
      <c r="B5309" s="94">
        <f t="shared" si="1151"/>
        <v>2.7124345095549923E-44</v>
      </c>
      <c r="C5309" s="179">
        <f t="shared" si="1152"/>
        <v>2.7063157244456886E-44</v>
      </c>
      <c r="D5309" s="166">
        <f t="shared" si="1153"/>
        <v>2.2558277767625785E-3</v>
      </c>
      <c r="E5309" s="167">
        <f t="shared" si="1163"/>
        <v>24.291375447755232</v>
      </c>
      <c r="F5309" s="168">
        <f t="shared" si="1164"/>
        <v>11.908514833529694</v>
      </c>
      <c r="G5309" s="168">
        <f t="shared" si="1154"/>
        <v>413844.98366765236</v>
      </c>
      <c r="H5309" s="168">
        <f t="shared" si="1155"/>
        <v>271310.33852408634</v>
      </c>
      <c r="I5309" s="169">
        <f t="shared" si="1156"/>
        <v>685155.32219173876</v>
      </c>
      <c r="J5309" s="169">
        <f t="shared" si="1158"/>
        <v>643085.39384447539</v>
      </c>
      <c r="K5309" s="95"/>
      <c r="L5309" s="265">
        <f t="shared" si="1157"/>
        <v>262633.50371331105</v>
      </c>
      <c r="M5309" s="265">
        <f>$G5309*NonHospFrac+theModel!$H5309*NonHospFrac</f>
        <v>422521.81847842765</v>
      </c>
      <c r="N5309" s="266">
        <f t="shared" si="1159"/>
        <v>685155.32219173876</v>
      </c>
      <c r="O5309" s="159"/>
      <c r="P5309" s="265">
        <f t="shared" si="1160"/>
        <v>246507.27317121398</v>
      </c>
      <c r="Q5309" s="265">
        <f t="shared" si="1161"/>
        <v>422520.26383675286</v>
      </c>
      <c r="R5309" s="266">
        <f t="shared" si="1162"/>
        <v>669027.53700796678</v>
      </c>
    </row>
    <row r="5310" spans="1:18" x14ac:dyDescent="0.3">
      <c r="A5310" s="82">
        <v>5279</v>
      </c>
      <c r="B5310" s="94">
        <f t="shared" si="1151"/>
        <v>2.661764987191997E-44</v>
      </c>
      <c r="C5310" s="179">
        <f t="shared" si="1152"/>
        <v>2.6557605037986751E-44</v>
      </c>
      <c r="D5310" s="166">
        <f t="shared" si="1153"/>
        <v>2.2558277767625785E-3</v>
      </c>
      <c r="E5310" s="167">
        <f t="shared" si="1163"/>
        <v>24.291375447755232</v>
      </c>
      <c r="F5310" s="168">
        <f t="shared" si="1164"/>
        <v>11.910770661306456</v>
      </c>
      <c r="G5310" s="168">
        <f t="shared" si="1154"/>
        <v>413923.37824686588</v>
      </c>
      <c r="H5310" s="168">
        <f t="shared" si="1155"/>
        <v>271310.33852408634</v>
      </c>
      <c r="I5310" s="169">
        <f t="shared" si="1156"/>
        <v>685233.71677095222</v>
      </c>
      <c r="J5310" s="169">
        <f t="shared" si="1158"/>
        <v>643148.61051016813</v>
      </c>
      <c r="K5310" s="95"/>
      <c r="L5310" s="265">
        <f t="shared" si="1157"/>
        <v>262663.55389659666</v>
      </c>
      <c r="M5310" s="265">
        <f>$G5310*NonHospFrac+theModel!$H5310*NonHospFrac</f>
        <v>422570.16287435556</v>
      </c>
      <c r="N5310" s="266">
        <f t="shared" si="1159"/>
        <v>685233.71677095222</v>
      </c>
      <c r="O5310" s="159"/>
      <c r="P5310" s="265">
        <f t="shared" si="1160"/>
        <v>246531.50536188117</v>
      </c>
      <c r="Q5310" s="265">
        <f t="shared" si="1161"/>
        <v>422568.60823268077</v>
      </c>
      <c r="R5310" s="266">
        <f t="shared" si="1162"/>
        <v>669100.11359456193</v>
      </c>
    </row>
    <row r="5311" spans="1:18" x14ac:dyDescent="0.3">
      <c r="A5311" s="82">
        <v>5280</v>
      </c>
      <c r="B5311" s="94">
        <f t="shared" si="1151"/>
        <v>2.6120419947774485E-44</v>
      </c>
      <c r="C5311" s="179">
        <f t="shared" si="1152"/>
        <v>2.6061496778915589E-44</v>
      </c>
      <c r="D5311" s="166">
        <f t="shared" si="1153"/>
        <v>2.2558277767625785E-3</v>
      </c>
      <c r="E5311" s="167">
        <f t="shared" si="1163"/>
        <v>24.291375447755232</v>
      </c>
      <c r="F5311" s="168">
        <f t="shared" si="1164"/>
        <v>11.913026489083219</v>
      </c>
      <c r="G5311" s="168">
        <f t="shared" si="1154"/>
        <v>414001.77282607922</v>
      </c>
      <c r="H5311" s="168">
        <f t="shared" si="1155"/>
        <v>271310.33852408634</v>
      </c>
      <c r="I5311" s="169">
        <f t="shared" si="1156"/>
        <v>685312.11135016556</v>
      </c>
      <c r="J5311" s="169">
        <f t="shared" si="1158"/>
        <v>643211.82459902507</v>
      </c>
      <c r="K5311" s="95"/>
      <c r="L5311" s="265">
        <f t="shared" si="1157"/>
        <v>262693.60407988221</v>
      </c>
      <c r="M5311" s="265">
        <f>$G5311*NonHospFrac+theModel!$H5311*NonHospFrac</f>
        <v>422618.5072702833</v>
      </c>
      <c r="N5311" s="266">
        <f t="shared" si="1159"/>
        <v>685312.11135016545</v>
      </c>
      <c r="O5311" s="159"/>
      <c r="P5311" s="265">
        <f t="shared" si="1160"/>
        <v>246555.73656479651</v>
      </c>
      <c r="Q5311" s="265">
        <f t="shared" si="1161"/>
        <v>422616.9526286085</v>
      </c>
      <c r="R5311" s="266">
        <f t="shared" si="1162"/>
        <v>669172.68919340498</v>
      </c>
    </row>
    <row r="5312" spans="1:18" x14ac:dyDescent="0.3">
      <c r="A5312" s="82">
        <v>5281</v>
      </c>
      <c r="B5312" s="94">
        <f t="shared" si="1151"/>
        <v>2.563247850697239E-44</v>
      </c>
      <c r="C5312" s="179">
        <f t="shared" si="1152"/>
        <v>2.5574656049969093E-44</v>
      </c>
      <c r="D5312" s="166">
        <f t="shared" si="1153"/>
        <v>2.2558277767625785E-3</v>
      </c>
      <c r="E5312" s="167">
        <f t="shared" si="1163"/>
        <v>24.291375447755232</v>
      </c>
      <c r="F5312" s="168">
        <f t="shared" si="1164"/>
        <v>11.915282316859981</v>
      </c>
      <c r="G5312" s="168">
        <f t="shared" si="1154"/>
        <v>414080.16740529274</v>
      </c>
      <c r="H5312" s="168">
        <f t="shared" si="1155"/>
        <v>271310.33852408634</v>
      </c>
      <c r="I5312" s="169">
        <f t="shared" si="1156"/>
        <v>685390.50592937903</v>
      </c>
      <c r="J5312" s="169">
        <f t="shared" si="1158"/>
        <v>643275.03611115145</v>
      </c>
      <c r="K5312" s="95"/>
      <c r="L5312" s="265">
        <f t="shared" si="1157"/>
        <v>262723.65426316782</v>
      </c>
      <c r="M5312" s="265">
        <f>$G5312*NonHospFrac+theModel!$H5312*NonHospFrac</f>
        <v>422666.85166621127</v>
      </c>
      <c r="N5312" s="266">
        <f t="shared" si="1159"/>
        <v>685390.50592937903</v>
      </c>
      <c r="O5312" s="159"/>
      <c r="P5312" s="265">
        <f t="shared" si="1160"/>
        <v>246579.96678000037</v>
      </c>
      <c r="Q5312" s="265">
        <f t="shared" si="1161"/>
        <v>422665.29702453647</v>
      </c>
      <c r="R5312" s="266">
        <f t="shared" si="1162"/>
        <v>669245.26380453678</v>
      </c>
    </row>
    <row r="5313" spans="1:18" x14ac:dyDescent="0.3">
      <c r="A5313" s="82">
        <v>5282</v>
      </c>
      <c r="B5313" s="94">
        <f t="shared" si="1151"/>
        <v>2.5153652036377866E-44</v>
      </c>
      <c r="C5313" s="179">
        <f t="shared" si="1152"/>
        <v>2.5096909729427184E-44</v>
      </c>
      <c r="D5313" s="166">
        <f t="shared" si="1153"/>
        <v>2.2558277767625785E-3</v>
      </c>
      <c r="E5313" s="167">
        <f t="shared" si="1163"/>
        <v>24.291375447755232</v>
      </c>
      <c r="F5313" s="168">
        <f t="shared" si="1164"/>
        <v>11.917538144636744</v>
      </c>
      <c r="G5313" s="168">
        <f t="shared" si="1154"/>
        <v>414158.56198450609</v>
      </c>
      <c r="H5313" s="168">
        <f t="shared" si="1155"/>
        <v>271310.33852408634</v>
      </c>
      <c r="I5313" s="169">
        <f t="shared" si="1156"/>
        <v>685468.90050859237</v>
      </c>
      <c r="J5313" s="169">
        <f t="shared" si="1158"/>
        <v>643338.24504665204</v>
      </c>
      <c r="K5313" s="95"/>
      <c r="L5313" s="265">
        <f t="shared" si="1157"/>
        <v>262753.70444645337</v>
      </c>
      <c r="M5313" s="265">
        <f>$G5313*NonHospFrac+theModel!$H5313*NonHospFrac</f>
        <v>422715.196062139</v>
      </c>
      <c r="N5313" s="266">
        <f t="shared" si="1159"/>
        <v>685468.90050859237</v>
      </c>
      <c r="O5313" s="159"/>
      <c r="P5313" s="265">
        <f t="shared" si="1160"/>
        <v>246604.19600753288</v>
      </c>
      <c r="Q5313" s="265">
        <f t="shared" si="1161"/>
        <v>422713.64142046421</v>
      </c>
      <c r="R5313" s="266">
        <f t="shared" si="1162"/>
        <v>669317.83742799703</v>
      </c>
    </row>
    <row r="5314" spans="1:18" x14ac:dyDescent="0.3">
      <c r="A5314" s="82">
        <v>5283</v>
      </c>
      <c r="B5314" s="94">
        <f t="shared" si="1151"/>
        <v>2.4683770264162697E-44</v>
      </c>
      <c r="C5314" s="179">
        <f t="shared" si="1152"/>
        <v>2.4628087929565571E-44</v>
      </c>
      <c r="D5314" s="166">
        <f t="shared" si="1153"/>
        <v>2.2558277767625785E-3</v>
      </c>
      <c r="E5314" s="167">
        <f t="shared" si="1163"/>
        <v>24.291375447755232</v>
      </c>
      <c r="F5314" s="168">
        <f t="shared" si="1164"/>
        <v>11.919793972413506</v>
      </c>
      <c r="G5314" s="168">
        <f t="shared" si="1154"/>
        <v>414236.95656371955</v>
      </c>
      <c r="H5314" s="168">
        <f t="shared" si="1155"/>
        <v>271310.33852408634</v>
      </c>
      <c r="I5314" s="169">
        <f t="shared" si="1156"/>
        <v>685547.29508780595</v>
      </c>
      <c r="J5314" s="169">
        <f t="shared" si="1158"/>
        <v>643401.45140563219</v>
      </c>
      <c r="K5314" s="95"/>
      <c r="L5314" s="265">
        <f t="shared" si="1157"/>
        <v>262783.75462973898</v>
      </c>
      <c r="M5314" s="265">
        <f>$G5314*NonHospFrac+theModel!$H5314*NonHospFrac</f>
        <v>422763.54045806691</v>
      </c>
      <c r="N5314" s="266">
        <f t="shared" si="1159"/>
        <v>685547.29508780595</v>
      </c>
      <c r="O5314" s="159"/>
      <c r="P5314" s="265">
        <f t="shared" si="1160"/>
        <v>246628.42424743445</v>
      </c>
      <c r="Q5314" s="265">
        <f t="shared" si="1161"/>
        <v>422761.98581639212</v>
      </c>
      <c r="R5314" s="266">
        <f t="shared" si="1162"/>
        <v>669390.4100638266</v>
      </c>
    </row>
    <row r="5315" spans="1:18" x14ac:dyDescent="0.3">
      <c r="A5315" s="82">
        <v>5284</v>
      </c>
      <c r="B5315" s="94">
        <f t="shared" si="1151"/>
        <v>2.422266609925176E-44</v>
      </c>
      <c r="C5315" s="179">
        <f t="shared" si="1152"/>
        <v>2.4168023936237824E-44</v>
      </c>
      <c r="D5315" s="166">
        <f t="shared" si="1153"/>
        <v>2.2558277767625785E-3</v>
      </c>
      <c r="E5315" s="167">
        <f t="shared" si="1163"/>
        <v>24.291375447755232</v>
      </c>
      <c r="F5315" s="168">
        <f t="shared" si="1164"/>
        <v>11.922049800190269</v>
      </c>
      <c r="G5315" s="168">
        <f t="shared" si="1154"/>
        <v>414315.35114293289</v>
      </c>
      <c r="H5315" s="168">
        <f t="shared" si="1155"/>
        <v>271310.33852408634</v>
      </c>
      <c r="I5315" s="169">
        <f t="shared" si="1156"/>
        <v>685625.68966701929</v>
      </c>
      <c r="J5315" s="169">
        <f t="shared" si="1158"/>
        <v>643464.65518819646</v>
      </c>
      <c r="K5315" s="95"/>
      <c r="L5315" s="265">
        <f t="shared" si="1157"/>
        <v>262813.80481302447</v>
      </c>
      <c r="M5315" s="265">
        <f>$G5315*NonHospFrac+theModel!$H5315*NonHospFrac</f>
        <v>422811.88485399471</v>
      </c>
      <c r="N5315" s="266">
        <f t="shared" si="1159"/>
        <v>685625.68966701918</v>
      </c>
      <c r="O5315" s="159"/>
      <c r="P5315" s="265">
        <f t="shared" si="1160"/>
        <v>246652.65149974517</v>
      </c>
      <c r="Q5315" s="265">
        <f t="shared" si="1161"/>
        <v>422810.33021231991</v>
      </c>
      <c r="R5315" s="266">
        <f t="shared" si="1162"/>
        <v>669462.98171206506</v>
      </c>
    </row>
    <row r="5316" spans="1:18" x14ac:dyDescent="0.3">
      <c r="A5316" s="82">
        <v>5285</v>
      </c>
      <c r="B5316" s="94">
        <f t="shared" si="1151"/>
        <v>2.3770175571910756E-44</v>
      </c>
      <c r="C5316" s="179">
        <f t="shared" si="1152"/>
        <v>2.3716554149597117E-44</v>
      </c>
      <c r="D5316" s="166">
        <f t="shared" si="1153"/>
        <v>2.2558277767625785E-3</v>
      </c>
      <c r="E5316" s="167">
        <f t="shared" si="1163"/>
        <v>24.291375447755232</v>
      </c>
      <c r="F5316" s="168">
        <f t="shared" si="1164"/>
        <v>11.924305627967032</v>
      </c>
      <c r="G5316" s="168">
        <f t="shared" si="1154"/>
        <v>414393.74572214641</v>
      </c>
      <c r="H5316" s="168">
        <f t="shared" si="1155"/>
        <v>271310.33852408634</v>
      </c>
      <c r="I5316" s="169">
        <f t="shared" si="1156"/>
        <v>685704.08424623276</v>
      </c>
      <c r="J5316" s="169">
        <f t="shared" si="1158"/>
        <v>643527.8563944503</v>
      </c>
      <c r="K5316" s="95"/>
      <c r="L5316" s="265">
        <f t="shared" si="1157"/>
        <v>262843.85499631014</v>
      </c>
      <c r="M5316" s="265">
        <f>$G5316*NonHospFrac+theModel!$H5316*NonHospFrac</f>
        <v>422860.22924992262</v>
      </c>
      <c r="N5316" s="266">
        <f t="shared" si="1159"/>
        <v>685704.08424623276</v>
      </c>
      <c r="O5316" s="159"/>
      <c r="P5316" s="265">
        <f t="shared" si="1160"/>
        <v>246676.87776450554</v>
      </c>
      <c r="Q5316" s="265">
        <f t="shared" si="1161"/>
        <v>422858.67460824782</v>
      </c>
      <c r="R5316" s="266">
        <f t="shared" si="1162"/>
        <v>669535.55237275339</v>
      </c>
    </row>
    <row r="5317" spans="1:18" x14ac:dyDescent="0.3">
      <c r="A5317" s="82">
        <v>5286</v>
      </c>
      <c r="B5317" s="94">
        <f t="shared" si="1151"/>
        <v>2.3326137775432585E-44</v>
      </c>
      <c r="C5317" s="179">
        <f t="shared" si="1152"/>
        <v>2.3273518025914175E-44</v>
      </c>
      <c r="D5317" s="166">
        <f t="shared" si="1153"/>
        <v>2.2558277767625785E-3</v>
      </c>
      <c r="E5317" s="167">
        <f t="shared" si="1163"/>
        <v>24.291375447755232</v>
      </c>
      <c r="F5317" s="168">
        <f t="shared" si="1164"/>
        <v>11.926561455743794</v>
      </c>
      <c r="G5317" s="168">
        <f t="shared" si="1154"/>
        <v>414472.14030135976</v>
      </c>
      <c r="H5317" s="168">
        <f t="shared" si="1155"/>
        <v>271310.33852408634</v>
      </c>
      <c r="I5317" s="169">
        <f t="shared" si="1156"/>
        <v>685782.4788254461</v>
      </c>
      <c r="J5317" s="169">
        <f t="shared" si="1158"/>
        <v>643591.05502449838</v>
      </c>
      <c r="K5317" s="95"/>
      <c r="L5317" s="265">
        <f t="shared" si="1157"/>
        <v>262873.90517959569</v>
      </c>
      <c r="M5317" s="265">
        <f>$G5317*NonHospFrac+theModel!$H5317*NonHospFrac</f>
        <v>422908.57364585041</v>
      </c>
      <c r="N5317" s="266">
        <f t="shared" si="1159"/>
        <v>685782.4788254461</v>
      </c>
      <c r="O5317" s="159"/>
      <c r="P5317" s="265">
        <f t="shared" si="1160"/>
        <v>246701.10304175556</v>
      </c>
      <c r="Q5317" s="265">
        <f t="shared" si="1161"/>
        <v>422907.01900417561</v>
      </c>
      <c r="R5317" s="266">
        <f t="shared" si="1162"/>
        <v>669608.12204593117</v>
      </c>
    </row>
    <row r="5318" spans="1:18" x14ac:dyDescent="0.3">
      <c r="A5318" s="82">
        <v>5287</v>
      </c>
      <c r="B5318" s="94">
        <f t="shared" si="1151"/>
        <v>2.2890394808924012E-44</v>
      </c>
      <c r="C5318" s="179">
        <f t="shared" si="1152"/>
        <v>2.2838758020492982E-44</v>
      </c>
      <c r="D5318" s="166">
        <f t="shared" si="1153"/>
        <v>2.2558277767625785E-3</v>
      </c>
      <c r="E5318" s="167">
        <f t="shared" si="1163"/>
        <v>24.291375447755232</v>
      </c>
      <c r="F5318" s="168">
        <f t="shared" si="1164"/>
        <v>11.928817283520557</v>
      </c>
      <c r="G5318" s="168">
        <f t="shared" si="1154"/>
        <v>414550.53488057328</v>
      </c>
      <c r="H5318" s="168">
        <f t="shared" si="1155"/>
        <v>271310.33852408634</v>
      </c>
      <c r="I5318" s="169">
        <f t="shared" si="1156"/>
        <v>685860.87340465956</v>
      </c>
      <c r="J5318" s="169">
        <f t="shared" si="1158"/>
        <v>643654.25107844605</v>
      </c>
      <c r="K5318" s="95"/>
      <c r="L5318" s="265">
        <f t="shared" si="1157"/>
        <v>262903.9553628813</v>
      </c>
      <c r="M5318" s="265">
        <f>$G5318*NonHospFrac+theModel!$H5318*NonHospFrac</f>
        <v>422956.91804177826</v>
      </c>
      <c r="N5318" s="266">
        <f t="shared" si="1159"/>
        <v>685860.87340465956</v>
      </c>
      <c r="O5318" s="159"/>
      <c r="P5318" s="265">
        <f t="shared" si="1160"/>
        <v>246725.32733153563</v>
      </c>
      <c r="Q5318" s="265">
        <f t="shared" si="1161"/>
        <v>422955.36340010347</v>
      </c>
      <c r="R5318" s="266">
        <f t="shared" si="1162"/>
        <v>669680.69073163904</v>
      </c>
    </row>
    <row r="5319" spans="1:18" x14ac:dyDescent="0.3">
      <c r="A5319" s="82">
        <v>5288</v>
      </c>
      <c r="B5319" s="94">
        <f t="shared" si="1151"/>
        <v>2.2462791721150401E-44</v>
      </c>
      <c r="C5319" s="179">
        <f t="shared" si="1152"/>
        <v>2.2412119531642199E-44</v>
      </c>
      <c r="D5319" s="166">
        <f t="shared" si="1153"/>
        <v>2.2558277767625785E-3</v>
      </c>
      <c r="E5319" s="167">
        <f t="shared" si="1163"/>
        <v>24.291375447755232</v>
      </c>
      <c r="F5319" s="168">
        <f t="shared" si="1164"/>
        <v>11.931073111297319</v>
      </c>
      <c r="G5319" s="168">
        <f t="shared" si="1154"/>
        <v>414628.92945978657</v>
      </c>
      <c r="H5319" s="168">
        <f t="shared" si="1155"/>
        <v>271310.33852408634</v>
      </c>
      <c r="I5319" s="169">
        <f t="shared" si="1156"/>
        <v>685939.26798387291</v>
      </c>
      <c r="J5319" s="169">
        <f t="shared" si="1158"/>
        <v>643717.44455639797</v>
      </c>
      <c r="K5319" s="95"/>
      <c r="L5319" s="265">
        <f t="shared" si="1157"/>
        <v>262934.00554616679</v>
      </c>
      <c r="M5319" s="265">
        <f>$G5319*NonHospFrac+theModel!$H5319*NonHospFrac</f>
        <v>423005.26243770606</v>
      </c>
      <c r="N5319" s="266">
        <f t="shared" si="1159"/>
        <v>685939.26798387291</v>
      </c>
      <c r="O5319" s="159"/>
      <c r="P5319" s="265">
        <f t="shared" si="1160"/>
        <v>246749.55063388587</v>
      </c>
      <c r="Q5319" s="265">
        <f t="shared" si="1161"/>
        <v>423003.70779603126</v>
      </c>
      <c r="R5319" s="266">
        <f t="shared" si="1162"/>
        <v>669753.25842991716</v>
      </c>
    </row>
    <row r="5320" spans="1:18" x14ac:dyDescent="0.3">
      <c r="A5320" s="82">
        <v>5289</v>
      </c>
      <c r="B5320" s="94">
        <f t="shared" si="1151"/>
        <v>2.2043176455439889E-44</v>
      </c>
      <c r="C5320" s="179">
        <f t="shared" si="1152"/>
        <v>2.1993450845703628E-44</v>
      </c>
      <c r="D5320" s="166">
        <f t="shared" si="1153"/>
        <v>2.2558277767625785E-3</v>
      </c>
      <c r="E5320" s="167">
        <f t="shared" si="1163"/>
        <v>24.291375447755232</v>
      </c>
      <c r="F5320" s="168">
        <f t="shared" si="1164"/>
        <v>11.933328939074082</v>
      </c>
      <c r="G5320" s="168">
        <f t="shared" si="1154"/>
        <v>414707.32403900009</v>
      </c>
      <c r="H5320" s="168">
        <f t="shared" si="1155"/>
        <v>271310.33852408634</v>
      </c>
      <c r="I5320" s="169">
        <f t="shared" si="1156"/>
        <v>686017.66256308649</v>
      </c>
      <c r="J5320" s="169">
        <f t="shared" si="1158"/>
        <v>643780.63545845961</v>
      </c>
      <c r="K5320" s="95"/>
      <c r="L5320" s="265">
        <f t="shared" si="1157"/>
        <v>262964.0557294524</v>
      </c>
      <c r="M5320" s="265">
        <f>$G5320*NonHospFrac+theModel!$H5320*NonHospFrac</f>
        <v>423053.60683363397</v>
      </c>
      <c r="N5320" s="266">
        <f t="shared" si="1159"/>
        <v>686017.66256308637</v>
      </c>
      <c r="O5320" s="159"/>
      <c r="P5320" s="265">
        <f t="shared" si="1160"/>
        <v>246773.77294884672</v>
      </c>
      <c r="Q5320" s="265">
        <f t="shared" si="1161"/>
        <v>423052.05219195917</v>
      </c>
      <c r="R5320" s="266">
        <f t="shared" si="1162"/>
        <v>669825.82514080591</v>
      </c>
    </row>
    <row r="5321" spans="1:18" x14ac:dyDescent="0.3">
      <c r="A5321" s="82">
        <v>5290</v>
      </c>
      <c r="B5321" s="94">
        <f t="shared" si="1151"/>
        <v>2.1631399795606565E-44</v>
      </c>
      <c r="C5321" s="179">
        <f t="shared" si="1152"/>
        <v>2.1582603083097379E-44</v>
      </c>
      <c r="D5321" s="166">
        <f t="shared" si="1153"/>
        <v>2.2558277767625785E-3</v>
      </c>
      <c r="E5321" s="167">
        <f t="shared" si="1163"/>
        <v>24.291375447755232</v>
      </c>
      <c r="F5321" s="168">
        <f t="shared" si="1164"/>
        <v>11.935584766850845</v>
      </c>
      <c r="G5321" s="168">
        <f t="shared" si="1154"/>
        <v>414785.71861821343</v>
      </c>
      <c r="H5321" s="168">
        <f t="shared" si="1155"/>
        <v>271310.33852408634</v>
      </c>
      <c r="I5321" s="169">
        <f t="shared" si="1156"/>
        <v>686096.05714229983</v>
      </c>
      <c r="J5321" s="169">
        <f t="shared" si="1158"/>
        <v>643843.8237847354</v>
      </c>
      <c r="K5321" s="95"/>
      <c r="L5321" s="265">
        <f t="shared" si="1157"/>
        <v>262994.10591273801</v>
      </c>
      <c r="M5321" s="265">
        <f>$G5321*NonHospFrac+theModel!$H5321*NonHospFrac</f>
        <v>423101.95122956176</v>
      </c>
      <c r="N5321" s="266">
        <f t="shared" si="1159"/>
        <v>686096.05714229983</v>
      </c>
      <c r="O5321" s="159"/>
      <c r="P5321" s="265">
        <f t="shared" si="1160"/>
        <v>246797.99427645831</v>
      </c>
      <c r="Q5321" s="265">
        <f t="shared" si="1161"/>
        <v>423100.39658788696</v>
      </c>
      <c r="R5321" s="266">
        <f t="shared" si="1162"/>
        <v>669898.39086434525</v>
      </c>
    </row>
    <row r="5322" spans="1:18" x14ac:dyDescent="0.3">
      <c r="A5322" s="82">
        <v>5291</v>
      </c>
      <c r="B5322" s="94">
        <f t="shared" si="1151"/>
        <v>2.1227315312893883E-44</v>
      </c>
      <c r="C5322" s="179">
        <f t="shared" si="1152"/>
        <v>2.1179430145384959E-44</v>
      </c>
      <c r="D5322" s="166">
        <f t="shared" si="1153"/>
        <v>2.2558277767625785E-3</v>
      </c>
      <c r="E5322" s="167">
        <f t="shared" si="1163"/>
        <v>24.291375447755232</v>
      </c>
      <c r="F5322" s="168">
        <f t="shared" si="1164"/>
        <v>11.937840594627607</v>
      </c>
      <c r="G5322" s="168">
        <f t="shared" si="1154"/>
        <v>414864.11319742695</v>
      </c>
      <c r="H5322" s="168">
        <f t="shared" si="1155"/>
        <v>271310.33852408634</v>
      </c>
      <c r="I5322" s="169">
        <f t="shared" si="1156"/>
        <v>686174.45172151329</v>
      </c>
      <c r="J5322" s="169">
        <f t="shared" si="1158"/>
        <v>643907.00953533081</v>
      </c>
      <c r="K5322" s="95"/>
      <c r="L5322" s="265">
        <f t="shared" si="1157"/>
        <v>263024.15609602362</v>
      </c>
      <c r="M5322" s="265">
        <f>$G5322*NonHospFrac+theModel!$H5322*NonHospFrac</f>
        <v>423150.29562548967</v>
      </c>
      <c r="N5322" s="266">
        <f t="shared" si="1159"/>
        <v>686174.45172151329</v>
      </c>
      <c r="O5322" s="159"/>
      <c r="P5322" s="265">
        <f t="shared" si="1160"/>
        <v>246822.2146167609</v>
      </c>
      <c r="Q5322" s="265">
        <f t="shared" si="1161"/>
        <v>423148.74098381487</v>
      </c>
      <c r="R5322" s="266">
        <f t="shared" si="1162"/>
        <v>669970.95560057578</v>
      </c>
    </row>
    <row r="5323" spans="1:18" x14ac:dyDescent="0.3">
      <c r="A5323" s="82">
        <v>5292</v>
      </c>
      <c r="B5323" s="94">
        <f t="shared" si="1151"/>
        <v>2.0830779313899579E-44</v>
      </c>
      <c r="C5323" s="179">
        <f t="shared" si="1152"/>
        <v>2.0783788663311672E-44</v>
      </c>
      <c r="D5323" s="166">
        <f t="shared" si="1153"/>
        <v>2.2558277767625785E-3</v>
      </c>
      <c r="E5323" s="167">
        <f t="shared" si="1163"/>
        <v>24.291375447755232</v>
      </c>
      <c r="F5323" s="168">
        <f t="shared" si="1164"/>
        <v>11.94009642240437</v>
      </c>
      <c r="G5323" s="168">
        <f t="shared" si="1154"/>
        <v>414942.5077766403</v>
      </c>
      <c r="H5323" s="168">
        <f t="shared" si="1155"/>
        <v>271310.33852408634</v>
      </c>
      <c r="I5323" s="169">
        <f t="shared" si="1156"/>
        <v>686252.84630072664</v>
      </c>
      <c r="J5323" s="169">
        <f t="shared" si="1158"/>
        <v>643970.1927103505</v>
      </c>
      <c r="K5323" s="95"/>
      <c r="L5323" s="265">
        <f t="shared" si="1157"/>
        <v>263054.20627930912</v>
      </c>
      <c r="M5323" s="265">
        <f>$G5323*NonHospFrac+theModel!$H5323*NonHospFrac</f>
        <v>423198.64002141746</v>
      </c>
      <c r="N5323" s="266">
        <f t="shared" si="1159"/>
        <v>686252.84630072652</v>
      </c>
      <c r="O5323" s="159"/>
      <c r="P5323" s="265">
        <f t="shared" si="1160"/>
        <v>246846.43396979466</v>
      </c>
      <c r="Q5323" s="265">
        <f t="shared" si="1161"/>
        <v>423197.08537974267</v>
      </c>
      <c r="R5323" s="266">
        <f t="shared" si="1162"/>
        <v>670043.51934953732</v>
      </c>
    </row>
    <row r="5324" spans="1:18" x14ac:dyDescent="0.3">
      <c r="A5324" s="82">
        <v>5293</v>
      </c>
      <c r="B5324" s="94">
        <f t="shared" si="1151"/>
        <v>2.0441650789481334E-44</v>
      </c>
      <c r="C5324" s="179">
        <f t="shared" si="1152"/>
        <v>2.0395537945827541E-44</v>
      </c>
      <c r="D5324" s="166">
        <f t="shared" si="1153"/>
        <v>2.2558277767625785E-3</v>
      </c>
      <c r="E5324" s="167">
        <f t="shared" si="1163"/>
        <v>24.291375447755232</v>
      </c>
      <c r="F5324" s="168">
        <f t="shared" si="1164"/>
        <v>11.942352250181132</v>
      </c>
      <c r="G5324" s="168">
        <f t="shared" si="1154"/>
        <v>415020.90235585376</v>
      </c>
      <c r="H5324" s="168">
        <f t="shared" si="1155"/>
        <v>271310.33852408634</v>
      </c>
      <c r="I5324" s="169">
        <f t="shared" si="1156"/>
        <v>686331.2408799401</v>
      </c>
      <c r="J5324" s="169">
        <f t="shared" si="1158"/>
        <v>644033.3733098997</v>
      </c>
      <c r="K5324" s="95"/>
      <c r="L5324" s="265">
        <f t="shared" si="1157"/>
        <v>263084.25646259473</v>
      </c>
      <c r="M5324" s="265">
        <f>$G5324*NonHospFrac+theModel!$H5324*NonHospFrac</f>
        <v>423246.98441734532</v>
      </c>
      <c r="N5324" s="266">
        <f t="shared" si="1159"/>
        <v>686331.2408799401</v>
      </c>
      <c r="O5324" s="159"/>
      <c r="P5324" s="265">
        <f t="shared" si="1160"/>
        <v>246870.6523356</v>
      </c>
      <c r="Q5324" s="265">
        <f t="shared" si="1161"/>
        <v>423245.42977567052</v>
      </c>
      <c r="R5324" s="266">
        <f t="shared" si="1162"/>
        <v>670116.08211127052</v>
      </c>
    </row>
    <row r="5325" spans="1:18" x14ac:dyDescent="0.3">
      <c r="A5325" s="82">
        <v>5294</v>
      </c>
      <c r="B5325" s="94">
        <f t="shared" si="1151"/>
        <v>2.0059791364612091E-44</v>
      </c>
      <c r="C5325" s="179">
        <f t="shared" si="1152"/>
        <v>2.0014539930055738E-44</v>
      </c>
      <c r="D5325" s="166">
        <f t="shared" si="1153"/>
        <v>2.2558277767625785E-3</v>
      </c>
      <c r="E5325" s="167">
        <f t="shared" si="1163"/>
        <v>24.291375447755232</v>
      </c>
      <c r="F5325" s="168">
        <f t="shared" si="1164"/>
        <v>11.944608077957895</v>
      </c>
      <c r="G5325" s="168">
        <f t="shared" si="1154"/>
        <v>415099.2969350671</v>
      </c>
      <c r="H5325" s="168">
        <f t="shared" si="1155"/>
        <v>271310.33852408634</v>
      </c>
      <c r="I5325" s="169">
        <f t="shared" si="1156"/>
        <v>686409.63545915345</v>
      </c>
      <c r="J5325" s="169">
        <f t="shared" si="1158"/>
        <v>644096.5513340832</v>
      </c>
      <c r="K5325" s="95"/>
      <c r="L5325" s="265">
        <f t="shared" si="1157"/>
        <v>263114.30664588034</v>
      </c>
      <c r="M5325" s="265">
        <f>$G5325*NonHospFrac+theModel!$H5325*NonHospFrac</f>
        <v>423295.32881327311</v>
      </c>
      <c r="N5325" s="266">
        <f t="shared" si="1159"/>
        <v>686409.63545915345</v>
      </c>
      <c r="O5325" s="159"/>
      <c r="P5325" s="265">
        <f t="shared" si="1160"/>
        <v>246894.86971421706</v>
      </c>
      <c r="Q5325" s="265">
        <f t="shared" si="1161"/>
        <v>423293.77417159831</v>
      </c>
      <c r="R5325" s="266">
        <f t="shared" si="1162"/>
        <v>670188.6438858154</v>
      </c>
    </row>
    <row r="5326" spans="1:18" x14ac:dyDescent="0.3">
      <c r="A5326" s="82">
        <v>5295</v>
      </c>
      <c r="B5326" s="94">
        <f t="shared" si="1151"/>
        <v>1.9685065249173833E-44</v>
      </c>
      <c r="C5326" s="179">
        <f t="shared" si="1152"/>
        <v>1.9640659132197363E-44</v>
      </c>
      <c r="D5326" s="166">
        <f t="shared" si="1153"/>
        <v>2.2558277767625785E-3</v>
      </c>
      <c r="E5326" s="167">
        <f t="shared" si="1163"/>
        <v>24.291375447755232</v>
      </c>
      <c r="F5326" s="168">
        <f t="shared" si="1164"/>
        <v>11.946863905734658</v>
      </c>
      <c r="G5326" s="168">
        <f t="shared" si="1154"/>
        <v>415177.69151428057</v>
      </c>
      <c r="H5326" s="168">
        <f t="shared" si="1155"/>
        <v>271310.33852408634</v>
      </c>
      <c r="I5326" s="169">
        <f t="shared" si="1156"/>
        <v>686488.03003836691</v>
      </c>
      <c r="J5326" s="169">
        <f t="shared" si="1158"/>
        <v>644159.7267830061</v>
      </c>
      <c r="K5326" s="95"/>
      <c r="L5326" s="265">
        <f t="shared" si="1157"/>
        <v>263144.35682916589</v>
      </c>
      <c r="M5326" s="265">
        <f>$G5326*NonHospFrac+theModel!$H5326*NonHospFrac</f>
        <v>423343.67320920096</v>
      </c>
      <c r="N5326" s="266">
        <f t="shared" si="1159"/>
        <v>686488.03003836679</v>
      </c>
      <c r="O5326" s="159"/>
      <c r="P5326" s="265">
        <f t="shared" si="1160"/>
        <v>246919.08610568606</v>
      </c>
      <c r="Q5326" s="265">
        <f t="shared" si="1161"/>
        <v>423342.11856752617</v>
      </c>
      <c r="R5326" s="266">
        <f t="shared" si="1162"/>
        <v>670261.20467321225</v>
      </c>
    </row>
    <row r="5327" spans="1:18" x14ac:dyDescent="0.3">
      <c r="A5327" s="82">
        <v>5296</v>
      </c>
      <c r="B5327" s="94">
        <f t="shared" si="1151"/>
        <v>1.9317339189670308E-44</v>
      </c>
      <c r="C5327" s="179">
        <f t="shared" si="1152"/>
        <v>1.9273762599353105E-44</v>
      </c>
      <c r="D5327" s="166">
        <f t="shared" si="1153"/>
        <v>2.2558277767625785E-3</v>
      </c>
      <c r="E5327" s="167">
        <f t="shared" si="1163"/>
        <v>24.291375447755232</v>
      </c>
      <c r="F5327" s="168">
        <f t="shared" si="1164"/>
        <v>11.94911973351142</v>
      </c>
      <c r="G5327" s="168">
        <f t="shared" si="1154"/>
        <v>415256.08609349403</v>
      </c>
      <c r="H5327" s="168">
        <f t="shared" si="1155"/>
        <v>271310.33852408634</v>
      </c>
      <c r="I5327" s="169">
        <f t="shared" si="1156"/>
        <v>686566.42461758037</v>
      </c>
      <c r="J5327" s="169">
        <f t="shared" si="1158"/>
        <v>644222.89965677331</v>
      </c>
      <c r="K5327" s="95"/>
      <c r="L5327" s="265">
        <f t="shared" si="1157"/>
        <v>263174.4070124515</v>
      </c>
      <c r="M5327" s="265">
        <f>$G5327*NonHospFrac+theModel!$H5327*NonHospFrac</f>
        <v>423392.01760512887</v>
      </c>
      <c r="N5327" s="266">
        <f t="shared" si="1159"/>
        <v>686566.42461758037</v>
      </c>
      <c r="O5327" s="159"/>
      <c r="P5327" s="265">
        <f t="shared" si="1160"/>
        <v>246943.30151004731</v>
      </c>
      <c r="Q5327" s="265">
        <f t="shared" si="1161"/>
        <v>423390.46296345408</v>
      </c>
      <c r="R5327" s="266">
        <f t="shared" si="1162"/>
        <v>670333.76447350136</v>
      </c>
    </row>
    <row r="5328" spans="1:18" x14ac:dyDescent="0.3">
      <c r="A5328" s="82">
        <v>5297</v>
      </c>
      <c r="B5328" s="94">
        <f t="shared" si="1151"/>
        <v>1.8956482421841784E-44</v>
      </c>
      <c r="C5328" s="179">
        <f t="shared" si="1152"/>
        <v>1.8913719862244881E-44</v>
      </c>
      <c r="D5328" s="166">
        <f t="shared" si="1153"/>
        <v>2.2558277767625785E-3</v>
      </c>
      <c r="E5328" s="167">
        <f t="shared" si="1163"/>
        <v>24.291375447755232</v>
      </c>
      <c r="F5328" s="168">
        <f t="shared" si="1164"/>
        <v>11.951375561288183</v>
      </c>
      <c r="G5328" s="168">
        <f t="shared" si="1154"/>
        <v>415334.48067270737</v>
      </c>
      <c r="H5328" s="168">
        <f t="shared" si="1155"/>
        <v>271310.33852408634</v>
      </c>
      <c r="I5328" s="169">
        <f t="shared" si="1156"/>
        <v>686644.81919679372</v>
      </c>
      <c r="J5328" s="169">
        <f t="shared" si="1158"/>
        <v>644286.06995548971</v>
      </c>
      <c r="K5328" s="95"/>
      <c r="L5328" s="265">
        <f t="shared" si="1157"/>
        <v>263204.45719573705</v>
      </c>
      <c r="M5328" s="265">
        <f>$G5328*NonHospFrac+theModel!$H5328*NonHospFrac</f>
        <v>423440.36200105667</v>
      </c>
      <c r="N5328" s="266">
        <f t="shared" si="1159"/>
        <v>686644.81919679372</v>
      </c>
      <c r="O5328" s="159"/>
      <c r="P5328" s="265">
        <f t="shared" si="1160"/>
        <v>246967.51592734098</v>
      </c>
      <c r="Q5328" s="265">
        <f t="shared" si="1161"/>
        <v>423438.80735938187</v>
      </c>
      <c r="R5328" s="266">
        <f t="shared" si="1162"/>
        <v>670406.32328672288</v>
      </c>
    </row>
    <row r="5329" spans="1:18" x14ac:dyDescent="0.3">
      <c r="A5329" s="82">
        <v>5298</v>
      </c>
      <c r="B5329" s="94">
        <f t="shared" si="1151"/>
        <v>1.8602366624164953E-44</v>
      </c>
      <c r="C5329" s="179">
        <f t="shared" si="1152"/>
        <v>1.856040288882064E-44</v>
      </c>
      <c r="D5329" s="166">
        <f t="shared" si="1153"/>
        <v>2.2558277767625785E-3</v>
      </c>
      <c r="E5329" s="167">
        <f t="shared" si="1163"/>
        <v>24.291375447755232</v>
      </c>
      <c r="F5329" s="168">
        <f t="shared" si="1164"/>
        <v>11.953631389064945</v>
      </c>
      <c r="G5329" s="168">
        <f t="shared" si="1154"/>
        <v>415412.87525192089</v>
      </c>
      <c r="H5329" s="168">
        <f t="shared" si="1155"/>
        <v>271310.33852408634</v>
      </c>
      <c r="I5329" s="169">
        <f t="shared" si="1156"/>
        <v>686723.21377600729</v>
      </c>
      <c r="J5329" s="169">
        <f t="shared" si="1158"/>
        <v>644349.23767926067</v>
      </c>
      <c r="K5329" s="95"/>
      <c r="L5329" s="265">
        <f t="shared" si="1157"/>
        <v>263234.50737902266</v>
      </c>
      <c r="M5329" s="265">
        <f>$G5329*NonHospFrac+theModel!$H5329*NonHospFrac</f>
        <v>423488.70639698452</v>
      </c>
      <c r="N5329" s="266">
        <f t="shared" si="1159"/>
        <v>686723.21377600718</v>
      </c>
      <c r="O5329" s="159"/>
      <c r="P5329" s="265">
        <f t="shared" si="1160"/>
        <v>246991.72935760737</v>
      </c>
      <c r="Q5329" s="265">
        <f t="shared" si="1161"/>
        <v>423487.15175530972</v>
      </c>
      <c r="R5329" s="266">
        <f t="shared" si="1162"/>
        <v>670478.88111291709</v>
      </c>
    </row>
    <row r="5330" spans="1:18" x14ac:dyDescent="0.3">
      <c r="A5330" s="82">
        <v>5299</v>
      </c>
      <c r="B5330" s="94">
        <f t="shared" si="1151"/>
        <v>1.825486587222149E-44</v>
      </c>
      <c r="C5330" s="179">
        <f t="shared" si="1152"/>
        <v>1.8213686038725857E-44</v>
      </c>
      <c r="D5330" s="166">
        <f t="shared" si="1153"/>
        <v>2.2558277767625785E-3</v>
      </c>
      <c r="E5330" s="167">
        <f t="shared" si="1163"/>
        <v>24.291375447755232</v>
      </c>
      <c r="F5330" s="168">
        <f t="shared" si="1164"/>
        <v>11.955887216841708</v>
      </c>
      <c r="G5330" s="168">
        <f t="shared" si="1154"/>
        <v>415491.26983113424</v>
      </c>
      <c r="H5330" s="168">
        <f t="shared" si="1155"/>
        <v>271310.33852408634</v>
      </c>
      <c r="I5330" s="169">
        <f t="shared" si="1156"/>
        <v>686801.60835522064</v>
      </c>
      <c r="J5330" s="169">
        <f t="shared" si="1158"/>
        <v>644412.40282819059</v>
      </c>
      <c r="K5330" s="95"/>
      <c r="L5330" s="265">
        <f t="shared" si="1157"/>
        <v>263264.55756230821</v>
      </c>
      <c r="M5330" s="265">
        <f>$G5330*NonHospFrac+theModel!$H5330*NonHospFrac</f>
        <v>423537.05079291237</v>
      </c>
      <c r="N5330" s="266">
        <f t="shared" si="1159"/>
        <v>686801.60835522064</v>
      </c>
      <c r="O5330" s="159"/>
      <c r="P5330" s="265">
        <f t="shared" si="1160"/>
        <v>247015.94180088662</v>
      </c>
      <c r="Q5330" s="265">
        <f t="shared" si="1161"/>
        <v>423535.49615123757</v>
      </c>
      <c r="R5330" s="266">
        <f t="shared" si="1162"/>
        <v>670551.43795212416</v>
      </c>
    </row>
    <row r="5331" spans="1:18" x14ac:dyDescent="0.3">
      <c r="A5331" s="82">
        <v>5300</v>
      </c>
      <c r="B5331" s="94">
        <f t="shared" si="1151"/>
        <v>1.7913856593919043E-44</v>
      </c>
      <c r="C5331" s="179">
        <f t="shared" si="1152"/>
        <v>1.7873446018625539E-44</v>
      </c>
      <c r="D5331" s="166">
        <f t="shared" si="1153"/>
        <v>2.2558277767625785E-3</v>
      </c>
      <c r="E5331" s="167">
        <f t="shared" si="1163"/>
        <v>24.291375447755232</v>
      </c>
      <c r="F5331" s="168">
        <f t="shared" si="1164"/>
        <v>11.95814304461847</v>
      </c>
      <c r="G5331" s="168">
        <f t="shared" si="1154"/>
        <v>415569.6644103477</v>
      </c>
      <c r="H5331" s="168">
        <f t="shared" si="1155"/>
        <v>271310.33852408634</v>
      </c>
      <c r="I5331" s="169">
        <f t="shared" si="1156"/>
        <v>686880.00293443399</v>
      </c>
      <c r="J5331" s="169">
        <f t="shared" si="1158"/>
        <v>644475.56540238473</v>
      </c>
      <c r="K5331" s="95"/>
      <c r="L5331" s="265">
        <f t="shared" si="1157"/>
        <v>263294.60774559376</v>
      </c>
      <c r="M5331" s="265">
        <f>$G5331*NonHospFrac+theModel!$H5331*NonHospFrac</f>
        <v>423585.39518884022</v>
      </c>
      <c r="N5331" s="266">
        <f t="shared" si="1159"/>
        <v>686880.00293443399</v>
      </c>
      <c r="O5331" s="159"/>
      <c r="P5331" s="265">
        <f t="shared" si="1160"/>
        <v>247040.153257219</v>
      </c>
      <c r="Q5331" s="265">
        <f t="shared" si="1161"/>
        <v>423583.84054716543</v>
      </c>
      <c r="R5331" s="266">
        <f t="shared" si="1162"/>
        <v>670623.99380438449</v>
      </c>
    </row>
    <row r="5332" spans="1:18" x14ac:dyDescent="0.3">
      <c r="A5332" s="82">
        <v>5301</v>
      </c>
      <c r="B5332" s="94">
        <f t="shared" si="1151"/>
        <v>1.7579217525548694E-44</v>
      </c>
      <c r="C5332" s="179">
        <f t="shared" si="1152"/>
        <v>1.753956183836081E-44</v>
      </c>
      <c r="D5332" s="166">
        <f t="shared" si="1153"/>
        <v>2.2558277767625785E-3</v>
      </c>
      <c r="E5332" s="167">
        <f t="shared" si="1163"/>
        <v>24.291375447755232</v>
      </c>
      <c r="F5332" s="168">
        <f t="shared" si="1164"/>
        <v>11.960398872395233</v>
      </c>
      <c r="G5332" s="168">
        <f t="shared" si="1154"/>
        <v>415648.05898956105</v>
      </c>
      <c r="H5332" s="168">
        <f t="shared" si="1155"/>
        <v>271310.33852408634</v>
      </c>
      <c r="I5332" s="169">
        <f t="shared" si="1156"/>
        <v>686958.39751364733</v>
      </c>
      <c r="J5332" s="169">
        <f t="shared" si="1158"/>
        <v>644538.72540194797</v>
      </c>
      <c r="K5332" s="95"/>
      <c r="L5332" s="265">
        <f t="shared" si="1157"/>
        <v>263324.65792887937</v>
      </c>
      <c r="M5332" s="265">
        <f>$G5332*NonHospFrac+theModel!$H5332*NonHospFrac</f>
        <v>423633.73958476802</v>
      </c>
      <c r="N5332" s="266">
        <f t="shared" si="1159"/>
        <v>686958.39751364733</v>
      </c>
      <c r="O5332" s="159"/>
      <c r="P5332" s="265">
        <f t="shared" si="1160"/>
        <v>247064.36372664483</v>
      </c>
      <c r="Q5332" s="265">
        <f t="shared" si="1161"/>
        <v>423632.18494309322</v>
      </c>
      <c r="R5332" s="266">
        <f t="shared" si="1162"/>
        <v>670696.548669738</v>
      </c>
    </row>
    <row r="5333" spans="1:18" x14ac:dyDescent="0.3">
      <c r="A5333" s="82">
        <v>5302</v>
      </c>
      <c r="B5333" s="94">
        <f t="shared" si="1151"/>
        <v>1.7250829668663302E-44</v>
      </c>
      <c r="C5333" s="179">
        <f t="shared" si="1152"/>
        <v>1.7211914767924532E-44</v>
      </c>
      <c r="D5333" s="166">
        <f t="shared" si="1153"/>
        <v>2.2558277767625785E-3</v>
      </c>
      <c r="E5333" s="167">
        <f t="shared" si="1163"/>
        <v>24.291375447755232</v>
      </c>
      <c r="F5333" s="168">
        <f t="shared" si="1164"/>
        <v>11.962654700171996</v>
      </c>
      <c r="G5333" s="168">
        <f t="shared" si="1154"/>
        <v>415726.45356877457</v>
      </c>
      <c r="H5333" s="168">
        <f t="shared" si="1155"/>
        <v>271310.33852408634</v>
      </c>
      <c r="I5333" s="169">
        <f t="shared" si="1156"/>
        <v>687036.79209286091</v>
      </c>
      <c r="J5333" s="169">
        <f t="shared" si="1158"/>
        <v>644601.88282698544</v>
      </c>
      <c r="K5333" s="95"/>
      <c r="L5333" s="265">
        <f t="shared" si="1157"/>
        <v>263354.70811216498</v>
      </c>
      <c r="M5333" s="265">
        <f>$G5333*NonHospFrac+theModel!$H5333*NonHospFrac</f>
        <v>423682.08398069593</v>
      </c>
      <c r="N5333" s="266">
        <f t="shared" si="1159"/>
        <v>687036.79209286091</v>
      </c>
      <c r="O5333" s="159"/>
      <c r="P5333" s="265">
        <f t="shared" si="1160"/>
        <v>247088.57320920425</v>
      </c>
      <c r="Q5333" s="265">
        <f t="shared" si="1161"/>
        <v>423680.52933902113</v>
      </c>
      <c r="R5333" s="266">
        <f t="shared" si="1162"/>
        <v>670769.10254822532</v>
      </c>
    </row>
    <row r="5334" spans="1:18" x14ac:dyDescent="0.3">
      <c r="A5334" s="82">
        <v>5303</v>
      </c>
      <c r="B5334" s="94">
        <f t="shared" si="1151"/>
        <v>1.6928576247761609E-44</v>
      </c>
      <c r="C5334" s="179">
        <f t="shared" si="1152"/>
        <v>1.6890388295240865E-44</v>
      </c>
      <c r="D5334" s="166">
        <f t="shared" si="1153"/>
        <v>2.2558277767625785E-3</v>
      </c>
      <c r="E5334" s="167">
        <f t="shared" si="1163"/>
        <v>24.291375447755232</v>
      </c>
      <c r="F5334" s="168">
        <f t="shared" si="1164"/>
        <v>11.964910527948758</v>
      </c>
      <c r="G5334" s="168">
        <f t="shared" si="1154"/>
        <v>415804.84814798791</v>
      </c>
      <c r="H5334" s="168">
        <f t="shared" si="1155"/>
        <v>271310.33852408634</v>
      </c>
      <c r="I5334" s="169">
        <f t="shared" si="1156"/>
        <v>687115.18667207425</v>
      </c>
      <c r="J5334" s="169">
        <f t="shared" si="1158"/>
        <v>644665.03767760179</v>
      </c>
      <c r="K5334" s="95"/>
      <c r="L5334" s="265">
        <f t="shared" si="1157"/>
        <v>263384.75829545048</v>
      </c>
      <c r="M5334" s="265">
        <f>$G5334*NonHospFrac+theModel!$H5334*NonHospFrac</f>
        <v>423730.42837662372</v>
      </c>
      <c r="N5334" s="266">
        <f t="shared" si="1159"/>
        <v>687115.18667207425</v>
      </c>
      <c r="O5334" s="159"/>
      <c r="P5334" s="265">
        <f t="shared" si="1160"/>
        <v>247112.7817049374</v>
      </c>
      <c r="Q5334" s="265">
        <f t="shared" si="1161"/>
        <v>423728.87373494892</v>
      </c>
      <c r="R5334" s="266">
        <f t="shared" si="1162"/>
        <v>670841.65543988626</v>
      </c>
    </row>
    <row r="5335" spans="1:18" x14ac:dyDescent="0.3">
      <c r="A5335" s="82">
        <v>5304</v>
      </c>
      <c r="B5335" s="94">
        <f t="shared" si="1151"/>
        <v>1.6612342668761396E-44</v>
      </c>
      <c r="C5335" s="179">
        <f t="shared" si="1152"/>
        <v>1.6574868084732105E-44</v>
      </c>
      <c r="D5335" s="166">
        <f t="shared" si="1153"/>
        <v>2.2558277767625785E-3</v>
      </c>
      <c r="E5335" s="167">
        <f t="shared" si="1163"/>
        <v>24.291375447755232</v>
      </c>
      <c r="F5335" s="168">
        <f t="shared" si="1164"/>
        <v>11.967166355725521</v>
      </c>
      <c r="G5335" s="168">
        <f t="shared" si="1154"/>
        <v>415883.24272720143</v>
      </c>
      <c r="H5335" s="168">
        <f t="shared" si="1155"/>
        <v>271310.33852408634</v>
      </c>
      <c r="I5335" s="169">
        <f t="shared" si="1156"/>
        <v>687193.58125128783</v>
      </c>
      <c r="J5335" s="169">
        <f t="shared" si="1158"/>
        <v>644728.18995390227</v>
      </c>
      <c r="K5335" s="95"/>
      <c r="L5335" s="265">
        <f t="shared" si="1157"/>
        <v>263414.80847873614</v>
      </c>
      <c r="M5335" s="265">
        <f>$G5335*NonHospFrac+theModel!$H5335*NonHospFrac</f>
        <v>423778.77277255163</v>
      </c>
      <c r="N5335" s="266">
        <f t="shared" si="1159"/>
        <v>687193.58125128783</v>
      </c>
      <c r="O5335" s="159"/>
      <c r="P5335" s="265">
        <f t="shared" si="1160"/>
        <v>247136.98921388475</v>
      </c>
      <c r="Q5335" s="265">
        <f t="shared" si="1161"/>
        <v>423777.21813087683</v>
      </c>
      <c r="R5335" s="266">
        <f t="shared" si="1162"/>
        <v>670914.20734476158</v>
      </c>
    </row>
    <row r="5336" spans="1:18" x14ac:dyDescent="0.3">
      <c r="A5336" s="82">
        <v>5305</v>
      </c>
      <c r="B5336" s="94">
        <f t="shared" si="1151"/>
        <v>1.6302016478252188E-44</v>
      </c>
      <c r="C5336" s="179">
        <f t="shared" si="1152"/>
        <v>1.6265241936663306E-44</v>
      </c>
      <c r="D5336" s="166">
        <f t="shared" si="1153"/>
        <v>2.2558277767625785E-3</v>
      </c>
      <c r="E5336" s="167">
        <f t="shared" si="1163"/>
        <v>24.291375447755232</v>
      </c>
      <c r="F5336" s="168">
        <f t="shared" si="1164"/>
        <v>11.969422183502283</v>
      </c>
      <c r="G5336" s="168">
        <f t="shared" si="1154"/>
        <v>415961.63730641478</v>
      </c>
      <c r="H5336" s="168">
        <f t="shared" si="1155"/>
        <v>271310.33852408634</v>
      </c>
      <c r="I5336" s="169">
        <f t="shared" si="1156"/>
        <v>687271.97583050118</v>
      </c>
      <c r="J5336" s="169">
        <f t="shared" si="1158"/>
        <v>644791.33965599153</v>
      </c>
      <c r="K5336" s="95"/>
      <c r="L5336" s="265">
        <f t="shared" si="1157"/>
        <v>263444.8586620217</v>
      </c>
      <c r="M5336" s="265">
        <f>$G5336*NonHospFrac+theModel!$H5336*NonHospFrac</f>
        <v>423827.11716847942</v>
      </c>
      <c r="N5336" s="266">
        <f t="shared" si="1159"/>
        <v>687271.97583050118</v>
      </c>
      <c r="O5336" s="159"/>
      <c r="P5336" s="265">
        <f t="shared" si="1160"/>
        <v>247161.19573608629</v>
      </c>
      <c r="Q5336" s="265">
        <f t="shared" si="1161"/>
        <v>423825.56252680463</v>
      </c>
      <c r="R5336" s="266">
        <f t="shared" si="1162"/>
        <v>670986.75826289086</v>
      </c>
    </row>
    <row r="5337" spans="1:18" x14ac:dyDescent="0.3">
      <c r="A5337" s="82">
        <v>5306</v>
      </c>
      <c r="B5337" s="94">
        <f t="shared" si="1151"/>
        <v>1.5997487323502993E-44</v>
      </c>
      <c r="C5337" s="179">
        <f t="shared" si="1152"/>
        <v>1.5961399747240227E-44</v>
      </c>
      <c r="D5337" s="166">
        <f t="shared" si="1153"/>
        <v>2.2558277767625785E-3</v>
      </c>
      <c r="E5337" s="167">
        <f t="shared" si="1163"/>
        <v>24.291375447755232</v>
      </c>
      <c r="F5337" s="168">
        <f t="shared" si="1164"/>
        <v>11.971678011279046</v>
      </c>
      <c r="G5337" s="168">
        <f t="shared" si="1154"/>
        <v>416040.03188562824</v>
      </c>
      <c r="H5337" s="168">
        <f t="shared" si="1155"/>
        <v>271310.33852408634</v>
      </c>
      <c r="I5337" s="169">
        <f t="shared" si="1156"/>
        <v>687350.37040971452</v>
      </c>
      <c r="J5337" s="169">
        <f t="shared" si="1158"/>
        <v>644854.48678397457</v>
      </c>
      <c r="K5337" s="95"/>
      <c r="L5337" s="265">
        <f t="shared" si="1157"/>
        <v>263474.90884530731</v>
      </c>
      <c r="M5337" s="265">
        <f>$G5337*NonHospFrac+theModel!$H5337*NonHospFrac</f>
        <v>423875.46156440728</v>
      </c>
      <c r="N5337" s="266">
        <f t="shared" si="1159"/>
        <v>687350.37040971452</v>
      </c>
      <c r="O5337" s="159"/>
      <c r="P5337" s="265">
        <f t="shared" si="1160"/>
        <v>247185.40127158238</v>
      </c>
      <c r="Q5337" s="265">
        <f t="shared" si="1161"/>
        <v>423873.90692273248</v>
      </c>
      <c r="R5337" s="266">
        <f t="shared" si="1162"/>
        <v>671059.30819431483</v>
      </c>
    </row>
    <row r="5338" spans="1:18" x14ac:dyDescent="0.3">
      <c r="A5338" s="82">
        <v>5307</v>
      </c>
      <c r="B5338" s="94">
        <f t="shared" si="1151"/>
        <v>1.569864691322435E-44</v>
      </c>
      <c r="C5338" s="179">
        <f t="shared" si="1152"/>
        <v>1.5663233469459911E-44</v>
      </c>
      <c r="D5338" s="166">
        <f t="shared" si="1153"/>
        <v>2.2558277767625785E-3</v>
      </c>
      <c r="E5338" s="167">
        <f t="shared" si="1163"/>
        <v>24.291375447755232</v>
      </c>
      <c r="F5338" s="168">
        <f t="shared" si="1164"/>
        <v>11.973933839055809</v>
      </c>
      <c r="G5338" s="168">
        <f t="shared" si="1154"/>
        <v>416118.42646484158</v>
      </c>
      <c r="H5338" s="168">
        <f t="shared" si="1155"/>
        <v>271310.33852408634</v>
      </c>
      <c r="I5338" s="169">
        <f t="shared" si="1156"/>
        <v>687428.76498892787</v>
      </c>
      <c r="J5338" s="169">
        <f t="shared" si="1158"/>
        <v>644917.63133795629</v>
      </c>
      <c r="K5338" s="95"/>
      <c r="L5338" s="265">
        <f t="shared" si="1157"/>
        <v>263504.9590285928</v>
      </c>
      <c r="M5338" s="265">
        <f>$G5338*NonHospFrac+theModel!$H5338*NonHospFrac</f>
        <v>423923.80596033507</v>
      </c>
      <c r="N5338" s="266">
        <f t="shared" si="1159"/>
        <v>687428.76498892787</v>
      </c>
      <c r="O5338" s="159"/>
      <c r="P5338" s="265">
        <f t="shared" si="1160"/>
        <v>247209.6058204131</v>
      </c>
      <c r="Q5338" s="265">
        <f t="shared" si="1161"/>
        <v>423922.25131866027</v>
      </c>
      <c r="R5338" s="266">
        <f t="shared" si="1162"/>
        <v>671131.85713907331</v>
      </c>
    </row>
    <row r="5339" spans="1:18" x14ac:dyDescent="0.3">
      <c r="A5339" s="82">
        <v>5308</v>
      </c>
      <c r="B5339" s="94">
        <f t="shared" si="1151"/>
        <v>1.5405388979056023E-44</v>
      </c>
      <c r="C5339" s="179">
        <f t="shared" si="1152"/>
        <v>1.5370637074685236E-44</v>
      </c>
      <c r="D5339" s="166">
        <f t="shared" si="1153"/>
        <v>2.2558277767625785E-3</v>
      </c>
      <c r="E5339" s="167">
        <f t="shared" si="1163"/>
        <v>24.291375447755232</v>
      </c>
      <c r="F5339" s="168">
        <f t="shared" si="1164"/>
        <v>11.976189666832571</v>
      </c>
      <c r="G5339" s="168">
        <f t="shared" si="1154"/>
        <v>416196.8210440551</v>
      </c>
      <c r="H5339" s="168">
        <f t="shared" si="1155"/>
        <v>271310.33852408634</v>
      </c>
      <c r="I5339" s="169">
        <f t="shared" si="1156"/>
        <v>687507.15956814145</v>
      </c>
      <c r="J5339" s="169">
        <f t="shared" si="1158"/>
        <v>644980.77331804193</v>
      </c>
      <c r="K5339" s="95"/>
      <c r="L5339" s="265">
        <f t="shared" si="1157"/>
        <v>263535.00921187841</v>
      </c>
      <c r="M5339" s="265">
        <f>$G5339*NonHospFrac+theModel!$H5339*NonHospFrac</f>
        <v>423972.15035626298</v>
      </c>
      <c r="N5339" s="266">
        <f t="shared" si="1159"/>
        <v>687507.15956814145</v>
      </c>
      <c r="O5339" s="159"/>
      <c r="P5339" s="265">
        <f t="shared" si="1160"/>
        <v>247233.80938261884</v>
      </c>
      <c r="Q5339" s="265">
        <f t="shared" si="1161"/>
        <v>423970.59571458818</v>
      </c>
      <c r="R5339" s="266">
        <f t="shared" si="1162"/>
        <v>671204.40509720705</v>
      </c>
    </row>
    <row r="5340" spans="1:18" x14ac:dyDescent="0.3">
      <c r="A5340" s="82">
        <v>5309</v>
      </c>
      <c r="B5340" s="94">
        <f t="shared" si="1151"/>
        <v>1.5117609237781313E-44</v>
      </c>
      <c r="C5340" s="179">
        <f t="shared" si="1152"/>
        <v>1.5083506514944484E-44</v>
      </c>
      <c r="D5340" s="166">
        <f t="shared" si="1153"/>
        <v>2.2558277767625785E-3</v>
      </c>
      <c r="E5340" s="167">
        <f t="shared" si="1163"/>
        <v>24.291375447755232</v>
      </c>
      <c r="F5340" s="168">
        <f t="shared" si="1164"/>
        <v>11.978445494609334</v>
      </c>
      <c r="G5340" s="168">
        <f t="shared" si="1154"/>
        <v>416275.21562326845</v>
      </c>
      <c r="H5340" s="168">
        <f t="shared" si="1155"/>
        <v>271310.33852408634</v>
      </c>
      <c r="I5340" s="169">
        <f t="shared" si="1156"/>
        <v>687585.55414735479</v>
      </c>
      <c r="J5340" s="169">
        <f t="shared" si="1158"/>
        <v>645043.91272433591</v>
      </c>
      <c r="K5340" s="95"/>
      <c r="L5340" s="265">
        <f t="shared" si="1157"/>
        <v>263565.05939516402</v>
      </c>
      <c r="M5340" s="265">
        <f>$G5340*NonHospFrac+theModel!$H5340*NonHospFrac</f>
        <v>424020.49475219077</v>
      </c>
      <c r="N5340" s="266">
        <f t="shared" si="1159"/>
        <v>687585.55414735479</v>
      </c>
      <c r="O5340" s="159"/>
      <c r="P5340" s="265">
        <f t="shared" si="1160"/>
        <v>247258.01195823975</v>
      </c>
      <c r="Q5340" s="265">
        <f t="shared" si="1161"/>
        <v>424018.94011051598</v>
      </c>
      <c r="R5340" s="266">
        <f t="shared" si="1162"/>
        <v>671276.95206875575</v>
      </c>
    </row>
    <row r="5341" spans="1:18" x14ac:dyDescent="0.3">
      <c r="A5341" s="82">
        <v>5310</v>
      </c>
      <c r="B5341" s="94">
        <f t="shared" si="1151"/>
        <v>1.4835205354240165E-44</v>
      </c>
      <c r="C5341" s="179">
        <f t="shared" si="1152"/>
        <v>1.4801739685928094E-44</v>
      </c>
      <c r="D5341" s="166">
        <f t="shared" si="1153"/>
        <v>2.2558277767625785E-3</v>
      </c>
      <c r="E5341" s="167">
        <f t="shared" si="1163"/>
        <v>24.291375447755232</v>
      </c>
      <c r="F5341" s="168">
        <f t="shared" si="1164"/>
        <v>11.980701322386096</v>
      </c>
      <c r="G5341" s="168">
        <f t="shared" si="1154"/>
        <v>416353.61020248191</v>
      </c>
      <c r="H5341" s="168">
        <f t="shared" si="1155"/>
        <v>271310.33852408634</v>
      </c>
      <c r="I5341" s="169">
        <f t="shared" si="1156"/>
        <v>687663.94872656825</v>
      </c>
      <c r="J5341" s="169">
        <f t="shared" si="1158"/>
        <v>645107.04955694359</v>
      </c>
      <c r="K5341" s="95"/>
      <c r="L5341" s="265">
        <f t="shared" si="1157"/>
        <v>263595.10957844963</v>
      </c>
      <c r="M5341" s="265">
        <f>$G5341*NonHospFrac+theModel!$H5341*NonHospFrac</f>
        <v>424068.83914811863</v>
      </c>
      <c r="N5341" s="266">
        <f t="shared" si="1159"/>
        <v>687663.94872656825</v>
      </c>
      <c r="O5341" s="159"/>
      <c r="P5341" s="265">
        <f t="shared" si="1160"/>
        <v>247282.21354731603</v>
      </c>
      <c r="Q5341" s="265">
        <f t="shared" si="1161"/>
        <v>424067.28450644383</v>
      </c>
      <c r="R5341" s="266">
        <f t="shared" si="1162"/>
        <v>671349.4980537598</v>
      </c>
    </row>
    <row r="5342" spans="1:18" x14ac:dyDescent="0.3">
      <c r="A5342" s="82">
        <v>5311</v>
      </c>
      <c r="B5342" s="94">
        <f t="shared" si="1151"/>
        <v>1.4558076904942028E-44</v>
      </c>
      <c r="C5342" s="179">
        <f t="shared" si="1152"/>
        <v>1.4525236390683613E-44</v>
      </c>
      <c r="D5342" s="166">
        <f t="shared" si="1153"/>
        <v>2.2558277767625785E-3</v>
      </c>
      <c r="E5342" s="167">
        <f t="shared" si="1163"/>
        <v>24.291375447755232</v>
      </c>
      <c r="F5342" s="168">
        <f t="shared" si="1164"/>
        <v>11.982957150162859</v>
      </c>
      <c r="G5342" s="168">
        <f t="shared" si="1154"/>
        <v>416432.00478169526</v>
      </c>
      <c r="H5342" s="168">
        <f t="shared" si="1155"/>
        <v>271310.33852408634</v>
      </c>
      <c r="I5342" s="169">
        <f t="shared" si="1156"/>
        <v>687742.3433057816</v>
      </c>
      <c r="J5342" s="169">
        <f t="shared" si="1158"/>
        <v>645170.1838159695</v>
      </c>
      <c r="K5342" s="95"/>
      <c r="L5342" s="265">
        <f t="shared" si="1157"/>
        <v>263625.15976173512</v>
      </c>
      <c r="M5342" s="265">
        <f>$G5342*NonHospFrac+theModel!$H5342*NonHospFrac</f>
        <v>424117.18354404648</v>
      </c>
      <c r="N5342" s="266">
        <f t="shared" si="1159"/>
        <v>687742.3433057816</v>
      </c>
      <c r="O5342" s="159"/>
      <c r="P5342" s="265">
        <f t="shared" si="1160"/>
        <v>247306.4141498878</v>
      </c>
      <c r="Q5342" s="265">
        <f t="shared" si="1161"/>
        <v>424115.62890237168</v>
      </c>
      <c r="R5342" s="266">
        <f t="shared" si="1162"/>
        <v>671422.04305225948</v>
      </c>
    </row>
    <row r="5343" spans="1:18" x14ac:dyDescent="0.3">
      <c r="A5343" s="82">
        <v>5312</v>
      </c>
      <c r="B5343" s="94">
        <f t="shared" ref="B5343:B5406" si="1165">Constant*EXP(PowerTerm*(A5343)/7)</f>
        <v>1.4286125342351589E-44</v>
      </c>
      <c r="C5343" s="179">
        <f t="shared" ref="C5343:C5406" si="1166">(1-theFloor)*B5343</f>
        <v>1.4253898303981999E-44</v>
      </c>
      <c r="D5343" s="166">
        <f t="shared" ref="D5343:D5406" si="1167">theFloor</f>
        <v>2.2558277767625785E-3</v>
      </c>
      <c r="E5343" s="167">
        <f t="shared" si="1163"/>
        <v>24.291375447755232</v>
      </c>
      <c r="F5343" s="168">
        <f t="shared" si="1164"/>
        <v>11.985212977939621</v>
      </c>
      <c r="G5343" s="168">
        <f t="shared" ref="G5343:G5406" si="1168">$B$22*F5343*totInfected/365.25</f>
        <v>416510.39936090878</v>
      </c>
      <c r="H5343" s="168">
        <f t="shared" ref="H5343:H5406" si="1169">lostQALYs_Injured*E5343*totInfected/365.25</f>
        <v>271310.33852408634</v>
      </c>
      <c r="I5343" s="169">
        <f t="shared" ref="I5343:I5406" si="1170">H5343+G5343</f>
        <v>687820.73788499506</v>
      </c>
      <c r="J5343" s="169">
        <f t="shared" si="1158"/>
        <v>645233.3155015189</v>
      </c>
      <c r="K5343" s="95"/>
      <c r="L5343" s="265">
        <f t="shared" ref="L5343:L5406" si="1171">$G5343*HospFrac+$H5343*HospFrac</f>
        <v>263655.20994502073</v>
      </c>
      <c r="M5343" s="265">
        <f>$G5343*NonHospFrac+theModel!$H5343*NonHospFrac</f>
        <v>424165.52793997433</v>
      </c>
      <c r="N5343" s="266">
        <f t="shared" si="1159"/>
        <v>687820.73788499506</v>
      </c>
      <c r="O5343" s="159"/>
      <c r="P5343" s="265">
        <f t="shared" si="1160"/>
        <v>247330.61376599545</v>
      </c>
      <c r="Q5343" s="265">
        <f t="shared" si="1161"/>
        <v>424163.97329829953</v>
      </c>
      <c r="R5343" s="266">
        <f t="shared" si="1162"/>
        <v>671494.58706429496</v>
      </c>
    </row>
    <row r="5344" spans="1:18" x14ac:dyDescent="0.3">
      <c r="A5344" s="82">
        <v>5313</v>
      </c>
      <c r="B5344" s="94">
        <f t="shared" si="1165"/>
        <v>1.4019253959848402E-44</v>
      </c>
      <c r="C5344" s="179">
        <f t="shared" si="1166"/>
        <v>1.3987628937356288E-44</v>
      </c>
      <c r="D5344" s="166">
        <f t="shared" si="1167"/>
        <v>2.2558277767625785E-3</v>
      </c>
      <c r="E5344" s="167">
        <f t="shared" si="1163"/>
        <v>24.291375447755232</v>
      </c>
      <c r="F5344" s="168">
        <f t="shared" si="1164"/>
        <v>11.987468805716384</v>
      </c>
      <c r="G5344" s="168">
        <f t="shared" si="1168"/>
        <v>416588.79394012218</v>
      </c>
      <c r="H5344" s="168">
        <f t="shared" si="1169"/>
        <v>271310.33852408634</v>
      </c>
      <c r="I5344" s="169">
        <f t="shared" si="1170"/>
        <v>687899.13246420852</v>
      </c>
      <c r="J5344" s="169">
        <f t="shared" ref="J5344:J5407" si="1172">J5343+(I5344-I5343)/(1+discountDaily)^A5344</f>
        <v>645296.44461369643</v>
      </c>
      <c r="K5344" s="95"/>
      <c r="L5344" s="265">
        <f t="shared" si="1171"/>
        <v>263685.26012830634</v>
      </c>
      <c r="M5344" s="265">
        <f>$G5344*NonHospFrac+theModel!$H5344*NonHospFrac</f>
        <v>424213.87233590218</v>
      </c>
      <c r="N5344" s="266">
        <f t="shared" ref="N5344:N5407" si="1173">L5344+M5344</f>
        <v>687899.13246420852</v>
      </c>
      <c r="O5344" s="159"/>
      <c r="P5344" s="265">
        <f t="shared" ref="P5344:P5407" si="1174">P5343+(L5344-L5343)/(1+discountDaily)^A5344</f>
        <v>247354.81239567912</v>
      </c>
      <c r="Q5344" s="265">
        <f t="shared" ref="Q5344:Q5407" si="1175">Q5343+(M5344-M5343)/(1+discountDaily)^B5344</f>
        <v>424212.31769422739</v>
      </c>
      <c r="R5344" s="266">
        <f t="shared" ref="R5344:R5407" si="1176">P5344+Q5344</f>
        <v>671567.13008990651</v>
      </c>
    </row>
    <row r="5345" spans="1:18" x14ac:dyDescent="0.3">
      <c r="A5345" s="82">
        <v>5314</v>
      </c>
      <c r="B5345" s="94">
        <f t="shared" si="1165"/>
        <v>1.3757367857334689E-44</v>
      </c>
      <c r="C5345" s="179">
        <f t="shared" si="1166"/>
        <v>1.3726333604786972E-44</v>
      </c>
      <c r="D5345" s="166">
        <f t="shared" si="1167"/>
        <v>2.2558277767625785E-3</v>
      </c>
      <c r="E5345" s="167">
        <f t="shared" ref="E5345:E5408" si="1177">C5345+E5344</f>
        <v>24.291375447755232</v>
      </c>
      <c r="F5345" s="168">
        <f t="shared" ref="F5345:F5408" si="1178">D5345+F5344</f>
        <v>11.989724633493147</v>
      </c>
      <c r="G5345" s="168">
        <f t="shared" si="1168"/>
        <v>416667.18851933564</v>
      </c>
      <c r="H5345" s="168">
        <f t="shared" si="1169"/>
        <v>271310.33852408634</v>
      </c>
      <c r="I5345" s="169">
        <f t="shared" si="1170"/>
        <v>687977.52704342199</v>
      </c>
      <c r="J5345" s="169">
        <f t="shared" si="1172"/>
        <v>645359.5711526071</v>
      </c>
      <c r="K5345" s="95"/>
      <c r="L5345" s="265">
        <f t="shared" si="1171"/>
        <v>263715.31031159195</v>
      </c>
      <c r="M5345" s="265">
        <f>$G5345*NonHospFrac+theModel!$H5345*NonHospFrac</f>
        <v>424262.21673183003</v>
      </c>
      <c r="N5345" s="266">
        <f t="shared" si="1173"/>
        <v>687977.52704342199</v>
      </c>
      <c r="O5345" s="159"/>
      <c r="P5345" s="265">
        <f t="shared" si="1174"/>
        <v>247379.010038979</v>
      </c>
      <c r="Q5345" s="265">
        <f t="shared" si="1175"/>
        <v>424260.66209015524</v>
      </c>
      <c r="R5345" s="266">
        <f t="shared" si="1176"/>
        <v>671639.67212913418</v>
      </c>
    </row>
    <row r="5346" spans="1:18" x14ac:dyDescent="0.3">
      <c r="A5346" s="82">
        <v>5315</v>
      </c>
      <c r="B5346" s="94">
        <f t="shared" si="1165"/>
        <v>1.3500373907490889E-44</v>
      </c>
      <c r="C5346" s="179">
        <f t="shared" si="1166"/>
        <v>1.3469919389033691E-44</v>
      </c>
      <c r="D5346" s="166">
        <f t="shared" si="1167"/>
        <v>2.2558277767625785E-3</v>
      </c>
      <c r="E5346" s="167">
        <f t="shared" si="1177"/>
        <v>24.291375447755232</v>
      </c>
      <c r="F5346" s="168">
        <f t="shared" si="1178"/>
        <v>11.991980461269909</v>
      </c>
      <c r="G5346" s="168">
        <f t="shared" si="1168"/>
        <v>416745.58309854905</v>
      </c>
      <c r="H5346" s="168">
        <f t="shared" si="1169"/>
        <v>271310.33852408634</v>
      </c>
      <c r="I5346" s="169">
        <f t="shared" si="1170"/>
        <v>688055.92162263533</v>
      </c>
      <c r="J5346" s="169">
        <f t="shared" si="1172"/>
        <v>645422.69511835568</v>
      </c>
      <c r="K5346" s="95"/>
      <c r="L5346" s="265">
        <f t="shared" si="1171"/>
        <v>263745.3604948775</v>
      </c>
      <c r="M5346" s="265">
        <f>$G5346*NonHospFrac+theModel!$H5346*NonHospFrac</f>
        <v>424310.56112775789</v>
      </c>
      <c r="N5346" s="266">
        <f t="shared" si="1173"/>
        <v>688055.92162263533</v>
      </c>
      <c r="O5346" s="159"/>
      <c r="P5346" s="265">
        <f t="shared" si="1174"/>
        <v>247403.20669593525</v>
      </c>
      <c r="Q5346" s="265">
        <f t="shared" si="1175"/>
        <v>424309.00648608309</v>
      </c>
      <c r="R5346" s="266">
        <f t="shared" si="1176"/>
        <v>671712.21318201837</v>
      </c>
    </row>
    <row r="5347" spans="1:18" x14ac:dyDescent="0.3">
      <c r="A5347" s="82">
        <v>5316</v>
      </c>
      <c r="B5347" s="94">
        <f t="shared" si="1165"/>
        <v>1.3248180722658334E-44</v>
      </c>
      <c r="C5347" s="179">
        <f t="shared" si="1166"/>
        <v>1.3218295108592591E-44</v>
      </c>
      <c r="D5347" s="166">
        <f t="shared" si="1167"/>
        <v>2.2558277767625785E-3</v>
      </c>
      <c r="E5347" s="167">
        <f t="shared" si="1177"/>
        <v>24.291375447755232</v>
      </c>
      <c r="F5347" s="168">
        <f t="shared" si="1178"/>
        <v>11.994236289046672</v>
      </c>
      <c r="G5347" s="168">
        <f t="shared" si="1168"/>
        <v>416823.97767776245</v>
      </c>
      <c r="H5347" s="168">
        <f t="shared" si="1169"/>
        <v>271310.33852408634</v>
      </c>
      <c r="I5347" s="169">
        <f t="shared" si="1170"/>
        <v>688134.31620184879</v>
      </c>
      <c r="J5347" s="169">
        <f t="shared" si="1172"/>
        <v>645485.81651104719</v>
      </c>
      <c r="K5347" s="95"/>
      <c r="L5347" s="265">
        <f t="shared" si="1171"/>
        <v>263775.41067816305</v>
      </c>
      <c r="M5347" s="265">
        <f>$G5347*NonHospFrac+theModel!$H5347*NonHospFrac</f>
        <v>424358.90552368574</v>
      </c>
      <c r="N5347" s="266">
        <f t="shared" si="1173"/>
        <v>688134.31620184879</v>
      </c>
      <c r="O5347" s="159"/>
      <c r="P5347" s="265">
        <f t="shared" si="1174"/>
        <v>247427.40236658815</v>
      </c>
      <c r="Q5347" s="265">
        <f t="shared" si="1175"/>
        <v>424357.35088201094</v>
      </c>
      <c r="R5347" s="266">
        <f t="shared" si="1176"/>
        <v>671784.75324859913</v>
      </c>
    </row>
    <row r="5348" spans="1:18" x14ac:dyDescent="0.3">
      <c r="A5348" s="82">
        <v>5317</v>
      </c>
      <c r="B5348" s="94">
        <f t="shared" si="1165"/>
        <v>1.3000698622341794E-44</v>
      </c>
      <c r="C5348" s="179">
        <f t="shared" si="1166"/>
        <v>1.2971371285272196E-44</v>
      </c>
      <c r="D5348" s="166">
        <f t="shared" si="1167"/>
        <v>2.2558277767625785E-3</v>
      </c>
      <c r="E5348" s="167">
        <f t="shared" si="1177"/>
        <v>24.291375447755232</v>
      </c>
      <c r="F5348" s="168">
        <f t="shared" si="1178"/>
        <v>11.996492116823434</v>
      </c>
      <c r="G5348" s="168">
        <f t="shared" si="1168"/>
        <v>416902.37225697591</v>
      </c>
      <c r="H5348" s="168">
        <f t="shared" si="1169"/>
        <v>271310.33852408634</v>
      </c>
      <c r="I5348" s="169">
        <f t="shared" si="1170"/>
        <v>688212.71078106225</v>
      </c>
      <c r="J5348" s="169">
        <f t="shared" si="1172"/>
        <v>645548.93533078651</v>
      </c>
      <c r="K5348" s="95"/>
      <c r="L5348" s="265">
        <f t="shared" si="1171"/>
        <v>263805.46086144866</v>
      </c>
      <c r="M5348" s="265">
        <f>$G5348*NonHospFrac+theModel!$H5348*NonHospFrac</f>
        <v>424407.24991961359</v>
      </c>
      <c r="N5348" s="266">
        <f t="shared" si="1173"/>
        <v>688212.71078106225</v>
      </c>
      <c r="O5348" s="159"/>
      <c r="P5348" s="265">
        <f t="shared" si="1174"/>
        <v>247451.59705097793</v>
      </c>
      <c r="Q5348" s="265">
        <f t="shared" si="1175"/>
        <v>424405.69527793879</v>
      </c>
      <c r="R5348" s="266">
        <f t="shared" si="1176"/>
        <v>671857.29232891672</v>
      </c>
    </row>
    <row r="5349" spans="1:18" x14ac:dyDescent="0.3">
      <c r="A5349" s="82">
        <v>5318</v>
      </c>
      <c r="B5349" s="94">
        <f t="shared" si="1165"/>
        <v>1.2757839601318874E-44</v>
      </c>
      <c r="C5349" s="179">
        <f t="shared" si="1166"/>
        <v>1.2729060112374738E-44</v>
      </c>
      <c r="D5349" s="166">
        <f t="shared" si="1167"/>
        <v>2.2558277767625785E-3</v>
      </c>
      <c r="E5349" s="167">
        <f t="shared" si="1177"/>
        <v>24.291375447755232</v>
      </c>
      <c r="F5349" s="168">
        <f t="shared" si="1178"/>
        <v>11.998747944600197</v>
      </c>
      <c r="G5349" s="168">
        <f t="shared" si="1168"/>
        <v>416980.76683618932</v>
      </c>
      <c r="H5349" s="168">
        <f t="shared" si="1169"/>
        <v>271310.33852408634</v>
      </c>
      <c r="I5349" s="169">
        <f t="shared" si="1170"/>
        <v>688291.1053602756</v>
      </c>
      <c r="J5349" s="169">
        <f t="shared" si="1172"/>
        <v>645612.05157767842</v>
      </c>
      <c r="K5349" s="95"/>
      <c r="L5349" s="265">
        <f t="shared" si="1171"/>
        <v>263835.51104473422</v>
      </c>
      <c r="M5349" s="265">
        <f>$G5349*NonHospFrac+theModel!$H5349*NonHospFrac</f>
        <v>424455.59431554144</v>
      </c>
      <c r="N5349" s="266">
        <f t="shared" si="1173"/>
        <v>688291.1053602756</v>
      </c>
      <c r="O5349" s="159"/>
      <c r="P5349" s="265">
        <f t="shared" si="1174"/>
        <v>247475.79074914468</v>
      </c>
      <c r="Q5349" s="265">
        <f t="shared" si="1175"/>
        <v>424454.03967386665</v>
      </c>
      <c r="R5349" s="266">
        <f t="shared" si="1176"/>
        <v>671929.83042301133</v>
      </c>
    </row>
    <row r="5350" spans="1:18" x14ac:dyDescent="0.3">
      <c r="A5350" s="82">
        <v>5319</v>
      </c>
      <c r="B5350" s="94">
        <f t="shared" si="1165"/>
        <v>1.2519517298345159E-44</v>
      </c>
      <c r="C5350" s="179">
        <f t="shared" si="1166"/>
        <v>1.2491275423471892E-44</v>
      </c>
      <c r="D5350" s="166">
        <f t="shared" si="1167"/>
        <v>2.2558277767625785E-3</v>
      </c>
      <c r="E5350" s="167">
        <f t="shared" si="1177"/>
        <v>24.291375447755232</v>
      </c>
      <c r="F5350" s="168">
        <f t="shared" si="1178"/>
        <v>12.00100377237696</v>
      </c>
      <c r="G5350" s="168">
        <f t="shared" si="1168"/>
        <v>417059.16141540272</v>
      </c>
      <c r="H5350" s="168">
        <f t="shared" si="1169"/>
        <v>271310.33852408634</v>
      </c>
      <c r="I5350" s="169">
        <f t="shared" si="1170"/>
        <v>688369.49993948906</v>
      </c>
      <c r="J5350" s="169">
        <f t="shared" si="1172"/>
        <v>645675.16525182792</v>
      </c>
      <c r="K5350" s="95"/>
      <c r="L5350" s="265">
        <f t="shared" si="1171"/>
        <v>263865.56122801977</v>
      </c>
      <c r="M5350" s="265">
        <f>$G5350*NonHospFrac+theModel!$H5350*NonHospFrac</f>
        <v>424503.93871146924</v>
      </c>
      <c r="N5350" s="266">
        <f t="shared" si="1173"/>
        <v>688369.49993948895</v>
      </c>
      <c r="O5350" s="159"/>
      <c r="P5350" s="265">
        <f t="shared" si="1174"/>
        <v>247499.98346112866</v>
      </c>
      <c r="Q5350" s="265">
        <f t="shared" si="1175"/>
        <v>424502.38406979444</v>
      </c>
      <c r="R5350" s="266">
        <f t="shared" si="1176"/>
        <v>672002.3675309231</v>
      </c>
    </row>
    <row r="5351" spans="1:18" x14ac:dyDescent="0.3">
      <c r="A5351" s="82">
        <v>5320</v>
      </c>
      <c r="B5351" s="94">
        <f t="shared" si="1165"/>
        <v>1.228564696544393E-44</v>
      </c>
      <c r="C5351" s="179">
        <f t="shared" si="1166"/>
        <v>1.2257932661763783E-44</v>
      </c>
      <c r="D5351" s="166">
        <f t="shared" si="1167"/>
        <v>2.2558277767625785E-3</v>
      </c>
      <c r="E5351" s="167">
        <f t="shared" si="1177"/>
        <v>24.291375447755232</v>
      </c>
      <c r="F5351" s="168">
        <f t="shared" si="1178"/>
        <v>12.003259600153722</v>
      </c>
      <c r="G5351" s="168">
        <f t="shared" si="1168"/>
        <v>417137.55599461606</v>
      </c>
      <c r="H5351" s="168">
        <f t="shared" si="1169"/>
        <v>271310.33852408634</v>
      </c>
      <c r="I5351" s="169">
        <f t="shared" si="1170"/>
        <v>688447.89451870241</v>
      </c>
      <c r="J5351" s="169">
        <f t="shared" si="1172"/>
        <v>645738.27635333966</v>
      </c>
      <c r="K5351" s="95"/>
      <c r="L5351" s="265">
        <f t="shared" si="1171"/>
        <v>263895.61141130538</v>
      </c>
      <c r="M5351" s="265">
        <f>$G5351*NonHospFrac+theModel!$H5351*NonHospFrac</f>
        <v>424552.28310739703</v>
      </c>
      <c r="N5351" s="266">
        <f t="shared" si="1173"/>
        <v>688447.89451870241</v>
      </c>
      <c r="O5351" s="159"/>
      <c r="P5351" s="265">
        <f t="shared" si="1174"/>
        <v>247524.17518697013</v>
      </c>
      <c r="Q5351" s="265">
        <f t="shared" si="1175"/>
        <v>424550.72846572223</v>
      </c>
      <c r="R5351" s="266">
        <f t="shared" si="1176"/>
        <v>672074.90365269233</v>
      </c>
    </row>
    <row r="5352" spans="1:18" x14ac:dyDescent="0.3">
      <c r="A5352" s="82">
        <v>5321</v>
      </c>
      <c r="B5352" s="94">
        <f t="shared" si="1165"/>
        <v>1.2056145437769607E-44</v>
      </c>
      <c r="C5352" s="179">
        <f t="shared" si="1166"/>
        <v>1.2028948850010396E-44</v>
      </c>
      <c r="D5352" s="166">
        <f t="shared" si="1167"/>
        <v>2.2558277767625785E-3</v>
      </c>
      <c r="E5352" s="167">
        <f t="shared" si="1177"/>
        <v>24.291375447755232</v>
      </c>
      <c r="F5352" s="168">
        <f t="shared" si="1178"/>
        <v>12.005515427930485</v>
      </c>
      <c r="G5352" s="168">
        <f t="shared" si="1168"/>
        <v>417215.95057382958</v>
      </c>
      <c r="H5352" s="168">
        <f t="shared" si="1169"/>
        <v>271310.33852408634</v>
      </c>
      <c r="I5352" s="169">
        <f t="shared" si="1170"/>
        <v>688526.28909791587</v>
      </c>
      <c r="J5352" s="169">
        <f t="shared" si="1172"/>
        <v>645801.38488231879</v>
      </c>
      <c r="K5352" s="95"/>
      <c r="L5352" s="265">
        <f t="shared" si="1171"/>
        <v>263925.66159459099</v>
      </c>
      <c r="M5352" s="265">
        <f>$G5352*NonHospFrac+theModel!$H5352*NonHospFrac</f>
        <v>424600.62750332494</v>
      </c>
      <c r="N5352" s="266">
        <f t="shared" si="1173"/>
        <v>688526.28909791587</v>
      </c>
      <c r="O5352" s="159"/>
      <c r="P5352" s="265">
        <f t="shared" si="1174"/>
        <v>247548.36592670923</v>
      </c>
      <c r="Q5352" s="265">
        <f t="shared" si="1175"/>
        <v>424599.07286165014</v>
      </c>
      <c r="R5352" s="266">
        <f t="shared" si="1176"/>
        <v>672147.4387883594</v>
      </c>
    </row>
    <row r="5353" spans="1:18" x14ac:dyDescent="0.3">
      <c r="A5353" s="82">
        <v>5322</v>
      </c>
      <c r="B5353" s="94">
        <f t="shared" si="1165"/>
        <v>1.1830931104034114E-44</v>
      </c>
      <c r="C5353" s="179">
        <f t="shared" si="1166"/>
        <v>1.1804242561024669E-44</v>
      </c>
      <c r="D5353" s="166">
        <f t="shared" si="1167"/>
        <v>2.2558277767625785E-3</v>
      </c>
      <c r="E5353" s="167">
        <f t="shared" si="1177"/>
        <v>24.291375447755232</v>
      </c>
      <c r="F5353" s="168">
        <f t="shared" si="1178"/>
        <v>12.007771255707247</v>
      </c>
      <c r="G5353" s="168">
        <f t="shared" si="1168"/>
        <v>417294.34515304293</v>
      </c>
      <c r="H5353" s="168">
        <f t="shared" si="1169"/>
        <v>271310.33852408634</v>
      </c>
      <c r="I5353" s="169">
        <f t="shared" si="1170"/>
        <v>688604.68367712921</v>
      </c>
      <c r="J5353" s="169">
        <f t="shared" si="1172"/>
        <v>645864.49083886994</v>
      </c>
      <c r="K5353" s="95"/>
      <c r="L5353" s="265">
        <f t="shared" si="1171"/>
        <v>263955.71177787648</v>
      </c>
      <c r="M5353" s="265">
        <f>$G5353*NonHospFrac+theModel!$H5353*NonHospFrac</f>
        <v>424648.97189925273</v>
      </c>
      <c r="N5353" s="266">
        <f t="shared" si="1173"/>
        <v>688604.68367712921</v>
      </c>
      <c r="O5353" s="159"/>
      <c r="P5353" s="265">
        <f t="shared" si="1174"/>
        <v>247572.55568038605</v>
      </c>
      <c r="Q5353" s="265">
        <f t="shared" si="1175"/>
        <v>424647.41725757794</v>
      </c>
      <c r="R5353" s="266">
        <f t="shared" si="1176"/>
        <v>672219.97293796402</v>
      </c>
    </row>
    <row r="5354" spans="1:18" x14ac:dyDescent="0.3">
      <c r="A5354" s="82">
        <v>5323</v>
      </c>
      <c r="B5354" s="94">
        <f t="shared" si="1165"/>
        <v>1.1609923877485718E-44</v>
      </c>
      <c r="C5354" s="179">
        <f t="shared" si="1166"/>
        <v>1.1583733888716786E-44</v>
      </c>
      <c r="D5354" s="166">
        <f t="shared" si="1167"/>
        <v>2.2558277767625785E-3</v>
      </c>
      <c r="E5354" s="167">
        <f t="shared" si="1177"/>
        <v>24.291375447755232</v>
      </c>
      <c r="F5354" s="168">
        <f t="shared" si="1178"/>
        <v>12.01002708348401</v>
      </c>
      <c r="G5354" s="168">
        <f t="shared" si="1168"/>
        <v>417372.73973225639</v>
      </c>
      <c r="H5354" s="168">
        <f t="shared" si="1169"/>
        <v>271310.33852408634</v>
      </c>
      <c r="I5354" s="169">
        <f t="shared" si="1170"/>
        <v>688683.07825634279</v>
      </c>
      <c r="J5354" s="169">
        <f t="shared" si="1172"/>
        <v>645927.59422309825</v>
      </c>
      <c r="K5354" s="95"/>
      <c r="L5354" s="265">
        <f t="shared" si="1171"/>
        <v>263985.76196116209</v>
      </c>
      <c r="M5354" s="265">
        <f>$G5354*NonHospFrac+theModel!$H5354*NonHospFrac</f>
        <v>424697.31629518059</v>
      </c>
      <c r="N5354" s="266">
        <f t="shared" si="1173"/>
        <v>688683.07825634268</v>
      </c>
      <c r="O5354" s="159"/>
      <c r="P5354" s="265">
        <f t="shared" si="1174"/>
        <v>247596.74444804099</v>
      </c>
      <c r="Q5354" s="265">
        <f t="shared" si="1175"/>
        <v>424695.76165350579</v>
      </c>
      <c r="R5354" s="266">
        <f t="shared" si="1176"/>
        <v>672292.50610154681</v>
      </c>
    </row>
    <row r="5355" spans="1:18" x14ac:dyDescent="0.3">
      <c r="A5355" s="82">
        <v>5324</v>
      </c>
      <c r="B5355" s="94">
        <f t="shared" si="1165"/>
        <v>1.1393045167429987E-44</v>
      </c>
      <c r="C5355" s="179">
        <f t="shared" si="1166"/>
        <v>1.1367344419679389E-44</v>
      </c>
      <c r="D5355" s="166">
        <f t="shared" si="1167"/>
        <v>2.2558277767625785E-3</v>
      </c>
      <c r="E5355" s="167">
        <f t="shared" si="1177"/>
        <v>24.291375447755232</v>
      </c>
      <c r="F5355" s="168">
        <f t="shared" si="1178"/>
        <v>12.012282911260773</v>
      </c>
      <c r="G5355" s="168">
        <f t="shared" si="1168"/>
        <v>417451.13431146974</v>
      </c>
      <c r="H5355" s="168">
        <f t="shared" si="1169"/>
        <v>271310.33852408634</v>
      </c>
      <c r="I5355" s="169">
        <f t="shared" si="1170"/>
        <v>688761.47283555614</v>
      </c>
      <c r="J5355" s="169">
        <f t="shared" si="1172"/>
        <v>645990.69503510825</v>
      </c>
      <c r="K5355" s="95"/>
      <c r="L5355" s="265">
        <f t="shared" si="1171"/>
        <v>264015.8121444477</v>
      </c>
      <c r="M5355" s="265">
        <f>$G5355*NonHospFrac+theModel!$H5355*NonHospFrac</f>
        <v>424745.66069110844</v>
      </c>
      <c r="N5355" s="266">
        <f t="shared" si="1173"/>
        <v>688761.47283555614</v>
      </c>
      <c r="O5355" s="159"/>
      <c r="P5355" s="265">
        <f t="shared" si="1174"/>
        <v>247620.93222971415</v>
      </c>
      <c r="Q5355" s="265">
        <f t="shared" si="1175"/>
        <v>424744.10604943364</v>
      </c>
      <c r="R5355" s="266">
        <f t="shared" si="1176"/>
        <v>672365.03827914782</v>
      </c>
    </row>
    <row r="5356" spans="1:18" x14ac:dyDescent="0.3">
      <c r="A5356" s="82">
        <v>5325</v>
      </c>
      <c r="B5356" s="94">
        <f t="shared" si="1165"/>
        <v>1.1180217851282921E-44</v>
      </c>
      <c r="C5356" s="179">
        <f t="shared" si="1166"/>
        <v>1.115499720530374E-44</v>
      </c>
      <c r="D5356" s="166">
        <f t="shared" si="1167"/>
        <v>2.2558277767625785E-3</v>
      </c>
      <c r="E5356" s="167">
        <f t="shared" si="1177"/>
        <v>24.291375447755232</v>
      </c>
      <c r="F5356" s="168">
        <f t="shared" si="1178"/>
        <v>12.014538739037535</v>
      </c>
      <c r="G5356" s="168">
        <f t="shared" si="1168"/>
        <v>417529.52889068326</v>
      </c>
      <c r="H5356" s="168">
        <f t="shared" si="1169"/>
        <v>271310.33852408634</v>
      </c>
      <c r="I5356" s="169">
        <f t="shared" si="1170"/>
        <v>688839.8674147696</v>
      </c>
      <c r="J5356" s="169">
        <f t="shared" si="1172"/>
        <v>646053.79327500507</v>
      </c>
      <c r="K5356" s="95"/>
      <c r="L5356" s="265">
        <f t="shared" si="1171"/>
        <v>264045.86232773331</v>
      </c>
      <c r="M5356" s="265">
        <f>$G5356*NonHospFrac+theModel!$H5356*NonHospFrac</f>
        <v>424794.00508703629</v>
      </c>
      <c r="N5356" s="266">
        <f t="shared" si="1173"/>
        <v>688839.8674147696</v>
      </c>
      <c r="O5356" s="159"/>
      <c r="P5356" s="265">
        <f t="shared" si="1174"/>
        <v>247645.11902544569</v>
      </c>
      <c r="Q5356" s="265">
        <f t="shared" si="1175"/>
        <v>424792.45044536149</v>
      </c>
      <c r="R5356" s="266">
        <f t="shared" si="1176"/>
        <v>672437.56947080721</v>
      </c>
    </row>
    <row r="5357" spans="1:18" x14ac:dyDescent="0.3">
      <c r="A5357" s="82">
        <v>5326</v>
      </c>
      <c r="B5357" s="94">
        <f t="shared" si="1165"/>
        <v>1.0971366247145167E-44</v>
      </c>
      <c r="C5357" s="179">
        <f t="shared" si="1166"/>
        <v>1.0946616734415821E-44</v>
      </c>
      <c r="D5357" s="166">
        <f t="shared" si="1167"/>
        <v>2.2558277767625785E-3</v>
      </c>
      <c r="E5357" s="167">
        <f t="shared" si="1177"/>
        <v>24.291375447755232</v>
      </c>
      <c r="F5357" s="168">
        <f t="shared" si="1178"/>
        <v>12.016794566814298</v>
      </c>
      <c r="G5357" s="168">
        <f t="shared" si="1168"/>
        <v>417607.9234698966</v>
      </c>
      <c r="H5357" s="168">
        <f t="shared" si="1169"/>
        <v>271310.33852408634</v>
      </c>
      <c r="I5357" s="169">
        <f t="shared" si="1170"/>
        <v>688918.26199398295</v>
      </c>
      <c r="J5357" s="169">
        <f t="shared" si="1172"/>
        <v>646116.88894289325</v>
      </c>
      <c r="K5357" s="95"/>
      <c r="L5357" s="265">
        <f t="shared" si="1171"/>
        <v>264075.9125110188</v>
      </c>
      <c r="M5357" s="265">
        <f>$G5357*NonHospFrac+theModel!$H5357*NonHospFrac</f>
        <v>424842.34948296408</v>
      </c>
      <c r="N5357" s="266">
        <f t="shared" si="1173"/>
        <v>688918.26199398283</v>
      </c>
      <c r="O5357" s="159"/>
      <c r="P5357" s="265">
        <f t="shared" si="1174"/>
        <v>247669.30483527575</v>
      </c>
      <c r="Q5357" s="265">
        <f t="shared" si="1175"/>
        <v>424840.79484128929</v>
      </c>
      <c r="R5357" s="266">
        <f t="shared" si="1176"/>
        <v>672510.09967656503</v>
      </c>
    </row>
    <row r="5358" spans="1:18" x14ac:dyDescent="0.3">
      <c r="A5358" s="82">
        <v>5327</v>
      </c>
      <c r="B5358" s="94">
        <f t="shared" si="1165"/>
        <v>1.0766416086891115E-44</v>
      </c>
      <c r="C5358" s="179">
        <f t="shared" si="1166"/>
        <v>1.0742128906426123E-44</v>
      </c>
      <c r="D5358" s="166">
        <f t="shared" si="1167"/>
        <v>2.2558277767625785E-3</v>
      </c>
      <c r="E5358" s="167">
        <f t="shared" si="1177"/>
        <v>24.291375447755232</v>
      </c>
      <c r="F5358" s="168">
        <f t="shared" si="1178"/>
        <v>12.01905039459106</v>
      </c>
      <c r="G5358" s="168">
        <f t="shared" si="1168"/>
        <v>417686.31804911012</v>
      </c>
      <c r="H5358" s="168">
        <f t="shared" si="1169"/>
        <v>271310.33852408634</v>
      </c>
      <c r="I5358" s="169">
        <f t="shared" si="1170"/>
        <v>688996.65657319641</v>
      </c>
      <c r="J5358" s="169">
        <f t="shared" si="1172"/>
        <v>646179.9820388779</v>
      </c>
      <c r="K5358" s="95"/>
      <c r="L5358" s="265">
        <f t="shared" si="1171"/>
        <v>264105.96269430441</v>
      </c>
      <c r="M5358" s="265">
        <f>$G5358*NonHospFrac+theModel!$H5358*NonHospFrac</f>
        <v>424890.69387889199</v>
      </c>
      <c r="N5358" s="266">
        <f t="shared" si="1173"/>
        <v>688996.65657319641</v>
      </c>
      <c r="O5358" s="159"/>
      <c r="P5358" s="265">
        <f t="shared" si="1174"/>
        <v>247693.48965924466</v>
      </c>
      <c r="Q5358" s="265">
        <f t="shared" si="1175"/>
        <v>424889.1392372172</v>
      </c>
      <c r="R5358" s="266">
        <f t="shared" si="1176"/>
        <v>672582.6288964618</v>
      </c>
    </row>
    <row r="5359" spans="1:18" x14ac:dyDescent="0.3">
      <c r="A5359" s="82">
        <v>5328</v>
      </c>
      <c r="B5359" s="94">
        <f t="shared" si="1165"/>
        <v>1.0565294489756612E-44</v>
      </c>
      <c r="C5359" s="179">
        <f t="shared" si="1166"/>
        <v>1.0541461004976942E-44</v>
      </c>
      <c r="D5359" s="166">
        <f t="shared" si="1167"/>
        <v>2.2558277767625785E-3</v>
      </c>
      <c r="E5359" s="167">
        <f t="shared" si="1177"/>
        <v>24.291375447755232</v>
      </c>
      <c r="F5359" s="168">
        <f t="shared" si="1178"/>
        <v>12.021306222367823</v>
      </c>
      <c r="G5359" s="168">
        <f t="shared" si="1168"/>
        <v>417764.71262832347</v>
      </c>
      <c r="H5359" s="168">
        <f t="shared" si="1169"/>
        <v>271310.33852408634</v>
      </c>
      <c r="I5359" s="169">
        <f t="shared" si="1170"/>
        <v>689075.05115240975</v>
      </c>
      <c r="J5359" s="169">
        <f t="shared" si="1172"/>
        <v>646243.0725630637</v>
      </c>
      <c r="K5359" s="95"/>
      <c r="L5359" s="265">
        <f t="shared" si="1171"/>
        <v>264136.01287759002</v>
      </c>
      <c r="M5359" s="265">
        <f>$G5359*NonHospFrac+theModel!$H5359*NonHospFrac</f>
        <v>424939.03827481979</v>
      </c>
      <c r="N5359" s="266">
        <f t="shared" si="1173"/>
        <v>689075.05115240975</v>
      </c>
      <c r="O5359" s="159"/>
      <c r="P5359" s="265">
        <f t="shared" si="1174"/>
        <v>247717.67349739253</v>
      </c>
      <c r="Q5359" s="265">
        <f t="shared" si="1175"/>
        <v>424937.48363314499</v>
      </c>
      <c r="R5359" s="266">
        <f t="shared" si="1176"/>
        <v>672655.15713053755</v>
      </c>
    </row>
    <row r="5360" spans="1:18" x14ac:dyDescent="0.3">
      <c r="A5360" s="82">
        <v>5329</v>
      </c>
      <c r="B5360" s="94">
        <f t="shared" si="1165"/>
        <v>1.036792993642486E-44</v>
      </c>
      <c r="C5360" s="179">
        <f t="shared" si="1166"/>
        <v>1.0344541672086744E-44</v>
      </c>
      <c r="D5360" s="166">
        <f t="shared" si="1167"/>
        <v>2.2558277767625785E-3</v>
      </c>
      <c r="E5360" s="167">
        <f t="shared" si="1177"/>
        <v>24.291375447755232</v>
      </c>
      <c r="F5360" s="168">
        <f t="shared" si="1178"/>
        <v>12.023562050144585</v>
      </c>
      <c r="G5360" s="168">
        <f t="shared" si="1168"/>
        <v>417843.10720753693</v>
      </c>
      <c r="H5360" s="168">
        <f t="shared" si="1169"/>
        <v>271310.33852408634</v>
      </c>
      <c r="I5360" s="169">
        <f t="shared" si="1170"/>
        <v>689153.44573162333</v>
      </c>
      <c r="J5360" s="169">
        <f t="shared" si="1172"/>
        <v>646306.16051555565</v>
      </c>
      <c r="K5360" s="95"/>
      <c r="L5360" s="265">
        <f t="shared" si="1171"/>
        <v>264166.06306087557</v>
      </c>
      <c r="M5360" s="265">
        <f>$G5360*NonHospFrac+theModel!$H5360*NonHospFrac</f>
        <v>424987.3826707477</v>
      </c>
      <c r="N5360" s="266">
        <f t="shared" si="1173"/>
        <v>689153.44573162333</v>
      </c>
      <c r="O5360" s="159"/>
      <c r="P5360" s="265">
        <f t="shared" si="1174"/>
        <v>247741.85634975953</v>
      </c>
      <c r="Q5360" s="265">
        <f t="shared" si="1175"/>
        <v>424985.8280290729</v>
      </c>
      <c r="R5360" s="266">
        <f t="shared" si="1176"/>
        <v>672727.68437883246</v>
      </c>
    </row>
    <row r="5361" spans="1:18" x14ac:dyDescent="0.3">
      <c r="A5361" s="82">
        <v>5330</v>
      </c>
      <c r="B5361" s="94">
        <f t="shared" si="1165"/>
        <v>1.0174252243591559E-44</v>
      </c>
      <c r="C5361" s="179">
        <f t="shared" si="1166"/>
        <v>1.0151300882772676E-44</v>
      </c>
      <c r="D5361" s="166">
        <f t="shared" si="1167"/>
        <v>2.2558277767625785E-3</v>
      </c>
      <c r="E5361" s="167">
        <f t="shared" si="1177"/>
        <v>24.291375447755232</v>
      </c>
      <c r="F5361" s="168">
        <f t="shared" si="1178"/>
        <v>12.025817877921348</v>
      </c>
      <c r="G5361" s="168">
        <f t="shared" si="1168"/>
        <v>417921.50178675039</v>
      </c>
      <c r="H5361" s="168">
        <f t="shared" si="1169"/>
        <v>271310.33852408634</v>
      </c>
      <c r="I5361" s="169">
        <f t="shared" si="1170"/>
        <v>689231.84031083668</v>
      </c>
      <c r="J5361" s="169">
        <f t="shared" si="1172"/>
        <v>646369.24589645828</v>
      </c>
      <c r="K5361" s="95"/>
      <c r="L5361" s="265">
        <f t="shared" si="1171"/>
        <v>264196.11324416118</v>
      </c>
      <c r="M5361" s="265">
        <f>$G5361*NonHospFrac+theModel!$H5361*NonHospFrac</f>
        <v>425035.72706667555</v>
      </c>
      <c r="N5361" s="266">
        <f t="shared" si="1173"/>
        <v>689231.84031083668</v>
      </c>
      <c r="O5361" s="159"/>
      <c r="P5361" s="265">
        <f t="shared" si="1174"/>
        <v>247766.0382163859</v>
      </c>
      <c r="Q5361" s="265">
        <f t="shared" si="1175"/>
        <v>425034.17242500075</v>
      </c>
      <c r="R5361" s="266">
        <f t="shared" si="1176"/>
        <v>672800.21064138669</v>
      </c>
    </row>
    <row r="5362" spans="1:18" x14ac:dyDescent="0.3">
      <c r="A5362" s="82">
        <v>5331</v>
      </c>
      <c r="B5362" s="94">
        <f t="shared" si="1165"/>
        <v>9.9841925390099329E-45</v>
      </c>
      <c r="C5362" s="179">
        <f t="shared" si="1166"/>
        <v>9.9616699201518888E-45</v>
      </c>
      <c r="D5362" s="166">
        <f t="shared" si="1167"/>
        <v>2.2558277767625785E-3</v>
      </c>
      <c r="E5362" s="167">
        <f t="shared" si="1177"/>
        <v>24.291375447755232</v>
      </c>
      <c r="F5362" s="168">
        <f t="shared" si="1178"/>
        <v>12.028073705698111</v>
      </c>
      <c r="G5362" s="168">
        <f t="shared" si="1168"/>
        <v>417999.8963659638</v>
      </c>
      <c r="H5362" s="168">
        <f t="shared" si="1169"/>
        <v>271310.33852408634</v>
      </c>
      <c r="I5362" s="169">
        <f t="shared" si="1170"/>
        <v>689310.23489005014</v>
      </c>
      <c r="J5362" s="169">
        <f t="shared" si="1172"/>
        <v>646432.32870587672</v>
      </c>
      <c r="K5362" s="95"/>
      <c r="L5362" s="265">
        <f t="shared" si="1171"/>
        <v>264226.16342744674</v>
      </c>
      <c r="M5362" s="265">
        <f>$G5362*NonHospFrac+theModel!$H5362*NonHospFrac</f>
        <v>425084.0714626034</v>
      </c>
      <c r="N5362" s="266">
        <f t="shared" si="1173"/>
        <v>689310.23489005014</v>
      </c>
      <c r="O5362" s="159"/>
      <c r="P5362" s="265">
        <f t="shared" si="1174"/>
        <v>247790.21909731172</v>
      </c>
      <c r="Q5362" s="265">
        <f t="shared" si="1175"/>
        <v>425082.51682092861</v>
      </c>
      <c r="R5362" s="266">
        <f t="shared" si="1176"/>
        <v>672872.73591824039</v>
      </c>
    </row>
    <row r="5363" spans="1:18" x14ac:dyDescent="0.3">
      <c r="A5363" s="82">
        <v>5332</v>
      </c>
      <c r="B5363" s="94">
        <f t="shared" si="1165"/>
        <v>9.7976832369972599E-45</v>
      </c>
      <c r="C5363" s="179">
        <f t="shared" si="1166"/>
        <v>9.7755813510033206E-45</v>
      </c>
      <c r="D5363" s="166">
        <f t="shared" si="1167"/>
        <v>2.2558277767625785E-3</v>
      </c>
      <c r="E5363" s="167">
        <f t="shared" si="1177"/>
        <v>24.291375447755232</v>
      </c>
      <c r="F5363" s="168">
        <f t="shared" si="1178"/>
        <v>12.030329533474873</v>
      </c>
      <c r="G5363" s="168">
        <f t="shared" si="1168"/>
        <v>418078.2909451772</v>
      </c>
      <c r="H5363" s="168">
        <f t="shared" si="1169"/>
        <v>271310.33852408634</v>
      </c>
      <c r="I5363" s="169">
        <f t="shared" si="1170"/>
        <v>689388.6294692636</v>
      </c>
      <c r="J5363" s="169">
        <f t="shared" si="1172"/>
        <v>646495.40894391562</v>
      </c>
      <c r="K5363" s="95"/>
      <c r="L5363" s="265">
        <f t="shared" si="1171"/>
        <v>264256.21361073235</v>
      </c>
      <c r="M5363" s="265">
        <f>$G5363*NonHospFrac+theModel!$H5363*NonHospFrac</f>
        <v>425132.4158585312</v>
      </c>
      <c r="N5363" s="266">
        <f t="shared" si="1173"/>
        <v>689388.6294692636</v>
      </c>
      <c r="O5363" s="159"/>
      <c r="P5363" s="265">
        <f t="shared" si="1174"/>
        <v>247814.39899257728</v>
      </c>
      <c r="Q5363" s="265">
        <f t="shared" si="1175"/>
        <v>425130.8612168564</v>
      </c>
      <c r="R5363" s="266">
        <f t="shared" si="1176"/>
        <v>672945.26020943373</v>
      </c>
    </row>
    <row r="5364" spans="1:18" x14ac:dyDescent="0.3">
      <c r="A5364" s="82">
        <v>5333</v>
      </c>
      <c r="B5364" s="94">
        <f t="shared" si="1165"/>
        <v>9.6146580144035342E-45</v>
      </c>
      <c r="C5364" s="179">
        <f t="shared" si="1166"/>
        <v>9.5929690017905695E-45</v>
      </c>
      <c r="D5364" s="166">
        <f t="shared" si="1167"/>
        <v>2.2558277767625785E-3</v>
      </c>
      <c r="E5364" s="167">
        <f t="shared" si="1177"/>
        <v>24.291375447755232</v>
      </c>
      <c r="F5364" s="168">
        <f t="shared" si="1178"/>
        <v>12.032585361251636</v>
      </c>
      <c r="G5364" s="168">
        <f t="shared" si="1168"/>
        <v>418156.6855243906</v>
      </c>
      <c r="H5364" s="168">
        <f t="shared" si="1169"/>
        <v>271310.33852408634</v>
      </c>
      <c r="I5364" s="169">
        <f t="shared" si="1170"/>
        <v>689467.02404847695</v>
      </c>
      <c r="J5364" s="169">
        <f t="shared" si="1172"/>
        <v>646558.48661067977</v>
      </c>
      <c r="K5364" s="95"/>
      <c r="L5364" s="265">
        <f t="shared" si="1171"/>
        <v>264286.2637940179</v>
      </c>
      <c r="M5364" s="265">
        <f>$G5364*NonHospFrac+theModel!$H5364*NonHospFrac</f>
        <v>425180.76025445899</v>
      </c>
      <c r="N5364" s="266">
        <f t="shared" si="1173"/>
        <v>689467.02404847695</v>
      </c>
      <c r="O5364" s="159"/>
      <c r="P5364" s="265">
        <f t="shared" si="1174"/>
        <v>247838.57790222266</v>
      </c>
      <c r="Q5364" s="265">
        <f t="shared" si="1175"/>
        <v>425179.20561278419</v>
      </c>
      <c r="R5364" s="266">
        <f t="shared" si="1176"/>
        <v>673017.78351500689</v>
      </c>
    </row>
    <row r="5365" spans="1:18" x14ac:dyDescent="0.3">
      <c r="A5365" s="82">
        <v>5334</v>
      </c>
      <c r="B5365" s="94">
        <f t="shared" si="1165"/>
        <v>9.4350517870245527E-45</v>
      </c>
      <c r="C5365" s="179">
        <f t="shared" si="1166"/>
        <v>9.4137679351281895E-45</v>
      </c>
      <c r="D5365" s="166">
        <f t="shared" si="1167"/>
        <v>2.2558277767625785E-3</v>
      </c>
      <c r="E5365" s="167">
        <f t="shared" si="1177"/>
        <v>24.291375447755232</v>
      </c>
      <c r="F5365" s="168">
        <f t="shared" si="1178"/>
        <v>12.034841189028398</v>
      </c>
      <c r="G5365" s="168">
        <f t="shared" si="1168"/>
        <v>418235.08010360406</v>
      </c>
      <c r="H5365" s="168">
        <f t="shared" si="1169"/>
        <v>271310.33852408634</v>
      </c>
      <c r="I5365" s="169">
        <f t="shared" si="1170"/>
        <v>689545.41862769041</v>
      </c>
      <c r="J5365" s="169">
        <f t="shared" si="1172"/>
        <v>646621.56170627417</v>
      </c>
      <c r="K5365" s="95"/>
      <c r="L5365" s="265">
        <f t="shared" si="1171"/>
        <v>264316.31397730345</v>
      </c>
      <c r="M5365" s="265">
        <f>$G5365*NonHospFrac+theModel!$H5365*NonHospFrac</f>
        <v>425229.1046503869</v>
      </c>
      <c r="N5365" s="266">
        <f t="shared" si="1173"/>
        <v>689545.41862769029</v>
      </c>
      <c r="O5365" s="159"/>
      <c r="P5365" s="265">
        <f t="shared" si="1174"/>
        <v>247862.75582628811</v>
      </c>
      <c r="Q5365" s="265">
        <f t="shared" si="1175"/>
        <v>425227.5500087121</v>
      </c>
      <c r="R5365" s="266">
        <f t="shared" si="1176"/>
        <v>673090.30583500024</v>
      </c>
    </row>
    <row r="5366" spans="1:18" x14ac:dyDescent="0.3">
      <c r="A5366" s="82">
        <v>5335</v>
      </c>
      <c r="B5366" s="94">
        <f t="shared" si="1165"/>
        <v>9.2588006864600143E-45</v>
      </c>
      <c r="C5366" s="179">
        <f t="shared" si="1166"/>
        <v>9.2379144266919889E-45</v>
      </c>
      <c r="D5366" s="166">
        <f t="shared" si="1167"/>
        <v>2.2558277767625785E-3</v>
      </c>
      <c r="E5366" s="167">
        <f t="shared" si="1177"/>
        <v>24.291375447755232</v>
      </c>
      <c r="F5366" s="168">
        <f t="shared" si="1178"/>
        <v>12.037097016805161</v>
      </c>
      <c r="G5366" s="168">
        <f t="shared" si="1168"/>
        <v>418313.47468281747</v>
      </c>
      <c r="H5366" s="168">
        <f t="shared" si="1169"/>
        <v>271310.33852408634</v>
      </c>
      <c r="I5366" s="169">
        <f t="shared" si="1170"/>
        <v>689623.81320690387</v>
      </c>
      <c r="J5366" s="169">
        <f t="shared" si="1172"/>
        <v>646684.63423080347</v>
      </c>
      <c r="K5366" s="95"/>
      <c r="L5366" s="265">
        <f t="shared" si="1171"/>
        <v>264346.36416058906</v>
      </c>
      <c r="M5366" s="265">
        <f>$G5366*NonHospFrac+theModel!$H5366*NonHospFrac</f>
        <v>425277.44904631469</v>
      </c>
      <c r="N5366" s="266">
        <f t="shared" si="1173"/>
        <v>689623.81320690375</v>
      </c>
      <c r="O5366" s="159"/>
      <c r="P5366" s="265">
        <f t="shared" si="1174"/>
        <v>247886.9327648138</v>
      </c>
      <c r="Q5366" s="265">
        <f t="shared" si="1175"/>
        <v>425275.8944046399</v>
      </c>
      <c r="R5366" s="266">
        <f t="shared" si="1176"/>
        <v>673162.82716945373</v>
      </c>
    </row>
    <row r="5367" spans="1:18" x14ac:dyDescent="0.3">
      <c r="A5367" s="82">
        <v>5336</v>
      </c>
      <c r="B5367" s="94">
        <f t="shared" si="1165"/>
        <v>9.0858420373996107E-45</v>
      </c>
      <c r="C5367" s="179">
        <f t="shared" si="1166"/>
        <v>9.0653459425563675E-45</v>
      </c>
      <c r="D5367" s="166">
        <f t="shared" si="1167"/>
        <v>2.2558277767625785E-3</v>
      </c>
      <c r="E5367" s="167">
        <f t="shared" si="1177"/>
        <v>24.291375447755232</v>
      </c>
      <c r="F5367" s="168">
        <f t="shared" si="1178"/>
        <v>12.039352844581924</v>
      </c>
      <c r="G5367" s="168">
        <f t="shared" si="1168"/>
        <v>418391.86926203087</v>
      </c>
      <c r="H5367" s="168">
        <f t="shared" si="1169"/>
        <v>271310.33852408634</v>
      </c>
      <c r="I5367" s="169">
        <f t="shared" si="1170"/>
        <v>689702.20778611721</v>
      </c>
      <c r="J5367" s="169">
        <f t="shared" si="1172"/>
        <v>646747.70418437244</v>
      </c>
      <c r="K5367" s="95"/>
      <c r="L5367" s="265">
        <f t="shared" si="1171"/>
        <v>264376.41434387467</v>
      </c>
      <c r="M5367" s="265">
        <f>$G5367*NonHospFrac+theModel!$H5367*NonHospFrac</f>
        <v>425325.79344224255</v>
      </c>
      <c r="N5367" s="266">
        <f t="shared" si="1173"/>
        <v>689702.20778611721</v>
      </c>
      <c r="O5367" s="159"/>
      <c r="P5367" s="265">
        <f t="shared" si="1174"/>
        <v>247911.10871783987</v>
      </c>
      <c r="Q5367" s="265">
        <f t="shared" si="1175"/>
        <v>425324.23880056775</v>
      </c>
      <c r="R5367" s="266">
        <f t="shared" si="1176"/>
        <v>673235.34751840762</v>
      </c>
    </row>
    <row r="5368" spans="1:18" x14ac:dyDescent="0.3">
      <c r="A5368" s="82">
        <v>5337</v>
      </c>
      <c r="B5368" s="94">
        <f t="shared" si="1165"/>
        <v>8.916114335337656E-45</v>
      </c>
      <c r="C5368" s="179">
        <f t="shared" si="1166"/>
        <v>8.89600111695921E-45</v>
      </c>
      <c r="D5368" s="166">
        <f t="shared" si="1167"/>
        <v>2.2558277767625785E-3</v>
      </c>
      <c r="E5368" s="167">
        <f t="shared" si="1177"/>
        <v>24.291375447755232</v>
      </c>
      <c r="F5368" s="168">
        <f t="shared" si="1178"/>
        <v>12.041608672358686</v>
      </c>
      <c r="G5368" s="168">
        <f t="shared" si="1168"/>
        <v>418470.26384124433</v>
      </c>
      <c r="H5368" s="168">
        <f t="shared" si="1169"/>
        <v>271310.33852408634</v>
      </c>
      <c r="I5368" s="169">
        <f t="shared" si="1170"/>
        <v>689780.60236533068</v>
      </c>
      <c r="J5368" s="169">
        <f t="shared" si="1172"/>
        <v>646810.77156708599</v>
      </c>
      <c r="K5368" s="95"/>
      <c r="L5368" s="265">
        <f t="shared" si="1171"/>
        <v>264406.46452716022</v>
      </c>
      <c r="M5368" s="265">
        <f>$G5368*NonHospFrac+theModel!$H5368*NonHospFrac</f>
        <v>425374.1378381704</v>
      </c>
      <c r="N5368" s="266">
        <f t="shared" si="1173"/>
        <v>689780.60236533056</v>
      </c>
      <c r="O5368" s="159"/>
      <c r="P5368" s="265">
        <f t="shared" si="1174"/>
        <v>247935.28368540647</v>
      </c>
      <c r="Q5368" s="265">
        <f t="shared" si="1175"/>
        <v>425372.5831964956</v>
      </c>
      <c r="R5368" s="266">
        <f t="shared" si="1176"/>
        <v>673307.8668819021</v>
      </c>
    </row>
    <row r="5369" spans="1:18" x14ac:dyDescent="0.3">
      <c r="A5369" s="82">
        <v>5338</v>
      </c>
      <c r="B5369" s="94">
        <f t="shared" si="1165"/>
        <v>8.7495572247001004E-45</v>
      </c>
      <c r="C5369" s="179">
        <f t="shared" si="1166"/>
        <v>8.7298197304782483E-45</v>
      </c>
      <c r="D5369" s="166">
        <f t="shared" si="1167"/>
        <v>2.2558277767625785E-3</v>
      </c>
      <c r="E5369" s="167">
        <f t="shared" si="1177"/>
        <v>24.291375447755232</v>
      </c>
      <c r="F5369" s="168">
        <f t="shared" si="1178"/>
        <v>12.043864500135449</v>
      </c>
      <c r="G5369" s="168">
        <f t="shared" si="1168"/>
        <v>418548.65842045774</v>
      </c>
      <c r="H5369" s="168">
        <f t="shared" si="1169"/>
        <v>271310.33852408634</v>
      </c>
      <c r="I5369" s="169">
        <f t="shared" si="1170"/>
        <v>689858.99694454414</v>
      </c>
      <c r="J5369" s="169">
        <f t="shared" si="1172"/>
        <v>646873.83637904888</v>
      </c>
      <c r="K5369" s="95"/>
      <c r="L5369" s="265">
        <f t="shared" si="1171"/>
        <v>264436.51471044577</v>
      </c>
      <c r="M5369" s="265">
        <f>$G5369*NonHospFrac+theModel!$H5369*NonHospFrac</f>
        <v>425422.48223409825</v>
      </c>
      <c r="N5369" s="266">
        <f t="shared" si="1173"/>
        <v>689858.99694454402</v>
      </c>
      <c r="O5369" s="159"/>
      <c r="P5369" s="265">
        <f t="shared" si="1174"/>
        <v>247959.4576675538</v>
      </c>
      <c r="Q5369" s="265">
        <f t="shared" si="1175"/>
        <v>425420.92759242345</v>
      </c>
      <c r="R5369" s="266">
        <f t="shared" si="1176"/>
        <v>673380.38525997731</v>
      </c>
    </row>
    <row r="5370" spans="1:18" x14ac:dyDescent="0.3">
      <c r="A5370" s="82">
        <v>5339</v>
      </c>
      <c r="B5370" s="94">
        <f t="shared" si="1165"/>
        <v>8.5861114773827526E-45</v>
      </c>
      <c r="C5370" s="179">
        <f t="shared" si="1166"/>
        <v>8.5667426886176919E-45</v>
      </c>
      <c r="D5370" s="166">
        <f t="shared" si="1167"/>
        <v>2.2558277767625785E-3</v>
      </c>
      <c r="E5370" s="167">
        <f t="shared" si="1177"/>
        <v>24.291375447755232</v>
      </c>
      <c r="F5370" s="168">
        <f t="shared" si="1178"/>
        <v>12.046120327912211</v>
      </c>
      <c r="G5370" s="168">
        <f t="shared" si="1168"/>
        <v>418627.05299967114</v>
      </c>
      <c r="H5370" s="168">
        <f t="shared" si="1169"/>
        <v>271310.33852408634</v>
      </c>
      <c r="I5370" s="169">
        <f t="shared" si="1170"/>
        <v>689937.39152375748</v>
      </c>
      <c r="J5370" s="169">
        <f t="shared" si="1172"/>
        <v>646936.89862036577</v>
      </c>
      <c r="K5370" s="95"/>
      <c r="L5370" s="265">
        <f t="shared" si="1171"/>
        <v>264466.56489373138</v>
      </c>
      <c r="M5370" s="265">
        <f>$G5370*NonHospFrac+theModel!$H5370*NonHospFrac</f>
        <v>425470.8266300261</v>
      </c>
      <c r="N5370" s="266">
        <f t="shared" si="1173"/>
        <v>689937.39152375748</v>
      </c>
      <c r="O5370" s="159"/>
      <c r="P5370" s="265">
        <f t="shared" si="1174"/>
        <v>247983.63066432206</v>
      </c>
      <c r="Q5370" s="265">
        <f t="shared" si="1175"/>
        <v>425469.27198835131</v>
      </c>
      <c r="R5370" s="266">
        <f t="shared" si="1176"/>
        <v>673452.90265267342</v>
      </c>
    </row>
    <row r="5371" spans="1:18" x14ac:dyDescent="0.3">
      <c r="A5371" s="82">
        <v>5340</v>
      </c>
      <c r="B5371" s="94">
        <f t="shared" si="1165"/>
        <v>8.4257189716903427E-45</v>
      </c>
      <c r="C5371" s="179">
        <f t="shared" si="1166"/>
        <v>8.4067120007948081E-45</v>
      </c>
      <c r="D5371" s="166">
        <f t="shared" si="1167"/>
        <v>2.2558277767625785E-3</v>
      </c>
      <c r="E5371" s="167">
        <f t="shared" si="1177"/>
        <v>24.291375447755232</v>
      </c>
      <c r="F5371" s="168">
        <f t="shared" si="1178"/>
        <v>12.048376155688974</v>
      </c>
      <c r="G5371" s="168">
        <f t="shared" si="1168"/>
        <v>418705.4475788846</v>
      </c>
      <c r="H5371" s="168">
        <f t="shared" si="1169"/>
        <v>271310.33852408634</v>
      </c>
      <c r="I5371" s="169">
        <f t="shared" si="1170"/>
        <v>690015.78610297095</v>
      </c>
      <c r="J5371" s="169">
        <f t="shared" si="1172"/>
        <v>646999.95829114167</v>
      </c>
      <c r="K5371" s="95"/>
      <c r="L5371" s="265">
        <f t="shared" si="1171"/>
        <v>264496.61507701699</v>
      </c>
      <c r="M5371" s="265">
        <f>$G5371*NonHospFrac+theModel!$H5371*NonHospFrac</f>
        <v>425519.17102595395</v>
      </c>
      <c r="N5371" s="266">
        <f t="shared" si="1173"/>
        <v>690015.78610297095</v>
      </c>
      <c r="O5371" s="159"/>
      <c r="P5371" s="265">
        <f t="shared" si="1174"/>
        <v>248007.80267575139</v>
      </c>
      <c r="Q5371" s="265">
        <f t="shared" si="1175"/>
        <v>425517.61638427916</v>
      </c>
      <c r="R5371" s="266">
        <f t="shared" si="1176"/>
        <v>673525.41906003049</v>
      </c>
    </row>
    <row r="5372" spans="1:18" x14ac:dyDescent="0.3">
      <c r="A5372" s="82">
        <v>5341</v>
      </c>
      <c r="B5372" s="94">
        <f t="shared" si="1165"/>
        <v>8.2683226716665915E-45</v>
      </c>
      <c r="C5372" s="179">
        <f t="shared" si="1166"/>
        <v>8.2496707597166101E-45</v>
      </c>
      <c r="D5372" s="166">
        <f t="shared" si="1167"/>
        <v>2.2558277767625785E-3</v>
      </c>
      <c r="E5372" s="167">
        <f t="shared" si="1177"/>
        <v>24.291375447755232</v>
      </c>
      <c r="F5372" s="168">
        <f t="shared" si="1178"/>
        <v>12.050631983465736</v>
      </c>
      <c r="G5372" s="168">
        <f t="shared" si="1168"/>
        <v>418783.84215809801</v>
      </c>
      <c r="H5372" s="168">
        <f t="shared" si="1169"/>
        <v>271310.33852408634</v>
      </c>
      <c r="I5372" s="169">
        <f t="shared" si="1170"/>
        <v>690094.18068218441</v>
      </c>
      <c r="J5372" s="169">
        <f t="shared" si="1172"/>
        <v>647063.01539148123</v>
      </c>
      <c r="K5372" s="95"/>
      <c r="L5372" s="265">
        <f t="shared" si="1171"/>
        <v>264526.66526030254</v>
      </c>
      <c r="M5372" s="265">
        <f>$G5372*NonHospFrac+theModel!$H5372*NonHospFrac</f>
        <v>425567.51542188181</v>
      </c>
      <c r="N5372" s="266">
        <f t="shared" si="1173"/>
        <v>690094.18068218441</v>
      </c>
      <c r="O5372" s="159"/>
      <c r="P5372" s="265">
        <f t="shared" si="1174"/>
        <v>248031.97370188191</v>
      </c>
      <c r="Q5372" s="265">
        <f t="shared" si="1175"/>
        <v>425565.96078020701</v>
      </c>
      <c r="R5372" s="266">
        <f t="shared" si="1176"/>
        <v>673597.93448208889</v>
      </c>
    </row>
    <row r="5373" spans="1:18" x14ac:dyDescent="0.3">
      <c r="A5373" s="82">
        <v>5342</v>
      </c>
      <c r="B5373" s="94">
        <f t="shared" si="1165"/>
        <v>8.1138666068140281E-45</v>
      </c>
      <c r="C5373" s="179">
        <f t="shared" si="1166"/>
        <v>8.095563121145431E-45</v>
      </c>
      <c r="D5373" s="166">
        <f t="shared" si="1167"/>
        <v>2.2558277767625785E-3</v>
      </c>
      <c r="E5373" s="167">
        <f t="shared" si="1177"/>
        <v>24.291375447755232</v>
      </c>
      <c r="F5373" s="168">
        <f t="shared" si="1178"/>
        <v>12.052887811242499</v>
      </c>
      <c r="G5373" s="168">
        <f t="shared" si="1168"/>
        <v>418862.23673731141</v>
      </c>
      <c r="H5373" s="168">
        <f t="shared" si="1169"/>
        <v>271310.33852408634</v>
      </c>
      <c r="I5373" s="169">
        <f t="shared" si="1170"/>
        <v>690172.57526139775</v>
      </c>
      <c r="J5373" s="169">
        <f t="shared" si="1172"/>
        <v>647126.06992148911</v>
      </c>
      <c r="K5373" s="95"/>
      <c r="L5373" s="265">
        <f t="shared" si="1171"/>
        <v>264556.71544358809</v>
      </c>
      <c r="M5373" s="265">
        <f>$G5373*NonHospFrac+theModel!$H5373*NonHospFrac</f>
        <v>425615.85981780966</v>
      </c>
      <c r="N5373" s="266">
        <f t="shared" si="1173"/>
        <v>690172.57526139775</v>
      </c>
      <c r="O5373" s="159"/>
      <c r="P5373" s="265">
        <f t="shared" si="1174"/>
        <v>248056.14374275383</v>
      </c>
      <c r="Q5373" s="265">
        <f t="shared" si="1175"/>
        <v>425614.30517613486</v>
      </c>
      <c r="R5373" s="266">
        <f t="shared" si="1176"/>
        <v>673670.44891888869</v>
      </c>
    </row>
    <row r="5374" spans="1:18" x14ac:dyDescent="0.3">
      <c r="A5374" s="82">
        <v>5343</v>
      </c>
      <c r="B5374" s="94">
        <f t="shared" si="1165"/>
        <v>7.9622958521888482E-45</v>
      </c>
      <c r="C5374" s="179">
        <f t="shared" si="1166"/>
        <v>7.9443342840386786E-45</v>
      </c>
      <c r="D5374" s="166">
        <f t="shared" si="1167"/>
        <v>2.2558277767625785E-3</v>
      </c>
      <c r="E5374" s="167">
        <f t="shared" si="1177"/>
        <v>24.291375447755232</v>
      </c>
      <c r="F5374" s="168">
        <f t="shared" si="1178"/>
        <v>12.055143639019262</v>
      </c>
      <c r="G5374" s="168">
        <f t="shared" si="1168"/>
        <v>418940.63131652481</v>
      </c>
      <c r="H5374" s="168">
        <f t="shared" si="1169"/>
        <v>271310.33852408634</v>
      </c>
      <c r="I5374" s="169">
        <f t="shared" si="1170"/>
        <v>690250.9698406111</v>
      </c>
      <c r="J5374" s="169">
        <f t="shared" si="1172"/>
        <v>647189.12188127032</v>
      </c>
      <c r="K5374" s="95"/>
      <c r="L5374" s="265">
        <f t="shared" si="1171"/>
        <v>264586.7656268737</v>
      </c>
      <c r="M5374" s="265">
        <f>$G5374*NonHospFrac+theModel!$H5374*NonHospFrac</f>
        <v>425664.20421373745</v>
      </c>
      <c r="N5374" s="266">
        <f t="shared" si="1173"/>
        <v>690250.9698406111</v>
      </c>
      <c r="O5374" s="159"/>
      <c r="P5374" s="265">
        <f t="shared" si="1174"/>
        <v>248080.31279840734</v>
      </c>
      <c r="Q5374" s="265">
        <f t="shared" si="1175"/>
        <v>425662.64957206266</v>
      </c>
      <c r="R5374" s="266">
        <f t="shared" si="1176"/>
        <v>673742.96237046993</v>
      </c>
    </row>
    <row r="5375" spans="1:18" x14ac:dyDescent="0.3">
      <c r="A5375" s="82">
        <v>5344</v>
      </c>
      <c r="B5375" s="94">
        <f t="shared" si="1165"/>
        <v>7.8135565088713382E-45</v>
      </c>
      <c r="C5375" s="179">
        <f t="shared" si="1166"/>
        <v>7.7959304710633224E-45</v>
      </c>
      <c r="D5375" s="166">
        <f t="shared" si="1167"/>
        <v>2.2558277767625785E-3</v>
      </c>
      <c r="E5375" s="167">
        <f t="shared" si="1177"/>
        <v>24.291375447755232</v>
      </c>
      <c r="F5375" s="168">
        <f t="shared" si="1178"/>
        <v>12.057399466796024</v>
      </c>
      <c r="G5375" s="168">
        <f t="shared" si="1168"/>
        <v>419019.02589573828</v>
      </c>
      <c r="H5375" s="168">
        <f t="shared" si="1169"/>
        <v>271310.33852408634</v>
      </c>
      <c r="I5375" s="169">
        <f t="shared" si="1170"/>
        <v>690329.36441982468</v>
      </c>
      <c r="J5375" s="169">
        <f t="shared" si="1172"/>
        <v>647252.17127092963</v>
      </c>
      <c r="K5375" s="95"/>
      <c r="L5375" s="265">
        <f t="shared" si="1171"/>
        <v>264616.81581015931</v>
      </c>
      <c r="M5375" s="265">
        <f>$G5375*NonHospFrac+theModel!$H5375*NonHospFrac</f>
        <v>425712.5486096653</v>
      </c>
      <c r="N5375" s="266">
        <f t="shared" si="1173"/>
        <v>690329.36441982468</v>
      </c>
      <c r="O5375" s="159"/>
      <c r="P5375" s="265">
        <f t="shared" si="1174"/>
        <v>248104.48086888256</v>
      </c>
      <c r="Q5375" s="265">
        <f t="shared" si="1175"/>
        <v>425710.99396799051</v>
      </c>
      <c r="R5375" s="266">
        <f t="shared" si="1176"/>
        <v>673815.47483687312</v>
      </c>
    </row>
    <row r="5376" spans="1:18" x14ac:dyDescent="0.3">
      <c r="A5376" s="82">
        <v>5345</v>
      </c>
      <c r="B5376" s="94">
        <f t="shared" si="1165"/>
        <v>7.6675956847974577E-45</v>
      </c>
      <c r="C5376" s="179">
        <f t="shared" si="1166"/>
        <v>7.650298909470707E-45</v>
      </c>
      <c r="D5376" s="166">
        <f t="shared" si="1167"/>
        <v>2.2558277767625785E-3</v>
      </c>
      <c r="E5376" s="167">
        <f t="shared" si="1177"/>
        <v>24.291375447755232</v>
      </c>
      <c r="F5376" s="168">
        <f t="shared" si="1178"/>
        <v>12.059655294572787</v>
      </c>
      <c r="G5376" s="168">
        <f t="shared" si="1168"/>
        <v>419097.42047495162</v>
      </c>
      <c r="H5376" s="168">
        <f t="shared" si="1169"/>
        <v>271310.33852408634</v>
      </c>
      <c r="I5376" s="169">
        <f t="shared" si="1170"/>
        <v>690407.75899903802</v>
      </c>
      <c r="J5376" s="169">
        <f t="shared" si="1172"/>
        <v>647315.21809057158</v>
      </c>
      <c r="K5376" s="95"/>
      <c r="L5376" s="265">
        <f t="shared" si="1171"/>
        <v>264646.86599344481</v>
      </c>
      <c r="M5376" s="265">
        <f>$G5376*NonHospFrac+theModel!$H5376*NonHospFrac</f>
        <v>425760.8930055931</v>
      </c>
      <c r="N5376" s="266">
        <f t="shared" si="1173"/>
        <v>690407.75899903791</v>
      </c>
      <c r="O5376" s="159"/>
      <c r="P5376" s="265">
        <f t="shared" si="1174"/>
        <v>248128.64795421954</v>
      </c>
      <c r="Q5376" s="265">
        <f t="shared" si="1175"/>
        <v>425759.3383639183</v>
      </c>
      <c r="R5376" s="266">
        <f t="shared" si="1176"/>
        <v>673887.98631813785</v>
      </c>
    </row>
    <row r="5377" spans="1:18" x14ac:dyDescent="0.3">
      <c r="A5377" s="82">
        <v>5346</v>
      </c>
      <c r="B5377" s="94">
        <f t="shared" si="1165"/>
        <v>7.5243614759520993E-45</v>
      </c>
      <c r="C5377" s="179">
        <f t="shared" si="1166"/>
        <v>7.5073878123322442E-45</v>
      </c>
      <c r="D5377" s="166">
        <f t="shared" si="1167"/>
        <v>2.2558277767625785E-3</v>
      </c>
      <c r="E5377" s="167">
        <f t="shared" si="1177"/>
        <v>24.291375447755232</v>
      </c>
      <c r="F5377" s="168">
        <f t="shared" si="1178"/>
        <v>12.061911122349549</v>
      </c>
      <c r="G5377" s="168">
        <f t="shared" si="1168"/>
        <v>419175.81505416508</v>
      </c>
      <c r="H5377" s="168">
        <f t="shared" si="1169"/>
        <v>271310.33852408634</v>
      </c>
      <c r="I5377" s="169">
        <f t="shared" si="1170"/>
        <v>690486.15357825137</v>
      </c>
      <c r="J5377" s="169">
        <f t="shared" si="1172"/>
        <v>647378.26234030095</v>
      </c>
      <c r="K5377" s="95"/>
      <c r="L5377" s="265">
        <f t="shared" si="1171"/>
        <v>264676.91617673042</v>
      </c>
      <c r="M5377" s="265">
        <f>$G5377*NonHospFrac+theModel!$H5377*NonHospFrac</f>
        <v>425809.23740152095</v>
      </c>
      <c r="N5377" s="266">
        <f t="shared" si="1173"/>
        <v>690486.15357825137</v>
      </c>
      <c r="O5377" s="159"/>
      <c r="P5377" s="265">
        <f t="shared" si="1174"/>
        <v>248152.81405445866</v>
      </c>
      <c r="Q5377" s="265">
        <f t="shared" si="1175"/>
        <v>425807.68275984615</v>
      </c>
      <c r="R5377" s="266">
        <f t="shared" si="1176"/>
        <v>673960.49681430485</v>
      </c>
    </row>
    <row r="5378" spans="1:18" x14ac:dyDescent="0.3">
      <c r="A5378" s="82">
        <v>5347</v>
      </c>
      <c r="B5378" s="94">
        <f t="shared" si="1165"/>
        <v>7.3838029479101267E-45</v>
      </c>
      <c r="C5378" s="179">
        <f t="shared" si="1166"/>
        <v>7.3671463601220899E-45</v>
      </c>
      <c r="D5378" s="166">
        <f t="shared" si="1167"/>
        <v>2.2558277767625785E-3</v>
      </c>
      <c r="E5378" s="167">
        <f t="shared" si="1177"/>
        <v>24.291375447755232</v>
      </c>
      <c r="F5378" s="168">
        <f t="shared" si="1178"/>
        <v>12.064166950126312</v>
      </c>
      <c r="G5378" s="168">
        <f t="shared" si="1168"/>
        <v>419254.20963337854</v>
      </c>
      <c r="H5378" s="168">
        <f t="shared" si="1169"/>
        <v>271310.33852408634</v>
      </c>
      <c r="I5378" s="169">
        <f t="shared" si="1170"/>
        <v>690564.54815746495</v>
      </c>
      <c r="J5378" s="169">
        <f t="shared" si="1172"/>
        <v>647441.30402022286</v>
      </c>
      <c r="K5378" s="95"/>
      <c r="L5378" s="265">
        <f t="shared" si="1171"/>
        <v>264706.96636001603</v>
      </c>
      <c r="M5378" s="265">
        <f>$G5378*NonHospFrac+theModel!$H5378*NonHospFrac</f>
        <v>425857.58179744886</v>
      </c>
      <c r="N5378" s="266">
        <f t="shared" si="1173"/>
        <v>690564.54815746495</v>
      </c>
      <c r="O5378" s="159"/>
      <c r="P5378" s="265">
        <f t="shared" si="1174"/>
        <v>248176.97916963996</v>
      </c>
      <c r="Q5378" s="265">
        <f t="shared" si="1175"/>
        <v>425856.02715577406</v>
      </c>
      <c r="R5378" s="266">
        <f t="shared" si="1176"/>
        <v>674033.00632541406</v>
      </c>
    </row>
    <row r="5379" spans="1:18" x14ac:dyDescent="0.3">
      <c r="A5379" s="82">
        <v>5348</v>
      </c>
      <c r="B5379" s="94">
        <f t="shared" si="1165"/>
        <v>7.24587011772571E-45</v>
      </c>
      <c r="C5379" s="179">
        <f t="shared" si="1166"/>
        <v>7.2295246826473301E-45</v>
      </c>
      <c r="D5379" s="166">
        <f t="shared" si="1167"/>
        <v>2.2558277767625785E-3</v>
      </c>
      <c r="E5379" s="167">
        <f t="shared" si="1177"/>
        <v>24.291375447755232</v>
      </c>
      <c r="F5379" s="168">
        <f t="shared" si="1178"/>
        <v>12.066422777903075</v>
      </c>
      <c r="G5379" s="168">
        <f t="shared" si="1168"/>
        <v>419332.60421259195</v>
      </c>
      <c r="H5379" s="168">
        <f t="shared" si="1169"/>
        <v>271310.33852408634</v>
      </c>
      <c r="I5379" s="169">
        <f t="shared" si="1170"/>
        <v>690642.94273667829</v>
      </c>
      <c r="J5379" s="169">
        <f t="shared" si="1172"/>
        <v>647504.34313044162</v>
      </c>
      <c r="K5379" s="95"/>
      <c r="L5379" s="265">
        <f t="shared" si="1171"/>
        <v>264737.01654330158</v>
      </c>
      <c r="M5379" s="265">
        <f>$G5379*NonHospFrac+theModel!$H5379*NonHospFrac</f>
        <v>425905.92619337665</v>
      </c>
      <c r="N5379" s="266">
        <f t="shared" si="1173"/>
        <v>690642.94273667829</v>
      </c>
      <c r="O5379" s="159"/>
      <c r="P5379" s="265">
        <f t="shared" si="1174"/>
        <v>248201.14329980355</v>
      </c>
      <c r="Q5379" s="265">
        <f t="shared" si="1175"/>
        <v>425904.37155170186</v>
      </c>
      <c r="R5379" s="266">
        <f t="shared" si="1176"/>
        <v>674105.5148515054</v>
      </c>
    </row>
    <row r="5380" spans="1:18" x14ac:dyDescent="0.3">
      <c r="A5380" s="82">
        <v>5349</v>
      </c>
      <c r="B5380" s="94">
        <f t="shared" si="1165"/>
        <v>7.1105139361566687E-45</v>
      </c>
      <c r="C5380" s="179">
        <f t="shared" si="1166"/>
        <v>7.0944738413124285E-45</v>
      </c>
      <c r="D5380" s="166">
        <f t="shared" si="1167"/>
        <v>2.2558277767625785E-3</v>
      </c>
      <c r="E5380" s="167">
        <f t="shared" si="1177"/>
        <v>24.291375447755232</v>
      </c>
      <c r="F5380" s="168">
        <f t="shared" si="1178"/>
        <v>12.068678605679837</v>
      </c>
      <c r="G5380" s="168">
        <f t="shared" si="1168"/>
        <v>419410.99879180535</v>
      </c>
      <c r="H5380" s="168">
        <f t="shared" si="1169"/>
        <v>271310.33852408634</v>
      </c>
      <c r="I5380" s="169">
        <f t="shared" si="1170"/>
        <v>690721.33731589164</v>
      </c>
      <c r="J5380" s="169">
        <f t="shared" si="1172"/>
        <v>647567.37967106211</v>
      </c>
      <c r="K5380" s="95"/>
      <c r="L5380" s="265">
        <f t="shared" si="1171"/>
        <v>264767.06672658713</v>
      </c>
      <c r="M5380" s="265">
        <f>$G5380*NonHospFrac+theModel!$H5380*NonHospFrac</f>
        <v>425954.27058930451</v>
      </c>
      <c r="N5380" s="266">
        <f t="shared" si="1173"/>
        <v>690721.33731589164</v>
      </c>
      <c r="O5380" s="159"/>
      <c r="P5380" s="265">
        <f t="shared" si="1174"/>
        <v>248225.3064449896</v>
      </c>
      <c r="Q5380" s="265">
        <f t="shared" si="1175"/>
        <v>425952.71594762971</v>
      </c>
      <c r="R5380" s="266">
        <f t="shared" si="1176"/>
        <v>674178.02239261928</v>
      </c>
    </row>
    <row r="5381" spans="1:18" x14ac:dyDescent="0.3">
      <c r="A5381" s="82">
        <v>5350</v>
      </c>
      <c r="B5381" s="94">
        <f t="shared" si="1165"/>
        <v>6.9776862702236074E-45</v>
      </c>
      <c r="C5381" s="179">
        <f t="shared" si="1166"/>
        <v>6.9619458117177016E-45</v>
      </c>
      <c r="D5381" s="166">
        <f t="shared" si="1167"/>
        <v>2.2558277767625785E-3</v>
      </c>
      <c r="E5381" s="167">
        <f t="shared" si="1177"/>
        <v>24.291375447755232</v>
      </c>
      <c r="F5381" s="168">
        <f t="shared" si="1178"/>
        <v>12.0709344334566</v>
      </c>
      <c r="G5381" s="168">
        <f t="shared" si="1168"/>
        <v>419489.39337101881</v>
      </c>
      <c r="H5381" s="168">
        <f t="shared" si="1169"/>
        <v>271310.33852408634</v>
      </c>
      <c r="I5381" s="169">
        <f t="shared" si="1170"/>
        <v>690799.73189510521</v>
      </c>
      <c r="J5381" s="169">
        <f t="shared" si="1172"/>
        <v>647630.41364218923</v>
      </c>
      <c r="K5381" s="95"/>
      <c r="L5381" s="265">
        <f t="shared" si="1171"/>
        <v>264797.11690987274</v>
      </c>
      <c r="M5381" s="265">
        <f>$G5381*NonHospFrac+theModel!$H5381*NonHospFrac</f>
        <v>426002.61498523236</v>
      </c>
      <c r="N5381" s="266">
        <f t="shared" si="1173"/>
        <v>690799.7318951051</v>
      </c>
      <c r="O5381" s="159"/>
      <c r="P5381" s="265">
        <f t="shared" si="1174"/>
        <v>248249.46860523833</v>
      </c>
      <c r="Q5381" s="265">
        <f t="shared" si="1175"/>
        <v>426001.06034355756</v>
      </c>
      <c r="R5381" s="266">
        <f t="shared" si="1176"/>
        <v>674250.52894879587</v>
      </c>
    </row>
    <row r="5382" spans="1:18" x14ac:dyDescent="0.3">
      <c r="A5382" s="82">
        <v>5351</v>
      </c>
      <c r="B5382" s="94">
        <f t="shared" si="1165"/>
        <v>6.8473398860931875E-45</v>
      </c>
      <c r="C5382" s="179">
        <f t="shared" si="1166"/>
        <v>6.8318934665812044E-45</v>
      </c>
      <c r="D5382" s="166">
        <f t="shared" si="1167"/>
        <v>2.2558277767625785E-3</v>
      </c>
      <c r="E5382" s="167">
        <f t="shared" si="1177"/>
        <v>24.291375447755232</v>
      </c>
      <c r="F5382" s="168">
        <f t="shared" si="1178"/>
        <v>12.073190261233362</v>
      </c>
      <c r="G5382" s="168">
        <f t="shared" si="1168"/>
        <v>419567.78795023222</v>
      </c>
      <c r="H5382" s="168">
        <f t="shared" si="1169"/>
        <v>271310.33852408634</v>
      </c>
      <c r="I5382" s="169">
        <f t="shared" si="1170"/>
        <v>690878.12647431856</v>
      </c>
      <c r="J5382" s="169">
        <f t="shared" si="1172"/>
        <v>647693.44504392741</v>
      </c>
      <c r="K5382" s="95"/>
      <c r="L5382" s="265">
        <f t="shared" si="1171"/>
        <v>264827.16709315835</v>
      </c>
      <c r="M5382" s="265">
        <f>$G5382*NonHospFrac+theModel!$H5382*NonHospFrac</f>
        <v>426050.95938116021</v>
      </c>
      <c r="N5382" s="266">
        <f t="shared" si="1173"/>
        <v>690878.12647431856</v>
      </c>
      <c r="O5382" s="159"/>
      <c r="P5382" s="265">
        <f t="shared" si="1174"/>
        <v>248273.62978058986</v>
      </c>
      <c r="Q5382" s="265">
        <f t="shared" si="1175"/>
        <v>426049.40473948541</v>
      </c>
      <c r="R5382" s="266">
        <f t="shared" si="1176"/>
        <v>674323.03452007531</v>
      </c>
    </row>
    <row r="5383" spans="1:18" x14ac:dyDescent="0.3">
      <c r="A5383" s="82">
        <v>5352</v>
      </c>
      <c r="B5383" s="94">
        <f t="shared" si="1165"/>
        <v>6.7194284322817759E-45</v>
      </c>
      <c r="C5383" s="179">
        <f t="shared" si="1166"/>
        <v>6.7042705589802659E-45</v>
      </c>
      <c r="D5383" s="166">
        <f t="shared" si="1167"/>
        <v>2.2558277767625785E-3</v>
      </c>
      <c r="E5383" s="167">
        <f t="shared" si="1177"/>
        <v>24.291375447755232</v>
      </c>
      <c r="F5383" s="168">
        <f t="shared" si="1178"/>
        <v>12.075446089010125</v>
      </c>
      <c r="G5383" s="168">
        <f t="shared" si="1168"/>
        <v>419646.18252944562</v>
      </c>
      <c r="H5383" s="168">
        <f t="shared" si="1169"/>
        <v>271310.33852408634</v>
      </c>
      <c r="I5383" s="169">
        <f t="shared" si="1170"/>
        <v>690956.52105353191</v>
      </c>
      <c r="J5383" s="169">
        <f t="shared" si="1172"/>
        <v>647756.47387638164</v>
      </c>
      <c r="K5383" s="95"/>
      <c r="L5383" s="265">
        <f t="shared" si="1171"/>
        <v>264857.2172764439</v>
      </c>
      <c r="M5383" s="265">
        <f>$G5383*NonHospFrac+theModel!$H5383*NonHospFrac</f>
        <v>426099.30377708806</v>
      </c>
      <c r="N5383" s="266">
        <f t="shared" si="1173"/>
        <v>690956.52105353191</v>
      </c>
      <c r="O5383" s="159"/>
      <c r="P5383" s="265">
        <f t="shared" si="1174"/>
        <v>248297.78997108428</v>
      </c>
      <c r="Q5383" s="265">
        <f t="shared" si="1175"/>
        <v>426097.74913541327</v>
      </c>
      <c r="R5383" s="266">
        <f t="shared" si="1176"/>
        <v>674395.53910649754</v>
      </c>
    </row>
    <row r="5384" spans="1:18" x14ac:dyDescent="0.3">
      <c r="A5384" s="82">
        <v>5353</v>
      </c>
      <c r="B5384" s="94">
        <f t="shared" si="1165"/>
        <v>6.5939064231727321E-45</v>
      </c>
      <c r="C5384" s="179">
        <f t="shared" si="1166"/>
        <v>6.5790317059059663E-45</v>
      </c>
      <c r="D5384" s="166">
        <f t="shared" si="1167"/>
        <v>2.2558277767625785E-3</v>
      </c>
      <c r="E5384" s="167">
        <f t="shared" si="1177"/>
        <v>24.291375447755232</v>
      </c>
      <c r="F5384" s="168">
        <f t="shared" si="1178"/>
        <v>12.077701916786888</v>
      </c>
      <c r="G5384" s="168">
        <f t="shared" si="1168"/>
        <v>419724.57710865902</v>
      </c>
      <c r="H5384" s="168">
        <f t="shared" si="1169"/>
        <v>271310.33852408634</v>
      </c>
      <c r="I5384" s="169">
        <f t="shared" si="1170"/>
        <v>691034.91563274537</v>
      </c>
      <c r="J5384" s="169">
        <f t="shared" si="1172"/>
        <v>647819.50013965659</v>
      </c>
      <c r="K5384" s="95"/>
      <c r="L5384" s="265">
        <f t="shared" si="1171"/>
        <v>264887.26745972945</v>
      </c>
      <c r="M5384" s="265">
        <f>$G5384*NonHospFrac+theModel!$H5384*NonHospFrac</f>
        <v>426147.64817301591</v>
      </c>
      <c r="N5384" s="266">
        <f t="shared" si="1173"/>
        <v>691034.91563274537</v>
      </c>
      <c r="O5384" s="159"/>
      <c r="P5384" s="265">
        <f t="shared" si="1174"/>
        <v>248321.94917676176</v>
      </c>
      <c r="Q5384" s="265">
        <f t="shared" si="1175"/>
        <v>426146.09353134112</v>
      </c>
      <c r="R5384" s="266">
        <f t="shared" si="1176"/>
        <v>674468.04270810285</v>
      </c>
    </row>
    <row r="5385" spans="1:18" x14ac:dyDescent="0.3">
      <c r="A5385" s="82">
        <v>5354</v>
      </c>
      <c r="B5385" s="94">
        <f t="shared" si="1165"/>
        <v>6.4707292228416306E-45</v>
      </c>
      <c r="C5385" s="179">
        <f t="shared" si="1166"/>
        <v>6.456132372124835E-45</v>
      </c>
      <c r="D5385" s="166">
        <f t="shared" si="1167"/>
        <v>2.2558277767625785E-3</v>
      </c>
      <c r="E5385" s="167">
        <f t="shared" si="1177"/>
        <v>24.291375447755232</v>
      </c>
      <c r="F5385" s="168">
        <f t="shared" si="1178"/>
        <v>12.07995774456365</v>
      </c>
      <c r="G5385" s="168">
        <f t="shared" si="1168"/>
        <v>419802.97168787249</v>
      </c>
      <c r="H5385" s="168">
        <f t="shared" si="1169"/>
        <v>271310.33852408634</v>
      </c>
      <c r="I5385" s="169">
        <f t="shared" si="1170"/>
        <v>691113.31021195883</v>
      </c>
      <c r="J5385" s="169">
        <f t="shared" si="1172"/>
        <v>647882.52383385703</v>
      </c>
      <c r="K5385" s="95"/>
      <c r="L5385" s="265">
        <f t="shared" si="1171"/>
        <v>264917.31764301506</v>
      </c>
      <c r="M5385" s="265">
        <f>$G5385*NonHospFrac+theModel!$H5385*NonHospFrac</f>
        <v>426195.99256894377</v>
      </c>
      <c r="N5385" s="266">
        <f t="shared" si="1173"/>
        <v>691113.31021195883</v>
      </c>
      <c r="O5385" s="159"/>
      <c r="P5385" s="265">
        <f t="shared" si="1174"/>
        <v>248346.1073976625</v>
      </c>
      <c r="Q5385" s="265">
        <f t="shared" si="1175"/>
        <v>426194.43792726897</v>
      </c>
      <c r="R5385" s="266">
        <f t="shared" si="1176"/>
        <v>674540.5453249315</v>
      </c>
    </row>
    <row r="5386" spans="1:18" x14ac:dyDescent="0.3">
      <c r="A5386" s="82">
        <v>5355</v>
      </c>
      <c r="B5386" s="94">
        <f t="shared" si="1165"/>
        <v>6.3498530291836129E-45</v>
      </c>
      <c r="C5386" s="179">
        <f t="shared" si="1166"/>
        <v>6.3355288543420207E-45</v>
      </c>
      <c r="D5386" s="166">
        <f t="shared" si="1167"/>
        <v>2.2558277767625785E-3</v>
      </c>
      <c r="E5386" s="167">
        <f t="shared" si="1177"/>
        <v>24.291375447755232</v>
      </c>
      <c r="F5386" s="168">
        <f t="shared" si="1178"/>
        <v>12.082213572340413</v>
      </c>
      <c r="G5386" s="168">
        <f t="shared" si="1168"/>
        <v>419881.36626708589</v>
      </c>
      <c r="H5386" s="168">
        <f t="shared" si="1169"/>
        <v>271310.33852408634</v>
      </c>
      <c r="I5386" s="169">
        <f t="shared" si="1170"/>
        <v>691191.70479117217</v>
      </c>
      <c r="J5386" s="169">
        <f t="shared" si="1172"/>
        <v>647945.54495908751</v>
      </c>
      <c r="K5386" s="95"/>
      <c r="L5386" s="265">
        <f t="shared" si="1171"/>
        <v>264947.36782630067</v>
      </c>
      <c r="M5386" s="265">
        <f>$G5386*NonHospFrac+theModel!$H5386*NonHospFrac</f>
        <v>426244.33696487156</v>
      </c>
      <c r="N5386" s="266">
        <f t="shared" si="1173"/>
        <v>691191.70479117217</v>
      </c>
      <c r="O5386" s="159"/>
      <c r="P5386" s="265">
        <f t="shared" si="1174"/>
        <v>248370.26463382659</v>
      </c>
      <c r="Q5386" s="265">
        <f t="shared" si="1175"/>
        <v>426242.78232319676</v>
      </c>
      <c r="R5386" s="266">
        <f t="shared" si="1176"/>
        <v>674613.04695702333</v>
      </c>
    </row>
    <row r="5387" spans="1:18" x14ac:dyDescent="0.3">
      <c r="A5387" s="82">
        <v>5356</v>
      </c>
      <c r="B5387" s="94">
        <f t="shared" si="1165"/>
        <v>6.2312348583372545E-45</v>
      </c>
      <c r="C5387" s="179">
        <f t="shared" si="1166"/>
        <v>6.2171782656602866E-45</v>
      </c>
      <c r="D5387" s="166">
        <f t="shared" si="1167"/>
        <v>2.2558277767625785E-3</v>
      </c>
      <c r="E5387" s="167">
        <f t="shared" si="1177"/>
        <v>24.291375447755232</v>
      </c>
      <c r="F5387" s="168">
        <f t="shared" si="1178"/>
        <v>12.084469400117175</v>
      </c>
      <c r="G5387" s="168">
        <f t="shared" si="1168"/>
        <v>419959.76084629929</v>
      </c>
      <c r="H5387" s="168">
        <f t="shared" si="1169"/>
        <v>271310.33852408634</v>
      </c>
      <c r="I5387" s="169">
        <f t="shared" si="1170"/>
        <v>691270.09937038564</v>
      </c>
      <c r="J5387" s="169">
        <f t="shared" si="1172"/>
        <v>648008.56351545302</v>
      </c>
      <c r="K5387" s="95"/>
      <c r="L5387" s="265">
        <f t="shared" si="1171"/>
        <v>264977.41800958617</v>
      </c>
      <c r="M5387" s="265">
        <f>$G5387*NonHospFrac+theModel!$H5387*NonHospFrac</f>
        <v>426292.68136079941</v>
      </c>
      <c r="N5387" s="266">
        <f t="shared" si="1173"/>
        <v>691270.09937038552</v>
      </c>
      <c r="O5387" s="159"/>
      <c r="P5387" s="265">
        <f t="shared" si="1174"/>
        <v>248394.42088529409</v>
      </c>
      <c r="Q5387" s="265">
        <f t="shared" si="1175"/>
        <v>426291.12671912462</v>
      </c>
      <c r="R5387" s="266">
        <f t="shared" si="1176"/>
        <v>674685.54760441871</v>
      </c>
    </row>
    <row r="5388" spans="1:18" x14ac:dyDescent="0.3">
      <c r="A5388" s="82">
        <v>5357</v>
      </c>
      <c r="B5388" s="94">
        <f t="shared" si="1165"/>
        <v>6.1148325293994059E-45</v>
      </c>
      <c r="C5388" s="179">
        <f t="shared" si="1166"/>
        <v>6.1010385203293353E-45</v>
      </c>
      <c r="D5388" s="166">
        <f t="shared" si="1167"/>
        <v>2.2558277767625785E-3</v>
      </c>
      <c r="E5388" s="167">
        <f t="shared" si="1177"/>
        <v>24.291375447755232</v>
      </c>
      <c r="F5388" s="168">
        <f t="shared" si="1178"/>
        <v>12.086725227893938</v>
      </c>
      <c r="G5388" s="168">
        <f t="shared" si="1168"/>
        <v>420038.15542551276</v>
      </c>
      <c r="H5388" s="168">
        <f t="shared" si="1169"/>
        <v>271310.33852408634</v>
      </c>
      <c r="I5388" s="169">
        <f t="shared" si="1170"/>
        <v>691348.4939495991</v>
      </c>
      <c r="J5388" s="169">
        <f t="shared" si="1172"/>
        <v>648071.57950305811</v>
      </c>
      <c r="K5388" s="95"/>
      <c r="L5388" s="265">
        <f t="shared" si="1171"/>
        <v>265007.46819287178</v>
      </c>
      <c r="M5388" s="265">
        <f>$G5388*NonHospFrac+theModel!$H5388*NonHospFrac</f>
        <v>426341.02575672726</v>
      </c>
      <c r="N5388" s="266">
        <f t="shared" si="1173"/>
        <v>691348.4939495991</v>
      </c>
      <c r="O5388" s="159"/>
      <c r="P5388" s="265">
        <f t="shared" si="1174"/>
        <v>248418.57615210532</v>
      </c>
      <c r="Q5388" s="265">
        <f t="shared" si="1175"/>
        <v>426339.47111505247</v>
      </c>
      <c r="R5388" s="266">
        <f t="shared" si="1176"/>
        <v>674758.04726715782</v>
      </c>
    </row>
    <row r="5389" spans="1:18" x14ac:dyDescent="0.3">
      <c r="A5389" s="82">
        <v>5358</v>
      </c>
      <c r="B5389" s="94">
        <f t="shared" si="1165"/>
        <v>6.0006046494255567E-45</v>
      </c>
      <c r="C5389" s="179">
        <f t="shared" si="1166"/>
        <v>5.9870683187800124E-45</v>
      </c>
      <c r="D5389" s="166">
        <f t="shared" si="1167"/>
        <v>2.2558277767625785E-3</v>
      </c>
      <c r="E5389" s="167">
        <f t="shared" si="1177"/>
        <v>24.291375447755232</v>
      </c>
      <c r="F5389" s="168">
        <f t="shared" si="1178"/>
        <v>12.0889810556707</v>
      </c>
      <c r="G5389" s="168">
        <f t="shared" si="1168"/>
        <v>420116.55000472616</v>
      </c>
      <c r="H5389" s="168">
        <f t="shared" si="1169"/>
        <v>271310.33852408634</v>
      </c>
      <c r="I5389" s="169">
        <f t="shared" si="1170"/>
        <v>691426.88852881244</v>
      </c>
      <c r="J5389" s="169">
        <f t="shared" si="1172"/>
        <v>648134.59292200732</v>
      </c>
      <c r="K5389" s="95"/>
      <c r="L5389" s="265">
        <f t="shared" si="1171"/>
        <v>265037.51837615739</v>
      </c>
      <c r="M5389" s="265">
        <f>$G5389*NonHospFrac+theModel!$H5389*NonHospFrac</f>
        <v>426389.37015265512</v>
      </c>
      <c r="N5389" s="266">
        <f t="shared" si="1173"/>
        <v>691426.88852881244</v>
      </c>
      <c r="O5389" s="159"/>
      <c r="P5389" s="265">
        <f t="shared" si="1174"/>
        <v>248442.73043430032</v>
      </c>
      <c r="Q5389" s="265">
        <f t="shared" si="1175"/>
        <v>426387.81551098032</v>
      </c>
      <c r="R5389" s="266">
        <f t="shared" si="1176"/>
        <v>674830.5459452807</v>
      </c>
    </row>
    <row r="5390" spans="1:18" x14ac:dyDescent="0.3">
      <c r="A5390" s="82">
        <v>5359</v>
      </c>
      <c r="B5390" s="94">
        <f t="shared" si="1165"/>
        <v>5.8885105987104149E-45</v>
      </c>
      <c r="C5390" s="179">
        <f t="shared" si="1166"/>
        <v>5.8752271329380831E-45</v>
      </c>
      <c r="D5390" s="166">
        <f t="shared" si="1167"/>
        <v>2.2558277767625785E-3</v>
      </c>
      <c r="E5390" s="167">
        <f t="shared" si="1177"/>
        <v>24.291375447755232</v>
      </c>
      <c r="F5390" s="168">
        <f t="shared" si="1178"/>
        <v>12.091236883447463</v>
      </c>
      <c r="G5390" s="168">
        <f t="shared" si="1168"/>
        <v>420194.94458393956</v>
      </c>
      <c r="H5390" s="168">
        <f t="shared" si="1169"/>
        <v>271310.33852408634</v>
      </c>
      <c r="I5390" s="169">
        <f t="shared" si="1170"/>
        <v>691505.28310802591</v>
      </c>
      <c r="J5390" s="169">
        <f t="shared" si="1172"/>
        <v>648197.60377240565</v>
      </c>
      <c r="K5390" s="95"/>
      <c r="L5390" s="265">
        <f t="shared" si="1171"/>
        <v>265067.56855944294</v>
      </c>
      <c r="M5390" s="265">
        <f>$G5390*NonHospFrac+theModel!$H5390*NonHospFrac</f>
        <v>426437.71454858291</v>
      </c>
      <c r="N5390" s="266">
        <f t="shared" si="1173"/>
        <v>691505.28310802579</v>
      </c>
      <c r="O5390" s="159"/>
      <c r="P5390" s="265">
        <f t="shared" si="1174"/>
        <v>248466.8837319192</v>
      </c>
      <c r="Q5390" s="265">
        <f t="shared" si="1175"/>
        <v>426436.15990690811</v>
      </c>
      <c r="R5390" s="266">
        <f t="shared" si="1176"/>
        <v>674903.04363882728</v>
      </c>
    </row>
    <row r="5391" spans="1:18" x14ac:dyDescent="0.3">
      <c r="A5391" s="82">
        <v>5360</v>
      </c>
      <c r="B5391" s="94">
        <f t="shared" si="1165"/>
        <v>5.778510516343515E-45</v>
      </c>
      <c r="C5391" s="179">
        <f t="shared" si="1166"/>
        <v>5.7654751918124331E-45</v>
      </c>
      <c r="D5391" s="166">
        <f t="shared" si="1167"/>
        <v>2.2558277767625785E-3</v>
      </c>
      <c r="E5391" s="167">
        <f t="shared" si="1177"/>
        <v>24.291375447755232</v>
      </c>
      <c r="F5391" s="168">
        <f t="shared" si="1178"/>
        <v>12.093492711224226</v>
      </c>
      <c r="G5391" s="168">
        <f t="shared" si="1168"/>
        <v>420273.33916315302</v>
      </c>
      <c r="H5391" s="168">
        <f t="shared" si="1169"/>
        <v>271310.33852408634</v>
      </c>
      <c r="I5391" s="169">
        <f t="shared" si="1170"/>
        <v>691583.67768723937</v>
      </c>
      <c r="J5391" s="169">
        <f t="shared" si="1172"/>
        <v>648260.61205435765</v>
      </c>
      <c r="K5391" s="95"/>
      <c r="L5391" s="265">
        <f t="shared" si="1171"/>
        <v>265097.61874272855</v>
      </c>
      <c r="M5391" s="265">
        <f>$G5391*NonHospFrac+theModel!$H5391*NonHospFrac</f>
        <v>426486.05894451076</v>
      </c>
      <c r="N5391" s="266">
        <f t="shared" si="1173"/>
        <v>691583.67768723937</v>
      </c>
      <c r="O5391" s="159"/>
      <c r="P5391" s="265">
        <f t="shared" si="1174"/>
        <v>248491.03604500214</v>
      </c>
      <c r="Q5391" s="265">
        <f t="shared" si="1175"/>
        <v>426484.50430283597</v>
      </c>
      <c r="R5391" s="266">
        <f t="shared" si="1176"/>
        <v>674975.54034783808</v>
      </c>
    </row>
    <row r="5392" spans="1:18" x14ac:dyDescent="0.3">
      <c r="A5392" s="82">
        <v>5361</v>
      </c>
      <c r="B5392" s="94">
        <f t="shared" si="1165"/>
        <v>5.6705652860341856E-45</v>
      </c>
      <c r="C5392" s="179">
        <f t="shared" si="1166"/>
        <v>5.6577734673520043E-45</v>
      </c>
      <c r="D5392" s="166">
        <f t="shared" si="1167"/>
        <v>2.2558277767625785E-3</v>
      </c>
      <c r="E5392" s="167">
        <f t="shared" si="1177"/>
        <v>24.291375447755232</v>
      </c>
      <c r="F5392" s="168">
        <f t="shared" si="1178"/>
        <v>12.095748539000988</v>
      </c>
      <c r="G5392" s="168">
        <f t="shared" si="1168"/>
        <v>420351.73374236643</v>
      </c>
      <c r="H5392" s="168">
        <f t="shared" si="1169"/>
        <v>271310.33852408634</v>
      </c>
      <c r="I5392" s="169">
        <f t="shared" si="1170"/>
        <v>691662.07226645271</v>
      </c>
      <c r="J5392" s="169">
        <f t="shared" si="1172"/>
        <v>648323.61776796798</v>
      </c>
      <c r="K5392" s="95"/>
      <c r="L5392" s="265">
        <f t="shared" si="1171"/>
        <v>265127.6689260141</v>
      </c>
      <c r="M5392" s="265">
        <f>$G5392*NonHospFrac+theModel!$H5392*NonHospFrac</f>
        <v>426534.40334043861</v>
      </c>
      <c r="N5392" s="266">
        <f t="shared" si="1173"/>
        <v>691662.07226645271</v>
      </c>
      <c r="O5392" s="159"/>
      <c r="P5392" s="265">
        <f t="shared" si="1174"/>
        <v>248515.1873735892</v>
      </c>
      <c r="Q5392" s="265">
        <f t="shared" si="1175"/>
        <v>426532.84869876382</v>
      </c>
      <c r="R5392" s="266">
        <f t="shared" si="1176"/>
        <v>675048.03607235302</v>
      </c>
    </row>
    <row r="5393" spans="1:18" x14ac:dyDescent="0.3">
      <c r="A5393" s="82">
        <v>5362</v>
      </c>
      <c r="B5393" s="94">
        <f t="shared" si="1165"/>
        <v>5.5646365222025904E-45</v>
      </c>
      <c r="C5393" s="179">
        <f t="shared" si="1166"/>
        <v>5.5520836605682181E-45</v>
      </c>
      <c r="D5393" s="166">
        <f t="shared" si="1167"/>
        <v>2.2558277767625785E-3</v>
      </c>
      <c r="E5393" s="167">
        <f t="shared" si="1177"/>
        <v>24.291375447755232</v>
      </c>
      <c r="F5393" s="168">
        <f t="shared" si="1178"/>
        <v>12.098004366777751</v>
      </c>
      <c r="G5393" s="168">
        <f t="shared" si="1168"/>
        <v>420430.12832157983</v>
      </c>
      <c r="H5393" s="168">
        <f t="shared" si="1169"/>
        <v>271310.33852408634</v>
      </c>
      <c r="I5393" s="169">
        <f t="shared" si="1170"/>
        <v>691740.46684566617</v>
      </c>
      <c r="J5393" s="169">
        <f t="shared" si="1172"/>
        <v>648386.62091334141</v>
      </c>
      <c r="K5393" s="95"/>
      <c r="L5393" s="265">
        <f t="shared" si="1171"/>
        <v>265157.71910929971</v>
      </c>
      <c r="M5393" s="265">
        <f>$G5393*NonHospFrac+theModel!$H5393*NonHospFrac</f>
        <v>426582.74773636647</v>
      </c>
      <c r="N5393" s="266">
        <f t="shared" si="1173"/>
        <v>691740.46684566617</v>
      </c>
      <c r="O5393" s="159"/>
      <c r="P5393" s="265">
        <f t="shared" si="1174"/>
        <v>248539.33771772063</v>
      </c>
      <c r="Q5393" s="265">
        <f t="shared" si="1175"/>
        <v>426581.19309469167</v>
      </c>
      <c r="R5393" s="266">
        <f t="shared" si="1176"/>
        <v>675120.53081241227</v>
      </c>
    </row>
    <row r="5394" spans="1:18" x14ac:dyDescent="0.3">
      <c r="A5394" s="82">
        <v>5363</v>
      </c>
      <c r="B5394" s="94">
        <f t="shared" si="1165"/>
        <v>5.4606865563285197E-45</v>
      </c>
      <c r="C5394" s="179">
        <f t="shared" si="1166"/>
        <v>5.4483681879145601E-45</v>
      </c>
      <c r="D5394" s="166">
        <f t="shared" si="1167"/>
        <v>2.2558277767625785E-3</v>
      </c>
      <c r="E5394" s="167">
        <f t="shared" si="1177"/>
        <v>24.291375447755232</v>
      </c>
      <c r="F5394" s="168">
        <f t="shared" si="1178"/>
        <v>12.100260194554513</v>
      </c>
      <c r="G5394" s="168">
        <f t="shared" si="1168"/>
        <v>420508.52290079324</v>
      </c>
      <c r="H5394" s="168">
        <f t="shared" si="1169"/>
        <v>271310.33852408634</v>
      </c>
      <c r="I5394" s="169">
        <f t="shared" si="1170"/>
        <v>691818.86142487964</v>
      </c>
      <c r="J5394" s="169">
        <f t="shared" si="1172"/>
        <v>648449.62149058271</v>
      </c>
      <c r="K5394" s="95"/>
      <c r="L5394" s="265">
        <f t="shared" si="1171"/>
        <v>265187.76929258526</v>
      </c>
      <c r="M5394" s="265">
        <f>$G5394*NonHospFrac+theModel!$H5394*NonHospFrac</f>
        <v>426631.09213229432</v>
      </c>
      <c r="N5394" s="266">
        <f t="shared" si="1173"/>
        <v>691818.86142487964</v>
      </c>
      <c r="O5394" s="159"/>
      <c r="P5394" s="265">
        <f t="shared" si="1174"/>
        <v>248563.48707743644</v>
      </c>
      <c r="Q5394" s="265">
        <f t="shared" si="1175"/>
        <v>426629.53749061952</v>
      </c>
      <c r="R5394" s="266">
        <f t="shared" si="1176"/>
        <v>675193.02456805599</v>
      </c>
    </row>
    <row r="5395" spans="1:18" x14ac:dyDescent="0.3">
      <c r="A5395" s="82">
        <v>5364</v>
      </c>
      <c r="B5395" s="94">
        <f t="shared" si="1165"/>
        <v>5.3586784235576455E-45</v>
      </c>
      <c r="C5395" s="179">
        <f t="shared" si="1166"/>
        <v>5.346590167923046E-45</v>
      </c>
      <c r="D5395" s="166">
        <f t="shared" si="1167"/>
        <v>2.2558277767625785E-3</v>
      </c>
      <c r="E5395" s="167">
        <f t="shared" si="1177"/>
        <v>24.291375447755232</v>
      </c>
      <c r="F5395" s="168">
        <f t="shared" si="1178"/>
        <v>12.102516022331276</v>
      </c>
      <c r="G5395" s="168">
        <f t="shared" si="1168"/>
        <v>420586.9174800067</v>
      </c>
      <c r="H5395" s="168">
        <f t="shared" si="1169"/>
        <v>271310.33852408634</v>
      </c>
      <c r="I5395" s="169">
        <f t="shared" si="1170"/>
        <v>691897.25600409298</v>
      </c>
      <c r="J5395" s="169">
        <f t="shared" si="1172"/>
        <v>648512.6194997963</v>
      </c>
      <c r="K5395" s="95"/>
      <c r="L5395" s="265">
        <f t="shared" si="1171"/>
        <v>265217.81947587081</v>
      </c>
      <c r="M5395" s="265">
        <f>$G5395*NonHospFrac+theModel!$H5395*NonHospFrac</f>
        <v>426679.43652822217</v>
      </c>
      <c r="N5395" s="266">
        <f t="shared" si="1173"/>
        <v>691897.25600409298</v>
      </c>
      <c r="O5395" s="159"/>
      <c r="P5395" s="265">
        <f t="shared" si="1174"/>
        <v>248587.6354527768</v>
      </c>
      <c r="Q5395" s="265">
        <f t="shared" si="1175"/>
        <v>426677.88188654737</v>
      </c>
      <c r="R5395" s="266">
        <f t="shared" si="1176"/>
        <v>675265.51733932411</v>
      </c>
    </row>
    <row r="5396" spans="1:18" x14ac:dyDescent="0.3">
      <c r="A5396" s="82">
        <v>5365</v>
      </c>
      <c r="B5396" s="94">
        <f t="shared" si="1165"/>
        <v>5.2585758495554798E-45</v>
      </c>
      <c r="C5396" s="179">
        <f t="shared" si="1166"/>
        <v>5.2467134080878399E-45</v>
      </c>
      <c r="D5396" s="166">
        <f t="shared" si="1167"/>
        <v>2.2558277767625785E-3</v>
      </c>
      <c r="E5396" s="167">
        <f t="shared" si="1177"/>
        <v>24.291375447755232</v>
      </c>
      <c r="F5396" s="168">
        <f t="shared" si="1178"/>
        <v>12.104771850108039</v>
      </c>
      <c r="G5396" s="168">
        <f t="shared" si="1168"/>
        <v>420665.3120592201</v>
      </c>
      <c r="H5396" s="168">
        <f t="shared" si="1169"/>
        <v>271310.33852408634</v>
      </c>
      <c r="I5396" s="169">
        <f t="shared" si="1170"/>
        <v>691975.65058330644</v>
      </c>
      <c r="J5396" s="169">
        <f t="shared" si="1172"/>
        <v>648575.61494108709</v>
      </c>
      <c r="K5396" s="95"/>
      <c r="L5396" s="265">
        <f t="shared" si="1171"/>
        <v>265247.86965915642</v>
      </c>
      <c r="M5396" s="265">
        <f>$G5396*NonHospFrac+theModel!$H5396*NonHospFrac</f>
        <v>426727.78092415002</v>
      </c>
      <c r="N5396" s="266">
        <f t="shared" si="1173"/>
        <v>691975.65058330644</v>
      </c>
      <c r="O5396" s="159"/>
      <c r="P5396" s="265">
        <f t="shared" si="1174"/>
        <v>248611.7828437819</v>
      </c>
      <c r="Q5396" s="265">
        <f t="shared" si="1175"/>
        <v>426726.22628247523</v>
      </c>
      <c r="R5396" s="266">
        <f t="shared" si="1176"/>
        <v>675338.00912625715</v>
      </c>
    </row>
    <row r="5397" spans="1:18" x14ac:dyDescent="0.3">
      <c r="A5397" s="82">
        <v>5366</v>
      </c>
      <c r="B5397" s="94">
        <f t="shared" si="1165"/>
        <v>5.1603432376093688E-45</v>
      </c>
      <c r="C5397" s="179">
        <f t="shared" si="1166"/>
        <v>5.1487023919963408E-45</v>
      </c>
      <c r="D5397" s="166">
        <f t="shared" si="1167"/>
        <v>2.2558277767625785E-3</v>
      </c>
      <c r="E5397" s="167">
        <f t="shared" si="1177"/>
        <v>24.291375447755232</v>
      </c>
      <c r="F5397" s="168">
        <f t="shared" si="1178"/>
        <v>12.107027677884801</v>
      </c>
      <c r="G5397" s="168">
        <f t="shared" si="1168"/>
        <v>420743.7066384335</v>
      </c>
      <c r="H5397" s="168">
        <f t="shared" si="1169"/>
        <v>271310.33852408634</v>
      </c>
      <c r="I5397" s="169">
        <f t="shared" si="1170"/>
        <v>692054.04516251991</v>
      </c>
      <c r="J5397" s="169">
        <f t="shared" si="1172"/>
        <v>648638.60781455971</v>
      </c>
      <c r="K5397" s="95"/>
      <c r="L5397" s="265">
        <f t="shared" si="1171"/>
        <v>265277.91984244203</v>
      </c>
      <c r="M5397" s="265">
        <f>$G5397*NonHospFrac+theModel!$H5397*NonHospFrac</f>
        <v>426776.12532007782</v>
      </c>
      <c r="N5397" s="266">
        <f t="shared" si="1173"/>
        <v>692054.04516251991</v>
      </c>
      <c r="O5397" s="159"/>
      <c r="P5397" s="265">
        <f t="shared" si="1174"/>
        <v>248635.92925049178</v>
      </c>
      <c r="Q5397" s="265">
        <f t="shared" si="1175"/>
        <v>426774.57067840302</v>
      </c>
      <c r="R5397" s="266">
        <f t="shared" si="1176"/>
        <v>675410.4999288948</v>
      </c>
    </row>
    <row r="5398" spans="1:18" x14ac:dyDescent="0.3">
      <c r="A5398" s="82">
        <v>5367</v>
      </c>
      <c r="B5398" s="94">
        <f t="shared" si="1165"/>
        <v>5.0639456559690022E-45</v>
      </c>
      <c r="C5398" s="179">
        <f t="shared" si="1166"/>
        <v>5.052522266698251E-45</v>
      </c>
      <c r="D5398" s="166">
        <f t="shared" si="1167"/>
        <v>2.2558277767625785E-3</v>
      </c>
      <c r="E5398" s="167">
        <f t="shared" si="1177"/>
        <v>24.291375447755232</v>
      </c>
      <c r="F5398" s="168">
        <f t="shared" si="1178"/>
        <v>12.109283505661564</v>
      </c>
      <c r="G5398" s="168">
        <f t="shared" si="1168"/>
        <v>420822.10121764697</v>
      </c>
      <c r="H5398" s="168">
        <f t="shared" si="1169"/>
        <v>271310.33852408634</v>
      </c>
      <c r="I5398" s="169">
        <f t="shared" si="1170"/>
        <v>692132.43974173325</v>
      </c>
      <c r="J5398" s="169">
        <f t="shared" si="1172"/>
        <v>648701.59812031873</v>
      </c>
      <c r="K5398" s="95"/>
      <c r="L5398" s="265">
        <f t="shared" si="1171"/>
        <v>265307.97002572758</v>
      </c>
      <c r="M5398" s="265">
        <f>$G5398*NonHospFrac+theModel!$H5398*NonHospFrac</f>
        <v>426824.46971600573</v>
      </c>
      <c r="N5398" s="266">
        <f t="shared" si="1173"/>
        <v>692132.43974173325</v>
      </c>
      <c r="O5398" s="159"/>
      <c r="P5398" s="265">
        <f t="shared" si="1174"/>
        <v>248660.07467294656</v>
      </c>
      <c r="Q5398" s="265">
        <f t="shared" si="1175"/>
        <v>426822.91507433093</v>
      </c>
      <c r="R5398" s="266">
        <f t="shared" si="1176"/>
        <v>675482.98974727746</v>
      </c>
    </row>
    <row r="5399" spans="1:18" x14ac:dyDescent="0.3">
      <c r="A5399" s="82">
        <v>5368</v>
      </c>
      <c r="B5399" s="94">
        <f t="shared" si="1165"/>
        <v>4.9693488254257947E-45</v>
      </c>
      <c r="C5399" s="179">
        <f t="shared" si="1166"/>
        <v>4.9581388303129764E-45</v>
      </c>
      <c r="D5399" s="166">
        <f t="shared" si="1167"/>
        <v>2.2558277767625785E-3</v>
      </c>
      <c r="E5399" s="167">
        <f t="shared" si="1177"/>
        <v>24.291375447755232</v>
      </c>
      <c r="F5399" s="168">
        <f t="shared" si="1178"/>
        <v>12.111539333438326</v>
      </c>
      <c r="G5399" s="168">
        <f t="shared" si="1168"/>
        <v>420900.49579686037</v>
      </c>
      <c r="H5399" s="168">
        <f t="shared" si="1169"/>
        <v>271310.33852408634</v>
      </c>
      <c r="I5399" s="169">
        <f t="shared" si="1170"/>
        <v>692210.83432094671</v>
      </c>
      <c r="J5399" s="169">
        <f t="shared" si="1172"/>
        <v>648764.5858584689</v>
      </c>
      <c r="K5399" s="95"/>
      <c r="L5399" s="265">
        <f t="shared" si="1171"/>
        <v>265338.02020901314</v>
      </c>
      <c r="M5399" s="265">
        <f>$G5399*NonHospFrac+theModel!$H5399*NonHospFrac</f>
        <v>426872.81411193352</v>
      </c>
      <c r="N5399" s="266">
        <f t="shared" si="1173"/>
        <v>692210.8343209466</v>
      </c>
      <c r="O5399" s="159"/>
      <c r="P5399" s="265">
        <f t="shared" si="1174"/>
        <v>248684.21911118639</v>
      </c>
      <c r="Q5399" s="265">
        <f t="shared" si="1175"/>
        <v>426871.25947025872</v>
      </c>
      <c r="R5399" s="266">
        <f t="shared" si="1176"/>
        <v>675555.47858144506</v>
      </c>
    </row>
    <row r="5400" spans="1:18" x14ac:dyDescent="0.3">
      <c r="A5400" s="82">
        <v>5369</v>
      </c>
      <c r="B5400" s="94">
        <f t="shared" si="1165"/>
        <v>4.8765191071219482E-45</v>
      </c>
      <c r="C5400" s="179">
        <f t="shared" si="1166"/>
        <v>4.8655185198661891E-45</v>
      </c>
      <c r="D5400" s="166">
        <f t="shared" si="1167"/>
        <v>2.2558277767625785E-3</v>
      </c>
      <c r="E5400" s="167">
        <f t="shared" si="1177"/>
        <v>24.291375447755232</v>
      </c>
      <c r="F5400" s="168">
        <f t="shared" si="1178"/>
        <v>12.113795161215089</v>
      </c>
      <c r="G5400" s="168">
        <f t="shared" si="1168"/>
        <v>420978.89037607377</v>
      </c>
      <c r="H5400" s="168">
        <f t="shared" si="1169"/>
        <v>271310.33852408634</v>
      </c>
      <c r="I5400" s="169">
        <f t="shared" si="1170"/>
        <v>692289.22890016017</v>
      </c>
      <c r="J5400" s="169">
        <f t="shared" si="1172"/>
        <v>648827.57102911489</v>
      </c>
      <c r="K5400" s="95"/>
      <c r="L5400" s="265">
        <f t="shared" si="1171"/>
        <v>265368.07039229874</v>
      </c>
      <c r="M5400" s="265">
        <f>$G5400*NonHospFrac+theModel!$H5400*NonHospFrac</f>
        <v>426921.15850786137</v>
      </c>
      <c r="N5400" s="266">
        <f t="shared" si="1173"/>
        <v>692289.22890016017</v>
      </c>
      <c r="O5400" s="159"/>
      <c r="P5400" s="265">
        <f t="shared" si="1174"/>
        <v>248708.36256525142</v>
      </c>
      <c r="Q5400" s="265">
        <f t="shared" si="1175"/>
        <v>426919.60386618658</v>
      </c>
      <c r="R5400" s="266">
        <f t="shared" si="1176"/>
        <v>675627.96643143799</v>
      </c>
    </row>
    <row r="5401" spans="1:18" x14ac:dyDescent="0.3">
      <c r="A5401" s="82">
        <v>5370</v>
      </c>
      <c r="B5401" s="94">
        <f t="shared" si="1165"/>
        <v>4.7854234905895363E-45</v>
      </c>
      <c r="C5401" s="179">
        <f t="shared" si="1166"/>
        <v>4.7746283993558925E-45</v>
      </c>
      <c r="D5401" s="166">
        <f t="shared" si="1167"/>
        <v>2.2558277767625785E-3</v>
      </c>
      <c r="E5401" s="167">
        <f t="shared" si="1177"/>
        <v>24.291375447755232</v>
      </c>
      <c r="F5401" s="168">
        <f t="shared" si="1178"/>
        <v>12.116050988991852</v>
      </c>
      <c r="G5401" s="168">
        <f t="shared" si="1168"/>
        <v>421057.28495528724</v>
      </c>
      <c r="H5401" s="168">
        <f t="shared" si="1169"/>
        <v>271310.33852408634</v>
      </c>
      <c r="I5401" s="169">
        <f t="shared" si="1170"/>
        <v>692367.62347937352</v>
      </c>
      <c r="J5401" s="169">
        <f t="shared" si="1172"/>
        <v>648890.55363236123</v>
      </c>
      <c r="K5401" s="95"/>
      <c r="L5401" s="265">
        <f t="shared" si="1171"/>
        <v>265398.12057558435</v>
      </c>
      <c r="M5401" s="265">
        <f>$G5401*NonHospFrac+theModel!$H5401*NonHospFrac</f>
        <v>426969.50290378922</v>
      </c>
      <c r="N5401" s="266">
        <f t="shared" si="1173"/>
        <v>692367.62347937352</v>
      </c>
      <c r="O5401" s="159"/>
      <c r="P5401" s="265">
        <f t="shared" si="1174"/>
        <v>248732.50503518173</v>
      </c>
      <c r="Q5401" s="265">
        <f t="shared" si="1175"/>
        <v>426967.94826211443</v>
      </c>
      <c r="R5401" s="266">
        <f t="shared" si="1176"/>
        <v>675700.45329729619</v>
      </c>
    </row>
    <row r="5402" spans="1:18" x14ac:dyDescent="0.3">
      <c r="A5402" s="82">
        <v>5371</v>
      </c>
      <c r="B5402" s="94">
        <f t="shared" si="1165"/>
        <v>4.6960295820108513E-45</v>
      </c>
      <c r="C5402" s="179">
        <f t="shared" si="1166"/>
        <v>4.6854361480392523E-45</v>
      </c>
      <c r="D5402" s="166">
        <f t="shared" si="1167"/>
        <v>2.2558277767625785E-3</v>
      </c>
      <c r="E5402" s="167">
        <f t="shared" si="1177"/>
        <v>24.291375447755232</v>
      </c>
      <c r="F5402" s="168">
        <f t="shared" si="1178"/>
        <v>12.118306816768614</v>
      </c>
      <c r="G5402" s="168">
        <f t="shared" si="1168"/>
        <v>421135.67953450064</v>
      </c>
      <c r="H5402" s="168">
        <f t="shared" si="1169"/>
        <v>271310.33852408634</v>
      </c>
      <c r="I5402" s="169">
        <f t="shared" si="1170"/>
        <v>692446.01805858698</v>
      </c>
      <c r="J5402" s="169">
        <f t="shared" si="1172"/>
        <v>648953.53366831283</v>
      </c>
      <c r="K5402" s="95"/>
      <c r="L5402" s="265">
        <f t="shared" si="1171"/>
        <v>265428.17075886991</v>
      </c>
      <c r="M5402" s="265">
        <f>$G5402*NonHospFrac+theModel!$H5402*NonHospFrac</f>
        <v>427017.84729971702</v>
      </c>
      <c r="N5402" s="266">
        <f t="shared" si="1173"/>
        <v>692446.01805858687</v>
      </c>
      <c r="O5402" s="159"/>
      <c r="P5402" s="265">
        <f t="shared" si="1174"/>
        <v>248756.64652101739</v>
      </c>
      <c r="Q5402" s="265">
        <f t="shared" si="1175"/>
        <v>427016.29265804222</v>
      </c>
      <c r="R5402" s="266">
        <f t="shared" si="1176"/>
        <v>675772.93917905958</v>
      </c>
    </row>
    <row r="5403" spans="1:18" x14ac:dyDescent="0.3">
      <c r="A5403" s="82">
        <v>5372</v>
      </c>
      <c r="B5403" s="94">
        <f t="shared" si="1165"/>
        <v>4.6083055926998531E-45</v>
      </c>
      <c r="C5403" s="179">
        <f t="shared" si="1166"/>
        <v>4.5979100489400306E-45</v>
      </c>
      <c r="D5403" s="166">
        <f t="shared" si="1167"/>
        <v>2.2558277767625785E-3</v>
      </c>
      <c r="E5403" s="167">
        <f t="shared" si="1177"/>
        <v>24.291375447755232</v>
      </c>
      <c r="F5403" s="168">
        <f t="shared" si="1178"/>
        <v>12.120562644545377</v>
      </c>
      <c r="G5403" s="168">
        <f t="shared" si="1168"/>
        <v>421214.07411371404</v>
      </c>
      <c r="H5403" s="168">
        <f t="shared" si="1169"/>
        <v>271310.33852408634</v>
      </c>
      <c r="I5403" s="169">
        <f t="shared" si="1170"/>
        <v>692524.41263780044</v>
      </c>
      <c r="J5403" s="169">
        <f t="shared" si="1172"/>
        <v>649016.51113707409</v>
      </c>
      <c r="K5403" s="95"/>
      <c r="L5403" s="265">
        <f t="shared" si="1171"/>
        <v>265458.22094215546</v>
      </c>
      <c r="M5403" s="265">
        <f>$G5403*NonHospFrac+theModel!$H5403*NonHospFrac</f>
        <v>427066.19169564487</v>
      </c>
      <c r="N5403" s="266">
        <f t="shared" si="1173"/>
        <v>692524.41263780033</v>
      </c>
      <c r="O5403" s="159"/>
      <c r="P5403" s="265">
        <f t="shared" si="1174"/>
        <v>248780.78702279855</v>
      </c>
      <c r="Q5403" s="265">
        <f t="shared" si="1175"/>
        <v>427064.63705397007</v>
      </c>
      <c r="R5403" s="266">
        <f t="shared" si="1176"/>
        <v>675845.42407676857</v>
      </c>
    </row>
    <row r="5404" spans="1:18" x14ac:dyDescent="0.3">
      <c r="A5404" s="82">
        <v>5373</v>
      </c>
      <c r="B5404" s="94">
        <f t="shared" si="1165"/>
        <v>4.5222203277976857E-45</v>
      </c>
      <c r="C5404" s="179">
        <f t="shared" si="1166"/>
        <v>4.5120189775695994E-45</v>
      </c>
      <c r="D5404" s="166">
        <f t="shared" si="1167"/>
        <v>2.2558277767625785E-3</v>
      </c>
      <c r="E5404" s="167">
        <f t="shared" si="1177"/>
        <v>24.291375447755232</v>
      </c>
      <c r="F5404" s="168">
        <f t="shared" si="1178"/>
        <v>12.122818472322139</v>
      </c>
      <c r="G5404" s="168">
        <f t="shared" si="1168"/>
        <v>421292.46869292745</v>
      </c>
      <c r="H5404" s="168">
        <f t="shared" si="1169"/>
        <v>271310.33852408634</v>
      </c>
      <c r="I5404" s="169">
        <f t="shared" si="1170"/>
        <v>692602.80721701379</v>
      </c>
      <c r="J5404" s="169">
        <f t="shared" si="1172"/>
        <v>649079.48603874969</v>
      </c>
      <c r="K5404" s="95"/>
      <c r="L5404" s="265">
        <f t="shared" si="1171"/>
        <v>265488.27112544107</v>
      </c>
      <c r="M5404" s="265">
        <f>$G5404*NonHospFrac+theModel!$H5404*NonHospFrac</f>
        <v>427114.53609157272</v>
      </c>
      <c r="N5404" s="266">
        <f t="shared" si="1173"/>
        <v>692602.80721701379</v>
      </c>
      <c r="O5404" s="159"/>
      <c r="P5404" s="265">
        <f t="shared" si="1174"/>
        <v>248804.92654056542</v>
      </c>
      <c r="Q5404" s="265">
        <f t="shared" si="1175"/>
        <v>427112.98144989792</v>
      </c>
      <c r="R5404" s="266">
        <f t="shared" si="1176"/>
        <v>675917.90799046331</v>
      </c>
    </row>
    <row r="5405" spans="1:18" x14ac:dyDescent="0.3">
      <c r="A5405" s="82">
        <v>5374</v>
      </c>
      <c r="B5405" s="94">
        <f t="shared" si="1165"/>
        <v>4.4377431751797866E-45</v>
      </c>
      <c r="C5405" s="179">
        <f t="shared" si="1166"/>
        <v>4.4277323908590774E-45</v>
      </c>
      <c r="D5405" s="166">
        <f t="shared" si="1167"/>
        <v>2.2558277767625785E-3</v>
      </c>
      <c r="E5405" s="167">
        <f t="shared" si="1177"/>
        <v>24.291375447755232</v>
      </c>
      <c r="F5405" s="168">
        <f t="shared" si="1178"/>
        <v>12.125074300098902</v>
      </c>
      <c r="G5405" s="168">
        <f t="shared" si="1168"/>
        <v>421370.86327214091</v>
      </c>
      <c r="H5405" s="168">
        <f t="shared" si="1169"/>
        <v>271310.33852408634</v>
      </c>
      <c r="I5405" s="169">
        <f t="shared" si="1170"/>
        <v>692681.20179622725</v>
      </c>
      <c r="J5405" s="169">
        <f t="shared" si="1172"/>
        <v>649142.45837344439</v>
      </c>
      <c r="K5405" s="95"/>
      <c r="L5405" s="265">
        <f t="shared" si="1171"/>
        <v>265518.32130872668</v>
      </c>
      <c r="M5405" s="265">
        <f>$G5405*NonHospFrac+theModel!$H5405*NonHospFrac</f>
        <v>427162.88048750057</v>
      </c>
      <c r="N5405" s="266">
        <f t="shared" si="1173"/>
        <v>692681.20179622725</v>
      </c>
      <c r="O5405" s="159"/>
      <c r="P5405" s="265">
        <f t="shared" si="1174"/>
        <v>248829.06507435799</v>
      </c>
      <c r="Q5405" s="265">
        <f t="shared" si="1175"/>
        <v>427161.32584582578</v>
      </c>
      <c r="R5405" s="266">
        <f t="shared" si="1176"/>
        <v>675990.39092018374</v>
      </c>
    </row>
    <row r="5406" spans="1:18" x14ac:dyDescent="0.3">
      <c r="A5406" s="82">
        <v>5375</v>
      </c>
      <c r="B5406" s="94">
        <f t="shared" si="1165"/>
        <v>4.3548440945701344E-45</v>
      </c>
      <c r="C5406" s="179">
        <f t="shared" si="1166"/>
        <v>4.3450203162981323E-45</v>
      </c>
      <c r="D5406" s="166">
        <f t="shared" si="1167"/>
        <v>2.2558277767625785E-3</v>
      </c>
      <c r="E5406" s="167">
        <f t="shared" si="1177"/>
        <v>24.291375447755232</v>
      </c>
      <c r="F5406" s="168">
        <f t="shared" si="1178"/>
        <v>12.127330127875664</v>
      </c>
      <c r="G5406" s="168">
        <f t="shared" si="1168"/>
        <v>421449.25785135431</v>
      </c>
      <c r="H5406" s="168">
        <f t="shared" si="1169"/>
        <v>271310.33852408634</v>
      </c>
      <c r="I5406" s="169">
        <f t="shared" si="1170"/>
        <v>692759.59637544071</v>
      </c>
      <c r="J5406" s="169">
        <f t="shared" si="1172"/>
        <v>649205.42814126273</v>
      </c>
      <c r="K5406" s="95"/>
      <c r="L5406" s="265">
        <f t="shared" si="1171"/>
        <v>265548.37149201217</v>
      </c>
      <c r="M5406" s="265">
        <f>$G5406*NonHospFrac+theModel!$H5406*NonHospFrac</f>
        <v>427211.22488342843</v>
      </c>
      <c r="N5406" s="266">
        <f t="shared" si="1173"/>
        <v>692759.5963754406</v>
      </c>
      <c r="O5406" s="159"/>
      <c r="P5406" s="265">
        <f t="shared" si="1174"/>
        <v>248853.20262421633</v>
      </c>
      <c r="Q5406" s="265">
        <f t="shared" si="1175"/>
        <v>427209.67024175363</v>
      </c>
      <c r="R5406" s="266">
        <f t="shared" si="1176"/>
        <v>676062.87286597001</v>
      </c>
    </row>
    <row r="5407" spans="1:18" x14ac:dyDescent="0.3">
      <c r="A5407" s="82">
        <v>5376</v>
      </c>
      <c r="B5407" s="94">
        <f t="shared" ref="B5407:B5470" si="1179">Constant*EXP(PowerTerm*(A5407)/7)</f>
        <v>4.2734936068588645E-45</v>
      </c>
      <c r="C5407" s="179">
        <f t="shared" ref="C5407:C5470" si="1180">(1-theFloor)*B5407</f>
        <v>4.2638533412766948E-45</v>
      </c>
      <c r="D5407" s="166">
        <f t="shared" ref="D5407:D5470" si="1181">theFloor</f>
        <v>2.2558277767625785E-3</v>
      </c>
      <c r="E5407" s="167">
        <f t="shared" si="1177"/>
        <v>24.291375447755232</v>
      </c>
      <c r="F5407" s="168">
        <f t="shared" si="1178"/>
        <v>12.129585955652427</v>
      </c>
      <c r="G5407" s="168">
        <f t="shared" ref="G5407:G5470" si="1182">$B$22*F5407*totInfected/365.25</f>
        <v>421527.65243056772</v>
      </c>
      <c r="H5407" s="168">
        <f t="shared" ref="H5407:H5470" si="1183">lostQALYs_Injured*E5407*totInfected/365.25</f>
        <v>271310.33852408634</v>
      </c>
      <c r="I5407" s="169">
        <f t="shared" ref="I5407:I5470" si="1184">H5407+G5407</f>
        <v>692837.99095465406</v>
      </c>
      <c r="J5407" s="169">
        <f t="shared" si="1172"/>
        <v>649268.39534230938</v>
      </c>
      <c r="K5407" s="95"/>
      <c r="L5407" s="265">
        <f t="shared" ref="L5407:L5470" si="1185">$G5407*HospFrac+$H5407*HospFrac</f>
        <v>265578.42167529778</v>
      </c>
      <c r="M5407" s="265">
        <f>$G5407*NonHospFrac+theModel!$H5407*NonHospFrac</f>
        <v>427259.56927935628</v>
      </c>
      <c r="N5407" s="266">
        <f t="shared" si="1173"/>
        <v>692837.99095465406</v>
      </c>
      <c r="O5407" s="159"/>
      <c r="P5407" s="265">
        <f t="shared" si="1174"/>
        <v>248877.3391901807</v>
      </c>
      <c r="Q5407" s="265">
        <f t="shared" si="1175"/>
        <v>427258.01463768148</v>
      </c>
      <c r="R5407" s="266">
        <f t="shared" si="1176"/>
        <v>676135.35382786219</v>
      </c>
    </row>
    <row r="5408" spans="1:18" x14ac:dyDescent="0.3">
      <c r="A5408" s="82">
        <v>5377</v>
      </c>
      <c r="B5408" s="94">
        <f t="shared" si="1179"/>
        <v>4.1936627836194207E-45</v>
      </c>
      <c r="C5408" s="179">
        <f t="shared" si="1180"/>
        <v>4.1842026026257564E-45</v>
      </c>
      <c r="D5408" s="166">
        <f t="shared" si="1181"/>
        <v>2.2558277767625785E-3</v>
      </c>
      <c r="E5408" s="167">
        <f t="shared" si="1177"/>
        <v>24.291375447755232</v>
      </c>
      <c r="F5408" s="168">
        <f t="shared" si="1178"/>
        <v>12.13184178342919</v>
      </c>
      <c r="G5408" s="168">
        <f t="shared" si="1182"/>
        <v>421606.04700978118</v>
      </c>
      <c r="H5408" s="168">
        <f t="shared" si="1183"/>
        <v>271310.33852408634</v>
      </c>
      <c r="I5408" s="169">
        <f t="shared" si="1184"/>
        <v>692916.38553386752</v>
      </c>
      <c r="J5408" s="169">
        <f t="shared" ref="J5408:J5471" si="1186">J5407+(I5408-I5407)/(1+discountDaily)^A5408</f>
        <v>649331.35997668898</v>
      </c>
      <c r="K5408" s="95"/>
      <c r="L5408" s="265">
        <f t="shared" si="1185"/>
        <v>265608.47185858339</v>
      </c>
      <c r="M5408" s="265">
        <f>$G5408*NonHospFrac+theModel!$H5408*NonHospFrac</f>
        <v>427307.91367528413</v>
      </c>
      <c r="N5408" s="266">
        <f t="shared" ref="N5408:N5471" si="1187">L5408+M5408</f>
        <v>692916.38553386752</v>
      </c>
      <c r="O5408" s="159"/>
      <c r="P5408" s="265">
        <f t="shared" ref="P5408:P5471" si="1188">P5407+(L5408-L5407)/(1+discountDaily)^A5408</f>
        <v>248901.47477229114</v>
      </c>
      <c r="Q5408" s="265">
        <f t="shared" ref="Q5408:Q5471" si="1189">Q5407+(M5408-M5407)/(1+discountDaily)^B5408</f>
        <v>427306.35903360933</v>
      </c>
      <c r="R5408" s="266">
        <f t="shared" ref="R5408:R5471" si="1190">P5408+Q5408</f>
        <v>676207.83380590053</v>
      </c>
    </row>
    <row r="5409" spans="1:18" x14ac:dyDescent="0.3">
      <c r="A5409" s="82">
        <v>5378</v>
      </c>
      <c r="B5409" s="94">
        <f t="shared" si="1179"/>
        <v>4.1153232368215419E-45</v>
      </c>
      <c r="C5409" s="179">
        <f t="shared" si="1180"/>
        <v>4.1060397763535634E-45</v>
      </c>
      <c r="D5409" s="166">
        <f t="shared" si="1181"/>
        <v>2.2558277767625785E-3</v>
      </c>
      <c r="E5409" s="167">
        <f t="shared" ref="E5409:E5472" si="1191">C5409+E5408</f>
        <v>24.291375447755232</v>
      </c>
      <c r="F5409" s="168">
        <f t="shared" ref="F5409:F5472" si="1192">D5409+F5408</f>
        <v>12.134097611205952</v>
      </c>
      <c r="G5409" s="168">
        <f t="shared" si="1182"/>
        <v>421684.44158899458</v>
      </c>
      <c r="H5409" s="168">
        <f t="shared" si="1183"/>
        <v>271310.33852408634</v>
      </c>
      <c r="I5409" s="169">
        <f t="shared" si="1184"/>
        <v>692994.78011308098</v>
      </c>
      <c r="J5409" s="169">
        <f t="shared" si="1186"/>
        <v>649394.3220445062</v>
      </c>
      <c r="K5409" s="95"/>
      <c r="L5409" s="265">
        <f t="shared" si="1185"/>
        <v>265638.52204186894</v>
      </c>
      <c r="M5409" s="265">
        <f>$G5409*NonHospFrac+theModel!$H5409*NonHospFrac</f>
        <v>427356.25807121198</v>
      </c>
      <c r="N5409" s="266">
        <f t="shared" si="1187"/>
        <v>692994.78011308098</v>
      </c>
      <c r="O5409" s="159"/>
      <c r="P5409" s="265">
        <f t="shared" si="1188"/>
        <v>248925.60937058768</v>
      </c>
      <c r="Q5409" s="265">
        <f t="shared" si="1189"/>
        <v>427354.70342953719</v>
      </c>
      <c r="R5409" s="266">
        <f t="shared" si="1190"/>
        <v>676280.31280012487</v>
      </c>
    </row>
    <row r="5410" spans="1:18" x14ac:dyDescent="0.3">
      <c r="A5410" s="82">
        <v>5379</v>
      </c>
      <c r="B5410" s="94">
        <f t="shared" si="1179"/>
        <v>4.0384471087364103E-45</v>
      </c>
      <c r="C5410" s="179">
        <f t="shared" si="1180"/>
        <v>4.0293370675735361E-45</v>
      </c>
      <c r="D5410" s="166">
        <f t="shared" si="1181"/>
        <v>2.2558277767625785E-3</v>
      </c>
      <c r="E5410" s="167">
        <f t="shared" si="1191"/>
        <v>24.291375447755232</v>
      </c>
      <c r="F5410" s="168">
        <f t="shared" si="1192"/>
        <v>12.136353438982715</v>
      </c>
      <c r="G5410" s="168">
        <f t="shared" si="1182"/>
        <v>421762.83616820798</v>
      </c>
      <c r="H5410" s="168">
        <f t="shared" si="1183"/>
        <v>271310.33852408634</v>
      </c>
      <c r="I5410" s="169">
        <f t="shared" si="1184"/>
        <v>693073.17469229433</v>
      </c>
      <c r="J5410" s="169">
        <f t="shared" si="1186"/>
        <v>649457.28154586547</v>
      </c>
      <c r="K5410" s="95"/>
      <c r="L5410" s="265">
        <f t="shared" si="1185"/>
        <v>265668.57222515449</v>
      </c>
      <c r="M5410" s="265">
        <f>$G5410*NonHospFrac+theModel!$H5410*NonHospFrac</f>
        <v>427404.60246713978</v>
      </c>
      <c r="N5410" s="266">
        <f t="shared" si="1187"/>
        <v>693073.17469229433</v>
      </c>
      <c r="O5410" s="159"/>
      <c r="P5410" s="265">
        <f t="shared" si="1188"/>
        <v>248949.7429851105</v>
      </c>
      <c r="Q5410" s="265">
        <f t="shared" si="1189"/>
        <v>427403.04782546498</v>
      </c>
      <c r="R5410" s="266">
        <f t="shared" si="1190"/>
        <v>676352.79081057548</v>
      </c>
    </row>
    <row r="5411" spans="1:18" x14ac:dyDescent="0.3">
      <c r="A5411" s="82">
        <v>5380</v>
      </c>
      <c r="B5411" s="94">
        <f t="shared" si="1179"/>
        <v>3.9630070620303739E-45</v>
      </c>
      <c r="C5411" s="179">
        <f t="shared" si="1180"/>
        <v>3.9540672006203396E-45</v>
      </c>
      <c r="D5411" s="166">
        <f t="shared" si="1181"/>
        <v>2.2558277767625785E-3</v>
      </c>
      <c r="E5411" s="167">
        <f t="shared" si="1191"/>
        <v>24.291375447755232</v>
      </c>
      <c r="F5411" s="168">
        <f t="shared" si="1192"/>
        <v>12.138609266759477</v>
      </c>
      <c r="G5411" s="168">
        <f t="shared" si="1182"/>
        <v>421841.23074742145</v>
      </c>
      <c r="H5411" s="168">
        <f t="shared" si="1183"/>
        <v>271310.33852408634</v>
      </c>
      <c r="I5411" s="169">
        <f t="shared" si="1184"/>
        <v>693151.56927150779</v>
      </c>
      <c r="J5411" s="169">
        <f t="shared" si="1186"/>
        <v>649520.23848087154</v>
      </c>
      <c r="K5411" s="95"/>
      <c r="L5411" s="265">
        <f t="shared" si="1185"/>
        <v>265698.6224084401</v>
      </c>
      <c r="M5411" s="265">
        <f>$G5411*NonHospFrac+theModel!$H5411*NonHospFrac</f>
        <v>427452.94686306769</v>
      </c>
      <c r="N5411" s="266">
        <f t="shared" si="1187"/>
        <v>693151.56927150779</v>
      </c>
      <c r="O5411" s="159"/>
      <c r="P5411" s="265">
        <f t="shared" si="1188"/>
        <v>248973.87561589971</v>
      </c>
      <c r="Q5411" s="265">
        <f t="shared" si="1189"/>
        <v>427451.39222139289</v>
      </c>
      <c r="R5411" s="266">
        <f t="shared" si="1190"/>
        <v>676425.26783729263</v>
      </c>
    </row>
    <row r="5412" spans="1:18" x14ac:dyDescent="0.3">
      <c r="A5412" s="82">
        <v>5381</v>
      </c>
      <c r="B5412" s="94">
        <f t="shared" si="1179"/>
        <v>3.8889762700437317E-45</v>
      </c>
      <c r="C5412" s="179">
        <f t="shared" si="1180"/>
        <v>3.8802034093505966E-45</v>
      </c>
      <c r="D5412" s="166">
        <f t="shared" si="1181"/>
        <v>2.2558277767625785E-3</v>
      </c>
      <c r="E5412" s="167">
        <f t="shared" si="1191"/>
        <v>24.291375447755232</v>
      </c>
      <c r="F5412" s="168">
        <f t="shared" si="1192"/>
        <v>12.14086509453624</v>
      </c>
      <c r="G5412" s="168">
        <f t="shared" si="1182"/>
        <v>421919.62532663485</v>
      </c>
      <c r="H5412" s="168">
        <f t="shared" si="1183"/>
        <v>271310.33852408634</v>
      </c>
      <c r="I5412" s="169">
        <f t="shared" si="1184"/>
        <v>693229.96385072125</v>
      </c>
      <c r="J5412" s="169">
        <f t="shared" si="1186"/>
        <v>649583.19284962909</v>
      </c>
      <c r="K5412" s="95"/>
      <c r="L5412" s="265">
        <f t="shared" si="1185"/>
        <v>265728.67259172571</v>
      </c>
      <c r="M5412" s="265">
        <f>$G5412*NonHospFrac+theModel!$H5412*NonHospFrac</f>
        <v>427501.29125899548</v>
      </c>
      <c r="N5412" s="266">
        <f t="shared" si="1187"/>
        <v>693229.96385072125</v>
      </c>
      <c r="O5412" s="159"/>
      <c r="P5412" s="265">
        <f t="shared" si="1188"/>
        <v>248998.00726299538</v>
      </c>
      <c r="Q5412" s="265">
        <f t="shared" si="1189"/>
        <v>427499.73661732068</v>
      </c>
      <c r="R5412" s="266">
        <f t="shared" si="1190"/>
        <v>676497.74388031603</v>
      </c>
    </row>
    <row r="5413" spans="1:18" x14ac:dyDescent="0.3">
      <c r="A5413" s="82">
        <v>5382</v>
      </c>
      <c r="B5413" s="94">
        <f t="shared" si="1179"/>
        <v>3.8163284072511591E-45</v>
      </c>
      <c r="C5413" s="179">
        <f t="shared" si="1180"/>
        <v>3.8077194276248336E-45</v>
      </c>
      <c r="D5413" s="166">
        <f t="shared" si="1181"/>
        <v>2.2558277767625785E-3</v>
      </c>
      <c r="E5413" s="167">
        <f t="shared" si="1191"/>
        <v>24.291375447755232</v>
      </c>
      <c r="F5413" s="168">
        <f t="shared" si="1192"/>
        <v>12.143120922313003</v>
      </c>
      <c r="G5413" s="168">
        <f t="shared" si="1182"/>
        <v>421998.01990584825</v>
      </c>
      <c r="H5413" s="168">
        <f t="shared" si="1183"/>
        <v>271310.33852408634</v>
      </c>
      <c r="I5413" s="169">
        <f t="shared" si="1184"/>
        <v>693308.3584299346</v>
      </c>
      <c r="J5413" s="169">
        <f t="shared" si="1186"/>
        <v>649646.14465224254</v>
      </c>
      <c r="K5413" s="95"/>
      <c r="L5413" s="265">
        <f t="shared" si="1185"/>
        <v>265758.72277501127</v>
      </c>
      <c r="M5413" s="265">
        <f>$G5413*NonHospFrac+theModel!$H5413*NonHospFrac</f>
        <v>427549.63565492327</v>
      </c>
      <c r="N5413" s="266">
        <f t="shared" si="1187"/>
        <v>693308.3584299346</v>
      </c>
      <c r="O5413" s="159"/>
      <c r="P5413" s="265">
        <f t="shared" si="1188"/>
        <v>249022.13792643757</v>
      </c>
      <c r="Q5413" s="265">
        <f t="shared" si="1189"/>
        <v>427548.08101324848</v>
      </c>
      <c r="R5413" s="266">
        <f t="shared" si="1190"/>
        <v>676570.21893968608</v>
      </c>
    </row>
    <row r="5414" spans="1:18" x14ac:dyDescent="0.3">
      <c r="A5414" s="82">
        <v>5383</v>
      </c>
      <c r="B5414" s="94">
        <f t="shared" si="1179"/>
        <v>3.7450376399000182E-45</v>
      </c>
      <c r="C5414" s="179">
        <f t="shared" si="1180"/>
        <v>3.7365894799669101E-45</v>
      </c>
      <c r="D5414" s="166">
        <f t="shared" si="1181"/>
        <v>2.2558277767625785E-3</v>
      </c>
      <c r="E5414" s="167">
        <f t="shared" si="1191"/>
        <v>24.291375447755232</v>
      </c>
      <c r="F5414" s="168">
        <f t="shared" si="1192"/>
        <v>12.145376750089765</v>
      </c>
      <c r="G5414" s="168">
        <f t="shared" si="1182"/>
        <v>422076.41448506166</v>
      </c>
      <c r="H5414" s="168">
        <f t="shared" si="1183"/>
        <v>271310.33852408634</v>
      </c>
      <c r="I5414" s="169">
        <f t="shared" si="1184"/>
        <v>693386.75300914794</v>
      </c>
      <c r="J5414" s="169">
        <f t="shared" si="1186"/>
        <v>649709.09388881654</v>
      </c>
      <c r="K5414" s="95"/>
      <c r="L5414" s="265">
        <f t="shared" si="1185"/>
        <v>265788.77295829682</v>
      </c>
      <c r="M5414" s="265">
        <f>$G5414*NonHospFrac+theModel!$H5414*NonHospFrac</f>
        <v>427597.98005085113</v>
      </c>
      <c r="N5414" s="266">
        <f t="shared" si="1187"/>
        <v>693386.75300914794</v>
      </c>
      <c r="O5414" s="159"/>
      <c r="P5414" s="265">
        <f t="shared" si="1188"/>
        <v>249046.2676062664</v>
      </c>
      <c r="Q5414" s="265">
        <f t="shared" si="1189"/>
        <v>427596.42540917633</v>
      </c>
      <c r="R5414" s="266">
        <f t="shared" si="1190"/>
        <v>676642.6930154427</v>
      </c>
    </row>
    <row r="5415" spans="1:18" x14ac:dyDescent="0.3">
      <c r="A5415" s="82">
        <v>5384</v>
      </c>
      <c r="B5415" s="94">
        <f t="shared" si="1179"/>
        <v>3.6750786168244115E-45</v>
      </c>
      <c r="C5415" s="179">
        <f t="shared" si="1180"/>
        <v>3.6667882723987929E-45</v>
      </c>
      <c r="D5415" s="166">
        <f t="shared" si="1181"/>
        <v>2.2558277767625785E-3</v>
      </c>
      <c r="E5415" s="167">
        <f t="shared" si="1191"/>
        <v>24.291375447755232</v>
      </c>
      <c r="F5415" s="168">
        <f t="shared" si="1192"/>
        <v>12.147632577866528</v>
      </c>
      <c r="G5415" s="168">
        <f t="shared" si="1182"/>
        <v>422154.80906427512</v>
      </c>
      <c r="H5415" s="168">
        <f t="shared" si="1183"/>
        <v>271310.33852408634</v>
      </c>
      <c r="I5415" s="169">
        <f t="shared" si="1184"/>
        <v>693465.14758836152</v>
      </c>
      <c r="J5415" s="169">
        <f t="shared" si="1186"/>
        <v>649772.04055945587</v>
      </c>
      <c r="K5415" s="95"/>
      <c r="L5415" s="265">
        <f t="shared" si="1185"/>
        <v>265818.82314158243</v>
      </c>
      <c r="M5415" s="265">
        <f>$G5415*NonHospFrac+theModel!$H5415*NonHospFrac</f>
        <v>427646.32444677898</v>
      </c>
      <c r="N5415" s="266">
        <f t="shared" si="1187"/>
        <v>693465.1475883614</v>
      </c>
      <c r="O5415" s="159"/>
      <c r="P5415" s="265">
        <f t="shared" si="1188"/>
        <v>249070.39630252201</v>
      </c>
      <c r="Q5415" s="265">
        <f t="shared" si="1189"/>
        <v>427644.76980510418</v>
      </c>
      <c r="R5415" s="266">
        <f t="shared" si="1190"/>
        <v>676715.16610762617</v>
      </c>
    </row>
    <row r="5416" spans="1:18" x14ac:dyDescent="0.3">
      <c r="A5416" s="82">
        <v>5385</v>
      </c>
      <c r="B5416" s="94">
        <f t="shared" si="1179"/>
        <v>3.6064264604294393E-45</v>
      </c>
      <c r="C5416" s="179">
        <f t="shared" si="1180"/>
        <v>3.5982909834451512E-45</v>
      </c>
      <c r="D5416" s="166">
        <f t="shared" si="1181"/>
        <v>2.2558277767625785E-3</v>
      </c>
      <c r="E5416" s="167">
        <f t="shared" si="1191"/>
        <v>24.291375447755232</v>
      </c>
      <c r="F5416" s="168">
        <f t="shared" si="1192"/>
        <v>12.14988840564329</v>
      </c>
      <c r="G5416" s="168">
        <f t="shared" si="1182"/>
        <v>422233.20364348852</v>
      </c>
      <c r="H5416" s="168">
        <f t="shared" si="1183"/>
        <v>271310.33852408634</v>
      </c>
      <c r="I5416" s="169">
        <f t="shared" si="1184"/>
        <v>693543.54216757487</v>
      </c>
      <c r="J5416" s="169">
        <f t="shared" si="1186"/>
        <v>649834.98466426483</v>
      </c>
      <c r="K5416" s="95"/>
      <c r="L5416" s="265">
        <f t="shared" si="1185"/>
        <v>265848.87332486804</v>
      </c>
      <c r="M5416" s="265">
        <f>$G5416*NonHospFrac+theModel!$H5416*NonHospFrac</f>
        <v>427694.66884270683</v>
      </c>
      <c r="N5416" s="266">
        <f t="shared" si="1187"/>
        <v>693543.54216757487</v>
      </c>
      <c r="O5416" s="159"/>
      <c r="P5416" s="265">
        <f t="shared" si="1188"/>
        <v>249094.52401524447</v>
      </c>
      <c r="Q5416" s="265">
        <f t="shared" si="1189"/>
        <v>427693.11420103203</v>
      </c>
      <c r="R5416" s="266">
        <f t="shared" si="1190"/>
        <v>676787.63821627654</v>
      </c>
    </row>
    <row r="5417" spans="1:18" x14ac:dyDescent="0.3">
      <c r="A5417" s="82">
        <v>5386</v>
      </c>
      <c r="B5417" s="94">
        <f t="shared" si="1179"/>
        <v>3.5390567578455164E-45</v>
      </c>
      <c r="C5417" s="179">
        <f t="shared" si="1180"/>
        <v>3.5310732553076292E-45</v>
      </c>
      <c r="D5417" s="166">
        <f t="shared" si="1181"/>
        <v>2.2558277767625785E-3</v>
      </c>
      <c r="E5417" s="167">
        <f t="shared" si="1191"/>
        <v>24.291375447755232</v>
      </c>
      <c r="F5417" s="168">
        <f t="shared" si="1192"/>
        <v>12.152144233420053</v>
      </c>
      <c r="G5417" s="168">
        <f t="shared" si="1182"/>
        <v>422311.59822270193</v>
      </c>
      <c r="H5417" s="168">
        <f t="shared" si="1183"/>
        <v>271310.33852408634</v>
      </c>
      <c r="I5417" s="169">
        <f t="shared" si="1184"/>
        <v>693621.93674678821</v>
      </c>
      <c r="J5417" s="169">
        <f t="shared" si="1186"/>
        <v>649897.92620334821</v>
      </c>
      <c r="K5417" s="95"/>
      <c r="L5417" s="265">
        <f t="shared" si="1185"/>
        <v>265878.92350815353</v>
      </c>
      <c r="M5417" s="265">
        <f>$G5417*NonHospFrac+theModel!$H5417*NonHospFrac</f>
        <v>427743.01323863468</v>
      </c>
      <c r="N5417" s="266">
        <f t="shared" si="1187"/>
        <v>693621.93674678821</v>
      </c>
      <c r="O5417" s="159"/>
      <c r="P5417" s="265">
        <f t="shared" si="1188"/>
        <v>249118.65074447379</v>
      </c>
      <c r="Q5417" s="265">
        <f t="shared" si="1189"/>
        <v>427741.45859695988</v>
      </c>
      <c r="R5417" s="266">
        <f t="shared" si="1190"/>
        <v>676860.10934143374</v>
      </c>
    </row>
    <row r="5418" spans="1:18" x14ac:dyDescent="0.3">
      <c r="A5418" s="82">
        <v>5387</v>
      </c>
      <c r="B5418" s="94">
        <f t="shared" si="1179"/>
        <v>3.4729455522462644E-45</v>
      </c>
      <c r="C5418" s="179">
        <f t="shared" si="1180"/>
        <v>3.4651111852023231E-45</v>
      </c>
      <c r="D5418" s="166">
        <f t="shared" si="1181"/>
        <v>2.2558277767625785E-3</v>
      </c>
      <c r="E5418" s="167">
        <f t="shared" si="1191"/>
        <v>24.291375447755232</v>
      </c>
      <c r="F5418" s="168">
        <f t="shared" si="1192"/>
        <v>12.154400061196815</v>
      </c>
      <c r="G5418" s="168">
        <f t="shared" si="1182"/>
        <v>422389.99280191539</v>
      </c>
      <c r="H5418" s="168">
        <f t="shared" si="1183"/>
        <v>271310.33852408634</v>
      </c>
      <c r="I5418" s="169">
        <f t="shared" si="1184"/>
        <v>693700.33132600179</v>
      </c>
      <c r="J5418" s="169">
        <f t="shared" si="1186"/>
        <v>649960.86517681065</v>
      </c>
      <c r="K5418" s="95"/>
      <c r="L5418" s="265">
        <f t="shared" si="1185"/>
        <v>265908.97369143914</v>
      </c>
      <c r="M5418" s="265">
        <f>$G5418*NonHospFrac+theModel!$H5418*NonHospFrac</f>
        <v>427791.35763456253</v>
      </c>
      <c r="N5418" s="266">
        <f t="shared" si="1187"/>
        <v>693700.33132600167</v>
      </c>
      <c r="O5418" s="159"/>
      <c r="P5418" s="265">
        <f t="shared" si="1188"/>
        <v>249142.77649025022</v>
      </c>
      <c r="Q5418" s="265">
        <f t="shared" si="1189"/>
        <v>427789.80299288774</v>
      </c>
      <c r="R5418" s="266">
        <f t="shared" si="1190"/>
        <v>676932.57948313793</v>
      </c>
    </row>
    <row r="5419" spans="1:18" x14ac:dyDescent="0.3">
      <c r="A5419" s="82">
        <v>5388</v>
      </c>
      <c r="B5419" s="94">
        <f t="shared" si="1179"/>
        <v>3.4080693343302252E-45</v>
      </c>
      <c r="C5419" s="179">
        <f t="shared" si="1180"/>
        <v>3.4003813168607105E-45</v>
      </c>
      <c r="D5419" s="166">
        <f t="shared" si="1181"/>
        <v>2.2558277767625785E-3</v>
      </c>
      <c r="E5419" s="167">
        <f t="shared" si="1191"/>
        <v>24.291375447755232</v>
      </c>
      <c r="F5419" s="168">
        <f t="shared" si="1192"/>
        <v>12.156655888973578</v>
      </c>
      <c r="G5419" s="168">
        <f t="shared" si="1182"/>
        <v>422468.38738112879</v>
      </c>
      <c r="H5419" s="168">
        <f t="shared" si="1183"/>
        <v>271310.33852408634</v>
      </c>
      <c r="I5419" s="169">
        <f t="shared" si="1184"/>
        <v>693778.72590521513</v>
      </c>
      <c r="J5419" s="169">
        <f t="shared" si="1186"/>
        <v>650023.80158475647</v>
      </c>
      <c r="K5419" s="95"/>
      <c r="L5419" s="265">
        <f t="shared" si="1185"/>
        <v>265939.02387472475</v>
      </c>
      <c r="M5419" s="265">
        <f>$G5419*NonHospFrac+theModel!$H5419*NonHospFrac</f>
        <v>427839.70203049039</v>
      </c>
      <c r="N5419" s="266">
        <f t="shared" si="1187"/>
        <v>693778.72590521513</v>
      </c>
      <c r="O5419" s="159"/>
      <c r="P5419" s="265">
        <f t="shared" si="1188"/>
        <v>249166.90125261375</v>
      </c>
      <c r="Q5419" s="265">
        <f t="shared" si="1189"/>
        <v>427838.14738881559</v>
      </c>
      <c r="R5419" s="266">
        <f t="shared" si="1190"/>
        <v>677005.04864142928</v>
      </c>
    </row>
    <row r="5420" spans="1:18" x14ac:dyDescent="0.3">
      <c r="A5420" s="82">
        <v>5389</v>
      </c>
      <c r="B5420" s="94">
        <f t="shared" si="1179"/>
        <v>3.3444050339600962E-45</v>
      </c>
      <c r="C5420" s="179">
        <f t="shared" si="1180"/>
        <v>3.3368606321877445E-45</v>
      </c>
      <c r="D5420" s="166">
        <f t="shared" si="1181"/>
        <v>2.2558277767625785E-3</v>
      </c>
      <c r="E5420" s="167">
        <f t="shared" si="1191"/>
        <v>24.291375447755232</v>
      </c>
      <c r="F5420" s="168">
        <f t="shared" si="1192"/>
        <v>12.158911716750341</v>
      </c>
      <c r="G5420" s="168">
        <f t="shared" si="1182"/>
        <v>422546.7819603422</v>
      </c>
      <c r="H5420" s="168">
        <f t="shared" si="1183"/>
        <v>271310.33852408634</v>
      </c>
      <c r="I5420" s="169">
        <f t="shared" si="1184"/>
        <v>693857.12048442848</v>
      </c>
      <c r="J5420" s="169">
        <f t="shared" si="1186"/>
        <v>650086.73542729043</v>
      </c>
      <c r="K5420" s="95"/>
      <c r="L5420" s="265">
        <f t="shared" si="1185"/>
        <v>265969.0740580103</v>
      </c>
      <c r="M5420" s="265">
        <f>$G5420*NonHospFrac+theModel!$H5420*NonHospFrac</f>
        <v>427888.04642641824</v>
      </c>
      <c r="N5420" s="266">
        <f t="shared" si="1187"/>
        <v>693857.12048442848</v>
      </c>
      <c r="O5420" s="159"/>
      <c r="P5420" s="265">
        <f t="shared" si="1188"/>
        <v>249191.02503160443</v>
      </c>
      <c r="Q5420" s="265">
        <f t="shared" si="1189"/>
        <v>427886.49178474344</v>
      </c>
      <c r="R5420" s="266">
        <f t="shared" si="1190"/>
        <v>677077.51681634784</v>
      </c>
    </row>
    <row r="5421" spans="1:18" x14ac:dyDescent="0.3">
      <c r="A5421" s="82">
        <v>5390</v>
      </c>
      <c r="B5421" s="94">
        <f t="shared" si="1179"/>
        <v>3.28193001195972E-45</v>
      </c>
      <c r="C5421" s="179">
        <f t="shared" si="1180"/>
        <v>3.2745265430773506E-45</v>
      </c>
      <c r="D5421" s="166">
        <f t="shared" si="1181"/>
        <v>2.2558277767625785E-3</v>
      </c>
      <c r="E5421" s="167">
        <f t="shared" si="1191"/>
        <v>24.291375447755232</v>
      </c>
      <c r="F5421" s="168">
        <f t="shared" si="1192"/>
        <v>12.161167544527103</v>
      </c>
      <c r="G5421" s="168">
        <f t="shared" si="1182"/>
        <v>422625.17653955566</v>
      </c>
      <c r="H5421" s="168">
        <f t="shared" si="1183"/>
        <v>271310.33852408634</v>
      </c>
      <c r="I5421" s="169">
        <f t="shared" si="1184"/>
        <v>693935.51506364206</v>
      </c>
      <c r="J5421" s="169">
        <f t="shared" si="1186"/>
        <v>650149.66670451721</v>
      </c>
      <c r="K5421" s="95"/>
      <c r="L5421" s="265">
        <f t="shared" si="1185"/>
        <v>265999.12424129591</v>
      </c>
      <c r="M5421" s="265">
        <f>$G5421*NonHospFrac+theModel!$H5421*NonHospFrac</f>
        <v>427936.39082234609</v>
      </c>
      <c r="N5421" s="266">
        <f t="shared" si="1187"/>
        <v>693935.51506364206</v>
      </c>
      <c r="O5421" s="159"/>
      <c r="P5421" s="265">
        <f t="shared" si="1188"/>
        <v>249215.14782726241</v>
      </c>
      <c r="Q5421" s="265">
        <f t="shared" si="1189"/>
        <v>427934.83618067129</v>
      </c>
      <c r="R5421" s="266">
        <f t="shared" si="1190"/>
        <v>677149.98400793364</v>
      </c>
    </row>
    <row r="5422" spans="1:18" x14ac:dyDescent="0.3">
      <c r="A5422" s="82">
        <v>5391</v>
      </c>
      <c r="B5422" s="94">
        <f t="shared" si="1179"/>
        <v>3.2206220520627696E-45</v>
      </c>
      <c r="C5422" s="179">
        <f t="shared" si="1180"/>
        <v>3.2133568833792722E-45</v>
      </c>
      <c r="D5422" s="166">
        <f t="shared" si="1181"/>
        <v>2.2558277767625785E-3</v>
      </c>
      <c r="E5422" s="167">
        <f t="shared" si="1191"/>
        <v>24.291375447755232</v>
      </c>
      <c r="F5422" s="168">
        <f t="shared" si="1192"/>
        <v>12.163423372303866</v>
      </c>
      <c r="G5422" s="168">
        <f t="shared" si="1182"/>
        <v>422703.57111876906</v>
      </c>
      <c r="H5422" s="168">
        <f t="shared" si="1183"/>
        <v>271310.33852408634</v>
      </c>
      <c r="I5422" s="169">
        <f t="shared" si="1184"/>
        <v>694013.9096428554</v>
      </c>
      <c r="J5422" s="169">
        <f t="shared" si="1186"/>
        <v>650212.59541654109</v>
      </c>
      <c r="K5422" s="95"/>
      <c r="L5422" s="265">
        <f t="shared" si="1185"/>
        <v>266029.17442458146</v>
      </c>
      <c r="M5422" s="265">
        <f>$G5422*NonHospFrac+theModel!$H5422*NonHospFrac</f>
        <v>427984.73521827394</v>
      </c>
      <c r="N5422" s="266">
        <f t="shared" si="1187"/>
        <v>694013.9096428554</v>
      </c>
      <c r="O5422" s="159"/>
      <c r="P5422" s="265">
        <f t="shared" si="1188"/>
        <v>249239.26963962772</v>
      </c>
      <c r="Q5422" s="265">
        <f t="shared" si="1189"/>
        <v>427983.18057659914</v>
      </c>
      <c r="R5422" s="266">
        <f t="shared" si="1190"/>
        <v>677222.45021622686</v>
      </c>
    </row>
    <row r="5423" spans="1:18" x14ac:dyDescent="0.3">
      <c r="A5423" s="82">
        <v>5392</v>
      </c>
      <c r="B5423" s="94">
        <f t="shared" si="1179"/>
        <v>3.1604593530133466E-45</v>
      </c>
      <c r="C5423" s="179">
        <f t="shared" si="1180"/>
        <v>3.1533299010174901E-45</v>
      </c>
      <c r="D5423" s="166">
        <f t="shared" si="1181"/>
        <v>2.2558277767625785E-3</v>
      </c>
      <c r="E5423" s="167">
        <f t="shared" si="1191"/>
        <v>24.291375447755232</v>
      </c>
      <c r="F5423" s="168">
        <f t="shared" si="1192"/>
        <v>12.165679200080628</v>
      </c>
      <c r="G5423" s="168">
        <f t="shared" si="1182"/>
        <v>422781.96569798246</v>
      </c>
      <c r="H5423" s="168">
        <f t="shared" si="1183"/>
        <v>271310.33852408634</v>
      </c>
      <c r="I5423" s="169">
        <f t="shared" si="1184"/>
        <v>694092.30422206875</v>
      </c>
      <c r="J5423" s="169">
        <f t="shared" si="1186"/>
        <v>650275.52156346675</v>
      </c>
      <c r="K5423" s="95"/>
      <c r="L5423" s="265">
        <f t="shared" si="1185"/>
        <v>266059.22460786707</v>
      </c>
      <c r="M5423" s="265">
        <f>$G5423*NonHospFrac+theModel!$H5423*NonHospFrac</f>
        <v>428033.07961420174</v>
      </c>
      <c r="N5423" s="266">
        <f t="shared" si="1187"/>
        <v>694092.30422206875</v>
      </c>
      <c r="O5423" s="159"/>
      <c r="P5423" s="265">
        <f t="shared" si="1188"/>
        <v>249263.39046874052</v>
      </c>
      <c r="Q5423" s="265">
        <f t="shared" si="1189"/>
        <v>428031.52497252694</v>
      </c>
      <c r="R5423" s="266">
        <f t="shared" si="1190"/>
        <v>677294.91544126743</v>
      </c>
    </row>
    <row r="5424" spans="1:18" x14ac:dyDescent="0.3">
      <c r="A5424" s="82">
        <v>5393</v>
      </c>
      <c r="B5424" s="94">
        <f t="shared" si="1179"/>
        <v>3.1014205208126607E-45</v>
      </c>
      <c r="C5424" s="179">
        <f t="shared" si="1180"/>
        <v>3.0944242502543902E-45</v>
      </c>
      <c r="D5424" s="166">
        <f t="shared" si="1181"/>
        <v>2.2558277767625785E-3</v>
      </c>
      <c r="E5424" s="167">
        <f t="shared" si="1191"/>
        <v>24.291375447755232</v>
      </c>
      <c r="F5424" s="168">
        <f t="shared" si="1192"/>
        <v>12.167935027857391</v>
      </c>
      <c r="G5424" s="168">
        <f t="shared" si="1182"/>
        <v>422860.36027719587</v>
      </c>
      <c r="H5424" s="168">
        <f t="shared" si="1183"/>
        <v>271310.33852408634</v>
      </c>
      <c r="I5424" s="169">
        <f t="shared" si="1184"/>
        <v>694170.69880128221</v>
      </c>
      <c r="J5424" s="169">
        <f t="shared" si="1186"/>
        <v>650338.44514539896</v>
      </c>
      <c r="K5424" s="95"/>
      <c r="L5424" s="265">
        <f t="shared" si="1185"/>
        <v>266089.27479115262</v>
      </c>
      <c r="M5424" s="265">
        <f>$G5424*NonHospFrac+theModel!$H5424*NonHospFrac</f>
        <v>428081.42401012953</v>
      </c>
      <c r="N5424" s="266">
        <f t="shared" si="1187"/>
        <v>694170.69880128209</v>
      </c>
      <c r="O5424" s="159"/>
      <c r="P5424" s="265">
        <f t="shared" si="1188"/>
        <v>249287.51031464079</v>
      </c>
      <c r="Q5424" s="265">
        <f t="shared" si="1189"/>
        <v>428079.86936845473</v>
      </c>
      <c r="R5424" s="266">
        <f t="shared" si="1190"/>
        <v>677367.3796830955</v>
      </c>
    </row>
    <row r="5425" spans="1:18" x14ac:dyDescent="0.3">
      <c r="A5425" s="82">
        <v>5394</v>
      </c>
      <c r="B5425" s="94">
        <f t="shared" si="1179"/>
        <v>3.0434845611120027E-45</v>
      </c>
      <c r="C5425" s="179">
        <f t="shared" si="1180"/>
        <v>3.0366189841008981E-45</v>
      </c>
      <c r="D5425" s="166">
        <f t="shared" si="1181"/>
        <v>2.2558277767625785E-3</v>
      </c>
      <c r="E5425" s="167">
        <f t="shared" si="1191"/>
        <v>24.291375447755232</v>
      </c>
      <c r="F5425" s="168">
        <f t="shared" si="1192"/>
        <v>12.170190855634154</v>
      </c>
      <c r="G5425" s="168">
        <f t="shared" si="1182"/>
        <v>422938.75485640933</v>
      </c>
      <c r="H5425" s="168">
        <f t="shared" si="1183"/>
        <v>271310.33852408634</v>
      </c>
      <c r="I5425" s="169">
        <f t="shared" si="1184"/>
        <v>694249.09338049567</v>
      </c>
      <c r="J5425" s="169">
        <f t="shared" si="1186"/>
        <v>650401.36616244202</v>
      </c>
      <c r="K5425" s="95"/>
      <c r="L5425" s="265">
        <f t="shared" si="1185"/>
        <v>266119.32497443818</v>
      </c>
      <c r="M5425" s="265">
        <f>$G5425*NonHospFrac+theModel!$H5425*NonHospFrac</f>
        <v>428129.76840605744</v>
      </c>
      <c r="N5425" s="266">
        <f t="shared" si="1187"/>
        <v>694249.09338049567</v>
      </c>
      <c r="O5425" s="159"/>
      <c r="P5425" s="265">
        <f t="shared" si="1188"/>
        <v>249311.62917736865</v>
      </c>
      <c r="Q5425" s="265">
        <f t="shared" si="1189"/>
        <v>428128.21376438264</v>
      </c>
      <c r="R5425" s="266">
        <f t="shared" si="1190"/>
        <v>677439.84294175124</v>
      </c>
    </row>
    <row r="5426" spans="1:18" x14ac:dyDescent="0.3">
      <c r="A5426" s="82">
        <v>5395</v>
      </c>
      <c r="B5426" s="94">
        <f t="shared" si="1179"/>
        <v>2.9866308717464322E-45</v>
      </c>
      <c r="C5426" s="179">
        <f t="shared" si="1180"/>
        <v>2.9798935468670101E-45</v>
      </c>
      <c r="D5426" s="166">
        <f t="shared" si="1181"/>
        <v>2.2558277767625785E-3</v>
      </c>
      <c r="E5426" s="167">
        <f t="shared" si="1191"/>
        <v>24.291375447755232</v>
      </c>
      <c r="F5426" s="168">
        <f t="shared" si="1192"/>
        <v>12.172446683410916</v>
      </c>
      <c r="G5426" s="168">
        <f t="shared" si="1182"/>
        <v>423017.14943562273</v>
      </c>
      <c r="H5426" s="168">
        <f t="shared" si="1183"/>
        <v>271310.33852408634</v>
      </c>
      <c r="I5426" s="169">
        <f t="shared" si="1184"/>
        <v>694327.48795970902</v>
      </c>
      <c r="J5426" s="169">
        <f t="shared" si="1186"/>
        <v>650464.28461470047</v>
      </c>
      <c r="K5426" s="95"/>
      <c r="L5426" s="265">
        <f t="shared" si="1185"/>
        <v>266149.37515772379</v>
      </c>
      <c r="M5426" s="265">
        <f>$G5426*NonHospFrac+theModel!$H5426*NonHospFrac</f>
        <v>428178.11280198523</v>
      </c>
      <c r="N5426" s="266">
        <f t="shared" si="1187"/>
        <v>694327.48795970902</v>
      </c>
      <c r="O5426" s="159"/>
      <c r="P5426" s="265">
        <f t="shared" si="1188"/>
        <v>249335.74705696423</v>
      </c>
      <c r="Q5426" s="265">
        <f t="shared" si="1189"/>
        <v>428176.55816031044</v>
      </c>
      <c r="R5426" s="266">
        <f t="shared" si="1190"/>
        <v>677512.3052172747</v>
      </c>
    </row>
    <row r="5427" spans="1:18" x14ac:dyDescent="0.3">
      <c r="A5427" s="82">
        <v>5396</v>
      </c>
      <c r="B5427" s="94">
        <f t="shared" si="1179"/>
        <v>2.9308392354090835E-45</v>
      </c>
      <c r="C5427" s="179">
        <f t="shared" si="1180"/>
        <v>2.924227766852622E-45</v>
      </c>
      <c r="D5427" s="166">
        <f t="shared" si="1181"/>
        <v>2.2558277767625785E-3</v>
      </c>
      <c r="E5427" s="167">
        <f t="shared" si="1191"/>
        <v>24.291375447755232</v>
      </c>
      <c r="F5427" s="168">
        <f t="shared" si="1192"/>
        <v>12.174702511187679</v>
      </c>
      <c r="G5427" s="168">
        <f t="shared" si="1182"/>
        <v>423095.54401483614</v>
      </c>
      <c r="H5427" s="168">
        <f t="shared" si="1183"/>
        <v>271310.33852408634</v>
      </c>
      <c r="I5427" s="169">
        <f t="shared" si="1184"/>
        <v>694405.88253892248</v>
      </c>
      <c r="J5427" s="169">
        <f t="shared" si="1186"/>
        <v>650527.2005022791</v>
      </c>
      <c r="K5427" s="95"/>
      <c r="L5427" s="265">
        <f t="shared" si="1185"/>
        <v>266179.4253410094</v>
      </c>
      <c r="M5427" s="265">
        <f>$G5427*NonHospFrac+theModel!$H5427*NonHospFrac</f>
        <v>428226.45719791309</v>
      </c>
      <c r="N5427" s="266">
        <f t="shared" si="1187"/>
        <v>694405.88253892248</v>
      </c>
      <c r="O5427" s="159"/>
      <c r="P5427" s="265">
        <f t="shared" si="1188"/>
        <v>249359.86395346757</v>
      </c>
      <c r="Q5427" s="265">
        <f t="shared" si="1189"/>
        <v>428224.90255623829</v>
      </c>
      <c r="R5427" s="266">
        <f t="shared" si="1190"/>
        <v>677584.76650970592</v>
      </c>
    </row>
    <row r="5428" spans="1:18" x14ac:dyDescent="0.3">
      <c r="A5428" s="82">
        <v>5397</v>
      </c>
      <c r="B5428" s="94">
        <f t="shared" si="1179"/>
        <v>2.8760898124616257E-45</v>
      </c>
      <c r="C5428" s="179">
        <f t="shared" si="1180"/>
        <v>2.8696018491742106E-45</v>
      </c>
      <c r="D5428" s="166">
        <f t="shared" si="1181"/>
        <v>2.2558277767625785E-3</v>
      </c>
      <c r="E5428" s="167">
        <f t="shared" si="1191"/>
        <v>24.291375447755232</v>
      </c>
      <c r="F5428" s="168">
        <f t="shared" si="1192"/>
        <v>12.176958338964441</v>
      </c>
      <c r="G5428" s="168">
        <f t="shared" si="1182"/>
        <v>423173.9385940496</v>
      </c>
      <c r="H5428" s="168">
        <f t="shared" si="1183"/>
        <v>271310.33852408634</v>
      </c>
      <c r="I5428" s="169">
        <f t="shared" si="1184"/>
        <v>694484.27711813594</v>
      </c>
      <c r="J5428" s="169">
        <f t="shared" si="1186"/>
        <v>650590.11382528231</v>
      </c>
      <c r="K5428" s="95"/>
      <c r="L5428" s="265">
        <f t="shared" si="1185"/>
        <v>266209.47552429495</v>
      </c>
      <c r="M5428" s="265">
        <f>$G5428*NonHospFrac+theModel!$H5428*NonHospFrac</f>
        <v>428274.80159384094</v>
      </c>
      <c r="N5428" s="266">
        <f t="shared" si="1187"/>
        <v>694484.27711813594</v>
      </c>
      <c r="O5428" s="159"/>
      <c r="P5428" s="265">
        <f t="shared" si="1188"/>
        <v>249383.97986691867</v>
      </c>
      <c r="Q5428" s="265">
        <f t="shared" si="1189"/>
        <v>428273.24695216614</v>
      </c>
      <c r="R5428" s="266">
        <f t="shared" si="1190"/>
        <v>677657.22681908484</v>
      </c>
    </row>
    <row r="5429" spans="1:18" x14ac:dyDescent="0.3">
      <c r="A5429" s="82">
        <v>5398</v>
      </c>
      <c r="B5429" s="94">
        <f t="shared" si="1179"/>
        <v>2.8223631338792869E-45</v>
      </c>
      <c r="C5429" s="179">
        <f t="shared" si="1180"/>
        <v>2.8159963687257711E-45</v>
      </c>
      <c r="D5429" s="166">
        <f t="shared" si="1181"/>
        <v>2.2558277767625785E-3</v>
      </c>
      <c r="E5429" s="167">
        <f t="shared" si="1191"/>
        <v>24.291375447755232</v>
      </c>
      <c r="F5429" s="168">
        <f t="shared" si="1192"/>
        <v>12.179214166741204</v>
      </c>
      <c r="G5429" s="168">
        <f t="shared" si="1182"/>
        <v>423252.333173263</v>
      </c>
      <c r="H5429" s="168">
        <f t="shared" si="1183"/>
        <v>271310.33852408634</v>
      </c>
      <c r="I5429" s="169">
        <f t="shared" si="1184"/>
        <v>694562.67169734929</v>
      </c>
      <c r="J5429" s="169">
        <f t="shared" si="1186"/>
        <v>650653.02458381443</v>
      </c>
      <c r="K5429" s="95"/>
      <c r="L5429" s="265">
        <f t="shared" si="1185"/>
        <v>266239.5257075805</v>
      </c>
      <c r="M5429" s="265">
        <f>$G5429*NonHospFrac+theModel!$H5429*NonHospFrac</f>
        <v>428323.14598976879</v>
      </c>
      <c r="N5429" s="266">
        <f t="shared" si="1187"/>
        <v>694562.67169734929</v>
      </c>
      <c r="O5429" s="159"/>
      <c r="P5429" s="265">
        <f t="shared" si="1188"/>
        <v>249408.09479735768</v>
      </c>
      <c r="Q5429" s="265">
        <f t="shared" si="1189"/>
        <v>428321.59134809399</v>
      </c>
      <c r="R5429" s="266">
        <f t="shared" si="1190"/>
        <v>677729.68614545162</v>
      </c>
    </row>
    <row r="5430" spans="1:18" x14ac:dyDescent="0.3">
      <c r="A5430" s="82">
        <v>5399</v>
      </c>
      <c r="B5430" s="94">
        <f t="shared" si="1179"/>
        <v>2.7696400943276144E-45</v>
      </c>
      <c r="C5430" s="179">
        <f t="shared" si="1180"/>
        <v>2.7633922632711948E-45</v>
      </c>
      <c r="D5430" s="166">
        <f t="shared" si="1181"/>
        <v>2.2558277767625785E-3</v>
      </c>
      <c r="E5430" s="167">
        <f t="shared" si="1191"/>
        <v>24.291375447755232</v>
      </c>
      <c r="F5430" s="168">
        <f t="shared" si="1192"/>
        <v>12.181469994517967</v>
      </c>
      <c r="G5430" s="168">
        <f t="shared" si="1182"/>
        <v>423330.72775247641</v>
      </c>
      <c r="H5430" s="168">
        <f t="shared" si="1183"/>
        <v>271310.33852408634</v>
      </c>
      <c r="I5430" s="169">
        <f t="shared" si="1184"/>
        <v>694641.06627656275</v>
      </c>
      <c r="J5430" s="169">
        <f t="shared" si="1186"/>
        <v>650715.93277798034</v>
      </c>
      <c r="K5430" s="95"/>
      <c r="L5430" s="265">
        <f t="shared" si="1185"/>
        <v>266269.57589086611</v>
      </c>
      <c r="M5430" s="265">
        <f>$G5430*NonHospFrac+theModel!$H5430*NonHospFrac</f>
        <v>428371.49038569664</v>
      </c>
      <c r="N5430" s="266">
        <f t="shared" si="1187"/>
        <v>694641.06627656275</v>
      </c>
      <c r="O5430" s="159"/>
      <c r="P5430" s="265">
        <f t="shared" si="1188"/>
        <v>249432.20874482469</v>
      </c>
      <c r="Q5430" s="265">
        <f t="shared" si="1189"/>
        <v>428369.93574402184</v>
      </c>
      <c r="R5430" s="266">
        <f t="shared" si="1190"/>
        <v>677802.14448884653</v>
      </c>
    </row>
    <row r="5431" spans="1:18" x14ac:dyDescent="0.3">
      <c r="A5431" s="82">
        <v>5400</v>
      </c>
      <c r="B5431" s="94">
        <f t="shared" si="1179"/>
        <v>2.7179019453685803E-45</v>
      </c>
      <c r="C5431" s="179">
        <f t="shared" si="1180"/>
        <v>2.7117708266657008E-45</v>
      </c>
      <c r="D5431" s="166">
        <f t="shared" si="1181"/>
        <v>2.2558277767625785E-3</v>
      </c>
      <c r="E5431" s="167">
        <f t="shared" si="1191"/>
        <v>24.291375447755232</v>
      </c>
      <c r="F5431" s="168">
        <f t="shared" si="1192"/>
        <v>12.183725822294729</v>
      </c>
      <c r="G5431" s="168">
        <f t="shared" si="1182"/>
        <v>423409.12233168987</v>
      </c>
      <c r="H5431" s="168">
        <f t="shared" si="1183"/>
        <v>271310.33852408634</v>
      </c>
      <c r="I5431" s="169">
        <f t="shared" si="1184"/>
        <v>694719.46085577621</v>
      </c>
      <c r="J5431" s="169">
        <f t="shared" si="1186"/>
        <v>650778.83840788435</v>
      </c>
      <c r="K5431" s="95"/>
      <c r="L5431" s="265">
        <f t="shared" si="1185"/>
        <v>266299.62607415172</v>
      </c>
      <c r="M5431" s="265">
        <f>$G5431*NonHospFrac+theModel!$H5431*NonHospFrac</f>
        <v>428419.83478162449</v>
      </c>
      <c r="N5431" s="266">
        <f t="shared" si="1187"/>
        <v>694719.46085577621</v>
      </c>
      <c r="O5431" s="159"/>
      <c r="P5431" s="265">
        <f t="shared" si="1188"/>
        <v>249456.32170935973</v>
      </c>
      <c r="Q5431" s="265">
        <f t="shared" si="1189"/>
        <v>428418.2801399497</v>
      </c>
      <c r="R5431" s="266">
        <f t="shared" si="1190"/>
        <v>677874.6018493094</v>
      </c>
    </row>
    <row r="5432" spans="1:18" x14ac:dyDescent="0.3">
      <c r="A5432" s="82">
        <v>5401</v>
      </c>
      <c r="B5432" s="94">
        <f t="shared" si="1179"/>
        <v>2.6671302887935888E-45</v>
      </c>
      <c r="C5432" s="179">
        <f t="shared" si="1180"/>
        <v>2.6611137022038834E-45</v>
      </c>
      <c r="D5432" s="166">
        <f t="shared" si="1181"/>
        <v>2.2558277767625785E-3</v>
      </c>
      <c r="E5432" s="167">
        <f t="shared" si="1191"/>
        <v>24.291375447755232</v>
      </c>
      <c r="F5432" s="168">
        <f t="shared" si="1192"/>
        <v>12.185981650071492</v>
      </c>
      <c r="G5432" s="168">
        <f t="shared" si="1182"/>
        <v>423487.51691090327</v>
      </c>
      <c r="H5432" s="168">
        <f t="shared" si="1183"/>
        <v>271310.33852408634</v>
      </c>
      <c r="I5432" s="169">
        <f t="shared" si="1184"/>
        <v>694797.85543498956</v>
      </c>
      <c r="J5432" s="169">
        <f t="shared" si="1186"/>
        <v>650841.741473631</v>
      </c>
      <c r="K5432" s="95"/>
      <c r="L5432" s="265">
        <f t="shared" si="1185"/>
        <v>266329.67625743727</v>
      </c>
      <c r="M5432" s="265">
        <f>$G5432*NonHospFrac+theModel!$H5432*NonHospFrac</f>
        <v>428468.17917755235</v>
      </c>
      <c r="N5432" s="266">
        <f t="shared" si="1187"/>
        <v>694797.85543498956</v>
      </c>
      <c r="O5432" s="159"/>
      <c r="P5432" s="265">
        <f t="shared" si="1188"/>
        <v>249480.43369100284</v>
      </c>
      <c r="Q5432" s="265">
        <f t="shared" si="1189"/>
        <v>428466.62453587755</v>
      </c>
      <c r="R5432" s="266">
        <f t="shared" si="1190"/>
        <v>677947.05822688038</v>
      </c>
    </row>
    <row r="5433" spans="1:18" x14ac:dyDescent="0.3">
      <c r="A5433" s="82">
        <v>5402</v>
      </c>
      <c r="B5433" s="94">
        <f t="shared" si="1179"/>
        <v>2.6173070700810313E-45</v>
      </c>
      <c r="C5433" s="179">
        <f t="shared" si="1180"/>
        <v>2.6114028760920253E-45</v>
      </c>
      <c r="D5433" s="166">
        <f t="shared" si="1181"/>
        <v>2.2558277767625785E-3</v>
      </c>
      <c r="E5433" s="167">
        <f t="shared" si="1191"/>
        <v>24.291375447755232</v>
      </c>
      <c r="F5433" s="168">
        <f t="shared" si="1192"/>
        <v>12.188237477848254</v>
      </c>
      <c r="G5433" s="168">
        <f t="shared" si="1182"/>
        <v>423565.91149011668</v>
      </c>
      <c r="H5433" s="168">
        <f t="shared" si="1183"/>
        <v>271310.33852408634</v>
      </c>
      <c r="I5433" s="169">
        <f t="shared" si="1184"/>
        <v>694876.25001420302</v>
      </c>
      <c r="J5433" s="169">
        <f t="shared" si="1186"/>
        <v>650904.64197532495</v>
      </c>
      <c r="K5433" s="95"/>
      <c r="L5433" s="265">
        <f t="shared" si="1185"/>
        <v>266359.72644072282</v>
      </c>
      <c r="M5433" s="265">
        <f>$G5433*NonHospFrac+theModel!$H5433*NonHospFrac</f>
        <v>428516.5235734802</v>
      </c>
      <c r="N5433" s="266">
        <f t="shared" si="1187"/>
        <v>694876.25001420302</v>
      </c>
      <c r="O5433" s="159"/>
      <c r="P5433" s="265">
        <f t="shared" si="1188"/>
        <v>249504.5446897941</v>
      </c>
      <c r="Q5433" s="265">
        <f t="shared" si="1189"/>
        <v>428514.9689318054</v>
      </c>
      <c r="R5433" s="266">
        <f t="shared" si="1190"/>
        <v>678019.51362159953</v>
      </c>
    </row>
    <row r="5434" spans="1:18" x14ac:dyDescent="0.3">
      <c r="A5434" s="82">
        <v>5403</v>
      </c>
      <c r="B5434" s="94">
        <f t="shared" si="1179"/>
        <v>2.5684145719760526E-45</v>
      </c>
      <c r="C5434" s="179">
        <f t="shared" si="1180"/>
        <v>2.5626206710423471E-45</v>
      </c>
      <c r="D5434" s="166">
        <f t="shared" si="1181"/>
        <v>2.2558277767625785E-3</v>
      </c>
      <c r="E5434" s="167">
        <f t="shared" si="1191"/>
        <v>24.291375447755232</v>
      </c>
      <c r="F5434" s="168">
        <f t="shared" si="1192"/>
        <v>12.190493305625017</v>
      </c>
      <c r="G5434" s="168">
        <f t="shared" si="1182"/>
        <v>423644.30606933008</v>
      </c>
      <c r="H5434" s="168">
        <f t="shared" si="1183"/>
        <v>271310.33852408634</v>
      </c>
      <c r="I5434" s="169">
        <f t="shared" si="1184"/>
        <v>694954.64459341648</v>
      </c>
      <c r="J5434" s="169">
        <f t="shared" si="1186"/>
        <v>650967.53991307062</v>
      </c>
      <c r="K5434" s="95"/>
      <c r="L5434" s="265">
        <f t="shared" si="1185"/>
        <v>266389.77662400843</v>
      </c>
      <c r="M5434" s="265">
        <f>$G5434*NonHospFrac+theModel!$H5434*NonHospFrac</f>
        <v>428564.86796940799</v>
      </c>
      <c r="N5434" s="266">
        <f t="shared" si="1187"/>
        <v>694954.64459341648</v>
      </c>
      <c r="O5434" s="159"/>
      <c r="P5434" s="265">
        <f t="shared" si="1188"/>
        <v>249528.65470577363</v>
      </c>
      <c r="Q5434" s="265">
        <f t="shared" si="1189"/>
        <v>428563.31332773319</v>
      </c>
      <c r="R5434" s="266">
        <f t="shared" si="1190"/>
        <v>678091.96803350677</v>
      </c>
    </row>
    <row r="5435" spans="1:18" x14ac:dyDescent="0.3">
      <c r="A5435" s="82">
        <v>5404</v>
      </c>
      <c r="B5435" s="94">
        <f t="shared" si="1179"/>
        <v>2.520435408190257E-45</v>
      </c>
      <c r="C5435" s="179">
        <f t="shared" si="1180"/>
        <v>2.5147497399869256E-45</v>
      </c>
      <c r="D5435" s="166">
        <f t="shared" si="1181"/>
        <v>2.2558277767625785E-3</v>
      </c>
      <c r="E5435" s="167">
        <f t="shared" si="1191"/>
        <v>24.291375447755232</v>
      </c>
      <c r="F5435" s="168">
        <f t="shared" si="1192"/>
        <v>12.192749133401779</v>
      </c>
      <c r="G5435" s="168">
        <f t="shared" si="1182"/>
        <v>423722.70064854354</v>
      </c>
      <c r="H5435" s="168">
        <f t="shared" si="1183"/>
        <v>271310.33852408634</v>
      </c>
      <c r="I5435" s="169">
        <f t="shared" si="1184"/>
        <v>695033.03917262983</v>
      </c>
      <c r="J5435" s="169">
        <f t="shared" si="1186"/>
        <v>651030.43528697244</v>
      </c>
      <c r="K5435" s="95"/>
      <c r="L5435" s="265">
        <f t="shared" si="1185"/>
        <v>266419.82680729404</v>
      </c>
      <c r="M5435" s="265">
        <f>$G5435*NonHospFrac+theModel!$H5435*NonHospFrac</f>
        <v>428613.2123653359</v>
      </c>
      <c r="N5435" s="266">
        <f t="shared" si="1187"/>
        <v>695033.03917262994</v>
      </c>
      <c r="O5435" s="159"/>
      <c r="P5435" s="265">
        <f t="shared" si="1188"/>
        <v>249552.76373898145</v>
      </c>
      <c r="Q5435" s="265">
        <f t="shared" si="1189"/>
        <v>428611.6577236611</v>
      </c>
      <c r="R5435" s="266">
        <f t="shared" si="1190"/>
        <v>678164.42146264249</v>
      </c>
    </row>
    <row r="5436" spans="1:18" x14ac:dyDescent="0.3">
      <c r="A5436" s="82">
        <v>5405</v>
      </c>
      <c r="B5436" s="94">
        <f t="shared" si="1179"/>
        <v>2.4733525172191005E-45</v>
      </c>
      <c r="C5436" s="179">
        <f t="shared" si="1180"/>
        <v>2.467773059909032E-45</v>
      </c>
      <c r="D5436" s="166">
        <f t="shared" si="1181"/>
        <v>2.2558277767625785E-3</v>
      </c>
      <c r="E5436" s="167">
        <f t="shared" si="1191"/>
        <v>24.291375447755232</v>
      </c>
      <c r="F5436" s="168">
        <f t="shared" si="1192"/>
        <v>12.195004961178542</v>
      </c>
      <c r="G5436" s="168">
        <f t="shared" si="1182"/>
        <v>423801.09522775694</v>
      </c>
      <c r="H5436" s="168">
        <f t="shared" si="1183"/>
        <v>271310.33852408634</v>
      </c>
      <c r="I5436" s="169">
        <f t="shared" si="1184"/>
        <v>695111.43375184329</v>
      </c>
      <c r="J5436" s="169">
        <f t="shared" si="1186"/>
        <v>651093.32809713506</v>
      </c>
      <c r="K5436" s="95"/>
      <c r="L5436" s="265">
        <f t="shared" si="1185"/>
        <v>266449.87699057953</v>
      </c>
      <c r="M5436" s="265">
        <f>$G5436*NonHospFrac+theModel!$H5436*NonHospFrac</f>
        <v>428661.5567612637</v>
      </c>
      <c r="N5436" s="266">
        <f t="shared" si="1187"/>
        <v>695111.43375184317</v>
      </c>
      <c r="O5436" s="159"/>
      <c r="P5436" s="265">
        <f t="shared" si="1188"/>
        <v>249576.87178945751</v>
      </c>
      <c r="Q5436" s="265">
        <f t="shared" si="1189"/>
        <v>428660.0021195889</v>
      </c>
      <c r="R5436" s="266">
        <f t="shared" si="1190"/>
        <v>678236.87390904641</v>
      </c>
    </row>
    <row r="5437" spans="1:18" x14ac:dyDescent="0.3">
      <c r="A5437" s="82">
        <v>5406</v>
      </c>
      <c r="B5437" s="94">
        <f t="shared" si="1179"/>
        <v>2.4271491562748131E-45</v>
      </c>
      <c r="C5437" s="179">
        <f t="shared" si="1180"/>
        <v>2.4216739257897425E-45</v>
      </c>
      <c r="D5437" s="166">
        <f t="shared" si="1181"/>
        <v>2.2558277767625785E-3</v>
      </c>
      <c r="E5437" s="167">
        <f t="shared" si="1191"/>
        <v>24.291375447755232</v>
      </c>
      <c r="F5437" s="168">
        <f t="shared" si="1192"/>
        <v>12.197260788955305</v>
      </c>
      <c r="G5437" s="168">
        <f t="shared" si="1182"/>
        <v>423879.48980697035</v>
      </c>
      <c r="H5437" s="168">
        <f t="shared" si="1183"/>
        <v>271310.33852408634</v>
      </c>
      <c r="I5437" s="169">
        <f t="shared" si="1184"/>
        <v>695189.82833105675</v>
      </c>
      <c r="J5437" s="169">
        <f t="shared" si="1186"/>
        <v>651156.21834366291</v>
      </c>
      <c r="K5437" s="95"/>
      <c r="L5437" s="265">
        <f t="shared" si="1185"/>
        <v>266479.92717386514</v>
      </c>
      <c r="M5437" s="265">
        <f>$G5437*NonHospFrac+theModel!$H5437*NonHospFrac</f>
        <v>428709.90115719149</v>
      </c>
      <c r="N5437" s="266">
        <f t="shared" si="1187"/>
        <v>695189.82833105663</v>
      </c>
      <c r="O5437" s="159"/>
      <c r="P5437" s="265">
        <f t="shared" si="1188"/>
        <v>249600.97885724207</v>
      </c>
      <c r="Q5437" s="265">
        <f t="shared" si="1189"/>
        <v>428708.34651551669</v>
      </c>
      <c r="R5437" s="266">
        <f t="shared" si="1190"/>
        <v>678309.32537275879</v>
      </c>
    </row>
    <row r="5438" spans="1:18" x14ac:dyDescent="0.3">
      <c r="A5438" s="82">
        <v>5407</v>
      </c>
      <c r="B5438" s="94">
        <f t="shared" si="1179"/>
        <v>2.3818088953324545E-45</v>
      </c>
      <c r="C5438" s="179">
        <f t="shared" si="1180"/>
        <v>2.3764359446674235E-45</v>
      </c>
      <c r="D5438" s="166">
        <f t="shared" si="1181"/>
        <v>2.2558277767625785E-3</v>
      </c>
      <c r="E5438" s="167">
        <f t="shared" si="1191"/>
        <v>24.291375447755232</v>
      </c>
      <c r="F5438" s="168">
        <f t="shared" si="1192"/>
        <v>12.199516616732067</v>
      </c>
      <c r="G5438" s="168">
        <f t="shared" si="1182"/>
        <v>423957.88438618381</v>
      </c>
      <c r="H5438" s="168">
        <f t="shared" si="1183"/>
        <v>271310.33852408634</v>
      </c>
      <c r="I5438" s="169">
        <f t="shared" si="1184"/>
        <v>695268.22291027009</v>
      </c>
      <c r="J5438" s="169">
        <f t="shared" si="1186"/>
        <v>651219.10602666042</v>
      </c>
      <c r="K5438" s="95"/>
      <c r="L5438" s="265">
        <f t="shared" si="1185"/>
        <v>266509.97735715075</v>
      </c>
      <c r="M5438" s="265">
        <f>$G5438*NonHospFrac+theModel!$H5438*NonHospFrac</f>
        <v>428758.2455531194</v>
      </c>
      <c r="N5438" s="266">
        <f t="shared" si="1187"/>
        <v>695268.22291027009</v>
      </c>
      <c r="O5438" s="159"/>
      <c r="P5438" s="265">
        <f t="shared" si="1188"/>
        <v>249625.08494237508</v>
      </c>
      <c r="Q5438" s="265">
        <f t="shared" si="1189"/>
        <v>428756.6909114446</v>
      </c>
      <c r="R5438" s="266">
        <f t="shared" si="1190"/>
        <v>678381.77585381968</v>
      </c>
    </row>
    <row r="5439" spans="1:18" x14ac:dyDescent="0.3">
      <c r="A5439" s="82">
        <v>5408</v>
      </c>
      <c r="B5439" s="94">
        <f t="shared" si="1179"/>
        <v>2.3373156112877314E-45</v>
      </c>
      <c r="C5439" s="179">
        <f t="shared" si="1180"/>
        <v>2.3320430298087277E-45</v>
      </c>
      <c r="D5439" s="166">
        <f t="shared" si="1181"/>
        <v>2.2558277767625785E-3</v>
      </c>
      <c r="E5439" s="167">
        <f t="shared" si="1191"/>
        <v>24.291375447755232</v>
      </c>
      <c r="F5439" s="168">
        <f t="shared" si="1192"/>
        <v>12.20177244450883</v>
      </c>
      <c r="G5439" s="168">
        <f t="shared" si="1182"/>
        <v>424036.27896539721</v>
      </c>
      <c r="H5439" s="168">
        <f t="shared" si="1183"/>
        <v>271310.33852408634</v>
      </c>
      <c r="I5439" s="169">
        <f t="shared" si="1184"/>
        <v>695346.61748948356</v>
      </c>
      <c r="J5439" s="169">
        <f t="shared" si="1186"/>
        <v>651281.99114623223</v>
      </c>
      <c r="K5439" s="95"/>
      <c r="L5439" s="265">
        <f t="shared" si="1185"/>
        <v>266540.02754043631</v>
      </c>
      <c r="M5439" s="265">
        <f>$G5439*NonHospFrac+theModel!$H5439*NonHospFrac</f>
        <v>428806.58994904719</v>
      </c>
      <c r="N5439" s="266">
        <f t="shared" si="1187"/>
        <v>695346.61748948344</v>
      </c>
      <c r="O5439" s="159"/>
      <c r="P5439" s="265">
        <f t="shared" si="1188"/>
        <v>249649.19004489656</v>
      </c>
      <c r="Q5439" s="265">
        <f t="shared" si="1189"/>
        <v>428805.0353073724</v>
      </c>
      <c r="R5439" s="266">
        <f t="shared" si="1190"/>
        <v>678454.2253522689</v>
      </c>
    </row>
    <row r="5440" spans="1:18" x14ac:dyDescent="0.3">
      <c r="A5440" s="82">
        <v>5409</v>
      </c>
      <c r="B5440" s="94">
        <f t="shared" si="1179"/>
        <v>2.2936534822230785E-45</v>
      </c>
      <c r="C5440" s="179">
        <f t="shared" si="1180"/>
        <v>2.2884793949876114E-45</v>
      </c>
      <c r="D5440" s="166">
        <f t="shared" si="1181"/>
        <v>2.2558277767625785E-3</v>
      </c>
      <c r="E5440" s="167">
        <f t="shared" si="1191"/>
        <v>24.291375447755232</v>
      </c>
      <c r="F5440" s="168">
        <f t="shared" si="1192"/>
        <v>12.204028272285592</v>
      </c>
      <c r="G5440" s="168">
        <f t="shared" si="1182"/>
        <v>424114.67354461062</v>
      </c>
      <c r="H5440" s="168">
        <f t="shared" si="1183"/>
        <v>271310.33852408634</v>
      </c>
      <c r="I5440" s="169">
        <f t="shared" si="1184"/>
        <v>695425.01206869702</v>
      </c>
      <c r="J5440" s="169">
        <f t="shared" si="1186"/>
        <v>651344.87370248279</v>
      </c>
      <c r="K5440" s="95"/>
      <c r="L5440" s="265">
        <f t="shared" si="1185"/>
        <v>266570.07772372186</v>
      </c>
      <c r="M5440" s="265">
        <f>$G5440*NonHospFrac+theModel!$H5440*NonHospFrac</f>
        <v>428854.93434497504</v>
      </c>
      <c r="N5440" s="266">
        <f t="shared" si="1187"/>
        <v>695425.0120686969</v>
      </c>
      <c r="O5440" s="159"/>
      <c r="P5440" s="265">
        <f t="shared" si="1188"/>
        <v>249673.29416484659</v>
      </c>
      <c r="Q5440" s="265">
        <f t="shared" si="1189"/>
        <v>428853.37970330025</v>
      </c>
      <c r="R5440" s="266">
        <f t="shared" si="1190"/>
        <v>678526.67386814684</v>
      </c>
    </row>
    <row r="5441" spans="1:18" x14ac:dyDescent="0.3">
      <c r="A5441" s="82">
        <v>5410</v>
      </c>
      <c r="B5441" s="94">
        <f t="shared" si="1179"/>
        <v>2.2508069817818775E-45</v>
      </c>
      <c r="C5441" s="179">
        <f t="shared" si="1180"/>
        <v>2.2457295488722429E-45</v>
      </c>
      <c r="D5441" s="166">
        <f t="shared" si="1181"/>
        <v>2.2558277767625785E-3</v>
      </c>
      <c r="E5441" s="167">
        <f t="shared" si="1191"/>
        <v>24.291375447755232</v>
      </c>
      <c r="F5441" s="168">
        <f t="shared" si="1192"/>
        <v>12.206284100062355</v>
      </c>
      <c r="G5441" s="168">
        <f t="shared" si="1182"/>
        <v>424193.06812382408</v>
      </c>
      <c r="H5441" s="168">
        <f t="shared" si="1183"/>
        <v>271310.33852408634</v>
      </c>
      <c r="I5441" s="169">
        <f t="shared" si="1184"/>
        <v>695503.40664791036</v>
      </c>
      <c r="J5441" s="169">
        <f t="shared" si="1186"/>
        <v>651407.7536955165</v>
      </c>
      <c r="K5441" s="95"/>
      <c r="L5441" s="265">
        <f t="shared" si="1185"/>
        <v>266600.12790700747</v>
      </c>
      <c r="M5441" s="265">
        <f>$G5441*NonHospFrac+theModel!$H5441*NonHospFrac</f>
        <v>428903.2787409029</v>
      </c>
      <c r="N5441" s="266">
        <f t="shared" si="1187"/>
        <v>695503.40664791036</v>
      </c>
      <c r="O5441" s="159"/>
      <c r="P5441" s="265">
        <f t="shared" si="1188"/>
        <v>249697.39730226531</v>
      </c>
      <c r="Q5441" s="265">
        <f t="shared" si="1189"/>
        <v>428901.7240992281</v>
      </c>
      <c r="R5441" s="266">
        <f t="shared" si="1190"/>
        <v>678599.12140149344</v>
      </c>
    </row>
    <row r="5442" spans="1:18" x14ac:dyDescent="0.3">
      <c r="A5442" s="82">
        <v>5411</v>
      </c>
      <c r="B5442" s="94">
        <f t="shared" si="1179"/>
        <v>2.2087608736467253E-45</v>
      </c>
      <c r="C5442" s="179">
        <f t="shared" si="1180"/>
        <v>2.2037782895157266E-45</v>
      </c>
      <c r="D5442" s="166">
        <f t="shared" si="1181"/>
        <v>2.2558277767625785E-3</v>
      </c>
      <c r="E5442" s="167">
        <f t="shared" si="1191"/>
        <v>24.291375447755232</v>
      </c>
      <c r="F5442" s="168">
        <f t="shared" si="1192"/>
        <v>12.208539927839118</v>
      </c>
      <c r="G5442" s="168">
        <f t="shared" si="1182"/>
        <v>424271.46270303748</v>
      </c>
      <c r="H5442" s="168">
        <f t="shared" si="1183"/>
        <v>271310.33852408634</v>
      </c>
      <c r="I5442" s="169">
        <f t="shared" si="1184"/>
        <v>695581.80122712383</v>
      </c>
      <c r="J5442" s="169">
        <f t="shared" si="1186"/>
        <v>651470.63112543803</v>
      </c>
      <c r="K5442" s="95"/>
      <c r="L5442" s="265">
        <f t="shared" si="1185"/>
        <v>266630.17809029308</v>
      </c>
      <c r="M5442" s="265">
        <f>$G5442*NonHospFrac+theModel!$H5442*NonHospFrac</f>
        <v>428951.62313683075</v>
      </c>
      <c r="N5442" s="266">
        <f t="shared" si="1187"/>
        <v>695581.80122712383</v>
      </c>
      <c r="O5442" s="159"/>
      <c r="P5442" s="265">
        <f t="shared" si="1188"/>
        <v>249721.49945719269</v>
      </c>
      <c r="Q5442" s="265">
        <f t="shared" si="1189"/>
        <v>428950.06849515595</v>
      </c>
      <c r="R5442" s="266">
        <f t="shared" si="1190"/>
        <v>678671.56795234862</v>
      </c>
    </row>
    <row r="5443" spans="1:18" x14ac:dyDescent="0.3">
      <c r="A5443" s="82">
        <v>5412</v>
      </c>
      <c r="B5443" s="94">
        <f t="shared" si="1179"/>
        <v>2.167500206121879E-45</v>
      </c>
      <c r="C5443" s="179">
        <f t="shared" si="1180"/>
        <v>2.1626106989507707E-45</v>
      </c>
      <c r="D5443" s="166">
        <f t="shared" si="1181"/>
        <v>2.2558277767625785E-3</v>
      </c>
      <c r="E5443" s="167">
        <f t="shared" si="1191"/>
        <v>24.291375447755232</v>
      </c>
      <c r="F5443" s="168">
        <f t="shared" si="1192"/>
        <v>12.21079575561588</v>
      </c>
      <c r="G5443" s="168">
        <f t="shared" si="1182"/>
        <v>424349.85728225089</v>
      </c>
      <c r="H5443" s="168">
        <f t="shared" si="1183"/>
        <v>271310.33852408634</v>
      </c>
      <c r="I5443" s="169">
        <f t="shared" si="1184"/>
        <v>695660.19580633729</v>
      </c>
      <c r="J5443" s="169">
        <f t="shared" si="1186"/>
        <v>651533.50599235168</v>
      </c>
      <c r="K5443" s="95"/>
      <c r="L5443" s="265">
        <f t="shared" si="1185"/>
        <v>266660.22827357863</v>
      </c>
      <c r="M5443" s="265">
        <f>$G5443*NonHospFrac+theModel!$H5443*NonHospFrac</f>
        <v>428999.9675327586</v>
      </c>
      <c r="N5443" s="266">
        <f t="shared" si="1187"/>
        <v>695660.19580633729</v>
      </c>
      <c r="O5443" s="159"/>
      <c r="P5443" s="265">
        <f t="shared" si="1188"/>
        <v>249745.60062966874</v>
      </c>
      <c r="Q5443" s="265">
        <f t="shared" si="1189"/>
        <v>428998.4128910838</v>
      </c>
      <c r="R5443" s="266">
        <f t="shared" si="1190"/>
        <v>678744.01352075255</v>
      </c>
    </row>
    <row r="5444" spans="1:18" x14ac:dyDescent="0.3">
      <c r="A5444" s="82">
        <v>5413</v>
      </c>
      <c r="B5444" s="94">
        <f t="shared" si="1179"/>
        <v>2.1270103068158902E-45</v>
      </c>
      <c r="C5444" s="179">
        <f t="shared" si="1180"/>
        <v>2.1222121378843145E-45</v>
      </c>
      <c r="D5444" s="166">
        <f t="shared" si="1181"/>
        <v>2.2558277767625785E-3</v>
      </c>
      <c r="E5444" s="167">
        <f t="shared" si="1191"/>
        <v>24.291375447755232</v>
      </c>
      <c r="F5444" s="168">
        <f t="shared" si="1192"/>
        <v>12.213051583392643</v>
      </c>
      <c r="G5444" s="168">
        <f t="shared" si="1182"/>
        <v>424428.25186146429</v>
      </c>
      <c r="H5444" s="168">
        <f t="shared" si="1183"/>
        <v>271310.33852408634</v>
      </c>
      <c r="I5444" s="169">
        <f t="shared" si="1184"/>
        <v>695738.59038555063</v>
      </c>
      <c r="J5444" s="169">
        <f t="shared" si="1186"/>
        <v>651596.37829636189</v>
      </c>
      <c r="K5444" s="95"/>
      <c r="L5444" s="265">
        <f t="shared" si="1185"/>
        <v>266690.27845686418</v>
      </c>
      <c r="M5444" s="265">
        <f>$G5444*NonHospFrac+theModel!$H5444*NonHospFrac</f>
        <v>429048.31192868645</v>
      </c>
      <c r="N5444" s="266">
        <f t="shared" si="1187"/>
        <v>695738.59038555063</v>
      </c>
      <c r="O5444" s="159"/>
      <c r="P5444" s="265">
        <f t="shared" si="1188"/>
        <v>249769.70081973355</v>
      </c>
      <c r="Q5444" s="265">
        <f t="shared" si="1189"/>
        <v>429046.75728701166</v>
      </c>
      <c r="R5444" s="266">
        <f t="shared" si="1190"/>
        <v>678816.45810674527</v>
      </c>
    </row>
    <row r="5445" spans="1:18" x14ac:dyDescent="0.3">
      <c r="A5445" s="82">
        <v>5414</v>
      </c>
      <c r="B5445" s="94">
        <f t="shared" si="1179"/>
        <v>2.0872767774245652E-45</v>
      </c>
      <c r="C5445" s="179">
        <f t="shared" si="1180"/>
        <v>2.0825682404922592E-45</v>
      </c>
      <c r="D5445" s="166">
        <f t="shared" si="1181"/>
        <v>2.2558277767625785E-3</v>
      </c>
      <c r="E5445" s="167">
        <f t="shared" si="1191"/>
        <v>24.291375447755232</v>
      </c>
      <c r="F5445" s="168">
        <f t="shared" si="1192"/>
        <v>12.215307411169405</v>
      </c>
      <c r="G5445" s="168">
        <f t="shared" si="1182"/>
        <v>424506.64644067775</v>
      </c>
      <c r="H5445" s="168">
        <f t="shared" si="1183"/>
        <v>271310.33852408634</v>
      </c>
      <c r="I5445" s="169">
        <f t="shared" si="1184"/>
        <v>695816.98496476409</v>
      </c>
      <c r="J5445" s="169">
        <f t="shared" si="1186"/>
        <v>651659.2480375733</v>
      </c>
      <c r="K5445" s="95"/>
      <c r="L5445" s="265">
        <f t="shared" si="1185"/>
        <v>266720.32864014979</v>
      </c>
      <c r="M5445" s="265">
        <f>$G5445*NonHospFrac+theModel!$H5445*NonHospFrac</f>
        <v>429096.65632461431</v>
      </c>
      <c r="N5445" s="266">
        <f t="shared" si="1187"/>
        <v>695816.98496476409</v>
      </c>
      <c r="O5445" s="159"/>
      <c r="P5445" s="265">
        <f t="shared" si="1188"/>
        <v>249793.80002742721</v>
      </c>
      <c r="Q5445" s="265">
        <f t="shared" si="1189"/>
        <v>429095.10168293951</v>
      </c>
      <c r="R5445" s="266">
        <f t="shared" si="1190"/>
        <v>678888.90171036671</v>
      </c>
    </row>
    <row r="5446" spans="1:18" x14ac:dyDescent="0.3">
      <c r="A5446" s="82">
        <v>5415</v>
      </c>
      <c r="B5446" s="94">
        <f t="shared" si="1179"/>
        <v>2.048285488610405E-45</v>
      </c>
      <c r="C5446" s="179">
        <f t="shared" si="1180"/>
        <v>2.0436649093104579E-45</v>
      </c>
      <c r="D5446" s="166">
        <f t="shared" si="1181"/>
        <v>2.2558277767625785E-3</v>
      </c>
      <c r="E5446" s="167">
        <f t="shared" si="1191"/>
        <v>24.291375447755232</v>
      </c>
      <c r="F5446" s="168">
        <f t="shared" si="1192"/>
        <v>12.217563238946168</v>
      </c>
      <c r="G5446" s="168">
        <f t="shared" si="1182"/>
        <v>424585.04101989116</v>
      </c>
      <c r="H5446" s="168">
        <f t="shared" si="1183"/>
        <v>271310.33852408634</v>
      </c>
      <c r="I5446" s="169">
        <f t="shared" si="1184"/>
        <v>695895.37954397756</v>
      </c>
      <c r="J5446" s="169">
        <f t="shared" si="1186"/>
        <v>651722.11521609034</v>
      </c>
      <c r="K5446" s="95"/>
      <c r="L5446" s="265">
        <f t="shared" si="1185"/>
        <v>266750.3788234354</v>
      </c>
      <c r="M5446" s="265">
        <f>$G5446*NonHospFrac+theModel!$H5446*NonHospFrac</f>
        <v>429145.00072054216</v>
      </c>
      <c r="N5446" s="266">
        <f t="shared" si="1187"/>
        <v>695895.37954397756</v>
      </c>
      <c r="O5446" s="159"/>
      <c r="P5446" s="265">
        <f t="shared" si="1188"/>
        <v>249817.89825278972</v>
      </c>
      <c r="Q5446" s="265">
        <f t="shared" si="1189"/>
        <v>429143.44607886736</v>
      </c>
      <c r="R5446" s="266">
        <f t="shared" si="1190"/>
        <v>678961.34433165705</v>
      </c>
    </row>
    <row r="5447" spans="1:18" x14ac:dyDescent="0.3">
      <c r="A5447" s="82">
        <v>5416</v>
      </c>
      <c r="B5447" s="94">
        <f t="shared" si="1179"/>
        <v>2.0100225749786609E-45</v>
      </c>
      <c r="C5447" s="179">
        <f t="shared" si="1180"/>
        <v>2.0054883102221043E-45</v>
      </c>
      <c r="D5447" s="166">
        <f t="shared" si="1181"/>
        <v>2.2558277767625785E-3</v>
      </c>
      <c r="E5447" s="167">
        <f t="shared" si="1191"/>
        <v>24.291375447755232</v>
      </c>
      <c r="F5447" s="168">
        <f t="shared" si="1192"/>
        <v>12.219819066722931</v>
      </c>
      <c r="G5447" s="168">
        <f t="shared" si="1182"/>
        <v>424663.43559910456</v>
      </c>
      <c r="H5447" s="168">
        <f t="shared" si="1183"/>
        <v>271310.33852408634</v>
      </c>
      <c r="I5447" s="169">
        <f t="shared" si="1184"/>
        <v>695973.7741231909</v>
      </c>
      <c r="J5447" s="169">
        <f t="shared" si="1186"/>
        <v>651784.97983201733</v>
      </c>
      <c r="K5447" s="95"/>
      <c r="L5447" s="265">
        <f t="shared" si="1185"/>
        <v>266780.42900672089</v>
      </c>
      <c r="M5447" s="265">
        <f>$G5447*NonHospFrac+theModel!$H5447*NonHospFrac</f>
        <v>429193.34511646995</v>
      </c>
      <c r="N5447" s="266">
        <f t="shared" si="1187"/>
        <v>695973.7741231909</v>
      </c>
      <c r="O5447" s="159"/>
      <c r="P5447" s="265">
        <f t="shared" si="1188"/>
        <v>249841.99549586105</v>
      </c>
      <c r="Q5447" s="265">
        <f t="shared" si="1189"/>
        <v>429191.79047479515</v>
      </c>
      <c r="R5447" s="266">
        <f t="shared" si="1190"/>
        <v>679033.7859706562</v>
      </c>
    </row>
    <row r="5448" spans="1:18" x14ac:dyDescent="0.3">
      <c r="A5448" s="82">
        <v>5417</v>
      </c>
      <c r="B5448" s="94">
        <f t="shared" si="1179"/>
        <v>1.9724744301463494E-45</v>
      </c>
      <c r="C5448" s="179">
        <f t="shared" si="1180"/>
        <v>1.9680248675378714E-45</v>
      </c>
      <c r="D5448" s="166">
        <f t="shared" si="1181"/>
        <v>2.2558277767625785E-3</v>
      </c>
      <c r="E5448" s="167">
        <f t="shared" si="1191"/>
        <v>24.291375447755232</v>
      </c>
      <c r="F5448" s="168">
        <f t="shared" si="1192"/>
        <v>12.222074894499693</v>
      </c>
      <c r="G5448" s="168">
        <f t="shared" si="1182"/>
        <v>424741.83017831802</v>
      </c>
      <c r="H5448" s="168">
        <f t="shared" si="1183"/>
        <v>271310.33852408634</v>
      </c>
      <c r="I5448" s="169">
        <f t="shared" si="1184"/>
        <v>696052.16870240436</v>
      </c>
      <c r="J5448" s="169">
        <f t="shared" si="1186"/>
        <v>651847.84188545891</v>
      </c>
      <c r="K5448" s="95"/>
      <c r="L5448" s="265">
        <f t="shared" si="1185"/>
        <v>266810.4791900065</v>
      </c>
      <c r="M5448" s="265">
        <f>$G5448*NonHospFrac+theModel!$H5448*NonHospFrac</f>
        <v>429241.6895123978</v>
      </c>
      <c r="N5448" s="266">
        <f t="shared" si="1187"/>
        <v>696052.16870240425</v>
      </c>
      <c r="O5448" s="159"/>
      <c r="P5448" s="265">
        <f t="shared" si="1188"/>
        <v>249866.09175668139</v>
      </c>
      <c r="Q5448" s="265">
        <f t="shared" si="1189"/>
        <v>429240.13487072301</v>
      </c>
      <c r="R5448" s="266">
        <f t="shared" si="1190"/>
        <v>679106.22662740434</v>
      </c>
    </row>
    <row r="5449" spans="1:18" x14ac:dyDescent="0.3">
      <c r="A5449" s="82">
        <v>5418</v>
      </c>
      <c r="B5449" s="94">
        <f t="shared" si="1179"/>
        <v>1.9356277019039751E-45</v>
      </c>
      <c r="C5449" s="179">
        <f t="shared" si="1180"/>
        <v>1.9312612591685489E-45</v>
      </c>
      <c r="D5449" s="166">
        <f t="shared" si="1181"/>
        <v>2.2558277767625785E-3</v>
      </c>
      <c r="E5449" s="167">
        <f t="shared" si="1191"/>
        <v>24.291375447755232</v>
      </c>
      <c r="F5449" s="168">
        <f t="shared" si="1192"/>
        <v>12.224330722276456</v>
      </c>
      <c r="G5449" s="168">
        <f t="shared" si="1182"/>
        <v>424820.22475753142</v>
      </c>
      <c r="H5449" s="168">
        <f t="shared" si="1183"/>
        <v>271310.33852408634</v>
      </c>
      <c r="I5449" s="169">
        <f t="shared" si="1184"/>
        <v>696130.56328161783</v>
      </c>
      <c r="J5449" s="169">
        <f t="shared" si="1186"/>
        <v>651910.7013765194</v>
      </c>
      <c r="K5449" s="95"/>
      <c r="L5449" s="265">
        <f t="shared" si="1185"/>
        <v>266840.52937329211</v>
      </c>
      <c r="M5449" s="265">
        <f>$G5449*NonHospFrac+theModel!$H5449*NonHospFrac</f>
        <v>429290.03390832565</v>
      </c>
      <c r="N5449" s="266">
        <f t="shared" si="1187"/>
        <v>696130.56328161783</v>
      </c>
      <c r="O5449" s="159"/>
      <c r="P5449" s="265">
        <f t="shared" si="1188"/>
        <v>249890.1870352907</v>
      </c>
      <c r="Q5449" s="265">
        <f t="shared" si="1189"/>
        <v>429288.47926665086</v>
      </c>
      <c r="R5449" s="266">
        <f t="shared" si="1190"/>
        <v>679178.6663019415</v>
      </c>
    </row>
    <row r="5450" spans="1:18" x14ac:dyDescent="0.3">
      <c r="A5450" s="82">
        <v>5419</v>
      </c>
      <c r="B5450" s="94">
        <f t="shared" si="1179"/>
        <v>1.8994692874676119E-45</v>
      </c>
      <c r="C5450" s="179">
        <f t="shared" si="1180"/>
        <v>1.8951844118878348E-45</v>
      </c>
      <c r="D5450" s="166">
        <f t="shared" si="1181"/>
        <v>2.2558277767625785E-3</v>
      </c>
      <c r="E5450" s="167">
        <f t="shared" si="1191"/>
        <v>24.291375447755232</v>
      </c>
      <c r="F5450" s="168">
        <f t="shared" si="1192"/>
        <v>12.226586550053218</v>
      </c>
      <c r="G5450" s="168">
        <f t="shared" si="1182"/>
        <v>424898.61933674483</v>
      </c>
      <c r="H5450" s="168">
        <f t="shared" si="1183"/>
        <v>271310.33852408634</v>
      </c>
      <c r="I5450" s="169">
        <f t="shared" si="1184"/>
        <v>696208.95786083117</v>
      </c>
      <c r="J5450" s="169">
        <f t="shared" si="1186"/>
        <v>651973.55830530322</v>
      </c>
      <c r="K5450" s="95"/>
      <c r="L5450" s="265">
        <f t="shared" si="1185"/>
        <v>266870.57955657766</v>
      </c>
      <c r="M5450" s="265">
        <f>$G5450*NonHospFrac+theModel!$H5450*NonHospFrac</f>
        <v>429338.37830425345</v>
      </c>
      <c r="N5450" s="266">
        <f t="shared" si="1187"/>
        <v>696208.95786083117</v>
      </c>
      <c r="O5450" s="159"/>
      <c r="P5450" s="265">
        <f t="shared" si="1188"/>
        <v>249914.28133172897</v>
      </c>
      <c r="Q5450" s="265">
        <f t="shared" si="1189"/>
        <v>429336.82366257865</v>
      </c>
      <c r="R5450" s="266">
        <f t="shared" si="1190"/>
        <v>679251.10499430762</v>
      </c>
    </row>
    <row r="5451" spans="1:18" x14ac:dyDescent="0.3">
      <c r="A5451" s="82">
        <v>5420</v>
      </c>
      <c r="B5451" s="94">
        <f t="shared" si="1179"/>
        <v>1.8639863288191375E-45</v>
      </c>
      <c r="C5451" s="179">
        <f t="shared" si="1180"/>
        <v>1.8597814966830816E-45</v>
      </c>
      <c r="D5451" s="166">
        <f t="shared" si="1181"/>
        <v>2.2558277767625785E-3</v>
      </c>
      <c r="E5451" s="167">
        <f t="shared" si="1191"/>
        <v>24.291375447755232</v>
      </c>
      <c r="F5451" s="168">
        <f t="shared" si="1192"/>
        <v>12.228842377829981</v>
      </c>
      <c r="G5451" s="168">
        <f t="shared" si="1182"/>
        <v>424977.01391595829</v>
      </c>
      <c r="H5451" s="168">
        <f t="shared" si="1183"/>
        <v>271310.33852408634</v>
      </c>
      <c r="I5451" s="169">
        <f t="shared" si="1184"/>
        <v>696287.35244004463</v>
      </c>
      <c r="J5451" s="169">
        <f t="shared" si="1186"/>
        <v>652036.41267191491</v>
      </c>
      <c r="K5451" s="95"/>
      <c r="L5451" s="265">
        <f t="shared" si="1185"/>
        <v>266900.62973986327</v>
      </c>
      <c r="M5451" s="265">
        <f>$G5451*NonHospFrac+theModel!$H5451*NonHospFrac</f>
        <v>429386.7227001813</v>
      </c>
      <c r="N5451" s="266">
        <f t="shared" si="1187"/>
        <v>696287.35244004452</v>
      </c>
      <c r="O5451" s="159"/>
      <c r="P5451" s="265">
        <f t="shared" si="1188"/>
        <v>249938.37464603633</v>
      </c>
      <c r="Q5451" s="265">
        <f t="shared" si="1189"/>
        <v>429385.1680585065</v>
      </c>
      <c r="R5451" s="266">
        <f t="shared" si="1190"/>
        <v>679323.54270454287</v>
      </c>
    </row>
    <row r="5452" spans="1:18" x14ac:dyDescent="0.3">
      <c r="A5452" s="82">
        <v>5421</v>
      </c>
      <c r="B5452" s="94">
        <f t="shared" si="1179"/>
        <v>1.8291662081343279E-45</v>
      </c>
      <c r="C5452" s="179">
        <f t="shared" si="1180"/>
        <v>1.825039924193703E-45</v>
      </c>
      <c r="D5452" s="166">
        <f t="shared" si="1181"/>
        <v>2.2558277767625785E-3</v>
      </c>
      <c r="E5452" s="167">
        <f t="shared" si="1191"/>
        <v>24.291375447755232</v>
      </c>
      <c r="F5452" s="168">
        <f t="shared" si="1192"/>
        <v>12.231098205606743</v>
      </c>
      <c r="G5452" s="168">
        <f t="shared" si="1182"/>
        <v>425055.40849517169</v>
      </c>
      <c r="H5452" s="168">
        <f t="shared" si="1183"/>
        <v>271310.33852408634</v>
      </c>
      <c r="I5452" s="169">
        <f t="shared" si="1184"/>
        <v>696365.74701925809</v>
      </c>
      <c r="J5452" s="169">
        <f t="shared" si="1186"/>
        <v>652099.26447645889</v>
      </c>
      <c r="K5452" s="95"/>
      <c r="L5452" s="265">
        <f t="shared" si="1185"/>
        <v>266930.67992314883</v>
      </c>
      <c r="M5452" s="265">
        <f>$G5452*NonHospFrac+theModel!$H5452*NonHospFrac</f>
        <v>429435.06709610915</v>
      </c>
      <c r="N5452" s="266">
        <f t="shared" si="1187"/>
        <v>696365.74701925798</v>
      </c>
      <c r="O5452" s="159"/>
      <c r="P5452" s="265">
        <f t="shared" si="1188"/>
        <v>249962.46697825272</v>
      </c>
      <c r="Q5452" s="265">
        <f t="shared" si="1189"/>
        <v>429433.51245443436</v>
      </c>
      <c r="R5452" s="266">
        <f t="shared" si="1190"/>
        <v>679395.97943268705</v>
      </c>
    </row>
    <row r="5453" spans="1:18" x14ac:dyDescent="0.3">
      <c r="A5453" s="82">
        <v>5422</v>
      </c>
      <c r="B5453" s="94">
        <f t="shared" si="1179"/>
        <v>1.7949965432954992E-45</v>
      </c>
      <c r="C5453" s="179">
        <f t="shared" si="1180"/>
        <v>1.7909473402339403E-45</v>
      </c>
      <c r="D5453" s="166">
        <f t="shared" si="1181"/>
        <v>2.2558277767625785E-3</v>
      </c>
      <c r="E5453" s="167">
        <f t="shared" si="1191"/>
        <v>24.291375447755232</v>
      </c>
      <c r="F5453" s="168">
        <f t="shared" si="1192"/>
        <v>12.233354033383506</v>
      </c>
      <c r="G5453" s="168">
        <f t="shared" si="1182"/>
        <v>425133.8030743851</v>
      </c>
      <c r="H5453" s="168">
        <f t="shared" si="1183"/>
        <v>271310.33852408634</v>
      </c>
      <c r="I5453" s="169">
        <f t="shared" si="1184"/>
        <v>696444.14159847144</v>
      </c>
      <c r="J5453" s="169">
        <f t="shared" si="1186"/>
        <v>652162.11371903948</v>
      </c>
      <c r="K5453" s="95"/>
      <c r="L5453" s="265">
        <f t="shared" si="1185"/>
        <v>266960.73010643444</v>
      </c>
      <c r="M5453" s="265">
        <f>$G5453*NonHospFrac+theModel!$H5453*NonHospFrac</f>
        <v>429483.411492037</v>
      </c>
      <c r="N5453" s="266">
        <f t="shared" si="1187"/>
        <v>696444.14159847144</v>
      </c>
      <c r="O5453" s="159"/>
      <c r="P5453" s="265">
        <f t="shared" si="1188"/>
        <v>249986.55832841826</v>
      </c>
      <c r="Q5453" s="265">
        <f t="shared" si="1189"/>
        <v>429481.85685036221</v>
      </c>
      <c r="R5453" s="266">
        <f t="shared" si="1190"/>
        <v>679468.41517878044</v>
      </c>
    </row>
    <row r="5454" spans="1:18" x14ac:dyDescent="0.3">
      <c r="A5454" s="82">
        <v>5423</v>
      </c>
      <c r="B5454" s="94">
        <f t="shared" si="1179"/>
        <v>1.7614651834888201E-45</v>
      </c>
      <c r="C5454" s="179">
        <f t="shared" si="1180"/>
        <v>1.7574916214001059E-45</v>
      </c>
      <c r="D5454" s="166">
        <f t="shared" si="1181"/>
        <v>2.2558277767625785E-3</v>
      </c>
      <c r="E5454" s="167">
        <f t="shared" si="1191"/>
        <v>24.291375447755232</v>
      </c>
      <c r="F5454" s="168">
        <f t="shared" si="1192"/>
        <v>12.235609861160269</v>
      </c>
      <c r="G5454" s="168">
        <f t="shared" si="1182"/>
        <v>425212.1976535985</v>
      </c>
      <c r="H5454" s="168">
        <f t="shared" si="1183"/>
        <v>271310.33852408634</v>
      </c>
      <c r="I5454" s="169">
        <f t="shared" si="1184"/>
        <v>696522.53617768479</v>
      </c>
      <c r="J5454" s="169">
        <f t="shared" si="1186"/>
        <v>652224.96039976121</v>
      </c>
      <c r="K5454" s="95"/>
      <c r="L5454" s="265">
        <f t="shared" si="1185"/>
        <v>266990.78028971999</v>
      </c>
      <c r="M5454" s="265">
        <f>$G5454*NonHospFrac+theModel!$H5454*NonHospFrac</f>
        <v>429531.75588796486</v>
      </c>
      <c r="N5454" s="266">
        <f t="shared" si="1187"/>
        <v>696522.53617768479</v>
      </c>
      <c r="O5454" s="159"/>
      <c r="P5454" s="265">
        <f t="shared" si="1188"/>
        <v>250010.64869657293</v>
      </c>
      <c r="Q5454" s="265">
        <f t="shared" si="1189"/>
        <v>429530.20124629006</v>
      </c>
      <c r="R5454" s="266">
        <f t="shared" si="1190"/>
        <v>679540.84994286299</v>
      </c>
    </row>
    <row r="5455" spans="1:18" x14ac:dyDescent="0.3">
      <c r="A5455" s="82">
        <v>5424</v>
      </c>
      <c r="B5455" s="94">
        <f t="shared" si="1179"/>
        <v>1.7285602048830382E-45</v>
      </c>
      <c r="C5455" s="179">
        <f t="shared" si="1180"/>
        <v>1.7246608707590565E-45</v>
      </c>
      <c r="D5455" s="166">
        <f t="shared" si="1181"/>
        <v>2.2558277767625785E-3</v>
      </c>
      <c r="E5455" s="167">
        <f t="shared" si="1191"/>
        <v>24.291375447755232</v>
      </c>
      <c r="F5455" s="168">
        <f t="shared" si="1192"/>
        <v>12.237865688937031</v>
      </c>
      <c r="G5455" s="168">
        <f t="shared" si="1182"/>
        <v>425290.59223281196</v>
      </c>
      <c r="H5455" s="168">
        <f t="shared" si="1183"/>
        <v>271310.33852408634</v>
      </c>
      <c r="I5455" s="169">
        <f t="shared" si="1184"/>
        <v>696600.93075689836</v>
      </c>
      <c r="J5455" s="169">
        <f t="shared" si="1186"/>
        <v>652287.80451872875</v>
      </c>
      <c r="K5455" s="95"/>
      <c r="L5455" s="265">
        <f t="shared" si="1185"/>
        <v>267020.83047300554</v>
      </c>
      <c r="M5455" s="265">
        <f>$G5455*NonHospFrac+theModel!$H5455*NonHospFrac</f>
        <v>429580.10028389271</v>
      </c>
      <c r="N5455" s="266">
        <f t="shared" si="1187"/>
        <v>696600.93075689825</v>
      </c>
      <c r="O5455" s="159"/>
      <c r="P5455" s="265">
        <f t="shared" si="1188"/>
        <v>250034.73808275675</v>
      </c>
      <c r="Q5455" s="265">
        <f t="shared" si="1189"/>
        <v>429578.54564221791</v>
      </c>
      <c r="R5455" s="266">
        <f t="shared" si="1190"/>
        <v>679613.28372497461</v>
      </c>
    </row>
    <row r="5456" spans="1:18" x14ac:dyDescent="0.3">
      <c r="A5456" s="82">
        <v>5425</v>
      </c>
      <c r="B5456" s="94">
        <f t="shared" si="1179"/>
        <v>1.6962699063897457E-45</v>
      </c>
      <c r="C5456" s="179">
        <f t="shared" si="1180"/>
        <v>1.6924434136180253E-45</v>
      </c>
      <c r="D5456" s="166">
        <f t="shared" si="1181"/>
        <v>2.2558277767625785E-3</v>
      </c>
      <c r="E5456" s="167">
        <f t="shared" si="1191"/>
        <v>24.291375447755232</v>
      </c>
      <c r="F5456" s="168">
        <f t="shared" si="1192"/>
        <v>12.240121516713794</v>
      </c>
      <c r="G5456" s="168">
        <f t="shared" si="1182"/>
        <v>425368.98681202537</v>
      </c>
      <c r="H5456" s="168">
        <f t="shared" si="1183"/>
        <v>271310.33852408634</v>
      </c>
      <c r="I5456" s="169">
        <f t="shared" si="1184"/>
        <v>696679.32533611171</v>
      </c>
      <c r="J5456" s="169">
        <f t="shared" si="1186"/>
        <v>652350.64607604605</v>
      </c>
      <c r="K5456" s="95"/>
      <c r="L5456" s="265">
        <f t="shared" si="1185"/>
        <v>267050.88065629115</v>
      </c>
      <c r="M5456" s="265">
        <f>$G5456*NonHospFrac+theModel!$H5456*NonHospFrac</f>
        <v>429628.44467982056</v>
      </c>
      <c r="N5456" s="266">
        <f t="shared" si="1187"/>
        <v>696679.32533611171</v>
      </c>
      <c r="O5456" s="159"/>
      <c r="P5456" s="265">
        <f t="shared" si="1188"/>
        <v>250058.82648700982</v>
      </c>
      <c r="Q5456" s="265">
        <f t="shared" si="1189"/>
        <v>429626.89003814576</v>
      </c>
      <c r="R5456" s="266">
        <f t="shared" si="1190"/>
        <v>679685.71652515559</v>
      </c>
    </row>
    <row r="5457" spans="1:18" x14ac:dyDescent="0.3">
      <c r="A5457" s="82">
        <v>5426</v>
      </c>
      <c r="B5457" s="94">
        <f t="shared" si="1179"/>
        <v>1.6645828055020432E-45</v>
      </c>
      <c r="C5457" s="179">
        <f t="shared" si="1180"/>
        <v>1.6608277933726702E-45</v>
      </c>
      <c r="D5457" s="166">
        <f t="shared" si="1181"/>
        <v>2.2558277767625785E-3</v>
      </c>
      <c r="E5457" s="167">
        <f t="shared" si="1191"/>
        <v>24.291375447755232</v>
      </c>
      <c r="F5457" s="168">
        <f t="shared" si="1192"/>
        <v>12.242377344490556</v>
      </c>
      <c r="G5457" s="168">
        <f t="shared" si="1182"/>
        <v>425447.38139123877</v>
      </c>
      <c r="H5457" s="168">
        <f t="shared" si="1183"/>
        <v>271310.33852408634</v>
      </c>
      <c r="I5457" s="169">
        <f t="shared" si="1184"/>
        <v>696757.71991532505</v>
      </c>
      <c r="J5457" s="169">
        <f t="shared" si="1186"/>
        <v>652413.48507181776</v>
      </c>
      <c r="K5457" s="95"/>
      <c r="L5457" s="265">
        <f t="shared" si="1185"/>
        <v>267080.93083957676</v>
      </c>
      <c r="M5457" s="265">
        <f>$G5457*NonHospFrac+theModel!$H5457*NonHospFrac</f>
        <v>429676.78907574835</v>
      </c>
      <c r="N5457" s="266">
        <f t="shared" si="1187"/>
        <v>696757.71991532505</v>
      </c>
      <c r="O5457" s="159"/>
      <c r="P5457" s="265">
        <f t="shared" si="1188"/>
        <v>250082.91390937212</v>
      </c>
      <c r="Q5457" s="265">
        <f t="shared" si="1189"/>
        <v>429675.23443407356</v>
      </c>
      <c r="R5457" s="266">
        <f t="shared" si="1190"/>
        <v>679758.14834344573</v>
      </c>
    </row>
    <row r="5458" spans="1:18" x14ac:dyDescent="0.3">
      <c r="A5458" s="82">
        <v>5427</v>
      </c>
      <c r="B5458" s="94">
        <f t="shared" si="1179"/>
        <v>1.6334876342117261E-45</v>
      </c>
      <c r="C5458" s="179">
        <f t="shared" si="1180"/>
        <v>1.629802767433473E-45</v>
      </c>
      <c r="D5458" s="166">
        <f t="shared" si="1181"/>
        <v>2.2558277767625785E-3</v>
      </c>
      <c r="E5458" s="167">
        <f t="shared" si="1191"/>
        <v>24.291375447755232</v>
      </c>
      <c r="F5458" s="168">
        <f t="shared" si="1192"/>
        <v>12.244633172267319</v>
      </c>
      <c r="G5458" s="168">
        <f t="shared" si="1182"/>
        <v>425525.77597045223</v>
      </c>
      <c r="H5458" s="168">
        <f t="shared" si="1183"/>
        <v>271310.33852408634</v>
      </c>
      <c r="I5458" s="169">
        <f t="shared" si="1184"/>
        <v>696836.11449453863</v>
      </c>
      <c r="J5458" s="169">
        <f t="shared" si="1186"/>
        <v>652476.32150614855</v>
      </c>
      <c r="K5458" s="95"/>
      <c r="L5458" s="265">
        <f t="shared" si="1185"/>
        <v>267110.98102286231</v>
      </c>
      <c r="M5458" s="265">
        <f>$G5458*NonHospFrac+theModel!$H5458*NonHospFrac</f>
        <v>429725.13347167626</v>
      </c>
      <c r="N5458" s="266">
        <f t="shared" si="1187"/>
        <v>696836.11449453863</v>
      </c>
      <c r="O5458" s="159"/>
      <c r="P5458" s="265">
        <f t="shared" si="1188"/>
        <v>250107.0003498836</v>
      </c>
      <c r="Q5458" s="265">
        <f t="shared" si="1189"/>
        <v>429723.57883000147</v>
      </c>
      <c r="R5458" s="266">
        <f t="shared" si="1190"/>
        <v>679830.5791798851</v>
      </c>
    </row>
    <row r="5459" spans="1:18" x14ac:dyDescent="0.3">
      <c r="A5459" s="82">
        <v>5428</v>
      </c>
      <c r="B5459" s="94">
        <f t="shared" si="1179"/>
        <v>1.6029733350019928E-45</v>
      </c>
      <c r="C5459" s="179">
        <f t="shared" si="1180"/>
        <v>1.5993573032274855E-45</v>
      </c>
      <c r="D5459" s="166">
        <f t="shared" si="1181"/>
        <v>2.2558277767625785E-3</v>
      </c>
      <c r="E5459" s="167">
        <f t="shared" si="1191"/>
        <v>24.291375447755232</v>
      </c>
      <c r="F5459" s="168">
        <f t="shared" si="1192"/>
        <v>12.246889000044082</v>
      </c>
      <c r="G5459" s="168">
        <f t="shared" si="1182"/>
        <v>425604.17054966564</v>
      </c>
      <c r="H5459" s="168">
        <f t="shared" si="1183"/>
        <v>271310.33852408634</v>
      </c>
      <c r="I5459" s="169">
        <f t="shared" si="1184"/>
        <v>696914.50907375198</v>
      </c>
      <c r="J5459" s="169">
        <f t="shared" si="1186"/>
        <v>652539.15537914238</v>
      </c>
      <c r="K5459" s="95"/>
      <c r="L5459" s="265">
        <f t="shared" si="1185"/>
        <v>267141.03120614786</v>
      </c>
      <c r="M5459" s="265">
        <f>$G5459*NonHospFrac+theModel!$H5459*NonHospFrac</f>
        <v>429773.47786760406</v>
      </c>
      <c r="N5459" s="266">
        <f t="shared" si="1187"/>
        <v>696914.50907375198</v>
      </c>
      <c r="O5459" s="159"/>
      <c r="P5459" s="265">
        <f t="shared" si="1188"/>
        <v>250131.08580858435</v>
      </c>
      <c r="Q5459" s="265">
        <f t="shared" si="1189"/>
        <v>429771.92322592926</v>
      </c>
      <c r="R5459" s="266">
        <f t="shared" si="1190"/>
        <v>679903.00903451361</v>
      </c>
    </row>
    <row r="5460" spans="1:18" x14ac:dyDescent="0.3">
      <c r="A5460" s="82">
        <v>5429</v>
      </c>
      <c r="B5460" s="94">
        <f t="shared" si="1179"/>
        <v>1.5730290569156276E-45</v>
      </c>
      <c r="C5460" s="179">
        <f t="shared" si="1180"/>
        <v>1.5694805742753828E-45</v>
      </c>
      <c r="D5460" s="166">
        <f t="shared" si="1181"/>
        <v>2.2558277767625785E-3</v>
      </c>
      <c r="E5460" s="167">
        <f t="shared" si="1191"/>
        <v>24.291375447755232</v>
      </c>
      <c r="F5460" s="168">
        <f t="shared" si="1192"/>
        <v>12.249144827820844</v>
      </c>
      <c r="G5460" s="168">
        <f t="shared" si="1182"/>
        <v>425682.56512887904</v>
      </c>
      <c r="H5460" s="168">
        <f t="shared" si="1183"/>
        <v>271310.33852408634</v>
      </c>
      <c r="I5460" s="169">
        <f t="shared" si="1184"/>
        <v>696992.90365296532</v>
      </c>
      <c r="J5460" s="169">
        <f t="shared" si="1186"/>
        <v>652601.9866909039</v>
      </c>
      <c r="K5460" s="95"/>
      <c r="L5460" s="265">
        <f t="shared" si="1185"/>
        <v>267171.08138943347</v>
      </c>
      <c r="M5460" s="265">
        <f>$G5460*NonHospFrac+theModel!$H5460*NonHospFrac</f>
        <v>429821.82226353191</v>
      </c>
      <c r="N5460" s="266">
        <f t="shared" si="1187"/>
        <v>696992.90365296532</v>
      </c>
      <c r="O5460" s="159"/>
      <c r="P5460" s="265">
        <f t="shared" si="1188"/>
        <v>250155.17028551444</v>
      </c>
      <c r="Q5460" s="265">
        <f t="shared" si="1189"/>
        <v>429820.26762185711</v>
      </c>
      <c r="R5460" s="266">
        <f t="shared" si="1190"/>
        <v>679975.43790737155</v>
      </c>
    </row>
    <row r="5461" spans="1:18" x14ac:dyDescent="0.3">
      <c r="A5461" s="82">
        <v>5430</v>
      </c>
      <c r="B5461" s="94">
        <f t="shared" si="1179"/>
        <v>1.5436441516962556E-45</v>
      </c>
      <c r="C5461" s="179">
        <f t="shared" si="1180"/>
        <v>1.540161956341422E-45</v>
      </c>
      <c r="D5461" s="166">
        <f t="shared" si="1181"/>
        <v>2.2558277767625785E-3</v>
      </c>
      <c r="E5461" s="167">
        <f t="shared" si="1191"/>
        <v>24.291375447755232</v>
      </c>
      <c r="F5461" s="168">
        <f t="shared" si="1192"/>
        <v>12.251400655597607</v>
      </c>
      <c r="G5461" s="168">
        <f t="shared" si="1182"/>
        <v>425760.9597080925</v>
      </c>
      <c r="H5461" s="168">
        <f t="shared" si="1183"/>
        <v>271310.33852408634</v>
      </c>
      <c r="I5461" s="169">
        <f t="shared" si="1184"/>
        <v>697071.2982321789</v>
      </c>
      <c r="J5461" s="169">
        <f t="shared" si="1186"/>
        <v>652664.81544153753</v>
      </c>
      <c r="K5461" s="95"/>
      <c r="L5461" s="265">
        <f t="shared" si="1185"/>
        <v>267201.13157271908</v>
      </c>
      <c r="M5461" s="265">
        <f>$G5461*NonHospFrac+theModel!$H5461*NonHospFrac</f>
        <v>429870.16665945976</v>
      </c>
      <c r="N5461" s="266">
        <f t="shared" si="1187"/>
        <v>697071.2982321789</v>
      </c>
      <c r="O5461" s="159"/>
      <c r="P5461" s="265">
        <f t="shared" si="1188"/>
        <v>250179.25378071383</v>
      </c>
      <c r="Q5461" s="265">
        <f t="shared" si="1189"/>
        <v>429868.61201778497</v>
      </c>
      <c r="R5461" s="266">
        <f t="shared" si="1190"/>
        <v>680047.86579849874</v>
      </c>
    </row>
    <row r="5462" spans="1:18" x14ac:dyDescent="0.3">
      <c r="A5462" s="82">
        <v>5431</v>
      </c>
      <c r="B5462" s="94">
        <f t="shared" si="1179"/>
        <v>1.5148081700018211E-45</v>
      </c>
      <c r="C5462" s="179">
        <f t="shared" si="1180"/>
        <v>1.5113910236554642E-45</v>
      </c>
      <c r="D5462" s="166">
        <f t="shared" si="1181"/>
        <v>2.2558277767625785E-3</v>
      </c>
      <c r="E5462" s="167">
        <f t="shared" si="1191"/>
        <v>24.291375447755232</v>
      </c>
      <c r="F5462" s="168">
        <f t="shared" si="1192"/>
        <v>12.253656483374369</v>
      </c>
      <c r="G5462" s="168">
        <f t="shared" si="1182"/>
        <v>425839.35428730591</v>
      </c>
      <c r="H5462" s="168">
        <f t="shared" si="1183"/>
        <v>271310.33852408634</v>
      </c>
      <c r="I5462" s="169">
        <f t="shared" si="1184"/>
        <v>697149.69281139225</v>
      </c>
      <c r="J5462" s="169">
        <f t="shared" si="1186"/>
        <v>652727.64163114747</v>
      </c>
      <c r="K5462" s="95"/>
      <c r="L5462" s="265">
        <f t="shared" si="1185"/>
        <v>267231.18175600463</v>
      </c>
      <c r="M5462" s="265">
        <f>$G5462*NonHospFrac+theModel!$H5462*NonHospFrac</f>
        <v>429918.51105538761</v>
      </c>
      <c r="N5462" s="266">
        <f t="shared" si="1187"/>
        <v>697149.69281139225</v>
      </c>
      <c r="O5462" s="159"/>
      <c r="P5462" s="265">
        <f t="shared" si="1188"/>
        <v>250203.33629422251</v>
      </c>
      <c r="Q5462" s="265">
        <f t="shared" si="1189"/>
        <v>429916.95641371282</v>
      </c>
      <c r="R5462" s="266">
        <f t="shared" si="1190"/>
        <v>680120.29270793532</v>
      </c>
    </row>
    <row r="5463" spans="1:18" x14ac:dyDescent="0.3">
      <c r="A5463" s="82">
        <v>5432</v>
      </c>
      <c r="B5463" s="94">
        <f t="shared" si="1179"/>
        <v>1.4865108576887776E-45</v>
      </c>
      <c r="C5463" s="179">
        <f t="shared" si="1180"/>
        <v>1.4831575452055441E-45</v>
      </c>
      <c r="D5463" s="166">
        <f t="shared" si="1181"/>
        <v>2.2558277767625785E-3</v>
      </c>
      <c r="E5463" s="167">
        <f t="shared" si="1191"/>
        <v>24.291375447755232</v>
      </c>
      <c r="F5463" s="168">
        <f t="shared" si="1192"/>
        <v>12.255912311151132</v>
      </c>
      <c r="G5463" s="168">
        <f t="shared" si="1182"/>
        <v>425917.74886651943</v>
      </c>
      <c r="H5463" s="168">
        <f t="shared" si="1183"/>
        <v>271310.33852408634</v>
      </c>
      <c r="I5463" s="169">
        <f t="shared" si="1184"/>
        <v>697228.08739060583</v>
      </c>
      <c r="J5463" s="169">
        <f t="shared" si="1186"/>
        <v>652790.46525983838</v>
      </c>
      <c r="K5463" s="95"/>
      <c r="L5463" s="265">
        <f t="shared" si="1185"/>
        <v>267261.23193929024</v>
      </c>
      <c r="M5463" s="265">
        <f>$G5463*NonHospFrac+theModel!$H5463*NonHospFrac</f>
        <v>429966.85545131552</v>
      </c>
      <c r="N5463" s="266">
        <f t="shared" si="1187"/>
        <v>697228.08739060583</v>
      </c>
      <c r="O5463" s="159"/>
      <c r="P5463" s="265">
        <f t="shared" si="1188"/>
        <v>250227.41782608055</v>
      </c>
      <c r="Q5463" s="265">
        <f t="shared" si="1189"/>
        <v>429965.30080964073</v>
      </c>
      <c r="R5463" s="266">
        <f t="shared" si="1190"/>
        <v>680192.71863572125</v>
      </c>
    </row>
    <row r="5464" spans="1:18" x14ac:dyDescent="0.3">
      <c r="A5464" s="82">
        <v>5433</v>
      </c>
      <c r="B5464" s="94">
        <f t="shared" si="1179"/>
        <v>1.4587421521656889E-45</v>
      </c>
      <c r="C5464" s="179">
        <f t="shared" si="1180"/>
        <v>1.455451481099699E-45</v>
      </c>
      <c r="D5464" s="166">
        <f t="shared" si="1181"/>
        <v>2.2558277767625785E-3</v>
      </c>
      <c r="E5464" s="167">
        <f t="shared" si="1191"/>
        <v>24.291375447755232</v>
      </c>
      <c r="F5464" s="168">
        <f t="shared" si="1192"/>
        <v>12.258168138927894</v>
      </c>
      <c r="G5464" s="168">
        <f t="shared" si="1182"/>
        <v>425996.14344573271</v>
      </c>
      <c r="H5464" s="168">
        <f t="shared" si="1183"/>
        <v>271310.33852408634</v>
      </c>
      <c r="I5464" s="169">
        <f t="shared" si="1184"/>
        <v>697306.48196981905</v>
      </c>
      <c r="J5464" s="169">
        <f t="shared" si="1186"/>
        <v>652853.28632771433</v>
      </c>
      <c r="K5464" s="95"/>
      <c r="L5464" s="265">
        <f t="shared" si="1185"/>
        <v>267291.28212257579</v>
      </c>
      <c r="M5464" s="265">
        <f>$G5464*NonHospFrac+theModel!$H5464*NonHospFrac</f>
        <v>430015.19984724326</v>
      </c>
      <c r="N5464" s="266">
        <f t="shared" si="1187"/>
        <v>697306.48196981905</v>
      </c>
      <c r="O5464" s="159"/>
      <c r="P5464" s="265">
        <f t="shared" si="1188"/>
        <v>250251.49837632792</v>
      </c>
      <c r="Q5464" s="265">
        <f t="shared" si="1189"/>
        <v>430013.64520556846</v>
      </c>
      <c r="R5464" s="266">
        <f t="shared" si="1190"/>
        <v>680265.14358189632</v>
      </c>
    </row>
    <row r="5465" spans="1:18" x14ac:dyDescent="0.3">
      <c r="A5465" s="82">
        <v>5434</v>
      </c>
      <c r="B5465" s="94">
        <f t="shared" si="1179"/>
        <v>1.4314921788149481E-45</v>
      </c>
      <c r="C5465" s="179">
        <f t="shared" si="1180"/>
        <v>1.4282629789957588E-45</v>
      </c>
      <c r="D5465" s="166">
        <f t="shared" si="1181"/>
        <v>2.2558277767625785E-3</v>
      </c>
      <c r="E5465" s="167">
        <f t="shared" si="1191"/>
        <v>24.291375447755232</v>
      </c>
      <c r="F5465" s="168">
        <f t="shared" si="1192"/>
        <v>12.260423966704657</v>
      </c>
      <c r="G5465" s="168">
        <f t="shared" si="1182"/>
        <v>426074.53802494623</v>
      </c>
      <c r="H5465" s="168">
        <f t="shared" si="1183"/>
        <v>271310.33852408634</v>
      </c>
      <c r="I5465" s="169">
        <f t="shared" si="1184"/>
        <v>697384.87654903252</v>
      </c>
      <c r="J5465" s="169">
        <f t="shared" si="1186"/>
        <v>652916.10483487998</v>
      </c>
      <c r="K5465" s="95"/>
      <c r="L5465" s="265">
        <f t="shared" si="1185"/>
        <v>267321.3323058614</v>
      </c>
      <c r="M5465" s="265">
        <f>$G5465*NonHospFrac+theModel!$H5465*NonHospFrac</f>
        <v>430063.54424317117</v>
      </c>
      <c r="N5465" s="266">
        <f t="shared" si="1187"/>
        <v>697384.87654903252</v>
      </c>
      <c r="O5465" s="159"/>
      <c r="P5465" s="265">
        <f t="shared" si="1188"/>
        <v>250275.57794500468</v>
      </c>
      <c r="Q5465" s="265">
        <f t="shared" si="1189"/>
        <v>430061.98960149637</v>
      </c>
      <c r="R5465" s="266">
        <f t="shared" si="1190"/>
        <v>680337.56754650106</v>
      </c>
    </row>
    <row r="5466" spans="1:18" x14ac:dyDescent="0.3">
      <c r="A5466" s="82">
        <v>5435</v>
      </c>
      <c r="B5466" s="94">
        <f t="shared" si="1179"/>
        <v>1.404751247481341E-45</v>
      </c>
      <c r="C5466" s="179">
        <f t="shared" si="1180"/>
        <v>1.4015823705978308E-45</v>
      </c>
      <c r="D5466" s="166">
        <f t="shared" si="1181"/>
        <v>2.2558277767625785E-3</v>
      </c>
      <c r="E5466" s="167">
        <f t="shared" si="1191"/>
        <v>24.291375447755232</v>
      </c>
      <c r="F5466" s="168">
        <f t="shared" si="1192"/>
        <v>12.26267979448142</v>
      </c>
      <c r="G5466" s="168">
        <f t="shared" si="1182"/>
        <v>426152.93260415958</v>
      </c>
      <c r="H5466" s="168">
        <f t="shared" si="1183"/>
        <v>271310.33852408634</v>
      </c>
      <c r="I5466" s="169">
        <f t="shared" si="1184"/>
        <v>697463.27112824586</v>
      </c>
      <c r="J5466" s="169">
        <f t="shared" si="1186"/>
        <v>652978.92078143952</v>
      </c>
      <c r="K5466" s="95"/>
      <c r="L5466" s="265">
        <f t="shared" si="1185"/>
        <v>267351.3824891469</v>
      </c>
      <c r="M5466" s="265">
        <f>$G5466*NonHospFrac+theModel!$H5466*NonHospFrac</f>
        <v>430111.88863909896</v>
      </c>
      <c r="N5466" s="266">
        <f t="shared" si="1187"/>
        <v>697463.27112824586</v>
      </c>
      <c r="O5466" s="159"/>
      <c r="P5466" s="265">
        <f t="shared" si="1188"/>
        <v>250299.65653215075</v>
      </c>
      <c r="Q5466" s="265">
        <f t="shared" si="1189"/>
        <v>430110.33399742417</v>
      </c>
      <c r="R5466" s="266">
        <f t="shared" si="1190"/>
        <v>680409.99052957492</v>
      </c>
    </row>
    <row r="5467" spans="1:18" x14ac:dyDescent="0.3">
      <c r="A5467" s="82">
        <v>5436</v>
      </c>
      <c r="B5467" s="94">
        <f t="shared" si="1179"/>
        <v>1.3785098490262023E-45</v>
      </c>
      <c r="C5467" s="179">
        <f t="shared" si="1180"/>
        <v>1.3754001682182281E-45</v>
      </c>
      <c r="D5467" s="166">
        <f t="shared" si="1181"/>
        <v>2.2558277767625785E-3</v>
      </c>
      <c r="E5467" s="167">
        <f t="shared" si="1191"/>
        <v>24.291375447755232</v>
      </c>
      <c r="F5467" s="168">
        <f t="shared" si="1192"/>
        <v>12.264935622258182</v>
      </c>
      <c r="G5467" s="168">
        <f t="shared" si="1182"/>
        <v>426231.32718337298</v>
      </c>
      <c r="H5467" s="168">
        <f t="shared" si="1183"/>
        <v>271310.33852408634</v>
      </c>
      <c r="I5467" s="169">
        <f t="shared" si="1184"/>
        <v>697541.66570745932</v>
      </c>
      <c r="J5467" s="169">
        <f t="shared" si="1186"/>
        <v>653041.73416749749</v>
      </c>
      <c r="K5467" s="95"/>
      <c r="L5467" s="265">
        <f t="shared" si="1185"/>
        <v>267381.43267243251</v>
      </c>
      <c r="M5467" s="265">
        <f>$G5467*NonHospFrac+theModel!$H5467*NonHospFrac</f>
        <v>430160.23303502682</v>
      </c>
      <c r="N5467" s="266">
        <f t="shared" si="1187"/>
        <v>697541.66570745932</v>
      </c>
      <c r="O5467" s="159"/>
      <c r="P5467" s="265">
        <f t="shared" si="1188"/>
        <v>250323.73413780628</v>
      </c>
      <c r="Q5467" s="265">
        <f t="shared" si="1189"/>
        <v>430158.67839335202</v>
      </c>
      <c r="R5467" s="266">
        <f t="shared" si="1190"/>
        <v>680482.4125311583</v>
      </c>
    </row>
    <row r="5468" spans="1:18" x14ac:dyDescent="0.3">
      <c r="A5468" s="82">
        <v>5437</v>
      </c>
      <c r="B5468" s="94">
        <f t="shared" si="1179"/>
        <v>1.3527586519459449E-45</v>
      </c>
      <c r="C5468" s="179">
        <f t="shared" si="1180"/>
        <v>1.3497070614036293E-45</v>
      </c>
      <c r="D5468" s="166">
        <f t="shared" si="1181"/>
        <v>2.2558277767625785E-3</v>
      </c>
      <c r="E5468" s="167">
        <f t="shared" si="1191"/>
        <v>24.291375447755232</v>
      </c>
      <c r="F5468" s="168">
        <f t="shared" si="1192"/>
        <v>12.267191450034945</v>
      </c>
      <c r="G5468" s="168">
        <f t="shared" si="1182"/>
        <v>426309.72176258644</v>
      </c>
      <c r="H5468" s="168">
        <f t="shared" si="1183"/>
        <v>271310.33852408634</v>
      </c>
      <c r="I5468" s="169">
        <f t="shared" si="1184"/>
        <v>697620.06028667279</v>
      </c>
      <c r="J5468" s="169">
        <f t="shared" si="1186"/>
        <v>653104.5449931582</v>
      </c>
      <c r="K5468" s="95"/>
      <c r="L5468" s="265">
        <f t="shared" si="1185"/>
        <v>267411.48285571812</v>
      </c>
      <c r="M5468" s="265">
        <f>$G5468*NonHospFrac+theModel!$H5468*NonHospFrac</f>
        <v>430208.57743095467</v>
      </c>
      <c r="N5468" s="266">
        <f t="shared" si="1187"/>
        <v>697620.06028667279</v>
      </c>
      <c r="O5468" s="159"/>
      <c r="P5468" s="265">
        <f t="shared" si="1188"/>
        <v>250347.81076201121</v>
      </c>
      <c r="Q5468" s="265">
        <f t="shared" si="1189"/>
        <v>430207.02278927987</v>
      </c>
      <c r="R5468" s="266">
        <f t="shared" si="1190"/>
        <v>680554.83355129114</v>
      </c>
    </row>
    <row r="5469" spans="1:18" x14ac:dyDescent="0.3">
      <c r="A5469" s="82">
        <v>5438</v>
      </c>
      <c r="B5469" s="94">
        <f t="shared" si="1179"/>
        <v>1.3274884990537539E-45</v>
      </c>
      <c r="C5469" s="179">
        <f t="shared" si="1180"/>
        <v>1.3244939136242556E-45</v>
      </c>
      <c r="D5469" s="166">
        <f t="shared" si="1181"/>
        <v>2.2558277767625785E-3</v>
      </c>
      <c r="E5469" s="167">
        <f t="shared" si="1191"/>
        <v>24.291375447755232</v>
      </c>
      <c r="F5469" s="168">
        <f t="shared" si="1192"/>
        <v>12.269447277811707</v>
      </c>
      <c r="G5469" s="168">
        <f t="shared" si="1182"/>
        <v>426388.11634179985</v>
      </c>
      <c r="H5469" s="168">
        <f t="shared" si="1183"/>
        <v>271310.33852408634</v>
      </c>
      <c r="I5469" s="169">
        <f t="shared" si="1184"/>
        <v>697698.45486588613</v>
      </c>
      <c r="J5469" s="169">
        <f t="shared" si="1186"/>
        <v>653167.35325852595</v>
      </c>
      <c r="K5469" s="95"/>
      <c r="L5469" s="265">
        <f t="shared" si="1185"/>
        <v>267441.53303900367</v>
      </c>
      <c r="M5469" s="265">
        <f>$G5469*NonHospFrac+theModel!$H5469*NonHospFrac</f>
        <v>430256.92182688252</v>
      </c>
      <c r="N5469" s="266">
        <f t="shared" si="1187"/>
        <v>697698.45486588613</v>
      </c>
      <c r="O5469" s="159"/>
      <c r="P5469" s="265">
        <f t="shared" si="1188"/>
        <v>250371.8864048055</v>
      </c>
      <c r="Q5469" s="265">
        <f t="shared" si="1189"/>
        <v>430255.36718520772</v>
      </c>
      <c r="R5469" s="266">
        <f t="shared" si="1190"/>
        <v>680627.25359001325</v>
      </c>
    </row>
    <row r="5470" spans="1:18" x14ac:dyDescent="0.3">
      <c r="A5470" s="82">
        <v>5439</v>
      </c>
      <c r="B5470" s="94">
        <f t="shared" si="1179"/>
        <v>1.3026904042232881E-45</v>
      </c>
      <c r="C5470" s="179">
        <f t="shared" si="1180"/>
        <v>1.2997517590249192E-45</v>
      </c>
      <c r="D5470" s="166">
        <f t="shared" si="1181"/>
        <v>2.2558277767625785E-3</v>
      </c>
      <c r="E5470" s="167">
        <f t="shared" si="1191"/>
        <v>24.291375447755232</v>
      </c>
      <c r="F5470" s="168">
        <f t="shared" si="1192"/>
        <v>12.27170310558847</v>
      </c>
      <c r="G5470" s="168">
        <f t="shared" si="1182"/>
        <v>426466.51092101325</v>
      </c>
      <c r="H5470" s="168">
        <f t="shared" si="1183"/>
        <v>271310.33852408634</v>
      </c>
      <c r="I5470" s="169">
        <f t="shared" si="1184"/>
        <v>697776.84944509959</v>
      </c>
      <c r="J5470" s="169">
        <f t="shared" si="1186"/>
        <v>653230.1589637053</v>
      </c>
      <c r="K5470" s="95"/>
      <c r="L5470" s="265">
        <f t="shared" si="1185"/>
        <v>267471.58322228922</v>
      </c>
      <c r="M5470" s="265">
        <f>$G5470*NonHospFrac+theModel!$H5470*NonHospFrac</f>
        <v>430305.26622281031</v>
      </c>
      <c r="N5470" s="266">
        <f t="shared" si="1187"/>
        <v>697776.84944509948</v>
      </c>
      <c r="O5470" s="159"/>
      <c r="P5470" s="265">
        <f t="shared" si="1188"/>
        <v>250395.96106622918</v>
      </c>
      <c r="Q5470" s="265">
        <f t="shared" si="1189"/>
        <v>430303.71158113552</v>
      </c>
      <c r="R5470" s="266">
        <f t="shared" si="1190"/>
        <v>680699.67264736467</v>
      </c>
    </row>
    <row r="5471" spans="1:18" x14ac:dyDescent="0.3">
      <c r="A5471" s="82">
        <v>5440</v>
      </c>
      <c r="B5471" s="94">
        <f t="shared" ref="B5471:B5534" si="1193">Constant*EXP(PowerTerm*(A5471)/7)</f>
        <v>1.2783555491930998E-45</v>
      </c>
      <c r="C5471" s="179">
        <f t="shared" ref="C5471:C5534" si="1194">(1-theFloor)*B5471</f>
        <v>1.2754717992366515E-45</v>
      </c>
      <c r="D5471" s="166">
        <f t="shared" ref="D5471:D5534" si="1195">theFloor</f>
        <v>2.2558277767625785E-3</v>
      </c>
      <c r="E5471" s="167">
        <f t="shared" si="1191"/>
        <v>24.291375447755232</v>
      </c>
      <c r="F5471" s="168">
        <f t="shared" si="1192"/>
        <v>12.273958933365233</v>
      </c>
      <c r="G5471" s="168">
        <f t="shared" ref="G5471:G5534" si="1196">$B$22*F5471*totInfected/365.25</f>
        <v>426544.90550022671</v>
      </c>
      <c r="H5471" s="168">
        <f t="shared" ref="H5471:H5534" si="1197">lostQALYs_Injured*E5471*totInfected/365.25</f>
        <v>271310.33852408634</v>
      </c>
      <c r="I5471" s="169">
        <f t="shared" ref="I5471:I5534" si="1198">H5471+G5471</f>
        <v>697855.24402431305</v>
      </c>
      <c r="J5471" s="169">
        <f t="shared" si="1186"/>
        <v>653292.96210880042</v>
      </c>
      <c r="K5471" s="95"/>
      <c r="L5471" s="265">
        <f t="shared" ref="L5471:L5534" si="1199">$G5471*HospFrac+$H5471*HospFrac</f>
        <v>267501.63340557483</v>
      </c>
      <c r="M5471" s="265">
        <f>$G5471*NonHospFrac+theModel!$H5471*NonHospFrac</f>
        <v>430353.61061873817</v>
      </c>
      <c r="N5471" s="266">
        <f t="shared" si="1187"/>
        <v>697855.24402431305</v>
      </c>
      <c r="O5471" s="159"/>
      <c r="P5471" s="265">
        <f t="shared" si="1188"/>
        <v>250420.03474632232</v>
      </c>
      <c r="Q5471" s="265">
        <f t="shared" si="1189"/>
        <v>430352.05597706337</v>
      </c>
      <c r="R5471" s="266">
        <f t="shared" si="1190"/>
        <v>680772.09072338569</v>
      </c>
    </row>
    <row r="5472" spans="1:18" x14ac:dyDescent="0.3">
      <c r="A5472" s="82">
        <v>5441</v>
      </c>
      <c r="B5472" s="94">
        <f t="shared" si="1193"/>
        <v>1.2544752804310434E-45</v>
      </c>
      <c r="C5472" s="179">
        <f t="shared" si="1194"/>
        <v>1.251645400248185E-45</v>
      </c>
      <c r="D5472" s="166">
        <f t="shared" si="1195"/>
        <v>2.2558277767625785E-3</v>
      </c>
      <c r="E5472" s="167">
        <f t="shared" si="1191"/>
        <v>24.291375447755232</v>
      </c>
      <c r="F5472" s="168">
        <f t="shared" si="1192"/>
        <v>12.276214761141995</v>
      </c>
      <c r="G5472" s="168">
        <f t="shared" si="1196"/>
        <v>426623.30007944012</v>
      </c>
      <c r="H5472" s="168">
        <f t="shared" si="1197"/>
        <v>271310.33852408634</v>
      </c>
      <c r="I5472" s="169">
        <f t="shared" si="1198"/>
        <v>697933.6386035264</v>
      </c>
      <c r="J5472" s="169">
        <f t="shared" ref="J5472:J5535" si="1200">J5471+(I5472-I5471)/(1+discountDaily)^A5472</f>
        <v>653355.76269391563</v>
      </c>
      <c r="K5472" s="95"/>
      <c r="L5472" s="265">
        <f t="shared" si="1199"/>
        <v>267531.68358886044</v>
      </c>
      <c r="M5472" s="265">
        <f>$G5472*NonHospFrac+theModel!$H5472*NonHospFrac</f>
        <v>430401.95501466602</v>
      </c>
      <c r="N5472" s="266">
        <f t="shared" ref="N5472:N5535" si="1201">L5472+M5472</f>
        <v>697933.6386035264</v>
      </c>
      <c r="O5472" s="159"/>
      <c r="P5472" s="265">
        <f t="shared" ref="P5472:P5535" si="1202">P5471+(L5472-L5471)/(1+discountDaily)^A5472</f>
        <v>250444.10744512486</v>
      </c>
      <c r="Q5472" s="265">
        <f t="shared" ref="Q5472:Q5535" si="1203">Q5471+(M5472-M5471)/(1+discountDaily)^B5472</f>
        <v>430400.40037299122</v>
      </c>
      <c r="R5472" s="266">
        <f t="shared" ref="R5472:R5535" si="1204">P5472+Q5472</f>
        <v>680844.50781811611</v>
      </c>
    </row>
    <row r="5473" spans="1:18" x14ac:dyDescent="0.3">
      <c r="A5473" s="82">
        <v>5442</v>
      </c>
      <c r="B5473" s="94">
        <f t="shared" si="1193"/>
        <v>1.2310411060567832E-45</v>
      </c>
      <c r="C5473" s="179">
        <f t="shared" si="1194"/>
        <v>1.2282640893354038E-45</v>
      </c>
      <c r="D5473" s="166">
        <f t="shared" si="1195"/>
        <v>2.2558277767625785E-3</v>
      </c>
      <c r="E5473" s="167">
        <f t="shared" ref="E5473:E5536" si="1205">C5473+E5472</f>
        <v>24.291375447755232</v>
      </c>
      <c r="F5473" s="168">
        <f t="shared" ref="F5473:F5536" si="1206">D5473+F5472</f>
        <v>12.278470588918758</v>
      </c>
      <c r="G5473" s="168">
        <f t="shared" si="1196"/>
        <v>426701.69465865352</v>
      </c>
      <c r="H5473" s="168">
        <f t="shared" si="1197"/>
        <v>271310.33852408634</v>
      </c>
      <c r="I5473" s="169">
        <f t="shared" si="1198"/>
        <v>698012.03318273986</v>
      </c>
      <c r="J5473" s="169">
        <f t="shared" si="1200"/>
        <v>653418.56071915547</v>
      </c>
      <c r="K5473" s="95"/>
      <c r="L5473" s="265">
        <f t="shared" si="1199"/>
        <v>267561.73377214599</v>
      </c>
      <c r="M5473" s="265">
        <f>$G5473*NonHospFrac+theModel!$H5473*NonHospFrac</f>
        <v>430450.29941059387</v>
      </c>
      <c r="N5473" s="266">
        <f t="shared" si="1201"/>
        <v>698012.03318273986</v>
      </c>
      <c r="O5473" s="159"/>
      <c r="P5473" s="265">
        <f t="shared" si="1202"/>
        <v>250468.17916267677</v>
      </c>
      <c r="Q5473" s="265">
        <f t="shared" si="1203"/>
        <v>430448.74476891907</v>
      </c>
      <c r="R5473" s="266">
        <f t="shared" si="1204"/>
        <v>680916.92393159587</v>
      </c>
    </row>
    <row r="5474" spans="1:18" x14ac:dyDescent="0.3">
      <c r="A5474" s="82">
        <v>5443</v>
      </c>
      <c r="B5474" s="94">
        <f t="shared" si="1193"/>
        <v>1.20804469282235E-45</v>
      </c>
      <c r="C5474" s="179">
        <f t="shared" si="1194"/>
        <v>1.2053195520487108E-45</v>
      </c>
      <c r="D5474" s="166">
        <f t="shared" si="1195"/>
        <v>2.2558277767625785E-3</v>
      </c>
      <c r="E5474" s="167">
        <f t="shared" si="1205"/>
        <v>24.291375447755232</v>
      </c>
      <c r="F5474" s="168">
        <f t="shared" si="1206"/>
        <v>12.28072641669552</v>
      </c>
      <c r="G5474" s="168">
        <f t="shared" si="1196"/>
        <v>426780.08923786692</v>
      </c>
      <c r="H5474" s="168">
        <f t="shared" si="1197"/>
        <v>271310.33852408634</v>
      </c>
      <c r="I5474" s="169">
        <f t="shared" si="1198"/>
        <v>698090.42776195332</v>
      </c>
      <c r="J5474" s="169">
        <f t="shared" si="1200"/>
        <v>653481.35618462414</v>
      </c>
      <c r="K5474" s="95"/>
      <c r="L5474" s="265">
        <f t="shared" si="1199"/>
        <v>267591.78395543154</v>
      </c>
      <c r="M5474" s="265">
        <f>$G5474*NonHospFrac+theModel!$H5474*NonHospFrac</f>
        <v>430498.64380652166</v>
      </c>
      <c r="N5474" s="266">
        <f t="shared" si="1201"/>
        <v>698090.42776195321</v>
      </c>
      <c r="O5474" s="159"/>
      <c r="P5474" s="265">
        <f t="shared" si="1202"/>
        <v>250492.24989901806</v>
      </c>
      <c r="Q5474" s="265">
        <f t="shared" si="1203"/>
        <v>430497.08916484687</v>
      </c>
      <c r="R5474" s="266">
        <f t="shared" si="1204"/>
        <v>680989.3390638649</v>
      </c>
    </row>
    <row r="5475" spans="1:18" x14ac:dyDescent="0.3">
      <c r="A5475" s="82">
        <v>5444</v>
      </c>
      <c r="B5475" s="94">
        <f t="shared" si="1193"/>
        <v>1.185477863148535E-45</v>
      </c>
      <c r="C5475" s="179">
        <f t="shared" si="1194"/>
        <v>1.1828036292561074E-45</v>
      </c>
      <c r="D5475" s="166">
        <f t="shared" si="1195"/>
        <v>2.2558277767625785E-3</v>
      </c>
      <c r="E5475" s="167">
        <f t="shared" si="1205"/>
        <v>24.291375447755232</v>
      </c>
      <c r="F5475" s="168">
        <f t="shared" si="1206"/>
        <v>12.282982244472283</v>
      </c>
      <c r="G5475" s="168">
        <f t="shared" si="1196"/>
        <v>426858.48381708039</v>
      </c>
      <c r="H5475" s="168">
        <f t="shared" si="1197"/>
        <v>271310.33852408634</v>
      </c>
      <c r="I5475" s="169">
        <f t="shared" si="1198"/>
        <v>698168.82234116667</v>
      </c>
      <c r="J5475" s="169">
        <f t="shared" si="1200"/>
        <v>653544.14909042593</v>
      </c>
      <c r="K5475" s="95"/>
      <c r="L5475" s="265">
        <f t="shared" si="1199"/>
        <v>267621.83413871715</v>
      </c>
      <c r="M5475" s="265">
        <f>$G5475*NonHospFrac+theModel!$H5475*NonHospFrac</f>
        <v>430546.98820244957</v>
      </c>
      <c r="N5475" s="266">
        <f t="shared" si="1201"/>
        <v>698168.82234116667</v>
      </c>
      <c r="O5475" s="159"/>
      <c r="P5475" s="265">
        <f t="shared" si="1202"/>
        <v>250516.31965418882</v>
      </c>
      <c r="Q5475" s="265">
        <f t="shared" si="1203"/>
        <v>430545.43356077478</v>
      </c>
      <c r="R5475" s="266">
        <f t="shared" si="1204"/>
        <v>681061.7532149636</v>
      </c>
    </row>
    <row r="5476" spans="1:18" x14ac:dyDescent="0.3">
      <c r="A5476" s="82">
        <v>5445</v>
      </c>
      <c r="B5476" s="94">
        <f t="shared" si="1193"/>
        <v>1.163332592217201E-45</v>
      </c>
      <c r="C5476" s="179">
        <f t="shared" si="1194"/>
        <v>1.1607083142420643E-45</v>
      </c>
      <c r="D5476" s="166">
        <f t="shared" si="1195"/>
        <v>2.2558277767625785E-3</v>
      </c>
      <c r="E5476" s="167">
        <f t="shared" si="1205"/>
        <v>24.291375447755232</v>
      </c>
      <c r="F5476" s="168">
        <f t="shared" si="1206"/>
        <v>12.285238072249046</v>
      </c>
      <c r="G5476" s="168">
        <f t="shared" si="1196"/>
        <v>426936.87839629379</v>
      </c>
      <c r="H5476" s="168">
        <f t="shared" si="1197"/>
        <v>271310.33852408634</v>
      </c>
      <c r="I5476" s="169">
        <f t="shared" si="1198"/>
        <v>698247.21692038013</v>
      </c>
      <c r="J5476" s="169">
        <f t="shared" si="1200"/>
        <v>653606.93943666539</v>
      </c>
      <c r="K5476" s="95"/>
      <c r="L5476" s="265">
        <f t="shared" si="1199"/>
        <v>267651.88432200276</v>
      </c>
      <c r="M5476" s="265">
        <f>$G5476*NonHospFrac+theModel!$H5476*NonHospFrac</f>
        <v>430595.33259837737</v>
      </c>
      <c r="N5476" s="266">
        <f t="shared" si="1201"/>
        <v>698247.21692038013</v>
      </c>
      <c r="O5476" s="159"/>
      <c r="P5476" s="265">
        <f t="shared" si="1202"/>
        <v>250540.38842822897</v>
      </c>
      <c r="Q5476" s="265">
        <f t="shared" si="1203"/>
        <v>430593.77795670257</v>
      </c>
      <c r="R5476" s="266">
        <f t="shared" si="1204"/>
        <v>681134.16638493154</v>
      </c>
    </row>
    <row r="5477" spans="1:18" x14ac:dyDescent="0.3">
      <c r="A5477" s="82">
        <v>5446</v>
      </c>
      <c r="B5477" s="94">
        <f t="shared" si="1193"/>
        <v>1.1416010051173654E-45</v>
      </c>
      <c r="C5477" s="179">
        <f t="shared" si="1194"/>
        <v>1.1390257498600415E-45</v>
      </c>
      <c r="D5477" s="166">
        <f t="shared" si="1195"/>
        <v>2.2558277767625785E-3</v>
      </c>
      <c r="E5477" s="167">
        <f t="shared" si="1205"/>
        <v>24.291375447755232</v>
      </c>
      <c r="F5477" s="168">
        <f t="shared" si="1206"/>
        <v>12.287493900025808</v>
      </c>
      <c r="G5477" s="168">
        <f t="shared" si="1196"/>
        <v>427015.27297550719</v>
      </c>
      <c r="H5477" s="168">
        <f t="shared" si="1197"/>
        <v>271310.33852408634</v>
      </c>
      <c r="I5477" s="169">
        <f t="shared" si="1198"/>
        <v>698325.61149959359</v>
      </c>
      <c r="J5477" s="169">
        <f t="shared" si="1200"/>
        <v>653669.72722344671</v>
      </c>
      <c r="K5477" s="95"/>
      <c r="L5477" s="265">
        <f t="shared" si="1199"/>
        <v>267681.93450528826</v>
      </c>
      <c r="M5477" s="265">
        <f>$G5477*NonHospFrac+theModel!$H5477*NonHospFrac</f>
        <v>430643.67699430522</v>
      </c>
      <c r="N5477" s="266">
        <f t="shared" si="1201"/>
        <v>698325.61149959348</v>
      </c>
      <c r="O5477" s="159"/>
      <c r="P5477" s="265">
        <f t="shared" si="1202"/>
        <v>250564.45622117841</v>
      </c>
      <c r="Q5477" s="265">
        <f t="shared" si="1203"/>
        <v>430642.12235263042</v>
      </c>
      <c r="R5477" s="266">
        <f t="shared" si="1204"/>
        <v>681206.57857380877</v>
      </c>
    </row>
    <row r="5478" spans="1:18" x14ac:dyDescent="0.3">
      <c r="A5478" s="82">
        <v>5447</v>
      </c>
      <c r="B5478" s="94">
        <f t="shared" si="1193"/>
        <v>1.1202753740451302E-45</v>
      </c>
      <c r="C5478" s="179">
        <f t="shared" si="1194"/>
        <v>1.1177482257387361E-45</v>
      </c>
      <c r="D5478" s="166">
        <f t="shared" si="1195"/>
        <v>2.2558277767625785E-3</v>
      </c>
      <c r="E5478" s="167">
        <f t="shared" si="1205"/>
        <v>24.291375447755232</v>
      </c>
      <c r="F5478" s="168">
        <f t="shared" si="1206"/>
        <v>12.289749727802571</v>
      </c>
      <c r="G5478" s="168">
        <f t="shared" si="1196"/>
        <v>427093.66755472065</v>
      </c>
      <c r="H5478" s="168">
        <f t="shared" si="1197"/>
        <v>271310.33852408634</v>
      </c>
      <c r="I5478" s="169">
        <f t="shared" si="1198"/>
        <v>698404.00607880694</v>
      </c>
      <c r="J5478" s="169">
        <f t="shared" si="1200"/>
        <v>653732.51245087408</v>
      </c>
      <c r="K5478" s="95"/>
      <c r="L5478" s="265">
        <f t="shared" si="1199"/>
        <v>267711.98468857387</v>
      </c>
      <c r="M5478" s="265">
        <f>$G5478*NonHospFrac+theModel!$H5478*NonHospFrac</f>
        <v>430692.02139023307</v>
      </c>
      <c r="N5478" s="266">
        <f t="shared" si="1201"/>
        <v>698404.00607880694</v>
      </c>
      <c r="O5478" s="159"/>
      <c r="P5478" s="265">
        <f t="shared" si="1202"/>
        <v>250588.52303307733</v>
      </c>
      <c r="Q5478" s="265">
        <f t="shared" si="1203"/>
        <v>430690.46674855828</v>
      </c>
      <c r="R5478" s="266">
        <f t="shared" si="1204"/>
        <v>681278.98978163558</v>
      </c>
    </row>
    <row r="5479" spans="1:18" x14ac:dyDescent="0.3">
      <c r="A5479" s="82">
        <v>5448</v>
      </c>
      <c r="B5479" s="94">
        <f t="shared" si="1193"/>
        <v>1.0993481155553952E-45</v>
      </c>
      <c r="C5479" s="179">
        <f t="shared" si="1194"/>
        <v>1.0968681755399938E-45</v>
      </c>
      <c r="D5479" s="166">
        <f t="shared" si="1195"/>
        <v>2.2558277767625785E-3</v>
      </c>
      <c r="E5479" s="167">
        <f t="shared" si="1205"/>
        <v>24.291375447755232</v>
      </c>
      <c r="F5479" s="168">
        <f t="shared" si="1206"/>
        <v>12.292005555579333</v>
      </c>
      <c r="G5479" s="168">
        <f t="shared" si="1196"/>
        <v>427172.06213393406</v>
      </c>
      <c r="H5479" s="168">
        <f t="shared" si="1197"/>
        <v>271310.33852408634</v>
      </c>
      <c r="I5479" s="169">
        <f t="shared" si="1198"/>
        <v>698482.4006580204</v>
      </c>
      <c r="J5479" s="169">
        <f t="shared" si="1200"/>
        <v>653795.29511905205</v>
      </c>
      <c r="K5479" s="95"/>
      <c r="L5479" s="265">
        <f t="shared" si="1199"/>
        <v>267742.03487185948</v>
      </c>
      <c r="M5479" s="265">
        <f>$G5479*NonHospFrac+theModel!$H5479*NonHospFrac</f>
        <v>430740.36578616092</v>
      </c>
      <c r="N5479" s="266">
        <f t="shared" si="1201"/>
        <v>698482.4006580204</v>
      </c>
      <c r="O5479" s="159"/>
      <c r="P5479" s="265">
        <f t="shared" si="1202"/>
        <v>250612.58886396562</v>
      </c>
      <c r="Q5479" s="265">
        <f t="shared" si="1203"/>
        <v>430738.81114448613</v>
      </c>
      <c r="R5479" s="266">
        <f t="shared" si="1204"/>
        <v>681351.40000845178</v>
      </c>
    </row>
    <row r="5480" spans="1:18" x14ac:dyDescent="0.3">
      <c r="A5480" s="82">
        <v>5449</v>
      </c>
      <c r="B5480" s="94">
        <f t="shared" si="1193"/>
        <v>1.0788117878654236E-45</v>
      </c>
      <c r="C5480" s="179">
        <f t="shared" si="1194"/>
        <v>1.0763781742684578E-45</v>
      </c>
      <c r="D5480" s="166">
        <f t="shared" si="1195"/>
        <v>2.2558277767625785E-3</v>
      </c>
      <c r="E5480" s="167">
        <f t="shared" si="1205"/>
        <v>24.291375447755232</v>
      </c>
      <c r="F5480" s="168">
        <f t="shared" si="1206"/>
        <v>12.294261383356096</v>
      </c>
      <c r="G5480" s="168">
        <f t="shared" si="1196"/>
        <v>427250.45671314758</v>
      </c>
      <c r="H5480" s="168">
        <f t="shared" si="1197"/>
        <v>271310.33852408634</v>
      </c>
      <c r="I5480" s="169">
        <f t="shared" si="1198"/>
        <v>698560.79523723386</v>
      </c>
      <c r="J5480" s="169">
        <f t="shared" si="1200"/>
        <v>653858.07522808493</v>
      </c>
      <c r="K5480" s="95"/>
      <c r="L5480" s="265">
        <f t="shared" si="1199"/>
        <v>267772.08505514509</v>
      </c>
      <c r="M5480" s="265">
        <f>$G5480*NonHospFrac+theModel!$H5480*NonHospFrac</f>
        <v>430788.71018208883</v>
      </c>
      <c r="N5480" s="266">
        <f t="shared" si="1201"/>
        <v>698560.79523723386</v>
      </c>
      <c r="O5480" s="159"/>
      <c r="P5480" s="265">
        <f t="shared" si="1202"/>
        <v>250636.65371388325</v>
      </c>
      <c r="Q5480" s="265">
        <f t="shared" si="1203"/>
        <v>430787.15554041404</v>
      </c>
      <c r="R5480" s="266">
        <f t="shared" si="1204"/>
        <v>681423.80925429729</v>
      </c>
    </row>
    <row r="5481" spans="1:18" x14ac:dyDescent="0.3">
      <c r="A5481" s="82">
        <v>5450</v>
      </c>
      <c r="B5481" s="94">
        <f t="shared" si="1193"/>
        <v>1.0586590882082887E-45</v>
      </c>
      <c r="C5481" s="179">
        <f t="shared" si="1194"/>
        <v>1.0562709356309862E-45</v>
      </c>
      <c r="D5481" s="166">
        <f t="shared" si="1195"/>
        <v>2.2558277767625785E-3</v>
      </c>
      <c r="E5481" s="167">
        <f t="shared" si="1205"/>
        <v>24.291375447755232</v>
      </c>
      <c r="F5481" s="168">
        <f t="shared" si="1206"/>
        <v>12.296517211132858</v>
      </c>
      <c r="G5481" s="168">
        <f t="shared" si="1196"/>
        <v>427328.85129236092</v>
      </c>
      <c r="H5481" s="168">
        <f t="shared" si="1197"/>
        <v>271310.33852408634</v>
      </c>
      <c r="I5481" s="169">
        <f t="shared" si="1198"/>
        <v>698639.18981644721</v>
      </c>
      <c r="J5481" s="169">
        <f t="shared" si="1200"/>
        <v>653920.85277807689</v>
      </c>
      <c r="K5481" s="95"/>
      <c r="L5481" s="265">
        <f t="shared" si="1199"/>
        <v>267802.13523843064</v>
      </c>
      <c r="M5481" s="265">
        <f>$G5481*NonHospFrac+theModel!$H5481*NonHospFrac</f>
        <v>430837.05457801663</v>
      </c>
      <c r="N5481" s="266">
        <f t="shared" si="1201"/>
        <v>698639.18981644721</v>
      </c>
      <c r="O5481" s="159"/>
      <c r="P5481" s="265">
        <f t="shared" si="1202"/>
        <v>250660.71758287019</v>
      </c>
      <c r="Q5481" s="265">
        <f t="shared" si="1203"/>
        <v>430835.49993634183</v>
      </c>
      <c r="R5481" s="266">
        <f t="shared" si="1204"/>
        <v>681496.21751921205</v>
      </c>
    </row>
    <row r="5482" spans="1:18" x14ac:dyDescent="0.3">
      <c r="A5482" s="82">
        <v>5451</v>
      </c>
      <c r="B5482" s="94">
        <f t="shared" si="1193"/>
        <v>1.0388828502361658E-45</v>
      </c>
      <c r="C5482" s="179">
        <f t="shared" si="1194"/>
        <v>1.0365393094458008E-45</v>
      </c>
      <c r="D5482" s="166">
        <f t="shared" si="1195"/>
        <v>2.2558277767625785E-3</v>
      </c>
      <c r="E5482" s="167">
        <f t="shared" si="1205"/>
        <v>24.291375447755232</v>
      </c>
      <c r="F5482" s="168">
        <f t="shared" si="1206"/>
        <v>12.298773038909621</v>
      </c>
      <c r="G5482" s="168">
        <f t="shared" si="1196"/>
        <v>427407.24587157439</v>
      </c>
      <c r="H5482" s="168">
        <f t="shared" si="1197"/>
        <v>271310.33852408634</v>
      </c>
      <c r="I5482" s="169">
        <f t="shared" si="1198"/>
        <v>698717.58439566079</v>
      </c>
      <c r="J5482" s="169">
        <f t="shared" si="1200"/>
        <v>653983.62776913249</v>
      </c>
      <c r="K5482" s="95"/>
      <c r="L5482" s="265">
        <f t="shared" si="1199"/>
        <v>267832.18542171619</v>
      </c>
      <c r="M5482" s="265">
        <f>$G5482*NonHospFrac+theModel!$H5482*NonHospFrac</f>
        <v>430885.39897394448</v>
      </c>
      <c r="N5482" s="266">
        <f t="shared" si="1201"/>
        <v>698717.58439566067</v>
      </c>
      <c r="O5482" s="159"/>
      <c r="P5482" s="265">
        <f t="shared" si="1202"/>
        <v>250684.78047096645</v>
      </c>
      <c r="Q5482" s="265">
        <f t="shared" si="1203"/>
        <v>430883.84433226968</v>
      </c>
      <c r="R5482" s="266">
        <f t="shared" si="1204"/>
        <v>681568.6248032361</v>
      </c>
    </row>
    <row r="5483" spans="1:18" x14ac:dyDescent="0.3">
      <c r="A5483" s="82">
        <v>5452</v>
      </c>
      <c r="B5483" s="94">
        <f t="shared" si="1193"/>
        <v>1.0194760414718837E-45</v>
      </c>
      <c r="C5483" s="179">
        <f t="shared" si="1194"/>
        <v>1.0171762790997874E-45</v>
      </c>
      <c r="D5483" s="166">
        <f t="shared" si="1195"/>
        <v>2.2558277767625785E-3</v>
      </c>
      <c r="E5483" s="167">
        <f t="shared" si="1205"/>
        <v>24.291375447755232</v>
      </c>
      <c r="F5483" s="168">
        <f t="shared" si="1206"/>
        <v>12.301028866686384</v>
      </c>
      <c r="G5483" s="168">
        <f t="shared" si="1196"/>
        <v>427485.64045078773</v>
      </c>
      <c r="H5483" s="168">
        <f t="shared" si="1197"/>
        <v>271310.33852408634</v>
      </c>
      <c r="I5483" s="169">
        <f t="shared" si="1198"/>
        <v>698795.97897487413</v>
      </c>
      <c r="J5483" s="169">
        <f t="shared" si="1200"/>
        <v>654046.40020135569</v>
      </c>
      <c r="K5483" s="95"/>
      <c r="L5483" s="265">
        <f t="shared" si="1199"/>
        <v>267862.2356050018</v>
      </c>
      <c r="M5483" s="265">
        <f>$G5483*NonHospFrac+theModel!$H5483*NonHospFrac</f>
        <v>430933.74336987227</v>
      </c>
      <c r="N5483" s="266">
        <f t="shared" si="1201"/>
        <v>698795.97897487413</v>
      </c>
      <c r="O5483" s="159"/>
      <c r="P5483" s="265">
        <f t="shared" si="1202"/>
        <v>250708.84237821205</v>
      </c>
      <c r="Q5483" s="265">
        <f t="shared" si="1203"/>
        <v>430932.18872819748</v>
      </c>
      <c r="R5483" s="266">
        <f t="shared" si="1204"/>
        <v>681641.0311064095</v>
      </c>
    </row>
    <row r="5484" spans="1:18" x14ac:dyDescent="0.3">
      <c r="A5484" s="82">
        <v>5453</v>
      </c>
      <c r="B5484" s="94">
        <f t="shared" si="1193"/>
        <v>1.0004317608081738E-45</v>
      </c>
      <c r="C5484" s="179">
        <f t="shared" si="1194"/>
        <v>9.9817495905338721E-46</v>
      </c>
      <c r="D5484" s="166">
        <f t="shared" si="1195"/>
        <v>2.2558277767625785E-3</v>
      </c>
      <c r="E5484" s="167">
        <f t="shared" si="1205"/>
        <v>24.291375447755232</v>
      </c>
      <c r="F5484" s="168">
        <f t="shared" si="1206"/>
        <v>12.303284694463146</v>
      </c>
      <c r="G5484" s="168">
        <f t="shared" si="1196"/>
        <v>427564.03503000125</v>
      </c>
      <c r="H5484" s="168">
        <f t="shared" si="1197"/>
        <v>271310.33852408634</v>
      </c>
      <c r="I5484" s="169">
        <f t="shared" si="1198"/>
        <v>698874.37355408759</v>
      </c>
      <c r="J5484" s="169">
        <f t="shared" si="1200"/>
        <v>654109.17007485102</v>
      </c>
      <c r="K5484" s="95"/>
      <c r="L5484" s="265">
        <f t="shared" si="1199"/>
        <v>267892.28578828741</v>
      </c>
      <c r="M5484" s="265">
        <f>$G5484*NonHospFrac+theModel!$H5484*NonHospFrac</f>
        <v>430982.08776580018</v>
      </c>
      <c r="N5484" s="266">
        <f t="shared" si="1201"/>
        <v>698874.37355408759</v>
      </c>
      <c r="O5484" s="159"/>
      <c r="P5484" s="265">
        <f t="shared" si="1202"/>
        <v>250732.90330464696</v>
      </c>
      <c r="Q5484" s="265">
        <f t="shared" si="1203"/>
        <v>430980.53312412539</v>
      </c>
      <c r="R5484" s="266">
        <f t="shared" si="1204"/>
        <v>681713.43642877229</v>
      </c>
    </row>
    <row r="5485" spans="1:18" x14ac:dyDescent="0.3">
      <c r="A5485" s="82">
        <v>5454</v>
      </c>
      <c r="B5485" s="94">
        <f t="shared" si="1193"/>
        <v>9.8174323605362165E-46</v>
      </c>
      <c r="C5485" s="179">
        <f t="shared" si="1194"/>
        <v>9.7952859239208314E-46</v>
      </c>
      <c r="D5485" s="166">
        <f t="shared" si="1195"/>
        <v>2.2558277767625785E-3</v>
      </c>
      <c r="E5485" s="167">
        <f t="shared" si="1205"/>
        <v>24.291375447755232</v>
      </c>
      <c r="F5485" s="168">
        <f t="shared" si="1206"/>
        <v>12.305540522239909</v>
      </c>
      <c r="G5485" s="168">
        <f t="shared" si="1196"/>
        <v>427642.4296092146</v>
      </c>
      <c r="H5485" s="168">
        <f t="shared" si="1197"/>
        <v>271310.33852408634</v>
      </c>
      <c r="I5485" s="169">
        <f t="shared" si="1198"/>
        <v>698952.76813330094</v>
      </c>
      <c r="J5485" s="169">
        <f t="shared" si="1200"/>
        <v>654171.93738972268</v>
      </c>
      <c r="K5485" s="95"/>
      <c r="L5485" s="265">
        <f t="shared" si="1199"/>
        <v>267922.3359715729</v>
      </c>
      <c r="M5485" s="265">
        <f>$G5485*NonHospFrac+theModel!$H5485*NonHospFrac</f>
        <v>431030.43216172798</v>
      </c>
      <c r="N5485" s="266">
        <f t="shared" si="1201"/>
        <v>698952.76813330082</v>
      </c>
      <c r="O5485" s="159"/>
      <c r="P5485" s="265">
        <f t="shared" si="1202"/>
        <v>250756.96325031103</v>
      </c>
      <c r="Q5485" s="265">
        <f t="shared" si="1203"/>
        <v>431028.87752005318</v>
      </c>
      <c r="R5485" s="266">
        <f t="shared" si="1204"/>
        <v>681785.84077036427</v>
      </c>
    </row>
    <row r="5486" spans="1:18" x14ac:dyDescent="0.3">
      <c r="A5486" s="82">
        <v>5455</v>
      </c>
      <c r="B5486" s="94">
        <f t="shared" si="1193"/>
        <v>9.6340382152445793E-46</v>
      </c>
      <c r="C5486" s="179">
        <f t="shared" si="1194"/>
        <v>9.6123054842362385E-46</v>
      </c>
      <c r="D5486" s="166">
        <f t="shared" si="1195"/>
        <v>2.2558277767625785E-3</v>
      </c>
      <c r="E5486" s="167">
        <f t="shared" si="1205"/>
        <v>24.291375447755232</v>
      </c>
      <c r="F5486" s="168">
        <f t="shared" si="1206"/>
        <v>12.307796350016671</v>
      </c>
      <c r="G5486" s="168">
        <f t="shared" si="1196"/>
        <v>427720.82418842806</v>
      </c>
      <c r="H5486" s="168">
        <f t="shared" si="1197"/>
        <v>271310.33852408634</v>
      </c>
      <c r="I5486" s="169">
        <f t="shared" si="1198"/>
        <v>699031.1627125144</v>
      </c>
      <c r="J5486" s="169">
        <f t="shared" si="1200"/>
        <v>654234.70214607508</v>
      </c>
      <c r="K5486" s="95"/>
      <c r="L5486" s="265">
        <f t="shared" si="1199"/>
        <v>267952.38615485851</v>
      </c>
      <c r="M5486" s="265">
        <f>$G5486*NonHospFrac+theModel!$H5486*NonHospFrac</f>
        <v>431078.77655765583</v>
      </c>
      <c r="N5486" s="266">
        <f t="shared" si="1201"/>
        <v>699031.1627125144</v>
      </c>
      <c r="O5486" s="159"/>
      <c r="P5486" s="265">
        <f t="shared" si="1202"/>
        <v>250781.02221524445</v>
      </c>
      <c r="Q5486" s="265">
        <f t="shared" si="1203"/>
        <v>431077.22191598103</v>
      </c>
      <c r="R5486" s="266">
        <f t="shared" si="1204"/>
        <v>681858.24413122551</v>
      </c>
    </row>
    <row r="5487" spans="1:18" x14ac:dyDescent="0.3">
      <c r="A5487" s="82">
        <v>5456</v>
      </c>
      <c r="B5487" s="94">
        <f t="shared" si="1193"/>
        <v>9.454069956813385E-46</v>
      </c>
      <c r="C5487" s="179">
        <f t="shared" si="1194"/>
        <v>9.432743203201348E-46</v>
      </c>
      <c r="D5487" s="166">
        <f t="shared" si="1195"/>
        <v>2.2558277767625785E-3</v>
      </c>
      <c r="E5487" s="167">
        <f t="shared" si="1205"/>
        <v>24.291375447755232</v>
      </c>
      <c r="F5487" s="168">
        <f t="shared" si="1206"/>
        <v>12.310052177793434</v>
      </c>
      <c r="G5487" s="168">
        <f t="shared" si="1196"/>
        <v>427799.2187676414</v>
      </c>
      <c r="H5487" s="168">
        <f t="shared" si="1197"/>
        <v>271310.33852408634</v>
      </c>
      <c r="I5487" s="169">
        <f t="shared" si="1198"/>
        <v>699109.55729172775</v>
      </c>
      <c r="J5487" s="169">
        <f t="shared" si="1200"/>
        <v>654297.46434401243</v>
      </c>
      <c r="K5487" s="95"/>
      <c r="L5487" s="265">
        <f t="shared" si="1199"/>
        <v>267982.43633814412</v>
      </c>
      <c r="M5487" s="265">
        <f>$G5487*NonHospFrac+theModel!$H5487*NonHospFrac</f>
        <v>431127.12095358362</v>
      </c>
      <c r="N5487" s="266">
        <f t="shared" si="1201"/>
        <v>699109.55729172775</v>
      </c>
      <c r="O5487" s="159"/>
      <c r="P5487" s="265">
        <f t="shared" si="1202"/>
        <v>250805.0801994871</v>
      </c>
      <c r="Q5487" s="265">
        <f t="shared" si="1203"/>
        <v>431125.56631190883</v>
      </c>
      <c r="R5487" s="266">
        <f t="shared" si="1204"/>
        <v>681930.64651139593</v>
      </c>
    </row>
    <row r="5488" spans="1:18" x14ac:dyDescent="0.3">
      <c r="A5488" s="82">
        <v>5457</v>
      </c>
      <c r="B5488" s="94">
        <f t="shared" si="1193"/>
        <v>9.2774635881026924E-46</v>
      </c>
      <c r="C5488" s="179">
        <f t="shared" si="1194"/>
        <v>9.2565352280427464E-46</v>
      </c>
      <c r="D5488" s="166">
        <f t="shared" si="1195"/>
        <v>2.2558277767625785E-3</v>
      </c>
      <c r="E5488" s="167">
        <f t="shared" si="1205"/>
        <v>24.291375447755232</v>
      </c>
      <c r="F5488" s="168">
        <f t="shared" si="1206"/>
        <v>12.312308005570197</v>
      </c>
      <c r="G5488" s="168">
        <f t="shared" si="1196"/>
        <v>427877.61334685492</v>
      </c>
      <c r="H5488" s="168">
        <f t="shared" si="1197"/>
        <v>271310.33852408634</v>
      </c>
      <c r="I5488" s="169">
        <f t="shared" si="1198"/>
        <v>699187.95187094132</v>
      </c>
      <c r="J5488" s="169">
        <f t="shared" si="1200"/>
        <v>654360.22398363915</v>
      </c>
      <c r="K5488" s="95"/>
      <c r="L5488" s="265">
        <f t="shared" si="1199"/>
        <v>268012.48652142973</v>
      </c>
      <c r="M5488" s="265">
        <f>$G5488*NonHospFrac+theModel!$H5488*NonHospFrac</f>
        <v>431175.46534951153</v>
      </c>
      <c r="N5488" s="266">
        <f t="shared" si="1201"/>
        <v>699187.95187094132</v>
      </c>
      <c r="O5488" s="159"/>
      <c r="P5488" s="265">
        <f t="shared" si="1202"/>
        <v>250829.13720307895</v>
      </c>
      <c r="Q5488" s="265">
        <f t="shared" si="1203"/>
        <v>431173.91070783674</v>
      </c>
      <c r="R5488" s="266">
        <f t="shared" si="1204"/>
        <v>682003.04791091569</v>
      </c>
    </row>
    <row r="5489" spans="1:18" x14ac:dyDescent="0.3">
      <c r="A5489" s="82">
        <v>5458</v>
      </c>
      <c r="B5489" s="94">
        <f t="shared" si="1193"/>
        <v>9.1041563074685252E-46</v>
      </c>
      <c r="C5489" s="179">
        <f t="shared" si="1194"/>
        <v>9.0836188987861492E-46</v>
      </c>
      <c r="D5489" s="166">
        <f t="shared" si="1195"/>
        <v>2.2558277767625785E-3</v>
      </c>
      <c r="E5489" s="167">
        <f t="shared" si="1205"/>
        <v>24.291375447755232</v>
      </c>
      <c r="F5489" s="168">
        <f t="shared" si="1206"/>
        <v>12.314563833346959</v>
      </c>
      <c r="G5489" s="168">
        <f t="shared" si="1196"/>
        <v>427956.00792606827</v>
      </c>
      <c r="H5489" s="168">
        <f t="shared" si="1197"/>
        <v>271310.33852408634</v>
      </c>
      <c r="I5489" s="169">
        <f t="shared" si="1198"/>
        <v>699266.34645015467</v>
      </c>
      <c r="J5489" s="169">
        <f t="shared" si="1200"/>
        <v>654422.98106505931</v>
      </c>
      <c r="K5489" s="95"/>
      <c r="L5489" s="265">
        <f t="shared" si="1199"/>
        <v>268042.53670471522</v>
      </c>
      <c r="M5489" s="265">
        <f>$G5489*NonHospFrac+theModel!$H5489*NonHospFrac</f>
        <v>431223.80974543933</v>
      </c>
      <c r="N5489" s="266">
        <f t="shared" si="1201"/>
        <v>699266.34645015455</v>
      </c>
      <c r="O5489" s="159"/>
      <c r="P5489" s="265">
        <f t="shared" si="1202"/>
        <v>250853.1932260599</v>
      </c>
      <c r="Q5489" s="265">
        <f t="shared" si="1203"/>
        <v>431222.25510376453</v>
      </c>
      <c r="R5489" s="266">
        <f t="shared" si="1204"/>
        <v>682075.44832982449</v>
      </c>
    </row>
    <row r="5490" spans="1:18" x14ac:dyDescent="0.3">
      <c r="A5490" s="82">
        <v>5459</v>
      </c>
      <c r="B5490" s="94">
        <f t="shared" si="1193"/>
        <v>8.9340864864304647E-46</v>
      </c>
      <c r="C5490" s="179">
        <f t="shared" si="1194"/>
        <v>8.9139327259743753E-46</v>
      </c>
      <c r="D5490" s="166">
        <f t="shared" si="1195"/>
        <v>2.2558277767625785E-3</v>
      </c>
      <c r="E5490" s="167">
        <f t="shared" si="1205"/>
        <v>24.291375447755232</v>
      </c>
      <c r="F5490" s="168">
        <f t="shared" si="1206"/>
        <v>12.316819661123722</v>
      </c>
      <c r="G5490" s="168">
        <f t="shared" si="1196"/>
        <v>428034.40250528179</v>
      </c>
      <c r="H5490" s="168">
        <f t="shared" si="1197"/>
        <v>271310.33852408634</v>
      </c>
      <c r="I5490" s="169">
        <f t="shared" si="1198"/>
        <v>699344.74102936813</v>
      </c>
      <c r="J5490" s="169">
        <f t="shared" si="1200"/>
        <v>654485.73558837734</v>
      </c>
      <c r="K5490" s="95"/>
      <c r="L5490" s="265">
        <f t="shared" si="1199"/>
        <v>268072.58688800083</v>
      </c>
      <c r="M5490" s="265">
        <f>$G5490*NonHospFrac+theModel!$H5490*NonHospFrac</f>
        <v>431272.15414136724</v>
      </c>
      <c r="N5490" s="266">
        <f t="shared" si="1201"/>
        <v>699344.74102936802</v>
      </c>
      <c r="O5490" s="159"/>
      <c r="P5490" s="265">
        <f t="shared" si="1202"/>
        <v>250877.24826847008</v>
      </c>
      <c r="Q5490" s="265">
        <f t="shared" si="1203"/>
        <v>431270.59949969244</v>
      </c>
      <c r="R5490" s="266">
        <f t="shared" si="1204"/>
        <v>682147.84776816249</v>
      </c>
    </row>
    <row r="5491" spans="1:18" x14ac:dyDescent="0.3">
      <c r="A5491" s="82">
        <v>5460</v>
      </c>
      <c r="B5491" s="94">
        <f t="shared" si="1193"/>
        <v>8.7671936477564032E-46</v>
      </c>
      <c r="C5491" s="179">
        <f t="shared" si="1194"/>
        <v>8.7474163688015384E-46</v>
      </c>
      <c r="D5491" s="166">
        <f t="shared" si="1195"/>
        <v>2.2558277767625785E-3</v>
      </c>
      <c r="E5491" s="167">
        <f t="shared" si="1205"/>
        <v>24.291375447755232</v>
      </c>
      <c r="F5491" s="168">
        <f t="shared" si="1206"/>
        <v>12.319075488900484</v>
      </c>
      <c r="G5491" s="168">
        <f t="shared" si="1196"/>
        <v>428112.79708449513</v>
      </c>
      <c r="H5491" s="168">
        <f t="shared" si="1197"/>
        <v>271310.33852408634</v>
      </c>
      <c r="I5491" s="169">
        <f t="shared" si="1198"/>
        <v>699423.13560858148</v>
      </c>
      <c r="J5491" s="169">
        <f t="shared" si="1200"/>
        <v>654548.48755369731</v>
      </c>
      <c r="K5491" s="95"/>
      <c r="L5491" s="265">
        <f t="shared" si="1199"/>
        <v>268102.63707128644</v>
      </c>
      <c r="M5491" s="265">
        <f>$G5491*NonHospFrac+theModel!$H5491*NonHospFrac</f>
        <v>431320.49853729503</v>
      </c>
      <c r="N5491" s="266">
        <f t="shared" si="1201"/>
        <v>699423.13560858148</v>
      </c>
      <c r="O5491" s="159"/>
      <c r="P5491" s="265">
        <f t="shared" si="1202"/>
        <v>250901.30233034937</v>
      </c>
      <c r="Q5491" s="265">
        <f t="shared" si="1203"/>
        <v>431318.94389562024</v>
      </c>
      <c r="R5491" s="266">
        <f t="shared" si="1204"/>
        <v>682220.24622596963</v>
      </c>
    </row>
    <row r="5492" spans="1:18" x14ac:dyDescent="0.3">
      <c r="A5492" s="82">
        <v>5461</v>
      </c>
      <c r="B5492" s="94">
        <f t="shared" si="1193"/>
        <v>8.6034184439567063E-46</v>
      </c>
      <c r="C5492" s="179">
        <f t="shared" si="1194"/>
        <v>8.5840106136557168E-46</v>
      </c>
      <c r="D5492" s="166">
        <f t="shared" si="1195"/>
        <v>2.2558277767625785E-3</v>
      </c>
      <c r="E5492" s="167">
        <f t="shared" si="1205"/>
        <v>24.291375447755232</v>
      </c>
      <c r="F5492" s="168">
        <f t="shared" si="1206"/>
        <v>12.321331316677247</v>
      </c>
      <c r="G5492" s="168">
        <f t="shared" si="1196"/>
        <v>428191.19166370854</v>
      </c>
      <c r="H5492" s="168">
        <f t="shared" si="1197"/>
        <v>271310.33852408634</v>
      </c>
      <c r="I5492" s="169">
        <f t="shared" si="1198"/>
        <v>699501.53018779494</v>
      </c>
      <c r="J5492" s="169">
        <f t="shared" si="1200"/>
        <v>654611.23696112377</v>
      </c>
      <c r="K5492" s="95"/>
      <c r="L5492" s="265">
        <f t="shared" si="1199"/>
        <v>268132.687254572</v>
      </c>
      <c r="M5492" s="265">
        <f>$G5492*NonHospFrac+theModel!$H5492*NonHospFrac</f>
        <v>431368.84293322288</v>
      </c>
      <c r="N5492" s="266">
        <f t="shared" si="1201"/>
        <v>699501.53018779494</v>
      </c>
      <c r="O5492" s="159"/>
      <c r="P5492" s="265">
        <f t="shared" si="1202"/>
        <v>250925.35541173769</v>
      </c>
      <c r="Q5492" s="265">
        <f t="shared" si="1203"/>
        <v>431367.28829154809</v>
      </c>
      <c r="R5492" s="266">
        <f t="shared" si="1204"/>
        <v>682292.64370328584</v>
      </c>
    </row>
    <row r="5493" spans="1:18" x14ac:dyDescent="0.3">
      <c r="A5493" s="82">
        <v>5462</v>
      </c>
      <c r="B5493" s="94">
        <f t="shared" si="1193"/>
        <v>8.4427026361801007E-46</v>
      </c>
      <c r="C5493" s="179">
        <f t="shared" si="1194"/>
        <v>8.4236573530624586E-46</v>
      </c>
      <c r="D5493" s="166">
        <f t="shared" si="1195"/>
        <v>2.2558277767625785E-3</v>
      </c>
      <c r="E5493" s="167">
        <f t="shared" si="1205"/>
        <v>24.291375447755232</v>
      </c>
      <c r="F5493" s="168">
        <f t="shared" si="1206"/>
        <v>12.323587144454009</v>
      </c>
      <c r="G5493" s="168">
        <f t="shared" si="1196"/>
        <v>428269.58624292194</v>
      </c>
      <c r="H5493" s="168">
        <f t="shared" si="1197"/>
        <v>271310.33852408634</v>
      </c>
      <c r="I5493" s="169">
        <f t="shared" si="1198"/>
        <v>699579.92476700828</v>
      </c>
      <c r="J5493" s="169">
        <f t="shared" si="1200"/>
        <v>654673.98381076078</v>
      </c>
      <c r="K5493" s="95"/>
      <c r="L5493" s="265">
        <f t="shared" si="1199"/>
        <v>268162.73743785755</v>
      </c>
      <c r="M5493" s="265">
        <f>$G5493*NonHospFrac+theModel!$H5493*NonHospFrac</f>
        <v>431417.18732915068</v>
      </c>
      <c r="N5493" s="266">
        <f t="shared" si="1201"/>
        <v>699579.92476700828</v>
      </c>
      <c r="O5493" s="159"/>
      <c r="P5493" s="265">
        <f t="shared" si="1202"/>
        <v>250949.40751267507</v>
      </c>
      <c r="Q5493" s="265">
        <f t="shared" si="1203"/>
        <v>431415.63268747588</v>
      </c>
      <c r="R5493" s="266">
        <f t="shared" si="1204"/>
        <v>682365.04020015092</v>
      </c>
    </row>
    <row r="5494" spans="1:18" x14ac:dyDescent="0.3">
      <c r="A5494" s="82">
        <v>5463</v>
      </c>
      <c r="B5494" s="94">
        <f t="shared" si="1193"/>
        <v>8.2849890735039243E-46</v>
      </c>
      <c r="C5494" s="179">
        <f t="shared" si="1194"/>
        <v>8.2662995650217404E-46</v>
      </c>
      <c r="D5494" s="166">
        <f t="shared" si="1195"/>
        <v>2.2558277767625785E-3</v>
      </c>
      <c r="E5494" s="167">
        <f t="shared" si="1205"/>
        <v>24.291375447755232</v>
      </c>
      <c r="F5494" s="168">
        <f t="shared" si="1206"/>
        <v>12.325842972230772</v>
      </c>
      <c r="G5494" s="168">
        <f t="shared" si="1196"/>
        <v>428347.98082213535</v>
      </c>
      <c r="H5494" s="168">
        <f t="shared" si="1197"/>
        <v>271310.33852408634</v>
      </c>
      <c r="I5494" s="169">
        <f t="shared" si="1198"/>
        <v>699658.31934622163</v>
      </c>
      <c r="J5494" s="169">
        <f t="shared" si="1200"/>
        <v>654736.72810271266</v>
      </c>
      <c r="K5494" s="95"/>
      <c r="L5494" s="265">
        <f t="shared" si="1199"/>
        <v>268192.78762114316</v>
      </c>
      <c r="M5494" s="265">
        <f>$G5494*NonHospFrac+theModel!$H5494*NonHospFrac</f>
        <v>431465.53172507853</v>
      </c>
      <c r="N5494" s="266">
        <f t="shared" si="1201"/>
        <v>699658.31934622163</v>
      </c>
      <c r="O5494" s="159"/>
      <c r="P5494" s="265">
        <f t="shared" si="1202"/>
        <v>250973.45863320152</v>
      </c>
      <c r="Q5494" s="265">
        <f t="shared" si="1203"/>
        <v>431463.97708340373</v>
      </c>
      <c r="R5494" s="266">
        <f t="shared" si="1204"/>
        <v>682437.43571660528</v>
      </c>
    </row>
    <row r="5495" spans="1:18" x14ac:dyDescent="0.3">
      <c r="A5495" s="82">
        <v>5464</v>
      </c>
      <c r="B5495" s="94">
        <f t="shared" si="1193"/>
        <v>8.1302216726105242E-46</v>
      </c>
      <c r="C5495" s="179">
        <f t="shared" si="1194"/>
        <v>8.1118812927302125E-46</v>
      </c>
      <c r="D5495" s="166">
        <f t="shared" si="1195"/>
        <v>2.2558277767625785E-3</v>
      </c>
      <c r="E5495" s="167">
        <f t="shared" si="1205"/>
        <v>24.291375447755232</v>
      </c>
      <c r="F5495" s="168">
        <f t="shared" si="1206"/>
        <v>12.328098800007535</v>
      </c>
      <c r="G5495" s="168">
        <f t="shared" si="1196"/>
        <v>428426.37540134881</v>
      </c>
      <c r="H5495" s="168">
        <f t="shared" si="1197"/>
        <v>271310.33852408634</v>
      </c>
      <c r="I5495" s="169">
        <f t="shared" si="1198"/>
        <v>699736.71392543521</v>
      </c>
      <c r="J5495" s="169">
        <f t="shared" si="1200"/>
        <v>654799.46983708383</v>
      </c>
      <c r="K5495" s="95"/>
      <c r="L5495" s="265">
        <f t="shared" si="1199"/>
        <v>268222.83780442877</v>
      </c>
      <c r="M5495" s="265">
        <f>$G5495*NonHospFrac+theModel!$H5495*NonHospFrac</f>
        <v>431513.87612100638</v>
      </c>
      <c r="N5495" s="266">
        <f t="shared" si="1201"/>
        <v>699736.71392543521</v>
      </c>
      <c r="O5495" s="159"/>
      <c r="P5495" s="265">
        <f t="shared" si="1202"/>
        <v>250997.50877335694</v>
      </c>
      <c r="Q5495" s="265">
        <f t="shared" si="1203"/>
        <v>431512.32147933159</v>
      </c>
      <c r="R5495" s="266">
        <f t="shared" si="1204"/>
        <v>682509.83025268849</v>
      </c>
    </row>
    <row r="5496" spans="1:18" x14ac:dyDescent="0.3">
      <c r="A5496" s="82">
        <v>5465</v>
      </c>
      <c r="B5496" s="94">
        <f t="shared" si="1193"/>
        <v>7.9783453978451945E-46</v>
      </c>
      <c r="C5496" s="179">
        <f t="shared" si="1194"/>
        <v>7.9603476246841287E-46</v>
      </c>
      <c r="D5496" s="166">
        <f t="shared" si="1195"/>
        <v>2.2558277767625785E-3</v>
      </c>
      <c r="E5496" s="167">
        <f t="shared" si="1205"/>
        <v>24.291375447755232</v>
      </c>
      <c r="F5496" s="168">
        <f t="shared" si="1206"/>
        <v>12.330354627784297</v>
      </c>
      <c r="G5496" s="168">
        <f t="shared" si="1196"/>
        <v>428504.76998056221</v>
      </c>
      <c r="H5496" s="168">
        <f t="shared" si="1197"/>
        <v>271310.33852408634</v>
      </c>
      <c r="I5496" s="169">
        <f t="shared" si="1198"/>
        <v>699815.10850464855</v>
      </c>
      <c r="J5496" s="169">
        <f t="shared" si="1200"/>
        <v>654862.20901397825</v>
      </c>
      <c r="K5496" s="95"/>
      <c r="L5496" s="265">
        <f t="shared" si="1199"/>
        <v>268252.88798771426</v>
      </c>
      <c r="M5496" s="265">
        <f>$G5496*NonHospFrac+theModel!$H5496*NonHospFrac</f>
        <v>431562.22051693423</v>
      </c>
      <c r="N5496" s="266">
        <f t="shared" si="1201"/>
        <v>699815.10850464855</v>
      </c>
      <c r="O5496" s="159"/>
      <c r="P5496" s="265">
        <f t="shared" si="1202"/>
        <v>251021.5579331812</v>
      </c>
      <c r="Q5496" s="265">
        <f t="shared" si="1203"/>
        <v>431560.66587525944</v>
      </c>
      <c r="R5496" s="266">
        <f t="shared" si="1204"/>
        <v>682582.22380844061</v>
      </c>
    </row>
    <row r="5497" spans="1:18" x14ac:dyDescent="0.3">
      <c r="A5497" s="82">
        <v>5466</v>
      </c>
      <c r="B5497" s="94">
        <f t="shared" si="1193"/>
        <v>7.8293062416436158E-46</v>
      </c>
      <c r="C5497" s="179">
        <f t="shared" si="1194"/>
        <v>7.8116446751509357E-46</v>
      </c>
      <c r="D5497" s="166">
        <f t="shared" si="1195"/>
        <v>2.2558277767625785E-3</v>
      </c>
      <c r="E5497" s="167">
        <f t="shared" si="1205"/>
        <v>24.291375447755232</v>
      </c>
      <c r="F5497" s="168">
        <f t="shared" si="1206"/>
        <v>12.33261045556106</v>
      </c>
      <c r="G5497" s="168">
        <f t="shared" si="1196"/>
        <v>428583.16455977573</v>
      </c>
      <c r="H5497" s="168">
        <f t="shared" si="1197"/>
        <v>271310.33852408634</v>
      </c>
      <c r="I5497" s="169">
        <f t="shared" si="1198"/>
        <v>699893.50308386213</v>
      </c>
      <c r="J5497" s="169">
        <f t="shared" si="1200"/>
        <v>654924.94563350047</v>
      </c>
      <c r="K5497" s="95"/>
      <c r="L5497" s="265">
        <f t="shared" si="1199"/>
        <v>268282.93817099987</v>
      </c>
      <c r="M5497" s="265">
        <f>$G5497*NonHospFrac+theModel!$H5497*NonHospFrac</f>
        <v>431610.56491286214</v>
      </c>
      <c r="N5497" s="266">
        <f t="shared" si="1201"/>
        <v>699893.50308386202</v>
      </c>
      <c r="O5497" s="159"/>
      <c r="P5497" s="265">
        <f t="shared" si="1202"/>
        <v>251045.60611271448</v>
      </c>
      <c r="Q5497" s="265">
        <f t="shared" si="1203"/>
        <v>431609.01027118735</v>
      </c>
      <c r="R5497" s="266">
        <f t="shared" si="1204"/>
        <v>682654.6163839018</v>
      </c>
    </row>
    <row r="5498" spans="1:18" x14ac:dyDescent="0.3">
      <c r="A5498" s="82">
        <v>5467</v>
      </c>
      <c r="B5498" s="94">
        <f t="shared" si="1193"/>
        <v>7.6830512053284765E-46</v>
      </c>
      <c r="C5498" s="179">
        <f t="shared" si="1194"/>
        <v>7.6657195650092068E-46</v>
      </c>
      <c r="D5498" s="166">
        <f t="shared" si="1195"/>
        <v>2.2558277767625785E-3</v>
      </c>
      <c r="E5498" s="167">
        <f t="shared" si="1205"/>
        <v>24.291375447755232</v>
      </c>
      <c r="F5498" s="168">
        <f t="shared" si="1206"/>
        <v>12.334866283337822</v>
      </c>
      <c r="G5498" s="168">
        <f t="shared" si="1196"/>
        <v>428661.55913898908</v>
      </c>
      <c r="H5498" s="168">
        <f t="shared" si="1197"/>
        <v>271310.33852408634</v>
      </c>
      <c r="I5498" s="169">
        <f t="shared" si="1198"/>
        <v>699971.89766307548</v>
      </c>
      <c r="J5498" s="169">
        <f t="shared" si="1200"/>
        <v>654987.67969575443</v>
      </c>
      <c r="K5498" s="95"/>
      <c r="L5498" s="265">
        <f t="shared" si="1199"/>
        <v>268312.98835428548</v>
      </c>
      <c r="M5498" s="265">
        <f>$G5498*NonHospFrac+theModel!$H5498*NonHospFrac</f>
        <v>431658.90930878994</v>
      </c>
      <c r="N5498" s="266">
        <f t="shared" si="1201"/>
        <v>699971.89766307548</v>
      </c>
      <c r="O5498" s="159"/>
      <c r="P5498" s="265">
        <f t="shared" si="1202"/>
        <v>251069.6533119966</v>
      </c>
      <c r="Q5498" s="265">
        <f t="shared" si="1203"/>
        <v>431657.35466711514</v>
      </c>
      <c r="R5498" s="266">
        <f t="shared" si="1204"/>
        <v>682727.00797911175</v>
      </c>
    </row>
    <row r="5499" spans="1:18" x14ac:dyDescent="0.3">
      <c r="A5499" s="82">
        <v>5468</v>
      </c>
      <c r="B5499" s="94">
        <f t="shared" si="1193"/>
        <v>7.5395282802612149E-46</v>
      </c>
      <c r="C5499" s="179">
        <f t="shared" si="1194"/>
        <v>7.5225204029429139E-46</v>
      </c>
      <c r="D5499" s="166">
        <f t="shared" si="1195"/>
        <v>2.2558277767625785E-3</v>
      </c>
      <c r="E5499" s="167">
        <f t="shared" si="1205"/>
        <v>24.291375447755232</v>
      </c>
      <c r="F5499" s="168">
        <f t="shared" si="1206"/>
        <v>12.337122111114585</v>
      </c>
      <c r="G5499" s="168">
        <f t="shared" si="1196"/>
        <v>428739.95371820254</v>
      </c>
      <c r="H5499" s="168">
        <f t="shared" si="1197"/>
        <v>271310.33852408634</v>
      </c>
      <c r="I5499" s="169">
        <f t="shared" si="1198"/>
        <v>700050.29224228882</v>
      </c>
      <c r="J5499" s="169">
        <f t="shared" si="1200"/>
        <v>655050.41120084445</v>
      </c>
      <c r="K5499" s="95"/>
      <c r="L5499" s="265">
        <f t="shared" si="1199"/>
        <v>268343.03853757109</v>
      </c>
      <c r="M5499" s="265">
        <f>$G5499*NonHospFrac+theModel!$H5499*NonHospFrac</f>
        <v>431707.25370471779</v>
      </c>
      <c r="N5499" s="266">
        <f t="shared" si="1201"/>
        <v>700050.29224228882</v>
      </c>
      <c r="O5499" s="159"/>
      <c r="P5499" s="265">
        <f t="shared" si="1202"/>
        <v>251093.69953106754</v>
      </c>
      <c r="Q5499" s="265">
        <f t="shared" si="1203"/>
        <v>431705.69906304299</v>
      </c>
      <c r="R5499" s="266">
        <f t="shared" si="1204"/>
        <v>682799.39859411051</v>
      </c>
    </row>
    <row r="5500" spans="1:18" x14ac:dyDescent="0.3">
      <c r="A5500" s="82">
        <v>5469</v>
      </c>
      <c r="B5500" s="94">
        <f t="shared" si="1193"/>
        <v>7.3986864293493864E-46</v>
      </c>
      <c r="C5500" s="179">
        <f t="shared" si="1194"/>
        <v>7.381996266990504E-46</v>
      </c>
      <c r="D5500" s="166">
        <f t="shared" si="1195"/>
        <v>2.2558277767625785E-3</v>
      </c>
      <c r="E5500" s="167">
        <f t="shared" si="1205"/>
        <v>24.291375447755232</v>
      </c>
      <c r="F5500" s="168">
        <f t="shared" si="1206"/>
        <v>12.339377938891348</v>
      </c>
      <c r="G5500" s="168">
        <f t="shared" si="1196"/>
        <v>428818.34829741588</v>
      </c>
      <c r="H5500" s="168">
        <f t="shared" si="1197"/>
        <v>271310.33852408634</v>
      </c>
      <c r="I5500" s="169">
        <f t="shared" si="1198"/>
        <v>700128.68682150217</v>
      </c>
      <c r="J5500" s="169">
        <f t="shared" si="1200"/>
        <v>655113.14014887484</v>
      </c>
      <c r="K5500" s="95"/>
      <c r="L5500" s="265">
        <f t="shared" si="1199"/>
        <v>268373.08872085658</v>
      </c>
      <c r="M5500" s="265">
        <f>$G5500*NonHospFrac+theModel!$H5500*NonHospFrac</f>
        <v>431755.59810064558</v>
      </c>
      <c r="N5500" s="266">
        <f t="shared" si="1201"/>
        <v>700128.68682150217</v>
      </c>
      <c r="O5500" s="159"/>
      <c r="P5500" s="265">
        <f t="shared" si="1202"/>
        <v>251117.74476996716</v>
      </c>
      <c r="Q5500" s="265">
        <f t="shared" si="1203"/>
        <v>431754.04345897079</v>
      </c>
      <c r="R5500" s="266">
        <f t="shared" si="1204"/>
        <v>682871.78822893789</v>
      </c>
    </row>
    <row r="5501" spans="1:18" x14ac:dyDescent="0.3">
      <c r="A5501" s="82">
        <v>5470</v>
      </c>
      <c r="B5501" s="94">
        <f t="shared" si="1193"/>
        <v>7.2604755688960246E-46</v>
      </c>
      <c r="C5501" s="179">
        <f t="shared" si="1194"/>
        <v>7.2440971864352035E-46</v>
      </c>
      <c r="D5501" s="166">
        <f t="shared" si="1195"/>
        <v>2.2558277767625785E-3</v>
      </c>
      <c r="E5501" s="167">
        <f t="shared" si="1205"/>
        <v>24.291375447755232</v>
      </c>
      <c r="F5501" s="168">
        <f t="shared" si="1206"/>
        <v>12.34163376666811</v>
      </c>
      <c r="G5501" s="168">
        <f t="shared" si="1196"/>
        <v>428896.7428766294</v>
      </c>
      <c r="H5501" s="168">
        <f t="shared" si="1197"/>
        <v>271310.33852408634</v>
      </c>
      <c r="I5501" s="169">
        <f t="shared" si="1198"/>
        <v>700207.08140071575</v>
      </c>
      <c r="J5501" s="169">
        <f t="shared" si="1200"/>
        <v>655175.86653995002</v>
      </c>
      <c r="K5501" s="95"/>
      <c r="L5501" s="265">
        <f t="shared" si="1199"/>
        <v>268403.13890414219</v>
      </c>
      <c r="M5501" s="265">
        <f>$G5501*NonHospFrac+theModel!$H5501*NonHospFrac</f>
        <v>431803.94249657349</v>
      </c>
      <c r="N5501" s="266">
        <f t="shared" si="1201"/>
        <v>700207.08140071575</v>
      </c>
      <c r="O5501" s="159"/>
      <c r="P5501" s="265">
        <f t="shared" si="1202"/>
        <v>251141.7890287356</v>
      </c>
      <c r="Q5501" s="265">
        <f t="shared" si="1203"/>
        <v>431802.3878548987</v>
      </c>
      <c r="R5501" s="266">
        <f t="shared" si="1204"/>
        <v>682944.1768836343</v>
      </c>
    </row>
    <row r="5502" spans="1:18" x14ac:dyDescent="0.3">
      <c r="A5502" s="82">
        <v>5471</v>
      </c>
      <c r="B5502" s="94">
        <f t="shared" si="1193"/>
        <v>7.1248465507914607E-46</v>
      </c>
      <c r="C5502" s="179">
        <f t="shared" si="1194"/>
        <v>7.1087741240370149E-46</v>
      </c>
      <c r="D5502" s="166">
        <f t="shared" si="1195"/>
        <v>2.2558277767625785E-3</v>
      </c>
      <c r="E5502" s="167">
        <f t="shared" si="1205"/>
        <v>24.291375447755232</v>
      </c>
      <c r="F5502" s="168">
        <f t="shared" si="1206"/>
        <v>12.343889594444873</v>
      </c>
      <c r="G5502" s="168">
        <f t="shared" si="1196"/>
        <v>428975.13745584275</v>
      </c>
      <c r="H5502" s="168">
        <f t="shared" si="1197"/>
        <v>271310.33852408634</v>
      </c>
      <c r="I5502" s="169">
        <f t="shared" si="1198"/>
        <v>700285.47597992909</v>
      </c>
      <c r="J5502" s="169">
        <f t="shared" si="1200"/>
        <v>655238.59037417383</v>
      </c>
      <c r="K5502" s="95"/>
      <c r="L5502" s="265">
        <f t="shared" si="1199"/>
        <v>268433.1890874278</v>
      </c>
      <c r="M5502" s="265">
        <f>$G5502*NonHospFrac+theModel!$H5502*NonHospFrac</f>
        <v>431852.28689250129</v>
      </c>
      <c r="N5502" s="266">
        <f t="shared" si="1201"/>
        <v>700285.47597992909</v>
      </c>
      <c r="O5502" s="159"/>
      <c r="P5502" s="265">
        <f t="shared" si="1202"/>
        <v>251165.83230741273</v>
      </c>
      <c r="Q5502" s="265">
        <f t="shared" si="1203"/>
        <v>431850.73225082649</v>
      </c>
      <c r="R5502" s="266">
        <f t="shared" si="1204"/>
        <v>683016.56455823919</v>
      </c>
    </row>
    <row r="5503" spans="1:18" x14ac:dyDescent="0.3">
      <c r="A5503" s="82">
        <v>5472</v>
      </c>
      <c r="B5503" s="94">
        <f t="shared" si="1193"/>
        <v>6.9917511450344617E-46</v>
      </c>
      <c r="C5503" s="179">
        <f t="shared" si="1194"/>
        <v>6.9759789585932812E-46</v>
      </c>
      <c r="D5503" s="166">
        <f t="shared" si="1195"/>
        <v>2.2558277767625785E-3</v>
      </c>
      <c r="E5503" s="167">
        <f t="shared" si="1205"/>
        <v>24.291375447755232</v>
      </c>
      <c r="F5503" s="168">
        <f t="shared" si="1206"/>
        <v>12.346145422221635</v>
      </c>
      <c r="G5503" s="168">
        <f t="shared" si="1196"/>
        <v>429053.53203505627</v>
      </c>
      <c r="H5503" s="168">
        <f t="shared" si="1197"/>
        <v>271310.33852408634</v>
      </c>
      <c r="I5503" s="169">
        <f t="shared" si="1198"/>
        <v>700363.87055914267</v>
      </c>
      <c r="J5503" s="169">
        <f t="shared" si="1200"/>
        <v>655301.31165165082</v>
      </c>
      <c r="K5503" s="95"/>
      <c r="L5503" s="265">
        <f t="shared" si="1199"/>
        <v>268463.23927071341</v>
      </c>
      <c r="M5503" s="265">
        <f>$G5503*NonHospFrac+theModel!$H5503*NonHospFrac</f>
        <v>431900.6312884292</v>
      </c>
      <c r="N5503" s="266">
        <f t="shared" si="1201"/>
        <v>700363.87055914267</v>
      </c>
      <c r="O5503" s="159"/>
      <c r="P5503" s="265">
        <f t="shared" si="1202"/>
        <v>251189.87460603847</v>
      </c>
      <c r="Q5503" s="265">
        <f t="shared" si="1203"/>
        <v>431899.0766467544</v>
      </c>
      <c r="R5503" s="266">
        <f t="shared" si="1204"/>
        <v>683088.95125279285</v>
      </c>
    </row>
    <row r="5504" spans="1:18" x14ac:dyDescent="0.3">
      <c r="A5504" s="82">
        <v>5473</v>
      </c>
      <c r="B5504" s="94">
        <f t="shared" si="1193"/>
        <v>6.861142022583178E-46</v>
      </c>
      <c r="C5504" s="179">
        <f t="shared" si="1194"/>
        <v>6.8456644678283219E-46</v>
      </c>
      <c r="D5504" s="166">
        <f t="shared" si="1195"/>
        <v>2.2558277767625785E-3</v>
      </c>
      <c r="E5504" s="167">
        <f t="shared" si="1205"/>
        <v>24.291375447755232</v>
      </c>
      <c r="F5504" s="168">
        <f t="shared" si="1206"/>
        <v>12.348401249998398</v>
      </c>
      <c r="G5504" s="168">
        <f t="shared" si="1196"/>
        <v>429131.92661426956</v>
      </c>
      <c r="H5504" s="168">
        <f t="shared" si="1197"/>
        <v>271310.33852408634</v>
      </c>
      <c r="I5504" s="169">
        <f t="shared" si="1198"/>
        <v>700442.2651383559</v>
      </c>
      <c r="J5504" s="169">
        <f t="shared" si="1200"/>
        <v>655364.03037248482</v>
      </c>
      <c r="K5504" s="95"/>
      <c r="L5504" s="265">
        <f t="shared" si="1199"/>
        <v>268493.28945399891</v>
      </c>
      <c r="M5504" s="265">
        <f>$G5504*NonHospFrac+theModel!$H5504*NonHospFrac</f>
        <v>431948.97568435693</v>
      </c>
      <c r="N5504" s="266">
        <f t="shared" si="1201"/>
        <v>700442.26513835578</v>
      </c>
      <c r="O5504" s="159"/>
      <c r="P5504" s="265">
        <f t="shared" si="1202"/>
        <v>251213.91592465271</v>
      </c>
      <c r="Q5504" s="265">
        <f t="shared" si="1203"/>
        <v>431947.42104268214</v>
      </c>
      <c r="R5504" s="266">
        <f t="shared" si="1204"/>
        <v>683161.33696733485</v>
      </c>
    </row>
    <row r="5505" spans="1:18" x14ac:dyDescent="0.3">
      <c r="A5505" s="82">
        <v>5474</v>
      </c>
      <c r="B5505" s="94">
        <f t="shared" si="1193"/>
        <v>6.7329727385233026E-46</v>
      </c>
      <c r="C5505" s="179">
        <f t="shared" si="1194"/>
        <v>6.7177843115995566E-46</v>
      </c>
      <c r="D5505" s="166">
        <f t="shared" si="1195"/>
        <v>2.2558277767625785E-3</v>
      </c>
      <c r="E5505" s="167">
        <f t="shared" si="1205"/>
        <v>24.291375447755232</v>
      </c>
      <c r="F5505" s="168">
        <f t="shared" si="1206"/>
        <v>12.350657077775161</v>
      </c>
      <c r="G5505" s="168">
        <f t="shared" si="1196"/>
        <v>429210.32119348308</v>
      </c>
      <c r="H5505" s="168">
        <f t="shared" si="1197"/>
        <v>271310.33852408634</v>
      </c>
      <c r="I5505" s="169">
        <f t="shared" si="1198"/>
        <v>700520.65971756936</v>
      </c>
      <c r="J5505" s="169">
        <f t="shared" si="1200"/>
        <v>655426.7465367805</v>
      </c>
      <c r="K5505" s="95"/>
      <c r="L5505" s="265">
        <f t="shared" si="1199"/>
        <v>268523.33963728452</v>
      </c>
      <c r="M5505" s="265">
        <f>$G5505*NonHospFrac+theModel!$H5505*NonHospFrac</f>
        <v>431997.32008028484</v>
      </c>
      <c r="N5505" s="266">
        <f t="shared" si="1201"/>
        <v>700520.65971756936</v>
      </c>
      <c r="O5505" s="159"/>
      <c r="P5505" s="265">
        <f t="shared" si="1202"/>
        <v>251237.95626329555</v>
      </c>
      <c r="Q5505" s="265">
        <f t="shared" si="1203"/>
        <v>431995.76543861005</v>
      </c>
      <c r="R5505" s="266">
        <f t="shared" si="1204"/>
        <v>683233.7217019056</v>
      </c>
    </row>
    <row r="5506" spans="1:18" x14ac:dyDescent="0.3">
      <c r="A5506" s="82">
        <v>5475</v>
      </c>
      <c r="B5506" s="94">
        <f t="shared" si="1193"/>
        <v>6.6071977155532498E-46</v>
      </c>
      <c r="C5506" s="179">
        <f t="shared" si="1194"/>
        <v>6.5922930154199423E-46</v>
      </c>
      <c r="D5506" s="166">
        <f t="shared" si="1195"/>
        <v>2.2558277767625785E-3</v>
      </c>
      <c r="E5506" s="167">
        <f t="shared" si="1205"/>
        <v>24.291375447755232</v>
      </c>
      <c r="F5506" s="168">
        <f t="shared" si="1206"/>
        <v>12.352912905551923</v>
      </c>
      <c r="G5506" s="168">
        <f t="shared" si="1196"/>
        <v>429288.71577269642</v>
      </c>
      <c r="H5506" s="168">
        <f t="shared" si="1197"/>
        <v>271310.33852408634</v>
      </c>
      <c r="I5506" s="169">
        <f t="shared" si="1198"/>
        <v>700599.05429678271</v>
      </c>
      <c r="J5506" s="169">
        <f t="shared" si="1200"/>
        <v>655489.46014464169</v>
      </c>
      <c r="K5506" s="95"/>
      <c r="L5506" s="265">
        <f t="shared" si="1199"/>
        <v>268553.38982057013</v>
      </c>
      <c r="M5506" s="265">
        <f>$G5506*NonHospFrac+theModel!$H5506*NonHospFrac</f>
        <v>432045.66447621264</v>
      </c>
      <c r="N5506" s="266">
        <f t="shared" si="1201"/>
        <v>700599.05429678271</v>
      </c>
      <c r="O5506" s="159"/>
      <c r="P5506" s="265">
        <f t="shared" si="1202"/>
        <v>251261.99562200686</v>
      </c>
      <c r="Q5506" s="265">
        <f t="shared" si="1203"/>
        <v>432044.10983453784</v>
      </c>
      <c r="R5506" s="266">
        <f t="shared" si="1204"/>
        <v>683306.10545654467</v>
      </c>
    </row>
    <row r="5507" spans="1:18" x14ac:dyDescent="0.3">
      <c r="A5507" s="82">
        <v>5476</v>
      </c>
      <c r="B5507" s="94">
        <f t="shared" si="1193"/>
        <v>6.4837722277762641E-46</v>
      </c>
      <c r="C5507" s="179">
        <f t="shared" si="1194"/>
        <v>6.4691459542866446E-46</v>
      </c>
      <c r="D5507" s="166">
        <f t="shared" si="1195"/>
        <v>2.2558277767625785E-3</v>
      </c>
      <c r="E5507" s="167">
        <f t="shared" si="1205"/>
        <v>24.291375447755232</v>
      </c>
      <c r="F5507" s="168">
        <f t="shared" si="1206"/>
        <v>12.355168733328686</v>
      </c>
      <c r="G5507" s="168">
        <f t="shared" si="1196"/>
        <v>429367.11035190994</v>
      </c>
      <c r="H5507" s="168">
        <f t="shared" si="1197"/>
        <v>271310.33852408634</v>
      </c>
      <c r="I5507" s="169">
        <f t="shared" si="1198"/>
        <v>700677.44887599628</v>
      </c>
      <c r="J5507" s="169">
        <f t="shared" si="1200"/>
        <v>655552.17119617295</v>
      </c>
      <c r="K5507" s="95"/>
      <c r="L5507" s="265">
        <f t="shared" si="1199"/>
        <v>268583.44000385574</v>
      </c>
      <c r="M5507" s="265">
        <f>$G5507*NonHospFrac+theModel!$H5507*NonHospFrac</f>
        <v>432094.00887214055</v>
      </c>
      <c r="N5507" s="266">
        <f t="shared" si="1201"/>
        <v>700677.44887599628</v>
      </c>
      <c r="O5507" s="159"/>
      <c r="P5507" s="265">
        <f t="shared" si="1202"/>
        <v>251286.03400082659</v>
      </c>
      <c r="Q5507" s="265">
        <f t="shared" si="1203"/>
        <v>432092.45423046575</v>
      </c>
      <c r="R5507" s="266">
        <f t="shared" si="1204"/>
        <v>683378.48823129234</v>
      </c>
    </row>
    <row r="5508" spans="1:18" x14ac:dyDescent="0.3">
      <c r="A5508" s="82">
        <v>5477</v>
      </c>
      <c r="B5508" s="94">
        <f t="shared" si="1193"/>
        <v>6.3626523847958796E-46</v>
      </c>
      <c r="C5508" s="179">
        <f t="shared" si="1194"/>
        <v>6.3482993368123724E-46</v>
      </c>
      <c r="D5508" s="166">
        <f t="shared" si="1195"/>
        <v>2.2558277767625785E-3</v>
      </c>
      <c r="E5508" s="167">
        <f t="shared" si="1205"/>
        <v>24.291375447755232</v>
      </c>
      <c r="F5508" s="168">
        <f t="shared" si="1206"/>
        <v>12.357424561105448</v>
      </c>
      <c r="G5508" s="168">
        <f t="shared" si="1196"/>
        <v>429445.50493112329</v>
      </c>
      <c r="H5508" s="168">
        <f t="shared" si="1197"/>
        <v>271310.33852408634</v>
      </c>
      <c r="I5508" s="169">
        <f t="shared" si="1198"/>
        <v>700755.84345520963</v>
      </c>
      <c r="J5508" s="169">
        <f t="shared" si="1200"/>
        <v>655614.8796914781</v>
      </c>
      <c r="K5508" s="95"/>
      <c r="L5508" s="265">
        <f t="shared" si="1199"/>
        <v>268613.49018714123</v>
      </c>
      <c r="M5508" s="265">
        <f>$G5508*NonHospFrac+theModel!$H5508*NonHospFrac</f>
        <v>432142.35326806834</v>
      </c>
      <c r="N5508" s="266">
        <f t="shared" si="1201"/>
        <v>700755.84345520963</v>
      </c>
      <c r="O5508" s="159"/>
      <c r="P5508" s="265">
        <f t="shared" si="1202"/>
        <v>251310.07139979457</v>
      </c>
      <c r="Q5508" s="265">
        <f t="shared" si="1203"/>
        <v>432140.79862639355</v>
      </c>
      <c r="R5508" s="266">
        <f t="shared" si="1204"/>
        <v>683450.87002618809</v>
      </c>
    </row>
    <row r="5509" spans="1:18" x14ac:dyDescent="0.3">
      <c r="A5509" s="82">
        <v>5478</v>
      </c>
      <c r="B5509" s="94">
        <f t="shared" si="1193"/>
        <v>6.2437951161083969E-46</v>
      </c>
      <c r="C5509" s="179">
        <f t="shared" si="1194"/>
        <v>6.2297101896530652E-46</v>
      </c>
      <c r="D5509" s="166">
        <f t="shared" si="1195"/>
        <v>2.2558277767625785E-3</v>
      </c>
      <c r="E5509" s="167">
        <f t="shared" si="1205"/>
        <v>24.291375447755232</v>
      </c>
      <c r="F5509" s="168">
        <f t="shared" si="1206"/>
        <v>12.359680388882211</v>
      </c>
      <c r="G5509" s="168">
        <f t="shared" si="1196"/>
        <v>429523.89951033675</v>
      </c>
      <c r="H5509" s="168">
        <f t="shared" si="1197"/>
        <v>271310.33852408634</v>
      </c>
      <c r="I5509" s="169">
        <f t="shared" si="1198"/>
        <v>700834.23803442309</v>
      </c>
      <c r="J5509" s="169">
        <f t="shared" si="1200"/>
        <v>655677.58563066169</v>
      </c>
      <c r="K5509" s="95"/>
      <c r="L5509" s="265">
        <f t="shared" si="1199"/>
        <v>268643.54037042684</v>
      </c>
      <c r="M5509" s="265">
        <f>$G5509*NonHospFrac+theModel!$H5509*NonHospFrac</f>
        <v>432190.69766399625</v>
      </c>
      <c r="N5509" s="266">
        <f t="shared" si="1201"/>
        <v>700834.23803442309</v>
      </c>
      <c r="O5509" s="159"/>
      <c r="P5509" s="265">
        <f t="shared" si="1202"/>
        <v>251334.10781895096</v>
      </c>
      <c r="Q5509" s="265">
        <f t="shared" si="1203"/>
        <v>432189.14302232146</v>
      </c>
      <c r="R5509" s="266">
        <f t="shared" si="1204"/>
        <v>683523.25084127241</v>
      </c>
    </row>
    <row r="5510" spans="1:18" x14ac:dyDescent="0.3">
      <c r="A5510" s="82">
        <v>5479</v>
      </c>
      <c r="B5510" s="94">
        <f t="shared" si="1193"/>
        <v>6.1271581557869045E-46</v>
      </c>
      <c r="C5510" s="179">
        <f t="shared" si="1194"/>
        <v>6.1133363422264627E-46</v>
      </c>
      <c r="D5510" s="166">
        <f t="shared" si="1195"/>
        <v>2.2558277767625785E-3</v>
      </c>
      <c r="E5510" s="167">
        <f t="shared" si="1205"/>
        <v>24.291375447755232</v>
      </c>
      <c r="F5510" s="168">
        <f t="shared" si="1206"/>
        <v>12.361936216658973</v>
      </c>
      <c r="G5510" s="168">
        <f t="shared" si="1196"/>
        <v>429602.29408955009</v>
      </c>
      <c r="H5510" s="168">
        <f t="shared" si="1197"/>
        <v>271310.33852408634</v>
      </c>
      <c r="I5510" s="169">
        <f t="shared" si="1198"/>
        <v>700912.63261363644</v>
      </c>
      <c r="J5510" s="169">
        <f t="shared" si="1200"/>
        <v>655740.28901382769</v>
      </c>
      <c r="K5510" s="95"/>
      <c r="L5510" s="265">
        <f t="shared" si="1199"/>
        <v>268673.59055371239</v>
      </c>
      <c r="M5510" s="265">
        <f>$G5510*NonHospFrac+theModel!$H5510*NonHospFrac</f>
        <v>432239.04205992405</v>
      </c>
      <c r="N5510" s="266">
        <f t="shared" si="1201"/>
        <v>700912.63261363644</v>
      </c>
      <c r="O5510" s="159"/>
      <c r="P5510" s="265">
        <f t="shared" si="1202"/>
        <v>251358.14325833553</v>
      </c>
      <c r="Q5510" s="265">
        <f t="shared" si="1203"/>
        <v>432237.48741824925</v>
      </c>
      <c r="R5510" s="266">
        <f t="shared" si="1204"/>
        <v>683595.63067658478</v>
      </c>
    </row>
    <row r="5511" spans="1:18" x14ac:dyDescent="0.3">
      <c r="A5511" s="82">
        <v>5480</v>
      </c>
      <c r="B5511" s="94">
        <f t="shared" si="1193"/>
        <v>6.0127000274514164E-46</v>
      </c>
      <c r="C5511" s="179">
        <f t="shared" si="1194"/>
        <v>5.9991364117161505E-46</v>
      </c>
      <c r="D5511" s="166">
        <f t="shared" si="1195"/>
        <v>2.2558277767625785E-3</v>
      </c>
      <c r="E5511" s="167">
        <f t="shared" si="1205"/>
        <v>24.291375447755232</v>
      </c>
      <c r="F5511" s="168">
        <f t="shared" si="1206"/>
        <v>12.364192044435736</v>
      </c>
      <c r="G5511" s="168">
        <f t="shared" si="1196"/>
        <v>429680.68866876361</v>
      </c>
      <c r="H5511" s="168">
        <f t="shared" si="1197"/>
        <v>271310.33852408634</v>
      </c>
      <c r="I5511" s="169">
        <f t="shared" si="1198"/>
        <v>700991.0271928499</v>
      </c>
      <c r="J5511" s="169">
        <f t="shared" si="1200"/>
        <v>655802.98984108039</v>
      </c>
      <c r="K5511" s="95"/>
      <c r="L5511" s="265">
        <f t="shared" si="1199"/>
        <v>268703.640736998</v>
      </c>
      <c r="M5511" s="265">
        <f>$G5511*NonHospFrac+theModel!$H5511*NonHospFrac</f>
        <v>432287.3864558519</v>
      </c>
      <c r="N5511" s="266">
        <f t="shared" si="1201"/>
        <v>700991.0271928499</v>
      </c>
      <c r="O5511" s="159"/>
      <c r="P5511" s="265">
        <f t="shared" si="1202"/>
        <v>251382.17771798832</v>
      </c>
      <c r="Q5511" s="265">
        <f t="shared" si="1203"/>
        <v>432285.8318141771</v>
      </c>
      <c r="R5511" s="266">
        <f t="shared" si="1204"/>
        <v>683668.00953216548</v>
      </c>
    </row>
    <row r="5512" spans="1:18" x14ac:dyDescent="0.3">
      <c r="A5512" s="82">
        <v>5481</v>
      </c>
      <c r="B5512" s="94">
        <f t="shared" si="1193"/>
        <v>5.9003800295197747E-46</v>
      </c>
      <c r="C5512" s="179">
        <f t="shared" si="1194"/>
        <v>5.8870697883557287E-46</v>
      </c>
      <c r="D5512" s="166">
        <f t="shared" si="1195"/>
        <v>2.2558277767625785E-3</v>
      </c>
      <c r="E5512" s="167">
        <f t="shared" si="1205"/>
        <v>24.291375447755232</v>
      </c>
      <c r="F5512" s="168">
        <f t="shared" si="1206"/>
        <v>12.366447872212499</v>
      </c>
      <c r="G5512" s="168">
        <f t="shared" si="1196"/>
        <v>429759.08324797696</v>
      </c>
      <c r="H5512" s="168">
        <f t="shared" si="1197"/>
        <v>271310.33852408634</v>
      </c>
      <c r="I5512" s="169">
        <f t="shared" si="1198"/>
        <v>701069.42177206324</v>
      </c>
      <c r="J5512" s="169">
        <f t="shared" si="1200"/>
        <v>655865.68811252387</v>
      </c>
      <c r="K5512" s="95"/>
      <c r="L5512" s="265">
        <f t="shared" si="1199"/>
        <v>268733.69092028355</v>
      </c>
      <c r="M5512" s="265">
        <f>$G5512*NonHospFrac+theModel!$H5512*NonHospFrac</f>
        <v>432335.73085177969</v>
      </c>
      <c r="N5512" s="266">
        <f t="shared" si="1201"/>
        <v>701069.42177206324</v>
      </c>
      <c r="O5512" s="159"/>
      <c r="P5512" s="265">
        <f t="shared" si="1202"/>
        <v>251406.21119794919</v>
      </c>
      <c r="Q5512" s="265">
        <f t="shared" si="1203"/>
        <v>432334.1762101049</v>
      </c>
      <c r="R5512" s="266">
        <f t="shared" si="1204"/>
        <v>683740.38740805408</v>
      </c>
    </row>
    <row r="5513" spans="1:18" x14ac:dyDescent="0.3">
      <c r="A5513" s="82">
        <v>5482</v>
      </c>
      <c r="B5513" s="94">
        <f t="shared" si="1193"/>
        <v>5.7901582207340676E-46</v>
      </c>
      <c r="C5513" s="179">
        <f t="shared" si="1194"/>
        <v>5.7770966209878854E-46</v>
      </c>
      <c r="D5513" s="166">
        <f t="shared" si="1195"/>
        <v>2.2558277767625785E-3</v>
      </c>
      <c r="E5513" s="167">
        <f t="shared" si="1205"/>
        <v>24.291375447755232</v>
      </c>
      <c r="F5513" s="168">
        <f t="shared" si="1206"/>
        <v>12.368703699989261</v>
      </c>
      <c r="G5513" s="168">
        <f t="shared" si="1196"/>
        <v>429837.47782719048</v>
      </c>
      <c r="H5513" s="168">
        <f t="shared" si="1197"/>
        <v>271310.33852408634</v>
      </c>
      <c r="I5513" s="169">
        <f t="shared" si="1198"/>
        <v>701147.81635127682</v>
      </c>
      <c r="J5513" s="169">
        <f t="shared" si="1200"/>
        <v>655928.38382826257</v>
      </c>
      <c r="K5513" s="95"/>
      <c r="L5513" s="265">
        <f t="shared" si="1199"/>
        <v>268763.74110356916</v>
      </c>
      <c r="M5513" s="265">
        <f>$G5513*NonHospFrac+theModel!$H5513*NonHospFrac</f>
        <v>432384.0752477076</v>
      </c>
      <c r="N5513" s="266">
        <f t="shared" si="1201"/>
        <v>701147.81635127682</v>
      </c>
      <c r="O5513" s="159"/>
      <c r="P5513" s="265">
        <f t="shared" si="1202"/>
        <v>251430.24369825813</v>
      </c>
      <c r="Q5513" s="265">
        <f t="shared" si="1203"/>
        <v>432382.52060603281</v>
      </c>
      <c r="R5513" s="266">
        <f t="shared" si="1204"/>
        <v>683812.76430429099</v>
      </c>
    </row>
    <row r="5514" spans="1:18" x14ac:dyDescent="0.3">
      <c r="A5514" s="82">
        <v>5483</v>
      </c>
      <c r="B5514" s="94">
        <f t="shared" si="1193"/>
        <v>5.6819954059574276E-46</v>
      </c>
      <c r="C5514" s="179">
        <f t="shared" si="1194"/>
        <v>5.6691778028932314E-46</v>
      </c>
      <c r="D5514" s="166">
        <f t="shared" si="1195"/>
        <v>2.2558277767625785E-3</v>
      </c>
      <c r="E5514" s="167">
        <f t="shared" si="1205"/>
        <v>24.291375447755232</v>
      </c>
      <c r="F5514" s="168">
        <f t="shared" si="1206"/>
        <v>12.370959527766024</v>
      </c>
      <c r="G5514" s="168">
        <f t="shared" si="1196"/>
        <v>429915.87240640388</v>
      </c>
      <c r="H5514" s="168">
        <f t="shared" si="1197"/>
        <v>271310.33852408634</v>
      </c>
      <c r="I5514" s="169">
        <f t="shared" si="1198"/>
        <v>701226.21093049017</v>
      </c>
      <c r="J5514" s="169">
        <f t="shared" si="1200"/>
        <v>655991.07698840031</v>
      </c>
      <c r="K5514" s="95"/>
      <c r="L5514" s="265">
        <f t="shared" si="1199"/>
        <v>268793.79128685477</v>
      </c>
      <c r="M5514" s="265">
        <f>$G5514*NonHospFrac+theModel!$H5514*NonHospFrac</f>
        <v>432432.41964363545</v>
      </c>
      <c r="N5514" s="266">
        <f t="shared" si="1201"/>
        <v>701226.21093049017</v>
      </c>
      <c r="O5514" s="159"/>
      <c r="P5514" s="265">
        <f t="shared" si="1202"/>
        <v>251454.27521895504</v>
      </c>
      <c r="Q5514" s="265">
        <f t="shared" si="1203"/>
        <v>432430.86500196066</v>
      </c>
      <c r="R5514" s="266">
        <f t="shared" si="1204"/>
        <v>683885.14022091567</v>
      </c>
    </row>
    <row r="5515" spans="1:18" x14ac:dyDescent="0.3">
      <c r="A5515" s="82">
        <v>5484</v>
      </c>
      <c r="B5515" s="94">
        <f t="shared" si="1193"/>
        <v>5.5758531222361416E-46</v>
      </c>
      <c r="C5515" s="179">
        <f t="shared" si="1194"/>
        <v>5.5632749578838529E-46</v>
      </c>
      <c r="D5515" s="166">
        <f t="shared" si="1195"/>
        <v>2.2558277767625785E-3</v>
      </c>
      <c r="E5515" s="167">
        <f t="shared" si="1205"/>
        <v>24.291375447755232</v>
      </c>
      <c r="F5515" s="168">
        <f t="shared" si="1206"/>
        <v>12.373215355542786</v>
      </c>
      <c r="G5515" s="168">
        <f t="shared" si="1196"/>
        <v>429994.26698561729</v>
      </c>
      <c r="H5515" s="168">
        <f t="shared" si="1197"/>
        <v>271310.33852408634</v>
      </c>
      <c r="I5515" s="169">
        <f t="shared" si="1198"/>
        <v>701304.60550970363</v>
      </c>
      <c r="J5515" s="169">
        <f t="shared" si="1200"/>
        <v>656053.76759304141</v>
      </c>
      <c r="K5515" s="95"/>
      <c r="L5515" s="265">
        <f t="shared" si="1199"/>
        <v>268823.84147014032</v>
      </c>
      <c r="M5515" s="265">
        <f>$G5515*NonHospFrac+theModel!$H5515*NonHospFrac</f>
        <v>432480.76403956331</v>
      </c>
      <c r="N5515" s="266">
        <f t="shared" si="1201"/>
        <v>701304.60550970363</v>
      </c>
      <c r="O5515" s="159"/>
      <c r="P5515" s="265">
        <f t="shared" si="1202"/>
        <v>251478.30576007982</v>
      </c>
      <c r="Q5515" s="265">
        <f t="shared" si="1203"/>
        <v>432479.20939788851</v>
      </c>
      <c r="R5515" s="266">
        <f t="shared" si="1204"/>
        <v>683957.51515796827</v>
      </c>
    </row>
    <row r="5516" spans="1:18" x14ac:dyDescent="0.3">
      <c r="A5516" s="82">
        <v>5485</v>
      </c>
      <c r="B5516" s="94">
        <f t="shared" si="1193"/>
        <v>5.4716936251222146E-46</v>
      </c>
      <c r="C5516" s="179">
        <f t="shared" si="1194"/>
        <v>5.4593504266567293E-46</v>
      </c>
      <c r="D5516" s="166">
        <f t="shared" si="1195"/>
        <v>2.2558277767625785E-3</v>
      </c>
      <c r="E5516" s="167">
        <f t="shared" si="1205"/>
        <v>24.291375447755232</v>
      </c>
      <c r="F5516" s="168">
        <f t="shared" si="1206"/>
        <v>12.375471183319549</v>
      </c>
      <c r="G5516" s="168">
        <f t="shared" si="1196"/>
        <v>430072.66156483069</v>
      </c>
      <c r="H5516" s="168">
        <f t="shared" si="1197"/>
        <v>271310.33852408634</v>
      </c>
      <c r="I5516" s="169">
        <f t="shared" si="1198"/>
        <v>701383.00008891709</v>
      </c>
      <c r="J5516" s="169">
        <f t="shared" si="1200"/>
        <v>656116.45564229006</v>
      </c>
      <c r="K5516" s="95"/>
      <c r="L5516" s="265">
        <f t="shared" si="1199"/>
        <v>268853.89165342588</v>
      </c>
      <c r="M5516" s="265">
        <f>$G5516*NonHospFrac+theModel!$H5516*NonHospFrac</f>
        <v>432529.1084354911</v>
      </c>
      <c r="N5516" s="266">
        <f t="shared" si="1201"/>
        <v>701383.00008891698</v>
      </c>
      <c r="O5516" s="159"/>
      <c r="P5516" s="265">
        <f t="shared" si="1202"/>
        <v>251502.33532167244</v>
      </c>
      <c r="Q5516" s="265">
        <f t="shared" si="1203"/>
        <v>432527.5537938163</v>
      </c>
      <c r="R5516" s="266">
        <f t="shared" si="1204"/>
        <v>684029.88911548874</v>
      </c>
    </row>
    <row r="5517" spans="1:18" x14ac:dyDescent="0.3">
      <c r="A5517" s="82">
        <v>5486</v>
      </c>
      <c r="B5517" s="94">
        <f t="shared" si="1193"/>
        <v>5.3694798752509664E-46</v>
      </c>
      <c r="C5517" s="179">
        <f t="shared" si="1194"/>
        <v>5.3573672534016075E-46</v>
      </c>
      <c r="D5517" s="166">
        <f t="shared" si="1195"/>
        <v>2.2558277767625785E-3</v>
      </c>
      <c r="E5517" s="167">
        <f t="shared" si="1205"/>
        <v>24.291375447755232</v>
      </c>
      <c r="F5517" s="168">
        <f t="shared" si="1206"/>
        <v>12.377727011096312</v>
      </c>
      <c r="G5517" s="168">
        <f t="shared" si="1196"/>
        <v>430151.05614404404</v>
      </c>
      <c r="H5517" s="168">
        <f t="shared" si="1197"/>
        <v>271310.33852408634</v>
      </c>
      <c r="I5517" s="169">
        <f t="shared" si="1198"/>
        <v>701461.39466813044</v>
      </c>
      <c r="J5517" s="169">
        <f t="shared" si="1200"/>
        <v>656179.14113625034</v>
      </c>
      <c r="K5517" s="95"/>
      <c r="L5517" s="265">
        <f t="shared" si="1199"/>
        <v>268883.94183671148</v>
      </c>
      <c r="M5517" s="265">
        <f>$G5517*NonHospFrac+theModel!$H5517*NonHospFrac</f>
        <v>432577.45283141889</v>
      </c>
      <c r="N5517" s="266">
        <f t="shared" si="1201"/>
        <v>701461.39466813044</v>
      </c>
      <c r="O5517" s="159"/>
      <c r="P5517" s="265">
        <f t="shared" si="1202"/>
        <v>251526.36390377287</v>
      </c>
      <c r="Q5517" s="265">
        <f t="shared" si="1203"/>
        <v>432575.8981897441</v>
      </c>
      <c r="R5517" s="266">
        <f t="shared" si="1204"/>
        <v>684102.262093517</v>
      </c>
    </row>
    <row r="5518" spans="1:18" x14ac:dyDescent="0.3">
      <c r="A5518" s="82">
        <v>5487</v>
      </c>
      <c r="B5518" s="94">
        <f t="shared" si="1193"/>
        <v>5.269175525170598E-46</v>
      </c>
      <c r="C5518" s="179">
        <f t="shared" si="1194"/>
        <v>5.2572891726602805E-46</v>
      </c>
      <c r="D5518" s="166">
        <f t="shared" si="1195"/>
        <v>2.2558277767625785E-3</v>
      </c>
      <c r="E5518" s="167">
        <f t="shared" si="1205"/>
        <v>24.291375447755232</v>
      </c>
      <c r="F5518" s="168">
        <f t="shared" si="1206"/>
        <v>12.379982838873074</v>
      </c>
      <c r="G5518" s="168">
        <f t="shared" si="1196"/>
        <v>430229.45072325756</v>
      </c>
      <c r="H5518" s="168">
        <f t="shared" si="1197"/>
        <v>271310.33852408634</v>
      </c>
      <c r="I5518" s="169">
        <f t="shared" si="1198"/>
        <v>701539.7892473439</v>
      </c>
      <c r="J5518" s="169">
        <f t="shared" si="1200"/>
        <v>656241.82407502655</v>
      </c>
      <c r="K5518" s="95"/>
      <c r="L5518" s="265">
        <f t="shared" si="1199"/>
        <v>268913.99201999709</v>
      </c>
      <c r="M5518" s="265">
        <f>$G5518*NonHospFrac+theModel!$H5518*NonHospFrac</f>
        <v>432625.7972273468</v>
      </c>
      <c r="N5518" s="266">
        <f t="shared" si="1201"/>
        <v>701539.7892473439</v>
      </c>
      <c r="O5518" s="159"/>
      <c r="P5518" s="265">
        <f t="shared" si="1202"/>
        <v>251550.391506421</v>
      </c>
      <c r="Q5518" s="265">
        <f t="shared" si="1203"/>
        <v>432624.24258567201</v>
      </c>
      <c r="R5518" s="266">
        <f t="shared" si="1204"/>
        <v>684174.63409209298</v>
      </c>
    </row>
    <row r="5519" spans="1:18" x14ac:dyDescent="0.3">
      <c r="A5519" s="82">
        <v>5488</v>
      </c>
      <c r="B5519" s="94">
        <f t="shared" si="1193"/>
        <v>5.1707449064157953E-46</v>
      </c>
      <c r="C5519" s="179">
        <f t="shared" si="1194"/>
        <v>5.1590805964293486E-46</v>
      </c>
      <c r="D5519" s="166">
        <f t="shared" si="1195"/>
        <v>2.2558277767625785E-3</v>
      </c>
      <c r="E5519" s="167">
        <f t="shared" si="1205"/>
        <v>24.291375447755232</v>
      </c>
      <c r="F5519" s="168">
        <f t="shared" si="1206"/>
        <v>12.382238666649837</v>
      </c>
      <c r="G5519" s="168">
        <f t="shared" si="1196"/>
        <v>430307.8453024709</v>
      </c>
      <c r="H5519" s="168">
        <f t="shared" si="1197"/>
        <v>271310.33852408634</v>
      </c>
      <c r="I5519" s="169">
        <f t="shared" si="1198"/>
        <v>701618.18382655724</v>
      </c>
      <c r="J5519" s="169">
        <f t="shared" si="1200"/>
        <v>656304.50445872277</v>
      </c>
      <c r="K5519" s="95"/>
      <c r="L5519" s="265">
        <f t="shared" si="1199"/>
        <v>268944.04220328259</v>
      </c>
      <c r="M5519" s="265">
        <f>$G5519*NonHospFrac+theModel!$H5519*NonHospFrac</f>
        <v>432674.1416232746</v>
      </c>
      <c r="N5519" s="266">
        <f t="shared" si="1201"/>
        <v>701618.18382655713</v>
      </c>
      <c r="O5519" s="159"/>
      <c r="P5519" s="265">
        <f t="shared" si="1202"/>
        <v>251574.41812965664</v>
      </c>
      <c r="Q5519" s="265">
        <f t="shared" si="1203"/>
        <v>432672.5869815998</v>
      </c>
      <c r="R5519" s="266">
        <f t="shared" si="1204"/>
        <v>684247.00511125638</v>
      </c>
    </row>
    <row r="5520" spans="1:18" x14ac:dyDescent="0.3">
      <c r="A5520" s="82">
        <v>5489</v>
      </c>
      <c r="B5520" s="94">
        <f t="shared" si="1193"/>
        <v>5.0741530168251535E-46</v>
      </c>
      <c r="C5520" s="179">
        <f t="shared" si="1194"/>
        <v>5.0627066015062554E-46</v>
      </c>
      <c r="D5520" s="166">
        <f t="shared" si="1195"/>
        <v>2.2558277767625785E-3</v>
      </c>
      <c r="E5520" s="167">
        <f t="shared" si="1205"/>
        <v>24.291375447755232</v>
      </c>
      <c r="F5520" s="168">
        <f t="shared" si="1206"/>
        <v>12.384494494426599</v>
      </c>
      <c r="G5520" s="168">
        <f t="shared" si="1196"/>
        <v>430386.23988168442</v>
      </c>
      <c r="H5520" s="168">
        <f t="shared" si="1197"/>
        <v>271310.33852408634</v>
      </c>
      <c r="I5520" s="169">
        <f t="shared" si="1198"/>
        <v>701696.57840577071</v>
      </c>
      <c r="J5520" s="169">
        <f t="shared" si="1200"/>
        <v>656367.1822874432</v>
      </c>
      <c r="K5520" s="95"/>
      <c r="L5520" s="265">
        <f t="shared" si="1199"/>
        <v>268974.0923865682</v>
      </c>
      <c r="M5520" s="265">
        <f>$G5520*NonHospFrac+theModel!$H5520*NonHospFrac</f>
        <v>432722.48601920251</v>
      </c>
      <c r="N5520" s="266">
        <f t="shared" si="1201"/>
        <v>701696.57840577071</v>
      </c>
      <c r="O5520" s="159"/>
      <c r="P5520" s="265">
        <f t="shared" si="1202"/>
        <v>251598.44377351992</v>
      </c>
      <c r="Q5520" s="265">
        <f t="shared" si="1203"/>
        <v>432720.93137752771</v>
      </c>
      <c r="R5520" s="266">
        <f t="shared" si="1204"/>
        <v>684319.3751510476</v>
      </c>
    </row>
    <row r="5521" spans="1:18" x14ac:dyDescent="0.3">
      <c r="A5521" s="82">
        <v>5490</v>
      </c>
      <c r="B5521" s="94">
        <f t="shared" si="1193"/>
        <v>4.9793655080931345E-46</v>
      </c>
      <c r="C5521" s="179">
        <f t="shared" si="1194"/>
        <v>4.9681329170693244E-46</v>
      </c>
      <c r="D5521" s="166">
        <f t="shared" si="1195"/>
        <v>2.2558277767625785E-3</v>
      </c>
      <c r="E5521" s="167">
        <f t="shared" si="1205"/>
        <v>24.291375447755232</v>
      </c>
      <c r="F5521" s="168">
        <f t="shared" si="1206"/>
        <v>12.386750322203362</v>
      </c>
      <c r="G5521" s="168">
        <f t="shared" si="1196"/>
        <v>430464.63446089777</v>
      </c>
      <c r="H5521" s="168">
        <f t="shared" si="1197"/>
        <v>271310.33852408634</v>
      </c>
      <c r="I5521" s="169">
        <f t="shared" si="1198"/>
        <v>701774.97298498405</v>
      </c>
      <c r="J5521" s="169">
        <f t="shared" si="1200"/>
        <v>656429.85756129189</v>
      </c>
      <c r="K5521" s="95"/>
      <c r="L5521" s="265">
        <f t="shared" si="1199"/>
        <v>269004.14256985381</v>
      </c>
      <c r="M5521" s="265">
        <f>$G5521*NonHospFrac+theModel!$H5521*NonHospFrac</f>
        <v>432770.8304151303</v>
      </c>
      <c r="N5521" s="266">
        <f t="shared" si="1201"/>
        <v>701774.97298498405</v>
      </c>
      <c r="O5521" s="159"/>
      <c r="P5521" s="265">
        <f t="shared" si="1202"/>
        <v>251622.46843805065</v>
      </c>
      <c r="Q5521" s="265">
        <f t="shared" si="1203"/>
        <v>432769.27577345551</v>
      </c>
      <c r="R5521" s="266">
        <f t="shared" si="1204"/>
        <v>684391.7442115061</v>
      </c>
    </row>
    <row r="5522" spans="1:18" x14ac:dyDescent="0.3">
      <c r="A5522" s="82">
        <v>5491</v>
      </c>
      <c r="B5522" s="94">
        <f t="shared" si="1193"/>
        <v>4.8863486735568954E-46</v>
      </c>
      <c r="C5522" s="179">
        <f t="shared" si="1194"/>
        <v>4.875325912492139E-46</v>
      </c>
      <c r="D5522" s="166">
        <f t="shared" si="1195"/>
        <v>2.2558277767625785E-3</v>
      </c>
      <c r="E5522" s="167">
        <f t="shared" si="1205"/>
        <v>24.291375447755232</v>
      </c>
      <c r="F5522" s="168">
        <f t="shared" si="1206"/>
        <v>12.389006149980125</v>
      </c>
      <c r="G5522" s="168">
        <f t="shared" si="1196"/>
        <v>430543.02904011123</v>
      </c>
      <c r="H5522" s="168">
        <f t="shared" si="1197"/>
        <v>271310.33852408634</v>
      </c>
      <c r="I5522" s="169">
        <f t="shared" si="1198"/>
        <v>701853.36756419763</v>
      </c>
      <c r="J5522" s="169">
        <f t="shared" si="1200"/>
        <v>656492.53028037318</v>
      </c>
      <c r="K5522" s="95"/>
      <c r="L5522" s="265">
        <f t="shared" si="1199"/>
        <v>269034.19275313936</v>
      </c>
      <c r="M5522" s="265">
        <f>$G5522*NonHospFrac+theModel!$H5522*NonHospFrac</f>
        <v>432819.17481105815</v>
      </c>
      <c r="N5522" s="266">
        <f t="shared" si="1201"/>
        <v>701853.36756419751</v>
      </c>
      <c r="O5522" s="159"/>
      <c r="P5522" s="265">
        <f t="shared" si="1202"/>
        <v>251646.49212328871</v>
      </c>
      <c r="Q5522" s="265">
        <f t="shared" si="1203"/>
        <v>432817.62016938336</v>
      </c>
      <c r="R5522" s="266">
        <f t="shared" si="1204"/>
        <v>684464.11229267204</v>
      </c>
    </row>
    <row r="5523" spans="1:18" x14ac:dyDescent="0.3">
      <c r="A5523" s="82">
        <v>5492</v>
      </c>
      <c r="B5523" s="94">
        <f t="shared" si="1193"/>
        <v>4.7950694362089723E-46</v>
      </c>
      <c r="C5523" s="179">
        <f t="shared" si="1194"/>
        <v>4.784252585383267E-46</v>
      </c>
      <c r="D5523" s="166">
        <f t="shared" si="1195"/>
        <v>2.2558277767625785E-3</v>
      </c>
      <c r="E5523" s="167">
        <f t="shared" si="1205"/>
        <v>24.291375447755232</v>
      </c>
      <c r="F5523" s="168">
        <f t="shared" si="1206"/>
        <v>12.391261977756887</v>
      </c>
      <c r="G5523" s="168">
        <f t="shared" si="1196"/>
        <v>430621.42361932457</v>
      </c>
      <c r="H5523" s="168">
        <f t="shared" si="1197"/>
        <v>271310.33852408634</v>
      </c>
      <c r="I5523" s="169">
        <f t="shared" si="1198"/>
        <v>701931.76214341098</v>
      </c>
      <c r="J5523" s="169">
        <f t="shared" si="1200"/>
        <v>656555.20044479088</v>
      </c>
      <c r="K5523" s="95"/>
      <c r="L5523" s="265">
        <f t="shared" si="1199"/>
        <v>269064.24293642491</v>
      </c>
      <c r="M5523" s="265">
        <f>$G5523*NonHospFrac+theModel!$H5523*NonHospFrac</f>
        <v>432867.51920698595</v>
      </c>
      <c r="N5523" s="266">
        <f t="shared" si="1201"/>
        <v>701931.76214341086</v>
      </c>
      <c r="O5523" s="159"/>
      <c r="P5523" s="265">
        <f t="shared" si="1202"/>
        <v>251670.51482927406</v>
      </c>
      <c r="Q5523" s="265">
        <f t="shared" si="1203"/>
        <v>432865.96456531115</v>
      </c>
      <c r="R5523" s="266">
        <f t="shared" si="1204"/>
        <v>684536.47939458524</v>
      </c>
    </row>
    <row r="5524" spans="1:18" x14ac:dyDescent="0.3">
      <c r="A5524" s="82">
        <v>5493</v>
      </c>
      <c r="B5524" s="94">
        <f t="shared" si="1193"/>
        <v>4.7054953369361443E-46</v>
      </c>
      <c r="C5524" s="179">
        <f t="shared" si="1194"/>
        <v>4.6948805498516573E-46</v>
      </c>
      <c r="D5524" s="166">
        <f t="shared" si="1195"/>
        <v>2.2558277767625785E-3</v>
      </c>
      <c r="E5524" s="167">
        <f t="shared" si="1205"/>
        <v>24.291375447755232</v>
      </c>
      <c r="F5524" s="168">
        <f t="shared" si="1206"/>
        <v>12.39351780553365</v>
      </c>
      <c r="G5524" s="168">
        <f t="shared" si="1196"/>
        <v>430699.81819853809</v>
      </c>
      <c r="H5524" s="168">
        <f t="shared" si="1197"/>
        <v>271310.33852408634</v>
      </c>
      <c r="I5524" s="169">
        <f t="shared" si="1198"/>
        <v>702010.15672262444</v>
      </c>
      <c r="J5524" s="169">
        <f t="shared" si="1200"/>
        <v>656617.86805464944</v>
      </c>
      <c r="K5524" s="95"/>
      <c r="L5524" s="265">
        <f t="shared" si="1199"/>
        <v>269094.29311971052</v>
      </c>
      <c r="M5524" s="265">
        <f>$G5524*NonHospFrac+theModel!$H5524*NonHospFrac</f>
        <v>432915.86360291386</v>
      </c>
      <c r="N5524" s="266">
        <f t="shared" si="1201"/>
        <v>702010.15672262432</v>
      </c>
      <c r="O5524" s="159"/>
      <c r="P5524" s="265">
        <f t="shared" si="1202"/>
        <v>251694.53655604669</v>
      </c>
      <c r="Q5524" s="265">
        <f t="shared" si="1203"/>
        <v>432914.30896123906</v>
      </c>
      <c r="R5524" s="266">
        <f t="shared" si="1204"/>
        <v>684608.84551728575</v>
      </c>
    </row>
    <row r="5525" spans="1:18" x14ac:dyDescent="0.3">
      <c r="A5525" s="82">
        <v>5494</v>
      </c>
      <c r="B5525" s="94">
        <f t="shared" si="1193"/>
        <v>4.6175945229757924E-46</v>
      </c>
      <c r="C5525" s="179">
        <f t="shared" si="1194"/>
        <v>4.6071780249890367E-46</v>
      </c>
      <c r="D5525" s="166">
        <f t="shared" si="1195"/>
        <v>2.2558277767625785E-3</v>
      </c>
      <c r="E5525" s="167">
        <f t="shared" si="1205"/>
        <v>24.291375447755232</v>
      </c>
      <c r="F5525" s="168">
        <f t="shared" si="1206"/>
        <v>12.395773633310412</v>
      </c>
      <c r="G5525" s="168">
        <f t="shared" si="1196"/>
        <v>430778.21277775144</v>
      </c>
      <c r="H5525" s="168">
        <f t="shared" si="1197"/>
        <v>271310.33852408634</v>
      </c>
      <c r="I5525" s="169">
        <f t="shared" si="1198"/>
        <v>702088.55130183778</v>
      </c>
      <c r="J5525" s="169">
        <f t="shared" si="1200"/>
        <v>656680.5331100527</v>
      </c>
      <c r="K5525" s="95"/>
      <c r="L5525" s="265">
        <f t="shared" si="1199"/>
        <v>269124.34330299607</v>
      </c>
      <c r="M5525" s="265">
        <f>$G5525*NonHospFrac+theModel!$H5525*NonHospFrac</f>
        <v>432964.20799884165</v>
      </c>
      <c r="N5525" s="266">
        <f t="shared" si="1201"/>
        <v>702088.55130183767</v>
      </c>
      <c r="O5525" s="159"/>
      <c r="P5525" s="265">
        <f t="shared" si="1202"/>
        <v>251718.55730364638</v>
      </c>
      <c r="Q5525" s="265">
        <f t="shared" si="1203"/>
        <v>432962.65335716686</v>
      </c>
      <c r="R5525" s="266">
        <f t="shared" si="1204"/>
        <v>684681.21066081326</v>
      </c>
    </row>
    <row r="5526" spans="1:18" x14ac:dyDescent="0.3">
      <c r="A5526" s="82">
        <v>5495</v>
      </c>
      <c r="B5526" s="94">
        <f t="shared" si="1193"/>
        <v>4.531335736590061E-46</v>
      </c>
      <c r="C5526" s="179">
        <f t="shared" si="1194"/>
        <v>4.5211138235696242E-46</v>
      </c>
      <c r="D5526" s="166">
        <f t="shared" si="1195"/>
        <v>2.2558277767625785E-3</v>
      </c>
      <c r="E5526" s="167">
        <f t="shared" si="1205"/>
        <v>24.291375447755232</v>
      </c>
      <c r="F5526" s="168">
        <f t="shared" si="1206"/>
        <v>12.398029461087175</v>
      </c>
      <c r="G5526" s="168">
        <f t="shared" si="1196"/>
        <v>430856.6073569649</v>
      </c>
      <c r="H5526" s="168">
        <f t="shared" si="1197"/>
        <v>271310.33852408634</v>
      </c>
      <c r="I5526" s="169">
        <f t="shared" si="1198"/>
        <v>702166.94588105124</v>
      </c>
      <c r="J5526" s="169">
        <f t="shared" si="1200"/>
        <v>656743.19561110507</v>
      </c>
      <c r="K5526" s="95"/>
      <c r="L5526" s="265">
        <f t="shared" si="1199"/>
        <v>269154.39348628168</v>
      </c>
      <c r="M5526" s="265">
        <f>$G5526*NonHospFrac+theModel!$H5526*NonHospFrac</f>
        <v>433012.55239476956</v>
      </c>
      <c r="N5526" s="266">
        <f t="shared" si="1201"/>
        <v>702166.94588105124</v>
      </c>
      <c r="O5526" s="159"/>
      <c r="P5526" s="265">
        <f t="shared" si="1202"/>
        <v>251742.57707211314</v>
      </c>
      <c r="Q5526" s="265">
        <f t="shared" si="1203"/>
        <v>433010.99775309477</v>
      </c>
      <c r="R5526" s="266">
        <f t="shared" si="1204"/>
        <v>684753.57482520794</v>
      </c>
    </row>
    <row r="5527" spans="1:18" x14ac:dyDescent="0.3">
      <c r="A5527" s="82">
        <v>5496</v>
      </c>
      <c r="B5527" s="94">
        <f t="shared" si="1193"/>
        <v>4.4466883039495997E-46</v>
      </c>
      <c r="C5527" s="179">
        <f t="shared" si="1194"/>
        <v>4.4366573409589447E-46</v>
      </c>
      <c r="D5527" s="166">
        <f t="shared" si="1195"/>
        <v>2.2558277767625785E-3</v>
      </c>
      <c r="E5527" s="167">
        <f t="shared" si="1205"/>
        <v>24.291375447755232</v>
      </c>
      <c r="F5527" s="168">
        <f t="shared" si="1206"/>
        <v>12.400285288863937</v>
      </c>
      <c r="G5527" s="168">
        <f t="shared" si="1196"/>
        <v>430935.00193617825</v>
      </c>
      <c r="H5527" s="168">
        <f t="shared" si="1197"/>
        <v>271310.33852408634</v>
      </c>
      <c r="I5527" s="169">
        <f t="shared" si="1198"/>
        <v>702245.34046026459</v>
      </c>
      <c r="J5527" s="169">
        <f t="shared" si="1200"/>
        <v>656805.8555579104</v>
      </c>
      <c r="K5527" s="95"/>
      <c r="L5527" s="265">
        <f t="shared" si="1199"/>
        <v>269184.44366956723</v>
      </c>
      <c r="M5527" s="265">
        <f>$G5527*NonHospFrac+theModel!$H5527*NonHospFrac</f>
        <v>433060.89679069736</v>
      </c>
      <c r="N5527" s="266">
        <f t="shared" si="1201"/>
        <v>702245.34046026459</v>
      </c>
      <c r="O5527" s="159"/>
      <c r="P5527" s="265">
        <f t="shared" si="1202"/>
        <v>251766.59586148683</v>
      </c>
      <c r="Q5527" s="265">
        <f t="shared" si="1203"/>
        <v>433059.34214902256</v>
      </c>
      <c r="R5527" s="266">
        <f t="shared" si="1204"/>
        <v>684825.93801050936</v>
      </c>
    </row>
    <row r="5528" spans="1:18" x14ac:dyDescent="0.3">
      <c r="A5528" s="82">
        <v>5497</v>
      </c>
      <c r="B5528" s="94">
        <f t="shared" si="1193"/>
        <v>4.3636221242262868E-46</v>
      </c>
      <c r="C5528" s="179">
        <f t="shared" si="1194"/>
        <v>4.3537785442311614E-46</v>
      </c>
      <c r="D5528" s="166">
        <f t="shared" si="1195"/>
        <v>2.2558277767625785E-3</v>
      </c>
      <c r="E5528" s="167">
        <f t="shared" si="1205"/>
        <v>24.291375447755232</v>
      </c>
      <c r="F5528" s="168">
        <f t="shared" si="1206"/>
        <v>12.4025411166407</v>
      </c>
      <c r="G5528" s="168">
        <f t="shared" si="1196"/>
        <v>431013.39651539177</v>
      </c>
      <c r="H5528" s="168">
        <f t="shared" si="1197"/>
        <v>271310.33852408634</v>
      </c>
      <c r="I5528" s="169">
        <f t="shared" si="1198"/>
        <v>702323.73503947817</v>
      </c>
      <c r="J5528" s="169">
        <f t="shared" si="1200"/>
        <v>656868.51295057312</v>
      </c>
      <c r="K5528" s="95"/>
      <c r="L5528" s="265">
        <f t="shared" si="1199"/>
        <v>269214.49385285284</v>
      </c>
      <c r="M5528" s="265">
        <f>$G5528*NonHospFrac+theModel!$H5528*NonHospFrac</f>
        <v>433109.24118662527</v>
      </c>
      <c r="N5528" s="266">
        <f t="shared" si="1201"/>
        <v>702323.73503947817</v>
      </c>
      <c r="O5528" s="159"/>
      <c r="P5528" s="265">
        <f t="shared" si="1202"/>
        <v>251790.61367180743</v>
      </c>
      <c r="Q5528" s="265">
        <f t="shared" si="1203"/>
        <v>433107.68654495047</v>
      </c>
      <c r="R5528" s="266">
        <f t="shared" si="1204"/>
        <v>684898.30021675793</v>
      </c>
    </row>
    <row r="5529" spans="1:18" x14ac:dyDescent="0.3">
      <c r="A5529" s="82">
        <v>5498</v>
      </c>
      <c r="B5529" s="94">
        <f t="shared" si="1193"/>
        <v>4.2821076588896647E-46</v>
      </c>
      <c r="C5529" s="179">
        <f t="shared" si="1194"/>
        <v>4.2724479614896536E-46</v>
      </c>
      <c r="D5529" s="166">
        <f t="shared" si="1195"/>
        <v>2.2558277767625785E-3</v>
      </c>
      <c r="E5529" s="167">
        <f t="shared" si="1205"/>
        <v>24.291375447755232</v>
      </c>
      <c r="F5529" s="168">
        <f t="shared" si="1206"/>
        <v>12.404796944417463</v>
      </c>
      <c r="G5529" s="168">
        <f t="shared" si="1196"/>
        <v>431091.79109460511</v>
      </c>
      <c r="H5529" s="168">
        <f t="shared" si="1197"/>
        <v>271310.33852408634</v>
      </c>
      <c r="I5529" s="169">
        <f t="shared" si="1198"/>
        <v>702402.12961869151</v>
      </c>
      <c r="J5529" s="169">
        <f t="shared" si="1200"/>
        <v>656931.16778919706</v>
      </c>
      <c r="K5529" s="95"/>
      <c r="L5529" s="265">
        <f t="shared" si="1199"/>
        <v>269244.5440361384</v>
      </c>
      <c r="M5529" s="265">
        <f>$G5529*NonHospFrac+theModel!$H5529*NonHospFrac</f>
        <v>433157.58558255306</v>
      </c>
      <c r="N5529" s="266">
        <f t="shared" si="1201"/>
        <v>702402.12961869151</v>
      </c>
      <c r="O5529" s="159"/>
      <c r="P5529" s="265">
        <f t="shared" si="1202"/>
        <v>251814.63050311475</v>
      </c>
      <c r="Q5529" s="265">
        <f t="shared" si="1203"/>
        <v>433156.03094087826</v>
      </c>
      <c r="R5529" s="266">
        <f t="shared" si="1204"/>
        <v>684970.66144399298</v>
      </c>
    </row>
    <row r="5530" spans="1:18" x14ac:dyDescent="0.3">
      <c r="A5530" s="82">
        <v>5499</v>
      </c>
      <c r="B5530" s="94">
        <f t="shared" si="1193"/>
        <v>4.2021159212020998E-46</v>
      </c>
      <c r="C5530" s="179">
        <f t="shared" si="1194"/>
        <v>4.192636671385876E-46</v>
      </c>
      <c r="D5530" s="166">
        <f t="shared" si="1195"/>
        <v>2.2558277767625785E-3</v>
      </c>
      <c r="E5530" s="167">
        <f t="shared" si="1205"/>
        <v>24.291375447755232</v>
      </c>
      <c r="F5530" s="168">
        <f t="shared" si="1206"/>
        <v>12.407052772194225</v>
      </c>
      <c r="G5530" s="168">
        <f t="shared" si="1196"/>
        <v>431170.18567381863</v>
      </c>
      <c r="H5530" s="168">
        <f t="shared" si="1197"/>
        <v>271310.33852408634</v>
      </c>
      <c r="I5530" s="169">
        <f t="shared" si="1198"/>
        <v>702480.52419790498</v>
      </c>
      <c r="J5530" s="169">
        <f t="shared" si="1200"/>
        <v>656993.82007388643</v>
      </c>
      <c r="K5530" s="95"/>
      <c r="L5530" s="265">
        <f t="shared" si="1199"/>
        <v>269274.59421942401</v>
      </c>
      <c r="M5530" s="265">
        <f>$G5530*NonHospFrac+theModel!$H5530*NonHospFrac</f>
        <v>433205.92997848091</v>
      </c>
      <c r="N5530" s="266">
        <f t="shared" si="1201"/>
        <v>702480.52419790486</v>
      </c>
      <c r="O5530" s="159"/>
      <c r="P5530" s="265">
        <f t="shared" si="1202"/>
        <v>251838.64635544879</v>
      </c>
      <c r="Q5530" s="265">
        <f t="shared" si="1203"/>
        <v>433204.37533680612</v>
      </c>
      <c r="R5530" s="266">
        <f t="shared" si="1204"/>
        <v>685043.02169225493</v>
      </c>
    </row>
    <row r="5531" spans="1:18" x14ac:dyDescent="0.3">
      <c r="A5531" s="82">
        <v>5500</v>
      </c>
      <c r="B5531" s="94">
        <f t="shared" si="1193"/>
        <v>4.1236184659120096E-46</v>
      </c>
      <c r="C5531" s="179">
        <f t="shared" si="1194"/>
        <v>4.1143162928358345E-46</v>
      </c>
      <c r="D5531" s="166">
        <f t="shared" si="1195"/>
        <v>2.2558277767625785E-3</v>
      </c>
      <c r="E5531" s="167">
        <f t="shared" si="1205"/>
        <v>24.291375447755232</v>
      </c>
      <c r="F5531" s="168">
        <f t="shared" si="1206"/>
        <v>12.409308599970988</v>
      </c>
      <c r="G5531" s="168">
        <f t="shared" si="1196"/>
        <v>431248.58025303204</v>
      </c>
      <c r="H5531" s="168">
        <f t="shared" si="1197"/>
        <v>271310.33852408634</v>
      </c>
      <c r="I5531" s="169">
        <f t="shared" si="1198"/>
        <v>702558.91877711844</v>
      </c>
      <c r="J5531" s="169">
        <f t="shared" si="1200"/>
        <v>657056.4698047454</v>
      </c>
      <c r="K5531" s="95"/>
      <c r="L5531" s="265">
        <f t="shared" si="1199"/>
        <v>269304.64440270956</v>
      </c>
      <c r="M5531" s="265">
        <f>$G5531*NonHospFrac+theModel!$H5531*NonHospFrac</f>
        <v>433254.27437440876</v>
      </c>
      <c r="N5531" s="266">
        <f t="shared" si="1201"/>
        <v>702558.91877711832</v>
      </c>
      <c r="O5531" s="159"/>
      <c r="P5531" s="265">
        <f t="shared" si="1202"/>
        <v>251862.66122884935</v>
      </c>
      <c r="Q5531" s="265">
        <f t="shared" si="1203"/>
        <v>433252.71973273397</v>
      </c>
      <c r="R5531" s="266">
        <f t="shared" si="1204"/>
        <v>685115.38096158335</v>
      </c>
    </row>
    <row r="5532" spans="1:18" x14ac:dyDescent="0.3">
      <c r="A5532" s="82">
        <v>5501</v>
      </c>
      <c r="B5532" s="94">
        <f t="shared" si="1193"/>
        <v>4.046587379137707E-46</v>
      </c>
      <c r="C5532" s="179">
        <f t="shared" si="1194"/>
        <v>4.0374589749267512E-46</v>
      </c>
      <c r="D5532" s="166">
        <f t="shared" si="1195"/>
        <v>2.2558277767625785E-3</v>
      </c>
      <c r="E5532" s="167">
        <f t="shared" si="1205"/>
        <v>24.291375447755232</v>
      </c>
      <c r="F5532" s="168">
        <f t="shared" si="1206"/>
        <v>12.41156442774775</v>
      </c>
      <c r="G5532" s="168">
        <f t="shared" si="1196"/>
        <v>431326.97483224544</v>
      </c>
      <c r="H5532" s="168">
        <f t="shared" si="1197"/>
        <v>271310.33852408634</v>
      </c>
      <c r="I5532" s="169">
        <f t="shared" si="1198"/>
        <v>702637.31335633178</v>
      </c>
      <c r="J5532" s="169">
        <f t="shared" si="1200"/>
        <v>657119.11698187795</v>
      </c>
      <c r="K5532" s="95"/>
      <c r="L5532" s="265">
        <f t="shared" si="1199"/>
        <v>269334.69458599517</v>
      </c>
      <c r="M5532" s="265">
        <f>$G5532*NonHospFrac+theModel!$H5532*NonHospFrac</f>
        <v>433302.61877033662</v>
      </c>
      <c r="N5532" s="266">
        <f t="shared" si="1201"/>
        <v>702637.31335633178</v>
      </c>
      <c r="O5532" s="159"/>
      <c r="P5532" s="265">
        <f t="shared" si="1202"/>
        <v>251886.67512335646</v>
      </c>
      <c r="Q5532" s="265">
        <f t="shared" si="1203"/>
        <v>433301.06412866182</v>
      </c>
      <c r="R5532" s="266">
        <f t="shared" si="1204"/>
        <v>685187.73925201828</v>
      </c>
    </row>
    <row r="5533" spans="1:18" x14ac:dyDescent="0.3">
      <c r="A5533" s="82">
        <v>5502</v>
      </c>
      <c r="B5533" s="94">
        <f t="shared" si="1193"/>
        <v>3.9709952684420955E-46</v>
      </c>
      <c r="C5533" s="179">
        <f t="shared" si="1194"/>
        <v>3.962037387014151E-46</v>
      </c>
      <c r="D5533" s="166">
        <f t="shared" si="1195"/>
        <v>2.2558277767625785E-3</v>
      </c>
      <c r="E5533" s="167">
        <f t="shared" si="1205"/>
        <v>24.291375447755232</v>
      </c>
      <c r="F5533" s="168">
        <f t="shared" si="1206"/>
        <v>12.413820255524513</v>
      </c>
      <c r="G5533" s="168">
        <f t="shared" si="1196"/>
        <v>431405.3694114589</v>
      </c>
      <c r="H5533" s="168">
        <f t="shared" si="1197"/>
        <v>271310.33852408634</v>
      </c>
      <c r="I5533" s="169">
        <f t="shared" si="1198"/>
        <v>702715.70793554524</v>
      </c>
      <c r="J5533" s="169">
        <f t="shared" si="1200"/>
        <v>657181.76160538825</v>
      </c>
      <c r="K5533" s="95"/>
      <c r="L5533" s="265">
        <f t="shared" si="1199"/>
        <v>269364.74476928078</v>
      </c>
      <c r="M5533" s="265">
        <f>$G5533*NonHospFrac+theModel!$H5533*NonHospFrac</f>
        <v>433350.96316626447</v>
      </c>
      <c r="N5533" s="266">
        <f t="shared" si="1201"/>
        <v>702715.70793554524</v>
      </c>
      <c r="O5533" s="159"/>
      <c r="P5533" s="265">
        <f t="shared" si="1202"/>
        <v>251910.68803900992</v>
      </c>
      <c r="Q5533" s="265">
        <f t="shared" si="1203"/>
        <v>433349.40852458967</v>
      </c>
      <c r="R5533" s="266">
        <f t="shared" si="1204"/>
        <v>685260.09656359954</v>
      </c>
    </row>
    <row r="5534" spans="1:18" x14ac:dyDescent="0.3">
      <c r="A5534" s="82">
        <v>5503</v>
      </c>
      <c r="B5534" s="94">
        <f t="shared" si="1193"/>
        <v>3.8968152530909284E-46</v>
      </c>
      <c r="C5534" s="179">
        <f t="shared" si="1194"/>
        <v>3.8880247090020942E-46</v>
      </c>
      <c r="D5534" s="166">
        <f t="shared" si="1195"/>
        <v>2.2558277767625785E-3</v>
      </c>
      <c r="E5534" s="167">
        <f t="shared" si="1205"/>
        <v>24.291375447755232</v>
      </c>
      <c r="F5534" s="168">
        <f t="shared" si="1206"/>
        <v>12.416076083301276</v>
      </c>
      <c r="G5534" s="168">
        <f t="shared" si="1196"/>
        <v>431483.76399067231</v>
      </c>
      <c r="H5534" s="168">
        <f t="shared" si="1197"/>
        <v>271310.33852408634</v>
      </c>
      <c r="I5534" s="169">
        <f t="shared" si="1198"/>
        <v>702794.10251475871</v>
      </c>
      <c r="J5534" s="169">
        <f t="shared" si="1200"/>
        <v>657244.4036753804</v>
      </c>
      <c r="K5534" s="95"/>
      <c r="L5534" s="265">
        <f t="shared" si="1199"/>
        <v>269394.79495256633</v>
      </c>
      <c r="M5534" s="265">
        <f>$G5534*NonHospFrac+theModel!$H5534*NonHospFrac</f>
        <v>433399.30756219232</v>
      </c>
      <c r="N5534" s="266">
        <f t="shared" si="1201"/>
        <v>702794.10251475871</v>
      </c>
      <c r="O5534" s="159"/>
      <c r="P5534" s="265">
        <f t="shared" si="1202"/>
        <v>251934.69997584965</v>
      </c>
      <c r="Q5534" s="265">
        <f t="shared" si="1203"/>
        <v>433397.75292051752</v>
      </c>
      <c r="R5534" s="266">
        <f t="shared" si="1204"/>
        <v>685332.45289636718</v>
      </c>
    </row>
    <row r="5535" spans="1:18" x14ac:dyDescent="0.3">
      <c r="A5535" s="82">
        <v>5504</v>
      </c>
      <c r="B5535" s="94">
        <f t="shared" ref="B5535:B5598" si="1207">Constant*EXP(PowerTerm*(A5535)/7)</f>
        <v>3.8240209544948685E-46</v>
      </c>
      <c r="C5535" s="179">
        <f t="shared" ref="C5535:C5598" si="1208">(1-theFloor)*B5535</f>
        <v>3.8153946218067967E-46</v>
      </c>
      <c r="D5535" s="166">
        <f t="shared" ref="D5535:D5598" si="1209">theFloor</f>
        <v>2.2558277767625785E-3</v>
      </c>
      <c r="E5535" s="167">
        <f t="shared" si="1205"/>
        <v>24.291375447755232</v>
      </c>
      <c r="F5535" s="168">
        <f t="shared" si="1206"/>
        <v>12.418331911078038</v>
      </c>
      <c r="G5535" s="168">
        <f t="shared" ref="G5535:G5598" si="1210">$B$22*F5535*totInfected/365.25</f>
        <v>431562.15856988571</v>
      </c>
      <c r="H5535" s="168">
        <f t="shared" ref="H5535:H5598" si="1211">lostQALYs_Injured*E5535*totInfected/365.25</f>
        <v>271310.33852408634</v>
      </c>
      <c r="I5535" s="169">
        <f t="shared" ref="I5535:I5598" si="1212">H5535+G5535</f>
        <v>702872.49709397205</v>
      </c>
      <c r="J5535" s="169">
        <f t="shared" si="1200"/>
        <v>657307.04319195834</v>
      </c>
      <c r="K5535" s="95"/>
      <c r="L5535" s="265">
        <f t="shared" ref="L5535:L5598" si="1213">$G5535*HospFrac+$H5535*HospFrac</f>
        <v>269424.84513585188</v>
      </c>
      <c r="M5535" s="265">
        <f>$G5535*NonHospFrac+theModel!$H5535*NonHospFrac</f>
        <v>433447.65195812011</v>
      </c>
      <c r="N5535" s="266">
        <f t="shared" si="1201"/>
        <v>702872.49709397205</v>
      </c>
      <c r="O5535" s="159"/>
      <c r="P5535" s="265">
        <f t="shared" si="1202"/>
        <v>251958.71093391554</v>
      </c>
      <c r="Q5535" s="265">
        <f t="shared" si="1203"/>
        <v>433446.09731644532</v>
      </c>
      <c r="R5535" s="266">
        <f t="shared" si="1204"/>
        <v>685404.80825036089</v>
      </c>
    </row>
    <row r="5536" spans="1:18" x14ac:dyDescent="0.3">
      <c r="A5536" s="82">
        <v>5505</v>
      </c>
      <c r="B5536" s="94">
        <f t="shared" si="1207"/>
        <v>3.7525864868283024E-46</v>
      </c>
      <c r="C5536" s="179">
        <f t="shared" si="1208"/>
        <v>3.744121297996611E-46</v>
      </c>
      <c r="D5536" s="166">
        <f t="shared" si="1209"/>
        <v>2.2558277767625785E-3</v>
      </c>
      <c r="E5536" s="167">
        <f t="shared" si="1205"/>
        <v>24.291375447755232</v>
      </c>
      <c r="F5536" s="168">
        <f t="shared" si="1206"/>
        <v>12.420587738854801</v>
      </c>
      <c r="G5536" s="168">
        <f t="shared" si="1210"/>
        <v>431640.55314909911</v>
      </c>
      <c r="H5536" s="168">
        <f t="shared" si="1211"/>
        <v>271310.33852408634</v>
      </c>
      <c r="I5536" s="169">
        <f t="shared" si="1212"/>
        <v>702950.8916731854</v>
      </c>
      <c r="J5536" s="169">
        <f t="shared" ref="J5536:J5599" si="1214">J5535+(I5536-I5535)/(1+discountDaily)^A5536</f>
        <v>657369.68015522626</v>
      </c>
      <c r="K5536" s="95"/>
      <c r="L5536" s="265">
        <f t="shared" si="1213"/>
        <v>269454.89531913749</v>
      </c>
      <c r="M5536" s="265">
        <f>$G5536*NonHospFrac+theModel!$H5536*NonHospFrac</f>
        <v>433495.99635404797</v>
      </c>
      <c r="N5536" s="266">
        <f t="shared" ref="N5536:N5599" si="1215">L5536+M5536</f>
        <v>702950.8916731854</v>
      </c>
      <c r="O5536" s="159"/>
      <c r="P5536" s="265">
        <f t="shared" ref="P5536:P5599" si="1216">P5535+(L5536-L5535)/(1+discountDaily)^A5536</f>
        <v>251982.72091324758</v>
      </c>
      <c r="Q5536" s="265">
        <f t="shared" ref="Q5536:Q5599" si="1217">Q5535+(M5536-M5535)/(1+discountDaily)^B5536</f>
        <v>433494.44171237317</v>
      </c>
      <c r="R5536" s="266">
        <f t="shared" ref="R5536:R5599" si="1218">P5536+Q5536</f>
        <v>685477.16262562072</v>
      </c>
    </row>
    <row r="5537" spans="1:18" x14ac:dyDescent="0.3">
      <c r="A5537" s="82">
        <v>5506</v>
      </c>
      <c r="B5537" s="94">
        <f t="shared" si="1207"/>
        <v>3.6824864478251584E-46</v>
      </c>
      <c r="C5537" s="179">
        <f t="shared" si="1208"/>
        <v>3.6741793926086025E-46</v>
      </c>
      <c r="D5537" s="166">
        <f t="shared" si="1209"/>
        <v>2.2558277767625785E-3</v>
      </c>
      <c r="E5537" s="167">
        <f t="shared" ref="E5537:E5600" si="1219">C5537+E5536</f>
        <v>24.291375447755232</v>
      </c>
      <c r="F5537" s="168">
        <f t="shared" ref="F5537:F5600" si="1220">D5537+F5536</f>
        <v>12.422843566631563</v>
      </c>
      <c r="G5537" s="168">
        <f t="shared" si="1210"/>
        <v>431718.94772831257</v>
      </c>
      <c r="H5537" s="168">
        <f t="shared" si="1211"/>
        <v>271310.33852408634</v>
      </c>
      <c r="I5537" s="169">
        <f t="shared" si="1212"/>
        <v>703029.28625239898</v>
      </c>
      <c r="J5537" s="169">
        <f t="shared" si="1214"/>
        <v>657432.31456528849</v>
      </c>
      <c r="K5537" s="95"/>
      <c r="L5537" s="265">
        <f t="shared" si="1213"/>
        <v>269484.9455024231</v>
      </c>
      <c r="M5537" s="265">
        <f>$G5537*NonHospFrac+theModel!$H5537*NonHospFrac</f>
        <v>433544.34074997582</v>
      </c>
      <c r="N5537" s="266">
        <f t="shared" si="1215"/>
        <v>703029.28625239898</v>
      </c>
      <c r="O5537" s="159"/>
      <c r="P5537" s="265">
        <f t="shared" si="1216"/>
        <v>252006.72991388559</v>
      </c>
      <c r="Q5537" s="265">
        <f t="shared" si="1217"/>
        <v>433542.78610830102</v>
      </c>
      <c r="R5537" s="266">
        <f t="shared" si="1218"/>
        <v>685549.51602218661</v>
      </c>
    </row>
    <row r="5538" spans="1:18" x14ac:dyDescent="0.3">
      <c r="A5538" s="82">
        <v>5507</v>
      </c>
      <c r="B5538" s="94">
        <f t="shared" si="1207"/>
        <v>3.6136959097449919E-46</v>
      </c>
      <c r="C5538" s="179">
        <f t="shared" si="1208"/>
        <v>3.6055440341350159E-46</v>
      </c>
      <c r="D5538" s="166">
        <f t="shared" si="1209"/>
        <v>2.2558277767625785E-3</v>
      </c>
      <c r="E5538" s="167">
        <f t="shared" si="1219"/>
        <v>24.291375447755232</v>
      </c>
      <c r="F5538" s="168">
        <f t="shared" si="1220"/>
        <v>12.425099394408326</v>
      </c>
      <c r="G5538" s="168">
        <f t="shared" si="1210"/>
        <v>431797.34230752598</v>
      </c>
      <c r="H5538" s="168">
        <f t="shared" si="1211"/>
        <v>271310.33852408634</v>
      </c>
      <c r="I5538" s="169">
        <f t="shared" si="1212"/>
        <v>703107.68083161232</v>
      </c>
      <c r="J5538" s="169">
        <f t="shared" si="1214"/>
        <v>657494.94642224861</v>
      </c>
      <c r="K5538" s="95"/>
      <c r="L5538" s="265">
        <f t="shared" si="1213"/>
        <v>269514.99568570859</v>
      </c>
      <c r="M5538" s="265">
        <f>$G5538*NonHospFrac+theModel!$H5538*NonHospFrac</f>
        <v>433592.68514590367</v>
      </c>
      <c r="N5538" s="266">
        <f t="shared" si="1215"/>
        <v>703107.68083161232</v>
      </c>
      <c r="O5538" s="159"/>
      <c r="P5538" s="265">
        <f t="shared" si="1216"/>
        <v>252030.73793586937</v>
      </c>
      <c r="Q5538" s="265">
        <f t="shared" si="1217"/>
        <v>433591.13050422887</v>
      </c>
      <c r="R5538" s="266">
        <f t="shared" si="1218"/>
        <v>685621.86844009825</v>
      </c>
    </row>
    <row r="5539" spans="1:18" x14ac:dyDescent="0.3">
      <c r="A5539" s="82">
        <v>5508</v>
      </c>
      <c r="B5539" s="94">
        <f t="shared" si="1207"/>
        <v>3.5461904105092041E-46</v>
      </c>
      <c r="C5539" s="179">
        <f t="shared" si="1208"/>
        <v>3.5381908156794885E-46</v>
      </c>
      <c r="D5539" s="166">
        <f t="shared" si="1209"/>
        <v>2.2558277767625785E-3</v>
      </c>
      <c r="E5539" s="167">
        <f t="shared" si="1219"/>
        <v>24.291375447755232</v>
      </c>
      <c r="F5539" s="168">
        <f t="shared" si="1220"/>
        <v>12.427355222185088</v>
      </c>
      <c r="G5539" s="168">
        <f t="shared" si="1210"/>
        <v>431875.73688673938</v>
      </c>
      <c r="H5539" s="168">
        <f t="shared" si="1211"/>
        <v>271310.33852408634</v>
      </c>
      <c r="I5539" s="169">
        <f t="shared" si="1212"/>
        <v>703186.07541082567</v>
      </c>
      <c r="J5539" s="169">
        <f t="shared" si="1214"/>
        <v>657557.57572621095</v>
      </c>
      <c r="K5539" s="95"/>
      <c r="L5539" s="265">
        <f t="shared" si="1213"/>
        <v>269545.0458689942</v>
      </c>
      <c r="M5539" s="265">
        <f>$G5539*NonHospFrac+theModel!$H5539*NonHospFrac</f>
        <v>433641.02954183152</v>
      </c>
      <c r="N5539" s="266">
        <f t="shared" si="1215"/>
        <v>703186.07541082567</v>
      </c>
      <c r="O5539" s="159"/>
      <c r="P5539" s="265">
        <f t="shared" si="1216"/>
        <v>252054.74497923901</v>
      </c>
      <c r="Q5539" s="265">
        <f t="shared" si="1217"/>
        <v>433639.47490015673</v>
      </c>
      <c r="R5539" s="266">
        <f t="shared" si="1218"/>
        <v>685694.21987939579</v>
      </c>
    </row>
    <row r="5540" spans="1:18" x14ac:dyDescent="0.3">
      <c r="A5540" s="82">
        <v>5509</v>
      </c>
      <c r="B5540" s="94">
        <f t="shared" si="1207"/>
        <v>3.4799459450020116E-46</v>
      </c>
      <c r="C5540" s="179">
        <f t="shared" si="1208"/>
        <v>3.4720957862776439E-46</v>
      </c>
      <c r="D5540" s="166">
        <f t="shared" si="1209"/>
        <v>2.2558277767625785E-3</v>
      </c>
      <c r="E5540" s="167">
        <f t="shared" si="1219"/>
        <v>24.291375447755232</v>
      </c>
      <c r="F5540" s="168">
        <f t="shared" si="1220"/>
        <v>12.429611049961851</v>
      </c>
      <c r="G5540" s="168">
        <f t="shared" si="1210"/>
        <v>431954.13146595284</v>
      </c>
      <c r="H5540" s="168">
        <f t="shared" si="1211"/>
        <v>271310.33852408634</v>
      </c>
      <c r="I5540" s="169">
        <f t="shared" si="1212"/>
        <v>703264.46999003924</v>
      </c>
      <c r="J5540" s="169">
        <f t="shared" si="1214"/>
        <v>657620.20247727982</v>
      </c>
      <c r="K5540" s="95"/>
      <c r="L5540" s="265">
        <f t="shared" si="1213"/>
        <v>269575.09605227981</v>
      </c>
      <c r="M5540" s="265">
        <f>$G5540*NonHospFrac+theModel!$H5540*NonHospFrac</f>
        <v>433689.37393775937</v>
      </c>
      <c r="N5540" s="266">
        <f t="shared" si="1215"/>
        <v>703264.46999003924</v>
      </c>
      <c r="O5540" s="159"/>
      <c r="P5540" s="265">
        <f t="shared" si="1216"/>
        <v>252078.75104403429</v>
      </c>
      <c r="Q5540" s="265">
        <f t="shared" si="1217"/>
        <v>433687.81929608458</v>
      </c>
      <c r="R5540" s="266">
        <f t="shared" si="1218"/>
        <v>685766.57034011884</v>
      </c>
    </row>
    <row r="5541" spans="1:18" x14ac:dyDescent="0.3">
      <c r="A5541" s="82">
        <v>5510</v>
      </c>
      <c r="B5541" s="94">
        <f t="shared" si="1207"/>
        <v>3.414938956534216E-46</v>
      </c>
      <c r="C5541" s="179">
        <f t="shared" si="1208"/>
        <v>3.4072354423801173E-46</v>
      </c>
      <c r="D5541" s="166">
        <f t="shared" si="1209"/>
        <v>2.2558277767625785E-3</v>
      </c>
      <c r="E5541" s="167">
        <f t="shared" si="1219"/>
        <v>24.291375447755232</v>
      </c>
      <c r="F5541" s="168">
        <f t="shared" si="1220"/>
        <v>12.431866877738614</v>
      </c>
      <c r="G5541" s="168">
        <f t="shared" si="1210"/>
        <v>432032.52604516625</v>
      </c>
      <c r="H5541" s="168">
        <f t="shared" si="1211"/>
        <v>271310.33852408634</v>
      </c>
      <c r="I5541" s="169">
        <f t="shared" si="1212"/>
        <v>703342.86456925259</v>
      </c>
      <c r="J5541" s="169">
        <f t="shared" si="1214"/>
        <v>657682.82667555881</v>
      </c>
      <c r="K5541" s="95"/>
      <c r="L5541" s="265">
        <f t="shared" si="1213"/>
        <v>269605.14623556536</v>
      </c>
      <c r="M5541" s="265">
        <f>$G5541*NonHospFrac+theModel!$H5541*NonHospFrac</f>
        <v>433737.71833368717</v>
      </c>
      <c r="N5541" s="266">
        <f t="shared" si="1215"/>
        <v>703342.86456925259</v>
      </c>
      <c r="O5541" s="159"/>
      <c r="P5541" s="265">
        <f t="shared" si="1216"/>
        <v>252102.75613029508</v>
      </c>
      <c r="Q5541" s="265">
        <f t="shared" si="1217"/>
        <v>433736.16369201237</v>
      </c>
      <c r="R5541" s="266">
        <f t="shared" si="1218"/>
        <v>685838.91982230742</v>
      </c>
    </row>
    <row r="5542" spans="1:18" x14ac:dyDescent="0.3">
      <c r="A5542" s="82">
        <v>5511</v>
      </c>
      <c r="B5542" s="94">
        <f t="shared" si="1207"/>
        <v>3.3511463284663914E-46</v>
      </c>
      <c r="C5542" s="179">
        <f t="shared" si="1208"/>
        <v>3.3435867194946408E-46</v>
      </c>
      <c r="D5542" s="166">
        <f t="shared" si="1209"/>
        <v>2.2558277767625785E-3</v>
      </c>
      <c r="E5542" s="167">
        <f t="shared" si="1219"/>
        <v>24.291375447755232</v>
      </c>
      <c r="F5542" s="168">
        <f t="shared" si="1220"/>
        <v>12.434122705515376</v>
      </c>
      <c r="G5542" s="168">
        <f t="shared" si="1210"/>
        <v>432110.92062437959</v>
      </c>
      <c r="H5542" s="168">
        <f t="shared" si="1211"/>
        <v>271310.33852408634</v>
      </c>
      <c r="I5542" s="169">
        <f t="shared" si="1212"/>
        <v>703421.25914846594</v>
      </c>
      <c r="J5542" s="169">
        <f t="shared" si="1214"/>
        <v>657745.44832115213</v>
      </c>
      <c r="K5542" s="95"/>
      <c r="L5542" s="265">
        <f t="shared" si="1213"/>
        <v>269635.19641885092</v>
      </c>
      <c r="M5542" s="265">
        <f>$G5542*NonHospFrac+theModel!$H5542*NonHospFrac</f>
        <v>433786.06272961496</v>
      </c>
      <c r="N5542" s="266">
        <f t="shared" si="1215"/>
        <v>703421.25914846594</v>
      </c>
      <c r="O5542" s="159"/>
      <c r="P5542" s="265">
        <f t="shared" si="1216"/>
        <v>252126.76023806128</v>
      </c>
      <c r="Q5542" s="265">
        <f t="shared" si="1217"/>
        <v>433784.50808794016</v>
      </c>
      <c r="R5542" s="266">
        <f t="shared" si="1218"/>
        <v>685911.26832600147</v>
      </c>
    </row>
    <row r="5543" spans="1:18" x14ac:dyDescent="0.3">
      <c r="A5543" s="82">
        <v>5512</v>
      </c>
      <c r="B5543" s="94">
        <f t="shared" si="1207"/>
        <v>3.2885453759885546E-46</v>
      </c>
      <c r="C5543" s="179">
        <f t="shared" si="1208"/>
        <v>3.2811269839842554E-46</v>
      </c>
      <c r="D5543" s="166">
        <f t="shared" si="1209"/>
        <v>2.2558277767625785E-3</v>
      </c>
      <c r="E5543" s="167">
        <f t="shared" si="1219"/>
        <v>24.291375447755232</v>
      </c>
      <c r="F5543" s="168">
        <f t="shared" si="1220"/>
        <v>12.436378533292139</v>
      </c>
      <c r="G5543" s="168">
        <f t="shared" si="1210"/>
        <v>432189.31520359311</v>
      </c>
      <c r="H5543" s="168">
        <f t="shared" si="1211"/>
        <v>271310.33852408634</v>
      </c>
      <c r="I5543" s="169">
        <f t="shared" si="1212"/>
        <v>703499.65372767951</v>
      </c>
      <c r="J5543" s="169">
        <f t="shared" si="1214"/>
        <v>657808.06741416408</v>
      </c>
      <c r="K5543" s="95"/>
      <c r="L5543" s="265">
        <f t="shared" si="1213"/>
        <v>269665.24660213653</v>
      </c>
      <c r="M5543" s="265">
        <f>$G5543*NonHospFrac+theModel!$H5543*NonHospFrac</f>
        <v>433834.40712554287</v>
      </c>
      <c r="N5543" s="266">
        <f t="shared" si="1215"/>
        <v>703499.6537276794</v>
      </c>
      <c r="O5543" s="159"/>
      <c r="P5543" s="265">
        <f t="shared" si="1216"/>
        <v>252150.76336737286</v>
      </c>
      <c r="Q5543" s="265">
        <f t="shared" si="1217"/>
        <v>433832.85248386808</v>
      </c>
      <c r="R5543" s="266">
        <f t="shared" si="1218"/>
        <v>685983.61585124093</v>
      </c>
    </row>
    <row r="5544" spans="1:18" x14ac:dyDescent="0.3">
      <c r="A5544" s="82">
        <v>5513</v>
      </c>
      <c r="B5544" s="94">
        <f t="shared" si="1207"/>
        <v>3.2271138380533902E-46</v>
      </c>
      <c r="C5544" s="179">
        <f t="shared" si="1208"/>
        <v>3.2198340250187346E-46</v>
      </c>
      <c r="D5544" s="166">
        <f t="shared" si="1209"/>
        <v>2.2558277767625785E-3</v>
      </c>
      <c r="E5544" s="167">
        <f t="shared" si="1219"/>
        <v>24.291375447755232</v>
      </c>
      <c r="F5544" s="168">
        <f t="shared" si="1220"/>
        <v>12.438634361068901</v>
      </c>
      <c r="G5544" s="168">
        <f t="shared" si="1210"/>
        <v>432267.7097828064</v>
      </c>
      <c r="H5544" s="168">
        <f t="shared" si="1211"/>
        <v>271310.33852408634</v>
      </c>
      <c r="I5544" s="169">
        <f t="shared" si="1212"/>
        <v>703578.04830689274</v>
      </c>
      <c r="J5544" s="169">
        <f t="shared" si="1214"/>
        <v>657870.68395469827</v>
      </c>
      <c r="K5544" s="95"/>
      <c r="L5544" s="265">
        <f t="shared" si="1213"/>
        <v>269695.29678542208</v>
      </c>
      <c r="M5544" s="265">
        <f>$G5544*NonHospFrac+theModel!$H5544*NonHospFrac</f>
        <v>433882.75152147067</v>
      </c>
      <c r="N5544" s="266">
        <f t="shared" si="1215"/>
        <v>703578.04830689274</v>
      </c>
      <c r="O5544" s="159"/>
      <c r="P5544" s="265">
        <f t="shared" si="1216"/>
        <v>252174.76551826956</v>
      </c>
      <c r="Q5544" s="265">
        <f t="shared" si="1217"/>
        <v>433881.19687979587</v>
      </c>
      <c r="R5544" s="266">
        <f t="shared" si="1218"/>
        <v>686055.96239806549</v>
      </c>
    </row>
    <row r="5545" spans="1:18" x14ac:dyDescent="0.3">
      <c r="A5545" s="82">
        <v>5514</v>
      </c>
      <c r="B5545" s="94">
        <f t="shared" si="1207"/>
        <v>3.166829869460171E-46</v>
      </c>
      <c r="C5545" s="179">
        <f t="shared" si="1208"/>
        <v>3.1596860466763612E-46</v>
      </c>
      <c r="D5545" s="166">
        <f t="shared" si="1209"/>
        <v>2.2558277767625785E-3</v>
      </c>
      <c r="E5545" s="167">
        <f t="shared" si="1219"/>
        <v>24.291375447755232</v>
      </c>
      <c r="F5545" s="168">
        <f t="shared" si="1220"/>
        <v>12.440890188845664</v>
      </c>
      <c r="G5545" s="168">
        <f t="shared" si="1210"/>
        <v>432346.10436201992</v>
      </c>
      <c r="H5545" s="168">
        <f t="shared" si="1211"/>
        <v>271310.33852408634</v>
      </c>
      <c r="I5545" s="169">
        <f t="shared" si="1212"/>
        <v>703656.4428861062</v>
      </c>
      <c r="J5545" s="169">
        <f t="shared" si="1214"/>
        <v>657933.29794285924</v>
      </c>
      <c r="K5545" s="95"/>
      <c r="L5545" s="265">
        <f t="shared" si="1213"/>
        <v>269725.34696870769</v>
      </c>
      <c r="M5545" s="265">
        <f>$G5545*NonHospFrac+theModel!$H5545*NonHospFrac</f>
        <v>433931.09591739858</v>
      </c>
      <c r="N5545" s="266">
        <f t="shared" si="1215"/>
        <v>703656.4428861062</v>
      </c>
      <c r="O5545" s="159"/>
      <c r="P5545" s="265">
        <f t="shared" si="1216"/>
        <v>252198.76669079141</v>
      </c>
      <c r="Q5545" s="265">
        <f t="shared" si="1217"/>
        <v>433929.54127572378</v>
      </c>
      <c r="R5545" s="266">
        <f t="shared" si="1218"/>
        <v>686128.30796651519</v>
      </c>
    </row>
    <row r="5546" spans="1:18" x14ac:dyDescent="0.3">
      <c r="A5546" s="82">
        <v>5515</v>
      </c>
      <c r="B5546" s="94">
        <f t="shared" si="1207"/>
        <v>3.1076720330865519E-46</v>
      </c>
      <c r="C5546" s="179">
        <f t="shared" si="1208"/>
        <v>3.1006616601932469E-46</v>
      </c>
      <c r="D5546" s="166">
        <f t="shared" si="1209"/>
        <v>2.2558277767625785E-3</v>
      </c>
      <c r="E5546" s="167">
        <f t="shared" si="1219"/>
        <v>24.291375447755232</v>
      </c>
      <c r="F5546" s="168">
        <f t="shared" si="1220"/>
        <v>12.443146016622427</v>
      </c>
      <c r="G5546" s="168">
        <f t="shared" si="1210"/>
        <v>432424.49894123327</v>
      </c>
      <c r="H5546" s="168">
        <f t="shared" si="1211"/>
        <v>271310.33852408634</v>
      </c>
      <c r="I5546" s="169">
        <f t="shared" si="1212"/>
        <v>703734.83746531955</v>
      </c>
      <c r="J5546" s="169">
        <f t="shared" si="1214"/>
        <v>657995.90937875072</v>
      </c>
      <c r="K5546" s="95"/>
      <c r="L5546" s="265">
        <f t="shared" si="1213"/>
        <v>269755.39715199324</v>
      </c>
      <c r="M5546" s="265">
        <f>$G5546*NonHospFrac+theModel!$H5546*NonHospFrac</f>
        <v>433979.44031332637</v>
      </c>
      <c r="N5546" s="266">
        <f t="shared" si="1215"/>
        <v>703734.83746531955</v>
      </c>
      <c r="O5546" s="159"/>
      <c r="P5546" s="265">
        <f t="shared" si="1216"/>
        <v>252222.76688497816</v>
      </c>
      <c r="Q5546" s="265">
        <f t="shared" si="1217"/>
        <v>433977.88567165157</v>
      </c>
      <c r="R5546" s="266">
        <f t="shared" si="1218"/>
        <v>686200.65255662974</v>
      </c>
    </row>
    <row r="5547" spans="1:18" x14ac:dyDescent="0.3">
      <c r="A5547" s="82">
        <v>5516</v>
      </c>
      <c r="B5547" s="94">
        <f t="shared" si="1207"/>
        <v>3.0496192922654775E-46</v>
      </c>
      <c r="C5547" s="179">
        <f t="shared" si="1208"/>
        <v>3.042739876357434E-46</v>
      </c>
      <c r="D5547" s="166">
        <f t="shared" si="1209"/>
        <v>2.2558277767625785E-3</v>
      </c>
      <c r="E5547" s="167">
        <f t="shared" si="1219"/>
        <v>24.291375447755232</v>
      </c>
      <c r="F5547" s="168">
        <f t="shared" si="1220"/>
        <v>12.445401844399189</v>
      </c>
      <c r="G5547" s="168">
        <f t="shared" si="1210"/>
        <v>432502.89352044679</v>
      </c>
      <c r="H5547" s="168">
        <f t="shared" si="1211"/>
        <v>271310.33852408634</v>
      </c>
      <c r="I5547" s="169">
        <f t="shared" si="1212"/>
        <v>703813.23204453313</v>
      </c>
      <c r="J5547" s="169">
        <f t="shared" si="1214"/>
        <v>658058.51826247689</v>
      </c>
      <c r="K5547" s="95"/>
      <c r="L5547" s="265">
        <f t="shared" si="1213"/>
        <v>269785.44733527885</v>
      </c>
      <c r="M5547" s="265">
        <f>$G5547*NonHospFrac+theModel!$H5547*NonHospFrac</f>
        <v>434027.78470925428</v>
      </c>
      <c r="N5547" s="266">
        <f t="shared" si="1215"/>
        <v>703813.23204453313</v>
      </c>
      <c r="O5547" s="159"/>
      <c r="P5547" s="265">
        <f t="shared" si="1216"/>
        <v>252246.76610086981</v>
      </c>
      <c r="Q5547" s="265">
        <f t="shared" si="1217"/>
        <v>434026.23006757948</v>
      </c>
      <c r="R5547" s="266">
        <f t="shared" si="1218"/>
        <v>686272.99616844929</v>
      </c>
    </row>
    <row r="5548" spans="1:18" x14ac:dyDescent="0.3">
      <c r="A5548" s="82">
        <v>5517</v>
      </c>
      <c r="B5548" s="94">
        <f t="shared" si="1207"/>
        <v>2.9926510033044964E-46</v>
      </c>
      <c r="C5548" s="179">
        <f t="shared" si="1208"/>
        <v>2.9859000980450858E-46</v>
      </c>
      <c r="D5548" s="166">
        <f t="shared" si="1209"/>
        <v>2.2558277767625785E-3</v>
      </c>
      <c r="E5548" s="167">
        <f t="shared" si="1219"/>
        <v>24.291375447755232</v>
      </c>
      <c r="F5548" s="168">
        <f t="shared" si="1220"/>
        <v>12.447657672175952</v>
      </c>
      <c r="G5548" s="168">
        <f t="shared" si="1210"/>
        <v>432581.28809966019</v>
      </c>
      <c r="H5548" s="168">
        <f t="shared" si="1211"/>
        <v>271310.33852408634</v>
      </c>
      <c r="I5548" s="169">
        <f t="shared" si="1212"/>
        <v>703891.62662374647</v>
      </c>
      <c r="J5548" s="169">
        <f t="shared" si="1214"/>
        <v>658121.12459414161</v>
      </c>
      <c r="K5548" s="95"/>
      <c r="L5548" s="265">
        <f t="shared" si="1213"/>
        <v>269815.49751856446</v>
      </c>
      <c r="M5548" s="265">
        <f>$G5548*NonHospFrac+theModel!$H5548*NonHospFrac</f>
        <v>434076.12910518207</v>
      </c>
      <c r="N5548" s="266">
        <f t="shared" si="1215"/>
        <v>703891.62662374647</v>
      </c>
      <c r="O5548" s="159"/>
      <c r="P5548" s="265">
        <f t="shared" si="1216"/>
        <v>252270.76433850615</v>
      </c>
      <c r="Q5548" s="265">
        <f t="shared" si="1217"/>
        <v>434074.57446350728</v>
      </c>
      <c r="R5548" s="266">
        <f t="shared" si="1218"/>
        <v>686345.33880201343</v>
      </c>
    </row>
    <row r="5549" spans="1:18" x14ac:dyDescent="0.3">
      <c r="A5549" s="82">
        <v>5518</v>
      </c>
      <c r="B5549" s="94">
        <f t="shared" si="1207"/>
        <v>2.9367469081448111E-46</v>
      </c>
      <c r="C5549" s="179">
        <f t="shared" si="1208"/>
        <v>2.9301221128960966E-46</v>
      </c>
      <c r="D5549" s="166">
        <f t="shared" si="1209"/>
        <v>2.2558277767625785E-3</v>
      </c>
      <c r="E5549" s="167">
        <f t="shared" si="1219"/>
        <v>24.291375447755232</v>
      </c>
      <c r="F5549" s="168">
        <f t="shared" si="1220"/>
        <v>12.449913499952714</v>
      </c>
      <c r="G5549" s="168">
        <f t="shared" si="1210"/>
        <v>432659.68267887359</v>
      </c>
      <c r="H5549" s="168">
        <f t="shared" si="1211"/>
        <v>271310.33852408634</v>
      </c>
      <c r="I5549" s="169">
        <f t="shared" si="1212"/>
        <v>703970.02120295994</v>
      </c>
      <c r="J5549" s="169">
        <f t="shared" si="1214"/>
        <v>658183.72837384907</v>
      </c>
      <c r="K5549" s="95"/>
      <c r="L5549" s="265">
        <f t="shared" si="1213"/>
        <v>269845.54770184995</v>
      </c>
      <c r="M5549" s="265">
        <f>$G5549*NonHospFrac+theModel!$H5549*NonHospFrac</f>
        <v>434124.47350110993</v>
      </c>
      <c r="N5549" s="266">
        <f t="shared" si="1215"/>
        <v>703970.02120295982</v>
      </c>
      <c r="O5549" s="159"/>
      <c r="P5549" s="265">
        <f t="shared" si="1216"/>
        <v>252294.76159792699</v>
      </c>
      <c r="Q5549" s="265">
        <f t="shared" si="1217"/>
        <v>434122.91885943513</v>
      </c>
      <c r="R5549" s="266">
        <f t="shared" si="1218"/>
        <v>686417.68045736209</v>
      </c>
    </row>
    <row r="5550" spans="1:18" x14ac:dyDescent="0.3">
      <c r="A5550" s="82">
        <v>5519</v>
      </c>
      <c r="B5550" s="94">
        <f t="shared" si="1207"/>
        <v>2.8818871271574674E-46</v>
      </c>
      <c r="C5550" s="179">
        <f t="shared" si="1208"/>
        <v>2.8753860861265312E-46</v>
      </c>
      <c r="D5550" s="166">
        <f t="shared" si="1209"/>
        <v>2.2558277767625785E-3</v>
      </c>
      <c r="E5550" s="167">
        <f t="shared" si="1219"/>
        <v>24.291375447755232</v>
      </c>
      <c r="F5550" s="168">
        <f t="shared" si="1220"/>
        <v>12.452169327729477</v>
      </c>
      <c r="G5550" s="168">
        <f t="shared" si="1210"/>
        <v>432738.07725808705</v>
      </c>
      <c r="H5550" s="168">
        <f t="shared" si="1211"/>
        <v>271310.33852408634</v>
      </c>
      <c r="I5550" s="169">
        <f t="shared" si="1212"/>
        <v>704048.4157821734</v>
      </c>
      <c r="J5550" s="169">
        <f t="shared" si="1214"/>
        <v>658246.32960170321</v>
      </c>
      <c r="K5550" s="95"/>
      <c r="L5550" s="265">
        <f t="shared" si="1213"/>
        <v>269875.59788513556</v>
      </c>
      <c r="M5550" s="265">
        <f>$G5550*NonHospFrac+theModel!$H5550*NonHospFrac</f>
        <v>434172.81789703778</v>
      </c>
      <c r="N5550" s="266">
        <f t="shared" si="1215"/>
        <v>704048.4157821734</v>
      </c>
      <c r="O5550" s="159"/>
      <c r="P5550" s="265">
        <f t="shared" si="1216"/>
        <v>252318.75787917239</v>
      </c>
      <c r="Q5550" s="265">
        <f t="shared" si="1217"/>
        <v>434171.26325536298</v>
      </c>
      <c r="R5550" s="266">
        <f t="shared" si="1218"/>
        <v>686490.02113453532</v>
      </c>
    </row>
    <row r="5551" spans="1:18" x14ac:dyDescent="0.3">
      <c r="A5551" s="82">
        <v>5520</v>
      </c>
      <c r="B5551" s="94">
        <f t="shared" si="1207"/>
        <v>2.8280521520741496E-46</v>
      </c>
      <c r="C5551" s="179">
        <f t="shared" si="1208"/>
        <v>2.8216725534753675E-46</v>
      </c>
      <c r="D5551" s="166">
        <f t="shared" si="1209"/>
        <v>2.2558277767625785E-3</v>
      </c>
      <c r="E5551" s="167">
        <f t="shared" si="1219"/>
        <v>24.291375447755232</v>
      </c>
      <c r="F5551" s="168">
        <f t="shared" si="1220"/>
        <v>12.45442515550624</v>
      </c>
      <c r="G5551" s="168">
        <f t="shared" si="1210"/>
        <v>432816.47183730046</v>
      </c>
      <c r="H5551" s="168">
        <f t="shared" si="1211"/>
        <v>271310.33852408634</v>
      </c>
      <c r="I5551" s="169">
        <f t="shared" si="1212"/>
        <v>704126.81036138674</v>
      </c>
      <c r="J5551" s="169">
        <f t="shared" si="1214"/>
        <v>658308.92827780801</v>
      </c>
      <c r="K5551" s="95"/>
      <c r="L5551" s="265">
        <f t="shared" si="1213"/>
        <v>269905.64806842117</v>
      </c>
      <c r="M5551" s="265">
        <f>$G5551*NonHospFrac+theModel!$H5551*NonHospFrac</f>
        <v>434221.16229296563</v>
      </c>
      <c r="N5551" s="266">
        <f t="shared" si="1215"/>
        <v>704126.81036138674</v>
      </c>
      <c r="O5551" s="159"/>
      <c r="P5551" s="265">
        <f t="shared" si="1216"/>
        <v>252342.75318228212</v>
      </c>
      <c r="Q5551" s="265">
        <f t="shared" si="1217"/>
        <v>434219.60765129083</v>
      </c>
      <c r="R5551" s="266">
        <f t="shared" si="1218"/>
        <v>686562.36083357292</v>
      </c>
    </row>
    <row r="5552" spans="1:18" x14ac:dyDescent="0.3">
      <c r="A5552" s="82">
        <v>5521</v>
      </c>
      <c r="B5552" s="94">
        <f t="shared" si="1207"/>
        <v>2.7752228390497945E-46</v>
      </c>
      <c r="C5552" s="179">
        <f t="shared" si="1208"/>
        <v>2.7689624142827602E-46</v>
      </c>
      <c r="D5552" s="166">
        <f t="shared" si="1209"/>
        <v>2.2558277767625785E-3</v>
      </c>
      <c r="E5552" s="167">
        <f t="shared" si="1219"/>
        <v>24.291375447755232</v>
      </c>
      <c r="F5552" s="168">
        <f t="shared" si="1220"/>
        <v>12.456680983283002</v>
      </c>
      <c r="G5552" s="168">
        <f t="shared" si="1210"/>
        <v>432894.86641651386</v>
      </c>
      <c r="H5552" s="168">
        <f t="shared" si="1211"/>
        <v>271310.33852408634</v>
      </c>
      <c r="I5552" s="169">
        <f t="shared" si="1212"/>
        <v>704205.2049406002</v>
      </c>
      <c r="J5552" s="169">
        <f t="shared" si="1214"/>
        <v>658371.52440226753</v>
      </c>
      <c r="K5552" s="95"/>
      <c r="L5552" s="265">
        <f t="shared" si="1213"/>
        <v>269935.69825170672</v>
      </c>
      <c r="M5552" s="265">
        <f>$G5552*NonHospFrac+theModel!$H5552*NonHospFrac</f>
        <v>434269.50668889342</v>
      </c>
      <c r="N5552" s="266">
        <f t="shared" si="1215"/>
        <v>704205.20494060009</v>
      </c>
      <c r="O5552" s="159"/>
      <c r="P5552" s="265">
        <f t="shared" si="1216"/>
        <v>252366.74750729601</v>
      </c>
      <c r="Q5552" s="265">
        <f t="shared" si="1217"/>
        <v>434267.95204721863</v>
      </c>
      <c r="R5552" s="266">
        <f t="shared" si="1218"/>
        <v>686634.69955451461</v>
      </c>
    </row>
    <row r="5553" spans="1:18" x14ac:dyDescent="0.3">
      <c r="A5553" s="82">
        <v>5522</v>
      </c>
      <c r="B5553" s="94">
        <f t="shared" si="1207"/>
        <v>2.723380401855433E-46</v>
      </c>
      <c r="C5553" s="179">
        <f t="shared" si="1208"/>
        <v>2.7172369246982366E-46</v>
      </c>
      <c r="D5553" s="166">
        <f t="shared" si="1209"/>
        <v>2.2558277767625785E-3</v>
      </c>
      <c r="E5553" s="167">
        <f t="shared" si="1219"/>
        <v>24.291375447755232</v>
      </c>
      <c r="F5553" s="168">
        <f t="shared" si="1220"/>
        <v>12.458936811059765</v>
      </c>
      <c r="G5553" s="168">
        <f t="shared" si="1210"/>
        <v>432973.26099572732</v>
      </c>
      <c r="H5553" s="168">
        <f t="shared" si="1211"/>
        <v>271310.33852408634</v>
      </c>
      <c r="I5553" s="169">
        <f t="shared" si="1212"/>
        <v>704283.59951981367</v>
      </c>
      <c r="J5553" s="169">
        <f t="shared" si="1214"/>
        <v>658434.11797518586</v>
      </c>
      <c r="K5553" s="95"/>
      <c r="L5553" s="265">
        <f t="shared" si="1213"/>
        <v>269965.74843499233</v>
      </c>
      <c r="M5553" s="265">
        <f>$G5553*NonHospFrac+theModel!$H5553*NonHospFrac</f>
        <v>434317.85108482133</v>
      </c>
      <c r="N5553" s="266">
        <f t="shared" si="1215"/>
        <v>704283.59951981367</v>
      </c>
      <c r="O5553" s="159"/>
      <c r="P5553" s="265">
        <f t="shared" si="1216"/>
        <v>252390.74085425402</v>
      </c>
      <c r="Q5553" s="265">
        <f t="shared" si="1217"/>
        <v>434316.29644314654</v>
      </c>
      <c r="R5553" s="266">
        <f t="shared" si="1218"/>
        <v>686707.03729740053</v>
      </c>
    </row>
    <row r="5554" spans="1:18" x14ac:dyDescent="0.3">
      <c r="A5554" s="82">
        <v>5523</v>
      </c>
      <c r="B5554" s="94">
        <f t="shared" si="1207"/>
        <v>2.6725064051971696E-46</v>
      </c>
      <c r="C5554" s="179">
        <f t="shared" si="1208"/>
        <v>2.6664776910147501E-46</v>
      </c>
      <c r="D5554" s="166">
        <f t="shared" si="1209"/>
        <v>2.2558277767625785E-3</v>
      </c>
      <c r="E5554" s="167">
        <f t="shared" si="1219"/>
        <v>24.291375447755232</v>
      </c>
      <c r="F5554" s="168">
        <f t="shared" si="1220"/>
        <v>12.461192638836527</v>
      </c>
      <c r="G5554" s="168">
        <f t="shared" si="1210"/>
        <v>433051.65557494073</v>
      </c>
      <c r="H5554" s="168">
        <f t="shared" si="1211"/>
        <v>271310.33852408634</v>
      </c>
      <c r="I5554" s="169">
        <f t="shared" si="1212"/>
        <v>704361.99409902701</v>
      </c>
      <c r="J5554" s="169">
        <f t="shared" si="1214"/>
        <v>658496.70899666683</v>
      </c>
      <c r="K5554" s="95"/>
      <c r="L5554" s="265">
        <f t="shared" si="1213"/>
        <v>269995.79861827788</v>
      </c>
      <c r="M5554" s="265">
        <f>$G5554*NonHospFrac+theModel!$H5554*NonHospFrac</f>
        <v>434366.19548074913</v>
      </c>
      <c r="N5554" s="266">
        <f t="shared" si="1215"/>
        <v>704361.99409902701</v>
      </c>
      <c r="O5554" s="159"/>
      <c r="P5554" s="265">
        <f t="shared" si="1216"/>
        <v>252414.73322319594</v>
      </c>
      <c r="Q5554" s="265">
        <f t="shared" si="1217"/>
        <v>434364.64083907433</v>
      </c>
      <c r="R5554" s="266">
        <f t="shared" si="1218"/>
        <v>686779.37406227028</v>
      </c>
    </row>
    <row r="5555" spans="1:18" x14ac:dyDescent="0.3">
      <c r="A5555" s="82">
        <v>5524</v>
      </c>
      <c r="B5555" s="94">
        <f t="shared" si="1207"/>
        <v>2.6225827581611714E-46</v>
      </c>
      <c r="C5555" s="179">
        <f t="shared" si="1208"/>
        <v>2.616666663128453E-46</v>
      </c>
      <c r="D5555" s="166">
        <f t="shared" si="1209"/>
        <v>2.2558277767625785E-3</v>
      </c>
      <c r="E5555" s="167">
        <f t="shared" si="1219"/>
        <v>24.291375447755232</v>
      </c>
      <c r="F5555" s="168">
        <f t="shared" si="1220"/>
        <v>12.46344846661329</v>
      </c>
      <c r="G5555" s="168">
        <f t="shared" si="1210"/>
        <v>433130.05015415413</v>
      </c>
      <c r="H5555" s="168">
        <f t="shared" si="1211"/>
        <v>271310.33852408634</v>
      </c>
      <c r="I5555" s="169">
        <f t="shared" si="1212"/>
        <v>704440.38867824047</v>
      </c>
      <c r="J5555" s="169">
        <f t="shared" si="1214"/>
        <v>658559.29746681463</v>
      </c>
      <c r="K5555" s="95"/>
      <c r="L5555" s="265">
        <f t="shared" si="1213"/>
        <v>270025.84880156349</v>
      </c>
      <c r="M5555" s="265">
        <f>$G5555*NonHospFrac+theModel!$H5555*NonHospFrac</f>
        <v>434414.53987667698</v>
      </c>
      <c r="N5555" s="266">
        <f t="shared" si="1215"/>
        <v>704440.38867824047</v>
      </c>
      <c r="O5555" s="159"/>
      <c r="P5555" s="265">
        <f t="shared" si="1216"/>
        <v>252438.72461416171</v>
      </c>
      <c r="Q5555" s="265">
        <f t="shared" si="1217"/>
        <v>434412.98523500218</v>
      </c>
      <c r="R5555" s="266">
        <f t="shared" si="1218"/>
        <v>686851.70984916389</v>
      </c>
    </row>
    <row r="5556" spans="1:18" x14ac:dyDescent="0.3">
      <c r="A5556" s="82">
        <v>5525</v>
      </c>
      <c r="B5556" s="94">
        <f t="shared" si="1207"/>
        <v>2.5735917077798834E-46</v>
      </c>
      <c r="C5556" s="179">
        <f t="shared" si="1208"/>
        <v>2.5677861281194277E-46</v>
      </c>
      <c r="D5556" s="166">
        <f t="shared" si="1209"/>
        <v>2.2558277767625785E-3</v>
      </c>
      <c r="E5556" s="167">
        <f t="shared" si="1219"/>
        <v>24.291375447755232</v>
      </c>
      <c r="F5556" s="168">
        <f t="shared" si="1220"/>
        <v>12.465704294390052</v>
      </c>
      <c r="G5556" s="168">
        <f t="shared" si="1210"/>
        <v>433208.44473336759</v>
      </c>
      <c r="H5556" s="168">
        <f t="shared" si="1211"/>
        <v>271310.33852408634</v>
      </c>
      <c r="I5556" s="169">
        <f t="shared" si="1212"/>
        <v>704518.78325745394</v>
      </c>
      <c r="J5556" s="169">
        <f t="shared" si="1214"/>
        <v>658621.88338573324</v>
      </c>
      <c r="K5556" s="95"/>
      <c r="L5556" s="265">
        <f t="shared" si="1213"/>
        <v>270055.8989848491</v>
      </c>
      <c r="M5556" s="265">
        <f>$G5556*NonHospFrac+theModel!$H5556*NonHospFrac</f>
        <v>434462.88427260483</v>
      </c>
      <c r="N5556" s="266">
        <f t="shared" si="1215"/>
        <v>704518.78325745394</v>
      </c>
      <c r="O5556" s="159"/>
      <c r="P5556" s="265">
        <f t="shared" si="1216"/>
        <v>252462.71502719115</v>
      </c>
      <c r="Q5556" s="265">
        <f t="shared" si="1217"/>
        <v>434461.32963093003</v>
      </c>
      <c r="R5556" s="266">
        <f t="shared" si="1218"/>
        <v>686924.04465812119</v>
      </c>
    </row>
    <row r="5557" spans="1:18" x14ac:dyDescent="0.3">
      <c r="A5557" s="82">
        <v>5526</v>
      </c>
      <c r="B5557" s="94">
        <f t="shared" si="1207"/>
        <v>2.5255158327196347E-46</v>
      </c>
      <c r="C5557" s="179">
        <f t="shared" si="1208"/>
        <v>2.5198187039535321E-46</v>
      </c>
      <c r="D5557" s="166">
        <f t="shared" si="1209"/>
        <v>2.2558277767625785E-3</v>
      </c>
      <c r="E5557" s="167">
        <f t="shared" si="1219"/>
        <v>24.291375447755232</v>
      </c>
      <c r="F5557" s="168">
        <f t="shared" si="1220"/>
        <v>12.467960122166815</v>
      </c>
      <c r="G5557" s="168">
        <f t="shared" si="1210"/>
        <v>433286.839312581</v>
      </c>
      <c r="H5557" s="168">
        <f t="shared" si="1211"/>
        <v>271310.33852408634</v>
      </c>
      <c r="I5557" s="169">
        <f t="shared" si="1212"/>
        <v>704597.17783666728</v>
      </c>
      <c r="J5557" s="169">
        <f t="shared" si="1214"/>
        <v>658684.46675352647</v>
      </c>
      <c r="K5557" s="95"/>
      <c r="L5557" s="265">
        <f t="shared" si="1213"/>
        <v>270085.9491681346</v>
      </c>
      <c r="M5557" s="265">
        <f>$G5557*NonHospFrac+theModel!$H5557*NonHospFrac</f>
        <v>434511.22866853268</v>
      </c>
      <c r="N5557" s="266">
        <f t="shared" si="1215"/>
        <v>704597.17783666728</v>
      </c>
      <c r="O5557" s="159"/>
      <c r="P5557" s="265">
        <f t="shared" si="1216"/>
        <v>252486.70446232404</v>
      </c>
      <c r="Q5557" s="265">
        <f t="shared" si="1217"/>
        <v>434509.67402685789</v>
      </c>
      <c r="R5557" s="266">
        <f t="shared" si="1218"/>
        <v>686996.37848918187</v>
      </c>
    </row>
    <row r="5558" spans="1:18" x14ac:dyDescent="0.3">
      <c r="A5558" s="82">
        <v>5527</v>
      </c>
      <c r="B5558" s="94">
        <f t="shared" si="1207"/>
        <v>2.4783380370849756E-46</v>
      </c>
      <c r="C5558" s="179">
        <f t="shared" si="1208"/>
        <v>2.4727473333007122E-46</v>
      </c>
      <c r="D5558" s="166">
        <f t="shared" si="1209"/>
        <v>2.2558277767625785E-3</v>
      </c>
      <c r="E5558" s="167">
        <f t="shared" si="1219"/>
        <v>24.291375447755232</v>
      </c>
      <c r="F5558" s="168">
        <f t="shared" si="1220"/>
        <v>12.470215949943578</v>
      </c>
      <c r="G5558" s="168">
        <f t="shared" si="1210"/>
        <v>433365.2338917944</v>
      </c>
      <c r="H5558" s="168">
        <f t="shared" si="1211"/>
        <v>271310.33852408634</v>
      </c>
      <c r="I5558" s="169">
        <f t="shared" si="1212"/>
        <v>704675.57241588074</v>
      </c>
      <c r="J5558" s="169">
        <f t="shared" si="1214"/>
        <v>658747.04757029843</v>
      </c>
      <c r="K5558" s="95"/>
      <c r="L5558" s="265">
        <f t="shared" si="1213"/>
        <v>270115.99935142021</v>
      </c>
      <c r="M5558" s="265">
        <f>$G5558*NonHospFrac+theModel!$H5558*NonHospFrac</f>
        <v>434559.57306446054</v>
      </c>
      <c r="N5558" s="266">
        <f t="shared" si="1215"/>
        <v>704675.57241588074</v>
      </c>
      <c r="O5558" s="159"/>
      <c r="P5558" s="265">
        <f t="shared" si="1216"/>
        <v>252510.69291960041</v>
      </c>
      <c r="Q5558" s="265">
        <f t="shared" si="1217"/>
        <v>434558.01842278574</v>
      </c>
      <c r="R5558" s="266">
        <f t="shared" si="1218"/>
        <v>687068.7113423862</v>
      </c>
    </row>
    <row r="5559" spans="1:18" x14ac:dyDescent="0.3">
      <c r="A5559" s="82">
        <v>5528</v>
      </c>
      <c r="B5559" s="94">
        <f t="shared" si="1207"/>
        <v>2.4320415443399225E-46</v>
      </c>
      <c r="C5559" s="179">
        <f t="shared" si="1208"/>
        <v>2.4265552774699598E-46</v>
      </c>
      <c r="D5559" s="166">
        <f t="shared" si="1209"/>
        <v>2.2558277767625785E-3</v>
      </c>
      <c r="E5559" s="167">
        <f t="shared" si="1219"/>
        <v>24.291375447755232</v>
      </c>
      <c r="F5559" s="168">
        <f t="shared" si="1220"/>
        <v>12.47247177772034</v>
      </c>
      <c r="G5559" s="168">
        <f t="shared" si="1210"/>
        <v>433443.6284710078</v>
      </c>
      <c r="H5559" s="168">
        <f t="shared" si="1211"/>
        <v>271310.33852408634</v>
      </c>
      <c r="I5559" s="169">
        <f t="shared" si="1212"/>
        <v>704753.9669950942</v>
      </c>
      <c r="J5559" s="169">
        <f t="shared" si="1214"/>
        <v>658809.62583615317</v>
      </c>
      <c r="K5559" s="95"/>
      <c r="L5559" s="265">
        <f t="shared" si="1213"/>
        <v>270146.04953470582</v>
      </c>
      <c r="M5559" s="265">
        <f>$G5559*NonHospFrac+theModel!$H5559*NonHospFrac</f>
        <v>434607.91746038833</v>
      </c>
      <c r="N5559" s="266">
        <f t="shared" si="1215"/>
        <v>704753.9669950942</v>
      </c>
      <c r="O5559" s="159"/>
      <c r="P5559" s="265">
        <f t="shared" si="1216"/>
        <v>252534.68039906005</v>
      </c>
      <c r="Q5559" s="265">
        <f t="shared" si="1217"/>
        <v>434606.36281871353</v>
      </c>
      <c r="R5559" s="266">
        <f t="shared" si="1218"/>
        <v>687141.04321777355</v>
      </c>
    </row>
    <row r="5560" spans="1:18" x14ac:dyDescent="0.3">
      <c r="A5560" s="82">
        <v>5529</v>
      </c>
      <c r="B5560" s="94">
        <f t="shared" si="1207"/>
        <v>2.3866098913416077E-46</v>
      </c>
      <c r="C5560" s="179">
        <f t="shared" si="1208"/>
        <v>2.3812261104564231E-46</v>
      </c>
      <c r="D5560" s="166">
        <f t="shared" si="1209"/>
        <v>2.2558277767625785E-3</v>
      </c>
      <c r="E5560" s="167">
        <f t="shared" si="1219"/>
        <v>24.291375447755232</v>
      </c>
      <c r="F5560" s="168">
        <f t="shared" si="1220"/>
        <v>12.474727605497103</v>
      </c>
      <c r="G5560" s="168">
        <f t="shared" si="1210"/>
        <v>433522.02305022127</v>
      </c>
      <c r="H5560" s="168">
        <f t="shared" si="1211"/>
        <v>271310.33852408634</v>
      </c>
      <c r="I5560" s="169">
        <f t="shared" si="1212"/>
        <v>704832.36157430755</v>
      </c>
      <c r="J5560" s="169">
        <f t="shared" si="1214"/>
        <v>658872.20155119454</v>
      </c>
      <c r="K5560" s="95"/>
      <c r="L5560" s="265">
        <f t="shared" si="1213"/>
        <v>270176.09971799137</v>
      </c>
      <c r="M5560" s="265">
        <f>$G5560*NonHospFrac+theModel!$H5560*NonHospFrac</f>
        <v>434656.26185631618</v>
      </c>
      <c r="N5560" s="266">
        <f t="shared" si="1215"/>
        <v>704832.36157430755</v>
      </c>
      <c r="O5560" s="159"/>
      <c r="P5560" s="265">
        <f t="shared" si="1216"/>
        <v>252558.66690074274</v>
      </c>
      <c r="Q5560" s="265">
        <f t="shared" si="1217"/>
        <v>434654.70721464138</v>
      </c>
      <c r="R5560" s="266">
        <f t="shared" si="1218"/>
        <v>687213.37411538418</v>
      </c>
    </row>
    <row r="5561" spans="1:18" x14ac:dyDescent="0.3">
      <c r="A5561" s="82">
        <v>5530</v>
      </c>
      <c r="B5561" s="94">
        <f t="shared" si="1207"/>
        <v>2.3420269224865078E-46</v>
      </c>
      <c r="C5561" s="179">
        <f t="shared" si="1208"/>
        <v>2.3367437131008369E-46</v>
      </c>
      <c r="D5561" s="166">
        <f t="shared" si="1209"/>
        <v>2.2558277767625785E-3</v>
      </c>
      <c r="E5561" s="167">
        <f t="shared" si="1219"/>
        <v>24.291375447755232</v>
      </c>
      <c r="F5561" s="168">
        <f t="shared" si="1220"/>
        <v>12.476983433273865</v>
      </c>
      <c r="G5561" s="168">
        <f t="shared" si="1210"/>
        <v>433600.41762943467</v>
      </c>
      <c r="H5561" s="168">
        <f t="shared" si="1211"/>
        <v>271310.33852408634</v>
      </c>
      <c r="I5561" s="169">
        <f t="shared" si="1212"/>
        <v>704910.75615352101</v>
      </c>
      <c r="J5561" s="169">
        <f t="shared" si="1214"/>
        <v>658934.77471552661</v>
      </c>
      <c r="K5561" s="95"/>
      <c r="L5561" s="265">
        <f t="shared" si="1213"/>
        <v>270206.14990127692</v>
      </c>
      <c r="M5561" s="265">
        <f>$G5561*NonHospFrac+theModel!$H5561*NonHospFrac</f>
        <v>434704.60625224403</v>
      </c>
      <c r="N5561" s="266">
        <f t="shared" si="1215"/>
        <v>704910.7561535209</v>
      </c>
      <c r="O5561" s="159"/>
      <c r="P5561" s="265">
        <f t="shared" si="1216"/>
        <v>252582.65242468842</v>
      </c>
      <c r="Q5561" s="265">
        <f t="shared" si="1217"/>
        <v>434703.05161056924</v>
      </c>
      <c r="R5561" s="266">
        <f t="shared" si="1218"/>
        <v>687285.70403525769</v>
      </c>
    </row>
    <row r="5562" spans="1:18" x14ac:dyDescent="0.3">
      <c r="A5562" s="82">
        <v>5531</v>
      </c>
      <c r="B5562" s="94">
        <f t="shared" si="1207"/>
        <v>2.2982767839649567E-46</v>
      </c>
      <c r="C5562" s="179">
        <f t="shared" si="1208"/>
        <v>2.293092267357E-46</v>
      </c>
      <c r="D5562" s="166">
        <f t="shared" si="1209"/>
        <v>2.2558277767625785E-3</v>
      </c>
      <c r="E5562" s="167">
        <f t="shared" si="1219"/>
        <v>24.291375447755232</v>
      </c>
      <c r="F5562" s="168">
        <f t="shared" si="1220"/>
        <v>12.479239261050628</v>
      </c>
      <c r="G5562" s="168">
        <f t="shared" si="1210"/>
        <v>433678.81220864807</v>
      </c>
      <c r="H5562" s="168">
        <f t="shared" si="1211"/>
        <v>271310.33852408634</v>
      </c>
      <c r="I5562" s="169">
        <f t="shared" si="1212"/>
        <v>704989.15073273447</v>
      </c>
      <c r="J5562" s="169">
        <f t="shared" si="1214"/>
        <v>658997.34532925335</v>
      </c>
      <c r="K5562" s="95"/>
      <c r="L5562" s="265">
        <f t="shared" si="1213"/>
        <v>270236.20008456253</v>
      </c>
      <c r="M5562" s="265">
        <f>$G5562*NonHospFrac+theModel!$H5562*NonHospFrac</f>
        <v>434752.95064817189</v>
      </c>
      <c r="N5562" s="266">
        <f t="shared" si="1215"/>
        <v>704989.15073273447</v>
      </c>
      <c r="O5562" s="159"/>
      <c r="P5562" s="265">
        <f t="shared" si="1216"/>
        <v>252606.63697093696</v>
      </c>
      <c r="Q5562" s="265">
        <f t="shared" si="1217"/>
        <v>434751.39600649709</v>
      </c>
      <c r="R5562" s="266">
        <f t="shared" si="1218"/>
        <v>687358.03297743411</v>
      </c>
    </row>
    <row r="5563" spans="1:18" x14ac:dyDescent="0.3">
      <c r="A5563" s="82">
        <v>5532</v>
      </c>
      <c r="B5563" s="94">
        <f t="shared" si="1207"/>
        <v>2.2553439181238677E-46</v>
      </c>
      <c r="C5563" s="179">
        <f t="shared" si="1208"/>
        <v>2.2502562506672114E-46</v>
      </c>
      <c r="D5563" s="166">
        <f t="shared" si="1209"/>
        <v>2.2558277767625785E-3</v>
      </c>
      <c r="E5563" s="167">
        <f t="shared" si="1219"/>
        <v>24.291375447755232</v>
      </c>
      <c r="F5563" s="168">
        <f t="shared" si="1220"/>
        <v>12.481495088827391</v>
      </c>
      <c r="G5563" s="168">
        <f t="shared" si="1210"/>
        <v>433757.20678786153</v>
      </c>
      <c r="H5563" s="168">
        <f t="shared" si="1211"/>
        <v>271310.33852408634</v>
      </c>
      <c r="I5563" s="169">
        <f t="shared" si="1212"/>
        <v>705067.54531194782</v>
      </c>
      <c r="J5563" s="169">
        <f t="shared" si="1214"/>
        <v>659059.9133924786</v>
      </c>
      <c r="K5563" s="95"/>
      <c r="L5563" s="265">
        <f t="shared" si="1213"/>
        <v>270266.25026784814</v>
      </c>
      <c r="M5563" s="265">
        <f>$G5563*NonHospFrac+theModel!$H5563*NonHospFrac</f>
        <v>434801.29504409974</v>
      </c>
      <c r="N5563" s="266">
        <f t="shared" si="1215"/>
        <v>705067.54531194782</v>
      </c>
      <c r="O5563" s="159"/>
      <c r="P5563" s="265">
        <f t="shared" si="1216"/>
        <v>252630.6205395282</v>
      </c>
      <c r="Q5563" s="265">
        <f t="shared" si="1217"/>
        <v>434799.74040242494</v>
      </c>
      <c r="R5563" s="266">
        <f t="shared" si="1218"/>
        <v>687430.36094195314</v>
      </c>
    </row>
    <row r="5564" spans="1:18" x14ac:dyDescent="0.3">
      <c r="A5564" s="82">
        <v>5533</v>
      </c>
      <c r="B5564" s="94">
        <f t="shared" si="1207"/>
        <v>2.2132130579342256E-46</v>
      </c>
      <c r="C5564" s="179">
        <f t="shared" si="1208"/>
        <v>2.2082204304422438E-46</v>
      </c>
      <c r="D5564" s="166">
        <f t="shared" si="1209"/>
        <v>2.2558277767625785E-3</v>
      </c>
      <c r="E5564" s="167">
        <f t="shared" si="1219"/>
        <v>24.291375447755232</v>
      </c>
      <c r="F5564" s="168">
        <f t="shared" si="1220"/>
        <v>12.483750916604153</v>
      </c>
      <c r="G5564" s="168">
        <f t="shared" si="1210"/>
        <v>433835.60136707494</v>
      </c>
      <c r="H5564" s="168">
        <f t="shared" si="1211"/>
        <v>271310.33852408634</v>
      </c>
      <c r="I5564" s="169">
        <f t="shared" si="1212"/>
        <v>705145.93989116128</v>
      </c>
      <c r="J5564" s="169">
        <f t="shared" si="1214"/>
        <v>659122.47890530643</v>
      </c>
      <c r="K5564" s="95"/>
      <c r="L5564" s="265">
        <f t="shared" si="1213"/>
        <v>270296.30045113369</v>
      </c>
      <c r="M5564" s="265">
        <f>$G5564*NonHospFrac+theModel!$H5564*NonHospFrac</f>
        <v>434849.63944002759</v>
      </c>
      <c r="N5564" s="266">
        <f t="shared" si="1215"/>
        <v>705145.93989116128</v>
      </c>
      <c r="O5564" s="159"/>
      <c r="P5564" s="265">
        <f t="shared" si="1216"/>
        <v>252654.6031305019</v>
      </c>
      <c r="Q5564" s="265">
        <f t="shared" si="1217"/>
        <v>434848.08479835279</v>
      </c>
      <c r="R5564" s="266">
        <f t="shared" si="1218"/>
        <v>687502.68792885472</v>
      </c>
    </row>
    <row r="5565" spans="1:18" x14ac:dyDescent="0.3">
      <c r="A5565" s="82">
        <v>5534</v>
      </c>
      <c r="B5565" s="94">
        <f t="shared" si="1207"/>
        <v>2.1718692215621286E-46</v>
      </c>
      <c r="C5565" s="179">
        <f t="shared" si="1208"/>
        <v>2.1669698586446328E-46</v>
      </c>
      <c r="D5565" s="166">
        <f t="shared" si="1209"/>
        <v>2.2558277767625785E-3</v>
      </c>
      <c r="E5565" s="167">
        <f t="shared" si="1219"/>
        <v>24.291375447755232</v>
      </c>
      <c r="F5565" s="168">
        <f t="shared" si="1220"/>
        <v>12.486006744380916</v>
      </c>
      <c r="G5565" s="168">
        <f t="shared" si="1210"/>
        <v>433913.99594628834</v>
      </c>
      <c r="H5565" s="168">
        <f t="shared" si="1211"/>
        <v>271310.33852408634</v>
      </c>
      <c r="I5565" s="169">
        <f t="shared" si="1212"/>
        <v>705224.33447037474</v>
      </c>
      <c r="J5565" s="169">
        <f t="shared" si="1214"/>
        <v>659185.0418678408</v>
      </c>
      <c r="K5565" s="95"/>
      <c r="L5565" s="265">
        <f t="shared" si="1213"/>
        <v>270326.35063441924</v>
      </c>
      <c r="M5565" s="265">
        <f>$G5565*NonHospFrac+theModel!$H5565*NonHospFrac</f>
        <v>434897.98383595538</v>
      </c>
      <c r="N5565" s="266">
        <f t="shared" si="1215"/>
        <v>705224.33447037463</v>
      </c>
      <c r="O5565" s="159"/>
      <c r="P5565" s="265">
        <f t="shared" si="1216"/>
        <v>252678.58474389798</v>
      </c>
      <c r="Q5565" s="265">
        <f t="shared" si="1217"/>
        <v>434896.42919428059</v>
      </c>
      <c r="R5565" s="266">
        <f t="shared" si="1218"/>
        <v>687575.01393817854</v>
      </c>
    </row>
    <row r="5566" spans="1:18" x14ac:dyDescent="0.3">
      <c r="A5566" s="82">
        <v>5535</v>
      </c>
      <c r="B5566" s="94">
        <f t="shared" si="1207"/>
        <v>2.1312977070412128E-46</v>
      </c>
      <c r="C5566" s="179">
        <f t="shared" si="1208"/>
        <v>2.1264898664731189E-46</v>
      </c>
      <c r="D5566" s="166">
        <f t="shared" si="1209"/>
        <v>2.2558277767625785E-3</v>
      </c>
      <c r="E5566" s="167">
        <f t="shared" si="1219"/>
        <v>24.291375447755232</v>
      </c>
      <c r="F5566" s="168">
        <f t="shared" si="1220"/>
        <v>12.488262572157678</v>
      </c>
      <c r="G5566" s="168">
        <f t="shared" si="1210"/>
        <v>433992.3905255018</v>
      </c>
      <c r="H5566" s="168">
        <f t="shared" si="1211"/>
        <v>271310.33852408634</v>
      </c>
      <c r="I5566" s="169">
        <f t="shared" si="1212"/>
        <v>705302.72904958809</v>
      </c>
      <c r="J5566" s="169">
        <f t="shared" si="1214"/>
        <v>659247.60228018556</v>
      </c>
      <c r="K5566" s="95"/>
      <c r="L5566" s="265">
        <f t="shared" si="1213"/>
        <v>270356.40081770485</v>
      </c>
      <c r="M5566" s="265">
        <f>$G5566*NonHospFrac+theModel!$H5566*NonHospFrac</f>
        <v>434946.32823188329</v>
      </c>
      <c r="N5566" s="266">
        <f t="shared" si="1215"/>
        <v>705302.72904958809</v>
      </c>
      <c r="O5566" s="159"/>
      <c r="P5566" s="265">
        <f t="shared" si="1216"/>
        <v>252702.56537975636</v>
      </c>
      <c r="Q5566" s="265">
        <f t="shared" si="1217"/>
        <v>434944.7735902085</v>
      </c>
      <c r="R5566" s="266">
        <f t="shared" si="1218"/>
        <v>687647.33896996488</v>
      </c>
    </row>
    <row r="5567" spans="1:18" x14ac:dyDescent="0.3">
      <c r="A5567" s="82">
        <v>5536</v>
      </c>
      <c r="B5567" s="94">
        <f t="shared" si="1207"/>
        <v>2.0914840870445985E-46</v>
      </c>
      <c r="C5567" s="179">
        <f t="shared" si="1208"/>
        <v>2.0867660591463863E-46</v>
      </c>
      <c r="D5567" s="166">
        <f t="shared" si="1209"/>
        <v>2.2558277767625785E-3</v>
      </c>
      <c r="E5567" s="167">
        <f t="shared" si="1219"/>
        <v>24.291375447755232</v>
      </c>
      <c r="F5567" s="168">
        <f t="shared" si="1220"/>
        <v>12.490518399934441</v>
      </c>
      <c r="G5567" s="168">
        <f t="shared" si="1210"/>
        <v>434070.78510471521</v>
      </c>
      <c r="H5567" s="168">
        <f t="shared" si="1211"/>
        <v>271310.33852408634</v>
      </c>
      <c r="I5567" s="169">
        <f t="shared" si="1212"/>
        <v>705381.12362880155</v>
      </c>
      <c r="J5567" s="169">
        <f t="shared" si="1214"/>
        <v>659310.16014244489</v>
      </c>
      <c r="K5567" s="95"/>
      <c r="L5567" s="265">
        <f t="shared" si="1213"/>
        <v>270386.45100099046</v>
      </c>
      <c r="M5567" s="265">
        <f>$G5567*NonHospFrac+theModel!$H5567*NonHospFrac</f>
        <v>434994.67262781109</v>
      </c>
      <c r="N5567" s="266">
        <f t="shared" si="1215"/>
        <v>705381.12362880155</v>
      </c>
      <c r="O5567" s="159"/>
      <c r="P5567" s="265">
        <f t="shared" si="1216"/>
        <v>252726.5450381168</v>
      </c>
      <c r="Q5567" s="265">
        <f t="shared" si="1217"/>
        <v>434993.11798613629</v>
      </c>
      <c r="R5567" s="266">
        <f t="shared" si="1218"/>
        <v>687719.6630242531</v>
      </c>
    </row>
    <row r="5568" spans="1:18" x14ac:dyDescent="0.3">
      <c r="A5568" s="82">
        <v>5537</v>
      </c>
      <c r="B5568" s="94">
        <f t="shared" si="1207"/>
        <v>2.0524142037544983E-46</v>
      </c>
      <c r="C5568" s="179">
        <f t="shared" si="1208"/>
        <v>2.0477843107842468E-46</v>
      </c>
      <c r="D5568" s="166">
        <f t="shared" si="1209"/>
        <v>2.2558277767625785E-3</v>
      </c>
      <c r="E5568" s="167">
        <f t="shared" si="1219"/>
        <v>24.291375447755232</v>
      </c>
      <c r="F5568" s="168">
        <f t="shared" si="1220"/>
        <v>12.492774227711203</v>
      </c>
      <c r="G5568" s="168">
        <f t="shared" si="1210"/>
        <v>434149.17968392861</v>
      </c>
      <c r="H5568" s="168">
        <f t="shared" si="1211"/>
        <v>271310.33852408634</v>
      </c>
      <c r="I5568" s="169">
        <f t="shared" si="1212"/>
        <v>705459.51820801501</v>
      </c>
      <c r="J5568" s="169">
        <f t="shared" si="1214"/>
        <v>659372.71545472264</v>
      </c>
      <c r="K5568" s="95"/>
      <c r="L5568" s="265">
        <f t="shared" si="1213"/>
        <v>270416.50118427596</v>
      </c>
      <c r="M5568" s="265">
        <f>$G5568*NonHospFrac+theModel!$H5568*NonHospFrac</f>
        <v>435043.01702373894</v>
      </c>
      <c r="N5568" s="266">
        <f t="shared" si="1215"/>
        <v>705459.5182080149</v>
      </c>
      <c r="O5568" s="159"/>
      <c r="P5568" s="265">
        <f t="shared" si="1216"/>
        <v>252750.52371901905</v>
      </c>
      <c r="Q5568" s="265">
        <f t="shared" si="1217"/>
        <v>435041.46238206414</v>
      </c>
      <c r="R5568" s="266">
        <f t="shared" si="1218"/>
        <v>687791.98610108322</v>
      </c>
    </row>
    <row r="5569" spans="1:18" x14ac:dyDescent="0.3">
      <c r="A5569" s="82">
        <v>5538</v>
      </c>
      <c r="B5569" s="94">
        <f t="shared" si="1207"/>
        <v>2.014074163827662E-46</v>
      </c>
      <c r="C5569" s="179">
        <f t="shared" si="1208"/>
        <v>2.0095307593844396E-46</v>
      </c>
      <c r="D5569" s="166">
        <f t="shared" si="1209"/>
        <v>2.2558277767625785E-3</v>
      </c>
      <c r="E5569" s="167">
        <f t="shared" si="1219"/>
        <v>24.291375447755232</v>
      </c>
      <c r="F5569" s="168">
        <f t="shared" si="1220"/>
        <v>12.495030055487966</v>
      </c>
      <c r="G5569" s="168">
        <f t="shared" si="1210"/>
        <v>434227.57426314201</v>
      </c>
      <c r="H5569" s="168">
        <f t="shared" si="1211"/>
        <v>271310.33852408634</v>
      </c>
      <c r="I5569" s="169">
        <f t="shared" si="1212"/>
        <v>705537.91278722836</v>
      </c>
      <c r="J5569" s="169">
        <f t="shared" si="1214"/>
        <v>659435.26821712253</v>
      </c>
      <c r="K5569" s="95"/>
      <c r="L5569" s="265">
        <f t="shared" si="1213"/>
        <v>270446.55136756157</v>
      </c>
      <c r="M5569" s="265">
        <f>$G5569*NonHospFrac+theModel!$H5569*NonHospFrac</f>
        <v>435091.36141966679</v>
      </c>
      <c r="N5569" s="266">
        <f t="shared" si="1215"/>
        <v>705537.91278722836</v>
      </c>
      <c r="O5569" s="159"/>
      <c r="P5569" s="265">
        <f t="shared" si="1216"/>
        <v>252774.50142250318</v>
      </c>
      <c r="Q5569" s="265">
        <f t="shared" si="1217"/>
        <v>435089.80677799199</v>
      </c>
      <c r="R5569" s="266">
        <f t="shared" si="1218"/>
        <v>687864.3082004952</v>
      </c>
    </row>
    <row r="5570" spans="1:18" x14ac:dyDescent="0.3">
      <c r="A5570" s="82">
        <v>5539</v>
      </c>
      <c r="B5570" s="94">
        <f t="shared" si="1207"/>
        <v>1.9764503334548732E-46</v>
      </c>
      <c r="C5570" s="179">
        <f t="shared" si="1208"/>
        <v>1.9719918018932741E-46</v>
      </c>
      <c r="D5570" s="166">
        <f t="shared" si="1209"/>
        <v>2.2558277767625785E-3</v>
      </c>
      <c r="E5570" s="167">
        <f t="shared" si="1219"/>
        <v>24.291375447755232</v>
      </c>
      <c r="F5570" s="168">
        <f t="shared" si="1220"/>
        <v>12.497285883264729</v>
      </c>
      <c r="G5570" s="168">
        <f t="shared" si="1210"/>
        <v>434305.96884235548</v>
      </c>
      <c r="H5570" s="168">
        <f t="shared" si="1211"/>
        <v>271310.33852408634</v>
      </c>
      <c r="I5570" s="169">
        <f t="shared" si="1212"/>
        <v>705616.30736644182</v>
      </c>
      <c r="J5570" s="169">
        <f t="shared" si="1214"/>
        <v>659497.81842974888</v>
      </c>
      <c r="K5570" s="95"/>
      <c r="L5570" s="265">
        <f t="shared" si="1213"/>
        <v>270476.60155084718</v>
      </c>
      <c r="M5570" s="265">
        <f>$G5570*NonHospFrac+theModel!$H5570*NonHospFrac</f>
        <v>435139.70581559464</v>
      </c>
      <c r="N5570" s="266">
        <f t="shared" si="1215"/>
        <v>705616.30736644182</v>
      </c>
      <c r="O5570" s="159"/>
      <c r="P5570" s="265">
        <f t="shared" si="1216"/>
        <v>252798.47814860891</v>
      </c>
      <c r="Q5570" s="265">
        <f t="shared" si="1217"/>
        <v>435138.15117391985</v>
      </c>
      <c r="R5570" s="266">
        <f t="shared" si="1218"/>
        <v>687936.62932252872</v>
      </c>
    </row>
    <row r="5571" spans="1:18" x14ac:dyDescent="0.3">
      <c r="A5571" s="82">
        <v>5540</v>
      </c>
      <c r="B5571" s="94">
        <f t="shared" si="1207"/>
        <v>1.939529333512732E-46</v>
      </c>
      <c r="C5571" s="179">
        <f t="shared" si="1208"/>
        <v>1.9351540893683481E-46</v>
      </c>
      <c r="D5571" s="166">
        <f t="shared" si="1209"/>
        <v>2.2558277767625785E-3</v>
      </c>
      <c r="E5571" s="167">
        <f t="shared" si="1219"/>
        <v>24.291375447755232</v>
      </c>
      <c r="F5571" s="168">
        <f t="shared" si="1220"/>
        <v>12.499541711041491</v>
      </c>
      <c r="G5571" s="168">
        <f t="shared" si="1210"/>
        <v>434384.36342156888</v>
      </c>
      <c r="H5571" s="168">
        <f t="shared" si="1211"/>
        <v>271310.33852408634</v>
      </c>
      <c r="I5571" s="169">
        <f t="shared" si="1212"/>
        <v>705694.70194565528</v>
      </c>
      <c r="J5571" s="169">
        <f t="shared" si="1214"/>
        <v>659560.3660927054</v>
      </c>
      <c r="K5571" s="95"/>
      <c r="L5571" s="265">
        <f t="shared" si="1213"/>
        <v>270506.65173413273</v>
      </c>
      <c r="M5571" s="265">
        <f>$G5571*NonHospFrac+theModel!$H5571*NonHospFrac</f>
        <v>435188.05021152244</v>
      </c>
      <c r="N5571" s="266">
        <f t="shared" si="1215"/>
        <v>705694.70194565516</v>
      </c>
      <c r="O5571" s="159"/>
      <c r="P5571" s="265">
        <f t="shared" si="1216"/>
        <v>252822.45389737602</v>
      </c>
      <c r="Q5571" s="265">
        <f t="shared" si="1217"/>
        <v>435186.49556984764</v>
      </c>
      <c r="R5571" s="266">
        <f t="shared" si="1218"/>
        <v>688008.9494672236</v>
      </c>
    </row>
    <row r="5572" spans="1:18" x14ac:dyDescent="0.3">
      <c r="A5572" s="82">
        <v>5541</v>
      </c>
      <c r="B5572" s="94">
        <f t="shared" si="1207"/>
        <v>1.90329803480601E-46</v>
      </c>
      <c r="C5572" s="179">
        <f t="shared" si="1208"/>
        <v>1.899004522231637E-46</v>
      </c>
      <c r="D5572" s="166">
        <f t="shared" si="1209"/>
        <v>2.2558277767625785E-3</v>
      </c>
      <c r="E5572" s="167">
        <f t="shared" si="1219"/>
        <v>24.291375447755232</v>
      </c>
      <c r="F5572" s="168">
        <f t="shared" si="1220"/>
        <v>12.501797538818254</v>
      </c>
      <c r="G5572" s="168">
        <f t="shared" si="1210"/>
        <v>434462.75800078228</v>
      </c>
      <c r="H5572" s="168">
        <f t="shared" si="1211"/>
        <v>271310.33852408634</v>
      </c>
      <c r="I5572" s="169">
        <f t="shared" si="1212"/>
        <v>705773.09652486863</v>
      </c>
      <c r="J5572" s="169">
        <f t="shared" si="1214"/>
        <v>659622.91120609595</v>
      </c>
      <c r="K5572" s="95"/>
      <c r="L5572" s="265">
        <f t="shared" si="1213"/>
        <v>270536.70191741828</v>
      </c>
      <c r="M5572" s="265">
        <f>$G5572*NonHospFrac+theModel!$H5572*NonHospFrac</f>
        <v>435236.39460745029</v>
      </c>
      <c r="N5572" s="266">
        <f t="shared" si="1215"/>
        <v>705773.09652486863</v>
      </c>
      <c r="O5572" s="159"/>
      <c r="P5572" s="265">
        <f t="shared" si="1216"/>
        <v>252846.42866884443</v>
      </c>
      <c r="Q5572" s="265">
        <f t="shared" si="1217"/>
        <v>435234.83996577549</v>
      </c>
      <c r="R5572" s="266">
        <f t="shared" si="1218"/>
        <v>688081.26863461989</v>
      </c>
    </row>
    <row r="5573" spans="1:18" x14ac:dyDescent="0.3">
      <c r="A5573" s="82">
        <v>5542</v>
      </c>
      <c r="B5573" s="94">
        <f t="shared" si="1207"/>
        <v>1.8677435533989006E-46</v>
      </c>
      <c r="C5573" s="179">
        <f t="shared" si="1208"/>
        <v>1.8635302456112739E-46</v>
      </c>
      <c r="D5573" s="166">
        <f t="shared" si="1209"/>
        <v>2.2558277767625785E-3</v>
      </c>
      <c r="E5573" s="167">
        <f t="shared" si="1219"/>
        <v>24.291375447755232</v>
      </c>
      <c r="F5573" s="168">
        <f t="shared" si="1220"/>
        <v>12.504053366595016</v>
      </c>
      <c r="G5573" s="168">
        <f t="shared" si="1210"/>
        <v>434541.15257999575</v>
      </c>
      <c r="H5573" s="168">
        <f t="shared" si="1211"/>
        <v>271310.33852408634</v>
      </c>
      <c r="I5573" s="169">
        <f t="shared" si="1212"/>
        <v>705851.49110408209</v>
      </c>
      <c r="J5573" s="169">
        <f t="shared" si="1214"/>
        <v>659685.45377002459</v>
      </c>
      <c r="K5573" s="95"/>
      <c r="L5573" s="265">
        <f t="shared" si="1213"/>
        <v>270566.75210070389</v>
      </c>
      <c r="M5573" s="265">
        <f>$G5573*NonHospFrac+theModel!$H5573*NonHospFrac</f>
        <v>435284.73900337814</v>
      </c>
      <c r="N5573" s="266">
        <f t="shared" si="1215"/>
        <v>705851.49110408197</v>
      </c>
      <c r="O5573" s="159"/>
      <c r="P5573" s="265">
        <f t="shared" si="1216"/>
        <v>252870.40246305399</v>
      </c>
      <c r="Q5573" s="265">
        <f t="shared" si="1217"/>
        <v>435283.18436170334</v>
      </c>
      <c r="R5573" s="266">
        <f t="shared" si="1218"/>
        <v>688153.58682475728</v>
      </c>
    </row>
    <row r="5574" spans="1:18" x14ac:dyDescent="0.3">
      <c r="A5574" s="82">
        <v>5543</v>
      </c>
      <c r="B5574" s="94">
        <f t="shared" si="1207"/>
        <v>1.8328532460333292E-46</v>
      </c>
      <c r="C5574" s="179">
        <f t="shared" si="1208"/>
        <v>1.8287186447701976E-46</v>
      </c>
      <c r="D5574" s="166">
        <f t="shared" si="1209"/>
        <v>2.2558277767625785E-3</v>
      </c>
      <c r="E5574" s="167">
        <f t="shared" si="1219"/>
        <v>24.291375447755232</v>
      </c>
      <c r="F5574" s="168">
        <f t="shared" si="1220"/>
        <v>12.506309194371779</v>
      </c>
      <c r="G5574" s="168">
        <f t="shared" si="1210"/>
        <v>434619.54715920915</v>
      </c>
      <c r="H5574" s="168">
        <f t="shared" si="1211"/>
        <v>271310.33852408634</v>
      </c>
      <c r="I5574" s="169">
        <f t="shared" si="1212"/>
        <v>705929.88568329555</v>
      </c>
      <c r="J5574" s="169">
        <f t="shared" si="1214"/>
        <v>659747.99378459516</v>
      </c>
      <c r="K5574" s="95"/>
      <c r="L5574" s="265">
        <f t="shared" si="1213"/>
        <v>270596.8022839895</v>
      </c>
      <c r="M5574" s="265">
        <f>$G5574*NonHospFrac+theModel!$H5574*NonHospFrac</f>
        <v>435333.08339930599</v>
      </c>
      <c r="N5574" s="266">
        <f t="shared" si="1215"/>
        <v>705929.88568329555</v>
      </c>
      <c r="O5574" s="159"/>
      <c r="P5574" s="265">
        <f t="shared" si="1216"/>
        <v>252894.37528004451</v>
      </c>
      <c r="Q5574" s="265">
        <f t="shared" si="1217"/>
        <v>435331.5287576312</v>
      </c>
      <c r="R5574" s="266">
        <f t="shared" si="1218"/>
        <v>688225.9040376757</v>
      </c>
    </row>
    <row r="5575" spans="1:18" x14ac:dyDescent="0.3">
      <c r="A5575" s="82">
        <v>5544</v>
      </c>
      <c r="B5575" s="94">
        <f t="shared" si="1207"/>
        <v>1.798614705633273E-46</v>
      </c>
      <c r="C5575" s="179">
        <f t="shared" si="1208"/>
        <v>1.7945573406206118E-46</v>
      </c>
      <c r="D5575" s="166">
        <f t="shared" si="1209"/>
        <v>2.2558277767625785E-3</v>
      </c>
      <c r="E5575" s="167">
        <f t="shared" si="1219"/>
        <v>24.291375447755232</v>
      </c>
      <c r="F5575" s="168">
        <f t="shared" si="1220"/>
        <v>12.508565022148542</v>
      </c>
      <c r="G5575" s="168">
        <f t="shared" si="1210"/>
        <v>434697.94173842255</v>
      </c>
      <c r="H5575" s="168">
        <f t="shared" si="1211"/>
        <v>271310.33852408634</v>
      </c>
      <c r="I5575" s="169">
        <f t="shared" si="1212"/>
        <v>706008.2802625089</v>
      </c>
      <c r="J5575" s="169">
        <f t="shared" si="1214"/>
        <v>659810.53124991164</v>
      </c>
      <c r="K5575" s="95"/>
      <c r="L5575" s="265">
        <f t="shared" si="1213"/>
        <v>270626.85246727505</v>
      </c>
      <c r="M5575" s="265">
        <f>$G5575*NonHospFrac+theModel!$H5575*NonHospFrac</f>
        <v>435381.42779523385</v>
      </c>
      <c r="N5575" s="266">
        <f t="shared" si="1215"/>
        <v>706008.2802625089</v>
      </c>
      <c r="O5575" s="159"/>
      <c r="P5575" s="265">
        <f t="shared" si="1216"/>
        <v>252918.34711985575</v>
      </c>
      <c r="Q5575" s="265">
        <f t="shared" si="1217"/>
        <v>435379.87315355905</v>
      </c>
      <c r="R5575" s="266">
        <f t="shared" si="1218"/>
        <v>688298.22027341486</v>
      </c>
    </row>
    <row r="5576" spans="1:18" x14ac:dyDescent="0.3">
      <c r="A5576" s="82">
        <v>5545</v>
      </c>
      <c r="B5576" s="94">
        <f t="shared" si="1207"/>
        <v>1.7650157568923811E-46</v>
      </c>
      <c r="C5576" s="179">
        <f t="shared" si="1208"/>
        <v>1.7610341853215596E-46</v>
      </c>
      <c r="D5576" s="166">
        <f t="shared" si="1209"/>
        <v>2.2558277767625785E-3</v>
      </c>
      <c r="E5576" s="167">
        <f t="shared" si="1219"/>
        <v>24.291375447755232</v>
      </c>
      <c r="F5576" s="168">
        <f t="shared" si="1220"/>
        <v>12.510820849925304</v>
      </c>
      <c r="G5576" s="168">
        <f t="shared" si="1210"/>
        <v>434776.33631763601</v>
      </c>
      <c r="H5576" s="168">
        <f t="shared" si="1211"/>
        <v>271310.33852408634</v>
      </c>
      <c r="I5576" s="169">
        <f t="shared" si="1212"/>
        <v>706086.67484172236</v>
      </c>
      <c r="J5576" s="169">
        <f t="shared" si="1214"/>
        <v>659873.06616607797</v>
      </c>
      <c r="K5576" s="95"/>
      <c r="L5576" s="265">
        <f t="shared" si="1213"/>
        <v>270656.9026505606</v>
      </c>
      <c r="M5576" s="265">
        <f>$G5576*NonHospFrac+theModel!$H5576*NonHospFrac</f>
        <v>435429.7721911617</v>
      </c>
      <c r="N5576" s="266">
        <f t="shared" si="1215"/>
        <v>706086.67484172224</v>
      </c>
      <c r="O5576" s="159"/>
      <c r="P5576" s="265">
        <f t="shared" si="1216"/>
        <v>252942.3179825276</v>
      </c>
      <c r="Q5576" s="265">
        <f t="shared" si="1217"/>
        <v>435428.2175494869</v>
      </c>
      <c r="R5576" s="266">
        <f t="shared" si="1218"/>
        <v>688370.53553201444</v>
      </c>
    </row>
    <row r="5577" spans="1:18" x14ac:dyDescent="0.3">
      <c r="A5577" s="82">
        <v>5546</v>
      </c>
      <c r="B5577" s="94">
        <f t="shared" si="1207"/>
        <v>1.7320444519448183E-46</v>
      </c>
      <c r="C5577" s="179">
        <f t="shared" si="1208"/>
        <v>1.7281372579595337E-46</v>
      </c>
      <c r="D5577" s="166">
        <f t="shared" si="1209"/>
        <v>2.2558277767625785E-3</v>
      </c>
      <c r="E5577" s="167">
        <f t="shared" si="1219"/>
        <v>24.291375447755232</v>
      </c>
      <c r="F5577" s="168">
        <f t="shared" si="1220"/>
        <v>12.513076677702067</v>
      </c>
      <c r="G5577" s="168">
        <f t="shared" si="1210"/>
        <v>434854.73089684942</v>
      </c>
      <c r="H5577" s="168">
        <f t="shared" si="1211"/>
        <v>271310.33852408634</v>
      </c>
      <c r="I5577" s="169">
        <f t="shared" si="1212"/>
        <v>706165.06942093582</v>
      </c>
      <c r="J5577" s="169">
        <f t="shared" si="1214"/>
        <v>659935.598533198</v>
      </c>
      <c r="K5577" s="95"/>
      <c r="L5577" s="265">
        <f t="shared" si="1213"/>
        <v>270686.95283384621</v>
      </c>
      <c r="M5577" s="265">
        <f>$G5577*NonHospFrac+theModel!$H5577*NonHospFrac</f>
        <v>435478.11658708955</v>
      </c>
      <c r="N5577" s="266">
        <f t="shared" si="1215"/>
        <v>706165.06942093582</v>
      </c>
      <c r="O5577" s="159"/>
      <c r="P5577" s="265">
        <f t="shared" si="1216"/>
        <v>252966.28786809996</v>
      </c>
      <c r="Q5577" s="265">
        <f t="shared" si="1217"/>
        <v>435476.56194541475</v>
      </c>
      <c r="R5577" s="266">
        <f t="shared" si="1218"/>
        <v>688442.84981351474</v>
      </c>
    </row>
    <row r="5578" spans="1:18" x14ac:dyDescent="0.3">
      <c r="A5578" s="82">
        <v>5547</v>
      </c>
      <c r="B5578" s="94">
        <f t="shared" si="1207"/>
        <v>1.6996890661161729E-46</v>
      </c>
      <c r="C5578" s="179">
        <f t="shared" si="1208"/>
        <v>1.6958548603089684E-46</v>
      </c>
      <c r="D5578" s="166">
        <f t="shared" si="1209"/>
        <v>2.2558277767625785E-3</v>
      </c>
      <c r="E5578" s="167">
        <f t="shared" si="1219"/>
        <v>24.291375447755232</v>
      </c>
      <c r="F5578" s="168">
        <f t="shared" si="1220"/>
        <v>12.515332505478829</v>
      </c>
      <c r="G5578" s="168">
        <f t="shared" si="1210"/>
        <v>434933.12547606282</v>
      </c>
      <c r="H5578" s="168">
        <f t="shared" si="1211"/>
        <v>271310.33852408634</v>
      </c>
      <c r="I5578" s="169">
        <f t="shared" si="1212"/>
        <v>706243.46400014916</v>
      </c>
      <c r="J5578" s="169">
        <f t="shared" si="1214"/>
        <v>659998.12835137558</v>
      </c>
      <c r="K5578" s="95"/>
      <c r="L5578" s="265">
        <f t="shared" si="1213"/>
        <v>270717.00301713182</v>
      </c>
      <c r="M5578" s="265">
        <f>$G5578*NonHospFrac+theModel!$H5578*NonHospFrac</f>
        <v>435526.46098301734</v>
      </c>
      <c r="N5578" s="266">
        <f t="shared" si="1215"/>
        <v>706243.46400014916</v>
      </c>
      <c r="O5578" s="159"/>
      <c r="P5578" s="265">
        <f t="shared" si="1216"/>
        <v>252990.2567766126</v>
      </c>
      <c r="Q5578" s="265">
        <f t="shared" si="1217"/>
        <v>435524.90634134255</v>
      </c>
      <c r="R5578" s="266">
        <f t="shared" si="1218"/>
        <v>688515.16311795521</v>
      </c>
    </row>
    <row r="5579" spans="1:18" x14ac:dyDescent="0.3">
      <c r="A5579" s="82">
        <v>5548</v>
      </c>
      <c r="B5579" s="94">
        <f t="shared" si="1207"/>
        <v>1.6679380937545296E-46</v>
      </c>
      <c r="C5579" s="179">
        <f t="shared" si="1208"/>
        <v>1.6641755126727176E-46</v>
      </c>
      <c r="D5579" s="166">
        <f t="shared" si="1209"/>
        <v>2.2558277767625785E-3</v>
      </c>
      <c r="E5579" s="167">
        <f t="shared" si="1219"/>
        <v>24.291375447755232</v>
      </c>
      <c r="F5579" s="168">
        <f t="shared" si="1220"/>
        <v>12.517588333255592</v>
      </c>
      <c r="G5579" s="168">
        <f t="shared" si="1210"/>
        <v>435011.52005527623</v>
      </c>
      <c r="H5579" s="168">
        <f t="shared" si="1211"/>
        <v>271310.33852408634</v>
      </c>
      <c r="I5579" s="169">
        <f t="shared" si="1212"/>
        <v>706321.85857936251</v>
      </c>
      <c r="J5579" s="169">
        <f t="shared" si="1214"/>
        <v>660060.65562071465</v>
      </c>
      <c r="K5579" s="95"/>
      <c r="L5579" s="265">
        <f t="shared" si="1213"/>
        <v>270747.05320041731</v>
      </c>
      <c r="M5579" s="265">
        <f>$G5579*NonHospFrac+theModel!$H5579*NonHospFrac</f>
        <v>435574.8053789452</v>
      </c>
      <c r="N5579" s="266">
        <f t="shared" si="1215"/>
        <v>706321.85857936251</v>
      </c>
      <c r="O5579" s="159"/>
      <c r="P5579" s="265">
        <f t="shared" si="1216"/>
        <v>253014.22470810523</v>
      </c>
      <c r="Q5579" s="265">
        <f t="shared" si="1217"/>
        <v>435573.2507372704</v>
      </c>
      <c r="R5579" s="266">
        <f t="shared" si="1218"/>
        <v>688587.47544537566</v>
      </c>
    </row>
    <row r="5580" spans="1:18" x14ac:dyDescent="0.3">
      <c r="A5580" s="82">
        <v>5549</v>
      </c>
      <c r="B5580" s="94">
        <f t="shared" si="1207"/>
        <v>1.6367802441386456E-46</v>
      </c>
      <c r="C5580" s="179">
        <f t="shared" si="1208"/>
        <v>1.6330879497994614E-46</v>
      </c>
      <c r="D5580" s="166">
        <f t="shared" si="1209"/>
        <v>2.2558277767625785E-3</v>
      </c>
      <c r="E5580" s="167">
        <f t="shared" si="1219"/>
        <v>24.291375447755232</v>
      </c>
      <c r="F5580" s="168">
        <f t="shared" si="1220"/>
        <v>12.519844161032355</v>
      </c>
      <c r="G5580" s="168">
        <f t="shared" si="1210"/>
        <v>435089.91463448969</v>
      </c>
      <c r="H5580" s="168">
        <f t="shared" si="1211"/>
        <v>271310.33852408634</v>
      </c>
      <c r="I5580" s="169">
        <f t="shared" si="1212"/>
        <v>706400.25315857609</v>
      </c>
      <c r="J5580" s="169">
        <f t="shared" si="1214"/>
        <v>660123.1803413193</v>
      </c>
      <c r="K5580" s="95"/>
      <c r="L5580" s="265">
        <f t="shared" si="1213"/>
        <v>270777.10338370292</v>
      </c>
      <c r="M5580" s="265">
        <f>$G5580*NonHospFrac+theModel!$H5580*NonHospFrac</f>
        <v>435623.14977487305</v>
      </c>
      <c r="N5580" s="266">
        <f t="shared" si="1215"/>
        <v>706400.25315857597</v>
      </c>
      <c r="O5580" s="159"/>
      <c r="P5580" s="265">
        <f t="shared" si="1216"/>
        <v>253038.1916626179</v>
      </c>
      <c r="Q5580" s="265">
        <f t="shared" si="1217"/>
        <v>435621.59513319825</v>
      </c>
      <c r="R5580" s="266">
        <f t="shared" si="1218"/>
        <v>688659.78679581615</v>
      </c>
    </row>
    <row r="5581" spans="1:18" x14ac:dyDescent="0.3">
      <c r="A5581" s="82">
        <v>5550</v>
      </c>
      <c r="B5581" s="94">
        <f t="shared" si="1207"/>
        <v>1.6062044374633219E-46</v>
      </c>
      <c r="C5581" s="179">
        <f t="shared" si="1208"/>
        <v>1.6025811168781328E-46</v>
      </c>
      <c r="D5581" s="166">
        <f t="shared" si="1209"/>
        <v>2.2558277767625785E-3</v>
      </c>
      <c r="E5581" s="167">
        <f t="shared" si="1219"/>
        <v>24.291375447755232</v>
      </c>
      <c r="F5581" s="168">
        <f t="shared" si="1220"/>
        <v>12.522099988809117</v>
      </c>
      <c r="G5581" s="168">
        <f t="shared" si="1210"/>
        <v>435168.30921370309</v>
      </c>
      <c r="H5581" s="168">
        <f t="shared" si="1211"/>
        <v>271310.33852408634</v>
      </c>
      <c r="I5581" s="169">
        <f t="shared" si="1212"/>
        <v>706478.64773778943</v>
      </c>
      <c r="J5581" s="169">
        <f t="shared" si="1214"/>
        <v>660185.70251329301</v>
      </c>
      <c r="K5581" s="95"/>
      <c r="L5581" s="265">
        <f t="shared" si="1213"/>
        <v>270807.15356698853</v>
      </c>
      <c r="M5581" s="265">
        <f>$G5581*NonHospFrac+theModel!$H5581*NonHospFrac</f>
        <v>435671.4941708009</v>
      </c>
      <c r="N5581" s="266">
        <f t="shared" si="1215"/>
        <v>706478.64773778943</v>
      </c>
      <c r="O5581" s="159"/>
      <c r="P5581" s="265">
        <f t="shared" si="1216"/>
        <v>253062.15764019033</v>
      </c>
      <c r="Q5581" s="265">
        <f t="shared" si="1217"/>
        <v>435669.9395291261</v>
      </c>
      <c r="R5581" s="266">
        <f t="shared" si="1218"/>
        <v>688732.09716931637</v>
      </c>
    </row>
    <row r="5582" spans="1:18" x14ac:dyDescent="0.3">
      <c r="A5582" s="82">
        <v>5551</v>
      </c>
      <c r="B5582" s="94">
        <f t="shared" si="1207"/>
        <v>1.5761998008990265E-46</v>
      </c>
      <c r="C5582" s="179">
        <f t="shared" si="1208"/>
        <v>1.5726441656064309E-46</v>
      </c>
      <c r="D5582" s="166">
        <f t="shared" si="1209"/>
        <v>2.2558277767625785E-3</v>
      </c>
      <c r="E5582" s="167">
        <f t="shared" si="1219"/>
        <v>24.291375447755232</v>
      </c>
      <c r="F5582" s="168">
        <f t="shared" si="1220"/>
        <v>12.52435581658588</v>
      </c>
      <c r="G5582" s="168">
        <f t="shared" si="1210"/>
        <v>435246.70379291649</v>
      </c>
      <c r="H5582" s="168">
        <f t="shared" si="1211"/>
        <v>271310.33852408634</v>
      </c>
      <c r="I5582" s="169">
        <f t="shared" si="1212"/>
        <v>706557.04231700278</v>
      </c>
      <c r="J5582" s="169">
        <f t="shared" si="1214"/>
        <v>660248.22213673999</v>
      </c>
      <c r="K5582" s="95"/>
      <c r="L5582" s="265">
        <f t="shared" si="1213"/>
        <v>270837.20375027409</v>
      </c>
      <c r="M5582" s="265">
        <f>$G5582*NonHospFrac+theModel!$H5582*NonHospFrac</f>
        <v>435719.83856672869</v>
      </c>
      <c r="N5582" s="266">
        <f t="shared" si="1215"/>
        <v>706557.04231700278</v>
      </c>
      <c r="O5582" s="159"/>
      <c r="P5582" s="265">
        <f t="shared" si="1216"/>
        <v>253086.12264086228</v>
      </c>
      <c r="Q5582" s="265">
        <f t="shared" si="1217"/>
        <v>435718.2839250539</v>
      </c>
      <c r="R5582" s="266">
        <f t="shared" si="1218"/>
        <v>688804.40656591614</v>
      </c>
    </row>
    <row r="5583" spans="1:18" x14ac:dyDescent="0.3">
      <c r="A5583" s="82">
        <v>5552</v>
      </c>
      <c r="B5583" s="94">
        <f t="shared" si="1207"/>
        <v>1.5467556647258568E-46</v>
      </c>
      <c r="C5583" s="179">
        <f t="shared" si="1208"/>
        <v>1.5432664503335034E-46</v>
      </c>
      <c r="D5583" s="166">
        <f t="shared" si="1209"/>
        <v>2.2558277767625785E-3</v>
      </c>
      <c r="E5583" s="167">
        <f t="shared" si="1219"/>
        <v>24.291375447755232</v>
      </c>
      <c r="F5583" s="168">
        <f t="shared" si="1220"/>
        <v>12.526611644362642</v>
      </c>
      <c r="G5583" s="168">
        <f t="shared" si="1210"/>
        <v>435325.09837212996</v>
      </c>
      <c r="H5583" s="168">
        <f t="shared" si="1211"/>
        <v>271310.33852408634</v>
      </c>
      <c r="I5583" s="169">
        <f t="shared" si="1212"/>
        <v>706635.43689621636</v>
      </c>
      <c r="J5583" s="169">
        <f t="shared" si="1214"/>
        <v>660310.73921176419</v>
      </c>
      <c r="K5583" s="95"/>
      <c r="L5583" s="265">
        <f t="shared" si="1213"/>
        <v>270867.2539335597</v>
      </c>
      <c r="M5583" s="265">
        <f>$G5583*NonHospFrac+theModel!$H5583*NonHospFrac</f>
        <v>435768.1829626566</v>
      </c>
      <c r="N5583" s="266">
        <f t="shared" si="1215"/>
        <v>706635.43689621636</v>
      </c>
      <c r="O5583" s="159"/>
      <c r="P5583" s="265">
        <f t="shared" si="1216"/>
        <v>253110.08666467367</v>
      </c>
      <c r="Q5583" s="265">
        <f t="shared" si="1217"/>
        <v>435766.62832098181</v>
      </c>
      <c r="R5583" s="266">
        <f t="shared" si="1218"/>
        <v>688876.7149856555</v>
      </c>
    </row>
    <row r="5584" spans="1:18" x14ac:dyDescent="0.3">
      <c r="A5584" s="82">
        <v>5553</v>
      </c>
      <c r="B5584" s="94">
        <f t="shared" si="1207"/>
        <v>1.5178615585390225E-46</v>
      </c>
      <c r="C5584" s="179">
        <f t="shared" si="1208"/>
        <v>1.5144375242739899E-46</v>
      </c>
      <c r="D5584" s="166">
        <f t="shared" si="1209"/>
        <v>2.2558277767625785E-3</v>
      </c>
      <c r="E5584" s="167">
        <f t="shared" si="1219"/>
        <v>24.291375447755232</v>
      </c>
      <c r="F5584" s="168">
        <f t="shared" si="1220"/>
        <v>12.528867472139405</v>
      </c>
      <c r="G5584" s="168">
        <f t="shared" si="1210"/>
        <v>435403.49295134336</v>
      </c>
      <c r="H5584" s="168">
        <f t="shared" si="1211"/>
        <v>271310.33852408634</v>
      </c>
      <c r="I5584" s="169">
        <f t="shared" si="1212"/>
        <v>706713.8314754297</v>
      </c>
      <c r="J5584" s="169">
        <f t="shared" si="1214"/>
        <v>660373.25373846921</v>
      </c>
      <c r="K5584" s="95"/>
      <c r="L5584" s="265">
        <f t="shared" si="1213"/>
        <v>270897.30411684525</v>
      </c>
      <c r="M5584" s="265">
        <f>$G5584*NonHospFrac+theModel!$H5584*NonHospFrac</f>
        <v>435816.5273585844</v>
      </c>
      <c r="N5584" s="266">
        <f t="shared" si="1215"/>
        <v>706713.8314754297</v>
      </c>
      <c r="O5584" s="159"/>
      <c r="P5584" s="265">
        <f t="shared" si="1216"/>
        <v>253134.04971166421</v>
      </c>
      <c r="Q5584" s="265">
        <f t="shared" si="1217"/>
        <v>435814.9727169096</v>
      </c>
      <c r="R5584" s="266">
        <f t="shared" si="1218"/>
        <v>688949.02242857381</v>
      </c>
    </row>
    <row r="5585" spans="1:18" x14ac:dyDescent="0.3">
      <c r="A5585" s="82">
        <v>5554</v>
      </c>
      <c r="B5585" s="94">
        <f t="shared" si="1207"/>
        <v>1.4895072075257915E-46</v>
      </c>
      <c r="C5585" s="179">
        <f t="shared" si="1208"/>
        <v>1.4861471357933668E-46</v>
      </c>
      <c r="D5585" s="166">
        <f t="shared" si="1209"/>
        <v>2.2558277767625785E-3</v>
      </c>
      <c r="E5585" s="167">
        <f t="shared" si="1219"/>
        <v>24.291375447755232</v>
      </c>
      <c r="F5585" s="168">
        <f t="shared" si="1220"/>
        <v>12.531123299916167</v>
      </c>
      <c r="G5585" s="168">
        <f t="shared" si="1210"/>
        <v>435481.88753055676</v>
      </c>
      <c r="H5585" s="168">
        <f t="shared" si="1211"/>
        <v>271310.33852408634</v>
      </c>
      <c r="I5585" s="169">
        <f t="shared" si="1212"/>
        <v>706792.22605464305</v>
      </c>
      <c r="J5585" s="169">
        <f t="shared" si="1214"/>
        <v>660435.76571695902</v>
      </c>
      <c r="K5585" s="95"/>
      <c r="L5585" s="265">
        <f t="shared" si="1213"/>
        <v>270927.35430013086</v>
      </c>
      <c r="M5585" s="265">
        <f>$G5585*NonHospFrac+theModel!$H5585*NonHospFrac</f>
        <v>435864.87175451225</v>
      </c>
      <c r="N5585" s="266">
        <f t="shared" si="1215"/>
        <v>706792.22605464305</v>
      </c>
      <c r="O5585" s="159"/>
      <c r="P5585" s="265">
        <f t="shared" si="1216"/>
        <v>253158.01178187382</v>
      </c>
      <c r="Q5585" s="265">
        <f t="shared" si="1217"/>
        <v>435863.31711283745</v>
      </c>
      <c r="R5585" s="266">
        <f t="shared" si="1218"/>
        <v>689021.32889471133</v>
      </c>
    </row>
    <row r="5586" spans="1:18" x14ac:dyDescent="0.3">
      <c r="A5586" s="82">
        <v>5555</v>
      </c>
      <c r="B5586" s="94">
        <f t="shared" si="1207"/>
        <v>1.4616825288116304E-46</v>
      </c>
      <c r="C5586" s="179">
        <f t="shared" si="1208"/>
        <v>1.4583852247623285E-46</v>
      </c>
      <c r="D5586" s="166">
        <f t="shared" si="1209"/>
        <v>2.2558277767625785E-3</v>
      </c>
      <c r="E5586" s="167">
        <f t="shared" si="1219"/>
        <v>24.291375447755232</v>
      </c>
      <c r="F5586" s="168">
        <f t="shared" si="1220"/>
        <v>12.53337912769293</v>
      </c>
      <c r="G5586" s="168">
        <f t="shared" si="1210"/>
        <v>435560.28210977023</v>
      </c>
      <c r="H5586" s="168">
        <f t="shared" si="1211"/>
        <v>271310.33852408634</v>
      </c>
      <c r="I5586" s="169">
        <f t="shared" si="1212"/>
        <v>706870.62063385663</v>
      </c>
      <c r="J5586" s="169">
        <f t="shared" si="1214"/>
        <v>660498.2751473377</v>
      </c>
      <c r="K5586" s="95"/>
      <c r="L5586" s="265">
        <f t="shared" si="1213"/>
        <v>270957.40448341647</v>
      </c>
      <c r="M5586" s="265">
        <f>$G5586*NonHospFrac+theModel!$H5586*NonHospFrac</f>
        <v>435913.2161504401</v>
      </c>
      <c r="N5586" s="266">
        <f t="shared" si="1215"/>
        <v>706870.62063385663</v>
      </c>
      <c r="O5586" s="159"/>
      <c r="P5586" s="265">
        <f t="shared" si="1216"/>
        <v>253181.9728753423</v>
      </c>
      <c r="Q5586" s="265">
        <f t="shared" si="1217"/>
        <v>435911.6615087653</v>
      </c>
      <c r="R5586" s="266">
        <f t="shared" si="1218"/>
        <v>689093.63438410754</v>
      </c>
    </row>
    <row r="5587" spans="1:18" x14ac:dyDescent="0.3">
      <c r="A5587" s="82">
        <v>5556</v>
      </c>
      <c r="B5587" s="94">
        <f t="shared" si="1207"/>
        <v>1.4343776278747334E-46</v>
      </c>
      <c r="C5587" s="179">
        <f t="shared" si="1208"/>
        <v>1.4311419189794068E-46</v>
      </c>
      <c r="D5587" s="166">
        <f t="shared" si="1209"/>
        <v>2.2558277767625785E-3</v>
      </c>
      <c r="E5587" s="167">
        <f t="shared" si="1219"/>
        <v>24.291375447755232</v>
      </c>
      <c r="F5587" s="168">
        <f t="shared" si="1220"/>
        <v>12.535634955469693</v>
      </c>
      <c r="G5587" s="168">
        <f t="shared" si="1210"/>
        <v>435638.67668898363</v>
      </c>
      <c r="H5587" s="168">
        <f t="shared" si="1211"/>
        <v>271310.33852408634</v>
      </c>
      <c r="I5587" s="169">
        <f t="shared" si="1212"/>
        <v>706949.01521306997</v>
      </c>
      <c r="J5587" s="169">
        <f t="shared" si="1214"/>
        <v>660560.78202970873</v>
      </c>
      <c r="K5587" s="95"/>
      <c r="L5587" s="265">
        <f t="shared" si="1213"/>
        <v>270987.45466670196</v>
      </c>
      <c r="M5587" s="265">
        <f>$G5587*NonHospFrac+theModel!$H5587*NonHospFrac</f>
        <v>435961.56054636795</v>
      </c>
      <c r="N5587" s="266">
        <f t="shared" si="1215"/>
        <v>706949.01521306997</v>
      </c>
      <c r="O5587" s="159"/>
      <c r="P5587" s="265">
        <f t="shared" si="1216"/>
        <v>253205.93299210933</v>
      </c>
      <c r="Q5587" s="265">
        <f t="shared" si="1217"/>
        <v>435960.00590469316</v>
      </c>
      <c r="R5587" s="266">
        <f t="shared" si="1218"/>
        <v>689165.93889680249</v>
      </c>
    </row>
    <row r="5588" spans="1:18" x14ac:dyDescent="0.3">
      <c r="A5588" s="82">
        <v>5557</v>
      </c>
      <c r="B5588" s="94">
        <f t="shared" si="1207"/>
        <v>1.4075827950275055E-46</v>
      </c>
      <c r="C5588" s="179">
        <f t="shared" si="1208"/>
        <v>1.4044075306603892E-46</v>
      </c>
      <c r="D5588" s="166">
        <f t="shared" si="1209"/>
        <v>2.2558277767625785E-3</v>
      </c>
      <c r="E5588" s="167">
        <f t="shared" si="1219"/>
        <v>24.291375447755232</v>
      </c>
      <c r="F5588" s="168">
        <f t="shared" si="1220"/>
        <v>12.537890783246455</v>
      </c>
      <c r="G5588" s="168">
        <f t="shared" si="1210"/>
        <v>435717.07126819703</v>
      </c>
      <c r="H5588" s="168">
        <f t="shared" si="1211"/>
        <v>271310.33852408634</v>
      </c>
      <c r="I5588" s="169">
        <f t="shared" si="1212"/>
        <v>707027.40979228332</v>
      </c>
      <c r="J5588" s="169">
        <f t="shared" si="1214"/>
        <v>660623.28636417619</v>
      </c>
      <c r="K5588" s="95"/>
      <c r="L5588" s="265">
        <f t="shared" si="1213"/>
        <v>271017.50484998757</v>
      </c>
      <c r="M5588" s="265">
        <f>$G5588*NonHospFrac+theModel!$H5588*NonHospFrac</f>
        <v>436009.90494229581</v>
      </c>
      <c r="N5588" s="266">
        <f t="shared" si="1215"/>
        <v>707027.40979228332</v>
      </c>
      <c r="O5588" s="159"/>
      <c r="P5588" s="265">
        <f t="shared" si="1216"/>
        <v>253229.89213221494</v>
      </c>
      <c r="Q5588" s="265">
        <f t="shared" si="1217"/>
        <v>436008.35030062101</v>
      </c>
      <c r="R5588" s="266">
        <f t="shared" si="1218"/>
        <v>689238.24243283598</v>
      </c>
    </row>
    <row r="5589" spans="1:18" x14ac:dyDescent="0.3">
      <c r="A5589" s="82">
        <v>5558</v>
      </c>
      <c r="B5589" s="94">
        <f t="shared" si="1207"/>
        <v>1.3812885019637756E-46</v>
      </c>
      <c r="C5589" s="179">
        <f t="shared" si="1208"/>
        <v>1.3781725529933229E-46</v>
      </c>
      <c r="D5589" s="166">
        <f t="shared" si="1209"/>
        <v>2.2558277767625785E-3</v>
      </c>
      <c r="E5589" s="167">
        <f t="shared" si="1219"/>
        <v>24.291375447755232</v>
      </c>
      <c r="F5589" s="168">
        <f t="shared" si="1220"/>
        <v>12.540146611023218</v>
      </c>
      <c r="G5589" s="168">
        <f t="shared" si="1210"/>
        <v>435795.46584741044</v>
      </c>
      <c r="H5589" s="168">
        <f t="shared" si="1211"/>
        <v>271310.33852408634</v>
      </c>
      <c r="I5589" s="169">
        <f t="shared" si="1212"/>
        <v>707105.80437149678</v>
      </c>
      <c r="J5589" s="169">
        <f t="shared" si="1214"/>
        <v>660685.78815084405</v>
      </c>
      <c r="K5589" s="95"/>
      <c r="L5589" s="265">
        <f t="shared" si="1213"/>
        <v>271047.55503327318</v>
      </c>
      <c r="M5589" s="265">
        <f>$G5589*NonHospFrac+theModel!$H5589*NonHospFrac</f>
        <v>436058.2493382236</v>
      </c>
      <c r="N5589" s="266">
        <f t="shared" si="1215"/>
        <v>707105.80437149678</v>
      </c>
      <c r="O5589" s="159"/>
      <c r="P5589" s="265">
        <f t="shared" si="1216"/>
        <v>253253.85029569882</v>
      </c>
      <c r="Q5589" s="265">
        <f t="shared" si="1217"/>
        <v>436056.6946965488</v>
      </c>
      <c r="R5589" s="266">
        <f t="shared" si="1218"/>
        <v>689310.5449922476</v>
      </c>
    </row>
    <row r="5590" spans="1:18" x14ac:dyDescent="0.3">
      <c r="A5590" s="82">
        <v>5559</v>
      </c>
      <c r="B5590" s="94">
        <f t="shared" si="1207"/>
        <v>1.355485398370508E-46</v>
      </c>
      <c r="C5590" s="179">
        <f t="shared" si="1208"/>
        <v>1.3524276567578677E-46</v>
      </c>
      <c r="D5590" s="166">
        <f t="shared" si="1209"/>
        <v>2.2558277767625785E-3</v>
      </c>
      <c r="E5590" s="167">
        <f t="shared" si="1219"/>
        <v>24.291375447755232</v>
      </c>
      <c r="F5590" s="168">
        <f t="shared" si="1220"/>
        <v>12.54240243879998</v>
      </c>
      <c r="G5590" s="168">
        <f t="shared" si="1210"/>
        <v>435873.8604266239</v>
      </c>
      <c r="H5590" s="168">
        <f t="shared" si="1211"/>
        <v>271310.33852408634</v>
      </c>
      <c r="I5590" s="169">
        <f t="shared" si="1212"/>
        <v>707184.19895071024</v>
      </c>
      <c r="J5590" s="169">
        <f t="shared" si="1214"/>
        <v>660748.28738981602</v>
      </c>
      <c r="K5590" s="95"/>
      <c r="L5590" s="265">
        <f t="shared" si="1213"/>
        <v>271077.60521655873</v>
      </c>
      <c r="M5590" s="265">
        <f>$G5590*NonHospFrac+theModel!$H5590*NonHospFrac</f>
        <v>436106.59373415151</v>
      </c>
      <c r="N5590" s="266">
        <f t="shared" si="1215"/>
        <v>707184.19895071024</v>
      </c>
      <c r="O5590" s="159"/>
      <c r="P5590" s="265">
        <f t="shared" si="1216"/>
        <v>253277.80748260077</v>
      </c>
      <c r="Q5590" s="265">
        <f t="shared" si="1217"/>
        <v>436105.03909247671</v>
      </c>
      <c r="R5590" s="266">
        <f t="shared" si="1218"/>
        <v>689382.84657507751</v>
      </c>
    </row>
    <row r="5591" spans="1:18" x14ac:dyDescent="0.3">
      <c r="A5591" s="82">
        <v>5560</v>
      </c>
      <c r="B5591" s="94">
        <f t="shared" si="1207"/>
        <v>1.3301643086028087E-46</v>
      </c>
      <c r="C5591" s="179">
        <f t="shared" si="1208"/>
        <v>1.3271636870078042E-46</v>
      </c>
      <c r="D5591" s="166">
        <f t="shared" si="1209"/>
        <v>2.2558277767625785E-3</v>
      </c>
      <c r="E5591" s="167">
        <f t="shared" si="1219"/>
        <v>24.291375447755232</v>
      </c>
      <c r="F5591" s="168">
        <f t="shared" si="1220"/>
        <v>12.544658266576743</v>
      </c>
      <c r="G5591" s="168">
        <f t="shared" si="1210"/>
        <v>435952.2550058373</v>
      </c>
      <c r="H5591" s="168">
        <f t="shared" si="1211"/>
        <v>271310.33852408634</v>
      </c>
      <c r="I5591" s="169">
        <f t="shared" si="1212"/>
        <v>707262.59352992359</v>
      </c>
      <c r="J5591" s="169">
        <f t="shared" si="1214"/>
        <v>660810.78408119583</v>
      </c>
      <c r="K5591" s="95"/>
      <c r="L5591" s="265">
        <f t="shared" si="1213"/>
        <v>271107.65539984428</v>
      </c>
      <c r="M5591" s="265">
        <f>$G5591*NonHospFrac+theModel!$H5591*NonHospFrac</f>
        <v>436154.9381300793</v>
      </c>
      <c r="N5591" s="266">
        <f t="shared" si="1215"/>
        <v>707262.59352992359</v>
      </c>
      <c r="O5591" s="159"/>
      <c r="P5591" s="265">
        <f t="shared" si="1216"/>
        <v>253301.76369296058</v>
      </c>
      <c r="Q5591" s="265">
        <f t="shared" si="1217"/>
        <v>436153.38348840451</v>
      </c>
      <c r="R5591" s="266">
        <f t="shared" si="1218"/>
        <v>689455.14718136506</v>
      </c>
    </row>
    <row r="5592" spans="1:18" x14ac:dyDescent="0.3">
      <c r="A5592" s="82">
        <v>5561</v>
      </c>
      <c r="B5592" s="94">
        <f t="shared" si="1207"/>
        <v>1.3053162284210441E-46</v>
      </c>
      <c r="C5592" s="179">
        <f t="shared" si="1208"/>
        <v>1.3023716598155129E-46</v>
      </c>
      <c r="D5592" s="166">
        <f t="shared" si="1209"/>
        <v>2.2558277767625785E-3</v>
      </c>
      <c r="E5592" s="167">
        <f t="shared" si="1219"/>
        <v>24.291375447755232</v>
      </c>
      <c r="F5592" s="168">
        <f t="shared" si="1220"/>
        <v>12.546914094353506</v>
      </c>
      <c r="G5592" s="168">
        <f t="shared" si="1210"/>
        <v>436030.64958505071</v>
      </c>
      <c r="H5592" s="168">
        <f t="shared" si="1211"/>
        <v>271310.33852408634</v>
      </c>
      <c r="I5592" s="169">
        <f t="shared" si="1212"/>
        <v>707340.98810913705</v>
      </c>
      <c r="J5592" s="169">
        <f t="shared" si="1214"/>
        <v>660873.27822508756</v>
      </c>
      <c r="K5592" s="95"/>
      <c r="L5592" s="265">
        <f t="shared" si="1213"/>
        <v>271137.70558312989</v>
      </c>
      <c r="M5592" s="265">
        <f>$G5592*NonHospFrac+theModel!$H5592*NonHospFrac</f>
        <v>436203.28252600715</v>
      </c>
      <c r="N5592" s="266">
        <f t="shared" si="1215"/>
        <v>707340.98810913705</v>
      </c>
      <c r="O5592" s="159"/>
      <c r="P5592" s="265">
        <f t="shared" si="1216"/>
        <v>253325.71892681817</v>
      </c>
      <c r="Q5592" s="265">
        <f t="shared" si="1217"/>
        <v>436201.72788433236</v>
      </c>
      <c r="R5592" s="266">
        <f t="shared" si="1218"/>
        <v>689527.44681115053</v>
      </c>
    </row>
    <row r="5593" spans="1:18" x14ac:dyDescent="0.3">
      <c r="A5593" s="82">
        <v>5562</v>
      </c>
      <c r="B5593" s="94">
        <f t="shared" si="1207"/>
        <v>1.2809323217889124E-46</v>
      </c>
      <c r="C5593" s="179">
        <f t="shared" si="1208"/>
        <v>1.2780427590772681E-46</v>
      </c>
      <c r="D5593" s="166">
        <f t="shared" si="1209"/>
        <v>2.2558277767625785E-3</v>
      </c>
      <c r="E5593" s="167">
        <f t="shared" si="1219"/>
        <v>24.291375447755232</v>
      </c>
      <c r="F5593" s="168">
        <f t="shared" si="1220"/>
        <v>12.549169922130268</v>
      </c>
      <c r="G5593" s="168">
        <f t="shared" si="1210"/>
        <v>436109.04416426417</v>
      </c>
      <c r="H5593" s="168">
        <f t="shared" si="1211"/>
        <v>271310.33852408634</v>
      </c>
      <c r="I5593" s="169">
        <f t="shared" si="1212"/>
        <v>707419.38268835051</v>
      </c>
      <c r="J5593" s="169">
        <f t="shared" si="1214"/>
        <v>660935.76982159505</v>
      </c>
      <c r="K5593" s="95"/>
      <c r="L5593" s="265">
        <f t="shared" si="1213"/>
        <v>271167.7557664155</v>
      </c>
      <c r="M5593" s="265">
        <f>$G5593*NonHospFrac+theModel!$H5593*NonHospFrac</f>
        <v>436251.62692193501</v>
      </c>
      <c r="N5593" s="266">
        <f t="shared" si="1215"/>
        <v>707419.38268835051</v>
      </c>
      <c r="O5593" s="159"/>
      <c r="P5593" s="265">
        <f t="shared" si="1216"/>
        <v>253349.67318421326</v>
      </c>
      <c r="Q5593" s="265">
        <f t="shared" si="1217"/>
        <v>436250.07228026021</v>
      </c>
      <c r="R5593" s="266">
        <f t="shared" si="1218"/>
        <v>689599.7454644735</v>
      </c>
    </row>
    <row r="5594" spans="1:18" x14ac:dyDescent="0.3">
      <c r="A5594" s="82">
        <v>5563</v>
      </c>
      <c r="B5594" s="94">
        <f t="shared" si="1207"/>
        <v>1.2570039177313285E-46</v>
      </c>
      <c r="C5594" s="179">
        <f t="shared" si="1208"/>
        <v>1.2541683333782108E-46</v>
      </c>
      <c r="D5594" s="166">
        <f t="shared" si="1209"/>
        <v>2.2558277767625785E-3</v>
      </c>
      <c r="E5594" s="167">
        <f t="shared" si="1219"/>
        <v>24.291375447755232</v>
      </c>
      <c r="F5594" s="168">
        <f t="shared" si="1220"/>
        <v>12.551425749907031</v>
      </c>
      <c r="G5594" s="168">
        <f t="shared" si="1210"/>
        <v>436187.43874347757</v>
      </c>
      <c r="H5594" s="168">
        <f t="shared" si="1211"/>
        <v>271310.33852408634</v>
      </c>
      <c r="I5594" s="169">
        <f t="shared" si="1212"/>
        <v>707497.77726756386</v>
      </c>
      <c r="J5594" s="169">
        <f t="shared" si="1214"/>
        <v>660998.25887082191</v>
      </c>
      <c r="K5594" s="95"/>
      <c r="L5594" s="265">
        <f t="shared" si="1213"/>
        <v>271197.80594970105</v>
      </c>
      <c r="M5594" s="265">
        <f>$G5594*NonHospFrac+theModel!$H5594*NonHospFrac</f>
        <v>436299.97131786286</v>
      </c>
      <c r="N5594" s="266">
        <f t="shared" si="1215"/>
        <v>707497.77726756386</v>
      </c>
      <c r="O5594" s="159"/>
      <c r="P5594" s="265">
        <f t="shared" si="1216"/>
        <v>253373.6264651856</v>
      </c>
      <c r="Q5594" s="265">
        <f t="shared" si="1217"/>
        <v>436298.41667618806</v>
      </c>
      <c r="R5594" s="266">
        <f t="shared" si="1218"/>
        <v>689672.04314137367</v>
      </c>
    </row>
    <row r="5595" spans="1:18" x14ac:dyDescent="0.3">
      <c r="A5595" s="82">
        <v>5564</v>
      </c>
      <c r="B5595" s="94">
        <f t="shared" si="1207"/>
        <v>1.233522507251021E-46</v>
      </c>
      <c r="C5595" s="179">
        <f t="shared" si="1208"/>
        <v>1.2307398929159024E-46</v>
      </c>
      <c r="D5595" s="166">
        <f t="shared" si="1209"/>
        <v>2.2558277767625785E-3</v>
      </c>
      <c r="E5595" s="167">
        <f t="shared" si="1219"/>
        <v>24.291375447755232</v>
      </c>
      <c r="F5595" s="168">
        <f t="shared" si="1220"/>
        <v>12.553681577683793</v>
      </c>
      <c r="G5595" s="168">
        <f t="shared" si="1210"/>
        <v>436265.83332269097</v>
      </c>
      <c r="H5595" s="168">
        <f t="shared" si="1211"/>
        <v>271310.33852408634</v>
      </c>
      <c r="I5595" s="169">
        <f t="shared" si="1212"/>
        <v>707576.17184677732</v>
      </c>
      <c r="J5595" s="169">
        <f t="shared" si="1214"/>
        <v>661060.74537287222</v>
      </c>
      <c r="K5595" s="95"/>
      <c r="L5595" s="265">
        <f t="shared" si="1213"/>
        <v>271227.85613298661</v>
      </c>
      <c r="M5595" s="265">
        <f>$G5595*NonHospFrac+theModel!$H5595*NonHospFrac</f>
        <v>436348.31571379065</v>
      </c>
      <c r="N5595" s="266">
        <f t="shared" si="1215"/>
        <v>707576.1718467772</v>
      </c>
      <c r="O5595" s="159"/>
      <c r="P5595" s="265">
        <f t="shared" si="1216"/>
        <v>253397.57876977508</v>
      </c>
      <c r="Q5595" s="265">
        <f t="shared" si="1217"/>
        <v>436346.76107211586</v>
      </c>
      <c r="R5595" s="266">
        <f t="shared" si="1218"/>
        <v>689744.33984189096</v>
      </c>
    </row>
    <row r="5596" spans="1:18" x14ac:dyDescent="0.3">
      <c r="A5596" s="82">
        <v>5565</v>
      </c>
      <c r="B5596" s="94">
        <f t="shared" si="1207"/>
        <v>1.2104797403026259E-46</v>
      </c>
      <c r="C5596" s="179">
        <f t="shared" si="1208"/>
        <v>1.207749106481243E-46</v>
      </c>
      <c r="D5596" s="166">
        <f t="shared" si="1209"/>
        <v>2.2558277767625785E-3</v>
      </c>
      <c r="E5596" s="167">
        <f t="shared" si="1219"/>
        <v>24.291375447755232</v>
      </c>
      <c r="F5596" s="168">
        <f t="shared" si="1220"/>
        <v>12.555937405460556</v>
      </c>
      <c r="G5596" s="168">
        <f t="shared" si="1210"/>
        <v>436344.22790190444</v>
      </c>
      <c r="H5596" s="168">
        <f t="shared" si="1211"/>
        <v>271310.33852408634</v>
      </c>
      <c r="I5596" s="169">
        <f t="shared" si="1212"/>
        <v>707654.56642599078</v>
      </c>
      <c r="J5596" s="169">
        <f t="shared" si="1214"/>
        <v>661123.22932784969</v>
      </c>
      <c r="K5596" s="95"/>
      <c r="L5596" s="265">
        <f t="shared" si="1213"/>
        <v>271257.90631627222</v>
      </c>
      <c r="M5596" s="265">
        <f>$G5596*NonHospFrac+theModel!$H5596*NonHospFrac</f>
        <v>436396.66010971856</v>
      </c>
      <c r="N5596" s="266">
        <f t="shared" si="1215"/>
        <v>707654.56642599078</v>
      </c>
      <c r="O5596" s="159"/>
      <c r="P5596" s="265">
        <f t="shared" si="1216"/>
        <v>253421.5300980215</v>
      </c>
      <c r="Q5596" s="265">
        <f t="shared" si="1217"/>
        <v>436395.10546804377</v>
      </c>
      <c r="R5596" s="266">
        <f t="shared" si="1218"/>
        <v>689816.63556606532</v>
      </c>
    </row>
    <row r="5597" spans="1:18" x14ac:dyDescent="0.3">
      <c r="A5597" s="82">
        <v>5566</v>
      </c>
      <c r="B5597" s="94">
        <f t="shared" si="1207"/>
        <v>1.1878674228235827E-46</v>
      </c>
      <c r="C5597" s="179">
        <f t="shared" si="1208"/>
        <v>1.1851877984960658E-46</v>
      </c>
      <c r="D5597" s="166">
        <f t="shared" si="1209"/>
        <v>2.2558277767625785E-3</v>
      </c>
      <c r="E5597" s="167">
        <f t="shared" si="1219"/>
        <v>24.291375447755232</v>
      </c>
      <c r="F5597" s="168">
        <f t="shared" si="1220"/>
        <v>12.558193233237319</v>
      </c>
      <c r="G5597" s="168">
        <f t="shared" si="1210"/>
        <v>436422.62248111784</v>
      </c>
      <c r="H5597" s="168">
        <f t="shared" si="1211"/>
        <v>271310.33852408634</v>
      </c>
      <c r="I5597" s="169">
        <f t="shared" si="1212"/>
        <v>707732.96100520412</v>
      </c>
      <c r="J5597" s="169">
        <f t="shared" si="1214"/>
        <v>661185.71073585807</v>
      </c>
      <c r="K5597" s="95"/>
      <c r="L5597" s="265">
        <f t="shared" si="1213"/>
        <v>271287.95649955783</v>
      </c>
      <c r="M5597" s="265">
        <f>$G5597*NonHospFrac+theModel!$H5597*NonHospFrac</f>
        <v>436445.00450564636</v>
      </c>
      <c r="N5597" s="266">
        <f t="shared" si="1215"/>
        <v>707732.96100520412</v>
      </c>
      <c r="O5597" s="159"/>
      <c r="P5597" s="265">
        <f t="shared" si="1216"/>
        <v>253445.48044996464</v>
      </c>
      <c r="Q5597" s="265">
        <f t="shared" si="1217"/>
        <v>436443.44986397156</v>
      </c>
      <c r="R5597" s="266">
        <f t="shared" si="1218"/>
        <v>689888.9303139362</v>
      </c>
    </row>
    <row r="5598" spans="1:18" x14ac:dyDescent="0.3">
      <c r="A5598" s="82">
        <v>5567</v>
      </c>
      <c r="B5598" s="94">
        <f t="shared" si="1207"/>
        <v>1.165677513820046E-46</v>
      </c>
      <c r="C5598" s="179">
        <f t="shared" si="1208"/>
        <v>1.1630479461056232E-46</v>
      </c>
      <c r="D5598" s="166">
        <f t="shared" si="1209"/>
        <v>2.2558277767625785E-3</v>
      </c>
      <c r="E5598" s="167">
        <f t="shared" si="1219"/>
        <v>24.291375447755232</v>
      </c>
      <c r="F5598" s="168">
        <f t="shared" si="1220"/>
        <v>12.560449061014081</v>
      </c>
      <c r="G5598" s="168">
        <f t="shared" si="1210"/>
        <v>436501.01706033124</v>
      </c>
      <c r="H5598" s="168">
        <f t="shared" si="1211"/>
        <v>271310.33852408634</v>
      </c>
      <c r="I5598" s="169">
        <f t="shared" si="1212"/>
        <v>707811.35558441759</v>
      </c>
      <c r="J5598" s="169">
        <f t="shared" si="1214"/>
        <v>661248.1895970013</v>
      </c>
      <c r="K5598" s="95"/>
      <c r="L5598" s="265">
        <f t="shared" si="1213"/>
        <v>271318.00668284332</v>
      </c>
      <c r="M5598" s="265">
        <f>$G5598*NonHospFrac+theModel!$H5598*NonHospFrac</f>
        <v>436493.34890157421</v>
      </c>
      <c r="N5598" s="266">
        <f t="shared" si="1215"/>
        <v>707811.35558441747</v>
      </c>
      <c r="O5598" s="159"/>
      <c r="P5598" s="265">
        <f t="shared" si="1216"/>
        <v>253469.42982564418</v>
      </c>
      <c r="Q5598" s="265">
        <f t="shared" si="1217"/>
        <v>436491.79425989941</v>
      </c>
      <c r="R5598" s="266">
        <f t="shared" si="1218"/>
        <v>689961.22408554354</v>
      </c>
    </row>
    <row r="5599" spans="1:18" x14ac:dyDescent="0.3">
      <c r="A5599" s="82">
        <v>5568</v>
      </c>
      <c r="B5599" s="94">
        <f t="shared" ref="B5599:B5662" si="1221">Constant*EXP(PowerTerm*(A5599)/7)</f>
        <v>1.1439021225077628E-46</v>
      </c>
      <c r="C5599" s="179">
        <f t="shared" ref="C5599:C5662" si="1222">(1-theFloor)*B5599</f>
        <v>1.1413216763259121E-46</v>
      </c>
      <c r="D5599" s="166">
        <f t="shared" ref="D5599:D5662" si="1223">theFloor</f>
        <v>2.2558277767625785E-3</v>
      </c>
      <c r="E5599" s="167">
        <f t="shared" si="1219"/>
        <v>24.291375447755232</v>
      </c>
      <c r="F5599" s="168">
        <f t="shared" si="1220"/>
        <v>12.562704888790844</v>
      </c>
      <c r="G5599" s="168">
        <f t="shared" ref="G5599:G5662" si="1224">$B$22*F5599*totInfected/365.25</f>
        <v>436579.41163954465</v>
      </c>
      <c r="H5599" s="168">
        <f t="shared" ref="H5599:H5662" si="1225">lostQALYs_Injured*E5599*totInfected/365.25</f>
        <v>271310.33852408634</v>
      </c>
      <c r="I5599" s="169">
        <f t="shared" ref="I5599:I5662" si="1226">H5599+G5599</f>
        <v>707889.75016363105</v>
      </c>
      <c r="J5599" s="169">
        <f t="shared" si="1214"/>
        <v>661310.66591138311</v>
      </c>
      <c r="K5599" s="95"/>
      <c r="L5599" s="265">
        <f t="shared" ref="L5599:L5662" si="1227">$G5599*HospFrac+$H5599*HospFrac</f>
        <v>271348.05686612893</v>
      </c>
      <c r="M5599" s="265">
        <f>$G5599*NonHospFrac+theModel!$H5599*NonHospFrac</f>
        <v>436541.69329750206</v>
      </c>
      <c r="N5599" s="266">
        <f t="shared" si="1215"/>
        <v>707889.75016363105</v>
      </c>
      <c r="O5599" s="159"/>
      <c r="P5599" s="265">
        <f t="shared" si="1216"/>
        <v>253493.37822510011</v>
      </c>
      <c r="Q5599" s="265">
        <f t="shared" si="1217"/>
        <v>436540.13865582726</v>
      </c>
      <c r="R5599" s="266">
        <f t="shared" si="1218"/>
        <v>690033.51688092737</v>
      </c>
    </row>
    <row r="5600" spans="1:18" x14ac:dyDescent="0.3">
      <c r="A5600" s="82">
        <v>5569</v>
      </c>
      <c r="B5600" s="94">
        <f t="shared" si="1221"/>
        <v>1.122533505505822E-46</v>
      </c>
      <c r="C5600" s="179">
        <f t="shared" si="1222"/>
        <v>1.1200012632437553E-46</v>
      </c>
      <c r="D5600" s="166">
        <f t="shared" si="1223"/>
        <v>2.2558277767625785E-3</v>
      </c>
      <c r="E5600" s="167">
        <f t="shared" si="1219"/>
        <v>24.291375447755232</v>
      </c>
      <c r="F5600" s="168">
        <f t="shared" si="1220"/>
        <v>12.564960716567606</v>
      </c>
      <c r="G5600" s="168">
        <f t="shared" si="1224"/>
        <v>436657.80621875811</v>
      </c>
      <c r="H5600" s="168">
        <f t="shared" si="1225"/>
        <v>271310.33852408634</v>
      </c>
      <c r="I5600" s="169">
        <f t="shared" si="1226"/>
        <v>707968.14474284439</v>
      </c>
      <c r="J5600" s="169">
        <f t="shared" ref="J5600:J5663" si="1228">J5599+(I5600-I5599)/(1+discountDaily)^A5600</f>
        <v>661373.13967910735</v>
      </c>
      <c r="K5600" s="95"/>
      <c r="L5600" s="265">
        <f t="shared" si="1227"/>
        <v>271378.10704941454</v>
      </c>
      <c r="M5600" s="265">
        <f>$G5600*NonHospFrac+theModel!$H5600*NonHospFrac</f>
        <v>436590.03769342991</v>
      </c>
      <c r="N5600" s="266">
        <f t="shared" ref="N5600:N5663" si="1229">L5600+M5600</f>
        <v>707968.14474284439</v>
      </c>
      <c r="O5600" s="159"/>
      <c r="P5600" s="265">
        <f t="shared" ref="P5600:P5663" si="1230">P5599+(L5600-L5599)/(1+discountDaily)^A5600</f>
        <v>253517.32564837215</v>
      </c>
      <c r="Q5600" s="265">
        <f t="shared" ref="Q5600:Q5663" si="1231">Q5599+(M5600-M5599)/(1+discountDaily)^B5600</f>
        <v>436588.48305175512</v>
      </c>
      <c r="R5600" s="266">
        <f t="shared" ref="R5600:R5663" si="1232">P5600+Q5600</f>
        <v>690105.80870012729</v>
      </c>
    </row>
    <row r="5601" spans="1:18" x14ac:dyDescent="0.3">
      <c r="A5601" s="82">
        <v>5570</v>
      </c>
      <c r="B5601" s="94">
        <f t="shared" si="1221"/>
        <v>1.1015640640833533E-46</v>
      </c>
      <c r="C5601" s="179">
        <f t="shared" si="1222"/>
        <v>1.0990791252697107E-46</v>
      </c>
      <c r="D5601" s="166">
        <f t="shared" si="1223"/>
        <v>2.2558277767625785E-3</v>
      </c>
      <c r="E5601" s="167">
        <f t="shared" ref="E5601:E5664" si="1233">C5601+E5600</f>
        <v>24.291375447755232</v>
      </c>
      <c r="F5601" s="168">
        <f t="shared" ref="F5601:F5664" si="1234">D5601+F5600</f>
        <v>12.567216544344369</v>
      </c>
      <c r="G5601" s="168">
        <f t="shared" si="1224"/>
        <v>436736.20079797151</v>
      </c>
      <c r="H5601" s="168">
        <f t="shared" si="1225"/>
        <v>271310.33852408634</v>
      </c>
      <c r="I5601" s="169">
        <f t="shared" si="1226"/>
        <v>708046.53932205786</v>
      </c>
      <c r="J5601" s="169">
        <f t="shared" si="1228"/>
        <v>661435.61090027785</v>
      </c>
      <c r="K5601" s="95"/>
      <c r="L5601" s="265">
        <f t="shared" si="1227"/>
        <v>271408.15723270009</v>
      </c>
      <c r="M5601" s="265">
        <f>$G5601*NonHospFrac+theModel!$H5601*NonHospFrac</f>
        <v>436638.38208935776</v>
      </c>
      <c r="N5601" s="266">
        <f t="shared" si="1229"/>
        <v>708046.53932205786</v>
      </c>
      <c r="O5601" s="159"/>
      <c r="P5601" s="265">
        <f t="shared" si="1230"/>
        <v>253541.27209550003</v>
      </c>
      <c r="Q5601" s="265">
        <f t="shared" si="1231"/>
        <v>436636.82744768297</v>
      </c>
      <c r="R5601" s="266">
        <f t="shared" si="1232"/>
        <v>690178.09954318299</v>
      </c>
    </row>
    <row r="5602" spans="1:18" x14ac:dyDescent="0.3">
      <c r="A5602" s="82">
        <v>5571</v>
      </c>
      <c r="B5602" s="94">
        <f t="shared" si="1221"/>
        <v>1.0809863414571425E-46</v>
      </c>
      <c r="C5602" s="179">
        <f t="shared" si="1222"/>
        <v>1.0785478224417825E-46</v>
      </c>
      <c r="D5602" s="166">
        <f t="shared" si="1223"/>
        <v>2.2558277767625785E-3</v>
      </c>
      <c r="E5602" s="167">
        <f t="shared" si="1233"/>
        <v>24.291375447755232</v>
      </c>
      <c r="F5602" s="168">
        <f t="shared" si="1234"/>
        <v>12.569472372121131</v>
      </c>
      <c r="G5602" s="168">
        <f t="shared" si="1224"/>
        <v>436814.59537718492</v>
      </c>
      <c r="H5602" s="168">
        <f t="shared" si="1225"/>
        <v>271310.33852408634</v>
      </c>
      <c r="I5602" s="169">
        <f t="shared" si="1226"/>
        <v>708124.93390127132</v>
      </c>
      <c r="J5602" s="169">
        <f t="shared" si="1228"/>
        <v>661498.07957499847</v>
      </c>
      <c r="K5602" s="95"/>
      <c r="L5602" s="265">
        <f t="shared" si="1227"/>
        <v>271438.20741598564</v>
      </c>
      <c r="M5602" s="265">
        <f>$G5602*NonHospFrac+theModel!$H5602*NonHospFrac</f>
        <v>436686.72648528556</v>
      </c>
      <c r="N5602" s="266">
        <f t="shared" si="1229"/>
        <v>708124.9339012712</v>
      </c>
      <c r="O5602" s="159"/>
      <c r="P5602" s="265">
        <f t="shared" si="1230"/>
        <v>253565.21756652356</v>
      </c>
      <c r="Q5602" s="265">
        <f t="shared" si="1231"/>
        <v>436685.17184361076</v>
      </c>
      <c r="R5602" s="266">
        <f t="shared" si="1232"/>
        <v>690250.38941013429</v>
      </c>
    </row>
    <row r="5603" spans="1:18" x14ac:dyDescent="0.3">
      <c r="A5603" s="82">
        <v>5572</v>
      </c>
      <c r="B5603" s="94">
        <f t="shared" si="1221"/>
        <v>1.0607930201402344E-46</v>
      </c>
      <c r="C5603" s="179">
        <f t="shared" si="1222"/>
        <v>1.0584000537800061E-46</v>
      </c>
      <c r="D5603" s="166">
        <f t="shared" si="1223"/>
        <v>2.2558277767625785E-3</v>
      </c>
      <c r="E5603" s="167">
        <f t="shared" si="1233"/>
        <v>24.291375447755232</v>
      </c>
      <c r="F5603" s="168">
        <f t="shared" si="1234"/>
        <v>12.571728199897894</v>
      </c>
      <c r="G5603" s="168">
        <f t="shared" si="1224"/>
        <v>436892.98995639838</v>
      </c>
      <c r="H5603" s="168">
        <f t="shared" si="1225"/>
        <v>271310.33852408634</v>
      </c>
      <c r="I5603" s="169">
        <f t="shared" si="1226"/>
        <v>708203.32848048466</v>
      </c>
      <c r="J5603" s="169">
        <f t="shared" si="1228"/>
        <v>661560.5457033728</v>
      </c>
      <c r="K5603" s="95"/>
      <c r="L5603" s="265">
        <f t="shared" si="1227"/>
        <v>271468.25759927125</v>
      </c>
      <c r="M5603" s="265">
        <f>$G5603*NonHospFrac+theModel!$H5603*NonHospFrac</f>
        <v>436735.07088121341</v>
      </c>
      <c r="N5603" s="266">
        <f t="shared" si="1229"/>
        <v>708203.32848048466</v>
      </c>
      <c r="O5603" s="159"/>
      <c r="P5603" s="265">
        <f t="shared" si="1230"/>
        <v>253589.16206148261</v>
      </c>
      <c r="Q5603" s="265">
        <f t="shared" si="1231"/>
        <v>436733.51623953861</v>
      </c>
      <c r="R5603" s="266">
        <f t="shared" si="1232"/>
        <v>690322.67830102122</v>
      </c>
    </row>
    <row r="5604" spans="1:18" x14ac:dyDescent="0.3">
      <c r="A5604" s="82">
        <v>5573</v>
      </c>
      <c r="B5604" s="94">
        <f t="shared" si="1221"/>
        <v>1.0409769193395692E-46</v>
      </c>
      <c r="C5604" s="179">
        <f t="shared" si="1222"/>
        <v>1.0386286546899543E-46</v>
      </c>
      <c r="D5604" s="166">
        <f t="shared" si="1223"/>
        <v>2.2558277767625785E-3</v>
      </c>
      <c r="E5604" s="167">
        <f t="shared" si="1233"/>
        <v>24.291375447755232</v>
      </c>
      <c r="F5604" s="168">
        <f t="shared" si="1234"/>
        <v>12.573984027674657</v>
      </c>
      <c r="G5604" s="168">
        <f t="shared" si="1224"/>
        <v>436971.38453561178</v>
      </c>
      <c r="H5604" s="168">
        <f t="shared" si="1225"/>
        <v>271310.33852408634</v>
      </c>
      <c r="I5604" s="169">
        <f t="shared" si="1226"/>
        <v>708281.72305969812</v>
      </c>
      <c r="J5604" s="169">
        <f t="shared" si="1228"/>
        <v>661623.00928550481</v>
      </c>
      <c r="K5604" s="95"/>
      <c r="L5604" s="265">
        <f t="shared" si="1227"/>
        <v>271498.30778255686</v>
      </c>
      <c r="M5604" s="265">
        <f>$G5604*NonHospFrac+theModel!$H5604*NonHospFrac</f>
        <v>436783.41527714126</v>
      </c>
      <c r="N5604" s="266">
        <f t="shared" si="1229"/>
        <v>708281.72305969812</v>
      </c>
      <c r="O5604" s="159"/>
      <c r="P5604" s="265">
        <f t="shared" si="1230"/>
        <v>253613.10558041692</v>
      </c>
      <c r="Q5604" s="265">
        <f t="shared" si="1231"/>
        <v>436781.86063546647</v>
      </c>
      <c r="R5604" s="266">
        <f t="shared" si="1232"/>
        <v>690394.96621588338</v>
      </c>
    </row>
    <row r="5605" spans="1:18" x14ac:dyDescent="0.3">
      <c r="A5605" s="82">
        <v>5574</v>
      </c>
      <c r="B5605" s="94">
        <f t="shared" si="1221"/>
        <v>1.0215309924027185E-46</v>
      </c>
      <c r="C5605" s="179">
        <f t="shared" si="1222"/>
        <v>1.0192265944152326E-46</v>
      </c>
      <c r="D5605" s="166">
        <f t="shared" si="1223"/>
        <v>2.2558277767625785E-3</v>
      </c>
      <c r="E5605" s="167">
        <f t="shared" si="1233"/>
        <v>24.291375447755232</v>
      </c>
      <c r="F5605" s="168">
        <f t="shared" si="1234"/>
        <v>12.576239855451419</v>
      </c>
      <c r="G5605" s="168">
        <f t="shared" si="1224"/>
        <v>437049.77911482519</v>
      </c>
      <c r="H5605" s="168">
        <f t="shared" si="1225"/>
        <v>271310.33852408634</v>
      </c>
      <c r="I5605" s="169">
        <f t="shared" si="1226"/>
        <v>708360.11763891159</v>
      </c>
      <c r="J5605" s="169">
        <f t="shared" si="1228"/>
        <v>661685.47032149823</v>
      </c>
      <c r="K5605" s="95"/>
      <c r="L5605" s="265">
        <f t="shared" si="1227"/>
        <v>271528.35796584241</v>
      </c>
      <c r="M5605" s="265">
        <f>$G5605*NonHospFrac+theModel!$H5605*NonHospFrac</f>
        <v>436831.75967306911</v>
      </c>
      <c r="N5605" s="266">
        <f t="shared" si="1229"/>
        <v>708360.11763891159</v>
      </c>
      <c r="O5605" s="159"/>
      <c r="P5605" s="265">
        <f t="shared" si="1230"/>
        <v>253637.0481233662</v>
      </c>
      <c r="Q5605" s="265">
        <f t="shared" si="1231"/>
        <v>436830.20503139432</v>
      </c>
      <c r="R5605" s="266">
        <f t="shared" si="1232"/>
        <v>690467.25315476046</v>
      </c>
    </row>
    <row r="5606" spans="1:18" x14ac:dyDescent="0.3">
      <c r="A5606" s="82">
        <v>5575</v>
      </c>
      <c r="B5606" s="94">
        <f t="shared" si="1221"/>
        <v>1.0024483243118409E-46</v>
      </c>
      <c r="C5606" s="179">
        <f t="shared" si="1222"/>
        <v>1.0001869735370891E-46</v>
      </c>
      <c r="D5606" s="166">
        <f t="shared" si="1223"/>
        <v>2.2558277767625785E-3</v>
      </c>
      <c r="E5606" s="167">
        <f t="shared" si="1233"/>
        <v>24.291375447755232</v>
      </c>
      <c r="F5606" s="168">
        <f t="shared" si="1234"/>
        <v>12.578495683228182</v>
      </c>
      <c r="G5606" s="168">
        <f t="shared" si="1224"/>
        <v>437128.17369403865</v>
      </c>
      <c r="H5606" s="168">
        <f t="shared" si="1225"/>
        <v>271310.33852408634</v>
      </c>
      <c r="I5606" s="169">
        <f t="shared" si="1226"/>
        <v>708438.51221812493</v>
      </c>
      <c r="J5606" s="169">
        <f t="shared" si="1228"/>
        <v>661747.92881145678</v>
      </c>
      <c r="K5606" s="95"/>
      <c r="L5606" s="265">
        <f t="shared" si="1227"/>
        <v>271558.40814912796</v>
      </c>
      <c r="M5606" s="265">
        <f>$G5606*NonHospFrac+theModel!$H5606*NonHospFrac</f>
        <v>436880.10406899697</v>
      </c>
      <c r="N5606" s="266">
        <f t="shared" si="1229"/>
        <v>708438.51221812493</v>
      </c>
      <c r="O5606" s="159"/>
      <c r="P5606" s="265">
        <f t="shared" si="1230"/>
        <v>253660.9896903703</v>
      </c>
      <c r="Q5606" s="265">
        <f t="shared" si="1231"/>
        <v>436878.54942732217</v>
      </c>
      <c r="R5606" s="266">
        <f t="shared" si="1232"/>
        <v>690539.5391176925</v>
      </c>
    </row>
    <row r="5607" spans="1:18" x14ac:dyDescent="0.3">
      <c r="A5607" s="82">
        <v>5576</v>
      </c>
      <c r="B5607" s="94">
        <f t="shared" si="1221"/>
        <v>9.8372212922491816E-47</v>
      </c>
      <c r="C5607" s="179">
        <f t="shared" si="1222"/>
        <v>9.8150302152119656E-47</v>
      </c>
      <c r="D5607" s="166">
        <f t="shared" si="1223"/>
        <v>2.2558277767625785E-3</v>
      </c>
      <c r="E5607" s="167">
        <f t="shared" si="1233"/>
        <v>24.291375447755232</v>
      </c>
      <c r="F5607" s="168">
        <f t="shared" si="1234"/>
        <v>12.580751511004944</v>
      </c>
      <c r="G5607" s="168">
        <f t="shared" si="1224"/>
        <v>437206.56827325205</v>
      </c>
      <c r="H5607" s="168">
        <f t="shared" si="1225"/>
        <v>271310.33852408634</v>
      </c>
      <c r="I5607" s="169">
        <f t="shared" si="1226"/>
        <v>708516.90679733839</v>
      </c>
      <c r="J5607" s="169">
        <f t="shared" si="1228"/>
        <v>661810.38475548441</v>
      </c>
      <c r="K5607" s="95"/>
      <c r="L5607" s="265">
        <f t="shared" si="1227"/>
        <v>271588.45833241357</v>
      </c>
      <c r="M5607" s="265">
        <f>$G5607*NonHospFrac+theModel!$H5607*NonHospFrac</f>
        <v>436928.44846492482</v>
      </c>
      <c r="N5607" s="266">
        <f t="shared" si="1229"/>
        <v>708516.90679733839</v>
      </c>
      <c r="O5607" s="159"/>
      <c r="P5607" s="265">
        <f t="shared" si="1230"/>
        <v>253684.93028146905</v>
      </c>
      <c r="Q5607" s="265">
        <f t="shared" si="1231"/>
        <v>436926.89382325002</v>
      </c>
      <c r="R5607" s="266">
        <f t="shared" si="1232"/>
        <v>690611.8241047191</v>
      </c>
    </row>
    <row r="5608" spans="1:18" x14ac:dyDescent="0.3">
      <c r="A5608" s="82">
        <v>5577</v>
      </c>
      <c r="B5608" s="94">
        <f t="shared" si="1221"/>
        <v>9.6534574806249334E-47</v>
      </c>
      <c r="C5608" s="179">
        <f t="shared" si="1222"/>
        <v>9.6316809430983425E-47</v>
      </c>
      <c r="D5608" s="166">
        <f t="shared" si="1223"/>
        <v>2.2558277767625785E-3</v>
      </c>
      <c r="E5608" s="167">
        <f t="shared" si="1233"/>
        <v>24.291375447755232</v>
      </c>
      <c r="F5608" s="168">
        <f t="shared" si="1234"/>
        <v>12.583007338781707</v>
      </c>
      <c r="G5608" s="168">
        <f t="shared" si="1224"/>
        <v>437284.96285246545</v>
      </c>
      <c r="H5608" s="168">
        <f t="shared" si="1225"/>
        <v>271310.33852408634</v>
      </c>
      <c r="I5608" s="169">
        <f t="shared" si="1226"/>
        <v>708595.30137655186</v>
      </c>
      <c r="J5608" s="169">
        <f t="shared" si="1228"/>
        <v>661872.83815368486</v>
      </c>
      <c r="K5608" s="95"/>
      <c r="L5608" s="265">
        <f t="shared" si="1227"/>
        <v>271618.50851569918</v>
      </c>
      <c r="M5608" s="265">
        <f>$G5608*NonHospFrac+theModel!$H5608*NonHospFrac</f>
        <v>436976.79286085261</v>
      </c>
      <c r="N5608" s="266">
        <f t="shared" si="1229"/>
        <v>708595.30137655186</v>
      </c>
      <c r="O5608" s="159"/>
      <c r="P5608" s="265">
        <f t="shared" si="1230"/>
        <v>253708.86989670215</v>
      </c>
      <c r="Q5608" s="265">
        <f t="shared" si="1231"/>
        <v>436975.23821917782</v>
      </c>
      <c r="R5608" s="266">
        <f t="shared" si="1232"/>
        <v>690684.10811587994</v>
      </c>
    </row>
    <row r="5609" spans="1:18" x14ac:dyDescent="0.3">
      <c r="A5609" s="82">
        <v>5578</v>
      </c>
      <c r="B5609" s="94">
        <f t="shared" si="1221"/>
        <v>9.4731264613977215E-47</v>
      </c>
      <c r="C5609" s="179">
        <f t="shared" si="1222"/>
        <v>9.4517567195933162E-47</v>
      </c>
      <c r="D5609" s="166">
        <f t="shared" si="1223"/>
        <v>2.2558277767625785E-3</v>
      </c>
      <c r="E5609" s="167">
        <f t="shared" si="1233"/>
        <v>24.291375447755232</v>
      </c>
      <c r="F5609" s="168">
        <f t="shared" si="1234"/>
        <v>12.58526316655847</v>
      </c>
      <c r="G5609" s="168">
        <f t="shared" si="1224"/>
        <v>437363.35743167886</v>
      </c>
      <c r="H5609" s="168">
        <f t="shared" si="1225"/>
        <v>271310.33852408634</v>
      </c>
      <c r="I5609" s="169">
        <f t="shared" si="1226"/>
        <v>708673.6959557652</v>
      </c>
      <c r="J5609" s="169">
        <f t="shared" si="1228"/>
        <v>661935.28900616174</v>
      </c>
      <c r="K5609" s="95"/>
      <c r="L5609" s="265">
        <f t="shared" si="1227"/>
        <v>271648.55869898468</v>
      </c>
      <c r="M5609" s="265">
        <f>$G5609*NonHospFrac+theModel!$H5609*NonHospFrac</f>
        <v>437025.13725678046</v>
      </c>
      <c r="N5609" s="266">
        <f t="shared" si="1229"/>
        <v>708673.6959557652</v>
      </c>
      <c r="O5609" s="159"/>
      <c r="P5609" s="265">
        <f t="shared" si="1230"/>
        <v>253732.80853610931</v>
      </c>
      <c r="Q5609" s="265">
        <f t="shared" si="1231"/>
        <v>437023.58261510567</v>
      </c>
      <c r="R5609" s="266">
        <f t="shared" si="1232"/>
        <v>690756.39115121495</v>
      </c>
    </row>
    <row r="5610" spans="1:18" x14ac:dyDescent="0.3">
      <c r="A5610" s="82">
        <v>5579</v>
      </c>
      <c r="B5610" s="94">
        <f t="shared" si="1221"/>
        <v>9.2961641084295513E-47</v>
      </c>
      <c r="C5610" s="179">
        <f t="shared" si="1222"/>
        <v>9.2751935632164119E-47</v>
      </c>
      <c r="D5610" s="166">
        <f t="shared" si="1223"/>
        <v>2.2558277767625785E-3</v>
      </c>
      <c r="E5610" s="167">
        <f t="shared" si="1233"/>
        <v>24.291375447755232</v>
      </c>
      <c r="F5610" s="168">
        <f t="shared" si="1234"/>
        <v>12.587518994335232</v>
      </c>
      <c r="G5610" s="168">
        <f t="shared" si="1224"/>
        <v>437441.75201089232</v>
      </c>
      <c r="H5610" s="168">
        <f t="shared" si="1225"/>
        <v>271310.33852408634</v>
      </c>
      <c r="I5610" s="169">
        <f t="shared" si="1226"/>
        <v>708752.09053497866</v>
      </c>
      <c r="J5610" s="169">
        <f t="shared" si="1228"/>
        <v>661997.737313019</v>
      </c>
      <c r="K5610" s="95"/>
      <c r="L5610" s="265">
        <f t="shared" si="1227"/>
        <v>271678.60888227029</v>
      </c>
      <c r="M5610" s="265">
        <f>$G5610*NonHospFrac+theModel!$H5610*NonHospFrac</f>
        <v>437073.48165270832</v>
      </c>
      <c r="N5610" s="266">
        <f t="shared" si="1229"/>
        <v>708752.09053497855</v>
      </c>
      <c r="O5610" s="159"/>
      <c r="P5610" s="265">
        <f t="shared" si="1230"/>
        <v>253756.74619973052</v>
      </c>
      <c r="Q5610" s="265">
        <f t="shared" si="1231"/>
        <v>437071.92701103352</v>
      </c>
      <c r="R5610" s="266">
        <f t="shared" si="1232"/>
        <v>690828.67321076407</v>
      </c>
    </row>
    <row r="5611" spans="1:18" x14ac:dyDescent="0.3">
      <c r="A5611" s="82">
        <v>5580</v>
      </c>
      <c r="B5611" s="94">
        <f t="shared" si="1221"/>
        <v>9.1225074934870707E-47</v>
      </c>
      <c r="C5611" s="179">
        <f t="shared" si="1222"/>
        <v>9.1019286876895386E-47</v>
      </c>
      <c r="D5611" s="166">
        <f t="shared" si="1223"/>
        <v>2.2558277767625785E-3</v>
      </c>
      <c r="E5611" s="167">
        <f t="shared" si="1233"/>
        <v>24.291375447755232</v>
      </c>
      <c r="F5611" s="168">
        <f t="shared" si="1234"/>
        <v>12.589774822111995</v>
      </c>
      <c r="G5611" s="168">
        <f t="shared" si="1224"/>
        <v>437520.14659010572</v>
      </c>
      <c r="H5611" s="168">
        <f t="shared" si="1225"/>
        <v>271310.33852408634</v>
      </c>
      <c r="I5611" s="169">
        <f t="shared" si="1226"/>
        <v>708830.48511419212</v>
      </c>
      <c r="J5611" s="169">
        <f t="shared" si="1228"/>
        <v>662060.18307436036</v>
      </c>
      <c r="K5611" s="95"/>
      <c r="L5611" s="265">
        <f t="shared" si="1227"/>
        <v>271708.6590655559</v>
      </c>
      <c r="M5611" s="265">
        <f>$G5611*NonHospFrac+theModel!$H5611*NonHospFrac</f>
        <v>437121.82604863617</v>
      </c>
      <c r="N5611" s="266">
        <f t="shared" si="1229"/>
        <v>708830.48511419212</v>
      </c>
      <c r="O5611" s="159"/>
      <c r="P5611" s="265">
        <f t="shared" si="1230"/>
        <v>253780.68288760542</v>
      </c>
      <c r="Q5611" s="265">
        <f t="shared" si="1231"/>
        <v>437120.27140696137</v>
      </c>
      <c r="R5611" s="266">
        <f t="shared" si="1232"/>
        <v>690900.95429456676</v>
      </c>
    </row>
    <row r="5612" spans="1:18" x14ac:dyDescent="0.3">
      <c r="A5612" s="82">
        <v>5581</v>
      </c>
      <c r="B5612" s="94">
        <f t="shared" si="1221"/>
        <v>8.9520948638662622E-47</v>
      </c>
      <c r="C5612" s="179">
        <f t="shared" si="1222"/>
        <v>8.9319004796121395E-47</v>
      </c>
      <c r="D5612" s="166">
        <f t="shared" si="1223"/>
        <v>2.2558277767625785E-3</v>
      </c>
      <c r="E5612" s="167">
        <f t="shared" si="1233"/>
        <v>24.291375447755232</v>
      </c>
      <c r="F5612" s="168">
        <f t="shared" si="1234"/>
        <v>12.592030649888757</v>
      </c>
      <c r="G5612" s="168">
        <f t="shared" si="1224"/>
        <v>437598.54116931913</v>
      </c>
      <c r="H5612" s="168">
        <f t="shared" si="1225"/>
        <v>271310.33852408634</v>
      </c>
      <c r="I5612" s="169">
        <f t="shared" si="1226"/>
        <v>708908.87969340547</v>
      </c>
      <c r="J5612" s="169">
        <f t="shared" si="1228"/>
        <v>662122.62629028945</v>
      </c>
      <c r="K5612" s="95"/>
      <c r="L5612" s="265">
        <f t="shared" si="1227"/>
        <v>271738.70924884145</v>
      </c>
      <c r="M5612" s="265">
        <f>$G5612*NonHospFrac+theModel!$H5612*NonHospFrac</f>
        <v>437170.17044456396</v>
      </c>
      <c r="N5612" s="266">
        <f t="shared" si="1229"/>
        <v>708908.87969340547</v>
      </c>
      <c r="O5612" s="159"/>
      <c r="P5612" s="265">
        <f t="shared" si="1230"/>
        <v>253804.61859977376</v>
      </c>
      <c r="Q5612" s="265">
        <f t="shared" si="1231"/>
        <v>437168.61580288917</v>
      </c>
      <c r="R5612" s="266">
        <f t="shared" si="1232"/>
        <v>690973.23440266296</v>
      </c>
    </row>
    <row r="5613" spans="1:18" x14ac:dyDescent="0.3">
      <c r="A5613" s="82">
        <v>5582</v>
      </c>
      <c r="B5613" s="94">
        <f t="shared" si="1221"/>
        <v>8.7848656204309682E-47</v>
      </c>
      <c r="C5613" s="179">
        <f t="shared" si="1222"/>
        <v>8.7650484765492732E-47</v>
      </c>
      <c r="D5613" s="166">
        <f t="shared" si="1223"/>
        <v>2.2558277767625785E-3</v>
      </c>
      <c r="E5613" s="167">
        <f t="shared" si="1233"/>
        <v>24.291375447755232</v>
      </c>
      <c r="F5613" s="168">
        <f t="shared" si="1234"/>
        <v>12.59428647766552</v>
      </c>
      <c r="G5613" s="168">
        <f t="shared" si="1224"/>
        <v>437676.93574853259</v>
      </c>
      <c r="H5613" s="168">
        <f t="shared" si="1225"/>
        <v>271310.33852408634</v>
      </c>
      <c r="I5613" s="169">
        <f t="shared" si="1226"/>
        <v>708987.27427261893</v>
      </c>
      <c r="J5613" s="169">
        <f t="shared" si="1228"/>
        <v>662185.06696091022</v>
      </c>
      <c r="K5613" s="95"/>
      <c r="L5613" s="265">
        <f t="shared" si="1227"/>
        <v>271768.75943212706</v>
      </c>
      <c r="M5613" s="265">
        <f>$G5613*NonHospFrac+theModel!$H5613*NonHospFrac</f>
        <v>437218.51484049187</v>
      </c>
      <c r="N5613" s="266">
        <f t="shared" si="1229"/>
        <v>708987.27427261893</v>
      </c>
      <c r="O5613" s="159"/>
      <c r="P5613" s="265">
        <f t="shared" si="1230"/>
        <v>253828.55333627539</v>
      </c>
      <c r="Q5613" s="265">
        <f t="shared" si="1231"/>
        <v>437216.96019881708</v>
      </c>
      <c r="R5613" s="266">
        <f t="shared" si="1232"/>
        <v>691045.51353509247</v>
      </c>
    </row>
    <row r="5614" spans="1:18" x14ac:dyDescent="0.3">
      <c r="A5614" s="82">
        <v>5583</v>
      </c>
      <c r="B5614" s="94">
        <f t="shared" si="1221"/>
        <v>8.6207602960657255E-47</v>
      </c>
      <c r="C5614" s="179">
        <f t="shared" si="1222"/>
        <v>8.6013133455330485E-47</v>
      </c>
      <c r="D5614" s="166">
        <f t="shared" si="1223"/>
        <v>2.2558277767625785E-3</v>
      </c>
      <c r="E5614" s="167">
        <f t="shared" si="1233"/>
        <v>24.291375447755232</v>
      </c>
      <c r="F5614" s="168">
        <f t="shared" si="1234"/>
        <v>12.596542305442282</v>
      </c>
      <c r="G5614" s="168">
        <f t="shared" si="1224"/>
        <v>437755.33032774599</v>
      </c>
      <c r="H5614" s="168">
        <f t="shared" si="1225"/>
        <v>271310.33852408634</v>
      </c>
      <c r="I5614" s="169">
        <f t="shared" si="1226"/>
        <v>709065.66885183239</v>
      </c>
      <c r="J5614" s="169">
        <f t="shared" si="1228"/>
        <v>662247.50508632639</v>
      </c>
      <c r="K5614" s="95"/>
      <c r="L5614" s="265">
        <f t="shared" si="1227"/>
        <v>271798.80961541261</v>
      </c>
      <c r="M5614" s="265">
        <f>$G5614*NonHospFrac+theModel!$H5614*NonHospFrac</f>
        <v>437266.85923641967</v>
      </c>
      <c r="N5614" s="266">
        <f t="shared" si="1229"/>
        <v>709065.66885183228</v>
      </c>
      <c r="O5614" s="159"/>
      <c r="P5614" s="265">
        <f t="shared" si="1230"/>
        <v>253852.48709715001</v>
      </c>
      <c r="Q5614" s="265">
        <f t="shared" si="1231"/>
        <v>437265.30459474487</v>
      </c>
      <c r="R5614" s="266">
        <f t="shared" si="1232"/>
        <v>691117.79169189488</v>
      </c>
    </row>
    <row r="5615" spans="1:18" x14ac:dyDescent="0.3">
      <c r="A5615" s="82">
        <v>5584</v>
      </c>
      <c r="B5615" s="94">
        <f t="shared" si="1221"/>
        <v>8.4597205345271101E-47</v>
      </c>
      <c r="C5615" s="179">
        <f t="shared" si="1222"/>
        <v>8.4406368619616747E-47</v>
      </c>
      <c r="D5615" s="166">
        <f t="shared" si="1223"/>
        <v>2.2558277767625785E-3</v>
      </c>
      <c r="E5615" s="167">
        <f t="shared" si="1233"/>
        <v>24.291375447755232</v>
      </c>
      <c r="F5615" s="168">
        <f t="shared" si="1234"/>
        <v>12.598798133219045</v>
      </c>
      <c r="G5615" s="168">
        <f t="shared" si="1224"/>
        <v>437833.7249069594</v>
      </c>
      <c r="H5615" s="168">
        <f t="shared" si="1225"/>
        <v>271310.33852408634</v>
      </c>
      <c r="I5615" s="169">
        <f t="shared" si="1226"/>
        <v>709144.06343104574</v>
      </c>
      <c r="J5615" s="169">
        <f t="shared" si="1228"/>
        <v>662309.94066664146</v>
      </c>
      <c r="K5615" s="95"/>
      <c r="L5615" s="265">
        <f t="shared" si="1227"/>
        <v>271828.85979869822</v>
      </c>
      <c r="M5615" s="265">
        <f>$G5615*NonHospFrac+theModel!$H5615*NonHospFrac</f>
        <v>437315.20363234752</v>
      </c>
      <c r="N5615" s="266">
        <f t="shared" si="1229"/>
        <v>709144.06343104574</v>
      </c>
      <c r="O5615" s="159"/>
      <c r="P5615" s="265">
        <f t="shared" si="1230"/>
        <v>253876.41988243745</v>
      </c>
      <c r="Q5615" s="265">
        <f t="shared" si="1231"/>
        <v>437313.64899067272</v>
      </c>
      <c r="R5615" s="266">
        <f t="shared" si="1232"/>
        <v>691190.06887311023</v>
      </c>
    </row>
    <row r="5616" spans="1:18" x14ac:dyDescent="0.3">
      <c r="A5616" s="82">
        <v>5585</v>
      </c>
      <c r="B5616" s="94">
        <f t="shared" si="1221"/>
        <v>8.3016890696940971E-47</v>
      </c>
      <c r="C5616" s="179">
        <f t="shared" si="1222"/>
        <v>8.2829618888966352E-47</v>
      </c>
      <c r="D5616" s="166">
        <f t="shared" si="1223"/>
        <v>2.2558277767625785E-3</v>
      </c>
      <c r="E5616" s="167">
        <f t="shared" si="1233"/>
        <v>24.291375447755232</v>
      </c>
      <c r="F5616" s="168">
        <f t="shared" si="1234"/>
        <v>12.601053960995808</v>
      </c>
      <c r="G5616" s="168">
        <f t="shared" si="1224"/>
        <v>437912.11948617286</v>
      </c>
      <c r="H5616" s="168">
        <f t="shared" si="1225"/>
        <v>271310.33852408634</v>
      </c>
      <c r="I5616" s="169">
        <f t="shared" si="1226"/>
        <v>709222.4580102592</v>
      </c>
      <c r="J5616" s="169">
        <f t="shared" si="1228"/>
        <v>662372.3737019595</v>
      </c>
      <c r="K5616" s="95"/>
      <c r="L5616" s="265">
        <f t="shared" si="1227"/>
        <v>271858.90998198383</v>
      </c>
      <c r="M5616" s="265">
        <f>$G5616*NonHospFrac+theModel!$H5616*NonHospFrac</f>
        <v>437363.54802827537</v>
      </c>
      <c r="N5616" s="266">
        <f t="shared" si="1229"/>
        <v>709222.4580102592</v>
      </c>
      <c r="O5616" s="159"/>
      <c r="P5616" s="265">
        <f t="shared" si="1230"/>
        <v>253900.35169217744</v>
      </c>
      <c r="Q5616" s="265">
        <f t="shared" si="1231"/>
        <v>437361.99338660057</v>
      </c>
      <c r="R5616" s="266">
        <f t="shared" si="1232"/>
        <v>691262.34507877799</v>
      </c>
    </row>
    <row r="5617" spans="1:18" x14ac:dyDescent="0.3">
      <c r="A5617" s="82">
        <v>5586</v>
      </c>
      <c r="B5617" s="94">
        <f t="shared" si="1221"/>
        <v>8.1466097052021525E-47</v>
      </c>
      <c r="C5617" s="179">
        <f t="shared" si="1222"/>
        <v>8.1282323567427137E-47</v>
      </c>
      <c r="D5617" s="166">
        <f t="shared" si="1223"/>
        <v>2.2558277767625785E-3</v>
      </c>
      <c r="E5617" s="167">
        <f t="shared" si="1233"/>
        <v>24.291375447755232</v>
      </c>
      <c r="F5617" s="168">
        <f t="shared" si="1234"/>
        <v>12.60330978877257</v>
      </c>
      <c r="G5617" s="168">
        <f t="shared" si="1224"/>
        <v>437990.51406538632</v>
      </c>
      <c r="H5617" s="168">
        <f t="shared" si="1225"/>
        <v>271310.33852408634</v>
      </c>
      <c r="I5617" s="169">
        <f t="shared" si="1226"/>
        <v>709300.85258947266</v>
      </c>
      <c r="J5617" s="169">
        <f t="shared" si="1228"/>
        <v>662434.80419238412</v>
      </c>
      <c r="K5617" s="95"/>
      <c r="L5617" s="265">
        <f t="shared" si="1227"/>
        <v>271888.96016526938</v>
      </c>
      <c r="M5617" s="265">
        <f>$G5617*NonHospFrac+theModel!$H5617*NonHospFrac</f>
        <v>437411.89242420328</v>
      </c>
      <c r="N5617" s="266">
        <f t="shared" si="1229"/>
        <v>709300.85258947266</v>
      </c>
      <c r="O5617" s="159"/>
      <c r="P5617" s="265">
        <f t="shared" si="1230"/>
        <v>253924.28252640972</v>
      </c>
      <c r="Q5617" s="265">
        <f t="shared" si="1231"/>
        <v>437410.33778252848</v>
      </c>
      <c r="R5617" s="266">
        <f t="shared" si="1232"/>
        <v>691334.6203089382</v>
      </c>
    </row>
    <row r="5618" spans="1:18" x14ac:dyDescent="0.3">
      <c r="A5618" s="82">
        <v>5587</v>
      </c>
      <c r="B5618" s="94">
        <f t="shared" si="1221"/>
        <v>7.9944272944615706E-47</v>
      </c>
      <c r="C5618" s="179">
        <f t="shared" si="1222"/>
        <v>7.9763932433114155E-47</v>
      </c>
      <c r="D5618" s="166">
        <f t="shared" si="1223"/>
        <v>2.2558277767625785E-3</v>
      </c>
      <c r="E5618" s="167">
        <f t="shared" si="1233"/>
        <v>24.291375447755232</v>
      </c>
      <c r="F5618" s="168">
        <f t="shared" si="1234"/>
        <v>12.605565616549333</v>
      </c>
      <c r="G5618" s="168">
        <f t="shared" si="1224"/>
        <v>438068.90864459967</v>
      </c>
      <c r="H5618" s="168">
        <f t="shared" si="1225"/>
        <v>271310.33852408634</v>
      </c>
      <c r="I5618" s="169">
        <f t="shared" si="1226"/>
        <v>709379.24716868601</v>
      </c>
      <c r="J5618" s="169">
        <f t="shared" si="1228"/>
        <v>662497.23213801894</v>
      </c>
      <c r="K5618" s="95"/>
      <c r="L5618" s="265">
        <f t="shared" si="1227"/>
        <v>271919.01034855493</v>
      </c>
      <c r="M5618" s="265">
        <f>$G5618*NonHospFrac+theModel!$H5618*NonHospFrac</f>
        <v>437460.23682013107</v>
      </c>
      <c r="N5618" s="266">
        <f t="shared" si="1229"/>
        <v>709379.24716868601</v>
      </c>
      <c r="O5618" s="159"/>
      <c r="P5618" s="265">
        <f t="shared" si="1230"/>
        <v>253948.21238517409</v>
      </c>
      <c r="Q5618" s="265">
        <f t="shared" si="1231"/>
        <v>437458.68217845628</v>
      </c>
      <c r="R5618" s="266">
        <f t="shared" si="1232"/>
        <v>691406.89456363034</v>
      </c>
    </row>
    <row r="5619" spans="1:18" x14ac:dyDescent="0.3">
      <c r="A5619" s="82">
        <v>5588</v>
      </c>
      <c r="B5619" s="94">
        <f t="shared" si="1221"/>
        <v>7.845087721045469E-47</v>
      </c>
      <c r="C5619" s="179">
        <f t="shared" si="1222"/>
        <v>7.8273905542531952E-47</v>
      </c>
      <c r="D5619" s="166">
        <f t="shared" si="1223"/>
        <v>2.2558277767625785E-3</v>
      </c>
      <c r="E5619" s="167">
        <f t="shared" si="1233"/>
        <v>24.291375447755232</v>
      </c>
      <c r="F5619" s="168">
        <f t="shared" si="1234"/>
        <v>12.607821444326095</v>
      </c>
      <c r="G5619" s="168">
        <f t="shared" si="1224"/>
        <v>438147.30322381307</v>
      </c>
      <c r="H5619" s="168">
        <f t="shared" si="1225"/>
        <v>271310.33852408634</v>
      </c>
      <c r="I5619" s="169">
        <f t="shared" si="1226"/>
        <v>709457.64174789935</v>
      </c>
      <c r="J5619" s="169">
        <f t="shared" si="1228"/>
        <v>662559.65753896779</v>
      </c>
      <c r="K5619" s="95"/>
      <c r="L5619" s="265">
        <f t="shared" si="1227"/>
        <v>271949.06053184054</v>
      </c>
      <c r="M5619" s="265">
        <f>$G5619*NonHospFrac+theModel!$H5619*NonHospFrac</f>
        <v>437508.58121605887</v>
      </c>
      <c r="N5619" s="266">
        <f t="shared" si="1229"/>
        <v>709457.64174789935</v>
      </c>
      <c r="O5619" s="159"/>
      <c r="P5619" s="265">
        <f t="shared" si="1230"/>
        <v>253972.14126851034</v>
      </c>
      <c r="Q5619" s="265">
        <f t="shared" si="1231"/>
        <v>437507.02657438407</v>
      </c>
      <c r="R5619" s="266">
        <f t="shared" si="1232"/>
        <v>691479.16784289444</v>
      </c>
    </row>
    <row r="5620" spans="1:18" x14ac:dyDescent="0.3">
      <c r="A5620" s="82">
        <v>5589</v>
      </c>
      <c r="B5620" s="94">
        <f t="shared" si="1221"/>
        <v>7.698537879447123E-47</v>
      </c>
      <c r="C5620" s="179">
        <f t="shared" si="1222"/>
        <v>7.6811713038582073E-47</v>
      </c>
      <c r="D5620" s="166">
        <f t="shared" si="1223"/>
        <v>2.2558277767625785E-3</v>
      </c>
      <c r="E5620" s="167">
        <f t="shared" si="1233"/>
        <v>24.291375447755232</v>
      </c>
      <c r="F5620" s="168">
        <f t="shared" si="1234"/>
        <v>12.610077272102858</v>
      </c>
      <c r="G5620" s="168">
        <f t="shared" si="1224"/>
        <v>438225.69780302653</v>
      </c>
      <c r="H5620" s="168">
        <f t="shared" si="1225"/>
        <v>271310.33852408634</v>
      </c>
      <c r="I5620" s="169">
        <f t="shared" si="1226"/>
        <v>709536.03632711293</v>
      </c>
      <c r="J5620" s="169">
        <f t="shared" si="1228"/>
        <v>662622.08039533463</v>
      </c>
      <c r="K5620" s="95"/>
      <c r="L5620" s="265">
        <f t="shared" si="1227"/>
        <v>271979.11071512609</v>
      </c>
      <c r="M5620" s="265">
        <f>$G5620*NonHospFrac+theModel!$H5620*NonHospFrac</f>
        <v>437556.92561198678</v>
      </c>
      <c r="N5620" s="266">
        <f t="shared" si="1229"/>
        <v>709536.03632711293</v>
      </c>
      <c r="O5620" s="159"/>
      <c r="P5620" s="265">
        <f t="shared" si="1230"/>
        <v>253996.06917645817</v>
      </c>
      <c r="Q5620" s="265">
        <f t="shared" si="1231"/>
        <v>437555.37097031198</v>
      </c>
      <c r="R5620" s="266">
        <f t="shared" si="1232"/>
        <v>691551.4401467701</v>
      </c>
    </row>
    <row r="5621" spans="1:18" x14ac:dyDescent="0.3">
      <c r="A5621" s="82">
        <v>5590</v>
      </c>
      <c r="B5621" s="94">
        <f t="shared" si="1221"/>
        <v>7.5547256561949537E-47</v>
      </c>
      <c r="C5621" s="179">
        <f t="shared" si="1222"/>
        <v>7.5376834962138885E-47</v>
      </c>
      <c r="D5621" s="166">
        <f t="shared" si="1223"/>
        <v>2.2558277767625785E-3</v>
      </c>
      <c r="E5621" s="167">
        <f t="shared" si="1233"/>
        <v>24.291375447755232</v>
      </c>
      <c r="F5621" s="168">
        <f t="shared" si="1234"/>
        <v>12.612333099879621</v>
      </c>
      <c r="G5621" s="168">
        <f t="shared" si="1224"/>
        <v>438304.09238223999</v>
      </c>
      <c r="H5621" s="168">
        <f t="shared" si="1225"/>
        <v>271310.33852408634</v>
      </c>
      <c r="I5621" s="169">
        <f t="shared" si="1226"/>
        <v>709614.43090632628</v>
      </c>
      <c r="J5621" s="169">
        <f t="shared" si="1228"/>
        <v>662684.50070722273</v>
      </c>
      <c r="K5621" s="95"/>
      <c r="L5621" s="265">
        <f t="shared" si="1227"/>
        <v>272009.1608984117</v>
      </c>
      <c r="M5621" s="265">
        <f>$G5621*NonHospFrac+theModel!$H5621*NonHospFrac</f>
        <v>437605.27000791463</v>
      </c>
      <c r="N5621" s="266">
        <f t="shared" si="1229"/>
        <v>709614.43090632628</v>
      </c>
      <c r="O5621" s="159"/>
      <c r="P5621" s="265">
        <f t="shared" si="1230"/>
        <v>254019.99610905739</v>
      </c>
      <c r="Q5621" s="265">
        <f t="shared" si="1231"/>
        <v>437603.71536623983</v>
      </c>
      <c r="R5621" s="266">
        <f t="shared" si="1232"/>
        <v>691623.71147529723</v>
      </c>
    </row>
    <row r="5622" spans="1:18" x14ac:dyDescent="0.3">
      <c r="A5622" s="82">
        <v>5591</v>
      </c>
      <c r="B5622" s="94">
        <f t="shared" si="1221"/>
        <v>7.4135999113209645E-47</v>
      </c>
      <c r="C5622" s="179">
        <f t="shared" si="1222"/>
        <v>7.3968761067152022E-47</v>
      </c>
      <c r="D5622" s="166">
        <f t="shared" si="1223"/>
        <v>2.2558277767625785E-3</v>
      </c>
      <c r="E5622" s="167">
        <f t="shared" si="1233"/>
        <v>24.291375447755232</v>
      </c>
      <c r="F5622" s="168">
        <f t="shared" si="1234"/>
        <v>12.614588927656383</v>
      </c>
      <c r="G5622" s="168">
        <f t="shared" si="1224"/>
        <v>438382.48696145334</v>
      </c>
      <c r="H5622" s="168">
        <f t="shared" si="1225"/>
        <v>271310.33852408634</v>
      </c>
      <c r="I5622" s="169">
        <f t="shared" si="1226"/>
        <v>709692.82548553962</v>
      </c>
      <c r="J5622" s="169">
        <f t="shared" si="1228"/>
        <v>662746.91847473604</v>
      </c>
      <c r="K5622" s="95"/>
      <c r="L5622" s="265">
        <f t="shared" si="1227"/>
        <v>272039.21108169726</v>
      </c>
      <c r="M5622" s="265">
        <f>$G5622*NonHospFrac+theModel!$H5622*NonHospFrac</f>
        <v>437653.61440384242</v>
      </c>
      <c r="N5622" s="266">
        <f t="shared" si="1229"/>
        <v>709692.82548553962</v>
      </c>
      <c r="O5622" s="159"/>
      <c r="P5622" s="265">
        <f t="shared" si="1230"/>
        <v>254043.9220663477</v>
      </c>
      <c r="Q5622" s="265">
        <f t="shared" si="1231"/>
        <v>437652.05976216763</v>
      </c>
      <c r="R5622" s="266">
        <f t="shared" si="1232"/>
        <v>691695.9818285153</v>
      </c>
    </row>
    <row r="5623" spans="1:18" x14ac:dyDescent="0.3">
      <c r="A5623" s="82">
        <v>5592</v>
      </c>
      <c r="B5623" s="94">
        <f t="shared" si="1221"/>
        <v>7.2751104601752462E-47</v>
      </c>
      <c r="C5623" s="179">
        <f t="shared" si="1222"/>
        <v>7.2586990639201666E-47</v>
      </c>
      <c r="D5623" s="166">
        <f t="shared" si="1223"/>
        <v>2.2558277767625785E-3</v>
      </c>
      <c r="E5623" s="167">
        <f t="shared" si="1233"/>
        <v>24.291375447755232</v>
      </c>
      <c r="F5623" s="168">
        <f t="shared" si="1234"/>
        <v>12.616844755433146</v>
      </c>
      <c r="G5623" s="168">
        <f t="shared" si="1224"/>
        <v>438460.8815406668</v>
      </c>
      <c r="H5623" s="168">
        <f t="shared" si="1225"/>
        <v>271310.33852408634</v>
      </c>
      <c r="I5623" s="169">
        <f t="shared" si="1226"/>
        <v>709771.2200647532</v>
      </c>
      <c r="J5623" s="169">
        <f t="shared" si="1228"/>
        <v>662809.33369797852</v>
      </c>
      <c r="K5623" s="95"/>
      <c r="L5623" s="265">
        <f t="shared" si="1227"/>
        <v>272069.26126498287</v>
      </c>
      <c r="M5623" s="265">
        <f>$G5623*NonHospFrac+theModel!$H5623*NonHospFrac</f>
        <v>437701.95879977028</v>
      </c>
      <c r="N5623" s="266">
        <f t="shared" si="1229"/>
        <v>709771.2200647532</v>
      </c>
      <c r="O5623" s="159"/>
      <c r="P5623" s="265">
        <f t="shared" si="1230"/>
        <v>254067.84704836895</v>
      </c>
      <c r="Q5623" s="265">
        <f t="shared" si="1231"/>
        <v>437700.40415809548</v>
      </c>
      <c r="R5623" s="266">
        <f t="shared" si="1232"/>
        <v>691768.25120646437</v>
      </c>
    </row>
    <row r="5624" spans="1:18" x14ac:dyDescent="0.3">
      <c r="A5624" s="82">
        <v>5593</v>
      </c>
      <c r="B5624" s="94">
        <f t="shared" si="1221"/>
        <v>7.1392080555801998E-47</v>
      </c>
      <c r="C5624" s="179">
        <f t="shared" si="1222"/>
        <v>7.1231032317443347E-47</v>
      </c>
      <c r="D5624" s="166">
        <f t="shared" si="1223"/>
        <v>2.2558277767625785E-3</v>
      </c>
      <c r="E5624" s="167">
        <f t="shared" si="1233"/>
        <v>24.291375447755232</v>
      </c>
      <c r="F5624" s="168">
        <f t="shared" si="1234"/>
        <v>12.619100583209908</v>
      </c>
      <c r="G5624" s="168">
        <f t="shared" si="1224"/>
        <v>438539.2761198802</v>
      </c>
      <c r="H5624" s="168">
        <f t="shared" si="1225"/>
        <v>271310.33852408634</v>
      </c>
      <c r="I5624" s="169">
        <f t="shared" si="1226"/>
        <v>709849.61464396655</v>
      </c>
      <c r="J5624" s="169">
        <f t="shared" si="1228"/>
        <v>662871.74637705344</v>
      </c>
      <c r="K5624" s="95"/>
      <c r="L5624" s="265">
        <f t="shared" si="1227"/>
        <v>272099.31144826842</v>
      </c>
      <c r="M5624" s="265">
        <f>$G5624*NonHospFrac+theModel!$H5624*NonHospFrac</f>
        <v>437750.30319569813</v>
      </c>
      <c r="N5624" s="266">
        <f t="shared" si="1229"/>
        <v>709849.61464396655</v>
      </c>
      <c r="O5624" s="159"/>
      <c r="P5624" s="265">
        <f t="shared" si="1230"/>
        <v>254091.77105516076</v>
      </c>
      <c r="Q5624" s="265">
        <f t="shared" si="1231"/>
        <v>437748.74855402333</v>
      </c>
      <c r="R5624" s="266">
        <f t="shared" si="1232"/>
        <v>691840.51960918412</v>
      </c>
    </row>
    <row r="5625" spans="1:18" x14ac:dyDescent="0.3">
      <c r="A5625" s="82">
        <v>5594</v>
      </c>
      <c r="B5625" s="94">
        <f t="shared" si="1221"/>
        <v>7.0058443703181205E-47</v>
      </c>
      <c r="C5625" s="179">
        <f t="shared" si="1222"/>
        <v>6.9900403919878812E-47</v>
      </c>
      <c r="D5625" s="166">
        <f t="shared" si="1223"/>
        <v>2.2558277767625785E-3</v>
      </c>
      <c r="E5625" s="167">
        <f t="shared" si="1233"/>
        <v>24.291375447755232</v>
      </c>
      <c r="F5625" s="168">
        <f t="shared" si="1234"/>
        <v>12.621356410986671</v>
      </c>
      <c r="G5625" s="168">
        <f t="shared" si="1224"/>
        <v>438617.67069909372</v>
      </c>
      <c r="H5625" s="168">
        <f t="shared" si="1225"/>
        <v>271310.33852408634</v>
      </c>
      <c r="I5625" s="169">
        <f t="shared" si="1226"/>
        <v>709928.00922318012</v>
      </c>
      <c r="J5625" s="169">
        <f t="shared" si="1228"/>
        <v>662934.15651206486</v>
      </c>
      <c r="K5625" s="95"/>
      <c r="L5625" s="265">
        <f t="shared" si="1227"/>
        <v>272129.36163155403</v>
      </c>
      <c r="M5625" s="265">
        <f>$G5625*NonHospFrac+theModel!$H5625*NonHospFrac</f>
        <v>437798.64759162604</v>
      </c>
      <c r="N5625" s="266">
        <f t="shared" si="1229"/>
        <v>709928.00922318012</v>
      </c>
      <c r="O5625" s="159"/>
      <c r="P5625" s="265">
        <f t="shared" si="1230"/>
        <v>254115.69408676302</v>
      </c>
      <c r="Q5625" s="265">
        <f t="shared" si="1231"/>
        <v>437797.09294995124</v>
      </c>
      <c r="R5625" s="266">
        <f t="shared" si="1232"/>
        <v>691912.78703671426</v>
      </c>
    </row>
    <row r="5626" spans="1:18" x14ac:dyDescent="0.3">
      <c r="A5626" s="82">
        <v>5595</v>
      </c>
      <c r="B5626" s="94">
        <f t="shared" si="1221"/>
        <v>6.8749719799459238E-47</v>
      </c>
      <c r="C5626" s="179">
        <f t="shared" si="1222"/>
        <v>6.859463227189097E-47</v>
      </c>
      <c r="D5626" s="166">
        <f t="shared" si="1223"/>
        <v>2.2558277767625785E-3</v>
      </c>
      <c r="E5626" s="167">
        <f t="shared" si="1233"/>
        <v>24.291375447755232</v>
      </c>
      <c r="F5626" s="168">
        <f t="shared" si="1234"/>
        <v>12.623612238763434</v>
      </c>
      <c r="G5626" s="168">
        <f t="shared" si="1224"/>
        <v>438696.06527830707</v>
      </c>
      <c r="H5626" s="168">
        <f t="shared" si="1225"/>
        <v>271310.33852408634</v>
      </c>
      <c r="I5626" s="169">
        <f t="shared" si="1226"/>
        <v>710006.40380239347</v>
      </c>
      <c r="J5626" s="169">
        <f t="shared" si="1228"/>
        <v>662996.56410311605</v>
      </c>
      <c r="K5626" s="95"/>
      <c r="L5626" s="265">
        <f t="shared" si="1227"/>
        <v>272159.41181483958</v>
      </c>
      <c r="M5626" s="265">
        <f>$G5626*NonHospFrac+theModel!$H5626*NonHospFrac</f>
        <v>437846.99198755383</v>
      </c>
      <c r="N5626" s="266">
        <f t="shared" si="1229"/>
        <v>710006.40380239347</v>
      </c>
      <c r="O5626" s="159"/>
      <c r="P5626" s="265">
        <f t="shared" si="1230"/>
        <v>254139.61614321536</v>
      </c>
      <c r="Q5626" s="265">
        <f t="shared" si="1231"/>
        <v>437845.43734587904</v>
      </c>
      <c r="R5626" s="266">
        <f t="shared" si="1232"/>
        <v>691985.05348909437</v>
      </c>
    </row>
    <row r="5627" spans="1:18" x14ac:dyDescent="0.3">
      <c r="A5627" s="82">
        <v>5596</v>
      </c>
      <c r="B5627" s="94">
        <f t="shared" si="1221"/>
        <v>6.7465443459309054E-47</v>
      </c>
      <c r="C5627" s="179">
        <f t="shared" si="1222"/>
        <v>6.731325303798194E-47</v>
      </c>
      <c r="D5627" s="166">
        <f t="shared" si="1223"/>
        <v>2.2558277767625785E-3</v>
      </c>
      <c r="E5627" s="167">
        <f t="shared" si="1233"/>
        <v>24.291375447755232</v>
      </c>
      <c r="F5627" s="168">
        <f t="shared" si="1234"/>
        <v>12.625868066540196</v>
      </c>
      <c r="G5627" s="168">
        <f t="shared" si="1224"/>
        <v>438774.45985752047</v>
      </c>
      <c r="H5627" s="168">
        <f t="shared" si="1225"/>
        <v>271310.33852408634</v>
      </c>
      <c r="I5627" s="169">
        <f t="shared" si="1226"/>
        <v>710084.79838160682</v>
      </c>
      <c r="J5627" s="169">
        <f t="shared" si="1228"/>
        <v>663058.96915031096</v>
      </c>
      <c r="K5627" s="95"/>
      <c r="L5627" s="265">
        <f t="shared" si="1227"/>
        <v>272189.46199812519</v>
      </c>
      <c r="M5627" s="265">
        <f>$G5627*NonHospFrac+theModel!$H5627*NonHospFrac</f>
        <v>437895.33638348163</v>
      </c>
      <c r="N5627" s="266">
        <f t="shared" si="1229"/>
        <v>710084.79838160682</v>
      </c>
      <c r="O5627" s="159"/>
      <c r="P5627" s="265">
        <f t="shared" si="1230"/>
        <v>254163.53722455763</v>
      </c>
      <c r="Q5627" s="265">
        <f t="shared" si="1231"/>
        <v>437893.78174180683</v>
      </c>
      <c r="R5627" s="266">
        <f t="shared" si="1232"/>
        <v>692057.31896636449</v>
      </c>
    </row>
    <row r="5628" spans="1:18" x14ac:dyDescent="0.3">
      <c r="A5628" s="82">
        <v>5597</v>
      </c>
      <c r="B5628" s="94">
        <f t="shared" si="1221"/>
        <v>6.6205157991015236E-47</v>
      </c>
      <c r="C5628" s="179">
        <f t="shared" si="1222"/>
        <v>6.6055810556654152E-47</v>
      </c>
      <c r="D5628" s="166">
        <f t="shared" si="1223"/>
        <v>2.2558277767625785E-3</v>
      </c>
      <c r="E5628" s="167">
        <f t="shared" si="1233"/>
        <v>24.291375447755232</v>
      </c>
      <c r="F5628" s="168">
        <f t="shared" si="1234"/>
        <v>12.628123894316959</v>
      </c>
      <c r="G5628" s="168">
        <f t="shared" si="1224"/>
        <v>438852.85443673388</v>
      </c>
      <c r="H5628" s="168">
        <f t="shared" si="1225"/>
        <v>271310.33852408634</v>
      </c>
      <c r="I5628" s="169">
        <f t="shared" si="1226"/>
        <v>710163.19296082016</v>
      </c>
      <c r="J5628" s="169">
        <f t="shared" si="1228"/>
        <v>663121.37165375333</v>
      </c>
      <c r="K5628" s="95"/>
      <c r="L5628" s="265">
        <f t="shared" si="1227"/>
        <v>272219.51218141068</v>
      </c>
      <c r="M5628" s="265">
        <f>$G5628*NonHospFrac+theModel!$H5628*NonHospFrac</f>
        <v>437943.68077940948</v>
      </c>
      <c r="N5628" s="266">
        <f t="shared" si="1229"/>
        <v>710163.19296082016</v>
      </c>
      <c r="O5628" s="159"/>
      <c r="P5628" s="265">
        <f t="shared" si="1230"/>
        <v>254187.45733082943</v>
      </c>
      <c r="Q5628" s="265">
        <f t="shared" si="1231"/>
        <v>437942.12613773468</v>
      </c>
      <c r="R5628" s="266">
        <f t="shared" si="1232"/>
        <v>692129.58346856409</v>
      </c>
    </row>
    <row r="5629" spans="1:18" x14ac:dyDescent="0.3">
      <c r="A5629" s="82">
        <v>5598</v>
      </c>
      <c r="B5629" s="94">
        <f t="shared" si="1221"/>
        <v>6.4968415234073356E-47</v>
      </c>
      <c r="C5629" s="179">
        <f t="shared" si="1222"/>
        <v>6.4821857678376087E-47</v>
      </c>
      <c r="D5629" s="166">
        <f t="shared" si="1223"/>
        <v>2.2558277767625785E-3</v>
      </c>
      <c r="E5629" s="167">
        <f t="shared" si="1233"/>
        <v>24.291375447755232</v>
      </c>
      <c r="F5629" s="168">
        <f t="shared" si="1234"/>
        <v>12.630379722093721</v>
      </c>
      <c r="G5629" s="168">
        <f t="shared" si="1224"/>
        <v>438931.2490159474</v>
      </c>
      <c r="H5629" s="168">
        <f t="shared" si="1225"/>
        <v>271310.33852408634</v>
      </c>
      <c r="I5629" s="169">
        <f t="shared" si="1226"/>
        <v>710241.58754003374</v>
      </c>
      <c r="J5629" s="169">
        <f t="shared" si="1228"/>
        <v>663183.771613547</v>
      </c>
      <c r="K5629" s="95"/>
      <c r="L5629" s="265">
        <f t="shared" si="1227"/>
        <v>272249.56236469629</v>
      </c>
      <c r="M5629" s="265">
        <f>$G5629*NonHospFrac+theModel!$H5629*NonHospFrac</f>
        <v>437992.02517533739</v>
      </c>
      <c r="N5629" s="266">
        <f t="shared" si="1229"/>
        <v>710241.58754003374</v>
      </c>
      <c r="O5629" s="159"/>
      <c r="P5629" s="265">
        <f t="shared" si="1230"/>
        <v>254211.37646207071</v>
      </c>
      <c r="Q5629" s="265">
        <f t="shared" si="1231"/>
        <v>437990.47053366259</v>
      </c>
      <c r="R5629" s="266">
        <f t="shared" si="1232"/>
        <v>692201.84699573333</v>
      </c>
    </row>
    <row r="5630" spans="1:18" x14ac:dyDescent="0.3">
      <c r="A5630" s="82">
        <v>5599</v>
      </c>
      <c r="B5630" s="94">
        <f t="shared" si="1221"/>
        <v>6.375477539982391E-47</v>
      </c>
      <c r="C5630" s="179">
        <f t="shared" si="1222"/>
        <v>6.3610955606575726E-47</v>
      </c>
      <c r="D5630" s="166">
        <f t="shared" si="1223"/>
        <v>2.2558277767625785E-3</v>
      </c>
      <c r="E5630" s="167">
        <f t="shared" si="1233"/>
        <v>24.291375447755232</v>
      </c>
      <c r="F5630" s="168">
        <f t="shared" si="1234"/>
        <v>12.632635549870484</v>
      </c>
      <c r="G5630" s="168">
        <f t="shared" si="1224"/>
        <v>439009.64359516074</v>
      </c>
      <c r="H5630" s="168">
        <f t="shared" si="1225"/>
        <v>271310.33852408634</v>
      </c>
      <c r="I5630" s="169">
        <f t="shared" si="1226"/>
        <v>710319.98211924708</v>
      </c>
      <c r="J5630" s="169">
        <f t="shared" si="1228"/>
        <v>663246.16902979533</v>
      </c>
      <c r="K5630" s="95"/>
      <c r="L5630" s="265">
        <f t="shared" si="1227"/>
        <v>272279.6125479819</v>
      </c>
      <c r="M5630" s="265">
        <f>$G5630*NonHospFrac+theModel!$H5630*NonHospFrac</f>
        <v>438040.36957126518</v>
      </c>
      <c r="N5630" s="266">
        <f t="shared" si="1229"/>
        <v>710319.98211924708</v>
      </c>
      <c r="O5630" s="159"/>
      <c r="P5630" s="265">
        <f t="shared" si="1230"/>
        <v>254235.29461832112</v>
      </c>
      <c r="Q5630" s="265">
        <f t="shared" si="1231"/>
        <v>438038.81492959039</v>
      </c>
      <c r="R5630" s="266">
        <f t="shared" si="1232"/>
        <v>692274.10954791144</v>
      </c>
    </row>
    <row r="5631" spans="1:18" x14ac:dyDescent="0.3">
      <c r="A5631" s="82">
        <v>5600</v>
      </c>
      <c r="B5631" s="94">
        <f t="shared" si="1221"/>
        <v>6.2563806915057988E-47</v>
      </c>
      <c r="C5631" s="179">
        <f t="shared" si="1222"/>
        <v>6.2422673741598991E-47</v>
      </c>
      <c r="D5631" s="166">
        <f t="shared" si="1223"/>
        <v>2.2558277767625785E-3</v>
      </c>
      <c r="E5631" s="167">
        <f t="shared" si="1233"/>
        <v>24.291375447755232</v>
      </c>
      <c r="F5631" s="168">
        <f t="shared" si="1234"/>
        <v>12.634891377647246</v>
      </c>
      <c r="G5631" s="168">
        <f t="shared" si="1224"/>
        <v>439088.03817437415</v>
      </c>
      <c r="H5631" s="168">
        <f t="shared" si="1225"/>
        <v>271310.33852408634</v>
      </c>
      <c r="I5631" s="169">
        <f t="shared" si="1226"/>
        <v>710398.37669846043</v>
      </c>
      <c r="J5631" s="169">
        <f t="shared" si="1228"/>
        <v>663308.56390260207</v>
      </c>
      <c r="K5631" s="95"/>
      <c r="L5631" s="265">
        <f t="shared" si="1227"/>
        <v>272309.66273126745</v>
      </c>
      <c r="M5631" s="265">
        <f>$G5631*NonHospFrac+theModel!$H5631*NonHospFrac</f>
        <v>438088.71396719303</v>
      </c>
      <c r="N5631" s="266">
        <f t="shared" si="1229"/>
        <v>710398.37669846043</v>
      </c>
      <c r="O5631" s="159"/>
      <c r="P5631" s="265">
        <f t="shared" si="1230"/>
        <v>254259.21179962033</v>
      </c>
      <c r="Q5631" s="265">
        <f t="shared" si="1231"/>
        <v>438087.15932551824</v>
      </c>
      <c r="R5631" s="266">
        <f t="shared" si="1232"/>
        <v>692346.3711251386</v>
      </c>
    </row>
    <row r="5632" spans="1:18" x14ac:dyDescent="0.3">
      <c r="A5632" s="82">
        <v>5601</v>
      </c>
      <c r="B5632" s="94">
        <f t="shared" si="1221"/>
        <v>6.139508626855863E-47</v>
      </c>
      <c r="C5632" s="179">
        <f t="shared" si="1222"/>
        <v>6.1256589527597282E-47</v>
      </c>
      <c r="D5632" s="166">
        <f t="shared" si="1223"/>
        <v>2.2558277767625785E-3</v>
      </c>
      <c r="E5632" s="167">
        <f t="shared" si="1233"/>
        <v>24.291375447755232</v>
      </c>
      <c r="F5632" s="168">
        <f t="shared" si="1234"/>
        <v>12.637147205424009</v>
      </c>
      <c r="G5632" s="168">
        <f t="shared" si="1224"/>
        <v>439166.43275358755</v>
      </c>
      <c r="H5632" s="168">
        <f t="shared" si="1225"/>
        <v>271310.33852408634</v>
      </c>
      <c r="I5632" s="169">
        <f t="shared" si="1226"/>
        <v>710476.77127767389</v>
      </c>
      <c r="J5632" s="169">
        <f t="shared" si="1228"/>
        <v>663370.95623207104</v>
      </c>
      <c r="K5632" s="95"/>
      <c r="L5632" s="265">
        <f t="shared" si="1227"/>
        <v>272339.71291455301</v>
      </c>
      <c r="M5632" s="265">
        <f>$G5632*NonHospFrac+theModel!$H5632*NonHospFrac</f>
        <v>438137.05836312083</v>
      </c>
      <c r="N5632" s="266">
        <f t="shared" si="1229"/>
        <v>710476.77127767378</v>
      </c>
      <c r="O5632" s="159"/>
      <c r="P5632" s="265">
        <f t="shared" si="1230"/>
        <v>254283.12800600816</v>
      </c>
      <c r="Q5632" s="265">
        <f t="shared" si="1231"/>
        <v>438135.50372144603</v>
      </c>
      <c r="R5632" s="266">
        <f t="shared" si="1232"/>
        <v>692418.63172745425</v>
      </c>
    </row>
    <row r="5633" spans="1:18" x14ac:dyDescent="0.3">
      <c r="A5633" s="82">
        <v>5602</v>
      </c>
      <c r="B5633" s="94">
        <f t="shared" si="1221"/>
        <v>6.0248197860485907E-47</v>
      </c>
      <c r="C5633" s="179">
        <f t="shared" si="1222"/>
        <v>6.0112288302252339E-47</v>
      </c>
      <c r="D5633" s="166">
        <f t="shared" si="1223"/>
        <v>2.2558277767625785E-3</v>
      </c>
      <c r="E5633" s="167">
        <f t="shared" si="1233"/>
        <v>24.291375447755232</v>
      </c>
      <c r="F5633" s="168">
        <f t="shared" si="1234"/>
        <v>12.639403033200772</v>
      </c>
      <c r="G5633" s="168">
        <f t="shared" si="1224"/>
        <v>439244.82733280101</v>
      </c>
      <c r="H5633" s="168">
        <f t="shared" si="1225"/>
        <v>271310.33852408634</v>
      </c>
      <c r="I5633" s="169">
        <f t="shared" si="1226"/>
        <v>710555.16585688735</v>
      </c>
      <c r="J5633" s="169">
        <f t="shared" si="1228"/>
        <v>663433.34601830586</v>
      </c>
      <c r="K5633" s="95"/>
      <c r="L5633" s="265">
        <f t="shared" si="1227"/>
        <v>272369.76309783862</v>
      </c>
      <c r="M5633" s="265">
        <f>$G5633*NonHospFrac+theModel!$H5633*NonHospFrac</f>
        <v>438185.40275904868</v>
      </c>
      <c r="N5633" s="266">
        <f t="shared" si="1229"/>
        <v>710555.16585688735</v>
      </c>
      <c r="O5633" s="159"/>
      <c r="P5633" s="265">
        <f t="shared" si="1230"/>
        <v>254307.0432375244</v>
      </c>
      <c r="Q5633" s="265">
        <f t="shared" si="1231"/>
        <v>438183.84811737388</v>
      </c>
      <c r="R5633" s="266">
        <f t="shared" si="1232"/>
        <v>692490.89135489822</v>
      </c>
    </row>
    <row r="5634" spans="1:18" x14ac:dyDescent="0.3">
      <c r="A5634" s="82">
        <v>5603</v>
      </c>
      <c r="B5634" s="94">
        <f t="shared" si="1221"/>
        <v>5.9122733854602646E-47</v>
      </c>
      <c r="C5634" s="179">
        <f t="shared" si="1222"/>
        <v>5.8989363149335291E-47</v>
      </c>
      <c r="D5634" s="166">
        <f t="shared" si="1223"/>
        <v>2.2558277767625785E-3</v>
      </c>
      <c r="E5634" s="167">
        <f t="shared" si="1233"/>
        <v>24.291375447755232</v>
      </c>
      <c r="F5634" s="168">
        <f t="shared" si="1234"/>
        <v>12.641658860977534</v>
      </c>
      <c r="G5634" s="168">
        <f t="shared" si="1224"/>
        <v>439323.22191201447</v>
      </c>
      <c r="H5634" s="168">
        <f t="shared" si="1225"/>
        <v>271310.33852408634</v>
      </c>
      <c r="I5634" s="169">
        <f t="shared" si="1226"/>
        <v>710633.56043610082</v>
      </c>
      <c r="J5634" s="169">
        <f t="shared" si="1228"/>
        <v>663495.73326141015</v>
      </c>
      <c r="K5634" s="95"/>
      <c r="L5634" s="265">
        <f t="shared" si="1227"/>
        <v>272399.81328112422</v>
      </c>
      <c r="M5634" s="265">
        <f>$G5634*NonHospFrac+theModel!$H5634*NonHospFrac</f>
        <v>438233.74715497659</v>
      </c>
      <c r="N5634" s="266">
        <f t="shared" si="1229"/>
        <v>710633.56043610082</v>
      </c>
      <c r="O5634" s="159"/>
      <c r="P5634" s="265">
        <f t="shared" si="1230"/>
        <v>254330.95749420871</v>
      </c>
      <c r="Q5634" s="265">
        <f t="shared" si="1231"/>
        <v>438232.19251330179</v>
      </c>
      <c r="R5634" s="266">
        <f t="shared" si="1232"/>
        <v>692563.15000751056</v>
      </c>
    </row>
    <row r="5635" spans="1:18" x14ac:dyDescent="0.3">
      <c r="A5635" s="82">
        <v>5604</v>
      </c>
      <c r="B5635" s="94">
        <f t="shared" si="1221"/>
        <v>5.8018294033233128E-47</v>
      </c>
      <c r="C5635" s="179">
        <f t="shared" si="1222"/>
        <v>5.7887414753992583E-47</v>
      </c>
      <c r="D5635" s="166">
        <f t="shared" si="1223"/>
        <v>2.2558277767625785E-3</v>
      </c>
      <c r="E5635" s="167">
        <f t="shared" si="1233"/>
        <v>24.291375447755232</v>
      </c>
      <c r="F5635" s="168">
        <f t="shared" si="1234"/>
        <v>12.643914688754297</v>
      </c>
      <c r="G5635" s="168">
        <f t="shared" si="1224"/>
        <v>439401.61649122782</v>
      </c>
      <c r="H5635" s="168">
        <f t="shared" si="1225"/>
        <v>271310.33852408634</v>
      </c>
      <c r="I5635" s="169">
        <f t="shared" si="1226"/>
        <v>710711.95501531416</v>
      </c>
      <c r="J5635" s="169">
        <f t="shared" si="1228"/>
        <v>663558.1179614875</v>
      </c>
      <c r="K5635" s="95"/>
      <c r="L5635" s="265">
        <f t="shared" si="1227"/>
        <v>272429.86346440978</v>
      </c>
      <c r="M5635" s="265">
        <f>$G5635*NonHospFrac+theModel!$H5635*NonHospFrac</f>
        <v>438282.09155090438</v>
      </c>
      <c r="N5635" s="266">
        <f t="shared" si="1229"/>
        <v>710711.95501531416</v>
      </c>
      <c r="O5635" s="159"/>
      <c r="P5635" s="265">
        <f t="shared" si="1230"/>
        <v>254354.87077610078</v>
      </c>
      <c r="Q5635" s="265">
        <f t="shared" si="1231"/>
        <v>438280.53690922959</v>
      </c>
      <c r="R5635" s="266">
        <f t="shared" si="1232"/>
        <v>692635.40768533037</v>
      </c>
    </row>
    <row r="5636" spans="1:18" x14ac:dyDescent="0.3">
      <c r="A5636" s="82">
        <v>5605</v>
      </c>
      <c r="B5636" s="94">
        <f t="shared" si="1221"/>
        <v>5.6934485654958275E-47</v>
      </c>
      <c r="C5636" s="179">
        <f t="shared" si="1222"/>
        <v>5.6806051260762131E-47</v>
      </c>
      <c r="D5636" s="166">
        <f t="shared" si="1223"/>
        <v>2.2558277767625785E-3</v>
      </c>
      <c r="E5636" s="167">
        <f t="shared" si="1233"/>
        <v>24.291375447755232</v>
      </c>
      <c r="F5636" s="168">
        <f t="shared" si="1234"/>
        <v>12.646170516531059</v>
      </c>
      <c r="G5636" s="168">
        <f t="shared" si="1224"/>
        <v>439480.01107044128</v>
      </c>
      <c r="H5636" s="168">
        <f t="shared" si="1225"/>
        <v>271310.33852408634</v>
      </c>
      <c r="I5636" s="169">
        <f t="shared" si="1226"/>
        <v>710790.34959452762</v>
      </c>
      <c r="J5636" s="169">
        <f t="shared" si="1228"/>
        <v>663620.50011864176</v>
      </c>
      <c r="K5636" s="95"/>
      <c r="L5636" s="265">
        <f t="shared" si="1227"/>
        <v>272459.91364769533</v>
      </c>
      <c r="M5636" s="265">
        <f>$G5636*NonHospFrac+theModel!$H5636*NonHospFrac</f>
        <v>438330.43594683224</v>
      </c>
      <c r="N5636" s="266">
        <f t="shared" si="1229"/>
        <v>710790.34959452762</v>
      </c>
      <c r="O5636" s="159"/>
      <c r="P5636" s="265">
        <f t="shared" si="1230"/>
        <v>254378.78308324041</v>
      </c>
      <c r="Q5636" s="265">
        <f t="shared" si="1231"/>
        <v>438328.88130515744</v>
      </c>
      <c r="R5636" s="266">
        <f t="shared" si="1232"/>
        <v>692707.66438839782</v>
      </c>
    </row>
    <row r="5637" spans="1:18" x14ac:dyDescent="0.3">
      <c r="A5637" s="82">
        <v>5606</v>
      </c>
      <c r="B5637" s="94">
        <f t="shared" si="1221"/>
        <v>5.5870923314942566E-47</v>
      </c>
      <c r="C5637" s="179">
        <f t="shared" si="1222"/>
        <v>5.5744888134215347E-47</v>
      </c>
      <c r="D5637" s="166">
        <f t="shared" si="1223"/>
        <v>2.2558277767625785E-3</v>
      </c>
      <c r="E5637" s="167">
        <f t="shared" si="1233"/>
        <v>24.291375447755232</v>
      </c>
      <c r="F5637" s="168">
        <f t="shared" si="1234"/>
        <v>12.648426344307822</v>
      </c>
      <c r="G5637" s="168">
        <f t="shared" si="1224"/>
        <v>439558.40564965468</v>
      </c>
      <c r="H5637" s="168">
        <f t="shared" si="1225"/>
        <v>271310.33852408634</v>
      </c>
      <c r="I5637" s="169">
        <f t="shared" si="1226"/>
        <v>710868.74417374097</v>
      </c>
      <c r="J5637" s="169">
        <f t="shared" si="1228"/>
        <v>663682.87973297643</v>
      </c>
      <c r="K5637" s="95"/>
      <c r="L5637" s="265">
        <f t="shared" si="1227"/>
        <v>272489.96383098094</v>
      </c>
      <c r="M5637" s="265">
        <f>$G5637*NonHospFrac+theModel!$H5637*NonHospFrac</f>
        <v>438378.78034276009</v>
      </c>
      <c r="N5637" s="266">
        <f t="shared" si="1229"/>
        <v>710868.74417374097</v>
      </c>
      <c r="O5637" s="159"/>
      <c r="P5637" s="265">
        <f t="shared" si="1230"/>
        <v>254402.69441566739</v>
      </c>
      <c r="Q5637" s="265">
        <f t="shared" si="1231"/>
        <v>438377.22570108529</v>
      </c>
      <c r="R5637" s="266">
        <f t="shared" si="1232"/>
        <v>692779.92011675262</v>
      </c>
    </row>
    <row r="5638" spans="1:18" x14ac:dyDescent="0.3">
      <c r="A5638" s="82">
        <v>5607</v>
      </c>
      <c r="B5638" s="94">
        <f t="shared" si="1221"/>
        <v>5.48272288078962E-47</v>
      </c>
      <c r="C5638" s="179">
        <f t="shared" si="1222"/>
        <v>5.4703548022228434E-47</v>
      </c>
      <c r="D5638" s="166">
        <f t="shared" si="1223"/>
        <v>2.2558277767625785E-3</v>
      </c>
      <c r="E5638" s="167">
        <f t="shared" si="1233"/>
        <v>24.291375447755232</v>
      </c>
      <c r="F5638" s="168">
        <f t="shared" si="1234"/>
        <v>12.650682172084585</v>
      </c>
      <c r="G5638" s="168">
        <f t="shared" si="1224"/>
        <v>439636.8002288682</v>
      </c>
      <c r="H5638" s="168">
        <f t="shared" si="1225"/>
        <v>271310.33852408634</v>
      </c>
      <c r="I5638" s="169">
        <f t="shared" si="1226"/>
        <v>710947.13875295455</v>
      </c>
      <c r="J5638" s="169">
        <f t="shared" si="1228"/>
        <v>663745.25680459535</v>
      </c>
      <c r="K5638" s="95"/>
      <c r="L5638" s="265">
        <f t="shared" si="1227"/>
        <v>272520.01401426655</v>
      </c>
      <c r="M5638" s="265">
        <f>$G5638*NonHospFrac+theModel!$H5638*NonHospFrac</f>
        <v>438427.124738688</v>
      </c>
      <c r="N5638" s="266">
        <f t="shared" si="1229"/>
        <v>710947.13875295455</v>
      </c>
      <c r="O5638" s="159"/>
      <c r="P5638" s="265">
        <f t="shared" si="1230"/>
        <v>254426.60477342136</v>
      </c>
      <c r="Q5638" s="265">
        <f t="shared" si="1231"/>
        <v>438425.5700970132</v>
      </c>
      <c r="R5638" s="266">
        <f t="shared" si="1232"/>
        <v>692852.17487043457</v>
      </c>
    </row>
    <row r="5639" spans="1:18" x14ac:dyDescent="0.3">
      <c r="A5639" s="82">
        <v>5608</v>
      </c>
      <c r="B5639" s="94">
        <f t="shared" si="1221"/>
        <v>5.3803030993571607E-47</v>
      </c>
      <c r="C5639" s="179">
        <f t="shared" si="1222"/>
        <v>5.3681660621782292E-47</v>
      </c>
      <c r="D5639" s="166">
        <f t="shared" si="1223"/>
        <v>2.2558277767625785E-3</v>
      </c>
      <c r="E5639" s="167">
        <f t="shared" si="1233"/>
        <v>24.291375447755232</v>
      </c>
      <c r="F5639" s="168">
        <f t="shared" si="1234"/>
        <v>12.652937999861347</v>
      </c>
      <c r="G5639" s="168">
        <f t="shared" si="1224"/>
        <v>439715.19480808149</v>
      </c>
      <c r="H5639" s="168">
        <f t="shared" si="1225"/>
        <v>271310.33852408634</v>
      </c>
      <c r="I5639" s="169">
        <f t="shared" si="1226"/>
        <v>711025.53333216789</v>
      </c>
      <c r="J5639" s="169">
        <f t="shared" si="1228"/>
        <v>663807.63133360189</v>
      </c>
      <c r="K5639" s="95"/>
      <c r="L5639" s="265">
        <f t="shared" si="1227"/>
        <v>272550.06419755204</v>
      </c>
      <c r="M5639" s="265">
        <f>$G5639*NonHospFrac+theModel!$H5639*NonHospFrac</f>
        <v>438475.46913461573</v>
      </c>
      <c r="N5639" s="266">
        <f t="shared" si="1229"/>
        <v>711025.53333216778</v>
      </c>
      <c r="O5639" s="159"/>
      <c r="P5639" s="265">
        <f t="shared" si="1230"/>
        <v>254450.51415654199</v>
      </c>
      <c r="Q5639" s="265">
        <f t="shared" si="1231"/>
        <v>438473.91449294094</v>
      </c>
      <c r="R5639" s="266">
        <f t="shared" si="1232"/>
        <v>692924.4286494829</v>
      </c>
    </row>
    <row r="5640" spans="1:18" x14ac:dyDescent="0.3">
      <c r="A5640" s="82">
        <v>5609</v>
      </c>
      <c r="B5640" s="94">
        <f t="shared" si="1221"/>
        <v>5.2797965664797676E-47</v>
      </c>
      <c r="C5640" s="179">
        <f t="shared" si="1222"/>
        <v>5.267886254729447E-47</v>
      </c>
      <c r="D5640" s="166">
        <f t="shared" si="1223"/>
        <v>2.2558277767625785E-3</v>
      </c>
      <c r="E5640" s="167">
        <f t="shared" si="1233"/>
        <v>24.291375447755232</v>
      </c>
      <c r="F5640" s="168">
        <f t="shared" si="1234"/>
        <v>12.65519382763811</v>
      </c>
      <c r="G5640" s="168">
        <f t="shared" si="1224"/>
        <v>439793.58938729495</v>
      </c>
      <c r="H5640" s="168">
        <f t="shared" si="1225"/>
        <v>271310.33852408634</v>
      </c>
      <c r="I5640" s="169">
        <f t="shared" si="1226"/>
        <v>711103.92791138124</v>
      </c>
      <c r="J5640" s="169">
        <f t="shared" si="1228"/>
        <v>663870.00332009979</v>
      </c>
      <c r="K5640" s="95"/>
      <c r="L5640" s="265">
        <f t="shared" si="1227"/>
        <v>272580.11438083765</v>
      </c>
      <c r="M5640" s="265">
        <f>$G5640*NonHospFrac+theModel!$H5640*NonHospFrac</f>
        <v>438523.81353054359</v>
      </c>
      <c r="N5640" s="266">
        <f t="shared" si="1229"/>
        <v>711103.92791138124</v>
      </c>
      <c r="O5640" s="159"/>
      <c r="P5640" s="265">
        <f t="shared" si="1230"/>
        <v>254474.4225650692</v>
      </c>
      <c r="Q5640" s="265">
        <f t="shared" si="1231"/>
        <v>438522.25888886879</v>
      </c>
      <c r="R5640" s="266">
        <f t="shared" si="1232"/>
        <v>692996.68145393801</v>
      </c>
    </row>
    <row r="5641" spans="1:18" x14ac:dyDescent="0.3">
      <c r="A5641" s="82">
        <v>5610</v>
      </c>
      <c r="B5641" s="94">
        <f t="shared" si="1221"/>
        <v>5.1811675417955171E-47</v>
      </c>
      <c r="C5641" s="179">
        <f t="shared" si="1222"/>
        <v>5.169479720138674E-47</v>
      </c>
      <c r="D5641" s="166">
        <f t="shared" si="1223"/>
        <v>2.2558277767625785E-3</v>
      </c>
      <c r="E5641" s="167">
        <f t="shared" si="1233"/>
        <v>24.291375447755232</v>
      </c>
      <c r="F5641" s="168">
        <f t="shared" si="1234"/>
        <v>12.657449655414872</v>
      </c>
      <c r="G5641" s="168">
        <f t="shared" si="1224"/>
        <v>439871.98396650836</v>
      </c>
      <c r="H5641" s="168">
        <f t="shared" si="1225"/>
        <v>271310.33852408634</v>
      </c>
      <c r="I5641" s="169">
        <f t="shared" si="1226"/>
        <v>711182.3224905947</v>
      </c>
      <c r="J5641" s="169">
        <f t="shared" si="1228"/>
        <v>663932.37276419287</v>
      </c>
      <c r="K5641" s="95"/>
      <c r="L5641" s="265">
        <f t="shared" si="1227"/>
        <v>272610.16456412326</v>
      </c>
      <c r="M5641" s="265">
        <f>$G5641*NonHospFrac+theModel!$H5641*NonHospFrac</f>
        <v>438572.15792647144</v>
      </c>
      <c r="N5641" s="266">
        <f t="shared" si="1229"/>
        <v>711182.3224905947</v>
      </c>
      <c r="O5641" s="159"/>
      <c r="P5641" s="265">
        <f t="shared" si="1230"/>
        <v>254498.32999904259</v>
      </c>
      <c r="Q5641" s="265">
        <f t="shared" si="1231"/>
        <v>438570.60328479664</v>
      </c>
      <c r="R5641" s="266">
        <f t="shared" si="1232"/>
        <v>693068.93328383926</v>
      </c>
    </row>
    <row r="5642" spans="1:18" x14ac:dyDescent="0.3">
      <c r="A5642" s="82">
        <v>5611</v>
      </c>
      <c r="B5642" s="94">
        <f t="shared" si="1221"/>
        <v>5.0843809525891653E-47</v>
      </c>
      <c r="C5642" s="179">
        <f t="shared" si="1222"/>
        <v>5.0729114648086725E-47</v>
      </c>
      <c r="D5642" s="166">
        <f t="shared" si="1223"/>
        <v>2.2558277767625785E-3</v>
      </c>
      <c r="E5642" s="167">
        <f t="shared" si="1233"/>
        <v>24.291375447755232</v>
      </c>
      <c r="F5642" s="168">
        <f t="shared" si="1234"/>
        <v>12.659705483191635</v>
      </c>
      <c r="G5642" s="168">
        <f t="shared" si="1224"/>
        <v>439950.37854572188</v>
      </c>
      <c r="H5642" s="168">
        <f t="shared" si="1225"/>
        <v>271310.33852408634</v>
      </c>
      <c r="I5642" s="169">
        <f t="shared" si="1226"/>
        <v>711260.71706980816</v>
      </c>
      <c r="J5642" s="169">
        <f t="shared" si="1228"/>
        <v>663994.73966598464</v>
      </c>
      <c r="K5642" s="95"/>
      <c r="L5642" s="265">
        <f t="shared" si="1227"/>
        <v>272640.21474740887</v>
      </c>
      <c r="M5642" s="265">
        <f>$G5642*NonHospFrac+theModel!$H5642*NonHospFrac</f>
        <v>438620.50232239935</v>
      </c>
      <c r="N5642" s="266">
        <f t="shared" si="1229"/>
        <v>711260.71706980816</v>
      </c>
      <c r="O5642" s="159"/>
      <c r="P5642" s="265">
        <f t="shared" si="1230"/>
        <v>254522.23645850192</v>
      </c>
      <c r="Q5642" s="265">
        <f t="shared" si="1231"/>
        <v>438618.94768072455</v>
      </c>
      <c r="R5642" s="266">
        <f t="shared" si="1232"/>
        <v>693141.18413922645</v>
      </c>
    </row>
    <row r="5643" spans="1:18" x14ac:dyDescent="0.3">
      <c r="A5643" s="82">
        <v>5612</v>
      </c>
      <c r="B5643" s="94">
        <f t="shared" si="1221"/>
        <v>4.989402381319819E-47</v>
      </c>
      <c r="C5643" s="179">
        <f t="shared" si="1222"/>
        <v>4.9781471488385924E-47</v>
      </c>
      <c r="D5643" s="166">
        <f t="shared" si="1223"/>
        <v>2.2558277767625785E-3</v>
      </c>
      <c r="E5643" s="167">
        <f t="shared" si="1233"/>
        <v>24.291375447755232</v>
      </c>
      <c r="F5643" s="168">
        <f t="shared" si="1234"/>
        <v>12.661961310968397</v>
      </c>
      <c r="G5643" s="168">
        <f t="shared" si="1224"/>
        <v>440028.77312493522</v>
      </c>
      <c r="H5643" s="168">
        <f t="shared" si="1225"/>
        <v>271310.33852408634</v>
      </c>
      <c r="I5643" s="169">
        <f t="shared" si="1226"/>
        <v>711339.11164902151</v>
      </c>
      <c r="J5643" s="169">
        <f t="shared" si="1228"/>
        <v>664057.10402557859</v>
      </c>
      <c r="K5643" s="95"/>
      <c r="L5643" s="265">
        <f t="shared" si="1227"/>
        <v>272670.26493069442</v>
      </c>
      <c r="M5643" s="265">
        <f>$G5643*NonHospFrac+theModel!$H5643*NonHospFrac</f>
        <v>438668.84671832714</v>
      </c>
      <c r="N5643" s="266">
        <f t="shared" si="1229"/>
        <v>711339.11164902151</v>
      </c>
      <c r="O5643" s="159"/>
      <c r="P5643" s="265">
        <f t="shared" si="1230"/>
        <v>254546.14194348684</v>
      </c>
      <c r="Q5643" s="265">
        <f t="shared" si="1231"/>
        <v>438667.29207665235</v>
      </c>
      <c r="R5643" s="266">
        <f t="shared" si="1232"/>
        <v>693213.43402013916</v>
      </c>
    </row>
    <row r="5644" spans="1:18" x14ac:dyDescent="0.3">
      <c r="A5644" s="82">
        <v>5613</v>
      </c>
      <c r="B5644" s="94">
        <f t="shared" si="1221"/>
        <v>4.8961980533820577E-47</v>
      </c>
      <c r="C5644" s="179">
        <f t="shared" si="1222"/>
        <v>4.8851530738127078E-47</v>
      </c>
      <c r="D5644" s="166">
        <f t="shared" si="1223"/>
        <v>2.2558277767625785E-3</v>
      </c>
      <c r="E5644" s="167">
        <f t="shared" si="1233"/>
        <v>24.291375447755232</v>
      </c>
      <c r="F5644" s="168">
        <f t="shared" si="1234"/>
        <v>12.66421713874516</v>
      </c>
      <c r="G5644" s="168">
        <f t="shared" si="1224"/>
        <v>440107.16770414863</v>
      </c>
      <c r="H5644" s="168">
        <f t="shared" si="1225"/>
        <v>271310.33852408634</v>
      </c>
      <c r="I5644" s="169">
        <f t="shared" si="1226"/>
        <v>711417.50622823497</v>
      </c>
      <c r="J5644" s="169">
        <f t="shared" si="1228"/>
        <v>664119.46584307856</v>
      </c>
      <c r="K5644" s="95"/>
      <c r="L5644" s="265">
        <f t="shared" si="1227"/>
        <v>272700.31511397997</v>
      </c>
      <c r="M5644" s="265">
        <f>$G5644*NonHospFrac+theModel!$H5644*NonHospFrac</f>
        <v>438717.19111425494</v>
      </c>
      <c r="N5644" s="266">
        <f t="shared" si="1229"/>
        <v>711417.50622823485</v>
      </c>
      <c r="O5644" s="159"/>
      <c r="P5644" s="265">
        <f t="shared" si="1230"/>
        <v>254570.04645403716</v>
      </c>
      <c r="Q5644" s="265">
        <f t="shared" si="1231"/>
        <v>438715.63647258014</v>
      </c>
      <c r="R5644" s="266">
        <f t="shared" si="1232"/>
        <v>693285.68292661733</v>
      </c>
    </row>
    <row r="5645" spans="1:18" x14ac:dyDescent="0.3">
      <c r="A5645" s="82">
        <v>5614</v>
      </c>
      <c r="B5645" s="94">
        <f t="shared" si="1221"/>
        <v>4.8047348250955995E-47</v>
      </c>
      <c r="C5645" s="179">
        <f t="shared" si="1222"/>
        <v>4.7938961708171704E-47</v>
      </c>
      <c r="D5645" s="166">
        <f t="shared" si="1223"/>
        <v>2.2558277767625785E-3</v>
      </c>
      <c r="E5645" s="167">
        <f t="shared" si="1233"/>
        <v>24.291375447755232</v>
      </c>
      <c r="F5645" s="168">
        <f t="shared" si="1234"/>
        <v>12.666472966521923</v>
      </c>
      <c r="G5645" s="168">
        <f t="shared" si="1224"/>
        <v>440185.56228336203</v>
      </c>
      <c r="H5645" s="168">
        <f t="shared" si="1225"/>
        <v>271310.33852408634</v>
      </c>
      <c r="I5645" s="169">
        <f t="shared" si="1226"/>
        <v>711495.90080744843</v>
      </c>
      <c r="J5645" s="169">
        <f t="shared" si="1228"/>
        <v>664181.82511858805</v>
      </c>
      <c r="K5645" s="95"/>
      <c r="L5645" s="265">
        <f t="shared" si="1227"/>
        <v>272730.36529726558</v>
      </c>
      <c r="M5645" s="265">
        <f>$G5645*NonHospFrac+theModel!$H5645*NonHospFrac</f>
        <v>438765.53551018279</v>
      </c>
      <c r="N5645" s="266">
        <f t="shared" si="1229"/>
        <v>711495.90080744843</v>
      </c>
      <c r="O5645" s="159"/>
      <c r="P5645" s="265">
        <f t="shared" si="1230"/>
        <v>254593.9499901926</v>
      </c>
      <c r="Q5645" s="265">
        <f t="shared" si="1231"/>
        <v>438763.98086850799</v>
      </c>
      <c r="R5645" s="266">
        <f t="shared" si="1232"/>
        <v>693357.93085870054</v>
      </c>
    </row>
    <row r="5646" spans="1:18" x14ac:dyDescent="0.3">
      <c r="A5646" s="82">
        <v>5615</v>
      </c>
      <c r="B5646" s="94">
        <f t="shared" si="1221"/>
        <v>4.7149801719193337E-47</v>
      </c>
      <c r="C5646" s="179">
        <f t="shared" si="1222"/>
        <v>4.7043439886806329E-47</v>
      </c>
      <c r="D5646" s="166">
        <f t="shared" si="1223"/>
        <v>2.2558277767625785E-3</v>
      </c>
      <c r="E5646" s="167">
        <f t="shared" si="1233"/>
        <v>24.291375447755232</v>
      </c>
      <c r="F5646" s="168">
        <f t="shared" si="1234"/>
        <v>12.668728794298685</v>
      </c>
      <c r="G5646" s="168">
        <f t="shared" si="1224"/>
        <v>440263.95686257555</v>
      </c>
      <c r="H5646" s="168">
        <f t="shared" si="1225"/>
        <v>271310.33852408634</v>
      </c>
      <c r="I5646" s="169">
        <f t="shared" si="1226"/>
        <v>711574.29538666189</v>
      </c>
      <c r="J5646" s="169">
        <f t="shared" si="1228"/>
        <v>664244.18185221078</v>
      </c>
      <c r="K5646" s="95"/>
      <c r="L5646" s="265">
        <f t="shared" si="1227"/>
        <v>272760.41548055119</v>
      </c>
      <c r="M5646" s="265">
        <f>$G5646*NonHospFrac+theModel!$H5646*NonHospFrac</f>
        <v>438813.8799061107</v>
      </c>
      <c r="N5646" s="266">
        <f t="shared" si="1229"/>
        <v>711574.29538666189</v>
      </c>
      <c r="O5646" s="159"/>
      <c r="P5646" s="265">
        <f t="shared" si="1230"/>
        <v>254617.85255199287</v>
      </c>
      <c r="Q5646" s="265">
        <f t="shared" si="1231"/>
        <v>438812.3252644359</v>
      </c>
      <c r="R5646" s="266">
        <f t="shared" si="1232"/>
        <v>693430.17781642871</v>
      </c>
    </row>
    <row r="5647" spans="1:18" x14ac:dyDescent="0.3">
      <c r="A5647" s="82">
        <v>5616</v>
      </c>
      <c r="B5647" s="94">
        <f t="shared" si="1221"/>
        <v>4.6269021768855146E-47</v>
      </c>
      <c r="C5647" s="179">
        <f t="shared" si="1222"/>
        <v>4.6164646824345326E-47</v>
      </c>
      <c r="D5647" s="166">
        <f t="shared" si="1223"/>
        <v>2.2558277767625785E-3</v>
      </c>
      <c r="E5647" s="167">
        <f t="shared" si="1233"/>
        <v>24.291375447755232</v>
      </c>
      <c r="F5647" s="168">
        <f t="shared" si="1234"/>
        <v>12.670984622075448</v>
      </c>
      <c r="G5647" s="168">
        <f t="shared" si="1224"/>
        <v>440342.35144178889</v>
      </c>
      <c r="H5647" s="168">
        <f t="shared" si="1225"/>
        <v>271310.33852408634</v>
      </c>
      <c r="I5647" s="169">
        <f t="shared" si="1226"/>
        <v>711652.68996587524</v>
      </c>
      <c r="J5647" s="169">
        <f t="shared" si="1228"/>
        <v>664306.53604405012</v>
      </c>
      <c r="K5647" s="95"/>
      <c r="L5647" s="265">
        <f t="shared" si="1227"/>
        <v>272790.46566383669</v>
      </c>
      <c r="M5647" s="265">
        <f>$G5647*NonHospFrac+theModel!$H5647*NonHospFrac</f>
        <v>438862.22430203849</v>
      </c>
      <c r="N5647" s="266">
        <f t="shared" si="1229"/>
        <v>711652.68996587512</v>
      </c>
      <c r="O5647" s="159"/>
      <c r="P5647" s="265">
        <f t="shared" si="1230"/>
        <v>254641.75413947756</v>
      </c>
      <c r="Q5647" s="265">
        <f t="shared" si="1231"/>
        <v>438860.6696603637</v>
      </c>
      <c r="R5647" s="266">
        <f t="shared" si="1232"/>
        <v>693502.4237998412</v>
      </c>
    </row>
    <row r="5648" spans="1:18" x14ac:dyDescent="0.3">
      <c r="A5648" s="82">
        <v>5617</v>
      </c>
      <c r="B5648" s="94">
        <f t="shared" si="1221"/>
        <v>4.5404695192500119E-47</v>
      </c>
      <c r="C5648" s="179">
        <f t="shared" si="1222"/>
        <v>4.5302270019889442E-47</v>
      </c>
      <c r="D5648" s="166">
        <f t="shared" si="1223"/>
        <v>2.2558277767625785E-3</v>
      </c>
      <c r="E5648" s="167">
        <f t="shared" si="1233"/>
        <v>24.291375447755232</v>
      </c>
      <c r="F5648" s="168">
        <f t="shared" si="1234"/>
        <v>12.67324044985221</v>
      </c>
      <c r="G5648" s="168">
        <f t="shared" si="1224"/>
        <v>440420.7460210023</v>
      </c>
      <c r="H5648" s="168">
        <f t="shared" si="1225"/>
        <v>271310.33852408634</v>
      </c>
      <c r="I5648" s="169">
        <f t="shared" si="1226"/>
        <v>711731.0845450887</v>
      </c>
      <c r="J5648" s="169">
        <f t="shared" si="1228"/>
        <v>664368.88769421005</v>
      </c>
      <c r="K5648" s="95"/>
      <c r="L5648" s="265">
        <f t="shared" si="1227"/>
        <v>272820.5158471223</v>
      </c>
      <c r="M5648" s="265">
        <f>$G5648*NonHospFrac+theModel!$H5648*NonHospFrac</f>
        <v>438910.56869796634</v>
      </c>
      <c r="N5648" s="266">
        <f t="shared" si="1229"/>
        <v>711731.0845450887</v>
      </c>
      <c r="O5648" s="159"/>
      <c r="P5648" s="265">
        <f t="shared" si="1230"/>
        <v>254665.65475268659</v>
      </c>
      <c r="Q5648" s="265">
        <f t="shared" si="1231"/>
        <v>438909.01405629155</v>
      </c>
      <c r="R5648" s="266">
        <f t="shared" si="1232"/>
        <v>693574.66880897817</v>
      </c>
    </row>
    <row r="5649" spans="1:18" x14ac:dyDescent="0.3">
      <c r="A5649" s="82">
        <v>5618</v>
      </c>
      <c r="B5649" s="94">
        <f t="shared" si="1221"/>
        <v>4.4556514633545792E-47</v>
      </c>
      <c r="C5649" s="179">
        <f t="shared" si="1222"/>
        <v>4.4456002810199711E-47</v>
      </c>
      <c r="D5649" s="166">
        <f t="shared" si="1223"/>
        <v>2.2558277767625785E-3</v>
      </c>
      <c r="E5649" s="167">
        <f t="shared" si="1233"/>
        <v>24.291375447755232</v>
      </c>
      <c r="F5649" s="168">
        <f t="shared" si="1234"/>
        <v>12.675496277628973</v>
      </c>
      <c r="G5649" s="168">
        <f t="shared" si="1224"/>
        <v>440499.1406002157</v>
      </c>
      <c r="H5649" s="168">
        <f t="shared" si="1225"/>
        <v>271310.33852408634</v>
      </c>
      <c r="I5649" s="169">
        <f t="shared" si="1226"/>
        <v>711809.47912430204</v>
      </c>
      <c r="J5649" s="169">
        <f t="shared" si="1228"/>
        <v>664431.23680279381</v>
      </c>
      <c r="K5649" s="95"/>
      <c r="L5649" s="265">
        <f t="shared" si="1227"/>
        <v>272850.56603040791</v>
      </c>
      <c r="M5649" s="265">
        <f>$G5649*NonHospFrac+theModel!$H5649*NonHospFrac</f>
        <v>438958.91309389414</v>
      </c>
      <c r="N5649" s="266">
        <f t="shared" si="1229"/>
        <v>711809.47912430204</v>
      </c>
      <c r="O5649" s="159"/>
      <c r="P5649" s="265">
        <f t="shared" si="1230"/>
        <v>254689.55439165956</v>
      </c>
      <c r="Q5649" s="265">
        <f t="shared" si="1231"/>
        <v>438957.35845221934</v>
      </c>
      <c r="R5649" s="266">
        <f t="shared" si="1232"/>
        <v>693646.91284387885</v>
      </c>
    </row>
    <row r="5650" spans="1:18" x14ac:dyDescent="0.3">
      <c r="A5650" s="82">
        <v>5619</v>
      </c>
      <c r="B5650" s="94">
        <f t="shared" si="1221"/>
        <v>4.3724178476971835E-47</v>
      </c>
      <c r="C5650" s="179">
        <f t="shared" si="1222"/>
        <v>4.3625544260647356E-47</v>
      </c>
      <c r="D5650" s="166">
        <f t="shared" si="1223"/>
        <v>2.2558277767625785E-3</v>
      </c>
      <c r="E5650" s="167">
        <f t="shared" si="1233"/>
        <v>24.291375447755232</v>
      </c>
      <c r="F5650" s="168">
        <f t="shared" si="1234"/>
        <v>12.677752105405736</v>
      </c>
      <c r="G5650" s="168">
        <f t="shared" si="1224"/>
        <v>440577.53517942922</v>
      </c>
      <c r="H5650" s="168">
        <f t="shared" si="1225"/>
        <v>271310.33852408634</v>
      </c>
      <c r="I5650" s="169">
        <f t="shared" si="1226"/>
        <v>711887.87370351562</v>
      </c>
      <c r="J5650" s="169">
        <f t="shared" si="1228"/>
        <v>664493.58336990536</v>
      </c>
      <c r="K5650" s="95"/>
      <c r="L5650" s="265">
        <f t="shared" si="1227"/>
        <v>272880.61621369352</v>
      </c>
      <c r="M5650" s="265">
        <f>$G5650*NonHospFrac+theModel!$H5650*NonHospFrac</f>
        <v>439007.25748982205</v>
      </c>
      <c r="N5650" s="266">
        <f t="shared" si="1229"/>
        <v>711887.87370351562</v>
      </c>
      <c r="O5650" s="159"/>
      <c r="P5650" s="265">
        <f t="shared" si="1230"/>
        <v>254713.45305643621</v>
      </c>
      <c r="Q5650" s="265">
        <f t="shared" si="1231"/>
        <v>439005.70284814725</v>
      </c>
      <c r="R5650" s="266">
        <f t="shared" si="1232"/>
        <v>693719.1559045834</v>
      </c>
    </row>
    <row r="5651" spans="1:18" x14ac:dyDescent="0.3">
      <c r="A5651" s="82">
        <v>5620</v>
      </c>
      <c r="B5651" s="94">
        <f t="shared" si="1221"/>
        <v>4.2907390742065018E-47</v>
      </c>
      <c r="C5651" s="179">
        <f t="shared" si="1222"/>
        <v>4.2810599058200662E-47</v>
      </c>
      <c r="D5651" s="166">
        <f t="shared" si="1223"/>
        <v>2.2558277767625785E-3</v>
      </c>
      <c r="E5651" s="167">
        <f t="shared" si="1233"/>
        <v>24.291375447755232</v>
      </c>
      <c r="F5651" s="168">
        <f t="shared" si="1234"/>
        <v>12.680007933182498</v>
      </c>
      <c r="G5651" s="168">
        <f t="shared" si="1224"/>
        <v>440655.92975864263</v>
      </c>
      <c r="H5651" s="168">
        <f t="shared" si="1225"/>
        <v>271310.33852408634</v>
      </c>
      <c r="I5651" s="169">
        <f t="shared" si="1226"/>
        <v>711966.26828272897</v>
      </c>
      <c r="J5651" s="169">
        <f t="shared" si="1228"/>
        <v>664555.92739564786</v>
      </c>
      <c r="K5651" s="95"/>
      <c r="L5651" s="265">
        <f t="shared" si="1227"/>
        <v>272910.66639697901</v>
      </c>
      <c r="M5651" s="265">
        <f>$G5651*NonHospFrac+theModel!$H5651*NonHospFrac</f>
        <v>439055.6018857499</v>
      </c>
      <c r="N5651" s="266">
        <f t="shared" si="1229"/>
        <v>711966.26828272897</v>
      </c>
      <c r="O5651" s="159"/>
      <c r="P5651" s="265">
        <f t="shared" si="1230"/>
        <v>254737.35074705613</v>
      </c>
      <c r="Q5651" s="265">
        <f t="shared" si="1231"/>
        <v>439054.0472440751</v>
      </c>
      <c r="R5651" s="266">
        <f t="shared" si="1232"/>
        <v>693791.39799113129</v>
      </c>
    </row>
    <row r="5652" spans="1:18" x14ac:dyDescent="0.3">
      <c r="A5652" s="82">
        <v>5621</v>
      </c>
      <c r="B5652" s="94">
        <f t="shared" si="1221"/>
        <v>4.2105860977168354E-47</v>
      </c>
      <c r="C5652" s="179">
        <f t="shared" si="1222"/>
        <v>4.2010877406411551E-47</v>
      </c>
      <c r="D5652" s="166">
        <f t="shared" si="1223"/>
        <v>2.2558277767625785E-3</v>
      </c>
      <c r="E5652" s="167">
        <f t="shared" si="1233"/>
        <v>24.291375447755232</v>
      </c>
      <c r="F5652" s="168">
        <f t="shared" si="1234"/>
        <v>12.682263760959261</v>
      </c>
      <c r="G5652" s="168">
        <f t="shared" si="1224"/>
        <v>440734.32433785597</v>
      </c>
      <c r="H5652" s="168">
        <f t="shared" si="1225"/>
        <v>271310.33852408634</v>
      </c>
      <c r="I5652" s="169">
        <f t="shared" si="1226"/>
        <v>712044.66286194231</v>
      </c>
      <c r="J5652" s="169">
        <f t="shared" si="1228"/>
        <v>664618.26888012514</v>
      </c>
      <c r="K5652" s="95"/>
      <c r="L5652" s="265">
        <f t="shared" si="1227"/>
        <v>272940.71658026462</v>
      </c>
      <c r="M5652" s="265">
        <f>$G5652*NonHospFrac+theModel!$H5652*NonHospFrac</f>
        <v>439103.94628167769</v>
      </c>
      <c r="N5652" s="266">
        <f t="shared" si="1229"/>
        <v>712044.66286194231</v>
      </c>
      <c r="O5652" s="159"/>
      <c r="P5652" s="265">
        <f t="shared" si="1230"/>
        <v>254761.24746355924</v>
      </c>
      <c r="Q5652" s="265">
        <f t="shared" si="1231"/>
        <v>439102.3916400029</v>
      </c>
      <c r="R5652" s="266">
        <f t="shared" si="1232"/>
        <v>693863.63910356211</v>
      </c>
    </row>
    <row r="5653" spans="1:18" x14ac:dyDescent="0.3">
      <c r="A5653" s="82">
        <v>5622</v>
      </c>
      <c r="B5653" s="94">
        <f t="shared" si="1221"/>
        <v>4.1319304156392832E-47</v>
      </c>
      <c r="C5653" s="179">
        <f t="shared" si="1222"/>
        <v>4.1226094922360338E-47</v>
      </c>
      <c r="D5653" s="166">
        <f t="shared" si="1223"/>
        <v>2.2558277767625785E-3</v>
      </c>
      <c r="E5653" s="167">
        <f t="shared" si="1233"/>
        <v>24.291375447755232</v>
      </c>
      <c r="F5653" s="168">
        <f t="shared" si="1234"/>
        <v>12.684519588736023</v>
      </c>
      <c r="G5653" s="168">
        <f t="shared" si="1224"/>
        <v>440812.71891706943</v>
      </c>
      <c r="H5653" s="168">
        <f t="shared" si="1225"/>
        <v>271310.33852408634</v>
      </c>
      <c r="I5653" s="169">
        <f t="shared" si="1226"/>
        <v>712123.05744115578</v>
      </c>
      <c r="J5653" s="169">
        <f t="shared" si="1228"/>
        <v>664680.60782344092</v>
      </c>
      <c r="K5653" s="95"/>
      <c r="L5653" s="265">
        <f t="shared" si="1227"/>
        <v>272970.76676355023</v>
      </c>
      <c r="M5653" s="265">
        <f>$G5653*NonHospFrac+theModel!$H5653*NonHospFrac</f>
        <v>439152.29067760555</v>
      </c>
      <c r="N5653" s="266">
        <f t="shared" si="1229"/>
        <v>712123.05744115578</v>
      </c>
      <c r="O5653" s="159"/>
      <c r="P5653" s="265">
        <f t="shared" si="1230"/>
        <v>254785.14320598514</v>
      </c>
      <c r="Q5653" s="265">
        <f t="shared" si="1231"/>
        <v>439150.73603593075</v>
      </c>
      <c r="R5653" s="266">
        <f t="shared" si="1232"/>
        <v>693935.87924191589</v>
      </c>
    </row>
    <row r="5654" spans="1:18" x14ac:dyDescent="0.3">
      <c r="A5654" s="82">
        <v>5623</v>
      </c>
      <c r="B5654" s="94">
        <f t="shared" si="1221"/>
        <v>4.0547440578268073E-47</v>
      </c>
      <c r="C5654" s="179">
        <f t="shared" si="1222"/>
        <v>4.0455972535534987E-47</v>
      </c>
      <c r="D5654" s="166">
        <f t="shared" si="1223"/>
        <v>2.2558277767625785E-3</v>
      </c>
      <c r="E5654" s="167">
        <f t="shared" si="1233"/>
        <v>24.291375447755232</v>
      </c>
      <c r="F5654" s="168">
        <f t="shared" si="1234"/>
        <v>12.686775416512786</v>
      </c>
      <c r="G5654" s="168">
        <f t="shared" si="1224"/>
        <v>440891.11349628289</v>
      </c>
      <c r="H5654" s="168">
        <f t="shared" si="1225"/>
        <v>271310.33852408634</v>
      </c>
      <c r="I5654" s="169">
        <f t="shared" si="1226"/>
        <v>712201.45202036924</v>
      </c>
      <c r="J5654" s="169">
        <f t="shared" si="1228"/>
        <v>664742.94422569871</v>
      </c>
      <c r="K5654" s="95"/>
      <c r="L5654" s="265">
        <f t="shared" si="1227"/>
        <v>273000.81694683578</v>
      </c>
      <c r="M5654" s="265">
        <f>$G5654*NonHospFrac+theModel!$H5654*NonHospFrac</f>
        <v>439200.6350735334</v>
      </c>
      <c r="N5654" s="266">
        <f t="shared" si="1229"/>
        <v>712201.45202036924</v>
      </c>
      <c r="O5654" s="159"/>
      <c r="P5654" s="265">
        <f t="shared" si="1230"/>
        <v>254809.03797437347</v>
      </c>
      <c r="Q5654" s="265">
        <f t="shared" si="1231"/>
        <v>439199.0804318586</v>
      </c>
      <c r="R5654" s="266">
        <f t="shared" si="1232"/>
        <v>694008.1184062321</v>
      </c>
    </row>
    <row r="5655" spans="1:18" x14ac:dyDescent="0.3">
      <c r="A5655" s="82">
        <v>5624</v>
      </c>
      <c r="B5655" s="94">
        <f t="shared" si="1221"/>
        <v>3.978999576627099E-47</v>
      </c>
      <c r="C5655" s="179">
        <f t="shared" si="1222"/>
        <v>3.9700236388584171E-47</v>
      </c>
      <c r="D5655" s="166">
        <f t="shared" si="1223"/>
        <v>2.2558277767625785E-3</v>
      </c>
      <c r="E5655" s="167">
        <f t="shared" si="1233"/>
        <v>24.291375447755232</v>
      </c>
      <c r="F5655" s="168">
        <f t="shared" si="1234"/>
        <v>12.689031244289549</v>
      </c>
      <c r="G5655" s="168">
        <f t="shared" si="1224"/>
        <v>440969.50807549636</v>
      </c>
      <c r="H5655" s="168">
        <f t="shared" si="1225"/>
        <v>271310.33852408634</v>
      </c>
      <c r="I5655" s="169">
        <f t="shared" si="1226"/>
        <v>712279.8465995827</v>
      </c>
      <c r="J5655" s="169">
        <f t="shared" si="1228"/>
        <v>664805.27808700199</v>
      </c>
      <c r="K5655" s="95"/>
      <c r="L5655" s="265">
        <f t="shared" si="1227"/>
        <v>273030.86713012139</v>
      </c>
      <c r="M5655" s="265">
        <f>$G5655*NonHospFrac+theModel!$H5655*NonHospFrac</f>
        <v>439248.97946946131</v>
      </c>
      <c r="N5655" s="266">
        <f t="shared" si="1229"/>
        <v>712279.8465995827</v>
      </c>
      <c r="O5655" s="159"/>
      <c r="P5655" s="265">
        <f t="shared" si="1230"/>
        <v>254832.93176876404</v>
      </c>
      <c r="Q5655" s="265">
        <f t="shared" si="1231"/>
        <v>439247.42482778651</v>
      </c>
      <c r="R5655" s="266">
        <f t="shared" si="1232"/>
        <v>694080.35659655055</v>
      </c>
    </row>
    <row r="5656" spans="1:18" x14ac:dyDescent="0.3">
      <c r="A5656" s="82">
        <v>5625</v>
      </c>
      <c r="B5656" s="94">
        <f t="shared" si="1221"/>
        <v>3.9046700371230534E-47</v>
      </c>
      <c r="C5656" s="179">
        <f t="shared" si="1222"/>
        <v>3.8958617739942189E-47</v>
      </c>
      <c r="D5656" s="166">
        <f t="shared" si="1223"/>
        <v>2.2558277767625785E-3</v>
      </c>
      <c r="E5656" s="167">
        <f t="shared" si="1233"/>
        <v>24.291375447755232</v>
      </c>
      <c r="F5656" s="168">
        <f t="shared" si="1234"/>
        <v>12.691287072066311</v>
      </c>
      <c r="G5656" s="168">
        <f t="shared" si="1224"/>
        <v>441047.9026547097</v>
      </c>
      <c r="H5656" s="168">
        <f t="shared" si="1225"/>
        <v>271310.33852408634</v>
      </c>
      <c r="I5656" s="169">
        <f t="shared" si="1226"/>
        <v>712358.24117879604</v>
      </c>
      <c r="J5656" s="169">
        <f t="shared" si="1228"/>
        <v>664867.60940745426</v>
      </c>
      <c r="K5656" s="95"/>
      <c r="L5656" s="265">
        <f t="shared" si="1227"/>
        <v>273060.91731340694</v>
      </c>
      <c r="M5656" s="265">
        <f>$G5656*NonHospFrac+theModel!$H5656*NonHospFrac</f>
        <v>439297.3238653891</v>
      </c>
      <c r="N5656" s="266">
        <f t="shared" si="1229"/>
        <v>712358.24117879604</v>
      </c>
      <c r="O5656" s="159"/>
      <c r="P5656" s="265">
        <f t="shared" si="1230"/>
        <v>254856.82458919648</v>
      </c>
      <c r="Q5656" s="265">
        <f t="shared" si="1231"/>
        <v>439295.76922371431</v>
      </c>
      <c r="R5656" s="266">
        <f t="shared" si="1232"/>
        <v>694152.59381291084</v>
      </c>
    </row>
    <row r="5657" spans="1:18" x14ac:dyDescent="0.3">
      <c r="A5657" s="82">
        <v>5626</v>
      </c>
      <c r="B5657" s="94">
        <f t="shared" si="1221"/>
        <v>3.8317290075537418E-47</v>
      </c>
      <c r="C5657" s="179">
        <f t="shared" si="1222"/>
        <v>3.8230852868254752E-47</v>
      </c>
      <c r="D5657" s="166">
        <f t="shared" si="1223"/>
        <v>2.2558277767625785E-3</v>
      </c>
      <c r="E5657" s="167">
        <f t="shared" si="1233"/>
        <v>24.291375447755232</v>
      </c>
      <c r="F5657" s="168">
        <f t="shared" si="1234"/>
        <v>12.693542899843074</v>
      </c>
      <c r="G5657" s="168">
        <f t="shared" si="1224"/>
        <v>441126.29723392311</v>
      </c>
      <c r="H5657" s="168">
        <f t="shared" si="1225"/>
        <v>271310.33852408634</v>
      </c>
      <c r="I5657" s="169">
        <f t="shared" si="1226"/>
        <v>712436.63575800951</v>
      </c>
      <c r="J5657" s="169">
        <f t="shared" si="1228"/>
        <v>664929.93818715925</v>
      </c>
      <c r="K5657" s="95"/>
      <c r="L5657" s="265">
        <f t="shared" si="1227"/>
        <v>273090.96749669249</v>
      </c>
      <c r="M5657" s="265">
        <f>$G5657*NonHospFrac+theModel!$H5657*NonHospFrac</f>
        <v>439345.6682613169</v>
      </c>
      <c r="N5657" s="266">
        <f t="shared" si="1229"/>
        <v>712436.63575800939</v>
      </c>
      <c r="O5657" s="159"/>
      <c r="P5657" s="265">
        <f t="shared" si="1230"/>
        <v>254880.71643571052</v>
      </c>
      <c r="Q5657" s="265">
        <f t="shared" si="1231"/>
        <v>439344.1136196421</v>
      </c>
      <c r="R5657" s="266">
        <f t="shared" si="1232"/>
        <v>694224.83005535265</v>
      </c>
    </row>
    <row r="5658" spans="1:18" x14ac:dyDescent="0.3">
      <c r="A5658" s="82">
        <v>5627</v>
      </c>
      <c r="B5658" s="94">
        <f t="shared" si="1221"/>
        <v>3.7601505499161092E-47</v>
      </c>
      <c r="C5658" s="179">
        <f t="shared" si="1222"/>
        <v>3.7516682978607996E-47</v>
      </c>
      <c r="D5658" s="166">
        <f t="shared" si="1223"/>
        <v>2.2558277767625785E-3</v>
      </c>
      <c r="E5658" s="167">
        <f t="shared" si="1233"/>
        <v>24.291375447755232</v>
      </c>
      <c r="F5658" s="168">
        <f t="shared" si="1234"/>
        <v>12.695798727619836</v>
      </c>
      <c r="G5658" s="168">
        <f t="shared" si="1224"/>
        <v>441204.69181313651</v>
      </c>
      <c r="H5658" s="168">
        <f t="shared" si="1225"/>
        <v>271310.33852408634</v>
      </c>
      <c r="I5658" s="169">
        <f t="shared" si="1226"/>
        <v>712515.03033722285</v>
      </c>
      <c r="J5658" s="169">
        <f t="shared" si="1228"/>
        <v>664992.26442622044</v>
      </c>
      <c r="K5658" s="95"/>
      <c r="L5658" s="265">
        <f t="shared" si="1227"/>
        <v>273121.01767997805</v>
      </c>
      <c r="M5658" s="265">
        <f>$G5658*NonHospFrac+theModel!$H5658*NonHospFrac</f>
        <v>439394.01265724475</v>
      </c>
      <c r="N5658" s="266">
        <f t="shared" si="1229"/>
        <v>712515.03033722285</v>
      </c>
      <c r="O5658" s="159"/>
      <c r="P5658" s="265">
        <f t="shared" si="1230"/>
        <v>254904.60730834588</v>
      </c>
      <c r="Q5658" s="265">
        <f t="shared" si="1231"/>
        <v>439392.45801556995</v>
      </c>
      <c r="R5658" s="266">
        <f t="shared" si="1232"/>
        <v>694297.0653239158</v>
      </c>
    </row>
    <row r="5659" spans="1:18" x14ac:dyDescent="0.3">
      <c r="A5659" s="82">
        <v>5628</v>
      </c>
      <c r="B5659" s="94">
        <f t="shared" si="1221"/>
        <v>3.6899092107404757E-47</v>
      </c>
      <c r="C5659" s="179">
        <f t="shared" si="1222"/>
        <v>3.6815854110491551E-47</v>
      </c>
      <c r="D5659" s="166">
        <f t="shared" si="1223"/>
        <v>2.2558277767625785E-3</v>
      </c>
      <c r="E5659" s="167">
        <f t="shared" si="1233"/>
        <v>24.291375447755232</v>
      </c>
      <c r="F5659" s="168">
        <f t="shared" si="1234"/>
        <v>12.698054555396599</v>
      </c>
      <c r="G5659" s="168">
        <f t="shared" si="1224"/>
        <v>441283.08639235003</v>
      </c>
      <c r="H5659" s="168">
        <f t="shared" si="1225"/>
        <v>271310.33852408634</v>
      </c>
      <c r="I5659" s="169">
        <f t="shared" si="1226"/>
        <v>712593.42491643643</v>
      </c>
      <c r="J5659" s="169">
        <f t="shared" si="1228"/>
        <v>665054.58812474157</v>
      </c>
      <c r="K5659" s="95"/>
      <c r="L5659" s="265">
        <f t="shared" si="1227"/>
        <v>273151.06786326366</v>
      </c>
      <c r="M5659" s="265">
        <f>$G5659*NonHospFrac+theModel!$H5659*NonHospFrac</f>
        <v>439442.35705317266</v>
      </c>
      <c r="N5659" s="266">
        <f t="shared" si="1229"/>
        <v>712593.42491643631</v>
      </c>
      <c r="O5659" s="159"/>
      <c r="P5659" s="265">
        <f t="shared" si="1230"/>
        <v>254928.49720714227</v>
      </c>
      <c r="Q5659" s="265">
        <f t="shared" si="1231"/>
        <v>439440.80241149786</v>
      </c>
      <c r="R5659" s="266">
        <f t="shared" si="1232"/>
        <v>694369.2996186401</v>
      </c>
    </row>
    <row r="5660" spans="1:18" x14ac:dyDescent="0.3">
      <c r="A5660" s="82">
        <v>5629</v>
      </c>
      <c r="B5660" s="94">
        <f t="shared" si="1221"/>
        <v>3.6209800120400912E-47</v>
      </c>
      <c r="C5660" s="179">
        <f t="shared" si="1222"/>
        <v>3.6128117047498291E-47</v>
      </c>
      <c r="D5660" s="166">
        <f t="shared" si="1223"/>
        <v>2.2558277767625785E-3</v>
      </c>
      <c r="E5660" s="167">
        <f t="shared" si="1233"/>
        <v>24.291375447755232</v>
      </c>
      <c r="F5660" s="168">
        <f t="shared" si="1234"/>
        <v>12.700310383173361</v>
      </c>
      <c r="G5660" s="168">
        <f t="shared" si="1224"/>
        <v>441361.48097156337</v>
      </c>
      <c r="H5660" s="168">
        <f t="shared" si="1225"/>
        <v>271310.33852408634</v>
      </c>
      <c r="I5660" s="169">
        <f t="shared" si="1226"/>
        <v>712671.81949564978</v>
      </c>
      <c r="J5660" s="169">
        <f t="shared" si="1228"/>
        <v>665116.90928282589</v>
      </c>
      <c r="K5660" s="95"/>
      <c r="L5660" s="265">
        <f t="shared" si="1227"/>
        <v>273181.11804654927</v>
      </c>
      <c r="M5660" s="265">
        <f>$G5660*NonHospFrac+theModel!$H5660*NonHospFrac</f>
        <v>439490.70144910045</v>
      </c>
      <c r="N5660" s="266">
        <f t="shared" si="1229"/>
        <v>712671.81949564978</v>
      </c>
      <c r="O5660" s="159"/>
      <c r="P5660" s="265">
        <f t="shared" si="1230"/>
        <v>254952.38613213936</v>
      </c>
      <c r="Q5660" s="265">
        <f t="shared" si="1231"/>
        <v>439489.14680742566</v>
      </c>
      <c r="R5660" s="266">
        <f t="shared" si="1232"/>
        <v>694441.53293956502</v>
      </c>
    </row>
    <row r="5661" spans="1:18" x14ac:dyDescent="0.3">
      <c r="A5661" s="82">
        <v>5630</v>
      </c>
      <c r="B5661" s="94">
        <f t="shared" si="1221"/>
        <v>3.5533384424280528E-47</v>
      </c>
      <c r="C5661" s="179">
        <f t="shared" si="1222"/>
        <v>3.5453227228693854E-47</v>
      </c>
      <c r="D5661" s="166">
        <f t="shared" si="1223"/>
        <v>2.2558277767625785E-3</v>
      </c>
      <c r="E5661" s="167">
        <f t="shared" si="1233"/>
        <v>24.291375447755232</v>
      </c>
      <c r="F5661" s="168">
        <f t="shared" si="1234"/>
        <v>12.702566210950124</v>
      </c>
      <c r="G5661" s="168">
        <f t="shared" si="1224"/>
        <v>441439.87555077678</v>
      </c>
      <c r="H5661" s="168">
        <f t="shared" si="1225"/>
        <v>271310.33852408634</v>
      </c>
      <c r="I5661" s="169">
        <f t="shared" si="1226"/>
        <v>712750.21407486312</v>
      </c>
      <c r="J5661" s="169">
        <f t="shared" si="1228"/>
        <v>665179.22790057713</v>
      </c>
      <c r="K5661" s="95"/>
      <c r="L5661" s="265">
        <f t="shared" si="1227"/>
        <v>273211.16822983482</v>
      </c>
      <c r="M5661" s="265">
        <f>$G5661*NonHospFrac+theModel!$H5661*NonHospFrac</f>
        <v>439539.0458450283</v>
      </c>
      <c r="N5661" s="266">
        <f t="shared" si="1229"/>
        <v>712750.21407486312</v>
      </c>
      <c r="O5661" s="159"/>
      <c r="P5661" s="265">
        <f t="shared" si="1230"/>
        <v>254976.27408337677</v>
      </c>
      <c r="Q5661" s="265">
        <f t="shared" si="1231"/>
        <v>439537.49120335351</v>
      </c>
      <c r="R5661" s="266">
        <f t="shared" si="1232"/>
        <v>694513.76528673025</v>
      </c>
    </row>
    <row r="5662" spans="1:18" x14ac:dyDescent="0.3">
      <c r="A5662" s="82">
        <v>5631</v>
      </c>
      <c r="B5662" s="94">
        <f t="shared" si="1221"/>
        <v>3.4869604484018289E-47</v>
      </c>
      <c r="C5662" s="179">
        <f t="shared" si="1222"/>
        <v>3.4790944661658513E-47</v>
      </c>
      <c r="D5662" s="166">
        <f t="shared" si="1223"/>
        <v>2.2558277767625785E-3</v>
      </c>
      <c r="E5662" s="167">
        <f t="shared" si="1233"/>
        <v>24.291375447755232</v>
      </c>
      <c r="F5662" s="168">
        <f t="shared" si="1234"/>
        <v>12.704822038726887</v>
      </c>
      <c r="G5662" s="168">
        <f t="shared" si="1224"/>
        <v>441518.27012999018</v>
      </c>
      <c r="H5662" s="168">
        <f t="shared" si="1225"/>
        <v>271310.33852408634</v>
      </c>
      <c r="I5662" s="169">
        <f t="shared" si="1226"/>
        <v>712828.60865407647</v>
      </c>
      <c r="J5662" s="169">
        <f t="shared" si="1228"/>
        <v>665241.54397809878</v>
      </c>
      <c r="K5662" s="95"/>
      <c r="L5662" s="265">
        <f t="shared" si="1227"/>
        <v>273241.21841312037</v>
      </c>
      <c r="M5662" s="265">
        <f>$G5662*NonHospFrac+theModel!$H5662*NonHospFrac</f>
        <v>439587.3902409561</v>
      </c>
      <c r="N5662" s="266">
        <f t="shared" si="1229"/>
        <v>712828.60865407647</v>
      </c>
      <c r="O5662" s="159"/>
      <c r="P5662" s="265">
        <f t="shared" si="1230"/>
        <v>255000.16106089429</v>
      </c>
      <c r="Q5662" s="265">
        <f t="shared" si="1231"/>
        <v>439585.8355992813</v>
      </c>
      <c r="R5662" s="266">
        <f t="shared" si="1232"/>
        <v>694585.99666017562</v>
      </c>
    </row>
    <row r="5663" spans="1:18" x14ac:dyDescent="0.3">
      <c r="A5663" s="82">
        <v>5632</v>
      </c>
      <c r="B5663" s="94">
        <f t="shared" ref="B5663:B5726" si="1235">Constant*EXP(PowerTerm*(A5663)/7)</f>
        <v>3.4218224257890127E-47</v>
      </c>
      <c r="C5663" s="179">
        <f t="shared" ref="C5663:C5726" si="1236">(1-theFloor)*B5663</f>
        <v>3.4141033837137688E-47</v>
      </c>
      <c r="D5663" s="166">
        <f t="shared" ref="D5663:D5726" si="1237">theFloor</f>
        <v>2.2558277767625785E-3</v>
      </c>
      <c r="E5663" s="167">
        <f t="shared" si="1233"/>
        <v>24.291375447755232</v>
      </c>
      <c r="F5663" s="168">
        <f t="shared" si="1234"/>
        <v>12.707077866503649</v>
      </c>
      <c r="G5663" s="168">
        <f t="shared" ref="G5663:G5726" si="1238">$B$22*F5663*totInfected/365.25</f>
        <v>441596.6647092037</v>
      </c>
      <c r="H5663" s="168">
        <f t="shared" ref="H5663:H5726" si="1239">lostQALYs_Injured*E5663*totInfected/365.25</f>
        <v>271310.33852408634</v>
      </c>
      <c r="I5663" s="169">
        <f t="shared" ref="I5663:I5726" si="1240">H5663+G5663</f>
        <v>712907.00323329004</v>
      </c>
      <c r="J5663" s="169">
        <f t="shared" si="1228"/>
        <v>665303.85751549469</v>
      </c>
      <c r="K5663" s="95"/>
      <c r="L5663" s="265">
        <f t="shared" ref="L5663:L5726" si="1241">$G5663*HospFrac+$H5663*HospFrac</f>
        <v>273271.26859640598</v>
      </c>
      <c r="M5663" s="265">
        <f>$G5663*NonHospFrac+theModel!$H5663*NonHospFrac</f>
        <v>439635.73463688401</v>
      </c>
      <c r="N5663" s="266">
        <f t="shared" si="1229"/>
        <v>712907.00323329004</v>
      </c>
      <c r="O5663" s="159"/>
      <c r="P5663" s="265">
        <f t="shared" si="1230"/>
        <v>255024.0470647316</v>
      </c>
      <c r="Q5663" s="265">
        <f t="shared" si="1231"/>
        <v>439634.17999520921</v>
      </c>
      <c r="R5663" s="266">
        <f t="shared" si="1232"/>
        <v>694658.22705994081</v>
      </c>
    </row>
    <row r="5664" spans="1:18" x14ac:dyDescent="0.3">
      <c r="A5664" s="82">
        <v>5633</v>
      </c>
      <c r="B5664" s="94">
        <f t="shared" si="1235"/>
        <v>3.3579012113541767E-47</v>
      </c>
      <c r="C5664" s="179">
        <f t="shared" si="1236"/>
        <v>3.3503263645299791E-47</v>
      </c>
      <c r="D5664" s="166">
        <f t="shared" si="1237"/>
        <v>2.2558277767625785E-3</v>
      </c>
      <c r="E5664" s="167">
        <f t="shared" si="1233"/>
        <v>24.291375447755232</v>
      </c>
      <c r="F5664" s="168">
        <f t="shared" si="1234"/>
        <v>12.709333694280412</v>
      </c>
      <c r="G5664" s="168">
        <f t="shared" si="1238"/>
        <v>441675.05928841705</v>
      </c>
      <c r="H5664" s="168">
        <f t="shared" si="1239"/>
        <v>271310.33852408634</v>
      </c>
      <c r="I5664" s="169">
        <f t="shared" si="1240"/>
        <v>712985.39781250339</v>
      </c>
      <c r="J5664" s="169">
        <f t="shared" ref="J5664:J5727" si="1242">J5663+(I5664-I5663)/(1+discountDaily)^A5664</f>
        <v>665366.16851286788</v>
      </c>
      <c r="K5664" s="95"/>
      <c r="L5664" s="265">
        <f t="shared" si="1241"/>
        <v>273301.31877969159</v>
      </c>
      <c r="M5664" s="265">
        <f>$G5664*NonHospFrac+theModel!$H5664*NonHospFrac</f>
        <v>439684.0790328118</v>
      </c>
      <c r="N5664" s="266">
        <f t="shared" ref="N5664:N5727" si="1243">L5664+M5664</f>
        <v>712985.39781250339</v>
      </c>
      <c r="O5664" s="159"/>
      <c r="P5664" s="265">
        <f t="shared" ref="P5664:P5727" si="1244">P5663+(L5664-L5663)/(1+discountDaily)^A5664</f>
        <v>255047.93209492837</v>
      </c>
      <c r="Q5664" s="265">
        <f t="shared" ref="Q5664:Q5727" si="1245">Q5663+(M5664-M5663)/(1+discountDaily)^B5664</f>
        <v>439682.52439113701</v>
      </c>
      <c r="R5664" s="266">
        <f t="shared" ref="R5664:R5727" si="1246">P5664+Q5664</f>
        <v>694730.45648606541</v>
      </c>
    </row>
    <row r="5665" spans="1:18" x14ac:dyDescent="0.3">
      <c r="A5665" s="82">
        <v>5634</v>
      </c>
      <c r="B5665" s="94">
        <f t="shared" si="1235"/>
        <v>3.2951740745617194E-47</v>
      </c>
      <c r="C5665" s="179">
        <f t="shared" si="1236"/>
        <v>3.287740729355055E-47</v>
      </c>
      <c r="D5665" s="166">
        <f t="shared" si="1237"/>
        <v>2.2558277767625785E-3</v>
      </c>
      <c r="E5665" s="167">
        <f t="shared" ref="E5665:E5728" si="1247">C5665+E5664</f>
        <v>24.291375447755232</v>
      </c>
      <c r="F5665" s="168">
        <f t="shared" ref="F5665:F5728" si="1248">D5665+F5664</f>
        <v>12.711589522057174</v>
      </c>
      <c r="G5665" s="168">
        <f t="shared" si="1238"/>
        <v>441753.45386763045</v>
      </c>
      <c r="H5665" s="168">
        <f t="shared" si="1239"/>
        <v>271310.33852408634</v>
      </c>
      <c r="I5665" s="169">
        <f t="shared" si="1240"/>
        <v>713063.79239171674</v>
      </c>
      <c r="J5665" s="169">
        <f t="shared" si="1242"/>
        <v>665428.4769703222</v>
      </c>
      <c r="K5665" s="95"/>
      <c r="L5665" s="265">
        <f t="shared" si="1241"/>
        <v>273331.36896297714</v>
      </c>
      <c r="M5665" s="265">
        <f>$G5665*NonHospFrac+theModel!$H5665*NonHospFrac</f>
        <v>439732.42342873965</v>
      </c>
      <c r="N5665" s="266">
        <f t="shared" si="1243"/>
        <v>713063.79239171674</v>
      </c>
      <c r="O5665" s="159"/>
      <c r="P5665" s="265">
        <f t="shared" si="1244"/>
        <v>255071.81615152425</v>
      </c>
      <c r="Q5665" s="265">
        <f t="shared" si="1245"/>
        <v>439730.86878706486</v>
      </c>
      <c r="R5665" s="266">
        <f t="shared" si="1246"/>
        <v>694802.68493858911</v>
      </c>
    </row>
    <row r="5666" spans="1:18" x14ac:dyDescent="0.3">
      <c r="A5666" s="82">
        <v>5635</v>
      </c>
      <c r="B5666" s="94">
        <f t="shared" si="1235"/>
        <v>3.2336187094928835E-47</v>
      </c>
      <c r="C5666" s="179">
        <f t="shared" si="1236"/>
        <v>3.2263242225885504E-47</v>
      </c>
      <c r="D5666" s="166">
        <f t="shared" si="1237"/>
        <v>2.2558277767625785E-3</v>
      </c>
      <c r="E5666" s="167">
        <f t="shared" si="1247"/>
        <v>24.291375447755232</v>
      </c>
      <c r="F5666" s="168">
        <f t="shared" si="1248"/>
        <v>12.713845349833937</v>
      </c>
      <c r="G5666" s="168">
        <f t="shared" si="1238"/>
        <v>441831.84844684391</v>
      </c>
      <c r="H5666" s="168">
        <f t="shared" si="1239"/>
        <v>271310.33852408634</v>
      </c>
      <c r="I5666" s="169">
        <f t="shared" si="1240"/>
        <v>713142.18697093031</v>
      </c>
      <c r="J5666" s="169">
        <f t="shared" si="1242"/>
        <v>665490.78288796137</v>
      </c>
      <c r="K5666" s="95"/>
      <c r="L5666" s="265">
        <f t="shared" si="1241"/>
        <v>273361.41914626269</v>
      </c>
      <c r="M5666" s="265">
        <f>$G5666*NonHospFrac+theModel!$H5666*NonHospFrac</f>
        <v>439780.76782466751</v>
      </c>
      <c r="N5666" s="266">
        <f t="shared" si="1243"/>
        <v>713142.1869709302</v>
      </c>
      <c r="O5666" s="159"/>
      <c r="P5666" s="265">
        <f t="shared" si="1244"/>
        <v>255095.69923455897</v>
      </c>
      <c r="Q5666" s="265">
        <f t="shared" si="1245"/>
        <v>439779.21318299271</v>
      </c>
      <c r="R5666" s="266">
        <f t="shared" si="1246"/>
        <v>694874.91241755174</v>
      </c>
    </row>
    <row r="5667" spans="1:18" x14ac:dyDescent="0.3">
      <c r="A5667" s="82">
        <v>5636</v>
      </c>
      <c r="B5667" s="94">
        <f t="shared" si="1235"/>
        <v>3.1732132269137187E-47</v>
      </c>
      <c r="C5667" s="179">
        <f t="shared" si="1236"/>
        <v>3.1660550043748562E-47</v>
      </c>
      <c r="D5667" s="166">
        <f t="shared" si="1237"/>
        <v>2.2558277767625785E-3</v>
      </c>
      <c r="E5667" s="167">
        <f t="shared" si="1247"/>
        <v>24.291375447755232</v>
      </c>
      <c r="F5667" s="168">
        <f t="shared" si="1248"/>
        <v>12.7161011776107</v>
      </c>
      <c r="G5667" s="168">
        <f t="shared" si="1238"/>
        <v>441910.24302605737</v>
      </c>
      <c r="H5667" s="168">
        <f t="shared" si="1239"/>
        <v>271310.33852408634</v>
      </c>
      <c r="I5667" s="169">
        <f t="shared" si="1240"/>
        <v>713220.58155014366</v>
      </c>
      <c r="J5667" s="169">
        <f t="shared" si="1242"/>
        <v>665553.08626588841</v>
      </c>
      <c r="K5667" s="95"/>
      <c r="L5667" s="265">
        <f t="shared" si="1241"/>
        <v>273391.4693295483</v>
      </c>
      <c r="M5667" s="265">
        <f>$G5667*NonHospFrac+theModel!$H5667*NonHospFrac</f>
        <v>439829.11222059536</v>
      </c>
      <c r="N5667" s="266">
        <f t="shared" si="1243"/>
        <v>713220.58155014366</v>
      </c>
      <c r="O5667" s="159"/>
      <c r="P5667" s="265">
        <f t="shared" si="1244"/>
        <v>255119.58134407224</v>
      </c>
      <c r="Q5667" s="265">
        <f t="shared" si="1245"/>
        <v>439827.55757892056</v>
      </c>
      <c r="R5667" s="266">
        <f t="shared" si="1246"/>
        <v>694947.13892299286</v>
      </c>
    </row>
    <row r="5668" spans="1:18" x14ac:dyDescent="0.3">
      <c r="A5668" s="82">
        <v>5637</v>
      </c>
      <c r="B5668" s="94">
        <f t="shared" si="1235"/>
        <v>3.1139361464912183E-47</v>
      </c>
      <c r="C5668" s="179">
        <f t="shared" si="1236"/>
        <v>3.1069116428368982E-47</v>
      </c>
      <c r="D5668" s="166">
        <f t="shared" si="1237"/>
        <v>2.2558277767625785E-3</v>
      </c>
      <c r="E5668" s="167">
        <f t="shared" si="1247"/>
        <v>24.291375447755232</v>
      </c>
      <c r="F5668" s="168">
        <f t="shared" si="1248"/>
        <v>12.718357005387462</v>
      </c>
      <c r="G5668" s="168">
        <f t="shared" si="1238"/>
        <v>441988.63760527084</v>
      </c>
      <c r="H5668" s="168">
        <f t="shared" si="1239"/>
        <v>271310.33852408634</v>
      </c>
      <c r="I5668" s="169">
        <f t="shared" si="1240"/>
        <v>713298.97612935724</v>
      </c>
      <c r="J5668" s="169">
        <f t="shared" si="1242"/>
        <v>665615.3871042073</v>
      </c>
      <c r="K5668" s="95"/>
      <c r="L5668" s="265">
        <f t="shared" si="1241"/>
        <v>273421.51951283391</v>
      </c>
      <c r="M5668" s="265">
        <f>$G5668*NonHospFrac+theModel!$H5668*NonHospFrac</f>
        <v>439877.45661652327</v>
      </c>
      <c r="N5668" s="266">
        <f t="shared" si="1243"/>
        <v>713298.97612935724</v>
      </c>
      <c r="O5668" s="159"/>
      <c r="P5668" s="265">
        <f t="shared" si="1244"/>
        <v>255143.46248010371</v>
      </c>
      <c r="Q5668" s="265">
        <f t="shared" si="1245"/>
        <v>439875.90197484847</v>
      </c>
      <c r="R5668" s="266">
        <f t="shared" si="1246"/>
        <v>695019.36445495219</v>
      </c>
    </row>
    <row r="5669" spans="1:18" x14ac:dyDescent="0.3">
      <c r="A5669" s="82">
        <v>5638</v>
      </c>
      <c r="B5669" s="94">
        <f t="shared" si="1235"/>
        <v>3.0557663891548609E-47</v>
      </c>
      <c r="C5669" s="179">
        <f t="shared" si="1236"/>
        <v>3.0488731064549079E-47</v>
      </c>
      <c r="D5669" s="166">
        <f t="shared" si="1237"/>
        <v>2.2558277767625785E-3</v>
      </c>
      <c r="E5669" s="167">
        <f t="shared" si="1247"/>
        <v>24.291375447755232</v>
      </c>
      <c r="F5669" s="168">
        <f t="shared" si="1248"/>
        <v>12.720612833164225</v>
      </c>
      <c r="G5669" s="168">
        <f t="shared" si="1238"/>
        <v>442067.03218448412</v>
      </c>
      <c r="H5669" s="168">
        <f t="shared" si="1239"/>
        <v>271310.33852408634</v>
      </c>
      <c r="I5669" s="169">
        <f t="shared" si="1240"/>
        <v>713377.37070857047</v>
      </c>
      <c r="J5669" s="169">
        <f t="shared" si="1242"/>
        <v>665677.68540302117</v>
      </c>
      <c r="K5669" s="95"/>
      <c r="L5669" s="265">
        <f t="shared" si="1241"/>
        <v>273451.5696961194</v>
      </c>
      <c r="M5669" s="265">
        <f>$G5669*NonHospFrac+theModel!$H5669*NonHospFrac</f>
        <v>439925.801012451</v>
      </c>
      <c r="N5669" s="266">
        <f t="shared" si="1243"/>
        <v>713377.37070857035</v>
      </c>
      <c r="O5669" s="159"/>
      <c r="P5669" s="265">
        <f t="shared" si="1244"/>
        <v>255167.34264269299</v>
      </c>
      <c r="Q5669" s="265">
        <f t="shared" si="1245"/>
        <v>439924.24637077621</v>
      </c>
      <c r="R5669" s="266">
        <f t="shared" si="1246"/>
        <v>695091.58901346917</v>
      </c>
    </row>
    <row r="5670" spans="1:18" x14ac:dyDescent="0.3">
      <c r="A5670" s="82">
        <v>5639</v>
      </c>
      <c r="B5670" s="94">
        <f t="shared" si="1235"/>
        <v>2.9986832696008438E-47</v>
      </c>
      <c r="C5670" s="179">
        <f t="shared" si="1236"/>
        <v>2.991918756587565E-47</v>
      </c>
      <c r="D5670" s="166">
        <f t="shared" si="1237"/>
        <v>2.2558277767625785E-3</v>
      </c>
      <c r="E5670" s="167">
        <f t="shared" si="1247"/>
        <v>24.291375447755232</v>
      </c>
      <c r="F5670" s="168">
        <f t="shared" si="1248"/>
        <v>12.722868660940987</v>
      </c>
      <c r="G5670" s="168">
        <f t="shared" si="1238"/>
        <v>442145.42676369759</v>
      </c>
      <c r="H5670" s="168">
        <f t="shared" si="1239"/>
        <v>271310.33852408634</v>
      </c>
      <c r="I5670" s="169">
        <f t="shared" si="1240"/>
        <v>713455.76528778393</v>
      </c>
      <c r="J5670" s="169">
        <f t="shared" si="1242"/>
        <v>665739.98116243386</v>
      </c>
      <c r="K5670" s="95"/>
      <c r="L5670" s="265">
        <f t="shared" si="1241"/>
        <v>273481.61987940501</v>
      </c>
      <c r="M5670" s="265">
        <f>$G5670*NonHospFrac+theModel!$H5670*NonHospFrac</f>
        <v>439974.14540837886</v>
      </c>
      <c r="N5670" s="266">
        <f t="shared" si="1243"/>
        <v>713455.76528778393</v>
      </c>
      <c r="O5670" s="159"/>
      <c r="P5670" s="265">
        <f t="shared" si="1244"/>
        <v>255191.22183187993</v>
      </c>
      <c r="Q5670" s="265">
        <f t="shared" si="1245"/>
        <v>439972.59076670406</v>
      </c>
      <c r="R5670" s="266">
        <f t="shared" si="1246"/>
        <v>695163.81259858399</v>
      </c>
    </row>
    <row r="5671" spans="1:18" x14ac:dyDescent="0.3">
      <c r="A5671" s="82">
        <v>5640</v>
      </c>
      <c r="B5671" s="94">
        <f t="shared" si="1235"/>
        <v>2.9426664889363377E-47</v>
      </c>
      <c r="C5671" s="179">
        <f t="shared" si="1236"/>
        <v>2.9360283401328467E-47</v>
      </c>
      <c r="D5671" s="166">
        <f t="shared" si="1237"/>
        <v>2.2558277767625785E-3</v>
      </c>
      <c r="E5671" s="167">
        <f t="shared" si="1247"/>
        <v>24.291375447755232</v>
      </c>
      <c r="F5671" s="168">
        <f t="shared" si="1248"/>
        <v>12.72512448871775</v>
      </c>
      <c r="G5671" s="168">
        <f t="shared" si="1238"/>
        <v>442223.82134291105</v>
      </c>
      <c r="H5671" s="168">
        <f t="shared" si="1239"/>
        <v>271310.33852408634</v>
      </c>
      <c r="I5671" s="169">
        <f t="shared" si="1240"/>
        <v>713534.15986699739</v>
      </c>
      <c r="J5671" s="169">
        <f t="shared" si="1242"/>
        <v>665802.27438254876</v>
      </c>
      <c r="K5671" s="95"/>
      <c r="L5671" s="265">
        <f t="shared" si="1241"/>
        <v>273511.67006269062</v>
      </c>
      <c r="M5671" s="265">
        <f>$G5671*NonHospFrac+theModel!$H5671*NonHospFrac</f>
        <v>440022.48980430677</v>
      </c>
      <c r="N5671" s="266">
        <f t="shared" si="1243"/>
        <v>713534.15986699739</v>
      </c>
      <c r="O5671" s="159"/>
      <c r="P5671" s="265">
        <f t="shared" si="1244"/>
        <v>255215.10004770409</v>
      </c>
      <c r="Q5671" s="265">
        <f t="shared" si="1245"/>
        <v>440020.93516263197</v>
      </c>
      <c r="R5671" s="266">
        <f t="shared" si="1246"/>
        <v>695236.03521033609</v>
      </c>
    </row>
    <row r="5672" spans="1:18" x14ac:dyDescent="0.3">
      <c r="A5672" s="82">
        <v>5641</v>
      </c>
      <c r="B5672" s="94">
        <f t="shared" si="1235"/>
        <v>2.8876961274611555E-47</v>
      </c>
      <c r="C5672" s="179">
        <f t="shared" si="1236"/>
        <v>2.8811819823259789E-47</v>
      </c>
      <c r="D5672" s="166">
        <f t="shared" si="1237"/>
        <v>2.2558277767625785E-3</v>
      </c>
      <c r="E5672" s="167">
        <f t="shared" si="1247"/>
        <v>24.291375447755232</v>
      </c>
      <c r="F5672" s="168">
        <f t="shared" si="1248"/>
        <v>12.727380316494513</v>
      </c>
      <c r="G5672" s="168">
        <f t="shared" si="1238"/>
        <v>442302.21592212451</v>
      </c>
      <c r="H5672" s="168">
        <f t="shared" si="1239"/>
        <v>271310.33852408634</v>
      </c>
      <c r="I5672" s="169">
        <f t="shared" si="1240"/>
        <v>713612.55444621085</v>
      </c>
      <c r="J5672" s="169">
        <f t="shared" si="1242"/>
        <v>665864.56506346934</v>
      </c>
      <c r="K5672" s="95"/>
      <c r="L5672" s="265">
        <f t="shared" si="1241"/>
        <v>273541.72024597623</v>
      </c>
      <c r="M5672" s="265">
        <f>$G5672*NonHospFrac+theModel!$H5672*NonHospFrac</f>
        <v>440070.83420023462</v>
      </c>
      <c r="N5672" s="266">
        <f t="shared" si="1243"/>
        <v>713612.55444621085</v>
      </c>
      <c r="O5672" s="159"/>
      <c r="P5672" s="265">
        <f t="shared" si="1244"/>
        <v>255238.97729020516</v>
      </c>
      <c r="Q5672" s="265">
        <f t="shared" si="1245"/>
        <v>440069.27955855982</v>
      </c>
      <c r="R5672" s="266">
        <f t="shared" si="1246"/>
        <v>695308.25684876496</v>
      </c>
    </row>
    <row r="5673" spans="1:18" x14ac:dyDescent="0.3">
      <c r="A5673" s="82">
        <v>5642</v>
      </c>
      <c r="B5673" s="94">
        <f t="shared" si="1235"/>
        <v>2.8337526375842582E-47</v>
      </c>
      <c r="C5673" s="179">
        <f t="shared" si="1236"/>
        <v>2.8273601796719213E-47</v>
      </c>
      <c r="D5673" s="166">
        <f t="shared" si="1237"/>
        <v>2.2558277767625785E-3</v>
      </c>
      <c r="E5673" s="167">
        <f t="shared" si="1247"/>
        <v>24.291375447755232</v>
      </c>
      <c r="F5673" s="168">
        <f t="shared" si="1248"/>
        <v>12.729636144271275</v>
      </c>
      <c r="G5673" s="168">
        <f t="shared" si="1238"/>
        <v>442380.61050133785</v>
      </c>
      <c r="H5673" s="168">
        <f t="shared" si="1239"/>
        <v>271310.33852408634</v>
      </c>
      <c r="I5673" s="169">
        <f t="shared" si="1240"/>
        <v>713690.9490254242</v>
      </c>
      <c r="J5673" s="169">
        <f t="shared" si="1242"/>
        <v>665926.85320529912</v>
      </c>
      <c r="K5673" s="95"/>
      <c r="L5673" s="265">
        <f t="shared" si="1241"/>
        <v>273571.77042926179</v>
      </c>
      <c r="M5673" s="265">
        <f>$G5673*NonHospFrac+theModel!$H5673*NonHospFrac</f>
        <v>440119.17859616241</v>
      </c>
      <c r="N5673" s="266">
        <f t="shared" si="1243"/>
        <v>713690.9490254242</v>
      </c>
      <c r="O5673" s="159"/>
      <c r="P5673" s="265">
        <f t="shared" si="1244"/>
        <v>255262.8535594228</v>
      </c>
      <c r="Q5673" s="265">
        <f t="shared" si="1245"/>
        <v>440117.62395448762</v>
      </c>
      <c r="R5673" s="266">
        <f t="shared" si="1246"/>
        <v>695380.47751391039</v>
      </c>
    </row>
    <row r="5674" spans="1:18" x14ac:dyDescent="0.3">
      <c r="A5674" s="82">
        <v>5643</v>
      </c>
      <c r="B5674" s="94">
        <f t="shared" si="1235"/>
        <v>2.7808168368725834E-47</v>
      </c>
      <c r="C5674" s="179">
        <f t="shared" si="1236"/>
        <v>2.774543793009877E-47</v>
      </c>
      <c r="D5674" s="166">
        <f t="shared" si="1237"/>
        <v>2.2558277767625785E-3</v>
      </c>
      <c r="E5674" s="167">
        <f t="shared" si="1247"/>
        <v>24.291375447755232</v>
      </c>
      <c r="F5674" s="168">
        <f t="shared" si="1248"/>
        <v>12.731891972048038</v>
      </c>
      <c r="G5674" s="168">
        <f t="shared" si="1238"/>
        <v>442459.00508055126</v>
      </c>
      <c r="H5674" s="168">
        <f t="shared" si="1239"/>
        <v>271310.33852408634</v>
      </c>
      <c r="I5674" s="169">
        <f t="shared" si="1240"/>
        <v>713769.34360463754</v>
      </c>
      <c r="J5674" s="169">
        <f t="shared" si="1242"/>
        <v>665989.13880814158</v>
      </c>
      <c r="K5674" s="95"/>
      <c r="L5674" s="265">
        <f t="shared" si="1241"/>
        <v>273601.82061254734</v>
      </c>
      <c r="M5674" s="265">
        <f>$G5674*NonHospFrac+theModel!$H5674*NonHospFrac</f>
        <v>440167.52299209021</v>
      </c>
      <c r="N5674" s="266">
        <f t="shared" si="1243"/>
        <v>713769.34360463754</v>
      </c>
      <c r="O5674" s="159"/>
      <c r="P5674" s="265">
        <f t="shared" si="1244"/>
        <v>255286.72885539668</v>
      </c>
      <c r="Q5674" s="265">
        <f t="shared" si="1245"/>
        <v>440165.96835041541</v>
      </c>
      <c r="R5674" s="266">
        <f t="shared" si="1246"/>
        <v>695452.69720581209</v>
      </c>
    </row>
    <row r="5675" spans="1:18" x14ac:dyDescent="0.3">
      <c r="A5675" s="82">
        <v>5644</v>
      </c>
      <c r="B5675" s="94">
        <f t="shared" si="1235"/>
        <v>2.7288699012297297E-47</v>
      </c>
      <c r="C5675" s="179">
        <f t="shared" si="1236"/>
        <v>2.7227140407073645E-47</v>
      </c>
      <c r="D5675" s="166">
        <f t="shared" si="1237"/>
        <v>2.2558277767625785E-3</v>
      </c>
      <c r="E5675" s="167">
        <f t="shared" si="1247"/>
        <v>24.291375447755232</v>
      </c>
      <c r="F5675" s="168">
        <f t="shared" si="1248"/>
        <v>12.7341477998248</v>
      </c>
      <c r="G5675" s="168">
        <f t="shared" si="1238"/>
        <v>442537.39965976478</v>
      </c>
      <c r="H5675" s="168">
        <f t="shared" si="1239"/>
        <v>271310.33852408634</v>
      </c>
      <c r="I5675" s="169">
        <f t="shared" si="1240"/>
        <v>713847.73818385112</v>
      </c>
      <c r="J5675" s="169">
        <f t="shared" si="1242"/>
        <v>666051.42187210044</v>
      </c>
      <c r="K5675" s="95"/>
      <c r="L5675" s="265">
        <f t="shared" si="1241"/>
        <v>273631.87079583295</v>
      </c>
      <c r="M5675" s="265">
        <f>$G5675*NonHospFrac+theModel!$H5675*NonHospFrac</f>
        <v>440215.86738801812</v>
      </c>
      <c r="N5675" s="266">
        <f t="shared" si="1243"/>
        <v>713847.73818385112</v>
      </c>
      <c r="O5675" s="159"/>
      <c r="P5675" s="265">
        <f t="shared" si="1244"/>
        <v>255310.60317816655</v>
      </c>
      <c r="Q5675" s="265">
        <f t="shared" si="1245"/>
        <v>440214.31274634332</v>
      </c>
      <c r="R5675" s="266">
        <f t="shared" si="1246"/>
        <v>695524.91592450987</v>
      </c>
    </row>
    <row r="5676" spans="1:18" x14ac:dyDescent="0.3">
      <c r="A5676" s="82">
        <v>5645</v>
      </c>
      <c r="B5676" s="94">
        <f t="shared" si="1235"/>
        <v>2.6778933582020993E-47</v>
      </c>
      <c r="C5676" s="179">
        <f t="shared" si="1236"/>
        <v>2.6718524919814591E-47</v>
      </c>
      <c r="D5676" s="166">
        <f t="shared" si="1237"/>
        <v>2.2558277767625785E-3</v>
      </c>
      <c r="E5676" s="167">
        <f t="shared" si="1247"/>
        <v>24.291375447755232</v>
      </c>
      <c r="F5676" s="168">
        <f t="shared" si="1248"/>
        <v>12.736403627601563</v>
      </c>
      <c r="G5676" s="168">
        <f t="shared" si="1238"/>
        <v>442615.79423897818</v>
      </c>
      <c r="H5676" s="168">
        <f t="shared" si="1239"/>
        <v>271310.33852408634</v>
      </c>
      <c r="I5676" s="169">
        <f t="shared" si="1240"/>
        <v>713926.13276306447</v>
      </c>
      <c r="J5676" s="169">
        <f t="shared" si="1242"/>
        <v>666113.70239727886</v>
      </c>
      <c r="K5676" s="95"/>
      <c r="L5676" s="265">
        <f t="shared" si="1241"/>
        <v>273661.92097911856</v>
      </c>
      <c r="M5676" s="265">
        <f>$G5676*NonHospFrac+theModel!$H5676*NonHospFrac</f>
        <v>440264.21178394597</v>
      </c>
      <c r="N5676" s="266">
        <f t="shared" si="1243"/>
        <v>713926.13276306447</v>
      </c>
      <c r="O5676" s="159"/>
      <c r="P5676" s="265">
        <f t="shared" si="1244"/>
        <v>255334.47652777203</v>
      </c>
      <c r="Q5676" s="265">
        <f t="shared" si="1245"/>
        <v>440262.65714227117</v>
      </c>
      <c r="R5676" s="266">
        <f t="shared" si="1246"/>
        <v>695597.1336700432</v>
      </c>
    </row>
    <row r="5677" spans="1:18" x14ac:dyDescent="0.3">
      <c r="A5677" s="82">
        <v>5646</v>
      </c>
      <c r="B5677" s="94">
        <f t="shared" si="1235"/>
        <v>2.6278690804098589E-47</v>
      </c>
      <c r="C5677" s="179">
        <f t="shared" si="1236"/>
        <v>2.6219410603445746E-47</v>
      </c>
      <c r="D5677" s="166">
        <f t="shared" si="1237"/>
        <v>2.2558277767625785E-3</v>
      </c>
      <c r="E5677" s="167">
        <f t="shared" si="1247"/>
        <v>24.291375447755232</v>
      </c>
      <c r="F5677" s="168">
        <f t="shared" si="1248"/>
        <v>12.738659455378325</v>
      </c>
      <c r="G5677" s="168">
        <f t="shared" si="1238"/>
        <v>442694.18881819153</v>
      </c>
      <c r="H5677" s="168">
        <f t="shared" si="1239"/>
        <v>271310.33852408634</v>
      </c>
      <c r="I5677" s="169">
        <f t="shared" si="1240"/>
        <v>714004.52734227781</v>
      </c>
      <c r="J5677" s="169">
        <f t="shared" si="1242"/>
        <v>666175.98038378044</v>
      </c>
      <c r="K5677" s="95"/>
      <c r="L5677" s="265">
        <f t="shared" si="1241"/>
        <v>273691.97116240405</v>
      </c>
      <c r="M5677" s="265">
        <f>$G5677*NonHospFrac+theModel!$H5677*NonHospFrac</f>
        <v>440312.55617987376</v>
      </c>
      <c r="N5677" s="266">
        <f t="shared" si="1243"/>
        <v>714004.52734227781</v>
      </c>
      <c r="O5677" s="159"/>
      <c r="P5677" s="265">
        <f t="shared" si="1244"/>
        <v>255358.34890425269</v>
      </c>
      <c r="Q5677" s="265">
        <f t="shared" si="1245"/>
        <v>440311.00153819897</v>
      </c>
      <c r="R5677" s="266">
        <f t="shared" si="1246"/>
        <v>695669.35044245166</v>
      </c>
    </row>
    <row r="5678" spans="1:18" x14ac:dyDescent="0.3">
      <c r="A5678" s="82">
        <v>5647</v>
      </c>
      <c r="B5678" s="94">
        <f t="shared" si="1235"/>
        <v>2.5787792791012196E-47</v>
      </c>
      <c r="C5678" s="179">
        <f t="shared" si="1236"/>
        <v>2.5729619971732832E-47</v>
      </c>
      <c r="D5678" s="166">
        <f t="shared" si="1237"/>
        <v>2.2558277767625785E-3</v>
      </c>
      <c r="E5678" s="167">
        <f t="shared" si="1247"/>
        <v>24.291375447755232</v>
      </c>
      <c r="F5678" s="168">
        <f t="shared" si="1248"/>
        <v>12.740915283155088</v>
      </c>
      <c r="G5678" s="168">
        <f t="shared" si="1238"/>
        <v>442772.58339740493</v>
      </c>
      <c r="H5678" s="168">
        <f t="shared" si="1239"/>
        <v>271310.33852408634</v>
      </c>
      <c r="I5678" s="169">
        <f t="shared" si="1240"/>
        <v>714082.92192149127</v>
      </c>
      <c r="J5678" s="169">
        <f t="shared" si="1242"/>
        <v>666238.25583170878</v>
      </c>
      <c r="K5678" s="95"/>
      <c r="L5678" s="265">
        <f t="shared" si="1241"/>
        <v>273722.02134568966</v>
      </c>
      <c r="M5678" s="265">
        <f>$G5678*NonHospFrac+theModel!$H5678*NonHospFrac</f>
        <v>440360.90057580161</v>
      </c>
      <c r="N5678" s="266">
        <f t="shared" si="1243"/>
        <v>714082.92192149127</v>
      </c>
      <c r="O5678" s="159"/>
      <c r="P5678" s="265">
        <f t="shared" si="1244"/>
        <v>255382.22030764839</v>
      </c>
      <c r="Q5678" s="265">
        <f t="shared" si="1245"/>
        <v>440359.34593412682</v>
      </c>
      <c r="R5678" s="266">
        <f t="shared" si="1246"/>
        <v>695741.56624177517</v>
      </c>
    </row>
    <row r="5679" spans="1:18" x14ac:dyDescent="0.3">
      <c r="A5679" s="82">
        <v>5648</v>
      </c>
      <c r="B5679" s="94">
        <f t="shared" si="1235"/>
        <v>2.5306064978261494E-47</v>
      </c>
      <c r="C5679" s="179">
        <f t="shared" si="1236"/>
        <v>2.5248978853962972E-47</v>
      </c>
      <c r="D5679" s="166">
        <f t="shared" si="1237"/>
        <v>2.2558277767625785E-3</v>
      </c>
      <c r="E5679" s="167">
        <f t="shared" si="1247"/>
        <v>24.291375447755232</v>
      </c>
      <c r="F5679" s="168">
        <f t="shared" si="1248"/>
        <v>12.743171110931851</v>
      </c>
      <c r="G5679" s="168">
        <f t="shared" si="1238"/>
        <v>442850.97797661845</v>
      </c>
      <c r="H5679" s="168">
        <f t="shared" si="1239"/>
        <v>271310.33852408634</v>
      </c>
      <c r="I5679" s="169">
        <f t="shared" si="1240"/>
        <v>714161.31650070474</v>
      </c>
      <c r="J5679" s="169">
        <f t="shared" si="1242"/>
        <v>666300.52874116728</v>
      </c>
      <c r="K5679" s="95"/>
      <c r="L5679" s="265">
        <f t="shared" si="1241"/>
        <v>273752.07152897527</v>
      </c>
      <c r="M5679" s="265">
        <f>$G5679*NonHospFrac+theModel!$H5679*NonHospFrac</f>
        <v>440409.24497172952</v>
      </c>
      <c r="N5679" s="266">
        <f t="shared" si="1243"/>
        <v>714161.31650070474</v>
      </c>
      <c r="O5679" s="159"/>
      <c r="P5679" s="265">
        <f t="shared" si="1244"/>
        <v>255406.09073799866</v>
      </c>
      <c r="Q5679" s="265">
        <f t="shared" si="1245"/>
        <v>440407.69033005473</v>
      </c>
      <c r="R5679" s="266">
        <f t="shared" si="1246"/>
        <v>695813.78106805333</v>
      </c>
    </row>
    <row r="5680" spans="1:18" x14ac:dyDescent="0.3">
      <c r="A5680" s="82">
        <v>5649</v>
      </c>
      <c r="B5680" s="94">
        <f t="shared" si="1235"/>
        <v>2.4833336062294103E-47</v>
      </c>
      <c r="C5680" s="179">
        <f t="shared" si="1236"/>
        <v>2.4777316333015102E-47</v>
      </c>
      <c r="D5680" s="166">
        <f t="shared" si="1237"/>
        <v>2.2558277767625785E-3</v>
      </c>
      <c r="E5680" s="167">
        <f t="shared" si="1247"/>
        <v>24.291375447755232</v>
      </c>
      <c r="F5680" s="168">
        <f t="shared" si="1248"/>
        <v>12.745426938708613</v>
      </c>
      <c r="G5680" s="168">
        <f t="shared" si="1238"/>
        <v>442929.37255583185</v>
      </c>
      <c r="H5680" s="168">
        <f t="shared" si="1239"/>
        <v>271310.33852408634</v>
      </c>
      <c r="I5680" s="169">
        <f t="shared" si="1240"/>
        <v>714239.7110799182</v>
      </c>
      <c r="J5680" s="169">
        <f t="shared" si="1242"/>
        <v>666362.79911225941</v>
      </c>
      <c r="K5680" s="95"/>
      <c r="L5680" s="265">
        <f t="shared" si="1241"/>
        <v>273782.12171226088</v>
      </c>
      <c r="M5680" s="265">
        <f>$G5680*NonHospFrac+theModel!$H5680*NonHospFrac</f>
        <v>440457.58936765732</v>
      </c>
      <c r="N5680" s="266">
        <f t="shared" si="1243"/>
        <v>714239.7110799182</v>
      </c>
      <c r="O5680" s="159"/>
      <c r="P5680" s="265">
        <f t="shared" si="1244"/>
        <v>255429.96019534321</v>
      </c>
      <c r="Q5680" s="265">
        <f t="shared" si="1245"/>
        <v>440456.03472598252</v>
      </c>
      <c r="R5680" s="266">
        <f t="shared" si="1246"/>
        <v>695885.99492132571</v>
      </c>
    </row>
    <row r="5681" spans="1:18" x14ac:dyDescent="0.3">
      <c r="A5681" s="82">
        <v>5650</v>
      </c>
      <c r="B5681" s="94">
        <f t="shared" si="1235"/>
        <v>2.4369437939583827E-47</v>
      </c>
      <c r="C5681" s="179">
        <f t="shared" si="1236"/>
        <v>2.431446468457562E-47</v>
      </c>
      <c r="D5681" s="166">
        <f t="shared" si="1237"/>
        <v>2.2558277767625785E-3</v>
      </c>
      <c r="E5681" s="167">
        <f t="shared" si="1247"/>
        <v>24.291375447755232</v>
      </c>
      <c r="F5681" s="168">
        <f t="shared" si="1248"/>
        <v>12.747682766485376</v>
      </c>
      <c r="G5681" s="168">
        <f t="shared" si="1238"/>
        <v>443007.7671350452</v>
      </c>
      <c r="H5681" s="168">
        <f t="shared" si="1239"/>
        <v>271310.33852408634</v>
      </c>
      <c r="I5681" s="169">
        <f t="shared" si="1240"/>
        <v>714318.10565913154</v>
      </c>
      <c r="J5681" s="169">
        <f t="shared" si="1242"/>
        <v>666425.06694508845</v>
      </c>
      <c r="K5681" s="95"/>
      <c r="L5681" s="265">
        <f t="shared" si="1241"/>
        <v>273812.17189554637</v>
      </c>
      <c r="M5681" s="265">
        <f>$G5681*NonHospFrac+theModel!$H5681*NonHospFrac</f>
        <v>440505.93376358511</v>
      </c>
      <c r="N5681" s="266">
        <f t="shared" si="1243"/>
        <v>714318.10565913143</v>
      </c>
      <c r="O5681" s="159"/>
      <c r="P5681" s="265">
        <f t="shared" si="1244"/>
        <v>255453.8286797216</v>
      </c>
      <c r="Q5681" s="265">
        <f t="shared" si="1245"/>
        <v>440504.37912191032</v>
      </c>
      <c r="R5681" s="266">
        <f t="shared" si="1246"/>
        <v>695958.20780163188</v>
      </c>
    </row>
    <row r="5682" spans="1:18" x14ac:dyDescent="0.3">
      <c r="A5682" s="82">
        <v>5651</v>
      </c>
      <c r="B5682" s="94">
        <f t="shared" si="1235"/>
        <v>2.3914205646858346E-47</v>
      </c>
      <c r="C5682" s="179">
        <f t="shared" si="1236"/>
        <v>2.3860259317500951E-47</v>
      </c>
      <c r="D5682" s="166">
        <f t="shared" si="1237"/>
        <v>2.2558277767625785E-3</v>
      </c>
      <c r="E5682" s="167">
        <f t="shared" si="1247"/>
        <v>24.291375447755232</v>
      </c>
      <c r="F5682" s="168">
        <f t="shared" si="1248"/>
        <v>12.749938594262138</v>
      </c>
      <c r="G5682" s="168">
        <f t="shared" si="1238"/>
        <v>443086.1617142586</v>
      </c>
      <c r="H5682" s="168">
        <f t="shared" si="1239"/>
        <v>271310.33852408634</v>
      </c>
      <c r="I5682" s="169">
        <f t="shared" si="1240"/>
        <v>714396.500238345</v>
      </c>
      <c r="J5682" s="169">
        <f t="shared" si="1242"/>
        <v>666487.33223975811</v>
      </c>
      <c r="K5682" s="95"/>
      <c r="L5682" s="265">
        <f t="shared" si="1241"/>
        <v>273842.22207883198</v>
      </c>
      <c r="M5682" s="265">
        <f>$G5682*NonHospFrac+theModel!$H5682*NonHospFrac</f>
        <v>440554.27815951296</v>
      </c>
      <c r="N5682" s="266">
        <f t="shared" si="1243"/>
        <v>714396.500238345</v>
      </c>
      <c r="O5682" s="159"/>
      <c r="P5682" s="265">
        <f t="shared" si="1244"/>
        <v>255477.69619117366</v>
      </c>
      <c r="Q5682" s="265">
        <f t="shared" si="1245"/>
        <v>440552.72351783817</v>
      </c>
      <c r="R5682" s="266">
        <f t="shared" si="1246"/>
        <v>696030.4197090118</v>
      </c>
    </row>
    <row r="5683" spans="1:18" x14ac:dyDescent="0.3">
      <c r="A5683" s="82">
        <v>5652</v>
      </c>
      <c r="B5683" s="94">
        <f t="shared" si="1235"/>
        <v>2.3467477302432271E-47</v>
      </c>
      <c r="C5683" s="179">
        <f t="shared" si="1236"/>
        <v>2.3414538715282897E-47</v>
      </c>
      <c r="D5683" s="166">
        <f t="shared" si="1237"/>
        <v>2.2558277767625785E-3</v>
      </c>
      <c r="E5683" s="167">
        <f t="shared" si="1247"/>
        <v>24.291375447755232</v>
      </c>
      <c r="F5683" s="168">
        <f t="shared" si="1248"/>
        <v>12.752194422038901</v>
      </c>
      <c r="G5683" s="168">
        <f t="shared" si="1238"/>
        <v>443164.55629347207</v>
      </c>
      <c r="H5683" s="168">
        <f t="shared" si="1239"/>
        <v>271310.33852408634</v>
      </c>
      <c r="I5683" s="169">
        <f t="shared" si="1240"/>
        <v>714474.89481755835</v>
      </c>
      <c r="J5683" s="169">
        <f t="shared" si="1242"/>
        <v>666549.59499637177</v>
      </c>
      <c r="K5683" s="95"/>
      <c r="L5683" s="265">
        <f t="shared" si="1241"/>
        <v>273872.27226211759</v>
      </c>
      <c r="M5683" s="265">
        <f>$G5683*NonHospFrac+theModel!$H5683*NonHospFrac</f>
        <v>440602.62255544082</v>
      </c>
      <c r="N5683" s="266">
        <f t="shared" si="1243"/>
        <v>714474.89481755835</v>
      </c>
      <c r="O5683" s="159"/>
      <c r="P5683" s="265">
        <f t="shared" si="1244"/>
        <v>255501.56272973897</v>
      </c>
      <c r="Q5683" s="265">
        <f t="shared" si="1245"/>
        <v>440601.06791376602</v>
      </c>
      <c r="R5683" s="266">
        <f t="shared" si="1246"/>
        <v>696102.63064350502</v>
      </c>
    </row>
    <row r="5684" spans="1:18" x14ac:dyDescent="0.3">
      <c r="A5684" s="82">
        <v>5653</v>
      </c>
      <c r="B5684" s="94">
        <f t="shared" si="1235"/>
        <v>2.3029094048647147E-47</v>
      </c>
      <c r="C5684" s="179">
        <f t="shared" si="1236"/>
        <v>2.2977144378618529E-47</v>
      </c>
      <c r="D5684" s="166">
        <f t="shared" si="1237"/>
        <v>2.2558277767625785E-3</v>
      </c>
      <c r="E5684" s="167">
        <f t="shared" si="1247"/>
        <v>24.291375447755232</v>
      </c>
      <c r="F5684" s="168">
        <f t="shared" si="1248"/>
        <v>12.754450249815664</v>
      </c>
      <c r="G5684" s="168">
        <f t="shared" si="1238"/>
        <v>443242.95087268553</v>
      </c>
      <c r="H5684" s="168">
        <f t="shared" si="1239"/>
        <v>271310.33852408634</v>
      </c>
      <c r="I5684" s="169">
        <f t="shared" si="1240"/>
        <v>714553.28939677193</v>
      </c>
      <c r="J5684" s="169">
        <f t="shared" si="1242"/>
        <v>666611.85521503305</v>
      </c>
      <c r="K5684" s="95"/>
      <c r="L5684" s="265">
        <f t="shared" si="1241"/>
        <v>273902.32244540314</v>
      </c>
      <c r="M5684" s="265">
        <f>$G5684*NonHospFrac+theModel!$H5684*NonHospFrac</f>
        <v>440650.96695136867</v>
      </c>
      <c r="N5684" s="266">
        <f t="shared" si="1243"/>
        <v>714553.28939677181</v>
      </c>
      <c r="O5684" s="159"/>
      <c r="P5684" s="265">
        <f t="shared" si="1244"/>
        <v>255525.42829545715</v>
      </c>
      <c r="Q5684" s="265">
        <f t="shared" si="1245"/>
        <v>440649.41230969387</v>
      </c>
      <c r="R5684" s="266">
        <f t="shared" si="1246"/>
        <v>696174.84060515102</v>
      </c>
    </row>
    <row r="5685" spans="1:18" x14ac:dyDescent="0.3">
      <c r="A5685" s="82">
        <v>5654</v>
      </c>
      <c r="B5685" s="94">
        <f t="shared" si="1235"/>
        <v>2.2598899995375884E-47</v>
      </c>
      <c r="C5685" s="179">
        <f t="shared" si="1236"/>
        <v>2.2547920769042037E-47</v>
      </c>
      <c r="D5685" s="166">
        <f t="shared" si="1237"/>
        <v>2.2558277767625785E-3</v>
      </c>
      <c r="E5685" s="167">
        <f t="shared" si="1247"/>
        <v>24.291375447755232</v>
      </c>
      <c r="F5685" s="168">
        <f t="shared" si="1248"/>
        <v>12.756706077592426</v>
      </c>
      <c r="G5685" s="168">
        <f t="shared" si="1238"/>
        <v>443321.34545189899</v>
      </c>
      <c r="H5685" s="168">
        <f t="shared" si="1239"/>
        <v>271310.33852408634</v>
      </c>
      <c r="I5685" s="169">
        <f t="shared" si="1240"/>
        <v>714631.68397598527</v>
      </c>
      <c r="J5685" s="169">
        <f t="shared" si="1242"/>
        <v>666674.11289584509</v>
      </c>
      <c r="K5685" s="95"/>
      <c r="L5685" s="265">
        <f t="shared" si="1241"/>
        <v>273932.37262868875</v>
      </c>
      <c r="M5685" s="265">
        <f>$G5685*NonHospFrac+theModel!$H5685*NonHospFrac</f>
        <v>440699.31134729658</v>
      </c>
      <c r="N5685" s="266">
        <f t="shared" si="1243"/>
        <v>714631.68397598527</v>
      </c>
      <c r="O5685" s="159"/>
      <c r="P5685" s="265">
        <f t="shared" si="1244"/>
        <v>255549.29288836793</v>
      </c>
      <c r="Q5685" s="265">
        <f t="shared" si="1245"/>
        <v>440697.75670562178</v>
      </c>
      <c r="R5685" s="266">
        <f t="shared" si="1246"/>
        <v>696247.04959398974</v>
      </c>
    </row>
    <row r="5686" spans="1:18" x14ac:dyDescent="0.3">
      <c r="A5686" s="82">
        <v>5655</v>
      </c>
      <c r="B5686" s="94">
        <f t="shared" si="1235"/>
        <v>2.217674216459316E-47</v>
      </c>
      <c r="C5686" s="179">
        <f t="shared" si="1236"/>
        <v>2.2126715253620168E-47</v>
      </c>
      <c r="D5686" s="166">
        <f t="shared" si="1237"/>
        <v>2.2558277767625785E-3</v>
      </c>
      <c r="E5686" s="167">
        <f t="shared" si="1247"/>
        <v>24.291375447755232</v>
      </c>
      <c r="F5686" s="168">
        <f t="shared" si="1248"/>
        <v>12.758961905369189</v>
      </c>
      <c r="G5686" s="168">
        <f t="shared" si="1238"/>
        <v>443399.74003111233</v>
      </c>
      <c r="H5686" s="168">
        <f t="shared" si="1239"/>
        <v>271310.33852408634</v>
      </c>
      <c r="I5686" s="169">
        <f t="shared" si="1240"/>
        <v>714710.07855519862</v>
      </c>
      <c r="J5686" s="169">
        <f t="shared" si="1242"/>
        <v>666736.36803891149</v>
      </c>
      <c r="K5686" s="95"/>
      <c r="L5686" s="265">
        <f t="shared" si="1241"/>
        <v>273962.42281197431</v>
      </c>
      <c r="M5686" s="265">
        <f>$G5686*NonHospFrac+theModel!$H5686*NonHospFrac</f>
        <v>440747.65574322437</v>
      </c>
      <c r="N5686" s="266">
        <f t="shared" si="1243"/>
        <v>714710.07855519862</v>
      </c>
      <c r="O5686" s="159"/>
      <c r="P5686" s="265">
        <f t="shared" si="1244"/>
        <v>255573.15650851087</v>
      </c>
      <c r="Q5686" s="265">
        <f t="shared" si="1245"/>
        <v>440746.10110154958</v>
      </c>
      <c r="R5686" s="266">
        <f t="shared" si="1246"/>
        <v>696319.25761006051</v>
      </c>
    </row>
    <row r="5687" spans="1:18" x14ac:dyDescent="0.3">
      <c r="A5687" s="82">
        <v>5656</v>
      </c>
      <c r="B5687" s="94">
        <f t="shared" si="1235"/>
        <v>2.1762470435971499E-47</v>
      </c>
      <c r="C5687" s="179">
        <f t="shared" si="1236"/>
        <v>2.1713378050671061E-47</v>
      </c>
      <c r="D5687" s="166">
        <f t="shared" si="1237"/>
        <v>2.2558277767625785E-3</v>
      </c>
      <c r="E5687" s="167">
        <f t="shared" si="1247"/>
        <v>24.291375447755232</v>
      </c>
      <c r="F5687" s="168">
        <f t="shared" si="1248"/>
        <v>12.761217733145951</v>
      </c>
      <c r="G5687" s="168">
        <f t="shared" si="1238"/>
        <v>443478.13461032574</v>
      </c>
      <c r="H5687" s="168">
        <f t="shared" si="1239"/>
        <v>271310.33852408634</v>
      </c>
      <c r="I5687" s="169">
        <f t="shared" si="1240"/>
        <v>714788.47313441208</v>
      </c>
      <c r="J5687" s="169">
        <f t="shared" si="1242"/>
        <v>666798.62064433575</v>
      </c>
      <c r="K5687" s="95"/>
      <c r="L5687" s="265">
        <f t="shared" si="1241"/>
        <v>273992.47299525986</v>
      </c>
      <c r="M5687" s="265">
        <f>$G5687*NonHospFrac+theModel!$H5687*NonHospFrac</f>
        <v>440796.00013915217</v>
      </c>
      <c r="N5687" s="266">
        <f t="shared" si="1243"/>
        <v>714788.47313441196</v>
      </c>
      <c r="O5687" s="159"/>
      <c r="P5687" s="265">
        <f t="shared" si="1244"/>
        <v>255597.01915592569</v>
      </c>
      <c r="Q5687" s="265">
        <f t="shared" si="1245"/>
        <v>440794.44549747737</v>
      </c>
      <c r="R5687" s="266">
        <f t="shared" si="1246"/>
        <v>696391.46465340303</v>
      </c>
    </row>
    <row r="5688" spans="1:18" x14ac:dyDescent="0.3">
      <c r="A5688" s="82">
        <v>5657</v>
      </c>
      <c r="B5688" s="94">
        <f t="shared" si="1235"/>
        <v>2.1355937493500122E-47</v>
      </c>
      <c r="C5688" s="179">
        <f t="shared" si="1236"/>
        <v>2.1307762176503477E-47</v>
      </c>
      <c r="D5688" s="166">
        <f t="shared" si="1237"/>
        <v>2.2558277767625785E-3</v>
      </c>
      <c r="E5688" s="167">
        <f t="shared" si="1247"/>
        <v>24.291375447755232</v>
      </c>
      <c r="F5688" s="168">
        <f t="shared" si="1248"/>
        <v>12.763473560922714</v>
      </c>
      <c r="G5688" s="168">
        <f t="shared" si="1238"/>
        <v>443556.52918953926</v>
      </c>
      <c r="H5688" s="168">
        <f t="shared" si="1239"/>
        <v>271310.33852408634</v>
      </c>
      <c r="I5688" s="169">
        <f t="shared" si="1240"/>
        <v>714866.86771362554</v>
      </c>
      <c r="J5688" s="169">
        <f t="shared" si="1242"/>
        <v>666860.87071222125</v>
      </c>
      <c r="K5688" s="95"/>
      <c r="L5688" s="265">
        <f t="shared" si="1241"/>
        <v>274022.52317854553</v>
      </c>
      <c r="M5688" s="265">
        <f>$G5688*NonHospFrac+theModel!$H5688*NonHospFrac</f>
        <v>440844.34453508008</v>
      </c>
      <c r="N5688" s="266">
        <f t="shared" si="1243"/>
        <v>714866.86771362554</v>
      </c>
      <c r="O5688" s="159"/>
      <c r="P5688" s="265">
        <f t="shared" si="1244"/>
        <v>255620.88083065211</v>
      </c>
      <c r="Q5688" s="265">
        <f t="shared" si="1245"/>
        <v>440842.78989340528</v>
      </c>
      <c r="R5688" s="266">
        <f t="shared" si="1246"/>
        <v>696463.67072405736</v>
      </c>
    </row>
    <row r="5689" spans="1:18" x14ac:dyDescent="0.3">
      <c r="A5689" s="82">
        <v>5658</v>
      </c>
      <c r="B5689" s="94">
        <f t="shared" si="1235"/>
        <v>2.0956998773100806E-47</v>
      </c>
      <c r="C5689" s="179">
        <f t="shared" si="1236"/>
        <v>2.0909723393150865E-47</v>
      </c>
      <c r="D5689" s="166">
        <f t="shared" si="1237"/>
        <v>2.2558277767625785E-3</v>
      </c>
      <c r="E5689" s="167">
        <f t="shared" si="1247"/>
        <v>24.291375447755232</v>
      </c>
      <c r="F5689" s="168">
        <f t="shared" si="1248"/>
        <v>12.765729388699476</v>
      </c>
      <c r="G5689" s="168">
        <f t="shared" si="1238"/>
        <v>443634.92376875266</v>
      </c>
      <c r="H5689" s="168">
        <f t="shared" si="1239"/>
        <v>271310.33852408634</v>
      </c>
      <c r="I5689" s="169">
        <f t="shared" si="1240"/>
        <v>714945.262292839</v>
      </c>
      <c r="J5689" s="169">
        <f t="shared" si="1242"/>
        <v>666923.11824267148</v>
      </c>
      <c r="K5689" s="95"/>
      <c r="L5689" s="265">
        <f t="shared" si="1241"/>
        <v>274052.57336183102</v>
      </c>
      <c r="M5689" s="265">
        <f>$G5689*NonHospFrac+theModel!$H5689*NonHospFrac</f>
        <v>440892.68893100793</v>
      </c>
      <c r="N5689" s="266">
        <f t="shared" si="1243"/>
        <v>714945.26229283889</v>
      </c>
      <c r="O5689" s="159"/>
      <c r="P5689" s="265">
        <f t="shared" si="1244"/>
        <v>255644.74153272956</v>
      </c>
      <c r="Q5689" s="265">
        <f t="shared" si="1245"/>
        <v>440891.13428933313</v>
      </c>
      <c r="R5689" s="266">
        <f t="shared" si="1246"/>
        <v>696535.87582206272</v>
      </c>
    </row>
    <row r="5690" spans="1:18" x14ac:dyDescent="0.3">
      <c r="A5690" s="82">
        <v>5659</v>
      </c>
      <c r="B5690" s="94">
        <f t="shared" si="1235"/>
        <v>2.0565512411216294E-47</v>
      </c>
      <c r="C5690" s="179">
        <f t="shared" si="1236"/>
        <v>2.0519120157075716E-47</v>
      </c>
      <c r="D5690" s="166">
        <f t="shared" si="1237"/>
        <v>2.2558277767625785E-3</v>
      </c>
      <c r="E5690" s="167">
        <f t="shared" si="1247"/>
        <v>24.291375447755232</v>
      </c>
      <c r="F5690" s="168">
        <f t="shared" si="1248"/>
        <v>12.767985216476239</v>
      </c>
      <c r="G5690" s="168">
        <f t="shared" si="1238"/>
        <v>443713.31834796601</v>
      </c>
      <c r="H5690" s="168">
        <f t="shared" si="1239"/>
        <v>271310.33852408634</v>
      </c>
      <c r="I5690" s="169">
        <f t="shared" si="1240"/>
        <v>715023.65687205235</v>
      </c>
      <c r="J5690" s="169">
        <f t="shared" si="1242"/>
        <v>666985.3632357897</v>
      </c>
      <c r="K5690" s="95"/>
      <c r="L5690" s="265">
        <f t="shared" si="1241"/>
        <v>274082.62354511663</v>
      </c>
      <c r="M5690" s="265">
        <f>$G5690*NonHospFrac+theModel!$H5690*NonHospFrac</f>
        <v>440941.03332693572</v>
      </c>
      <c r="N5690" s="266">
        <f t="shared" si="1243"/>
        <v>715023.65687205235</v>
      </c>
      <c r="O5690" s="159"/>
      <c r="P5690" s="265">
        <f t="shared" si="1244"/>
        <v>255668.60126219789</v>
      </c>
      <c r="Q5690" s="265">
        <f t="shared" si="1245"/>
        <v>440939.47868526092</v>
      </c>
      <c r="R5690" s="266">
        <f t="shared" si="1246"/>
        <v>696608.07994745881</v>
      </c>
    </row>
    <row r="5691" spans="1:18" x14ac:dyDescent="0.3">
      <c r="A5691" s="82">
        <v>5660</v>
      </c>
      <c r="B5691" s="94">
        <f t="shared" si="1235"/>
        <v>2.0181339194368097E-47</v>
      </c>
      <c r="C5691" s="179">
        <f t="shared" si="1236"/>
        <v>2.0135813568841173E-47</v>
      </c>
      <c r="D5691" s="166">
        <f t="shared" si="1237"/>
        <v>2.2558277767625785E-3</v>
      </c>
      <c r="E5691" s="167">
        <f t="shared" si="1247"/>
        <v>24.291375447755232</v>
      </c>
      <c r="F5691" s="168">
        <f t="shared" si="1248"/>
        <v>12.770241044253002</v>
      </c>
      <c r="G5691" s="168">
        <f t="shared" si="1238"/>
        <v>443791.71292717941</v>
      </c>
      <c r="H5691" s="168">
        <f t="shared" si="1239"/>
        <v>271310.33852408634</v>
      </c>
      <c r="I5691" s="169">
        <f t="shared" si="1240"/>
        <v>715102.05145126581</v>
      </c>
      <c r="J5691" s="169">
        <f t="shared" si="1242"/>
        <v>667047.60569167964</v>
      </c>
      <c r="K5691" s="95"/>
      <c r="L5691" s="265">
        <f t="shared" si="1241"/>
        <v>274112.67372840218</v>
      </c>
      <c r="M5691" s="265">
        <f>$G5691*NonHospFrac+theModel!$H5691*NonHospFrac</f>
        <v>440989.37772286357</v>
      </c>
      <c r="N5691" s="266">
        <f t="shared" si="1243"/>
        <v>715102.05145126581</v>
      </c>
      <c r="O5691" s="159"/>
      <c r="P5691" s="265">
        <f t="shared" si="1244"/>
        <v>255692.46001909664</v>
      </c>
      <c r="Q5691" s="265">
        <f t="shared" si="1245"/>
        <v>440987.82308118878</v>
      </c>
      <c r="R5691" s="266">
        <f t="shared" si="1246"/>
        <v>696680.28310028545</v>
      </c>
    </row>
    <row r="5692" spans="1:18" x14ac:dyDescent="0.3">
      <c r="A5692" s="82">
        <v>5661</v>
      </c>
      <c r="B5692" s="94">
        <f t="shared" si="1235"/>
        <v>1.9804342509647128E-47</v>
      </c>
      <c r="C5692" s="179">
        <f t="shared" si="1236"/>
        <v>1.9759667323713345E-47</v>
      </c>
      <c r="D5692" s="166">
        <f t="shared" si="1237"/>
        <v>2.2558277767625785E-3</v>
      </c>
      <c r="E5692" s="167">
        <f t="shared" si="1247"/>
        <v>24.291375447755232</v>
      </c>
      <c r="F5692" s="168">
        <f t="shared" si="1248"/>
        <v>12.772496872029764</v>
      </c>
      <c r="G5692" s="168">
        <f t="shared" si="1238"/>
        <v>443870.10750639293</v>
      </c>
      <c r="H5692" s="168">
        <f t="shared" si="1239"/>
        <v>271310.33852408634</v>
      </c>
      <c r="I5692" s="169">
        <f t="shared" si="1240"/>
        <v>715180.44603047927</v>
      </c>
      <c r="J5692" s="169">
        <f t="shared" si="1242"/>
        <v>667109.84561044443</v>
      </c>
      <c r="K5692" s="95"/>
      <c r="L5692" s="265">
        <f t="shared" si="1241"/>
        <v>274142.72391168779</v>
      </c>
      <c r="M5692" s="265">
        <f>$G5692*NonHospFrac+theModel!$H5692*NonHospFrac</f>
        <v>441037.72211879143</v>
      </c>
      <c r="N5692" s="266">
        <f t="shared" si="1243"/>
        <v>715180.44603047916</v>
      </c>
      <c r="O5692" s="159"/>
      <c r="P5692" s="265">
        <f t="shared" si="1244"/>
        <v>255716.31780346553</v>
      </c>
      <c r="Q5692" s="265">
        <f t="shared" si="1245"/>
        <v>441036.16747711663</v>
      </c>
      <c r="R5692" s="266">
        <f t="shared" si="1246"/>
        <v>696752.48528058222</v>
      </c>
    </row>
    <row r="5693" spans="1:18" x14ac:dyDescent="0.3">
      <c r="A5693" s="82">
        <v>5662</v>
      </c>
      <c r="B5693" s="94">
        <f t="shared" si="1235"/>
        <v>1.9434388296138443E-47</v>
      </c>
      <c r="C5693" s="179">
        <f t="shared" si="1236"/>
        <v>1.9390547663195623E-47</v>
      </c>
      <c r="D5693" s="166">
        <f t="shared" si="1237"/>
        <v>2.2558277767625785E-3</v>
      </c>
      <c r="E5693" s="167">
        <f t="shared" si="1247"/>
        <v>24.291375447755232</v>
      </c>
      <c r="F5693" s="168">
        <f t="shared" si="1248"/>
        <v>12.774752699806527</v>
      </c>
      <c r="G5693" s="168">
        <f t="shared" si="1238"/>
        <v>443948.50208560633</v>
      </c>
      <c r="H5693" s="168">
        <f t="shared" si="1239"/>
        <v>271310.33852408634</v>
      </c>
      <c r="I5693" s="169">
        <f t="shared" si="1240"/>
        <v>715258.84060969274</v>
      </c>
      <c r="J5693" s="169">
        <f t="shared" si="1242"/>
        <v>667172.0829921877</v>
      </c>
      <c r="K5693" s="95"/>
      <c r="L5693" s="265">
        <f t="shared" si="1241"/>
        <v>274172.77409497334</v>
      </c>
      <c r="M5693" s="265">
        <f>$G5693*NonHospFrac+theModel!$H5693*NonHospFrac</f>
        <v>441086.06651471928</v>
      </c>
      <c r="N5693" s="266">
        <f t="shared" si="1243"/>
        <v>715258.84060969262</v>
      </c>
      <c r="O5693" s="159"/>
      <c r="P5693" s="265">
        <f t="shared" si="1244"/>
        <v>255740.17461534412</v>
      </c>
      <c r="Q5693" s="265">
        <f t="shared" si="1245"/>
        <v>441084.51187304448</v>
      </c>
      <c r="R5693" s="266">
        <f t="shared" si="1246"/>
        <v>696824.68648838857</v>
      </c>
    </row>
    <row r="5694" spans="1:18" x14ac:dyDescent="0.3">
      <c r="A5694" s="82">
        <v>5663</v>
      </c>
      <c r="B5694" s="94">
        <f t="shared" si="1235"/>
        <v>1.9071344997244342E-47</v>
      </c>
      <c r="C5694" s="179">
        <f t="shared" si="1236"/>
        <v>1.9028323327459335E-47</v>
      </c>
      <c r="D5694" s="166">
        <f t="shared" si="1237"/>
        <v>2.2558277767625785E-3</v>
      </c>
      <c r="E5694" s="167">
        <f t="shared" si="1247"/>
        <v>24.291375447755232</v>
      </c>
      <c r="F5694" s="168">
        <f t="shared" si="1248"/>
        <v>12.777008527583289</v>
      </c>
      <c r="G5694" s="168">
        <f t="shared" si="1238"/>
        <v>444026.89666481968</v>
      </c>
      <c r="H5694" s="168">
        <f t="shared" si="1239"/>
        <v>271310.33852408634</v>
      </c>
      <c r="I5694" s="169">
        <f t="shared" si="1240"/>
        <v>715337.23518890608</v>
      </c>
      <c r="J5694" s="169">
        <f t="shared" si="1242"/>
        <v>667234.31783701258</v>
      </c>
      <c r="K5694" s="95"/>
      <c r="L5694" s="265">
        <f t="shared" si="1241"/>
        <v>274202.82427825895</v>
      </c>
      <c r="M5694" s="265">
        <f>$G5694*NonHospFrac+theModel!$H5694*NonHospFrac</f>
        <v>441134.41091064707</v>
      </c>
      <c r="N5694" s="266">
        <f t="shared" si="1243"/>
        <v>715337.23518890608</v>
      </c>
      <c r="O5694" s="159"/>
      <c r="P5694" s="265">
        <f t="shared" si="1244"/>
        <v>255764.03045477215</v>
      </c>
      <c r="Q5694" s="265">
        <f t="shared" si="1245"/>
        <v>441132.85626897227</v>
      </c>
      <c r="R5694" s="266">
        <f t="shared" si="1246"/>
        <v>696896.88672374445</v>
      </c>
    </row>
    <row r="5695" spans="1:18" x14ac:dyDescent="0.3">
      <c r="A5695" s="82">
        <v>5664</v>
      </c>
      <c r="B5695" s="94">
        <f t="shared" si="1235"/>
        <v>1.8715083513906966E-47</v>
      </c>
      <c r="C5695" s="179">
        <f t="shared" si="1236"/>
        <v>1.8672865508671864E-47</v>
      </c>
      <c r="D5695" s="166">
        <f t="shared" si="1237"/>
        <v>2.2558277767625785E-3</v>
      </c>
      <c r="E5695" s="167">
        <f t="shared" si="1247"/>
        <v>24.291375447755232</v>
      </c>
      <c r="F5695" s="168">
        <f t="shared" si="1248"/>
        <v>12.779264355360052</v>
      </c>
      <c r="G5695" s="168">
        <f t="shared" si="1238"/>
        <v>444105.29124403308</v>
      </c>
      <c r="H5695" s="168">
        <f t="shared" si="1239"/>
        <v>271310.33852408634</v>
      </c>
      <c r="I5695" s="169">
        <f t="shared" si="1240"/>
        <v>715415.62976811943</v>
      </c>
      <c r="J5695" s="169">
        <f t="shared" si="1242"/>
        <v>667296.55014502269</v>
      </c>
      <c r="K5695" s="95"/>
      <c r="L5695" s="265">
        <f t="shared" si="1241"/>
        <v>274232.8744615445</v>
      </c>
      <c r="M5695" s="265">
        <f>$G5695*NonHospFrac+theModel!$H5695*NonHospFrac</f>
        <v>441182.75530657492</v>
      </c>
      <c r="N5695" s="266">
        <f t="shared" si="1243"/>
        <v>715415.62976811943</v>
      </c>
      <c r="O5695" s="159"/>
      <c r="P5695" s="265">
        <f t="shared" si="1244"/>
        <v>255787.88532178913</v>
      </c>
      <c r="Q5695" s="265">
        <f t="shared" si="1245"/>
        <v>441181.20066490013</v>
      </c>
      <c r="R5695" s="266">
        <f t="shared" si="1246"/>
        <v>696969.0859866892</v>
      </c>
    </row>
    <row r="5696" spans="1:18" x14ac:dyDescent="0.3">
      <c r="A5696" s="82">
        <v>5665</v>
      </c>
      <c r="B5696" s="94">
        <f t="shared" si="1235"/>
        <v>1.8365477158696011E-47</v>
      </c>
      <c r="C5696" s="179">
        <f t="shared" si="1236"/>
        <v>1.8324047805187926E-47</v>
      </c>
      <c r="D5696" s="166">
        <f t="shared" si="1237"/>
        <v>2.2558277767625785E-3</v>
      </c>
      <c r="E5696" s="167">
        <f t="shared" si="1247"/>
        <v>24.291375447755232</v>
      </c>
      <c r="F5696" s="168">
        <f t="shared" si="1248"/>
        <v>12.781520183136815</v>
      </c>
      <c r="G5696" s="168">
        <f t="shared" si="1238"/>
        <v>444183.6858232466</v>
      </c>
      <c r="H5696" s="168">
        <f t="shared" si="1239"/>
        <v>271310.33852408634</v>
      </c>
      <c r="I5696" s="169">
        <f t="shared" si="1240"/>
        <v>715494.024347333</v>
      </c>
      <c r="J5696" s="169">
        <f t="shared" si="1242"/>
        <v>667358.77991632163</v>
      </c>
      <c r="K5696" s="95"/>
      <c r="L5696" s="265">
        <f t="shared" si="1241"/>
        <v>274262.92464483011</v>
      </c>
      <c r="M5696" s="265">
        <f>$G5696*NonHospFrac+theModel!$H5696*NonHospFrac</f>
        <v>441231.09970250283</v>
      </c>
      <c r="N5696" s="266">
        <f t="shared" si="1243"/>
        <v>715494.024347333</v>
      </c>
      <c r="O5696" s="159"/>
      <c r="P5696" s="265">
        <f t="shared" si="1244"/>
        <v>255811.73921643483</v>
      </c>
      <c r="Q5696" s="265">
        <f t="shared" si="1245"/>
        <v>441229.54506082804</v>
      </c>
      <c r="R5696" s="266">
        <f t="shared" si="1246"/>
        <v>697041.28427726286</v>
      </c>
    </row>
    <row r="5697" spans="1:18" x14ac:dyDescent="0.3">
      <c r="A5697" s="82">
        <v>5666</v>
      </c>
      <c r="B5697" s="94">
        <f t="shared" si="1235"/>
        <v>1.8022401610762654E-47</v>
      </c>
      <c r="C5697" s="179">
        <f t="shared" si="1236"/>
        <v>1.7981746176605124E-47</v>
      </c>
      <c r="D5697" s="166">
        <f t="shared" si="1237"/>
        <v>2.2558277767625785E-3</v>
      </c>
      <c r="E5697" s="167">
        <f t="shared" si="1247"/>
        <v>24.291375447755232</v>
      </c>
      <c r="F5697" s="168">
        <f t="shared" si="1248"/>
        <v>12.783776010913577</v>
      </c>
      <c r="G5697" s="168">
        <f t="shared" si="1238"/>
        <v>444262.08040246001</v>
      </c>
      <c r="H5697" s="168">
        <f t="shared" si="1239"/>
        <v>271310.33852408634</v>
      </c>
      <c r="I5697" s="169">
        <f t="shared" si="1240"/>
        <v>715572.41892654635</v>
      </c>
      <c r="J5697" s="169">
        <f t="shared" si="1242"/>
        <v>667421.00715101243</v>
      </c>
      <c r="K5697" s="95"/>
      <c r="L5697" s="265">
        <f t="shared" si="1241"/>
        <v>274292.97482811566</v>
      </c>
      <c r="M5697" s="265">
        <f>$G5697*NonHospFrac+theModel!$H5697*NonHospFrac</f>
        <v>441279.44409843063</v>
      </c>
      <c r="N5697" s="266">
        <f t="shared" si="1243"/>
        <v>715572.41892654635</v>
      </c>
      <c r="O5697" s="159"/>
      <c r="P5697" s="265">
        <f t="shared" si="1244"/>
        <v>255835.59213874879</v>
      </c>
      <c r="Q5697" s="265">
        <f t="shared" si="1245"/>
        <v>441277.88945675583</v>
      </c>
      <c r="R5697" s="266">
        <f t="shared" si="1246"/>
        <v>697113.48159550456</v>
      </c>
    </row>
    <row r="5698" spans="1:18" x14ac:dyDescent="0.3">
      <c r="A5698" s="82">
        <v>5667</v>
      </c>
      <c r="B5698" s="94">
        <f t="shared" si="1235"/>
        <v>1.7685734871626808E-47</v>
      </c>
      <c r="C5698" s="179">
        <f t="shared" si="1236"/>
        <v>1.7645838899650934E-47</v>
      </c>
      <c r="D5698" s="166">
        <f t="shared" si="1237"/>
        <v>2.2558277767625785E-3</v>
      </c>
      <c r="E5698" s="167">
        <f t="shared" si="1247"/>
        <v>24.291375447755232</v>
      </c>
      <c r="F5698" s="168">
        <f t="shared" si="1248"/>
        <v>12.78603183869034</v>
      </c>
      <c r="G5698" s="168">
        <f t="shared" si="1238"/>
        <v>444340.47498167335</v>
      </c>
      <c r="H5698" s="168">
        <f t="shared" si="1239"/>
        <v>271310.33852408634</v>
      </c>
      <c r="I5698" s="169">
        <f t="shared" si="1240"/>
        <v>715650.8135057597</v>
      </c>
      <c r="J5698" s="169">
        <f t="shared" si="1242"/>
        <v>667483.23184919858</v>
      </c>
      <c r="K5698" s="95"/>
      <c r="L5698" s="265">
        <f t="shared" si="1241"/>
        <v>274323.02501140122</v>
      </c>
      <c r="M5698" s="265">
        <f>$G5698*NonHospFrac+theModel!$H5698*NonHospFrac</f>
        <v>441327.78849435842</v>
      </c>
      <c r="N5698" s="266">
        <f t="shared" si="1243"/>
        <v>715650.8135057597</v>
      </c>
      <c r="O5698" s="159"/>
      <c r="P5698" s="265">
        <f t="shared" si="1244"/>
        <v>255859.44408877066</v>
      </c>
      <c r="Q5698" s="265">
        <f t="shared" si="1245"/>
        <v>441326.23385268362</v>
      </c>
      <c r="R5698" s="266">
        <f t="shared" si="1246"/>
        <v>697185.67794145434</v>
      </c>
    </row>
    <row r="5699" spans="1:18" x14ac:dyDescent="0.3">
      <c r="A5699" s="82">
        <v>5668</v>
      </c>
      <c r="B5699" s="94">
        <f t="shared" si="1235"/>
        <v>1.7355357221797058E-47</v>
      </c>
      <c r="C5699" s="179">
        <f t="shared" si="1236"/>
        <v>1.731620652490049E-47</v>
      </c>
      <c r="D5699" s="166">
        <f t="shared" si="1237"/>
        <v>2.2558277767625785E-3</v>
      </c>
      <c r="E5699" s="167">
        <f t="shared" si="1247"/>
        <v>24.291375447755232</v>
      </c>
      <c r="F5699" s="168">
        <f t="shared" si="1248"/>
        <v>12.788287666467102</v>
      </c>
      <c r="G5699" s="168">
        <f t="shared" si="1238"/>
        <v>444418.86956088676</v>
      </c>
      <c r="H5699" s="168">
        <f t="shared" si="1239"/>
        <v>271310.33852408634</v>
      </c>
      <c r="I5699" s="169">
        <f t="shared" si="1240"/>
        <v>715729.20808497304</v>
      </c>
      <c r="J5699" s="169">
        <f t="shared" si="1242"/>
        <v>667545.45401098358</v>
      </c>
      <c r="K5699" s="95"/>
      <c r="L5699" s="265">
        <f t="shared" si="1241"/>
        <v>274353.07519468677</v>
      </c>
      <c r="M5699" s="265">
        <f>$G5699*NonHospFrac+theModel!$H5699*NonHospFrac</f>
        <v>441376.13289028627</v>
      </c>
      <c r="N5699" s="266">
        <f t="shared" si="1243"/>
        <v>715729.20808497304</v>
      </c>
      <c r="O5699" s="159"/>
      <c r="P5699" s="265">
        <f t="shared" si="1244"/>
        <v>255883.2950665401</v>
      </c>
      <c r="Q5699" s="265">
        <f t="shared" si="1245"/>
        <v>441374.57824861148</v>
      </c>
      <c r="R5699" s="266">
        <f t="shared" si="1246"/>
        <v>697257.87331515155</v>
      </c>
    </row>
    <row r="5700" spans="1:18" x14ac:dyDescent="0.3">
      <c r="A5700" s="82">
        <v>5669</v>
      </c>
      <c r="B5700" s="94">
        <f t="shared" si="1235"/>
        <v>1.7031151178196806E-47</v>
      </c>
      <c r="C5700" s="179">
        <f t="shared" si="1236"/>
        <v>1.6992731834298788E-47</v>
      </c>
      <c r="D5700" s="166">
        <f t="shared" si="1237"/>
        <v>2.2558277767625785E-3</v>
      </c>
      <c r="E5700" s="167">
        <f t="shared" si="1247"/>
        <v>24.291375447755232</v>
      </c>
      <c r="F5700" s="168">
        <f t="shared" si="1248"/>
        <v>12.790543494243865</v>
      </c>
      <c r="G5700" s="168">
        <f t="shared" si="1238"/>
        <v>444497.26414010028</v>
      </c>
      <c r="H5700" s="168">
        <f t="shared" si="1239"/>
        <v>271310.33852408634</v>
      </c>
      <c r="I5700" s="169">
        <f t="shared" si="1240"/>
        <v>715807.60266418662</v>
      </c>
      <c r="J5700" s="169">
        <f t="shared" si="1242"/>
        <v>667607.67363647092</v>
      </c>
      <c r="K5700" s="95"/>
      <c r="L5700" s="265">
        <f t="shared" si="1241"/>
        <v>274383.12537797238</v>
      </c>
      <c r="M5700" s="265">
        <f>$G5700*NonHospFrac+theModel!$H5700*NonHospFrac</f>
        <v>441424.47728621418</v>
      </c>
      <c r="N5700" s="266">
        <f t="shared" si="1243"/>
        <v>715807.60266418662</v>
      </c>
      <c r="O5700" s="159"/>
      <c r="P5700" s="265">
        <f t="shared" si="1244"/>
        <v>255907.14507209678</v>
      </c>
      <c r="Q5700" s="265">
        <f t="shared" si="1245"/>
        <v>441422.92264453939</v>
      </c>
      <c r="R5700" s="266">
        <f t="shared" si="1246"/>
        <v>697330.06771663623</v>
      </c>
    </row>
    <row r="5701" spans="1:18" x14ac:dyDescent="0.3">
      <c r="A5701" s="82">
        <v>5670</v>
      </c>
      <c r="B5701" s="94">
        <f t="shared" si="1235"/>
        <v>1.6713001452387289E-47</v>
      </c>
      <c r="C5701" s="179">
        <f t="shared" si="1236"/>
        <v>1.6675299799477921E-47</v>
      </c>
      <c r="D5701" s="166">
        <f t="shared" si="1237"/>
        <v>2.2558277767625785E-3</v>
      </c>
      <c r="E5701" s="167">
        <f t="shared" si="1247"/>
        <v>24.291375447755232</v>
      </c>
      <c r="F5701" s="168">
        <f t="shared" si="1248"/>
        <v>12.792799322020628</v>
      </c>
      <c r="G5701" s="168">
        <f t="shared" si="1238"/>
        <v>444575.65871931368</v>
      </c>
      <c r="H5701" s="168">
        <f t="shared" si="1239"/>
        <v>271310.33852408634</v>
      </c>
      <c r="I5701" s="169">
        <f t="shared" si="1240"/>
        <v>715885.99724339996</v>
      </c>
      <c r="J5701" s="169">
        <f t="shared" si="1242"/>
        <v>667669.89072576363</v>
      </c>
      <c r="K5701" s="95"/>
      <c r="L5701" s="265">
        <f t="shared" si="1241"/>
        <v>274413.17556125799</v>
      </c>
      <c r="M5701" s="265">
        <f>$G5701*NonHospFrac+theModel!$H5701*NonHospFrac</f>
        <v>441472.82168214204</v>
      </c>
      <c r="N5701" s="266">
        <f t="shared" si="1243"/>
        <v>715885.99724339996</v>
      </c>
      <c r="O5701" s="159"/>
      <c r="P5701" s="265">
        <f t="shared" si="1244"/>
        <v>255930.99410548029</v>
      </c>
      <c r="Q5701" s="265">
        <f t="shared" si="1245"/>
        <v>441471.26704046724</v>
      </c>
      <c r="R5701" s="266">
        <f t="shared" si="1246"/>
        <v>697402.2611459475</v>
      </c>
    </row>
    <row r="5702" spans="1:18" x14ac:dyDescent="0.3">
      <c r="A5702" s="82">
        <v>5671</v>
      </c>
      <c r="B5702" s="94">
        <f t="shared" si="1235"/>
        <v>1.6400794909570724E-47</v>
      </c>
      <c r="C5702" s="179">
        <f t="shared" si="1236"/>
        <v>1.6363797540852728E-47</v>
      </c>
      <c r="D5702" s="166">
        <f t="shared" si="1237"/>
        <v>2.2558277767625785E-3</v>
      </c>
      <c r="E5702" s="167">
        <f t="shared" si="1247"/>
        <v>24.291375447755232</v>
      </c>
      <c r="F5702" s="168">
        <f t="shared" si="1248"/>
        <v>12.79505514979739</v>
      </c>
      <c r="G5702" s="168">
        <f t="shared" si="1238"/>
        <v>444654.05329852714</v>
      </c>
      <c r="H5702" s="168">
        <f t="shared" si="1239"/>
        <v>271310.33852408634</v>
      </c>
      <c r="I5702" s="169">
        <f t="shared" si="1240"/>
        <v>715964.39182261354</v>
      </c>
      <c r="J5702" s="169">
        <f t="shared" si="1242"/>
        <v>667732.10527896555</v>
      </c>
      <c r="K5702" s="95"/>
      <c r="L5702" s="265">
        <f t="shared" si="1241"/>
        <v>274443.2257445436</v>
      </c>
      <c r="M5702" s="265">
        <f>$G5702*NonHospFrac+theModel!$H5702*NonHospFrac</f>
        <v>441521.16607806989</v>
      </c>
      <c r="N5702" s="266">
        <f t="shared" si="1243"/>
        <v>715964.39182261354</v>
      </c>
      <c r="O5702" s="159"/>
      <c r="P5702" s="265">
        <f t="shared" si="1244"/>
        <v>255954.84216673023</v>
      </c>
      <c r="Q5702" s="265">
        <f t="shared" si="1245"/>
        <v>441519.61143639509</v>
      </c>
      <c r="R5702" s="266">
        <f t="shared" si="1246"/>
        <v>697474.45360312529</v>
      </c>
    </row>
    <row r="5703" spans="1:18" x14ac:dyDescent="0.3">
      <c r="A5703" s="82">
        <v>5672</v>
      </c>
      <c r="B5703" s="94">
        <f t="shared" si="1235"/>
        <v>1.6094420528359312E-47</v>
      </c>
      <c r="C5703" s="179">
        <f t="shared" si="1236"/>
        <v>1.605811428748054E-47</v>
      </c>
      <c r="D5703" s="166">
        <f t="shared" si="1237"/>
        <v>2.2558277767625785E-3</v>
      </c>
      <c r="E5703" s="167">
        <f t="shared" si="1247"/>
        <v>24.291375447755232</v>
      </c>
      <c r="F5703" s="168">
        <f t="shared" si="1248"/>
        <v>12.797310977574153</v>
      </c>
      <c r="G5703" s="168">
        <f t="shared" si="1238"/>
        <v>444732.44787774049</v>
      </c>
      <c r="H5703" s="168">
        <f t="shared" si="1239"/>
        <v>271310.33852408634</v>
      </c>
      <c r="I5703" s="169">
        <f t="shared" si="1240"/>
        <v>716042.78640182689</v>
      </c>
      <c r="J5703" s="169">
        <f t="shared" si="1242"/>
        <v>667794.31729617959</v>
      </c>
      <c r="K5703" s="95"/>
      <c r="L5703" s="265">
        <f t="shared" si="1241"/>
        <v>274473.27592782909</v>
      </c>
      <c r="M5703" s="265">
        <f>$G5703*NonHospFrac+theModel!$H5703*NonHospFrac</f>
        <v>441569.51047399768</v>
      </c>
      <c r="N5703" s="266">
        <f t="shared" si="1243"/>
        <v>716042.78640182677</v>
      </c>
      <c r="O5703" s="159"/>
      <c r="P5703" s="265">
        <f t="shared" si="1244"/>
        <v>255978.68925588616</v>
      </c>
      <c r="Q5703" s="265">
        <f t="shared" si="1245"/>
        <v>441567.95583232288</v>
      </c>
      <c r="R5703" s="266">
        <f t="shared" si="1246"/>
        <v>697546.64508820907</v>
      </c>
    </row>
    <row r="5704" spans="1:18" x14ac:dyDescent="0.3">
      <c r="A5704" s="82">
        <v>5673</v>
      </c>
      <c r="B5704" s="94">
        <f t="shared" si="1235"/>
        <v>1.5793769361295766E-47</v>
      </c>
      <c r="C5704" s="179">
        <f t="shared" si="1236"/>
        <v>1.5758141337670774E-47</v>
      </c>
      <c r="D5704" s="166">
        <f t="shared" si="1237"/>
        <v>2.2558277767625785E-3</v>
      </c>
      <c r="E5704" s="167">
        <f t="shared" si="1247"/>
        <v>24.291375447755232</v>
      </c>
      <c r="F5704" s="168">
        <f t="shared" si="1248"/>
        <v>12.799566805350915</v>
      </c>
      <c r="G5704" s="168">
        <f t="shared" si="1238"/>
        <v>444810.84245695395</v>
      </c>
      <c r="H5704" s="168">
        <f t="shared" si="1239"/>
        <v>271310.33852408634</v>
      </c>
      <c r="I5704" s="169">
        <f t="shared" si="1240"/>
        <v>716121.18098104023</v>
      </c>
      <c r="J5704" s="169">
        <f t="shared" si="1242"/>
        <v>667856.52677750937</v>
      </c>
      <c r="K5704" s="95"/>
      <c r="L5704" s="265">
        <f t="shared" si="1241"/>
        <v>274503.3261111147</v>
      </c>
      <c r="M5704" s="265">
        <f>$G5704*NonHospFrac+theModel!$H5704*NonHospFrac</f>
        <v>441617.85486992553</v>
      </c>
      <c r="N5704" s="266">
        <f t="shared" si="1243"/>
        <v>716121.18098104023</v>
      </c>
      <c r="O5704" s="159"/>
      <c r="P5704" s="265">
        <f t="shared" si="1244"/>
        <v>256002.53537298788</v>
      </c>
      <c r="Q5704" s="265">
        <f t="shared" si="1245"/>
        <v>441616.30022825074</v>
      </c>
      <c r="R5704" s="266">
        <f t="shared" si="1246"/>
        <v>697618.83560123865</v>
      </c>
    </row>
    <row r="5705" spans="1:18" x14ac:dyDescent="0.3">
      <c r="A5705" s="82">
        <v>5674</v>
      </c>
      <c r="B5705" s="94">
        <f t="shared" si="1235"/>
        <v>1.5498734496111333E-47</v>
      </c>
      <c r="C5705" s="179">
        <f t="shared" si="1236"/>
        <v>1.5463772020330337E-47</v>
      </c>
      <c r="D5705" s="166">
        <f t="shared" si="1237"/>
        <v>2.2558277767625785E-3</v>
      </c>
      <c r="E5705" s="167">
        <f t="shared" si="1247"/>
        <v>24.291375447755232</v>
      </c>
      <c r="F5705" s="168">
        <f t="shared" si="1248"/>
        <v>12.801822633127678</v>
      </c>
      <c r="G5705" s="168">
        <f t="shared" si="1238"/>
        <v>444889.23703616741</v>
      </c>
      <c r="H5705" s="168">
        <f t="shared" si="1239"/>
        <v>271310.33852408634</v>
      </c>
      <c r="I5705" s="169">
        <f t="shared" si="1240"/>
        <v>716199.57556025381</v>
      </c>
      <c r="J5705" s="169">
        <f t="shared" si="1242"/>
        <v>667918.73372305837</v>
      </c>
      <c r="K5705" s="95"/>
      <c r="L5705" s="265">
        <f t="shared" si="1241"/>
        <v>274533.37629440031</v>
      </c>
      <c r="M5705" s="265">
        <f>$G5705*NonHospFrac+theModel!$H5705*NonHospFrac</f>
        <v>441666.19926585339</v>
      </c>
      <c r="N5705" s="266">
        <f t="shared" si="1243"/>
        <v>716199.5755602537</v>
      </c>
      <c r="O5705" s="159"/>
      <c r="P5705" s="265">
        <f t="shared" si="1244"/>
        <v>256026.38051807493</v>
      </c>
      <c r="Q5705" s="265">
        <f t="shared" si="1245"/>
        <v>441664.64462417859</v>
      </c>
      <c r="R5705" s="266">
        <f t="shared" si="1246"/>
        <v>697691.02514225349</v>
      </c>
    </row>
    <row r="5706" spans="1:18" x14ac:dyDescent="0.3">
      <c r="A5706" s="82">
        <v>5675</v>
      </c>
      <c r="B5706" s="94">
        <f t="shared" si="1235"/>
        <v>1.5209211017707545E-47</v>
      </c>
      <c r="C5706" s="179">
        <f t="shared" si="1236"/>
        <v>1.5174901657031158E-47</v>
      </c>
      <c r="D5706" s="166">
        <f t="shared" si="1237"/>
        <v>2.2558277767625785E-3</v>
      </c>
      <c r="E5706" s="167">
        <f t="shared" si="1247"/>
        <v>24.291375447755232</v>
      </c>
      <c r="F5706" s="168">
        <f t="shared" si="1248"/>
        <v>12.80407846090444</v>
      </c>
      <c r="G5706" s="168">
        <f t="shared" si="1238"/>
        <v>444967.63161538081</v>
      </c>
      <c r="H5706" s="168">
        <f t="shared" si="1239"/>
        <v>271310.33852408634</v>
      </c>
      <c r="I5706" s="169">
        <f t="shared" si="1240"/>
        <v>716277.97013946716</v>
      </c>
      <c r="J5706" s="169">
        <f t="shared" si="1242"/>
        <v>667980.93813292962</v>
      </c>
      <c r="K5706" s="95"/>
      <c r="L5706" s="265">
        <f t="shared" si="1241"/>
        <v>274563.42647768592</v>
      </c>
      <c r="M5706" s="265">
        <f>$G5706*NonHospFrac+theModel!$H5706*NonHospFrac</f>
        <v>441714.54366178124</v>
      </c>
      <c r="N5706" s="266">
        <f t="shared" si="1243"/>
        <v>716277.97013946716</v>
      </c>
      <c r="O5706" s="159"/>
      <c r="P5706" s="265">
        <f t="shared" si="1244"/>
        <v>256050.22469118692</v>
      </c>
      <c r="Q5706" s="265">
        <f t="shared" si="1245"/>
        <v>441712.98902010644</v>
      </c>
      <c r="R5706" s="266">
        <f t="shared" si="1246"/>
        <v>697763.21371129341</v>
      </c>
    </row>
    <row r="5707" spans="1:18" x14ac:dyDescent="0.3">
      <c r="A5707" s="82">
        <v>5676</v>
      </c>
      <c r="B5707" s="94">
        <f t="shared" si="1235"/>
        <v>1.4925095970848154E-47</v>
      </c>
      <c r="C5707" s="179">
        <f t="shared" si="1236"/>
        <v>1.4891427524786269E-47</v>
      </c>
      <c r="D5707" s="166">
        <f t="shared" si="1237"/>
        <v>2.2558277767625785E-3</v>
      </c>
      <c r="E5707" s="167">
        <f t="shared" si="1247"/>
        <v>24.291375447755232</v>
      </c>
      <c r="F5707" s="168">
        <f t="shared" si="1248"/>
        <v>12.806334288681203</v>
      </c>
      <c r="G5707" s="168">
        <f t="shared" si="1238"/>
        <v>445046.02619459416</v>
      </c>
      <c r="H5707" s="168">
        <f t="shared" si="1239"/>
        <v>271310.33852408634</v>
      </c>
      <c r="I5707" s="169">
        <f t="shared" si="1240"/>
        <v>716356.3647186805</v>
      </c>
      <c r="J5707" s="169">
        <f t="shared" si="1242"/>
        <v>668043.14000722661</v>
      </c>
      <c r="K5707" s="95"/>
      <c r="L5707" s="265">
        <f t="shared" si="1241"/>
        <v>274593.47666097141</v>
      </c>
      <c r="M5707" s="265">
        <f>$G5707*NonHospFrac+theModel!$H5707*NonHospFrac</f>
        <v>441762.88805770903</v>
      </c>
      <c r="N5707" s="266">
        <f t="shared" si="1243"/>
        <v>716356.3647186805</v>
      </c>
      <c r="O5707" s="159"/>
      <c r="P5707" s="265">
        <f t="shared" si="1244"/>
        <v>256074.06789236338</v>
      </c>
      <c r="Q5707" s="265">
        <f t="shared" si="1245"/>
        <v>441761.33341603423</v>
      </c>
      <c r="R5707" s="266">
        <f t="shared" si="1246"/>
        <v>697835.40130839765</v>
      </c>
    </row>
    <row r="5708" spans="1:18" x14ac:dyDescent="0.3">
      <c r="A5708" s="82">
        <v>5677</v>
      </c>
      <c r="B5708" s="94">
        <f t="shared" si="1235"/>
        <v>1.4646288323548012E-47</v>
      </c>
      <c r="C5708" s="179">
        <f t="shared" si="1236"/>
        <v>1.461324881952128E-47</v>
      </c>
      <c r="D5708" s="166">
        <f t="shared" si="1237"/>
        <v>2.2558277767625785E-3</v>
      </c>
      <c r="E5708" s="167">
        <f t="shared" si="1247"/>
        <v>24.291375447755232</v>
      </c>
      <c r="F5708" s="168">
        <f t="shared" si="1248"/>
        <v>12.808590116457966</v>
      </c>
      <c r="G5708" s="168">
        <f t="shared" si="1238"/>
        <v>445124.42077380756</v>
      </c>
      <c r="H5708" s="168">
        <f t="shared" si="1239"/>
        <v>271310.33852408634</v>
      </c>
      <c r="I5708" s="169">
        <f t="shared" si="1240"/>
        <v>716434.75929789385</v>
      </c>
      <c r="J5708" s="169">
        <f t="shared" si="1242"/>
        <v>668105.33934605285</v>
      </c>
      <c r="K5708" s="95"/>
      <c r="L5708" s="265">
        <f t="shared" si="1241"/>
        <v>274623.52684425702</v>
      </c>
      <c r="M5708" s="265">
        <f>$G5708*NonHospFrac+theModel!$H5708*NonHospFrac</f>
        <v>441811.23245363688</v>
      </c>
      <c r="N5708" s="266">
        <f t="shared" si="1243"/>
        <v>716434.75929789385</v>
      </c>
      <c r="O5708" s="159"/>
      <c r="P5708" s="265">
        <f t="shared" si="1244"/>
        <v>256097.91012164412</v>
      </c>
      <c r="Q5708" s="265">
        <f t="shared" si="1245"/>
        <v>441809.67781196209</v>
      </c>
      <c r="R5708" s="266">
        <f t="shared" si="1246"/>
        <v>697907.58793360624</v>
      </c>
    </row>
    <row r="5709" spans="1:18" x14ac:dyDescent="0.3">
      <c r="A5709" s="82">
        <v>5678</v>
      </c>
      <c r="B5709" s="94">
        <f t="shared" si="1235"/>
        <v>1.437268893114606E-47</v>
      </c>
      <c r="C5709" s="179">
        <f t="shared" si="1236"/>
        <v>1.4340266620228414E-47</v>
      </c>
      <c r="D5709" s="166">
        <f t="shared" si="1237"/>
        <v>2.2558277767625785E-3</v>
      </c>
      <c r="E5709" s="167">
        <f t="shared" si="1247"/>
        <v>24.291375447755232</v>
      </c>
      <c r="F5709" s="168">
        <f t="shared" si="1248"/>
        <v>12.810845944234728</v>
      </c>
      <c r="G5709" s="168">
        <f t="shared" si="1238"/>
        <v>445202.81535302108</v>
      </c>
      <c r="H5709" s="168">
        <f t="shared" si="1239"/>
        <v>271310.33852408634</v>
      </c>
      <c r="I5709" s="169">
        <f t="shared" si="1240"/>
        <v>716513.15387710743</v>
      </c>
      <c r="J5709" s="169">
        <f t="shared" si="1242"/>
        <v>668167.5361495117</v>
      </c>
      <c r="K5709" s="95"/>
      <c r="L5709" s="265">
        <f t="shared" si="1241"/>
        <v>274653.57702754263</v>
      </c>
      <c r="M5709" s="265">
        <f>$G5709*NonHospFrac+theModel!$H5709*NonHospFrac</f>
        <v>441859.57684956479</v>
      </c>
      <c r="N5709" s="266">
        <f t="shared" si="1243"/>
        <v>716513.15387710743</v>
      </c>
      <c r="O5709" s="159"/>
      <c r="P5709" s="265">
        <f t="shared" si="1244"/>
        <v>256121.75137906865</v>
      </c>
      <c r="Q5709" s="265">
        <f t="shared" si="1245"/>
        <v>441858.02220789</v>
      </c>
      <c r="R5709" s="266">
        <f t="shared" si="1246"/>
        <v>697979.77358695865</v>
      </c>
    </row>
    <row r="5710" spans="1:18" x14ac:dyDescent="0.3">
      <c r="A5710" s="82">
        <v>5679</v>
      </c>
      <c r="B5710" s="94">
        <f t="shared" si="1235"/>
        <v>1.4104200501048223E-47</v>
      </c>
      <c r="C5710" s="179">
        <f t="shared" si="1236"/>
        <v>1.407238385378893E-47</v>
      </c>
      <c r="D5710" s="166">
        <f t="shared" si="1237"/>
        <v>2.2558277767625785E-3</v>
      </c>
      <c r="E5710" s="167">
        <f t="shared" si="1247"/>
        <v>24.291375447755232</v>
      </c>
      <c r="F5710" s="168">
        <f t="shared" si="1248"/>
        <v>12.813101772011491</v>
      </c>
      <c r="G5710" s="168">
        <f t="shared" si="1238"/>
        <v>445281.20993223449</v>
      </c>
      <c r="H5710" s="168">
        <f t="shared" si="1239"/>
        <v>271310.33852408634</v>
      </c>
      <c r="I5710" s="169">
        <f t="shared" si="1240"/>
        <v>716591.54845632077</v>
      </c>
      <c r="J5710" s="169">
        <f t="shared" si="1242"/>
        <v>668229.73041770631</v>
      </c>
      <c r="K5710" s="95"/>
      <c r="L5710" s="265">
        <f t="shared" si="1241"/>
        <v>274683.62721082824</v>
      </c>
      <c r="M5710" s="265">
        <f>$G5710*NonHospFrac+theModel!$H5710*NonHospFrac</f>
        <v>441907.92124549259</v>
      </c>
      <c r="N5710" s="266">
        <f t="shared" si="1243"/>
        <v>716591.54845632077</v>
      </c>
      <c r="O5710" s="159"/>
      <c r="P5710" s="265">
        <f t="shared" si="1244"/>
        <v>256145.59166467658</v>
      </c>
      <c r="Q5710" s="265">
        <f t="shared" si="1245"/>
        <v>441906.36660381779</v>
      </c>
      <c r="R5710" s="266">
        <f t="shared" si="1246"/>
        <v>698051.95826849435</v>
      </c>
    </row>
    <row r="5711" spans="1:18" x14ac:dyDescent="0.3">
      <c r="A5711" s="82">
        <v>5680</v>
      </c>
      <c r="B5711" s="94">
        <f t="shared" si="1235"/>
        <v>1.3840727558132176E-47</v>
      </c>
      <c r="C5711" s="179">
        <f t="shared" si="1236"/>
        <v>1.3809505260455939E-47</v>
      </c>
      <c r="D5711" s="166">
        <f t="shared" si="1237"/>
        <v>2.2558277767625785E-3</v>
      </c>
      <c r="E5711" s="167">
        <f t="shared" si="1247"/>
        <v>24.291375447755232</v>
      </c>
      <c r="F5711" s="168">
        <f t="shared" si="1248"/>
        <v>12.815357599788253</v>
      </c>
      <c r="G5711" s="168">
        <f t="shared" si="1238"/>
        <v>445359.60451144783</v>
      </c>
      <c r="H5711" s="168">
        <f t="shared" si="1239"/>
        <v>271310.33852408634</v>
      </c>
      <c r="I5711" s="169">
        <f t="shared" si="1240"/>
        <v>716669.94303553412</v>
      </c>
      <c r="J5711" s="169">
        <f t="shared" si="1242"/>
        <v>668291.92215074005</v>
      </c>
      <c r="K5711" s="95"/>
      <c r="L5711" s="265">
        <f t="shared" si="1241"/>
        <v>274713.67739411374</v>
      </c>
      <c r="M5711" s="265">
        <f>$G5711*NonHospFrac+theModel!$H5711*NonHospFrac</f>
        <v>441956.26564142038</v>
      </c>
      <c r="N5711" s="266">
        <f t="shared" si="1243"/>
        <v>716669.94303553412</v>
      </c>
      <c r="O5711" s="159"/>
      <c r="P5711" s="265">
        <f t="shared" si="1244"/>
        <v>256169.43097850747</v>
      </c>
      <c r="Q5711" s="265">
        <f t="shared" si="1245"/>
        <v>441954.71099974558</v>
      </c>
      <c r="R5711" s="266">
        <f t="shared" si="1246"/>
        <v>698124.14197825303</v>
      </c>
    </row>
    <row r="5712" spans="1:18" x14ac:dyDescent="0.3">
      <c r="A5712" s="82">
        <v>5681</v>
      </c>
      <c r="B5712" s="94">
        <f t="shared" si="1235"/>
        <v>1.3582176410793147E-47</v>
      </c>
      <c r="C5712" s="179">
        <f t="shared" si="1236"/>
        <v>1.3551537359976789E-47</v>
      </c>
      <c r="D5712" s="166">
        <f t="shared" si="1237"/>
        <v>2.2558277767625785E-3</v>
      </c>
      <c r="E5712" s="167">
        <f t="shared" si="1247"/>
        <v>24.291375447755232</v>
      </c>
      <c r="F5712" s="168">
        <f t="shared" si="1248"/>
        <v>12.817613427565016</v>
      </c>
      <c r="G5712" s="168">
        <f t="shared" si="1238"/>
        <v>445437.99909066124</v>
      </c>
      <c r="H5712" s="168">
        <f t="shared" si="1239"/>
        <v>271310.33852408634</v>
      </c>
      <c r="I5712" s="169">
        <f t="shared" si="1240"/>
        <v>716748.33761474758</v>
      </c>
      <c r="J5712" s="169">
        <f t="shared" si="1242"/>
        <v>668354.11134871643</v>
      </c>
      <c r="K5712" s="95"/>
      <c r="L5712" s="265">
        <f t="shared" si="1241"/>
        <v>274743.72757739935</v>
      </c>
      <c r="M5712" s="265">
        <f>$G5712*NonHospFrac+theModel!$H5712*NonHospFrac</f>
        <v>442004.61003734823</v>
      </c>
      <c r="N5712" s="266">
        <f t="shared" si="1243"/>
        <v>716748.33761474758</v>
      </c>
      <c r="O5712" s="159"/>
      <c r="P5712" s="265">
        <f t="shared" si="1244"/>
        <v>256193.26932060107</v>
      </c>
      <c r="Q5712" s="265">
        <f t="shared" si="1245"/>
        <v>442003.05539567344</v>
      </c>
      <c r="R5712" s="266">
        <f t="shared" si="1246"/>
        <v>698196.32471627451</v>
      </c>
    </row>
    <row r="5713" spans="1:18" x14ac:dyDescent="0.3">
      <c r="A5713" s="82">
        <v>5682</v>
      </c>
      <c r="B5713" s="94">
        <f t="shared" si="1235"/>
        <v>1.3328455117630119E-47</v>
      </c>
      <c r="C5713" s="179">
        <f t="shared" si="1236"/>
        <v>1.3298388418354435E-47</v>
      </c>
      <c r="D5713" s="166">
        <f t="shared" si="1237"/>
        <v>2.2558277767625785E-3</v>
      </c>
      <c r="E5713" s="167">
        <f t="shared" si="1247"/>
        <v>24.291375447755232</v>
      </c>
      <c r="F5713" s="168">
        <f t="shared" si="1248"/>
        <v>12.819869255341779</v>
      </c>
      <c r="G5713" s="168">
        <f t="shared" si="1238"/>
        <v>445516.39366987476</v>
      </c>
      <c r="H5713" s="168">
        <f t="shared" si="1239"/>
        <v>271310.33852408634</v>
      </c>
      <c r="I5713" s="169">
        <f t="shared" si="1240"/>
        <v>716826.73219396104</v>
      </c>
      <c r="J5713" s="169">
        <f t="shared" si="1242"/>
        <v>668416.29801173869</v>
      </c>
      <c r="K5713" s="95"/>
      <c r="L5713" s="265">
        <f t="shared" si="1241"/>
        <v>274773.77776068496</v>
      </c>
      <c r="M5713" s="265">
        <f>$G5713*NonHospFrac+theModel!$H5713*NonHospFrac</f>
        <v>442052.95443327614</v>
      </c>
      <c r="N5713" s="266">
        <f t="shared" si="1243"/>
        <v>716826.73219396104</v>
      </c>
      <c r="O5713" s="159"/>
      <c r="P5713" s="265">
        <f t="shared" si="1244"/>
        <v>256217.10669099694</v>
      </c>
      <c r="Q5713" s="265">
        <f t="shared" si="1245"/>
        <v>442051.39979160135</v>
      </c>
      <c r="R5713" s="266">
        <f t="shared" si="1246"/>
        <v>698268.50648259826</v>
      </c>
    </row>
    <row r="5714" spans="1:18" x14ac:dyDescent="0.3">
      <c r="A5714" s="82">
        <v>5683</v>
      </c>
      <c r="B5714" s="94">
        <f t="shared" si="1235"/>
        <v>1.3079473454748152E-47</v>
      </c>
      <c r="C5714" s="179">
        <f t="shared" si="1236"/>
        <v>1.3049968415223504E-47</v>
      </c>
      <c r="D5714" s="166">
        <f t="shared" si="1237"/>
        <v>2.2558277767625785E-3</v>
      </c>
      <c r="E5714" s="167">
        <f t="shared" si="1247"/>
        <v>24.291375447755232</v>
      </c>
      <c r="F5714" s="168">
        <f t="shared" si="1248"/>
        <v>12.822125083118541</v>
      </c>
      <c r="G5714" s="168">
        <f t="shared" si="1238"/>
        <v>445594.78824908816</v>
      </c>
      <c r="H5714" s="168">
        <f t="shared" si="1239"/>
        <v>271310.33852408634</v>
      </c>
      <c r="I5714" s="169">
        <f t="shared" si="1240"/>
        <v>716905.1267731745</v>
      </c>
      <c r="J5714" s="169">
        <f t="shared" si="1242"/>
        <v>668478.48213991011</v>
      </c>
      <c r="K5714" s="95"/>
      <c r="L5714" s="265">
        <f t="shared" si="1241"/>
        <v>274803.82794397051</v>
      </c>
      <c r="M5714" s="265">
        <f>$G5714*NonHospFrac+theModel!$H5714*NonHospFrac</f>
        <v>442101.29882920394</v>
      </c>
      <c r="N5714" s="266">
        <f t="shared" si="1243"/>
        <v>716905.12677317439</v>
      </c>
      <c r="O5714" s="159"/>
      <c r="P5714" s="265">
        <f t="shared" si="1244"/>
        <v>256240.94308973459</v>
      </c>
      <c r="Q5714" s="265">
        <f t="shared" si="1245"/>
        <v>442099.74418752914</v>
      </c>
      <c r="R5714" s="266">
        <f t="shared" si="1246"/>
        <v>698340.68727726373</v>
      </c>
    </row>
    <row r="5715" spans="1:18" x14ac:dyDescent="0.3">
      <c r="A5715" s="82">
        <v>5684</v>
      </c>
      <c r="B5715" s="94">
        <f t="shared" si="1235"/>
        <v>1.283514288367759E-47</v>
      </c>
      <c r="C5715" s="179">
        <f t="shared" si="1236"/>
        <v>1.2806189011841874E-47</v>
      </c>
      <c r="D5715" s="166">
        <f t="shared" si="1237"/>
        <v>2.2558277767625785E-3</v>
      </c>
      <c r="E5715" s="167">
        <f t="shared" si="1247"/>
        <v>24.291375447755232</v>
      </c>
      <c r="F5715" s="168">
        <f t="shared" si="1248"/>
        <v>12.824380910895304</v>
      </c>
      <c r="G5715" s="168">
        <f t="shared" si="1238"/>
        <v>445673.18282830151</v>
      </c>
      <c r="H5715" s="168">
        <f t="shared" si="1239"/>
        <v>271310.33852408634</v>
      </c>
      <c r="I5715" s="169">
        <f t="shared" si="1240"/>
        <v>716983.52135238785</v>
      </c>
      <c r="J5715" s="169">
        <f t="shared" si="1242"/>
        <v>668540.66373333393</v>
      </c>
      <c r="K5715" s="95"/>
      <c r="L5715" s="265">
        <f t="shared" si="1241"/>
        <v>274833.87812725606</v>
      </c>
      <c r="M5715" s="265">
        <f>$G5715*NonHospFrac+theModel!$H5715*NonHospFrac</f>
        <v>442149.64322513173</v>
      </c>
      <c r="N5715" s="266">
        <f t="shared" si="1243"/>
        <v>716983.52135238773</v>
      </c>
      <c r="O5715" s="159"/>
      <c r="P5715" s="265">
        <f t="shared" si="1244"/>
        <v>256264.77851685372</v>
      </c>
      <c r="Q5715" s="265">
        <f t="shared" si="1245"/>
        <v>442148.08858345693</v>
      </c>
      <c r="R5715" s="266">
        <f t="shared" si="1246"/>
        <v>698412.86710031063</v>
      </c>
    </row>
    <row r="5716" spans="1:18" x14ac:dyDescent="0.3">
      <c r="A5716" s="82">
        <v>5685</v>
      </c>
      <c r="B5716" s="94">
        <f t="shared" si="1235"/>
        <v>1.259537651988659E-47</v>
      </c>
      <c r="C5716" s="179">
        <f t="shared" si="1236"/>
        <v>1.2566963519674246E-47</v>
      </c>
      <c r="D5716" s="166">
        <f t="shared" si="1237"/>
        <v>2.2558277767625785E-3</v>
      </c>
      <c r="E5716" s="167">
        <f t="shared" si="1247"/>
        <v>24.291375447755232</v>
      </c>
      <c r="F5716" s="168">
        <f t="shared" si="1248"/>
        <v>12.826636738672066</v>
      </c>
      <c r="G5716" s="168">
        <f t="shared" si="1238"/>
        <v>445751.57740751497</v>
      </c>
      <c r="H5716" s="168">
        <f t="shared" si="1239"/>
        <v>271310.33852408634</v>
      </c>
      <c r="I5716" s="169">
        <f t="shared" si="1240"/>
        <v>717061.91593160131</v>
      </c>
      <c r="J5716" s="169">
        <f t="shared" si="1242"/>
        <v>668602.84279211366</v>
      </c>
      <c r="K5716" s="95"/>
      <c r="L5716" s="265">
        <f t="shared" si="1241"/>
        <v>274863.92831054167</v>
      </c>
      <c r="M5716" s="265">
        <f>$G5716*NonHospFrac+theModel!$H5716*NonHospFrac</f>
        <v>442197.98762105964</v>
      </c>
      <c r="N5716" s="266">
        <f t="shared" si="1243"/>
        <v>717061.91593160131</v>
      </c>
      <c r="O5716" s="159"/>
      <c r="P5716" s="265">
        <f t="shared" si="1244"/>
        <v>256288.61297239395</v>
      </c>
      <c r="Q5716" s="265">
        <f t="shared" si="1245"/>
        <v>442196.43297938484</v>
      </c>
      <c r="R5716" s="266">
        <f t="shared" si="1246"/>
        <v>698485.04595177877</v>
      </c>
    </row>
    <row r="5717" spans="1:18" x14ac:dyDescent="0.3">
      <c r="A5717" s="82">
        <v>5686</v>
      </c>
      <c r="B5717" s="94">
        <f t="shared" si="1235"/>
        <v>1.236008910188771E-47</v>
      </c>
      <c r="C5717" s="179">
        <f t="shared" si="1236"/>
        <v>1.2332206869568411E-47</v>
      </c>
      <c r="D5717" s="166">
        <f t="shared" si="1237"/>
        <v>2.2558277767625785E-3</v>
      </c>
      <c r="E5717" s="167">
        <f t="shared" si="1247"/>
        <v>24.291375447755232</v>
      </c>
      <c r="F5717" s="168">
        <f t="shared" si="1248"/>
        <v>12.828892566448829</v>
      </c>
      <c r="G5717" s="168">
        <f t="shared" si="1238"/>
        <v>445829.97198672843</v>
      </c>
      <c r="H5717" s="168">
        <f t="shared" si="1239"/>
        <v>271310.33852408634</v>
      </c>
      <c r="I5717" s="169">
        <f t="shared" si="1240"/>
        <v>717140.31051081477</v>
      </c>
      <c r="J5717" s="169">
        <f t="shared" si="1242"/>
        <v>668665.01931635255</v>
      </c>
      <c r="K5717" s="95"/>
      <c r="L5717" s="265">
        <f t="shared" si="1241"/>
        <v>274893.97849382728</v>
      </c>
      <c r="M5717" s="265">
        <f>$G5717*NonHospFrac+theModel!$H5717*NonHospFrac</f>
        <v>442246.33201698749</v>
      </c>
      <c r="N5717" s="266">
        <f t="shared" si="1243"/>
        <v>717140.31051081477</v>
      </c>
      <c r="O5717" s="159"/>
      <c r="P5717" s="265">
        <f t="shared" si="1244"/>
        <v>256312.44645639486</v>
      </c>
      <c r="Q5717" s="265">
        <f t="shared" si="1245"/>
        <v>442244.7773753127</v>
      </c>
      <c r="R5717" s="266">
        <f t="shared" si="1246"/>
        <v>698557.22383170761</v>
      </c>
    </row>
    <row r="5718" spans="1:18" x14ac:dyDescent="0.3">
      <c r="A5718" s="82">
        <v>5687</v>
      </c>
      <c r="B5718" s="94">
        <f t="shared" si="1235"/>
        <v>1.2129196960915822E-47</v>
      </c>
      <c r="C5718" s="179">
        <f t="shared" si="1236"/>
        <v>1.2101835581501565E-47</v>
      </c>
      <c r="D5718" s="166">
        <f t="shared" si="1237"/>
        <v>2.2558277767625785E-3</v>
      </c>
      <c r="E5718" s="167">
        <f t="shared" si="1247"/>
        <v>24.291375447755232</v>
      </c>
      <c r="F5718" s="168">
        <f t="shared" si="1248"/>
        <v>12.831148394225592</v>
      </c>
      <c r="G5718" s="168">
        <f t="shared" si="1238"/>
        <v>445908.36656594189</v>
      </c>
      <c r="H5718" s="168">
        <f t="shared" si="1239"/>
        <v>271310.33852408634</v>
      </c>
      <c r="I5718" s="169">
        <f t="shared" si="1240"/>
        <v>717218.70509002823</v>
      </c>
      <c r="J5718" s="169">
        <f t="shared" si="1242"/>
        <v>668727.19330615399</v>
      </c>
      <c r="K5718" s="95"/>
      <c r="L5718" s="265">
        <f t="shared" si="1241"/>
        <v>274924.02867711289</v>
      </c>
      <c r="M5718" s="265">
        <f>$G5718*NonHospFrac+theModel!$H5718*NonHospFrac</f>
        <v>442294.67641291535</v>
      </c>
      <c r="N5718" s="266">
        <f t="shared" si="1243"/>
        <v>717218.70509002823</v>
      </c>
      <c r="O5718" s="159"/>
      <c r="P5718" s="265">
        <f t="shared" si="1244"/>
        <v>256336.27896889605</v>
      </c>
      <c r="Q5718" s="265">
        <f t="shared" si="1245"/>
        <v>442293.12177124055</v>
      </c>
      <c r="R5718" s="266">
        <f t="shared" si="1246"/>
        <v>698629.40074013663</v>
      </c>
    </row>
    <row r="5719" spans="1:18" x14ac:dyDescent="0.3">
      <c r="A5719" s="82">
        <v>5688</v>
      </c>
      <c r="B5719" s="94">
        <f t="shared" si="1235"/>
        <v>1.1902617991178167E-47</v>
      </c>
      <c r="C5719" s="179">
        <f t="shared" si="1236"/>
        <v>1.1875767734897473E-47</v>
      </c>
      <c r="D5719" s="166">
        <f t="shared" si="1237"/>
        <v>2.2558277767625785E-3</v>
      </c>
      <c r="E5719" s="167">
        <f t="shared" si="1247"/>
        <v>24.291375447755232</v>
      </c>
      <c r="F5719" s="168">
        <f t="shared" si="1248"/>
        <v>12.833404222002354</v>
      </c>
      <c r="G5719" s="168">
        <f t="shared" si="1238"/>
        <v>445986.76114515529</v>
      </c>
      <c r="H5719" s="168">
        <f t="shared" si="1239"/>
        <v>271310.33852408634</v>
      </c>
      <c r="I5719" s="169">
        <f t="shared" si="1240"/>
        <v>717297.09966924158</v>
      </c>
      <c r="J5719" s="169">
        <f t="shared" si="1242"/>
        <v>668789.36476162111</v>
      </c>
      <c r="K5719" s="95"/>
      <c r="L5719" s="265">
        <f t="shared" si="1241"/>
        <v>274954.07886039838</v>
      </c>
      <c r="M5719" s="265">
        <f>$G5719*NonHospFrac+theModel!$H5719*NonHospFrac</f>
        <v>442343.0208088432</v>
      </c>
      <c r="N5719" s="266">
        <f t="shared" si="1243"/>
        <v>717297.09966924158</v>
      </c>
      <c r="O5719" s="159"/>
      <c r="P5719" s="265">
        <f t="shared" si="1244"/>
        <v>256360.11050993702</v>
      </c>
      <c r="Q5719" s="265">
        <f t="shared" si="1245"/>
        <v>442341.4661671684</v>
      </c>
      <c r="R5719" s="266">
        <f t="shared" si="1246"/>
        <v>698701.57667710539</v>
      </c>
    </row>
    <row r="5720" spans="1:18" x14ac:dyDescent="0.3">
      <c r="A5720" s="82">
        <v>5689</v>
      </c>
      <c r="B5720" s="94">
        <f t="shared" si="1235"/>
        <v>1.1680271620654684E-47</v>
      </c>
      <c r="C5720" s="179">
        <f t="shared" si="1236"/>
        <v>1.1653922939492681E-47</v>
      </c>
      <c r="D5720" s="166">
        <f t="shared" si="1237"/>
        <v>2.2558277767625785E-3</v>
      </c>
      <c r="E5720" s="167">
        <f t="shared" si="1247"/>
        <v>24.291375447755232</v>
      </c>
      <c r="F5720" s="168">
        <f t="shared" si="1248"/>
        <v>12.835660049779117</v>
      </c>
      <c r="G5720" s="168">
        <f t="shared" si="1238"/>
        <v>446065.15572436864</v>
      </c>
      <c r="H5720" s="168">
        <f t="shared" si="1239"/>
        <v>271310.33852408634</v>
      </c>
      <c r="I5720" s="169">
        <f t="shared" si="1240"/>
        <v>717375.49424845492</v>
      </c>
      <c r="J5720" s="169">
        <f t="shared" si="1242"/>
        <v>668851.53368285729</v>
      </c>
      <c r="K5720" s="95"/>
      <c r="L5720" s="265">
        <f t="shared" si="1241"/>
        <v>274984.12904368399</v>
      </c>
      <c r="M5720" s="265">
        <f>$G5720*NonHospFrac+theModel!$H5720*NonHospFrac</f>
        <v>442391.36520477099</v>
      </c>
      <c r="N5720" s="266">
        <f t="shared" si="1243"/>
        <v>717375.49424845492</v>
      </c>
      <c r="O5720" s="159"/>
      <c r="P5720" s="265">
        <f t="shared" si="1244"/>
        <v>256383.94107955755</v>
      </c>
      <c r="Q5720" s="265">
        <f t="shared" si="1245"/>
        <v>442389.81056309619</v>
      </c>
      <c r="R5720" s="266">
        <f t="shared" si="1246"/>
        <v>698773.75164265372</v>
      </c>
    </row>
    <row r="5721" spans="1:18" x14ac:dyDescent="0.3">
      <c r="A5721" s="82">
        <v>5690</v>
      </c>
      <c r="B5721" s="94">
        <f t="shared" si="1235"/>
        <v>1.1462078782448347E-47</v>
      </c>
      <c r="C5721" s="179">
        <f t="shared" si="1236"/>
        <v>1.1436222306751458E-47</v>
      </c>
      <c r="D5721" s="166">
        <f t="shared" si="1237"/>
        <v>2.2558277767625785E-3</v>
      </c>
      <c r="E5721" s="167">
        <f t="shared" si="1247"/>
        <v>24.291375447755232</v>
      </c>
      <c r="F5721" s="168">
        <f t="shared" si="1248"/>
        <v>12.837915877555879</v>
      </c>
      <c r="G5721" s="168">
        <f t="shared" si="1238"/>
        <v>446143.5503035821</v>
      </c>
      <c r="H5721" s="168">
        <f t="shared" si="1239"/>
        <v>271310.33852408634</v>
      </c>
      <c r="I5721" s="169">
        <f t="shared" si="1240"/>
        <v>717453.8888276685</v>
      </c>
      <c r="J5721" s="169">
        <f t="shared" si="1242"/>
        <v>668913.70006996603</v>
      </c>
      <c r="K5721" s="95"/>
      <c r="L5721" s="265">
        <f t="shared" si="1241"/>
        <v>275014.1792269696</v>
      </c>
      <c r="M5721" s="265">
        <f>$G5721*NonHospFrac+theModel!$H5721*NonHospFrac</f>
        <v>442439.70960069884</v>
      </c>
      <c r="N5721" s="266">
        <f t="shared" si="1243"/>
        <v>717453.8888276685</v>
      </c>
      <c r="O5721" s="159"/>
      <c r="P5721" s="265">
        <f t="shared" si="1244"/>
        <v>256407.77067779715</v>
      </c>
      <c r="Q5721" s="265">
        <f t="shared" si="1245"/>
        <v>442438.15495902405</v>
      </c>
      <c r="R5721" s="266">
        <f t="shared" si="1246"/>
        <v>698845.92563682119</v>
      </c>
    </row>
    <row r="5722" spans="1:18" x14ac:dyDescent="0.3">
      <c r="A5722" s="82">
        <v>5691</v>
      </c>
      <c r="B5722" s="94">
        <f t="shared" si="1235"/>
        <v>1.1247961886667902E-47</v>
      </c>
      <c r="C5722" s="179">
        <f t="shared" si="1236"/>
        <v>1.1222588421811991E-47</v>
      </c>
      <c r="D5722" s="166">
        <f t="shared" si="1237"/>
        <v>2.2558277767625785E-3</v>
      </c>
      <c r="E5722" s="167">
        <f t="shared" si="1247"/>
        <v>24.291375447755232</v>
      </c>
      <c r="F5722" s="168">
        <f t="shared" si="1248"/>
        <v>12.840171705332642</v>
      </c>
      <c r="G5722" s="168">
        <f t="shared" si="1238"/>
        <v>446221.94488279556</v>
      </c>
      <c r="H5722" s="168">
        <f t="shared" si="1239"/>
        <v>271310.33852408634</v>
      </c>
      <c r="I5722" s="169">
        <f t="shared" si="1240"/>
        <v>717532.28340688185</v>
      </c>
      <c r="J5722" s="169">
        <f t="shared" si="1242"/>
        <v>668975.86392305023</v>
      </c>
      <c r="K5722" s="95"/>
      <c r="L5722" s="265">
        <f t="shared" si="1241"/>
        <v>275044.22941025515</v>
      </c>
      <c r="M5722" s="265">
        <f>$G5722*NonHospFrac+theModel!$H5722*NonHospFrac</f>
        <v>442488.05399662675</v>
      </c>
      <c r="N5722" s="266">
        <f t="shared" si="1243"/>
        <v>717532.28340688185</v>
      </c>
      <c r="O5722" s="159"/>
      <c r="P5722" s="265">
        <f t="shared" si="1244"/>
        <v>256431.59930469535</v>
      </c>
      <c r="Q5722" s="265">
        <f t="shared" si="1245"/>
        <v>442486.49935495196</v>
      </c>
      <c r="R5722" s="266">
        <f t="shared" si="1246"/>
        <v>698918.09865964728</v>
      </c>
    </row>
    <row r="5723" spans="1:18" x14ac:dyDescent="0.3">
      <c r="A5723" s="82">
        <v>5692</v>
      </c>
      <c r="B5723" s="94">
        <f t="shared" si="1235"/>
        <v>1.1037844792836889E-47</v>
      </c>
      <c r="C5723" s="179">
        <f t="shared" si="1236"/>
        <v>1.1012945315957612E-47</v>
      </c>
      <c r="D5723" s="166">
        <f t="shared" si="1237"/>
        <v>2.2558277767625785E-3</v>
      </c>
      <c r="E5723" s="167">
        <f t="shared" si="1247"/>
        <v>24.291375447755232</v>
      </c>
      <c r="F5723" s="168">
        <f t="shared" si="1248"/>
        <v>12.842427533109404</v>
      </c>
      <c r="G5723" s="168">
        <f t="shared" si="1238"/>
        <v>446300.33946200897</v>
      </c>
      <c r="H5723" s="168">
        <f t="shared" si="1239"/>
        <v>271310.33852408634</v>
      </c>
      <c r="I5723" s="169">
        <f t="shared" si="1240"/>
        <v>717610.67798609531</v>
      </c>
      <c r="J5723" s="169">
        <f t="shared" si="1242"/>
        <v>669038.02524221351</v>
      </c>
      <c r="K5723" s="95"/>
      <c r="L5723" s="265">
        <f t="shared" si="1241"/>
        <v>275074.2795935407</v>
      </c>
      <c r="M5723" s="265">
        <f>$G5723*NonHospFrac+theModel!$H5723*NonHospFrac</f>
        <v>442536.39839255455</v>
      </c>
      <c r="N5723" s="266">
        <f t="shared" si="1243"/>
        <v>717610.67798609519</v>
      </c>
      <c r="O5723" s="159"/>
      <c r="P5723" s="265">
        <f t="shared" si="1244"/>
        <v>256455.42696029181</v>
      </c>
      <c r="Q5723" s="265">
        <f t="shared" si="1245"/>
        <v>442534.84375087975</v>
      </c>
      <c r="R5723" s="266">
        <f t="shared" si="1246"/>
        <v>698990.27071117156</v>
      </c>
    </row>
    <row r="5724" spans="1:18" x14ac:dyDescent="0.3">
      <c r="A5724" s="82">
        <v>5693</v>
      </c>
      <c r="B5724" s="94">
        <f t="shared" si="1235"/>
        <v>1.0831652782817938E-47</v>
      </c>
      <c r="C5724" s="179">
        <f t="shared" si="1236"/>
        <v>1.0807218439602209E-47</v>
      </c>
      <c r="D5724" s="166">
        <f t="shared" si="1237"/>
        <v>2.2558277767625785E-3</v>
      </c>
      <c r="E5724" s="167">
        <f t="shared" si="1247"/>
        <v>24.291375447755232</v>
      </c>
      <c r="F5724" s="168">
        <f t="shared" si="1248"/>
        <v>12.844683360886167</v>
      </c>
      <c r="G5724" s="168">
        <f t="shared" si="1238"/>
        <v>446378.73404122231</v>
      </c>
      <c r="H5724" s="168">
        <f t="shared" si="1239"/>
        <v>271310.33852408634</v>
      </c>
      <c r="I5724" s="169">
        <f t="shared" si="1240"/>
        <v>717689.07256530866</v>
      </c>
      <c r="J5724" s="169">
        <f t="shared" si="1242"/>
        <v>669100.18402755901</v>
      </c>
      <c r="K5724" s="95"/>
      <c r="L5724" s="265">
        <f t="shared" si="1241"/>
        <v>275104.32977682631</v>
      </c>
      <c r="M5724" s="265">
        <f>$G5724*NonHospFrac+theModel!$H5724*NonHospFrac</f>
        <v>442584.74278848234</v>
      </c>
      <c r="N5724" s="266">
        <f t="shared" si="1243"/>
        <v>717689.07256530866</v>
      </c>
      <c r="O5724" s="159"/>
      <c r="P5724" s="265">
        <f t="shared" si="1244"/>
        <v>256479.25364462618</v>
      </c>
      <c r="Q5724" s="265">
        <f t="shared" si="1245"/>
        <v>442583.18814680754</v>
      </c>
      <c r="R5724" s="266">
        <f t="shared" si="1246"/>
        <v>699062.44179143372</v>
      </c>
    </row>
    <row r="5725" spans="1:18" x14ac:dyDescent="0.3">
      <c r="A5725" s="82">
        <v>5694</v>
      </c>
      <c r="B5725" s="94">
        <f t="shared" si="1235"/>
        <v>1.0629312534242781E-47</v>
      </c>
      <c r="C5725" s="179">
        <f t="shared" si="1236"/>
        <v>1.0605334635780145E-47</v>
      </c>
      <c r="D5725" s="166">
        <f t="shared" si="1237"/>
        <v>2.2558277767625785E-3</v>
      </c>
      <c r="E5725" s="167">
        <f t="shared" si="1247"/>
        <v>24.291375447755232</v>
      </c>
      <c r="F5725" s="168">
        <f t="shared" si="1248"/>
        <v>12.84693918866293</v>
      </c>
      <c r="G5725" s="168">
        <f t="shared" si="1238"/>
        <v>446457.12862043583</v>
      </c>
      <c r="H5725" s="168">
        <f t="shared" si="1239"/>
        <v>271310.33852408634</v>
      </c>
      <c r="I5725" s="169">
        <f t="shared" si="1240"/>
        <v>717767.46714452212</v>
      </c>
      <c r="J5725" s="169">
        <f t="shared" si="1242"/>
        <v>669162.3402791901</v>
      </c>
      <c r="K5725" s="95"/>
      <c r="L5725" s="265">
        <f t="shared" si="1241"/>
        <v>275134.37996011192</v>
      </c>
      <c r="M5725" s="265">
        <f>$G5725*NonHospFrac+theModel!$H5725*NonHospFrac</f>
        <v>442633.08718441025</v>
      </c>
      <c r="N5725" s="266">
        <f t="shared" si="1243"/>
        <v>717767.46714452212</v>
      </c>
      <c r="O5725" s="159"/>
      <c r="P5725" s="265">
        <f t="shared" si="1244"/>
        <v>256503.079357738</v>
      </c>
      <c r="Q5725" s="265">
        <f t="shared" si="1245"/>
        <v>442631.53254273545</v>
      </c>
      <c r="R5725" s="266">
        <f t="shared" si="1246"/>
        <v>699134.61190047348</v>
      </c>
    </row>
    <row r="5726" spans="1:18" x14ac:dyDescent="0.3">
      <c r="A5726" s="82">
        <v>5695</v>
      </c>
      <c r="B5726" s="94">
        <f t="shared" si="1235"/>
        <v>1.0430752094438675E-47</v>
      </c>
      <c r="C5726" s="179">
        <f t="shared" si="1236"/>
        <v>1.0407222114131516E-47</v>
      </c>
      <c r="D5726" s="166">
        <f t="shared" si="1237"/>
        <v>2.2558277767625785E-3</v>
      </c>
      <c r="E5726" s="167">
        <f t="shared" si="1247"/>
        <v>24.291375447755232</v>
      </c>
      <c r="F5726" s="168">
        <f t="shared" si="1248"/>
        <v>12.849195016439692</v>
      </c>
      <c r="G5726" s="168">
        <f t="shared" si="1238"/>
        <v>446535.52319964924</v>
      </c>
      <c r="H5726" s="168">
        <f t="shared" si="1239"/>
        <v>271310.33852408634</v>
      </c>
      <c r="I5726" s="169">
        <f t="shared" si="1240"/>
        <v>717845.86172373558</v>
      </c>
      <c r="J5726" s="169">
        <f t="shared" si="1242"/>
        <v>669224.49399721005</v>
      </c>
      <c r="K5726" s="95"/>
      <c r="L5726" s="265">
        <f t="shared" si="1241"/>
        <v>275164.43014339748</v>
      </c>
      <c r="M5726" s="265">
        <f>$G5726*NonHospFrac+theModel!$H5726*NonHospFrac</f>
        <v>442681.4315803381</v>
      </c>
      <c r="N5726" s="266">
        <f t="shared" si="1243"/>
        <v>717845.86172373558</v>
      </c>
      <c r="O5726" s="159"/>
      <c r="P5726" s="265">
        <f t="shared" si="1244"/>
        <v>256526.90409966678</v>
      </c>
      <c r="Q5726" s="265">
        <f t="shared" si="1245"/>
        <v>442679.87693866331</v>
      </c>
      <c r="R5726" s="266">
        <f t="shared" si="1246"/>
        <v>699206.78103833005</v>
      </c>
    </row>
    <row r="5727" spans="1:18" x14ac:dyDescent="0.3">
      <c r="A5727" s="82">
        <v>5696</v>
      </c>
      <c r="B5727" s="94">
        <f t="shared" ref="B5727:B5790" si="1249">Constant*EXP(PowerTerm*(A5727)/7)</f>
        <v>1.0235900854841841E-47</v>
      </c>
      <c r="C5727" s="179">
        <f t="shared" ref="C5727:C5790" si="1250">(1-theFloor)*B5727</f>
        <v>1.0212810425373301E-47</v>
      </c>
      <c r="D5727" s="166">
        <f t="shared" ref="D5727:D5790" si="1251">theFloor</f>
        <v>2.2558277767625785E-3</v>
      </c>
      <c r="E5727" s="167">
        <f t="shared" si="1247"/>
        <v>24.291375447755232</v>
      </c>
      <c r="F5727" s="168">
        <f t="shared" si="1248"/>
        <v>12.851450844216455</v>
      </c>
      <c r="G5727" s="168">
        <f t="shared" ref="G5727:G5790" si="1252">$B$22*F5727*totInfected/365.25</f>
        <v>446613.91777886264</v>
      </c>
      <c r="H5727" s="168">
        <f t="shared" ref="H5727:H5790" si="1253">lostQALYs_Injured*E5727*totInfected/365.25</f>
        <v>271310.33852408634</v>
      </c>
      <c r="I5727" s="169">
        <f t="shared" ref="I5727:I5790" si="1254">H5727+G5727</f>
        <v>717924.25630294904</v>
      </c>
      <c r="J5727" s="169">
        <f t="shared" si="1242"/>
        <v>669286.64518172201</v>
      </c>
      <c r="K5727" s="95"/>
      <c r="L5727" s="265">
        <f t="shared" ref="L5727:L5790" si="1255">$G5727*HospFrac+$H5727*HospFrac</f>
        <v>275194.48032668303</v>
      </c>
      <c r="M5727" s="265">
        <f>$G5727*NonHospFrac+theModel!$H5727*NonHospFrac</f>
        <v>442729.7759762659</v>
      </c>
      <c r="N5727" s="266">
        <f t="shared" si="1243"/>
        <v>717924.25630294892</v>
      </c>
      <c r="O5727" s="159"/>
      <c r="P5727" s="265">
        <f t="shared" si="1244"/>
        <v>256550.72787045219</v>
      </c>
      <c r="Q5727" s="265">
        <f t="shared" si="1245"/>
        <v>442728.2213345911</v>
      </c>
      <c r="R5727" s="266">
        <f t="shared" si="1246"/>
        <v>699278.94920504326</v>
      </c>
    </row>
    <row r="5728" spans="1:18" x14ac:dyDescent="0.3">
      <c r="A5728" s="82">
        <v>5697</v>
      </c>
      <c r="B5728" s="94">
        <f t="shared" si="1249"/>
        <v>1.0044689525888906E-47</v>
      </c>
      <c r="C5728" s="179">
        <f t="shared" si="1250"/>
        <v>1.002203043624745E-47</v>
      </c>
      <c r="D5728" s="166">
        <f t="shared" si="1251"/>
        <v>2.2558277767625785E-3</v>
      </c>
      <c r="E5728" s="167">
        <f t="shared" si="1247"/>
        <v>24.291375447755232</v>
      </c>
      <c r="F5728" s="168">
        <f t="shared" si="1248"/>
        <v>12.853706671993217</v>
      </c>
      <c r="G5728" s="168">
        <f t="shared" si="1252"/>
        <v>446692.31235807599</v>
      </c>
      <c r="H5728" s="168">
        <f t="shared" si="1253"/>
        <v>271310.33852408634</v>
      </c>
      <c r="I5728" s="169">
        <f t="shared" si="1254"/>
        <v>718002.65088216239</v>
      </c>
      <c r="J5728" s="169">
        <f t="shared" ref="J5728:J5791" si="1256">J5727+(I5728-I5727)/(1+discountDaily)^A5728</f>
        <v>669348.79383282922</v>
      </c>
      <c r="K5728" s="95"/>
      <c r="L5728" s="265">
        <f t="shared" si="1255"/>
        <v>275224.53050996858</v>
      </c>
      <c r="M5728" s="265">
        <f>$G5728*NonHospFrac+theModel!$H5728*NonHospFrac</f>
        <v>442778.12037219369</v>
      </c>
      <c r="N5728" s="266">
        <f t="shared" ref="N5728:N5791" si="1257">L5728+M5728</f>
        <v>718002.65088216227</v>
      </c>
      <c r="O5728" s="159"/>
      <c r="P5728" s="265">
        <f t="shared" ref="P5728:P5791" si="1258">P5727+(L5728-L5727)/(1+discountDaily)^A5728</f>
        <v>256574.55067013379</v>
      </c>
      <c r="Q5728" s="265">
        <f t="shared" ref="Q5728:Q5791" si="1259">Q5727+(M5728-M5727)/(1+discountDaily)^B5728</f>
        <v>442776.56573051889</v>
      </c>
      <c r="R5728" s="266">
        <f t="shared" ref="R5728:R5791" si="1260">P5728+Q5728</f>
        <v>699351.11640065268</v>
      </c>
    </row>
    <row r="5729" spans="1:18" x14ac:dyDescent="0.3">
      <c r="A5729" s="82">
        <v>5698</v>
      </c>
      <c r="B5729" s="94">
        <f t="shared" si="1249"/>
        <v>9.8570501123773636E-48</v>
      </c>
      <c r="C5729" s="179">
        <f t="shared" si="1250"/>
        <v>9.8348143049369217E-48</v>
      </c>
      <c r="D5729" s="166">
        <f t="shared" si="1251"/>
        <v>2.2558277767625785E-3</v>
      </c>
      <c r="E5729" s="167">
        <f t="shared" ref="E5729:E5792" si="1261">C5729+E5728</f>
        <v>24.291375447755232</v>
      </c>
      <c r="F5729" s="168">
        <f t="shared" ref="F5729:F5792" si="1262">D5729+F5728</f>
        <v>12.85596249976998</v>
      </c>
      <c r="G5729" s="168">
        <f t="shared" si="1252"/>
        <v>446770.70693728951</v>
      </c>
      <c r="H5729" s="168">
        <f t="shared" si="1253"/>
        <v>271310.33852408634</v>
      </c>
      <c r="I5729" s="169">
        <f t="shared" si="1254"/>
        <v>718081.04546137585</v>
      </c>
      <c r="J5729" s="169">
        <f t="shared" si="1256"/>
        <v>669410.93995063519</v>
      </c>
      <c r="K5729" s="95"/>
      <c r="L5729" s="265">
        <f t="shared" si="1255"/>
        <v>275254.58069325425</v>
      </c>
      <c r="M5729" s="265">
        <f>$G5729*NonHospFrac+theModel!$H5729*NonHospFrac</f>
        <v>442826.4647681216</v>
      </c>
      <c r="N5729" s="266">
        <f t="shared" si="1257"/>
        <v>718081.04546137585</v>
      </c>
      <c r="O5729" s="159"/>
      <c r="P5729" s="265">
        <f t="shared" si="1258"/>
        <v>256598.37249875127</v>
      </c>
      <c r="Q5729" s="265">
        <f t="shared" si="1259"/>
        <v>442824.9101264468</v>
      </c>
      <c r="R5729" s="266">
        <f t="shared" si="1260"/>
        <v>699423.28262519813</v>
      </c>
    </row>
    <row r="5730" spans="1:18" x14ac:dyDescent="0.3">
      <c r="A5730" s="82">
        <v>5699</v>
      </c>
      <c r="B5730" s="94">
        <f t="shared" si="1249"/>
        <v>9.6729158892863115E-48</v>
      </c>
      <c r="C5730" s="179">
        <f t="shared" si="1250"/>
        <v>9.6510954569409715E-48</v>
      </c>
      <c r="D5730" s="166">
        <f t="shared" si="1251"/>
        <v>2.2558277767625785E-3</v>
      </c>
      <c r="E5730" s="167">
        <f t="shared" si="1261"/>
        <v>24.291375447755232</v>
      </c>
      <c r="F5730" s="168">
        <f t="shared" si="1262"/>
        <v>12.858218327546743</v>
      </c>
      <c r="G5730" s="168">
        <f t="shared" si="1252"/>
        <v>446849.10151650291</v>
      </c>
      <c r="H5730" s="168">
        <f t="shared" si="1253"/>
        <v>271310.33852408634</v>
      </c>
      <c r="I5730" s="169">
        <f t="shared" si="1254"/>
        <v>718159.44004058931</v>
      </c>
      <c r="J5730" s="169">
        <f t="shared" si="1256"/>
        <v>669473.08353524306</v>
      </c>
      <c r="K5730" s="95"/>
      <c r="L5730" s="265">
        <f t="shared" si="1255"/>
        <v>275284.63087653974</v>
      </c>
      <c r="M5730" s="265">
        <f>$G5730*NonHospFrac+theModel!$H5730*NonHospFrac</f>
        <v>442874.80916404945</v>
      </c>
      <c r="N5730" s="266">
        <f t="shared" si="1257"/>
        <v>718159.44004058919</v>
      </c>
      <c r="O5730" s="159"/>
      <c r="P5730" s="265">
        <f t="shared" si="1258"/>
        <v>256622.19335634398</v>
      </c>
      <c r="Q5730" s="265">
        <f t="shared" si="1259"/>
        <v>442873.25452237466</v>
      </c>
      <c r="R5730" s="266">
        <f t="shared" si="1260"/>
        <v>699495.44787871861</v>
      </c>
    </row>
    <row r="5731" spans="1:18" x14ac:dyDescent="0.3">
      <c r="A5731" s="82">
        <v>5700</v>
      </c>
      <c r="B5731" s="94">
        <f t="shared" si="1249"/>
        <v>9.4922213780488869E-48</v>
      </c>
      <c r="C5731" s="179">
        <f t="shared" si="1250"/>
        <v>9.4708085614011041E-48</v>
      </c>
      <c r="D5731" s="166">
        <f t="shared" si="1251"/>
        <v>2.2558277767625785E-3</v>
      </c>
      <c r="E5731" s="167">
        <f t="shared" si="1261"/>
        <v>24.291375447755232</v>
      </c>
      <c r="F5731" s="168">
        <f t="shared" si="1262"/>
        <v>12.860474155323505</v>
      </c>
      <c r="G5731" s="168">
        <f t="shared" si="1252"/>
        <v>446927.49609571631</v>
      </c>
      <c r="H5731" s="168">
        <f t="shared" si="1253"/>
        <v>271310.33852408634</v>
      </c>
      <c r="I5731" s="169">
        <f t="shared" si="1254"/>
        <v>718237.83461980266</v>
      </c>
      <c r="J5731" s="169">
        <f t="shared" si="1256"/>
        <v>669535.22458675597</v>
      </c>
      <c r="K5731" s="95"/>
      <c r="L5731" s="265">
        <f t="shared" si="1255"/>
        <v>275314.68105982535</v>
      </c>
      <c r="M5731" s="265">
        <f>$G5731*NonHospFrac+theModel!$H5731*NonHospFrac</f>
        <v>442923.15355997731</v>
      </c>
      <c r="N5731" s="266">
        <f t="shared" si="1257"/>
        <v>718237.83461980266</v>
      </c>
      <c r="O5731" s="159"/>
      <c r="P5731" s="265">
        <f t="shared" si="1258"/>
        <v>256646.01324295174</v>
      </c>
      <c r="Q5731" s="265">
        <f t="shared" si="1259"/>
        <v>442921.59891830251</v>
      </c>
      <c r="R5731" s="266">
        <f t="shared" si="1260"/>
        <v>699567.61216125428</v>
      </c>
    </row>
    <row r="5732" spans="1:18" x14ac:dyDescent="0.3">
      <c r="A5732" s="82">
        <v>5701</v>
      </c>
      <c r="B5732" s="94">
        <f t="shared" si="1249"/>
        <v>9.314902323267927E-48</v>
      </c>
      <c r="C5732" s="179">
        <f t="shared" si="1250"/>
        <v>9.2938895078692684E-48</v>
      </c>
      <c r="D5732" s="166">
        <f t="shared" si="1251"/>
        <v>2.2558277767625785E-3</v>
      </c>
      <c r="E5732" s="167">
        <f t="shared" si="1261"/>
        <v>24.291375447755232</v>
      </c>
      <c r="F5732" s="168">
        <f t="shared" si="1262"/>
        <v>12.862729983100268</v>
      </c>
      <c r="G5732" s="168">
        <f t="shared" si="1252"/>
        <v>447005.89067492966</v>
      </c>
      <c r="H5732" s="168">
        <f t="shared" si="1253"/>
        <v>271310.33852408634</v>
      </c>
      <c r="I5732" s="169">
        <f t="shared" si="1254"/>
        <v>718316.229199016</v>
      </c>
      <c r="J5732" s="169">
        <f t="shared" si="1256"/>
        <v>669597.3631052773</v>
      </c>
      <c r="K5732" s="95"/>
      <c r="L5732" s="265">
        <f t="shared" si="1255"/>
        <v>275344.7312431109</v>
      </c>
      <c r="M5732" s="265">
        <f>$G5732*NonHospFrac+theModel!$H5732*NonHospFrac</f>
        <v>442971.4979559051</v>
      </c>
      <c r="N5732" s="266">
        <f t="shared" si="1257"/>
        <v>718316.229199016</v>
      </c>
      <c r="O5732" s="159"/>
      <c r="P5732" s="265">
        <f t="shared" si="1258"/>
        <v>256669.83215861398</v>
      </c>
      <c r="Q5732" s="265">
        <f t="shared" si="1259"/>
        <v>442969.9433142303</v>
      </c>
      <c r="R5732" s="266">
        <f t="shared" si="1260"/>
        <v>699639.77547284425</v>
      </c>
    </row>
    <row r="5733" spans="1:18" x14ac:dyDescent="0.3">
      <c r="A5733" s="82">
        <v>5702</v>
      </c>
      <c r="B5733" s="94">
        <f t="shared" si="1249"/>
        <v>9.1408956698667283E-48</v>
      </c>
      <c r="C5733" s="179">
        <f t="shared" si="1250"/>
        <v>9.1202753835101536E-48</v>
      </c>
      <c r="D5733" s="166">
        <f t="shared" si="1251"/>
        <v>2.2558277767625785E-3</v>
      </c>
      <c r="E5733" s="167">
        <f t="shared" si="1261"/>
        <v>24.291375447755232</v>
      </c>
      <c r="F5733" s="168">
        <f t="shared" si="1262"/>
        <v>12.86498581087703</v>
      </c>
      <c r="G5733" s="168">
        <f t="shared" si="1252"/>
        <v>447084.28525414312</v>
      </c>
      <c r="H5733" s="168">
        <f t="shared" si="1253"/>
        <v>271310.33852408634</v>
      </c>
      <c r="I5733" s="169">
        <f t="shared" si="1254"/>
        <v>718394.62377822946</v>
      </c>
      <c r="J5733" s="169">
        <f t="shared" si="1256"/>
        <v>669659.49909091042</v>
      </c>
      <c r="K5733" s="95"/>
      <c r="L5733" s="265">
        <f t="shared" si="1255"/>
        <v>275374.78142639645</v>
      </c>
      <c r="M5733" s="265">
        <f>$G5733*NonHospFrac+theModel!$H5733*NonHospFrac</f>
        <v>443019.84235183295</v>
      </c>
      <c r="N5733" s="266">
        <f t="shared" si="1257"/>
        <v>718394.62377822935</v>
      </c>
      <c r="O5733" s="159"/>
      <c r="P5733" s="265">
        <f t="shared" si="1258"/>
        <v>256693.65010337034</v>
      </c>
      <c r="Q5733" s="265">
        <f t="shared" si="1259"/>
        <v>443018.28771015815</v>
      </c>
      <c r="R5733" s="266">
        <f t="shared" si="1260"/>
        <v>699711.93781352846</v>
      </c>
    </row>
    <row r="5734" spans="1:18" x14ac:dyDescent="0.3">
      <c r="A5734" s="82">
        <v>5703</v>
      </c>
      <c r="B5734" s="94">
        <f t="shared" si="1249"/>
        <v>8.9701395406658609E-48</v>
      </c>
      <c r="C5734" s="179">
        <f t="shared" si="1250"/>
        <v>8.9499044507285911E-48</v>
      </c>
      <c r="D5734" s="166">
        <f t="shared" si="1251"/>
        <v>2.2558277767625785E-3</v>
      </c>
      <c r="E5734" s="167">
        <f t="shared" si="1261"/>
        <v>24.291375447755232</v>
      </c>
      <c r="F5734" s="168">
        <f t="shared" si="1262"/>
        <v>12.867241638653793</v>
      </c>
      <c r="G5734" s="168">
        <f t="shared" si="1252"/>
        <v>447162.67983335658</v>
      </c>
      <c r="H5734" s="168">
        <f t="shared" si="1253"/>
        <v>271310.33852408634</v>
      </c>
      <c r="I5734" s="169">
        <f t="shared" si="1254"/>
        <v>718473.01835744292</v>
      </c>
      <c r="J5734" s="169">
        <f t="shared" si="1256"/>
        <v>669721.63254375849</v>
      </c>
      <c r="K5734" s="95"/>
      <c r="L5734" s="265">
        <f t="shared" si="1255"/>
        <v>275404.83160968206</v>
      </c>
      <c r="M5734" s="265">
        <f>$G5734*NonHospFrac+theModel!$H5734*NonHospFrac</f>
        <v>443068.1867477608</v>
      </c>
      <c r="N5734" s="266">
        <f t="shared" si="1257"/>
        <v>718473.01835744292</v>
      </c>
      <c r="O5734" s="159"/>
      <c r="P5734" s="265">
        <f t="shared" si="1258"/>
        <v>256717.4670772604</v>
      </c>
      <c r="Q5734" s="265">
        <f t="shared" si="1259"/>
        <v>443066.63210608601</v>
      </c>
      <c r="R5734" s="266">
        <f t="shared" si="1260"/>
        <v>699784.09918334638</v>
      </c>
    </row>
    <row r="5735" spans="1:18" x14ac:dyDescent="0.3">
      <c r="A5735" s="82">
        <v>5704</v>
      </c>
      <c r="B5735" s="94">
        <f t="shared" si="1249"/>
        <v>8.802573214380924E-48</v>
      </c>
      <c r="C5735" s="179">
        <f t="shared" si="1250"/>
        <v>8.782716125216937E-48</v>
      </c>
      <c r="D5735" s="166">
        <f t="shared" si="1251"/>
        <v>2.2558277767625785E-3</v>
      </c>
      <c r="E5735" s="167">
        <f t="shared" si="1261"/>
        <v>24.291375447755232</v>
      </c>
      <c r="F5735" s="168">
        <f t="shared" si="1262"/>
        <v>12.869497466430555</v>
      </c>
      <c r="G5735" s="168">
        <f t="shared" si="1252"/>
        <v>447241.07441257004</v>
      </c>
      <c r="H5735" s="168">
        <f t="shared" si="1253"/>
        <v>271310.33852408634</v>
      </c>
      <c r="I5735" s="169">
        <f t="shared" si="1254"/>
        <v>718551.41293665639</v>
      </c>
      <c r="J5735" s="169">
        <f t="shared" si="1256"/>
        <v>669783.76346392464</v>
      </c>
      <c r="K5735" s="95"/>
      <c r="L5735" s="265">
        <f t="shared" si="1255"/>
        <v>275434.88179296767</v>
      </c>
      <c r="M5735" s="265">
        <f>$G5735*NonHospFrac+theModel!$H5735*NonHospFrac</f>
        <v>443116.53114368865</v>
      </c>
      <c r="N5735" s="266">
        <f t="shared" si="1257"/>
        <v>718551.41293665627</v>
      </c>
      <c r="O5735" s="159"/>
      <c r="P5735" s="265">
        <f t="shared" si="1258"/>
        <v>256741.28308032374</v>
      </c>
      <c r="Q5735" s="265">
        <f t="shared" si="1259"/>
        <v>443114.97650201386</v>
      </c>
      <c r="R5735" s="266">
        <f t="shared" si="1260"/>
        <v>699856.25958233757</v>
      </c>
    </row>
    <row r="5736" spans="1:18" x14ac:dyDescent="0.3">
      <c r="A5736" s="82">
        <v>5705</v>
      </c>
      <c r="B5736" s="94">
        <f t="shared" si="1249"/>
        <v>8.6381371040279837E-48</v>
      </c>
      <c r="C5736" s="179">
        <f t="shared" si="1250"/>
        <v>8.6186509544092337E-48</v>
      </c>
      <c r="D5736" s="166">
        <f t="shared" si="1251"/>
        <v>2.2558277767625785E-3</v>
      </c>
      <c r="E5736" s="167">
        <f t="shared" si="1261"/>
        <v>24.291375447755232</v>
      </c>
      <c r="F5736" s="168">
        <f t="shared" si="1262"/>
        <v>12.871753294207318</v>
      </c>
      <c r="G5736" s="168">
        <f t="shared" si="1252"/>
        <v>447319.46899178345</v>
      </c>
      <c r="H5736" s="168">
        <f t="shared" si="1253"/>
        <v>271310.33852408634</v>
      </c>
      <c r="I5736" s="169">
        <f t="shared" si="1254"/>
        <v>718629.80751586985</v>
      </c>
      <c r="J5736" s="169">
        <f t="shared" si="1256"/>
        <v>669845.89185151213</v>
      </c>
      <c r="K5736" s="95"/>
      <c r="L5736" s="265">
        <f t="shared" si="1255"/>
        <v>275464.93197625328</v>
      </c>
      <c r="M5736" s="265">
        <f>$G5736*NonHospFrac+theModel!$H5736*NonHospFrac</f>
        <v>443164.87553961651</v>
      </c>
      <c r="N5736" s="266">
        <f t="shared" si="1257"/>
        <v>718629.80751586985</v>
      </c>
      <c r="O5736" s="159"/>
      <c r="P5736" s="265">
        <f t="shared" si="1258"/>
        <v>256765.0981125999</v>
      </c>
      <c r="Q5736" s="265">
        <f t="shared" si="1259"/>
        <v>443163.32089794171</v>
      </c>
      <c r="R5736" s="266">
        <f t="shared" si="1260"/>
        <v>699928.41901054163</v>
      </c>
    </row>
    <row r="5737" spans="1:18" x14ac:dyDescent="0.3">
      <c r="A5737" s="82">
        <v>5706</v>
      </c>
      <c r="B5737" s="94">
        <f t="shared" si="1249"/>
        <v>8.4767727357363249E-48</v>
      </c>
      <c r="C5737" s="179">
        <f t="shared" si="1250"/>
        <v>8.4576505963417466E-48</v>
      </c>
      <c r="D5737" s="166">
        <f t="shared" si="1251"/>
        <v>2.2558277767625785E-3</v>
      </c>
      <c r="E5737" s="167">
        <f t="shared" si="1261"/>
        <v>24.291375447755232</v>
      </c>
      <c r="F5737" s="168">
        <f t="shared" si="1262"/>
        <v>12.874009121984081</v>
      </c>
      <c r="G5737" s="168">
        <f t="shared" si="1252"/>
        <v>447397.86357099679</v>
      </c>
      <c r="H5737" s="168">
        <f t="shared" si="1253"/>
        <v>271310.33852408634</v>
      </c>
      <c r="I5737" s="169">
        <f t="shared" si="1254"/>
        <v>718708.20209508319</v>
      </c>
      <c r="J5737" s="169">
        <f t="shared" si="1256"/>
        <v>669908.01770662423</v>
      </c>
      <c r="K5737" s="95"/>
      <c r="L5737" s="265">
        <f t="shared" si="1255"/>
        <v>275494.98215953878</v>
      </c>
      <c r="M5737" s="265">
        <f>$G5737*NonHospFrac+theModel!$H5737*NonHospFrac</f>
        <v>443213.2199355443</v>
      </c>
      <c r="N5737" s="266">
        <f t="shared" si="1257"/>
        <v>718708.20209508308</v>
      </c>
      <c r="O5737" s="159"/>
      <c r="P5737" s="265">
        <f t="shared" si="1258"/>
        <v>256788.91217412837</v>
      </c>
      <c r="Q5737" s="265">
        <f t="shared" si="1259"/>
        <v>443211.6652938695</v>
      </c>
      <c r="R5737" s="266">
        <f t="shared" si="1260"/>
        <v>700000.57746799791</v>
      </c>
    </row>
    <row r="5738" spans="1:18" x14ac:dyDescent="0.3">
      <c r="A5738" s="82">
        <v>5707</v>
      </c>
      <c r="B5738" s="94">
        <f t="shared" si="1249"/>
        <v>8.3184227279530204E-48</v>
      </c>
      <c r="C5738" s="179">
        <f t="shared" si="1250"/>
        <v>8.299657798904451E-48</v>
      </c>
      <c r="D5738" s="166">
        <f t="shared" si="1251"/>
        <v>2.2558277767625785E-3</v>
      </c>
      <c r="E5738" s="167">
        <f t="shared" si="1261"/>
        <v>24.291375447755232</v>
      </c>
      <c r="F5738" s="168">
        <f t="shared" si="1262"/>
        <v>12.876264949760843</v>
      </c>
      <c r="G5738" s="168">
        <f t="shared" si="1252"/>
        <v>447476.25815021031</v>
      </c>
      <c r="H5738" s="168">
        <f t="shared" si="1253"/>
        <v>271310.33852408634</v>
      </c>
      <c r="I5738" s="169">
        <f t="shared" si="1254"/>
        <v>718786.59667429666</v>
      </c>
      <c r="J5738" s="169">
        <f t="shared" si="1256"/>
        <v>669970.1410293642</v>
      </c>
      <c r="K5738" s="95"/>
      <c r="L5738" s="265">
        <f t="shared" si="1255"/>
        <v>275525.03234282439</v>
      </c>
      <c r="M5738" s="265">
        <f>$G5738*NonHospFrac+theModel!$H5738*NonHospFrac</f>
        <v>443261.56433147221</v>
      </c>
      <c r="N5738" s="266">
        <f t="shared" si="1257"/>
        <v>718786.59667429654</v>
      </c>
      <c r="O5738" s="159"/>
      <c r="P5738" s="265">
        <f t="shared" si="1258"/>
        <v>256812.72526494891</v>
      </c>
      <c r="Q5738" s="265">
        <f t="shared" si="1259"/>
        <v>443260.00968979741</v>
      </c>
      <c r="R5738" s="266">
        <f t="shared" si="1260"/>
        <v>700072.73495474632</v>
      </c>
    </row>
    <row r="5739" spans="1:18" x14ac:dyDescent="0.3">
      <c r="A5739" s="82">
        <v>5708</v>
      </c>
      <c r="B5739" s="94">
        <f t="shared" si="1249"/>
        <v>8.1630307710398563E-48</v>
      </c>
      <c r="C5739" s="179">
        <f t="shared" si="1250"/>
        <v>8.1446163794839773E-48</v>
      </c>
      <c r="D5739" s="166">
        <f t="shared" si="1251"/>
        <v>2.2558277767625785E-3</v>
      </c>
      <c r="E5739" s="167">
        <f t="shared" si="1261"/>
        <v>24.291375447755232</v>
      </c>
      <c r="F5739" s="168">
        <f t="shared" si="1262"/>
        <v>12.878520777537606</v>
      </c>
      <c r="G5739" s="168">
        <f t="shared" si="1252"/>
        <v>447554.65272942372</v>
      </c>
      <c r="H5739" s="168">
        <f t="shared" si="1253"/>
        <v>271310.33852408634</v>
      </c>
      <c r="I5739" s="169">
        <f t="shared" si="1254"/>
        <v>718864.99125351012</v>
      </c>
      <c r="J5739" s="169">
        <f t="shared" si="1256"/>
        <v>670032.26181983529</v>
      </c>
      <c r="K5739" s="95"/>
      <c r="L5739" s="265">
        <f t="shared" si="1255"/>
        <v>275555.08252611</v>
      </c>
      <c r="M5739" s="265">
        <f>$G5739*NonHospFrac+theModel!$H5739*NonHospFrac</f>
        <v>443309.90872740006</v>
      </c>
      <c r="N5739" s="266">
        <f t="shared" si="1257"/>
        <v>718864.99125351012</v>
      </c>
      <c r="O5739" s="159"/>
      <c r="P5739" s="265">
        <f t="shared" si="1258"/>
        <v>256836.53738510099</v>
      </c>
      <c r="Q5739" s="265">
        <f t="shared" si="1259"/>
        <v>443308.35408572527</v>
      </c>
      <c r="R5739" s="266">
        <f t="shared" si="1260"/>
        <v>700144.89147082623</v>
      </c>
    </row>
    <row r="5740" spans="1:18" x14ac:dyDescent="0.3">
      <c r="A5740" s="82">
        <v>5709</v>
      </c>
      <c r="B5740" s="94">
        <f t="shared" si="1249"/>
        <v>8.01054160724759E-48</v>
      </c>
      <c r="C5740" s="179">
        <f t="shared" si="1250"/>
        <v>7.9924712049830488E-48</v>
      </c>
      <c r="D5740" s="166">
        <f t="shared" si="1251"/>
        <v>2.2558277767625785E-3</v>
      </c>
      <c r="E5740" s="167">
        <f t="shared" si="1261"/>
        <v>24.291375447755232</v>
      </c>
      <c r="F5740" s="168">
        <f t="shared" si="1262"/>
        <v>12.880776605314368</v>
      </c>
      <c r="G5740" s="168">
        <f t="shared" si="1252"/>
        <v>447633.04730863712</v>
      </c>
      <c r="H5740" s="168">
        <f t="shared" si="1253"/>
        <v>271310.33852408634</v>
      </c>
      <c r="I5740" s="169">
        <f t="shared" si="1254"/>
        <v>718943.38583272346</v>
      </c>
      <c r="J5740" s="169">
        <f t="shared" si="1256"/>
        <v>670094.38007814053</v>
      </c>
      <c r="K5740" s="95"/>
      <c r="L5740" s="265">
        <f t="shared" si="1255"/>
        <v>275585.13270939561</v>
      </c>
      <c r="M5740" s="265">
        <f>$G5740*NonHospFrac+theModel!$H5740*NonHospFrac</f>
        <v>443358.25312332786</v>
      </c>
      <c r="N5740" s="266">
        <f t="shared" si="1257"/>
        <v>718943.38583272346</v>
      </c>
      <c r="O5740" s="159"/>
      <c r="P5740" s="265">
        <f t="shared" si="1258"/>
        <v>256860.34853462418</v>
      </c>
      <c r="Q5740" s="265">
        <f t="shared" si="1259"/>
        <v>443356.69848165306</v>
      </c>
      <c r="R5740" s="266">
        <f t="shared" si="1260"/>
        <v>700217.04701627721</v>
      </c>
    </row>
    <row r="5741" spans="1:18" x14ac:dyDescent="0.3">
      <c r="A5741" s="82">
        <v>5710</v>
      </c>
      <c r="B5741" s="94">
        <f t="shared" si="1249"/>
        <v>7.8609010110680265E-48</v>
      </c>
      <c r="C5741" s="179">
        <f t="shared" si="1250"/>
        <v>7.8431681722168777E-48</v>
      </c>
      <c r="D5741" s="166">
        <f t="shared" si="1251"/>
        <v>2.2558277767625785E-3</v>
      </c>
      <c r="E5741" s="167">
        <f t="shared" si="1261"/>
        <v>24.291375447755232</v>
      </c>
      <c r="F5741" s="168">
        <f t="shared" si="1262"/>
        <v>12.883032433091131</v>
      </c>
      <c r="G5741" s="168">
        <f t="shared" si="1252"/>
        <v>447711.44188785047</v>
      </c>
      <c r="H5741" s="168">
        <f t="shared" si="1253"/>
        <v>271310.33852408634</v>
      </c>
      <c r="I5741" s="169">
        <f t="shared" si="1254"/>
        <v>719021.78041193681</v>
      </c>
      <c r="J5741" s="169">
        <f t="shared" si="1256"/>
        <v>670156.4958043833</v>
      </c>
      <c r="K5741" s="95"/>
      <c r="L5741" s="265">
        <f t="shared" si="1255"/>
        <v>275615.1828926811</v>
      </c>
      <c r="M5741" s="265">
        <f>$G5741*NonHospFrac+theModel!$H5741*NonHospFrac</f>
        <v>443406.59751925565</v>
      </c>
      <c r="N5741" s="266">
        <f t="shared" si="1257"/>
        <v>719021.78041193681</v>
      </c>
      <c r="O5741" s="159"/>
      <c r="P5741" s="265">
        <f t="shared" si="1258"/>
        <v>256884.15871355793</v>
      </c>
      <c r="Q5741" s="265">
        <f t="shared" si="1259"/>
        <v>443405.04287758085</v>
      </c>
      <c r="R5741" s="266">
        <f t="shared" si="1260"/>
        <v>700289.20159113873</v>
      </c>
    </row>
    <row r="5742" spans="1:18" x14ac:dyDescent="0.3">
      <c r="A5742" s="82">
        <v>5711</v>
      </c>
      <c r="B5742" s="94">
        <f t="shared" si="1249"/>
        <v>7.7140557699494689E-48</v>
      </c>
      <c r="C5742" s="179">
        <f t="shared" si="1250"/>
        <v>7.6966541886721206E-48</v>
      </c>
      <c r="D5742" s="166">
        <f t="shared" si="1251"/>
        <v>2.2558277767625785E-3</v>
      </c>
      <c r="E5742" s="167">
        <f t="shared" si="1261"/>
        <v>24.291375447755232</v>
      </c>
      <c r="F5742" s="168">
        <f t="shared" si="1262"/>
        <v>12.885288260867894</v>
      </c>
      <c r="G5742" s="168">
        <f t="shared" si="1252"/>
        <v>447789.83646706399</v>
      </c>
      <c r="H5742" s="168">
        <f t="shared" si="1253"/>
        <v>271310.33852408634</v>
      </c>
      <c r="I5742" s="169">
        <f t="shared" si="1254"/>
        <v>719100.17499115039</v>
      </c>
      <c r="J5742" s="169">
        <f t="shared" si="1256"/>
        <v>670218.60899866698</v>
      </c>
      <c r="K5742" s="95"/>
      <c r="L5742" s="265">
        <f t="shared" si="1255"/>
        <v>275645.23307596671</v>
      </c>
      <c r="M5742" s="265">
        <f>$G5742*NonHospFrac+theModel!$H5742*NonHospFrac</f>
        <v>443454.94191518356</v>
      </c>
      <c r="N5742" s="266">
        <f t="shared" si="1257"/>
        <v>719100.17499115027</v>
      </c>
      <c r="O5742" s="159"/>
      <c r="P5742" s="265">
        <f t="shared" si="1258"/>
        <v>256907.96792194201</v>
      </c>
      <c r="Q5742" s="265">
        <f t="shared" si="1259"/>
        <v>443453.38727350876</v>
      </c>
      <c r="R5742" s="266">
        <f t="shared" si="1260"/>
        <v>700361.35519545083</v>
      </c>
    </row>
    <row r="5743" spans="1:18" x14ac:dyDescent="0.3">
      <c r="A5743" s="82">
        <v>5712</v>
      </c>
      <c r="B5743" s="94">
        <f t="shared" si="1249"/>
        <v>7.5699536653760085E-48</v>
      </c>
      <c r="C5743" s="179">
        <f t="shared" si="1250"/>
        <v>7.5528771536288478E-48</v>
      </c>
      <c r="D5743" s="166">
        <f t="shared" si="1251"/>
        <v>2.2558277767625785E-3</v>
      </c>
      <c r="E5743" s="167">
        <f t="shared" si="1261"/>
        <v>24.291375447755232</v>
      </c>
      <c r="F5743" s="168">
        <f t="shared" si="1262"/>
        <v>12.887544088644656</v>
      </c>
      <c r="G5743" s="168">
        <f t="shared" si="1252"/>
        <v>447868.23104627739</v>
      </c>
      <c r="H5743" s="168">
        <f t="shared" si="1253"/>
        <v>271310.33852408634</v>
      </c>
      <c r="I5743" s="169">
        <f t="shared" si="1254"/>
        <v>719178.56957036373</v>
      </c>
      <c r="J5743" s="169">
        <f t="shared" si="1256"/>
        <v>670280.71966109436</v>
      </c>
      <c r="K5743" s="95"/>
      <c r="L5743" s="265">
        <f t="shared" si="1255"/>
        <v>275675.28325925232</v>
      </c>
      <c r="M5743" s="265">
        <f>$G5743*NonHospFrac+theModel!$H5743*NonHospFrac</f>
        <v>443503.28631111141</v>
      </c>
      <c r="N5743" s="266">
        <f t="shared" si="1257"/>
        <v>719178.56957036373</v>
      </c>
      <c r="O5743" s="159"/>
      <c r="P5743" s="265">
        <f t="shared" si="1258"/>
        <v>256931.77615981587</v>
      </c>
      <c r="Q5743" s="265">
        <f t="shared" si="1259"/>
        <v>443501.73166943662</v>
      </c>
      <c r="R5743" s="266">
        <f t="shared" si="1260"/>
        <v>700433.50782925251</v>
      </c>
    </row>
    <row r="5744" spans="1:18" x14ac:dyDescent="0.3">
      <c r="A5744" s="82">
        <v>5713</v>
      </c>
      <c r="B5744" s="94">
        <f t="shared" si="1249"/>
        <v>7.4285434542968361E-48</v>
      </c>
      <c r="C5744" s="179">
        <f t="shared" si="1250"/>
        <v>7.4117859396317452E-48</v>
      </c>
      <c r="D5744" s="166">
        <f t="shared" si="1251"/>
        <v>2.2558277767625785E-3</v>
      </c>
      <c r="E5744" s="167">
        <f t="shared" si="1261"/>
        <v>24.291375447755232</v>
      </c>
      <c r="F5744" s="168">
        <f t="shared" si="1262"/>
        <v>12.889799916421419</v>
      </c>
      <c r="G5744" s="168">
        <f t="shared" si="1252"/>
        <v>447946.62562549079</v>
      </c>
      <c r="H5744" s="168">
        <f t="shared" si="1253"/>
        <v>271310.33852408634</v>
      </c>
      <c r="I5744" s="169">
        <f t="shared" si="1254"/>
        <v>719256.96414957708</v>
      </c>
      <c r="J5744" s="169">
        <f t="shared" si="1256"/>
        <v>670342.82779176882</v>
      </c>
      <c r="K5744" s="95"/>
      <c r="L5744" s="265">
        <f t="shared" si="1255"/>
        <v>275705.33344253787</v>
      </c>
      <c r="M5744" s="265">
        <f>$G5744*NonHospFrac+theModel!$H5744*NonHospFrac</f>
        <v>443551.63070703921</v>
      </c>
      <c r="N5744" s="266">
        <f t="shared" si="1257"/>
        <v>719256.96414957708</v>
      </c>
      <c r="O5744" s="159"/>
      <c r="P5744" s="265">
        <f t="shared" si="1258"/>
        <v>256955.58342721904</v>
      </c>
      <c r="Q5744" s="265">
        <f t="shared" si="1259"/>
        <v>443550.07606536441</v>
      </c>
      <c r="R5744" s="266">
        <f t="shared" si="1260"/>
        <v>700505.65949258348</v>
      </c>
    </row>
    <row r="5745" spans="1:18" x14ac:dyDescent="0.3">
      <c r="A5745" s="82">
        <v>5714</v>
      </c>
      <c r="B5745" s="94">
        <f t="shared" si="1249"/>
        <v>7.2897748509052912E-48</v>
      </c>
      <c r="C5745" s="179">
        <f t="shared" si="1250"/>
        <v>7.2733303743102732E-48</v>
      </c>
      <c r="D5745" s="166">
        <f t="shared" si="1251"/>
        <v>2.2558277767625785E-3</v>
      </c>
      <c r="E5745" s="167">
        <f t="shared" si="1261"/>
        <v>24.291375447755232</v>
      </c>
      <c r="F5745" s="168">
        <f t="shared" si="1262"/>
        <v>12.892055744198181</v>
      </c>
      <c r="G5745" s="168">
        <f t="shared" si="1252"/>
        <v>448025.02020470414</v>
      </c>
      <c r="H5745" s="168">
        <f t="shared" si="1253"/>
        <v>271310.33852408634</v>
      </c>
      <c r="I5745" s="169">
        <f t="shared" si="1254"/>
        <v>719335.35872879042</v>
      </c>
      <c r="J5745" s="169">
        <f t="shared" si="1256"/>
        <v>670404.93339079362</v>
      </c>
      <c r="K5745" s="95"/>
      <c r="L5745" s="265">
        <f t="shared" si="1255"/>
        <v>275735.38362582342</v>
      </c>
      <c r="M5745" s="265">
        <f>$G5745*NonHospFrac+theModel!$H5745*NonHospFrac</f>
        <v>443599.97510296706</v>
      </c>
      <c r="N5745" s="266">
        <f t="shared" si="1257"/>
        <v>719335.35872879042</v>
      </c>
      <c r="O5745" s="159"/>
      <c r="P5745" s="265">
        <f t="shared" si="1258"/>
        <v>256979.38972419113</v>
      </c>
      <c r="Q5745" s="265">
        <f t="shared" si="1259"/>
        <v>443598.42046129226</v>
      </c>
      <c r="R5745" s="266">
        <f t="shared" si="1260"/>
        <v>700577.81018548342</v>
      </c>
    </row>
    <row r="5746" spans="1:18" x14ac:dyDescent="0.3">
      <c r="A5746" s="82">
        <v>5715</v>
      </c>
      <c r="B5746" s="94">
        <f t="shared" si="1249"/>
        <v>7.1535985087565764E-48</v>
      </c>
      <c r="C5746" s="179">
        <f t="shared" si="1250"/>
        <v>7.1374612225367154E-48</v>
      </c>
      <c r="D5746" s="166">
        <f t="shared" si="1251"/>
        <v>2.2558277767625785E-3</v>
      </c>
      <c r="E5746" s="167">
        <f t="shared" si="1261"/>
        <v>24.291375447755232</v>
      </c>
      <c r="F5746" s="168">
        <f t="shared" si="1262"/>
        <v>12.894311571974944</v>
      </c>
      <c r="G5746" s="168">
        <f t="shared" si="1252"/>
        <v>448103.41478391766</v>
      </c>
      <c r="H5746" s="168">
        <f t="shared" si="1253"/>
        <v>271310.33852408634</v>
      </c>
      <c r="I5746" s="169">
        <f t="shared" si="1254"/>
        <v>719413.753308004</v>
      </c>
      <c r="J5746" s="169">
        <f t="shared" si="1256"/>
        <v>670467.03645827214</v>
      </c>
      <c r="K5746" s="95"/>
      <c r="L5746" s="265">
        <f t="shared" si="1255"/>
        <v>275765.43380910903</v>
      </c>
      <c r="M5746" s="265">
        <f>$G5746*NonHospFrac+theModel!$H5746*NonHospFrac</f>
        <v>443648.31949889491</v>
      </c>
      <c r="N5746" s="266">
        <f t="shared" si="1257"/>
        <v>719413.753308004</v>
      </c>
      <c r="O5746" s="159"/>
      <c r="P5746" s="265">
        <f t="shared" si="1258"/>
        <v>257003.19505077176</v>
      </c>
      <c r="Q5746" s="265">
        <f t="shared" si="1259"/>
        <v>443646.76485722011</v>
      </c>
      <c r="R5746" s="266">
        <f t="shared" si="1260"/>
        <v>700649.95990799181</v>
      </c>
    </row>
    <row r="5747" spans="1:18" x14ac:dyDescent="0.3">
      <c r="A5747" s="82">
        <v>5716</v>
      </c>
      <c r="B5747" s="94">
        <f t="shared" si="1249"/>
        <v>7.0199660032201397E-48</v>
      </c>
      <c r="C5747" s="179">
        <f t="shared" si="1250"/>
        <v>7.004130168918146E-48</v>
      </c>
      <c r="D5747" s="166">
        <f t="shared" si="1251"/>
        <v>2.2558277767625785E-3</v>
      </c>
      <c r="E5747" s="167">
        <f t="shared" si="1261"/>
        <v>24.291375447755232</v>
      </c>
      <c r="F5747" s="168">
        <f t="shared" si="1262"/>
        <v>12.896567399751707</v>
      </c>
      <c r="G5747" s="168">
        <f t="shared" si="1252"/>
        <v>448181.80936313106</v>
      </c>
      <c r="H5747" s="168">
        <f t="shared" si="1253"/>
        <v>271310.33852408634</v>
      </c>
      <c r="I5747" s="169">
        <f t="shared" si="1254"/>
        <v>719492.14788721735</v>
      </c>
      <c r="J5747" s="169">
        <f t="shared" si="1256"/>
        <v>670529.13699430716</v>
      </c>
      <c r="K5747" s="95"/>
      <c r="L5747" s="265">
        <f t="shared" si="1255"/>
        <v>275795.48399239464</v>
      </c>
      <c r="M5747" s="265">
        <f>$G5747*NonHospFrac+theModel!$H5747*NonHospFrac</f>
        <v>443696.66389482276</v>
      </c>
      <c r="N5747" s="266">
        <f t="shared" si="1257"/>
        <v>719492.14788721735</v>
      </c>
      <c r="O5747" s="159"/>
      <c r="P5747" s="265">
        <f t="shared" si="1258"/>
        <v>257026.9994070004</v>
      </c>
      <c r="Q5747" s="265">
        <f t="shared" si="1259"/>
        <v>443695.10925314797</v>
      </c>
      <c r="R5747" s="266">
        <f t="shared" si="1260"/>
        <v>700722.10866014834</v>
      </c>
    </row>
    <row r="5748" spans="1:18" x14ac:dyDescent="0.3">
      <c r="A5748" s="82">
        <v>5717</v>
      </c>
      <c r="B5748" s="94">
        <f t="shared" si="1249"/>
        <v>6.8888298142597707E-48</v>
      </c>
      <c r="C5748" s="179">
        <f t="shared" si="1250"/>
        <v>6.8732898006153731E-48</v>
      </c>
      <c r="D5748" s="166">
        <f t="shared" si="1251"/>
        <v>2.2558277767625785E-3</v>
      </c>
      <c r="E5748" s="167">
        <f t="shared" si="1261"/>
        <v>24.291375447755232</v>
      </c>
      <c r="F5748" s="168">
        <f t="shared" si="1262"/>
        <v>12.898823227528469</v>
      </c>
      <c r="G5748" s="168">
        <f t="shared" si="1252"/>
        <v>448260.20394234452</v>
      </c>
      <c r="H5748" s="168">
        <f t="shared" si="1253"/>
        <v>271310.33852408634</v>
      </c>
      <c r="I5748" s="169">
        <f t="shared" si="1254"/>
        <v>719570.54246643092</v>
      </c>
      <c r="J5748" s="169">
        <f t="shared" si="1256"/>
        <v>670591.23499900231</v>
      </c>
      <c r="K5748" s="95"/>
      <c r="L5748" s="265">
        <f t="shared" si="1255"/>
        <v>275825.53417568025</v>
      </c>
      <c r="M5748" s="265">
        <f>$G5748*NonHospFrac+theModel!$H5748*NonHospFrac</f>
        <v>443745.00829075061</v>
      </c>
      <c r="N5748" s="266">
        <f t="shared" si="1257"/>
        <v>719570.54246643092</v>
      </c>
      <c r="O5748" s="159"/>
      <c r="P5748" s="265">
        <f t="shared" si="1258"/>
        <v>257050.80279291663</v>
      </c>
      <c r="Q5748" s="265">
        <f t="shared" si="1259"/>
        <v>443743.45364907582</v>
      </c>
      <c r="R5748" s="266">
        <f t="shared" si="1260"/>
        <v>700794.25644199247</v>
      </c>
    </row>
    <row r="5749" spans="1:18" x14ac:dyDescent="0.3">
      <c r="A5749" s="82">
        <v>5718</v>
      </c>
      <c r="B5749" s="94">
        <f t="shared" si="1249"/>
        <v>6.7601433095353604E-48</v>
      </c>
      <c r="C5749" s="179">
        <f t="shared" si="1250"/>
        <v>6.7448935904828147E-48</v>
      </c>
      <c r="D5749" s="166">
        <f t="shared" si="1251"/>
        <v>2.2558277767625785E-3</v>
      </c>
      <c r="E5749" s="167">
        <f t="shared" si="1261"/>
        <v>24.291375447755232</v>
      </c>
      <c r="F5749" s="168">
        <f t="shared" si="1262"/>
        <v>12.901079055305232</v>
      </c>
      <c r="G5749" s="168">
        <f t="shared" si="1252"/>
        <v>448338.59852155781</v>
      </c>
      <c r="H5749" s="168">
        <f t="shared" si="1253"/>
        <v>271310.33852408634</v>
      </c>
      <c r="I5749" s="169">
        <f t="shared" si="1254"/>
        <v>719648.93704564415</v>
      </c>
      <c r="J5749" s="169">
        <f t="shared" si="1256"/>
        <v>670653.33047246025</v>
      </c>
      <c r="K5749" s="95"/>
      <c r="L5749" s="265">
        <f t="shared" si="1255"/>
        <v>275855.58435896575</v>
      </c>
      <c r="M5749" s="265">
        <f>$G5749*NonHospFrac+theModel!$H5749*NonHospFrac</f>
        <v>443793.35268667841</v>
      </c>
      <c r="N5749" s="266">
        <f t="shared" si="1257"/>
        <v>719648.93704564415</v>
      </c>
      <c r="O5749" s="159"/>
      <c r="P5749" s="265">
        <f t="shared" si="1258"/>
        <v>257074.60520855986</v>
      </c>
      <c r="Q5749" s="265">
        <f t="shared" si="1259"/>
        <v>443791.79804500361</v>
      </c>
      <c r="R5749" s="266">
        <f t="shared" si="1260"/>
        <v>700866.40325356345</v>
      </c>
    </row>
    <row r="5750" spans="1:18" x14ac:dyDescent="0.3">
      <c r="A5750" s="82">
        <v>5719</v>
      </c>
      <c r="B5750" s="94">
        <f t="shared" si="1249"/>
        <v>6.6338607278203277E-48</v>
      </c>
      <c r="C5750" s="179">
        <f t="shared" si="1250"/>
        <v>6.6188958805233358E-48</v>
      </c>
      <c r="D5750" s="166">
        <f t="shared" si="1251"/>
        <v>2.2558277767625785E-3</v>
      </c>
      <c r="E5750" s="167">
        <f t="shared" si="1261"/>
        <v>24.291375447755232</v>
      </c>
      <c r="F5750" s="168">
        <f t="shared" si="1262"/>
        <v>12.903334883081994</v>
      </c>
      <c r="G5750" s="168">
        <f t="shared" si="1252"/>
        <v>448416.99310077133</v>
      </c>
      <c r="H5750" s="168">
        <f t="shared" si="1253"/>
        <v>271310.33852408634</v>
      </c>
      <c r="I5750" s="169">
        <f t="shared" si="1254"/>
        <v>719727.33162485762</v>
      </c>
      <c r="J5750" s="169">
        <f t="shared" si="1256"/>
        <v>670715.4234147846</v>
      </c>
      <c r="K5750" s="95"/>
      <c r="L5750" s="265">
        <f t="shared" si="1255"/>
        <v>275885.63454225136</v>
      </c>
      <c r="M5750" s="265">
        <f>$G5750*NonHospFrac+theModel!$H5750*NonHospFrac</f>
        <v>443841.69708260632</v>
      </c>
      <c r="N5750" s="266">
        <f t="shared" si="1257"/>
        <v>719727.33162485762</v>
      </c>
      <c r="O5750" s="159"/>
      <c r="P5750" s="265">
        <f t="shared" si="1258"/>
        <v>257098.4066539699</v>
      </c>
      <c r="Q5750" s="265">
        <f t="shared" si="1259"/>
        <v>443840.14244093152</v>
      </c>
      <c r="R5750" s="266">
        <f t="shared" si="1260"/>
        <v>700938.54909490142</v>
      </c>
    </row>
    <row r="5751" spans="1:18" x14ac:dyDescent="0.3">
      <c r="A5751" s="82">
        <v>5720</v>
      </c>
      <c r="B5751" s="94">
        <f t="shared" si="1249"/>
        <v>6.5099371627288206E-48</v>
      </c>
      <c r="C5751" s="179">
        <f t="shared" si="1250"/>
        <v>6.4952518656521581E-48</v>
      </c>
      <c r="D5751" s="166">
        <f t="shared" si="1251"/>
        <v>2.2558277767625785E-3</v>
      </c>
      <c r="E5751" s="167">
        <f t="shared" si="1261"/>
        <v>24.291375447755232</v>
      </c>
      <c r="F5751" s="168">
        <f t="shared" si="1262"/>
        <v>12.905590710858757</v>
      </c>
      <c r="G5751" s="168">
        <f t="shared" si="1252"/>
        <v>448495.38767998473</v>
      </c>
      <c r="H5751" s="168">
        <f t="shared" si="1253"/>
        <v>271310.33852408634</v>
      </c>
      <c r="I5751" s="169">
        <f t="shared" si="1254"/>
        <v>719805.72620407108</v>
      </c>
      <c r="J5751" s="169">
        <f t="shared" si="1256"/>
        <v>670777.51382607839</v>
      </c>
      <c r="K5751" s="95"/>
      <c r="L5751" s="265">
        <f t="shared" si="1255"/>
        <v>275915.68472553696</v>
      </c>
      <c r="M5751" s="265">
        <f>$G5751*NonHospFrac+theModel!$H5751*NonHospFrac</f>
        <v>443890.04147853411</v>
      </c>
      <c r="N5751" s="266">
        <f t="shared" si="1257"/>
        <v>719805.72620407108</v>
      </c>
      <c r="O5751" s="159"/>
      <c r="P5751" s="265">
        <f t="shared" si="1258"/>
        <v>257122.20712918614</v>
      </c>
      <c r="Q5751" s="265">
        <f t="shared" si="1259"/>
        <v>443888.48683685932</v>
      </c>
      <c r="R5751" s="266">
        <f t="shared" si="1260"/>
        <v>701010.69396604551</v>
      </c>
    </row>
    <row r="5752" spans="1:18" x14ac:dyDescent="0.3">
      <c r="A5752" s="82">
        <v>5721</v>
      </c>
      <c r="B5752" s="94">
        <f t="shared" si="1249"/>
        <v>6.3883285467469017E-48</v>
      </c>
      <c r="C5752" s="179">
        <f t="shared" si="1250"/>
        <v>6.3739175777640652E-48</v>
      </c>
      <c r="D5752" s="166">
        <f t="shared" si="1251"/>
        <v>2.2558277767625785E-3</v>
      </c>
      <c r="E5752" s="167">
        <f t="shared" si="1261"/>
        <v>24.291375447755232</v>
      </c>
      <c r="F5752" s="168">
        <f t="shared" si="1262"/>
        <v>12.907846538635519</v>
      </c>
      <c r="G5752" s="168">
        <f t="shared" si="1252"/>
        <v>448573.7822591982</v>
      </c>
      <c r="H5752" s="168">
        <f t="shared" si="1253"/>
        <v>271310.33852408634</v>
      </c>
      <c r="I5752" s="169">
        <f t="shared" si="1254"/>
        <v>719884.12078328454</v>
      </c>
      <c r="J5752" s="169">
        <f t="shared" si="1256"/>
        <v>670839.60170644487</v>
      </c>
      <c r="K5752" s="95"/>
      <c r="L5752" s="265">
        <f t="shared" si="1255"/>
        <v>275945.73490882252</v>
      </c>
      <c r="M5752" s="265">
        <f>$G5752*NonHospFrac+theModel!$H5752*NonHospFrac</f>
        <v>443938.38587446202</v>
      </c>
      <c r="N5752" s="266">
        <f t="shared" si="1257"/>
        <v>719884.12078328454</v>
      </c>
      <c r="O5752" s="159"/>
      <c r="P5752" s="265">
        <f t="shared" si="1258"/>
        <v>257146.00663424813</v>
      </c>
      <c r="Q5752" s="265">
        <f t="shared" si="1259"/>
        <v>443936.83123278723</v>
      </c>
      <c r="R5752" s="266">
        <f t="shared" si="1260"/>
        <v>701082.8378670353</v>
      </c>
    </row>
    <row r="5753" spans="1:18" x14ac:dyDescent="0.3">
      <c r="A5753" s="82">
        <v>5722</v>
      </c>
      <c r="B5753" s="94">
        <f t="shared" si="1249"/>
        <v>6.2689916355620278E-48</v>
      </c>
      <c r="C5753" s="179">
        <f t="shared" si="1250"/>
        <v>6.2548498700982342E-48</v>
      </c>
      <c r="D5753" s="166">
        <f t="shared" si="1251"/>
        <v>2.2558277767625785E-3</v>
      </c>
      <c r="E5753" s="167">
        <f t="shared" si="1261"/>
        <v>24.291375447755232</v>
      </c>
      <c r="F5753" s="168">
        <f t="shared" si="1262"/>
        <v>12.910102366412282</v>
      </c>
      <c r="G5753" s="168">
        <f t="shared" si="1252"/>
        <v>448652.1768384116</v>
      </c>
      <c r="H5753" s="168">
        <f t="shared" si="1253"/>
        <v>271310.33852408634</v>
      </c>
      <c r="I5753" s="169">
        <f t="shared" si="1254"/>
        <v>719962.51536249788</v>
      </c>
      <c r="J5753" s="169">
        <f t="shared" si="1256"/>
        <v>670901.68705598696</v>
      </c>
      <c r="K5753" s="95"/>
      <c r="L5753" s="265">
        <f t="shared" si="1255"/>
        <v>275975.78509210807</v>
      </c>
      <c r="M5753" s="265">
        <f>$G5753*NonHospFrac+theModel!$H5753*NonHospFrac</f>
        <v>443986.73027038982</v>
      </c>
      <c r="N5753" s="266">
        <f t="shared" si="1257"/>
        <v>719962.51536249788</v>
      </c>
      <c r="O5753" s="159"/>
      <c r="P5753" s="265">
        <f t="shared" si="1258"/>
        <v>257169.80516919543</v>
      </c>
      <c r="Q5753" s="265">
        <f t="shared" si="1259"/>
        <v>443985.17562871502</v>
      </c>
      <c r="R5753" s="266">
        <f t="shared" si="1260"/>
        <v>701154.98079791048</v>
      </c>
    </row>
    <row r="5754" spans="1:18" x14ac:dyDescent="0.3">
      <c r="A5754" s="82">
        <v>5723</v>
      </c>
      <c r="B5754" s="94">
        <f t="shared" si="1249"/>
        <v>6.1518839926852768E-48</v>
      </c>
      <c r="C5754" s="179">
        <f t="shared" si="1250"/>
        <v>6.1380064018951564E-48</v>
      </c>
      <c r="D5754" s="166">
        <f t="shared" si="1251"/>
        <v>2.2558277767625785E-3</v>
      </c>
      <c r="E5754" s="167">
        <f t="shared" si="1261"/>
        <v>24.291375447755232</v>
      </c>
      <c r="F5754" s="168">
        <f t="shared" si="1262"/>
        <v>12.912358194189045</v>
      </c>
      <c r="G5754" s="168">
        <f t="shared" si="1252"/>
        <v>448730.571417625</v>
      </c>
      <c r="H5754" s="168">
        <f t="shared" si="1253"/>
        <v>271310.33852408634</v>
      </c>
      <c r="I5754" s="169">
        <f t="shared" si="1254"/>
        <v>720040.90994171135</v>
      </c>
      <c r="J5754" s="169">
        <f t="shared" si="1256"/>
        <v>670963.76987480803</v>
      </c>
      <c r="K5754" s="95"/>
      <c r="L5754" s="265">
        <f t="shared" si="1255"/>
        <v>276005.83527539368</v>
      </c>
      <c r="M5754" s="265">
        <f>$G5754*NonHospFrac+theModel!$H5754*NonHospFrac</f>
        <v>444035.07466631767</v>
      </c>
      <c r="N5754" s="266">
        <f t="shared" si="1257"/>
        <v>720040.90994171135</v>
      </c>
      <c r="O5754" s="159"/>
      <c r="P5754" s="265">
        <f t="shared" si="1258"/>
        <v>257193.60273406765</v>
      </c>
      <c r="Q5754" s="265">
        <f t="shared" si="1259"/>
        <v>444033.52002464287</v>
      </c>
      <c r="R5754" s="266">
        <f t="shared" si="1260"/>
        <v>701227.12275871052</v>
      </c>
    </row>
    <row r="5755" spans="1:18" x14ac:dyDescent="0.3">
      <c r="A5755" s="82">
        <v>5724</v>
      </c>
      <c r="B5755" s="94">
        <f t="shared" si="1249"/>
        <v>6.0369639743609174E-48</v>
      </c>
      <c r="C5755" s="179">
        <f t="shared" si="1250"/>
        <v>6.0233456233402391E-48</v>
      </c>
      <c r="D5755" s="166">
        <f t="shared" si="1251"/>
        <v>2.2558277767625785E-3</v>
      </c>
      <c r="E5755" s="167">
        <f t="shared" si="1261"/>
        <v>24.291375447755232</v>
      </c>
      <c r="F5755" s="168">
        <f t="shared" si="1262"/>
        <v>12.914614021965807</v>
      </c>
      <c r="G5755" s="168">
        <f t="shared" si="1252"/>
        <v>448808.96599683847</v>
      </c>
      <c r="H5755" s="168">
        <f t="shared" si="1253"/>
        <v>271310.33852408634</v>
      </c>
      <c r="I5755" s="169">
        <f t="shared" si="1254"/>
        <v>720119.30452092481</v>
      </c>
      <c r="J5755" s="169">
        <f t="shared" si="1256"/>
        <v>671025.85016301123</v>
      </c>
      <c r="K5755" s="95"/>
      <c r="L5755" s="265">
        <f t="shared" si="1255"/>
        <v>276035.88545867929</v>
      </c>
      <c r="M5755" s="265">
        <f>$G5755*NonHospFrac+theModel!$H5755*NonHospFrac</f>
        <v>444083.41906224552</v>
      </c>
      <c r="N5755" s="266">
        <f t="shared" si="1257"/>
        <v>720119.30452092481</v>
      </c>
      <c r="O5755" s="159"/>
      <c r="P5755" s="265">
        <f t="shared" si="1258"/>
        <v>257217.39932890428</v>
      </c>
      <c r="Q5755" s="265">
        <f t="shared" si="1259"/>
        <v>444081.86442057072</v>
      </c>
      <c r="R5755" s="266">
        <f t="shared" si="1260"/>
        <v>701299.26374947501</v>
      </c>
    </row>
    <row r="5756" spans="1:18" x14ac:dyDescent="0.3">
      <c r="A5756" s="82">
        <v>5725</v>
      </c>
      <c r="B5756" s="94">
        <f t="shared" si="1249"/>
        <v>5.9241907147573558E-48</v>
      </c>
      <c r="C5756" s="179">
        <f t="shared" si="1250"/>
        <v>5.9108267607881676E-48</v>
      </c>
      <c r="D5756" s="166">
        <f t="shared" si="1251"/>
        <v>2.2558277767625785E-3</v>
      </c>
      <c r="E5756" s="167">
        <f t="shared" si="1261"/>
        <v>24.291375447755232</v>
      </c>
      <c r="F5756" s="168">
        <f t="shared" si="1262"/>
        <v>12.91686984974257</v>
      </c>
      <c r="G5756" s="168">
        <f t="shared" si="1252"/>
        <v>448887.36057605187</v>
      </c>
      <c r="H5756" s="168">
        <f t="shared" si="1253"/>
        <v>271310.33852408634</v>
      </c>
      <c r="I5756" s="169">
        <f t="shared" si="1254"/>
        <v>720197.69910013815</v>
      </c>
      <c r="J5756" s="169">
        <f t="shared" si="1256"/>
        <v>671087.92792069959</v>
      </c>
      <c r="K5756" s="95"/>
      <c r="L5756" s="265">
        <f t="shared" si="1255"/>
        <v>276065.93564196484</v>
      </c>
      <c r="M5756" s="265">
        <f>$G5756*NonHospFrac+theModel!$H5756*NonHospFrac</f>
        <v>444131.76345817337</v>
      </c>
      <c r="N5756" s="266">
        <f t="shared" si="1257"/>
        <v>720197.69910013815</v>
      </c>
      <c r="O5756" s="159"/>
      <c r="P5756" s="265">
        <f t="shared" si="1258"/>
        <v>257241.19495374479</v>
      </c>
      <c r="Q5756" s="265">
        <f t="shared" si="1259"/>
        <v>444130.20881649858</v>
      </c>
      <c r="R5756" s="266">
        <f t="shared" si="1260"/>
        <v>701371.4037702434</v>
      </c>
    </row>
    <row r="5757" spans="1:18" x14ac:dyDescent="0.3">
      <c r="A5757" s="82">
        <v>5726</v>
      </c>
      <c r="B5757" s="94">
        <f t="shared" si="1249"/>
        <v>5.8135241114360943E-48</v>
      </c>
      <c r="C5757" s="179">
        <f t="shared" si="1250"/>
        <v>5.8004098022646371E-48</v>
      </c>
      <c r="D5757" s="166">
        <f t="shared" si="1251"/>
        <v>2.2558277767625785E-3</v>
      </c>
      <c r="E5757" s="167">
        <f t="shared" si="1261"/>
        <v>24.291375447755232</v>
      </c>
      <c r="F5757" s="168">
        <f t="shared" si="1262"/>
        <v>12.919125677519332</v>
      </c>
      <c r="G5757" s="168">
        <f t="shared" si="1252"/>
        <v>448965.75515526527</v>
      </c>
      <c r="H5757" s="168">
        <f t="shared" si="1253"/>
        <v>271310.33852408634</v>
      </c>
      <c r="I5757" s="169">
        <f t="shared" si="1254"/>
        <v>720276.09367935162</v>
      </c>
      <c r="J5757" s="169">
        <f t="shared" si="1256"/>
        <v>671150.00314797647</v>
      </c>
      <c r="K5757" s="95"/>
      <c r="L5757" s="265">
        <f t="shared" si="1255"/>
        <v>276095.98582525039</v>
      </c>
      <c r="M5757" s="265">
        <f>$G5757*NonHospFrac+theModel!$H5757*NonHospFrac</f>
        <v>444180.10785410117</v>
      </c>
      <c r="N5757" s="266">
        <f t="shared" si="1257"/>
        <v>720276.0936793515</v>
      </c>
      <c r="O5757" s="159"/>
      <c r="P5757" s="265">
        <f t="shared" si="1258"/>
        <v>257264.98960862879</v>
      </c>
      <c r="Q5757" s="265">
        <f t="shared" si="1259"/>
        <v>444178.55321242637</v>
      </c>
      <c r="R5757" s="266">
        <f t="shared" si="1260"/>
        <v>701443.54282105516</v>
      </c>
    </row>
    <row r="5758" spans="1:18" x14ac:dyDescent="0.3">
      <c r="A5758" s="82">
        <v>5727</v>
      </c>
      <c r="B5758" s="94">
        <f t="shared" si="1249"/>
        <v>5.7049248110899396E-48</v>
      </c>
      <c r="C5758" s="179">
        <f t="shared" si="1250"/>
        <v>5.6920554832367404E-48</v>
      </c>
      <c r="D5758" s="166">
        <f t="shared" si="1251"/>
        <v>2.2558277767625785E-3</v>
      </c>
      <c r="E5758" s="167">
        <f t="shared" si="1261"/>
        <v>24.291375447755232</v>
      </c>
      <c r="F5758" s="168">
        <f t="shared" si="1262"/>
        <v>12.921381505296095</v>
      </c>
      <c r="G5758" s="168">
        <f t="shared" si="1252"/>
        <v>449044.14973447862</v>
      </c>
      <c r="H5758" s="168">
        <f t="shared" si="1253"/>
        <v>271310.33852408634</v>
      </c>
      <c r="I5758" s="169">
        <f t="shared" si="1254"/>
        <v>720354.48825856496</v>
      </c>
      <c r="J5758" s="169">
        <f t="shared" si="1256"/>
        <v>671212.0758449448</v>
      </c>
      <c r="K5758" s="95"/>
      <c r="L5758" s="265">
        <f t="shared" si="1255"/>
        <v>276126.03600853594</v>
      </c>
      <c r="M5758" s="265">
        <f>$G5758*NonHospFrac+theModel!$H5758*NonHospFrac</f>
        <v>444228.45225002896</v>
      </c>
      <c r="N5758" s="266">
        <f t="shared" si="1257"/>
        <v>720354.48825856484</v>
      </c>
      <c r="O5758" s="159"/>
      <c r="P5758" s="265">
        <f t="shared" si="1258"/>
        <v>257288.78329359583</v>
      </c>
      <c r="Q5758" s="265">
        <f t="shared" si="1259"/>
        <v>444226.89760835416</v>
      </c>
      <c r="R5758" s="266">
        <f t="shared" si="1260"/>
        <v>701515.68090194999</v>
      </c>
    </row>
    <row r="5759" spans="1:18" x14ac:dyDescent="0.3">
      <c r="A5759" s="82">
        <v>5728</v>
      </c>
      <c r="B5759" s="94">
        <f t="shared" si="1249"/>
        <v>5.5983541955501985E-48</v>
      </c>
      <c r="C5759" s="179">
        <f t="shared" si="1250"/>
        <v>5.5857252726517216E-48</v>
      </c>
      <c r="D5759" s="166">
        <f t="shared" si="1251"/>
        <v>2.2558277767625785E-3</v>
      </c>
      <c r="E5759" s="167">
        <f t="shared" si="1261"/>
        <v>24.291375447755232</v>
      </c>
      <c r="F5759" s="168">
        <f t="shared" si="1262"/>
        <v>12.923637333072858</v>
      </c>
      <c r="G5759" s="168">
        <f t="shared" si="1252"/>
        <v>449122.54431369214</v>
      </c>
      <c r="H5759" s="168">
        <f t="shared" si="1253"/>
        <v>271310.33852408634</v>
      </c>
      <c r="I5759" s="169">
        <f t="shared" si="1254"/>
        <v>720432.88283777842</v>
      </c>
      <c r="J5759" s="169">
        <f t="shared" si="1256"/>
        <v>671274.14601170784</v>
      </c>
      <c r="K5759" s="95"/>
      <c r="L5759" s="265">
        <f t="shared" si="1255"/>
        <v>276156.08619182161</v>
      </c>
      <c r="M5759" s="265">
        <f>$G5759*NonHospFrac+theModel!$H5759*NonHospFrac</f>
        <v>444276.79664595687</v>
      </c>
      <c r="N5759" s="266">
        <f t="shared" si="1257"/>
        <v>720432.88283777842</v>
      </c>
      <c r="O5759" s="159"/>
      <c r="P5759" s="265">
        <f t="shared" si="1258"/>
        <v>257312.57600868552</v>
      </c>
      <c r="Q5759" s="265">
        <f t="shared" si="1259"/>
        <v>444275.24200428207</v>
      </c>
      <c r="R5759" s="266">
        <f t="shared" si="1260"/>
        <v>701587.81801296759</v>
      </c>
    </row>
    <row r="5760" spans="1:18" x14ac:dyDescent="0.3">
      <c r="A5760" s="82">
        <v>5729</v>
      </c>
      <c r="B5760" s="94">
        <f t="shared" si="1249"/>
        <v>5.493774368052668E-48</v>
      </c>
      <c r="C5760" s="179">
        <f t="shared" si="1250"/>
        <v>5.481381359233949E-48</v>
      </c>
      <c r="D5760" s="166">
        <f t="shared" si="1251"/>
        <v>2.2558277767625785E-3</v>
      </c>
      <c r="E5760" s="167">
        <f t="shared" si="1261"/>
        <v>24.291375447755232</v>
      </c>
      <c r="F5760" s="168">
        <f t="shared" si="1262"/>
        <v>12.92589316084962</v>
      </c>
      <c r="G5760" s="168">
        <f t="shared" si="1252"/>
        <v>449200.93889290554</v>
      </c>
      <c r="H5760" s="168">
        <f t="shared" si="1253"/>
        <v>271310.33852408634</v>
      </c>
      <c r="I5760" s="169">
        <f t="shared" si="1254"/>
        <v>720511.27741699188</v>
      </c>
      <c r="J5760" s="169">
        <f t="shared" si="1256"/>
        <v>671336.21364836872</v>
      </c>
      <c r="K5760" s="95"/>
      <c r="L5760" s="265">
        <f t="shared" si="1255"/>
        <v>276186.1363751071</v>
      </c>
      <c r="M5760" s="265">
        <f>$G5760*NonHospFrac+theModel!$H5760*NonHospFrac</f>
        <v>444325.14104188472</v>
      </c>
      <c r="N5760" s="266">
        <f t="shared" si="1257"/>
        <v>720511.27741699177</v>
      </c>
      <c r="O5760" s="159"/>
      <c r="P5760" s="265">
        <f t="shared" si="1258"/>
        <v>257336.36775393714</v>
      </c>
      <c r="Q5760" s="265">
        <f t="shared" si="1259"/>
        <v>444323.58640020993</v>
      </c>
      <c r="R5760" s="266">
        <f t="shared" si="1260"/>
        <v>701659.95415414707</v>
      </c>
    </row>
    <row r="5761" spans="1:18" x14ac:dyDescent="0.3">
      <c r="A5761" s="82">
        <v>5730</v>
      </c>
      <c r="B5761" s="94">
        <f t="shared" si="1249"/>
        <v>5.3911481397627328E-48</v>
      </c>
      <c r="C5761" s="179">
        <f t="shared" si="1250"/>
        <v>5.3789866380404141E-48</v>
      </c>
      <c r="D5761" s="166">
        <f t="shared" si="1251"/>
        <v>2.2558277767625785E-3</v>
      </c>
      <c r="E5761" s="167">
        <f t="shared" si="1261"/>
        <v>24.291375447755232</v>
      </c>
      <c r="F5761" s="168">
        <f t="shared" si="1262"/>
        <v>12.928148988626383</v>
      </c>
      <c r="G5761" s="168">
        <f t="shared" si="1252"/>
        <v>449279.333472119</v>
      </c>
      <c r="H5761" s="168">
        <f t="shared" si="1253"/>
        <v>271310.33852408634</v>
      </c>
      <c r="I5761" s="169">
        <f t="shared" si="1254"/>
        <v>720589.67199620535</v>
      </c>
      <c r="J5761" s="169">
        <f t="shared" si="1256"/>
        <v>671398.27875503048</v>
      </c>
      <c r="K5761" s="95"/>
      <c r="L5761" s="265">
        <f t="shared" si="1255"/>
        <v>276216.18655839271</v>
      </c>
      <c r="M5761" s="265">
        <f>$G5761*NonHospFrac+theModel!$H5761*NonHospFrac</f>
        <v>444373.48543781257</v>
      </c>
      <c r="N5761" s="266">
        <f t="shared" si="1257"/>
        <v>720589.67199620535</v>
      </c>
      <c r="O5761" s="159"/>
      <c r="P5761" s="265">
        <f t="shared" si="1258"/>
        <v>257360.15852939049</v>
      </c>
      <c r="Q5761" s="265">
        <f t="shared" si="1259"/>
        <v>444371.93079613778</v>
      </c>
      <c r="R5761" s="266">
        <f t="shared" si="1260"/>
        <v>701732.08932552824</v>
      </c>
    </row>
    <row r="5762" spans="1:18" x14ac:dyDescent="0.3">
      <c r="A5762" s="82">
        <v>5731</v>
      </c>
      <c r="B5762" s="94">
        <f t="shared" si="1249"/>
        <v>5.2904390165496734E-48</v>
      </c>
      <c r="C5762" s="179">
        <f t="shared" si="1250"/>
        <v>5.2785046972648721E-48</v>
      </c>
      <c r="D5762" s="166">
        <f t="shared" si="1251"/>
        <v>2.2558277767625785E-3</v>
      </c>
      <c r="E5762" s="167">
        <f t="shared" si="1261"/>
        <v>24.291375447755232</v>
      </c>
      <c r="F5762" s="168">
        <f t="shared" si="1262"/>
        <v>12.930404816403145</v>
      </c>
      <c r="G5762" s="168">
        <f t="shared" si="1252"/>
        <v>449357.72805133229</v>
      </c>
      <c r="H5762" s="168">
        <f t="shared" si="1253"/>
        <v>271310.33852408634</v>
      </c>
      <c r="I5762" s="169">
        <f t="shared" si="1254"/>
        <v>720668.06657541869</v>
      </c>
      <c r="J5762" s="169">
        <f t="shared" si="1256"/>
        <v>671460.34133179625</v>
      </c>
      <c r="K5762" s="95"/>
      <c r="L5762" s="265">
        <f t="shared" si="1255"/>
        <v>276246.23674167827</v>
      </c>
      <c r="M5762" s="265">
        <f>$G5762*NonHospFrac+theModel!$H5762*NonHospFrac</f>
        <v>444421.82983374037</v>
      </c>
      <c r="N5762" s="266">
        <f t="shared" si="1257"/>
        <v>720668.06657541869</v>
      </c>
      <c r="O5762" s="159"/>
      <c r="P5762" s="265">
        <f t="shared" si="1258"/>
        <v>257383.94833508495</v>
      </c>
      <c r="Q5762" s="265">
        <f t="shared" si="1259"/>
        <v>444420.27519206557</v>
      </c>
      <c r="R5762" s="266">
        <f t="shared" si="1260"/>
        <v>701804.22352715046</v>
      </c>
    </row>
    <row r="5763" spans="1:18" x14ac:dyDescent="0.3">
      <c r="A5763" s="82">
        <v>5732</v>
      </c>
      <c r="B5763" s="94">
        <f t="shared" si="1249"/>
        <v>5.1916111860104925E-48</v>
      </c>
      <c r="C5763" s="179">
        <f t="shared" si="1250"/>
        <v>5.1798998052909384E-48</v>
      </c>
      <c r="D5763" s="166">
        <f t="shared" si="1251"/>
        <v>2.2558277767625785E-3</v>
      </c>
      <c r="E5763" s="167">
        <f t="shared" si="1261"/>
        <v>24.291375447755232</v>
      </c>
      <c r="F5763" s="168">
        <f t="shared" si="1262"/>
        <v>12.932660644179908</v>
      </c>
      <c r="G5763" s="168">
        <f t="shared" si="1252"/>
        <v>449436.12263054581</v>
      </c>
      <c r="H5763" s="168">
        <f t="shared" si="1253"/>
        <v>271310.33852408634</v>
      </c>
      <c r="I5763" s="169">
        <f t="shared" si="1254"/>
        <v>720746.46115463215</v>
      </c>
      <c r="J5763" s="169">
        <f t="shared" si="1256"/>
        <v>671522.40137876931</v>
      </c>
      <c r="K5763" s="95"/>
      <c r="L5763" s="265">
        <f t="shared" si="1255"/>
        <v>276276.28692496388</v>
      </c>
      <c r="M5763" s="265">
        <f>$G5763*NonHospFrac+theModel!$H5763*NonHospFrac</f>
        <v>444470.17422966828</v>
      </c>
      <c r="N5763" s="266">
        <f t="shared" si="1257"/>
        <v>720746.46115463215</v>
      </c>
      <c r="O5763" s="159"/>
      <c r="P5763" s="265">
        <f t="shared" si="1258"/>
        <v>257407.73717106014</v>
      </c>
      <c r="Q5763" s="265">
        <f t="shared" si="1259"/>
        <v>444468.61958799348</v>
      </c>
      <c r="R5763" s="266">
        <f t="shared" si="1260"/>
        <v>701876.35675905365</v>
      </c>
    </row>
    <row r="5764" spans="1:18" x14ac:dyDescent="0.3">
      <c r="A5764" s="82">
        <v>5733</v>
      </c>
      <c r="B5764" s="94">
        <f t="shared" si="1249"/>
        <v>5.0946295047337388E-48</v>
      </c>
      <c r="C5764" s="179">
        <f t="shared" si="1250"/>
        <v>5.0831368979846464E-48</v>
      </c>
      <c r="D5764" s="166">
        <f t="shared" si="1251"/>
        <v>2.2558277767625785E-3</v>
      </c>
      <c r="E5764" s="167">
        <f t="shared" si="1261"/>
        <v>24.291375447755232</v>
      </c>
      <c r="F5764" s="168">
        <f t="shared" si="1262"/>
        <v>12.93491647195667</v>
      </c>
      <c r="G5764" s="168">
        <f t="shared" si="1252"/>
        <v>449514.51720975921</v>
      </c>
      <c r="H5764" s="168">
        <f t="shared" si="1253"/>
        <v>271310.33852408634</v>
      </c>
      <c r="I5764" s="169">
        <f t="shared" si="1254"/>
        <v>720824.85573384562</v>
      </c>
      <c r="J5764" s="169">
        <f t="shared" si="1256"/>
        <v>671584.45889605267</v>
      </c>
      <c r="K5764" s="95"/>
      <c r="L5764" s="265">
        <f t="shared" si="1255"/>
        <v>276306.33710824943</v>
      </c>
      <c r="M5764" s="265">
        <f>$G5764*NonHospFrac+theModel!$H5764*NonHospFrac</f>
        <v>444518.51862559607</v>
      </c>
      <c r="N5764" s="266">
        <f t="shared" si="1257"/>
        <v>720824.8557338455</v>
      </c>
      <c r="O5764" s="159"/>
      <c r="P5764" s="265">
        <f t="shared" si="1258"/>
        <v>257431.52503735552</v>
      </c>
      <c r="Q5764" s="265">
        <f t="shared" si="1259"/>
        <v>444516.96398392128</v>
      </c>
      <c r="R5764" s="266">
        <f t="shared" si="1260"/>
        <v>701948.48902127682</v>
      </c>
    </row>
    <row r="5765" spans="1:18" x14ac:dyDescent="0.3">
      <c r="A5765" s="82">
        <v>5734</v>
      </c>
      <c r="B5765" s="94">
        <f t="shared" si="1249"/>
        <v>4.999459485803609E-48</v>
      </c>
      <c r="C5765" s="179">
        <f t="shared" si="1250"/>
        <v>4.9881815662267339E-48</v>
      </c>
      <c r="D5765" s="166">
        <f t="shared" si="1251"/>
        <v>2.2558277767625785E-3</v>
      </c>
      <c r="E5765" s="167">
        <f t="shared" si="1261"/>
        <v>24.291375447755232</v>
      </c>
      <c r="F5765" s="168">
        <f t="shared" si="1262"/>
        <v>12.937172299733433</v>
      </c>
      <c r="G5765" s="168">
        <f t="shared" si="1252"/>
        <v>449592.91178897268</v>
      </c>
      <c r="H5765" s="168">
        <f t="shared" si="1253"/>
        <v>271310.33852408634</v>
      </c>
      <c r="I5765" s="169">
        <f t="shared" si="1254"/>
        <v>720903.25031305896</v>
      </c>
      <c r="J5765" s="169">
        <f t="shared" si="1256"/>
        <v>671646.51388374937</v>
      </c>
      <c r="K5765" s="95"/>
      <c r="L5765" s="265">
        <f t="shared" si="1255"/>
        <v>276336.38729153504</v>
      </c>
      <c r="M5765" s="265">
        <f>$G5765*NonHospFrac+theModel!$H5765*NonHospFrac</f>
        <v>444566.86302152392</v>
      </c>
      <c r="N5765" s="266">
        <f t="shared" si="1257"/>
        <v>720903.25031305896</v>
      </c>
      <c r="O5765" s="159"/>
      <c r="P5765" s="265">
        <f t="shared" si="1258"/>
        <v>257455.31193401068</v>
      </c>
      <c r="Q5765" s="265">
        <f t="shared" si="1259"/>
        <v>444565.30837984913</v>
      </c>
      <c r="R5765" s="266">
        <f t="shared" si="1260"/>
        <v>702020.62031385978</v>
      </c>
    </row>
    <row r="5766" spans="1:18" x14ac:dyDescent="0.3">
      <c r="A5766" s="82">
        <v>5735</v>
      </c>
      <c r="B5766" s="94">
        <f t="shared" si="1249"/>
        <v>4.9060672865352895E-48</v>
      </c>
      <c r="C5766" s="179">
        <f t="shared" si="1250"/>
        <v>4.8950000436756569E-48</v>
      </c>
      <c r="D5766" s="166">
        <f t="shared" si="1251"/>
        <v>2.2558277767625785E-3</v>
      </c>
      <c r="E5766" s="167">
        <f t="shared" si="1261"/>
        <v>24.291375447755232</v>
      </c>
      <c r="F5766" s="168">
        <f t="shared" si="1262"/>
        <v>12.939428127510196</v>
      </c>
      <c r="G5766" s="168">
        <f t="shared" si="1252"/>
        <v>449671.30636818602</v>
      </c>
      <c r="H5766" s="168">
        <f t="shared" si="1253"/>
        <v>271310.33852408634</v>
      </c>
      <c r="I5766" s="169">
        <f t="shared" si="1254"/>
        <v>720981.64489227231</v>
      </c>
      <c r="J5766" s="169">
        <f t="shared" si="1256"/>
        <v>671708.56634196267</v>
      </c>
      <c r="K5766" s="95"/>
      <c r="L5766" s="265">
        <f t="shared" si="1255"/>
        <v>276366.43747482059</v>
      </c>
      <c r="M5766" s="265">
        <f>$G5766*NonHospFrac+theModel!$H5766*NonHospFrac</f>
        <v>444615.20741745172</v>
      </c>
      <c r="N5766" s="266">
        <f t="shared" si="1257"/>
        <v>720981.64489227231</v>
      </c>
      <c r="O5766" s="159"/>
      <c r="P5766" s="265">
        <f t="shared" si="1258"/>
        <v>257479.09786106506</v>
      </c>
      <c r="Q5766" s="265">
        <f t="shared" si="1259"/>
        <v>444613.65277577692</v>
      </c>
      <c r="R5766" s="266">
        <f t="shared" si="1260"/>
        <v>702092.75063684199</v>
      </c>
    </row>
    <row r="5767" spans="1:18" x14ac:dyDescent="0.3">
      <c r="A5767" s="82">
        <v>5736</v>
      </c>
      <c r="B5767" s="94">
        <f t="shared" si="1249"/>
        <v>4.8144196964408743E-48</v>
      </c>
      <c r="C5767" s="179">
        <f t="shared" si="1250"/>
        <v>4.8035591947606498E-48</v>
      </c>
      <c r="D5767" s="166">
        <f t="shared" si="1251"/>
        <v>2.2558277767625785E-3</v>
      </c>
      <c r="E5767" s="167">
        <f t="shared" si="1261"/>
        <v>24.291375447755232</v>
      </c>
      <c r="F5767" s="168">
        <f t="shared" si="1262"/>
        <v>12.941683955286958</v>
      </c>
      <c r="G5767" s="168">
        <f t="shared" si="1252"/>
        <v>449749.70094739948</v>
      </c>
      <c r="H5767" s="168">
        <f t="shared" si="1253"/>
        <v>271310.33852408634</v>
      </c>
      <c r="I5767" s="169">
        <f t="shared" si="1254"/>
        <v>721060.03947148588</v>
      </c>
      <c r="J5767" s="169">
        <f t="shared" si="1256"/>
        <v>671770.6162707957</v>
      </c>
      <c r="K5767" s="95"/>
      <c r="L5767" s="265">
        <f t="shared" si="1255"/>
        <v>276396.4876581062</v>
      </c>
      <c r="M5767" s="265">
        <f>$G5767*NonHospFrac+theModel!$H5767*NonHospFrac</f>
        <v>444663.55181337963</v>
      </c>
      <c r="N5767" s="266">
        <f t="shared" si="1257"/>
        <v>721060.03947148588</v>
      </c>
      <c r="O5767" s="159"/>
      <c r="P5767" s="265">
        <f t="shared" si="1258"/>
        <v>257502.88281855828</v>
      </c>
      <c r="Q5767" s="265">
        <f t="shared" si="1259"/>
        <v>444661.99717170483</v>
      </c>
      <c r="R5767" s="266">
        <f t="shared" si="1260"/>
        <v>702164.87999026314</v>
      </c>
    </row>
    <row r="5768" spans="1:18" x14ac:dyDescent="0.3">
      <c r="A5768" s="82">
        <v>5737</v>
      </c>
      <c r="B5768" s="94">
        <f t="shared" si="1249"/>
        <v>4.7244841254200295E-48</v>
      </c>
      <c r="C5768" s="179">
        <f t="shared" si="1250"/>
        <v>4.713826502899033E-48</v>
      </c>
      <c r="D5768" s="166">
        <f t="shared" si="1251"/>
        <v>2.2558277767625785E-3</v>
      </c>
      <c r="E5768" s="167">
        <f t="shared" si="1261"/>
        <v>24.291375447755232</v>
      </c>
      <c r="F5768" s="168">
        <f t="shared" si="1262"/>
        <v>12.943939783063721</v>
      </c>
      <c r="G5768" s="168">
        <f t="shared" si="1252"/>
        <v>449828.09552661295</v>
      </c>
      <c r="H5768" s="168">
        <f t="shared" si="1253"/>
        <v>271310.33852408634</v>
      </c>
      <c r="I5768" s="169">
        <f t="shared" si="1254"/>
        <v>721138.43405069923</v>
      </c>
      <c r="J5768" s="169">
        <f t="shared" si="1256"/>
        <v>671832.66367035138</v>
      </c>
      <c r="K5768" s="95"/>
      <c r="L5768" s="265">
        <f t="shared" si="1255"/>
        <v>276426.53784139175</v>
      </c>
      <c r="M5768" s="265">
        <f>$G5768*NonHospFrac+theModel!$H5768*NonHospFrac</f>
        <v>444711.89620930748</v>
      </c>
      <c r="N5768" s="266">
        <f t="shared" si="1257"/>
        <v>721138.43405069923</v>
      </c>
      <c r="O5768" s="159"/>
      <c r="P5768" s="265">
        <f t="shared" si="1258"/>
        <v>257526.66680652974</v>
      </c>
      <c r="Q5768" s="265">
        <f t="shared" si="1259"/>
        <v>444710.34156763268</v>
      </c>
      <c r="R5768" s="266">
        <f t="shared" si="1260"/>
        <v>702237.00837416248</v>
      </c>
    </row>
    <row r="5769" spans="1:18" x14ac:dyDescent="0.3">
      <c r="A5769" s="82">
        <v>5738</v>
      </c>
      <c r="B5769" s="94">
        <f t="shared" si="1249"/>
        <v>4.6362285921699239E-48</v>
      </c>
      <c r="C5769" s="179">
        <f t="shared" si="1250"/>
        <v>4.6257700589322863E-48</v>
      </c>
      <c r="D5769" s="166">
        <f t="shared" si="1251"/>
        <v>2.2558277767625785E-3</v>
      </c>
      <c r="E5769" s="167">
        <f t="shared" si="1261"/>
        <v>24.291375447755232</v>
      </c>
      <c r="F5769" s="168">
        <f t="shared" si="1262"/>
        <v>12.946195610840483</v>
      </c>
      <c r="G5769" s="168">
        <f t="shared" si="1252"/>
        <v>449906.49010582635</v>
      </c>
      <c r="H5769" s="168">
        <f t="shared" si="1253"/>
        <v>271310.33852408634</v>
      </c>
      <c r="I5769" s="169">
        <f t="shared" si="1254"/>
        <v>721216.82862991269</v>
      </c>
      <c r="J5769" s="169">
        <f t="shared" si="1256"/>
        <v>671894.70854073297</v>
      </c>
      <c r="K5769" s="95"/>
      <c r="L5769" s="265">
        <f t="shared" si="1255"/>
        <v>276456.58802467736</v>
      </c>
      <c r="M5769" s="265">
        <f>$G5769*NonHospFrac+theModel!$H5769*NonHospFrac</f>
        <v>444760.24060523533</v>
      </c>
      <c r="N5769" s="266">
        <f t="shared" si="1257"/>
        <v>721216.82862991269</v>
      </c>
      <c r="O5769" s="159"/>
      <c r="P5769" s="265">
        <f t="shared" si="1258"/>
        <v>257550.44982501908</v>
      </c>
      <c r="Q5769" s="265">
        <f t="shared" si="1259"/>
        <v>444758.68596356054</v>
      </c>
      <c r="R5769" s="266">
        <f t="shared" si="1260"/>
        <v>702309.13578857959</v>
      </c>
    </row>
    <row r="5770" spans="1:18" x14ac:dyDescent="0.3">
      <c r="A5770" s="82">
        <v>5739</v>
      </c>
      <c r="B5770" s="94">
        <f t="shared" si="1249"/>
        <v>4.5496217128136826E-48</v>
      </c>
      <c r="C5770" s="179">
        <f t="shared" si="1250"/>
        <v>4.5393585497801551E-48</v>
      </c>
      <c r="D5770" s="166">
        <f t="shared" si="1251"/>
        <v>2.2558277767625785E-3</v>
      </c>
      <c r="E5770" s="167">
        <f t="shared" si="1261"/>
        <v>24.291375447755232</v>
      </c>
      <c r="F5770" s="168">
        <f t="shared" si="1262"/>
        <v>12.948451438617246</v>
      </c>
      <c r="G5770" s="168">
        <f t="shared" si="1252"/>
        <v>449984.88468503987</v>
      </c>
      <c r="H5770" s="168">
        <f t="shared" si="1253"/>
        <v>271310.33852408634</v>
      </c>
      <c r="I5770" s="169">
        <f t="shared" si="1254"/>
        <v>721295.22320912615</v>
      </c>
      <c r="J5770" s="169">
        <f t="shared" si="1256"/>
        <v>671956.7508820435</v>
      </c>
      <c r="K5770" s="95"/>
      <c r="L5770" s="265">
        <f t="shared" si="1255"/>
        <v>276486.63820796297</v>
      </c>
      <c r="M5770" s="265">
        <f>$G5770*NonHospFrac+theModel!$H5770*NonHospFrac</f>
        <v>444808.58500116324</v>
      </c>
      <c r="N5770" s="266">
        <f t="shared" si="1257"/>
        <v>721295.22320912615</v>
      </c>
      <c r="O5770" s="159"/>
      <c r="P5770" s="265">
        <f t="shared" si="1258"/>
        <v>257574.23187406576</v>
      </c>
      <c r="Q5770" s="265">
        <f t="shared" si="1259"/>
        <v>444807.03035948845</v>
      </c>
      <c r="R5770" s="266">
        <f t="shared" si="1260"/>
        <v>702381.26223355415</v>
      </c>
    </row>
    <row r="5771" spans="1:18" x14ac:dyDescent="0.3">
      <c r="A5771" s="82">
        <v>5740</v>
      </c>
      <c r="B5771" s="94">
        <f t="shared" si="1249"/>
        <v>4.4646326897391406E-48</v>
      </c>
      <c r="C5771" s="179">
        <f t="shared" si="1250"/>
        <v>4.4545612473045847E-48</v>
      </c>
      <c r="D5771" s="166">
        <f t="shared" si="1251"/>
        <v>2.2558277767625785E-3</v>
      </c>
      <c r="E5771" s="167">
        <f t="shared" si="1261"/>
        <v>24.291375447755232</v>
      </c>
      <c r="F5771" s="168">
        <f t="shared" si="1262"/>
        <v>12.950707266394009</v>
      </c>
      <c r="G5771" s="168">
        <f t="shared" si="1252"/>
        <v>450063.27926425321</v>
      </c>
      <c r="H5771" s="168">
        <f t="shared" si="1253"/>
        <v>271310.33852408634</v>
      </c>
      <c r="I5771" s="169">
        <f t="shared" si="1254"/>
        <v>721373.6177883395</v>
      </c>
      <c r="J5771" s="169">
        <f t="shared" si="1256"/>
        <v>672018.790694386</v>
      </c>
      <c r="K5771" s="95"/>
      <c r="L5771" s="265">
        <f t="shared" si="1255"/>
        <v>276516.68839124852</v>
      </c>
      <c r="M5771" s="265">
        <f>$G5771*NonHospFrac+theModel!$H5771*NonHospFrac</f>
        <v>444856.92939709104</v>
      </c>
      <c r="N5771" s="266">
        <f t="shared" si="1257"/>
        <v>721373.6177883395</v>
      </c>
      <c r="O5771" s="159"/>
      <c r="P5771" s="265">
        <f t="shared" si="1258"/>
        <v>257598.01295370926</v>
      </c>
      <c r="Q5771" s="265">
        <f t="shared" si="1259"/>
        <v>444855.37475541624</v>
      </c>
      <c r="R5771" s="266">
        <f t="shared" si="1260"/>
        <v>702453.38770912553</v>
      </c>
    </row>
    <row r="5772" spans="1:18" x14ac:dyDescent="0.3">
      <c r="A5772" s="82">
        <v>5741</v>
      </c>
      <c r="B5772" s="94">
        <f t="shared" si="1249"/>
        <v>4.3812313006481872E-48</v>
      </c>
      <c r="C5772" s="179">
        <f t="shared" si="1250"/>
        <v>4.3713479973837633E-48</v>
      </c>
      <c r="D5772" s="166">
        <f t="shared" si="1251"/>
        <v>2.2558277767625785E-3</v>
      </c>
      <c r="E5772" s="167">
        <f t="shared" si="1261"/>
        <v>24.291375447755232</v>
      </c>
      <c r="F5772" s="168">
        <f t="shared" si="1262"/>
        <v>12.952963094170771</v>
      </c>
      <c r="G5772" s="168">
        <f t="shared" si="1252"/>
        <v>450141.67384346662</v>
      </c>
      <c r="H5772" s="168">
        <f t="shared" si="1253"/>
        <v>271310.33852408634</v>
      </c>
      <c r="I5772" s="169">
        <f t="shared" si="1254"/>
        <v>721452.01236755296</v>
      </c>
      <c r="J5772" s="169">
        <f t="shared" si="1256"/>
        <v>672080.82797786361</v>
      </c>
      <c r="K5772" s="95"/>
      <c r="L5772" s="265">
        <f t="shared" si="1255"/>
        <v>276546.73857453407</v>
      </c>
      <c r="M5772" s="265">
        <f>$G5772*NonHospFrac+theModel!$H5772*NonHospFrac</f>
        <v>444905.27379301883</v>
      </c>
      <c r="N5772" s="266">
        <f t="shared" si="1257"/>
        <v>721452.01236755284</v>
      </c>
      <c r="O5772" s="159"/>
      <c r="P5772" s="265">
        <f t="shared" si="1258"/>
        <v>257621.79306398914</v>
      </c>
      <c r="Q5772" s="265">
        <f t="shared" si="1259"/>
        <v>444903.71915134403</v>
      </c>
      <c r="R5772" s="266">
        <f t="shared" si="1260"/>
        <v>702525.51221533318</v>
      </c>
    </row>
    <row r="5773" spans="1:18" x14ac:dyDescent="0.3">
      <c r="A5773" s="82">
        <v>5742</v>
      </c>
      <c r="B5773" s="94">
        <f t="shared" si="1249"/>
        <v>4.2993878878086143E-48</v>
      </c>
      <c r="C5773" s="179">
        <f t="shared" si="1250"/>
        <v>4.2896892091882192E-48</v>
      </c>
      <c r="D5773" s="166">
        <f t="shared" si="1251"/>
        <v>2.2558277767625785E-3</v>
      </c>
      <c r="E5773" s="167">
        <f t="shared" si="1261"/>
        <v>24.291375447755232</v>
      </c>
      <c r="F5773" s="168">
        <f t="shared" si="1262"/>
        <v>12.955218921947534</v>
      </c>
      <c r="G5773" s="168">
        <f t="shared" si="1252"/>
        <v>450220.06842268002</v>
      </c>
      <c r="H5773" s="168">
        <f t="shared" si="1253"/>
        <v>271310.33852408634</v>
      </c>
      <c r="I5773" s="169">
        <f t="shared" si="1254"/>
        <v>721530.40694676642</v>
      </c>
      <c r="J5773" s="169">
        <f t="shared" si="1256"/>
        <v>672142.86273257947</v>
      </c>
      <c r="K5773" s="95"/>
      <c r="L5773" s="265">
        <f t="shared" si="1255"/>
        <v>276576.78875781968</v>
      </c>
      <c r="M5773" s="265">
        <f>$G5773*NonHospFrac+theModel!$H5773*NonHospFrac</f>
        <v>444953.61818894668</v>
      </c>
      <c r="N5773" s="266">
        <f t="shared" si="1257"/>
        <v>721530.40694676642</v>
      </c>
      <c r="O5773" s="159"/>
      <c r="P5773" s="265">
        <f t="shared" si="1258"/>
        <v>257645.57220494497</v>
      </c>
      <c r="Q5773" s="265">
        <f t="shared" si="1259"/>
        <v>444952.06354727189</v>
      </c>
      <c r="R5773" s="266">
        <f t="shared" si="1260"/>
        <v>702597.63575221691</v>
      </c>
    </row>
    <row r="5774" spans="1:18" x14ac:dyDescent="0.3">
      <c r="A5774" s="82">
        <v>5743</v>
      </c>
      <c r="B5774" s="94">
        <f t="shared" si="1249"/>
        <v>4.2190733475087691E-48</v>
      </c>
      <c r="C5774" s="179">
        <f t="shared" si="1250"/>
        <v>4.2095558446592599E-48</v>
      </c>
      <c r="D5774" s="166">
        <f t="shared" si="1251"/>
        <v>2.2558277767625785E-3</v>
      </c>
      <c r="E5774" s="167">
        <f t="shared" si="1261"/>
        <v>24.291375447755232</v>
      </c>
      <c r="F5774" s="168">
        <f t="shared" si="1262"/>
        <v>12.957474749724296</v>
      </c>
      <c r="G5774" s="168">
        <f t="shared" si="1252"/>
        <v>450298.46300189343</v>
      </c>
      <c r="H5774" s="168">
        <f t="shared" si="1253"/>
        <v>271310.33852408634</v>
      </c>
      <c r="I5774" s="169">
        <f t="shared" si="1254"/>
        <v>721608.80152597977</v>
      </c>
      <c r="J5774" s="169">
        <f t="shared" si="1256"/>
        <v>672204.89495863649</v>
      </c>
      <c r="K5774" s="95"/>
      <c r="L5774" s="265">
        <f t="shared" si="1255"/>
        <v>276606.83894110523</v>
      </c>
      <c r="M5774" s="265">
        <f>$G5774*NonHospFrac+theModel!$H5774*NonHospFrac</f>
        <v>445001.96258487453</v>
      </c>
      <c r="N5774" s="266">
        <f t="shared" si="1257"/>
        <v>721608.80152597977</v>
      </c>
      <c r="O5774" s="159"/>
      <c r="P5774" s="265">
        <f t="shared" si="1258"/>
        <v>257669.35037661614</v>
      </c>
      <c r="Q5774" s="265">
        <f t="shared" si="1259"/>
        <v>445000.40794319974</v>
      </c>
      <c r="R5774" s="266">
        <f t="shared" si="1260"/>
        <v>702669.75831981585</v>
      </c>
    </row>
    <row r="5775" spans="1:18" x14ac:dyDescent="0.3">
      <c r="A5775" s="82">
        <v>5744</v>
      </c>
      <c r="B5775" s="94">
        <f t="shared" si="1249"/>
        <v>4.1402591197072113E-48</v>
      </c>
      <c r="C5775" s="179">
        <f t="shared" si="1250"/>
        <v>4.1309194081819809E-48</v>
      </c>
      <c r="D5775" s="166">
        <f t="shared" si="1251"/>
        <v>2.2558277767625785E-3</v>
      </c>
      <c r="E5775" s="167">
        <f t="shared" si="1261"/>
        <v>24.291375447755232</v>
      </c>
      <c r="F5775" s="168">
        <f t="shared" si="1262"/>
        <v>12.959730577501059</v>
      </c>
      <c r="G5775" s="168">
        <f t="shared" si="1252"/>
        <v>450376.85758110689</v>
      </c>
      <c r="H5775" s="168">
        <f t="shared" si="1253"/>
        <v>271310.33852408634</v>
      </c>
      <c r="I5775" s="169">
        <f t="shared" si="1254"/>
        <v>721687.19610519323</v>
      </c>
      <c r="J5775" s="169">
        <f t="shared" si="1256"/>
        <v>672266.92465613794</v>
      </c>
      <c r="K5775" s="95"/>
      <c r="L5775" s="265">
        <f t="shared" si="1255"/>
        <v>276636.88912439084</v>
      </c>
      <c r="M5775" s="265">
        <f>$G5775*NonHospFrac+theModel!$H5775*NonHospFrac</f>
        <v>445050.30698080239</v>
      </c>
      <c r="N5775" s="266">
        <f t="shared" si="1257"/>
        <v>721687.19610519323</v>
      </c>
      <c r="O5775" s="159"/>
      <c r="P5775" s="265">
        <f t="shared" si="1258"/>
        <v>257693.12757904228</v>
      </c>
      <c r="Q5775" s="265">
        <f t="shared" si="1259"/>
        <v>445048.75233912759</v>
      </c>
      <c r="R5775" s="266">
        <f t="shared" si="1260"/>
        <v>702741.87991816993</v>
      </c>
    </row>
    <row r="5776" spans="1:18" x14ac:dyDescent="0.3">
      <c r="A5776" s="82">
        <v>5745</v>
      </c>
      <c r="B5776" s="94">
        <f t="shared" si="1249"/>
        <v>4.0629171778776711E-48</v>
      </c>
      <c r="C5776" s="179">
        <f t="shared" si="1250"/>
        <v>4.0537519364531291E-48</v>
      </c>
      <c r="D5776" s="166">
        <f t="shared" si="1251"/>
        <v>2.2558277767625785E-3</v>
      </c>
      <c r="E5776" s="167">
        <f t="shared" si="1261"/>
        <v>24.291375447755232</v>
      </c>
      <c r="F5776" s="168">
        <f t="shared" si="1262"/>
        <v>12.961986405277822</v>
      </c>
      <c r="G5776" s="168">
        <f t="shared" si="1252"/>
        <v>450455.25216032029</v>
      </c>
      <c r="H5776" s="168">
        <f t="shared" si="1253"/>
        <v>271310.33852408634</v>
      </c>
      <c r="I5776" s="169">
        <f t="shared" si="1254"/>
        <v>721765.59068440669</v>
      </c>
      <c r="J5776" s="169">
        <f t="shared" si="1256"/>
        <v>672328.95182518684</v>
      </c>
      <c r="K5776" s="95"/>
      <c r="L5776" s="265">
        <f t="shared" si="1255"/>
        <v>276666.9393076764</v>
      </c>
      <c r="M5776" s="265">
        <f>$G5776*NonHospFrac+theModel!$H5776*NonHospFrac</f>
        <v>445098.65137673018</v>
      </c>
      <c r="N5776" s="266">
        <f t="shared" si="1257"/>
        <v>721765.59068440658</v>
      </c>
      <c r="O5776" s="159"/>
      <c r="P5776" s="265">
        <f t="shared" si="1258"/>
        <v>257716.90381226278</v>
      </c>
      <c r="Q5776" s="265">
        <f t="shared" si="1259"/>
        <v>445097.09673505538</v>
      </c>
      <c r="R5776" s="266">
        <f t="shared" si="1260"/>
        <v>702814.00054731814</v>
      </c>
    </row>
    <row r="5777" spans="1:18" x14ac:dyDescent="0.3">
      <c r="A5777" s="82">
        <v>5746</v>
      </c>
      <c r="B5777" s="94">
        <f t="shared" si="1249"/>
        <v>3.9870200190418452E-48</v>
      </c>
      <c r="C5777" s="179">
        <f t="shared" si="1250"/>
        <v>3.9780259885363824E-48</v>
      </c>
      <c r="D5777" s="166">
        <f t="shared" si="1251"/>
        <v>2.2558277767625785E-3</v>
      </c>
      <c r="E5777" s="167">
        <f t="shared" si="1261"/>
        <v>24.291375447755232</v>
      </c>
      <c r="F5777" s="168">
        <f t="shared" si="1262"/>
        <v>12.964242233054584</v>
      </c>
      <c r="G5777" s="168">
        <f t="shared" si="1252"/>
        <v>450533.64673953369</v>
      </c>
      <c r="H5777" s="168">
        <f t="shared" si="1253"/>
        <v>271310.33852408634</v>
      </c>
      <c r="I5777" s="169">
        <f t="shared" si="1254"/>
        <v>721843.98526362004</v>
      </c>
      <c r="J5777" s="169">
        <f t="shared" si="1256"/>
        <v>672390.97646588611</v>
      </c>
      <c r="K5777" s="95"/>
      <c r="L5777" s="265">
        <f t="shared" si="1255"/>
        <v>276696.98949096201</v>
      </c>
      <c r="M5777" s="265">
        <f>$G5777*NonHospFrac+theModel!$H5777*NonHospFrac</f>
        <v>445146.99577265803</v>
      </c>
      <c r="N5777" s="266">
        <f t="shared" si="1257"/>
        <v>721843.98526362004</v>
      </c>
      <c r="O5777" s="159"/>
      <c r="P5777" s="265">
        <f t="shared" si="1258"/>
        <v>257740.67907631726</v>
      </c>
      <c r="Q5777" s="265">
        <f t="shared" si="1259"/>
        <v>445145.44113098324</v>
      </c>
      <c r="R5777" s="266">
        <f t="shared" si="1260"/>
        <v>702886.12020730053</v>
      </c>
    </row>
    <row r="5778" spans="1:18" x14ac:dyDescent="0.3">
      <c r="A5778" s="82">
        <v>5747</v>
      </c>
      <c r="B5778" s="94">
        <f t="shared" si="1249"/>
        <v>3.9125406539899332E-48</v>
      </c>
      <c r="C5778" s="179">
        <f t="shared" si="1250"/>
        <v>3.9037146361049496E-48</v>
      </c>
      <c r="D5778" s="166">
        <f t="shared" si="1251"/>
        <v>2.2558277767625785E-3</v>
      </c>
      <c r="E5778" s="167">
        <f t="shared" si="1261"/>
        <v>24.291375447755232</v>
      </c>
      <c r="F5778" s="168">
        <f t="shared" si="1262"/>
        <v>12.966498060831347</v>
      </c>
      <c r="G5778" s="168">
        <f t="shared" si="1252"/>
        <v>450612.04131874716</v>
      </c>
      <c r="H5778" s="168">
        <f t="shared" si="1253"/>
        <v>271310.33852408634</v>
      </c>
      <c r="I5778" s="169">
        <f t="shared" si="1254"/>
        <v>721922.3798428335</v>
      </c>
      <c r="J5778" s="169">
        <f t="shared" si="1256"/>
        <v>672452.998578339</v>
      </c>
      <c r="K5778" s="95"/>
      <c r="L5778" s="265">
        <f t="shared" si="1255"/>
        <v>276727.03967424756</v>
      </c>
      <c r="M5778" s="265">
        <f>$G5778*NonHospFrac+theModel!$H5778*NonHospFrac</f>
        <v>445195.34016858588</v>
      </c>
      <c r="N5778" s="266">
        <f t="shared" si="1257"/>
        <v>721922.37984283338</v>
      </c>
      <c r="O5778" s="159"/>
      <c r="P5778" s="265">
        <f t="shared" si="1258"/>
        <v>257764.45337124512</v>
      </c>
      <c r="Q5778" s="265">
        <f t="shared" si="1259"/>
        <v>445193.78552691109</v>
      </c>
      <c r="R5778" s="266">
        <f t="shared" si="1260"/>
        <v>702958.23889815621</v>
      </c>
    </row>
    <row r="5779" spans="1:18" x14ac:dyDescent="0.3">
      <c r="A5779" s="82">
        <v>5748</v>
      </c>
      <c r="B5779" s="94">
        <f t="shared" si="1249"/>
        <v>3.8394525976829097E-48</v>
      </c>
      <c r="C5779" s="179">
        <f t="shared" si="1250"/>
        <v>3.8307914538654934E-48</v>
      </c>
      <c r="D5779" s="166">
        <f t="shared" si="1251"/>
        <v>2.2558277767625785E-3</v>
      </c>
      <c r="E5779" s="167">
        <f t="shared" si="1261"/>
        <v>24.291375447755232</v>
      </c>
      <c r="F5779" s="168">
        <f t="shared" si="1262"/>
        <v>12.968753888608109</v>
      </c>
      <c r="G5779" s="168">
        <f t="shared" si="1252"/>
        <v>450690.43589796056</v>
      </c>
      <c r="H5779" s="168">
        <f t="shared" si="1253"/>
        <v>271310.33852408634</v>
      </c>
      <c r="I5779" s="169">
        <f t="shared" si="1254"/>
        <v>722000.77442204696</v>
      </c>
      <c r="J5779" s="169">
        <f t="shared" si="1256"/>
        <v>672515.01816264854</v>
      </c>
      <c r="K5779" s="95"/>
      <c r="L5779" s="265">
        <f t="shared" si="1255"/>
        <v>276757.08985753311</v>
      </c>
      <c r="M5779" s="265">
        <f>$G5779*NonHospFrac+theModel!$H5779*NonHospFrac</f>
        <v>445243.68456451374</v>
      </c>
      <c r="N5779" s="266">
        <f t="shared" si="1257"/>
        <v>722000.77442204684</v>
      </c>
      <c r="O5779" s="159"/>
      <c r="P5779" s="265">
        <f t="shared" si="1258"/>
        <v>257788.22669708592</v>
      </c>
      <c r="Q5779" s="265">
        <f t="shared" si="1259"/>
        <v>445242.12992283894</v>
      </c>
      <c r="R5779" s="266">
        <f t="shared" si="1260"/>
        <v>703030.35661992489</v>
      </c>
    </row>
    <row r="5780" spans="1:18" x14ac:dyDescent="0.3">
      <c r="A5780" s="82">
        <v>5749</v>
      </c>
      <c r="B5780" s="94">
        <f t="shared" si="1249"/>
        <v>3.7677298598344407E-48</v>
      </c>
      <c r="C5780" s="179">
        <f t="shared" si="1250"/>
        <v>3.7592305101612881E-48</v>
      </c>
      <c r="D5780" s="166">
        <f t="shared" si="1251"/>
        <v>2.2558277767625785E-3</v>
      </c>
      <c r="E5780" s="167">
        <f t="shared" si="1261"/>
        <v>24.291375447755232</v>
      </c>
      <c r="F5780" s="168">
        <f t="shared" si="1262"/>
        <v>12.971009716384872</v>
      </c>
      <c r="G5780" s="168">
        <f t="shared" si="1252"/>
        <v>450768.83047717396</v>
      </c>
      <c r="H5780" s="168">
        <f t="shared" si="1253"/>
        <v>271310.33852408634</v>
      </c>
      <c r="I5780" s="169">
        <f t="shared" si="1254"/>
        <v>722079.16900126031</v>
      </c>
      <c r="J5780" s="169">
        <f t="shared" si="1256"/>
        <v>672577.03521891765</v>
      </c>
      <c r="K5780" s="95"/>
      <c r="L5780" s="265">
        <f t="shared" si="1255"/>
        <v>276787.14004081872</v>
      </c>
      <c r="M5780" s="265">
        <f>$G5780*NonHospFrac+theModel!$H5780*NonHospFrac</f>
        <v>445292.02896044159</v>
      </c>
      <c r="N5780" s="266">
        <f t="shared" si="1257"/>
        <v>722079.16900126031</v>
      </c>
      <c r="O5780" s="159"/>
      <c r="P5780" s="265">
        <f t="shared" si="1258"/>
        <v>257811.9990538792</v>
      </c>
      <c r="Q5780" s="265">
        <f t="shared" si="1259"/>
        <v>445290.47431876679</v>
      </c>
      <c r="R5780" s="266">
        <f t="shared" si="1260"/>
        <v>703102.47337264603</v>
      </c>
    </row>
    <row r="5781" spans="1:18" x14ac:dyDescent="0.3">
      <c r="A5781" s="82">
        <v>5750</v>
      </c>
      <c r="B5781" s="94">
        <f t="shared" si="1249"/>
        <v>3.6973469356686782E-48</v>
      </c>
      <c r="C5781" s="179">
        <f t="shared" si="1250"/>
        <v>3.6890063577508688E-48</v>
      </c>
      <c r="D5781" s="166">
        <f t="shared" si="1251"/>
        <v>2.2558277767625785E-3</v>
      </c>
      <c r="E5781" s="167">
        <f t="shared" si="1261"/>
        <v>24.291375447755232</v>
      </c>
      <c r="F5781" s="168">
        <f t="shared" si="1262"/>
        <v>12.973265544161634</v>
      </c>
      <c r="G5781" s="168">
        <f t="shared" si="1252"/>
        <v>450847.22505638743</v>
      </c>
      <c r="H5781" s="168">
        <f t="shared" si="1253"/>
        <v>271310.33852408634</v>
      </c>
      <c r="I5781" s="169">
        <f t="shared" si="1254"/>
        <v>722157.56358047377</v>
      </c>
      <c r="J5781" s="169">
        <f t="shared" si="1256"/>
        <v>672639.04974724946</v>
      </c>
      <c r="K5781" s="95"/>
      <c r="L5781" s="265">
        <f t="shared" si="1255"/>
        <v>276817.19022410433</v>
      </c>
      <c r="M5781" s="265">
        <f>$G5781*NonHospFrac+theModel!$H5781*NonHospFrac</f>
        <v>445340.37335636944</v>
      </c>
      <c r="N5781" s="266">
        <f t="shared" si="1257"/>
        <v>722157.56358047377</v>
      </c>
      <c r="O5781" s="159"/>
      <c r="P5781" s="265">
        <f t="shared" si="1258"/>
        <v>257835.77044166444</v>
      </c>
      <c r="Q5781" s="265">
        <f t="shared" si="1259"/>
        <v>445338.81871469464</v>
      </c>
      <c r="R5781" s="266">
        <f t="shared" si="1260"/>
        <v>703174.58915635908</v>
      </c>
    </row>
    <row r="5782" spans="1:18" x14ac:dyDescent="0.3">
      <c r="A5782" s="82">
        <v>5751</v>
      </c>
      <c r="B5782" s="94">
        <f t="shared" si="1249"/>
        <v>3.6282787968507017E-48</v>
      </c>
      <c r="C5782" s="179">
        <f t="shared" si="1250"/>
        <v>3.6200940247589274E-48</v>
      </c>
      <c r="D5782" s="166">
        <f t="shared" si="1251"/>
        <v>2.2558277767625785E-3</v>
      </c>
      <c r="E5782" s="167">
        <f t="shared" si="1261"/>
        <v>24.291375447755232</v>
      </c>
      <c r="F5782" s="168">
        <f t="shared" si="1262"/>
        <v>12.975521371938397</v>
      </c>
      <c r="G5782" s="168">
        <f t="shared" si="1252"/>
        <v>450925.61963560083</v>
      </c>
      <c r="H5782" s="168">
        <f t="shared" si="1253"/>
        <v>271310.33852408634</v>
      </c>
      <c r="I5782" s="169">
        <f t="shared" si="1254"/>
        <v>722235.95815968723</v>
      </c>
      <c r="J5782" s="169">
        <f t="shared" si="1256"/>
        <v>672701.06174774701</v>
      </c>
      <c r="K5782" s="95"/>
      <c r="L5782" s="265">
        <f t="shared" si="1255"/>
        <v>276847.24040738988</v>
      </c>
      <c r="M5782" s="265">
        <f>$G5782*NonHospFrac+theModel!$H5782*NonHospFrac</f>
        <v>445388.71775229729</v>
      </c>
      <c r="N5782" s="266">
        <f t="shared" si="1257"/>
        <v>722235.95815968723</v>
      </c>
      <c r="O5782" s="159"/>
      <c r="P5782" s="265">
        <f t="shared" si="1258"/>
        <v>257859.54086048107</v>
      </c>
      <c r="Q5782" s="265">
        <f t="shared" si="1259"/>
        <v>445387.1631106225</v>
      </c>
      <c r="R5782" s="266">
        <f t="shared" si="1260"/>
        <v>703246.70397110353</v>
      </c>
    </row>
    <row r="5783" spans="1:18" x14ac:dyDescent="0.3">
      <c r="A5783" s="82">
        <v>5752</v>
      </c>
      <c r="B5783" s="94">
        <f t="shared" si="1249"/>
        <v>3.560500882586379E-48</v>
      </c>
      <c r="C5783" s="179">
        <f t="shared" si="1250"/>
        <v>3.5524690057962529E-48</v>
      </c>
      <c r="D5783" s="166">
        <f t="shared" si="1251"/>
        <v>2.2558277767625785E-3</v>
      </c>
      <c r="E5783" s="167">
        <f t="shared" si="1261"/>
        <v>24.291375447755232</v>
      </c>
      <c r="F5783" s="168">
        <f t="shared" si="1262"/>
        <v>12.97777719971516</v>
      </c>
      <c r="G5783" s="168">
        <f t="shared" si="1252"/>
        <v>451004.01421481417</v>
      </c>
      <c r="H5783" s="168">
        <f t="shared" si="1253"/>
        <v>271310.33852408634</v>
      </c>
      <c r="I5783" s="169">
        <f t="shared" si="1254"/>
        <v>722314.35273890058</v>
      </c>
      <c r="J5783" s="169">
        <f t="shared" si="1256"/>
        <v>672763.07122051332</v>
      </c>
      <c r="K5783" s="95"/>
      <c r="L5783" s="265">
        <f t="shared" si="1255"/>
        <v>276877.29059067543</v>
      </c>
      <c r="M5783" s="265">
        <f>$G5783*NonHospFrac+theModel!$H5783*NonHospFrac</f>
        <v>445437.06214822509</v>
      </c>
      <c r="N5783" s="266">
        <f t="shared" si="1257"/>
        <v>722314.35273890058</v>
      </c>
      <c r="O5783" s="159"/>
      <c r="P5783" s="265">
        <f t="shared" si="1258"/>
        <v>257883.3103103686</v>
      </c>
      <c r="Q5783" s="265">
        <f t="shared" si="1259"/>
        <v>445435.50750655029</v>
      </c>
      <c r="R5783" s="266">
        <f t="shared" si="1260"/>
        <v>703318.81781691895</v>
      </c>
    </row>
    <row r="5784" spans="1:18" x14ac:dyDescent="0.3">
      <c r="A5784" s="82">
        <v>5753</v>
      </c>
      <c r="B5784" s="94">
        <f t="shared" si="1249"/>
        <v>3.4939890908884955E-48</v>
      </c>
      <c r="C5784" s="179">
        <f t="shared" si="1250"/>
        <v>3.4861072532455638E-48</v>
      </c>
      <c r="D5784" s="166">
        <f t="shared" si="1251"/>
        <v>2.2558277767625785E-3</v>
      </c>
      <c r="E5784" s="167">
        <f t="shared" si="1261"/>
        <v>24.291375447755232</v>
      </c>
      <c r="F5784" s="168">
        <f t="shared" si="1262"/>
        <v>12.980033027491922</v>
      </c>
      <c r="G5784" s="168">
        <f t="shared" si="1252"/>
        <v>451082.40879402764</v>
      </c>
      <c r="H5784" s="168">
        <f t="shared" si="1253"/>
        <v>271310.33852408634</v>
      </c>
      <c r="I5784" s="169">
        <f t="shared" si="1254"/>
        <v>722392.74731811392</v>
      </c>
      <c r="J5784" s="169">
        <f t="shared" si="1256"/>
        <v>672825.07816565142</v>
      </c>
      <c r="K5784" s="95"/>
      <c r="L5784" s="265">
        <f t="shared" si="1255"/>
        <v>276907.34077396104</v>
      </c>
      <c r="M5784" s="265">
        <f>$G5784*NonHospFrac+theModel!$H5784*NonHospFrac</f>
        <v>445485.40654415294</v>
      </c>
      <c r="N5784" s="266">
        <f t="shared" si="1257"/>
        <v>722392.74731811392</v>
      </c>
      <c r="O5784" s="159"/>
      <c r="P5784" s="265">
        <f t="shared" si="1258"/>
        <v>257907.07879136663</v>
      </c>
      <c r="Q5784" s="265">
        <f t="shared" si="1259"/>
        <v>445483.85190247814</v>
      </c>
      <c r="R5784" s="266">
        <f t="shared" si="1260"/>
        <v>703390.9306938448</v>
      </c>
    </row>
    <row r="5785" spans="1:18" x14ac:dyDescent="0.3">
      <c r="A5785" s="82">
        <v>5754</v>
      </c>
      <c r="B5785" s="94">
        <f t="shared" si="1249"/>
        <v>3.4287197700060234E-48</v>
      </c>
      <c r="C5785" s="179">
        <f t="shared" si="1250"/>
        <v>3.4209851687101088E-48</v>
      </c>
      <c r="D5785" s="166">
        <f t="shared" si="1251"/>
        <v>2.2558277767625785E-3</v>
      </c>
      <c r="E5785" s="167">
        <f t="shared" si="1261"/>
        <v>24.291375447755232</v>
      </c>
      <c r="F5785" s="168">
        <f t="shared" si="1262"/>
        <v>12.982288855268685</v>
      </c>
      <c r="G5785" s="168">
        <f t="shared" si="1252"/>
        <v>451160.8033732411</v>
      </c>
      <c r="H5785" s="168">
        <f t="shared" si="1253"/>
        <v>271310.33852408634</v>
      </c>
      <c r="I5785" s="169">
        <f t="shared" si="1254"/>
        <v>722471.1418973275</v>
      </c>
      <c r="J5785" s="169">
        <f t="shared" si="1256"/>
        <v>672887.08258326456</v>
      </c>
      <c r="K5785" s="95"/>
      <c r="L5785" s="265">
        <f t="shared" si="1255"/>
        <v>276937.39095724665</v>
      </c>
      <c r="M5785" s="265">
        <f>$G5785*NonHospFrac+theModel!$H5785*NonHospFrac</f>
        <v>445533.75094008079</v>
      </c>
      <c r="N5785" s="266">
        <f t="shared" si="1257"/>
        <v>722471.1418973275</v>
      </c>
      <c r="O5785" s="159"/>
      <c r="P5785" s="265">
        <f t="shared" si="1258"/>
        <v>257930.84630351458</v>
      </c>
      <c r="Q5785" s="265">
        <f t="shared" si="1259"/>
        <v>445532.19629840599</v>
      </c>
      <c r="R5785" s="266">
        <f t="shared" si="1260"/>
        <v>703463.04260192055</v>
      </c>
    </row>
    <row r="5786" spans="1:18" x14ac:dyDescent="0.3">
      <c r="A5786" s="82">
        <v>5755</v>
      </c>
      <c r="B5786" s="94">
        <f t="shared" si="1249"/>
        <v>3.3646697100135091E-48</v>
      </c>
      <c r="C5786" s="179">
        <f t="shared" si="1250"/>
        <v>3.3570795946220292E-48</v>
      </c>
      <c r="D5786" s="166">
        <f t="shared" si="1251"/>
        <v>2.2558277767625785E-3</v>
      </c>
      <c r="E5786" s="167">
        <f t="shared" si="1261"/>
        <v>24.291375447755232</v>
      </c>
      <c r="F5786" s="168">
        <f t="shared" si="1262"/>
        <v>12.984544683045447</v>
      </c>
      <c r="G5786" s="168">
        <f t="shared" si="1252"/>
        <v>451239.1979524545</v>
      </c>
      <c r="H5786" s="168">
        <f t="shared" si="1253"/>
        <v>271310.33852408634</v>
      </c>
      <c r="I5786" s="169">
        <f t="shared" si="1254"/>
        <v>722549.53647654084</v>
      </c>
      <c r="J5786" s="169">
        <f t="shared" si="1256"/>
        <v>672949.08447345532</v>
      </c>
      <c r="K5786" s="95"/>
      <c r="L5786" s="265">
        <f t="shared" si="1255"/>
        <v>276967.4411405322</v>
      </c>
      <c r="M5786" s="265">
        <f>$G5786*NonHospFrac+theModel!$H5786*NonHospFrac</f>
        <v>445582.09533600864</v>
      </c>
      <c r="N5786" s="266">
        <f t="shared" si="1257"/>
        <v>722549.53647654084</v>
      </c>
      <c r="O5786" s="159"/>
      <c r="P5786" s="265">
        <f t="shared" si="1258"/>
        <v>257954.6128468519</v>
      </c>
      <c r="Q5786" s="265">
        <f t="shared" si="1259"/>
        <v>445580.54069433385</v>
      </c>
      <c r="R5786" s="266">
        <f t="shared" si="1260"/>
        <v>703535.15354118578</v>
      </c>
    </row>
    <row r="5787" spans="1:18" x14ac:dyDescent="0.3">
      <c r="A5787" s="82">
        <v>5756</v>
      </c>
      <c r="B5787" s="94">
        <f t="shared" si="1249"/>
        <v>3.3018161345575652E-48</v>
      </c>
      <c r="C5787" s="179">
        <f t="shared" si="1250"/>
        <v>3.2943678060074671E-48</v>
      </c>
      <c r="D5787" s="166">
        <f t="shared" si="1251"/>
        <v>2.2558277767625785E-3</v>
      </c>
      <c r="E5787" s="167">
        <f t="shared" si="1261"/>
        <v>24.291375447755232</v>
      </c>
      <c r="F5787" s="168">
        <f t="shared" si="1262"/>
        <v>12.98680051082221</v>
      </c>
      <c r="G5787" s="168">
        <f t="shared" si="1252"/>
        <v>451317.59253166802</v>
      </c>
      <c r="H5787" s="168">
        <f t="shared" si="1253"/>
        <v>271310.33852408634</v>
      </c>
      <c r="I5787" s="169">
        <f t="shared" si="1254"/>
        <v>722627.93105575442</v>
      </c>
      <c r="J5787" s="169">
        <f t="shared" si="1256"/>
        <v>673011.08383632719</v>
      </c>
      <c r="K5787" s="95"/>
      <c r="L5787" s="265">
        <f t="shared" si="1255"/>
        <v>276997.49132381781</v>
      </c>
      <c r="M5787" s="265">
        <f>$G5787*NonHospFrac+theModel!$H5787*NonHospFrac</f>
        <v>445630.43973193655</v>
      </c>
      <c r="N5787" s="266">
        <f t="shared" si="1257"/>
        <v>722627.93105575442</v>
      </c>
      <c r="O5787" s="159"/>
      <c r="P5787" s="265">
        <f t="shared" si="1258"/>
        <v>257978.37842141817</v>
      </c>
      <c r="Q5787" s="265">
        <f t="shared" si="1259"/>
        <v>445628.88509026176</v>
      </c>
      <c r="R5787" s="266">
        <f t="shared" si="1260"/>
        <v>703607.26351167995</v>
      </c>
    </row>
    <row r="5788" spans="1:18" x14ac:dyDescent="0.3">
      <c r="A5788" s="82">
        <v>5757</v>
      </c>
      <c r="B5788" s="94">
        <f t="shared" si="1249"/>
        <v>3.2401366927575446E-48</v>
      </c>
      <c r="C5788" s="179">
        <f t="shared" si="1250"/>
        <v>3.2328275024055143E-48</v>
      </c>
      <c r="D5788" s="166">
        <f t="shared" si="1251"/>
        <v>2.2558277767625785E-3</v>
      </c>
      <c r="E5788" s="167">
        <f t="shared" si="1261"/>
        <v>24.291375447755232</v>
      </c>
      <c r="F5788" s="168">
        <f t="shared" si="1262"/>
        <v>12.989056338598973</v>
      </c>
      <c r="G5788" s="168">
        <f t="shared" si="1252"/>
        <v>451395.98711088137</v>
      </c>
      <c r="H5788" s="168">
        <f t="shared" si="1253"/>
        <v>271310.33852408634</v>
      </c>
      <c r="I5788" s="169">
        <f t="shared" si="1254"/>
        <v>722706.32563496777</v>
      </c>
      <c r="J5788" s="169">
        <f t="shared" si="1256"/>
        <v>673073.08067198284</v>
      </c>
      <c r="K5788" s="95"/>
      <c r="L5788" s="265">
        <f t="shared" si="1255"/>
        <v>277027.54150710336</v>
      </c>
      <c r="M5788" s="265">
        <f>$G5788*NonHospFrac+theModel!$H5788*NonHospFrac</f>
        <v>445678.78412786435</v>
      </c>
      <c r="N5788" s="266">
        <f t="shared" si="1257"/>
        <v>722706.32563496777</v>
      </c>
      <c r="O5788" s="159"/>
      <c r="P5788" s="265">
        <f t="shared" si="1258"/>
        <v>258002.14302725278</v>
      </c>
      <c r="Q5788" s="265">
        <f t="shared" si="1259"/>
        <v>445677.22948618955</v>
      </c>
      <c r="R5788" s="266">
        <f t="shared" si="1260"/>
        <v>703679.3725134423</v>
      </c>
    </row>
    <row r="5789" spans="1:18" x14ac:dyDescent="0.3">
      <c r="A5789" s="82">
        <v>5758</v>
      </c>
      <c r="B5789" s="94">
        <f t="shared" si="1249"/>
        <v>3.1796094512575198E-48</v>
      </c>
      <c r="C5789" s="179">
        <f t="shared" si="1250"/>
        <v>3.172436799938116E-48</v>
      </c>
      <c r="D5789" s="166">
        <f t="shared" si="1251"/>
        <v>2.2558277767625785E-3</v>
      </c>
      <c r="E5789" s="167">
        <f t="shared" si="1261"/>
        <v>24.291375447755232</v>
      </c>
      <c r="F5789" s="168">
        <f t="shared" si="1262"/>
        <v>12.991312166375735</v>
      </c>
      <c r="G5789" s="168">
        <f t="shared" si="1252"/>
        <v>451474.38169009477</v>
      </c>
      <c r="H5789" s="168">
        <f t="shared" si="1253"/>
        <v>271310.33852408634</v>
      </c>
      <c r="I5789" s="169">
        <f t="shared" si="1254"/>
        <v>722784.72021418111</v>
      </c>
      <c r="J5789" s="169">
        <f t="shared" si="1256"/>
        <v>673135.07498052542</v>
      </c>
      <c r="K5789" s="95"/>
      <c r="L5789" s="265">
        <f t="shared" si="1255"/>
        <v>277057.59169038892</v>
      </c>
      <c r="M5789" s="265">
        <f>$G5789*NonHospFrac+theModel!$H5789*NonHospFrac</f>
        <v>445727.12852379214</v>
      </c>
      <c r="N5789" s="266">
        <f t="shared" si="1257"/>
        <v>722784.72021418111</v>
      </c>
      <c r="O5789" s="159"/>
      <c r="P5789" s="265">
        <f t="shared" si="1258"/>
        <v>258025.90666439527</v>
      </c>
      <c r="Q5789" s="265">
        <f t="shared" si="1259"/>
        <v>445725.57388211734</v>
      </c>
      <c r="R5789" s="266">
        <f t="shared" si="1260"/>
        <v>703751.48054651264</v>
      </c>
    </row>
    <row r="5790" spans="1:18" x14ac:dyDescent="0.3">
      <c r="A5790" s="82">
        <v>5759</v>
      </c>
      <c r="B5790" s="94">
        <f t="shared" si="1249"/>
        <v>3.1202128864267629E-48</v>
      </c>
      <c r="C5790" s="179">
        <f t="shared" si="1250"/>
        <v>3.1131742235281489E-48</v>
      </c>
      <c r="D5790" s="166">
        <f t="shared" si="1251"/>
        <v>2.2558277767625785E-3</v>
      </c>
      <c r="E5790" s="167">
        <f t="shared" si="1261"/>
        <v>24.291375447755232</v>
      </c>
      <c r="F5790" s="168">
        <f t="shared" si="1262"/>
        <v>12.993567994152498</v>
      </c>
      <c r="G5790" s="168">
        <f t="shared" si="1252"/>
        <v>451552.77626930817</v>
      </c>
      <c r="H5790" s="168">
        <f t="shared" si="1253"/>
        <v>271310.33852408634</v>
      </c>
      <c r="I5790" s="169">
        <f t="shared" si="1254"/>
        <v>722863.11479339446</v>
      </c>
      <c r="J5790" s="169">
        <f t="shared" si="1256"/>
        <v>673197.06676205795</v>
      </c>
      <c r="K5790" s="95"/>
      <c r="L5790" s="265">
        <f t="shared" si="1255"/>
        <v>277087.64187367447</v>
      </c>
      <c r="M5790" s="265">
        <f>$G5790*NonHospFrac+theModel!$H5790*NonHospFrac</f>
        <v>445775.47291971999</v>
      </c>
      <c r="N5790" s="266">
        <f t="shared" si="1257"/>
        <v>722863.11479339446</v>
      </c>
      <c r="O5790" s="159"/>
      <c r="P5790" s="265">
        <f t="shared" si="1258"/>
        <v>258049.66933288513</v>
      </c>
      <c r="Q5790" s="265">
        <f t="shared" si="1259"/>
        <v>445773.9182780452</v>
      </c>
      <c r="R5790" s="266">
        <f t="shared" si="1260"/>
        <v>703823.58761093032</v>
      </c>
    </row>
    <row r="5791" spans="1:18" x14ac:dyDescent="0.3">
      <c r="A5791" s="82">
        <v>5760</v>
      </c>
      <c r="B5791" s="94">
        <f t="shared" ref="B5791:B5854" si="1263">Constant*EXP(PowerTerm*(A5791)/7)</f>
        <v>3.0619258767056832E-48</v>
      </c>
      <c r="C5791" s="179">
        <f t="shared" ref="C5791:C5854" si="1264">(1-theFloor)*B5791</f>
        <v>3.0550186992626223E-48</v>
      </c>
      <c r="D5791" s="166">
        <f t="shared" ref="D5791:D5854" si="1265">theFloor</f>
        <v>2.2558277767625785E-3</v>
      </c>
      <c r="E5791" s="167">
        <f t="shared" si="1261"/>
        <v>24.291375447755232</v>
      </c>
      <c r="F5791" s="168">
        <f t="shared" si="1262"/>
        <v>12.99582382192926</v>
      </c>
      <c r="G5791" s="168">
        <f t="shared" ref="G5791:G5854" si="1266">$B$22*F5791*totInfected/365.25</f>
        <v>451631.1708485217</v>
      </c>
      <c r="H5791" s="168">
        <f t="shared" ref="H5791:H5854" si="1267">lostQALYs_Injured*E5791*totInfected/365.25</f>
        <v>271310.33852408634</v>
      </c>
      <c r="I5791" s="169">
        <f t="shared" ref="I5791:I5854" si="1268">H5791+G5791</f>
        <v>722941.50937260804</v>
      </c>
      <c r="J5791" s="169">
        <f t="shared" si="1256"/>
        <v>673259.05601668358</v>
      </c>
      <c r="K5791" s="95"/>
      <c r="L5791" s="265">
        <f t="shared" ref="L5791:L5854" si="1269">$G5791*HospFrac+$H5791*HospFrac</f>
        <v>277117.69205696008</v>
      </c>
      <c r="M5791" s="265">
        <f>$G5791*NonHospFrac+theModel!$H5791*NonHospFrac</f>
        <v>445823.8173156479</v>
      </c>
      <c r="N5791" s="266">
        <f t="shared" si="1257"/>
        <v>722941.50937260804</v>
      </c>
      <c r="O5791" s="159"/>
      <c r="P5791" s="265">
        <f t="shared" si="1258"/>
        <v>258073.43103276187</v>
      </c>
      <c r="Q5791" s="265">
        <f t="shared" si="1259"/>
        <v>445822.26267397311</v>
      </c>
      <c r="R5791" s="266">
        <f t="shared" si="1260"/>
        <v>703895.69370673504</v>
      </c>
    </row>
    <row r="5792" spans="1:18" x14ac:dyDescent="0.3">
      <c r="A5792" s="82">
        <v>5761</v>
      </c>
      <c r="B5792" s="94">
        <f t="shared" si="1263"/>
        <v>3.0047276950954262E-48</v>
      </c>
      <c r="C5792" s="179">
        <f t="shared" si="1264"/>
        <v>2.9979495468992223E-48</v>
      </c>
      <c r="D5792" s="166">
        <f t="shared" si="1265"/>
        <v>2.2558277767625785E-3</v>
      </c>
      <c r="E5792" s="167">
        <f t="shared" si="1261"/>
        <v>24.291375447755232</v>
      </c>
      <c r="F5792" s="168">
        <f t="shared" si="1262"/>
        <v>12.998079649706023</v>
      </c>
      <c r="G5792" s="168">
        <f t="shared" si="1266"/>
        <v>451709.56542773504</v>
      </c>
      <c r="H5792" s="168">
        <f t="shared" si="1267"/>
        <v>271310.33852408634</v>
      </c>
      <c r="I5792" s="169">
        <f t="shared" si="1268"/>
        <v>723019.90395182138</v>
      </c>
      <c r="J5792" s="169">
        <f t="shared" ref="J5792:J5855" si="1270">J5791+(I5792-I5791)/(1+discountDaily)^A5792</f>
        <v>673321.04274450499</v>
      </c>
      <c r="K5792" s="95"/>
      <c r="L5792" s="265">
        <f t="shared" si="1269"/>
        <v>277147.74224024569</v>
      </c>
      <c r="M5792" s="265">
        <f>$G5792*NonHospFrac+theModel!$H5792*NonHospFrac</f>
        <v>445872.1617115757</v>
      </c>
      <c r="N5792" s="266">
        <f t="shared" ref="N5792:N5855" si="1271">L5792+M5792</f>
        <v>723019.90395182138</v>
      </c>
      <c r="O5792" s="159"/>
      <c r="P5792" s="265">
        <f t="shared" ref="P5792:P5855" si="1272">P5791+(L5792-L5791)/(1+discountDaily)^A5792</f>
        <v>258097.19176406498</v>
      </c>
      <c r="Q5792" s="265">
        <f t="shared" ref="Q5792:Q5855" si="1273">Q5791+(M5792-M5791)/(1+discountDaily)^B5792</f>
        <v>445870.6070699009</v>
      </c>
      <c r="R5792" s="266">
        <f t="shared" ref="R5792:R5855" si="1274">P5792+Q5792</f>
        <v>703967.79883396591</v>
      </c>
    </row>
    <row r="5793" spans="1:18" x14ac:dyDescent="0.3">
      <c r="A5793" s="82">
        <v>5762</v>
      </c>
      <c r="B5793" s="94">
        <f t="shared" si="1263"/>
        <v>2.9485980017866505E-48</v>
      </c>
      <c r="C5793" s="179">
        <f t="shared" si="1264"/>
        <v>2.9419464725117136E-48</v>
      </c>
      <c r="D5793" s="166">
        <f t="shared" si="1265"/>
        <v>2.2558277767625785E-3</v>
      </c>
      <c r="E5793" s="167">
        <f t="shared" ref="E5793:E5856" si="1275">C5793+E5792</f>
        <v>24.291375447755232</v>
      </c>
      <c r="F5793" s="168">
        <f t="shared" ref="F5793:F5856" si="1276">D5793+F5792</f>
        <v>13.000335477482786</v>
      </c>
      <c r="G5793" s="168">
        <f t="shared" si="1266"/>
        <v>451787.96000694844</v>
      </c>
      <c r="H5793" s="168">
        <f t="shared" si="1267"/>
        <v>271310.33852408634</v>
      </c>
      <c r="I5793" s="169">
        <f t="shared" si="1268"/>
        <v>723098.29853103473</v>
      </c>
      <c r="J5793" s="169">
        <f t="shared" si="1270"/>
        <v>673383.02694562532</v>
      </c>
      <c r="K5793" s="95"/>
      <c r="L5793" s="265">
        <f t="shared" si="1269"/>
        <v>277177.79242353124</v>
      </c>
      <c r="M5793" s="265">
        <f>$G5793*NonHospFrac+theModel!$H5793*NonHospFrac</f>
        <v>445920.50610750355</v>
      </c>
      <c r="N5793" s="266">
        <f t="shared" si="1271"/>
        <v>723098.29853103473</v>
      </c>
      <c r="O5793" s="159"/>
      <c r="P5793" s="265">
        <f t="shared" si="1272"/>
        <v>258120.95152683384</v>
      </c>
      <c r="Q5793" s="265">
        <f t="shared" si="1273"/>
        <v>445918.95146582875</v>
      </c>
      <c r="R5793" s="266">
        <f t="shared" si="1274"/>
        <v>704039.90299266262</v>
      </c>
    </row>
    <row r="5794" spans="1:18" x14ac:dyDescent="0.3">
      <c r="A5794" s="82">
        <v>5763</v>
      </c>
      <c r="B5794" s="94">
        <f t="shared" si="1263"/>
        <v>2.8935168369273327E-48</v>
      </c>
      <c r="C5794" s="179">
        <f t="shared" si="1264"/>
        <v>2.8869895612740619E-48</v>
      </c>
      <c r="D5794" s="166">
        <f t="shared" si="1265"/>
        <v>2.2558277767625785E-3</v>
      </c>
      <c r="E5794" s="167">
        <f t="shared" si="1275"/>
        <v>24.291375447755232</v>
      </c>
      <c r="F5794" s="168">
        <f t="shared" si="1276"/>
        <v>13.002591305259548</v>
      </c>
      <c r="G5794" s="168">
        <f t="shared" si="1266"/>
        <v>451866.35458616185</v>
      </c>
      <c r="H5794" s="168">
        <f t="shared" si="1267"/>
        <v>271310.33852408634</v>
      </c>
      <c r="I5794" s="169">
        <f t="shared" si="1268"/>
        <v>723176.69311024819</v>
      </c>
      <c r="J5794" s="169">
        <f t="shared" si="1270"/>
        <v>673445.00862014771</v>
      </c>
      <c r="K5794" s="95"/>
      <c r="L5794" s="265">
        <f t="shared" si="1269"/>
        <v>277207.84260681679</v>
      </c>
      <c r="M5794" s="265">
        <f>$G5794*NonHospFrac+theModel!$H5794*NonHospFrac</f>
        <v>445968.85050343134</v>
      </c>
      <c r="N5794" s="266">
        <f t="shared" si="1271"/>
        <v>723176.69311024807</v>
      </c>
      <c r="O5794" s="159"/>
      <c r="P5794" s="265">
        <f t="shared" si="1272"/>
        <v>258144.710321108</v>
      </c>
      <c r="Q5794" s="265">
        <f t="shared" si="1273"/>
        <v>445967.29586175655</v>
      </c>
      <c r="R5794" s="266">
        <f t="shared" si="1274"/>
        <v>704112.00618286454</v>
      </c>
    </row>
    <row r="5795" spans="1:18" x14ac:dyDescent="0.3">
      <c r="A5795" s="82">
        <v>5764</v>
      </c>
      <c r="B5795" s="94">
        <f t="shared" si="1263"/>
        <v>2.8394646135243227E-48</v>
      </c>
      <c r="C5795" s="179">
        <f t="shared" si="1264"/>
        <v>2.8330592703780001E-48</v>
      </c>
      <c r="D5795" s="166">
        <f t="shared" si="1265"/>
        <v>2.2558277767625785E-3</v>
      </c>
      <c r="E5795" s="167">
        <f t="shared" si="1275"/>
        <v>24.291375447755232</v>
      </c>
      <c r="F5795" s="168">
        <f t="shared" si="1276"/>
        <v>13.004847133036311</v>
      </c>
      <c r="G5795" s="168">
        <f t="shared" si="1266"/>
        <v>451944.74916537537</v>
      </c>
      <c r="H5795" s="168">
        <f t="shared" si="1267"/>
        <v>271310.33852408634</v>
      </c>
      <c r="I5795" s="169">
        <f t="shared" si="1268"/>
        <v>723255.08768946165</v>
      </c>
      <c r="J5795" s="169">
        <f t="shared" si="1270"/>
        <v>673506.98776817496</v>
      </c>
      <c r="K5795" s="95"/>
      <c r="L5795" s="265">
        <f t="shared" si="1269"/>
        <v>277237.8927901024</v>
      </c>
      <c r="M5795" s="265">
        <f>$G5795*NonHospFrac+theModel!$H5795*NonHospFrac</f>
        <v>446017.19489935925</v>
      </c>
      <c r="N5795" s="266">
        <f t="shared" si="1271"/>
        <v>723255.08768946165</v>
      </c>
      <c r="O5795" s="159"/>
      <c r="P5795" s="265">
        <f t="shared" si="1272"/>
        <v>258168.46814692699</v>
      </c>
      <c r="Q5795" s="265">
        <f t="shared" si="1273"/>
        <v>446015.64025768446</v>
      </c>
      <c r="R5795" s="266">
        <f t="shared" si="1274"/>
        <v>704184.10840461147</v>
      </c>
    </row>
    <row r="5796" spans="1:18" x14ac:dyDescent="0.3">
      <c r="A5796" s="82">
        <v>5765</v>
      </c>
      <c r="B5796" s="94">
        <f t="shared" si="1263"/>
        <v>2.7864221104788198E-48</v>
      </c>
      <c r="C5796" s="179">
        <f t="shared" si="1264"/>
        <v>2.7801364220842163E-48</v>
      </c>
      <c r="D5796" s="166">
        <f t="shared" si="1265"/>
        <v>2.2558277767625785E-3</v>
      </c>
      <c r="E5796" s="167">
        <f t="shared" si="1275"/>
        <v>24.291375447755232</v>
      </c>
      <c r="F5796" s="168">
        <f t="shared" si="1276"/>
        <v>13.007102960813073</v>
      </c>
      <c r="G5796" s="168">
        <f t="shared" si="1266"/>
        <v>452023.14374458871</v>
      </c>
      <c r="H5796" s="168">
        <f t="shared" si="1267"/>
        <v>271310.33852408634</v>
      </c>
      <c r="I5796" s="169">
        <f t="shared" si="1268"/>
        <v>723333.482268675</v>
      </c>
      <c r="J5796" s="169">
        <f t="shared" si="1270"/>
        <v>673568.96438981011</v>
      </c>
      <c r="K5796" s="95"/>
      <c r="L5796" s="265">
        <f t="shared" si="1269"/>
        <v>277267.94297338801</v>
      </c>
      <c r="M5796" s="265">
        <f>$G5796*NonHospFrac+theModel!$H5796*NonHospFrac</f>
        <v>446065.53929528705</v>
      </c>
      <c r="N5796" s="266">
        <f t="shared" si="1271"/>
        <v>723333.482268675</v>
      </c>
      <c r="O5796" s="159"/>
      <c r="P5796" s="265">
        <f t="shared" si="1272"/>
        <v>258192.22500433022</v>
      </c>
      <c r="Q5796" s="265">
        <f t="shared" si="1273"/>
        <v>446063.98465361225</v>
      </c>
      <c r="R5796" s="266">
        <f t="shared" si="1274"/>
        <v>704256.20965794241</v>
      </c>
    </row>
    <row r="5797" spans="1:18" x14ac:dyDescent="0.3">
      <c r="A5797" s="82">
        <v>5766</v>
      </c>
      <c r="B5797" s="94">
        <f t="shared" si="1263"/>
        <v>2.7343704657506611E-48</v>
      </c>
      <c r="C5797" s="179">
        <f t="shared" si="1264"/>
        <v>2.7282021969020615E-48</v>
      </c>
      <c r="D5797" s="166">
        <f t="shared" si="1265"/>
        <v>2.2558277767625785E-3</v>
      </c>
      <c r="E5797" s="167">
        <f t="shared" si="1275"/>
        <v>24.291375447755232</v>
      </c>
      <c r="F5797" s="168">
        <f t="shared" si="1276"/>
        <v>13.009358788589836</v>
      </c>
      <c r="G5797" s="168">
        <f t="shared" si="1266"/>
        <v>452101.53832380212</v>
      </c>
      <c r="H5797" s="168">
        <f t="shared" si="1267"/>
        <v>271310.33852408634</v>
      </c>
      <c r="I5797" s="169">
        <f t="shared" si="1268"/>
        <v>723411.87684788846</v>
      </c>
      <c r="J5797" s="169">
        <f t="shared" si="1270"/>
        <v>673630.93848515616</v>
      </c>
      <c r="K5797" s="95"/>
      <c r="L5797" s="265">
        <f t="shared" si="1269"/>
        <v>277297.99315667356</v>
      </c>
      <c r="M5797" s="265">
        <f>$G5797*NonHospFrac+theModel!$H5797*NonHospFrac</f>
        <v>446113.8836912149</v>
      </c>
      <c r="N5797" s="266">
        <f t="shared" si="1271"/>
        <v>723411.87684788846</v>
      </c>
      <c r="O5797" s="159"/>
      <c r="P5797" s="265">
        <f t="shared" si="1272"/>
        <v>258215.98089335713</v>
      </c>
      <c r="Q5797" s="265">
        <f t="shared" si="1273"/>
        <v>446112.3290495401</v>
      </c>
      <c r="R5797" s="266">
        <f t="shared" si="1274"/>
        <v>704328.30994289718</v>
      </c>
    </row>
    <row r="5798" spans="1:18" x14ac:dyDescent="0.3">
      <c r="A5798" s="82">
        <v>5767</v>
      </c>
      <c r="B5798" s="94">
        <f t="shared" si="1263"/>
        <v>2.6832911696515658E-48</v>
      </c>
      <c r="C5798" s="179">
        <f t="shared" si="1264"/>
        <v>2.6772381268979241E-48</v>
      </c>
      <c r="D5798" s="166">
        <f t="shared" si="1265"/>
        <v>2.2558277767625785E-3</v>
      </c>
      <c r="E5798" s="167">
        <f t="shared" si="1275"/>
        <v>24.291375447755232</v>
      </c>
      <c r="F5798" s="168">
        <f t="shared" si="1276"/>
        <v>13.011614616366598</v>
      </c>
      <c r="G5798" s="168">
        <f t="shared" si="1266"/>
        <v>452179.93290301558</v>
      </c>
      <c r="H5798" s="168">
        <f t="shared" si="1267"/>
        <v>271310.33852408634</v>
      </c>
      <c r="I5798" s="169">
        <f t="shared" si="1268"/>
        <v>723490.27142710192</v>
      </c>
      <c r="J5798" s="169">
        <f t="shared" si="1270"/>
        <v>673692.91005431616</v>
      </c>
      <c r="K5798" s="95"/>
      <c r="L5798" s="265">
        <f t="shared" si="1269"/>
        <v>277328.04333995911</v>
      </c>
      <c r="M5798" s="265">
        <f>$G5798*NonHospFrac+theModel!$H5798*NonHospFrac</f>
        <v>446162.22808714275</v>
      </c>
      <c r="N5798" s="266">
        <f t="shared" si="1271"/>
        <v>723490.27142710192</v>
      </c>
      <c r="O5798" s="159"/>
      <c r="P5798" s="265">
        <f t="shared" si="1272"/>
        <v>258239.73581404725</v>
      </c>
      <c r="Q5798" s="265">
        <f t="shared" si="1273"/>
        <v>446160.67344546795</v>
      </c>
      <c r="R5798" s="266">
        <f t="shared" si="1274"/>
        <v>704400.40925951523</v>
      </c>
    </row>
    <row r="5799" spans="1:18" x14ac:dyDescent="0.3">
      <c r="A5799" s="82">
        <v>5768</v>
      </c>
      <c r="B5799" s="94">
        <f t="shared" si="1263"/>
        <v>2.6331660582624267E-48</v>
      </c>
      <c r="C5799" s="179">
        <f t="shared" si="1264"/>
        <v>2.6272260891273698E-48</v>
      </c>
      <c r="D5799" s="166">
        <f t="shared" si="1265"/>
        <v>2.2558277767625785E-3</v>
      </c>
      <c r="E5799" s="167">
        <f t="shared" si="1275"/>
        <v>24.291375447755232</v>
      </c>
      <c r="F5799" s="168">
        <f t="shared" si="1276"/>
        <v>13.013870444143361</v>
      </c>
      <c r="G5799" s="168">
        <f t="shared" si="1266"/>
        <v>452258.32748222898</v>
      </c>
      <c r="H5799" s="168">
        <f t="shared" si="1267"/>
        <v>271310.33852408634</v>
      </c>
      <c r="I5799" s="169">
        <f t="shared" si="1268"/>
        <v>723568.66600631527</v>
      </c>
      <c r="J5799" s="169">
        <f t="shared" si="1270"/>
        <v>673754.8790973929</v>
      </c>
      <c r="K5799" s="95"/>
      <c r="L5799" s="265">
        <f t="shared" si="1269"/>
        <v>277358.09352324472</v>
      </c>
      <c r="M5799" s="265">
        <f>$G5799*NonHospFrac+theModel!$H5799*NonHospFrac</f>
        <v>446210.5724830706</v>
      </c>
      <c r="N5799" s="266">
        <f t="shared" si="1271"/>
        <v>723568.66600631527</v>
      </c>
      <c r="O5799" s="159"/>
      <c r="P5799" s="265">
        <f t="shared" si="1272"/>
        <v>258263.48976644006</v>
      </c>
      <c r="Q5799" s="265">
        <f t="shared" si="1273"/>
        <v>446209.01784139581</v>
      </c>
      <c r="R5799" s="266">
        <f t="shared" si="1274"/>
        <v>704472.50760783581</v>
      </c>
    </row>
    <row r="5800" spans="1:18" x14ac:dyDescent="0.3">
      <c r="A5800" s="82">
        <v>5769</v>
      </c>
      <c r="B5800" s="94">
        <f t="shared" si="1263"/>
        <v>2.5839773069747888E-48</v>
      </c>
      <c r="C5800" s="179">
        <f t="shared" si="1264"/>
        <v>2.578148299191191E-48</v>
      </c>
      <c r="D5800" s="166">
        <f t="shared" si="1265"/>
        <v>2.2558277767625785E-3</v>
      </c>
      <c r="E5800" s="167">
        <f t="shared" si="1275"/>
        <v>24.291375447755232</v>
      </c>
      <c r="F5800" s="168">
        <f t="shared" si="1276"/>
        <v>13.016126271920124</v>
      </c>
      <c r="G5800" s="168">
        <f t="shared" si="1266"/>
        <v>452336.72206144239</v>
      </c>
      <c r="H5800" s="168">
        <f t="shared" si="1267"/>
        <v>271310.33852408634</v>
      </c>
      <c r="I5800" s="169">
        <f t="shared" si="1268"/>
        <v>723647.06058552873</v>
      </c>
      <c r="J5800" s="169">
        <f t="shared" si="1270"/>
        <v>673816.84561448952</v>
      </c>
      <c r="K5800" s="95"/>
      <c r="L5800" s="265">
        <f t="shared" si="1269"/>
        <v>277388.14370653027</v>
      </c>
      <c r="M5800" s="265">
        <f>$G5800*NonHospFrac+theModel!$H5800*NonHospFrac</f>
        <v>446258.9168789984</v>
      </c>
      <c r="N5800" s="266">
        <f t="shared" si="1271"/>
        <v>723647.06058552861</v>
      </c>
      <c r="O5800" s="159"/>
      <c r="P5800" s="265">
        <f t="shared" si="1272"/>
        <v>258287.24275057498</v>
      </c>
      <c r="Q5800" s="265">
        <f t="shared" si="1273"/>
        <v>446257.3622373236</v>
      </c>
      <c r="R5800" s="266">
        <f t="shared" si="1274"/>
        <v>704544.60498789861</v>
      </c>
    </row>
    <row r="5801" spans="1:18" x14ac:dyDescent="0.3">
      <c r="A5801" s="82">
        <v>5770</v>
      </c>
      <c r="B5801" s="94">
        <f t="shared" si="1263"/>
        <v>2.5357074241518068E-48</v>
      </c>
      <c r="C5801" s="179">
        <f t="shared" si="1264"/>
        <v>2.529987304910662E-48</v>
      </c>
      <c r="D5801" s="166">
        <f t="shared" si="1265"/>
        <v>2.2558277767625785E-3</v>
      </c>
      <c r="E5801" s="167">
        <f t="shared" si="1275"/>
        <v>24.291375447755232</v>
      </c>
      <c r="F5801" s="168">
        <f t="shared" si="1276"/>
        <v>13.018382099696886</v>
      </c>
      <c r="G5801" s="168">
        <f t="shared" si="1266"/>
        <v>452415.11664065585</v>
      </c>
      <c r="H5801" s="168">
        <f t="shared" si="1267"/>
        <v>271310.33852408634</v>
      </c>
      <c r="I5801" s="169">
        <f t="shared" si="1268"/>
        <v>723725.45516474219</v>
      </c>
      <c r="J5801" s="169">
        <f t="shared" si="1270"/>
        <v>673878.80960570893</v>
      </c>
      <c r="K5801" s="95"/>
      <c r="L5801" s="265">
        <f t="shared" si="1269"/>
        <v>277418.19388981588</v>
      </c>
      <c r="M5801" s="265">
        <f>$G5801*NonHospFrac+theModel!$H5801*NonHospFrac</f>
        <v>446307.26127492631</v>
      </c>
      <c r="N5801" s="266">
        <f t="shared" si="1271"/>
        <v>723725.45516474219</v>
      </c>
      <c r="O5801" s="159"/>
      <c r="P5801" s="265">
        <f t="shared" si="1272"/>
        <v>258310.99476649155</v>
      </c>
      <c r="Q5801" s="265">
        <f t="shared" si="1273"/>
        <v>446305.70663325151</v>
      </c>
      <c r="R5801" s="266">
        <f t="shared" si="1274"/>
        <v>704616.70139974309</v>
      </c>
    </row>
    <row r="5802" spans="1:18" x14ac:dyDescent="0.3">
      <c r="A5802" s="82">
        <v>5771</v>
      </c>
      <c r="B5802" s="94">
        <f t="shared" si="1263"/>
        <v>2.4883392449085958E-48</v>
      </c>
      <c r="C5802" s="179">
        <f t="shared" si="1264"/>
        <v>2.4827259801219225E-48</v>
      </c>
      <c r="D5802" s="166">
        <f t="shared" si="1265"/>
        <v>2.2558277767625785E-3</v>
      </c>
      <c r="E5802" s="167">
        <f t="shared" si="1275"/>
        <v>24.291375447755232</v>
      </c>
      <c r="F5802" s="168">
        <f t="shared" si="1276"/>
        <v>13.020637927473649</v>
      </c>
      <c r="G5802" s="168">
        <f t="shared" si="1266"/>
        <v>452493.51121986925</v>
      </c>
      <c r="H5802" s="168">
        <f t="shared" si="1267"/>
        <v>271310.33852408634</v>
      </c>
      <c r="I5802" s="169">
        <f t="shared" si="1268"/>
        <v>723803.84974395554</v>
      </c>
      <c r="J5802" s="169">
        <f t="shared" si="1270"/>
        <v>673940.77107115393</v>
      </c>
      <c r="K5802" s="95"/>
      <c r="L5802" s="265">
        <f t="shared" si="1269"/>
        <v>277448.24407310144</v>
      </c>
      <c r="M5802" s="265">
        <f>$G5802*NonHospFrac+theModel!$H5802*NonHospFrac</f>
        <v>446355.6056708541</v>
      </c>
      <c r="N5802" s="266">
        <f t="shared" si="1271"/>
        <v>723803.84974395554</v>
      </c>
      <c r="O5802" s="159"/>
      <c r="P5802" s="265">
        <f t="shared" si="1272"/>
        <v>258334.74581422913</v>
      </c>
      <c r="Q5802" s="265">
        <f t="shared" si="1273"/>
        <v>446354.0510291793</v>
      </c>
      <c r="R5802" s="266">
        <f t="shared" si="1274"/>
        <v>704688.79684340837</v>
      </c>
    </row>
    <row r="5803" spans="1:18" x14ac:dyDescent="0.3">
      <c r="A5803" s="82">
        <v>5772</v>
      </c>
      <c r="B5803" s="94">
        <f t="shared" si="1263"/>
        <v>2.4418559250081643E-48</v>
      </c>
      <c r="C5803" s="179">
        <f t="shared" si="1264"/>
        <v>2.4363475185856787E-48</v>
      </c>
      <c r="D5803" s="166">
        <f t="shared" si="1265"/>
        <v>2.2558277767625785E-3</v>
      </c>
      <c r="E5803" s="167">
        <f t="shared" si="1275"/>
        <v>24.291375447755232</v>
      </c>
      <c r="F5803" s="168">
        <f t="shared" si="1276"/>
        <v>13.022893755250411</v>
      </c>
      <c r="G5803" s="168">
        <f t="shared" si="1266"/>
        <v>452571.90579908265</v>
      </c>
      <c r="H5803" s="168">
        <f t="shared" si="1267"/>
        <v>271310.33852408634</v>
      </c>
      <c r="I5803" s="169">
        <f t="shared" si="1268"/>
        <v>723882.244323169</v>
      </c>
      <c r="J5803" s="169">
        <f t="shared" si="1270"/>
        <v>674002.73001092777</v>
      </c>
      <c r="K5803" s="95"/>
      <c r="L5803" s="265">
        <f t="shared" si="1269"/>
        <v>277478.29425638705</v>
      </c>
      <c r="M5803" s="265">
        <f>$G5803*NonHospFrac+theModel!$H5803*NonHospFrac</f>
        <v>446403.95006678195</v>
      </c>
      <c r="N5803" s="266">
        <f t="shared" si="1271"/>
        <v>723882.244323169</v>
      </c>
      <c r="O5803" s="159"/>
      <c r="P5803" s="265">
        <f t="shared" si="1272"/>
        <v>258358.49589382729</v>
      </c>
      <c r="Q5803" s="265">
        <f t="shared" si="1273"/>
        <v>446402.39542510716</v>
      </c>
      <c r="R5803" s="266">
        <f t="shared" si="1274"/>
        <v>704760.8913189345</v>
      </c>
    </row>
    <row r="5804" spans="1:18" x14ac:dyDescent="0.3">
      <c r="A5804" s="82">
        <v>5773</v>
      </c>
      <c r="B5804" s="94">
        <f t="shared" si="1263"/>
        <v>2.3962409348716054E-48</v>
      </c>
      <c r="C5804" s="179">
        <f t="shared" si="1264"/>
        <v>2.3908354280109066E-48</v>
      </c>
      <c r="D5804" s="166">
        <f t="shared" si="1265"/>
        <v>2.2558277767625785E-3</v>
      </c>
      <c r="E5804" s="167">
        <f t="shared" si="1275"/>
        <v>24.291375447755232</v>
      </c>
      <c r="F5804" s="168">
        <f t="shared" si="1276"/>
        <v>13.025149583027174</v>
      </c>
      <c r="G5804" s="168">
        <f t="shared" si="1266"/>
        <v>452650.30037829618</v>
      </c>
      <c r="H5804" s="168">
        <f t="shared" si="1267"/>
        <v>271310.33852408634</v>
      </c>
      <c r="I5804" s="169">
        <f t="shared" si="1268"/>
        <v>723960.63890238246</v>
      </c>
      <c r="J5804" s="169">
        <f t="shared" si="1270"/>
        <v>674064.68642513326</v>
      </c>
      <c r="K5804" s="95"/>
      <c r="L5804" s="265">
        <f t="shared" si="1269"/>
        <v>277508.34443967266</v>
      </c>
      <c r="M5804" s="265">
        <f>$G5804*NonHospFrac+theModel!$H5804*NonHospFrac</f>
        <v>446452.29446270986</v>
      </c>
      <c r="N5804" s="266">
        <f t="shared" si="1271"/>
        <v>723960.63890238246</v>
      </c>
      <c r="O5804" s="159"/>
      <c r="P5804" s="265">
        <f t="shared" si="1272"/>
        <v>258382.24500532547</v>
      </c>
      <c r="Q5804" s="265">
        <f t="shared" si="1273"/>
        <v>446450.73982103507</v>
      </c>
      <c r="R5804" s="266">
        <f t="shared" si="1274"/>
        <v>704832.9848263606</v>
      </c>
    </row>
    <row r="5805" spans="1:18" x14ac:dyDescent="0.3">
      <c r="A5805" s="82">
        <v>5774</v>
      </c>
      <c r="B5805" s="94">
        <f t="shared" si="1263"/>
        <v>2.3514780537001369E-48</v>
      </c>
      <c r="C5805" s="179">
        <f t="shared" si="1264"/>
        <v>2.3461735241901526E-48</v>
      </c>
      <c r="D5805" s="166">
        <f t="shared" si="1265"/>
        <v>2.2558277767625785E-3</v>
      </c>
      <c r="E5805" s="167">
        <f t="shared" si="1275"/>
        <v>24.291375447755232</v>
      </c>
      <c r="F5805" s="168">
        <f t="shared" si="1276"/>
        <v>13.027405410803937</v>
      </c>
      <c r="G5805" s="168">
        <f t="shared" si="1266"/>
        <v>452728.69495750952</v>
      </c>
      <c r="H5805" s="168">
        <f t="shared" si="1267"/>
        <v>271310.33852408634</v>
      </c>
      <c r="I5805" s="169">
        <f t="shared" si="1268"/>
        <v>724039.0334815958</v>
      </c>
      <c r="J5805" s="169">
        <f t="shared" si="1270"/>
        <v>674126.64031387318</v>
      </c>
      <c r="K5805" s="95"/>
      <c r="L5805" s="265">
        <f t="shared" si="1269"/>
        <v>277538.39462295821</v>
      </c>
      <c r="M5805" s="265">
        <f>$G5805*NonHospFrac+theModel!$H5805*NonHospFrac</f>
        <v>446500.63885863766</v>
      </c>
      <c r="N5805" s="266">
        <f t="shared" si="1271"/>
        <v>724039.0334815958</v>
      </c>
      <c r="O5805" s="159"/>
      <c r="P5805" s="265">
        <f t="shared" si="1272"/>
        <v>258405.99314876305</v>
      </c>
      <c r="Q5805" s="265">
        <f t="shared" si="1273"/>
        <v>446499.08421696286</v>
      </c>
      <c r="R5805" s="266">
        <f t="shared" si="1274"/>
        <v>704905.07736572588</v>
      </c>
    </row>
    <row r="5806" spans="1:18" x14ac:dyDescent="0.3">
      <c r="A5806" s="82">
        <v>5775</v>
      </c>
      <c r="B5806" s="94">
        <f t="shared" si="1263"/>
        <v>2.3075513637069475E-48</v>
      </c>
      <c r="C5806" s="179">
        <f t="shared" si="1264"/>
        <v>2.3023459252443909E-48</v>
      </c>
      <c r="D5806" s="166">
        <f t="shared" si="1265"/>
        <v>2.2558277767625785E-3</v>
      </c>
      <c r="E5806" s="167">
        <f t="shared" si="1275"/>
        <v>24.291375447755232</v>
      </c>
      <c r="F5806" s="168">
        <f t="shared" si="1276"/>
        <v>13.029661238580699</v>
      </c>
      <c r="G5806" s="168">
        <f t="shared" si="1266"/>
        <v>452807.08953672292</v>
      </c>
      <c r="H5806" s="168">
        <f t="shared" si="1267"/>
        <v>271310.33852408634</v>
      </c>
      <c r="I5806" s="169">
        <f t="shared" si="1268"/>
        <v>724117.42806080927</v>
      </c>
      <c r="J5806" s="169">
        <f t="shared" si="1270"/>
        <v>674188.59167725069</v>
      </c>
      <c r="K5806" s="95"/>
      <c r="L5806" s="265">
        <f t="shared" si="1269"/>
        <v>277568.44480624376</v>
      </c>
      <c r="M5806" s="265">
        <f>$G5806*NonHospFrac+theModel!$H5806*NonHospFrac</f>
        <v>446548.98325456545</v>
      </c>
      <c r="N5806" s="266">
        <f t="shared" si="1271"/>
        <v>724117.42806080915</v>
      </c>
      <c r="O5806" s="159"/>
      <c r="P5806" s="265">
        <f t="shared" si="1272"/>
        <v>258429.74032417955</v>
      </c>
      <c r="Q5806" s="265">
        <f t="shared" si="1273"/>
        <v>446547.42861289065</v>
      </c>
      <c r="R5806" s="266">
        <f t="shared" si="1274"/>
        <v>704977.16893707018</v>
      </c>
    </row>
    <row r="5807" spans="1:18" x14ac:dyDescent="0.3">
      <c r="A5807" s="82">
        <v>5776</v>
      </c>
      <c r="B5807" s="94">
        <f t="shared" si="1263"/>
        <v>2.264445244456794E-48</v>
      </c>
      <c r="C5807" s="179">
        <f t="shared" si="1264"/>
        <v>2.2593370459753903E-48</v>
      </c>
      <c r="D5807" s="166">
        <f t="shared" si="1265"/>
        <v>2.2558277767625785E-3</v>
      </c>
      <c r="E5807" s="167">
        <f t="shared" si="1275"/>
        <v>24.291375447755232</v>
      </c>
      <c r="F5807" s="168">
        <f t="shared" si="1276"/>
        <v>13.031917066357462</v>
      </c>
      <c r="G5807" s="168">
        <f t="shared" si="1266"/>
        <v>452885.48411593633</v>
      </c>
      <c r="H5807" s="168">
        <f t="shared" si="1267"/>
        <v>271310.33852408634</v>
      </c>
      <c r="I5807" s="169">
        <f t="shared" si="1268"/>
        <v>724195.82264002273</v>
      </c>
      <c r="J5807" s="169">
        <f t="shared" si="1270"/>
        <v>674250.54051536869</v>
      </c>
      <c r="K5807" s="95"/>
      <c r="L5807" s="265">
        <f t="shared" si="1269"/>
        <v>277598.49498952937</v>
      </c>
      <c r="M5807" s="265">
        <f>$G5807*NonHospFrac+theModel!$H5807*NonHospFrac</f>
        <v>446597.3276504933</v>
      </c>
      <c r="N5807" s="266">
        <f t="shared" si="1271"/>
        <v>724195.82264002273</v>
      </c>
      <c r="O5807" s="159"/>
      <c r="P5807" s="265">
        <f t="shared" si="1272"/>
        <v>258453.4865316145</v>
      </c>
      <c r="Q5807" s="265">
        <f t="shared" si="1273"/>
        <v>446595.77300881851</v>
      </c>
      <c r="R5807" s="266">
        <f t="shared" si="1274"/>
        <v>705049.25954043306</v>
      </c>
    </row>
    <row r="5808" spans="1:18" x14ac:dyDescent="0.3">
      <c r="A5808" s="82">
        <v>5777</v>
      </c>
      <c r="B5808" s="94">
        <f t="shared" si="1263"/>
        <v>2.2221443673113379E-48</v>
      </c>
      <c r="C5808" s="179">
        <f t="shared" si="1264"/>
        <v>2.2171315923235805E-48</v>
      </c>
      <c r="D5808" s="166">
        <f t="shared" si="1265"/>
        <v>2.2558277767625785E-3</v>
      </c>
      <c r="E5808" s="167">
        <f t="shared" si="1275"/>
        <v>24.291375447755232</v>
      </c>
      <c r="F5808" s="168">
        <f t="shared" si="1276"/>
        <v>13.034172894134224</v>
      </c>
      <c r="G5808" s="168">
        <f t="shared" si="1266"/>
        <v>452963.87869514985</v>
      </c>
      <c r="H5808" s="168">
        <f t="shared" si="1267"/>
        <v>271310.33852408634</v>
      </c>
      <c r="I5808" s="169">
        <f t="shared" si="1268"/>
        <v>724274.21721923619</v>
      </c>
      <c r="J5808" s="169">
        <f t="shared" si="1270"/>
        <v>674312.48682833009</v>
      </c>
      <c r="K5808" s="95"/>
      <c r="L5808" s="265">
        <f t="shared" si="1269"/>
        <v>277628.54517281498</v>
      </c>
      <c r="M5808" s="265">
        <f>$G5808*NonHospFrac+theModel!$H5808*NonHospFrac</f>
        <v>446645.67204642121</v>
      </c>
      <c r="N5808" s="266">
        <f t="shared" si="1271"/>
        <v>724274.21721923619</v>
      </c>
      <c r="O5808" s="159"/>
      <c r="P5808" s="265">
        <f t="shared" si="1272"/>
        <v>258477.23177110727</v>
      </c>
      <c r="Q5808" s="265">
        <f t="shared" si="1273"/>
        <v>446644.11740474642</v>
      </c>
      <c r="R5808" s="266">
        <f t="shared" si="1274"/>
        <v>705121.34917585365</v>
      </c>
    </row>
    <row r="5809" spans="1:18" x14ac:dyDescent="0.3">
      <c r="A5809" s="82">
        <v>5778</v>
      </c>
      <c r="B5809" s="94">
        <f t="shared" si="1263"/>
        <v>2.1806336899782443E-48</v>
      </c>
      <c r="C5809" s="179">
        <f t="shared" si="1264"/>
        <v>2.1757145559294473E-48</v>
      </c>
      <c r="D5809" s="166">
        <f t="shared" si="1265"/>
        <v>2.2558277767625785E-3</v>
      </c>
      <c r="E5809" s="167">
        <f t="shared" si="1275"/>
        <v>24.291375447755232</v>
      </c>
      <c r="F5809" s="168">
        <f t="shared" si="1276"/>
        <v>13.036428721910987</v>
      </c>
      <c r="G5809" s="168">
        <f t="shared" si="1266"/>
        <v>453042.27327436319</v>
      </c>
      <c r="H5809" s="168">
        <f t="shared" si="1267"/>
        <v>271310.33852408634</v>
      </c>
      <c r="I5809" s="169">
        <f t="shared" si="1268"/>
        <v>724352.61179844954</v>
      </c>
      <c r="J5809" s="169">
        <f t="shared" si="1270"/>
        <v>674374.43061623781</v>
      </c>
      <c r="K5809" s="95"/>
      <c r="L5809" s="265">
        <f t="shared" si="1269"/>
        <v>277658.59535610047</v>
      </c>
      <c r="M5809" s="265">
        <f>$G5809*NonHospFrac+theModel!$H5809*NonHospFrac</f>
        <v>446694.01644234901</v>
      </c>
      <c r="N5809" s="266">
        <f t="shared" si="1271"/>
        <v>724352.61179844942</v>
      </c>
      <c r="O5809" s="159"/>
      <c r="P5809" s="265">
        <f t="shared" si="1272"/>
        <v>258500.97604269724</v>
      </c>
      <c r="Q5809" s="265">
        <f t="shared" si="1273"/>
        <v>446692.46180067421</v>
      </c>
      <c r="R5809" s="266">
        <f t="shared" si="1274"/>
        <v>705193.43784337142</v>
      </c>
    </row>
    <row r="5810" spans="1:18" x14ac:dyDescent="0.3">
      <c r="A5810" s="82">
        <v>5779</v>
      </c>
      <c r="B5810" s="94">
        <f t="shared" si="1263"/>
        <v>2.1398984511621077E-48</v>
      </c>
      <c r="C5810" s="179">
        <f t="shared" si="1264"/>
        <v>2.1350712087965249E-48</v>
      </c>
      <c r="D5810" s="166">
        <f t="shared" si="1265"/>
        <v>2.2558277767625785E-3</v>
      </c>
      <c r="E5810" s="167">
        <f t="shared" si="1275"/>
        <v>24.291375447755232</v>
      </c>
      <c r="F5810" s="168">
        <f t="shared" si="1276"/>
        <v>13.038684549687749</v>
      </c>
      <c r="G5810" s="168">
        <f t="shared" si="1266"/>
        <v>453120.6678535766</v>
      </c>
      <c r="H5810" s="168">
        <f t="shared" si="1267"/>
        <v>271310.33852408634</v>
      </c>
      <c r="I5810" s="169">
        <f t="shared" si="1268"/>
        <v>724431.006377663</v>
      </c>
      <c r="J5810" s="169">
        <f t="shared" si="1270"/>
        <v>674436.37187919486</v>
      </c>
      <c r="K5810" s="95"/>
      <c r="L5810" s="265">
        <f t="shared" si="1269"/>
        <v>277688.64553938608</v>
      </c>
      <c r="M5810" s="265">
        <f>$G5810*NonHospFrac+theModel!$H5810*NonHospFrac</f>
        <v>446742.36083827686</v>
      </c>
      <c r="N5810" s="266">
        <f t="shared" si="1271"/>
        <v>724431.006377663</v>
      </c>
      <c r="O5810" s="159"/>
      <c r="P5810" s="265">
        <f t="shared" si="1272"/>
        <v>258524.71934642404</v>
      </c>
      <c r="Q5810" s="265">
        <f t="shared" si="1273"/>
        <v>446740.80619660206</v>
      </c>
      <c r="R5810" s="266">
        <f t="shared" si="1274"/>
        <v>705265.52554302616</v>
      </c>
    </row>
    <row r="5811" spans="1:18" x14ac:dyDescent="0.3">
      <c r="A5811" s="82">
        <v>5780</v>
      </c>
      <c r="B5811" s="94">
        <f t="shared" si="1263"/>
        <v>2.0999241653152998E-48</v>
      </c>
      <c r="C5811" s="179">
        <f t="shared" si="1264"/>
        <v>2.0951870980540865E-48</v>
      </c>
      <c r="D5811" s="166">
        <f t="shared" si="1265"/>
        <v>2.2558277767625785E-3</v>
      </c>
      <c r="E5811" s="167">
        <f t="shared" si="1275"/>
        <v>24.291375447755232</v>
      </c>
      <c r="F5811" s="168">
        <f t="shared" si="1276"/>
        <v>13.040940377464512</v>
      </c>
      <c r="G5811" s="168">
        <f t="shared" si="1266"/>
        <v>453199.06243279006</v>
      </c>
      <c r="H5811" s="168">
        <f t="shared" si="1267"/>
        <v>271310.33852408634</v>
      </c>
      <c r="I5811" s="169">
        <f t="shared" si="1268"/>
        <v>724509.40095687634</v>
      </c>
      <c r="J5811" s="169">
        <f t="shared" si="1270"/>
        <v>674498.31061730394</v>
      </c>
      <c r="K5811" s="95"/>
      <c r="L5811" s="265">
        <f t="shared" si="1269"/>
        <v>277718.69572267169</v>
      </c>
      <c r="M5811" s="265">
        <f>$G5811*NonHospFrac+theModel!$H5811*NonHospFrac</f>
        <v>446790.70523420471</v>
      </c>
      <c r="N5811" s="266">
        <f t="shared" si="1271"/>
        <v>724509.40095687634</v>
      </c>
      <c r="O5811" s="159"/>
      <c r="P5811" s="265">
        <f t="shared" si="1272"/>
        <v>258548.46168232703</v>
      </c>
      <c r="Q5811" s="265">
        <f t="shared" si="1273"/>
        <v>446789.15059252991</v>
      </c>
      <c r="R5811" s="266">
        <f t="shared" si="1274"/>
        <v>705337.61227485701</v>
      </c>
    </row>
    <row r="5812" spans="1:18" x14ac:dyDescent="0.3">
      <c r="A5812" s="82">
        <v>5781</v>
      </c>
      <c r="B5812" s="94">
        <f t="shared" si="1263"/>
        <v>2.0606966174869048E-48</v>
      </c>
      <c r="C5812" s="179">
        <f t="shared" si="1264"/>
        <v>2.0560480408176973E-48</v>
      </c>
      <c r="D5812" s="166">
        <f t="shared" si="1265"/>
        <v>2.2558277767625785E-3</v>
      </c>
      <c r="E5812" s="167">
        <f t="shared" si="1275"/>
        <v>24.291375447755232</v>
      </c>
      <c r="F5812" s="168">
        <f t="shared" si="1276"/>
        <v>13.043196205241275</v>
      </c>
      <c r="G5812" s="168">
        <f t="shared" si="1266"/>
        <v>453277.45701200352</v>
      </c>
      <c r="H5812" s="168">
        <f t="shared" si="1267"/>
        <v>271310.33852408634</v>
      </c>
      <c r="I5812" s="169">
        <f t="shared" si="1268"/>
        <v>724587.79553608992</v>
      </c>
      <c r="J5812" s="169">
        <f t="shared" si="1270"/>
        <v>674560.2468306683</v>
      </c>
      <c r="K5812" s="95"/>
      <c r="L5812" s="265">
        <f t="shared" si="1269"/>
        <v>277748.7459059573</v>
      </c>
      <c r="M5812" s="265">
        <f>$G5812*NonHospFrac+theModel!$H5812*NonHospFrac</f>
        <v>446839.04963013256</v>
      </c>
      <c r="N5812" s="266">
        <f t="shared" si="1271"/>
        <v>724587.79553608992</v>
      </c>
      <c r="O5812" s="159"/>
      <c r="P5812" s="265">
        <f t="shared" si="1272"/>
        <v>258572.20305044568</v>
      </c>
      <c r="Q5812" s="265">
        <f t="shared" si="1273"/>
        <v>446837.49498845777</v>
      </c>
      <c r="R5812" s="266">
        <f t="shared" si="1274"/>
        <v>705409.69803890341</v>
      </c>
    </row>
    <row r="5813" spans="1:18" x14ac:dyDescent="0.3">
      <c r="A5813" s="82">
        <v>5782</v>
      </c>
      <c r="B5813" s="94">
        <f t="shared" si="1263"/>
        <v>2.022201858267701E-48</v>
      </c>
      <c r="C5813" s="179">
        <f t="shared" si="1264"/>
        <v>2.0176401191455997E-48</v>
      </c>
      <c r="D5813" s="166">
        <f t="shared" si="1265"/>
        <v>2.2558277767625785E-3</v>
      </c>
      <c r="E5813" s="167">
        <f t="shared" si="1275"/>
        <v>24.291375447755232</v>
      </c>
      <c r="F5813" s="168">
        <f t="shared" si="1276"/>
        <v>13.045452033018037</v>
      </c>
      <c r="G5813" s="168">
        <f t="shared" si="1266"/>
        <v>453355.85159121687</v>
      </c>
      <c r="H5813" s="168">
        <f t="shared" si="1267"/>
        <v>271310.33852408634</v>
      </c>
      <c r="I5813" s="169">
        <f t="shared" si="1268"/>
        <v>724666.19011530327</v>
      </c>
      <c r="J5813" s="169">
        <f t="shared" si="1270"/>
        <v>674622.1805193905</v>
      </c>
      <c r="K5813" s="95"/>
      <c r="L5813" s="265">
        <f t="shared" si="1269"/>
        <v>277778.79608924279</v>
      </c>
      <c r="M5813" s="265">
        <f>$G5813*NonHospFrac+theModel!$H5813*NonHospFrac</f>
        <v>446887.39402606036</v>
      </c>
      <c r="N5813" s="266">
        <f t="shared" si="1271"/>
        <v>724666.19011530315</v>
      </c>
      <c r="O5813" s="159"/>
      <c r="P5813" s="265">
        <f t="shared" si="1272"/>
        <v>258595.94345081932</v>
      </c>
      <c r="Q5813" s="265">
        <f t="shared" si="1273"/>
        <v>446885.83938438556</v>
      </c>
      <c r="R5813" s="266">
        <f t="shared" si="1274"/>
        <v>705481.78283520485</v>
      </c>
    </row>
    <row r="5814" spans="1:18" x14ac:dyDescent="0.3">
      <c r="A5814" s="82">
        <v>5783</v>
      </c>
      <c r="B5814" s="94">
        <f t="shared" si="1263"/>
        <v>1.98442619883004E-48</v>
      </c>
      <c r="C5814" s="179">
        <f t="shared" si="1264"/>
        <v>1.9799496750897838E-48</v>
      </c>
      <c r="D5814" s="166">
        <f t="shared" si="1265"/>
        <v>2.2558277767625785E-3</v>
      </c>
      <c r="E5814" s="167">
        <f t="shared" si="1275"/>
        <v>24.291375447755232</v>
      </c>
      <c r="F5814" s="168">
        <f t="shared" si="1276"/>
        <v>13.0477078607948</v>
      </c>
      <c r="G5814" s="168">
        <f t="shared" si="1266"/>
        <v>453434.24617043027</v>
      </c>
      <c r="H5814" s="168">
        <f t="shared" si="1267"/>
        <v>271310.33852408634</v>
      </c>
      <c r="I5814" s="169">
        <f t="shared" si="1268"/>
        <v>724744.58469451661</v>
      </c>
      <c r="J5814" s="169">
        <f t="shared" si="1270"/>
        <v>674684.11168357369</v>
      </c>
      <c r="K5814" s="95"/>
      <c r="L5814" s="265">
        <f t="shared" si="1269"/>
        <v>277808.8462725284</v>
      </c>
      <c r="M5814" s="265">
        <f>$G5814*NonHospFrac+theModel!$H5814*NonHospFrac</f>
        <v>446935.73842198821</v>
      </c>
      <c r="N5814" s="266">
        <f t="shared" si="1271"/>
        <v>724744.58469451661</v>
      </c>
      <c r="O5814" s="159"/>
      <c r="P5814" s="265">
        <f t="shared" si="1272"/>
        <v>258619.68288348761</v>
      </c>
      <c r="Q5814" s="265">
        <f t="shared" si="1273"/>
        <v>446934.18378031341</v>
      </c>
      <c r="R5814" s="266">
        <f t="shared" si="1274"/>
        <v>705553.86666380102</v>
      </c>
    </row>
    <row r="5815" spans="1:18" x14ac:dyDescent="0.3">
      <c r="A5815" s="82">
        <v>5784</v>
      </c>
      <c r="B5815" s="94">
        <f t="shared" si="1263"/>
        <v>1.9473562060596326E-48</v>
      </c>
      <c r="C5815" s="179">
        <f t="shared" si="1264"/>
        <v>1.9429633058387522E-48</v>
      </c>
      <c r="D5815" s="166">
        <f t="shared" si="1265"/>
        <v>2.2558277767625785E-3</v>
      </c>
      <c r="E5815" s="167">
        <f t="shared" si="1275"/>
        <v>24.291375447755232</v>
      </c>
      <c r="F5815" s="168">
        <f t="shared" si="1276"/>
        <v>13.049963688571562</v>
      </c>
      <c r="G5815" s="168">
        <f t="shared" si="1266"/>
        <v>453512.64074964373</v>
      </c>
      <c r="H5815" s="168">
        <f t="shared" si="1267"/>
        <v>271310.33852408634</v>
      </c>
      <c r="I5815" s="169">
        <f t="shared" si="1268"/>
        <v>724822.97927373007</v>
      </c>
      <c r="J5815" s="169">
        <f t="shared" si="1270"/>
        <v>674746.04032332078</v>
      </c>
      <c r="K5815" s="95"/>
      <c r="L5815" s="265">
        <f t="shared" si="1269"/>
        <v>277838.89645581401</v>
      </c>
      <c r="M5815" s="265">
        <f>$G5815*NonHospFrac+theModel!$H5815*NonHospFrac</f>
        <v>446984.08281791606</v>
      </c>
      <c r="N5815" s="266">
        <f t="shared" si="1271"/>
        <v>724822.97927373007</v>
      </c>
      <c r="O5815" s="159"/>
      <c r="P5815" s="265">
        <f t="shared" si="1272"/>
        <v>258643.42134848988</v>
      </c>
      <c r="Q5815" s="265">
        <f t="shared" si="1273"/>
        <v>446982.52817624126</v>
      </c>
      <c r="R5815" s="266">
        <f t="shared" si="1274"/>
        <v>705625.94952473114</v>
      </c>
    </row>
    <row r="5816" spans="1:18" x14ac:dyDescent="0.3">
      <c r="A5816" s="82">
        <v>5785</v>
      </c>
      <c r="B5816" s="94">
        <f t="shared" si="1263"/>
        <v>1.9109786977791579E-48</v>
      </c>
      <c r="C5816" s="179">
        <f t="shared" si="1264"/>
        <v>1.9066678589519061E-48</v>
      </c>
      <c r="D5816" s="166">
        <f t="shared" si="1265"/>
        <v>2.2558277767625785E-3</v>
      </c>
      <c r="E5816" s="167">
        <f t="shared" si="1275"/>
        <v>24.291375447755232</v>
      </c>
      <c r="F5816" s="168">
        <f t="shared" si="1276"/>
        <v>13.052219516348325</v>
      </c>
      <c r="G5816" s="168">
        <f t="shared" si="1266"/>
        <v>453591.03532885719</v>
      </c>
      <c r="H5816" s="168">
        <f t="shared" si="1267"/>
        <v>271310.33852408634</v>
      </c>
      <c r="I5816" s="169">
        <f t="shared" si="1268"/>
        <v>724901.37385294354</v>
      </c>
      <c r="J5816" s="169">
        <f t="shared" si="1270"/>
        <v>674807.96643873455</v>
      </c>
      <c r="K5816" s="95"/>
      <c r="L5816" s="265">
        <f t="shared" si="1269"/>
        <v>277868.94663909957</v>
      </c>
      <c r="M5816" s="265">
        <f>$G5816*NonHospFrac+theModel!$H5816*NonHospFrac</f>
        <v>447032.42721384391</v>
      </c>
      <c r="N5816" s="266">
        <f t="shared" si="1271"/>
        <v>724901.37385294354</v>
      </c>
      <c r="O5816" s="159"/>
      <c r="P5816" s="265">
        <f t="shared" si="1272"/>
        <v>258667.15884586555</v>
      </c>
      <c r="Q5816" s="265">
        <f t="shared" si="1273"/>
        <v>447030.87257216912</v>
      </c>
      <c r="R5816" s="266">
        <f t="shared" si="1274"/>
        <v>705698.03141803469</v>
      </c>
    </row>
    <row r="5817" spans="1:18" x14ac:dyDescent="0.3">
      <c r="A5817" s="82">
        <v>5786</v>
      </c>
      <c r="B5817" s="94">
        <f t="shared" si="1263"/>
        <v>1.8752807380602019E-48</v>
      </c>
      <c r="C5817" s="179">
        <f t="shared" si="1264"/>
        <v>1.8710504276820579E-48</v>
      </c>
      <c r="D5817" s="166">
        <f t="shared" si="1265"/>
        <v>2.2558277767625785E-3</v>
      </c>
      <c r="E5817" s="167">
        <f t="shared" si="1275"/>
        <v>24.291375447755232</v>
      </c>
      <c r="F5817" s="168">
        <f t="shared" si="1276"/>
        <v>13.054475344125088</v>
      </c>
      <c r="G5817" s="168">
        <f t="shared" si="1266"/>
        <v>453669.42990807054</v>
      </c>
      <c r="H5817" s="168">
        <f t="shared" si="1267"/>
        <v>271310.33852408634</v>
      </c>
      <c r="I5817" s="169">
        <f t="shared" si="1268"/>
        <v>724979.76843215688</v>
      </c>
      <c r="J5817" s="169">
        <f t="shared" si="1270"/>
        <v>674869.89002991782</v>
      </c>
      <c r="K5817" s="95"/>
      <c r="L5817" s="265">
        <f t="shared" si="1269"/>
        <v>277898.99682238512</v>
      </c>
      <c r="M5817" s="265">
        <f>$G5817*NonHospFrac+theModel!$H5817*NonHospFrac</f>
        <v>447080.77160977171</v>
      </c>
      <c r="N5817" s="266">
        <f t="shared" si="1271"/>
        <v>724979.76843215688</v>
      </c>
      <c r="O5817" s="159"/>
      <c r="P5817" s="265">
        <f t="shared" si="1272"/>
        <v>258690.8953756541</v>
      </c>
      <c r="Q5817" s="265">
        <f t="shared" si="1273"/>
        <v>447079.21696809691</v>
      </c>
      <c r="R5817" s="266">
        <f t="shared" si="1274"/>
        <v>705770.11234375101</v>
      </c>
    </row>
    <row r="5818" spans="1:18" x14ac:dyDescent="0.3">
      <c r="A5818" s="82">
        <v>5787</v>
      </c>
      <c r="B5818" s="94">
        <f t="shared" si="1263"/>
        <v>1.8402496326236492E-48</v>
      </c>
      <c r="C5818" s="179">
        <f t="shared" si="1264"/>
        <v>1.8360983463861997E-48</v>
      </c>
      <c r="D5818" s="166">
        <f t="shared" si="1265"/>
        <v>2.2558277767625785E-3</v>
      </c>
      <c r="E5818" s="167">
        <f t="shared" si="1275"/>
        <v>24.291375447755232</v>
      </c>
      <c r="F5818" s="168">
        <f t="shared" si="1276"/>
        <v>13.05673117190185</v>
      </c>
      <c r="G5818" s="168">
        <f t="shared" si="1266"/>
        <v>453747.824487284</v>
      </c>
      <c r="H5818" s="168">
        <f t="shared" si="1267"/>
        <v>271310.33852408634</v>
      </c>
      <c r="I5818" s="169">
        <f t="shared" si="1268"/>
        <v>725058.16301137034</v>
      </c>
      <c r="J5818" s="169">
        <f t="shared" si="1270"/>
        <v>674931.81109697372</v>
      </c>
      <c r="K5818" s="95"/>
      <c r="L5818" s="265">
        <f t="shared" si="1269"/>
        <v>277929.04700567073</v>
      </c>
      <c r="M5818" s="265">
        <f>$G5818*NonHospFrac+theModel!$H5818*NonHospFrac</f>
        <v>447129.11600569962</v>
      </c>
      <c r="N5818" s="266">
        <f t="shared" si="1271"/>
        <v>725058.16301137034</v>
      </c>
      <c r="O5818" s="159"/>
      <c r="P5818" s="265">
        <f t="shared" si="1272"/>
        <v>258714.63093789501</v>
      </c>
      <c r="Q5818" s="265">
        <f t="shared" si="1273"/>
        <v>447127.56136402482</v>
      </c>
      <c r="R5818" s="266">
        <f t="shared" si="1274"/>
        <v>705842.1923019198</v>
      </c>
    </row>
    <row r="5819" spans="1:18" x14ac:dyDescent="0.3">
      <c r="A5819" s="82">
        <v>5788</v>
      </c>
      <c r="B5819" s="94">
        <f t="shared" si="1263"/>
        <v>1.805872924325138E-48</v>
      </c>
      <c r="C5819" s="179">
        <f t="shared" si="1264"/>
        <v>1.8017991860211419E-48</v>
      </c>
      <c r="D5819" s="166">
        <f t="shared" si="1265"/>
        <v>2.2558277767625785E-3</v>
      </c>
      <c r="E5819" s="167">
        <f t="shared" si="1275"/>
        <v>24.291375447755232</v>
      </c>
      <c r="F5819" s="168">
        <f t="shared" si="1276"/>
        <v>13.058986999678613</v>
      </c>
      <c r="G5819" s="168">
        <f t="shared" si="1266"/>
        <v>453826.2190664974</v>
      </c>
      <c r="H5819" s="168">
        <f t="shared" si="1267"/>
        <v>271310.33852408634</v>
      </c>
      <c r="I5819" s="169">
        <f t="shared" si="1268"/>
        <v>725136.5575905838</v>
      </c>
      <c r="J5819" s="169">
        <f t="shared" si="1270"/>
        <v>674993.72964000504</v>
      </c>
      <c r="K5819" s="95"/>
      <c r="L5819" s="265">
        <f t="shared" si="1269"/>
        <v>277959.09718895628</v>
      </c>
      <c r="M5819" s="265">
        <f>$G5819*NonHospFrac+theModel!$H5819*NonHospFrac</f>
        <v>447177.46040162741</v>
      </c>
      <c r="N5819" s="266">
        <f t="shared" si="1271"/>
        <v>725136.55759058369</v>
      </c>
      <c r="O5819" s="159"/>
      <c r="P5819" s="265">
        <f t="shared" si="1272"/>
        <v>258738.36553262762</v>
      </c>
      <c r="Q5819" s="265">
        <f t="shared" si="1273"/>
        <v>447175.90575995261</v>
      </c>
      <c r="R5819" s="266">
        <f t="shared" si="1274"/>
        <v>705914.27129258029</v>
      </c>
    </row>
    <row r="5820" spans="1:18" x14ac:dyDescent="0.3">
      <c r="A5820" s="82">
        <v>5789</v>
      </c>
      <c r="B5820" s="94">
        <f t="shared" si="1263"/>
        <v>1.7721383887256913E-48</v>
      </c>
      <c r="C5820" s="179">
        <f t="shared" si="1264"/>
        <v>1.7681407497241364E-48</v>
      </c>
      <c r="D5820" s="166">
        <f t="shared" si="1265"/>
        <v>2.2558277767625785E-3</v>
      </c>
      <c r="E5820" s="167">
        <f t="shared" si="1275"/>
        <v>24.291375447755232</v>
      </c>
      <c r="F5820" s="168">
        <f t="shared" si="1276"/>
        <v>13.061242827455375</v>
      </c>
      <c r="G5820" s="168">
        <f t="shared" si="1266"/>
        <v>453904.61364571092</v>
      </c>
      <c r="H5820" s="168">
        <f t="shared" si="1267"/>
        <v>271310.33852408634</v>
      </c>
      <c r="I5820" s="169">
        <f t="shared" si="1268"/>
        <v>725214.95216979727</v>
      </c>
      <c r="J5820" s="169">
        <f t="shared" si="1270"/>
        <v>675055.6456591147</v>
      </c>
      <c r="K5820" s="95"/>
      <c r="L5820" s="265">
        <f t="shared" si="1269"/>
        <v>277989.14737224195</v>
      </c>
      <c r="M5820" s="265">
        <f>$G5820*NonHospFrac+theModel!$H5820*NonHospFrac</f>
        <v>447225.80479755532</v>
      </c>
      <c r="N5820" s="266">
        <f t="shared" si="1271"/>
        <v>725214.95216979727</v>
      </c>
      <c r="O5820" s="159"/>
      <c r="P5820" s="265">
        <f t="shared" si="1272"/>
        <v>258762.09915989154</v>
      </c>
      <c r="Q5820" s="265">
        <f t="shared" si="1273"/>
        <v>447224.25015588052</v>
      </c>
      <c r="R5820" s="266">
        <f t="shared" si="1274"/>
        <v>705986.34931577207</v>
      </c>
    </row>
    <row r="5821" spans="1:18" x14ac:dyDescent="0.3">
      <c r="A5821" s="82">
        <v>5790</v>
      </c>
      <c r="B5821" s="94">
        <f t="shared" si="1263"/>
        <v>1.7390340297442621E-48</v>
      </c>
      <c r="C5821" s="179">
        <f t="shared" si="1264"/>
        <v>1.7351110684752296E-48</v>
      </c>
      <c r="D5821" s="166">
        <f t="shared" si="1265"/>
        <v>2.2558277767625785E-3</v>
      </c>
      <c r="E5821" s="167">
        <f t="shared" si="1275"/>
        <v>24.291375447755232</v>
      </c>
      <c r="F5821" s="168">
        <f t="shared" si="1276"/>
        <v>13.063498655232138</v>
      </c>
      <c r="G5821" s="168">
        <f t="shared" si="1266"/>
        <v>453983.00822492433</v>
      </c>
      <c r="H5821" s="168">
        <f t="shared" si="1267"/>
        <v>271310.33852408634</v>
      </c>
      <c r="I5821" s="169">
        <f t="shared" si="1268"/>
        <v>725293.34674901073</v>
      </c>
      <c r="J5821" s="169">
        <f t="shared" si="1270"/>
        <v>675117.55915440549</v>
      </c>
      <c r="K5821" s="95"/>
      <c r="L5821" s="265">
        <f t="shared" si="1269"/>
        <v>278019.19755552744</v>
      </c>
      <c r="M5821" s="265">
        <f>$G5821*NonHospFrac+theModel!$H5821*NonHospFrac</f>
        <v>447274.14919348317</v>
      </c>
      <c r="N5821" s="266">
        <f t="shared" si="1271"/>
        <v>725293.34674901061</v>
      </c>
      <c r="O5821" s="159"/>
      <c r="P5821" s="265">
        <f t="shared" si="1272"/>
        <v>258785.83181972595</v>
      </c>
      <c r="Q5821" s="265">
        <f t="shared" si="1273"/>
        <v>447272.59455180838</v>
      </c>
      <c r="R5821" s="266">
        <f t="shared" si="1274"/>
        <v>706058.42637153435</v>
      </c>
    </row>
    <row r="5822" spans="1:18" x14ac:dyDescent="0.3">
      <c r="A5822" s="82">
        <v>5791</v>
      </c>
      <c r="B5822" s="94">
        <f t="shared" si="1263"/>
        <v>1.7065480753923071E-48</v>
      </c>
      <c r="C5822" s="179">
        <f t="shared" si="1264"/>
        <v>1.7026983968414564E-48</v>
      </c>
      <c r="D5822" s="166">
        <f t="shared" si="1265"/>
        <v>2.2558277767625785E-3</v>
      </c>
      <c r="E5822" s="167">
        <f t="shared" si="1275"/>
        <v>24.291375447755232</v>
      </c>
      <c r="F5822" s="168">
        <f t="shared" si="1276"/>
        <v>13.065754483008901</v>
      </c>
      <c r="G5822" s="168">
        <f t="shared" si="1266"/>
        <v>454061.40280413767</v>
      </c>
      <c r="H5822" s="168">
        <f t="shared" si="1267"/>
        <v>271310.33852408634</v>
      </c>
      <c r="I5822" s="169">
        <f t="shared" si="1268"/>
        <v>725371.74132822407</v>
      </c>
      <c r="J5822" s="169">
        <f t="shared" si="1270"/>
        <v>675179.47012598021</v>
      </c>
      <c r="K5822" s="95"/>
      <c r="L5822" s="265">
        <f t="shared" si="1269"/>
        <v>278049.24773881305</v>
      </c>
      <c r="M5822" s="265">
        <f>$G5822*NonHospFrac+theModel!$H5822*NonHospFrac</f>
        <v>447322.49358941097</v>
      </c>
      <c r="N5822" s="266">
        <f t="shared" si="1271"/>
        <v>725371.74132822407</v>
      </c>
      <c r="O5822" s="159"/>
      <c r="P5822" s="265">
        <f t="shared" si="1272"/>
        <v>258809.56351217051</v>
      </c>
      <c r="Q5822" s="265">
        <f t="shared" si="1273"/>
        <v>447320.93894773617</v>
      </c>
      <c r="R5822" s="266">
        <f t="shared" si="1274"/>
        <v>706130.50245990674</v>
      </c>
    </row>
    <row r="5823" spans="1:18" x14ac:dyDescent="0.3">
      <c r="A5823" s="82">
        <v>5792</v>
      </c>
      <c r="B5823" s="94">
        <f t="shared" si="1263"/>
        <v>1.6746689735872638E-48</v>
      </c>
      <c r="C5823" s="179">
        <f t="shared" si="1264"/>
        <v>1.6708912087997631E-48</v>
      </c>
      <c r="D5823" s="166">
        <f t="shared" si="1265"/>
        <v>2.2558277767625785E-3</v>
      </c>
      <c r="E5823" s="167">
        <f t="shared" si="1275"/>
        <v>24.291375447755232</v>
      </c>
      <c r="F5823" s="168">
        <f t="shared" si="1276"/>
        <v>13.068010310785663</v>
      </c>
      <c r="G5823" s="168">
        <f t="shared" si="1266"/>
        <v>454139.79738335108</v>
      </c>
      <c r="H5823" s="168">
        <f t="shared" si="1267"/>
        <v>271310.33852408634</v>
      </c>
      <c r="I5823" s="169">
        <f t="shared" si="1268"/>
        <v>725450.13590743742</v>
      </c>
      <c r="J5823" s="169">
        <f t="shared" si="1270"/>
        <v>675241.37857394188</v>
      </c>
      <c r="K5823" s="95"/>
      <c r="L5823" s="265">
        <f t="shared" si="1269"/>
        <v>278079.2979220986</v>
      </c>
      <c r="M5823" s="265">
        <f>$G5823*NonHospFrac+theModel!$H5823*NonHospFrac</f>
        <v>447370.83798533882</v>
      </c>
      <c r="N5823" s="266">
        <f t="shared" si="1271"/>
        <v>725450.13590743742</v>
      </c>
      <c r="O5823" s="159"/>
      <c r="P5823" s="265">
        <f t="shared" si="1272"/>
        <v>258833.29423726452</v>
      </c>
      <c r="Q5823" s="265">
        <f t="shared" si="1273"/>
        <v>447369.28334366402</v>
      </c>
      <c r="R5823" s="266">
        <f t="shared" si="1274"/>
        <v>706202.57758092857</v>
      </c>
    </row>
    <row r="5824" spans="1:18" x14ac:dyDescent="0.3">
      <c r="A5824" s="82">
        <v>5793</v>
      </c>
      <c r="B5824" s="94">
        <f t="shared" si="1263"/>
        <v>1.6433853880448738E-48</v>
      </c>
      <c r="C5824" s="179">
        <f t="shared" si="1264"/>
        <v>1.6396781936385965E-48</v>
      </c>
      <c r="D5824" s="166">
        <f t="shared" si="1265"/>
        <v>2.2558277767625785E-3</v>
      </c>
      <c r="E5824" s="167">
        <f t="shared" si="1275"/>
        <v>24.291375447755232</v>
      </c>
      <c r="F5824" s="168">
        <f t="shared" si="1276"/>
        <v>13.070266138562426</v>
      </c>
      <c r="G5824" s="168">
        <f t="shared" si="1266"/>
        <v>454218.19196256448</v>
      </c>
      <c r="H5824" s="168">
        <f t="shared" si="1267"/>
        <v>271310.33852408634</v>
      </c>
      <c r="I5824" s="169">
        <f t="shared" si="1268"/>
        <v>725528.53048665076</v>
      </c>
      <c r="J5824" s="169">
        <f t="shared" si="1270"/>
        <v>675303.2844983933</v>
      </c>
      <c r="K5824" s="95"/>
      <c r="L5824" s="265">
        <f t="shared" si="1269"/>
        <v>278109.34810538415</v>
      </c>
      <c r="M5824" s="265">
        <f>$G5824*NonHospFrac+theModel!$H5824*NonHospFrac</f>
        <v>447419.18238126661</v>
      </c>
      <c r="N5824" s="266">
        <f t="shared" si="1271"/>
        <v>725528.53048665076</v>
      </c>
      <c r="O5824" s="159"/>
      <c r="P5824" s="265">
        <f t="shared" si="1272"/>
        <v>258857.02399504746</v>
      </c>
      <c r="Q5824" s="265">
        <f t="shared" si="1273"/>
        <v>447417.62773959182</v>
      </c>
      <c r="R5824" s="266">
        <f t="shared" si="1274"/>
        <v>706274.65173463931</v>
      </c>
    </row>
    <row r="5825" spans="1:18" x14ac:dyDescent="0.3">
      <c r="A5825" s="82">
        <v>5794</v>
      </c>
      <c r="B5825" s="94">
        <f t="shared" si="1263"/>
        <v>1.6126861942478519E-48</v>
      </c>
      <c r="C5825" s="179">
        <f t="shared" si="1264"/>
        <v>1.609048251935666E-48</v>
      </c>
      <c r="D5825" s="166">
        <f t="shared" si="1265"/>
        <v>2.2558277767625785E-3</v>
      </c>
      <c r="E5825" s="167">
        <f t="shared" si="1275"/>
        <v>24.291375447755232</v>
      </c>
      <c r="F5825" s="168">
        <f t="shared" si="1276"/>
        <v>13.072521966339188</v>
      </c>
      <c r="G5825" s="168">
        <f t="shared" si="1266"/>
        <v>454296.586541778</v>
      </c>
      <c r="H5825" s="168">
        <f t="shared" si="1267"/>
        <v>271310.33852408634</v>
      </c>
      <c r="I5825" s="169">
        <f t="shared" si="1268"/>
        <v>725606.92506586434</v>
      </c>
      <c r="J5825" s="169">
        <f t="shared" si="1270"/>
        <v>675365.18789943762</v>
      </c>
      <c r="K5825" s="95"/>
      <c r="L5825" s="265">
        <f t="shared" si="1269"/>
        <v>278139.39828866976</v>
      </c>
      <c r="M5825" s="265">
        <f>$G5825*NonHospFrac+theModel!$H5825*NonHospFrac</f>
        <v>447467.52677719452</v>
      </c>
      <c r="N5825" s="266">
        <f t="shared" si="1271"/>
        <v>725606.92506586434</v>
      </c>
      <c r="O5825" s="159"/>
      <c r="P5825" s="265">
        <f t="shared" si="1272"/>
        <v>258880.75278555881</v>
      </c>
      <c r="Q5825" s="265">
        <f t="shared" si="1273"/>
        <v>447465.97213551973</v>
      </c>
      <c r="R5825" s="266">
        <f t="shared" si="1274"/>
        <v>706346.72492107854</v>
      </c>
    </row>
    <row r="5826" spans="1:18" x14ac:dyDescent="0.3">
      <c r="A5826" s="82">
        <v>5795</v>
      </c>
      <c r="B5826" s="94">
        <f t="shared" si="1263"/>
        <v>1.5825604754900041E-48</v>
      </c>
      <c r="C5826" s="179">
        <f t="shared" si="1264"/>
        <v>1.5789904916109872E-48</v>
      </c>
      <c r="D5826" s="166">
        <f t="shared" si="1265"/>
        <v>2.2558277767625785E-3</v>
      </c>
      <c r="E5826" s="167">
        <f t="shared" si="1275"/>
        <v>24.291375447755232</v>
      </c>
      <c r="F5826" s="168">
        <f t="shared" si="1276"/>
        <v>13.074777794115951</v>
      </c>
      <c r="G5826" s="168">
        <f t="shared" si="1266"/>
        <v>454374.98112099135</v>
      </c>
      <c r="H5826" s="168">
        <f t="shared" si="1267"/>
        <v>271310.33852408634</v>
      </c>
      <c r="I5826" s="169">
        <f t="shared" si="1268"/>
        <v>725685.31964507769</v>
      </c>
      <c r="J5826" s="169">
        <f t="shared" si="1270"/>
        <v>675427.08877717727</v>
      </c>
      <c r="K5826" s="95"/>
      <c r="L5826" s="265">
        <f t="shared" si="1269"/>
        <v>278169.44847195537</v>
      </c>
      <c r="M5826" s="265">
        <f>$G5826*NonHospFrac+theModel!$H5826*NonHospFrac</f>
        <v>447515.87117312232</v>
      </c>
      <c r="N5826" s="266">
        <f t="shared" si="1271"/>
        <v>725685.31964507769</v>
      </c>
      <c r="O5826" s="159"/>
      <c r="P5826" s="265">
        <f t="shared" si="1272"/>
        <v>258904.48060883794</v>
      </c>
      <c r="Q5826" s="265">
        <f t="shared" si="1273"/>
        <v>447514.31653144752</v>
      </c>
      <c r="R5826" s="266">
        <f t="shared" si="1274"/>
        <v>706418.79714028549</v>
      </c>
    </row>
    <row r="5827" spans="1:18" x14ac:dyDescent="0.3">
      <c r="A5827" s="82">
        <v>5796</v>
      </c>
      <c r="B5827" s="94">
        <f t="shared" si="1263"/>
        <v>1.5529975189942217E-48</v>
      </c>
      <c r="C5827" s="179">
        <f t="shared" si="1264"/>
        <v>1.5494942240536312E-48</v>
      </c>
      <c r="D5827" s="166">
        <f t="shared" si="1265"/>
        <v>2.2558277767625785E-3</v>
      </c>
      <c r="E5827" s="167">
        <f t="shared" si="1275"/>
        <v>24.291375447755232</v>
      </c>
      <c r="F5827" s="168">
        <f t="shared" si="1276"/>
        <v>13.077033621892713</v>
      </c>
      <c r="G5827" s="168">
        <f t="shared" si="1266"/>
        <v>454453.37570020475</v>
      </c>
      <c r="H5827" s="168">
        <f t="shared" si="1267"/>
        <v>271310.33852408634</v>
      </c>
      <c r="I5827" s="169">
        <f t="shared" si="1268"/>
        <v>725763.71422429103</v>
      </c>
      <c r="J5827" s="169">
        <f t="shared" si="1270"/>
        <v>675488.98713171529</v>
      </c>
      <c r="K5827" s="95"/>
      <c r="L5827" s="265">
        <f t="shared" si="1269"/>
        <v>278199.49865524092</v>
      </c>
      <c r="M5827" s="265">
        <f>$G5827*NonHospFrac+theModel!$H5827*NonHospFrac</f>
        <v>447564.21556905017</v>
      </c>
      <c r="N5827" s="266">
        <f t="shared" si="1271"/>
        <v>725763.71422429103</v>
      </c>
      <c r="O5827" s="159"/>
      <c r="P5827" s="265">
        <f t="shared" si="1272"/>
        <v>258928.20746492423</v>
      </c>
      <c r="Q5827" s="265">
        <f t="shared" si="1273"/>
        <v>447562.66092737537</v>
      </c>
      <c r="R5827" s="266">
        <f t="shared" si="1274"/>
        <v>706490.86839229963</v>
      </c>
    </row>
    <row r="5828" spans="1:18" x14ac:dyDescent="0.3">
      <c r="A5828" s="82">
        <v>5797</v>
      </c>
      <c r="B5828" s="94">
        <f t="shared" si="1263"/>
        <v>1.523986812102993E-48</v>
      </c>
      <c r="C5828" s="179">
        <f t="shared" si="1264"/>
        <v>1.5205489603208312E-48</v>
      </c>
      <c r="D5828" s="166">
        <f t="shared" si="1265"/>
        <v>2.2558277767625785E-3</v>
      </c>
      <c r="E5828" s="167">
        <f t="shared" si="1275"/>
        <v>24.291375447755232</v>
      </c>
      <c r="F5828" s="168">
        <f t="shared" si="1276"/>
        <v>13.079289449669476</v>
      </c>
      <c r="G5828" s="168">
        <f t="shared" si="1266"/>
        <v>454531.77027941821</v>
      </c>
      <c r="H5828" s="168">
        <f t="shared" si="1267"/>
        <v>271310.33852408634</v>
      </c>
      <c r="I5828" s="169">
        <f t="shared" si="1268"/>
        <v>725842.10880350461</v>
      </c>
      <c r="J5828" s="169">
        <f t="shared" si="1270"/>
        <v>675550.8829631547</v>
      </c>
      <c r="K5828" s="95"/>
      <c r="L5828" s="265">
        <f t="shared" si="1269"/>
        <v>278229.54883852648</v>
      </c>
      <c r="M5828" s="265">
        <f>$G5828*NonHospFrac+theModel!$H5828*NonHospFrac</f>
        <v>447612.55996497802</v>
      </c>
      <c r="N5828" s="266">
        <f t="shared" si="1271"/>
        <v>725842.1088035045</v>
      </c>
      <c r="O5828" s="159"/>
      <c r="P5828" s="265">
        <f t="shared" si="1272"/>
        <v>258951.93335385717</v>
      </c>
      <c r="Q5828" s="265">
        <f t="shared" si="1273"/>
        <v>447611.00532330322</v>
      </c>
      <c r="R5828" s="266">
        <f t="shared" si="1274"/>
        <v>706562.93867716042</v>
      </c>
    </row>
    <row r="5829" spans="1:18" x14ac:dyDescent="0.3">
      <c r="A5829" s="82">
        <v>5798</v>
      </c>
      <c r="B5829" s="94">
        <f t="shared" si="1263"/>
        <v>1.4955180385400765E-48</v>
      </c>
      <c r="C5829" s="179">
        <f t="shared" si="1264"/>
        <v>1.4921444074080882E-48</v>
      </c>
      <c r="D5829" s="166">
        <f t="shared" si="1265"/>
        <v>2.2558277767625785E-3</v>
      </c>
      <c r="E5829" s="167">
        <f t="shared" si="1275"/>
        <v>24.291375447755232</v>
      </c>
      <c r="F5829" s="168">
        <f t="shared" si="1276"/>
        <v>13.081545277446239</v>
      </c>
      <c r="G5829" s="168">
        <f t="shared" si="1266"/>
        <v>454610.16485863167</v>
      </c>
      <c r="H5829" s="168">
        <f t="shared" si="1267"/>
        <v>271310.33852408634</v>
      </c>
      <c r="I5829" s="169">
        <f t="shared" si="1268"/>
        <v>725920.50338271796</v>
      </c>
      <c r="J5829" s="169">
        <f t="shared" si="1270"/>
        <v>675612.77627159795</v>
      </c>
      <c r="K5829" s="95"/>
      <c r="L5829" s="265">
        <f t="shared" si="1269"/>
        <v>278259.59902181209</v>
      </c>
      <c r="M5829" s="265">
        <f>$G5829*NonHospFrac+theModel!$H5829*NonHospFrac</f>
        <v>447660.90436090587</v>
      </c>
      <c r="N5829" s="266">
        <f t="shared" si="1271"/>
        <v>725920.50338271796</v>
      </c>
      <c r="O5829" s="159"/>
      <c r="P5829" s="265">
        <f t="shared" si="1272"/>
        <v>258975.65827567619</v>
      </c>
      <c r="Q5829" s="265">
        <f t="shared" si="1273"/>
        <v>447659.34971923108</v>
      </c>
      <c r="R5829" s="266">
        <f t="shared" si="1274"/>
        <v>706635.00799490721</v>
      </c>
    </row>
    <row r="5830" spans="1:18" x14ac:dyDescent="0.3">
      <c r="A5830" s="82">
        <v>5799</v>
      </c>
      <c r="B5830" s="94">
        <f t="shared" si="1263"/>
        <v>1.4675810747420082E-48</v>
      </c>
      <c r="C5830" s="179">
        <f t="shared" si="1264"/>
        <v>1.464270464588954E-48</v>
      </c>
      <c r="D5830" s="166">
        <f t="shared" si="1265"/>
        <v>2.2558277767625785E-3</v>
      </c>
      <c r="E5830" s="167">
        <f t="shared" si="1275"/>
        <v>24.291375447755232</v>
      </c>
      <c r="F5830" s="168">
        <f t="shared" si="1276"/>
        <v>13.083801105223001</v>
      </c>
      <c r="G5830" s="168">
        <f t="shared" si="1266"/>
        <v>454688.55943784502</v>
      </c>
      <c r="H5830" s="168">
        <f t="shared" si="1267"/>
        <v>271310.33852408634</v>
      </c>
      <c r="I5830" s="169">
        <f t="shared" si="1268"/>
        <v>725998.8979619313</v>
      </c>
      <c r="J5830" s="169">
        <f t="shared" si="1270"/>
        <v>675674.66705714806</v>
      </c>
      <c r="K5830" s="95"/>
      <c r="L5830" s="265">
        <f t="shared" si="1269"/>
        <v>278289.64920509764</v>
      </c>
      <c r="M5830" s="265">
        <f>$G5830*NonHospFrac+theModel!$H5830*NonHospFrac</f>
        <v>447709.24875683367</v>
      </c>
      <c r="N5830" s="266">
        <f t="shared" si="1271"/>
        <v>725998.8979619313</v>
      </c>
      <c r="O5830" s="159"/>
      <c r="P5830" s="265">
        <f t="shared" si="1272"/>
        <v>258999.38223042066</v>
      </c>
      <c r="Q5830" s="265">
        <f t="shared" si="1273"/>
        <v>447707.69411515887</v>
      </c>
      <c r="R5830" s="266">
        <f t="shared" si="1274"/>
        <v>706707.07634557947</v>
      </c>
    </row>
    <row r="5831" spans="1:18" x14ac:dyDescent="0.3">
      <c r="A5831" s="82">
        <v>5800</v>
      </c>
      <c r="B5831" s="94">
        <f t="shared" si="1263"/>
        <v>1.4401659862581398E-48</v>
      </c>
      <c r="C5831" s="179">
        <f t="shared" si="1264"/>
        <v>1.4369172198231901E-48</v>
      </c>
      <c r="D5831" s="166">
        <f t="shared" si="1265"/>
        <v>2.2558277767625785E-3</v>
      </c>
      <c r="E5831" s="167">
        <f t="shared" si="1275"/>
        <v>24.291375447755232</v>
      </c>
      <c r="F5831" s="168">
        <f t="shared" si="1276"/>
        <v>13.086056932999764</v>
      </c>
      <c r="G5831" s="168">
        <f t="shared" si="1266"/>
        <v>454766.95401705848</v>
      </c>
      <c r="H5831" s="168">
        <f t="shared" si="1267"/>
        <v>271310.33852408634</v>
      </c>
      <c r="I5831" s="169">
        <f t="shared" si="1268"/>
        <v>726077.29254114488</v>
      </c>
      <c r="J5831" s="169">
        <f t="shared" si="1270"/>
        <v>675736.55531990819</v>
      </c>
      <c r="K5831" s="95"/>
      <c r="L5831" s="265">
        <f t="shared" si="1269"/>
        <v>278319.69938838325</v>
      </c>
      <c r="M5831" s="265">
        <f>$G5831*NonHospFrac+theModel!$H5831*NonHospFrac</f>
        <v>447757.59315276158</v>
      </c>
      <c r="N5831" s="266">
        <f t="shared" si="1271"/>
        <v>726077.29254114488</v>
      </c>
      <c r="O5831" s="159"/>
      <c r="P5831" s="265">
        <f t="shared" si="1272"/>
        <v>259023.10521813008</v>
      </c>
      <c r="Q5831" s="265">
        <f t="shared" si="1273"/>
        <v>447756.03851108678</v>
      </c>
      <c r="R5831" s="266">
        <f t="shared" si="1274"/>
        <v>706779.14372921688</v>
      </c>
    </row>
    <row r="5832" spans="1:18" x14ac:dyDescent="0.3">
      <c r="A5832" s="82">
        <v>5801</v>
      </c>
      <c r="B5832" s="94">
        <f t="shared" si="1263"/>
        <v>1.4132630242179231E-48</v>
      </c>
      <c r="C5832" s="179">
        <f t="shared" si="1264"/>
        <v>1.4100749462320209E-48</v>
      </c>
      <c r="D5832" s="166">
        <f t="shared" si="1265"/>
        <v>2.2558277767625785E-3</v>
      </c>
      <c r="E5832" s="167">
        <f t="shared" si="1275"/>
        <v>24.291375447755232</v>
      </c>
      <c r="F5832" s="168">
        <f t="shared" si="1276"/>
        <v>13.088312760776526</v>
      </c>
      <c r="G5832" s="168">
        <f t="shared" si="1266"/>
        <v>454845.34859627188</v>
      </c>
      <c r="H5832" s="168">
        <f t="shared" si="1267"/>
        <v>271310.33852408634</v>
      </c>
      <c r="I5832" s="169">
        <f t="shared" si="1268"/>
        <v>726155.68712035823</v>
      </c>
      <c r="J5832" s="169">
        <f t="shared" si="1270"/>
        <v>675798.44105998066</v>
      </c>
      <c r="K5832" s="95"/>
      <c r="L5832" s="265">
        <f t="shared" si="1269"/>
        <v>278349.7495716688</v>
      </c>
      <c r="M5832" s="265">
        <f>$G5832*NonHospFrac+theModel!$H5832*NonHospFrac</f>
        <v>447805.93754868937</v>
      </c>
      <c r="N5832" s="266">
        <f t="shared" si="1271"/>
        <v>726155.68712035823</v>
      </c>
      <c r="O5832" s="159"/>
      <c r="P5832" s="265">
        <f t="shared" si="1272"/>
        <v>259046.82723884375</v>
      </c>
      <c r="Q5832" s="265">
        <f t="shared" si="1273"/>
        <v>447804.38290701457</v>
      </c>
      <c r="R5832" s="266">
        <f t="shared" si="1274"/>
        <v>706851.21014585835</v>
      </c>
    </row>
    <row r="5833" spans="1:18" x14ac:dyDescent="0.3">
      <c r="A5833" s="82">
        <v>5802</v>
      </c>
      <c r="B5833" s="94">
        <f t="shared" si="1263"/>
        <v>1.3868626218641893E-48</v>
      </c>
      <c r="C5833" s="179">
        <f t="shared" si="1264"/>
        <v>1.3837340986392344E-48</v>
      </c>
      <c r="D5833" s="166">
        <f t="shared" si="1265"/>
        <v>2.2558277767625785E-3</v>
      </c>
      <c r="E5833" s="167">
        <f t="shared" si="1275"/>
        <v>24.291375447755232</v>
      </c>
      <c r="F5833" s="168">
        <f t="shared" si="1276"/>
        <v>13.090568588553289</v>
      </c>
      <c r="G5833" s="168">
        <f t="shared" si="1266"/>
        <v>454923.7431754854</v>
      </c>
      <c r="H5833" s="168">
        <f t="shared" si="1267"/>
        <v>271310.33852408634</v>
      </c>
      <c r="I5833" s="169">
        <f t="shared" si="1268"/>
        <v>726234.08169957181</v>
      </c>
      <c r="J5833" s="169">
        <f t="shared" si="1270"/>
        <v>675860.32427746872</v>
      </c>
      <c r="K5833" s="95"/>
      <c r="L5833" s="265">
        <f t="shared" si="1269"/>
        <v>278379.79975495441</v>
      </c>
      <c r="M5833" s="265">
        <f>$G5833*NonHospFrac+theModel!$H5833*NonHospFrac</f>
        <v>447854.28194461728</v>
      </c>
      <c r="N5833" s="266">
        <f t="shared" si="1271"/>
        <v>726234.08169957169</v>
      </c>
      <c r="O5833" s="159"/>
      <c r="P5833" s="265">
        <f t="shared" si="1272"/>
        <v>259070.54829260122</v>
      </c>
      <c r="Q5833" s="265">
        <f t="shared" si="1273"/>
        <v>447852.72730294248</v>
      </c>
      <c r="R5833" s="266">
        <f t="shared" si="1274"/>
        <v>706923.27559554367</v>
      </c>
    </row>
    <row r="5834" spans="1:18" x14ac:dyDescent="0.3">
      <c r="A5834" s="82">
        <v>5803</v>
      </c>
      <c r="B5834" s="94">
        <f t="shared" si="1263"/>
        <v>1.3609553911512066E-48</v>
      </c>
      <c r="C5834" s="179">
        <f t="shared" si="1264"/>
        <v>1.3578853101769128E-48</v>
      </c>
      <c r="D5834" s="166">
        <f t="shared" si="1265"/>
        <v>2.2558277767625785E-3</v>
      </c>
      <c r="E5834" s="167">
        <f t="shared" si="1275"/>
        <v>24.291375447755232</v>
      </c>
      <c r="F5834" s="168">
        <f t="shared" si="1276"/>
        <v>13.092824416330052</v>
      </c>
      <c r="G5834" s="168">
        <f t="shared" si="1266"/>
        <v>455002.13775469869</v>
      </c>
      <c r="H5834" s="168">
        <f t="shared" si="1267"/>
        <v>271310.33852408634</v>
      </c>
      <c r="I5834" s="169">
        <f t="shared" si="1268"/>
        <v>726312.47627878503</v>
      </c>
      <c r="J5834" s="169">
        <f t="shared" si="1270"/>
        <v>675922.20497247472</v>
      </c>
      <c r="K5834" s="95"/>
      <c r="L5834" s="265">
        <f t="shared" si="1269"/>
        <v>278409.84993823996</v>
      </c>
      <c r="M5834" s="265">
        <f>$G5834*NonHospFrac+theModel!$H5834*NonHospFrac</f>
        <v>447902.62634054507</v>
      </c>
      <c r="N5834" s="266">
        <f t="shared" si="1271"/>
        <v>726312.47627878503</v>
      </c>
      <c r="O5834" s="159"/>
      <c r="P5834" s="265">
        <f t="shared" si="1272"/>
        <v>259094.26837944178</v>
      </c>
      <c r="Q5834" s="265">
        <f t="shared" si="1273"/>
        <v>447901.07169887028</v>
      </c>
      <c r="R5834" s="266">
        <f t="shared" si="1274"/>
        <v>706995.34007831209</v>
      </c>
    </row>
    <row r="5835" spans="1:18" x14ac:dyDescent="0.3">
      <c r="A5835" s="82">
        <v>5804</v>
      </c>
      <c r="B5835" s="94">
        <f t="shared" si="1263"/>
        <v>1.3355321194061721E-48</v>
      </c>
      <c r="C5835" s="179">
        <f t="shared" si="1264"/>
        <v>1.332519388954457E-48</v>
      </c>
      <c r="D5835" s="166">
        <f t="shared" si="1265"/>
        <v>2.2558277767625785E-3</v>
      </c>
      <c r="E5835" s="167">
        <f t="shared" si="1275"/>
        <v>24.291375447755232</v>
      </c>
      <c r="F5835" s="168">
        <f t="shared" si="1276"/>
        <v>13.095080244106814</v>
      </c>
      <c r="G5835" s="168">
        <f t="shared" si="1266"/>
        <v>455080.53233391215</v>
      </c>
      <c r="H5835" s="168">
        <f t="shared" si="1267"/>
        <v>271310.33852408634</v>
      </c>
      <c r="I5835" s="169">
        <f t="shared" si="1268"/>
        <v>726390.8708579985</v>
      </c>
      <c r="J5835" s="169">
        <f t="shared" si="1270"/>
        <v>675984.0831451019</v>
      </c>
      <c r="K5835" s="95"/>
      <c r="L5835" s="265">
        <f t="shared" si="1269"/>
        <v>278439.90012152551</v>
      </c>
      <c r="M5835" s="265">
        <f>$G5835*NonHospFrac+theModel!$H5835*NonHospFrac</f>
        <v>447950.97073647293</v>
      </c>
      <c r="N5835" s="266">
        <f t="shared" si="1271"/>
        <v>726390.8708579985</v>
      </c>
      <c r="O5835" s="159"/>
      <c r="P5835" s="265">
        <f t="shared" si="1272"/>
        <v>259117.98749940493</v>
      </c>
      <c r="Q5835" s="265">
        <f t="shared" si="1273"/>
        <v>447949.41609479813</v>
      </c>
      <c r="R5835" s="266">
        <f t="shared" si="1274"/>
        <v>707067.40359420306</v>
      </c>
    </row>
    <row r="5836" spans="1:18" x14ac:dyDescent="0.3">
      <c r="A5836" s="82">
        <v>5805</v>
      </c>
      <c r="B5836" s="94">
        <f t="shared" si="1263"/>
        <v>1.3105837660533751E-48</v>
      </c>
      <c r="C5836" s="179">
        <f t="shared" si="1264"/>
        <v>1.3076273147901378E-48</v>
      </c>
      <c r="D5836" s="166">
        <f t="shared" si="1265"/>
        <v>2.2558277767625785E-3</v>
      </c>
      <c r="E5836" s="167">
        <f t="shared" si="1275"/>
        <v>24.291375447755232</v>
      </c>
      <c r="F5836" s="168">
        <f t="shared" si="1276"/>
        <v>13.097336071883577</v>
      </c>
      <c r="G5836" s="168">
        <f t="shared" si="1266"/>
        <v>455158.92691312556</v>
      </c>
      <c r="H5836" s="168">
        <f t="shared" si="1267"/>
        <v>271310.33852408634</v>
      </c>
      <c r="I5836" s="169">
        <f t="shared" si="1268"/>
        <v>726469.26543721184</v>
      </c>
      <c r="J5836" s="169">
        <f t="shared" si="1270"/>
        <v>676045.95879545296</v>
      </c>
      <c r="K5836" s="95"/>
      <c r="L5836" s="265">
        <f t="shared" si="1269"/>
        <v>278469.95030481112</v>
      </c>
      <c r="M5836" s="265">
        <f>$G5836*NonHospFrac+theModel!$H5836*NonHospFrac</f>
        <v>447999.31513240072</v>
      </c>
      <c r="N5836" s="266">
        <f t="shared" si="1271"/>
        <v>726469.26543721184</v>
      </c>
      <c r="O5836" s="159"/>
      <c r="P5836" s="265">
        <f t="shared" si="1272"/>
        <v>259141.7056525301</v>
      </c>
      <c r="Q5836" s="265">
        <f t="shared" si="1273"/>
        <v>447997.76049072592</v>
      </c>
      <c r="R5836" s="266">
        <f t="shared" si="1274"/>
        <v>707139.46614325605</v>
      </c>
    </row>
    <row r="5837" spans="1:18" x14ac:dyDescent="0.3">
      <c r="A5837" s="82">
        <v>5806</v>
      </c>
      <c r="B5837" s="94">
        <f t="shared" si="1263"/>
        <v>1.2861014593990609E-48</v>
      </c>
      <c r="C5837" s="179">
        <f t="shared" si="1264"/>
        <v>1.2832002360032135E-48</v>
      </c>
      <c r="D5837" s="166">
        <f t="shared" si="1265"/>
        <v>2.2558277767625785E-3</v>
      </c>
      <c r="E5837" s="167">
        <f t="shared" si="1275"/>
        <v>24.291375447755232</v>
      </c>
      <c r="F5837" s="168">
        <f t="shared" si="1276"/>
        <v>13.099591899660339</v>
      </c>
      <c r="G5837" s="168">
        <f t="shared" si="1266"/>
        <v>455237.32149233908</v>
      </c>
      <c r="H5837" s="168">
        <f t="shared" si="1267"/>
        <v>271310.33852408634</v>
      </c>
      <c r="I5837" s="169">
        <f t="shared" si="1268"/>
        <v>726547.66001642542</v>
      </c>
      <c r="J5837" s="169">
        <f t="shared" si="1270"/>
        <v>676107.83192363079</v>
      </c>
      <c r="K5837" s="95"/>
      <c r="L5837" s="265">
        <f t="shared" si="1269"/>
        <v>278500.00048809673</v>
      </c>
      <c r="M5837" s="265">
        <f>$G5837*NonHospFrac+theModel!$H5837*NonHospFrac</f>
        <v>448047.65952832863</v>
      </c>
      <c r="N5837" s="266">
        <f t="shared" si="1271"/>
        <v>726547.66001642542</v>
      </c>
      <c r="O5837" s="159"/>
      <c r="P5837" s="265">
        <f t="shared" si="1272"/>
        <v>259165.42283885664</v>
      </c>
      <c r="Q5837" s="265">
        <f t="shared" si="1273"/>
        <v>448046.10488665383</v>
      </c>
      <c r="R5837" s="266">
        <f t="shared" si="1274"/>
        <v>707211.52772551053</v>
      </c>
    </row>
    <row r="5838" spans="1:18" x14ac:dyDescent="0.3">
      <c r="A5838" s="82">
        <v>5807</v>
      </c>
      <c r="B5838" s="94">
        <f t="shared" si="1263"/>
        <v>1.2620764934769367E-48</v>
      </c>
      <c r="C5838" s="179">
        <f t="shared" si="1264"/>
        <v>1.2592294662665523E-48</v>
      </c>
      <c r="D5838" s="166">
        <f t="shared" si="1265"/>
        <v>2.2558277767625785E-3</v>
      </c>
      <c r="E5838" s="167">
        <f t="shared" si="1275"/>
        <v>24.291375447755232</v>
      </c>
      <c r="F5838" s="168">
        <f t="shared" si="1276"/>
        <v>13.101847727437102</v>
      </c>
      <c r="G5838" s="168">
        <f t="shared" si="1266"/>
        <v>455315.71607155248</v>
      </c>
      <c r="H5838" s="168">
        <f t="shared" si="1267"/>
        <v>271310.33852408634</v>
      </c>
      <c r="I5838" s="169">
        <f t="shared" si="1268"/>
        <v>726626.05459563877</v>
      </c>
      <c r="J5838" s="169">
        <f t="shared" si="1270"/>
        <v>676169.70252973796</v>
      </c>
      <c r="K5838" s="95"/>
      <c r="L5838" s="265">
        <f t="shared" si="1269"/>
        <v>278530.05067138234</v>
      </c>
      <c r="M5838" s="265">
        <f>$G5838*NonHospFrac+theModel!$H5838*NonHospFrac</f>
        <v>448096.00392425648</v>
      </c>
      <c r="N5838" s="266">
        <f t="shared" si="1271"/>
        <v>726626.05459563877</v>
      </c>
      <c r="O5838" s="159"/>
      <c r="P5838" s="265">
        <f t="shared" si="1272"/>
        <v>259189.13905842399</v>
      </c>
      <c r="Q5838" s="265">
        <f t="shared" si="1273"/>
        <v>448094.44928258169</v>
      </c>
      <c r="R5838" s="266">
        <f t="shared" si="1274"/>
        <v>707283.58834100561</v>
      </c>
    </row>
    <row r="5839" spans="1:18" x14ac:dyDescent="0.3">
      <c r="A5839" s="82">
        <v>5808</v>
      </c>
      <c r="B5839" s="94">
        <f t="shared" si="1263"/>
        <v>1.238500324952013E-48</v>
      </c>
      <c r="C5839" s="179">
        <f t="shared" si="1264"/>
        <v>1.2357064815174568E-48</v>
      </c>
      <c r="D5839" s="166">
        <f t="shared" si="1265"/>
        <v>2.2558277767625785E-3</v>
      </c>
      <c r="E5839" s="167">
        <f t="shared" si="1275"/>
        <v>24.291375447755232</v>
      </c>
      <c r="F5839" s="168">
        <f t="shared" si="1276"/>
        <v>13.104103555213864</v>
      </c>
      <c r="G5839" s="168">
        <f t="shared" si="1266"/>
        <v>455394.11065076583</v>
      </c>
      <c r="H5839" s="168">
        <f t="shared" si="1267"/>
        <v>271310.33852408634</v>
      </c>
      <c r="I5839" s="169">
        <f t="shared" si="1268"/>
        <v>726704.44917485211</v>
      </c>
      <c r="J5839" s="169">
        <f t="shared" si="1270"/>
        <v>676231.57061387738</v>
      </c>
      <c r="K5839" s="95"/>
      <c r="L5839" s="265">
        <f t="shared" si="1269"/>
        <v>278560.10085466783</v>
      </c>
      <c r="M5839" s="265">
        <f>$G5839*NonHospFrac+theModel!$H5839*NonHospFrac</f>
        <v>448144.34832018428</v>
      </c>
      <c r="N5839" s="266">
        <f t="shared" si="1271"/>
        <v>726704.44917485211</v>
      </c>
      <c r="O5839" s="159"/>
      <c r="P5839" s="265">
        <f t="shared" si="1272"/>
        <v>259212.85431127143</v>
      </c>
      <c r="Q5839" s="265">
        <f t="shared" si="1273"/>
        <v>448142.79367850948</v>
      </c>
      <c r="R5839" s="266">
        <f t="shared" si="1274"/>
        <v>707355.64798978087</v>
      </c>
    </row>
    <row r="5840" spans="1:18" x14ac:dyDescent="0.3">
      <c r="A5840" s="82">
        <v>5809</v>
      </c>
      <c r="B5840" s="94">
        <f t="shared" si="1263"/>
        <v>1.2153645700828635E-48</v>
      </c>
      <c r="C5840" s="179">
        <f t="shared" si="1264"/>
        <v>1.2126229169267774E-48</v>
      </c>
      <c r="D5840" s="166">
        <f t="shared" si="1265"/>
        <v>2.2558277767625785E-3</v>
      </c>
      <c r="E5840" s="167">
        <f t="shared" si="1275"/>
        <v>24.291375447755232</v>
      </c>
      <c r="F5840" s="168">
        <f t="shared" si="1276"/>
        <v>13.106359382990627</v>
      </c>
      <c r="G5840" s="168">
        <f t="shared" si="1266"/>
        <v>455472.50522997923</v>
      </c>
      <c r="H5840" s="168">
        <f t="shared" si="1267"/>
        <v>271310.33852408634</v>
      </c>
      <c r="I5840" s="169">
        <f t="shared" si="1268"/>
        <v>726782.84375406557</v>
      </c>
      <c r="J5840" s="169">
        <f t="shared" si="1270"/>
        <v>676293.43617615208</v>
      </c>
      <c r="K5840" s="95"/>
      <c r="L5840" s="265">
        <f t="shared" si="1269"/>
        <v>278590.15103795344</v>
      </c>
      <c r="M5840" s="265">
        <f>$G5840*NonHospFrac+theModel!$H5840*NonHospFrac</f>
        <v>448192.69271611213</v>
      </c>
      <c r="N5840" s="266">
        <f t="shared" si="1271"/>
        <v>726782.84375406557</v>
      </c>
      <c r="O5840" s="159"/>
      <c r="P5840" s="265">
        <f t="shared" si="1272"/>
        <v>259236.56859743857</v>
      </c>
      <c r="Q5840" s="265">
        <f t="shared" si="1273"/>
        <v>448191.13807443733</v>
      </c>
      <c r="R5840" s="266">
        <f t="shared" si="1274"/>
        <v>707427.7066718759</v>
      </c>
    </row>
    <row r="5841" spans="1:18" x14ac:dyDescent="0.3">
      <c r="A5841" s="82">
        <v>5810</v>
      </c>
      <c r="B5841" s="94">
        <f t="shared" si="1263"/>
        <v>1.1926610017400633E-48</v>
      </c>
      <c r="C5841" s="179">
        <f t="shared" si="1264"/>
        <v>1.1899705639240765E-48</v>
      </c>
      <c r="D5841" s="166">
        <f t="shared" si="1265"/>
        <v>2.2558277767625785E-3</v>
      </c>
      <c r="E5841" s="167">
        <f t="shared" si="1275"/>
        <v>24.291375447755232</v>
      </c>
      <c r="F5841" s="168">
        <f t="shared" si="1276"/>
        <v>13.10861521076739</v>
      </c>
      <c r="G5841" s="168">
        <f t="shared" si="1266"/>
        <v>455550.89980919275</v>
      </c>
      <c r="H5841" s="168">
        <f t="shared" si="1267"/>
        <v>271310.33852408634</v>
      </c>
      <c r="I5841" s="169">
        <f t="shared" si="1268"/>
        <v>726861.23833327903</v>
      </c>
      <c r="J5841" s="169">
        <f t="shared" si="1270"/>
        <v>676355.29921666463</v>
      </c>
      <c r="K5841" s="95"/>
      <c r="L5841" s="265">
        <f t="shared" si="1269"/>
        <v>278620.20122123905</v>
      </c>
      <c r="M5841" s="265">
        <f>$G5841*NonHospFrac+theModel!$H5841*NonHospFrac</f>
        <v>448241.03711204004</v>
      </c>
      <c r="N5841" s="266">
        <f t="shared" si="1271"/>
        <v>726861.23833327903</v>
      </c>
      <c r="O5841" s="159"/>
      <c r="P5841" s="265">
        <f t="shared" si="1272"/>
        <v>259260.28191696474</v>
      </c>
      <c r="Q5841" s="265">
        <f t="shared" si="1273"/>
        <v>448239.48247036524</v>
      </c>
      <c r="R5841" s="266">
        <f t="shared" si="1274"/>
        <v>707499.76438733004</v>
      </c>
    </row>
    <row r="5842" spans="1:18" x14ac:dyDescent="0.3">
      <c r="A5842" s="82">
        <v>5811</v>
      </c>
      <c r="B5842" s="94">
        <f t="shared" si="1263"/>
        <v>1.1703815464808802E-48</v>
      </c>
      <c r="C5842" s="179">
        <f t="shared" si="1264"/>
        <v>1.1677413672789182E-48</v>
      </c>
      <c r="D5842" s="166">
        <f t="shared" si="1265"/>
        <v>2.2558277767625785E-3</v>
      </c>
      <c r="E5842" s="167">
        <f t="shared" si="1275"/>
        <v>24.291375447755232</v>
      </c>
      <c r="F5842" s="168">
        <f t="shared" si="1276"/>
        <v>13.110871038544152</v>
      </c>
      <c r="G5842" s="168">
        <f t="shared" si="1266"/>
        <v>455629.29438840615</v>
      </c>
      <c r="H5842" s="168">
        <f t="shared" si="1267"/>
        <v>271310.33852408634</v>
      </c>
      <c r="I5842" s="169">
        <f t="shared" si="1268"/>
        <v>726939.6329124925</v>
      </c>
      <c r="J5842" s="169">
        <f t="shared" si="1270"/>
        <v>676417.15973551793</v>
      </c>
      <c r="K5842" s="95"/>
      <c r="L5842" s="265">
        <f t="shared" si="1269"/>
        <v>278650.25140452466</v>
      </c>
      <c r="M5842" s="265">
        <f>$G5842*NonHospFrac+theModel!$H5842*NonHospFrac</f>
        <v>448289.38150796783</v>
      </c>
      <c r="N5842" s="266">
        <f t="shared" si="1271"/>
        <v>726939.6329124925</v>
      </c>
      <c r="O5842" s="159"/>
      <c r="P5842" s="265">
        <f t="shared" si="1272"/>
        <v>259283.99426988931</v>
      </c>
      <c r="Q5842" s="265">
        <f t="shared" si="1273"/>
        <v>448287.82686629303</v>
      </c>
      <c r="R5842" s="266">
        <f t="shared" si="1274"/>
        <v>707571.82113618241</v>
      </c>
    </row>
    <row r="5843" spans="1:18" x14ac:dyDescent="0.3">
      <c r="A5843" s="82">
        <v>5812</v>
      </c>
      <c r="B5843" s="94">
        <f t="shared" si="1263"/>
        <v>1.1485182816780653E-48</v>
      </c>
      <c r="C5843" s="179">
        <f t="shared" si="1264"/>
        <v>1.1459274222361363E-48</v>
      </c>
      <c r="D5843" s="166">
        <f t="shared" si="1265"/>
        <v>2.2558277767625785E-3</v>
      </c>
      <c r="E5843" s="167">
        <f t="shared" si="1275"/>
        <v>24.291375447755232</v>
      </c>
      <c r="F5843" s="168">
        <f t="shared" si="1276"/>
        <v>13.113126866320915</v>
      </c>
      <c r="G5843" s="168">
        <f t="shared" si="1266"/>
        <v>455707.6889676195</v>
      </c>
      <c r="H5843" s="168">
        <f t="shared" si="1267"/>
        <v>271310.33852408634</v>
      </c>
      <c r="I5843" s="169">
        <f t="shared" si="1268"/>
        <v>727018.02749170584</v>
      </c>
      <c r="J5843" s="169">
        <f t="shared" si="1270"/>
        <v>676479.01773281454</v>
      </c>
      <c r="K5843" s="95"/>
      <c r="L5843" s="265">
        <f t="shared" si="1269"/>
        <v>278680.30158781016</v>
      </c>
      <c r="M5843" s="265">
        <f>$G5843*NonHospFrac+theModel!$H5843*NonHospFrac</f>
        <v>448337.72590389563</v>
      </c>
      <c r="N5843" s="266">
        <f t="shared" si="1271"/>
        <v>727018.02749170572</v>
      </c>
      <c r="O5843" s="159"/>
      <c r="P5843" s="265">
        <f t="shared" si="1272"/>
        <v>259307.70565625161</v>
      </c>
      <c r="Q5843" s="265">
        <f t="shared" si="1273"/>
        <v>448336.17126222083</v>
      </c>
      <c r="R5843" s="266">
        <f t="shared" si="1274"/>
        <v>707643.87691847247</v>
      </c>
    </row>
    <row r="5844" spans="1:18" x14ac:dyDescent="0.3">
      <c r="A5844" s="82">
        <v>5813</v>
      </c>
      <c r="B5844" s="94">
        <f t="shared" si="1263"/>
        <v>1.1270634327028177E-48</v>
      </c>
      <c r="C5844" s="179">
        <f t="shared" si="1264"/>
        <v>1.1245209717051533E-48</v>
      </c>
      <c r="D5844" s="166">
        <f t="shared" si="1265"/>
        <v>2.2558277767625785E-3</v>
      </c>
      <c r="E5844" s="167">
        <f t="shared" si="1275"/>
        <v>24.291375447755232</v>
      </c>
      <c r="F5844" s="168">
        <f t="shared" si="1276"/>
        <v>13.115382694097677</v>
      </c>
      <c r="G5844" s="168">
        <f t="shared" si="1266"/>
        <v>455786.0835468329</v>
      </c>
      <c r="H5844" s="168">
        <f t="shared" si="1267"/>
        <v>271310.33852408634</v>
      </c>
      <c r="I5844" s="169">
        <f t="shared" si="1268"/>
        <v>727096.4220709193</v>
      </c>
      <c r="J5844" s="169">
        <f t="shared" si="1270"/>
        <v>676540.87320865749</v>
      </c>
      <c r="K5844" s="95"/>
      <c r="L5844" s="265">
        <f t="shared" si="1269"/>
        <v>278710.35177109577</v>
      </c>
      <c r="M5844" s="265">
        <f>$G5844*NonHospFrac+theModel!$H5844*NonHospFrac</f>
        <v>448386.07029982348</v>
      </c>
      <c r="N5844" s="266">
        <f t="shared" si="1271"/>
        <v>727096.4220709193</v>
      </c>
      <c r="O5844" s="159"/>
      <c r="P5844" s="265">
        <f t="shared" si="1272"/>
        <v>259331.41607609121</v>
      </c>
      <c r="Q5844" s="265">
        <f t="shared" si="1273"/>
        <v>448384.51565814868</v>
      </c>
      <c r="R5844" s="266">
        <f t="shared" si="1274"/>
        <v>707715.93173423992</v>
      </c>
    </row>
    <row r="5845" spans="1:18" x14ac:dyDescent="0.3">
      <c r="A5845" s="82">
        <v>5814</v>
      </c>
      <c r="B5845" s="94">
        <f t="shared" si="1263"/>
        <v>1.1060093701598437E-48</v>
      </c>
      <c r="C5845" s="179">
        <f t="shared" si="1264"/>
        <v>1.1035144035012774E-48</v>
      </c>
      <c r="D5845" s="166">
        <f t="shared" si="1265"/>
        <v>2.2558277767625785E-3</v>
      </c>
      <c r="E5845" s="167">
        <f t="shared" si="1275"/>
        <v>24.291375447755232</v>
      </c>
      <c r="F5845" s="168">
        <f t="shared" si="1276"/>
        <v>13.11763852187444</v>
      </c>
      <c r="G5845" s="168">
        <f t="shared" si="1266"/>
        <v>455864.47812604642</v>
      </c>
      <c r="H5845" s="168">
        <f t="shared" si="1267"/>
        <v>271310.33852408634</v>
      </c>
      <c r="I5845" s="169">
        <f t="shared" si="1268"/>
        <v>727174.81665013277</v>
      </c>
      <c r="J5845" s="169">
        <f t="shared" si="1270"/>
        <v>676602.72616314946</v>
      </c>
      <c r="K5845" s="95"/>
      <c r="L5845" s="265">
        <f t="shared" si="1269"/>
        <v>278740.40195438138</v>
      </c>
      <c r="M5845" s="265">
        <f>$G5845*NonHospFrac+theModel!$H5845*NonHospFrac</f>
        <v>448434.41469575139</v>
      </c>
      <c r="N5845" s="266">
        <f t="shared" si="1271"/>
        <v>727174.81665013277</v>
      </c>
      <c r="O5845" s="159"/>
      <c r="P5845" s="265">
        <f t="shared" si="1272"/>
        <v>259355.12552944742</v>
      </c>
      <c r="Q5845" s="265">
        <f t="shared" si="1273"/>
        <v>448432.86005407659</v>
      </c>
      <c r="R5845" s="266">
        <f t="shared" si="1274"/>
        <v>707787.98558352399</v>
      </c>
    </row>
    <row r="5846" spans="1:18" x14ac:dyDescent="0.3">
      <c r="A5846" s="82">
        <v>5815</v>
      </c>
      <c r="B5846" s="94">
        <f t="shared" si="1263"/>
        <v>1.0853486071745842E-48</v>
      </c>
      <c r="C5846" s="179">
        <f t="shared" si="1264"/>
        <v>1.0829002476390492E-48</v>
      </c>
      <c r="D5846" s="166">
        <f t="shared" si="1265"/>
        <v>2.2558277767625785E-3</v>
      </c>
      <c r="E5846" s="167">
        <f t="shared" si="1275"/>
        <v>24.291375447755232</v>
      </c>
      <c r="F5846" s="168">
        <f t="shared" si="1276"/>
        <v>13.119894349651203</v>
      </c>
      <c r="G5846" s="168">
        <f t="shared" si="1266"/>
        <v>455942.87270525983</v>
      </c>
      <c r="H5846" s="168">
        <f t="shared" si="1267"/>
        <v>271310.33852408634</v>
      </c>
      <c r="I5846" s="169">
        <f t="shared" si="1268"/>
        <v>727253.21122934623</v>
      </c>
      <c r="J5846" s="169">
        <f t="shared" si="1270"/>
        <v>676664.57659639325</v>
      </c>
      <c r="K5846" s="95"/>
      <c r="L5846" s="265">
        <f t="shared" si="1269"/>
        <v>278770.45213766693</v>
      </c>
      <c r="M5846" s="265">
        <f>$G5846*NonHospFrac+theModel!$H5846*NonHospFrac</f>
        <v>448482.75909167918</v>
      </c>
      <c r="N5846" s="266">
        <f t="shared" si="1271"/>
        <v>727253.21122934611</v>
      </c>
      <c r="O5846" s="159"/>
      <c r="P5846" s="265">
        <f t="shared" si="1272"/>
        <v>259378.83401635959</v>
      </c>
      <c r="Q5846" s="265">
        <f t="shared" si="1273"/>
        <v>448481.20445000438</v>
      </c>
      <c r="R5846" s="266">
        <f t="shared" si="1274"/>
        <v>707860.03846636391</v>
      </c>
    </row>
    <row r="5847" spans="1:18" x14ac:dyDescent="0.3">
      <c r="A5847" s="82">
        <v>5816</v>
      </c>
      <c r="B5847" s="94">
        <f t="shared" si="1263"/>
        <v>1.0650737967306411E-48</v>
      </c>
      <c r="C5847" s="179">
        <f t="shared" si="1264"/>
        <v>1.0626711736756741E-48</v>
      </c>
      <c r="D5847" s="166">
        <f t="shared" si="1265"/>
        <v>2.2558277767625785E-3</v>
      </c>
      <c r="E5847" s="167">
        <f t="shared" si="1275"/>
        <v>24.291375447755232</v>
      </c>
      <c r="F5847" s="168">
        <f t="shared" si="1276"/>
        <v>13.122150177427965</v>
      </c>
      <c r="G5847" s="168">
        <f t="shared" si="1266"/>
        <v>456021.26728447317</v>
      </c>
      <c r="H5847" s="168">
        <f t="shared" si="1267"/>
        <v>271310.33852408634</v>
      </c>
      <c r="I5847" s="169">
        <f t="shared" si="1268"/>
        <v>727331.60580855957</v>
      </c>
      <c r="J5847" s="169">
        <f t="shared" si="1270"/>
        <v>676726.42450849153</v>
      </c>
      <c r="K5847" s="95"/>
      <c r="L5847" s="265">
        <f t="shared" si="1269"/>
        <v>278800.50232095248</v>
      </c>
      <c r="M5847" s="265">
        <f>$G5847*NonHospFrac+theModel!$H5847*NonHospFrac</f>
        <v>448531.10348760698</v>
      </c>
      <c r="N5847" s="266">
        <f t="shared" si="1271"/>
        <v>727331.60580855946</v>
      </c>
      <c r="O5847" s="159"/>
      <c r="P5847" s="265">
        <f t="shared" si="1272"/>
        <v>259402.54153686715</v>
      </c>
      <c r="Q5847" s="265">
        <f t="shared" si="1273"/>
        <v>448529.54884593218</v>
      </c>
      <c r="R5847" s="266">
        <f t="shared" si="1274"/>
        <v>707932.09038279927</v>
      </c>
    </row>
    <row r="5848" spans="1:18" x14ac:dyDescent="0.3">
      <c r="A5848" s="82">
        <v>5817</v>
      </c>
      <c r="B5848" s="94">
        <f t="shared" si="1263"/>
        <v>1.0451777290572589E-48</v>
      </c>
      <c r="C5848" s="179">
        <f t="shared" si="1264"/>
        <v>1.0428199881043978E-48</v>
      </c>
      <c r="D5848" s="166">
        <f t="shared" si="1265"/>
        <v>2.2558277767625785E-3</v>
      </c>
      <c r="E5848" s="167">
        <f t="shared" si="1275"/>
        <v>24.291375447755232</v>
      </c>
      <c r="F5848" s="168">
        <f t="shared" si="1276"/>
        <v>13.124406005204728</v>
      </c>
      <c r="G5848" s="168">
        <f t="shared" si="1266"/>
        <v>456099.66186368663</v>
      </c>
      <c r="H5848" s="168">
        <f t="shared" si="1267"/>
        <v>271310.33852408634</v>
      </c>
      <c r="I5848" s="169">
        <f t="shared" si="1268"/>
        <v>727410.00038777292</v>
      </c>
      <c r="J5848" s="169">
        <f t="shared" si="1270"/>
        <v>676788.26989954722</v>
      </c>
      <c r="K5848" s="95"/>
      <c r="L5848" s="265">
        <f t="shared" si="1269"/>
        <v>278830.55250423809</v>
      </c>
      <c r="M5848" s="265">
        <f>$G5848*NonHospFrac+theModel!$H5848*NonHospFrac</f>
        <v>448579.44788353489</v>
      </c>
      <c r="N5848" s="266">
        <f t="shared" si="1271"/>
        <v>727410.00038777292</v>
      </c>
      <c r="O5848" s="159"/>
      <c r="P5848" s="265">
        <f t="shared" si="1272"/>
        <v>259426.24809100956</v>
      </c>
      <c r="Q5848" s="265">
        <f t="shared" si="1273"/>
        <v>448577.89324186009</v>
      </c>
      <c r="R5848" s="266">
        <f t="shared" si="1274"/>
        <v>708004.14133286965</v>
      </c>
    </row>
    <row r="5849" spans="1:18" x14ac:dyDescent="0.3">
      <c r="A5849" s="82">
        <v>5818</v>
      </c>
      <c r="B5849" s="94">
        <f t="shared" si="1263"/>
        <v>1.0256533290655998E-48</v>
      </c>
      <c r="C5849" s="179">
        <f t="shared" si="1264"/>
        <v>1.0233396317965646E-48</v>
      </c>
      <c r="D5849" s="166">
        <f t="shared" si="1265"/>
        <v>2.2558277767625785E-3</v>
      </c>
      <c r="E5849" s="167">
        <f t="shared" si="1275"/>
        <v>24.291375447755232</v>
      </c>
      <c r="F5849" s="168">
        <f t="shared" si="1276"/>
        <v>13.12666183298149</v>
      </c>
      <c r="G5849" s="168">
        <f t="shared" si="1266"/>
        <v>456178.05644290004</v>
      </c>
      <c r="H5849" s="168">
        <f t="shared" si="1267"/>
        <v>271310.33852408634</v>
      </c>
      <c r="I5849" s="169">
        <f t="shared" si="1268"/>
        <v>727488.39496698638</v>
      </c>
      <c r="J5849" s="169">
        <f t="shared" si="1270"/>
        <v>676850.1127696631</v>
      </c>
      <c r="K5849" s="95"/>
      <c r="L5849" s="265">
        <f t="shared" si="1269"/>
        <v>278860.60268752364</v>
      </c>
      <c r="M5849" s="265">
        <f>$G5849*NonHospFrac+theModel!$H5849*NonHospFrac</f>
        <v>448627.79227946268</v>
      </c>
      <c r="N5849" s="266">
        <f t="shared" si="1271"/>
        <v>727488.39496698626</v>
      </c>
      <c r="O5849" s="159"/>
      <c r="P5849" s="265">
        <f t="shared" si="1272"/>
        <v>259449.9536788261</v>
      </c>
      <c r="Q5849" s="265">
        <f t="shared" si="1273"/>
        <v>448626.23763778788</v>
      </c>
      <c r="R5849" s="266">
        <f t="shared" si="1274"/>
        <v>708076.19131661393</v>
      </c>
    </row>
    <row r="5850" spans="1:18" x14ac:dyDescent="0.3">
      <c r="A5850" s="82">
        <v>5819</v>
      </c>
      <c r="B5850" s="94">
        <f t="shared" si="1263"/>
        <v>1.0064936538326169E-48</v>
      </c>
      <c r="C5850" s="179">
        <f t="shared" si="1264"/>
        <v>1.004223177491166E-48</v>
      </c>
      <c r="D5850" s="166">
        <f t="shared" si="1265"/>
        <v>2.2558277767625785E-3</v>
      </c>
      <c r="E5850" s="167">
        <f t="shared" si="1275"/>
        <v>24.291375447755232</v>
      </c>
      <c r="F5850" s="168">
        <f t="shared" si="1276"/>
        <v>13.128917660758253</v>
      </c>
      <c r="G5850" s="168">
        <f t="shared" si="1266"/>
        <v>456256.45102211356</v>
      </c>
      <c r="H5850" s="168">
        <f t="shared" si="1267"/>
        <v>271310.33852408634</v>
      </c>
      <c r="I5850" s="169">
        <f t="shared" si="1268"/>
        <v>727566.78954619984</v>
      </c>
      <c r="J5850" s="169">
        <f t="shared" si="1270"/>
        <v>676911.95311894186</v>
      </c>
      <c r="K5850" s="95"/>
      <c r="L5850" s="265">
        <f t="shared" si="1269"/>
        <v>278890.65287080931</v>
      </c>
      <c r="M5850" s="265">
        <f>$G5850*NonHospFrac+theModel!$H5850*NonHospFrac</f>
        <v>448676.13667539059</v>
      </c>
      <c r="N5850" s="266">
        <f t="shared" si="1271"/>
        <v>727566.78954619984</v>
      </c>
      <c r="O5850" s="159"/>
      <c r="P5850" s="265">
        <f t="shared" si="1272"/>
        <v>259473.6583003563</v>
      </c>
      <c r="Q5850" s="265">
        <f t="shared" si="1273"/>
        <v>448674.58203371579</v>
      </c>
      <c r="R5850" s="266">
        <f t="shared" si="1274"/>
        <v>708148.24033407215</v>
      </c>
    </row>
    <row r="5851" spans="1:18" x14ac:dyDescent="0.3">
      <c r="A5851" s="82">
        <v>5820</v>
      </c>
      <c r="B5851" s="94">
        <f t="shared" si="1263"/>
        <v>9.8769189013237059E-49</v>
      </c>
      <c r="C5851" s="179">
        <f t="shared" si="1264"/>
        <v>9.8546382733172678E-49</v>
      </c>
      <c r="D5851" s="166">
        <f t="shared" si="1265"/>
        <v>2.2558277767625785E-3</v>
      </c>
      <c r="E5851" s="167">
        <f t="shared" si="1275"/>
        <v>24.291375447755232</v>
      </c>
      <c r="F5851" s="168">
        <f t="shared" si="1276"/>
        <v>13.131173488535016</v>
      </c>
      <c r="G5851" s="168">
        <f t="shared" si="1266"/>
        <v>456334.8456013269</v>
      </c>
      <c r="H5851" s="168">
        <f t="shared" si="1267"/>
        <v>271310.33852408634</v>
      </c>
      <c r="I5851" s="169">
        <f t="shared" si="1268"/>
        <v>727645.18412541319</v>
      </c>
      <c r="J5851" s="169">
        <f t="shared" si="1270"/>
        <v>676973.79094748606</v>
      </c>
      <c r="K5851" s="95"/>
      <c r="L5851" s="265">
        <f t="shared" si="1269"/>
        <v>278920.7030540948</v>
      </c>
      <c r="M5851" s="265">
        <f>$G5851*NonHospFrac+theModel!$H5851*NonHospFrac</f>
        <v>448724.48107131838</v>
      </c>
      <c r="N5851" s="266">
        <f t="shared" si="1271"/>
        <v>727645.18412541319</v>
      </c>
      <c r="O5851" s="159"/>
      <c r="P5851" s="265">
        <f t="shared" si="1272"/>
        <v>259497.36195563932</v>
      </c>
      <c r="Q5851" s="265">
        <f t="shared" si="1273"/>
        <v>448722.92642964359</v>
      </c>
      <c r="R5851" s="266">
        <f t="shared" si="1274"/>
        <v>708220.28838528297</v>
      </c>
    </row>
    <row r="5852" spans="1:18" x14ac:dyDescent="0.3">
      <c r="A5852" s="82">
        <v>5821</v>
      </c>
      <c r="B5852" s="94">
        <f t="shared" si="1263"/>
        <v>9.6924135201299723E-49</v>
      </c>
      <c r="C5852" s="179">
        <f t="shared" si="1264"/>
        <v>9.6705491044873941E-49</v>
      </c>
      <c r="D5852" s="166">
        <f t="shared" si="1265"/>
        <v>2.2558277767625785E-3</v>
      </c>
      <c r="E5852" s="167">
        <f t="shared" si="1275"/>
        <v>24.291375447755232</v>
      </c>
      <c r="F5852" s="168">
        <f t="shared" si="1276"/>
        <v>13.133429316311778</v>
      </c>
      <c r="G5852" s="168">
        <f t="shared" si="1266"/>
        <v>456413.24018054031</v>
      </c>
      <c r="H5852" s="168">
        <f t="shared" si="1267"/>
        <v>271310.33852408634</v>
      </c>
      <c r="I5852" s="169">
        <f t="shared" si="1268"/>
        <v>727723.57870462665</v>
      </c>
      <c r="J5852" s="169">
        <f t="shared" si="1270"/>
        <v>677035.62625539873</v>
      </c>
      <c r="K5852" s="95"/>
      <c r="L5852" s="265">
        <f t="shared" si="1269"/>
        <v>278950.75323738041</v>
      </c>
      <c r="M5852" s="265">
        <f>$G5852*NonHospFrac+theModel!$H5852*NonHospFrac</f>
        <v>448772.82546724624</v>
      </c>
      <c r="N5852" s="266">
        <f t="shared" si="1271"/>
        <v>727723.57870462665</v>
      </c>
      <c r="O5852" s="159"/>
      <c r="P5852" s="265">
        <f t="shared" si="1272"/>
        <v>259521.06464471479</v>
      </c>
      <c r="Q5852" s="265">
        <f t="shared" si="1273"/>
        <v>448771.27082557144</v>
      </c>
      <c r="R5852" s="266">
        <f t="shared" si="1274"/>
        <v>708292.3354702862</v>
      </c>
    </row>
    <row r="5853" spans="1:18" x14ac:dyDescent="0.3">
      <c r="A5853" s="82">
        <v>5822</v>
      </c>
      <c r="B5853" s="94">
        <f t="shared" si="1263"/>
        <v>9.511354784193957E-49</v>
      </c>
      <c r="C5853" s="179">
        <f t="shared" si="1264"/>
        <v>9.4898988058771293E-49</v>
      </c>
      <c r="D5853" s="166">
        <f t="shared" si="1265"/>
        <v>2.2558277767625785E-3</v>
      </c>
      <c r="E5853" s="167">
        <f t="shared" si="1275"/>
        <v>24.291375447755232</v>
      </c>
      <c r="F5853" s="168">
        <f t="shared" si="1276"/>
        <v>13.135685144088541</v>
      </c>
      <c r="G5853" s="168">
        <f t="shared" si="1266"/>
        <v>456491.63475975371</v>
      </c>
      <c r="H5853" s="168">
        <f t="shared" si="1267"/>
        <v>271310.33852408634</v>
      </c>
      <c r="I5853" s="169">
        <f t="shared" si="1268"/>
        <v>727801.97328384011</v>
      </c>
      <c r="J5853" s="169">
        <f t="shared" si="1270"/>
        <v>677097.45904278255</v>
      </c>
      <c r="K5853" s="95"/>
      <c r="L5853" s="265">
        <f t="shared" si="1269"/>
        <v>278980.80342066596</v>
      </c>
      <c r="M5853" s="265">
        <f>$G5853*NonHospFrac+theModel!$H5853*NonHospFrac</f>
        <v>448821.16986317409</v>
      </c>
      <c r="N5853" s="266">
        <f t="shared" si="1271"/>
        <v>727801.97328384011</v>
      </c>
      <c r="O5853" s="159"/>
      <c r="P5853" s="265">
        <f t="shared" si="1272"/>
        <v>259544.76636762195</v>
      </c>
      <c r="Q5853" s="265">
        <f t="shared" si="1273"/>
        <v>448819.61522149929</v>
      </c>
      <c r="R5853" s="266">
        <f t="shared" si="1274"/>
        <v>708364.38158912119</v>
      </c>
    </row>
    <row r="5854" spans="1:18" x14ac:dyDescent="0.3">
      <c r="A5854" s="82">
        <v>5823</v>
      </c>
      <c r="B5854" s="94">
        <f t="shared" si="1263"/>
        <v>9.3336783085987823E-49</v>
      </c>
      <c r="C5854" s="179">
        <f t="shared" si="1264"/>
        <v>9.3126231378108783E-49</v>
      </c>
      <c r="D5854" s="166">
        <f t="shared" si="1265"/>
        <v>2.2558277767625785E-3</v>
      </c>
      <c r="E5854" s="167">
        <f t="shared" si="1275"/>
        <v>24.291375447755232</v>
      </c>
      <c r="F5854" s="168">
        <f t="shared" si="1276"/>
        <v>13.137940971865303</v>
      </c>
      <c r="G5854" s="168">
        <f t="shared" si="1266"/>
        <v>456570.02933896723</v>
      </c>
      <c r="H5854" s="168">
        <f t="shared" si="1267"/>
        <v>271310.33852408634</v>
      </c>
      <c r="I5854" s="169">
        <f t="shared" si="1268"/>
        <v>727880.36786305357</v>
      </c>
      <c r="J5854" s="169">
        <f t="shared" si="1270"/>
        <v>677159.28930974018</v>
      </c>
      <c r="K5854" s="95"/>
      <c r="L5854" s="265">
        <f t="shared" si="1269"/>
        <v>279010.85360395157</v>
      </c>
      <c r="M5854" s="265">
        <f>$G5854*NonHospFrac+theModel!$H5854*NonHospFrac</f>
        <v>448869.51425910194</v>
      </c>
      <c r="N5854" s="266">
        <f t="shared" si="1271"/>
        <v>727880.36786305346</v>
      </c>
      <c r="O5854" s="159"/>
      <c r="P5854" s="265">
        <f t="shared" si="1272"/>
        <v>259568.46712440025</v>
      </c>
      <c r="Q5854" s="265">
        <f t="shared" si="1273"/>
        <v>448867.95961742714</v>
      </c>
      <c r="R5854" s="266">
        <f t="shared" si="1274"/>
        <v>708436.4267418274</v>
      </c>
    </row>
    <row r="5855" spans="1:18" x14ac:dyDescent="0.3">
      <c r="A5855" s="82">
        <v>5824</v>
      </c>
      <c r="B5855" s="94">
        <f t="shared" ref="B5855:B5918" si="1277">Constant*EXP(PowerTerm*(A5855)/7)</f>
        <v>9.1593209111684631E-49</v>
      </c>
      <c r="C5855" s="179">
        <f t="shared" ref="C5855:C5918" si="1278">(1-theFloor)*B5855</f>
        <v>9.1386590606407676E-49</v>
      </c>
      <c r="D5855" s="166">
        <f t="shared" ref="D5855:D5918" si="1279">theFloor</f>
        <v>2.2558277767625785E-3</v>
      </c>
      <c r="E5855" s="167">
        <f t="shared" si="1275"/>
        <v>24.291375447755232</v>
      </c>
      <c r="F5855" s="168">
        <f t="shared" si="1276"/>
        <v>13.140196799642066</v>
      </c>
      <c r="G5855" s="168">
        <f t="shared" ref="G5855:G5918" si="1280">$B$22*F5855*totInfected/365.25</f>
        <v>456648.42391818063</v>
      </c>
      <c r="H5855" s="168">
        <f t="shared" ref="H5855:H5918" si="1281">lostQALYs_Injured*E5855*totInfected/365.25</f>
        <v>271310.33852408634</v>
      </c>
      <c r="I5855" s="169">
        <f t="shared" ref="I5855:I5918" si="1282">H5855+G5855</f>
        <v>727958.76244226703</v>
      </c>
      <c r="J5855" s="169">
        <f t="shared" si="1270"/>
        <v>677221.11705637444</v>
      </c>
      <c r="K5855" s="95"/>
      <c r="L5855" s="265">
        <f t="shared" ref="L5855:L5918" si="1283">$G5855*HospFrac+$H5855*HospFrac</f>
        <v>279040.90378723713</v>
      </c>
      <c r="M5855" s="265">
        <f>$G5855*NonHospFrac+theModel!$H5855*NonHospFrac</f>
        <v>448917.85865502979</v>
      </c>
      <c r="N5855" s="266">
        <f t="shared" si="1271"/>
        <v>727958.76244226692</v>
      </c>
      <c r="O5855" s="159"/>
      <c r="P5855" s="265">
        <f t="shared" si="1272"/>
        <v>259592.16691508901</v>
      </c>
      <c r="Q5855" s="265">
        <f t="shared" si="1273"/>
        <v>448916.30401335499</v>
      </c>
      <c r="R5855" s="266">
        <f t="shared" si="1274"/>
        <v>708508.47092844406</v>
      </c>
    </row>
    <row r="5856" spans="1:18" x14ac:dyDescent="0.3">
      <c r="A5856" s="82">
        <v>5825</v>
      </c>
      <c r="B5856" s="94">
        <f t="shared" si="1277"/>
        <v>8.9882205899980223E-49</v>
      </c>
      <c r="C5856" s="179">
        <f t="shared" si="1278"/>
        <v>8.9679447123274357E-49</v>
      </c>
      <c r="D5856" s="166">
        <f t="shared" si="1279"/>
        <v>2.2558277767625785E-3</v>
      </c>
      <c r="E5856" s="167">
        <f t="shared" si="1275"/>
        <v>24.291375447755232</v>
      </c>
      <c r="F5856" s="168">
        <f t="shared" si="1276"/>
        <v>13.142452627418828</v>
      </c>
      <c r="G5856" s="168">
        <f t="shared" si="1280"/>
        <v>456726.81849739398</v>
      </c>
      <c r="H5856" s="168">
        <f t="shared" si="1281"/>
        <v>271310.33852408634</v>
      </c>
      <c r="I5856" s="169">
        <f t="shared" si="1282"/>
        <v>728037.15702148038</v>
      </c>
      <c r="J5856" s="169">
        <f t="shared" ref="J5856:J5919" si="1284">J5855+(I5856-I5855)/(1+discountDaily)^A5856</f>
        <v>677282.94228278799</v>
      </c>
      <c r="K5856" s="95"/>
      <c r="L5856" s="265">
        <f t="shared" si="1283"/>
        <v>279070.95397052274</v>
      </c>
      <c r="M5856" s="265">
        <f>$G5856*NonHospFrac+theModel!$H5856*NonHospFrac</f>
        <v>448966.20305095759</v>
      </c>
      <c r="N5856" s="266">
        <f t="shared" ref="N5856:N5919" si="1285">L5856+M5856</f>
        <v>728037.15702148038</v>
      </c>
      <c r="O5856" s="159"/>
      <c r="P5856" s="265">
        <f t="shared" ref="P5856:P5919" si="1286">P5855+(L5856-L5855)/(1+discountDaily)^A5856</f>
        <v>259615.86573972768</v>
      </c>
      <c r="Q5856" s="265">
        <f t="shared" ref="Q5856:Q5919" si="1287">Q5855+(M5856-M5855)/(1+discountDaily)^B5856</f>
        <v>448964.64840928279</v>
      </c>
      <c r="R5856" s="266">
        <f t="shared" ref="R5856:R5919" si="1288">P5856+Q5856</f>
        <v>708580.51414901041</v>
      </c>
    </row>
    <row r="5857" spans="1:18" x14ac:dyDescent="0.3">
      <c r="A5857" s="82">
        <v>5826</v>
      </c>
      <c r="B5857" s="94">
        <f t="shared" si="1277"/>
        <v>8.8203165014075792E-49</v>
      </c>
      <c r="C5857" s="179">
        <f t="shared" si="1278"/>
        <v>8.800419386443867E-49</v>
      </c>
      <c r="D5857" s="166">
        <f t="shared" si="1279"/>
        <v>2.2558277767625785E-3</v>
      </c>
      <c r="E5857" s="167">
        <f t="shared" ref="E5857:E5920" si="1289">C5857+E5856</f>
        <v>24.291375447755232</v>
      </c>
      <c r="F5857" s="168">
        <f t="shared" ref="F5857:F5920" si="1290">D5857+F5856</f>
        <v>13.144708455195591</v>
      </c>
      <c r="G5857" s="168">
        <f t="shared" si="1280"/>
        <v>456805.21307660738</v>
      </c>
      <c r="H5857" s="168">
        <f t="shared" si="1281"/>
        <v>271310.33852408634</v>
      </c>
      <c r="I5857" s="169">
        <f t="shared" si="1282"/>
        <v>728115.55160069373</v>
      </c>
      <c r="J5857" s="169">
        <f t="shared" si="1284"/>
        <v>677344.76498908352</v>
      </c>
      <c r="K5857" s="95"/>
      <c r="L5857" s="265">
        <f t="shared" si="1283"/>
        <v>279101.00415380823</v>
      </c>
      <c r="M5857" s="265">
        <f>$G5857*NonHospFrac+theModel!$H5857*NonHospFrac</f>
        <v>449014.54744688544</v>
      </c>
      <c r="N5857" s="266">
        <f t="shared" si="1285"/>
        <v>728115.55160069373</v>
      </c>
      <c r="O5857" s="159"/>
      <c r="P5857" s="265">
        <f t="shared" si="1286"/>
        <v>259639.56359835554</v>
      </c>
      <c r="Q5857" s="265">
        <f t="shared" si="1287"/>
        <v>449012.99280521064</v>
      </c>
      <c r="R5857" s="266">
        <f t="shared" si="1288"/>
        <v>708652.55640356615</v>
      </c>
    </row>
    <row r="5858" spans="1:18" x14ac:dyDescent="0.3">
      <c r="A5858" s="82">
        <v>5827</v>
      </c>
      <c r="B5858" s="94">
        <f t="shared" si="1277"/>
        <v>8.655548938304244E-49</v>
      </c>
      <c r="C5858" s="179">
        <f t="shared" si="1278"/>
        <v>8.6360235105860889E-49</v>
      </c>
      <c r="D5858" s="166">
        <f t="shared" si="1279"/>
        <v>2.2558277767625785E-3</v>
      </c>
      <c r="E5858" s="167">
        <f t="shared" si="1289"/>
        <v>24.291375447755232</v>
      </c>
      <c r="F5858" s="168">
        <f t="shared" si="1290"/>
        <v>13.146964282972354</v>
      </c>
      <c r="G5858" s="168">
        <f t="shared" si="1280"/>
        <v>456883.6076558209</v>
      </c>
      <c r="H5858" s="168">
        <f t="shared" si="1281"/>
        <v>271310.33852408634</v>
      </c>
      <c r="I5858" s="169">
        <f t="shared" si="1282"/>
        <v>728193.9461799073</v>
      </c>
      <c r="J5858" s="169">
        <f t="shared" si="1284"/>
        <v>677406.58517536405</v>
      </c>
      <c r="K5858" s="95"/>
      <c r="L5858" s="265">
        <f t="shared" si="1283"/>
        <v>279131.0543370939</v>
      </c>
      <c r="M5858" s="265">
        <f>$G5858*NonHospFrac+theModel!$H5858*NonHospFrac</f>
        <v>449062.89184281335</v>
      </c>
      <c r="N5858" s="266">
        <f t="shared" si="1285"/>
        <v>728193.9461799073</v>
      </c>
      <c r="O5858" s="159"/>
      <c r="P5858" s="265">
        <f t="shared" si="1286"/>
        <v>259663.26049101216</v>
      </c>
      <c r="Q5858" s="265">
        <f t="shared" si="1287"/>
        <v>449061.33720113855</v>
      </c>
      <c r="R5858" s="266">
        <f t="shared" si="1288"/>
        <v>708724.59769215074</v>
      </c>
    </row>
    <row r="5859" spans="1:18" x14ac:dyDescent="0.3">
      <c r="A5859" s="82">
        <v>5828</v>
      </c>
      <c r="B5859" s="94">
        <f t="shared" si="1277"/>
        <v>8.4938593089515498E-49</v>
      </c>
      <c r="C5859" s="179">
        <f t="shared" si="1278"/>
        <v>8.4746986251905033E-49</v>
      </c>
      <c r="D5859" s="166">
        <f t="shared" si="1279"/>
        <v>2.2558277767625785E-3</v>
      </c>
      <c r="E5859" s="167">
        <f t="shared" si="1289"/>
        <v>24.291375447755232</v>
      </c>
      <c r="F5859" s="168">
        <f t="shared" si="1290"/>
        <v>13.149220110749116</v>
      </c>
      <c r="G5859" s="168">
        <f t="shared" si="1280"/>
        <v>456962.00223503431</v>
      </c>
      <c r="H5859" s="168">
        <f t="shared" si="1281"/>
        <v>271310.33852408634</v>
      </c>
      <c r="I5859" s="169">
        <f t="shared" si="1282"/>
        <v>728272.34075912065</v>
      </c>
      <c r="J5859" s="169">
        <f t="shared" si="1284"/>
        <v>677468.40284173191</v>
      </c>
      <c r="K5859" s="95"/>
      <c r="L5859" s="265">
        <f t="shared" si="1283"/>
        <v>279161.10452037945</v>
      </c>
      <c r="M5859" s="265">
        <f>$G5859*NonHospFrac+theModel!$H5859*NonHospFrac</f>
        <v>449111.23623874114</v>
      </c>
      <c r="N5859" s="266">
        <f t="shared" si="1285"/>
        <v>728272.34075912065</v>
      </c>
      <c r="O5859" s="159"/>
      <c r="P5859" s="265">
        <f t="shared" si="1286"/>
        <v>259686.95641773668</v>
      </c>
      <c r="Q5859" s="265">
        <f t="shared" si="1287"/>
        <v>449109.68159706634</v>
      </c>
      <c r="R5859" s="266">
        <f t="shared" si="1288"/>
        <v>708796.63801480306</v>
      </c>
    </row>
    <row r="5860" spans="1:18" x14ac:dyDescent="0.3">
      <c r="A5860" s="82">
        <v>5829</v>
      </c>
      <c r="B5860" s="94">
        <f t="shared" si="1277"/>
        <v>8.3351901161334472E-49</v>
      </c>
      <c r="C5860" s="179">
        <f t="shared" si="1278"/>
        <v>8.3163873627448764E-49</v>
      </c>
      <c r="D5860" s="166">
        <f t="shared" si="1279"/>
        <v>2.2558277767625785E-3</v>
      </c>
      <c r="E5860" s="167">
        <f t="shared" si="1289"/>
        <v>24.291375447755232</v>
      </c>
      <c r="F5860" s="168">
        <f t="shared" si="1290"/>
        <v>13.151475938525879</v>
      </c>
      <c r="G5860" s="168">
        <f t="shared" si="1280"/>
        <v>457040.39681424765</v>
      </c>
      <c r="H5860" s="168">
        <f t="shared" si="1281"/>
        <v>271310.33852408634</v>
      </c>
      <c r="I5860" s="169">
        <f t="shared" si="1282"/>
        <v>728350.73533833399</v>
      </c>
      <c r="J5860" s="169">
        <f t="shared" si="1284"/>
        <v>677530.21798829001</v>
      </c>
      <c r="K5860" s="95"/>
      <c r="L5860" s="265">
        <f t="shared" si="1283"/>
        <v>279191.154703665</v>
      </c>
      <c r="M5860" s="265">
        <f>$G5860*NonHospFrac+theModel!$H5860*NonHospFrac</f>
        <v>449159.58063466894</v>
      </c>
      <c r="N5860" s="266">
        <f t="shared" si="1285"/>
        <v>728350.73533833399</v>
      </c>
      <c r="O5860" s="159"/>
      <c r="P5860" s="265">
        <f t="shared" si="1286"/>
        <v>259710.65137856858</v>
      </c>
      <c r="Q5860" s="265">
        <f t="shared" si="1287"/>
        <v>449158.02599299414</v>
      </c>
      <c r="R5860" s="266">
        <f t="shared" si="1288"/>
        <v>708868.67737156269</v>
      </c>
    </row>
    <row r="5861" spans="1:18" x14ac:dyDescent="0.3">
      <c r="A5861" s="82">
        <v>5830</v>
      </c>
      <c r="B5861" s="94">
        <f t="shared" si="1277"/>
        <v>8.1794849367082944E-49</v>
      </c>
      <c r="C5861" s="179">
        <f t="shared" si="1278"/>
        <v>8.1610334273884568E-49</v>
      </c>
      <c r="D5861" s="166">
        <f t="shared" si="1279"/>
        <v>2.2558277767625785E-3</v>
      </c>
      <c r="E5861" s="167">
        <f t="shared" si="1289"/>
        <v>24.291375447755232</v>
      </c>
      <c r="F5861" s="168">
        <f t="shared" si="1290"/>
        <v>13.153731766302641</v>
      </c>
      <c r="G5861" s="168">
        <f t="shared" si="1280"/>
        <v>457118.79139346111</v>
      </c>
      <c r="H5861" s="168">
        <f t="shared" si="1281"/>
        <v>271310.33852408634</v>
      </c>
      <c r="I5861" s="169">
        <f t="shared" si="1282"/>
        <v>728429.12991754746</v>
      </c>
      <c r="J5861" s="169">
        <f t="shared" si="1284"/>
        <v>677592.03061514115</v>
      </c>
      <c r="K5861" s="95"/>
      <c r="L5861" s="265">
        <f t="shared" si="1283"/>
        <v>279221.20488695061</v>
      </c>
      <c r="M5861" s="265">
        <f>$G5861*NonHospFrac+theModel!$H5861*NonHospFrac</f>
        <v>449207.92503059685</v>
      </c>
      <c r="N5861" s="266">
        <f t="shared" si="1285"/>
        <v>728429.12991754746</v>
      </c>
      <c r="O5861" s="159"/>
      <c r="P5861" s="265">
        <f t="shared" si="1286"/>
        <v>259734.34537354729</v>
      </c>
      <c r="Q5861" s="265">
        <f t="shared" si="1287"/>
        <v>449206.37038892205</v>
      </c>
      <c r="R5861" s="266">
        <f t="shared" si="1288"/>
        <v>708940.71576246934</v>
      </c>
    </row>
    <row r="5862" spans="1:18" x14ac:dyDescent="0.3">
      <c r="A5862" s="82">
        <v>5831</v>
      </c>
      <c r="B5862" s="94">
        <f t="shared" si="1277"/>
        <v>8.026688401544642E-49</v>
      </c>
      <c r="C5862" s="179">
        <f t="shared" si="1278"/>
        <v>8.0085815748930194E-49</v>
      </c>
      <c r="D5862" s="166">
        <f t="shared" si="1279"/>
        <v>2.2558277767625785E-3</v>
      </c>
      <c r="E5862" s="167">
        <f t="shared" si="1289"/>
        <v>24.291375447755232</v>
      </c>
      <c r="F5862" s="168">
        <f t="shared" si="1290"/>
        <v>13.155987594079404</v>
      </c>
      <c r="G5862" s="168">
        <f t="shared" si="1280"/>
        <v>457197.18597267458</v>
      </c>
      <c r="H5862" s="168">
        <f t="shared" si="1281"/>
        <v>271310.33852408634</v>
      </c>
      <c r="I5862" s="169">
        <f t="shared" si="1282"/>
        <v>728507.52449676092</v>
      </c>
      <c r="J5862" s="169">
        <f t="shared" si="1284"/>
        <v>677653.84072238789</v>
      </c>
      <c r="K5862" s="95"/>
      <c r="L5862" s="265">
        <f t="shared" si="1283"/>
        <v>279251.25507023616</v>
      </c>
      <c r="M5862" s="265">
        <f>$G5862*NonHospFrac+theModel!$H5862*NonHospFrac</f>
        <v>449256.2694265247</v>
      </c>
      <c r="N5862" s="266">
        <f t="shared" si="1285"/>
        <v>728507.52449676092</v>
      </c>
      <c r="O5862" s="159"/>
      <c r="P5862" s="265">
        <f t="shared" si="1286"/>
        <v>259758.03840271206</v>
      </c>
      <c r="Q5862" s="265">
        <f t="shared" si="1287"/>
        <v>449254.7147848499</v>
      </c>
      <c r="R5862" s="266">
        <f t="shared" si="1288"/>
        <v>709012.75318756199</v>
      </c>
    </row>
    <row r="5863" spans="1:18" x14ac:dyDescent="0.3">
      <c r="A5863" s="82">
        <v>5832</v>
      </c>
      <c r="B5863" s="94">
        <f t="shared" si="1277"/>
        <v>7.8767461758318525E-49</v>
      </c>
      <c r="C5863" s="179">
        <f t="shared" si="1278"/>
        <v>7.8589775930179019E-49</v>
      </c>
      <c r="D5863" s="166">
        <f t="shared" si="1279"/>
        <v>2.2558277767625785E-3</v>
      </c>
      <c r="E5863" s="167">
        <f t="shared" si="1289"/>
        <v>24.291375447755232</v>
      </c>
      <c r="F5863" s="168">
        <f t="shared" si="1290"/>
        <v>13.158243421856167</v>
      </c>
      <c r="G5863" s="168">
        <f t="shared" si="1280"/>
        <v>457275.58055188804</v>
      </c>
      <c r="H5863" s="168">
        <f t="shared" si="1281"/>
        <v>271310.33852408634</v>
      </c>
      <c r="I5863" s="169">
        <f t="shared" si="1282"/>
        <v>728585.91907597438</v>
      </c>
      <c r="J5863" s="169">
        <f t="shared" si="1284"/>
        <v>677715.64831013302</v>
      </c>
      <c r="K5863" s="95"/>
      <c r="L5863" s="265">
        <f t="shared" si="1283"/>
        <v>279281.30525352177</v>
      </c>
      <c r="M5863" s="265">
        <f>$G5863*NonHospFrac+theModel!$H5863*NonHospFrac</f>
        <v>449304.61382245255</v>
      </c>
      <c r="N5863" s="266">
        <f t="shared" si="1285"/>
        <v>728585.91907597426</v>
      </c>
      <c r="O5863" s="159"/>
      <c r="P5863" s="265">
        <f t="shared" si="1286"/>
        <v>259781.73046610237</v>
      </c>
      <c r="Q5863" s="265">
        <f t="shared" si="1287"/>
        <v>449303.05918077775</v>
      </c>
      <c r="R5863" s="266">
        <f t="shared" si="1288"/>
        <v>709084.78964688012</v>
      </c>
    </row>
    <row r="5864" spans="1:18" x14ac:dyDescent="0.3">
      <c r="A5864" s="82">
        <v>5833</v>
      </c>
      <c r="B5864" s="94">
        <f t="shared" si="1277"/>
        <v>7.7296049397584951E-49</v>
      </c>
      <c r="C5864" s="179">
        <f t="shared" si="1278"/>
        <v>7.7121682822319859E-49</v>
      </c>
      <c r="D5864" s="166">
        <f t="shared" si="1279"/>
        <v>2.2558277767625785E-3</v>
      </c>
      <c r="E5864" s="167">
        <f t="shared" si="1289"/>
        <v>24.291375447755232</v>
      </c>
      <c r="F5864" s="168">
        <f t="shared" si="1290"/>
        <v>13.160499249632929</v>
      </c>
      <c r="G5864" s="168">
        <f t="shared" si="1280"/>
        <v>457353.97513110132</v>
      </c>
      <c r="H5864" s="168">
        <f t="shared" si="1281"/>
        <v>271310.33852408634</v>
      </c>
      <c r="I5864" s="169">
        <f t="shared" si="1282"/>
        <v>728664.31365518761</v>
      </c>
      <c r="J5864" s="169">
        <f t="shared" si="1284"/>
        <v>677777.453378479</v>
      </c>
      <c r="K5864" s="95"/>
      <c r="L5864" s="265">
        <f t="shared" si="1283"/>
        <v>279311.35543680732</v>
      </c>
      <c r="M5864" s="265">
        <f>$G5864*NonHospFrac+theModel!$H5864*NonHospFrac</f>
        <v>449352.95821838034</v>
      </c>
      <c r="N5864" s="266">
        <f t="shared" si="1285"/>
        <v>728664.31365518761</v>
      </c>
      <c r="O5864" s="159"/>
      <c r="P5864" s="265">
        <f t="shared" si="1286"/>
        <v>259805.42156375747</v>
      </c>
      <c r="Q5864" s="265">
        <f t="shared" si="1287"/>
        <v>449351.40357670555</v>
      </c>
      <c r="R5864" s="266">
        <f t="shared" si="1288"/>
        <v>709156.82514046296</v>
      </c>
    </row>
    <row r="5865" spans="1:18" x14ac:dyDescent="0.3">
      <c r="A5865" s="82">
        <v>5834</v>
      </c>
      <c r="B5865" s="94">
        <f t="shared" si="1277"/>
        <v>7.5852123695517158E-49</v>
      </c>
      <c r="C5865" s="179">
        <f t="shared" si="1278"/>
        <v>7.5681014367958372E-49</v>
      </c>
      <c r="D5865" s="166">
        <f t="shared" si="1279"/>
        <v>2.2558277767625785E-3</v>
      </c>
      <c r="E5865" s="167">
        <f t="shared" si="1289"/>
        <v>24.291375447755232</v>
      </c>
      <c r="F5865" s="168">
        <f t="shared" si="1290"/>
        <v>13.162755077409692</v>
      </c>
      <c r="G5865" s="168">
        <f t="shared" si="1280"/>
        <v>457432.36971031479</v>
      </c>
      <c r="H5865" s="168">
        <f t="shared" si="1281"/>
        <v>271310.33852408634</v>
      </c>
      <c r="I5865" s="169">
        <f t="shared" si="1282"/>
        <v>728742.70823440119</v>
      </c>
      <c r="J5865" s="169">
        <f t="shared" si="1284"/>
        <v>677839.25592752895</v>
      </c>
      <c r="K5865" s="95"/>
      <c r="L5865" s="265">
        <f t="shared" si="1283"/>
        <v>279341.40562009288</v>
      </c>
      <c r="M5865" s="265">
        <f>$G5865*NonHospFrac+theModel!$H5865*NonHospFrac</f>
        <v>449401.3026143082</v>
      </c>
      <c r="N5865" s="266">
        <f t="shared" si="1285"/>
        <v>728742.70823440107</v>
      </c>
      <c r="O5865" s="159"/>
      <c r="P5865" s="265">
        <f t="shared" si="1286"/>
        <v>259829.1116957168</v>
      </c>
      <c r="Q5865" s="265">
        <f t="shared" si="1287"/>
        <v>449399.7479726334</v>
      </c>
      <c r="R5865" s="266">
        <f t="shared" si="1288"/>
        <v>709228.8596683502</v>
      </c>
    </row>
    <row r="5866" spans="1:18" x14ac:dyDescent="0.3">
      <c r="A5866" s="82">
        <v>5835</v>
      </c>
      <c r="B5866" s="94">
        <f t="shared" si="1277"/>
        <v>7.4435171188707622E-49</v>
      </c>
      <c r="C5866" s="179">
        <f t="shared" si="1278"/>
        <v>7.426725826197205E-49</v>
      </c>
      <c r="D5866" s="166">
        <f t="shared" si="1279"/>
        <v>2.2558277767625785E-3</v>
      </c>
      <c r="E5866" s="167">
        <f t="shared" si="1289"/>
        <v>24.291375447755232</v>
      </c>
      <c r="F5866" s="168">
        <f t="shared" si="1290"/>
        <v>13.165010905186454</v>
      </c>
      <c r="G5866" s="168">
        <f t="shared" si="1280"/>
        <v>457510.76428952825</v>
      </c>
      <c r="H5866" s="168">
        <f t="shared" si="1281"/>
        <v>271310.33852408634</v>
      </c>
      <c r="I5866" s="169">
        <f t="shared" si="1282"/>
        <v>728821.10281361453</v>
      </c>
      <c r="J5866" s="169">
        <f t="shared" si="1284"/>
        <v>677901.05595738522</v>
      </c>
      <c r="K5866" s="95"/>
      <c r="L5866" s="265">
        <f t="shared" si="1283"/>
        <v>279371.45580337849</v>
      </c>
      <c r="M5866" s="265">
        <f>$G5866*NonHospFrac+theModel!$H5866*NonHospFrac</f>
        <v>449449.64701023605</v>
      </c>
      <c r="N5866" s="266">
        <f t="shared" si="1285"/>
        <v>728821.10281361453</v>
      </c>
      <c r="O5866" s="159"/>
      <c r="P5866" s="265">
        <f t="shared" si="1286"/>
        <v>259852.80086201977</v>
      </c>
      <c r="Q5866" s="265">
        <f t="shared" si="1287"/>
        <v>449448.09236856125</v>
      </c>
      <c r="R5866" s="266">
        <f t="shared" si="1288"/>
        <v>709300.89323058096</v>
      </c>
    </row>
    <row r="5867" spans="1:18" x14ac:dyDescent="0.3">
      <c r="A5867" s="82">
        <v>5836</v>
      </c>
      <c r="B5867" s="94">
        <f t="shared" si="1277"/>
        <v>7.3044688005481063E-49</v>
      </c>
      <c r="C5867" s="179">
        <f t="shared" si="1278"/>
        <v>7.2879911769333348E-49</v>
      </c>
      <c r="D5867" s="166">
        <f t="shared" si="1279"/>
        <v>2.2558277767625785E-3</v>
      </c>
      <c r="E5867" s="167">
        <f t="shared" si="1289"/>
        <v>24.291375447755232</v>
      </c>
      <c r="F5867" s="168">
        <f t="shared" si="1290"/>
        <v>13.167266732963217</v>
      </c>
      <c r="G5867" s="168">
        <f t="shared" si="1280"/>
        <v>457589.15886874171</v>
      </c>
      <c r="H5867" s="168">
        <f t="shared" si="1281"/>
        <v>271310.33852408634</v>
      </c>
      <c r="I5867" s="169">
        <f t="shared" si="1282"/>
        <v>728899.49739282811</v>
      </c>
      <c r="J5867" s="169">
        <f t="shared" si="1284"/>
        <v>677962.85346815072</v>
      </c>
      <c r="K5867" s="95"/>
      <c r="L5867" s="265">
        <f t="shared" si="1283"/>
        <v>279401.50598666409</v>
      </c>
      <c r="M5867" s="265">
        <f>$G5867*NonHospFrac+theModel!$H5867*NonHospFrac</f>
        <v>449497.9914061639</v>
      </c>
      <c r="N5867" s="266">
        <f t="shared" si="1285"/>
        <v>728899.49739282799</v>
      </c>
      <c r="O5867" s="159"/>
      <c r="P5867" s="265">
        <f t="shared" si="1286"/>
        <v>259876.48906270569</v>
      </c>
      <c r="Q5867" s="265">
        <f t="shared" si="1287"/>
        <v>449496.4367644891</v>
      </c>
      <c r="R5867" s="266">
        <f t="shared" si="1288"/>
        <v>709372.92582719482</v>
      </c>
    </row>
    <row r="5868" spans="1:18" x14ac:dyDescent="0.3">
      <c r="A5868" s="82">
        <v>5837</v>
      </c>
      <c r="B5868" s="94">
        <f t="shared" si="1277"/>
        <v>7.1680179686716552E-49</v>
      </c>
      <c r="C5868" s="179">
        <f t="shared" si="1278"/>
        <v>7.1518481546335916E-49</v>
      </c>
      <c r="D5868" s="166">
        <f t="shared" si="1279"/>
        <v>2.2558277767625785E-3</v>
      </c>
      <c r="E5868" s="167">
        <f t="shared" si="1289"/>
        <v>24.291375447755232</v>
      </c>
      <c r="F5868" s="168">
        <f t="shared" si="1290"/>
        <v>13.16952256073998</v>
      </c>
      <c r="G5868" s="168">
        <f t="shared" si="1280"/>
        <v>457667.55344795506</v>
      </c>
      <c r="H5868" s="168">
        <f t="shared" si="1281"/>
        <v>271310.33852408634</v>
      </c>
      <c r="I5868" s="169">
        <f t="shared" si="1282"/>
        <v>728977.89197204146</v>
      </c>
      <c r="J5868" s="169">
        <f t="shared" si="1284"/>
        <v>678024.64845992788</v>
      </c>
      <c r="K5868" s="95"/>
      <c r="L5868" s="265">
        <f t="shared" si="1283"/>
        <v>279431.55616994965</v>
      </c>
      <c r="M5868" s="265">
        <f>$G5868*NonHospFrac+theModel!$H5868*NonHospFrac</f>
        <v>449546.33580209169</v>
      </c>
      <c r="N5868" s="266">
        <f t="shared" si="1285"/>
        <v>728977.89197204134</v>
      </c>
      <c r="O5868" s="159"/>
      <c r="P5868" s="265">
        <f t="shared" si="1286"/>
        <v>259900.17629781386</v>
      </c>
      <c r="Q5868" s="265">
        <f t="shared" si="1287"/>
        <v>449544.7811604169</v>
      </c>
      <c r="R5868" s="266">
        <f t="shared" si="1288"/>
        <v>709444.95745823078</v>
      </c>
    </row>
    <row r="5869" spans="1:18" x14ac:dyDescent="0.3">
      <c r="A5869" s="82">
        <v>5838</v>
      </c>
      <c r="B5869" s="94">
        <f t="shared" si="1277"/>
        <v>7.0341161010017622E-49</v>
      </c>
      <c r="C5869" s="179">
        <f t="shared" si="1278"/>
        <v>7.0182483465161493E-49</v>
      </c>
      <c r="D5869" s="166">
        <f t="shared" si="1279"/>
        <v>2.2558277767625785E-3</v>
      </c>
      <c r="E5869" s="167">
        <f t="shared" si="1289"/>
        <v>24.291375447755232</v>
      </c>
      <c r="F5869" s="168">
        <f t="shared" si="1290"/>
        <v>13.171778388516742</v>
      </c>
      <c r="G5869" s="168">
        <f t="shared" si="1280"/>
        <v>457745.94802716846</v>
      </c>
      <c r="H5869" s="168">
        <f t="shared" si="1281"/>
        <v>271310.33852408634</v>
      </c>
      <c r="I5869" s="169">
        <f t="shared" si="1282"/>
        <v>729056.2865512548</v>
      </c>
      <c r="J5869" s="169">
        <f t="shared" si="1284"/>
        <v>678086.4409328195</v>
      </c>
      <c r="K5869" s="95"/>
      <c r="L5869" s="265">
        <f t="shared" si="1283"/>
        <v>279461.6063532352</v>
      </c>
      <c r="M5869" s="265">
        <f>$G5869*NonHospFrac+theModel!$H5869*NonHospFrac</f>
        <v>449594.68019801955</v>
      </c>
      <c r="N5869" s="266">
        <f t="shared" si="1285"/>
        <v>729056.2865512548</v>
      </c>
      <c r="O5869" s="159"/>
      <c r="P5869" s="265">
        <f t="shared" si="1286"/>
        <v>259923.86256738368</v>
      </c>
      <c r="Q5869" s="265">
        <f t="shared" si="1287"/>
        <v>449593.12555634475</v>
      </c>
      <c r="R5869" s="266">
        <f t="shared" si="1288"/>
        <v>709516.98812372843</v>
      </c>
    </row>
    <row r="5870" spans="1:18" x14ac:dyDescent="0.3">
      <c r="A5870" s="82">
        <v>5839</v>
      </c>
      <c r="B5870" s="94">
        <f t="shared" si="1277"/>
        <v>6.9027155817160986E-49</v>
      </c>
      <c r="C5870" s="179">
        <f t="shared" si="1278"/>
        <v>6.8871442441717712E-49</v>
      </c>
      <c r="D5870" s="166">
        <f t="shared" si="1279"/>
        <v>2.2558277767625785E-3</v>
      </c>
      <c r="E5870" s="167">
        <f t="shared" si="1289"/>
        <v>24.291375447755232</v>
      </c>
      <c r="F5870" s="168">
        <f t="shared" si="1290"/>
        <v>13.174034216293505</v>
      </c>
      <c r="G5870" s="168">
        <f t="shared" si="1280"/>
        <v>457824.34260638198</v>
      </c>
      <c r="H5870" s="168">
        <f t="shared" si="1281"/>
        <v>271310.33852408634</v>
      </c>
      <c r="I5870" s="169">
        <f t="shared" si="1282"/>
        <v>729134.68113046838</v>
      </c>
      <c r="J5870" s="169">
        <f t="shared" si="1284"/>
        <v>678148.2308869285</v>
      </c>
      <c r="K5870" s="95"/>
      <c r="L5870" s="265">
        <f t="shared" si="1283"/>
        <v>279491.65653652081</v>
      </c>
      <c r="M5870" s="265">
        <f>$G5870*NonHospFrac+theModel!$H5870*NonHospFrac</f>
        <v>449643.02459394746</v>
      </c>
      <c r="N5870" s="266">
        <f t="shared" si="1285"/>
        <v>729134.68113046826</v>
      </c>
      <c r="O5870" s="159"/>
      <c r="P5870" s="265">
        <f t="shared" si="1286"/>
        <v>259947.54787145459</v>
      </c>
      <c r="Q5870" s="265">
        <f t="shared" si="1287"/>
        <v>449641.46995227266</v>
      </c>
      <c r="R5870" s="266">
        <f t="shared" si="1288"/>
        <v>709589.01782372722</v>
      </c>
    </row>
    <row r="5871" spans="1:18" x14ac:dyDescent="0.3">
      <c r="A5871" s="82">
        <v>5840</v>
      </c>
      <c r="B5871" s="94">
        <f t="shared" si="1277"/>
        <v>6.7737696844784615E-49</v>
      </c>
      <c r="C5871" s="179">
        <f t="shared" si="1278"/>
        <v>6.7584892266708228E-49</v>
      </c>
      <c r="D5871" s="166">
        <f t="shared" si="1279"/>
        <v>2.2558277767625785E-3</v>
      </c>
      <c r="E5871" s="167">
        <f t="shared" si="1289"/>
        <v>24.291375447755232</v>
      </c>
      <c r="F5871" s="168">
        <f t="shared" si="1290"/>
        <v>13.176290044070267</v>
      </c>
      <c r="G5871" s="168">
        <f t="shared" si="1280"/>
        <v>457902.73718559538</v>
      </c>
      <c r="H5871" s="168">
        <f t="shared" si="1281"/>
        <v>271310.33852408634</v>
      </c>
      <c r="I5871" s="169">
        <f t="shared" si="1282"/>
        <v>729213.07570968173</v>
      </c>
      <c r="J5871" s="169">
        <f t="shared" si="1284"/>
        <v>678210.01832235709</v>
      </c>
      <c r="K5871" s="95"/>
      <c r="L5871" s="265">
        <f t="shared" si="1283"/>
        <v>279521.70671980642</v>
      </c>
      <c r="M5871" s="265">
        <f>$G5871*NonHospFrac+theModel!$H5871*NonHospFrac</f>
        <v>449691.36898987531</v>
      </c>
      <c r="N5871" s="266">
        <f t="shared" si="1285"/>
        <v>729213.07570968173</v>
      </c>
      <c r="O5871" s="159"/>
      <c r="P5871" s="265">
        <f t="shared" si="1286"/>
        <v>259971.23221006588</v>
      </c>
      <c r="Q5871" s="265">
        <f t="shared" si="1287"/>
        <v>449689.81434820051</v>
      </c>
      <c r="R5871" s="266">
        <f t="shared" si="1288"/>
        <v>709661.04655826639</v>
      </c>
    </row>
    <row r="5872" spans="1:18" x14ac:dyDescent="0.3">
      <c r="A5872" s="82">
        <v>5841</v>
      </c>
      <c r="B5872" s="94">
        <f t="shared" si="1277"/>
        <v>6.6472325558212895E-49</v>
      </c>
      <c r="C5872" s="179">
        <f t="shared" si="1278"/>
        <v>6.6322375439832671E-49</v>
      </c>
      <c r="D5872" s="166">
        <f t="shared" si="1279"/>
        <v>2.2558277767625785E-3</v>
      </c>
      <c r="E5872" s="167">
        <f t="shared" si="1289"/>
        <v>24.291375447755232</v>
      </c>
      <c r="F5872" s="168">
        <f t="shared" si="1290"/>
        <v>13.17854587184703</v>
      </c>
      <c r="G5872" s="168">
        <f t="shared" si="1280"/>
        <v>457981.13176480879</v>
      </c>
      <c r="H5872" s="168">
        <f t="shared" si="1281"/>
        <v>271310.33852408634</v>
      </c>
      <c r="I5872" s="169">
        <f t="shared" si="1282"/>
        <v>729291.47028889507</v>
      </c>
      <c r="J5872" s="169">
        <f t="shared" si="1284"/>
        <v>678271.80323920818</v>
      </c>
      <c r="K5872" s="95"/>
      <c r="L5872" s="265">
        <f t="shared" si="1283"/>
        <v>279551.75690309203</v>
      </c>
      <c r="M5872" s="265">
        <f>$G5872*NonHospFrac+theModel!$H5872*NonHospFrac</f>
        <v>449739.7133858031</v>
      </c>
      <c r="N5872" s="266">
        <f t="shared" si="1285"/>
        <v>729291.47028889507</v>
      </c>
      <c r="O5872" s="159"/>
      <c r="P5872" s="265">
        <f t="shared" si="1286"/>
        <v>259994.91558325689</v>
      </c>
      <c r="Q5872" s="265">
        <f t="shared" si="1287"/>
        <v>449738.1587441283</v>
      </c>
      <c r="R5872" s="266">
        <f t="shared" si="1288"/>
        <v>709733.07432738517</v>
      </c>
    </row>
    <row r="5873" spans="1:18" x14ac:dyDescent="0.3">
      <c r="A5873" s="82">
        <v>5842</v>
      </c>
      <c r="B5873" s="94">
        <f t="shared" si="1277"/>
        <v>6.5230591988416134E-49</v>
      </c>
      <c r="C5873" s="179">
        <f t="shared" si="1278"/>
        <v>6.5083443007113998E-49</v>
      </c>
      <c r="D5873" s="166">
        <f t="shared" si="1279"/>
        <v>2.2558277767625785E-3</v>
      </c>
      <c r="E5873" s="167">
        <f t="shared" si="1289"/>
        <v>24.291375447755232</v>
      </c>
      <c r="F5873" s="168">
        <f t="shared" si="1290"/>
        <v>13.180801699623792</v>
      </c>
      <c r="G5873" s="168">
        <f t="shared" si="1280"/>
        <v>458059.52634402213</v>
      </c>
      <c r="H5873" s="168">
        <f t="shared" si="1281"/>
        <v>271310.33852408634</v>
      </c>
      <c r="I5873" s="169">
        <f t="shared" si="1282"/>
        <v>729369.86486810842</v>
      </c>
      <c r="J5873" s="169">
        <f t="shared" si="1284"/>
        <v>678333.58563758445</v>
      </c>
      <c r="K5873" s="95"/>
      <c r="L5873" s="265">
        <f t="shared" si="1283"/>
        <v>279581.80708637752</v>
      </c>
      <c r="M5873" s="265">
        <f>$G5873*NonHospFrac+theModel!$H5873*NonHospFrac</f>
        <v>449788.05778173089</v>
      </c>
      <c r="N5873" s="266">
        <f t="shared" si="1285"/>
        <v>729369.86486810842</v>
      </c>
      <c r="O5873" s="159"/>
      <c r="P5873" s="265">
        <f t="shared" si="1286"/>
        <v>260018.5979910669</v>
      </c>
      <c r="Q5873" s="265">
        <f t="shared" si="1287"/>
        <v>449786.5031400561</v>
      </c>
      <c r="R5873" s="266">
        <f t="shared" si="1288"/>
        <v>709805.10113112302</v>
      </c>
    </row>
    <row r="5874" spans="1:18" x14ac:dyDescent="0.3">
      <c r="A5874" s="82">
        <v>5843</v>
      </c>
      <c r="B5874" s="94">
        <f t="shared" si="1277"/>
        <v>6.401205457198532E-49</v>
      </c>
      <c r="C5874" s="179">
        <f t="shared" si="1278"/>
        <v>6.3867654401234195E-49</v>
      </c>
      <c r="D5874" s="166">
        <f t="shared" si="1279"/>
        <v>2.2558277767625785E-3</v>
      </c>
      <c r="E5874" s="167">
        <f t="shared" si="1289"/>
        <v>24.291375447755232</v>
      </c>
      <c r="F5874" s="168">
        <f t="shared" si="1290"/>
        <v>13.183057527400555</v>
      </c>
      <c r="G5874" s="168">
        <f t="shared" si="1280"/>
        <v>458137.92092323554</v>
      </c>
      <c r="H5874" s="168">
        <f t="shared" si="1281"/>
        <v>271310.33852408634</v>
      </c>
      <c r="I5874" s="169">
        <f t="shared" si="1282"/>
        <v>729448.25944732188</v>
      </c>
      <c r="J5874" s="169">
        <f t="shared" si="1284"/>
        <v>678395.36551758868</v>
      </c>
      <c r="K5874" s="95"/>
      <c r="L5874" s="265">
        <f t="shared" si="1283"/>
        <v>279611.85726966313</v>
      </c>
      <c r="M5874" s="265">
        <f>$G5874*NonHospFrac+theModel!$H5874*NonHospFrac</f>
        <v>449836.40217765875</v>
      </c>
      <c r="N5874" s="266">
        <f t="shared" si="1285"/>
        <v>729448.25944732188</v>
      </c>
      <c r="O5874" s="159"/>
      <c r="P5874" s="265">
        <f t="shared" si="1286"/>
        <v>260042.27943353544</v>
      </c>
      <c r="Q5874" s="265">
        <f t="shared" si="1287"/>
        <v>449834.84753598395</v>
      </c>
      <c r="R5874" s="266">
        <f t="shared" si="1288"/>
        <v>709877.12696951942</v>
      </c>
    </row>
    <row r="5875" spans="1:18" x14ac:dyDescent="0.3">
      <c r="A5875" s="82">
        <v>5844</v>
      </c>
      <c r="B5875" s="94">
        <f t="shared" si="1277"/>
        <v>6.2816279994126047E-49</v>
      </c>
      <c r="C5875" s="179">
        <f t="shared" si="1278"/>
        <v>6.2674577284882405E-49</v>
      </c>
      <c r="D5875" s="166">
        <f t="shared" si="1279"/>
        <v>2.2558277767625785E-3</v>
      </c>
      <c r="E5875" s="167">
        <f t="shared" si="1289"/>
        <v>24.291375447755232</v>
      </c>
      <c r="F5875" s="168">
        <f t="shared" si="1290"/>
        <v>13.185313355177318</v>
      </c>
      <c r="G5875" s="168">
        <f t="shared" si="1280"/>
        <v>458216.31550244906</v>
      </c>
      <c r="H5875" s="168">
        <f t="shared" si="1281"/>
        <v>271310.33852408634</v>
      </c>
      <c r="I5875" s="169">
        <f t="shared" si="1282"/>
        <v>729526.65402653534</v>
      </c>
      <c r="J5875" s="169">
        <f t="shared" si="1284"/>
        <v>678457.14287932334</v>
      </c>
      <c r="K5875" s="95"/>
      <c r="L5875" s="265">
        <f t="shared" si="1283"/>
        <v>279641.90745294874</v>
      </c>
      <c r="M5875" s="265">
        <f>$G5875*NonHospFrac+theModel!$H5875*NonHospFrac</f>
        <v>449884.74657358666</v>
      </c>
      <c r="N5875" s="266">
        <f t="shared" si="1285"/>
        <v>729526.65402653534</v>
      </c>
      <c r="O5875" s="159"/>
      <c r="P5875" s="265">
        <f t="shared" si="1286"/>
        <v>260065.95991070176</v>
      </c>
      <c r="Q5875" s="265">
        <f t="shared" si="1287"/>
        <v>449883.19193191186</v>
      </c>
      <c r="R5875" s="266">
        <f t="shared" si="1288"/>
        <v>709949.15184261359</v>
      </c>
    </row>
    <row r="5876" spans="1:18" x14ac:dyDescent="0.3">
      <c r="A5876" s="82">
        <v>5845</v>
      </c>
      <c r="B5876" s="94">
        <f t="shared" si="1277"/>
        <v>6.1642843034556062E-49</v>
      </c>
      <c r="C5876" s="179">
        <f t="shared" si="1278"/>
        <v>6.1503787397000095E-49</v>
      </c>
      <c r="D5876" s="166">
        <f t="shared" si="1279"/>
        <v>2.2558277767625785E-3</v>
      </c>
      <c r="E5876" s="167">
        <f t="shared" si="1289"/>
        <v>24.291375447755232</v>
      </c>
      <c r="F5876" s="168">
        <f t="shared" si="1290"/>
        <v>13.18756918295408</v>
      </c>
      <c r="G5876" s="168">
        <f t="shared" si="1280"/>
        <v>458294.71008166246</v>
      </c>
      <c r="H5876" s="168">
        <f t="shared" si="1281"/>
        <v>271310.33852408634</v>
      </c>
      <c r="I5876" s="169">
        <f t="shared" si="1282"/>
        <v>729605.0486057488</v>
      </c>
      <c r="J5876" s="169">
        <f t="shared" si="1284"/>
        <v>678518.91772289108</v>
      </c>
      <c r="K5876" s="95"/>
      <c r="L5876" s="265">
        <f t="shared" si="1283"/>
        <v>279671.95763623429</v>
      </c>
      <c r="M5876" s="265">
        <f>$G5876*NonHospFrac+theModel!$H5876*NonHospFrac</f>
        <v>449933.09096951445</v>
      </c>
      <c r="N5876" s="266">
        <f t="shared" si="1285"/>
        <v>729605.04860574869</v>
      </c>
      <c r="O5876" s="159"/>
      <c r="P5876" s="265">
        <f t="shared" si="1286"/>
        <v>260089.63942260516</v>
      </c>
      <c r="Q5876" s="265">
        <f t="shared" si="1287"/>
        <v>449931.53632783965</v>
      </c>
      <c r="R5876" s="266">
        <f t="shared" si="1288"/>
        <v>710021.17575044488</v>
      </c>
    </row>
    <row r="5877" spans="1:18" x14ac:dyDescent="0.3">
      <c r="A5877" s="82">
        <v>5846</v>
      </c>
      <c r="B5877" s="94">
        <f t="shared" si="1277"/>
        <v>6.0491326416310364E-49</v>
      </c>
      <c r="C5877" s="179">
        <f t="shared" si="1278"/>
        <v>6.0354868401927237E-49</v>
      </c>
      <c r="D5877" s="166">
        <f t="shared" si="1279"/>
        <v>2.2558277767625785E-3</v>
      </c>
      <c r="E5877" s="167">
        <f t="shared" si="1289"/>
        <v>24.291375447755232</v>
      </c>
      <c r="F5877" s="168">
        <f t="shared" si="1290"/>
        <v>13.189825010730843</v>
      </c>
      <c r="G5877" s="168">
        <f t="shared" si="1280"/>
        <v>458373.1046608758</v>
      </c>
      <c r="H5877" s="168">
        <f t="shared" si="1281"/>
        <v>271310.33852408634</v>
      </c>
      <c r="I5877" s="169">
        <f t="shared" si="1282"/>
        <v>729683.44318496215</v>
      </c>
      <c r="J5877" s="169">
        <f t="shared" si="1284"/>
        <v>678580.69004839449</v>
      </c>
      <c r="K5877" s="95"/>
      <c r="L5877" s="265">
        <f t="shared" si="1283"/>
        <v>279702.00781951984</v>
      </c>
      <c r="M5877" s="265">
        <f>$G5877*NonHospFrac+theModel!$H5877*NonHospFrac</f>
        <v>449981.4353654423</v>
      </c>
      <c r="N5877" s="266">
        <f t="shared" si="1285"/>
        <v>729683.44318496215</v>
      </c>
      <c r="O5877" s="159"/>
      <c r="P5877" s="265">
        <f t="shared" si="1286"/>
        <v>260113.31796928504</v>
      </c>
      <c r="Q5877" s="265">
        <f t="shared" si="1287"/>
        <v>449979.88072376751</v>
      </c>
      <c r="R5877" s="266">
        <f t="shared" si="1288"/>
        <v>710093.19869305252</v>
      </c>
    </row>
    <row r="5878" spans="1:18" x14ac:dyDescent="0.3">
      <c r="A5878" s="82">
        <v>5847</v>
      </c>
      <c r="B5878" s="94">
        <f t="shared" si="1277"/>
        <v>5.9361320657342335E-49</v>
      </c>
      <c r="C5878" s="179">
        <f t="shared" si="1278"/>
        <v>5.922741174133819E-49</v>
      </c>
      <c r="D5878" s="166">
        <f t="shared" si="1279"/>
        <v>2.2558277767625785E-3</v>
      </c>
      <c r="E5878" s="167">
        <f t="shared" si="1289"/>
        <v>24.291375447755232</v>
      </c>
      <c r="F5878" s="168">
        <f t="shared" si="1290"/>
        <v>13.192080838507605</v>
      </c>
      <c r="G5878" s="168">
        <f t="shared" si="1280"/>
        <v>458451.49924008927</v>
      </c>
      <c r="H5878" s="168">
        <f t="shared" si="1281"/>
        <v>271310.33852408634</v>
      </c>
      <c r="I5878" s="169">
        <f t="shared" si="1282"/>
        <v>729761.83776417561</v>
      </c>
      <c r="J5878" s="169">
        <f t="shared" si="1284"/>
        <v>678642.45985593647</v>
      </c>
      <c r="K5878" s="95"/>
      <c r="L5878" s="265">
        <f t="shared" si="1283"/>
        <v>279732.05800280545</v>
      </c>
      <c r="M5878" s="265">
        <f>$G5878*NonHospFrac+theModel!$H5878*NonHospFrac</f>
        <v>450029.77976137016</v>
      </c>
      <c r="N5878" s="266">
        <f t="shared" si="1285"/>
        <v>729761.83776417561</v>
      </c>
      <c r="O5878" s="159"/>
      <c r="P5878" s="265">
        <f t="shared" si="1286"/>
        <v>260136.99555078079</v>
      </c>
      <c r="Q5878" s="265">
        <f t="shared" si="1287"/>
        <v>450028.22511969536</v>
      </c>
      <c r="R5878" s="266">
        <f t="shared" si="1288"/>
        <v>710165.22067047609</v>
      </c>
    </row>
    <row r="5879" spans="1:18" x14ac:dyDescent="0.3">
      <c r="A5879" s="82">
        <v>5848</v>
      </c>
      <c r="B5879" s="94">
        <f t="shared" si="1277"/>
        <v>5.8252423924924875E-49</v>
      </c>
      <c r="C5879" s="179">
        <f t="shared" si="1278"/>
        <v>5.8121016488971278E-49</v>
      </c>
      <c r="D5879" s="166">
        <f t="shared" si="1279"/>
        <v>2.2558277767625785E-3</v>
      </c>
      <c r="E5879" s="167">
        <f t="shared" si="1289"/>
        <v>24.291375447755232</v>
      </c>
      <c r="F5879" s="168">
        <f t="shared" si="1290"/>
        <v>13.194336666284368</v>
      </c>
      <c r="G5879" s="168">
        <f t="shared" si="1280"/>
        <v>458529.89381930273</v>
      </c>
      <c r="H5879" s="168">
        <f t="shared" si="1281"/>
        <v>271310.33852408634</v>
      </c>
      <c r="I5879" s="169">
        <f t="shared" si="1282"/>
        <v>729840.23234338907</v>
      </c>
      <c r="J5879" s="169">
        <f t="shared" si="1284"/>
        <v>678704.22714561946</v>
      </c>
      <c r="K5879" s="95"/>
      <c r="L5879" s="265">
        <f t="shared" si="1283"/>
        <v>279762.10818609106</v>
      </c>
      <c r="M5879" s="265">
        <f>$G5879*NonHospFrac+theModel!$H5879*NonHospFrac</f>
        <v>450078.12415729801</v>
      </c>
      <c r="N5879" s="266">
        <f t="shared" si="1285"/>
        <v>729840.23234338907</v>
      </c>
      <c r="O5879" s="159"/>
      <c r="P5879" s="265">
        <f t="shared" si="1286"/>
        <v>260160.67216713171</v>
      </c>
      <c r="Q5879" s="265">
        <f t="shared" si="1287"/>
        <v>450076.56951562321</v>
      </c>
      <c r="R5879" s="266">
        <f t="shared" si="1288"/>
        <v>710237.24168275495</v>
      </c>
    </row>
    <row r="5880" spans="1:18" x14ac:dyDescent="0.3">
      <c r="A5880" s="82">
        <v>5849</v>
      </c>
      <c r="B5880" s="94">
        <f t="shared" si="1277"/>
        <v>5.71642418927449E-49</v>
      </c>
      <c r="C5880" s="179">
        <f t="shared" si="1278"/>
        <v>5.703528920804567E-49</v>
      </c>
      <c r="D5880" s="166">
        <f t="shared" si="1279"/>
        <v>2.2558277767625785E-3</v>
      </c>
      <c r="E5880" s="167">
        <f t="shared" si="1289"/>
        <v>24.291375447755232</v>
      </c>
      <c r="F5880" s="168">
        <f t="shared" si="1290"/>
        <v>13.196592494061131</v>
      </c>
      <c r="G5880" s="168">
        <f t="shared" si="1280"/>
        <v>458608.28839851619</v>
      </c>
      <c r="H5880" s="168">
        <f t="shared" si="1281"/>
        <v>271310.33852408634</v>
      </c>
      <c r="I5880" s="169">
        <f t="shared" si="1282"/>
        <v>729918.62692260253</v>
      </c>
      <c r="J5880" s="169">
        <f t="shared" si="1284"/>
        <v>678765.99191754614</v>
      </c>
      <c r="K5880" s="95"/>
      <c r="L5880" s="265">
        <f t="shared" si="1283"/>
        <v>279792.15836937662</v>
      </c>
      <c r="M5880" s="265">
        <f>$G5880*NonHospFrac+theModel!$H5880*NonHospFrac</f>
        <v>450126.46855322586</v>
      </c>
      <c r="N5880" s="266">
        <f t="shared" si="1285"/>
        <v>729918.62692260253</v>
      </c>
      <c r="O5880" s="159"/>
      <c r="P5880" s="265">
        <f t="shared" si="1286"/>
        <v>260184.34781837708</v>
      </c>
      <c r="Q5880" s="265">
        <f t="shared" si="1287"/>
        <v>450124.91391155106</v>
      </c>
      <c r="R5880" s="266">
        <f t="shared" si="1288"/>
        <v>710309.2617299282</v>
      </c>
    </row>
    <row r="5881" spans="1:18" x14ac:dyDescent="0.3">
      <c r="A5881" s="82">
        <v>5850</v>
      </c>
      <c r="B5881" s="94">
        <f t="shared" si="1277"/>
        <v>5.6096387600689277E-49</v>
      </c>
      <c r="C5881" s="179">
        <f t="shared" si="1278"/>
        <v>5.5969843811363605E-49</v>
      </c>
      <c r="D5881" s="166">
        <f t="shared" si="1279"/>
        <v>2.2558277767625785E-3</v>
      </c>
      <c r="E5881" s="167">
        <f t="shared" si="1289"/>
        <v>24.291375447755232</v>
      </c>
      <c r="F5881" s="168">
        <f t="shared" si="1290"/>
        <v>13.198848321837893</v>
      </c>
      <c r="G5881" s="168">
        <f t="shared" si="1280"/>
        <v>458686.68297772954</v>
      </c>
      <c r="H5881" s="168">
        <f t="shared" si="1281"/>
        <v>271310.33852408634</v>
      </c>
      <c r="I5881" s="169">
        <f t="shared" si="1282"/>
        <v>729997.02150181588</v>
      </c>
      <c r="J5881" s="169">
        <f t="shared" si="1284"/>
        <v>678827.75417181896</v>
      </c>
      <c r="K5881" s="95"/>
      <c r="L5881" s="265">
        <f t="shared" si="1283"/>
        <v>279822.20855266217</v>
      </c>
      <c r="M5881" s="265">
        <f>$G5881*NonHospFrac+theModel!$H5881*NonHospFrac</f>
        <v>450174.81294915365</v>
      </c>
      <c r="N5881" s="266">
        <f t="shared" si="1285"/>
        <v>729997.02150181588</v>
      </c>
      <c r="O5881" s="159"/>
      <c r="P5881" s="265">
        <f t="shared" si="1286"/>
        <v>260208.02250455631</v>
      </c>
      <c r="Q5881" s="265">
        <f t="shared" si="1287"/>
        <v>450173.25830747886</v>
      </c>
      <c r="R5881" s="266">
        <f t="shared" si="1288"/>
        <v>710381.2808120352</v>
      </c>
    </row>
    <row r="5882" spans="1:18" x14ac:dyDescent="0.3">
      <c r="A5882" s="82">
        <v>5851</v>
      </c>
      <c r="B5882" s="94">
        <f t="shared" si="1277"/>
        <v>5.5048481317236673E-49</v>
      </c>
      <c r="C5882" s="179">
        <f t="shared" si="1278"/>
        <v>5.4924301424012652E-49</v>
      </c>
      <c r="D5882" s="166">
        <f t="shared" si="1279"/>
        <v>2.2558277767625785E-3</v>
      </c>
      <c r="E5882" s="167">
        <f t="shared" si="1289"/>
        <v>24.291375447755232</v>
      </c>
      <c r="F5882" s="168">
        <f t="shared" si="1290"/>
        <v>13.201104149614656</v>
      </c>
      <c r="G5882" s="168">
        <f t="shared" si="1280"/>
        <v>458765.07755694294</v>
      </c>
      <c r="H5882" s="168">
        <f t="shared" si="1281"/>
        <v>271310.33852408634</v>
      </c>
      <c r="I5882" s="169">
        <f t="shared" si="1282"/>
        <v>730075.41608102922</v>
      </c>
      <c r="J5882" s="169">
        <f t="shared" si="1284"/>
        <v>678889.51390854071</v>
      </c>
      <c r="K5882" s="95"/>
      <c r="L5882" s="265">
        <f t="shared" si="1283"/>
        <v>279852.25873594778</v>
      </c>
      <c r="M5882" s="265">
        <f>$G5882*NonHospFrac+theModel!$H5882*NonHospFrac</f>
        <v>450223.1573450815</v>
      </c>
      <c r="N5882" s="266">
        <f t="shared" si="1285"/>
        <v>730075.41608102922</v>
      </c>
      <c r="O5882" s="159"/>
      <c r="P5882" s="265">
        <f t="shared" si="1286"/>
        <v>260231.69622570876</v>
      </c>
      <c r="Q5882" s="265">
        <f t="shared" si="1287"/>
        <v>450221.60270340671</v>
      </c>
      <c r="R5882" s="266">
        <f t="shared" si="1288"/>
        <v>710453.29892911552</v>
      </c>
    </row>
    <row r="5883" spans="1:18" x14ac:dyDescent="0.3">
      <c r="A5883" s="82">
        <v>5852</v>
      </c>
      <c r="B5883" s="94">
        <f t="shared" si="1277"/>
        <v>5.4020150404424975E-49</v>
      </c>
      <c r="C5883" s="179">
        <f t="shared" si="1278"/>
        <v>5.3898290248637781E-49</v>
      </c>
      <c r="D5883" s="166">
        <f t="shared" si="1279"/>
        <v>2.2558277767625785E-3</v>
      </c>
      <c r="E5883" s="167">
        <f t="shared" si="1289"/>
        <v>24.291375447755232</v>
      </c>
      <c r="F5883" s="168">
        <f t="shared" si="1290"/>
        <v>13.203359977391418</v>
      </c>
      <c r="G5883" s="168">
        <f t="shared" si="1280"/>
        <v>458843.47213615646</v>
      </c>
      <c r="H5883" s="168">
        <f t="shared" si="1281"/>
        <v>271310.33852408634</v>
      </c>
      <c r="I5883" s="169">
        <f t="shared" si="1282"/>
        <v>730153.8106602428</v>
      </c>
      <c r="J5883" s="169">
        <f t="shared" si="1284"/>
        <v>678951.27112781419</v>
      </c>
      <c r="K5883" s="95"/>
      <c r="L5883" s="265">
        <f t="shared" si="1283"/>
        <v>279882.30891923339</v>
      </c>
      <c r="M5883" s="265">
        <f>$G5883*NonHospFrac+theModel!$H5883*NonHospFrac</f>
        <v>450271.50174100942</v>
      </c>
      <c r="N5883" s="266">
        <f t="shared" si="1285"/>
        <v>730153.8106602428</v>
      </c>
      <c r="O5883" s="159"/>
      <c r="P5883" s="265">
        <f t="shared" si="1286"/>
        <v>260255.36898187373</v>
      </c>
      <c r="Q5883" s="265">
        <f t="shared" si="1287"/>
        <v>450269.94709933462</v>
      </c>
      <c r="R5883" s="266">
        <f t="shared" si="1288"/>
        <v>710525.31608120841</v>
      </c>
    </row>
    <row r="5884" spans="1:18" x14ac:dyDescent="0.3">
      <c r="A5884" s="82">
        <v>5853</v>
      </c>
      <c r="B5884" s="94">
        <f t="shared" si="1277"/>
        <v>5.3011029185340346E-49</v>
      </c>
      <c r="C5884" s="179">
        <f t="shared" si="1278"/>
        <v>5.2891445433229282E-49</v>
      </c>
      <c r="D5884" s="166">
        <f t="shared" si="1279"/>
        <v>2.2558277767625785E-3</v>
      </c>
      <c r="E5884" s="167">
        <f t="shared" si="1289"/>
        <v>24.291375447755232</v>
      </c>
      <c r="F5884" s="168">
        <f t="shared" si="1290"/>
        <v>13.205615805168181</v>
      </c>
      <c r="G5884" s="168">
        <f t="shared" si="1280"/>
        <v>458921.86671536986</v>
      </c>
      <c r="H5884" s="168">
        <f t="shared" si="1281"/>
        <v>271310.33852408634</v>
      </c>
      <c r="I5884" s="169">
        <f t="shared" si="1282"/>
        <v>730232.20523945615</v>
      </c>
      <c r="J5884" s="169">
        <f t="shared" si="1284"/>
        <v>679013.02582974173</v>
      </c>
      <c r="K5884" s="95"/>
      <c r="L5884" s="265">
        <f t="shared" si="1283"/>
        <v>279912.35910251894</v>
      </c>
      <c r="M5884" s="265">
        <f>$G5884*NonHospFrac+theModel!$H5884*NonHospFrac</f>
        <v>450319.84613693727</v>
      </c>
      <c r="N5884" s="266">
        <f t="shared" si="1285"/>
        <v>730232.20523945615</v>
      </c>
      <c r="O5884" s="159"/>
      <c r="P5884" s="265">
        <f t="shared" si="1286"/>
        <v>260279.04077309053</v>
      </c>
      <c r="Q5884" s="265">
        <f t="shared" si="1287"/>
        <v>450318.29149526247</v>
      </c>
      <c r="R5884" s="266">
        <f t="shared" si="1288"/>
        <v>710597.33226835297</v>
      </c>
    </row>
    <row r="5885" spans="1:18" x14ac:dyDescent="0.3">
      <c r="A5885" s="82">
        <v>5854</v>
      </c>
      <c r="B5885" s="94">
        <f t="shared" si="1277"/>
        <v>5.2020758814081625E-49</v>
      </c>
      <c r="C5885" s="179">
        <f t="shared" si="1278"/>
        <v>5.1903408941380555E-49</v>
      </c>
      <c r="D5885" s="166">
        <f t="shared" si="1279"/>
        <v>2.2558277767625785E-3</v>
      </c>
      <c r="E5885" s="167">
        <f t="shared" si="1289"/>
        <v>24.291375447755232</v>
      </c>
      <c r="F5885" s="168">
        <f t="shared" si="1290"/>
        <v>13.207871632944943</v>
      </c>
      <c r="G5885" s="168">
        <f t="shared" si="1280"/>
        <v>459000.26129458321</v>
      </c>
      <c r="H5885" s="168">
        <f t="shared" si="1281"/>
        <v>271310.33852408634</v>
      </c>
      <c r="I5885" s="169">
        <f t="shared" si="1282"/>
        <v>730310.59981866949</v>
      </c>
      <c r="J5885" s="169">
        <f t="shared" si="1284"/>
        <v>679074.778014426</v>
      </c>
      <c r="K5885" s="95"/>
      <c r="L5885" s="265">
        <f t="shared" si="1283"/>
        <v>279942.40928580449</v>
      </c>
      <c r="M5885" s="265">
        <f>$G5885*NonHospFrac+theModel!$H5885*NonHospFrac</f>
        <v>450368.19053286506</v>
      </c>
      <c r="N5885" s="266">
        <f t="shared" si="1285"/>
        <v>730310.59981866949</v>
      </c>
      <c r="O5885" s="159"/>
      <c r="P5885" s="265">
        <f t="shared" si="1286"/>
        <v>260302.71159939849</v>
      </c>
      <c r="Q5885" s="265">
        <f t="shared" si="1287"/>
        <v>450366.63589119026</v>
      </c>
      <c r="R5885" s="266">
        <f t="shared" si="1288"/>
        <v>710669.34749058879</v>
      </c>
    </row>
    <row r="5886" spans="1:18" x14ac:dyDescent="0.3">
      <c r="A5886" s="82">
        <v>5855</v>
      </c>
      <c r="B5886" s="94">
        <f t="shared" si="1277"/>
        <v>5.1048987148153903E-49</v>
      </c>
      <c r="C5886" s="179">
        <f t="shared" si="1278"/>
        <v>5.0933829424969504E-49</v>
      </c>
      <c r="D5886" s="166">
        <f t="shared" si="1279"/>
        <v>2.2558277767625785E-3</v>
      </c>
      <c r="E5886" s="167">
        <f t="shared" si="1289"/>
        <v>24.291375447755232</v>
      </c>
      <c r="F5886" s="168">
        <f t="shared" si="1290"/>
        <v>13.210127460721706</v>
      </c>
      <c r="G5886" s="168">
        <f t="shared" si="1280"/>
        <v>459078.65587379661</v>
      </c>
      <c r="H5886" s="168">
        <f t="shared" si="1281"/>
        <v>271310.33852408634</v>
      </c>
      <c r="I5886" s="169">
        <f t="shared" si="1282"/>
        <v>730388.99439788295</v>
      </c>
      <c r="J5886" s="169">
        <f t="shared" si="1284"/>
        <v>679136.5276819698</v>
      </c>
      <c r="K5886" s="95"/>
      <c r="L5886" s="265">
        <f t="shared" si="1283"/>
        <v>279972.4594690901</v>
      </c>
      <c r="M5886" s="265">
        <f>$G5886*NonHospFrac+theModel!$H5886*NonHospFrac</f>
        <v>450416.53492879285</v>
      </c>
      <c r="N5886" s="266">
        <f t="shared" si="1285"/>
        <v>730388.99439788295</v>
      </c>
      <c r="O5886" s="159"/>
      <c r="P5886" s="265">
        <f t="shared" si="1286"/>
        <v>260326.38146083703</v>
      </c>
      <c r="Q5886" s="265">
        <f t="shared" si="1287"/>
        <v>450414.98028711806</v>
      </c>
      <c r="R5886" s="266">
        <f t="shared" si="1288"/>
        <v>710741.36174795509</v>
      </c>
    </row>
    <row r="5887" spans="1:18" x14ac:dyDescent="0.3">
      <c r="A5887" s="82">
        <v>5856</v>
      </c>
      <c r="B5887" s="94">
        <f t="shared" si="1277"/>
        <v>5.0095368623245814E-49</v>
      </c>
      <c r="C5887" s="179">
        <f t="shared" si="1278"/>
        <v>4.9982362099218332E-49</v>
      </c>
      <c r="D5887" s="166">
        <f t="shared" si="1279"/>
        <v>2.2558277767625785E-3</v>
      </c>
      <c r="E5887" s="167">
        <f t="shared" si="1289"/>
        <v>24.291375447755232</v>
      </c>
      <c r="F5887" s="168">
        <f t="shared" si="1290"/>
        <v>13.212383288498469</v>
      </c>
      <c r="G5887" s="168">
        <f t="shared" si="1280"/>
        <v>459157.05045301013</v>
      </c>
      <c r="H5887" s="168">
        <f t="shared" si="1281"/>
        <v>271310.33852408634</v>
      </c>
      <c r="I5887" s="169">
        <f t="shared" si="1282"/>
        <v>730467.38897709642</v>
      </c>
      <c r="J5887" s="169">
        <f t="shared" si="1284"/>
        <v>679198.27483247558</v>
      </c>
      <c r="K5887" s="95"/>
      <c r="L5887" s="265">
        <f t="shared" si="1283"/>
        <v>280002.50965237571</v>
      </c>
      <c r="M5887" s="265">
        <f>$G5887*NonHospFrac+theModel!$H5887*NonHospFrac</f>
        <v>450464.87932472076</v>
      </c>
      <c r="N5887" s="266">
        <f t="shared" si="1285"/>
        <v>730467.38897709642</v>
      </c>
      <c r="O5887" s="159"/>
      <c r="P5887" s="265">
        <f t="shared" si="1286"/>
        <v>260350.05035744543</v>
      </c>
      <c r="Q5887" s="265">
        <f t="shared" si="1287"/>
        <v>450463.32468304597</v>
      </c>
      <c r="R5887" s="266">
        <f t="shared" si="1288"/>
        <v>710813.37504049134</v>
      </c>
    </row>
    <row r="5888" spans="1:18" x14ac:dyDescent="0.3">
      <c r="A5888" s="82">
        <v>5857</v>
      </c>
      <c r="B5888" s="94">
        <f t="shared" si="1277"/>
        <v>4.915956413034601E-49</v>
      </c>
      <c r="C5888" s="179">
        <f t="shared" si="1278"/>
        <v>4.9048668620087235E-49</v>
      </c>
      <c r="D5888" s="166">
        <f t="shared" si="1279"/>
        <v>2.2558277767625785E-3</v>
      </c>
      <c r="E5888" s="167">
        <f t="shared" si="1289"/>
        <v>24.291375447755232</v>
      </c>
      <c r="F5888" s="168">
        <f t="shared" si="1290"/>
        <v>13.214639116275231</v>
      </c>
      <c r="G5888" s="168">
        <f t="shared" si="1280"/>
        <v>459235.44503222354</v>
      </c>
      <c r="H5888" s="168">
        <f t="shared" si="1281"/>
        <v>271310.33852408634</v>
      </c>
      <c r="I5888" s="169">
        <f t="shared" si="1282"/>
        <v>730545.78355630988</v>
      </c>
      <c r="J5888" s="169">
        <f t="shared" si="1284"/>
        <v>679260.01946604589</v>
      </c>
      <c r="K5888" s="95"/>
      <c r="L5888" s="265">
        <f t="shared" si="1283"/>
        <v>280032.55983566126</v>
      </c>
      <c r="M5888" s="265">
        <f>$G5888*NonHospFrac+theModel!$H5888*NonHospFrac</f>
        <v>450513.22372064862</v>
      </c>
      <c r="N5888" s="266">
        <f t="shared" si="1285"/>
        <v>730545.78355630988</v>
      </c>
      <c r="O5888" s="159"/>
      <c r="P5888" s="265">
        <f t="shared" si="1286"/>
        <v>260373.71828926296</v>
      </c>
      <c r="Q5888" s="265">
        <f t="shared" si="1287"/>
        <v>450511.66907897382</v>
      </c>
      <c r="R5888" s="266">
        <f t="shared" si="1288"/>
        <v>710885.38736823678</v>
      </c>
    </row>
    <row r="5889" spans="1:18" x14ac:dyDescent="0.3">
      <c r="A5889" s="82">
        <v>5858</v>
      </c>
      <c r="B5889" s="94">
        <f t="shared" si="1277"/>
        <v>4.8241240895155234E-49</v>
      </c>
      <c r="C5889" s="179">
        <f t="shared" si="1278"/>
        <v>4.8132416963958446E-49</v>
      </c>
      <c r="D5889" s="166">
        <f t="shared" si="1279"/>
        <v>2.2558277767625785E-3</v>
      </c>
      <c r="E5889" s="167">
        <f t="shared" si="1289"/>
        <v>24.291375447755232</v>
      </c>
      <c r="F5889" s="168">
        <f t="shared" si="1290"/>
        <v>13.216894944051994</v>
      </c>
      <c r="G5889" s="168">
        <f t="shared" si="1280"/>
        <v>459313.83961143694</v>
      </c>
      <c r="H5889" s="168">
        <f t="shared" si="1281"/>
        <v>271310.33852408634</v>
      </c>
      <c r="I5889" s="169">
        <f t="shared" si="1282"/>
        <v>730624.17813552334</v>
      </c>
      <c r="J5889" s="169">
        <f t="shared" si="1284"/>
        <v>679321.76158278342</v>
      </c>
      <c r="K5889" s="95"/>
      <c r="L5889" s="265">
        <f t="shared" si="1283"/>
        <v>280062.61001894681</v>
      </c>
      <c r="M5889" s="265">
        <f>$G5889*NonHospFrac+theModel!$H5889*NonHospFrac</f>
        <v>450561.56811657641</v>
      </c>
      <c r="N5889" s="266">
        <f t="shared" si="1285"/>
        <v>730624.17813552322</v>
      </c>
      <c r="O5889" s="159"/>
      <c r="P5889" s="265">
        <f t="shared" si="1286"/>
        <v>260397.385256329</v>
      </c>
      <c r="Q5889" s="265">
        <f t="shared" si="1287"/>
        <v>450560.01347490161</v>
      </c>
      <c r="R5889" s="266">
        <f t="shared" si="1288"/>
        <v>710957.39873123064</v>
      </c>
    </row>
    <row r="5890" spans="1:18" x14ac:dyDescent="0.3">
      <c r="A5890" s="82">
        <v>5859</v>
      </c>
      <c r="B5890" s="94">
        <f t="shared" si="1277"/>
        <v>4.7340072359750951E-49</v>
      </c>
      <c r="C5890" s="179">
        <f t="shared" si="1278"/>
        <v>4.7233281309567871E-49</v>
      </c>
      <c r="D5890" s="166">
        <f t="shared" si="1279"/>
        <v>2.2558277767625785E-3</v>
      </c>
      <c r="E5890" s="167">
        <f t="shared" si="1289"/>
        <v>24.291375447755232</v>
      </c>
      <c r="F5890" s="168">
        <f t="shared" si="1290"/>
        <v>13.219150771828756</v>
      </c>
      <c r="G5890" s="168">
        <f t="shared" si="1280"/>
        <v>459392.23419065028</v>
      </c>
      <c r="H5890" s="168">
        <f t="shared" si="1281"/>
        <v>271310.33852408634</v>
      </c>
      <c r="I5890" s="169">
        <f t="shared" si="1282"/>
        <v>730702.57271473669</v>
      </c>
      <c r="J5890" s="169">
        <f t="shared" si="1284"/>
        <v>679383.50118279061</v>
      </c>
      <c r="K5890" s="95"/>
      <c r="L5890" s="265">
        <f t="shared" si="1283"/>
        <v>280092.66020223236</v>
      </c>
      <c r="M5890" s="265">
        <f>$G5890*NonHospFrac+theModel!$H5890*NonHospFrac</f>
        <v>450609.9125125042</v>
      </c>
      <c r="N5890" s="266">
        <f t="shared" si="1285"/>
        <v>730702.57271473657</v>
      </c>
      <c r="O5890" s="159"/>
      <c r="P5890" s="265">
        <f t="shared" si="1286"/>
        <v>260421.05125868286</v>
      </c>
      <c r="Q5890" s="265">
        <f t="shared" si="1287"/>
        <v>450608.35787082941</v>
      </c>
      <c r="R5890" s="266">
        <f t="shared" si="1288"/>
        <v>711029.40912951226</v>
      </c>
    </row>
    <row r="5891" spans="1:18" x14ac:dyDescent="0.3">
      <c r="A5891" s="82">
        <v>5860</v>
      </c>
      <c r="B5891" s="94">
        <f t="shared" si="1277"/>
        <v>4.6455738066463282E-49</v>
      </c>
      <c r="C5891" s="179">
        <f t="shared" si="1278"/>
        <v>4.6350941922142948E-49</v>
      </c>
      <c r="D5891" s="166">
        <f t="shared" si="1279"/>
        <v>2.2558277767625785E-3</v>
      </c>
      <c r="E5891" s="167">
        <f t="shared" si="1289"/>
        <v>24.291375447755232</v>
      </c>
      <c r="F5891" s="168">
        <f t="shared" si="1290"/>
        <v>13.221406599605519</v>
      </c>
      <c r="G5891" s="168">
        <f t="shared" si="1280"/>
        <v>459470.6287698638</v>
      </c>
      <c r="H5891" s="168">
        <f t="shared" si="1281"/>
        <v>271310.33852408634</v>
      </c>
      <c r="I5891" s="169">
        <f t="shared" si="1282"/>
        <v>730780.96729395015</v>
      </c>
      <c r="J5891" s="169">
        <f t="shared" si="1284"/>
        <v>679445.23826617026</v>
      </c>
      <c r="K5891" s="95"/>
      <c r="L5891" s="265">
        <f t="shared" si="1283"/>
        <v>280122.71038551803</v>
      </c>
      <c r="M5891" s="265">
        <f>$G5891*NonHospFrac+theModel!$H5891*NonHospFrac</f>
        <v>450658.25690843211</v>
      </c>
      <c r="N5891" s="266">
        <f t="shared" si="1285"/>
        <v>730780.96729395015</v>
      </c>
      <c r="O5891" s="159"/>
      <c r="P5891" s="265">
        <f t="shared" si="1286"/>
        <v>260444.71629636397</v>
      </c>
      <c r="Q5891" s="265">
        <f t="shared" si="1287"/>
        <v>450656.70226675732</v>
      </c>
      <c r="R5891" s="266">
        <f t="shared" si="1288"/>
        <v>711101.41856312123</v>
      </c>
    </row>
    <row r="5892" spans="1:18" x14ac:dyDescent="0.3">
      <c r="A5892" s="82">
        <v>5861</v>
      </c>
      <c r="B5892" s="94">
        <f t="shared" si="1277"/>
        <v>4.5587923543916139E-49</v>
      </c>
      <c r="C5892" s="179">
        <f t="shared" si="1278"/>
        <v>4.5485085039700845E-49</v>
      </c>
      <c r="D5892" s="166">
        <f t="shared" si="1279"/>
        <v>2.2558277767625785E-3</v>
      </c>
      <c r="E5892" s="167">
        <f t="shared" si="1289"/>
        <v>24.291375447755232</v>
      </c>
      <c r="F5892" s="168">
        <f t="shared" si="1290"/>
        <v>13.223662427382282</v>
      </c>
      <c r="G5892" s="168">
        <f t="shared" si="1280"/>
        <v>459549.02334907721</v>
      </c>
      <c r="H5892" s="168">
        <f t="shared" si="1281"/>
        <v>271310.33852408634</v>
      </c>
      <c r="I5892" s="169">
        <f t="shared" si="1282"/>
        <v>730859.36187316361</v>
      </c>
      <c r="J5892" s="169">
        <f t="shared" si="1284"/>
        <v>679506.9728330248</v>
      </c>
      <c r="K5892" s="95"/>
      <c r="L5892" s="265">
        <f t="shared" si="1283"/>
        <v>280152.76056880353</v>
      </c>
      <c r="M5892" s="265">
        <f>$G5892*NonHospFrac+theModel!$H5892*NonHospFrac</f>
        <v>450706.60130435997</v>
      </c>
      <c r="N5892" s="266">
        <f t="shared" si="1285"/>
        <v>730859.36187316349</v>
      </c>
      <c r="O5892" s="159"/>
      <c r="P5892" s="265">
        <f t="shared" si="1286"/>
        <v>260468.3803694114</v>
      </c>
      <c r="Q5892" s="265">
        <f t="shared" si="1287"/>
        <v>450705.04666268517</v>
      </c>
      <c r="R5892" s="266">
        <f t="shared" si="1288"/>
        <v>711173.42703209654</v>
      </c>
    </row>
    <row r="5893" spans="1:18" x14ac:dyDescent="0.3">
      <c r="A5893" s="82">
        <v>5862</v>
      </c>
      <c r="B5893" s="94">
        <f t="shared" si="1277"/>
        <v>4.4736320195207745E-49</v>
      </c>
      <c r="C5893" s="179">
        <f t="shared" si="1278"/>
        <v>4.4635402761481247E-49</v>
      </c>
      <c r="D5893" s="166">
        <f t="shared" si="1279"/>
        <v>2.2558277767625785E-3</v>
      </c>
      <c r="E5893" s="167">
        <f t="shared" si="1289"/>
        <v>24.291375447755232</v>
      </c>
      <c r="F5893" s="168">
        <f t="shared" si="1290"/>
        <v>13.225918255159044</v>
      </c>
      <c r="G5893" s="168">
        <f t="shared" si="1280"/>
        <v>459627.41792829067</v>
      </c>
      <c r="H5893" s="168">
        <f t="shared" si="1281"/>
        <v>271310.33852408634</v>
      </c>
      <c r="I5893" s="169">
        <f t="shared" si="1282"/>
        <v>730937.75645237695</v>
      </c>
      <c r="J5893" s="169">
        <f t="shared" si="1284"/>
        <v>679568.70488345681</v>
      </c>
      <c r="K5893" s="95"/>
      <c r="L5893" s="265">
        <f t="shared" si="1283"/>
        <v>280182.81075208914</v>
      </c>
      <c r="M5893" s="265">
        <f>$G5893*NonHospFrac+theModel!$H5893*NonHospFrac</f>
        <v>450754.94570028782</v>
      </c>
      <c r="N5893" s="266">
        <f t="shared" si="1285"/>
        <v>730937.75645237695</v>
      </c>
      <c r="O5893" s="159"/>
      <c r="P5893" s="265">
        <f t="shared" si="1286"/>
        <v>260492.04347786473</v>
      </c>
      <c r="Q5893" s="265">
        <f t="shared" si="1287"/>
        <v>450753.39105861302</v>
      </c>
      <c r="R5893" s="266">
        <f t="shared" si="1288"/>
        <v>711245.43453647778</v>
      </c>
    </row>
    <row r="5894" spans="1:18" x14ac:dyDescent="0.3">
      <c r="A5894" s="82">
        <v>5863</v>
      </c>
      <c r="B5894" s="94">
        <f t="shared" si="1277"/>
        <v>4.3900625188163041E-49</v>
      </c>
      <c r="C5894" s="179">
        <f t="shared" si="1278"/>
        <v>4.3801592938446342E-49</v>
      </c>
      <c r="D5894" s="166">
        <f t="shared" si="1279"/>
        <v>2.2558277767625785E-3</v>
      </c>
      <c r="E5894" s="167">
        <f t="shared" si="1289"/>
        <v>24.291375447755232</v>
      </c>
      <c r="F5894" s="168">
        <f t="shared" si="1290"/>
        <v>13.228174082935807</v>
      </c>
      <c r="G5894" s="168">
        <f t="shared" si="1280"/>
        <v>459705.81250750396</v>
      </c>
      <c r="H5894" s="168">
        <f t="shared" si="1281"/>
        <v>271310.33852408634</v>
      </c>
      <c r="I5894" s="169">
        <f t="shared" si="1282"/>
        <v>731016.1510315903</v>
      </c>
      <c r="J5894" s="169">
        <f t="shared" si="1284"/>
        <v>679630.43441756896</v>
      </c>
      <c r="K5894" s="95"/>
      <c r="L5894" s="265">
        <f t="shared" si="1283"/>
        <v>280212.86093537469</v>
      </c>
      <c r="M5894" s="265">
        <f>$G5894*NonHospFrac+theModel!$H5894*NonHospFrac</f>
        <v>450803.29009621561</v>
      </c>
      <c r="N5894" s="266">
        <f t="shared" si="1285"/>
        <v>731016.1510315903</v>
      </c>
      <c r="O5894" s="159"/>
      <c r="P5894" s="265">
        <f t="shared" si="1286"/>
        <v>260515.70562176313</v>
      </c>
      <c r="Q5894" s="265">
        <f t="shared" si="1287"/>
        <v>450801.73545454082</v>
      </c>
      <c r="R5894" s="266">
        <f t="shared" si="1288"/>
        <v>711317.44107630395</v>
      </c>
    </row>
    <row r="5895" spans="1:18" x14ac:dyDescent="0.3">
      <c r="A5895" s="82">
        <v>5864</v>
      </c>
      <c r="B5895" s="94">
        <f t="shared" si="1277"/>
        <v>4.3080541347656091E-49</v>
      </c>
      <c r="C5895" s="179">
        <f t="shared" si="1278"/>
        <v>4.2983359065846079E-49</v>
      </c>
      <c r="D5895" s="166">
        <f t="shared" si="1279"/>
        <v>2.2558277767625785E-3</v>
      </c>
      <c r="E5895" s="167">
        <f t="shared" si="1289"/>
        <v>24.291375447755232</v>
      </c>
      <c r="F5895" s="168">
        <f t="shared" si="1290"/>
        <v>13.230429910712569</v>
      </c>
      <c r="G5895" s="168">
        <f t="shared" si="1280"/>
        <v>459784.20708671748</v>
      </c>
      <c r="H5895" s="168">
        <f t="shared" si="1281"/>
        <v>271310.33852408634</v>
      </c>
      <c r="I5895" s="169">
        <f t="shared" si="1282"/>
        <v>731094.54561080388</v>
      </c>
      <c r="J5895" s="169">
        <f t="shared" si="1284"/>
        <v>679692.16143546393</v>
      </c>
      <c r="K5895" s="95"/>
      <c r="L5895" s="265">
        <f t="shared" si="1283"/>
        <v>280242.9111186603</v>
      </c>
      <c r="M5895" s="265">
        <f>$G5895*NonHospFrac+theModel!$H5895*NonHospFrac</f>
        <v>450851.63449214352</v>
      </c>
      <c r="N5895" s="266">
        <f t="shared" si="1285"/>
        <v>731094.54561080388</v>
      </c>
      <c r="O5895" s="159"/>
      <c r="P5895" s="265">
        <f t="shared" si="1286"/>
        <v>260539.36680114601</v>
      </c>
      <c r="Q5895" s="265">
        <f t="shared" si="1287"/>
        <v>450850.07985046873</v>
      </c>
      <c r="R5895" s="266">
        <f t="shared" si="1288"/>
        <v>711389.44665161474</v>
      </c>
    </row>
    <row r="5896" spans="1:18" x14ac:dyDescent="0.3">
      <c r="A5896" s="82">
        <v>5865</v>
      </c>
      <c r="B5896" s="94">
        <f t="shared" si="1277"/>
        <v>4.2275777049923882E-49</v>
      </c>
      <c r="C5896" s="179">
        <f t="shared" si="1278"/>
        <v>4.2180410177770445E-49</v>
      </c>
      <c r="D5896" s="166">
        <f t="shared" si="1279"/>
        <v>2.2558277767625785E-3</v>
      </c>
      <c r="E5896" s="167">
        <f t="shared" si="1289"/>
        <v>24.291375447755232</v>
      </c>
      <c r="F5896" s="168">
        <f t="shared" si="1290"/>
        <v>13.232685738489332</v>
      </c>
      <c r="G5896" s="168">
        <f t="shared" si="1280"/>
        <v>459862.60166593088</v>
      </c>
      <c r="H5896" s="168">
        <f t="shared" si="1281"/>
        <v>271310.33852408634</v>
      </c>
      <c r="I5896" s="169">
        <f t="shared" si="1282"/>
        <v>731172.94019001722</v>
      </c>
      <c r="J5896" s="169">
        <f t="shared" si="1284"/>
        <v>679753.88593724393</v>
      </c>
      <c r="K5896" s="95"/>
      <c r="L5896" s="265">
        <f t="shared" si="1283"/>
        <v>280272.96130194585</v>
      </c>
      <c r="M5896" s="265">
        <f>$G5896*NonHospFrac+theModel!$H5896*NonHospFrac</f>
        <v>450899.97888807132</v>
      </c>
      <c r="N5896" s="266">
        <f t="shared" si="1285"/>
        <v>731172.94019001722</v>
      </c>
      <c r="O5896" s="159"/>
      <c r="P5896" s="265">
        <f t="shared" si="1286"/>
        <v>260563.0270160526</v>
      </c>
      <c r="Q5896" s="265">
        <f t="shared" si="1287"/>
        <v>450898.42424639652</v>
      </c>
      <c r="R5896" s="266">
        <f t="shared" si="1288"/>
        <v>711461.45126244915</v>
      </c>
    </row>
    <row r="5897" spans="1:18" x14ac:dyDescent="0.3">
      <c r="A5897" s="82">
        <v>5866</v>
      </c>
      <c r="B5897" s="94">
        <f t="shared" si="1277"/>
        <v>4.1486046118874076E-49</v>
      </c>
      <c r="C5897" s="179">
        <f t="shared" si="1278"/>
        <v>4.1392460743691064E-49</v>
      </c>
      <c r="D5897" s="166">
        <f t="shared" si="1279"/>
        <v>2.2558277767625785E-3</v>
      </c>
      <c r="E5897" s="167">
        <f t="shared" si="1289"/>
        <v>24.291375447755232</v>
      </c>
      <c r="F5897" s="168">
        <f t="shared" si="1290"/>
        <v>13.234941566266095</v>
      </c>
      <c r="G5897" s="168">
        <f t="shared" si="1280"/>
        <v>459940.99624514434</v>
      </c>
      <c r="H5897" s="168">
        <f t="shared" si="1281"/>
        <v>271310.33852408634</v>
      </c>
      <c r="I5897" s="169">
        <f t="shared" si="1282"/>
        <v>731251.33476923069</v>
      </c>
      <c r="J5897" s="169">
        <f t="shared" si="1284"/>
        <v>679815.60792301188</v>
      </c>
      <c r="K5897" s="95"/>
      <c r="L5897" s="265">
        <f t="shared" si="1283"/>
        <v>280303.01148523146</v>
      </c>
      <c r="M5897" s="265">
        <f>$G5897*NonHospFrac+theModel!$H5897*NonHospFrac</f>
        <v>450948.32328399917</v>
      </c>
      <c r="N5897" s="266">
        <f t="shared" si="1285"/>
        <v>731251.33476923057</v>
      </c>
      <c r="O5897" s="159"/>
      <c r="P5897" s="265">
        <f t="shared" si="1286"/>
        <v>260586.6862665223</v>
      </c>
      <c r="Q5897" s="265">
        <f t="shared" si="1287"/>
        <v>450946.76864232437</v>
      </c>
      <c r="R5897" s="266">
        <f t="shared" si="1288"/>
        <v>711533.45490884664</v>
      </c>
    </row>
    <row r="5898" spans="1:18" x14ac:dyDescent="0.3">
      <c r="A5898" s="82">
        <v>5867</v>
      </c>
      <c r="B5898" s="94">
        <f t="shared" si="1277"/>
        <v>4.071106772431037E-49</v>
      </c>
      <c r="C5898" s="179">
        <f t="shared" si="1278"/>
        <v>4.0619230566916212E-49</v>
      </c>
      <c r="D5898" s="166">
        <f t="shared" si="1279"/>
        <v>2.2558277767625785E-3</v>
      </c>
      <c r="E5898" s="167">
        <f t="shared" si="1289"/>
        <v>24.291375447755232</v>
      </c>
      <c r="F5898" s="168">
        <f t="shared" si="1290"/>
        <v>13.237197394042857</v>
      </c>
      <c r="G5898" s="168">
        <f t="shared" si="1280"/>
        <v>460019.39082435769</v>
      </c>
      <c r="H5898" s="168">
        <f t="shared" si="1281"/>
        <v>271310.33852408634</v>
      </c>
      <c r="I5898" s="169">
        <f t="shared" si="1282"/>
        <v>731329.72934844403</v>
      </c>
      <c r="J5898" s="169">
        <f t="shared" si="1284"/>
        <v>679877.32739287009</v>
      </c>
      <c r="K5898" s="95"/>
      <c r="L5898" s="265">
        <f t="shared" si="1283"/>
        <v>280333.06166851701</v>
      </c>
      <c r="M5898" s="265">
        <f>$G5898*NonHospFrac+theModel!$H5898*NonHospFrac</f>
        <v>450996.66767992696</v>
      </c>
      <c r="N5898" s="266">
        <f t="shared" si="1285"/>
        <v>731329.72934844391</v>
      </c>
      <c r="O5898" s="159"/>
      <c r="P5898" s="265">
        <f t="shared" si="1286"/>
        <v>260610.34455259432</v>
      </c>
      <c r="Q5898" s="265">
        <f t="shared" si="1287"/>
        <v>450995.11303825217</v>
      </c>
      <c r="R5898" s="266">
        <f t="shared" si="1288"/>
        <v>711605.45759084646</v>
      </c>
    </row>
    <row r="5899" spans="1:18" x14ac:dyDescent="0.3">
      <c r="A5899" s="82">
        <v>5868</v>
      </c>
      <c r="B5899" s="94">
        <f t="shared" si="1277"/>
        <v>3.995056628207823E-49</v>
      </c>
      <c r="C5899" s="179">
        <f t="shared" si="1278"/>
        <v>3.9860444684961724E-49</v>
      </c>
      <c r="D5899" s="166">
        <f t="shared" si="1279"/>
        <v>2.2558277767625785E-3</v>
      </c>
      <c r="E5899" s="167">
        <f t="shared" si="1289"/>
        <v>24.291375447755232</v>
      </c>
      <c r="F5899" s="168">
        <f t="shared" si="1290"/>
        <v>13.23945322181962</v>
      </c>
      <c r="G5899" s="168">
        <f t="shared" si="1280"/>
        <v>460097.78540357109</v>
      </c>
      <c r="H5899" s="168">
        <f t="shared" si="1281"/>
        <v>271310.33852408634</v>
      </c>
      <c r="I5899" s="169">
        <f t="shared" si="1282"/>
        <v>731408.12392765749</v>
      </c>
      <c r="J5899" s="169">
        <f t="shared" si="1284"/>
        <v>679939.04434692126</v>
      </c>
      <c r="K5899" s="95"/>
      <c r="L5899" s="265">
        <f t="shared" si="1283"/>
        <v>280363.11185180256</v>
      </c>
      <c r="M5899" s="265">
        <f>$G5899*NonHospFrac+theModel!$H5899*NonHospFrac</f>
        <v>451045.01207585481</v>
      </c>
      <c r="N5899" s="266">
        <f t="shared" si="1285"/>
        <v>731408.12392765738</v>
      </c>
      <c r="O5899" s="159"/>
      <c r="P5899" s="265">
        <f t="shared" si="1286"/>
        <v>260634.00187430801</v>
      </c>
      <c r="Q5899" s="265">
        <f t="shared" si="1287"/>
        <v>451043.45743418002</v>
      </c>
      <c r="R5899" s="266">
        <f t="shared" si="1288"/>
        <v>711677.45930848806</v>
      </c>
    </row>
    <row r="5900" spans="1:18" x14ac:dyDescent="0.3">
      <c r="A5900" s="82">
        <v>5869</v>
      </c>
      <c r="B5900" s="94">
        <f t="shared" si="1277"/>
        <v>3.9204271356057061E-49</v>
      </c>
      <c r="C5900" s="179">
        <f t="shared" si="1278"/>
        <v>3.9115833271764328E-49</v>
      </c>
      <c r="D5900" s="166">
        <f t="shared" si="1279"/>
        <v>2.2558277767625785E-3</v>
      </c>
      <c r="E5900" s="167">
        <f t="shared" si="1289"/>
        <v>24.291375447755232</v>
      </c>
      <c r="F5900" s="168">
        <f t="shared" si="1290"/>
        <v>13.241709049596382</v>
      </c>
      <c r="G5900" s="168">
        <f t="shared" si="1280"/>
        <v>460176.17998278461</v>
      </c>
      <c r="H5900" s="168">
        <f t="shared" si="1281"/>
        <v>271310.33852408634</v>
      </c>
      <c r="I5900" s="169">
        <f t="shared" si="1282"/>
        <v>731486.51850687095</v>
      </c>
      <c r="J5900" s="169">
        <f t="shared" si="1284"/>
        <v>680000.75878526783</v>
      </c>
      <c r="K5900" s="95"/>
      <c r="L5900" s="265">
        <f t="shared" si="1283"/>
        <v>280393.16203508817</v>
      </c>
      <c r="M5900" s="265">
        <f>$G5900*NonHospFrac+theModel!$H5900*NonHospFrac</f>
        <v>451093.35647178272</v>
      </c>
      <c r="N5900" s="266">
        <f t="shared" si="1285"/>
        <v>731486.51850687084</v>
      </c>
      <c r="O5900" s="159"/>
      <c r="P5900" s="265">
        <f t="shared" si="1286"/>
        <v>260657.65823170275</v>
      </c>
      <c r="Q5900" s="265">
        <f t="shared" si="1287"/>
        <v>451091.80183010793</v>
      </c>
      <c r="R5900" s="266">
        <f t="shared" si="1288"/>
        <v>711749.46006181068</v>
      </c>
    </row>
    <row r="5901" spans="1:18" x14ac:dyDescent="0.3">
      <c r="A5901" s="82">
        <v>5870</v>
      </c>
      <c r="B5901" s="94">
        <f t="shared" si="1277"/>
        <v>3.8471917562001744E-49</v>
      </c>
      <c r="C5901" s="179">
        <f t="shared" si="1278"/>
        <v>3.8385131541740058E-49</v>
      </c>
      <c r="D5901" s="166">
        <f t="shared" si="1279"/>
        <v>2.2558277767625785E-3</v>
      </c>
      <c r="E5901" s="167">
        <f t="shared" si="1289"/>
        <v>24.291375447755232</v>
      </c>
      <c r="F5901" s="168">
        <f t="shared" si="1290"/>
        <v>13.243964877373145</v>
      </c>
      <c r="G5901" s="168">
        <f t="shared" si="1280"/>
        <v>460254.57456199802</v>
      </c>
      <c r="H5901" s="168">
        <f t="shared" si="1281"/>
        <v>271310.33852408634</v>
      </c>
      <c r="I5901" s="169">
        <f t="shared" si="1282"/>
        <v>731564.91308608442</v>
      </c>
      <c r="J5901" s="169">
        <f t="shared" si="1284"/>
        <v>680062.47070801246</v>
      </c>
      <c r="K5901" s="95"/>
      <c r="L5901" s="265">
        <f t="shared" si="1283"/>
        <v>280423.21221837378</v>
      </c>
      <c r="M5901" s="265">
        <f>$G5901*NonHospFrac+theModel!$H5901*NonHospFrac</f>
        <v>451141.70086771058</v>
      </c>
      <c r="N5901" s="266">
        <f t="shared" si="1285"/>
        <v>731564.91308608442</v>
      </c>
      <c r="O5901" s="159"/>
      <c r="P5901" s="265">
        <f t="shared" si="1286"/>
        <v>260681.31362481779</v>
      </c>
      <c r="Q5901" s="265">
        <f t="shared" si="1287"/>
        <v>451140.14622603578</v>
      </c>
      <c r="R5901" s="266">
        <f t="shared" si="1288"/>
        <v>711821.45985085354</v>
      </c>
    </row>
    <row r="5902" spans="1:18" x14ac:dyDescent="0.3">
      <c r="A5902" s="82">
        <v>5871</v>
      </c>
      <c r="B5902" s="94">
        <f t="shared" si="1277"/>
        <v>3.775324447316284E-49</v>
      </c>
      <c r="C5902" s="179">
        <f t="shared" si="1278"/>
        <v>3.766807965561737E-49</v>
      </c>
      <c r="D5902" s="166">
        <f t="shared" si="1279"/>
        <v>2.2558277767625785E-3</v>
      </c>
      <c r="E5902" s="167">
        <f t="shared" si="1289"/>
        <v>24.291375447755232</v>
      </c>
      <c r="F5902" s="168">
        <f t="shared" si="1290"/>
        <v>13.246220705149907</v>
      </c>
      <c r="G5902" s="168">
        <f t="shared" si="1280"/>
        <v>460332.96914121136</v>
      </c>
      <c r="H5902" s="168">
        <f t="shared" si="1281"/>
        <v>271310.33852408634</v>
      </c>
      <c r="I5902" s="169">
        <f t="shared" si="1282"/>
        <v>731643.30766529776</v>
      </c>
      <c r="J5902" s="169">
        <f t="shared" si="1284"/>
        <v>680124.18011525751</v>
      </c>
      <c r="K5902" s="95"/>
      <c r="L5902" s="265">
        <f t="shared" si="1283"/>
        <v>280453.26240165933</v>
      </c>
      <c r="M5902" s="265">
        <f>$G5902*NonHospFrac+theModel!$H5902*NonHospFrac</f>
        <v>451190.04526363837</v>
      </c>
      <c r="N5902" s="266">
        <f t="shared" si="1285"/>
        <v>731643.30766529776</v>
      </c>
      <c r="O5902" s="159"/>
      <c r="P5902" s="265">
        <f t="shared" si="1286"/>
        <v>260704.9680536924</v>
      </c>
      <c r="Q5902" s="265">
        <f t="shared" si="1287"/>
        <v>451188.49062196357</v>
      </c>
      <c r="R5902" s="266">
        <f t="shared" si="1288"/>
        <v>711893.458675656</v>
      </c>
    </row>
    <row r="5903" spans="1:18" x14ac:dyDescent="0.3">
      <c r="A5903" s="82">
        <v>5872</v>
      </c>
      <c r="B5903" s="94">
        <f t="shared" si="1277"/>
        <v>3.7047996527684371E-49</v>
      </c>
      <c r="C5903" s="179">
        <f t="shared" si="1278"/>
        <v>3.6964422628043817E-49</v>
      </c>
      <c r="D5903" s="166">
        <f t="shared" si="1279"/>
        <v>2.2558277767625785E-3</v>
      </c>
      <c r="E5903" s="167">
        <f t="shared" si="1289"/>
        <v>24.291375447755232</v>
      </c>
      <c r="F5903" s="168">
        <f t="shared" si="1290"/>
        <v>13.24847653292667</v>
      </c>
      <c r="G5903" s="168">
        <f t="shared" si="1280"/>
        <v>460411.36372042476</v>
      </c>
      <c r="H5903" s="168">
        <f t="shared" si="1281"/>
        <v>271310.33852408634</v>
      </c>
      <c r="I5903" s="169">
        <f t="shared" si="1282"/>
        <v>731721.70224451111</v>
      </c>
      <c r="J5903" s="169">
        <f t="shared" si="1284"/>
        <v>680185.88700710563</v>
      </c>
      <c r="K5903" s="95"/>
      <c r="L5903" s="265">
        <f t="shared" si="1283"/>
        <v>280483.31258494488</v>
      </c>
      <c r="M5903" s="265">
        <f>$G5903*NonHospFrac+theModel!$H5903*NonHospFrac</f>
        <v>451238.38965956616</v>
      </c>
      <c r="N5903" s="266">
        <f t="shared" si="1285"/>
        <v>731721.70224451111</v>
      </c>
      <c r="O5903" s="159"/>
      <c r="P5903" s="265">
        <f t="shared" si="1286"/>
        <v>260728.62151836592</v>
      </c>
      <c r="Q5903" s="265">
        <f t="shared" si="1287"/>
        <v>451236.83501789137</v>
      </c>
      <c r="R5903" s="266">
        <f t="shared" si="1288"/>
        <v>711965.45653625729</v>
      </c>
    </row>
    <row r="5904" spans="1:18" x14ac:dyDescent="0.3">
      <c r="A5904" s="82">
        <v>5873</v>
      </c>
      <c r="B5904" s="94">
        <f t="shared" si="1277"/>
        <v>3.6355922937722694E-49</v>
      </c>
      <c r="C5904" s="179">
        <f t="shared" si="1278"/>
        <v>3.6273910236909937E-49</v>
      </c>
      <c r="D5904" s="166">
        <f t="shared" si="1279"/>
        <v>2.2558277767625785E-3</v>
      </c>
      <c r="E5904" s="167">
        <f t="shared" si="1289"/>
        <v>24.291375447755232</v>
      </c>
      <c r="F5904" s="168">
        <f t="shared" si="1290"/>
        <v>13.250732360703433</v>
      </c>
      <c r="G5904" s="168">
        <f t="shared" si="1280"/>
        <v>460489.75829963828</v>
      </c>
      <c r="H5904" s="168">
        <f t="shared" si="1281"/>
        <v>271310.33852408634</v>
      </c>
      <c r="I5904" s="169">
        <f t="shared" si="1282"/>
        <v>731800.09682372469</v>
      </c>
      <c r="J5904" s="169">
        <f t="shared" si="1284"/>
        <v>680247.59138365951</v>
      </c>
      <c r="K5904" s="95"/>
      <c r="L5904" s="265">
        <f t="shared" si="1283"/>
        <v>280513.36276823049</v>
      </c>
      <c r="M5904" s="265">
        <f>$G5904*NonHospFrac+theModel!$H5904*NonHospFrac</f>
        <v>451286.73405549407</v>
      </c>
      <c r="N5904" s="266">
        <f t="shared" si="1285"/>
        <v>731800.09682372457</v>
      </c>
      <c r="O5904" s="159"/>
      <c r="P5904" s="265">
        <f t="shared" si="1286"/>
        <v>260752.27401887771</v>
      </c>
      <c r="Q5904" s="265">
        <f t="shared" si="1287"/>
        <v>451285.17941381928</v>
      </c>
      <c r="R5904" s="266">
        <f t="shared" si="1288"/>
        <v>712037.45343269699</v>
      </c>
    </row>
    <row r="5905" spans="1:18" x14ac:dyDescent="0.3">
      <c r="A5905" s="82">
        <v>5874</v>
      </c>
      <c r="B5905" s="94">
        <f t="shared" si="1277"/>
        <v>3.5676777600266236E-49</v>
      </c>
      <c r="C5905" s="179">
        <f t="shared" si="1278"/>
        <v>3.5596296934370176E-49</v>
      </c>
      <c r="D5905" s="166">
        <f t="shared" si="1279"/>
        <v>2.2558277767625785E-3</v>
      </c>
      <c r="E5905" s="167">
        <f t="shared" si="1289"/>
        <v>24.291375447755232</v>
      </c>
      <c r="F5905" s="168">
        <f t="shared" si="1290"/>
        <v>13.252988188480195</v>
      </c>
      <c r="G5905" s="168">
        <f t="shared" si="1280"/>
        <v>460568.15287885169</v>
      </c>
      <c r="H5905" s="168">
        <f t="shared" si="1281"/>
        <v>271310.33852408634</v>
      </c>
      <c r="I5905" s="169">
        <f t="shared" si="1282"/>
        <v>731878.49140293803</v>
      </c>
      <c r="J5905" s="169">
        <f t="shared" si="1284"/>
        <v>680309.29324502137</v>
      </c>
      <c r="K5905" s="95"/>
      <c r="L5905" s="265">
        <f t="shared" si="1283"/>
        <v>280543.4129515161</v>
      </c>
      <c r="M5905" s="265">
        <f>$G5905*NonHospFrac+theModel!$H5905*NonHospFrac</f>
        <v>451335.07845142193</v>
      </c>
      <c r="N5905" s="266">
        <f t="shared" si="1285"/>
        <v>731878.49140293803</v>
      </c>
      <c r="O5905" s="159"/>
      <c r="P5905" s="265">
        <f t="shared" si="1286"/>
        <v>260775.92555526699</v>
      </c>
      <c r="Q5905" s="265">
        <f t="shared" si="1287"/>
        <v>451333.52380974713</v>
      </c>
      <c r="R5905" s="266">
        <f t="shared" si="1288"/>
        <v>712109.44936501409</v>
      </c>
    </row>
    <row r="5906" spans="1:18" x14ac:dyDescent="0.3">
      <c r="A5906" s="82">
        <v>5875</v>
      </c>
      <c r="B5906" s="94">
        <f t="shared" si="1277"/>
        <v>3.5010319009620721E-49</v>
      </c>
      <c r="C5906" s="179">
        <f t="shared" si="1278"/>
        <v>3.4931341759525498E-49</v>
      </c>
      <c r="D5906" s="166">
        <f t="shared" si="1279"/>
        <v>2.2558277767625785E-3</v>
      </c>
      <c r="E5906" s="167">
        <f t="shared" si="1289"/>
        <v>24.291375447755232</v>
      </c>
      <c r="F5906" s="168">
        <f t="shared" si="1290"/>
        <v>13.255244016256958</v>
      </c>
      <c r="G5906" s="168">
        <f t="shared" si="1280"/>
        <v>460646.54745806509</v>
      </c>
      <c r="H5906" s="168">
        <f t="shared" si="1281"/>
        <v>271310.33852408634</v>
      </c>
      <c r="I5906" s="169">
        <f t="shared" si="1282"/>
        <v>731956.88598215138</v>
      </c>
      <c r="J5906" s="169">
        <f t="shared" si="1284"/>
        <v>680370.99259129388</v>
      </c>
      <c r="K5906" s="95"/>
      <c r="L5906" s="265">
        <f t="shared" si="1283"/>
        <v>280573.46313480166</v>
      </c>
      <c r="M5906" s="265">
        <f>$G5906*NonHospFrac+theModel!$H5906*NonHospFrac</f>
        <v>451383.42284734978</v>
      </c>
      <c r="N5906" s="266">
        <f t="shared" si="1285"/>
        <v>731956.88598215138</v>
      </c>
      <c r="O5906" s="159"/>
      <c r="P5906" s="265">
        <f t="shared" si="1286"/>
        <v>260799.57612757306</v>
      </c>
      <c r="Q5906" s="265">
        <f t="shared" si="1287"/>
        <v>451381.86820567498</v>
      </c>
      <c r="R5906" s="266">
        <f t="shared" si="1288"/>
        <v>712181.44433324807</v>
      </c>
    </row>
    <row r="5907" spans="1:18" x14ac:dyDescent="0.3">
      <c r="A5907" s="82">
        <v>5876</v>
      </c>
      <c r="B5907" s="94">
        <f t="shared" si="1277"/>
        <v>3.4356310171529136E-49</v>
      </c>
      <c r="C5907" s="179">
        <f t="shared" si="1278"/>
        <v>3.4278808252737128E-49</v>
      </c>
      <c r="D5907" s="166">
        <f t="shared" si="1279"/>
        <v>2.2558277767625785E-3</v>
      </c>
      <c r="E5907" s="167">
        <f t="shared" si="1289"/>
        <v>24.291375447755232</v>
      </c>
      <c r="F5907" s="168">
        <f t="shared" si="1290"/>
        <v>13.25749984403372</v>
      </c>
      <c r="G5907" s="168">
        <f t="shared" si="1280"/>
        <v>460724.94203727844</v>
      </c>
      <c r="H5907" s="168">
        <f t="shared" si="1281"/>
        <v>271310.33852408634</v>
      </c>
      <c r="I5907" s="169">
        <f t="shared" si="1282"/>
        <v>732035.28056136472</v>
      </c>
      <c r="J5907" s="169">
        <f t="shared" si="1284"/>
        <v>680432.6894225796</v>
      </c>
      <c r="K5907" s="95"/>
      <c r="L5907" s="265">
        <f t="shared" si="1283"/>
        <v>280603.51331808721</v>
      </c>
      <c r="M5907" s="265">
        <f>$G5907*NonHospFrac+theModel!$H5907*NonHospFrac</f>
        <v>451431.76724327757</v>
      </c>
      <c r="N5907" s="266">
        <f t="shared" si="1285"/>
        <v>732035.28056136472</v>
      </c>
      <c r="O5907" s="159"/>
      <c r="P5907" s="265">
        <f t="shared" si="1286"/>
        <v>260823.22573583524</v>
      </c>
      <c r="Q5907" s="265">
        <f t="shared" si="1287"/>
        <v>451430.21260160278</v>
      </c>
      <c r="R5907" s="266">
        <f t="shared" si="1288"/>
        <v>712253.43833743804</v>
      </c>
    </row>
    <row r="5908" spans="1:18" x14ac:dyDescent="0.3">
      <c r="A5908" s="82">
        <v>5877</v>
      </c>
      <c r="B5908" s="94">
        <f t="shared" si="1277"/>
        <v>3.3714518518896063E-49</v>
      </c>
      <c r="C5908" s="179">
        <f t="shared" si="1278"/>
        <v>3.363846437154096E-49</v>
      </c>
      <c r="D5908" s="166">
        <f t="shared" si="1279"/>
        <v>2.2558277767625785E-3</v>
      </c>
      <c r="E5908" s="167">
        <f t="shared" si="1289"/>
        <v>24.291375447755232</v>
      </c>
      <c r="F5908" s="168">
        <f t="shared" si="1290"/>
        <v>13.259755671810483</v>
      </c>
      <c r="G5908" s="168">
        <f t="shared" si="1280"/>
        <v>460803.33661649196</v>
      </c>
      <c r="H5908" s="168">
        <f t="shared" si="1281"/>
        <v>271310.33852408634</v>
      </c>
      <c r="I5908" s="169">
        <f t="shared" si="1282"/>
        <v>732113.6751405783</v>
      </c>
      <c r="J5908" s="169">
        <f t="shared" si="1284"/>
        <v>680494.38373898121</v>
      </c>
      <c r="K5908" s="95"/>
      <c r="L5908" s="265">
        <f t="shared" si="1283"/>
        <v>280633.56350137282</v>
      </c>
      <c r="M5908" s="265">
        <f>$G5908*NonHospFrac+theModel!$H5908*NonHospFrac</f>
        <v>451480.11163920542</v>
      </c>
      <c r="N5908" s="266">
        <f t="shared" si="1285"/>
        <v>732113.6751405783</v>
      </c>
      <c r="O5908" s="159"/>
      <c r="P5908" s="265">
        <f t="shared" si="1286"/>
        <v>260846.87438009286</v>
      </c>
      <c r="Q5908" s="265">
        <f t="shared" si="1287"/>
        <v>451478.55699753063</v>
      </c>
      <c r="R5908" s="266">
        <f t="shared" si="1288"/>
        <v>712325.43137762346</v>
      </c>
    </row>
    <row r="5909" spans="1:18" x14ac:dyDescent="0.3">
      <c r="A5909" s="82">
        <v>5878</v>
      </c>
      <c r="B5909" s="94">
        <f t="shared" si="1277"/>
        <v>3.3084715829086201E-49</v>
      </c>
      <c r="C5909" s="179">
        <f t="shared" si="1278"/>
        <v>3.3010082408132652E-49</v>
      </c>
      <c r="D5909" s="166">
        <f t="shared" si="1279"/>
        <v>2.2558277767625785E-3</v>
      </c>
      <c r="E5909" s="167">
        <f t="shared" si="1289"/>
        <v>24.291375447755232</v>
      </c>
      <c r="F5909" s="168">
        <f t="shared" si="1290"/>
        <v>13.262011499587246</v>
      </c>
      <c r="G5909" s="168">
        <f t="shared" si="1280"/>
        <v>460881.73119570536</v>
      </c>
      <c r="H5909" s="168">
        <f t="shared" si="1281"/>
        <v>271310.33852408634</v>
      </c>
      <c r="I5909" s="169">
        <f t="shared" si="1282"/>
        <v>732192.06971979165</v>
      </c>
      <c r="J5909" s="169">
        <f t="shared" si="1284"/>
        <v>680556.07554060081</v>
      </c>
      <c r="K5909" s="95"/>
      <c r="L5909" s="265">
        <f t="shared" si="1283"/>
        <v>280663.61368465843</v>
      </c>
      <c r="M5909" s="265">
        <f>$G5909*NonHospFrac+theModel!$H5909*NonHospFrac</f>
        <v>451528.45603513328</v>
      </c>
      <c r="N5909" s="266">
        <f t="shared" si="1285"/>
        <v>732192.06971979165</v>
      </c>
      <c r="O5909" s="159"/>
      <c r="P5909" s="265">
        <f t="shared" si="1286"/>
        <v>260870.52206038521</v>
      </c>
      <c r="Q5909" s="265">
        <f t="shared" si="1287"/>
        <v>451526.90139345848</v>
      </c>
      <c r="R5909" s="266">
        <f t="shared" si="1288"/>
        <v>712397.42345384369</v>
      </c>
    </row>
    <row r="5910" spans="1:18" x14ac:dyDescent="0.3">
      <c r="A5910" s="82">
        <v>5879</v>
      </c>
      <c r="B5910" s="94">
        <f t="shared" si="1277"/>
        <v>3.2466678142767926E-49</v>
      </c>
      <c r="C5910" s="179">
        <f t="shared" si="1278"/>
        <v>3.2393438908394258E-49</v>
      </c>
      <c r="D5910" s="166">
        <f t="shared" si="1279"/>
        <v>2.2558277767625785E-3</v>
      </c>
      <c r="E5910" s="167">
        <f t="shared" si="1289"/>
        <v>24.291375447755232</v>
      </c>
      <c r="F5910" s="168">
        <f t="shared" si="1290"/>
        <v>13.264267327364008</v>
      </c>
      <c r="G5910" s="168">
        <f t="shared" si="1280"/>
        <v>460960.12577491882</v>
      </c>
      <c r="H5910" s="168">
        <f t="shared" si="1281"/>
        <v>271310.33852408634</v>
      </c>
      <c r="I5910" s="169">
        <f t="shared" si="1282"/>
        <v>732270.46429900522</v>
      </c>
      <c r="J5910" s="169">
        <f t="shared" si="1284"/>
        <v>680617.76482754131</v>
      </c>
      <c r="K5910" s="95"/>
      <c r="L5910" s="265">
        <f t="shared" si="1283"/>
        <v>280693.66386794398</v>
      </c>
      <c r="M5910" s="265">
        <f>$G5910*NonHospFrac+theModel!$H5910*NonHospFrac</f>
        <v>451576.80043106113</v>
      </c>
      <c r="N5910" s="266">
        <f t="shared" si="1285"/>
        <v>732270.46429900511</v>
      </c>
      <c r="O5910" s="159"/>
      <c r="P5910" s="265">
        <f t="shared" si="1286"/>
        <v>260894.1687767515</v>
      </c>
      <c r="Q5910" s="265">
        <f t="shared" si="1287"/>
        <v>451575.24578938633</v>
      </c>
      <c r="R5910" s="266">
        <f t="shared" si="1288"/>
        <v>712469.41456613783</v>
      </c>
    </row>
    <row r="5911" spans="1:18" x14ac:dyDescent="0.3">
      <c r="A5911" s="82">
        <v>5880</v>
      </c>
      <c r="B5911" s="94">
        <f t="shared" si="1277"/>
        <v>3.1860185684272761E-49</v>
      </c>
      <c r="C5911" s="179">
        <f t="shared" si="1278"/>
        <v>3.1788314592433366E-49</v>
      </c>
      <c r="D5911" s="166">
        <f t="shared" si="1279"/>
        <v>2.2558277767625785E-3</v>
      </c>
      <c r="E5911" s="167">
        <f t="shared" si="1289"/>
        <v>24.291375447755232</v>
      </c>
      <c r="F5911" s="168">
        <f t="shared" si="1290"/>
        <v>13.266523155140771</v>
      </c>
      <c r="G5911" s="168">
        <f t="shared" si="1280"/>
        <v>461038.52035413217</v>
      </c>
      <c r="H5911" s="168">
        <f t="shared" si="1281"/>
        <v>271310.33852408634</v>
      </c>
      <c r="I5911" s="169">
        <f t="shared" si="1282"/>
        <v>732348.85887821857</v>
      </c>
      <c r="J5911" s="169">
        <f t="shared" si="1284"/>
        <v>680679.45159990492</v>
      </c>
      <c r="K5911" s="95"/>
      <c r="L5911" s="265">
        <f t="shared" si="1283"/>
        <v>280723.71405122953</v>
      </c>
      <c r="M5911" s="265">
        <f>$G5911*NonHospFrac+theModel!$H5911*NonHospFrac</f>
        <v>451625.14482698892</v>
      </c>
      <c r="N5911" s="266">
        <f t="shared" si="1285"/>
        <v>732348.85887821845</v>
      </c>
      <c r="O5911" s="159"/>
      <c r="P5911" s="265">
        <f t="shared" si="1286"/>
        <v>260917.81452923108</v>
      </c>
      <c r="Q5911" s="265">
        <f t="shared" si="1287"/>
        <v>451623.59018531413</v>
      </c>
      <c r="R5911" s="266">
        <f t="shared" si="1288"/>
        <v>712541.40471454524</v>
      </c>
    </row>
    <row r="5912" spans="1:18" x14ac:dyDescent="0.3">
      <c r="A5912" s="82">
        <v>5881</v>
      </c>
      <c r="B5912" s="94">
        <f t="shared" si="1277"/>
        <v>3.1265022783442654E-49</v>
      </c>
      <c r="C5912" s="179">
        <f t="shared" si="1278"/>
        <v>3.1194494276606649E-49</v>
      </c>
      <c r="D5912" s="166">
        <f t="shared" si="1279"/>
        <v>2.2558277767625785E-3</v>
      </c>
      <c r="E5912" s="167">
        <f t="shared" si="1289"/>
        <v>24.291375447755232</v>
      </c>
      <c r="F5912" s="168">
        <f t="shared" si="1290"/>
        <v>13.268778982917533</v>
      </c>
      <c r="G5912" s="168">
        <f t="shared" si="1280"/>
        <v>461116.91493334563</v>
      </c>
      <c r="H5912" s="168">
        <f t="shared" si="1281"/>
        <v>271310.33852408634</v>
      </c>
      <c r="I5912" s="169">
        <f t="shared" si="1282"/>
        <v>732427.25345743191</v>
      </c>
      <c r="J5912" s="169">
        <f t="shared" si="1284"/>
        <v>680741.1358577942</v>
      </c>
      <c r="K5912" s="95"/>
      <c r="L5912" s="265">
        <f t="shared" si="1283"/>
        <v>280753.76423451514</v>
      </c>
      <c r="M5912" s="265">
        <f>$G5912*NonHospFrac+theModel!$H5912*NonHospFrac</f>
        <v>451673.48922291683</v>
      </c>
      <c r="N5912" s="266">
        <f t="shared" si="1285"/>
        <v>732427.25345743191</v>
      </c>
      <c r="O5912" s="159"/>
      <c r="P5912" s="265">
        <f t="shared" si="1286"/>
        <v>260941.45931786328</v>
      </c>
      <c r="Q5912" s="265">
        <f t="shared" si="1287"/>
        <v>451671.93458124204</v>
      </c>
      <c r="R5912" s="266">
        <f t="shared" si="1288"/>
        <v>712613.39389910526</v>
      </c>
    </row>
    <row r="5913" spans="1:18" x14ac:dyDescent="0.3">
      <c r="A5913" s="82">
        <v>5882</v>
      </c>
      <c r="B5913" s="94">
        <f t="shared" si="1277"/>
        <v>3.0680977798937165E-49</v>
      </c>
      <c r="C5913" s="179">
        <f t="shared" si="1278"/>
        <v>3.0611766797000085E-49</v>
      </c>
      <c r="D5913" s="166">
        <f t="shared" si="1279"/>
        <v>2.2558277767625785E-3</v>
      </c>
      <c r="E5913" s="167">
        <f t="shared" si="1289"/>
        <v>24.291375447755232</v>
      </c>
      <c r="F5913" s="168">
        <f t="shared" si="1290"/>
        <v>13.271034810694296</v>
      </c>
      <c r="G5913" s="168">
        <f t="shared" si="1280"/>
        <v>461195.30951255909</v>
      </c>
      <c r="H5913" s="168">
        <f t="shared" si="1281"/>
        <v>271310.33852408634</v>
      </c>
      <c r="I5913" s="169">
        <f t="shared" si="1282"/>
        <v>732505.64803664549</v>
      </c>
      <c r="J5913" s="169">
        <f t="shared" si="1284"/>
        <v>680802.81760131184</v>
      </c>
      <c r="K5913" s="95"/>
      <c r="L5913" s="265">
        <f t="shared" si="1283"/>
        <v>280783.81441780075</v>
      </c>
      <c r="M5913" s="265">
        <f>$G5913*NonHospFrac+theModel!$H5913*NonHospFrac</f>
        <v>451721.83361884468</v>
      </c>
      <c r="N5913" s="266">
        <f t="shared" si="1285"/>
        <v>732505.64803664549</v>
      </c>
      <c r="O5913" s="159"/>
      <c r="P5913" s="265">
        <f t="shared" si="1286"/>
        <v>260965.10314268735</v>
      </c>
      <c r="Q5913" s="265">
        <f t="shared" si="1287"/>
        <v>451720.27897716989</v>
      </c>
      <c r="R5913" s="266">
        <f t="shared" si="1288"/>
        <v>712685.38211985724</v>
      </c>
    </row>
    <row r="5914" spans="1:18" x14ac:dyDescent="0.3">
      <c r="A5914" s="82">
        <v>5883</v>
      </c>
      <c r="B5914" s="94">
        <f t="shared" si="1277"/>
        <v>3.0107843042973287E-49</v>
      </c>
      <c r="C5914" s="179">
        <f t="shared" si="1278"/>
        <v>3.0039924934338541E-49</v>
      </c>
      <c r="D5914" s="166">
        <f t="shared" si="1279"/>
        <v>2.2558277767625785E-3</v>
      </c>
      <c r="E5914" s="167">
        <f t="shared" si="1289"/>
        <v>24.291375447755232</v>
      </c>
      <c r="F5914" s="168">
        <f t="shared" si="1290"/>
        <v>13.273290638471059</v>
      </c>
      <c r="G5914" s="168">
        <f t="shared" si="1280"/>
        <v>461273.7040917725</v>
      </c>
      <c r="H5914" s="168">
        <f t="shared" si="1281"/>
        <v>271310.33852408634</v>
      </c>
      <c r="I5914" s="169">
        <f t="shared" si="1282"/>
        <v>732584.04261585884</v>
      </c>
      <c r="J5914" s="169">
        <f t="shared" si="1284"/>
        <v>680864.49683056003</v>
      </c>
      <c r="K5914" s="95"/>
      <c r="L5914" s="265">
        <f t="shared" si="1283"/>
        <v>280813.8646010863</v>
      </c>
      <c r="M5914" s="265">
        <f>$G5914*NonHospFrac+theModel!$H5914*NonHospFrac</f>
        <v>451770.17801477254</v>
      </c>
      <c r="N5914" s="266">
        <f t="shared" si="1285"/>
        <v>732584.04261585884</v>
      </c>
      <c r="O5914" s="159"/>
      <c r="P5914" s="265">
        <f t="shared" si="1286"/>
        <v>260988.74600374253</v>
      </c>
      <c r="Q5914" s="265">
        <f t="shared" si="1287"/>
        <v>451768.62337309774</v>
      </c>
      <c r="R5914" s="266">
        <f t="shared" si="1288"/>
        <v>712757.3693768403</v>
      </c>
    </row>
    <row r="5915" spans="1:18" x14ac:dyDescent="0.3">
      <c r="A5915" s="82">
        <v>5884</v>
      </c>
      <c r="B5915" s="94">
        <f t="shared" si="1277"/>
        <v>2.9545414707471604E-49</v>
      </c>
      <c r="C5915" s="179">
        <f t="shared" si="1278"/>
        <v>2.9478765340298518E-49</v>
      </c>
      <c r="D5915" s="166">
        <f t="shared" si="1279"/>
        <v>2.2558277767625785E-3</v>
      </c>
      <c r="E5915" s="167">
        <f t="shared" si="1289"/>
        <v>24.291375447755232</v>
      </c>
      <c r="F5915" s="168">
        <f t="shared" si="1290"/>
        <v>13.275546466247821</v>
      </c>
      <c r="G5915" s="168">
        <f t="shared" si="1280"/>
        <v>461352.09867098584</v>
      </c>
      <c r="H5915" s="168">
        <f t="shared" si="1281"/>
        <v>271310.33852408634</v>
      </c>
      <c r="I5915" s="169">
        <f t="shared" si="1282"/>
        <v>732662.43719507218</v>
      </c>
      <c r="J5915" s="169">
        <f t="shared" si="1284"/>
        <v>680926.17354564148</v>
      </c>
      <c r="K5915" s="95"/>
      <c r="L5915" s="265">
        <f t="shared" si="1283"/>
        <v>280843.91478437185</v>
      </c>
      <c r="M5915" s="265">
        <f>$G5915*NonHospFrac+theModel!$H5915*NonHospFrac</f>
        <v>451818.52241070033</v>
      </c>
      <c r="N5915" s="266">
        <f t="shared" si="1285"/>
        <v>732662.43719507218</v>
      </c>
      <c r="O5915" s="159"/>
      <c r="P5915" s="265">
        <f t="shared" si="1286"/>
        <v>261012.38790106814</v>
      </c>
      <c r="Q5915" s="265">
        <f t="shared" si="1287"/>
        <v>451816.96776902553</v>
      </c>
      <c r="R5915" s="266">
        <f t="shared" si="1288"/>
        <v>712829.35567009368</v>
      </c>
    </row>
    <row r="5916" spans="1:18" x14ac:dyDescent="0.3">
      <c r="A5916" s="82">
        <v>5885</v>
      </c>
      <c r="B5916" s="94">
        <f t="shared" si="1277"/>
        <v>2.8993492791579551E-49</v>
      </c>
      <c r="C5916" s="179">
        <f t="shared" si="1278"/>
        <v>2.8928088465194941E-49</v>
      </c>
      <c r="D5916" s="166">
        <f t="shared" si="1279"/>
        <v>2.2558277767625785E-3</v>
      </c>
      <c r="E5916" s="167">
        <f t="shared" si="1289"/>
        <v>24.291375447755232</v>
      </c>
      <c r="F5916" s="168">
        <f t="shared" si="1290"/>
        <v>13.277802294024584</v>
      </c>
      <c r="G5916" s="168">
        <f t="shared" si="1280"/>
        <v>461430.4932501993</v>
      </c>
      <c r="H5916" s="168">
        <f t="shared" si="1281"/>
        <v>271310.33852408634</v>
      </c>
      <c r="I5916" s="169">
        <f t="shared" si="1282"/>
        <v>732740.83177428565</v>
      </c>
      <c r="J5916" s="169">
        <f t="shared" si="1284"/>
        <v>680987.8477466586</v>
      </c>
      <c r="K5916" s="95"/>
      <c r="L5916" s="265">
        <f t="shared" si="1283"/>
        <v>280873.96496765746</v>
      </c>
      <c r="M5916" s="265">
        <f>$G5916*NonHospFrac+theModel!$H5916*NonHospFrac</f>
        <v>451866.86680662818</v>
      </c>
      <c r="N5916" s="266">
        <f t="shared" si="1285"/>
        <v>732740.83177428565</v>
      </c>
      <c r="O5916" s="159"/>
      <c r="P5916" s="265">
        <f t="shared" si="1286"/>
        <v>261036.02883470352</v>
      </c>
      <c r="Q5916" s="265">
        <f t="shared" si="1287"/>
        <v>451865.31216495339</v>
      </c>
      <c r="R5916" s="266">
        <f t="shared" si="1288"/>
        <v>712901.34099965694</v>
      </c>
    </row>
    <row r="5917" spans="1:18" x14ac:dyDescent="0.3">
      <c r="A5917" s="82">
        <v>5886</v>
      </c>
      <c r="B5917" s="94">
        <f t="shared" si="1277"/>
        <v>2.8451881030555243E-49</v>
      </c>
      <c r="C5917" s="179">
        <f t="shared" si="1278"/>
        <v>2.8387698487025373E-49</v>
      </c>
      <c r="D5917" s="166">
        <f t="shared" si="1279"/>
        <v>2.2558277767625785E-3</v>
      </c>
      <c r="E5917" s="167">
        <f t="shared" si="1289"/>
        <v>24.291375447755232</v>
      </c>
      <c r="F5917" s="168">
        <f t="shared" si="1290"/>
        <v>13.280058121801346</v>
      </c>
      <c r="G5917" s="168">
        <f t="shared" si="1280"/>
        <v>461508.88782941276</v>
      </c>
      <c r="H5917" s="168">
        <f t="shared" si="1281"/>
        <v>271310.33852408634</v>
      </c>
      <c r="I5917" s="169">
        <f t="shared" si="1282"/>
        <v>732819.22635349911</v>
      </c>
      <c r="J5917" s="169">
        <f t="shared" si="1284"/>
        <v>681049.51943371387</v>
      </c>
      <c r="K5917" s="95"/>
      <c r="L5917" s="265">
        <f t="shared" si="1283"/>
        <v>280904.01515094307</v>
      </c>
      <c r="M5917" s="265">
        <f>$G5917*NonHospFrac+theModel!$H5917*NonHospFrac</f>
        <v>451915.21120255603</v>
      </c>
      <c r="N5917" s="266">
        <f t="shared" si="1285"/>
        <v>732819.22635349911</v>
      </c>
      <c r="O5917" s="159"/>
      <c r="P5917" s="265">
        <f t="shared" si="1286"/>
        <v>261059.66880468791</v>
      </c>
      <c r="Q5917" s="265">
        <f t="shared" si="1287"/>
        <v>451913.65656088124</v>
      </c>
      <c r="R5917" s="266">
        <f t="shared" si="1288"/>
        <v>712973.32536556921</v>
      </c>
    </row>
    <row r="5918" spans="1:18" x14ac:dyDescent="0.3">
      <c r="A5918" s="82">
        <v>5887</v>
      </c>
      <c r="B5918" s="94">
        <f t="shared" si="1277"/>
        <v>2.7920386825969052E-49</v>
      </c>
      <c r="C5918" s="179">
        <f t="shared" si="1278"/>
        <v>2.7857403241829074E-49</v>
      </c>
      <c r="D5918" s="166">
        <f t="shared" si="1279"/>
        <v>2.2558277767625785E-3</v>
      </c>
      <c r="E5918" s="167">
        <f t="shared" si="1289"/>
        <v>24.291375447755232</v>
      </c>
      <c r="F5918" s="168">
        <f t="shared" si="1290"/>
        <v>13.282313949578109</v>
      </c>
      <c r="G5918" s="168">
        <f t="shared" si="1280"/>
        <v>461587.28240862617</v>
      </c>
      <c r="H5918" s="168">
        <f t="shared" si="1281"/>
        <v>271310.33852408634</v>
      </c>
      <c r="I5918" s="169">
        <f t="shared" si="1282"/>
        <v>732897.62093271245</v>
      </c>
      <c r="J5918" s="169">
        <f t="shared" si="1284"/>
        <v>681111.18860690971</v>
      </c>
      <c r="K5918" s="95"/>
      <c r="L5918" s="265">
        <f t="shared" si="1283"/>
        <v>280934.06533422862</v>
      </c>
      <c r="M5918" s="265">
        <f>$G5918*NonHospFrac+theModel!$H5918*NonHospFrac</f>
        <v>451963.55559848389</v>
      </c>
      <c r="N5918" s="266">
        <f t="shared" si="1285"/>
        <v>732897.62093271245</v>
      </c>
      <c r="O5918" s="159"/>
      <c r="P5918" s="265">
        <f t="shared" si="1286"/>
        <v>261083.30781106054</v>
      </c>
      <c r="Q5918" s="265">
        <f t="shared" si="1287"/>
        <v>451962.00095680909</v>
      </c>
      <c r="R5918" s="266">
        <f t="shared" si="1288"/>
        <v>713045.3087678696</v>
      </c>
    </row>
    <row r="5919" spans="1:18" x14ac:dyDescent="0.3">
      <c r="A5919" s="82">
        <v>5888</v>
      </c>
      <c r="B5919" s="94">
        <f t="shared" ref="B5919:B5982" si="1291">Constant*EXP(PowerTerm*(A5919)/7)</f>
        <v>2.7398821177221663E-49</v>
      </c>
      <c r="C5919" s="179">
        <f t="shared" ref="C5919:C5982" si="1292">(1-theFloor)*B5919</f>
        <v>2.7337014155359537E-49</v>
      </c>
      <c r="D5919" s="166">
        <f t="shared" ref="D5919:D5982" si="1293">theFloor</f>
        <v>2.2558277767625785E-3</v>
      </c>
      <c r="E5919" s="167">
        <f t="shared" si="1289"/>
        <v>24.291375447755232</v>
      </c>
      <c r="F5919" s="168">
        <f t="shared" si="1290"/>
        <v>13.284569777354871</v>
      </c>
      <c r="G5919" s="168">
        <f t="shared" ref="G5919:G5982" si="1294">$B$22*F5919*totInfected/365.25</f>
        <v>461665.67698783951</v>
      </c>
      <c r="H5919" s="168">
        <f t="shared" ref="H5919:H5982" si="1295">lostQALYs_Injured*E5919*totInfected/365.25</f>
        <v>271310.33852408634</v>
      </c>
      <c r="I5919" s="169">
        <f t="shared" ref="I5919:I5982" si="1296">H5919+G5919</f>
        <v>732976.0155119258</v>
      </c>
      <c r="J5919" s="169">
        <f t="shared" si="1284"/>
        <v>681172.85526634869</v>
      </c>
      <c r="K5919" s="95"/>
      <c r="L5919" s="265">
        <f t="shared" ref="L5919:L5982" si="1297">$G5919*HospFrac+$H5919*HospFrac</f>
        <v>280964.11551751418</v>
      </c>
      <c r="M5919" s="265">
        <f>$G5919*NonHospFrac+theModel!$H5919*NonHospFrac</f>
        <v>452011.89999441168</v>
      </c>
      <c r="N5919" s="266">
        <f t="shared" si="1285"/>
        <v>732976.0155119258</v>
      </c>
      <c r="O5919" s="159"/>
      <c r="P5919" s="265">
        <f t="shared" si="1286"/>
        <v>261106.94585386073</v>
      </c>
      <c r="Q5919" s="265">
        <f t="shared" si="1287"/>
        <v>452010.34535273688</v>
      </c>
      <c r="R5919" s="266">
        <f t="shared" si="1288"/>
        <v>713117.29120659758</v>
      </c>
    </row>
    <row r="5920" spans="1:18" x14ac:dyDescent="0.3">
      <c r="A5920" s="82">
        <v>5889</v>
      </c>
      <c r="B5920" s="94">
        <f t="shared" si="1291"/>
        <v>2.6886998614328619E-49</v>
      </c>
      <c r="C5920" s="179">
        <f t="shared" si="1292"/>
        <v>2.6826346176020638E-49</v>
      </c>
      <c r="D5920" s="166">
        <f t="shared" si="1293"/>
        <v>2.2558277767625785E-3</v>
      </c>
      <c r="E5920" s="167">
        <f t="shared" si="1289"/>
        <v>24.291375447755232</v>
      </c>
      <c r="F5920" s="168">
        <f t="shared" si="1290"/>
        <v>13.286825605131634</v>
      </c>
      <c r="G5920" s="168">
        <f t="shared" si="1294"/>
        <v>461744.07156705303</v>
      </c>
      <c r="H5920" s="168">
        <f t="shared" si="1295"/>
        <v>271310.33852408634</v>
      </c>
      <c r="I5920" s="169">
        <f t="shared" si="1296"/>
        <v>733054.41009113938</v>
      </c>
      <c r="J5920" s="169">
        <f t="shared" ref="J5920:J5983" si="1298">J5919+(I5920-I5919)/(1+discountDaily)^A5920</f>
        <v>681234.51941213338</v>
      </c>
      <c r="K5920" s="95"/>
      <c r="L5920" s="265">
        <f t="shared" si="1297"/>
        <v>280994.16570079979</v>
      </c>
      <c r="M5920" s="265">
        <f>$G5920*NonHospFrac+theModel!$H5920*NonHospFrac</f>
        <v>452060.24439033959</v>
      </c>
      <c r="N5920" s="266">
        <f t="shared" ref="N5920:N5983" si="1299">L5920+M5920</f>
        <v>733054.41009113938</v>
      </c>
      <c r="O5920" s="159"/>
      <c r="P5920" s="265">
        <f t="shared" ref="P5920:P5983" si="1300">P5919+(L5920-L5919)/(1+discountDaily)^A5920</f>
        <v>261130.58293312779</v>
      </c>
      <c r="Q5920" s="265">
        <f t="shared" ref="Q5920:Q5983" si="1301">Q5919+(M5920-M5919)/(1+discountDaily)^B5920</f>
        <v>452058.68974866479</v>
      </c>
      <c r="R5920" s="266">
        <f t="shared" ref="R5920:R5983" si="1302">P5920+Q5920</f>
        <v>713189.27268179262</v>
      </c>
    </row>
    <row r="5921" spans="1:18" x14ac:dyDescent="0.3">
      <c r="A5921" s="82">
        <v>5890</v>
      </c>
      <c r="B5921" s="94">
        <f t="shared" si="1291"/>
        <v>2.6384737131973038E-49</v>
      </c>
      <c r="C5921" s="179">
        <f t="shared" si="1292"/>
        <v>2.6325217709068155E-49</v>
      </c>
      <c r="D5921" s="166">
        <f t="shared" si="1293"/>
        <v>2.2558277767625785E-3</v>
      </c>
      <c r="E5921" s="167">
        <f t="shared" ref="E5921:E5984" si="1303">C5921+E5920</f>
        <v>24.291375447755232</v>
      </c>
      <c r="F5921" s="168">
        <f t="shared" ref="F5921:F5984" si="1304">D5921+F5920</f>
        <v>13.289081432908397</v>
      </c>
      <c r="G5921" s="168">
        <f t="shared" si="1294"/>
        <v>461822.46614626644</v>
      </c>
      <c r="H5921" s="168">
        <f t="shared" si="1295"/>
        <v>271310.33852408634</v>
      </c>
      <c r="I5921" s="169">
        <f t="shared" si="1296"/>
        <v>733132.80467035272</v>
      </c>
      <c r="J5921" s="169">
        <f t="shared" si="1298"/>
        <v>681296.18104436586</v>
      </c>
      <c r="K5921" s="95"/>
      <c r="L5921" s="265">
        <f t="shared" si="1297"/>
        <v>281024.21588408534</v>
      </c>
      <c r="M5921" s="265">
        <f>$G5921*NonHospFrac+theModel!$H5921*NonHospFrac</f>
        <v>452108.58878626738</v>
      </c>
      <c r="N5921" s="266">
        <f t="shared" si="1299"/>
        <v>733132.80467035272</v>
      </c>
      <c r="O5921" s="159"/>
      <c r="P5921" s="265">
        <f t="shared" si="1300"/>
        <v>261154.21904890094</v>
      </c>
      <c r="Q5921" s="265">
        <f t="shared" si="1301"/>
        <v>452107.03414459259</v>
      </c>
      <c r="R5921" s="266">
        <f t="shared" si="1302"/>
        <v>713261.25319349347</v>
      </c>
    </row>
    <row r="5922" spans="1:18" x14ac:dyDescent="0.3">
      <c r="A5922" s="82">
        <v>5891</v>
      </c>
      <c r="B5922" s="94">
        <f t="shared" si="1291"/>
        <v>2.589185812477792E-49</v>
      </c>
      <c r="C5922" s="179">
        <f t="shared" si="1292"/>
        <v>2.5833450552028049E-49</v>
      </c>
      <c r="D5922" s="166">
        <f t="shared" si="1293"/>
        <v>2.2558277767625785E-3</v>
      </c>
      <c r="E5922" s="167">
        <f t="shared" si="1303"/>
        <v>24.291375447755232</v>
      </c>
      <c r="F5922" s="168">
        <f t="shared" si="1304"/>
        <v>13.291337260685159</v>
      </c>
      <c r="G5922" s="168">
        <f t="shared" si="1294"/>
        <v>461900.86072547984</v>
      </c>
      <c r="H5922" s="168">
        <f t="shared" si="1295"/>
        <v>271310.33852408634</v>
      </c>
      <c r="I5922" s="169">
        <f t="shared" si="1296"/>
        <v>733211.19924956618</v>
      </c>
      <c r="J5922" s="169">
        <f t="shared" si="1298"/>
        <v>681357.84016314894</v>
      </c>
      <c r="K5922" s="95"/>
      <c r="L5922" s="265">
        <f t="shared" si="1297"/>
        <v>281054.26606737089</v>
      </c>
      <c r="M5922" s="265">
        <f>$G5922*NonHospFrac+theModel!$H5922*NonHospFrac</f>
        <v>452156.93318219524</v>
      </c>
      <c r="N5922" s="266">
        <f t="shared" si="1299"/>
        <v>733211.19924956607</v>
      </c>
      <c r="O5922" s="159"/>
      <c r="P5922" s="265">
        <f t="shared" si="1300"/>
        <v>261177.85420121948</v>
      </c>
      <c r="Q5922" s="265">
        <f t="shared" si="1301"/>
        <v>452155.37854052044</v>
      </c>
      <c r="R5922" s="266">
        <f t="shared" si="1302"/>
        <v>713333.23274173995</v>
      </c>
    </row>
    <row r="5923" spans="1:18" x14ac:dyDescent="0.3">
      <c r="A5923" s="82">
        <v>5892</v>
      </c>
      <c r="B5923" s="94">
        <f t="shared" si="1291"/>
        <v>2.5408186323799694E-49</v>
      </c>
      <c r="C5923" s="179">
        <f t="shared" si="1292"/>
        <v>2.5350869831333307E-49</v>
      </c>
      <c r="D5923" s="166">
        <f t="shared" si="1293"/>
        <v>2.2558277767625785E-3</v>
      </c>
      <c r="E5923" s="167">
        <f t="shared" si="1303"/>
        <v>24.291375447755232</v>
      </c>
      <c r="F5923" s="168">
        <f t="shared" si="1304"/>
        <v>13.293593088461922</v>
      </c>
      <c r="G5923" s="168">
        <f t="shared" si="1294"/>
        <v>461979.2553046933</v>
      </c>
      <c r="H5923" s="168">
        <f t="shared" si="1295"/>
        <v>271310.33852408634</v>
      </c>
      <c r="I5923" s="169">
        <f t="shared" si="1296"/>
        <v>733289.59382877965</v>
      </c>
      <c r="J5923" s="169">
        <f t="shared" si="1298"/>
        <v>681419.49676858494</v>
      </c>
      <c r="K5923" s="95"/>
      <c r="L5923" s="265">
        <f t="shared" si="1297"/>
        <v>281084.3162506565</v>
      </c>
      <c r="M5923" s="265">
        <f>$G5923*NonHospFrac+theModel!$H5923*NonHospFrac</f>
        <v>452205.27757812309</v>
      </c>
      <c r="N5923" s="266">
        <f t="shared" si="1299"/>
        <v>733289.59382877965</v>
      </c>
      <c r="O5923" s="159"/>
      <c r="P5923" s="265">
        <f t="shared" si="1300"/>
        <v>261201.48839012271</v>
      </c>
      <c r="Q5923" s="265">
        <f t="shared" si="1301"/>
        <v>452203.72293644829</v>
      </c>
      <c r="R5923" s="266">
        <f t="shared" si="1302"/>
        <v>713405.21132657095</v>
      </c>
    </row>
    <row r="5924" spans="1:18" x14ac:dyDescent="0.3">
      <c r="A5924" s="82">
        <v>5893</v>
      </c>
      <c r="B5924" s="94">
        <f t="shared" si="1291"/>
        <v>2.493354973419625E-49</v>
      </c>
      <c r="C5924" s="179">
        <f t="shared" si="1292"/>
        <v>2.4877303940132557E-49</v>
      </c>
      <c r="D5924" s="166">
        <f t="shared" si="1293"/>
        <v>2.2558277767625785E-3</v>
      </c>
      <c r="E5924" s="167">
        <f t="shared" si="1303"/>
        <v>24.291375447755232</v>
      </c>
      <c r="F5924" s="168">
        <f t="shared" si="1304"/>
        <v>13.295848916238684</v>
      </c>
      <c r="G5924" s="168">
        <f t="shared" si="1294"/>
        <v>462057.64988390659</v>
      </c>
      <c r="H5924" s="168">
        <f t="shared" si="1295"/>
        <v>271310.33852408634</v>
      </c>
      <c r="I5924" s="169">
        <f t="shared" si="1296"/>
        <v>733367.98840799299</v>
      </c>
      <c r="J5924" s="169">
        <f t="shared" si="1298"/>
        <v>681481.15086077631</v>
      </c>
      <c r="K5924" s="95"/>
      <c r="L5924" s="265">
        <f t="shared" si="1297"/>
        <v>281114.36643394205</v>
      </c>
      <c r="M5924" s="265">
        <f>$G5924*NonHospFrac+theModel!$H5924*NonHospFrac</f>
        <v>452253.62197405088</v>
      </c>
      <c r="N5924" s="266">
        <f t="shared" si="1299"/>
        <v>733367.98840799299</v>
      </c>
      <c r="O5924" s="159"/>
      <c r="P5924" s="265">
        <f t="shared" si="1300"/>
        <v>261225.12161564984</v>
      </c>
      <c r="Q5924" s="265">
        <f t="shared" si="1301"/>
        <v>452252.06733237609</v>
      </c>
      <c r="R5924" s="266">
        <f t="shared" si="1302"/>
        <v>713477.18894802593</v>
      </c>
    </row>
    <row r="5925" spans="1:18" x14ac:dyDescent="0.3">
      <c r="A5925" s="82">
        <v>5894</v>
      </c>
      <c r="B5925" s="94">
        <f t="shared" si="1291"/>
        <v>2.4467779574070971E-49</v>
      </c>
      <c r="C5925" s="179">
        <f t="shared" si="1292"/>
        <v>2.4412584477272078E-49</v>
      </c>
      <c r="D5925" s="166">
        <f t="shared" si="1293"/>
        <v>2.2558277767625785E-3</v>
      </c>
      <c r="E5925" s="167">
        <f t="shared" si="1303"/>
        <v>24.291375447755232</v>
      </c>
      <c r="F5925" s="168">
        <f t="shared" si="1304"/>
        <v>13.298104744015447</v>
      </c>
      <c r="G5925" s="168">
        <f t="shared" si="1294"/>
        <v>462136.04446312011</v>
      </c>
      <c r="H5925" s="168">
        <f t="shared" si="1295"/>
        <v>271310.33852408634</v>
      </c>
      <c r="I5925" s="169">
        <f t="shared" si="1296"/>
        <v>733446.38298720645</v>
      </c>
      <c r="J5925" s="169">
        <f t="shared" si="1298"/>
        <v>681542.80243982561</v>
      </c>
      <c r="K5925" s="95"/>
      <c r="L5925" s="265">
        <f t="shared" si="1297"/>
        <v>281144.41661722766</v>
      </c>
      <c r="M5925" s="265">
        <f>$G5925*NonHospFrac+theModel!$H5925*NonHospFrac</f>
        <v>452301.96636997879</v>
      </c>
      <c r="N5925" s="266">
        <f t="shared" si="1299"/>
        <v>733446.38298720645</v>
      </c>
      <c r="O5925" s="159"/>
      <c r="P5925" s="265">
        <f t="shared" si="1300"/>
        <v>261248.75387784024</v>
      </c>
      <c r="Q5925" s="265">
        <f t="shared" si="1301"/>
        <v>452300.411728304</v>
      </c>
      <c r="R5925" s="266">
        <f t="shared" si="1302"/>
        <v>713549.16560614423</v>
      </c>
    </row>
    <row r="5926" spans="1:18" x14ac:dyDescent="0.3">
      <c r="A5926" s="82">
        <v>5895</v>
      </c>
      <c r="B5926" s="94">
        <f t="shared" si="1291"/>
        <v>2.4010710214448461E-49</v>
      </c>
      <c r="C5926" s="179">
        <f t="shared" si="1292"/>
        <v>2.3956546187406912E-49</v>
      </c>
      <c r="D5926" s="166">
        <f t="shared" si="1293"/>
        <v>2.2558277767625785E-3</v>
      </c>
      <c r="E5926" s="167">
        <f t="shared" si="1303"/>
        <v>24.291375447755232</v>
      </c>
      <c r="F5926" s="168">
        <f t="shared" si="1304"/>
        <v>13.30036057179221</v>
      </c>
      <c r="G5926" s="168">
        <f t="shared" si="1294"/>
        <v>462214.43904233351</v>
      </c>
      <c r="H5926" s="168">
        <f t="shared" si="1295"/>
        <v>271310.33852408634</v>
      </c>
      <c r="I5926" s="169">
        <f t="shared" si="1296"/>
        <v>733524.77756641991</v>
      </c>
      <c r="J5926" s="169">
        <f t="shared" si="1298"/>
        <v>681604.45150583517</v>
      </c>
      <c r="K5926" s="95"/>
      <c r="L5926" s="265">
        <f t="shared" si="1297"/>
        <v>281174.46680051321</v>
      </c>
      <c r="M5926" s="265">
        <f>$G5926*NonHospFrac+theModel!$H5926*NonHospFrac</f>
        <v>452350.31076590659</v>
      </c>
      <c r="N5926" s="266">
        <f t="shared" si="1299"/>
        <v>733524.7775664198</v>
      </c>
      <c r="O5926" s="159"/>
      <c r="P5926" s="265">
        <f t="shared" si="1300"/>
        <v>261272.38517673305</v>
      </c>
      <c r="Q5926" s="265">
        <f t="shared" si="1301"/>
        <v>452348.75612423179</v>
      </c>
      <c r="R5926" s="266">
        <f t="shared" si="1302"/>
        <v>713621.14130096487</v>
      </c>
    </row>
    <row r="5927" spans="1:18" x14ac:dyDescent="0.3">
      <c r="A5927" s="82">
        <v>5896</v>
      </c>
      <c r="B5927" s="94">
        <f t="shared" si="1291"/>
        <v>2.356217912037869E-49</v>
      </c>
      <c r="C5927" s="179">
        <f t="shared" si="1292"/>
        <v>2.3509026902237885E-49</v>
      </c>
      <c r="D5927" s="166">
        <f t="shared" si="1293"/>
        <v>2.2558277767625785E-3</v>
      </c>
      <c r="E5927" s="167">
        <f t="shared" si="1303"/>
        <v>24.291375447755232</v>
      </c>
      <c r="F5927" s="168">
        <f t="shared" si="1304"/>
        <v>13.302616399568972</v>
      </c>
      <c r="G5927" s="168">
        <f t="shared" si="1294"/>
        <v>462292.83362154698</v>
      </c>
      <c r="H5927" s="168">
        <f t="shared" si="1295"/>
        <v>271310.33852408634</v>
      </c>
      <c r="I5927" s="169">
        <f t="shared" si="1296"/>
        <v>733603.17214563326</v>
      </c>
      <c r="J5927" s="169">
        <f t="shared" si="1298"/>
        <v>681666.09805890732</v>
      </c>
      <c r="K5927" s="95"/>
      <c r="L5927" s="265">
        <f t="shared" si="1297"/>
        <v>281204.51698379882</v>
      </c>
      <c r="M5927" s="265">
        <f>$G5927*NonHospFrac+theModel!$H5927*NonHospFrac</f>
        <v>452398.65516183444</v>
      </c>
      <c r="N5927" s="266">
        <f t="shared" si="1299"/>
        <v>733603.17214563326</v>
      </c>
      <c r="O5927" s="159"/>
      <c r="P5927" s="265">
        <f t="shared" si="1300"/>
        <v>261296.01551236762</v>
      </c>
      <c r="Q5927" s="265">
        <f t="shared" si="1301"/>
        <v>452397.10052015964</v>
      </c>
      <c r="R5927" s="266">
        <f t="shared" si="1302"/>
        <v>713693.11603252729</v>
      </c>
    </row>
    <row r="5928" spans="1:18" x14ac:dyDescent="0.3">
      <c r="A5928" s="82">
        <v>5897</v>
      </c>
      <c r="B5928" s="94">
        <f t="shared" si="1291"/>
        <v>2.3122026793141158E-49</v>
      </c>
      <c r="C5928" s="179">
        <f t="shared" si="1292"/>
        <v>2.3069867482846141E-49</v>
      </c>
      <c r="D5928" s="166">
        <f t="shared" si="1293"/>
        <v>2.2558277767625785E-3</v>
      </c>
      <c r="E5928" s="167">
        <f t="shared" si="1303"/>
        <v>24.291375447755232</v>
      </c>
      <c r="F5928" s="168">
        <f t="shared" si="1304"/>
        <v>13.304872227345735</v>
      </c>
      <c r="G5928" s="168">
        <f t="shared" si="1294"/>
        <v>462371.22820076032</v>
      </c>
      <c r="H5928" s="168">
        <f t="shared" si="1295"/>
        <v>271310.33852408634</v>
      </c>
      <c r="I5928" s="169">
        <f t="shared" si="1296"/>
        <v>733681.56672484661</v>
      </c>
      <c r="J5928" s="169">
        <f t="shared" si="1298"/>
        <v>681727.74209914461</v>
      </c>
      <c r="K5928" s="95"/>
      <c r="L5928" s="265">
        <f t="shared" si="1297"/>
        <v>281234.56716708437</v>
      </c>
      <c r="M5928" s="265">
        <f>$G5928*NonHospFrac+theModel!$H5928*NonHospFrac</f>
        <v>452446.99955776223</v>
      </c>
      <c r="N5928" s="266">
        <f t="shared" si="1299"/>
        <v>733681.56672484661</v>
      </c>
      <c r="O5928" s="159"/>
      <c r="P5928" s="265">
        <f t="shared" si="1300"/>
        <v>261319.64488478316</v>
      </c>
      <c r="Q5928" s="265">
        <f t="shared" si="1301"/>
        <v>452445.44491608744</v>
      </c>
      <c r="R5928" s="266">
        <f t="shared" si="1302"/>
        <v>713765.08980087063</v>
      </c>
    </row>
    <row r="5929" spans="1:18" x14ac:dyDescent="0.3">
      <c r="A5929" s="82">
        <v>5898</v>
      </c>
      <c r="B5929" s="94">
        <f t="shared" si="1291"/>
        <v>2.2690096713522044E-49</v>
      </c>
      <c r="C5929" s="179">
        <f t="shared" si="1292"/>
        <v>2.2638911763098251E-49</v>
      </c>
      <c r="D5929" s="166">
        <f t="shared" si="1293"/>
        <v>2.2558277767625785E-3</v>
      </c>
      <c r="E5929" s="167">
        <f t="shared" si="1303"/>
        <v>24.291375447755232</v>
      </c>
      <c r="F5929" s="168">
        <f t="shared" si="1304"/>
        <v>13.307128055122497</v>
      </c>
      <c r="G5929" s="168">
        <f t="shared" si="1294"/>
        <v>462449.62277997378</v>
      </c>
      <c r="H5929" s="168">
        <f t="shared" si="1295"/>
        <v>271310.33852408634</v>
      </c>
      <c r="I5929" s="169">
        <f t="shared" si="1296"/>
        <v>733759.96130406018</v>
      </c>
      <c r="J5929" s="169">
        <f t="shared" si="1298"/>
        <v>681789.38362664962</v>
      </c>
      <c r="K5929" s="95"/>
      <c r="L5929" s="265">
        <f t="shared" si="1297"/>
        <v>281264.61735036998</v>
      </c>
      <c r="M5929" s="265">
        <f>$G5929*NonHospFrac+theModel!$H5929*NonHospFrac</f>
        <v>452495.34395369014</v>
      </c>
      <c r="N5929" s="266">
        <f t="shared" si="1299"/>
        <v>733759.96130406018</v>
      </c>
      <c r="O5929" s="159"/>
      <c r="P5929" s="265">
        <f t="shared" si="1300"/>
        <v>261343.27329401902</v>
      </c>
      <c r="Q5929" s="265">
        <f t="shared" si="1301"/>
        <v>452493.78931201535</v>
      </c>
      <c r="R5929" s="266">
        <f t="shared" si="1302"/>
        <v>713837.06260603433</v>
      </c>
    </row>
    <row r="5930" spans="1:18" x14ac:dyDescent="0.3">
      <c r="A5930" s="82">
        <v>5899</v>
      </c>
      <c r="B5930" s="94">
        <f t="shared" si="1291"/>
        <v>2.2266235286160951E-49</v>
      </c>
      <c r="C5930" s="179">
        <f t="shared" si="1292"/>
        <v>2.2216006494118499E-49</v>
      </c>
      <c r="D5930" s="166">
        <f t="shared" si="1293"/>
        <v>2.2558277767625785E-3</v>
      </c>
      <c r="E5930" s="167">
        <f t="shared" si="1303"/>
        <v>24.291375447755232</v>
      </c>
      <c r="F5930" s="168">
        <f t="shared" si="1304"/>
        <v>13.30938388289926</v>
      </c>
      <c r="G5930" s="168">
        <f t="shared" si="1294"/>
        <v>462528.01735918724</v>
      </c>
      <c r="H5930" s="168">
        <f t="shared" si="1295"/>
        <v>271310.33852408634</v>
      </c>
      <c r="I5930" s="169">
        <f t="shared" si="1296"/>
        <v>733838.35588327353</v>
      </c>
      <c r="J5930" s="169">
        <f t="shared" si="1298"/>
        <v>681851.02264152444</v>
      </c>
      <c r="K5930" s="95"/>
      <c r="L5930" s="265">
        <f t="shared" si="1297"/>
        <v>281294.66753365553</v>
      </c>
      <c r="M5930" s="265">
        <f>$G5930*NonHospFrac+theModel!$H5930*NonHospFrac</f>
        <v>452543.68834961799</v>
      </c>
      <c r="N5930" s="266">
        <f t="shared" si="1299"/>
        <v>733838.35588327353</v>
      </c>
      <c r="O5930" s="159"/>
      <c r="P5930" s="265">
        <f t="shared" si="1300"/>
        <v>261366.90074011433</v>
      </c>
      <c r="Q5930" s="265">
        <f t="shared" si="1301"/>
        <v>452542.1337079432</v>
      </c>
      <c r="R5930" s="266">
        <f t="shared" si="1302"/>
        <v>713909.03444805753</v>
      </c>
    </row>
    <row r="5931" spans="1:18" x14ac:dyDescent="0.3">
      <c r="A5931" s="82">
        <v>5900</v>
      </c>
      <c r="B5931" s="94">
        <f t="shared" si="1291"/>
        <v>2.1850291784926787E-49</v>
      </c>
      <c r="C5931" s="179">
        <f t="shared" si="1292"/>
        <v>2.180100128978798E-49</v>
      </c>
      <c r="D5931" s="166">
        <f t="shared" si="1293"/>
        <v>2.2558277767625785E-3</v>
      </c>
      <c r="E5931" s="167">
        <f t="shared" si="1303"/>
        <v>24.291375447755232</v>
      </c>
      <c r="F5931" s="168">
        <f t="shared" si="1304"/>
        <v>13.311639710676022</v>
      </c>
      <c r="G5931" s="168">
        <f t="shared" si="1294"/>
        <v>462606.41193840065</v>
      </c>
      <c r="H5931" s="168">
        <f t="shared" si="1295"/>
        <v>271310.33852408634</v>
      </c>
      <c r="I5931" s="169">
        <f t="shared" si="1296"/>
        <v>733916.75046248699</v>
      </c>
      <c r="J5931" s="169">
        <f t="shared" si="1298"/>
        <v>681912.65914387174</v>
      </c>
      <c r="K5931" s="95"/>
      <c r="L5931" s="265">
        <f t="shared" si="1297"/>
        <v>281324.71771694114</v>
      </c>
      <c r="M5931" s="265">
        <f>$G5931*NonHospFrac+theModel!$H5931*NonHospFrac</f>
        <v>452592.03274554585</v>
      </c>
      <c r="N5931" s="266">
        <f t="shared" si="1299"/>
        <v>733916.75046248699</v>
      </c>
      <c r="O5931" s="159"/>
      <c r="P5931" s="265">
        <f t="shared" si="1300"/>
        <v>261390.52722310848</v>
      </c>
      <c r="Q5931" s="265">
        <f t="shared" si="1301"/>
        <v>452590.47810387105</v>
      </c>
      <c r="R5931" s="266">
        <f t="shared" si="1302"/>
        <v>713981.00532697956</v>
      </c>
    </row>
    <row r="5932" spans="1:18" x14ac:dyDescent="0.3">
      <c r="A5932" s="82">
        <v>5901</v>
      </c>
      <c r="B5932" s="94">
        <f t="shared" si="1291"/>
        <v>2.1442118299324315E-49</v>
      </c>
      <c r="C5932" s="179">
        <f t="shared" si="1292"/>
        <v>2.1393748573272068E-49</v>
      </c>
      <c r="D5932" s="166">
        <f t="shared" si="1293"/>
        <v>2.2558277767625785E-3</v>
      </c>
      <c r="E5932" s="167">
        <f t="shared" si="1303"/>
        <v>24.291375447755232</v>
      </c>
      <c r="F5932" s="168">
        <f t="shared" si="1304"/>
        <v>13.313895538452785</v>
      </c>
      <c r="G5932" s="168">
        <f t="shared" si="1294"/>
        <v>462684.80651761399</v>
      </c>
      <c r="H5932" s="168">
        <f t="shared" si="1295"/>
        <v>271310.33852408634</v>
      </c>
      <c r="I5932" s="169">
        <f t="shared" si="1296"/>
        <v>733995.14504170034</v>
      </c>
      <c r="J5932" s="169">
        <f t="shared" si="1298"/>
        <v>681974.29313379375</v>
      </c>
      <c r="K5932" s="95"/>
      <c r="L5932" s="265">
        <f t="shared" si="1297"/>
        <v>281354.7679002267</v>
      </c>
      <c r="M5932" s="265">
        <f>$G5932*NonHospFrac+theModel!$H5932*NonHospFrac</f>
        <v>452640.37714147364</v>
      </c>
      <c r="N5932" s="266">
        <f t="shared" si="1299"/>
        <v>733995.14504170034</v>
      </c>
      <c r="O5932" s="159"/>
      <c r="P5932" s="265">
        <f t="shared" si="1300"/>
        <v>261414.15274304064</v>
      </c>
      <c r="Q5932" s="265">
        <f t="shared" si="1301"/>
        <v>452638.82249979884</v>
      </c>
      <c r="R5932" s="266">
        <f t="shared" si="1302"/>
        <v>714052.97524283943</v>
      </c>
    </row>
    <row r="5933" spans="1:18" x14ac:dyDescent="0.3">
      <c r="A5933" s="82">
        <v>5902</v>
      </c>
      <c r="B5933" s="94">
        <f t="shared" si="1291"/>
        <v>2.1041569681891833E-49</v>
      </c>
      <c r="C5933" s="179">
        <f t="shared" si="1292"/>
        <v>2.0994103524536736E-49</v>
      </c>
      <c r="D5933" s="166">
        <f t="shared" si="1293"/>
        <v>2.2558277767625785E-3</v>
      </c>
      <c r="E5933" s="167">
        <f t="shared" si="1303"/>
        <v>24.291375447755232</v>
      </c>
      <c r="F5933" s="168">
        <f t="shared" si="1304"/>
        <v>13.316151366229548</v>
      </c>
      <c r="G5933" s="168">
        <f t="shared" si="1294"/>
        <v>462763.20109682751</v>
      </c>
      <c r="H5933" s="168">
        <f t="shared" si="1295"/>
        <v>271310.33852408634</v>
      </c>
      <c r="I5933" s="169">
        <f t="shared" si="1296"/>
        <v>734073.5396209138</v>
      </c>
      <c r="J5933" s="169">
        <f t="shared" si="1298"/>
        <v>682035.92461139313</v>
      </c>
      <c r="K5933" s="95"/>
      <c r="L5933" s="265">
        <f t="shared" si="1297"/>
        <v>281384.81808351231</v>
      </c>
      <c r="M5933" s="265">
        <f>$G5933*NonHospFrac+theModel!$H5933*NonHospFrac</f>
        <v>452688.72153740155</v>
      </c>
      <c r="N5933" s="266">
        <f t="shared" si="1299"/>
        <v>734073.5396209138</v>
      </c>
      <c r="O5933" s="159"/>
      <c r="P5933" s="265">
        <f t="shared" si="1300"/>
        <v>261437.77729995013</v>
      </c>
      <c r="Q5933" s="265">
        <f t="shared" si="1301"/>
        <v>452687.16689572675</v>
      </c>
      <c r="R5933" s="266">
        <f t="shared" si="1302"/>
        <v>714124.94419567683</v>
      </c>
    </row>
    <row r="5934" spans="1:18" x14ac:dyDescent="0.3">
      <c r="A5934" s="82">
        <v>5903</v>
      </c>
      <c r="B5934" s="94">
        <f t="shared" si="1291"/>
        <v>2.0648503496591286E-49</v>
      </c>
      <c r="C5934" s="179">
        <f t="shared" si="1292"/>
        <v>2.0601924028855098E-49</v>
      </c>
      <c r="D5934" s="166">
        <f t="shared" si="1293"/>
        <v>2.2558277767625785E-3</v>
      </c>
      <c r="E5934" s="167">
        <f t="shared" si="1303"/>
        <v>24.291375447755232</v>
      </c>
      <c r="F5934" s="168">
        <f t="shared" si="1304"/>
        <v>13.31840719400631</v>
      </c>
      <c r="G5934" s="168">
        <f t="shared" si="1294"/>
        <v>462841.59567604092</v>
      </c>
      <c r="H5934" s="168">
        <f t="shared" si="1295"/>
        <v>271310.33852408634</v>
      </c>
      <c r="I5934" s="169">
        <f t="shared" si="1296"/>
        <v>734151.93420012726</v>
      </c>
      <c r="J5934" s="169">
        <f t="shared" si="1298"/>
        <v>682097.5535767721</v>
      </c>
      <c r="K5934" s="95"/>
      <c r="L5934" s="265">
        <f t="shared" si="1297"/>
        <v>281414.86826679786</v>
      </c>
      <c r="M5934" s="265">
        <f>$G5934*NonHospFrac+theModel!$H5934*NonHospFrac</f>
        <v>452737.06593332934</v>
      </c>
      <c r="N5934" s="266">
        <f t="shared" si="1299"/>
        <v>734151.93420012714</v>
      </c>
      <c r="O5934" s="159"/>
      <c r="P5934" s="265">
        <f t="shared" si="1300"/>
        <v>261461.40089387613</v>
      </c>
      <c r="Q5934" s="265">
        <f t="shared" si="1301"/>
        <v>452735.51129165455</v>
      </c>
      <c r="R5934" s="266">
        <f t="shared" si="1302"/>
        <v>714196.91218553064</v>
      </c>
    </row>
    <row r="5935" spans="1:18" x14ac:dyDescent="0.3">
      <c r="A5935" s="82">
        <v>5904</v>
      </c>
      <c r="B5935" s="94">
        <f t="shared" si="1291"/>
        <v>2.0262779968152861E-49</v>
      </c>
      <c r="C5935" s="179">
        <f t="shared" si="1292"/>
        <v>2.0217070626266274E-49</v>
      </c>
      <c r="D5935" s="166">
        <f t="shared" si="1293"/>
        <v>2.2558277767625785E-3</v>
      </c>
      <c r="E5935" s="167">
        <f t="shared" si="1303"/>
        <v>24.291375447755232</v>
      </c>
      <c r="F5935" s="168">
        <f t="shared" si="1304"/>
        <v>13.320663021783073</v>
      </c>
      <c r="G5935" s="168">
        <f t="shared" si="1294"/>
        <v>462919.99025525432</v>
      </c>
      <c r="H5935" s="168">
        <f t="shared" si="1295"/>
        <v>271310.33852408634</v>
      </c>
      <c r="I5935" s="169">
        <f t="shared" si="1296"/>
        <v>734230.32877934072</v>
      </c>
      <c r="J5935" s="169">
        <f t="shared" si="1298"/>
        <v>682159.18003003323</v>
      </c>
      <c r="K5935" s="95"/>
      <c r="L5935" s="265">
        <f t="shared" si="1297"/>
        <v>281444.91845008347</v>
      </c>
      <c r="M5935" s="265">
        <f>$G5935*NonHospFrac+theModel!$H5935*NonHospFrac</f>
        <v>452785.4103292572</v>
      </c>
      <c r="N5935" s="266">
        <f t="shared" si="1299"/>
        <v>734230.32877934072</v>
      </c>
      <c r="O5935" s="159"/>
      <c r="P5935" s="265">
        <f t="shared" si="1300"/>
        <v>261485.02352485797</v>
      </c>
      <c r="Q5935" s="265">
        <f t="shared" si="1301"/>
        <v>452783.8556875824</v>
      </c>
      <c r="R5935" s="266">
        <f t="shared" si="1302"/>
        <v>714268.87921244034</v>
      </c>
    </row>
    <row r="5936" spans="1:18" x14ac:dyDescent="0.3">
      <c r="A5936" s="82">
        <v>5905</v>
      </c>
      <c r="B5936" s="94">
        <f t="shared" si="1291"/>
        <v>1.988426193237531E-49</v>
      </c>
      <c r="C5936" s="179">
        <f t="shared" si="1292"/>
        <v>1.9839406461987836E-49</v>
      </c>
      <c r="D5936" s="166">
        <f t="shared" si="1293"/>
        <v>2.2558277767625785E-3</v>
      </c>
      <c r="E5936" s="167">
        <f t="shared" si="1303"/>
        <v>24.291375447755232</v>
      </c>
      <c r="F5936" s="168">
        <f t="shared" si="1304"/>
        <v>13.322918849559835</v>
      </c>
      <c r="G5936" s="168">
        <f t="shared" si="1294"/>
        <v>462998.38483446767</v>
      </c>
      <c r="H5936" s="168">
        <f t="shared" si="1295"/>
        <v>271310.33852408634</v>
      </c>
      <c r="I5936" s="169">
        <f t="shared" si="1296"/>
        <v>734308.72335855407</v>
      </c>
      <c r="J5936" s="169">
        <f t="shared" si="1298"/>
        <v>682220.8039712786</v>
      </c>
      <c r="K5936" s="95"/>
      <c r="L5936" s="265">
        <f t="shared" si="1297"/>
        <v>281474.96863336896</v>
      </c>
      <c r="M5936" s="265">
        <f>$G5936*NonHospFrac+theModel!$H5936*NonHospFrac</f>
        <v>452833.75472518499</v>
      </c>
      <c r="N5936" s="266">
        <f t="shared" si="1299"/>
        <v>734308.72335855395</v>
      </c>
      <c r="O5936" s="159"/>
      <c r="P5936" s="265">
        <f t="shared" si="1300"/>
        <v>261508.64519293478</v>
      </c>
      <c r="Q5936" s="265">
        <f t="shared" si="1301"/>
        <v>452832.20008351019</v>
      </c>
      <c r="R5936" s="266">
        <f t="shared" si="1302"/>
        <v>714340.84527644492</v>
      </c>
    </row>
    <row r="5937" spans="1:18" x14ac:dyDescent="0.3">
      <c r="A5937" s="82">
        <v>5906</v>
      </c>
      <c r="B5937" s="94">
        <f t="shared" si="1291"/>
        <v>1.9512814787345646E-49</v>
      </c>
      <c r="C5937" s="179">
        <f t="shared" si="1292"/>
        <v>1.9468797237745529E-49</v>
      </c>
      <c r="D5937" s="166">
        <f t="shared" si="1293"/>
        <v>2.2558277767625785E-3</v>
      </c>
      <c r="E5937" s="167">
        <f t="shared" si="1303"/>
        <v>24.291375447755232</v>
      </c>
      <c r="F5937" s="168">
        <f t="shared" si="1304"/>
        <v>13.325174677336598</v>
      </c>
      <c r="G5937" s="168">
        <f t="shared" si="1294"/>
        <v>463076.77941368119</v>
      </c>
      <c r="H5937" s="168">
        <f t="shared" si="1295"/>
        <v>271310.33852408634</v>
      </c>
      <c r="I5937" s="169">
        <f t="shared" si="1296"/>
        <v>734387.11793776753</v>
      </c>
      <c r="J5937" s="169">
        <f t="shared" si="1298"/>
        <v>682282.4254006109</v>
      </c>
      <c r="K5937" s="95"/>
      <c r="L5937" s="265">
        <f t="shared" si="1297"/>
        <v>281505.01881665463</v>
      </c>
      <c r="M5937" s="265">
        <f>$G5937*NonHospFrac+theModel!$H5937*NonHospFrac</f>
        <v>452882.0991211129</v>
      </c>
      <c r="N5937" s="266">
        <f t="shared" si="1299"/>
        <v>734387.11793776753</v>
      </c>
      <c r="O5937" s="159"/>
      <c r="P5937" s="265">
        <f t="shared" si="1300"/>
        <v>261532.26589814606</v>
      </c>
      <c r="Q5937" s="265">
        <f t="shared" si="1301"/>
        <v>452880.5444794381</v>
      </c>
      <c r="R5937" s="266">
        <f t="shared" si="1302"/>
        <v>714412.81037758419</v>
      </c>
    </row>
    <row r="5938" spans="1:18" x14ac:dyDescent="0.3">
      <c r="A5938" s="82">
        <v>5907</v>
      </c>
      <c r="B5938" s="94">
        <f t="shared" si="1291"/>
        <v>1.9148306445577572E-49</v>
      </c>
      <c r="C5938" s="179">
        <f t="shared" si="1292"/>
        <v>1.9105111164019678E-49</v>
      </c>
      <c r="D5938" s="166">
        <f t="shared" si="1293"/>
        <v>2.2558277767625785E-3</v>
      </c>
      <c r="E5938" s="167">
        <f t="shared" si="1303"/>
        <v>24.291375447755232</v>
      </c>
      <c r="F5938" s="168">
        <f t="shared" si="1304"/>
        <v>13.327430505113361</v>
      </c>
      <c r="G5938" s="168">
        <f t="shared" si="1294"/>
        <v>463155.17399289459</v>
      </c>
      <c r="H5938" s="168">
        <f t="shared" si="1295"/>
        <v>271310.33852408634</v>
      </c>
      <c r="I5938" s="169">
        <f t="shared" si="1296"/>
        <v>734465.51251698099</v>
      </c>
      <c r="J5938" s="169">
        <f t="shared" si="1298"/>
        <v>682344.04431813245</v>
      </c>
      <c r="K5938" s="95"/>
      <c r="L5938" s="265">
        <f t="shared" si="1297"/>
        <v>281535.06899994018</v>
      </c>
      <c r="M5938" s="265">
        <f>$G5938*NonHospFrac+theModel!$H5938*NonHospFrac</f>
        <v>452930.44351704069</v>
      </c>
      <c r="N5938" s="266">
        <f t="shared" si="1299"/>
        <v>734465.51251698087</v>
      </c>
      <c r="O5938" s="159"/>
      <c r="P5938" s="265">
        <f t="shared" si="1300"/>
        <v>261555.88564053079</v>
      </c>
      <c r="Q5938" s="265">
        <f t="shared" si="1301"/>
        <v>452928.8888753659</v>
      </c>
      <c r="R5938" s="266">
        <f t="shared" si="1302"/>
        <v>714484.77451589669</v>
      </c>
    </row>
    <row r="5939" spans="1:18" x14ac:dyDescent="0.3">
      <c r="A5939" s="82">
        <v>5908</v>
      </c>
      <c r="B5939" s="94">
        <f t="shared" si="1291"/>
        <v>1.8790607287039417E-49</v>
      </c>
      <c r="C5939" s="179">
        <f t="shared" si="1292"/>
        <v>1.8748218913179077E-49</v>
      </c>
      <c r="D5939" s="166">
        <f t="shared" si="1293"/>
        <v>2.2558277767625785E-3</v>
      </c>
      <c r="E5939" s="167">
        <f t="shared" si="1303"/>
        <v>24.291375447755232</v>
      </c>
      <c r="F5939" s="168">
        <f t="shared" si="1304"/>
        <v>13.329686332890123</v>
      </c>
      <c r="G5939" s="168">
        <f t="shared" si="1294"/>
        <v>463233.56857210799</v>
      </c>
      <c r="H5939" s="168">
        <f t="shared" si="1295"/>
        <v>271310.33852408634</v>
      </c>
      <c r="I5939" s="169">
        <f t="shared" si="1296"/>
        <v>734543.90709619434</v>
      </c>
      <c r="J5939" s="169">
        <f t="shared" si="1298"/>
        <v>682405.66072394559</v>
      </c>
      <c r="K5939" s="95"/>
      <c r="L5939" s="265">
        <f t="shared" si="1297"/>
        <v>281565.11918322579</v>
      </c>
      <c r="M5939" s="265">
        <f>$G5939*NonHospFrac+theModel!$H5939*NonHospFrac</f>
        <v>452978.78791296855</v>
      </c>
      <c r="N5939" s="266">
        <f t="shared" si="1299"/>
        <v>734543.90709619434</v>
      </c>
      <c r="O5939" s="159"/>
      <c r="P5939" s="265">
        <f t="shared" si="1300"/>
        <v>261579.50442012836</v>
      </c>
      <c r="Q5939" s="265">
        <f t="shared" si="1301"/>
        <v>452977.23327129375</v>
      </c>
      <c r="R5939" s="266">
        <f t="shared" si="1302"/>
        <v>714556.73769142211</v>
      </c>
    </row>
    <row r="5940" spans="1:18" x14ac:dyDescent="0.3">
      <c r="A5940" s="82">
        <v>5909</v>
      </c>
      <c r="B5940" s="94">
        <f t="shared" si="1291"/>
        <v>1.843959011306123E-49</v>
      </c>
      <c r="C5940" s="179">
        <f t="shared" si="1292"/>
        <v>1.839799357349207E-49</v>
      </c>
      <c r="D5940" s="166">
        <f t="shared" si="1293"/>
        <v>2.2558277767625785E-3</v>
      </c>
      <c r="E5940" s="167">
        <f t="shared" si="1303"/>
        <v>24.291375447755232</v>
      </c>
      <c r="F5940" s="168">
        <f t="shared" si="1304"/>
        <v>13.331942160666886</v>
      </c>
      <c r="G5940" s="168">
        <f t="shared" si="1294"/>
        <v>463311.96315132146</v>
      </c>
      <c r="H5940" s="168">
        <f t="shared" si="1295"/>
        <v>271310.33852408634</v>
      </c>
      <c r="I5940" s="169">
        <f t="shared" si="1296"/>
        <v>734622.3016754078</v>
      </c>
      <c r="J5940" s="169">
        <f t="shared" si="1298"/>
        <v>682467.27461815276</v>
      </c>
      <c r="K5940" s="95"/>
      <c r="L5940" s="265">
        <f t="shared" si="1297"/>
        <v>281595.16936651134</v>
      </c>
      <c r="M5940" s="265">
        <f>$G5940*NonHospFrac+theModel!$H5940*NonHospFrac</f>
        <v>453027.1323088964</v>
      </c>
      <c r="N5940" s="266">
        <f t="shared" si="1299"/>
        <v>734622.30167540768</v>
      </c>
      <c r="O5940" s="159"/>
      <c r="P5940" s="265">
        <f t="shared" si="1300"/>
        <v>261603.12223697794</v>
      </c>
      <c r="Q5940" s="265">
        <f t="shared" si="1301"/>
        <v>453025.5776672216</v>
      </c>
      <c r="R5940" s="266">
        <f t="shared" si="1302"/>
        <v>714628.69990419957</v>
      </c>
    </row>
    <row r="5941" spans="1:18" x14ac:dyDescent="0.3">
      <c r="A5941" s="82">
        <v>5910</v>
      </c>
      <c r="B5941" s="94">
        <f t="shared" si="1291"/>
        <v>1.8095130101102633E-49</v>
      </c>
      <c r="C5941" s="179">
        <f t="shared" si="1292"/>
        <v>1.8054310603996433E-49</v>
      </c>
      <c r="D5941" s="166">
        <f t="shared" si="1293"/>
        <v>2.2558277767625785E-3</v>
      </c>
      <c r="E5941" s="167">
        <f t="shared" si="1303"/>
        <v>24.291375447755232</v>
      </c>
      <c r="F5941" s="168">
        <f t="shared" si="1304"/>
        <v>13.334197988443648</v>
      </c>
      <c r="G5941" s="168">
        <f t="shared" si="1294"/>
        <v>463390.35773053486</v>
      </c>
      <c r="H5941" s="168">
        <f t="shared" si="1295"/>
        <v>271310.33852408634</v>
      </c>
      <c r="I5941" s="169">
        <f t="shared" si="1296"/>
        <v>734700.69625462126</v>
      </c>
      <c r="J5941" s="169">
        <f t="shared" si="1298"/>
        <v>682528.88600085629</v>
      </c>
      <c r="K5941" s="95"/>
      <c r="L5941" s="265">
        <f t="shared" si="1297"/>
        <v>281625.21954979689</v>
      </c>
      <c r="M5941" s="265">
        <f>$G5941*NonHospFrac+theModel!$H5941*NonHospFrac</f>
        <v>453075.47670482425</v>
      </c>
      <c r="N5941" s="266">
        <f t="shared" si="1299"/>
        <v>734700.69625462114</v>
      </c>
      <c r="O5941" s="159"/>
      <c r="P5941" s="265">
        <f t="shared" si="1300"/>
        <v>261626.7390911188</v>
      </c>
      <c r="Q5941" s="265">
        <f t="shared" si="1301"/>
        <v>453073.92206314945</v>
      </c>
      <c r="R5941" s="266">
        <f t="shared" si="1302"/>
        <v>714700.66115426831</v>
      </c>
    </row>
    <row r="5942" spans="1:18" x14ac:dyDescent="0.3">
      <c r="A5942" s="82">
        <v>5911</v>
      </c>
      <c r="B5942" s="94">
        <f t="shared" si="1291"/>
        <v>1.7757104760365637E-49</v>
      </c>
      <c r="C5942" s="179">
        <f t="shared" si="1292"/>
        <v>1.771704779021232E-49</v>
      </c>
      <c r="D5942" s="166">
        <f t="shared" si="1293"/>
        <v>2.2558277767625785E-3</v>
      </c>
      <c r="E5942" s="167">
        <f t="shared" si="1303"/>
        <v>24.291375447755232</v>
      </c>
      <c r="F5942" s="168">
        <f t="shared" si="1304"/>
        <v>13.336453816220411</v>
      </c>
      <c r="G5942" s="168">
        <f t="shared" si="1294"/>
        <v>463468.75230974826</v>
      </c>
      <c r="H5942" s="168">
        <f t="shared" si="1295"/>
        <v>271310.33852408634</v>
      </c>
      <c r="I5942" s="169">
        <f t="shared" si="1296"/>
        <v>734779.09083383461</v>
      </c>
      <c r="J5942" s="169">
        <f t="shared" si="1298"/>
        <v>682590.49487215851</v>
      </c>
      <c r="K5942" s="95"/>
      <c r="L5942" s="265">
        <f t="shared" si="1297"/>
        <v>281655.2697330825</v>
      </c>
      <c r="M5942" s="265">
        <f>$G5942*NonHospFrac+theModel!$H5942*NonHospFrac</f>
        <v>453123.8211007521</v>
      </c>
      <c r="N5942" s="266">
        <f t="shared" si="1299"/>
        <v>734779.09083383461</v>
      </c>
      <c r="O5942" s="159"/>
      <c r="P5942" s="265">
        <f t="shared" si="1300"/>
        <v>261650.35498259024</v>
      </c>
      <c r="Q5942" s="265">
        <f t="shared" si="1301"/>
        <v>453122.26645907731</v>
      </c>
      <c r="R5942" s="266">
        <f t="shared" si="1302"/>
        <v>714772.62144166755</v>
      </c>
    </row>
    <row r="5943" spans="1:18" x14ac:dyDescent="0.3">
      <c r="A5943" s="82">
        <v>5912</v>
      </c>
      <c r="B5943" s="94">
        <f t="shared" si="1291"/>
        <v>1.7425393888236598E-49</v>
      </c>
      <c r="C5943" s="179">
        <f t="shared" si="1292"/>
        <v>1.7386085200682486E-49</v>
      </c>
      <c r="D5943" s="166">
        <f t="shared" si="1293"/>
        <v>2.2558277767625785E-3</v>
      </c>
      <c r="E5943" s="167">
        <f t="shared" si="1303"/>
        <v>24.291375447755232</v>
      </c>
      <c r="F5943" s="168">
        <f t="shared" si="1304"/>
        <v>13.338709643997174</v>
      </c>
      <c r="G5943" s="168">
        <f t="shared" si="1294"/>
        <v>463547.14688896172</v>
      </c>
      <c r="H5943" s="168">
        <f t="shared" si="1295"/>
        <v>271310.33852408634</v>
      </c>
      <c r="I5943" s="169">
        <f t="shared" si="1296"/>
        <v>734857.48541304807</v>
      </c>
      <c r="J5943" s="169">
        <f t="shared" si="1298"/>
        <v>682652.10123216198</v>
      </c>
      <c r="K5943" s="95"/>
      <c r="L5943" s="265">
        <f t="shared" si="1297"/>
        <v>281685.31991636811</v>
      </c>
      <c r="M5943" s="265">
        <f>$G5943*NonHospFrac+theModel!$H5943*NonHospFrac</f>
        <v>453172.16549667995</v>
      </c>
      <c r="N5943" s="266">
        <f t="shared" si="1299"/>
        <v>734857.48541304807</v>
      </c>
      <c r="O5943" s="159"/>
      <c r="P5943" s="265">
        <f t="shared" si="1300"/>
        <v>261673.96991143146</v>
      </c>
      <c r="Q5943" s="265">
        <f t="shared" si="1301"/>
        <v>453170.61085500516</v>
      </c>
      <c r="R5943" s="266">
        <f t="shared" si="1302"/>
        <v>714844.58076643664</v>
      </c>
    </row>
    <row r="5944" spans="1:18" x14ac:dyDescent="0.3">
      <c r="A5944" s="82">
        <v>5913</v>
      </c>
      <c r="B5944" s="94">
        <f t="shared" si="1291"/>
        <v>1.7099879527541909E-49</v>
      </c>
      <c r="C5944" s="179">
        <f t="shared" si="1292"/>
        <v>1.7061305144324387E-49</v>
      </c>
      <c r="D5944" s="166">
        <f t="shared" si="1293"/>
        <v>2.2558277767625785E-3</v>
      </c>
      <c r="E5944" s="167">
        <f t="shared" si="1303"/>
        <v>24.291375447755232</v>
      </c>
      <c r="F5944" s="168">
        <f t="shared" si="1304"/>
        <v>13.340965471773936</v>
      </c>
      <c r="G5944" s="168">
        <f t="shared" si="1294"/>
        <v>463625.54146817513</v>
      </c>
      <c r="H5944" s="168">
        <f t="shared" si="1295"/>
        <v>271310.33852408634</v>
      </c>
      <c r="I5944" s="169">
        <f t="shared" si="1296"/>
        <v>734935.87999226153</v>
      </c>
      <c r="J5944" s="169">
        <f t="shared" si="1298"/>
        <v>682713.70508096891</v>
      </c>
      <c r="K5944" s="95"/>
      <c r="L5944" s="265">
        <f t="shared" si="1297"/>
        <v>281715.37009965366</v>
      </c>
      <c r="M5944" s="265">
        <f>$G5944*NonHospFrac+theModel!$H5944*NonHospFrac</f>
        <v>453220.50989260781</v>
      </c>
      <c r="N5944" s="266">
        <f t="shared" si="1299"/>
        <v>734935.87999226153</v>
      </c>
      <c r="O5944" s="159"/>
      <c r="P5944" s="265">
        <f t="shared" si="1300"/>
        <v>261697.58387768164</v>
      </c>
      <c r="Q5944" s="265">
        <f t="shared" si="1301"/>
        <v>453218.95525093301</v>
      </c>
      <c r="R5944" s="266">
        <f t="shared" si="1302"/>
        <v>714916.53912861459</v>
      </c>
    </row>
    <row r="5945" spans="1:18" x14ac:dyDescent="0.3">
      <c r="A5945" s="82">
        <v>5914</v>
      </c>
      <c r="B5945" s="94">
        <f t="shared" si="1291"/>
        <v>1.6780445924602142E-49</v>
      </c>
      <c r="C5945" s="179">
        <f t="shared" si="1292"/>
        <v>1.6742592128578962E-49</v>
      </c>
      <c r="D5945" s="166">
        <f t="shared" si="1293"/>
        <v>2.2558277767625785E-3</v>
      </c>
      <c r="E5945" s="167">
        <f t="shared" si="1303"/>
        <v>24.291375447755232</v>
      </c>
      <c r="F5945" s="168">
        <f t="shared" si="1304"/>
        <v>13.343221299550699</v>
      </c>
      <c r="G5945" s="168">
        <f t="shared" si="1294"/>
        <v>463703.93604738853</v>
      </c>
      <c r="H5945" s="168">
        <f t="shared" si="1295"/>
        <v>271310.33852408634</v>
      </c>
      <c r="I5945" s="169">
        <f t="shared" si="1296"/>
        <v>735014.27457147487</v>
      </c>
      <c r="J5945" s="169">
        <f t="shared" si="1298"/>
        <v>682775.30641868163</v>
      </c>
      <c r="K5945" s="95"/>
      <c r="L5945" s="265">
        <f t="shared" si="1297"/>
        <v>281745.42028293922</v>
      </c>
      <c r="M5945" s="265">
        <f>$G5945*NonHospFrac+theModel!$H5945*NonHospFrac</f>
        <v>453268.8542885356</v>
      </c>
      <c r="N5945" s="266">
        <f t="shared" si="1299"/>
        <v>735014.27457147487</v>
      </c>
      <c r="O5945" s="159"/>
      <c r="P5945" s="265">
        <f t="shared" si="1300"/>
        <v>261721.19688138008</v>
      </c>
      <c r="Q5945" s="265">
        <f t="shared" si="1301"/>
        <v>453267.2996468608</v>
      </c>
      <c r="R5945" s="266">
        <f t="shared" si="1302"/>
        <v>714988.49652824085</v>
      </c>
    </row>
    <row r="5946" spans="1:18" x14ac:dyDescent="0.3">
      <c r="A5946" s="82">
        <v>5915</v>
      </c>
      <c r="B5946" s="94">
        <f t="shared" si="1291"/>
        <v>1.6466979488069763E-49</v>
      </c>
      <c r="C5946" s="179">
        <f t="shared" si="1292"/>
        <v>1.6429832818341196E-49</v>
      </c>
      <c r="D5946" s="166">
        <f t="shared" si="1293"/>
        <v>2.2558277767625785E-3</v>
      </c>
      <c r="E5946" s="167">
        <f t="shared" si="1303"/>
        <v>24.291375447755232</v>
      </c>
      <c r="F5946" s="168">
        <f t="shared" si="1304"/>
        <v>13.345477127327461</v>
      </c>
      <c r="G5946" s="168">
        <f t="shared" si="1294"/>
        <v>463782.33062660194</v>
      </c>
      <c r="H5946" s="168">
        <f t="shared" si="1295"/>
        <v>271310.33852408634</v>
      </c>
      <c r="I5946" s="169">
        <f t="shared" si="1296"/>
        <v>735092.66915068822</v>
      </c>
      <c r="J5946" s="169">
        <f t="shared" si="1298"/>
        <v>682836.90524540248</v>
      </c>
      <c r="K5946" s="95"/>
      <c r="L5946" s="265">
        <f t="shared" si="1297"/>
        <v>281775.47046622483</v>
      </c>
      <c r="M5946" s="265">
        <f>$G5946*NonHospFrac+theModel!$H5946*NonHospFrac</f>
        <v>453317.19868446345</v>
      </c>
      <c r="N5946" s="266">
        <f t="shared" si="1299"/>
        <v>735092.66915068822</v>
      </c>
      <c r="O5946" s="159"/>
      <c r="P5946" s="265">
        <f t="shared" si="1300"/>
        <v>261744.80892256604</v>
      </c>
      <c r="Q5946" s="265">
        <f t="shared" si="1301"/>
        <v>453315.64404278866</v>
      </c>
      <c r="R5946" s="266">
        <f t="shared" si="1302"/>
        <v>715060.45296535466</v>
      </c>
    </row>
    <row r="5947" spans="1:18" x14ac:dyDescent="0.3">
      <c r="A5947" s="82">
        <v>5916</v>
      </c>
      <c r="B5947" s="94">
        <f t="shared" si="1291"/>
        <v>1.6159368748535771E-49</v>
      </c>
      <c r="C5947" s="179">
        <f t="shared" si="1292"/>
        <v>1.6122915995657875E-49</v>
      </c>
      <c r="D5947" s="166">
        <f t="shared" si="1293"/>
        <v>2.2558277767625785E-3</v>
      </c>
      <c r="E5947" s="167">
        <f t="shared" si="1303"/>
        <v>24.291375447755232</v>
      </c>
      <c r="F5947" s="168">
        <f t="shared" si="1304"/>
        <v>13.347732955104224</v>
      </c>
      <c r="G5947" s="168">
        <f t="shared" si="1294"/>
        <v>463860.7252058154</v>
      </c>
      <c r="H5947" s="168">
        <f t="shared" si="1295"/>
        <v>271310.33852408634</v>
      </c>
      <c r="I5947" s="169">
        <f t="shared" si="1296"/>
        <v>735171.0637299018</v>
      </c>
      <c r="J5947" s="169">
        <f t="shared" si="1298"/>
        <v>682898.50156123412</v>
      </c>
      <c r="K5947" s="95"/>
      <c r="L5947" s="265">
        <f t="shared" si="1297"/>
        <v>281805.52064951044</v>
      </c>
      <c r="M5947" s="265">
        <f>$G5947*NonHospFrac+theModel!$H5947*NonHospFrac</f>
        <v>453365.5430803913</v>
      </c>
      <c r="N5947" s="266">
        <f t="shared" si="1299"/>
        <v>735171.0637299018</v>
      </c>
      <c r="O5947" s="159"/>
      <c r="P5947" s="265">
        <f t="shared" si="1300"/>
        <v>261768.42000127872</v>
      </c>
      <c r="Q5947" s="265">
        <f t="shared" si="1301"/>
        <v>453363.98843871651</v>
      </c>
      <c r="R5947" s="266">
        <f t="shared" si="1302"/>
        <v>715132.40843999526</v>
      </c>
    </row>
    <row r="5948" spans="1:18" x14ac:dyDescent="0.3">
      <c r="A5948" s="82">
        <v>5917</v>
      </c>
      <c r="B5948" s="94">
        <f t="shared" si="1291"/>
        <v>1.5857504318891151E-49</v>
      </c>
      <c r="C5948" s="179">
        <f t="shared" si="1292"/>
        <v>1.5821732520178464E-49</v>
      </c>
      <c r="D5948" s="166">
        <f t="shared" si="1293"/>
        <v>2.2558277767625785E-3</v>
      </c>
      <c r="E5948" s="167">
        <f t="shared" si="1303"/>
        <v>24.291375447755232</v>
      </c>
      <c r="F5948" s="168">
        <f t="shared" si="1304"/>
        <v>13.349988782880986</v>
      </c>
      <c r="G5948" s="168">
        <f t="shared" si="1294"/>
        <v>463939.1197850288</v>
      </c>
      <c r="H5948" s="168">
        <f t="shared" si="1295"/>
        <v>271310.33852408634</v>
      </c>
      <c r="I5948" s="169">
        <f t="shared" si="1296"/>
        <v>735249.45830911514</v>
      </c>
      <c r="J5948" s="169">
        <f t="shared" si="1298"/>
        <v>682960.09536627843</v>
      </c>
      <c r="K5948" s="95"/>
      <c r="L5948" s="265">
        <f t="shared" si="1297"/>
        <v>281835.57083279599</v>
      </c>
      <c r="M5948" s="265">
        <f>$G5948*NonHospFrac+theModel!$H5948*NonHospFrac</f>
        <v>453413.88747631916</v>
      </c>
      <c r="N5948" s="266">
        <f t="shared" si="1299"/>
        <v>735249.45830911514</v>
      </c>
      <c r="O5948" s="159"/>
      <c r="P5948" s="265">
        <f t="shared" si="1300"/>
        <v>261792.0301175573</v>
      </c>
      <c r="Q5948" s="265">
        <f t="shared" si="1301"/>
        <v>453412.33283464436</v>
      </c>
      <c r="R5948" s="266">
        <f t="shared" si="1302"/>
        <v>715204.36295220163</v>
      </c>
    </row>
    <row r="5949" spans="1:18" x14ac:dyDescent="0.3">
      <c r="A5949" s="82">
        <v>5918</v>
      </c>
      <c r="B5949" s="94">
        <f t="shared" si="1291"/>
        <v>1.5561278855427418E-49</v>
      </c>
      <c r="C5949" s="179">
        <f t="shared" si="1292"/>
        <v>1.5526175290343397E-49</v>
      </c>
      <c r="D5949" s="166">
        <f t="shared" si="1293"/>
        <v>2.2558277767625785E-3</v>
      </c>
      <c r="E5949" s="167">
        <f t="shared" si="1303"/>
        <v>24.291375447755232</v>
      </c>
      <c r="F5949" s="168">
        <f t="shared" si="1304"/>
        <v>13.352244610657749</v>
      </c>
      <c r="G5949" s="168">
        <f t="shared" si="1294"/>
        <v>464017.51436424215</v>
      </c>
      <c r="H5949" s="168">
        <f t="shared" si="1295"/>
        <v>271310.33852408634</v>
      </c>
      <c r="I5949" s="169">
        <f t="shared" si="1296"/>
        <v>735327.85288832849</v>
      </c>
      <c r="J5949" s="169">
        <f t="shared" si="1298"/>
        <v>683021.68666063808</v>
      </c>
      <c r="K5949" s="95"/>
      <c r="L5949" s="265">
        <f t="shared" si="1297"/>
        <v>281865.62101608154</v>
      </c>
      <c r="M5949" s="265">
        <f>$G5949*NonHospFrac+theModel!$H5949*NonHospFrac</f>
        <v>453462.23187224695</v>
      </c>
      <c r="N5949" s="266">
        <f t="shared" si="1299"/>
        <v>735327.85288832849</v>
      </c>
      <c r="O5949" s="159"/>
      <c r="P5949" s="265">
        <f t="shared" si="1300"/>
        <v>261815.63927144106</v>
      </c>
      <c r="Q5949" s="265">
        <f t="shared" si="1301"/>
        <v>453460.67723057215</v>
      </c>
      <c r="R5949" s="266">
        <f t="shared" si="1302"/>
        <v>715276.31650201324</v>
      </c>
    </row>
    <row r="5950" spans="1:18" x14ac:dyDescent="0.3">
      <c r="A5950" s="82">
        <v>5919</v>
      </c>
      <c r="B5950" s="94">
        <f t="shared" si="1291"/>
        <v>1.5270587019667428E-49</v>
      </c>
      <c r="C5950" s="179">
        <f t="shared" si="1292"/>
        <v>1.5236139205300992E-49</v>
      </c>
      <c r="D5950" s="166">
        <f t="shared" si="1293"/>
        <v>2.2558277767625785E-3</v>
      </c>
      <c r="E5950" s="167">
        <f t="shared" si="1303"/>
        <v>24.291375447755232</v>
      </c>
      <c r="F5950" s="168">
        <f t="shared" si="1304"/>
        <v>13.354500438434512</v>
      </c>
      <c r="G5950" s="168">
        <f t="shared" si="1294"/>
        <v>464095.90894345567</v>
      </c>
      <c r="H5950" s="168">
        <f t="shared" si="1295"/>
        <v>271310.33852408634</v>
      </c>
      <c r="I5950" s="169">
        <f t="shared" si="1296"/>
        <v>735406.24746754207</v>
      </c>
      <c r="J5950" s="169">
        <f t="shared" si="1298"/>
        <v>683083.2754444154</v>
      </c>
      <c r="K5950" s="95"/>
      <c r="L5950" s="265">
        <f t="shared" si="1297"/>
        <v>281895.67119936715</v>
      </c>
      <c r="M5950" s="265">
        <f>$G5950*NonHospFrac+theModel!$H5950*NonHospFrac</f>
        <v>453510.57626817486</v>
      </c>
      <c r="N5950" s="266">
        <f t="shared" si="1299"/>
        <v>735406.24746754207</v>
      </c>
      <c r="O5950" s="159"/>
      <c r="P5950" s="265">
        <f t="shared" si="1300"/>
        <v>261839.24746296927</v>
      </c>
      <c r="Q5950" s="265">
        <f t="shared" si="1301"/>
        <v>453509.02162650006</v>
      </c>
      <c r="R5950" s="266">
        <f t="shared" si="1302"/>
        <v>715348.26908946934</v>
      </c>
    </row>
    <row r="5951" spans="1:18" x14ac:dyDescent="0.3">
      <c r="A5951" s="82">
        <v>5920</v>
      </c>
      <c r="B5951" s="94">
        <f t="shared" si="1291"/>
        <v>1.4985325440903404E-49</v>
      </c>
      <c r="C5951" s="179">
        <f t="shared" si="1292"/>
        <v>1.4951521127529987E-49</v>
      </c>
      <c r="D5951" s="166">
        <f t="shared" si="1293"/>
        <v>2.2558277767625785E-3</v>
      </c>
      <c r="E5951" s="167">
        <f t="shared" si="1303"/>
        <v>24.291375447755232</v>
      </c>
      <c r="F5951" s="168">
        <f t="shared" si="1304"/>
        <v>13.356756266211274</v>
      </c>
      <c r="G5951" s="168">
        <f t="shared" si="1294"/>
        <v>464174.30352266907</v>
      </c>
      <c r="H5951" s="168">
        <f t="shared" si="1295"/>
        <v>271310.33852408634</v>
      </c>
      <c r="I5951" s="169">
        <f t="shared" si="1296"/>
        <v>735484.64204675541</v>
      </c>
      <c r="J5951" s="169">
        <f t="shared" si="1298"/>
        <v>683144.86171771248</v>
      </c>
      <c r="K5951" s="95"/>
      <c r="L5951" s="265">
        <f t="shared" si="1297"/>
        <v>281925.7213826527</v>
      </c>
      <c r="M5951" s="265">
        <f>$G5951*NonHospFrac+theModel!$H5951*NonHospFrac</f>
        <v>453558.92066410265</v>
      </c>
      <c r="N5951" s="266">
        <f t="shared" si="1299"/>
        <v>735484.64204675541</v>
      </c>
      <c r="O5951" s="159"/>
      <c r="P5951" s="265">
        <f t="shared" si="1300"/>
        <v>261862.85469218108</v>
      </c>
      <c r="Q5951" s="265">
        <f t="shared" si="1301"/>
        <v>453557.36602242786</v>
      </c>
      <c r="R5951" s="266">
        <f t="shared" si="1302"/>
        <v>715420.22071460891</v>
      </c>
    </row>
    <row r="5952" spans="1:18" x14ac:dyDescent="0.3">
      <c r="A5952" s="82">
        <v>5921</v>
      </c>
      <c r="B5952" s="94">
        <f t="shared" si="1291"/>
        <v>1.4705392679441592E-49</v>
      </c>
      <c r="C5952" s="179">
        <f t="shared" si="1292"/>
        <v>1.4672219846167107E-49</v>
      </c>
      <c r="D5952" s="166">
        <f t="shared" si="1293"/>
        <v>2.2558277767625785E-3</v>
      </c>
      <c r="E5952" s="167">
        <f t="shared" si="1303"/>
        <v>24.291375447755232</v>
      </c>
      <c r="F5952" s="168">
        <f t="shared" si="1304"/>
        <v>13.359012093988037</v>
      </c>
      <c r="G5952" s="168">
        <f t="shared" si="1294"/>
        <v>464252.69810188247</v>
      </c>
      <c r="H5952" s="168">
        <f t="shared" si="1295"/>
        <v>271310.33852408634</v>
      </c>
      <c r="I5952" s="169">
        <f t="shared" si="1296"/>
        <v>735563.03662596876</v>
      </c>
      <c r="J5952" s="169">
        <f t="shared" si="1298"/>
        <v>683206.4454806319</v>
      </c>
      <c r="K5952" s="95"/>
      <c r="L5952" s="265">
        <f t="shared" si="1297"/>
        <v>281955.77156593825</v>
      </c>
      <c r="M5952" s="265">
        <f>$G5952*NonHospFrac+theModel!$H5952*NonHospFrac</f>
        <v>453607.26506003051</v>
      </c>
      <c r="N5952" s="266">
        <f t="shared" si="1299"/>
        <v>735563.03662596876</v>
      </c>
      <c r="O5952" s="159"/>
      <c r="P5952" s="265">
        <f t="shared" si="1300"/>
        <v>261886.46095911574</v>
      </c>
      <c r="Q5952" s="265">
        <f t="shared" si="1301"/>
        <v>453605.71041835571</v>
      </c>
      <c r="R5952" s="266">
        <f t="shared" si="1302"/>
        <v>715492.17137747142</v>
      </c>
    </row>
    <row r="5953" spans="1:18" x14ac:dyDescent="0.3">
      <c r="A5953" s="82">
        <v>5922</v>
      </c>
      <c r="B5953" s="94">
        <f t="shared" si="1291"/>
        <v>1.4430689190526614E-49</v>
      </c>
      <c r="C5953" s="179">
        <f t="shared" si="1292"/>
        <v>1.4398136041012796E-49</v>
      </c>
      <c r="D5953" s="166">
        <f t="shared" si="1293"/>
        <v>2.2558277767625785E-3</v>
      </c>
      <c r="E5953" s="167">
        <f t="shared" si="1303"/>
        <v>24.291375447755232</v>
      </c>
      <c r="F5953" s="168">
        <f t="shared" si="1304"/>
        <v>13.361267921764799</v>
      </c>
      <c r="G5953" s="168">
        <f t="shared" si="1294"/>
        <v>464331.09268109582</v>
      </c>
      <c r="H5953" s="168">
        <f t="shared" si="1295"/>
        <v>271310.33852408634</v>
      </c>
      <c r="I5953" s="169">
        <f t="shared" si="1296"/>
        <v>735641.4312051821</v>
      </c>
      <c r="J5953" s="169">
        <f t="shared" si="1298"/>
        <v>683268.02673327585</v>
      </c>
      <c r="K5953" s="95"/>
      <c r="L5953" s="265">
        <f t="shared" si="1297"/>
        <v>281985.82174922386</v>
      </c>
      <c r="M5953" s="265">
        <f>$G5953*NonHospFrac+theModel!$H5953*NonHospFrac</f>
        <v>453655.6094559583</v>
      </c>
      <c r="N5953" s="266">
        <f t="shared" si="1299"/>
        <v>735641.4312051821</v>
      </c>
      <c r="O5953" s="159"/>
      <c r="P5953" s="265">
        <f t="shared" si="1300"/>
        <v>261910.06626381254</v>
      </c>
      <c r="Q5953" s="265">
        <f t="shared" si="1301"/>
        <v>453654.0548142835</v>
      </c>
      <c r="R5953" s="266">
        <f t="shared" si="1302"/>
        <v>715564.1210780961</v>
      </c>
    </row>
    <row r="5954" spans="1:18" x14ac:dyDescent="0.3">
      <c r="A5954" s="82">
        <v>5923</v>
      </c>
      <c r="B5954" s="94">
        <f t="shared" si="1291"/>
        <v>1.4161117288946496E-49</v>
      </c>
      <c r="C5954" s="179">
        <f t="shared" si="1292"/>
        <v>1.4129172247216097E-49</v>
      </c>
      <c r="D5954" s="166">
        <f t="shared" si="1293"/>
        <v>2.2558277767625785E-3</v>
      </c>
      <c r="E5954" s="167">
        <f t="shared" si="1303"/>
        <v>24.291375447755232</v>
      </c>
      <c r="F5954" s="168">
        <f t="shared" si="1304"/>
        <v>13.363523749541562</v>
      </c>
      <c r="G5954" s="168">
        <f t="shared" si="1294"/>
        <v>464409.48726030934</v>
      </c>
      <c r="H5954" s="168">
        <f t="shared" si="1295"/>
        <v>271310.33852408634</v>
      </c>
      <c r="I5954" s="169">
        <f t="shared" si="1296"/>
        <v>735719.82578439568</v>
      </c>
      <c r="J5954" s="169">
        <f t="shared" si="1298"/>
        <v>683329.60547574691</v>
      </c>
      <c r="K5954" s="95"/>
      <c r="L5954" s="265">
        <f t="shared" si="1297"/>
        <v>282015.87193250947</v>
      </c>
      <c r="M5954" s="265">
        <f>$G5954*NonHospFrac+theModel!$H5954*NonHospFrac</f>
        <v>453703.95385188621</v>
      </c>
      <c r="N5954" s="266">
        <f t="shared" si="1299"/>
        <v>735719.82578439568</v>
      </c>
      <c r="O5954" s="159"/>
      <c r="P5954" s="265">
        <f t="shared" si="1300"/>
        <v>261933.67060631065</v>
      </c>
      <c r="Q5954" s="265">
        <f t="shared" si="1301"/>
        <v>453702.39921021141</v>
      </c>
      <c r="R5954" s="266">
        <f t="shared" si="1302"/>
        <v>715636.06981652207</v>
      </c>
    </row>
    <row r="5955" spans="1:18" x14ac:dyDescent="0.3">
      <c r="A5955" s="82">
        <v>5924</v>
      </c>
      <c r="B5955" s="94">
        <f t="shared" si="1291"/>
        <v>1.3896581114292265E-49</v>
      </c>
      <c r="C5955" s="179">
        <f t="shared" si="1292"/>
        <v>1.386523282061261E-49</v>
      </c>
      <c r="D5955" s="166">
        <f t="shared" si="1293"/>
        <v>2.2558277767625785E-3</v>
      </c>
      <c r="E5955" s="167">
        <f t="shared" si="1303"/>
        <v>24.291375447755232</v>
      </c>
      <c r="F5955" s="168">
        <f t="shared" si="1304"/>
        <v>13.365779577318325</v>
      </c>
      <c r="G5955" s="168">
        <f t="shared" si="1294"/>
        <v>464487.88183952274</v>
      </c>
      <c r="H5955" s="168">
        <f t="shared" si="1295"/>
        <v>271310.33852408634</v>
      </c>
      <c r="I5955" s="169">
        <f t="shared" si="1296"/>
        <v>735798.22036360903</v>
      </c>
      <c r="J5955" s="169">
        <f t="shared" si="1298"/>
        <v>683391.18170814705</v>
      </c>
      <c r="K5955" s="95"/>
      <c r="L5955" s="265">
        <f t="shared" si="1297"/>
        <v>282045.92211579502</v>
      </c>
      <c r="M5955" s="265">
        <f>$G5955*NonHospFrac+theModel!$H5955*NonHospFrac</f>
        <v>453752.29824781406</v>
      </c>
      <c r="N5955" s="266">
        <f t="shared" si="1299"/>
        <v>735798.22036360903</v>
      </c>
      <c r="O5955" s="159"/>
      <c r="P5955" s="265">
        <f t="shared" si="1300"/>
        <v>261957.27398664926</v>
      </c>
      <c r="Q5955" s="265">
        <f t="shared" si="1301"/>
        <v>453750.74360613927</v>
      </c>
      <c r="R5955" s="266">
        <f t="shared" si="1302"/>
        <v>715708.01759278856</v>
      </c>
    </row>
    <row r="5956" spans="1:18" x14ac:dyDescent="0.3">
      <c r="A5956" s="82">
        <v>5925</v>
      </c>
      <c r="B5956" s="94">
        <f t="shared" si="1291"/>
        <v>1.3636986596873001E-49</v>
      </c>
      <c r="C5956" s="179">
        <f t="shared" si="1292"/>
        <v>1.3606223903716435E-49</v>
      </c>
      <c r="D5956" s="166">
        <f t="shared" si="1293"/>
        <v>2.2558277767625785E-3</v>
      </c>
      <c r="E5956" s="167">
        <f t="shared" si="1303"/>
        <v>24.291375447755232</v>
      </c>
      <c r="F5956" s="168">
        <f t="shared" si="1304"/>
        <v>13.368035405095087</v>
      </c>
      <c r="G5956" s="168">
        <f t="shared" si="1294"/>
        <v>464566.27641873615</v>
      </c>
      <c r="H5956" s="168">
        <f t="shared" si="1295"/>
        <v>271310.33852408634</v>
      </c>
      <c r="I5956" s="169">
        <f t="shared" si="1296"/>
        <v>735876.61494282249</v>
      </c>
      <c r="J5956" s="169">
        <f t="shared" si="1298"/>
        <v>683452.75543057884</v>
      </c>
      <c r="K5956" s="95"/>
      <c r="L5956" s="265">
        <f t="shared" si="1297"/>
        <v>282075.97229908057</v>
      </c>
      <c r="M5956" s="265">
        <f>$G5956*NonHospFrac+theModel!$H5956*NonHospFrac</f>
        <v>453800.64264374186</v>
      </c>
      <c r="N5956" s="266">
        <f t="shared" si="1299"/>
        <v>735876.61494282237</v>
      </c>
      <c r="O5956" s="159"/>
      <c r="P5956" s="265">
        <f t="shared" si="1300"/>
        <v>261980.87640486762</v>
      </c>
      <c r="Q5956" s="265">
        <f t="shared" si="1301"/>
        <v>453799.08800206706</v>
      </c>
      <c r="R5956" s="266">
        <f t="shared" si="1302"/>
        <v>715779.96440693468</v>
      </c>
    </row>
    <row r="5957" spans="1:18" x14ac:dyDescent="0.3">
      <c r="A5957" s="82">
        <v>5926</v>
      </c>
      <c r="B5957" s="94">
        <f t="shared" si="1291"/>
        <v>1.3382241424261259E-49</v>
      </c>
      <c r="C5957" s="179">
        <f t="shared" si="1292"/>
        <v>1.3352053392341066E-49</v>
      </c>
      <c r="D5957" s="166">
        <f t="shared" si="1293"/>
        <v>2.2558277767625785E-3</v>
      </c>
      <c r="E5957" s="167">
        <f t="shared" si="1303"/>
        <v>24.291375447755232</v>
      </c>
      <c r="F5957" s="168">
        <f t="shared" si="1304"/>
        <v>13.37029123287185</v>
      </c>
      <c r="G5957" s="168">
        <f t="shared" si="1294"/>
        <v>464644.67099794967</v>
      </c>
      <c r="H5957" s="168">
        <f t="shared" si="1295"/>
        <v>271310.33852408634</v>
      </c>
      <c r="I5957" s="169">
        <f t="shared" si="1296"/>
        <v>735955.00952203595</v>
      </c>
      <c r="J5957" s="169">
        <f t="shared" si="1298"/>
        <v>683514.32664314448</v>
      </c>
      <c r="K5957" s="95"/>
      <c r="L5957" s="265">
        <f t="shared" si="1297"/>
        <v>282106.02248236618</v>
      </c>
      <c r="M5957" s="265">
        <f>$G5957*NonHospFrac+theModel!$H5957*NonHospFrac</f>
        <v>453848.98703966977</v>
      </c>
      <c r="N5957" s="266">
        <f t="shared" si="1299"/>
        <v>735955.00952203595</v>
      </c>
      <c r="O5957" s="159"/>
      <c r="P5957" s="265">
        <f t="shared" si="1300"/>
        <v>262004.477861005</v>
      </c>
      <c r="Q5957" s="265">
        <f t="shared" si="1301"/>
        <v>453847.43239799497</v>
      </c>
      <c r="R5957" s="266">
        <f t="shared" si="1302"/>
        <v>715851.91025900003</v>
      </c>
    </row>
    <row r="5958" spans="1:18" x14ac:dyDescent="0.3">
      <c r="A5958" s="82">
        <v>5927</v>
      </c>
      <c r="B5958" s="94">
        <f t="shared" si="1291"/>
        <v>1.3132255008469658E-49</v>
      </c>
      <c r="C5958" s="179">
        <f t="shared" si="1292"/>
        <v>1.3102630902850023E-49</v>
      </c>
      <c r="D5958" s="166">
        <f t="shared" si="1293"/>
        <v>2.2558277767625785E-3</v>
      </c>
      <c r="E5958" s="167">
        <f t="shared" si="1303"/>
        <v>24.291375447755232</v>
      </c>
      <c r="F5958" s="168">
        <f t="shared" si="1304"/>
        <v>13.372547060648612</v>
      </c>
      <c r="G5958" s="168">
        <f t="shared" si="1294"/>
        <v>464723.06557716301</v>
      </c>
      <c r="H5958" s="168">
        <f t="shared" si="1295"/>
        <v>271310.33852408634</v>
      </c>
      <c r="I5958" s="169">
        <f t="shared" si="1296"/>
        <v>736033.4041012493</v>
      </c>
      <c r="J5958" s="169">
        <f t="shared" si="1298"/>
        <v>683575.89534594619</v>
      </c>
      <c r="K5958" s="95"/>
      <c r="L5958" s="265">
        <f t="shared" si="1297"/>
        <v>282136.07266565179</v>
      </c>
      <c r="M5958" s="265">
        <f>$G5958*NonHospFrac+theModel!$H5958*NonHospFrac</f>
        <v>453897.33143559756</v>
      </c>
      <c r="N5958" s="266">
        <f t="shared" si="1299"/>
        <v>736033.4041012493</v>
      </c>
      <c r="O5958" s="159"/>
      <c r="P5958" s="265">
        <f t="shared" si="1300"/>
        <v>262028.07835510056</v>
      </c>
      <c r="Q5958" s="265">
        <f t="shared" si="1301"/>
        <v>453895.77679392276</v>
      </c>
      <c r="R5958" s="266">
        <f t="shared" si="1302"/>
        <v>715923.85514902335</v>
      </c>
    </row>
    <row r="5959" spans="1:18" x14ac:dyDescent="0.3">
      <c r="A5959" s="82">
        <v>5928</v>
      </c>
      <c r="B5959" s="94">
        <f t="shared" si="1291"/>
        <v>1.2886938453734711E-49</v>
      </c>
      <c r="C5959" s="179">
        <f t="shared" si="1292"/>
        <v>1.2857867740013347E-49</v>
      </c>
      <c r="D5959" s="166">
        <f t="shared" si="1293"/>
        <v>2.2558277767625785E-3</v>
      </c>
      <c r="E5959" s="167">
        <f t="shared" si="1303"/>
        <v>24.291375447755232</v>
      </c>
      <c r="F5959" s="168">
        <f t="shared" si="1304"/>
        <v>13.374802888425375</v>
      </c>
      <c r="G5959" s="168">
        <f t="shared" si="1294"/>
        <v>464801.46015637642</v>
      </c>
      <c r="H5959" s="168">
        <f t="shared" si="1295"/>
        <v>271310.33852408634</v>
      </c>
      <c r="I5959" s="169">
        <f t="shared" si="1296"/>
        <v>736111.79868046276</v>
      </c>
      <c r="J5959" s="169">
        <f t="shared" si="1298"/>
        <v>683637.46153908642</v>
      </c>
      <c r="K5959" s="95"/>
      <c r="L5959" s="265">
        <f t="shared" si="1297"/>
        <v>282166.12284893735</v>
      </c>
      <c r="M5959" s="265">
        <f>$G5959*NonHospFrac+theModel!$H5959*NonHospFrac</f>
        <v>453945.67583152541</v>
      </c>
      <c r="N5959" s="266">
        <f t="shared" si="1299"/>
        <v>736111.79868046276</v>
      </c>
      <c r="O5959" s="159"/>
      <c r="P5959" s="265">
        <f t="shared" si="1300"/>
        <v>262051.67788719345</v>
      </c>
      <c r="Q5959" s="265">
        <f t="shared" si="1301"/>
        <v>453944.12118985062</v>
      </c>
      <c r="R5959" s="266">
        <f t="shared" si="1302"/>
        <v>715995.79907704401</v>
      </c>
    </row>
    <row r="5960" spans="1:18" x14ac:dyDescent="0.3">
      <c r="A5960" s="82">
        <v>5929</v>
      </c>
      <c r="B5960" s="94">
        <f t="shared" si="1291"/>
        <v>1.2646204524907364E-49</v>
      </c>
      <c r="C5960" s="179">
        <f t="shared" si="1292"/>
        <v>1.2617676865469456E-49</v>
      </c>
      <c r="D5960" s="166">
        <f t="shared" si="1293"/>
        <v>2.2558277767625785E-3</v>
      </c>
      <c r="E5960" s="167">
        <f t="shared" si="1303"/>
        <v>24.291375447755232</v>
      </c>
      <c r="F5960" s="168">
        <f t="shared" si="1304"/>
        <v>13.377058716202137</v>
      </c>
      <c r="G5960" s="168">
        <f t="shared" si="1294"/>
        <v>464879.85473558988</v>
      </c>
      <c r="H5960" s="168">
        <f t="shared" si="1295"/>
        <v>271310.33852408634</v>
      </c>
      <c r="I5960" s="169">
        <f t="shared" si="1296"/>
        <v>736190.19325967622</v>
      </c>
      <c r="J5960" s="169">
        <f t="shared" si="1298"/>
        <v>683699.02522266738</v>
      </c>
      <c r="K5960" s="95"/>
      <c r="L5960" s="265">
        <f t="shared" si="1297"/>
        <v>282196.1730322229</v>
      </c>
      <c r="M5960" s="265">
        <f>$G5960*NonHospFrac+theModel!$H5960*NonHospFrac</f>
        <v>453994.02022745326</v>
      </c>
      <c r="N5960" s="266">
        <f t="shared" si="1299"/>
        <v>736190.19325967622</v>
      </c>
      <c r="O5960" s="159"/>
      <c r="P5960" s="265">
        <f t="shared" si="1300"/>
        <v>262075.27645732297</v>
      </c>
      <c r="Q5960" s="265">
        <f t="shared" si="1301"/>
        <v>453992.46558577847</v>
      </c>
      <c r="R5960" s="266">
        <f t="shared" si="1302"/>
        <v>716067.74204310146</v>
      </c>
    </row>
    <row r="5961" spans="1:18" x14ac:dyDescent="0.3">
      <c r="A5961" s="82">
        <v>5930</v>
      </c>
      <c r="B5961" s="94">
        <f t="shared" si="1291"/>
        <v>1.2409967616431028E-49</v>
      </c>
      <c r="C5961" s="179">
        <f t="shared" si="1292"/>
        <v>1.2381972866773158E-49</v>
      </c>
      <c r="D5961" s="166">
        <f t="shared" si="1293"/>
        <v>2.2558277767625785E-3</v>
      </c>
      <c r="E5961" s="167">
        <f t="shared" si="1303"/>
        <v>24.291375447755232</v>
      </c>
      <c r="F5961" s="168">
        <f t="shared" si="1304"/>
        <v>13.3793145439789</v>
      </c>
      <c r="G5961" s="168">
        <f t="shared" si="1294"/>
        <v>464958.24931480334</v>
      </c>
      <c r="H5961" s="168">
        <f t="shared" si="1295"/>
        <v>271310.33852408634</v>
      </c>
      <c r="I5961" s="169">
        <f t="shared" si="1296"/>
        <v>736268.58783888968</v>
      </c>
      <c r="J5961" s="169">
        <f t="shared" si="1298"/>
        <v>683760.58639679139</v>
      </c>
      <c r="K5961" s="95"/>
      <c r="L5961" s="265">
        <f t="shared" si="1297"/>
        <v>282226.22321550851</v>
      </c>
      <c r="M5961" s="265">
        <f>$G5961*NonHospFrac+theModel!$H5961*NonHospFrac</f>
        <v>454042.36462338112</v>
      </c>
      <c r="N5961" s="266">
        <f t="shared" si="1299"/>
        <v>736268.58783888957</v>
      </c>
      <c r="O5961" s="159"/>
      <c r="P5961" s="265">
        <f t="shared" si="1300"/>
        <v>262098.87406552836</v>
      </c>
      <c r="Q5961" s="265">
        <f t="shared" si="1301"/>
        <v>454040.80998170632</v>
      </c>
      <c r="R5961" s="266">
        <f t="shared" si="1302"/>
        <v>716139.68404723471</v>
      </c>
    </row>
    <row r="5962" spans="1:18" x14ac:dyDescent="0.3">
      <c r="A5962" s="82">
        <v>5931</v>
      </c>
      <c r="B5962" s="94">
        <f t="shared" si="1291"/>
        <v>1.217814372190022E-49</v>
      </c>
      <c r="C5962" s="179">
        <f t="shared" si="1292"/>
        <v>1.2150671927022951E-49</v>
      </c>
      <c r="D5962" s="166">
        <f t="shared" si="1293"/>
        <v>2.2558277767625785E-3</v>
      </c>
      <c r="E5962" s="167">
        <f t="shared" si="1303"/>
        <v>24.291375447755232</v>
      </c>
      <c r="F5962" s="168">
        <f t="shared" si="1304"/>
        <v>13.381570371755663</v>
      </c>
      <c r="G5962" s="168">
        <f t="shared" si="1294"/>
        <v>465036.64389401668</v>
      </c>
      <c r="H5962" s="168">
        <f t="shared" si="1295"/>
        <v>271310.33852408634</v>
      </c>
      <c r="I5962" s="169">
        <f t="shared" si="1296"/>
        <v>736346.98241810303</v>
      </c>
      <c r="J5962" s="169">
        <f t="shared" si="1298"/>
        <v>683822.14506156067</v>
      </c>
      <c r="K5962" s="95"/>
      <c r="L5962" s="265">
        <f t="shared" si="1297"/>
        <v>282256.27339879406</v>
      </c>
      <c r="M5962" s="265">
        <f>$G5962*NonHospFrac+theModel!$H5962*NonHospFrac</f>
        <v>454090.70901930891</v>
      </c>
      <c r="N5962" s="266">
        <f t="shared" si="1299"/>
        <v>736346.98241810291</v>
      </c>
      <c r="O5962" s="159"/>
      <c r="P5962" s="265">
        <f t="shared" si="1300"/>
        <v>262122.47071184873</v>
      </c>
      <c r="Q5962" s="265">
        <f t="shared" si="1301"/>
        <v>454089.15437763411</v>
      </c>
      <c r="R5962" s="266">
        <f t="shared" si="1302"/>
        <v>716211.62508948287</v>
      </c>
    </row>
    <row r="5963" spans="1:18" x14ac:dyDescent="0.3">
      <c r="A5963" s="82">
        <v>5932</v>
      </c>
      <c r="B5963" s="94">
        <f t="shared" si="1291"/>
        <v>1.1950650404187703E-49</v>
      </c>
      <c r="C5963" s="179">
        <f t="shared" si="1292"/>
        <v>1.1923691795055557E-49</v>
      </c>
      <c r="D5963" s="166">
        <f t="shared" si="1293"/>
        <v>2.2558277767625785E-3</v>
      </c>
      <c r="E5963" s="167">
        <f t="shared" si="1303"/>
        <v>24.291375447755232</v>
      </c>
      <c r="F5963" s="168">
        <f t="shared" si="1304"/>
        <v>13.383826199532425</v>
      </c>
      <c r="G5963" s="168">
        <f t="shared" si="1294"/>
        <v>465115.03847323015</v>
      </c>
      <c r="H5963" s="168">
        <f t="shared" si="1295"/>
        <v>271310.33852408634</v>
      </c>
      <c r="I5963" s="169">
        <f t="shared" si="1296"/>
        <v>736425.37699731649</v>
      </c>
      <c r="J5963" s="169">
        <f t="shared" si="1298"/>
        <v>683883.70121707767</v>
      </c>
      <c r="K5963" s="95"/>
      <c r="L5963" s="265">
        <f t="shared" si="1297"/>
        <v>282286.32358207967</v>
      </c>
      <c r="M5963" s="265">
        <f>$G5963*NonHospFrac+theModel!$H5963*NonHospFrac</f>
        <v>454139.05341523682</v>
      </c>
      <c r="N5963" s="266">
        <f t="shared" si="1299"/>
        <v>736425.37699731649</v>
      </c>
      <c r="O5963" s="159"/>
      <c r="P5963" s="265">
        <f t="shared" si="1300"/>
        <v>262146.06639632338</v>
      </c>
      <c r="Q5963" s="265">
        <f t="shared" si="1301"/>
        <v>454137.49877356202</v>
      </c>
      <c r="R5963" s="266">
        <f t="shared" si="1302"/>
        <v>716283.56516988541</v>
      </c>
    </row>
    <row r="5964" spans="1:18" x14ac:dyDescent="0.3">
      <c r="A5964" s="82">
        <v>5933</v>
      </c>
      <c r="B5964" s="94">
        <f t="shared" si="1291"/>
        <v>1.1727406766129628E-49</v>
      </c>
      <c r="C5964" s="179">
        <f t="shared" si="1292"/>
        <v>1.1700951756197198E-49</v>
      </c>
      <c r="D5964" s="166">
        <f t="shared" si="1293"/>
        <v>2.2558277767625785E-3</v>
      </c>
      <c r="E5964" s="167">
        <f t="shared" si="1303"/>
        <v>24.291375447755232</v>
      </c>
      <c r="F5964" s="168">
        <f t="shared" si="1304"/>
        <v>13.386082027309188</v>
      </c>
      <c r="G5964" s="168">
        <f t="shared" si="1294"/>
        <v>465193.43305244355</v>
      </c>
      <c r="H5964" s="168">
        <f t="shared" si="1295"/>
        <v>271310.33852408634</v>
      </c>
      <c r="I5964" s="169">
        <f t="shared" si="1296"/>
        <v>736503.77157652983</v>
      </c>
      <c r="J5964" s="169">
        <f t="shared" si="1298"/>
        <v>683945.2548634446</v>
      </c>
      <c r="K5964" s="95"/>
      <c r="L5964" s="265">
        <f t="shared" si="1297"/>
        <v>282316.37376536522</v>
      </c>
      <c r="M5964" s="265">
        <f>$G5964*NonHospFrac+theModel!$H5964*NonHospFrac</f>
        <v>454187.39781116461</v>
      </c>
      <c r="N5964" s="266">
        <f t="shared" si="1299"/>
        <v>736503.77157652983</v>
      </c>
      <c r="O5964" s="159"/>
      <c r="P5964" s="265">
        <f t="shared" si="1300"/>
        <v>262169.66111899144</v>
      </c>
      <c r="Q5964" s="265">
        <f t="shared" si="1301"/>
        <v>454185.84316948982</v>
      </c>
      <c r="R5964" s="266">
        <f t="shared" si="1302"/>
        <v>716355.50428848132</v>
      </c>
    </row>
    <row r="5965" spans="1:18" x14ac:dyDescent="0.3">
      <c r="A5965" s="82">
        <v>5934</v>
      </c>
      <c r="B5965" s="94">
        <f t="shared" si="1291"/>
        <v>1.1508333421758328E-49</v>
      </c>
      <c r="C5965" s="179">
        <f t="shared" si="1292"/>
        <v>1.1482372603561281E-49</v>
      </c>
      <c r="D5965" s="166">
        <f t="shared" si="1293"/>
        <v>2.2558277767625785E-3</v>
      </c>
      <c r="E5965" s="167">
        <f t="shared" si="1303"/>
        <v>24.291375447755232</v>
      </c>
      <c r="F5965" s="168">
        <f t="shared" si="1304"/>
        <v>13.38833785508595</v>
      </c>
      <c r="G5965" s="168">
        <f t="shared" si="1294"/>
        <v>465271.82763165695</v>
      </c>
      <c r="H5965" s="168">
        <f t="shared" si="1295"/>
        <v>271310.33852408634</v>
      </c>
      <c r="I5965" s="169">
        <f t="shared" si="1296"/>
        <v>736582.1661557433</v>
      </c>
      <c r="J5965" s="169">
        <f t="shared" si="1298"/>
        <v>684006.80600076378</v>
      </c>
      <c r="K5965" s="95"/>
      <c r="L5965" s="265">
        <f t="shared" si="1297"/>
        <v>282346.42394865083</v>
      </c>
      <c r="M5965" s="265">
        <f>$G5965*NonHospFrac+theModel!$H5965*NonHospFrac</f>
        <v>454235.74220709247</v>
      </c>
      <c r="N5965" s="266">
        <f t="shared" si="1299"/>
        <v>736582.1661557433</v>
      </c>
      <c r="O5965" s="159"/>
      <c r="P5965" s="265">
        <f t="shared" si="1300"/>
        <v>262193.25487989222</v>
      </c>
      <c r="Q5965" s="265">
        <f t="shared" si="1301"/>
        <v>454234.18756541767</v>
      </c>
      <c r="R5965" s="266">
        <f t="shared" si="1302"/>
        <v>716427.44244530983</v>
      </c>
    </row>
    <row r="5966" spans="1:18" x14ac:dyDescent="0.3">
      <c r="A5966" s="82">
        <v>5935</v>
      </c>
      <c r="B5966" s="94">
        <f t="shared" si="1291"/>
        <v>1.1293352468072459E-49</v>
      </c>
      <c r="C5966" s="179">
        <f t="shared" si="1292"/>
        <v>1.1267876609882211E-49</v>
      </c>
      <c r="D5966" s="166">
        <f t="shared" si="1293"/>
        <v>2.2558277767625785E-3</v>
      </c>
      <c r="E5966" s="167">
        <f t="shared" si="1303"/>
        <v>24.291375447755232</v>
      </c>
      <c r="F5966" s="168">
        <f t="shared" si="1304"/>
        <v>13.390593682862713</v>
      </c>
      <c r="G5966" s="168">
        <f t="shared" si="1294"/>
        <v>465350.22221087042</v>
      </c>
      <c r="H5966" s="168">
        <f t="shared" si="1295"/>
        <v>271310.33852408634</v>
      </c>
      <c r="I5966" s="169">
        <f t="shared" si="1296"/>
        <v>736660.56073495676</v>
      </c>
      <c r="J5966" s="169">
        <f t="shared" si="1298"/>
        <v>684068.35462913744</v>
      </c>
      <c r="K5966" s="95"/>
      <c r="L5966" s="265">
        <f t="shared" si="1297"/>
        <v>282376.47413193644</v>
      </c>
      <c r="M5966" s="265">
        <f>$G5966*NonHospFrac+theModel!$H5966*NonHospFrac</f>
        <v>454284.08660302032</v>
      </c>
      <c r="N5966" s="266">
        <f t="shared" si="1299"/>
        <v>736660.56073495676</v>
      </c>
      <c r="O5966" s="159"/>
      <c r="P5966" s="265">
        <f t="shared" si="1300"/>
        <v>262216.84767906484</v>
      </c>
      <c r="Q5966" s="265">
        <f t="shared" si="1301"/>
        <v>454282.53196134552</v>
      </c>
      <c r="R5966" s="266">
        <f t="shared" si="1302"/>
        <v>716499.37964041042</v>
      </c>
    </row>
    <row r="5967" spans="1:18" x14ac:dyDescent="0.3">
      <c r="A5967" s="82">
        <v>5936</v>
      </c>
      <c r="B5967" s="94">
        <f t="shared" si="1291"/>
        <v>1.1082387457334537E-49</v>
      </c>
      <c r="C5967" s="179">
        <f t="shared" si="1292"/>
        <v>1.1057387499875435E-49</v>
      </c>
      <c r="D5967" s="166">
        <f t="shared" si="1293"/>
        <v>2.2558277767625785E-3</v>
      </c>
      <c r="E5967" s="167">
        <f t="shared" si="1303"/>
        <v>24.291375447755232</v>
      </c>
      <c r="F5967" s="168">
        <f t="shared" si="1304"/>
        <v>13.392849510639476</v>
      </c>
      <c r="G5967" s="168">
        <f t="shared" si="1294"/>
        <v>465428.61679008382</v>
      </c>
      <c r="H5967" s="168">
        <f t="shared" si="1295"/>
        <v>271310.33852408634</v>
      </c>
      <c r="I5967" s="169">
        <f t="shared" si="1296"/>
        <v>736738.9553141701</v>
      </c>
      <c r="J5967" s="169">
        <f t="shared" si="1298"/>
        <v>684129.90074866766</v>
      </c>
      <c r="K5967" s="95"/>
      <c r="L5967" s="265">
        <f t="shared" si="1297"/>
        <v>282406.52431522193</v>
      </c>
      <c r="M5967" s="265">
        <f>$G5967*NonHospFrac+theModel!$H5967*NonHospFrac</f>
        <v>454332.43099894817</v>
      </c>
      <c r="N5967" s="266">
        <f t="shared" si="1299"/>
        <v>736738.9553141701</v>
      </c>
      <c r="O5967" s="159"/>
      <c r="P5967" s="265">
        <f t="shared" si="1300"/>
        <v>262240.43951654842</v>
      </c>
      <c r="Q5967" s="265">
        <f t="shared" si="1301"/>
        <v>454330.87635727337</v>
      </c>
      <c r="R5967" s="266">
        <f t="shared" si="1302"/>
        <v>716571.31587382173</v>
      </c>
    </row>
    <row r="5968" spans="1:18" x14ac:dyDescent="0.3">
      <c r="A5968" s="82">
        <v>5937</v>
      </c>
      <c r="B5968" s="94">
        <f t="shared" si="1291"/>
        <v>1.0875363369885909E-49</v>
      </c>
      <c r="C5968" s="179">
        <f t="shared" si="1292"/>
        <v>1.0850830423113735E-49</v>
      </c>
      <c r="D5968" s="166">
        <f t="shared" si="1293"/>
        <v>2.2558277767625785E-3</v>
      </c>
      <c r="E5968" s="167">
        <f t="shared" si="1303"/>
        <v>24.291375447755232</v>
      </c>
      <c r="F5968" s="168">
        <f t="shared" si="1304"/>
        <v>13.395105338416238</v>
      </c>
      <c r="G5968" s="168">
        <f t="shared" si="1294"/>
        <v>465507.01136929722</v>
      </c>
      <c r="H5968" s="168">
        <f t="shared" si="1295"/>
        <v>271310.33852408634</v>
      </c>
      <c r="I5968" s="169">
        <f t="shared" si="1296"/>
        <v>736817.34989338357</v>
      </c>
      <c r="J5968" s="169">
        <f t="shared" si="1298"/>
        <v>684191.444359457</v>
      </c>
      <c r="K5968" s="95"/>
      <c r="L5968" s="265">
        <f t="shared" si="1297"/>
        <v>282436.57449850754</v>
      </c>
      <c r="M5968" s="265">
        <f>$G5968*NonHospFrac+theModel!$H5968*NonHospFrac</f>
        <v>454380.77539487596</v>
      </c>
      <c r="N5968" s="266">
        <f t="shared" si="1299"/>
        <v>736817.34989338345</v>
      </c>
      <c r="O5968" s="159"/>
      <c r="P5968" s="265">
        <f t="shared" si="1300"/>
        <v>262264.03039238235</v>
      </c>
      <c r="Q5968" s="265">
        <f t="shared" si="1301"/>
        <v>454379.22075320117</v>
      </c>
      <c r="R5968" s="266">
        <f t="shared" si="1302"/>
        <v>716643.25114558358</v>
      </c>
    </row>
    <row r="5969" spans="1:18" x14ac:dyDescent="0.3">
      <c r="A5969" s="82">
        <v>5938</v>
      </c>
      <c r="B5969" s="94">
        <f t="shared" si="1291"/>
        <v>1.0672206587469609E-49</v>
      </c>
      <c r="C5969" s="179">
        <f t="shared" si="1292"/>
        <v>1.0648131927410246E-49</v>
      </c>
      <c r="D5969" s="166">
        <f t="shared" si="1293"/>
        <v>2.2558277767625785E-3</v>
      </c>
      <c r="E5969" s="167">
        <f t="shared" si="1303"/>
        <v>24.291375447755232</v>
      </c>
      <c r="F5969" s="168">
        <f t="shared" si="1304"/>
        <v>13.397361166193001</v>
      </c>
      <c r="G5969" s="168">
        <f t="shared" si="1294"/>
        <v>465585.40594851063</v>
      </c>
      <c r="H5969" s="168">
        <f t="shared" si="1295"/>
        <v>271310.33852408634</v>
      </c>
      <c r="I5969" s="169">
        <f t="shared" si="1296"/>
        <v>736895.74447259703</v>
      </c>
      <c r="J5969" s="169">
        <f t="shared" si="1298"/>
        <v>684252.98546160769</v>
      </c>
      <c r="K5969" s="95"/>
      <c r="L5969" s="265">
        <f t="shared" si="1297"/>
        <v>282466.62468179315</v>
      </c>
      <c r="M5969" s="265">
        <f>$G5969*NonHospFrac+theModel!$H5969*NonHospFrac</f>
        <v>454429.11979080382</v>
      </c>
      <c r="N5969" s="266">
        <f t="shared" si="1299"/>
        <v>736895.74447259703</v>
      </c>
      <c r="O5969" s="159"/>
      <c r="P5969" s="265">
        <f t="shared" si="1300"/>
        <v>262287.62030660576</v>
      </c>
      <c r="Q5969" s="265">
        <f t="shared" si="1301"/>
        <v>454427.56514912902</v>
      </c>
      <c r="R5969" s="266">
        <f t="shared" si="1302"/>
        <v>716715.18545573484</v>
      </c>
    </row>
    <row r="5970" spans="1:18" x14ac:dyDescent="0.3">
      <c r="A5970" s="82">
        <v>5939</v>
      </c>
      <c r="B5970" s="94">
        <f t="shared" si="1291"/>
        <v>1.0472844867051513E-49</v>
      </c>
      <c r="C5970" s="179">
        <f t="shared" si="1292"/>
        <v>1.0449219932698692E-49</v>
      </c>
      <c r="D5970" s="166">
        <f t="shared" si="1293"/>
        <v>2.2558277767625785E-3</v>
      </c>
      <c r="E5970" s="167">
        <f t="shared" si="1303"/>
        <v>24.291375447755232</v>
      </c>
      <c r="F5970" s="168">
        <f t="shared" si="1304"/>
        <v>13.399616993969763</v>
      </c>
      <c r="G5970" s="168">
        <f t="shared" si="1294"/>
        <v>465663.80052772409</v>
      </c>
      <c r="H5970" s="168">
        <f t="shared" si="1295"/>
        <v>271310.33852408634</v>
      </c>
      <c r="I5970" s="169">
        <f t="shared" si="1296"/>
        <v>736974.13905181037</v>
      </c>
      <c r="J5970" s="169">
        <f t="shared" si="1298"/>
        <v>684314.52405522182</v>
      </c>
      <c r="K5970" s="95"/>
      <c r="L5970" s="265">
        <f t="shared" si="1297"/>
        <v>282496.6748650787</v>
      </c>
      <c r="M5970" s="265">
        <f>$G5970*NonHospFrac+theModel!$H5970*NonHospFrac</f>
        <v>454477.46418673167</v>
      </c>
      <c r="N5970" s="266">
        <f t="shared" si="1299"/>
        <v>736974.13905181037</v>
      </c>
      <c r="O5970" s="159"/>
      <c r="P5970" s="265">
        <f t="shared" si="1300"/>
        <v>262311.20925925777</v>
      </c>
      <c r="Q5970" s="265">
        <f t="shared" si="1301"/>
        <v>454475.90954505687</v>
      </c>
      <c r="R5970" s="266">
        <f t="shared" si="1302"/>
        <v>716787.11880431464</v>
      </c>
    </row>
    <row r="5971" spans="1:18" x14ac:dyDescent="0.3">
      <c r="A5971" s="82">
        <v>5940</v>
      </c>
      <c r="B5971" s="94">
        <f t="shared" si="1291"/>
        <v>1.0277207315130561E-49</v>
      </c>
      <c r="C5971" s="179">
        <f t="shared" si="1292"/>
        <v>1.0254023705401543E-49</v>
      </c>
      <c r="D5971" s="166">
        <f t="shared" si="1293"/>
        <v>2.2558277767625785E-3</v>
      </c>
      <c r="E5971" s="167">
        <f t="shared" si="1303"/>
        <v>24.291375447755232</v>
      </c>
      <c r="F5971" s="168">
        <f t="shared" si="1304"/>
        <v>13.401872821746526</v>
      </c>
      <c r="G5971" s="168">
        <f t="shared" si="1294"/>
        <v>465742.19510693749</v>
      </c>
      <c r="H5971" s="168">
        <f t="shared" si="1295"/>
        <v>271310.33852408634</v>
      </c>
      <c r="I5971" s="169">
        <f t="shared" si="1296"/>
        <v>737052.53363102383</v>
      </c>
      <c r="J5971" s="169">
        <f t="shared" si="1298"/>
        <v>684376.06014040171</v>
      </c>
      <c r="K5971" s="95"/>
      <c r="L5971" s="265">
        <f t="shared" si="1297"/>
        <v>282526.72504836426</v>
      </c>
      <c r="M5971" s="265">
        <f>$G5971*NonHospFrac+theModel!$H5971*NonHospFrac</f>
        <v>454525.80858265952</v>
      </c>
      <c r="N5971" s="266">
        <f t="shared" si="1299"/>
        <v>737052.53363102372</v>
      </c>
      <c r="O5971" s="159"/>
      <c r="P5971" s="265">
        <f t="shared" si="1300"/>
        <v>262334.79725037765</v>
      </c>
      <c r="Q5971" s="265">
        <f t="shared" si="1301"/>
        <v>454524.25394098472</v>
      </c>
      <c r="R5971" s="266">
        <f t="shared" si="1302"/>
        <v>716859.05119136232</v>
      </c>
    </row>
    <row r="5972" spans="1:18" x14ac:dyDescent="0.3">
      <c r="A5972" s="82">
        <v>5941</v>
      </c>
      <c r="B5972" s="94">
        <f t="shared" si="1291"/>
        <v>1.0085224362528995E-49</v>
      </c>
      <c r="C5972" s="179">
        <f t="shared" si="1292"/>
        <v>1.0062473833277119E-49</v>
      </c>
      <c r="D5972" s="166">
        <f t="shared" si="1293"/>
        <v>2.2558277767625785E-3</v>
      </c>
      <c r="E5972" s="167">
        <f t="shared" si="1303"/>
        <v>24.291375447755232</v>
      </c>
      <c r="F5972" s="168">
        <f t="shared" si="1304"/>
        <v>13.404128649523289</v>
      </c>
      <c r="G5972" s="168">
        <f t="shared" si="1294"/>
        <v>465820.5896861509</v>
      </c>
      <c r="H5972" s="168">
        <f t="shared" si="1295"/>
        <v>271310.33852408634</v>
      </c>
      <c r="I5972" s="169">
        <f t="shared" si="1296"/>
        <v>737130.9282102373</v>
      </c>
      <c r="J5972" s="169">
        <f t="shared" si="1298"/>
        <v>684437.59371724969</v>
      </c>
      <c r="K5972" s="95"/>
      <c r="L5972" s="265">
        <f t="shared" si="1297"/>
        <v>282556.77523164987</v>
      </c>
      <c r="M5972" s="265">
        <f>$G5972*NonHospFrac+theModel!$H5972*NonHospFrac</f>
        <v>454574.15297858737</v>
      </c>
      <c r="N5972" s="266">
        <f t="shared" si="1299"/>
        <v>737130.9282102373</v>
      </c>
      <c r="O5972" s="159"/>
      <c r="P5972" s="265">
        <f t="shared" si="1300"/>
        <v>262358.3842800046</v>
      </c>
      <c r="Q5972" s="265">
        <f t="shared" si="1301"/>
        <v>454572.59833691258</v>
      </c>
      <c r="R5972" s="266">
        <f t="shared" si="1302"/>
        <v>716930.98261691723</v>
      </c>
    </row>
    <row r="5973" spans="1:18" x14ac:dyDescent="0.3">
      <c r="A5973" s="82">
        <v>5942</v>
      </c>
      <c r="B5973" s="94">
        <f t="shared" si="1291"/>
        <v>9.8968277396526668E-50</v>
      </c>
      <c r="C5973" s="179">
        <f t="shared" si="1292"/>
        <v>9.8745022007357241E-50</v>
      </c>
      <c r="D5973" s="166">
        <f t="shared" si="1293"/>
        <v>2.2558277767625785E-3</v>
      </c>
      <c r="E5973" s="167">
        <f t="shared" si="1303"/>
        <v>24.291375447755232</v>
      </c>
      <c r="F5973" s="168">
        <f t="shared" si="1304"/>
        <v>13.406384477300051</v>
      </c>
      <c r="G5973" s="168">
        <f t="shared" si="1294"/>
        <v>465898.98426536436</v>
      </c>
      <c r="H5973" s="168">
        <f t="shared" si="1295"/>
        <v>271310.33852408634</v>
      </c>
      <c r="I5973" s="169">
        <f t="shared" si="1296"/>
        <v>737209.32278945064</v>
      </c>
      <c r="J5973" s="169">
        <f t="shared" si="1298"/>
        <v>684499.12478586787</v>
      </c>
      <c r="K5973" s="95"/>
      <c r="L5973" s="265">
        <f t="shared" si="1297"/>
        <v>282586.82541493548</v>
      </c>
      <c r="M5973" s="265">
        <f>$G5973*NonHospFrac+theModel!$H5973*NonHospFrac</f>
        <v>454622.49737451522</v>
      </c>
      <c r="N5973" s="266">
        <f t="shared" si="1299"/>
        <v>737209.32278945064</v>
      </c>
      <c r="O5973" s="159"/>
      <c r="P5973" s="265">
        <f t="shared" si="1300"/>
        <v>262381.97034817777</v>
      </c>
      <c r="Q5973" s="265">
        <f t="shared" si="1301"/>
        <v>454620.94273284043</v>
      </c>
      <c r="R5973" s="266">
        <f t="shared" si="1302"/>
        <v>717002.91308101825</v>
      </c>
    </row>
    <row r="5974" spans="1:18" x14ac:dyDescent="0.3">
      <c r="A5974" s="82">
        <v>5943</v>
      </c>
      <c r="B5974" s="94">
        <f t="shared" si="1291"/>
        <v>9.7119504522158038E-50</v>
      </c>
      <c r="C5974" s="179">
        <f t="shared" si="1292"/>
        <v>9.6900419646191536E-50</v>
      </c>
      <c r="D5974" s="166">
        <f t="shared" si="1293"/>
        <v>2.2558277767625785E-3</v>
      </c>
      <c r="E5974" s="167">
        <f t="shared" si="1303"/>
        <v>24.291375447755232</v>
      </c>
      <c r="F5974" s="168">
        <f t="shared" si="1304"/>
        <v>13.408640305076814</v>
      </c>
      <c r="G5974" s="168">
        <f t="shared" si="1294"/>
        <v>465977.37884457782</v>
      </c>
      <c r="H5974" s="168">
        <f t="shared" si="1295"/>
        <v>271310.33852408634</v>
      </c>
      <c r="I5974" s="169">
        <f t="shared" si="1296"/>
        <v>737287.71736866422</v>
      </c>
      <c r="J5974" s="169">
        <f t="shared" si="1298"/>
        <v>684560.65334635868</v>
      </c>
      <c r="K5974" s="95"/>
      <c r="L5974" s="265">
        <f t="shared" si="1297"/>
        <v>282616.87559822109</v>
      </c>
      <c r="M5974" s="265">
        <f>$G5974*NonHospFrac+theModel!$H5974*NonHospFrac</f>
        <v>454670.84177044308</v>
      </c>
      <c r="N5974" s="266">
        <f t="shared" si="1299"/>
        <v>737287.71736866422</v>
      </c>
      <c r="O5974" s="159"/>
      <c r="P5974" s="265">
        <f t="shared" si="1300"/>
        <v>262405.5554549364</v>
      </c>
      <c r="Q5974" s="265">
        <f t="shared" si="1301"/>
        <v>454669.28712876828</v>
      </c>
      <c r="R5974" s="266">
        <f t="shared" si="1302"/>
        <v>717074.84258370474</v>
      </c>
    </row>
    <row r="5975" spans="1:18" x14ac:dyDescent="0.3">
      <c r="A5975" s="82">
        <v>5944</v>
      </c>
      <c r="B5975" s="94">
        <f t="shared" si="1291"/>
        <v>9.5305267574155389E-50</v>
      </c>
      <c r="C5975" s="179">
        <f t="shared" si="1292"/>
        <v>9.509027530428982E-50</v>
      </c>
      <c r="D5975" s="166">
        <f t="shared" si="1293"/>
        <v>2.2558277767625785E-3</v>
      </c>
      <c r="E5975" s="167">
        <f t="shared" si="1303"/>
        <v>24.291375447755232</v>
      </c>
      <c r="F5975" s="168">
        <f t="shared" si="1304"/>
        <v>13.410896132853576</v>
      </c>
      <c r="G5975" s="168">
        <f t="shared" si="1294"/>
        <v>466055.77342379116</v>
      </c>
      <c r="H5975" s="168">
        <f t="shared" si="1295"/>
        <v>271310.33852408634</v>
      </c>
      <c r="I5975" s="169">
        <f t="shared" si="1296"/>
        <v>737366.11194787757</v>
      </c>
      <c r="J5975" s="169">
        <f t="shared" si="1298"/>
        <v>684622.17939882411</v>
      </c>
      <c r="K5975" s="95"/>
      <c r="L5975" s="265">
        <f t="shared" si="1297"/>
        <v>282646.92578150658</v>
      </c>
      <c r="M5975" s="265">
        <f>$G5975*NonHospFrac+theModel!$H5975*NonHospFrac</f>
        <v>454719.18616637087</v>
      </c>
      <c r="N5975" s="266">
        <f t="shared" si="1299"/>
        <v>737366.11194787745</v>
      </c>
      <c r="O5975" s="159"/>
      <c r="P5975" s="265">
        <f t="shared" si="1300"/>
        <v>262429.13960031956</v>
      </c>
      <c r="Q5975" s="265">
        <f t="shared" si="1301"/>
        <v>454717.63152469607</v>
      </c>
      <c r="R5975" s="266">
        <f t="shared" si="1302"/>
        <v>717146.77112501557</v>
      </c>
    </row>
    <row r="5976" spans="1:18" x14ac:dyDescent="0.3">
      <c r="A5976" s="82">
        <v>5945</v>
      </c>
      <c r="B5976" s="94">
        <f t="shared" si="1291"/>
        <v>9.3524921405558461E-50</v>
      </c>
      <c r="C5976" s="179">
        <f t="shared" si="1292"/>
        <v>9.3313945290032265E-50</v>
      </c>
      <c r="D5976" s="166">
        <f t="shared" si="1293"/>
        <v>2.2558277767625785E-3</v>
      </c>
      <c r="E5976" s="167">
        <f t="shared" si="1303"/>
        <v>24.291375447755232</v>
      </c>
      <c r="F5976" s="168">
        <f t="shared" si="1304"/>
        <v>13.413151960630339</v>
      </c>
      <c r="G5976" s="168">
        <f t="shared" si="1294"/>
        <v>466134.16800300463</v>
      </c>
      <c r="H5976" s="168">
        <f t="shared" si="1295"/>
        <v>271310.33852408634</v>
      </c>
      <c r="I5976" s="169">
        <f t="shared" si="1296"/>
        <v>737444.50652709091</v>
      </c>
      <c r="J5976" s="169">
        <f t="shared" si="1298"/>
        <v>684683.70294336649</v>
      </c>
      <c r="K5976" s="95"/>
      <c r="L5976" s="265">
        <f t="shared" si="1297"/>
        <v>282676.97596479219</v>
      </c>
      <c r="M5976" s="265">
        <f>$G5976*NonHospFrac+theModel!$H5976*NonHospFrac</f>
        <v>454767.53056229878</v>
      </c>
      <c r="N5976" s="266">
        <f t="shared" si="1299"/>
        <v>737444.50652709091</v>
      </c>
      <c r="O5976" s="159"/>
      <c r="P5976" s="265">
        <f t="shared" si="1300"/>
        <v>262452.72278436658</v>
      </c>
      <c r="Q5976" s="265">
        <f t="shared" si="1301"/>
        <v>454765.97592062398</v>
      </c>
      <c r="R5976" s="266">
        <f t="shared" si="1302"/>
        <v>717218.69870499056</v>
      </c>
    </row>
    <row r="5977" spans="1:18" x14ac:dyDescent="0.3">
      <c r="A5977" s="82">
        <v>5946</v>
      </c>
      <c r="B5977" s="94">
        <f t="shared" si="1291"/>
        <v>9.1777832921037851E-50</v>
      </c>
      <c r="C5977" s="179">
        <f t="shared" si="1292"/>
        <v>9.15707979362435E-50</v>
      </c>
      <c r="D5977" s="166">
        <f t="shared" si="1293"/>
        <v>2.2558277767625785E-3</v>
      </c>
      <c r="E5977" s="167">
        <f t="shared" si="1303"/>
        <v>24.291375447755232</v>
      </c>
      <c r="F5977" s="168">
        <f t="shared" si="1304"/>
        <v>13.415407788407101</v>
      </c>
      <c r="G5977" s="168">
        <f t="shared" si="1294"/>
        <v>466212.56258221803</v>
      </c>
      <c r="H5977" s="168">
        <f t="shared" si="1295"/>
        <v>271310.33852408634</v>
      </c>
      <c r="I5977" s="169">
        <f t="shared" si="1296"/>
        <v>737522.90110630437</v>
      </c>
      <c r="J5977" s="169">
        <f t="shared" si="1298"/>
        <v>684745.22398008814</v>
      </c>
      <c r="K5977" s="95"/>
      <c r="L5977" s="265">
        <f t="shared" si="1297"/>
        <v>282707.0261480778</v>
      </c>
      <c r="M5977" s="265">
        <f>$G5977*NonHospFrac+theModel!$H5977*NonHospFrac</f>
        <v>454815.87495822657</v>
      </c>
      <c r="N5977" s="266">
        <f t="shared" si="1299"/>
        <v>737522.90110630437</v>
      </c>
      <c r="O5977" s="159"/>
      <c r="P5977" s="265">
        <f t="shared" si="1300"/>
        <v>262476.30500711664</v>
      </c>
      <c r="Q5977" s="265">
        <f t="shared" si="1301"/>
        <v>454814.32031655178</v>
      </c>
      <c r="R5977" s="266">
        <f t="shared" si="1302"/>
        <v>717290.62532366836</v>
      </c>
    </row>
    <row r="5978" spans="1:18" x14ac:dyDescent="0.3">
      <c r="A5978" s="82">
        <v>5947</v>
      </c>
      <c r="B5978" s="94">
        <f t="shared" si="1291"/>
        <v>9.0063380851786155E-50</v>
      </c>
      <c r="C5978" s="179">
        <f t="shared" si="1292"/>
        <v>8.986021337559154E-50</v>
      </c>
      <c r="D5978" s="166">
        <f t="shared" si="1293"/>
        <v>2.2558277767625785E-3</v>
      </c>
      <c r="E5978" s="167">
        <f t="shared" si="1303"/>
        <v>24.291375447755232</v>
      </c>
      <c r="F5978" s="168">
        <f t="shared" si="1304"/>
        <v>13.417663616183864</v>
      </c>
      <c r="G5978" s="168">
        <f t="shared" si="1294"/>
        <v>466290.95716143155</v>
      </c>
      <c r="H5978" s="168">
        <f t="shared" si="1295"/>
        <v>271310.33852408634</v>
      </c>
      <c r="I5978" s="169">
        <f t="shared" si="1296"/>
        <v>737601.29568551783</v>
      </c>
      <c r="J5978" s="169">
        <f t="shared" si="1298"/>
        <v>684806.74250909127</v>
      </c>
      <c r="K5978" s="95"/>
      <c r="L5978" s="265">
        <f t="shared" si="1297"/>
        <v>282737.07633136341</v>
      </c>
      <c r="M5978" s="265">
        <f>$G5978*NonHospFrac+theModel!$H5978*NonHospFrac</f>
        <v>454864.21935415448</v>
      </c>
      <c r="N5978" s="266">
        <f t="shared" si="1299"/>
        <v>737601.29568551783</v>
      </c>
      <c r="O5978" s="159"/>
      <c r="P5978" s="265">
        <f t="shared" si="1300"/>
        <v>262499.88626860885</v>
      </c>
      <c r="Q5978" s="265">
        <f t="shared" si="1301"/>
        <v>454862.66471247969</v>
      </c>
      <c r="R5978" s="266">
        <f t="shared" si="1302"/>
        <v>717362.55098108854</v>
      </c>
    </row>
    <row r="5979" spans="1:18" x14ac:dyDescent="0.3">
      <c r="A5979" s="82">
        <v>5948</v>
      </c>
      <c r="B5979" s="94">
        <f t="shared" si="1291"/>
        <v>8.8380955534572266E-50</v>
      </c>
      <c r="C5979" s="179">
        <f t="shared" si="1292"/>
        <v>8.8181583320140559E-50</v>
      </c>
      <c r="D5979" s="166">
        <f t="shared" si="1293"/>
        <v>2.2558277767625785E-3</v>
      </c>
      <c r="E5979" s="167">
        <f t="shared" si="1303"/>
        <v>24.291375447755232</v>
      </c>
      <c r="F5979" s="168">
        <f t="shared" si="1304"/>
        <v>13.419919443960627</v>
      </c>
      <c r="G5979" s="168">
        <f t="shared" si="1294"/>
        <v>466369.35174064484</v>
      </c>
      <c r="H5979" s="168">
        <f t="shared" si="1295"/>
        <v>271310.33852408634</v>
      </c>
      <c r="I5979" s="169">
        <f t="shared" si="1296"/>
        <v>737679.69026473118</v>
      </c>
      <c r="J5979" s="169">
        <f t="shared" si="1298"/>
        <v>684868.25853047799</v>
      </c>
      <c r="K5979" s="95"/>
      <c r="L5979" s="265">
        <f t="shared" si="1297"/>
        <v>282767.1265146489</v>
      </c>
      <c r="M5979" s="265">
        <f>$G5979*NonHospFrac+theModel!$H5979*NonHospFrac</f>
        <v>454912.56375008222</v>
      </c>
      <c r="N5979" s="266">
        <f t="shared" si="1299"/>
        <v>737679.69026473118</v>
      </c>
      <c r="O5979" s="159"/>
      <c r="P5979" s="265">
        <f t="shared" si="1300"/>
        <v>262523.46656888234</v>
      </c>
      <c r="Q5979" s="265">
        <f t="shared" si="1301"/>
        <v>454911.00910840742</v>
      </c>
      <c r="R5979" s="266">
        <f t="shared" si="1302"/>
        <v>717434.47567728977</v>
      </c>
    </row>
    <row r="5980" spans="1:18" x14ac:dyDescent="0.3">
      <c r="A5980" s="82">
        <v>5949</v>
      </c>
      <c r="B5980" s="94">
        <f t="shared" si="1291"/>
        <v>8.6729958694964435E-50</v>
      </c>
      <c r="C5980" s="179">
        <f t="shared" si="1292"/>
        <v>8.6534310845062867E-50</v>
      </c>
      <c r="D5980" s="166">
        <f t="shared" si="1293"/>
        <v>2.2558277767625785E-3</v>
      </c>
      <c r="E5980" s="167">
        <f t="shared" si="1303"/>
        <v>24.291375447755232</v>
      </c>
      <c r="F5980" s="168">
        <f t="shared" si="1304"/>
        <v>13.422175271737389</v>
      </c>
      <c r="G5980" s="168">
        <f t="shared" si="1294"/>
        <v>466447.7463198583</v>
      </c>
      <c r="H5980" s="168">
        <f t="shared" si="1295"/>
        <v>271310.33852408634</v>
      </c>
      <c r="I5980" s="169">
        <f t="shared" si="1296"/>
        <v>737758.08484394464</v>
      </c>
      <c r="J5980" s="169">
        <f t="shared" si="1298"/>
        <v>684929.77204435063</v>
      </c>
      <c r="K5980" s="95"/>
      <c r="L5980" s="265">
        <f t="shared" si="1297"/>
        <v>282797.17669793451</v>
      </c>
      <c r="M5980" s="265">
        <f>$G5980*NonHospFrac+theModel!$H5980*NonHospFrac</f>
        <v>454960.90814601013</v>
      </c>
      <c r="N5980" s="266">
        <f t="shared" si="1299"/>
        <v>737758.08484394464</v>
      </c>
      <c r="O5980" s="159"/>
      <c r="P5980" s="265">
        <f t="shared" si="1300"/>
        <v>262547.04590797646</v>
      </c>
      <c r="Q5980" s="265">
        <f t="shared" si="1301"/>
        <v>454959.35350433533</v>
      </c>
      <c r="R5980" s="266">
        <f t="shared" si="1302"/>
        <v>717506.39941231185</v>
      </c>
    </row>
    <row r="5981" spans="1:18" x14ac:dyDescent="0.3">
      <c r="A5981" s="82">
        <v>5950</v>
      </c>
      <c r="B5981" s="94">
        <f t="shared" si="1291"/>
        <v>8.5109803234562036E-50</v>
      </c>
      <c r="C5981" s="179">
        <f t="shared" si="1292"/>
        <v>8.4917810176350714E-50</v>
      </c>
      <c r="D5981" s="166">
        <f t="shared" si="1293"/>
        <v>2.2558277767625785E-3</v>
      </c>
      <c r="E5981" s="167">
        <f t="shared" si="1303"/>
        <v>24.291375447755232</v>
      </c>
      <c r="F5981" s="168">
        <f t="shared" si="1304"/>
        <v>13.424431099514152</v>
      </c>
      <c r="G5981" s="168">
        <f t="shared" si="1294"/>
        <v>466526.1408990717</v>
      </c>
      <c r="H5981" s="168">
        <f t="shared" si="1295"/>
        <v>271310.33852408634</v>
      </c>
      <c r="I5981" s="169">
        <f t="shared" si="1296"/>
        <v>737836.4794231581</v>
      </c>
      <c r="J5981" s="169">
        <f t="shared" si="1298"/>
        <v>684991.28305081138</v>
      </c>
      <c r="K5981" s="95"/>
      <c r="L5981" s="265">
        <f t="shared" si="1297"/>
        <v>282827.22688122006</v>
      </c>
      <c r="M5981" s="265">
        <f>$G5981*NonHospFrac+theModel!$H5981*NonHospFrac</f>
        <v>455009.25254193792</v>
      </c>
      <c r="N5981" s="266">
        <f t="shared" si="1299"/>
        <v>737836.47942315799</v>
      </c>
      <c r="O5981" s="159"/>
      <c r="P5981" s="265">
        <f t="shared" si="1300"/>
        <v>262570.62428593024</v>
      </c>
      <c r="Q5981" s="265">
        <f t="shared" si="1301"/>
        <v>455007.69790026313</v>
      </c>
      <c r="R5981" s="266">
        <f t="shared" si="1302"/>
        <v>717578.32218619343</v>
      </c>
    </row>
    <row r="5982" spans="1:18" x14ac:dyDescent="0.3">
      <c r="A5982" s="82">
        <v>5951</v>
      </c>
      <c r="B5982" s="94">
        <f t="shared" si="1291"/>
        <v>8.3519913022242028E-50</v>
      </c>
      <c r="C5982" s="179">
        <f t="shared" si="1292"/>
        <v>8.3331506482533662E-50</v>
      </c>
      <c r="D5982" s="166">
        <f t="shared" si="1293"/>
        <v>2.2558277767625785E-3</v>
      </c>
      <c r="E5982" s="167">
        <f t="shared" si="1303"/>
        <v>24.291375447755232</v>
      </c>
      <c r="F5982" s="168">
        <f t="shared" si="1304"/>
        <v>13.426686927290914</v>
      </c>
      <c r="G5982" s="168">
        <f t="shared" si="1294"/>
        <v>466604.53547828522</v>
      </c>
      <c r="H5982" s="168">
        <f t="shared" si="1295"/>
        <v>271310.33852408634</v>
      </c>
      <c r="I5982" s="169">
        <f t="shared" si="1296"/>
        <v>737914.87400237157</v>
      </c>
      <c r="J5982" s="169">
        <f t="shared" si="1298"/>
        <v>685052.79154996236</v>
      </c>
      <c r="K5982" s="95"/>
      <c r="L5982" s="265">
        <f t="shared" si="1297"/>
        <v>282857.27706450573</v>
      </c>
      <c r="M5982" s="265">
        <f>$G5982*NonHospFrac+theModel!$H5982*NonHospFrac</f>
        <v>455057.59693786583</v>
      </c>
      <c r="N5982" s="266">
        <f t="shared" si="1299"/>
        <v>737914.87400237157</v>
      </c>
      <c r="O5982" s="159"/>
      <c r="P5982" s="265">
        <f t="shared" si="1300"/>
        <v>262594.201702783</v>
      </c>
      <c r="Q5982" s="265">
        <f t="shared" si="1301"/>
        <v>455056.04229619104</v>
      </c>
      <c r="R5982" s="266">
        <f t="shared" si="1302"/>
        <v>717650.2439989741</v>
      </c>
    </row>
    <row r="5983" spans="1:18" x14ac:dyDescent="0.3">
      <c r="A5983" s="82">
        <v>5952</v>
      </c>
      <c r="B5983" s="94">
        <f t="shared" ref="B5983:B6046" si="1305">Constant*EXP(PowerTerm*(A5983)/7)</f>
        <v>8.1959722689266862E-50</v>
      </c>
      <c r="C5983" s="179">
        <f t="shared" ref="C5983:C6046" si="1306">(1-theFloor)*B5983</f>
        <v>8.177483567024866E-50</v>
      </c>
      <c r="D5983" s="166">
        <f t="shared" ref="D5983:D6046" si="1307">theFloor</f>
        <v>2.2558277767625785E-3</v>
      </c>
      <c r="E5983" s="167">
        <f t="shared" si="1303"/>
        <v>24.291375447755232</v>
      </c>
      <c r="F5983" s="168">
        <f t="shared" si="1304"/>
        <v>13.428942755067677</v>
      </c>
      <c r="G5983" s="168">
        <f t="shared" ref="G5983:G6046" si="1308">$B$22*F5983*totInfected/365.25</f>
        <v>466682.93005749857</v>
      </c>
      <c r="H5983" s="168">
        <f t="shared" ref="H5983:H6046" si="1309">lostQALYs_Injured*E5983*totInfected/365.25</f>
        <v>271310.33852408634</v>
      </c>
      <c r="I5983" s="169">
        <f t="shared" ref="I5983:I6046" si="1310">H5983+G5983</f>
        <v>737993.26858158491</v>
      </c>
      <c r="J5983" s="169">
        <f t="shared" si="1298"/>
        <v>685114.29754190578</v>
      </c>
      <c r="K5983" s="95"/>
      <c r="L5983" s="265">
        <f t="shared" ref="L5983:L6046" si="1311">$G5983*HospFrac+$H5983*HospFrac</f>
        <v>282887.32724779123</v>
      </c>
      <c r="M5983" s="265">
        <f>$G5983*NonHospFrac+theModel!$H5983*NonHospFrac</f>
        <v>455105.94133379363</v>
      </c>
      <c r="N5983" s="266">
        <f t="shared" si="1299"/>
        <v>737993.26858158479</v>
      </c>
      <c r="O5983" s="159"/>
      <c r="P5983" s="265">
        <f t="shared" si="1300"/>
        <v>262617.77815857372</v>
      </c>
      <c r="Q5983" s="265">
        <f t="shared" si="1301"/>
        <v>455104.38669211883</v>
      </c>
      <c r="R5983" s="266">
        <f t="shared" si="1302"/>
        <v>717722.1648506925</v>
      </c>
    </row>
    <row r="5984" spans="1:18" x14ac:dyDescent="0.3">
      <c r="A5984" s="82">
        <v>5953</v>
      </c>
      <c r="B5984" s="94">
        <f t="shared" si="1305"/>
        <v>8.042867742825151E-50</v>
      </c>
      <c r="C5984" s="179">
        <f t="shared" si="1306"/>
        <v>8.0247244183660587E-50</v>
      </c>
      <c r="D5984" s="166">
        <f t="shared" si="1307"/>
        <v>2.2558277767625785E-3</v>
      </c>
      <c r="E5984" s="167">
        <f t="shared" si="1303"/>
        <v>24.291375447755232</v>
      </c>
      <c r="F5984" s="168">
        <f t="shared" si="1304"/>
        <v>13.43119858284444</v>
      </c>
      <c r="G5984" s="168">
        <f t="shared" si="1308"/>
        <v>466761.32463671197</v>
      </c>
      <c r="H5984" s="168">
        <f t="shared" si="1309"/>
        <v>271310.33852408634</v>
      </c>
      <c r="I5984" s="169">
        <f t="shared" si="1310"/>
        <v>738071.66316079837</v>
      </c>
      <c r="J5984" s="169">
        <f t="shared" ref="J5984:J6047" si="1312">J5983+(I5984-I5983)/(1+discountDaily)^A5984</f>
        <v>685175.80102674395</v>
      </c>
      <c r="K5984" s="95"/>
      <c r="L5984" s="265">
        <f t="shared" si="1311"/>
        <v>282917.37743107683</v>
      </c>
      <c r="M5984" s="265">
        <f>$G5984*NonHospFrac+theModel!$H5984*NonHospFrac</f>
        <v>455154.28572972148</v>
      </c>
      <c r="N5984" s="266">
        <f t="shared" ref="N5984:N6047" si="1313">L5984+M5984</f>
        <v>738071.66316079837</v>
      </c>
      <c r="O5984" s="159"/>
      <c r="P5984" s="265">
        <f t="shared" ref="P5984:P6047" si="1314">P5983+(L5984-L5983)/(1+discountDaily)^A5984</f>
        <v>262641.35365334176</v>
      </c>
      <c r="Q5984" s="265">
        <f t="shared" ref="Q5984:Q6047" si="1315">Q5983+(M5984-M5983)/(1+discountDaily)^B5984</f>
        <v>455152.73108804668</v>
      </c>
      <c r="R5984" s="266">
        <f t="shared" ref="R5984:R6047" si="1316">P5984+Q5984</f>
        <v>717794.08474138845</v>
      </c>
    </row>
    <row r="5985" spans="1:18" x14ac:dyDescent="0.3">
      <c r="A5985" s="82">
        <v>5954</v>
      </c>
      <c r="B5985" s="94">
        <f t="shared" si="1305"/>
        <v>7.8926232795866456E-50</v>
      </c>
      <c r="C5985" s="179">
        <f t="shared" si="1306"/>
        <v>7.8748188807610314E-50</v>
      </c>
      <c r="D5985" s="166">
        <f t="shared" si="1307"/>
        <v>2.2558277767625785E-3</v>
      </c>
      <c r="E5985" s="167">
        <f t="shared" ref="E5985:E6048" si="1317">C5985+E5984</f>
        <v>24.291375447755232</v>
      </c>
      <c r="F5985" s="168">
        <f t="shared" ref="F5985:F6048" si="1318">D5985+F5984</f>
        <v>13.433454410621202</v>
      </c>
      <c r="G5985" s="168">
        <f t="shared" si="1308"/>
        <v>466839.71921592538</v>
      </c>
      <c r="H5985" s="168">
        <f t="shared" si="1309"/>
        <v>271310.33852408634</v>
      </c>
      <c r="I5985" s="169">
        <f t="shared" si="1310"/>
        <v>738150.05774001172</v>
      </c>
      <c r="J5985" s="169">
        <f t="shared" si="1312"/>
        <v>685237.30200457887</v>
      </c>
      <c r="K5985" s="95"/>
      <c r="L5985" s="265">
        <f t="shared" si="1311"/>
        <v>282947.42761436239</v>
      </c>
      <c r="M5985" s="265">
        <f>$G5985*NonHospFrac+theModel!$H5985*NonHospFrac</f>
        <v>455202.63012564933</v>
      </c>
      <c r="N5985" s="266">
        <f t="shared" si="1313"/>
        <v>738150.05774001172</v>
      </c>
      <c r="O5985" s="159"/>
      <c r="P5985" s="265">
        <f t="shared" si="1314"/>
        <v>262664.92818712618</v>
      </c>
      <c r="Q5985" s="265">
        <f t="shared" si="1315"/>
        <v>455201.07548397454</v>
      </c>
      <c r="R5985" s="266">
        <f t="shared" si="1316"/>
        <v>717866.00367110071</v>
      </c>
    </row>
    <row r="5986" spans="1:18" x14ac:dyDescent="0.3">
      <c r="A5986" s="82">
        <v>5955</v>
      </c>
      <c r="B5986" s="94">
        <f t="shared" si="1305"/>
        <v>7.745185451923362E-50</v>
      </c>
      <c r="C5986" s="179">
        <f t="shared" si="1306"/>
        <v>7.7277136474447356E-50</v>
      </c>
      <c r="D5986" s="166">
        <f t="shared" si="1307"/>
        <v>2.2558277767625785E-3</v>
      </c>
      <c r="E5986" s="167">
        <f t="shared" si="1317"/>
        <v>24.291375447755232</v>
      </c>
      <c r="F5986" s="168">
        <f t="shared" si="1318"/>
        <v>13.435710238397965</v>
      </c>
      <c r="G5986" s="168">
        <f t="shared" si="1308"/>
        <v>466918.1137951389</v>
      </c>
      <c r="H5986" s="168">
        <f t="shared" si="1309"/>
        <v>271310.33852408634</v>
      </c>
      <c r="I5986" s="169">
        <f t="shared" si="1310"/>
        <v>738228.4523192253</v>
      </c>
      <c r="J5986" s="169">
        <f t="shared" si="1312"/>
        <v>685298.8004755131</v>
      </c>
      <c r="K5986" s="95"/>
      <c r="L5986" s="265">
        <f t="shared" si="1311"/>
        <v>282977.477797648</v>
      </c>
      <c r="M5986" s="265">
        <f>$G5986*NonHospFrac+theModel!$H5986*NonHospFrac</f>
        <v>455250.97452157718</v>
      </c>
      <c r="N5986" s="266">
        <f t="shared" si="1313"/>
        <v>738228.45231922518</v>
      </c>
      <c r="O5986" s="159"/>
      <c r="P5986" s="265">
        <f t="shared" si="1314"/>
        <v>262688.50175996625</v>
      </c>
      <c r="Q5986" s="265">
        <f t="shared" si="1315"/>
        <v>455249.41987990239</v>
      </c>
      <c r="R5986" s="266">
        <f t="shared" si="1316"/>
        <v>717937.92163986864</v>
      </c>
    </row>
    <row r="5987" spans="1:18" x14ac:dyDescent="0.3">
      <c r="A5987" s="82">
        <v>5956</v>
      </c>
      <c r="B5987" s="94">
        <f t="shared" si="1305"/>
        <v>7.6005018305937697E-50</v>
      </c>
      <c r="C5987" s="179">
        <f t="shared" si="1306"/>
        <v>7.5833564074469814E-50</v>
      </c>
      <c r="D5987" s="166">
        <f t="shared" si="1307"/>
        <v>2.2558277767625785E-3</v>
      </c>
      <c r="E5987" s="167">
        <f t="shared" si="1317"/>
        <v>24.291375447755232</v>
      </c>
      <c r="F5987" s="168">
        <f t="shared" si="1318"/>
        <v>13.437966066174727</v>
      </c>
      <c r="G5987" s="168">
        <f t="shared" si="1308"/>
        <v>466996.50837435224</v>
      </c>
      <c r="H5987" s="168">
        <f t="shared" si="1309"/>
        <v>271310.33852408634</v>
      </c>
      <c r="I5987" s="169">
        <f t="shared" si="1310"/>
        <v>738306.84689843864</v>
      </c>
      <c r="J5987" s="169">
        <f t="shared" si="1312"/>
        <v>685360.29643964837</v>
      </c>
      <c r="K5987" s="95"/>
      <c r="L5987" s="265">
        <f t="shared" si="1311"/>
        <v>283007.52798093355</v>
      </c>
      <c r="M5987" s="265">
        <f>$G5987*NonHospFrac+theModel!$H5987*NonHospFrac</f>
        <v>455299.31891750504</v>
      </c>
      <c r="N5987" s="266">
        <f t="shared" si="1313"/>
        <v>738306.84689843864</v>
      </c>
      <c r="O5987" s="159"/>
      <c r="P5987" s="265">
        <f t="shared" si="1314"/>
        <v>262712.07437190105</v>
      </c>
      <c r="Q5987" s="265">
        <f t="shared" si="1315"/>
        <v>455297.76427583024</v>
      </c>
      <c r="R5987" s="266">
        <f t="shared" si="1316"/>
        <v>718009.83864773135</v>
      </c>
    </row>
    <row r="5988" spans="1:18" x14ac:dyDescent="0.3">
      <c r="A5988" s="82">
        <v>5957</v>
      </c>
      <c r="B5988" s="94">
        <f t="shared" si="1305"/>
        <v>7.4585209657586445E-50</v>
      </c>
      <c r="C5988" s="179">
        <f t="shared" si="1306"/>
        <v>7.4416958269905198E-50</v>
      </c>
      <c r="D5988" s="166">
        <f t="shared" si="1307"/>
        <v>2.2558277767625785E-3</v>
      </c>
      <c r="E5988" s="167">
        <f t="shared" si="1317"/>
        <v>24.291375447755232</v>
      </c>
      <c r="F5988" s="168">
        <f t="shared" si="1318"/>
        <v>13.44022189395149</v>
      </c>
      <c r="G5988" s="168">
        <f t="shared" si="1308"/>
        <v>467074.90295356564</v>
      </c>
      <c r="H5988" s="168">
        <f t="shared" si="1309"/>
        <v>271310.33852408634</v>
      </c>
      <c r="I5988" s="169">
        <f t="shared" si="1310"/>
        <v>738385.24147765199</v>
      </c>
      <c r="J5988" s="169">
        <f t="shared" si="1312"/>
        <v>685421.78989708703</v>
      </c>
      <c r="K5988" s="95"/>
      <c r="L5988" s="265">
        <f t="shared" si="1311"/>
        <v>283037.57816421916</v>
      </c>
      <c r="M5988" s="265">
        <f>$G5988*NonHospFrac+theModel!$H5988*NonHospFrac</f>
        <v>455347.66331343283</v>
      </c>
      <c r="N5988" s="266">
        <f t="shared" si="1313"/>
        <v>738385.24147765199</v>
      </c>
      <c r="O5988" s="159"/>
      <c r="P5988" s="265">
        <f t="shared" si="1314"/>
        <v>262735.6460229698</v>
      </c>
      <c r="Q5988" s="265">
        <f t="shared" si="1315"/>
        <v>455346.10867175803</v>
      </c>
      <c r="R5988" s="266">
        <f t="shared" si="1316"/>
        <v>718081.75469472783</v>
      </c>
    </row>
    <row r="5989" spans="1:18" x14ac:dyDescent="0.3">
      <c r="A5989" s="82">
        <v>5958</v>
      </c>
      <c r="B5989" s="94">
        <f t="shared" si="1305"/>
        <v>7.3191923686853906E-50</v>
      </c>
      <c r="C5989" s="179">
        <f t="shared" si="1306"/>
        <v>7.3026815312366415E-50</v>
      </c>
      <c r="D5989" s="166">
        <f t="shared" si="1307"/>
        <v>2.2558277767625785E-3</v>
      </c>
      <c r="E5989" s="167">
        <f t="shared" si="1317"/>
        <v>24.291375447755232</v>
      </c>
      <c r="F5989" s="168">
        <f t="shared" si="1318"/>
        <v>13.442477721728253</v>
      </c>
      <c r="G5989" s="168">
        <f t="shared" si="1308"/>
        <v>467153.29753277905</v>
      </c>
      <c r="H5989" s="168">
        <f t="shared" si="1309"/>
        <v>271310.33852408634</v>
      </c>
      <c r="I5989" s="169">
        <f t="shared" si="1310"/>
        <v>738463.63605686533</v>
      </c>
      <c r="J5989" s="169">
        <f t="shared" si="1312"/>
        <v>685483.2808479314</v>
      </c>
      <c r="K5989" s="95"/>
      <c r="L5989" s="265">
        <f t="shared" si="1311"/>
        <v>283067.62834750465</v>
      </c>
      <c r="M5989" s="265">
        <f>$G5989*NonHospFrac+theModel!$H5989*NonHospFrac</f>
        <v>455396.00770936068</v>
      </c>
      <c r="N5989" s="266">
        <f t="shared" si="1313"/>
        <v>738463.63605686533</v>
      </c>
      <c r="O5989" s="159"/>
      <c r="P5989" s="265">
        <f t="shared" si="1314"/>
        <v>262759.21671321156</v>
      </c>
      <c r="Q5989" s="265">
        <f t="shared" si="1315"/>
        <v>455394.45306768588</v>
      </c>
      <c r="R5989" s="266">
        <f t="shared" si="1316"/>
        <v>718153.66978089744</v>
      </c>
    </row>
    <row r="5990" spans="1:18" x14ac:dyDescent="0.3">
      <c r="A5990" s="82">
        <v>5959</v>
      </c>
      <c r="B5990" s="94">
        <f t="shared" si="1305"/>
        <v>7.1824664937941262E-50</v>
      </c>
      <c r="C5990" s="179">
        <f t="shared" si="1306"/>
        <v>7.1662640863717592E-50</v>
      </c>
      <c r="D5990" s="166">
        <f t="shared" si="1307"/>
        <v>2.2558277767625785E-3</v>
      </c>
      <c r="E5990" s="167">
        <f t="shared" si="1317"/>
        <v>24.291375447755232</v>
      </c>
      <c r="F5990" s="168">
        <f t="shared" si="1318"/>
        <v>13.444733549505015</v>
      </c>
      <c r="G5990" s="168">
        <f t="shared" si="1308"/>
        <v>467231.69211199251</v>
      </c>
      <c r="H5990" s="168">
        <f t="shared" si="1309"/>
        <v>271310.33852408634</v>
      </c>
      <c r="I5990" s="169">
        <f t="shared" si="1310"/>
        <v>738542.03063607891</v>
      </c>
      <c r="J5990" s="169">
        <f t="shared" si="1312"/>
        <v>685544.76929228369</v>
      </c>
      <c r="K5990" s="95"/>
      <c r="L5990" s="265">
        <f t="shared" si="1311"/>
        <v>283097.67853079026</v>
      </c>
      <c r="M5990" s="265">
        <f>$G5990*NonHospFrac+theModel!$H5990*NonHospFrac</f>
        <v>455444.35210528853</v>
      </c>
      <c r="N5990" s="266">
        <f t="shared" si="1313"/>
        <v>738542.03063607879</v>
      </c>
      <c r="O5990" s="159"/>
      <c r="P5990" s="265">
        <f t="shared" si="1314"/>
        <v>262782.78644266567</v>
      </c>
      <c r="Q5990" s="265">
        <f t="shared" si="1315"/>
        <v>455442.79746361374</v>
      </c>
      <c r="R5990" s="266">
        <f t="shared" si="1316"/>
        <v>718225.58390627941</v>
      </c>
    </row>
    <row r="5991" spans="1:18" x14ac:dyDescent="0.3">
      <c r="A5991" s="82">
        <v>5960</v>
      </c>
      <c r="B5991" s="94">
        <f t="shared" si="1305"/>
        <v>7.0482947210391512E-50</v>
      </c>
      <c r="C5991" s="179">
        <f t="shared" si="1306"/>
        <v>7.0323949820286219E-50</v>
      </c>
      <c r="D5991" s="166">
        <f t="shared" si="1307"/>
        <v>2.2558277767625785E-3</v>
      </c>
      <c r="E5991" s="167">
        <f t="shared" si="1317"/>
        <v>24.291375447755232</v>
      </c>
      <c r="F5991" s="168">
        <f t="shared" si="1318"/>
        <v>13.446989377281778</v>
      </c>
      <c r="G5991" s="168">
        <f t="shared" si="1308"/>
        <v>467310.08669120591</v>
      </c>
      <c r="H5991" s="168">
        <f t="shared" si="1309"/>
        <v>271310.33852408634</v>
      </c>
      <c r="I5991" s="169">
        <f t="shared" si="1310"/>
        <v>738620.42521529226</v>
      </c>
      <c r="J5991" s="169">
        <f t="shared" si="1312"/>
        <v>685606.25523024576</v>
      </c>
      <c r="K5991" s="95"/>
      <c r="L5991" s="265">
        <f t="shared" si="1311"/>
        <v>283127.72871407587</v>
      </c>
      <c r="M5991" s="265">
        <f>$G5991*NonHospFrac+theModel!$H5991*NonHospFrac</f>
        <v>455492.69650121639</v>
      </c>
      <c r="N5991" s="266">
        <f t="shared" si="1313"/>
        <v>738620.42521529226</v>
      </c>
      <c r="O5991" s="159"/>
      <c r="P5991" s="265">
        <f t="shared" si="1314"/>
        <v>262806.35521137121</v>
      </c>
      <c r="Q5991" s="265">
        <f t="shared" si="1315"/>
        <v>455491.14185954159</v>
      </c>
      <c r="R5991" s="266">
        <f t="shared" si="1316"/>
        <v>718297.49707091274</v>
      </c>
    </row>
    <row r="5992" spans="1:18" x14ac:dyDescent="0.3">
      <c r="A5992" s="82">
        <v>5961</v>
      </c>
      <c r="B5992" s="94">
        <f t="shared" si="1305"/>
        <v>6.9166293386195534E-50</v>
      </c>
      <c r="C5992" s="179">
        <f t="shared" si="1306"/>
        <v>6.9010266140359245E-50</v>
      </c>
      <c r="D5992" s="166">
        <f t="shared" si="1307"/>
        <v>2.2558277767625785E-3</v>
      </c>
      <c r="E5992" s="167">
        <f t="shared" si="1317"/>
        <v>24.291375447755232</v>
      </c>
      <c r="F5992" s="168">
        <f t="shared" si="1318"/>
        <v>13.44924520505854</v>
      </c>
      <c r="G5992" s="168">
        <f t="shared" si="1308"/>
        <v>467388.48127041932</v>
      </c>
      <c r="H5992" s="168">
        <f t="shared" si="1309"/>
        <v>271310.33852408634</v>
      </c>
      <c r="I5992" s="169">
        <f t="shared" si="1310"/>
        <v>738698.8197945056</v>
      </c>
      <c r="J5992" s="169">
        <f t="shared" si="1312"/>
        <v>685667.73866191995</v>
      </c>
      <c r="K5992" s="95"/>
      <c r="L5992" s="265">
        <f t="shared" si="1311"/>
        <v>283157.77889736142</v>
      </c>
      <c r="M5992" s="265">
        <f>$G5992*NonHospFrac+theModel!$H5992*NonHospFrac</f>
        <v>455541.04089714418</v>
      </c>
      <c r="N5992" s="266">
        <f t="shared" si="1313"/>
        <v>738698.8197945056</v>
      </c>
      <c r="O5992" s="159"/>
      <c r="P5992" s="265">
        <f t="shared" si="1314"/>
        <v>262829.92301936727</v>
      </c>
      <c r="Q5992" s="265">
        <f t="shared" si="1315"/>
        <v>455539.48625546938</v>
      </c>
      <c r="R5992" s="266">
        <f t="shared" si="1316"/>
        <v>718369.40927483665</v>
      </c>
    </row>
    <row r="5993" spans="1:18" x14ac:dyDescent="0.3">
      <c r="A5993" s="82">
        <v>5962</v>
      </c>
      <c r="B5993" s="94">
        <f t="shared" si="1305"/>
        <v>6.7874235260127711E-50</v>
      </c>
      <c r="C5993" s="179">
        <f t="shared" si="1306"/>
        <v>6.7721122674901401E-50</v>
      </c>
      <c r="D5993" s="166">
        <f t="shared" si="1307"/>
        <v>2.2558277767625785E-3</v>
      </c>
      <c r="E5993" s="167">
        <f t="shared" si="1317"/>
        <v>24.291375447755232</v>
      </c>
      <c r="F5993" s="168">
        <f t="shared" si="1318"/>
        <v>13.451501032835303</v>
      </c>
      <c r="G5993" s="168">
        <f t="shared" si="1308"/>
        <v>467466.87584963278</v>
      </c>
      <c r="H5993" s="168">
        <f t="shared" si="1309"/>
        <v>271310.33852408634</v>
      </c>
      <c r="I5993" s="169">
        <f t="shared" si="1310"/>
        <v>738777.21437371918</v>
      </c>
      <c r="J5993" s="169">
        <f t="shared" si="1312"/>
        <v>685729.21958740859</v>
      </c>
      <c r="K5993" s="95"/>
      <c r="L5993" s="265">
        <f t="shared" si="1311"/>
        <v>283187.82908064703</v>
      </c>
      <c r="M5993" s="265">
        <f>$G5993*NonHospFrac+theModel!$H5993*NonHospFrac</f>
        <v>455589.38529307209</v>
      </c>
      <c r="N5993" s="266">
        <f t="shared" si="1313"/>
        <v>738777.21437371918</v>
      </c>
      <c r="O5993" s="159"/>
      <c r="P5993" s="265">
        <f t="shared" si="1314"/>
        <v>262853.48986669315</v>
      </c>
      <c r="Q5993" s="265">
        <f t="shared" si="1315"/>
        <v>455587.83065139729</v>
      </c>
      <c r="R5993" s="266">
        <f t="shared" si="1316"/>
        <v>718441.32051809039</v>
      </c>
    </row>
    <row r="5994" spans="1:18" x14ac:dyDescent="0.3">
      <c r="A5994" s="82">
        <v>5963</v>
      </c>
      <c r="B5994" s="94">
        <f t="shared" si="1305"/>
        <v>6.6606313373252031E-50</v>
      </c>
      <c r="C5994" s="179">
        <f t="shared" si="1306"/>
        <v>6.6456061001436896E-50</v>
      </c>
      <c r="D5994" s="166">
        <f t="shared" si="1307"/>
        <v>2.2558277767625785E-3</v>
      </c>
      <c r="E5994" s="167">
        <f t="shared" si="1317"/>
        <v>24.291375447755232</v>
      </c>
      <c r="F5994" s="168">
        <f t="shared" si="1318"/>
        <v>13.453756860612065</v>
      </c>
      <c r="G5994" s="168">
        <f t="shared" si="1308"/>
        <v>467545.27042884618</v>
      </c>
      <c r="H5994" s="168">
        <f t="shared" si="1309"/>
        <v>271310.33852408634</v>
      </c>
      <c r="I5994" s="169">
        <f t="shared" si="1310"/>
        <v>738855.60895293253</v>
      </c>
      <c r="J5994" s="169">
        <f t="shared" si="1312"/>
        <v>685790.69800681353</v>
      </c>
      <c r="K5994" s="95"/>
      <c r="L5994" s="265">
        <f t="shared" si="1311"/>
        <v>283217.87926393258</v>
      </c>
      <c r="M5994" s="265">
        <f>$G5994*NonHospFrac+theModel!$H5994*NonHospFrac</f>
        <v>455637.72968899988</v>
      </c>
      <c r="N5994" s="266">
        <f t="shared" si="1313"/>
        <v>738855.60895293253</v>
      </c>
      <c r="O5994" s="159"/>
      <c r="P5994" s="265">
        <f t="shared" si="1314"/>
        <v>262877.05575338792</v>
      </c>
      <c r="Q5994" s="265">
        <f t="shared" si="1315"/>
        <v>455636.17504732509</v>
      </c>
      <c r="R5994" s="266">
        <f t="shared" si="1316"/>
        <v>718513.23080071295</v>
      </c>
    </row>
    <row r="5995" spans="1:18" x14ac:dyDescent="0.3">
      <c r="A5995" s="82">
        <v>5964</v>
      </c>
      <c r="B5995" s="94">
        <f t="shared" si="1305"/>
        <v>6.5362076849532661E-50</v>
      </c>
      <c r="C5995" s="179">
        <f t="shared" si="1306"/>
        <v>6.5214631261028597E-50</v>
      </c>
      <c r="D5995" s="166">
        <f t="shared" si="1307"/>
        <v>2.2558277767625785E-3</v>
      </c>
      <c r="E5995" s="167">
        <f t="shared" si="1317"/>
        <v>24.291375447755232</v>
      </c>
      <c r="F5995" s="168">
        <f t="shared" si="1318"/>
        <v>13.456012688388828</v>
      </c>
      <c r="G5995" s="168">
        <f t="shared" si="1308"/>
        <v>467623.6650080597</v>
      </c>
      <c r="H5995" s="168">
        <f t="shared" si="1309"/>
        <v>271310.33852408634</v>
      </c>
      <c r="I5995" s="169">
        <f t="shared" si="1310"/>
        <v>738934.0035321461</v>
      </c>
      <c r="J5995" s="169">
        <f t="shared" si="1312"/>
        <v>685852.17392023723</v>
      </c>
      <c r="K5995" s="95"/>
      <c r="L5995" s="265">
        <f t="shared" si="1311"/>
        <v>283247.92944721819</v>
      </c>
      <c r="M5995" s="265">
        <f>$G5995*NonHospFrac+theModel!$H5995*NonHospFrac</f>
        <v>455686.07408492779</v>
      </c>
      <c r="N5995" s="266">
        <f t="shared" si="1313"/>
        <v>738934.00353214599</v>
      </c>
      <c r="O5995" s="159"/>
      <c r="P5995" s="265">
        <f t="shared" si="1314"/>
        <v>262900.62067949079</v>
      </c>
      <c r="Q5995" s="265">
        <f t="shared" si="1315"/>
        <v>455684.519443253</v>
      </c>
      <c r="R5995" s="266">
        <f t="shared" si="1316"/>
        <v>718585.14012274379</v>
      </c>
    </row>
    <row r="5996" spans="1:18" x14ac:dyDescent="0.3">
      <c r="A5996" s="82">
        <v>5965</v>
      </c>
      <c r="B5996" s="94">
        <f t="shared" si="1305"/>
        <v>6.4141083235511701E-50</v>
      </c>
      <c r="C5996" s="179">
        <f t="shared" si="1306"/>
        <v>6.3996391998317397E-50</v>
      </c>
      <c r="D5996" s="166">
        <f t="shared" si="1307"/>
        <v>2.2558277767625785E-3</v>
      </c>
      <c r="E5996" s="167">
        <f t="shared" si="1317"/>
        <v>24.291375447755232</v>
      </c>
      <c r="F5996" s="168">
        <f t="shared" si="1318"/>
        <v>13.458268516165591</v>
      </c>
      <c r="G5996" s="168">
        <f t="shared" si="1308"/>
        <v>467702.05958727305</v>
      </c>
      <c r="H5996" s="168">
        <f t="shared" si="1309"/>
        <v>271310.33852408634</v>
      </c>
      <c r="I5996" s="169">
        <f t="shared" si="1310"/>
        <v>739012.39811135945</v>
      </c>
      <c r="J5996" s="169">
        <f t="shared" si="1312"/>
        <v>685913.64732778154</v>
      </c>
      <c r="K5996" s="95"/>
      <c r="L5996" s="265">
        <f t="shared" si="1311"/>
        <v>283277.9796305038</v>
      </c>
      <c r="M5996" s="265">
        <f>$G5996*NonHospFrac+theModel!$H5996*NonHospFrac</f>
        <v>455734.41848085559</v>
      </c>
      <c r="N5996" s="266">
        <f t="shared" si="1313"/>
        <v>739012.39811135945</v>
      </c>
      <c r="O5996" s="159"/>
      <c r="P5996" s="265">
        <f t="shared" si="1314"/>
        <v>262924.18464504089</v>
      </c>
      <c r="Q5996" s="265">
        <f t="shared" si="1315"/>
        <v>455732.86383918079</v>
      </c>
      <c r="R5996" s="266">
        <f t="shared" si="1316"/>
        <v>718657.04848422168</v>
      </c>
    </row>
    <row r="5997" spans="1:18" x14ac:dyDescent="0.3">
      <c r="A5997" s="82">
        <v>5966</v>
      </c>
      <c r="B5997" s="94">
        <f t="shared" si="1305"/>
        <v>6.2942898342957699E-50</v>
      </c>
      <c r="C5997" s="179">
        <f t="shared" si="1306"/>
        <v>6.2800910004525714E-50</v>
      </c>
      <c r="D5997" s="166">
        <f t="shared" si="1307"/>
        <v>2.2558277767625785E-3</v>
      </c>
      <c r="E5997" s="167">
        <f t="shared" si="1317"/>
        <v>24.291375447755232</v>
      </c>
      <c r="F5997" s="168">
        <f t="shared" si="1318"/>
        <v>13.460524343942353</v>
      </c>
      <c r="G5997" s="168">
        <f t="shared" si="1308"/>
        <v>467780.45416648645</v>
      </c>
      <c r="H5997" s="168">
        <f t="shared" si="1309"/>
        <v>271310.33852408634</v>
      </c>
      <c r="I5997" s="169">
        <f t="shared" si="1310"/>
        <v>739090.79269057279</v>
      </c>
      <c r="J5997" s="169">
        <f t="shared" si="1312"/>
        <v>685975.11822954868</v>
      </c>
      <c r="K5997" s="95"/>
      <c r="L5997" s="265">
        <f t="shared" si="1311"/>
        <v>283308.0298137893</v>
      </c>
      <c r="M5997" s="265">
        <f>$G5997*NonHospFrac+theModel!$H5997*NonHospFrac</f>
        <v>455782.76287678344</v>
      </c>
      <c r="N5997" s="266">
        <f t="shared" si="1313"/>
        <v>739090.79269057279</v>
      </c>
      <c r="O5997" s="159"/>
      <c r="P5997" s="265">
        <f t="shared" si="1314"/>
        <v>262947.74765007728</v>
      </c>
      <c r="Q5997" s="265">
        <f t="shared" si="1315"/>
        <v>455781.20823510864</v>
      </c>
      <c r="R5997" s="266">
        <f t="shared" si="1316"/>
        <v>718728.95588518586</v>
      </c>
    </row>
    <row r="5998" spans="1:18" x14ac:dyDescent="0.3">
      <c r="A5998" s="82">
        <v>5967</v>
      </c>
      <c r="B5998" s="94">
        <f t="shared" si="1305"/>
        <v>6.1767096094482011E-50</v>
      </c>
      <c r="C5998" s="179">
        <f t="shared" si="1306"/>
        <v>6.1627760163422112E-50</v>
      </c>
      <c r="D5998" s="166">
        <f t="shared" si="1307"/>
        <v>2.2558277767625785E-3</v>
      </c>
      <c r="E5998" s="167">
        <f t="shared" si="1317"/>
        <v>24.291375447755232</v>
      </c>
      <c r="F5998" s="168">
        <f t="shared" si="1318"/>
        <v>13.462780171719116</v>
      </c>
      <c r="G5998" s="168">
        <f t="shared" si="1308"/>
        <v>467858.84874569986</v>
      </c>
      <c r="H5998" s="168">
        <f t="shared" si="1309"/>
        <v>271310.33852408634</v>
      </c>
      <c r="I5998" s="169">
        <f t="shared" si="1310"/>
        <v>739169.18726978614</v>
      </c>
      <c r="J5998" s="169">
        <f t="shared" si="1312"/>
        <v>686036.58662564086</v>
      </c>
      <c r="K5998" s="95"/>
      <c r="L5998" s="265">
        <f t="shared" si="1311"/>
        <v>283338.07999707491</v>
      </c>
      <c r="M5998" s="265">
        <f>$G5998*NonHospFrac+theModel!$H5998*NonHospFrac</f>
        <v>455831.10727271129</v>
      </c>
      <c r="N5998" s="266">
        <f t="shared" si="1313"/>
        <v>739169.18726978614</v>
      </c>
      <c r="O5998" s="159"/>
      <c r="P5998" s="265">
        <f t="shared" si="1314"/>
        <v>262971.30969463923</v>
      </c>
      <c r="Q5998" s="265">
        <f t="shared" si="1315"/>
        <v>455829.55263103649</v>
      </c>
      <c r="R5998" s="266">
        <f t="shared" si="1316"/>
        <v>718800.86232567579</v>
      </c>
    </row>
    <row r="5999" spans="1:18" x14ac:dyDescent="0.3">
      <c r="A5999" s="82">
        <v>5968</v>
      </c>
      <c r="B5999" s="94">
        <f t="shared" si="1305"/>
        <v>6.0613258372010163E-50</v>
      </c>
      <c r="C5999" s="179">
        <f t="shared" si="1306"/>
        <v>6.0476525300134496E-50</v>
      </c>
      <c r="D5999" s="166">
        <f t="shared" si="1307"/>
        <v>2.2558277767625785E-3</v>
      </c>
      <c r="E5999" s="167">
        <f t="shared" si="1317"/>
        <v>24.291375447755232</v>
      </c>
      <c r="F5999" s="168">
        <f t="shared" si="1318"/>
        <v>13.465035999495878</v>
      </c>
      <c r="G5999" s="168">
        <f t="shared" si="1308"/>
        <v>467937.24332491338</v>
      </c>
      <c r="H5999" s="168">
        <f t="shared" si="1309"/>
        <v>271310.33852408634</v>
      </c>
      <c r="I5999" s="169">
        <f t="shared" si="1310"/>
        <v>739247.58184899972</v>
      </c>
      <c r="J5999" s="169">
        <f t="shared" si="1312"/>
        <v>686098.05251616042</v>
      </c>
      <c r="K5999" s="95"/>
      <c r="L5999" s="265">
        <f t="shared" si="1311"/>
        <v>283368.13018036052</v>
      </c>
      <c r="M5999" s="265">
        <f>$G5999*NonHospFrac+theModel!$H5999*NonHospFrac</f>
        <v>455879.45166863914</v>
      </c>
      <c r="N5999" s="266">
        <f t="shared" si="1313"/>
        <v>739247.58184899972</v>
      </c>
      <c r="O5999" s="159"/>
      <c r="P5999" s="265">
        <f t="shared" si="1314"/>
        <v>262994.87077876588</v>
      </c>
      <c r="Q5999" s="265">
        <f t="shared" si="1315"/>
        <v>455877.89702696435</v>
      </c>
      <c r="R5999" s="266">
        <f t="shared" si="1316"/>
        <v>718872.76780573023</v>
      </c>
    </row>
    <row r="6000" spans="1:18" x14ac:dyDescent="0.3">
      <c r="A6000" s="82">
        <v>5969</v>
      </c>
      <c r="B6000" s="94">
        <f t="shared" si="1305"/>
        <v>5.9480974868112344E-50</v>
      </c>
      <c r="C6000" s="179">
        <f t="shared" si="1306"/>
        <v>5.9346796032815942E-50</v>
      </c>
      <c r="D6000" s="166">
        <f t="shared" si="1307"/>
        <v>2.2558277767625785E-3</v>
      </c>
      <c r="E6000" s="167">
        <f t="shared" si="1317"/>
        <v>24.291375447755232</v>
      </c>
      <c r="F6000" s="168">
        <f t="shared" si="1318"/>
        <v>13.467291827272641</v>
      </c>
      <c r="G6000" s="168">
        <f t="shared" si="1308"/>
        <v>468015.63790412672</v>
      </c>
      <c r="H6000" s="168">
        <f t="shared" si="1309"/>
        <v>271310.33852408634</v>
      </c>
      <c r="I6000" s="169">
        <f t="shared" si="1310"/>
        <v>739325.97642821306</v>
      </c>
      <c r="J6000" s="169">
        <f t="shared" si="1312"/>
        <v>686159.51590120909</v>
      </c>
      <c r="K6000" s="95"/>
      <c r="L6000" s="265">
        <f t="shared" si="1311"/>
        <v>283398.18036364607</v>
      </c>
      <c r="M6000" s="265">
        <f>$G6000*NonHospFrac+theModel!$H6000*NonHospFrac</f>
        <v>455927.79606456694</v>
      </c>
      <c r="N6000" s="266">
        <f t="shared" si="1313"/>
        <v>739325.97642821306</v>
      </c>
      <c r="O6000" s="159"/>
      <c r="P6000" s="265">
        <f t="shared" si="1314"/>
        <v>263018.43090249633</v>
      </c>
      <c r="Q6000" s="265">
        <f t="shared" si="1315"/>
        <v>455926.24142289214</v>
      </c>
      <c r="R6000" s="266">
        <f t="shared" si="1316"/>
        <v>718944.67232538853</v>
      </c>
    </row>
    <row r="6001" spans="1:18" x14ac:dyDescent="0.3">
      <c r="A6001" s="82">
        <v>5970</v>
      </c>
      <c r="B6001" s="94">
        <f t="shared" si="1305"/>
        <v>5.8369842940083138E-50</v>
      </c>
      <c r="C6001" s="179">
        <f t="shared" si="1306"/>
        <v>5.8238170627053631E-50</v>
      </c>
      <c r="D6001" s="166">
        <f t="shared" si="1307"/>
        <v>2.2558277767625785E-3</v>
      </c>
      <c r="E6001" s="167">
        <f t="shared" si="1317"/>
        <v>24.291375447755232</v>
      </c>
      <c r="F6001" s="168">
        <f t="shared" si="1318"/>
        <v>13.469547655049404</v>
      </c>
      <c r="G6001" s="168">
        <f t="shared" si="1308"/>
        <v>468094.03248334012</v>
      </c>
      <c r="H6001" s="168">
        <f t="shared" si="1309"/>
        <v>271310.33852408634</v>
      </c>
      <c r="I6001" s="169">
        <f t="shared" si="1310"/>
        <v>739404.37100742641</v>
      </c>
      <c r="J6001" s="169">
        <f t="shared" si="1312"/>
        <v>686220.97678088921</v>
      </c>
      <c r="K6001" s="95"/>
      <c r="L6001" s="265">
        <f t="shared" si="1311"/>
        <v>283428.23054693162</v>
      </c>
      <c r="M6001" s="265">
        <f>$G6001*NonHospFrac+theModel!$H6001*NonHospFrac</f>
        <v>455976.14046049479</v>
      </c>
      <c r="N6001" s="266">
        <f t="shared" si="1313"/>
        <v>739404.37100742641</v>
      </c>
      <c r="O6001" s="159"/>
      <c r="P6001" s="265">
        <f t="shared" si="1314"/>
        <v>263041.99006586976</v>
      </c>
      <c r="Q6001" s="265">
        <f t="shared" si="1315"/>
        <v>455974.58581881999</v>
      </c>
      <c r="R6001" s="266">
        <f t="shared" si="1316"/>
        <v>719016.57588468981</v>
      </c>
    </row>
    <row r="6002" spans="1:18" x14ac:dyDescent="0.3">
      <c r="A6002" s="82">
        <v>5971</v>
      </c>
      <c r="B6002" s="94">
        <f t="shared" si="1305"/>
        <v>5.7279467466774447E-50</v>
      </c>
      <c r="C6002" s="179">
        <f t="shared" si="1306"/>
        <v>5.7150254853024728E-50</v>
      </c>
      <c r="D6002" s="166">
        <f t="shared" si="1307"/>
        <v>2.2558277767625785E-3</v>
      </c>
      <c r="E6002" s="167">
        <f t="shared" si="1317"/>
        <v>24.291375447755232</v>
      </c>
      <c r="F6002" s="168">
        <f t="shared" si="1318"/>
        <v>13.471803482826166</v>
      </c>
      <c r="G6002" s="168">
        <f t="shared" si="1308"/>
        <v>468172.42706255353</v>
      </c>
      <c r="H6002" s="168">
        <f t="shared" si="1309"/>
        <v>271310.33852408634</v>
      </c>
      <c r="I6002" s="169">
        <f t="shared" si="1310"/>
        <v>739482.76558663987</v>
      </c>
      <c r="J6002" s="169">
        <f t="shared" si="1312"/>
        <v>686282.43515530287</v>
      </c>
      <c r="K6002" s="95"/>
      <c r="L6002" s="265">
        <f t="shared" si="1311"/>
        <v>283458.28073021723</v>
      </c>
      <c r="M6002" s="265">
        <f>$G6002*NonHospFrac+theModel!$H6002*NonHospFrac</f>
        <v>456024.48485642264</v>
      </c>
      <c r="N6002" s="266">
        <f t="shared" si="1313"/>
        <v>739482.76558663987</v>
      </c>
      <c r="O6002" s="159"/>
      <c r="P6002" s="265">
        <f t="shared" si="1314"/>
        <v>263065.54826892534</v>
      </c>
      <c r="Q6002" s="265">
        <f t="shared" si="1315"/>
        <v>456022.93021474784</v>
      </c>
      <c r="R6002" s="266">
        <f t="shared" si="1316"/>
        <v>719088.47848367319</v>
      </c>
    </row>
    <row r="6003" spans="1:18" x14ac:dyDescent="0.3">
      <c r="A6003" s="82">
        <v>5972</v>
      </c>
      <c r="B6003" s="94">
        <f t="shared" si="1305"/>
        <v>5.6209460708076155E-50</v>
      </c>
      <c r="C6003" s="179">
        <f t="shared" si="1306"/>
        <v>5.6082661845294035E-50</v>
      </c>
      <c r="D6003" s="166">
        <f t="shared" si="1307"/>
        <v>2.2558277767625785E-3</v>
      </c>
      <c r="E6003" s="167">
        <f t="shared" si="1317"/>
        <v>24.291375447755232</v>
      </c>
      <c r="F6003" s="168">
        <f t="shared" si="1318"/>
        <v>13.474059310602929</v>
      </c>
      <c r="G6003" s="168">
        <f t="shared" si="1308"/>
        <v>468250.82164176705</v>
      </c>
      <c r="H6003" s="168">
        <f t="shared" si="1309"/>
        <v>271310.33852408634</v>
      </c>
      <c r="I6003" s="169">
        <f t="shared" si="1310"/>
        <v>739561.16016585333</v>
      </c>
      <c r="J6003" s="169">
        <f t="shared" si="1312"/>
        <v>686343.89102455229</v>
      </c>
      <c r="K6003" s="95"/>
      <c r="L6003" s="265">
        <f t="shared" si="1311"/>
        <v>283488.33091350284</v>
      </c>
      <c r="M6003" s="265">
        <f>$G6003*NonHospFrac+theModel!$H6003*NonHospFrac</f>
        <v>456072.82925235055</v>
      </c>
      <c r="N6003" s="266">
        <f t="shared" si="1313"/>
        <v>739561.16016585333</v>
      </c>
      <c r="O6003" s="159"/>
      <c r="P6003" s="265">
        <f t="shared" si="1314"/>
        <v>263089.10551170219</v>
      </c>
      <c r="Q6003" s="265">
        <f t="shared" si="1315"/>
        <v>456071.27461067575</v>
      </c>
      <c r="R6003" s="266">
        <f t="shared" si="1316"/>
        <v>719160.380122378</v>
      </c>
    </row>
    <row r="6004" spans="1:18" x14ac:dyDescent="0.3">
      <c r="A6004" s="82">
        <v>5973</v>
      </c>
      <c r="B6004" s="94">
        <f t="shared" si="1305"/>
        <v>5.5159442167047895E-50</v>
      </c>
      <c r="C6004" s="179">
        <f t="shared" si="1306"/>
        <v>5.5035011965256736E-50</v>
      </c>
      <c r="D6004" s="166">
        <f t="shared" si="1307"/>
        <v>2.2558277767625785E-3</v>
      </c>
      <c r="E6004" s="167">
        <f t="shared" si="1317"/>
        <v>24.291375447755232</v>
      </c>
      <c r="F6004" s="168">
        <f t="shared" si="1318"/>
        <v>13.476315138379691</v>
      </c>
      <c r="G6004" s="168">
        <f t="shared" si="1308"/>
        <v>468329.21622098039</v>
      </c>
      <c r="H6004" s="168">
        <f t="shared" si="1309"/>
        <v>271310.33852408634</v>
      </c>
      <c r="I6004" s="169">
        <f t="shared" si="1310"/>
        <v>739639.55474506668</v>
      </c>
      <c r="J6004" s="169">
        <f t="shared" si="1312"/>
        <v>686405.34438873932</v>
      </c>
      <c r="K6004" s="95"/>
      <c r="L6004" s="265">
        <f t="shared" si="1311"/>
        <v>283518.38109678839</v>
      </c>
      <c r="M6004" s="265">
        <f>$G6004*NonHospFrac+theModel!$H6004*NonHospFrac</f>
        <v>456121.17364827835</v>
      </c>
      <c r="N6004" s="266">
        <f t="shared" si="1313"/>
        <v>739639.55474506668</v>
      </c>
      <c r="O6004" s="159"/>
      <c r="P6004" s="265">
        <f t="shared" si="1314"/>
        <v>263112.66179423942</v>
      </c>
      <c r="Q6004" s="265">
        <f t="shared" si="1315"/>
        <v>456119.61900660355</v>
      </c>
      <c r="R6004" s="266">
        <f t="shared" si="1316"/>
        <v>719232.28080084291</v>
      </c>
    </row>
    <row r="6005" spans="1:18" x14ac:dyDescent="0.3">
      <c r="A6005" s="82">
        <v>5974</v>
      </c>
      <c r="B6005" s="94">
        <f t="shared" si="1305"/>
        <v>5.4129038454602126E-50</v>
      </c>
      <c r="C6005" s="179">
        <f t="shared" si="1306"/>
        <v>5.4006932666126787E-50</v>
      </c>
      <c r="D6005" s="166">
        <f t="shared" si="1307"/>
        <v>2.2558277767625785E-3</v>
      </c>
      <c r="E6005" s="167">
        <f t="shared" si="1317"/>
        <v>24.291375447755232</v>
      </c>
      <c r="F6005" s="168">
        <f t="shared" si="1318"/>
        <v>13.478570966156454</v>
      </c>
      <c r="G6005" s="168">
        <f t="shared" si="1308"/>
        <v>468407.6108001938</v>
      </c>
      <c r="H6005" s="168">
        <f t="shared" si="1309"/>
        <v>271310.33852408634</v>
      </c>
      <c r="I6005" s="169">
        <f t="shared" si="1310"/>
        <v>739717.94932428014</v>
      </c>
      <c r="J6005" s="169">
        <f t="shared" si="1312"/>
        <v>686466.79524796642</v>
      </c>
      <c r="K6005" s="95"/>
      <c r="L6005" s="265">
        <f t="shared" si="1311"/>
        <v>283548.43128007394</v>
      </c>
      <c r="M6005" s="265">
        <f>$G6005*NonHospFrac+theModel!$H6005*NonHospFrac</f>
        <v>456169.51804420614</v>
      </c>
      <c r="N6005" s="266">
        <f t="shared" si="1313"/>
        <v>739717.94932428002</v>
      </c>
      <c r="O6005" s="159"/>
      <c r="P6005" s="265">
        <f t="shared" si="1314"/>
        <v>263136.21711657621</v>
      </c>
      <c r="Q6005" s="265">
        <f t="shared" si="1315"/>
        <v>456167.96340253134</v>
      </c>
      <c r="R6005" s="266">
        <f t="shared" si="1316"/>
        <v>719304.1805191075</v>
      </c>
    </row>
    <row r="6006" spans="1:18" x14ac:dyDescent="0.3">
      <c r="A6006" s="82">
        <v>5975</v>
      </c>
      <c r="B6006" s="94">
        <f t="shared" si="1305"/>
        <v>5.3117883156731027E-50</v>
      </c>
      <c r="C6006" s="179">
        <f t="shared" si="1306"/>
        <v>5.2998058360463245E-50</v>
      </c>
      <c r="D6006" s="166">
        <f t="shared" si="1307"/>
        <v>2.2558277767625785E-3</v>
      </c>
      <c r="E6006" s="167">
        <f t="shared" si="1317"/>
        <v>24.291375447755232</v>
      </c>
      <c r="F6006" s="168">
        <f t="shared" si="1318"/>
        <v>13.480826793933216</v>
      </c>
      <c r="G6006" s="168">
        <f t="shared" si="1308"/>
        <v>468486.00537940726</v>
      </c>
      <c r="H6006" s="168">
        <f t="shared" si="1309"/>
        <v>271310.33852408634</v>
      </c>
      <c r="I6006" s="169">
        <f t="shared" si="1310"/>
        <v>739796.3439034936</v>
      </c>
      <c r="J6006" s="169">
        <f t="shared" si="1312"/>
        <v>686528.24360233545</v>
      </c>
      <c r="K6006" s="95"/>
      <c r="L6006" s="265">
        <f t="shared" si="1311"/>
        <v>283578.48146335955</v>
      </c>
      <c r="M6006" s="265">
        <f>$G6006*NonHospFrac+theModel!$H6006*NonHospFrac</f>
        <v>456217.86244013405</v>
      </c>
      <c r="N6006" s="266">
        <f t="shared" si="1313"/>
        <v>739796.3439034936</v>
      </c>
      <c r="O6006" s="159"/>
      <c r="P6006" s="265">
        <f t="shared" si="1314"/>
        <v>263159.77147875173</v>
      </c>
      <c r="Q6006" s="265">
        <f t="shared" si="1315"/>
        <v>456216.30779845925</v>
      </c>
      <c r="R6006" s="266">
        <f t="shared" si="1316"/>
        <v>719376.07927721099</v>
      </c>
    </row>
    <row r="6007" spans="1:18" x14ac:dyDescent="0.3">
      <c r="A6007" s="82">
        <v>5976</v>
      </c>
      <c r="B6007" s="94">
        <f t="shared" si="1305"/>
        <v>5.2125616704213256E-50</v>
      </c>
      <c r="C6007" s="179">
        <f t="shared" si="1306"/>
        <v>5.2008030290171008E-50</v>
      </c>
      <c r="D6007" s="166">
        <f t="shared" si="1307"/>
        <v>2.2558277767625785E-3</v>
      </c>
      <c r="E6007" s="167">
        <f t="shared" si="1317"/>
        <v>24.291375447755232</v>
      </c>
      <c r="F6007" s="168">
        <f t="shared" si="1318"/>
        <v>13.483082621709979</v>
      </c>
      <c r="G6007" s="168">
        <f t="shared" si="1308"/>
        <v>468564.39995862072</v>
      </c>
      <c r="H6007" s="168">
        <f t="shared" si="1309"/>
        <v>271310.33852408634</v>
      </c>
      <c r="I6007" s="169">
        <f t="shared" si="1310"/>
        <v>739874.73848270706</v>
      </c>
      <c r="J6007" s="169">
        <f t="shared" si="1312"/>
        <v>686589.68945194862</v>
      </c>
      <c r="K6007" s="95"/>
      <c r="L6007" s="265">
        <f t="shared" si="1311"/>
        <v>283608.53164664516</v>
      </c>
      <c r="M6007" s="265">
        <f>$G6007*NonHospFrac+theModel!$H6007*NonHospFrac</f>
        <v>456266.2068360619</v>
      </c>
      <c r="N6007" s="266">
        <f t="shared" si="1313"/>
        <v>739874.73848270706</v>
      </c>
      <c r="O6007" s="159"/>
      <c r="P6007" s="265">
        <f t="shared" si="1314"/>
        <v>263183.32488080504</v>
      </c>
      <c r="Q6007" s="265">
        <f t="shared" si="1315"/>
        <v>456264.6521943871</v>
      </c>
      <c r="R6007" s="266">
        <f t="shared" si="1316"/>
        <v>719447.97707519215</v>
      </c>
    </row>
    <row r="6008" spans="1:18" x14ac:dyDescent="0.3">
      <c r="A6008" s="82">
        <v>5977</v>
      </c>
      <c r="B6008" s="94">
        <f t="shared" si="1305"/>
        <v>5.1151886244739665E-50</v>
      </c>
      <c r="C6008" s="179">
        <f t="shared" si="1306"/>
        <v>5.1036496398914981E-50</v>
      </c>
      <c r="D6008" s="166">
        <f t="shared" si="1307"/>
        <v>2.2558277767625785E-3</v>
      </c>
      <c r="E6008" s="167">
        <f t="shared" si="1317"/>
        <v>24.291375447755232</v>
      </c>
      <c r="F6008" s="168">
        <f t="shared" si="1318"/>
        <v>13.485338449486742</v>
      </c>
      <c r="G6008" s="168">
        <f t="shared" si="1308"/>
        <v>468642.79453783407</v>
      </c>
      <c r="H6008" s="168">
        <f t="shared" si="1309"/>
        <v>271310.33852408634</v>
      </c>
      <c r="I6008" s="169">
        <f t="shared" si="1310"/>
        <v>739953.13306192041</v>
      </c>
      <c r="J6008" s="169">
        <f t="shared" si="1312"/>
        <v>686651.13279690791</v>
      </c>
      <c r="K6008" s="95"/>
      <c r="L6008" s="265">
        <f t="shared" si="1311"/>
        <v>283638.58182993066</v>
      </c>
      <c r="M6008" s="265">
        <f>$G6008*NonHospFrac+theModel!$H6008*NonHospFrac</f>
        <v>456314.5512319897</v>
      </c>
      <c r="N6008" s="266">
        <f t="shared" si="1313"/>
        <v>739953.13306192029</v>
      </c>
      <c r="O6008" s="159"/>
      <c r="P6008" s="265">
        <f t="shared" si="1314"/>
        <v>263206.87732277525</v>
      </c>
      <c r="Q6008" s="265">
        <f t="shared" si="1315"/>
        <v>456312.9965903149</v>
      </c>
      <c r="R6008" s="266">
        <f t="shared" si="1316"/>
        <v>719519.87391309021</v>
      </c>
    </row>
    <row r="6009" spans="1:18" x14ac:dyDescent="0.3">
      <c r="A6009" s="82">
        <v>5978</v>
      </c>
      <c r="B6009" s="94">
        <f t="shared" si="1305"/>
        <v>5.0196345517450166E-50</v>
      </c>
      <c r="C6009" s="179">
        <f t="shared" si="1306"/>
        <v>5.0083111206939929E-50</v>
      </c>
      <c r="D6009" s="166">
        <f t="shared" si="1307"/>
        <v>2.2558277767625785E-3</v>
      </c>
      <c r="E6009" s="167">
        <f t="shared" si="1317"/>
        <v>24.291375447755232</v>
      </c>
      <c r="F6009" s="168">
        <f t="shared" si="1318"/>
        <v>13.487594277263504</v>
      </c>
      <c r="G6009" s="168">
        <f t="shared" si="1308"/>
        <v>468721.18911704747</v>
      </c>
      <c r="H6009" s="168">
        <f t="shared" si="1309"/>
        <v>271310.33852408634</v>
      </c>
      <c r="I6009" s="169">
        <f t="shared" si="1310"/>
        <v>740031.52764113387</v>
      </c>
      <c r="J6009" s="169">
        <f t="shared" si="1312"/>
        <v>686712.57363731554</v>
      </c>
      <c r="K6009" s="95"/>
      <c r="L6009" s="265">
        <f t="shared" si="1311"/>
        <v>283668.63201321627</v>
      </c>
      <c r="M6009" s="265">
        <f>$G6009*NonHospFrac+theModel!$H6009*NonHospFrac</f>
        <v>456362.89562791755</v>
      </c>
      <c r="N6009" s="266">
        <f t="shared" si="1313"/>
        <v>740031.52764113387</v>
      </c>
      <c r="O6009" s="159"/>
      <c r="P6009" s="265">
        <f t="shared" si="1314"/>
        <v>263230.42880470166</v>
      </c>
      <c r="Q6009" s="265">
        <f t="shared" si="1315"/>
        <v>456361.34098624275</v>
      </c>
      <c r="R6009" s="266">
        <f t="shared" si="1316"/>
        <v>719591.76979094441</v>
      </c>
    </row>
    <row r="6010" spans="1:18" x14ac:dyDescent="0.3">
      <c r="A6010" s="82">
        <v>5979</v>
      </c>
      <c r="B6010" s="94">
        <f t="shared" si="1305"/>
        <v>4.9258654729790841E-50</v>
      </c>
      <c r="C6010" s="179">
        <f t="shared" si="1306"/>
        <v>4.9147535688205423E-50</v>
      </c>
      <c r="D6010" s="166">
        <f t="shared" si="1307"/>
        <v>2.2558277767625785E-3</v>
      </c>
      <c r="E6010" s="167">
        <f t="shared" si="1317"/>
        <v>24.291375447755232</v>
      </c>
      <c r="F6010" s="168">
        <f t="shared" si="1318"/>
        <v>13.489850105040267</v>
      </c>
      <c r="G6010" s="168">
        <f t="shared" si="1308"/>
        <v>468799.58369626093</v>
      </c>
      <c r="H6010" s="168">
        <f t="shared" si="1309"/>
        <v>271310.33852408634</v>
      </c>
      <c r="I6010" s="169">
        <f t="shared" si="1310"/>
        <v>740109.92222034722</v>
      </c>
      <c r="J6010" s="169">
        <f t="shared" si="1312"/>
        <v>686774.01197327347</v>
      </c>
      <c r="K6010" s="95"/>
      <c r="L6010" s="265">
        <f t="shared" si="1311"/>
        <v>283698.68219650188</v>
      </c>
      <c r="M6010" s="265">
        <f>$G6010*NonHospFrac+theModel!$H6010*NonHospFrac</f>
        <v>456411.2400238454</v>
      </c>
      <c r="N6010" s="266">
        <f t="shared" si="1313"/>
        <v>740109.92222034722</v>
      </c>
      <c r="O6010" s="159"/>
      <c r="P6010" s="265">
        <f t="shared" si="1314"/>
        <v>263253.97932662326</v>
      </c>
      <c r="Q6010" s="265">
        <f t="shared" si="1315"/>
        <v>456409.6853821706</v>
      </c>
      <c r="R6010" s="266">
        <f t="shared" si="1316"/>
        <v>719663.66470879386</v>
      </c>
    </row>
    <row r="6011" spans="1:18" x14ac:dyDescent="0.3">
      <c r="A6011" s="82">
        <v>5980</v>
      </c>
      <c r="B6011" s="94">
        <f t="shared" si="1305"/>
        <v>4.8338480436694341E-50</v>
      </c>
      <c r="C6011" s="179">
        <f t="shared" si="1306"/>
        <v>4.8229437149838751E-50</v>
      </c>
      <c r="D6011" s="166">
        <f t="shared" si="1307"/>
        <v>2.2558277767625785E-3</v>
      </c>
      <c r="E6011" s="167">
        <f t="shared" si="1317"/>
        <v>24.291375447755232</v>
      </c>
      <c r="F6011" s="168">
        <f t="shared" si="1318"/>
        <v>13.492105932817029</v>
      </c>
      <c r="G6011" s="168">
        <f t="shared" si="1308"/>
        <v>468877.97827547439</v>
      </c>
      <c r="H6011" s="168">
        <f t="shared" si="1309"/>
        <v>271310.33852408634</v>
      </c>
      <c r="I6011" s="169">
        <f t="shared" si="1310"/>
        <v>740188.31679956079</v>
      </c>
      <c r="J6011" s="169">
        <f t="shared" si="1312"/>
        <v>686835.44780488417</v>
      </c>
      <c r="K6011" s="95"/>
      <c r="L6011" s="265">
        <f t="shared" si="1311"/>
        <v>283728.73237978749</v>
      </c>
      <c r="M6011" s="265">
        <f>$G6011*NonHospFrac+theModel!$H6011*NonHospFrac</f>
        <v>456459.58441977325</v>
      </c>
      <c r="N6011" s="266">
        <f t="shared" si="1313"/>
        <v>740188.31679956079</v>
      </c>
      <c r="O6011" s="159"/>
      <c r="P6011" s="265">
        <f t="shared" si="1314"/>
        <v>263277.52888857923</v>
      </c>
      <c r="Q6011" s="265">
        <f t="shared" si="1315"/>
        <v>456458.02977809845</v>
      </c>
      <c r="R6011" s="266">
        <f t="shared" si="1316"/>
        <v>719735.55866667768</v>
      </c>
    </row>
    <row r="6012" spans="1:18" x14ac:dyDescent="0.3">
      <c r="A6012" s="82">
        <v>5981</v>
      </c>
      <c r="B6012" s="94">
        <f t="shared" si="1305"/>
        <v>4.7435495421994776E-50</v>
      </c>
      <c r="C6012" s="179">
        <f t="shared" si="1306"/>
        <v>4.7328489113817346E-50</v>
      </c>
      <c r="D6012" s="166">
        <f t="shared" si="1307"/>
        <v>2.2558277767625785E-3</v>
      </c>
      <c r="E6012" s="167">
        <f t="shared" si="1317"/>
        <v>24.291375447755232</v>
      </c>
      <c r="F6012" s="168">
        <f t="shared" si="1318"/>
        <v>13.494361760593792</v>
      </c>
      <c r="G6012" s="168">
        <f t="shared" si="1308"/>
        <v>468956.37285468786</v>
      </c>
      <c r="H6012" s="168">
        <f t="shared" si="1309"/>
        <v>271310.33852408634</v>
      </c>
      <c r="I6012" s="169">
        <f t="shared" si="1310"/>
        <v>740266.71137877414</v>
      </c>
      <c r="J6012" s="169">
        <f t="shared" si="1312"/>
        <v>686896.88113224914</v>
      </c>
      <c r="K6012" s="95"/>
      <c r="L6012" s="265">
        <f t="shared" si="1311"/>
        <v>283758.78256307304</v>
      </c>
      <c r="M6012" s="265">
        <f>$G6012*NonHospFrac+theModel!$H6012*NonHospFrac</f>
        <v>456507.9288157011</v>
      </c>
      <c r="N6012" s="266">
        <f t="shared" si="1313"/>
        <v>740266.71137877414</v>
      </c>
      <c r="O6012" s="159"/>
      <c r="P6012" s="265">
        <f t="shared" si="1314"/>
        <v>263301.07749060867</v>
      </c>
      <c r="Q6012" s="265">
        <f t="shared" si="1315"/>
        <v>456506.37417402631</v>
      </c>
      <c r="R6012" s="266">
        <f t="shared" si="1316"/>
        <v>719807.45166463498</v>
      </c>
    </row>
    <row r="6013" spans="1:18" x14ac:dyDescent="0.3">
      <c r="A6013" s="82">
        <v>5982</v>
      </c>
      <c r="B6013" s="94">
        <f t="shared" si="1305"/>
        <v>4.6549378582079982E-50</v>
      </c>
      <c r="C6013" s="179">
        <f t="shared" si="1306"/>
        <v>4.6444371200883493E-50</v>
      </c>
      <c r="D6013" s="166">
        <f t="shared" si="1307"/>
        <v>2.2558277767625785E-3</v>
      </c>
      <c r="E6013" s="167">
        <f t="shared" si="1317"/>
        <v>24.291375447755232</v>
      </c>
      <c r="F6013" s="168">
        <f t="shared" si="1318"/>
        <v>13.496617588370555</v>
      </c>
      <c r="G6013" s="168">
        <f t="shared" si="1308"/>
        <v>469034.7674339012</v>
      </c>
      <c r="H6013" s="168">
        <f t="shared" si="1309"/>
        <v>271310.33852408634</v>
      </c>
      <c r="I6013" s="169">
        <f t="shared" si="1310"/>
        <v>740345.10595798749</v>
      </c>
      <c r="J6013" s="169">
        <f t="shared" si="1312"/>
        <v>686958.31195547082</v>
      </c>
      <c r="K6013" s="95"/>
      <c r="L6013" s="265">
        <f t="shared" si="1311"/>
        <v>283788.83274635859</v>
      </c>
      <c r="M6013" s="265">
        <f>$G6013*NonHospFrac+theModel!$H6013*NonHospFrac</f>
        <v>456556.2732116289</v>
      </c>
      <c r="N6013" s="266">
        <f t="shared" si="1313"/>
        <v>740345.10595798749</v>
      </c>
      <c r="O6013" s="159"/>
      <c r="P6013" s="265">
        <f t="shared" si="1314"/>
        <v>263324.62513275072</v>
      </c>
      <c r="Q6013" s="265">
        <f t="shared" si="1315"/>
        <v>456554.7185699541</v>
      </c>
      <c r="R6013" s="266">
        <f t="shared" si="1316"/>
        <v>719879.34370270488</v>
      </c>
    </row>
    <row r="6014" spans="1:18" x14ac:dyDescent="0.3">
      <c r="A6014" s="82">
        <v>5983</v>
      </c>
      <c r="B6014" s="94">
        <f t="shared" si="1305"/>
        <v>4.5679814811695365E-50</v>
      </c>
      <c r="C6014" s="179">
        <f t="shared" si="1306"/>
        <v>4.5576769016605769E-50</v>
      </c>
      <c r="D6014" s="166">
        <f t="shared" si="1307"/>
        <v>2.2558277767625785E-3</v>
      </c>
      <c r="E6014" s="167">
        <f t="shared" si="1317"/>
        <v>24.291375447755232</v>
      </c>
      <c r="F6014" s="168">
        <f t="shared" si="1318"/>
        <v>13.498873416147317</v>
      </c>
      <c r="G6014" s="168">
        <f t="shared" si="1308"/>
        <v>469113.1620131146</v>
      </c>
      <c r="H6014" s="168">
        <f t="shared" si="1309"/>
        <v>271310.33852408634</v>
      </c>
      <c r="I6014" s="169">
        <f t="shared" si="1310"/>
        <v>740423.50053720095</v>
      </c>
      <c r="J6014" s="169">
        <f t="shared" si="1312"/>
        <v>687019.74027465133</v>
      </c>
      <c r="K6014" s="95"/>
      <c r="L6014" s="265">
        <f t="shared" si="1311"/>
        <v>283818.8829296442</v>
      </c>
      <c r="M6014" s="265">
        <f>$G6014*NonHospFrac+theModel!$H6014*NonHospFrac</f>
        <v>456604.61760755675</v>
      </c>
      <c r="N6014" s="266">
        <f t="shared" si="1313"/>
        <v>740423.50053720095</v>
      </c>
      <c r="O6014" s="159"/>
      <c r="P6014" s="265">
        <f t="shared" si="1314"/>
        <v>263348.1718150446</v>
      </c>
      <c r="Q6014" s="265">
        <f t="shared" si="1315"/>
        <v>456603.06296588195</v>
      </c>
      <c r="R6014" s="266">
        <f t="shared" si="1316"/>
        <v>719951.23478092649</v>
      </c>
    </row>
    <row r="6015" spans="1:18" x14ac:dyDescent="0.3">
      <c r="A6015" s="82">
        <v>5984</v>
      </c>
      <c r="B6015" s="94">
        <f t="shared" si="1305"/>
        <v>4.4826494891902472E-50</v>
      </c>
      <c r="C6015" s="179">
        <f t="shared" si="1306"/>
        <v>4.472537403959041E-50</v>
      </c>
      <c r="D6015" s="166">
        <f t="shared" si="1307"/>
        <v>2.2558277767625785E-3</v>
      </c>
      <c r="E6015" s="167">
        <f t="shared" si="1317"/>
        <v>24.291375447755232</v>
      </c>
      <c r="F6015" s="168">
        <f t="shared" si="1318"/>
        <v>13.50112924392408</v>
      </c>
      <c r="G6015" s="168">
        <f t="shared" si="1308"/>
        <v>469191.55659232801</v>
      </c>
      <c r="H6015" s="168">
        <f t="shared" si="1309"/>
        <v>271310.33852408634</v>
      </c>
      <c r="I6015" s="169">
        <f t="shared" si="1310"/>
        <v>740501.89511641441</v>
      </c>
      <c r="J6015" s="169">
        <f t="shared" si="1312"/>
        <v>687081.1660898925</v>
      </c>
      <c r="K6015" s="95"/>
      <c r="L6015" s="265">
        <f t="shared" si="1311"/>
        <v>283848.93311292975</v>
      </c>
      <c r="M6015" s="265">
        <f>$G6015*NonHospFrac+theModel!$H6015*NonHospFrac</f>
        <v>456652.9620034846</v>
      </c>
      <c r="N6015" s="266">
        <f t="shared" si="1313"/>
        <v>740501.89511641441</v>
      </c>
      <c r="O6015" s="159"/>
      <c r="P6015" s="265">
        <f t="shared" si="1314"/>
        <v>263371.7175375293</v>
      </c>
      <c r="Q6015" s="265">
        <f t="shared" si="1315"/>
        <v>456651.4073618098</v>
      </c>
      <c r="R6015" s="266">
        <f t="shared" si="1316"/>
        <v>720023.12489933916</v>
      </c>
    </row>
    <row r="6016" spans="1:18" x14ac:dyDescent="0.3">
      <c r="A6016" s="82">
        <v>5985</v>
      </c>
      <c r="B6016" s="94">
        <f t="shared" si="1305"/>
        <v>4.3989115380110103E-50</v>
      </c>
      <c r="C6016" s="179">
        <f t="shared" si="1306"/>
        <v>4.3889883511760436E-50</v>
      </c>
      <c r="D6016" s="166">
        <f t="shared" si="1307"/>
        <v>2.2558277767625785E-3</v>
      </c>
      <c r="E6016" s="167">
        <f t="shared" si="1317"/>
        <v>24.291375447755232</v>
      </c>
      <c r="F6016" s="168">
        <f t="shared" si="1318"/>
        <v>13.503385071700842</v>
      </c>
      <c r="G6016" s="168">
        <f t="shared" si="1308"/>
        <v>469269.95117154153</v>
      </c>
      <c r="H6016" s="168">
        <f t="shared" si="1309"/>
        <v>271310.33852408634</v>
      </c>
      <c r="I6016" s="169">
        <f t="shared" si="1310"/>
        <v>740580.28969562787</v>
      </c>
      <c r="J6016" s="169">
        <f t="shared" si="1312"/>
        <v>687142.58940129657</v>
      </c>
      <c r="K6016" s="95"/>
      <c r="L6016" s="265">
        <f t="shared" si="1311"/>
        <v>283878.98329621536</v>
      </c>
      <c r="M6016" s="265">
        <f>$G6016*NonHospFrac+theModel!$H6016*NonHospFrac</f>
        <v>456701.30639941251</v>
      </c>
      <c r="N6016" s="266">
        <f t="shared" si="1313"/>
        <v>740580.28969562787</v>
      </c>
      <c r="O6016" s="159"/>
      <c r="P6016" s="265">
        <f t="shared" si="1314"/>
        <v>263395.26230024401</v>
      </c>
      <c r="Q6016" s="265">
        <f t="shared" si="1315"/>
        <v>456699.75175773771</v>
      </c>
      <c r="R6016" s="266">
        <f t="shared" si="1316"/>
        <v>720095.01405798178</v>
      </c>
    </row>
    <row r="6017" spans="1:18" x14ac:dyDescent="0.3">
      <c r="A6017" s="82">
        <v>5986</v>
      </c>
      <c r="B6017" s="94">
        <f t="shared" si="1305"/>
        <v>4.3167378502176587E-50</v>
      </c>
      <c r="C6017" s="179">
        <f t="shared" si="1306"/>
        <v>4.3070000330701349E-50</v>
      </c>
      <c r="D6017" s="166">
        <f t="shared" si="1307"/>
        <v>2.2558277767625785E-3</v>
      </c>
      <c r="E6017" s="167">
        <f t="shared" si="1317"/>
        <v>24.291375447755232</v>
      </c>
      <c r="F6017" s="168">
        <f t="shared" si="1318"/>
        <v>13.505640899477605</v>
      </c>
      <c r="G6017" s="168">
        <f t="shared" si="1308"/>
        <v>469348.34575075487</v>
      </c>
      <c r="H6017" s="168">
        <f t="shared" si="1309"/>
        <v>271310.33852408634</v>
      </c>
      <c r="I6017" s="169">
        <f t="shared" si="1310"/>
        <v>740658.68427484122</v>
      </c>
      <c r="J6017" s="169">
        <f t="shared" si="1312"/>
        <v>687204.01020896551</v>
      </c>
      <c r="K6017" s="95"/>
      <c r="L6017" s="265">
        <f t="shared" si="1311"/>
        <v>283909.03347950091</v>
      </c>
      <c r="M6017" s="265">
        <f>$G6017*NonHospFrac+theModel!$H6017*NonHospFrac</f>
        <v>456749.65079534031</v>
      </c>
      <c r="N6017" s="266">
        <f t="shared" si="1313"/>
        <v>740658.68427484122</v>
      </c>
      <c r="O6017" s="159"/>
      <c r="P6017" s="265">
        <f t="shared" si="1314"/>
        <v>263418.80610322783</v>
      </c>
      <c r="Q6017" s="265">
        <f t="shared" si="1315"/>
        <v>456748.09615366551</v>
      </c>
      <c r="R6017" s="266">
        <f t="shared" si="1316"/>
        <v>720166.90225689334</v>
      </c>
    </row>
    <row r="6018" spans="1:18" x14ac:dyDescent="0.3">
      <c r="A6018" s="82">
        <v>5987</v>
      </c>
      <c r="B6018" s="94">
        <f t="shared" si="1305"/>
        <v>4.2360992046517323E-50</v>
      </c>
      <c r="C6018" s="179">
        <f t="shared" si="1306"/>
        <v>4.2265432944007571E-50</v>
      </c>
      <c r="D6018" s="166">
        <f t="shared" si="1307"/>
        <v>2.2558277767625785E-3</v>
      </c>
      <c r="E6018" s="167">
        <f t="shared" si="1317"/>
        <v>24.291375447755232</v>
      </c>
      <c r="F6018" s="168">
        <f t="shared" si="1318"/>
        <v>13.507896727254368</v>
      </c>
      <c r="G6018" s="168">
        <f t="shared" si="1308"/>
        <v>469426.74032996828</v>
      </c>
      <c r="H6018" s="168">
        <f t="shared" si="1309"/>
        <v>271310.33852408634</v>
      </c>
      <c r="I6018" s="169">
        <f t="shared" si="1310"/>
        <v>740737.07885405468</v>
      </c>
      <c r="J6018" s="169">
        <f t="shared" si="1312"/>
        <v>687265.42851300142</v>
      </c>
      <c r="K6018" s="95"/>
      <c r="L6018" s="265">
        <f t="shared" si="1311"/>
        <v>283939.08366278652</v>
      </c>
      <c r="M6018" s="265">
        <f>$G6018*NonHospFrac+theModel!$H6018*NonHospFrac</f>
        <v>456797.9951912681</v>
      </c>
      <c r="N6018" s="266">
        <f t="shared" si="1313"/>
        <v>740737.07885405468</v>
      </c>
      <c r="O6018" s="159"/>
      <c r="P6018" s="265">
        <f t="shared" si="1314"/>
        <v>263442.34894651989</v>
      </c>
      <c r="Q6018" s="265">
        <f t="shared" si="1315"/>
        <v>456796.4405495933</v>
      </c>
      <c r="R6018" s="266">
        <f t="shared" si="1316"/>
        <v>720238.7894961132</v>
      </c>
    </row>
    <row r="6019" spans="1:18" x14ac:dyDescent="0.3">
      <c r="A6019" s="82">
        <v>5988</v>
      </c>
      <c r="B6019" s="94">
        <f t="shared" si="1305"/>
        <v>4.1569669260194343E-50</v>
      </c>
      <c r="C6019" s="179">
        <f t="shared" si="1306"/>
        <v>4.1475895245606362E-50</v>
      </c>
      <c r="D6019" s="166">
        <f t="shared" si="1307"/>
        <v>2.2558277767625785E-3</v>
      </c>
      <c r="E6019" s="167">
        <f t="shared" si="1317"/>
        <v>24.291375447755232</v>
      </c>
      <c r="F6019" s="168">
        <f t="shared" si="1318"/>
        <v>13.51015255503113</v>
      </c>
      <c r="G6019" s="168">
        <f t="shared" si="1308"/>
        <v>469505.13490918168</v>
      </c>
      <c r="H6019" s="168">
        <f t="shared" si="1309"/>
        <v>271310.33852408634</v>
      </c>
      <c r="I6019" s="169">
        <f t="shared" si="1310"/>
        <v>740815.47343326802</v>
      </c>
      <c r="J6019" s="169">
        <f t="shared" si="1312"/>
        <v>687326.84431350627</v>
      </c>
      <c r="K6019" s="95"/>
      <c r="L6019" s="265">
        <f t="shared" si="1311"/>
        <v>283969.13384607201</v>
      </c>
      <c r="M6019" s="265">
        <f>$G6019*NonHospFrac+theModel!$H6019*NonHospFrac</f>
        <v>456846.33958719595</v>
      </c>
      <c r="N6019" s="266">
        <f t="shared" si="1313"/>
        <v>740815.47343326802</v>
      </c>
      <c r="O6019" s="159"/>
      <c r="P6019" s="265">
        <f t="shared" si="1314"/>
        <v>263465.89083015925</v>
      </c>
      <c r="Q6019" s="265">
        <f t="shared" si="1315"/>
        <v>456844.78494552115</v>
      </c>
      <c r="R6019" s="266">
        <f t="shared" si="1316"/>
        <v>720310.67577568046</v>
      </c>
    </row>
    <row r="6020" spans="1:18" x14ac:dyDescent="0.3">
      <c r="A6020" s="82">
        <v>5989</v>
      </c>
      <c r="B6020" s="94">
        <f t="shared" si="1305"/>
        <v>4.0793128746946234E-50</v>
      </c>
      <c r="C6020" s="179">
        <f t="shared" si="1306"/>
        <v>4.0701106474017822E-50</v>
      </c>
      <c r="D6020" s="166">
        <f t="shared" si="1307"/>
        <v>2.2558277767625785E-3</v>
      </c>
      <c r="E6020" s="167">
        <f t="shared" si="1317"/>
        <v>24.291375447755232</v>
      </c>
      <c r="F6020" s="168">
        <f t="shared" si="1318"/>
        <v>13.512408382807893</v>
      </c>
      <c r="G6020" s="168">
        <f t="shared" si="1308"/>
        <v>469583.5294883952</v>
      </c>
      <c r="H6020" s="168">
        <f t="shared" si="1309"/>
        <v>271310.33852408634</v>
      </c>
      <c r="I6020" s="169">
        <f t="shared" si="1310"/>
        <v>740893.8680124816</v>
      </c>
      <c r="J6020" s="169">
        <f t="shared" si="1312"/>
        <v>687388.2576105824</v>
      </c>
      <c r="K6020" s="95"/>
      <c r="L6020" s="265">
        <f t="shared" si="1311"/>
        <v>283999.18402935768</v>
      </c>
      <c r="M6020" s="265">
        <f>$G6020*NonHospFrac+theModel!$H6020*NonHospFrac</f>
        <v>456894.68398312386</v>
      </c>
      <c r="N6020" s="266">
        <f t="shared" si="1313"/>
        <v>740893.8680124816</v>
      </c>
      <c r="O6020" s="159"/>
      <c r="P6020" s="265">
        <f t="shared" si="1314"/>
        <v>263489.43175418524</v>
      </c>
      <c r="Q6020" s="265">
        <f t="shared" si="1315"/>
        <v>456893.12934144906</v>
      </c>
      <c r="R6020" s="266">
        <f t="shared" si="1316"/>
        <v>720382.56109563424</v>
      </c>
    </row>
    <row r="6021" spans="1:18" x14ac:dyDescent="0.3">
      <c r="A6021" s="82">
        <v>5990</v>
      </c>
      <c r="B6021" s="94">
        <f t="shared" si="1305"/>
        <v>4.0031094367122985E-50</v>
      </c>
      <c r="C6021" s="179">
        <f t="shared" si="1306"/>
        <v>3.9940791112515424E-50</v>
      </c>
      <c r="D6021" s="166">
        <f t="shared" si="1307"/>
        <v>2.2558277767625785E-3</v>
      </c>
      <c r="E6021" s="167">
        <f t="shared" si="1317"/>
        <v>24.291375447755232</v>
      </c>
      <c r="F6021" s="168">
        <f t="shared" si="1318"/>
        <v>13.514664210584655</v>
      </c>
      <c r="G6021" s="168">
        <f t="shared" si="1308"/>
        <v>469661.92406760855</v>
      </c>
      <c r="H6021" s="168">
        <f t="shared" si="1309"/>
        <v>271310.33852408634</v>
      </c>
      <c r="I6021" s="169">
        <f t="shared" si="1310"/>
        <v>740972.26259169495</v>
      </c>
      <c r="J6021" s="169">
        <f t="shared" si="1312"/>
        <v>687449.66840433143</v>
      </c>
      <c r="K6021" s="95"/>
      <c r="L6021" s="265">
        <f t="shared" si="1311"/>
        <v>284029.23421264323</v>
      </c>
      <c r="M6021" s="265">
        <f>$G6021*NonHospFrac+theModel!$H6021*NonHospFrac</f>
        <v>456943.02837905166</v>
      </c>
      <c r="N6021" s="266">
        <f t="shared" si="1313"/>
        <v>740972.26259169495</v>
      </c>
      <c r="O6021" s="159"/>
      <c r="P6021" s="265">
        <f t="shared" si="1314"/>
        <v>263512.97171863669</v>
      </c>
      <c r="Q6021" s="265">
        <f t="shared" si="1315"/>
        <v>456941.47373737686</v>
      </c>
      <c r="R6021" s="266">
        <f t="shared" si="1316"/>
        <v>720454.44545601355</v>
      </c>
    </row>
    <row r="6022" spans="1:18" x14ac:dyDescent="0.3">
      <c r="A6022" s="82">
        <v>5991</v>
      </c>
      <c r="B6022" s="94">
        <f t="shared" si="1305"/>
        <v>3.9283295139490059E-50</v>
      </c>
      <c r="C6022" s="179">
        <f t="shared" si="1306"/>
        <v>3.9194678791151636E-50</v>
      </c>
      <c r="D6022" s="166">
        <f t="shared" si="1307"/>
        <v>2.2558277767625785E-3</v>
      </c>
      <c r="E6022" s="167">
        <f t="shared" si="1317"/>
        <v>24.291375447755232</v>
      </c>
      <c r="F6022" s="168">
        <f t="shared" si="1318"/>
        <v>13.516920038361418</v>
      </c>
      <c r="G6022" s="168">
        <f t="shared" si="1308"/>
        <v>469740.31864682195</v>
      </c>
      <c r="H6022" s="168">
        <f t="shared" si="1309"/>
        <v>271310.33852408634</v>
      </c>
      <c r="I6022" s="169">
        <f t="shared" si="1310"/>
        <v>741050.65717090829</v>
      </c>
      <c r="J6022" s="169">
        <f t="shared" si="1312"/>
        <v>687511.07669485558</v>
      </c>
      <c r="K6022" s="95"/>
      <c r="L6022" s="265">
        <f t="shared" si="1311"/>
        <v>284059.28439592879</v>
      </c>
      <c r="M6022" s="265">
        <f>$G6022*NonHospFrac+theModel!$H6022*NonHospFrac</f>
        <v>456991.37277497945</v>
      </c>
      <c r="N6022" s="266">
        <f t="shared" si="1313"/>
        <v>741050.65717090829</v>
      </c>
      <c r="O6022" s="159"/>
      <c r="P6022" s="265">
        <f t="shared" si="1314"/>
        <v>263536.51072355284</v>
      </c>
      <c r="Q6022" s="265">
        <f t="shared" si="1315"/>
        <v>456989.81813330465</v>
      </c>
      <c r="R6022" s="266">
        <f t="shared" si="1316"/>
        <v>720526.32885685749</v>
      </c>
    </row>
    <row r="6023" spans="1:18" x14ac:dyDescent="0.3">
      <c r="A6023" s="82">
        <v>5992</v>
      </c>
      <c r="B6023" s="94">
        <f t="shared" si="1305"/>
        <v>3.8549465144866861E-50</v>
      </c>
      <c r="C6023" s="179">
        <f t="shared" si="1306"/>
        <v>3.8462504190613728E-50</v>
      </c>
      <c r="D6023" s="166">
        <f t="shared" si="1307"/>
        <v>2.2558277767625785E-3</v>
      </c>
      <c r="E6023" s="167">
        <f t="shared" si="1317"/>
        <v>24.291375447755232</v>
      </c>
      <c r="F6023" s="168">
        <f t="shared" si="1318"/>
        <v>13.51917586613818</v>
      </c>
      <c r="G6023" s="168">
        <f t="shared" si="1308"/>
        <v>469818.71322603541</v>
      </c>
      <c r="H6023" s="168">
        <f t="shared" si="1309"/>
        <v>271310.33852408634</v>
      </c>
      <c r="I6023" s="169">
        <f t="shared" si="1310"/>
        <v>741129.05175012175</v>
      </c>
      <c r="J6023" s="169">
        <f t="shared" si="1312"/>
        <v>687572.48248225707</v>
      </c>
      <c r="K6023" s="95"/>
      <c r="L6023" s="265">
        <f t="shared" si="1311"/>
        <v>284089.3345792144</v>
      </c>
      <c r="M6023" s="265">
        <f>$G6023*NonHospFrac+theModel!$H6023*NonHospFrac</f>
        <v>457039.71717090736</v>
      </c>
      <c r="N6023" s="266">
        <f t="shared" si="1313"/>
        <v>741129.05175012175</v>
      </c>
      <c r="O6023" s="159"/>
      <c r="P6023" s="265">
        <f t="shared" si="1314"/>
        <v>263560.04876897286</v>
      </c>
      <c r="Q6023" s="265">
        <f t="shared" si="1315"/>
        <v>457038.16252923256</v>
      </c>
      <c r="R6023" s="266">
        <f t="shared" si="1316"/>
        <v>720598.21129820542</v>
      </c>
    </row>
    <row r="6024" spans="1:18" x14ac:dyDescent="0.3">
      <c r="A6024" s="82">
        <v>5993</v>
      </c>
      <c r="B6024" s="94">
        <f t="shared" si="1305"/>
        <v>3.7829343431565182E-50</v>
      </c>
      <c r="C6024" s="179">
        <f t="shared" si="1306"/>
        <v>3.7744006947875566E-50</v>
      </c>
      <c r="D6024" s="166">
        <f t="shared" si="1307"/>
        <v>2.2558277767625785E-3</v>
      </c>
      <c r="E6024" s="167">
        <f t="shared" si="1317"/>
        <v>24.291375447755232</v>
      </c>
      <c r="F6024" s="168">
        <f t="shared" si="1318"/>
        <v>13.521431693914943</v>
      </c>
      <c r="G6024" s="168">
        <f t="shared" si="1308"/>
        <v>469897.10780524887</v>
      </c>
      <c r="H6024" s="168">
        <f t="shared" si="1309"/>
        <v>271310.33852408634</v>
      </c>
      <c r="I6024" s="169">
        <f t="shared" si="1310"/>
        <v>741207.44632933522</v>
      </c>
      <c r="J6024" s="169">
        <f t="shared" si="1312"/>
        <v>687633.88576663774</v>
      </c>
      <c r="K6024" s="95"/>
      <c r="L6024" s="265">
        <f t="shared" si="1311"/>
        <v>284119.38476249995</v>
      </c>
      <c r="M6024" s="265">
        <f>$G6024*NonHospFrac+theModel!$H6024*NonHospFrac</f>
        <v>457088.06156683521</v>
      </c>
      <c r="N6024" s="266">
        <f t="shared" si="1313"/>
        <v>741207.44632933522</v>
      </c>
      <c r="O6024" s="159"/>
      <c r="P6024" s="265">
        <f t="shared" si="1314"/>
        <v>263583.58585493581</v>
      </c>
      <c r="Q6024" s="265">
        <f t="shared" si="1315"/>
        <v>457086.50692516041</v>
      </c>
      <c r="R6024" s="266">
        <f t="shared" si="1316"/>
        <v>720670.09278009622</v>
      </c>
    </row>
    <row r="6025" spans="1:18" x14ac:dyDescent="0.3">
      <c r="A6025" s="82">
        <v>5994</v>
      </c>
      <c r="B6025" s="94">
        <f t="shared" si="1305"/>
        <v>3.7122673922594226E-50</v>
      </c>
      <c r="C6025" s="179">
        <f t="shared" si="1306"/>
        <v>3.7038931563611935E-50</v>
      </c>
      <c r="D6025" s="166">
        <f t="shared" si="1307"/>
        <v>2.2558277767625785E-3</v>
      </c>
      <c r="E6025" s="167">
        <f t="shared" si="1317"/>
        <v>24.291375447755232</v>
      </c>
      <c r="F6025" s="168">
        <f t="shared" si="1318"/>
        <v>13.523687521691706</v>
      </c>
      <c r="G6025" s="168">
        <f t="shared" si="1308"/>
        <v>469975.50238446222</v>
      </c>
      <c r="H6025" s="168">
        <f t="shared" si="1309"/>
        <v>271310.33852408634</v>
      </c>
      <c r="I6025" s="169">
        <f t="shared" si="1310"/>
        <v>741285.84090854856</v>
      </c>
      <c r="J6025" s="169">
        <f t="shared" si="1312"/>
        <v>687695.2865480996</v>
      </c>
      <c r="K6025" s="95"/>
      <c r="L6025" s="265">
        <f t="shared" si="1311"/>
        <v>284149.43494578556</v>
      </c>
      <c r="M6025" s="265">
        <f>$G6025*NonHospFrac+theModel!$H6025*NonHospFrac</f>
        <v>457136.405962763</v>
      </c>
      <c r="N6025" s="266">
        <f t="shared" si="1313"/>
        <v>741285.84090854856</v>
      </c>
      <c r="O6025" s="159"/>
      <c r="P6025" s="265">
        <f t="shared" si="1314"/>
        <v>263607.1219814808</v>
      </c>
      <c r="Q6025" s="265">
        <f t="shared" si="1315"/>
        <v>457134.85132108821</v>
      </c>
      <c r="R6025" s="266">
        <f t="shared" si="1316"/>
        <v>720741.97330256901</v>
      </c>
    </row>
    <row r="6026" spans="1:18" x14ac:dyDescent="0.3">
      <c r="A6026" s="82">
        <v>5995</v>
      </c>
      <c r="B6026" s="94">
        <f t="shared" si="1305"/>
        <v>3.6429205324598963E-50</v>
      </c>
      <c r="C6026" s="179">
        <f t="shared" si="1306"/>
        <v>3.6347027311342345E-50</v>
      </c>
      <c r="D6026" s="166">
        <f t="shared" si="1307"/>
        <v>2.2558277767625785E-3</v>
      </c>
      <c r="E6026" s="167">
        <f t="shared" si="1317"/>
        <v>24.291375447755232</v>
      </c>
      <c r="F6026" s="168">
        <f t="shared" si="1318"/>
        <v>13.525943349468468</v>
      </c>
      <c r="G6026" s="168">
        <f t="shared" si="1308"/>
        <v>470053.89696367568</v>
      </c>
      <c r="H6026" s="168">
        <f t="shared" si="1309"/>
        <v>271310.33852408634</v>
      </c>
      <c r="I6026" s="169">
        <f t="shared" si="1310"/>
        <v>741364.23548776202</v>
      </c>
      <c r="J6026" s="169">
        <f t="shared" si="1312"/>
        <v>687756.68482674484</v>
      </c>
      <c r="K6026" s="95"/>
      <c r="L6026" s="265">
        <f t="shared" si="1311"/>
        <v>284179.48512907117</v>
      </c>
      <c r="M6026" s="265">
        <f>$G6026*NonHospFrac+theModel!$H6026*NonHospFrac</f>
        <v>457184.75035869086</v>
      </c>
      <c r="N6026" s="266">
        <f t="shared" si="1313"/>
        <v>741364.23548776202</v>
      </c>
      <c r="O6026" s="159"/>
      <c r="P6026" s="265">
        <f t="shared" si="1314"/>
        <v>263630.65714864695</v>
      </c>
      <c r="Q6026" s="265">
        <f t="shared" si="1315"/>
        <v>457183.19571701606</v>
      </c>
      <c r="R6026" s="266">
        <f t="shared" si="1316"/>
        <v>720813.85286566301</v>
      </c>
    </row>
    <row r="6027" spans="1:18" x14ac:dyDescent="0.3">
      <c r="A6027" s="82">
        <v>5996</v>
      </c>
      <c r="B6027" s="94">
        <f t="shared" si="1305"/>
        <v>3.5748691038499672E-50</v>
      </c>
      <c r="C6027" s="179">
        <f t="shared" si="1306"/>
        <v>3.5668048148272119E-50</v>
      </c>
      <c r="D6027" s="166">
        <f t="shared" si="1307"/>
        <v>2.2558277767625785E-3</v>
      </c>
      <c r="E6027" s="167">
        <f t="shared" si="1317"/>
        <v>24.291375447755232</v>
      </c>
      <c r="F6027" s="168">
        <f t="shared" si="1318"/>
        <v>13.528199177245231</v>
      </c>
      <c r="G6027" s="168">
        <f t="shared" si="1308"/>
        <v>470132.29154288908</v>
      </c>
      <c r="H6027" s="168">
        <f t="shared" si="1309"/>
        <v>271310.33852408634</v>
      </c>
      <c r="I6027" s="169">
        <f t="shared" si="1310"/>
        <v>741442.63006697549</v>
      </c>
      <c r="J6027" s="169">
        <f t="shared" si="1312"/>
        <v>687818.08060267533</v>
      </c>
      <c r="K6027" s="95"/>
      <c r="L6027" s="265">
        <f t="shared" si="1311"/>
        <v>284209.53531235666</v>
      </c>
      <c r="M6027" s="265">
        <f>$G6027*NonHospFrac+theModel!$H6027*NonHospFrac</f>
        <v>457233.09475461871</v>
      </c>
      <c r="N6027" s="266">
        <f t="shared" si="1313"/>
        <v>741442.63006697537</v>
      </c>
      <c r="O6027" s="159"/>
      <c r="P6027" s="265">
        <f t="shared" si="1314"/>
        <v>263654.19135647325</v>
      </c>
      <c r="Q6027" s="265">
        <f t="shared" si="1315"/>
        <v>457231.54011294391</v>
      </c>
      <c r="R6027" s="266">
        <f t="shared" si="1316"/>
        <v>720885.73146941722</v>
      </c>
    </row>
    <row r="6028" spans="1:18" x14ac:dyDescent="0.3">
      <c r="A6028" s="82">
        <v>5997</v>
      </c>
      <c r="B6028" s="94">
        <f t="shared" si="1305"/>
        <v>3.5080889071800669E-50</v>
      </c>
      <c r="C6028" s="179">
        <f t="shared" si="1306"/>
        <v>3.5001752627798974E-50</v>
      </c>
      <c r="D6028" s="166">
        <f t="shared" si="1307"/>
        <v>2.2558277767625785E-3</v>
      </c>
      <c r="E6028" s="167">
        <f t="shared" si="1317"/>
        <v>24.291375447755232</v>
      </c>
      <c r="F6028" s="168">
        <f t="shared" si="1318"/>
        <v>13.530455005021993</v>
      </c>
      <c r="G6028" s="168">
        <f t="shared" si="1308"/>
        <v>470210.6861221026</v>
      </c>
      <c r="H6028" s="168">
        <f t="shared" si="1309"/>
        <v>271310.33852408634</v>
      </c>
      <c r="I6028" s="169">
        <f t="shared" si="1310"/>
        <v>741521.02464618895</v>
      </c>
      <c r="J6028" s="169">
        <f t="shared" si="1312"/>
        <v>687879.47387599316</v>
      </c>
      <c r="K6028" s="95"/>
      <c r="L6028" s="265">
        <f t="shared" si="1311"/>
        <v>284239.58549564233</v>
      </c>
      <c r="M6028" s="265">
        <f>$G6028*NonHospFrac+theModel!$H6028*NonHospFrac</f>
        <v>457281.43915054662</v>
      </c>
      <c r="N6028" s="266">
        <f t="shared" si="1313"/>
        <v>741521.02464618895</v>
      </c>
      <c r="O6028" s="159"/>
      <c r="P6028" s="265">
        <f t="shared" si="1314"/>
        <v>263677.72460499906</v>
      </c>
      <c r="Q6028" s="265">
        <f t="shared" si="1315"/>
        <v>457279.88450887182</v>
      </c>
      <c r="R6028" s="266">
        <f t="shared" si="1316"/>
        <v>720957.60911387089</v>
      </c>
    </row>
    <row r="6029" spans="1:18" x14ac:dyDescent="0.3">
      <c r="A6029" s="82">
        <v>5998</v>
      </c>
      <c r="B6029" s="94">
        <f t="shared" si="1305"/>
        <v>3.4425561952537745E-50</v>
      </c>
      <c r="C6029" s="179">
        <f t="shared" si="1306"/>
        <v>3.4347903813654548E-50</v>
      </c>
      <c r="D6029" s="166">
        <f t="shared" si="1307"/>
        <v>2.2558277767625785E-3</v>
      </c>
      <c r="E6029" s="167">
        <f t="shared" si="1317"/>
        <v>24.291375447755232</v>
      </c>
      <c r="F6029" s="168">
        <f t="shared" si="1318"/>
        <v>13.532710832798756</v>
      </c>
      <c r="G6029" s="168">
        <f t="shared" si="1308"/>
        <v>470289.08070131601</v>
      </c>
      <c r="H6029" s="168">
        <f t="shared" si="1309"/>
        <v>271310.33852408634</v>
      </c>
      <c r="I6029" s="169">
        <f t="shared" si="1310"/>
        <v>741599.41922540241</v>
      </c>
      <c r="J6029" s="169">
        <f t="shared" si="1312"/>
        <v>687940.86464680033</v>
      </c>
      <c r="K6029" s="95"/>
      <c r="L6029" s="265">
        <f t="shared" si="1311"/>
        <v>284269.63567892788</v>
      </c>
      <c r="M6029" s="265">
        <f>$G6029*NonHospFrac+theModel!$H6029*NonHospFrac</f>
        <v>457329.78354647441</v>
      </c>
      <c r="N6029" s="266">
        <f t="shared" si="1313"/>
        <v>741599.41922540229</v>
      </c>
      <c r="O6029" s="159"/>
      <c r="P6029" s="265">
        <f t="shared" si="1314"/>
        <v>263701.25689426326</v>
      </c>
      <c r="Q6029" s="265">
        <f t="shared" si="1315"/>
        <v>457328.22890479962</v>
      </c>
      <c r="R6029" s="266">
        <f t="shared" si="1316"/>
        <v>721029.48579906288</v>
      </c>
    </row>
    <row r="6030" spans="1:18" x14ac:dyDescent="0.3">
      <c r="A6030" s="82">
        <v>5999</v>
      </c>
      <c r="B6030" s="94">
        <f t="shared" si="1305"/>
        <v>3.378247664483007E-50</v>
      </c>
      <c r="C6030" s="179">
        <f t="shared" si="1306"/>
        <v>3.3706269195646831E-50</v>
      </c>
      <c r="D6030" s="166">
        <f t="shared" si="1307"/>
        <v>2.2558277767625785E-3</v>
      </c>
      <c r="E6030" s="167">
        <f t="shared" si="1317"/>
        <v>24.291375447755232</v>
      </c>
      <c r="F6030" s="168">
        <f t="shared" si="1318"/>
        <v>13.534966660575519</v>
      </c>
      <c r="G6030" s="168">
        <f t="shared" si="1308"/>
        <v>470367.47528052935</v>
      </c>
      <c r="H6030" s="168">
        <f t="shared" si="1309"/>
        <v>271310.33852408634</v>
      </c>
      <c r="I6030" s="169">
        <f t="shared" si="1310"/>
        <v>741677.81380461575</v>
      </c>
      <c r="J6030" s="169">
        <f t="shared" si="1312"/>
        <v>688002.25291519868</v>
      </c>
      <c r="K6030" s="95"/>
      <c r="L6030" s="265">
        <f t="shared" si="1311"/>
        <v>284299.68586221343</v>
      </c>
      <c r="M6030" s="265">
        <f>$G6030*NonHospFrac+theModel!$H6030*NonHospFrac</f>
        <v>457378.12794240221</v>
      </c>
      <c r="N6030" s="266">
        <f t="shared" si="1313"/>
        <v>741677.81380461564</v>
      </c>
      <c r="O6030" s="159"/>
      <c r="P6030" s="265">
        <f t="shared" si="1314"/>
        <v>263724.78822430503</v>
      </c>
      <c r="Q6030" s="265">
        <f t="shared" si="1315"/>
        <v>457376.57330072741</v>
      </c>
      <c r="R6030" s="266">
        <f t="shared" si="1316"/>
        <v>721101.36152503244</v>
      </c>
    </row>
    <row r="6031" spans="1:18" x14ac:dyDescent="0.3">
      <c r="A6031" s="82">
        <v>6000</v>
      </c>
      <c r="B6031" s="94">
        <f t="shared" si="1305"/>
        <v>3.3151404466017493E-50</v>
      </c>
      <c r="C6031" s="179">
        <f t="shared" si="1306"/>
        <v>3.307662060698436E-50</v>
      </c>
      <c r="D6031" s="166">
        <f t="shared" si="1307"/>
        <v>2.2558277767625785E-3</v>
      </c>
      <c r="E6031" s="167">
        <f t="shared" si="1317"/>
        <v>24.291375447755232</v>
      </c>
      <c r="F6031" s="168">
        <f t="shared" si="1318"/>
        <v>13.537222488352281</v>
      </c>
      <c r="G6031" s="168">
        <f t="shared" si="1308"/>
        <v>470445.86985974276</v>
      </c>
      <c r="H6031" s="168">
        <f t="shared" si="1309"/>
        <v>271310.33852408634</v>
      </c>
      <c r="I6031" s="169">
        <f t="shared" si="1310"/>
        <v>741756.2083838291</v>
      </c>
      <c r="J6031" s="169">
        <f t="shared" si="1312"/>
        <v>688063.63868129032</v>
      </c>
      <c r="K6031" s="95"/>
      <c r="L6031" s="265">
        <f t="shared" si="1311"/>
        <v>284329.73604549898</v>
      </c>
      <c r="M6031" s="265">
        <f>$G6031*NonHospFrac+theModel!$H6031*NonHospFrac</f>
        <v>457426.47233833006</v>
      </c>
      <c r="N6031" s="266">
        <f t="shared" si="1313"/>
        <v>741756.2083838291</v>
      </c>
      <c r="O6031" s="159"/>
      <c r="P6031" s="265">
        <f t="shared" si="1314"/>
        <v>263748.31859516347</v>
      </c>
      <c r="Q6031" s="265">
        <f t="shared" si="1315"/>
        <v>457424.91769665526</v>
      </c>
      <c r="R6031" s="266">
        <f t="shared" si="1316"/>
        <v>721173.23629181879</v>
      </c>
    </row>
    <row r="6032" spans="1:18" x14ac:dyDescent="0.3">
      <c r="A6032" s="82">
        <v>6001</v>
      </c>
      <c r="B6032" s="94">
        <f t="shared" si="1305"/>
        <v>3.2532121005333164E-50</v>
      </c>
      <c r="C6032" s="179">
        <f t="shared" si="1306"/>
        <v>3.2458734143132329E-50</v>
      </c>
      <c r="D6032" s="166">
        <f t="shared" si="1307"/>
        <v>2.2558277767625785E-3</v>
      </c>
      <c r="E6032" s="167">
        <f t="shared" si="1317"/>
        <v>24.291375447755232</v>
      </c>
      <c r="F6032" s="168">
        <f t="shared" si="1318"/>
        <v>13.539478316129044</v>
      </c>
      <c r="G6032" s="168">
        <f t="shared" si="1308"/>
        <v>470524.26443895628</v>
      </c>
      <c r="H6032" s="168">
        <f t="shared" si="1309"/>
        <v>271310.33852408634</v>
      </c>
      <c r="I6032" s="169">
        <f t="shared" si="1310"/>
        <v>741834.60296304268</v>
      </c>
      <c r="J6032" s="169">
        <f t="shared" si="1312"/>
        <v>688125.02194517758</v>
      </c>
      <c r="K6032" s="95"/>
      <c r="L6032" s="265">
        <f t="shared" si="1311"/>
        <v>284359.78622878459</v>
      </c>
      <c r="M6032" s="265">
        <f>$G6032*NonHospFrac+theModel!$H6032*NonHospFrac</f>
        <v>457474.81673425797</v>
      </c>
      <c r="N6032" s="266">
        <f t="shared" si="1313"/>
        <v>741834.60296304256</v>
      </c>
      <c r="O6032" s="159"/>
      <c r="P6032" s="265">
        <f t="shared" si="1314"/>
        <v>263771.8480068777</v>
      </c>
      <c r="Q6032" s="265">
        <f t="shared" si="1315"/>
        <v>457473.26209258317</v>
      </c>
      <c r="R6032" s="266">
        <f t="shared" si="1316"/>
        <v>721245.11009946093</v>
      </c>
    </row>
    <row r="6033" spans="1:18" x14ac:dyDescent="0.3">
      <c r="A6033" s="82">
        <v>6002</v>
      </c>
      <c r="B6033" s="94">
        <f t="shared" si="1305"/>
        <v>3.1924406044110154E-50</v>
      </c>
      <c r="C6033" s="179">
        <f t="shared" si="1306"/>
        <v>3.1852390082199201E-50</v>
      </c>
      <c r="D6033" s="166">
        <f t="shared" si="1307"/>
        <v>2.2558277767625785E-3</v>
      </c>
      <c r="E6033" s="167">
        <f t="shared" si="1317"/>
        <v>24.291375447755232</v>
      </c>
      <c r="F6033" s="168">
        <f t="shared" si="1318"/>
        <v>13.541734143905806</v>
      </c>
      <c r="G6033" s="168">
        <f t="shared" si="1308"/>
        <v>470602.65901816968</v>
      </c>
      <c r="H6033" s="168">
        <f t="shared" si="1309"/>
        <v>271310.33852408634</v>
      </c>
      <c r="I6033" s="169">
        <f t="shared" si="1310"/>
        <v>741912.99754225602</v>
      </c>
      <c r="J6033" s="169">
        <f t="shared" si="1312"/>
        <v>688186.40270696196</v>
      </c>
      <c r="K6033" s="95"/>
      <c r="L6033" s="265">
        <f t="shared" si="1311"/>
        <v>284389.8364120702</v>
      </c>
      <c r="M6033" s="265">
        <f>$G6033*NonHospFrac+theModel!$H6033*NonHospFrac</f>
        <v>457523.16113018582</v>
      </c>
      <c r="N6033" s="266">
        <f t="shared" si="1313"/>
        <v>741912.99754225602</v>
      </c>
      <c r="O6033" s="159"/>
      <c r="P6033" s="265">
        <f t="shared" si="1314"/>
        <v>263795.37645948678</v>
      </c>
      <c r="Q6033" s="265">
        <f t="shared" si="1315"/>
        <v>457521.60648851102</v>
      </c>
      <c r="R6033" s="266">
        <f t="shared" si="1316"/>
        <v>721316.98294799775</v>
      </c>
    </row>
    <row r="6034" spans="1:18" x14ac:dyDescent="0.3">
      <c r="A6034" s="82">
        <v>6003</v>
      </c>
      <c r="B6034" s="94">
        <f t="shared" si="1305"/>
        <v>3.1328043477463722E-50</v>
      </c>
      <c r="C6034" s="179">
        <f t="shared" si="1306"/>
        <v>3.1257372806795631E-50</v>
      </c>
      <c r="D6034" s="166">
        <f t="shared" si="1307"/>
        <v>2.2558277767625785E-3</v>
      </c>
      <c r="E6034" s="167">
        <f t="shared" si="1317"/>
        <v>24.291375447755232</v>
      </c>
      <c r="F6034" s="168">
        <f t="shared" si="1318"/>
        <v>13.543989971682569</v>
      </c>
      <c r="G6034" s="168">
        <f t="shared" si="1308"/>
        <v>470681.05359738303</v>
      </c>
      <c r="H6034" s="168">
        <f t="shared" si="1309"/>
        <v>271310.33852408634</v>
      </c>
      <c r="I6034" s="169">
        <f t="shared" si="1310"/>
        <v>741991.39212146937</v>
      </c>
      <c r="J6034" s="169">
        <f t="shared" si="1312"/>
        <v>688247.78096674557</v>
      </c>
      <c r="K6034" s="95"/>
      <c r="L6034" s="265">
        <f t="shared" si="1311"/>
        <v>284419.88659535575</v>
      </c>
      <c r="M6034" s="265">
        <f>$G6034*NonHospFrac+theModel!$H6034*NonHospFrac</f>
        <v>457571.50552611361</v>
      </c>
      <c r="N6034" s="266">
        <f t="shared" si="1313"/>
        <v>741991.39212146937</v>
      </c>
      <c r="O6034" s="159"/>
      <c r="P6034" s="265">
        <f t="shared" si="1314"/>
        <v>263818.90395302977</v>
      </c>
      <c r="Q6034" s="265">
        <f t="shared" si="1315"/>
        <v>457569.95088443882</v>
      </c>
      <c r="R6034" s="266">
        <f t="shared" si="1316"/>
        <v>721388.85483746859</v>
      </c>
    </row>
    <row r="6035" spans="1:18" x14ac:dyDescent="0.3">
      <c r="A6035" s="82">
        <v>6004</v>
      </c>
      <c r="B6035" s="94">
        <f t="shared" si="1305"/>
        <v>3.0742821237451196E-50</v>
      </c>
      <c r="C6035" s="179">
        <f t="shared" si="1306"/>
        <v>3.0673470727367708E-50</v>
      </c>
      <c r="D6035" s="166">
        <f t="shared" si="1307"/>
        <v>2.2558277767625785E-3</v>
      </c>
      <c r="E6035" s="167">
        <f t="shared" si="1317"/>
        <v>24.291375447755232</v>
      </c>
      <c r="F6035" s="168">
        <f t="shared" si="1318"/>
        <v>13.546245799459331</v>
      </c>
      <c r="G6035" s="168">
        <f t="shared" si="1308"/>
        <v>470759.44817659643</v>
      </c>
      <c r="H6035" s="168">
        <f t="shared" si="1309"/>
        <v>271310.33852408634</v>
      </c>
      <c r="I6035" s="169">
        <f t="shared" si="1310"/>
        <v>742069.78670068271</v>
      </c>
      <c r="J6035" s="169">
        <f t="shared" si="1312"/>
        <v>688309.15672463051</v>
      </c>
      <c r="K6035" s="95"/>
      <c r="L6035" s="265">
        <f t="shared" si="1311"/>
        <v>284449.93677864131</v>
      </c>
      <c r="M6035" s="265">
        <f>$G6035*NonHospFrac+theModel!$H6035*NonHospFrac</f>
        <v>457619.84992204141</v>
      </c>
      <c r="N6035" s="266">
        <f t="shared" si="1313"/>
        <v>742069.78670068271</v>
      </c>
      <c r="O6035" s="159"/>
      <c r="P6035" s="265">
        <f t="shared" si="1314"/>
        <v>263842.43048754579</v>
      </c>
      <c r="Q6035" s="265">
        <f t="shared" si="1315"/>
        <v>457618.29528036661</v>
      </c>
      <c r="R6035" s="266">
        <f t="shared" si="1316"/>
        <v>721460.72576791234</v>
      </c>
    </row>
    <row r="6036" spans="1:18" x14ac:dyDescent="0.3">
      <c r="A6036" s="82">
        <v>6005</v>
      </c>
      <c r="B6036" s="94">
        <f t="shared" si="1305"/>
        <v>3.0168531217652958E-50</v>
      </c>
      <c r="C6036" s="179">
        <f t="shared" si="1306"/>
        <v>3.0100476206948046E-50</v>
      </c>
      <c r="D6036" s="166">
        <f t="shared" si="1307"/>
        <v>2.2558277767625785E-3</v>
      </c>
      <c r="E6036" s="167">
        <f t="shared" si="1317"/>
        <v>24.291375447755232</v>
      </c>
      <c r="F6036" s="168">
        <f t="shared" si="1318"/>
        <v>13.548501627236094</v>
      </c>
      <c r="G6036" s="168">
        <f t="shared" si="1308"/>
        <v>470837.84275580995</v>
      </c>
      <c r="H6036" s="168">
        <f t="shared" si="1309"/>
        <v>271310.33852408634</v>
      </c>
      <c r="I6036" s="169">
        <f t="shared" si="1310"/>
        <v>742148.18127989629</v>
      </c>
      <c r="J6036" s="169">
        <f t="shared" si="1312"/>
        <v>688370.52998071897</v>
      </c>
      <c r="K6036" s="95"/>
      <c r="L6036" s="265">
        <f t="shared" si="1311"/>
        <v>284479.98696192692</v>
      </c>
      <c r="M6036" s="265">
        <f>$G6036*NonHospFrac+theModel!$H6036*NonHospFrac</f>
        <v>457668.19431796932</v>
      </c>
      <c r="N6036" s="266">
        <f t="shared" si="1313"/>
        <v>742148.18127989629</v>
      </c>
      <c r="O6036" s="159"/>
      <c r="P6036" s="265">
        <f t="shared" si="1314"/>
        <v>263865.956063074</v>
      </c>
      <c r="Q6036" s="265">
        <f t="shared" si="1315"/>
        <v>457666.63967629452</v>
      </c>
      <c r="R6036" s="266">
        <f t="shared" si="1316"/>
        <v>721532.59573936858</v>
      </c>
    </row>
    <row r="6037" spans="1:18" x14ac:dyDescent="0.3">
      <c r="A6037" s="82">
        <v>6006</v>
      </c>
      <c r="B6037" s="94">
        <f t="shared" si="1305"/>
        <v>2.9604969199176344E-50</v>
      </c>
      <c r="C6037" s="179">
        <f t="shared" si="1306"/>
        <v>2.9538185487326639E-50</v>
      </c>
      <c r="D6037" s="166">
        <f t="shared" si="1307"/>
        <v>2.2558277767625785E-3</v>
      </c>
      <c r="E6037" s="167">
        <f t="shared" si="1317"/>
        <v>24.291375447755232</v>
      </c>
      <c r="F6037" s="168">
        <f t="shared" si="1318"/>
        <v>13.550757455012857</v>
      </c>
      <c r="G6037" s="168">
        <f t="shared" si="1308"/>
        <v>470916.23733502335</v>
      </c>
      <c r="H6037" s="168">
        <f t="shared" si="1309"/>
        <v>271310.33852408634</v>
      </c>
      <c r="I6037" s="169">
        <f t="shared" si="1310"/>
        <v>742226.57585910964</v>
      </c>
      <c r="J6037" s="169">
        <f t="shared" si="1312"/>
        <v>688431.90073511249</v>
      </c>
      <c r="K6037" s="95"/>
      <c r="L6037" s="265">
        <f t="shared" si="1311"/>
        <v>284510.03714521253</v>
      </c>
      <c r="M6037" s="265">
        <f>$G6037*NonHospFrac+theModel!$H6037*NonHospFrac</f>
        <v>457716.53871389717</v>
      </c>
      <c r="N6037" s="266">
        <f t="shared" si="1313"/>
        <v>742226.57585910964</v>
      </c>
      <c r="O6037" s="159"/>
      <c r="P6037" s="265">
        <f t="shared" si="1314"/>
        <v>263889.48067965347</v>
      </c>
      <c r="Q6037" s="265">
        <f t="shared" si="1315"/>
        <v>457714.98407222237</v>
      </c>
      <c r="R6037" s="266">
        <f t="shared" si="1316"/>
        <v>721604.46475187584</v>
      </c>
    </row>
    <row r="6038" spans="1:18" x14ac:dyDescent="0.3">
      <c r="A6038" s="82">
        <v>6007</v>
      </c>
      <c r="B6038" s="94">
        <f t="shared" si="1305"/>
        <v>2.9051934778027991E-50</v>
      </c>
      <c r="C6038" s="179">
        <f t="shared" si="1306"/>
        <v>2.8986398616587022E-50</v>
      </c>
      <c r="D6038" s="166">
        <f t="shared" si="1307"/>
        <v>2.2558277767625785E-3</v>
      </c>
      <c r="E6038" s="167">
        <f t="shared" si="1317"/>
        <v>24.291375447755232</v>
      </c>
      <c r="F6038" s="168">
        <f t="shared" si="1318"/>
        <v>13.553013282789619</v>
      </c>
      <c r="G6038" s="168">
        <f t="shared" si="1308"/>
        <v>470994.6319142367</v>
      </c>
      <c r="H6038" s="168">
        <f t="shared" si="1309"/>
        <v>271310.33852408634</v>
      </c>
      <c r="I6038" s="169">
        <f t="shared" si="1310"/>
        <v>742304.97043832298</v>
      </c>
      <c r="J6038" s="169">
        <f t="shared" si="1312"/>
        <v>688493.26898791327</v>
      </c>
      <c r="K6038" s="95"/>
      <c r="L6038" s="265">
        <f t="shared" si="1311"/>
        <v>284540.08732849802</v>
      </c>
      <c r="M6038" s="265">
        <f>$G6038*NonHospFrac+theModel!$H6038*NonHospFrac</f>
        <v>457764.88310982496</v>
      </c>
      <c r="N6038" s="266">
        <f t="shared" si="1313"/>
        <v>742304.97043832298</v>
      </c>
      <c r="O6038" s="159"/>
      <c r="P6038" s="265">
        <f t="shared" si="1314"/>
        <v>263913.00433732313</v>
      </c>
      <c r="Q6038" s="265">
        <f t="shared" si="1315"/>
        <v>457763.32846815017</v>
      </c>
      <c r="R6038" s="266">
        <f t="shared" si="1316"/>
        <v>721676.33280547336</v>
      </c>
    </row>
    <row r="6039" spans="1:18" x14ac:dyDescent="0.3">
      <c r="A6039" s="82">
        <v>6008</v>
      </c>
      <c r="B6039" s="94">
        <f t="shared" si="1305"/>
        <v>2.8509231293856508E-50</v>
      </c>
      <c r="C6039" s="179">
        <f t="shared" si="1306"/>
        <v>2.8444919378009678E-50</v>
      </c>
      <c r="D6039" s="166">
        <f t="shared" si="1307"/>
        <v>2.2558277767625785E-3</v>
      </c>
      <c r="E6039" s="167">
        <f t="shared" si="1317"/>
        <v>24.291375447755232</v>
      </c>
      <c r="F6039" s="168">
        <f t="shared" si="1318"/>
        <v>13.555269110566382</v>
      </c>
      <c r="G6039" s="168">
        <f t="shared" si="1308"/>
        <v>471073.0264934501</v>
      </c>
      <c r="H6039" s="168">
        <f t="shared" si="1309"/>
        <v>271310.33852408634</v>
      </c>
      <c r="I6039" s="169">
        <f t="shared" si="1310"/>
        <v>742383.36501753645</v>
      </c>
      <c r="J6039" s="169">
        <f t="shared" si="1312"/>
        <v>688554.63473922329</v>
      </c>
      <c r="K6039" s="95"/>
      <c r="L6039" s="265">
        <f t="shared" si="1311"/>
        <v>284570.13751178363</v>
      </c>
      <c r="M6039" s="265">
        <f>$G6039*NonHospFrac+theModel!$H6039*NonHospFrac</f>
        <v>457813.22750575282</v>
      </c>
      <c r="N6039" s="266">
        <f t="shared" si="1313"/>
        <v>742383.36501753645</v>
      </c>
      <c r="O6039" s="159"/>
      <c r="P6039" s="265">
        <f t="shared" si="1314"/>
        <v>263936.52703612228</v>
      </c>
      <c r="Q6039" s="265">
        <f t="shared" si="1315"/>
        <v>457811.67286407802</v>
      </c>
      <c r="R6039" s="266">
        <f t="shared" si="1316"/>
        <v>721748.19990020036</v>
      </c>
    </row>
    <row r="6040" spans="1:18" x14ac:dyDescent="0.3">
      <c r="A6040" s="82">
        <v>6009</v>
      </c>
      <c r="B6040" s="94">
        <f t="shared" si="1305"/>
        <v>2.7976665760013312E-50</v>
      </c>
      <c r="C6040" s="179">
        <f t="shared" si="1306"/>
        <v>2.7913555220290669E-50</v>
      </c>
      <c r="D6040" s="166">
        <f t="shared" si="1307"/>
        <v>2.2558277767625785E-3</v>
      </c>
      <c r="E6040" s="167">
        <f t="shared" si="1317"/>
        <v>24.291375447755232</v>
      </c>
      <c r="F6040" s="168">
        <f t="shared" si="1318"/>
        <v>13.557524938343144</v>
      </c>
      <c r="G6040" s="168">
        <f t="shared" si="1308"/>
        <v>471151.42107266356</v>
      </c>
      <c r="H6040" s="168">
        <f t="shared" si="1309"/>
        <v>271310.33852408634</v>
      </c>
      <c r="I6040" s="169">
        <f t="shared" si="1310"/>
        <v>742461.75959674991</v>
      </c>
      <c r="J6040" s="169">
        <f t="shared" si="1312"/>
        <v>688615.99798914453</v>
      </c>
      <c r="K6040" s="95"/>
      <c r="L6040" s="265">
        <f t="shared" si="1311"/>
        <v>284600.18769506924</v>
      </c>
      <c r="M6040" s="265">
        <f>$G6040*NonHospFrac+theModel!$H6040*NonHospFrac</f>
        <v>457861.57190168067</v>
      </c>
      <c r="N6040" s="266">
        <f t="shared" si="1313"/>
        <v>742461.75959674991</v>
      </c>
      <c r="O6040" s="159"/>
      <c r="P6040" s="265">
        <f t="shared" si="1314"/>
        <v>263960.04877608991</v>
      </c>
      <c r="Q6040" s="265">
        <f t="shared" si="1315"/>
        <v>457860.01726000587</v>
      </c>
      <c r="R6040" s="266">
        <f t="shared" si="1316"/>
        <v>721820.06603609584</v>
      </c>
    </row>
    <row r="6041" spans="1:18" x14ac:dyDescent="0.3">
      <c r="A6041" s="82">
        <v>6010</v>
      </c>
      <c r="B6041" s="94">
        <f t="shared" si="1305"/>
        <v>2.7454048794930678E-50</v>
      </c>
      <c r="C6041" s="179">
        <f t="shared" si="1306"/>
        <v>2.7392117189074476E-50</v>
      </c>
      <c r="D6041" s="166">
        <f t="shared" si="1307"/>
        <v>2.2558277767625785E-3</v>
      </c>
      <c r="E6041" s="167">
        <f t="shared" si="1317"/>
        <v>24.291375447755232</v>
      </c>
      <c r="F6041" s="168">
        <f t="shared" si="1318"/>
        <v>13.559780766119907</v>
      </c>
      <c r="G6041" s="168">
        <f t="shared" si="1308"/>
        <v>471229.81565187703</v>
      </c>
      <c r="H6041" s="168">
        <f t="shared" si="1309"/>
        <v>271310.33852408634</v>
      </c>
      <c r="I6041" s="169">
        <f t="shared" si="1310"/>
        <v>742540.15417596337</v>
      </c>
      <c r="J6041" s="169">
        <f t="shared" si="1312"/>
        <v>688677.35873777885</v>
      </c>
      <c r="K6041" s="95"/>
      <c r="L6041" s="265">
        <f t="shared" si="1311"/>
        <v>284630.23787835485</v>
      </c>
      <c r="M6041" s="265">
        <f>$G6041*NonHospFrac+theModel!$H6041*NonHospFrac</f>
        <v>457909.91629760852</v>
      </c>
      <c r="N6041" s="266">
        <f t="shared" si="1313"/>
        <v>742540.15417596337</v>
      </c>
      <c r="O6041" s="159"/>
      <c r="P6041" s="265">
        <f t="shared" si="1314"/>
        <v>263983.56955726515</v>
      </c>
      <c r="Q6041" s="265">
        <f t="shared" si="1315"/>
        <v>457908.36165593372</v>
      </c>
      <c r="R6041" s="266">
        <f t="shared" si="1316"/>
        <v>721891.93121319893</v>
      </c>
    </row>
    <row r="6042" spans="1:18" x14ac:dyDescent="0.3">
      <c r="A6042" s="82">
        <v>6011</v>
      </c>
      <c r="B6042" s="94">
        <f t="shared" si="1305"/>
        <v>2.6941194554775138E-50</v>
      </c>
      <c r="C6042" s="179">
        <f t="shared" si="1306"/>
        <v>2.688041985975931E-50</v>
      </c>
      <c r="D6042" s="166">
        <f t="shared" si="1307"/>
        <v>2.2558277767625785E-3</v>
      </c>
      <c r="E6042" s="167">
        <f t="shared" si="1317"/>
        <v>24.291375447755232</v>
      </c>
      <c r="F6042" s="168">
        <f t="shared" si="1318"/>
        <v>13.56203659389667</v>
      </c>
      <c r="G6042" s="168">
        <f t="shared" si="1308"/>
        <v>471308.21023109037</v>
      </c>
      <c r="H6042" s="168">
        <f t="shared" si="1309"/>
        <v>271310.33852408634</v>
      </c>
      <c r="I6042" s="169">
        <f t="shared" si="1310"/>
        <v>742618.54875517671</v>
      </c>
      <c r="J6042" s="169">
        <f t="shared" si="1312"/>
        <v>688738.71698522812</v>
      </c>
      <c r="K6042" s="95"/>
      <c r="L6042" s="265">
        <f t="shared" si="1311"/>
        <v>284660.28806164034</v>
      </c>
      <c r="M6042" s="265">
        <f>$G6042*NonHospFrac+theModel!$H6042*NonHospFrac</f>
        <v>457958.26069353631</v>
      </c>
      <c r="N6042" s="266">
        <f t="shared" si="1313"/>
        <v>742618.5487551766</v>
      </c>
      <c r="O6042" s="159"/>
      <c r="P6042" s="265">
        <f t="shared" si="1314"/>
        <v>264007.08937968692</v>
      </c>
      <c r="Q6042" s="265">
        <f t="shared" si="1315"/>
        <v>457956.70605186152</v>
      </c>
      <c r="R6042" s="266">
        <f t="shared" si="1316"/>
        <v>721963.7954315485</v>
      </c>
    </row>
    <row r="6043" spans="1:18" x14ac:dyDescent="0.3">
      <c r="A6043" s="82">
        <v>6012</v>
      </c>
      <c r="B6043" s="94">
        <f t="shared" si="1305"/>
        <v>2.6437920667361378E-50</v>
      </c>
      <c r="C6043" s="179">
        <f t="shared" si="1306"/>
        <v>2.6378281271560097E-50</v>
      </c>
      <c r="D6043" s="166">
        <f t="shared" si="1307"/>
        <v>2.2558277767625785E-3</v>
      </c>
      <c r="E6043" s="167">
        <f t="shared" si="1317"/>
        <v>24.291375447755232</v>
      </c>
      <c r="F6043" s="168">
        <f t="shared" si="1318"/>
        <v>13.564292421673432</v>
      </c>
      <c r="G6043" s="168">
        <f t="shared" si="1308"/>
        <v>471386.60481030383</v>
      </c>
      <c r="H6043" s="168">
        <f t="shared" si="1309"/>
        <v>271310.33852408634</v>
      </c>
      <c r="I6043" s="169">
        <f t="shared" si="1310"/>
        <v>742696.94333439018</v>
      </c>
      <c r="J6043" s="169">
        <f t="shared" si="1312"/>
        <v>688800.07273159456</v>
      </c>
      <c r="K6043" s="95"/>
      <c r="L6043" s="265">
        <f t="shared" si="1311"/>
        <v>284690.33824492595</v>
      </c>
      <c r="M6043" s="265">
        <f>$G6043*NonHospFrac+theModel!$H6043*NonHospFrac</f>
        <v>458006.60508946417</v>
      </c>
      <c r="N6043" s="266">
        <f t="shared" si="1313"/>
        <v>742696.94333439018</v>
      </c>
      <c r="O6043" s="159"/>
      <c r="P6043" s="265">
        <f t="shared" si="1314"/>
        <v>264030.60824339453</v>
      </c>
      <c r="Q6043" s="265">
        <f t="shared" si="1315"/>
        <v>458005.05044778937</v>
      </c>
      <c r="R6043" s="266">
        <f t="shared" si="1316"/>
        <v>722035.6586911839</v>
      </c>
    </row>
    <row r="6044" spans="1:18" x14ac:dyDescent="0.3">
      <c r="A6044" s="82">
        <v>6013</v>
      </c>
      <c r="B6044" s="94">
        <f t="shared" si="1305"/>
        <v>2.5944048167300269E-50</v>
      </c>
      <c r="C6044" s="179">
        <f t="shared" si="1306"/>
        <v>2.5885522862802806E-50</v>
      </c>
      <c r="D6044" s="166">
        <f t="shared" si="1307"/>
        <v>2.2558277767625785E-3</v>
      </c>
      <c r="E6044" s="167">
        <f t="shared" si="1317"/>
        <v>24.291375447755232</v>
      </c>
      <c r="F6044" s="168">
        <f t="shared" si="1318"/>
        <v>13.566548249450195</v>
      </c>
      <c r="G6044" s="168">
        <f t="shared" si="1308"/>
        <v>471464.99938951724</v>
      </c>
      <c r="H6044" s="168">
        <f t="shared" si="1309"/>
        <v>271310.33852408634</v>
      </c>
      <c r="I6044" s="169">
        <f t="shared" si="1310"/>
        <v>742775.33791360352</v>
      </c>
      <c r="J6044" s="169">
        <f t="shared" si="1312"/>
        <v>688861.4259769799</v>
      </c>
      <c r="K6044" s="95"/>
      <c r="L6044" s="265">
        <f t="shared" si="1311"/>
        <v>284720.38842821156</v>
      </c>
      <c r="M6044" s="265">
        <f>$G6044*NonHospFrac+theModel!$H6044*NonHospFrac</f>
        <v>458054.94948539202</v>
      </c>
      <c r="N6044" s="266">
        <f t="shared" si="1313"/>
        <v>742775.33791360352</v>
      </c>
      <c r="O6044" s="159"/>
      <c r="P6044" s="265">
        <f t="shared" si="1314"/>
        <v>264054.12614842696</v>
      </c>
      <c r="Q6044" s="265">
        <f t="shared" si="1315"/>
        <v>458053.39484371722</v>
      </c>
      <c r="R6044" s="266">
        <f t="shared" si="1316"/>
        <v>722107.52099214424</v>
      </c>
    </row>
    <row r="6045" spans="1:18" x14ac:dyDescent="0.3">
      <c r="A6045" s="82">
        <v>6014</v>
      </c>
      <c r="B6045" s="94">
        <f t="shared" si="1305"/>
        <v>2.5459401432358339E-50</v>
      </c>
      <c r="C6045" s="179">
        <f t="shared" si="1306"/>
        <v>2.5401969407427475E-50</v>
      </c>
      <c r="D6045" s="166">
        <f t="shared" si="1307"/>
        <v>2.2558277767625785E-3</v>
      </c>
      <c r="E6045" s="167">
        <f t="shared" si="1317"/>
        <v>24.291375447755232</v>
      </c>
      <c r="F6045" s="168">
        <f t="shared" si="1318"/>
        <v>13.568804077226957</v>
      </c>
      <c r="G6045" s="168">
        <f t="shared" si="1308"/>
        <v>471543.39396873076</v>
      </c>
      <c r="H6045" s="168">
        <f t="shared" si="1309"/>
        <v>271310.33852408634</v>
      </c>
      <c r="I6045" s="169">
        <f t="shared" si="1310"/>
        <v>742853.7324928171</v>
      </c>
      <c r="J6045" s="169">
        <f t="shared" si="1312"/>
        <v>688922.77672148636</v>
      </c>
      <c r="K6045" s="95"/>
      <c r="L6045" s="265">
        <f t="shared" si="1311"/>
        <v>284750.43861149717</v>
      </c>
      <c r="M6045" s="265">
        <f>$G6045*NonHospFrac+theModel!$H6045*NonHospFrac</f>
        <v>458103.29388131993</v>
      </c>
      <c r="N6045" s="266">
        <f t="shared" si="1313"/>
        <v>742853.7324928171</v>
      </c>
      <c r="O6045" s="159"/>
      <c r="P6045" s="265">
        <f t="shared" si="1314"/>
        <v>264077.64309482329</v>
      </c>
      <c r="Q6045" s="265">
        <f t="shared" si="1315"/>
        <v>458101.73923964513</v>
      </c>
      <c r="R6045" s="266">
        <f t="shared" si="1316"/>
        <v>722179.38233446842</v>
      </c>
    </row>
    <row r="6046" spans="1:18" x14ac:dyDescent="0.3">
      <c r="A6046" s="82">
        <v>6015</v>
      </c>
      <c r="B6046" s="94">
        <f t="shared" si="1305"/>
        <v>2.4983808121006094E-50</v>
      </c>
      <c r="C6046" s="179">
        <f t="shared" si="1306"/>
        <v>2.4927448952677422E-50</v>
      </c>
      <c r="D6046" s="166">
        <f t="shared" si="1307"/>
        <v>2.2558277767625785E-3</v>
      </c>
      <c r="E6046" s="167">
        <f t="shared" si="1317"/>
        <v>24.291375447755232</v>
      </c>
      <c r="F6046" s="168">
        <f t="shared" si="1318"/>
        <v>13.57105990500372</v>
      </c>
      <c r="G6046" s="168">
        <f t="shared" si="1308"/>
        <v>471621.78854794416</v>
      </c>
      <c r="H6046" s="168">
        <f t="shared" si="1309"/>
        <v>271310.33852408634</v>
      </c>
      <c r="I6046" s="169">
        <f t="shared" si="1310"/>
        <v>742932.12707203045</v>
      </c>
      <c r="J6046" s="169">
        <f t="shared" si="1312"/>
        <v>688984.12496521557</v>
      </c>
      <c r="K6046" s="95"/>
      <c r="L6046" s="265">
        <f t="shared" si="1311"/>
        <v>284780.48879478272</v>
      </c>
      <c r="M6046" s="265">
        <f>$G6046*NonHospFrac+theModel!$H6046*NonHospFrac</f>
        <v>458151.63827724778</v>
      </c>
      <c r="N6046" s="266">
        <f t="shared" si="1313"/>
        <v>742932.12707203045</v>
      </c>
      <c r="O6046" s="159"/>
      <c r="P6046" s="265">
        <f t="shared" si="1314"/>
        <v>264101.15908262256</v>
      </c>
      <c r="Q6046" s="265">
        <f t="shared" si="1315"/>
        <v>458150.08363557298</v>
      </c>
      <c r="R6046" s="266">
        <f t="shared" si="1316"/>
        <v>722251.24271819554</v>
      </c>
    </row>
    <row r="6047" spans="1:18" x14ac:dyDescent="0.3">
      <c r="A6047" s="82">
        <v>6016</v>
      </c>
      <c r="B6047" s="94">
        <f t="shared" ref="B6047:B6110" si="1319">Constant*EXP(PowerTerm*(A6047)/7)</f>
        <v>2.4517099111132975E-50</v>
      </c>
      <c r="C6047" s="179">
        <f t="shared" ref="C6047:C6110" si="1320">(1-theFloor)*B6047</f>
        <v>2.4461792757952442E-50</v>
      </c>
      <c r="D6047" s="166">
        <f t="shared" ref="D6047:D6110" si="1321">theFloor</f>
        <v>2.2558277767625785E-3</v>
      </c>
      <c r="E6047" s="167">
        <f t="shared" si="1317"/>
        <v>24.291375447755232</v>
      </c>
      <c r="F6047" s="168">
        <f t="shared" si="1318"/>
        <v>13.573315732780483</v>
      </c>
      <c r="G6047" s="168">
        <f t="shared" ref="G6047:G6110" si="1322">$B$22*F6047*totInfected/365.25</f>
        <v>471700.18312715751</v>
      </c>
      <c r="H6047" s="168">
        <f t="shared" ref="H6047:H6110" si="1323">lostQALYs_Injured*E6047*totInfected/365.25</f>
        <v>271310.33852408634</v>
      </c>
      <c r="I6047" s="169">
        <f t="shared" ref="I6047:I6110" si="1324">H6047+G6047</f>
        <v>743010.52165124379</v>
      </c>
      <c r="J6047" s="169">
        <f t="shared" si="1312"/>
        <v>689045.47070826951</v>
      </c>
      <c r="K6047" s="95"/>
      <c r="L6047" s="265">
        <f t="shared" ref="L6047:L6110" si="1325">$G6047*HospFrac+$H6047*HospFrac</f>
        <v>284810.53897806827</v>
      </c>
      <c r="M6047" s="265">
        <f>$G6047*NonHospFrac+theModel!$H6047*NonHospFrac</f>
        <v>458199.98267317557</v>
      </c>
      <c r="N6047" s="266">
        <f t="shared" si="1313"/>
        <v>743010.52165124379</v>
      </c>
      <c r="O6047" s="159"/>
      <c r="P6047" s="265">
        <f t="shared" si="1314"/>
        <v>264124.67411186383</v>
      </c>
      <c r="Q6047" s="265">
        <f t="shared" si="1315"/>
        <v>458198.42803150078</v>
      </c>
      <c r="R6047" s="266">
        <f t="shared" si="1316"/>
        <v>722323.10214336461</v>
      </c>
    </row>
    <row r="6048" spans="1:18" x14ac:dyDescent="0.3">
      <c r="A6048" s="82">
        <v>6017</v>
      </c>
      <c r="B6048" s="94">
        <f t="shared" si="1319"/>
        <v>2.4059108439907101E-50</v>
      </c>
      <c r="C6048" s="179">
        <f t="shared" si="1320"/>
        <v>2.4004835234804216E-50</v>
      </c>
      <c r="D6048" s="166">
        <f t="shared" si="1321"/>
        <v>2.2558277767625785E-3</v>
      </c>
      <c r="E6048" s="167">
        <f t="shared" si="1317"/>
        <v>24.291375447755232</v>
      </c>
      <c r="F6048" s="168">
        <f t="shared" si="1318"/>
        <v>13.575571560557245</v>
      </c>
      <c r="G6048" s="168">
        <f t="shared" si="1322"/>
        <v>471778.57770637091</v>
      </c>
      <c r="H6048" s="168">
        <f t="shared" si="1323"/>
        <v>271310.33852408634</v>
      </c>
      <c r="I6048" s="169">
        <f t="shared" si="1324"/>
        <v>743088.91623045725</v>
      </c>
      <c r="J6048" s="169">
        <f t="shared" ref="J6048:J6111" si="1326">J6047+(I6048-I6047)/(1+discountDaily)^A6048</f>
        <v>689106.81395075028</v>
      </c>
      <c r="K6048" s="95"/>
      <c r="L6048" s="265">
        <f t="shared" si="1325"/>
        <v>284840.58916135388</v>
      </c>
      <c r="M6048" s="265">
        <f>$G6048*NonHospFrac+theModel!$H6048*NonHospFrac</f>
        <v>458248.32706910337</v>
      </c>
      <c r="N6048" s="266">
        <f t="shared" ref="N6048:N6111" si="1327">L6048+M6048</f>
        <v>743088.91623045725</v>
      </c>
      <c r="O6048" s="159"/>
      <c r="P6048" s="265">
        <f t="shared" ref="P6048:P6111" si="1328">P6047+(L6048-L6047)/(1+discountDaily)^A6048</f>
        <v>264148.18818258628</v>
      </c>
      <c r="Q6048" s="265">
        <f t="shared" ref="Q6048:Q6111" si="1329">Q6047+(M6048-M6047)/(1+discountDaily)^B6048</f>
        <v>458246.77242742857</v>
      </c>
      <c r="R6048" s="266">
        <f t="shared" ref="R6048:R6111" si="1330">P6048+Q6048</f>
        <v>722394.96061001485</v>
      </c>
    </row>
    <row r="6049" spans="1:18" x14ac:dyDescent="0.3">
      <c r="A6049" s="82">
        <v>6018</v>
      </c>
      <c r="B6049" s="94">
        <f t="shared" si="1319"/>
        <v>2.3609673244758518E-50</v>
      </c>
      <c r="C6049" s="179">
        <f t="shared" si="1320"/>
        <v>2.3556413888052703E-50</v>
      </c>
      <c r="D6049" s="166">
        <f t="shared" si="1321"/>
        <v>2.2558277767625785E-3</v>
      </c>
      <c r="E6049" s="167">
        <f t="shared" ref="E6049:E6112" si="1331">C6049+E6048</f>
        <v>24.291375447755232</v>
      </c>
      <c r="F6049" s="168">
        <f t="shared" ref="F6049:F6112" si="1332">D6049+F6048</f>
        <v>13.577827388334008</v>
      </c>
      <c r="G6049" s="168">
        <f t="shared" si="1322"/>
        <v>471856.97228558443</v>
      </c>
      <c r="H6049" s="168">
        <f t="shared" si="1323"/>
        <v>271310.33852408634</v>
      </c>
      <c r="I6049" s="169">
        <f t="shared" si="1324"/>
        <v>743167.31080967071</v>
      </c>
      <c r="J6049" s="169">
        <f t="shared" si="1326"/>
        <v>689168.15469275974</v>
      </c>
      <c r="K6049" s="95"/>
      <c r="L6049" s="265">
        <f t="shared" si="1325"/>
        <v>284870.63934463949</v>
      </c>
      <c r="M6049" s="265">
        <f>$G6049*NonHospFrac+theModel!$H6049*NonHospFrac</f>
        <v>458296.67146503128</v>
      </c>
      <c r="N6049" s="266">
        <f t="shared" si="1327"/>
        <v>743167.31080967071</v>
      </c>
      <c r="O6049" s="159"/>
      <c r="P6049" s="265">
        <f t="shared" si="1328"/>
        <v>264171.7012948289</v>
      </c>
      <c r="Q6049" s="265">
        <f t="shared" si="1329"/>
        <v>458295.11682335648</v>
      </c>
      <c r="R6049" s="266">
        <f t="shared" si="1330"/>
        <v>722466.81811818539</v>
      </c>
    </row>
    <row r="6050" spans="1:18" x14ac:dyDescent="0.3">
      <c r="A6050" s="82">
        <v>6019</v>
      </c>
      <c r="B6050" s="94">
        <f t="shared" si="1319"/>
        <v>2.3168633705464882E-50</v>
      </c>
      <c r="C6050" s="179">
        <f t="shared" si="1320"/>
        <v>2.3116369258002456E-50</v>
      </c>
      <c r="D6050" s="166">
        <f t="shared" si="1321"/>
        <v>2.2558277767625785E-3</v>
      </c>
      <c r="E6050" s="167">
        <f t="shared" si="1331"/>
        <v>24.291375447755232</v>
      </c>
      <c r="F6050" s="168">
        <f t="shared" si="1332"/>
        <v>13.58008321611077</v>
      </c>
      <c r="G6050" s="168">
        <f t="shared" si="1322"/>
        <v>471935.36686479783</v>
      </c>
      <c r="H6050" s="168">
        <f t="shared" si="1323"/>
        <v>271310.33852408634</v>
      </c>
      <c r="I6050" s="169">
        <f t="shared" si="1324"/>
        <v>743245.70538888418</v>
      </c>
      <c r="J6050" s="169">
        <f t="shared" si="1326"/>
        <v>689229.49293439987</v>
      </c>
      <c r="K6050" s="95"/>
      <c r="L6050" s="265">
        <f t="shared" si="1325"/>
        <v>284900.68952792505</v>
      </c>
      <c r="M6050" s="265">
        <f>$G6050*NonHospFrac+theModel!$H6050*NonHospFrac</f>
        <v>458345.01586095913</v>
      </c>
      <c r="N6050" s="266">
        <f t="shared" si="1327"/>
        <v>743245.70538888418</v>
      </c>
      <c r="O6050" s="159"/>
      <c r="P6050" s="265">
        <f t="shared" si="1328"/>
        <v>264195.21344863076</v>
      </c>
      <c r="Q6050" s="265">
        <f t="shared" si="1329"/>
        <v>458343.46121928433</v>
      </c>
      <c r="R6050" s="266">
        <f t="shared" si="1330"/>
        <v>722538.6746679151</v>
      </c>
    </row>
    <row r="6051" spans="1:18" x14ac:dyDescent="0.3">
      <c r="A6051" s="82">
        <v>6020</v>
      </c>
      <c r="B6051" s="94">
        <f t="shared" si="1319"/>
        <v>2.2735832987319315E-50</v>
      </c>
      <c r="C6051" s="179">
        <f t="shared" si="1320"/>
        <v>2.2684544863738683E-50</v>
      </c>
      <c r="D6051" s="166">
        <f t="shared" si="1321"/>
        <v>2.2558277767625785E-3</v>
      </c>
      <c r="E6051" s="167">
        <f t="shared" si="1331"/>
        <v>24.291375447755232</v>
      </c>
      <c r="F6051" s="168">
        <f t="shared" si="1332"/>
        <v>13.582339043887533</v>
      </c>
      <c r="G6051" s="168">
        <f t="shared" si="1322"/>
        <v>472013.76144401118</v>
      </c>
      <c r="H6051" s="168">
        <f t="shared" si="1323"/>
        <v>271310.33852408634</v>
      </c>
      <c r="I6051" s="169">
        <f t="shared" si="1324"/>
        <v>743324.09996809752</v>
      </c>
      <c r="J6051" s="169">
        <f t="shared" si="1326"/>
        <v>689290.82867577241</v>
      </c>
      <c r="K6051" s="95"/>
      <c r="L6051" s="265">
        <f t="shared" si="1325"/>
        <v>284930.7397112106</v>
      </c>
      <c r="M6051" s="265">
        <f>$G6051*NonHospFrac+theModel!$H6051*NonHospFrac</f>
        <v>458393.36025688692</v>
      </c>
      <c r="N6051" s="266">
        <f t="shared" si="1327"/>
        <v>743324.09996809752</v>
      </c>
      <c r="O6051" s="159"/>
      <c r="P6051" s="265">
        <f t="shared" si="1328"/>
        <v>264218.72464403091</v>
      </c>
      <c r="Q6051" s="265">
        <f t="shared" si="1329"/>
        <v>458391.80561521213</v>
      </c>
      <c r="R6051" s="266">
        <f t="shared" si="1330"/>
        <v>722610.53025924298</v>
      </c>
    </row>
    <row r="6052" spans="1:18" x14ac:dyDescent="0.3">
      <c r="A6052" s="82">
        <v>6021</v>
      </c>
      <c r="B6052" s="94">
        <f t="shared" si="1319"/>
        <v>2.2311117185358015E-50</v>
      </c>
      <c r="C6052" s="179">
        <f t="shared" si="1320"/>
        <v>2.226078714748068E-50</v>
      </c>
      <c r="D6052" s="166">
        <f t="shared" si="1321"/>
        <v>2.2558277767625785E-3</v>
      </c>
      <c r="E6052" s="167">
        <f t="shared" si="1331"/>
        <v>24.291375447755232</v>
      </c>
      <c r="F6052" s="168">
        <f t="shared" si="1332"/>
        <v>13.584594871664295</v>
      </c>
      <c r="G6052" s="168">
        <f t="shared" si="1322"/>
        <v>472092.15602322458</v>
      </c>
      <c r="H6052" s="168">
        <f t="shared" si="1323"/>
        <v>271310.33852408634</v>
      </c>
      <c r="I6052" s="169">
        <f t="shared" si="1324"/>
        <v>743402.49454731098</v>
      </c>
      <c r="J6052" s="169">
        <f t="shared" si="1326"/>
        <v>689352.16191697947</v>
      </c>
      <c r="K6052" s="95"/>
      <c r="L6052" s="265">
        <f t="shared" si="1325"/>
        <v>284960.78989449615</v>
      </c>
      <c r="M6052" s="265">
        <f>$G6052*NonHospFrac+theModel!$H6052*NonHospFrac</f>
        <v>458441.70465281472</v>
      </c>
      <c r="N6052" s="266">
        <f t="shared" si="1327"/>
        <v>743402.49454731087</v>
      </c>
      <c r="O6052" s="159"/>
      <c r="P6052" s="265">
        <f t="shared" si="1328"/>
        <v>264242.23488106846</v>
      </c>
      <c r="Q6052" s="265">
        <f t="shared" si="1329"/>
        <v>458440.15001113992</v>
      </c>
      <c r="R6052" s="266">
        <f t="shared" si="1330"/>
        <v>722682.38489220839</v>
      </c>
    </row>
    <row r="6053" spans="1:18" x14ac:dyDescent="0.3">
      <c r="A6053" s="82">
        <v>6022</v>
      </c>
      <c r="B6053" s="94">
        <f t="shared" si="1319"/>
        <v>2.1894335269634812E-50</v>
      </c>
      <c r="C6053" s="179">
        <f t="shared" si="1320"/>
        <v>2.1844945419979817E-50</v>
      </c>
      <c r="D6053" s="166">
        <f t="shared" si="1321"/>
        <v>2.2558277767625785E-3</v>
      </c>
      <c r="E6053" s="167">
        <f t="shared" si="1331"/>
        <v>24.291375447755232</v>
      </c>
      <c r="F6053" s="168">
        <f t="shared" si="1332"/>
        <v>13.586850699441058</v>
      </c>
      <c r="G6053" s="168">
        <f t="shared" si="1322"/>
        <v>472170.5506024381</v>
      </c>
      <c r="H6053" s="168">
        <f t="shared" si="1323"/>
        <v>271310.33852408634</v>
      </c>
      <c r="I6053" s="169">
        <f t="shared" si="1324"/>
        <v>743480.88912652445</v>
      </c>
      <c r="J6053" s="169">
        <f t="shared" si="1326"/>
        <v>689413.49265812291</v>
      </c>
      <c r="K6053" s="95"/>
      <c r="L6053" s="265">
        <f t="shared" si="1325"/>
        <v>284990.84007778176</v>
      </c>
      <c r="M6053" s="265">
        <f>$G6053*NonHospFrac+theModel!$H6053*NonHospFrac</f>
        <v>458490.04904874263</v>
      </c>
      <c r="N6053" s="266">
        <f t="shared" si="1327"/>
        <v>743480.88912652433</v>
      </c>
      <c r="O6053" s="159"/>
      <c r="P6053" s="265">
        <f t="shared" si="1328"/>
        <v>264265.74415978254</v>
      </c>
      <c r="Q6053" s="265">
        <f t="shared" si="1329"/>
        <v>458488.49440706783</v>
      </c>
      <c r="R6053" s="266">
        <f t="shared" si="1330"/>
        <v>722754.23856685031</v>
      </c>
    </row>
    <row r="6054" spans="1:18" x14ac:dyDescent="0.3">
      <c r="A6054" s="82">
        <v>6023</v>
      </c>
      <c r="B6054" s="94">
        <f t="shared" si="1319"/>
        <v>2.1485339031509781E-50</v>
      </c>
      <c r="C6054" s="179">
        <f t="shared" si="1320"/>
        <v>2.1436871806929338E-50</v>
      </c>
      <c r="D6054" s="166">
        <f t="shared" si="1321"/>
        <v>2.2558277767625785E-3</v>
      </c>
      <c r="E6054" s="167">
        <f t="shared" si="1331"/>
        <v>24.291375447755232</v>
      </c>
      <c r="F6054" s="168">
        <f t="shared" si="1332"/>
        <v>13.589106527217821</v>
      </c>
      <c r="G6054" s="168">
        <f t="shared" si="1322"/>
        <v>472248.94518165151</v>
      </c>
      <c r="H6054" s="168">
        <f t="shared" si="1323"/>
        <v>271310.33852408634</v>
      </c>
      <c r="I6054" s="169">
        <f t="shared" si="1324"/>
        <v>743559.28370573791</v>
      </c>
      <c r="J6054" s="169">
        <f t="shared" si="1326"/>
        <v>689474.82089930458</v>
      </c>
      <c r="K6054" s="95"/>
      <c r="L6054" s="265">
        <f t="shared" si="1325"/>
        <v>285020.89026106731</v>
      </c>
      <c r="M6054" s="265">
        <f>$G6054*NonHospFrac+theModel!$H6054*NonHospFrac</f>
        <v>458538.39344467048</v>
      </c>
      <c r="N6054" s="266">
        <f t="shared" si="1327"/>
        <v>743559.28370573779</v>
      </c>
      <c r="O6054" s="159"/>
      <c r="P6054" s="265">
        <f t="shared" si="1328"/>
        <v>264289.25248021208</v>
      </c>
      <c r="Q6054" s="265">
        <f t="shared" si="1329"/>
        <v>458536.83880299568</v>
      </c>
      <c r="R6054" s="266">
        <f t="shared" si="1330"/>
        <v>722826.09128320776</v>
      </c>
    </row>
    <row r="6055" spans="1:18" x14ac:dyDescent="0.3">
      <c r="A6055" s="82">
        <v>6024</v>
      </c>
      <c r="B6055" s="94">
        <f t="shared" si="1319"/>
        <v>2.108398303095093E-50</v>
      </c>
      <c r="C6055" s="179">
        <f t="shared" si="1320"/>
        <v>2.1036421196384921E-50</v>
      </c>
      <c r="D6055" s="166">
        <f t="shared" si="1321"/>
        <v>2.2558277767625785E-3</v>
      </c>
      <c r="E6055" s="167">
        <f t="shared" si="1331"/>
        <v>24.291375447755232</v>
      </c>
      <c r="F6055" s="168">
        <f t="shared" si="1332"/>
        <v>13.591362354994583</v>
      </c>
      <c r="G6055" s="168">
        <f t="shared" si="1322"/>
        <v>472327.33976086485</v>
      </c>
      <c r="H6055" s="168">
        <f t="shared" si="1323"/>
        <v>271310.33852408634</v>
      </c>
      <c r="I6055" s="169">
        <f t="shared" si="1324"/>
        <v>743637.67828495125</v>
      </c>
      <c r="J6055" s="169">
        <f t="shared" si="1326"/>
        <v>689536.14664062625</v>
      </c>
      <c r="K6055" s="95"/>
      <c r="L6055" s="265">
        <f t="shared" si="1325"/>
        <v>285050.94044435292</v>
      </c>
      <c r="M6055" s="265">
        <f>$G6055*NonHospFrac+theModel!$H6055*NonHospFrac</f>
        <v>458586.73784059827</v>
      </c>
      <c r="N6055" s="266">
        <f t="shared" si="1327"/>
        <v>743637.67828495125</v>
      </c>
      <c r="O6055" s="159"/>
      <c r="P6055" s="265">
        <f t="shared" si="1328"/>
        <v>264312.75984239625</v>
      </c>
      <c r="Q6055" s="265">
        <f t="shared" si="1329"/>
        <v>458585.18319892348</v>
      </c>
      <c r="R6055" s="266">
        <f t="shared" si="1330"/>
        <v>722897.94304131973</v>
      </c>
    </row>
    <row r="6056" spans="1:18" x14ac:dyDescent="0.3">
      <c r="A6056" s="82">
        <v>6025</v>
      </c>
      <c r="B6056" s="94">
        <f t="shared" si="1319"/>
        <v>2.0690124544810432E-50</v>
      </c>
      <c r="C6056" s="179">
        <f t="shared" si="1320"/>
        <v>2.0643451187157571E-50</v>
      </c>
      <c r="D6056" s="166">
        <f t="shared" si="1321"/>
        <v>2.2558277767625785E-3</v>
      </c>
      <c r="E6056" s="167">
        <f t="shared" si="1331"/>
        <v>24.291375447755232</v>
      </c>
      <c r="F6056" s="168">
        <f t="shared" si="1332"/>
        <v>13.593618182771346</v>
      </c>
      <c r="G6056" s="168">
        <f t="shared" si="1322"/>
        <v>472405.73434007831</v>
      </c>
      <c r="H6056" s="168">
        <f t="shared" si="1323"/>
        <v>271310.33852408634</v>
      </c>
      <c r="I6056" s="169">
        <f t="shared" si="1324"/>
        <v>743716.0728641646</v>
      </c>
      <c r="J6056" s="169">
        <f t="shared" si="1326"/>
        <v>689597.46988218999</v>
      </c>
      <c r="K6056" s="95"/>
      <c r="L6056" s="265">
        <f t="shared" si="1325"/>
        <v>285080.99062763853</v>
      </c>
      <c r="M6056" s="265">
        <f>$G6056*NonHospFrac+theModel!$H6056*NonHospFrac</f>
        <v>458635.08223652613</v>
      </c>
      <c r="N6056" s="266">
        <f t="shared" si="1327"/>
        <v>743716.0728641646</v>
      </c>
      <c r="O6056" s="159"/>
      <c r="P6056" s="265">
        <f t="shared" si="1328"/>
        <v>264336.26624637406</v>
      </c>
      <c r="Q6056" s="265">
        <f t="shared" si="1329"/>
        <v>458633.52759485133</v>
      </c>
      <c r="R6056" s="266">
        <f t="shared" si="1330"/>
        <v>722969.79384122533</v>
      </c>
    </row>
    <row r="6057" spans="1:18" x14ac:dyDescent="0.3">
      <c r="A6057" s="82">
        <v>6026</v>
      </c>
      <c r="B6057" s="94">
        <f t="shared" si="1319"/>
        <v>2.030362351607679E-50</v>
      </c>
      <c r="C6057" s="179">
        <f t="shared" si="1320"/>
        <v>2.0257822038180294E-50</v>
      </c>
      <c r="D6057" s="166">
        <f t="shared" si="1321"/>
        <v>2.2558277767625785E-3</v>
      </c>
      <c r="E6057" s="167">
        <f t="shared" si="1331"/>
        <v>24.291375447755232</v>
      </c>
      <c r="F6057" s="168">
        <f t="shared" si="1332"/>
        <v>13.595874010548108</v>
      </c>
      <c r="G6057" s="168">
        <f t="shared" si="1322"/>
        <v>472484.12891929178</v>
      </c>
      <c r="H6057" s="168">
        <f t="shared" si="1323"/>
        <v>271310.33852408634</v>
      </c>
      <c r="I6057" s="169">
        <f t="shared" si="1324"/>
        <v>743794.46744337818</v>
      </c>
      <c r="J6057" s="169">
        <f t="shared" si="1326"/>
        <v>689658.79062409792</v>
      </c>
      <c r="K6057" s="95"/>
      <c r="L6057" s="265">
        <f t="shared" si="1325"/>
        <v>285111.04081092408</v>
      </c>
      <c r="M6057" s="265">
        <f>$G6057*NonHospFrac+theModel!$H6057*NonHospFrac</f>
        <v>458683.42663245404</v>
      </c>
      <c r="N6057" s="266">
        <f t="shared" si="1327"/>
        <v>743794.46744337818</v>
      </c>
      <c r="O6057" s="159"/>
      <c r="P6057" s="265">
        <f t="shared" si="1328"/>
        <v>264359.7716921845</v>
      </c>
      <c r="Q6057" s="265">
        <f t="shared" si="1329"/>
        <v>458681.87199077924</v>
      </c>
      <c r="R6057" s="266">
        <f t="shared" si="1330"/>
        <v>723041.64368296368</v>
      </c>
    </row>
    <row r="6058" spans="1:18" x14ac:dyDescent="0.3">
      <c r="A6058" s="82">
        <v>6027</v>
      </c>
      <c r="B6058" s="94">
        <f t="shared" si="1319"/>
        <v>1.9924342504065469E-50</v>
      </c>
      <c r="C6058" s="179">
        <f t="shared" si="1320"/>
        <v>1.9879396618811068E-50</v>
      </c>
      <c r="D6058" s="166">
        <f t="shared" si="1321"/>
        <v>2.2558277767625785E-3</v>
      </c>
      <c r="E6058" s="167">
        <f t="shared" si="1331"/>
        <v>24.291375447755232</v>
      </c>
      <c r="F6058" s="168">
        <f t="shared" si="1332"/>
        <v>13.598129838324871</v>
      </c>
      <c r="G6058" s="168">
        <f t="shared" si="1322"/>
        <v>472562.52349850524</v>
      </c>
      <c r="H6058" s="168">
        <f t="shared" si="1323"/>
        <v>271310.33852408634</v>
      </c>
      <c r="I6058" s="169">
        <f t="shared" si="1324"/>
        <v>743872.86202259152</v>
      </c>
      <c r="J6058" s="169">
        <f t="shared" si="1326"/>
        <v>689720.10886645142</v>
      </c>
      <c r="K6058" s="95"/>
      <c r="L6058" s="265">
        <f t="shared" si="1325"/>
        <v>285141.09099420963</v>
      </c>
      <c r="M6058" s="265">
        <f>$G6058*NonHospFrac+theModel!$H6058*NonHospFrac</f>
        <v>458731.77102838189</v>
      </c>
      <c r="N6058" s="266">
        <f t="shared" si="1327"/>
        <v>743872.86202259152</v>
      </c>
      <c r="O6058" s="159"/>
      <c r="P6058" s="265">
        <f t="shared" si="1328"/>
        <v>264383.27617986669</v>
      </c>
      <c r="Q6058" s="265">
        <f t="shared" si="1329"/>
        <v>458730.21638670709</v>
      </c>
      <c r="R6058" s="266">
        <f t="shared" si="1330"/>
        <v>723113.49256657378</v>
      </c>
    </row>
    <row r="6059" spans="1:18" x14ac:dyDescent="0.3">
      <c r="A6059" s="82">
        <v>6028</v>
      </c>
      <c r="B6059" s="94">
        <f t="shared" si="1319"/>
        <v>1.9552146635549326E-50</v>
      </c>
      <c r="C6059" s="179">
        <f t="shared" si="1320"/>
        <v>1.9508040360073519E-50</v>
      </c>
      <c r="D6059" s="166">
        <f t="shared" si="1321"/>
        <v>2.2558277767625785E-3</v>
      </c>
      <c r="E6059" s="167">
        <f t="shared" si="1331"/>
        <v>24.291375447755232</v>
      </c>
      <c r="F6059" s="168">
        <f t="shared" si="1332"/>
        <v>13.600385666101634</v>
      </c>
      <c r="G6059" s="168">
        <f t="shared" si="1322"/>
        <v>472640.91807771852</v>
      </c>
      <c r="H6059" s="168">
        <f t="shared" si="1323"/>
        <v>271310.33852408634</v>
      </c>
      <c r="I6059" s="169">
        <f t="shared" si="1324"/>
        <v>743951.25660180487</v>
      </c>
      <c r="J6059" s="169">
        <f t="shared" si="1326"/>
        <v>689781.42460935272</v>
      </c>
      <c r="K6059" s="95"/>
      <c r="L6059" s="265">
        <f t="shared" si="1325"/>
        <v>285171.14117749524</v>
      </c>
      <c r="M6059" s="265">
        <f>$G6059*NonHospFrac+theModel!$H6059*NonHospFrac</f>
        <v>458780.11542430962</v>
      </c>
      <c r="N6059" s="266">
        <f t="shared" si="1327"/>
        <v>743951.25660180487</v>
      </c>
      <c r="O6059" s="159"/>
      <c r="P6059" s="265">
        <f t="shared" si="1328"/>
        <v>264406.77970945975</v>
      </c>
      <c r="Q6059" s="265">
        <f t="shared" si="1329"/>
        <v>458778.56078263483</v>
      </c>
      <c r="R6059" s="266">
        <f t="shared" si="1330"/>
        <v>723185.34049209463</v>
      </c>
    </row>
    <row r="6060" spans="1:18" x14ac:dyDescent="0.3">
      <c r="A6060" s="82">
        <v>6029</v>
      </c>
      <c r="B6060" s="94">
        <f t="shared" si="1319"/>
        <v>1.9186903556792822E-50</v>
      </c>
      <c r="C6060" s="179">
        <f t="shared" si="1320"/>
        <v>1.9143621206799344E-50</v>
      </c>
      <c r="D6060" s="166">
        <f t="shared" si="1321"/>
        <v>2.2558277767625785E-3</v>
      </c>
      <c r="E6060" s="167">
        <f t="shared" si="1331"/>
        <v>24.291375447755232</v>
      </c>
      <c r="F6060" s="168">
        <f t="shared" si="1332"/>
        <v>13.602641493878396</v>
      </c>
      <c r="G6060" s="168">
        <f t="shared" si="1322"/>
        <v>472719.31265693199</v>
      </c>
      <c r="H6060" s="168">
        <f t="shared" si="1323"/>
        <v>271310.33852408634</v>
      </c>
      <c r="I6060" s="169">
        <f t="shared" si="1324"/>
        <v>744029.65118101833</v>
      </c>
      <c r="J6060" s="169">
        <f t="shared" si="1326"/>
        <v>689842.73785290367</v>
      </c>
      <c r="K6060" s="95"/>
      <c r="L6060" s="265">
        <f t="shared" si="1325"/>
        <v>285201.19136078079</v>
      </c>
      <c r="M6060" s="265">
        <f>$G6060*NonHospFrac+theModel!$H6060*NonHospFrac</f>
        <v>458828.45982023748</v>
      </c>
      <c r="N6060" s="266">
        <f t="shared" si="1327"/>
        <v>744029.65118101821</v>
      </c>
      <c r="O6060" s="159"/>
      <c r="P6060" s="265">
        <f t="shared" si="1328"/>
        <v>264430.28228100261</v>
      </c>
      <c r="Q6060" s="265">
        <f t="shared" si="1329"/>
        <v>458826.90517856268</v>
      </c>
      <c r="R6060" s="266">
        <f t="shared" si="1330"/>
        <v>723257.18745956523</v>
      </c>
    </row>
    <row r="6061" spans="1:18" x14ac:dyDescent="0.3">
      <c r="A6061" s="82">
        <v>6030</v>
      </c>
      <c r="B6061" s="94">
        <f t="shared" si="1319"/>
        <v>1.8828483386491154E-50</v>
      </c>
      <c r="C6061" s="179">
        <f t="shared" si="1320"/>
        <v>1.8786009570673593E-50</v>
      </c>
      <c r="D6061" s="166">
        <f t="shared" si="1321"/>
        <v>2.2558277767625785E-3</v>
      </c>
      <c r="E6061" s="167">
        <f t="shared" si="1331"/>
        <v>24.291375447755232</v>
      </c>
      <c r="F6061" s="168">
        <f t="shared" si="1332"/>
        <v>13.604897321655159</v>
      </c>
      <c r="G6061" s="168">
        <f t="shared" si="1322"/>
        <v>472797.70723614545</v>
      </c>
      <c r="H6061" s="168">
        <f t="shared" si="1323"/>
        <v>271310.33852408634</v>
      </c>
      <c r="I6061" s="169">
        <f t="shared" si="1324"/>
        <v>744108.04576023179</v>
      </c>
      <c r="J6061" s="169">
        <f t="shared" si="1326"/>
        <v>689904.04859720613</v>
      </c>
      <c r="K6061" s="95"/>
      <c r="L6061" s="265">
        <f t="shared" si="1325"/>
        <v>285231.2415440664</v>
      </c>
      <c r="M6061" s="265">
        <f>$G6061*NonHospFrac+theModel!$H6061*NonHospFrac</f>
        <v>458876.80421616539</v>
      </c>
      <c r="N6061" s="266">
        <f t="shared" si="1327"/>
        <v>744108.04576023179</v>
      </c>
      <c r="O6061" s="159"/>
      <c r="P6061" s="265">
        <f t="shared" si="1328"/>
        <v>264453.78389453446</v>
      </c>
      <c r="Q6061" s="265">
        <f t="shared" si="1329"/>
        <v>458875.24957449059</v>
      </c>
      <c r="R6061" s="266">
        <f t="shared" si="1330"/>
        <v>723329.03346902505</v>
      </c>
    </row>
    <row r="6062" spans="1:18" x14ac:dyDescent="0.3">
      <c r="A6062" s="82">
        <v>6031</v>
      </c>
      <c r="B6062" s="94">
        <f t="shared" si="1319"/>
        <v>1.8476758669580068E-50</v>
      </c>
      <c r="C6062" s="179">
        <f t="shared" si="1320"/>
        <v>1.8435078284148689E-50</v>
      </c>
      <c r="D6062" s="166">
        <f t="shared" si="1321"/>
        <v>2.2558277767625785E-3</v>
      </c>
      <c r="E6062" s="167">
        <f t="shared" si="1331"/>
        <v>24.291375447755232</v>
      </c>
      <c r="F6062" s="168">
        <f t="shared" si="1332"/>
        <v>13.607153149431921</v>
      </c>
      <c r="G6062" s="168">
        <f t="shared" si="1322"/>
        <v>472876.10181535891</v>
      </c>
      <c r="H6062" s="168">
        <f t="shared" si="1323"/>
        <v>271310.33852408634</v>
      </c>
      <c r="I6062" s="169">
        <f t="shared" si="1324"/>
        <v>744186.44033944525</v>
      </c>
      <c r="J6062" s="169">
        <f t="shared" si="1326"/>
        <v>689965.35684236197</v>
      </c>
      <c r="K6062" s="95"/>
      <c r="L6062" s="265">
        <f t="shared" si="1325"/>
        <v>285261.29172735196</v>
      </c>
      <c r="M6062" s="265">
        <f>$G6062*NonHospFrac+theModel!$H6062*NonHospFrac</f>
        <v>458925.14861209324</v>
      </c>
      <c r="N6062" s="266">
        <f t="shared" si="1327"/>
        <v>744186.44033944514</v>
      </c>
      <c r="O6062" s="159"/>
      <c r="P6062" s="265">
        <f t="shared" si="1328"/>
        <v>264477.28455009422</v>
      </c>
      <c r="Q6062" s="265">
        <f t="shared" si="1329"/>
        <v>458923.59397041844</v>
      </c>
      <c r="R6062" s="266">
        <f t="shared" si="1330"/>
        <v>723400.87852051272</v>
      </c>
    </row>
    <row r="6063" spans="1:18" x14ac:dyDescent="0.3">
      <c r="A6063" s="82">
        <v>6032</v>
      </c>
      <c r="B6063" s="94">
        <f t="shared" si="1319"/>
        <v>1.8131604331915506E-50</v>
      </c>
      <c r="C6063" s="179">
        <f t="shared" si="1320"/>
        <v>1.8090702555226301E-50</v>
      </c>
      <c r="D6063" s="166">
        <f t="shared" si="1321"/>
        <v>2.2558277767625785E-3</v>
      </c>
      <c r="E6063" s="167">
        <f t="shared" si="1331"/>
        <v>24.291375447755232</v>
      </c>
      <c r="F6063" s="168">
        <f t="shared" si="1332"/>
        <v>13.609408977208684</v>
      </c>
      <c r="G6063" s="168">
        <f t="shared" si="1322"/>
        <v>472954.49639457231</v>
      </c>
      <c r="H6063" s="168">
        <f t="shared" si="1323"/>
        <v>271310.33852408634</v>
      </c>
      <c r="I6063" s="169">
        <f t="shared" si="1324"/>
        <v>744264.83491865871</v>
      </c>
      <c r="J6063" s="169">
        <f t="shared" si="1326"/>
        <v>690026.66258847306</v>
      </c>
      <c r="K6063" s="95"/>
      <c r="L6063" s="265">
        <f t="shared" si="1325"/>
        <v>285291.34191063757</v>
      </c>
      <c r="M6063" s="265">
        <f>$G6063*NonHospFrac+theModel!$H6063*NonHospFrac</f>
        <v>458973.49300802109</v>
      </c>
      <c r="N6063" s="266">
        <f t="shared" si="1327"/>
        <v>744264.83491865871</v>
      </c>
      <c r="O6063" s="159"/>
      <c r="P6063" s="265">
        <f t="shared" si="1328"/>
        <v>264500.78424772102</v>
      </c>
      <c r="Q6063" s="265">
        <f t="shared" si="1329"/>
        <v>458971.93836634629</v>
      </c>
      <c r="R6063" s="266">
        <f t="shared" si="1330"/>
        <v>723472.72261406737</v>
      </c>
    </row>
    <row r="6064" spans="1:18" x14ac:dyDescent="0.3">
      <c r="A6064" s="82">
        <v>6033</v>
      </c>
      <c r="B6064" s="94">
        <f t="shared" si="1319"/>
        <v>1.7792897635795609E-50</v>
      </c>
      <c r="C6064" s="179">
        <f t="shared" si="1320"/>
        <v>1.7752759923079688E-50</v>
      </c>
      <c r="D6064" s="166">
        <f t="shared" si="1321"/>
        <v>2.2558277767625785E-3</v>
      </c>
      <c r="E6064" s="167">
        <f t="shared" si="1331"/>
        <v>24.291375447755232</v>
      </c>
      <c r="F6064" s="168">
        <f t="shared" si="1332"/>
        <v>13.611664804985447</v>
      </c>
      <c r="G6064" s="168">
        <f t="shared" si="1322"/>
        <v>473032.89097378566</v>
      </c>
      <c r="H6064" s="168">
        <f t="shared" si="1323"/>
        <v>271310.33852408634</v>
      </c>
      <c r="I6064" s="169">
        <f t="shared" si="1324"/>
        <v>744343.22949787206</v>
      </c>
      <c r="J6064" s="169">
        <f t="shared" si="1326"/>
        <v>690087.96583564114</v>
      </c>
      <c r="K6064" s="95"/>
      <c r="L6064" s="265">
        <f t="shared" si="1325"/>
        <v>285321.39209392312</v>
      </c>
      <c r="M6064" s="265">
        <f>$G6064*NonHospFrac+theModel!$H6064*NonHospFrac</f>
        <v>459021.83740394888</v>
      </c>
      <c r="N6064" s="266">
        <f t="shared" si="1327"/>
        <v>744343.22949787206</v>
      </c>
      <c r="O6064" s="159"/>
      <c r="P6064" s="265">
        <f t="shared" si="1328"/>
        <v>264524.28298745386</v>
      </c>
      <c r="Q6064" s="265">
        <f t="shared" si="1329"/>
        <v>459020.28276227409</v>
      </c>
      <c r="R6064" s="266">
        <f t="shared" si="1330"/>
        <v>723544.56574972789</v>
      </c>
    </row>
    <row r="6065" spans="1:18" x14ac:dyDescent="0.3">
      <c r="A6065" s="82">
        <v>6034</v>
      </c>
      <c r="B6065" s="94">
        <f t="shared" si="1319"/>
        <v>1.7460518136315144E-50</v>
      </c>
      <c r="C6065" s="179">
        <f t="shared" si="1320"/>
        <v>1.7421130214506578E-50</v>
      </c>
      <c r="D6065" s="166">
        <f t="shared" si="1321"/>
        <v>2.2558277767625785E-3</v>
      </c>
      <c r="E6065" s="167">
        <f t="shared" si="1331"/>
        <v>24.291375447755232</v>
      </c>
      <c r="F6065" s="168">
        <f t="shared" si="1332"/>
        <v>13.613920632762209</v>
      </c>
      <c r="G6065" s="168">
        <f t="shared" si="1322"/>
        <v>473111.28555299906</v>
      </c>
      <c r="H6065" s="168">
        <f t="shared" si="1323"/>
        <v>271310.33852408634</v>
      </c>
      <c r="I6065" s="169">
        <f t="shared" si="1324"/>
        <v>744421.62407708541</v>
      </c>
      <c r="J6065" s="169">
        <f t="shared" si="1326"/>
        <v>690149.26658396819</v>
      </c>
      <c r="K6065" s="95"/>
      <c r="L6065" s="265">
        <f t="shared" si="1325"/>
        <v>285351.44227720867</v>
      </c>
      <c r="M6065" s="265">
        <f>$G6065*NonHospFrac+theModel!$H6065*NonHospFrac</f>
        <v>459070.18179987668</v>
      </c>
      <c r="N6065" s="266">
        <f t="shared" si="1327"/>
        <v>744421.62407708541</v>
      </c>
      <c r="O6065" s="159"/>
      <c r="P6065" s="265">
        <f t="shared" si="1328"/>
        <v>264547.78076933179</v>
      </c>
      <c r="Q6065" s="265">
        <f t="shared" si="1329"/>
        <v>459068.62715820188</v>
      </c>
      <c r="R6065" s="266">
        <f t="shared" si="1330"/>
        <v>723616.40792753361</v>
      </c>
    </row>
    <row r="6066" spans="1:18" x14ac:dyDescent="0.3">
      <c r="A6066" s="82">
        <v>6035</v>
      </c>
      <c r="B6066" s="94">
        <f t="shared" si="1319"/>
        <v>1.7134347638535036E-50</v>
      </c>
      <c r="C6066" s="179">
        <f t="shared" si="1320"/>
        <v>1.7095695501195323E-50</v>
      </c>
      <c r="D6066" s="166">
        <f t="shared" si="1321"/>
        <v>2.2558277767625785E-3</v>
      </c>
      <c r="E6066" s="167">
        <f t="shared" si="1331"/>
        <v>24.291375447755232</v>
      </c>
      <c r="F6066" s="168">
        <f t="shared" si="1332"/>
        <v>13.616176460538972</v>
      </c>
      <c r="G6066" s="168">
        <f t="shared" si="1322"/>
        <v>473189.68013221258</v>
      </c>
      <c r="H6066" s="168">
        <f t="shared" si="1323"/>
        <v>271310.33852408634</v>
      </c>
      <c r="I6066" s="169">
        <f t="shared" si="1324"/>
        <v>744500.01865629898</v>
      </c>
      <c r="J6066" s="169">
        <f t="shared" si="1326"/>
        <v>690210.56483355619</v>
      </c>
      <c r="K6066" s="95"/>
      <c r="L6066" s="265">
        <f t="shared" si="1325"/>
        <v>285381.49246049428</v>
      </c>
      <c r="M6066" s="265">
        <f>$G6066*NonHospFrac+theModel!$H6066*NonHospFrac</f>
        <v>459118.52619580459</v>
      </c>
      <c r="N6066" s="266">
        <f t="shared" si="1327"/>
        <v>744500.01865629887</v>
      </c>
      <c r="O6066" s="159"/>
      <c r="P6066" s="265">
        <f t="shared" si="1328"/>
        <v>264571.27759339393</v>
      </c>
      <c r="Q6066" s="265">
        <f t="shared" si="1329"/>
        <v>459116.97155412979</v>
      </c>
      <c r="R6066" s="266">
        <f t="shared" si="1330"/>
        <v>723688.24914752366</v>
      </c>
    </row>
    <row r="6067" spans="1:18" x14ac:dyDescent="0.3">
      <c r="A6067" s="82">
        <v>6036</v>
      </c>
      <c r="B6067" s="94">
        <f t="shared" si="1319"/>
        <v>1.6814270155451941E-50</v>
      </c>
      <c r="C6067" s="179">
        <f t="shared" si="1320"/>
        <v>1.6776340057789283E-50</v>
      </c>
      <c r="D6067" s="166">
        <f t="shared" si="1321"/>
        <v>2.2558277767625785E-3</v>
      </c>
      <c r="E6067" s="167">
        <f t="shared" si="1331"/>
        <v>24.291375447755232</v>
      </c>
      <c r="F6067" s="168">
        <f t="shared" si="1332"/>
        <v>13.618432288315734</v>
      </c>
      <c r="G6067" s="168">
        <f t="shared" si="1322"/>
        <v>473268.07471142599</v>
      </c>
      <c r="H6067" s="168">
        <f t="shared" si="1323"/>
        <v>271310.33852408634</v>
      </c>
      <c r="I6067" s="169">
        <f t="shared" si="1324"/>
        <v>744578.41323551233</v>
      </c>
      <c r="J6067" s="169">
        <f t="shared" si="1326"/>
        <v>690271.86058450677</v>
      </c>
      <c r="K6067" s="95"/>
      <c r="L6067" s="265">
        <f t="shared" si="1325"/>
        <v>285411.54264377989</v>
      </c>
      <c r="M6067" s="265">
        <f>$G6067*NonHospFrac+theModel!$H6067*NonHospFrac</f>
        <v>459166.87059173244</v>
      </c>
      <c r="N6067" s="266">
        <f t="shared" si="1327"/>
        <v>744578.41323551233</v>
      </c>
      <c r="O6067" s="159"/>
      <c r="P6067" s="265">
        <f t="shared" si="1328"/>
        <v>264594.77345967927</v>
      </c>
      <c r="Q6067" s="265">
        <f t="shared" si="1329"/>
        <v>459165.31595005764</v>
      </c>
      <c r="R6067" s="266">
        <f t="shared" si="1330"/>
        <v>723760.08940973692</v>
      </c>
    </row>
    <row r="6068" spans="1:18" x14ac:dyDescent="0.3">
      <c r="A6068" s="82">
        <v>6037</v>
      </c>
      <c r="B6068" s="94">
        <f t="shared" si="1319"/>
        <v>1.6500171866753025E-50</v>
      </c>
      <c r="C6068" s="179">
        <f t="shared" si="1320"/>
        <v>1.6462950320734647E-50</v>
      </c>
      <c r="D6068" s="166">
        <f t="shared" si="1321"/>
        <v>2.2558277767625785E-3</v>
      </c>
      <c r="E6068" s="167">
        <f t="shared" si="1331"/>
        <v>24.291375447755232</v>
      </c>
      <c r="F6068" s="168">
        <f t="shared" si="1332"/>
        <v>13.620688116092497</v>
      </c>
      <c r="G6068" s="168">
        <f t="shared" si="1322"/>
        <v>473346.46929063933</v>
      </c>
      <c r="H6068" s="168">
        <f t="shared" si="1323"/>
        <v>271310.33852408634</v>
      </c>
      <c r="I6068" s="169">
        <f t="shared" si="1324"/>
        <v>744656.80781472567</v>
      </c>
      <c r="J6068" s="169">
        <f t="shared" si="1326"/>
        <v>690333.15383692179</v>
      </c>
      <c r="K6068" s="95"/>
      <c r="L6068" s="265">
        <f t="shared" si="1325"/>
        <v>285441.59282706538</v>
      </c>
      <c r="M6068" s="265">
        <f>$G6068*NonHospFrac+theModel!$H6068*NonHospFrac</f>
        <v>459215.21498766023</v>
      </c>
      <c r="N6068" s="266">
        <f t="shared" si="1327"/>
        <v>744656.80781472567</v>
      </c>
      <c r="O6068" s="159"/>
      <c r="P6068" s="265">
        <f t="shared" si="1328"/>
        <v>264618.26836822677</v>
      </c>
      <c r="Q6068" s="265">
        <f t="shared" si="1329"/>
        <v>459213.66034598544</v>
      </c>
      <c r="R6068" s="266">
        <f t="shared" si="1330"/>
        <v>723831.92871421226</v>
      </c>
    </row>
    <row r="6069" spans="1:18" x14ac:dyDescent="0.3">
      <c r="A6069" s="82">
        <v>6038</v>
      </c>
      <c r="B6069" s="94">
        <f t="shared" si="1319"/>
        <v>1.6191941078341154E-50</v>
      </c>
      <c r="C6069" s="179">
        <f t="shared" si="1320"/>
        <v>1.6155414847896928E-50</v>
      </c>
      <c r="D6069" s="166">
        <f t="shared" si="1321"/>
        <v>2.2558277767625785E-3</v>
      </c>
      <c r="E6069" s="167">
        <f t="shared" si="1331"/>
        <v>24.291375447755232</v>
      </c>
      <c r="F6069" s="168">
        <f t="shared" si="1332"/>
        <v>13.622943943869259</v>
      </c>
      <c r="G6069" s="168">
        <f t="shared" si="1322"/>
        <v>473424.86386985274</v>
      </c>
      <c r="H6069" s="168">
        <f t="shared" si="1323"/>
        <v>271310.33852408634</v>
      </c>
      <c r="I6069" s="169">
        <f t="shared" si="1324"/>
        <v>744735.20239393902</v>
      </c>
      <c r="J6069" s="169">
        <f t="shared" si="1326"/>
        <v>690394.44459090324</v>
      </c>
      <c r="K6069" s="95"/>
      <c r="L6069" s="265">
        <f t="shared" si="1325"/>
        <v>285471.64301035099</v>
      </c>
      <c r="M6069" s="265">
        <f>$G6069*NonHospFrac+theModel!$H6069*NonHospFrac</f>
        <v>459263.55938358809</v>
      </c>
      <c r="N6069" s="266">
        <f t="shared" si="1327"/>
        <v>744735.20239393902</v>
      </c>
      <c r="O6069" s="159"/>
      <c r="P6069" s="265">
        <f t="shared" si="1328"/>
        <v>264641.76231907564</v>
      </c>
      <c r="Q6069" s="265">
        <f t="shared" si="1329"/>
        <v>459262.00474191329</v>
      </c>
      <c r="R6069" s="266">
        <f t="shared" si="1330"/>
        <v>723903.76706098893</v>
      </c>
    </row>
    <row r="6070" spans="1:18" x14ac:dyDescent="0.3">
      <c r="A6070" s="82">
        <v>6039</v>
      </c>
      <c r="B6070" s="94">
        <f t="shared" si="1319"/>
        <v>1.5889468182616233E-50</v>
      </c>
      <c r="C6070" s="179">
        <f t="shared" si="1320"/>
        <v>1.5853624278931901E-50</v>
      </c>
      <c r="D6070" s="166">
        <f t="shared" si="1321"/>
        <v>2.2558277767625785E-3</v>
      </c>
      <c r="E6070" s="167">
        <f t="shared" si="1331"/>
        <v>24.291375447755232</v>
      </c>
      <c r="F6070" s="168">
        <f t="shared" si="1332"/>
        <v>13.625199771646022</v>
      </c>
      <c r="G6070" s="168">
        <f t="shared" si="1322"/>
        <v>473503.25844906626</v>
      </c>
      <c r="H6070" s="168">
        <f t="shared" si="1323"/>
        <v>271310.33852408634</v>
      </c>
      <c r="I6070" s="169">
        <f t="shared" si="1324"/>
        <v>744813.5969731526</v>
      </c>
      <c r="J6070" s="169">
        <f t="shared" si="1326"/>
        <v>690455.73284655309</v>
      </c>
      <c r="K6070" s="95"/>
      <c r="L6070" s="265">
        <f t="shared" si="1325"/>
        <v>285501.6931936366</v>
      </c>
      <c r="M6070" s="265">
        <f>$G6070*NonHospFrac+theModel!$H6070*NonHospFrac</f>
        <v>459311.90377951594</v>
      </c>
      <c r="N6070" s="266">
        <f t="shared" si="1327"/>
        <v>744813.5969731526</v>
      </c>
      <c r="O6070" s="159"/>
      <c r="P6070" s="265">
        <f t="shared" si="1328"/>
        <v>264665.25531226478</v>
      </c>
      <c r="Q6070" s="265">
        <f t="shared" si="1329"/>
        <v>459310.34913784114</v>
      </c>
      <c r="R6070" s="266">
        <f t="shared" si="1330"/>
        <v>723975.60445010592</v>
      </c>
    </row>
    <row r="6071" spans="1:18" x14ac:dyDescent="0.3">
      <c r="A6071" s="82">
        <v>6040</v>
      </c>
      <c r="B6071" s="94">
        <f t="shared" si="1319"/>
        <v>1.5592645619498475E-50</v>
      </c>
      <c r="C6071" s="179">
        <f t="shared" si="1320"/>
        <v>1.5557471296396795E-50</v>
      </c>
      <c r="D6071" s="166">
        <f t="shared" si="1321"/>
        <v>2.2558277767625785E-3</v>
      </c>
      <c r="E6071" s="167">
        <f t="shared" si="1331"/>
        <v>24.291375447755232</v>
      </c>
      <c r="F6071" s="168">
        <f t="shared" si="1332"/>
        <v>13.627455599422785</v>
      </c>
      <c r="G6071" s="168">
        <f t="shared" si="1322"/>
        <v>473581.65302827966</v>
      </c>
      <c r="H6071" s="168">
        <f t="shared" si="1323"/>
        <v>271310.33852408634</v>
      </c>
      <c r="I6071" s="169">
        <f t="shared" si="1324"/>
        <v>744891.99155236594</v>
      </c>
      <c r="J6071" s="169">
        <f t="shared" si="1326"/>
        <v>690517.01860397274</v>
      </c>
      <c r="K6071" s="95"/>
      <c r="L6071" s="265">
        <f t="shared" si="1325"/>
        <v>285531.74337692221</v>
      </c>
      <c r="M6071" s="265">
        <f>$G6071*NonHospFrac+theModel!$H6071*NonHospFrac</f>
        <v>459360.24817544379</v>
      </c>
      <c r="N6071" s="266">
        <f t="shared" si="1327"/>
        <v>744891.99155236594</v>
      </c>
      <c r="O6071" s="159"/>
      <c r="P6071" s="265">
        <f t="shared" si="1328"/>
        <v>264688.7473478333</v>
      </c>
      <c r="Q6071" s="265">
        <f t="shared" si="1329"/>
        <v>459358.69353376899</v>
      </c>
      <c r="R6071" s="266">
        <f t="shared" si="1330"/>
        <v>724047.44088160223</v>
      </c>
    </row>
    <row r="6072" spans="1:18" x14ac:dyDescent="0.3">
      <c r="A6072" s="82">
        <v>6041</v>
      </c>
      <c r="B6072" s="94">
        <f t="shared" si="1319"/>
        <v>1.5301367838179782E-50</v>
      </c>
      <c r="C6072" s="179">
        <f t="shared" si="1320"/>
        <v>1.5266850587587954E-50</v>
      </c>
      <c r="D6072" s="166">
        <f t="shared" si="1321"/>
        <v>2.2558277767625785E-3</v>
      </c>
      <c r="E6072" s="167">
        <f t="shared" si="1331"/>
        <v>24.291375447755232</v>
      </c>
      <c r="F6072" s="168">
        <f t="shared" si="1332"/>
        <v>13.629711427199547</v>
      </c>
      <c r="G6072" s="168">
        <f t="shared" si="1322"/>
        <v>473660.047607493</v>
      </c>
      <c r="H6072" s="168">
        <f t="shared" si="1323"/>
        <v>271310.33852408634</v>
      </c>
      <c r="I6072" s="169">
        <f t="shared" si="1324"/>
        <v>744970.38613157929</v>
      </c>
      <c r="J6072" s="169">
        <f t="shared" si="1326"/>
        <v>690578.30186326429</v>
      </c>
      <c r="K6072" s="95"/>
      <c r="L6072" s="265">
        <f t="shared" si="1325"/>
        <v>285561.79356020771</v>
      </c>
      <c r="M6072" s="265">
        <f>$G6072*NonHospFrac+theModel!$H6072*NonHospFrac</f>
        <v>459408.59257137158</v>
      </c>
      <c r="N6072" s="266">
        <f t="shared" si="1327"/>
        <v>744970.38613157929</v>
      </c>
      <c r="O6072" s="159"/>
      <c r="P6072" s="265">
        <f t="shared" si="1328"/>
        <v>264712.23842582008</v>
      </c>
      <c r="Q6072" s="265">
        <f t="shared" si="1329"/>
        <v>459407.03792969679</v>
      </c>
      <c r="R6072" s="266">
        <f t="shared" si="1330"/>
        <v>724119.27635551686</v>
      </c>
    </row>
    <row r="6073" spans="1:18" x14ac:dyDescent="0.3">
      <c r="A6073" s="82">
        <v>6042</v>
      </c>
      <c r="B6073" s="94">
        <f t="shared" si="1319"/>
        <v>1.5015531259589841E-50</v>
      </c>
      <c r="C6073" s="179">
        <f t="shared" si="1320"/>
        <v>1.4981658807091611E-50</v>
      </c>
      <c r="D6073" s="166">
        <f t="shared" si="1321"/>
        <v>2.2558277767625785E-3</v>
      </c>
      <c r="E6073" s="167">
        <f t="shared" si="1331"/>
        <v>24.291375447755232</v>
      </c>
      <c r="F6073" s="168">
        <f t="shared" si="1332"/>
        <v>13.63196725497631</v>
      </c>
      <c r="G6073" s="168">
        <f t="shared" si="1322"/>
        <v>473738.44218670647</v>
      </c>
      <c r="H6073" s="168">
        <f t="shared" si="1323"/>
        <v>271310.33852408634</v>
      </c>
      <c r="I6073" s="169">
        <f t="shared" si="1324"/>
        <v>745048.78071079287</v>
      </c>
      <c r="J6073" s="169">
        <f t="shared" si="1326"/>
        <v>690639.58262452972</v>
      </c>
      <c r="K6073" s="95"/>
      <c r="L6073" s="265">
        <f t="shared" si="1325"/>
        <v>285591.84374349331</v>
      </c>
      <c r="M6073" s="265">
        <f>$G6073*NonHospFrac+theModel!$H6073*NonHospFrac</f>
        <v>459456.93696729944</v>
      </c>
      <c r="N6073" s="266">
        <f t="shared" si="1327"/>
        <v>745048.78071079275</v>
      </c>
      <c r="O6073" s="159"/>
      <c r="P6073" s="265">
        <f t="shared" si="1328"/>
        <v>264735.72854626441</v>
      </c>
      <c r="Q6073" s="265">
        <f t="shared" si="1329"/>
        <v>459455.38232562464</v>
      </c>
      <c r="R6073" s="266">
        <f t="shared" si="1330"/>
        <v>724191.11087188905</v>
      </c>
    </row>
    <row r="6074" spans="1:18" x14ac:dyDescent="0.3">
      <c r="A6074" s="82">
        <v>6043</v>
      </c>
      <c r="B6074" s="94">
        <f t="shared" si="1319"/>
        <v>1.4735034239562089E-50</v>
      </c>
      <c r="C6074" s="179">
        <f t="shared" si="1320"/>
        <v>1.4701794540032937E-50</v>
      </c>
      <c r="D6074" s="166">
        <f t="shared" si="1321"/>
        <v>2.2558277767625785E-3</v>
      </c>
      <c r="E6074" s="167">
        <f t="shared" si="1331"/>
        <v>24.291375447755232</v>
      </c>
      <c r="F6074" s="168">
        <f t="shared" si="1332"/>
        <v>13.634223082753072</v>
      </c>
      <c r="G6074" s="168">
        <f t="shared" si="1322"/>
        <v>473816.83676591993</v>
      </c>
      <c r="H6074" s="168">
        <f t="shared" si="1323"/>
        <v>271310.33852408634</v>
      </c>
      <c r="I6074" s="169">
        <f t="shared" si="1324"/>
        <v>745127.17529000621</v>
      </c>
      <c r="J6074" s="169">
        <f t="shared" si="1326"/>
        <v>690700.86088787054</v>
      </c>
      <c r="K6074" s="95"/>
      <c r="L6074" s="265">
        <f t="shared" si="1325"/>
        <v>285621.89392677892</v>
      </c>
      <c r="M6074" s="265">
        <f>$G6074*NonHospFrac+theModel!$H6074*NonHospFrac</f>
        <v>459505.28136322735</v>
      </c>
      <c r="N6074" s="266">
        <f t="shared" si="1327"/>
        <v>745127.17529000621</v>
      </c>
      <c r="O6074" s="159"/>
      <c r="P6074" s="265">
        <f t="shared" si="1328"/>
        <v>264759.21770920517</v>
      </c>
      <c r="Q6074" s="265">
        <f t="shared" si="1329"/>
        <v>459503.72672155255</v>
      </c>
      <c r="R6074" s="266">
        <f t="shared" si="1330"/>
        <v>724262.94443075778</v>
      </c>
    </row>
    <row r="6075" spans="1:18" x14ac:dyDescent="0.3">
      <c r="A6075" s="82">
        <v>6044</v>
      </c>
      <c r="B6075" s="94">
        <f t="shared" si="1319"/>
        <v>1.4459777032691159E-50</v>
      </c>
      <c r="C6075" s="179">
        <f t="shared" si="1320"/>
        <v>1.4427158266015022E-50</v>
      </c>
      <c r="D6075" s="166">
        <f t="shared" si="1321"/>
        <v>2.2558277767625785E-3</v>
      </c>
      <c r="E6075" s="167">
        <f t="shared" si="1331"/>
        <v>24.291375447755232</v>
      </c>
      <c r="F6075" s="168">
        <f t="shared" si="1332"/>
        <v>13.636478910529835</v>
      </c>
      <c r="G6075" s="168">
        <f t="shared" si="1322"/>
        <v>473895.23134513339</v>
      </c>
      <c r="H6075" s="168">
        <f t="shared" si="1323"/>
        <v>271310.33852408634</v>
      </c>
      <c r="I6075" s="169">
        <f t="shared" si="1324"/>
        <v>745205.56986921979</v>
      </c>
      <c r="J6075" s="169">
        <f t="shared" si="1326"/>
        <v>690762.13665338885</v>
      </c>
      <c r="K6075" s="95"/>
      <c r="L6075" s="265">
        <f t="shared" si="1325"/>
        <v>285651.94411006453</v>
      </c>
      <c r="M6075" s="265">
        <f>$G6075*NonHospFrac+theModel!$H6075*NonHospFrac</f>
        <v>459553.6257591552</v>
      </c>
      <c r="N6075" s="266">
        <f t="shared" si="1327"/>
        <v>745205.56986921979</v>
      </c>
      <c r="O6075" s="159"/>
      <c r="P6075" s="265">
        <f t="shared" si="1328"/>
        <v>264782.70591468143</v>
      </c>
      <c r="Q6075" s="265">
        <f t="shared" si="1329"/>
        <v>459552.0711174804</v>
      </c>
      <c r="R6075" s="266">
        <f t="shared" si="1330"/>
        <v>724334.77703216183</v>
      </c>
    </row>
    <row r="6076" spans="1:18" x14ac:dyDescent="0.3">
      <c r="A6076" s="82">
        <v>6045</v>
      </c>
      <c r="B6076" s="94">
        <f t="shared" si="1319"/>
        <v>1.4189661756859996E-50</v>
      </c>
      <c r="C6076" s="179">
        <f t="shared" si="1320"/>
        <v>1.4157652323726005E-50</v>
      </c>
      <c r="D6076" s="166">
        <f t="shared" si="1321"/>
        <v>2.2558277767625785E-3</v>
      </c>
      <c r="E6076" s="167">
        <f t="shared" si="1331"/>
        <v>24.291375447755232</v>
      </c>
      <c r="F6076" s="168">
        <f t="shared" si="1332"/>
        <v>13.638734738306598</v>
      </c>
      <c r="G6076" s="168">
        <f t="shared" si="1322"/>
        <v>473973.62592434674</v>
      </c>
      <c r="H6076" s="168">
        <f t="shared" si="1323"/>
        <v>271310.33852408634</v>
      </c>
      <c r="I6076" s="169">
        <f t="shared" si="1324"/>
        <v>745283.96444843314</v>
      </c>
      <c r="J6076" s="169">
        <f t="shared" si="1326"/>
        <v>690823.40992118616</v>
      </c>
      <c r="K6076" s="95"/>
      <c r="L6076" s="265">
        <f t="shared" si="1325"/>
        <v>285681.99429335003</v>
      </c>
      <c r="M6076" s="265">
        <f>$G6076*NonHospFrac+theModel!$H6076*NonHospFrac</f>
        <v>459601.97015508299</v>
      </c>
      <c r="N6076" s="266">
        <f t="shared" si="1327"/>
        <v>745283.96444843302</v>
      </c>
      <c r="O6076" s="159"/>
      <c r="P6076" s="265">
        <f t="shared" si="1328"/>
        <v>264806.19316273206</v>
      </c>
      <c r="Q6076" s="265">
        <f t="shared" si="1329"/>
        <v>459600.4155134082</v>
      </c>
      <c r="R6076" s="266">
        <f t="shared" si="1330"/>
        <v>724406.6086761402</v>
      </c>
    </row>
    <row r="6077" spans="1:18" x14ac:dyDescent="0.3">
      <c r="A6077" s="82">
        <v>6046</v>
      </c>
      <c r="B6077" s="94">
        <f t="shared" si="1319"/>
        <v>1.3924592358436079E-50</v>
      </c>
      <c r="C6077" s="179">
        <f t="shared" si="1320"/>
        <v>1.3893180876213823E-50</v>
      </c>
      <c r="D6077" s="166">
        <f t="shared" si="1321"/>
        <v>2.2558277767625785E-3</v>
      </c>
      <c r="E6077" s="167">
        <f t="shared" si="1331"/>
        <v>24.291375447755232</v>
      </c>
      <c r="F6077" s="168">
        <f t="shared" si="1332"/>
        <v>13.64099056608336</v>
      </c>
      <c r="G6077" s="168">
        <f t="shared" si="1322"/>
        <v>474052.02050356014</v>
      </c>
      <c r="H6077" s="168">
        <f t="shared" si="1323"/>
        <v>271310.33852408634</v>
      </c>
      <c r="I6077" s="169">
        <f t="shared" si="1324"/>
        <v>745362.35902764648</v>
      </c>
      <c r="J6077" s="169">
        <f t="shared" si="1326"/>
        <v>690884.68069136445</v>
      </c>
      <c r="K6077" s="95"/>
      <c r="L6077" s="265">
        <f t="shared" si="1325"/>
        <v>285712.04447663564</v>
      </c>
      <c r="M6077" s="265">
        <f>$G6077*NonHospFrac+theModel!$H6077*NonHospFrac</f>
        <v>459650.31455101084</v>
      </c>
      <c r="N6077" s="266">
        <f t="shared" si="1327"/>
        <v>745362.35902764648</v>
      </c>
      <c r="O6077" s="159"/>
      <c r="P6077" s="265">
        <f t="shared" si="1328"/>
        <v>264829.67945339635</v>
      </c>
      <c r="Q6077" s="265">
        <f t="shared" si="1329"/>
        <v>459648.75990933605</v>
      </c>
      <c r="R6077" s="266">
        <f t="shared" si="1330"/>
        <v>724478.43936273246</v>
      </c>
    </row>
    <row r="6078" spans="1:18" x14ac:dyDescent="0.3">
      <c r="A6078" s="82">
        <v>6047</v>
      </c>
      <c r="B6078" s="94">
        <f t="shared" si="1319"/>
        <v>1.3664474578111256E-50</v>
      </c>
      <c r="C6078" s="179">
        <f t="shared" si="1320"/>
        <v>1.3633649876803087E-50</v>
      </c>
      <c r="D6078" s="166">
        <f t="shared" si="1321"/>
        <v>2.2558277767625785E-3</v>
      </c>
      <c r="E6078" s="167">
        <f t="shared" si="1331"/>
        <v>24.291375447755232</v>
      </c>
      <c r="F6078" s="168">
        <f t="shared" si="1332"/>
        <v>13.643246393860123</v>
      </c>
      <c r="G6078" s="168">
        <f t="shared" si="1322"/>
        <v>474130.41508277366</v>
      </c>
      <c r="H6078" s="168">
        <f t="shared" si="1323"/>
        <v>271310.33852408634</v>
      </c>
      <c r="I6078" s="169">
        <f t="shared" si="1324"/>
        <v>745440.75360686006</v>
      </c>
      <c r="J6078" s="169">
        <f t="shared" si="1326"/>
        <v>690945.94896402571</v>
      </c>
      <c r="K6078" s="95"/>
      <c r="L6078" s="265">
        <f t="shared" si="1325"/>
        <v>285742.09465992125</v>
      </c>
      <c r="M6078" s="265">
        <f>$G6078*NonHospFrac+theModel!$H6078*NonHospFrac</f>
        <v>459698.6589469387</v>
      </c>
      <c r="N6078" s="266">
        <f t="shared" si="1327"/>
        <v>745440.75360685994</v>
      </c>
      <c r="O6078" s="159"/>
      <c r="P6078" s="265">
        <f t="shared" si="1328"/>
        <v>264853.1647867132</v>
      </c>
      <c r="Q6078" s="265">
        <f t="shared" si="1329"/>
        <v>459697.1043052639</v>
      </c>
      <c r="R6078" s="266">
        <f t="shared" si="1330"/>
        <v>724550.26909197704</v>
      </c>
    </row>
    <row r="6079" spans="1:18" x14ac:dyDescent="0.3">
      <c r="A6079" s="82">
        <v>6048</v>
      </c>
      <c r="B6079" s="94">
        <f t="shared" si="1319"/>
        <v>1.3409215917386111E-50</v>
      </c>
      <c r="C6079" s="179">
        <f t="shared" si="1320"/>
        <v>1.3378967035655064E-50</v>
      </c>
      <c r="D6079" s="166">
        <f t="shared" si="1321"/>
        <v>2.2558277767625785E-3</v>
      </c>
      <c r="E6079" s="167">
        <f t="shared" si="1331"/>
        <v>24.291375447755232</v>
      </c>
      <c r="F6079" s="168">
        <f t="shared" si="1332"/>
        <v>13.645502221636885</v>
      </c>
      <c r="G6079" s="168">
        <f t="shared" si="1322"/>
        <v>474208.80966198706</v>
      </c>
      <c r="H6079" s="168">
        <f t="shared" si="1323"/>
        <v>271310.33852408634</v>
      </c>
      <c r="I6079" s="169">
        <f t="shared" si="1324"/>
        <v>745519.14818607341</v>
      </c>
      <c r="J6079" s="169">
        <f t="shared" si="1326"/>
        <v>691007.21473927132</v>
      </c>
      <c r="K6079" s="95"/>
      <c r="L6079" s="265">
        <f t="shared" si="1325"/>
        <v>285772.14484320686</v>
      </c>
      <c r="M6079" s="265">
        <f>$G6079*NonHospFrac+theModel!$H6079*NonHospFrac</f>
        <v>459747.00334286655</v>
      </c>
      <c r="N6079" s="266">
        <f t="shared" si="1327"/>
        <v>745519.14818607341</v>
      </c>
      <c r="O6079" s="159"/>
      <c r="P6079" s="265">
        <f t="shared" si="1328"/>
        <v>264876.64916272159</v>
      </c>
      <c r="Q6079" s="265">
        <f t="shared" si="1329"/>
        <v>459745.44870119175</v>
      </c>
      <c r="R6079" s="266">
        <f t="shared" si="1330"/>
        <v>724622.09786391328</v>
      </c>
    </row>
    <row r="6080" spans="1:18" x14ac:dyDescent="0.3">
      <c r="A6080" s="82">
        <v>6049</v>
      </c>
      <c r="B6080" s="94">
        <f t="shared" si="1319"/>
        <v>1.3158725605674141E-50</v>
      </c>
      <c r="C6080" s="179">
        <f t="shared" si="1320"/>
        <v>1.3129041786946065E-50</v>
      </c>
      <c r="D6080" s="166">
        <f t="shared" si="1321"/>
        <v>2.2558277767625785E-3</v>
      </c>
      <c r="E6080" s="167">
        <f t="shared" si="1331"/>
        <v>24.291375447755232</v>
      </c>
      <c r="F6080" s="168">
        <f t="shared" si="1332"/>
        <v>13.647758049413648</v>
      </c>
      <c r="G6080" s="168">
        <f t="shared" si="1322"/>
        <v>474287.20424120047</v>
      </c>
      <c r="H6080" s="168">
        <f t="shared" si="1323"/>
        <v>271310.33852408634</v>
      </c>
      <c r="I6080" s="169">
        <f t="shared" si="1324"/>
        <v>745597.54276528675</v>
      </c>
      <c r="J6080" s="169">
        <f t="shared" si="1326"/>
        <v>691068.47801720339</v>
      </c>
      <c r="K6080" s="95"/>
      <c r="L6080" s="265">
        <f t="shared" si="1325"/>
        <v>285802.19502649241</v>
      </c>
      <c r="M6080" s="265">
        <f>$G6080*NonHospFrac+theModel!$H6080*NonHospFrac</f>
        <v>459795.3477387944</v>
      </c>
      <c r="N6080" s="266">
        <f t="shared" si="1327"/>
        <v>745597.54276528675</v>
      </c>
      <c r="O6080" s="159"/>
      <c r="P6080" s="265">
        <f t="shared" si="1328"/>
        <v>264900.13258146052</v>
      </c>
      <c r="Q6080" s="265">
        <f t="shared" si="1329"/>
        <v>459793.7930971196</v>
      </c>
      <c r="R6080" s="266">
        <f t="shared" si="1330"/>
        <v>724693.92567858007</v>
      </c>
    </row>
    <row r="6081" spans="1:18" x14ac:dyDescent="0.3">
      <c r="A6081" s="82">
        <v>6050</v>
      </c>
      <c r="B6081" s="94">
        <f t="shared" si="1319"/>
        <v>1.2912914568026598E-50</v>
      </c>
      <c r="C6081" s="179">
        <f t="shared" si="1320"/>
        <v>1.2883785256665082E-50</v>
      </c>
      <c r="D6081" s="166">
        <f t="shared" si="1321"/>
        <v>2.2558277767625785E-3</v>
      </c>
      <c r="E6081" s="167">
        <f t="shared" si="1331"/>
        <v>24.291375447755232</v>
      </c>
      <c r="F6081" s="168">
        <f t="shared" si="1332"/>
        <v>13.65001387719041</v>
      </c>
      <c r="G6081" s="168">
        <f t="shared" si="1322"/>
        <v>474365.59882041381</v>
      </c>
      <c r="H6081" s="168">
        <f t="shared" si="1323"/>
        <v>271310.33852408634</v>
      </c>
      <c r="I6081" s="169">
        <f t="shared" si="1324"/>
        <v>745675.9373445001</v>
      </c>
      <c r="J6081" s="169">
        <f t="shared" si="1326"/>
        <v>691129.73879792367</v>
      </c>
      <c r="K6081" s="95"/>
      <c r="L6081" s="265">
        <f t="shared" si="1325"/>
        <v>285832.24520977796</v>
      </c>
      <c r="M6081" s="265">
        <f>$G6081*NonHospFrac+theModel!$H6081*NonHospFrac</f>
        <v>459843.69213472219</v>
      </c>
      <c r="N6081" s="266">
        <f t="shared" si="1327"/>
        <v>745675.9373445001</v>
      </c>
      <c r="O6081" s="159"/>
      <c r="P6081" s="265">
        <f t="shared" si="1328"/>
        <v>264923.61504296912</v>
      </c>
      <c r="Q6081" s="265">
        <f t="shared" si="1329"/>
        <v>459842.1374930474</v>
      </c>
      <c r="R6081" s="266">
        <f t="shared" si="1330"/>
        <v>724765.75253601652</v>
      </c>
    </row>
    <row r="6082" spans="1:18" x14ac:dyDescent="0.3">
      <c r="A6082" s="82">
        <v>6051</v>
      </c>
      <c r="B6082" s="94">
        <f t="shared" si="1319"/>
        <v>1.2671695393454193E-50</v>
      </c>
      <c r="C6082" s="179">
        <f t="shared" si="1320"/>
        <v>1.2643110231006966E-50</v>
      </c>
      <c r="D6082" s="166">
        <f t="shared" si="1321"/>
        <v>2.2558277767625785E-3</v>
      </c>
      <c r="E6082" s="167">
        <f t="shared" si="1331"/>
        <v>24.291375447755232</v>
      </c>
      <c r="F6082" s="168">
        <f t="shared" si="1332"/>
        <v>13.652269704967173</v>
      </c>
      <c r="G6082" s="168">
        <f t="shared" si="1322"/>
        <v>474443.99339962733</v>
      </c>
      <c r="H6082" s="168">
        <f t="shared" si="1323"/>
        <v>271310.33852408634</v>
      </c>
      <c r="I6082" s="169">
        <f t="shared" si="1324"/>
        <v>745754.33192371367</v>
      </c>
      <c r="J6082" s="169">
        <f t="shared" si="1326"/>
        <v>691190.99708153401</v>
      </c>
      <c r="K6082" s="95"/>
      <c r="L6082" s="265">
        <f t="shared" si="1325"/>
        <v>285862.29539306357</v>
      </c>
      <c r="M6082" s="265">
        <f>$G6082*NonHospFrac+theModel!$H6082*NonHospFrac</f>
        <v>459892.0365306501</v>
      </c>
      <c r="N6082" s="266">
        <f t="shared" si="1327"/>
        <v>745754.33192371367</v>
      </c>
      <c r="O6082" s="159"/>
      <c r="P6082" s="265">
        <f t="shared" si="1328"/>
        <v>264947.09654728638</v>
      </c>
      <c r="Q6082" s="265">
        <f t="shared" si="1329"/>
        <v>459890.48188897531</v>
      </c>
      <c r="R6082" s="266">
        <f t="shared" si="1330"/>
        <v>724837.57843626174</v>
      </c>
    </row>
    <row r="6083" spans="1:18" x14ac:dyDescent="0.3">
      <c r="A6083" s="82">
        <v>6052</v>
      </c>
      <c r="B6083" s="94">
        <f t="shared" si="1319"/>
        <v>1.243498230384653E-50</v>
      </c>
      <c r="C6083" s="179">
        <f t="shared" si="1320"/>
        <v>1.2406931125361963E-50</v>
      </c>
      <c r="D6083" s="166">
        <f t="shared" si="1321"/>
        <v>2.2558277767625785E-3</v>
      </c>
      <c r="E6083" s="167">
        <f t="shared" si="1331"/>
        <v>24.291375447755232</v>
      </c>
      <c r="F6083" s="168">
        <f t="shared" si="1332"/>
        <v>13.654525532743936</v>
      </c>
      <c r="G6083" s="168">
        <f t="shared" si="1322"/>
        <v>474522.38797884074</v>
      </c>
      <c r="H6083" s="168">
        <f t="shared" si="1323"/>
        <v>271310.33852408634</v>
      </c>
      <c r="I6083" s="169">
        <f t="shared" si="1324"/>
        <v>745832.72650292702</v>
      </c>
      <c r="J6083" s="169">
        <f t="shared" si="1326"/>
        <v>691252.25286813593</v>
      </c>
      <c r="K6083" s="95"/>
      <c r="L6083" s="265">
        <f t="shared" si="1325"/>
        <v>285892.34557634912</v>
      </c>
      <c r="M6083" s="265">
        <f>$G6083*NonHospFrac+theModel!$H6083*NonHospFrac</f>
        <v>459940.3809265779</v>
      </c>
      <c r="N6083" s="266">
        <f t="shared" si="1327"/>
        <v>745832.72650292702</v>
      </c>
      <c r="O6083" s="159"/>
      <c r="P6083" s="265">
        <f t="shared" si="1328"/>
        <v>264970.57709445123</v>
      </c>
      <c r="Q6083" s="265">
        <f t="shared" si="1329"/>
        <v>459938.8262849031</v>
      </c>
      <c r="R6083" s="266">
        <f t="shared" si="1330"/>
        <v>724909.40337935439</v>
      </c>
    </row>
    <row r="6084" spans="1:18" x14ac:dyDescent="0.3">
      <c r="A6084" s="82">
        <v>6053</v>
      </c>
      <c r="B6084" s="94">
        <f t="shared" si="1319"/>
        <v>1.2202691123466623E-50</v>
      </c>
      <c r="C6084" s="179">
        <f t="shared" si="1320"/>
        <v>1.2175163953879053E-50</v>
      </c>
      <c r="D6084" s="166">
        <f t="shared" si="1321"/>
        <v>2.2558277767625785E-3</v>
      </c>
      <c r="E6084" s="167">
        <f t="shared" si="1331"/>
        <v>24.291375447755232</v>
      </c>
      <c r="F6084" s="168">
        <f t="shared" si="1332"/>
        <v>13.656781360520698</v>
      </c>
      <c r="G6084" s="168">
        <f t="shared" si="1322"/>
        <v>474600.78255805414</v>
      </c>
      <c r="H6084" s="168">
        <f t="shared" si="1323"/>
        <v>271310.33852408634</v>
      </c>
      <c r="I6084" s="169">
        <f t="shared" si="1324"/>
        <v>745911.12108214048</v>
      </c>
      <c r="J6084" s="169">
        <f t="shared" si="1326"/>
        <v>691313.50615783152</v>
      </c>
      <c r="K6084" s="95"/>
      <c r="L6084" s="265">
        <f t="shared" si="1325"/>
        <v>285922.39575963467</v>
      </c>
      <c r="M6084" s="265">
        <f>$G6084*NonHospFrac+theModel!$H6084*NonHospFrac</f>
        <v>459988.72532250575</v>
      </c>
      <c r="N6084" s="266">
        <f t="shared" si="1327"/>
        <v>745911.12108214037</v>
      </c>
      <c r="O6084" s="159"/>
      <c r="P6084" s="265">
        <f t="shared" si="1328"/>
        <v>264994.05668450281</v>
      </c>
      <c r="Q6084" s="265">
        <f t="shared" si="1329"/>
        <v>459987.17068083095</v>
      </c>
      <c r="R6084" s="266">
        <f t="shared" si="1330"/>
        <v>724981.22736533382</v>
      </c>
    </row>
    <row r="6085" spans="1:18" x14ac:dyDescent="0.3">
      <c r="A6085" s="82">
        <v>6054</v>
      </c>
      <c r="B6085" s="94">
        <f t="shared" si="1319"/>
        <v>1.1974739249018928E-50</v>
      </c>
      <c r="C6085" s="179">
        <f t="shared" si="1320"/>
        <v>1.1947726299601501E-50</v>
      </c>
      <c r="D6085" s="166">
        <f t="shared" si="1321"/>
        <v>2.2558277767625785E-3</v>
      </c>
      <c r="E6085" s="167">
        <f t="shared" si="1331"/>
        <v>24.291375447755232</v>
      </c>
      <c r="F6085" s="168">
        <f t="shared" si="1332"/>
        <v>13.659037188297461</v>
      </c>
      <c r="G6085" s="168">
        <f t="shared" si="1322"/>
        <v>474679.17713726748</v>
      </c>
      <c r="H6085" s="168">
        <f t="shared" si="1323"/>
        <v>271310.33852408634</v>
      </c>
      <c r="I6085" s="169">
        <f t="shared" si="1324"/>
        <v>745989.51566135383</v>
      </c>
      <c r="J6085" s="169">
        <f t="shared" si="1326"/>
        <v>691374.75695072243</v>
      </c>
      <c r="K6085" s="95"/>
      <c r="L6085" s="265">
        <f t="shared" si="1325"/>
        <v>285952.44594292028</v>
      </c>
      <c r="M6085" s="265">
        <f>$G6085*NonHospFrac+theModel!$H6085*NonHospFrac</f>
        <v>460037.06971843354</v>
      </c>
      <c r="N6085" s="266">
        <f t="shared" si="1327"/>
        <v>745989.51566135383</v>
      </c>
      <c r="O6085" s="159"/>
      <c r="P6085" s="265">
        <f t="shared" si="1328"/>
        <v>265017.5353174801</v>
      </c>
      <c r="Q6085" s="265">
        <f t="shared" si="1329"/>
        <v>460035.51507675875</v>
      </c>
      <c r="R6085" s="266">
        <f t="shared" si="1330"/>
        <v>725053.0503942389</v>
      </c>
    </row>
    <row r="6086" spans="1:18" x14ac:dyDescent="0.3">
      <c r="A6086" s="82">
        <v>6055</v>
      </c>
      <c r="B6086" s="94">
        <f t="shared" si="1319"/>
        <v>1.1751045620276426E-50</v>
      </c>
      <c r="C6086" s="179">
        <f t="shared" si="1320"/>
        <v>1.1724537285160201E-50</v>
      </c>
      <c r="D6086" s="166">
        <f t="shared" si="1321"/>
        <v>2.2558277767625785E-3</v>
      </c>
      <c r="E6086" s="167">
        <f t="shared" si="1331"/>
        <v>24.291375447755232</v>
      </c>
      <c r="F6086" s="168">
        <f t="shared" si="1332"/>
        <v>13.661293016074223</v>
      </c>
      <c r="G6086" s="168">
        <f t="shared" si="1322"/>
        <v>474757.571716481</v>
      </c>
      <c r="H6086" s="168">
        <f t="shared" si="1323"/>
        <v>271310.33852408634</v>
      </c>
      <c r="I6086" s="169">
        <f t="shared" si="1324"/>
        <v>746067.91024056729</v>
      </c>
      <c r="J6086" s="169">
        <f t="shared" si="1326"/>
        <v>691436.0052469105</v>
      </c>
      <c r="K6086" s="95"/>
      <c r="L6086" s="265">
        <f t="shared" si="1325"/>
        <v>285982.49612620589</v>
      </c>
      <c r="M6086" s="265">
        <f>$G6086*NonHospFrac+theModel!$H6086*NonHospFrac</f>
        <v>460085.41411436145</v>
      </c>
      <c r="N6086" s="266">
        <f t="shared" si="1327"/>
        <v>746067.91024056729</v>
      </c>
      <c r="O6086" s="159"/>
      <c r="P6086" s="265">
        <f t="shared" si="1328"/>
        <v>265041.0129934221</v>
      </c>
      <c r="Q6086" s="265">
        <f t="shared" si="1329"/>
        <v>460083.85947268666</v>
      </c>
      <c r="R6086" s="266">
        <f t="shared" si="1330"/>
        <v>725124.87246610876</v>
      </c>
    </row>
    <row r="6087" spans="1:18" x14ac:dyDescent="0.3">
      <c r="A6087" s="82">
        <v>6056</v>
      </c>
      <c r="B6087" s="94">
        <f t="shared" si="1319"/>
        <v>1.1531530691253014E-50</v>
      </c>
      <c r="C6087" s="179">
        <f t="shared" si="1320"/>
        <v>1.1505517544011096E-50</v>
      </c>
      <c r="D6087" s="166">
        <f t="shared" si="1321"/>
        <v>2.2558277767625785E-3</v>
      </c>
      <c r="E6087" s="167">
        <f t="shared" si="1331"/>
        <v>24.291375447755232</v>
      </c>
      <c r="F6087" s="168">
        <f t="shared" si="1332"/>
        <v>13.663548843850986</v>
      </c>
      <c r="G6087" s="168">
        <f t="shared" si="1322"/>
        <v>474835.96629569441</v>
      </c>
      <c r="H6087" s="168">
        <f t="shared" si="1323"/>
        <v>271310.33852408634</v>
      </c>
      <c r="I6087" s="169">
        <f t="shared" si="1324"/>
        <v>746146.30481978075</v>
      </c>
      <c r="J6087" s="169">
        <f t="shared" si="1326"/>
        <v>691497.25104649737</v>
      </c>
      <c r="K6087" s="95"/>
      <c r="L6087" s="265">
        <f t="shared" si="1325"/>
        <v>286012.54630949144</v>
      </c>
      <c r="M6087" s="265">
        <f>$G6087*NonHospFrac+theModel!$H6087*NonHospFrac</f>
        <v>460133.75851028931</v>
      </c>
      <c r="N6087" s="266">
        <f t="shared" si="1327"/>
        <v>746146.30481978075</v>
      </c>
      <c r="O6087" s="159"/>
      <c r="P6087" s="265">
        <f t="shared" si="1328"/>
        <v>265064.48971236777</v>
      </c>
      <c r="Q6087" s="265">
        <f t="shared" si="1329"/>
        <v>460132.20386861451</v>
      </c>
      <c r="R6087" s="266">
        <f t="shared" si="1330"/>
        <v>725196.69358098228</v>
      </c>
    </row>
    <row r="6088" spans="1:18" x14ac:dyDescent="0.3">
      <c r="A6088" s="82">
        <v>6057</v>
      </c>
      <c r="B6088" s="94">
        <f t="shared" si="1319"/>
        <v>1.1316116401919469E-50</v>
      </c>
      <c r="C6088" s="179">
        <f t="shared" si="1320"/>
        <v>1.129058919221494E-50</v>
      </c>
      <c r="D6088" s="166">
        <f t="shared" si="1321"/>
        <v>2.2558277767625785E-3</v>
      </c>
      <c r="E6088" s="167">
        <f t="shared" si="1331"/>
        <v>24.291375447755232</v>
      </c>
      <c r="F6088" s="168">
        <f t="shared" si="1332"/>
        <v>13.665804671627749</v>
      </c>
      <c r="G6088" s="168">
        <f t="shared" si="1322"/>
        <v>474914.36087490787</v>
      </c>
      <c r="H6088" s="168">
        <f t="shared" si="1323"/>
        <v>271310.33852408634</v>
      </c>
      <c r="I6088" s="169">
        <f t="shared" si="1324"/>
        <v>746224.69939899421</v>
      </c>
      <c r="J6088" s="169">
        <f t="shared" si="1326"/>
        <v>691558.49434958491</v>
      </c>
      <c r="K6088" s="95"/>
      <c r="L6088" s="265">
        <f t="shared" si="1325"/>
        <v>286042.596492777</v>
      </c>
      <c r="M6088" s="265">
        <f>$G6088*NonHospFrac+theModel!$H6088*NonHospFrac</f>
        <v>460182.10290621716</v>
      </c>
      <c r="N6088" s="266">
        <f t="shared" si="1327"/>
        <v>746224.69939899421</v>
      </c>
      <c r="O6088" s="159"/>
      <c r="P6088" s="265">
        <f t="shared" si="1328"/>
        <v>265087.96547435614</v>
      </c>
      <c r="Q6088" s="265">
        <f t="shared" si="1329"/>
        <v>460180.54826454236</v>
      </c>
      <c r="R6088" s="266">
        <f t="shared" si="1330"/>
        <v>725268.51373889856</v>
      </c>
    </row>
    <row r="6089" spans="1:18" x14ac:dyDescent="0.3">
      <c r="A6089" s="82">
        <v>6058</v>
      </c>
      <c r="B6089" s="94">
        <f t="shared" si="1319"/>
        <v>1.1104726150442461E-50</v>
      </c>
      <c r="C6089" s="179">
        <f t="shared" si="1320"/>
        <v>1.107967580073895E-50</v>
      </c>
      <c r="D6089" s="166">
        <f t="shared" si="1321"/>
        <v>2.2558277767625785E-3</v>
      </c>
      <c r="E6089" s="167">
        <f t="shared" si="1331"/>
        <v>24.291375447755232</v>
      </c>
      <c r="F6089" s="168">
        <f t="shared" si="1332"/>
        <v>13.668060499404511</v>
      </c>
      <c r="G6089" s="168">
        <f t="shared" si="1322"/>
        <v>474992.75545412116</v>
      </c>
      <c r="H6089" s="168">
        <f t="shared" si="1323"/>
        <v>271310.33852408634</v>
      </c>
      <c r="I6089" s="169">
        <f t="shared" si="1324"/>
        <v>746303.09397820756</v>
      </c>
      <c r="J6089" s="169">
        <f t="shared" si="1326"/>
        <v>691619.73515627475</v>
      </c>
      <c r="K6089" s="95"/>
      <c r="L6089" s="265">
        <f t="shared" si="1325"/>
        <v>286072.64667606261</v>
      </c>
      <c r="M6089" s="265">
        <f>$G6089*NonHospFrac+theModel!$H6089*NonHospFrac</f>
        <v>460230.44730214489</v>
      </c>
      <c r="N6089" s="266">
        <f t="shared" si="1327"/>
        <v>746303.09397820756</v>
      </c>
      <c r="O6089" s="159"/>
      <c r="P6089" s="265">
        <f t="shared" si="1328"/>
        <v>265111.44027942629</v>
      </c>
      <c r="Q6089" s="265">
        <f t="shared" si="1329"/>
        <v>460228.8926604701</v>
      </c>
      <c r="R6089" s="266">
        <f t="shared" si="1330"/>
        <v>725340.33293989638</v>
      </c>
    </row>
    <row r="6090" spans="1:18" x14ac:dyDescent="0.3">
      <c r="A6090" s="82">
        <v>6059</v>
      </c>
      <c r="B6090" s="94">
        <f t="shared" si="1319"/>
        <v>1.0897284765947367E-50</v>
      </c>
      <c r="C6090" s="179">
        <f t="shared" si="1320"/>
        <v>1.0872702368281051E-50</v>
      </c>
      <c r="D6090" s="166">
        <f t="shared" si="1321"/>
        <v>2.2558277767625785E-3</v>
      </c>
      <c r="E6090" s="167">
        <f t="shared" si="1331"/>
        <v>24.291375447755232</v>
      </c>
      <c r="F6090" s="168">
        <f t="shared" si="1332"/>
        <v>13.670316327181274</v>
      </c>
      <c r="G6090" s="168">
        <f t="shared" si="1322"/>
        <v>475071.15003333462</v>
      </c>
      <c r="H6090" s="168">
        <f t="shared" si="1323"/>
        <v>271310.33852408634</v>
      </c>
      <c r="I6090" s="169">
        <f t="shared" si="1324"/>
        <v>746381.4885574209</v>
      </c>
      <c r="J6090" s="169">
        <f t="shared" si="1326"/>
        <v>691680.97346666874</v>
      </c>
      <c r="K6090" s="95"/>
      <c r="L6090" s="265">
        <f t="shared" si="1325"/>
        <v>286102.69685934816</v>
      </c>
      <c r="M6090" s="265">
        <f>$G6090*NonHospFrac+theModel!$H6090*NonHospFrac</f>
        <v>460278.7916980728</v>
      </c>
      <c r="N6090" s="266">
        <f t="shared" si="1327"/>
        <v>746381.4885574209</v>
      </c>
      <c r="O6090" s="159"/>
      <c r="P6090" s="265">
        <f t="shared" si="1328"/>
        <v>265134.91412761708</v>
      </c>
      <c r="Q6090" s="265">
        <f t="shared" si="1329"/>
        <v>460277.23705639801</v>
      </c>
      <c r="R6090" s="266">
        <f t="shared" si="1330"/>
        <v>725412.15118401509</v>
      </c>
    </row>
    <row r="6091" spans="1:18" x14ac:dyDescent="0.3">
      <c r="A6091" s="82">
        <v>6060</v>
      </c>
      <c r="B6091" s="94">
        <f t="shared" si="1319"/>
        <v>1.0693718481784772E-50</v>
      </c>
      <c r="C6091" s="179">
        <f t="shared" si="1320"/>
        <v>1.0669595294596683E-50</v>
      </c>
      <c r="D6091" s="166">
        <f t="shared" si="1321"/>
        <v>2.2558277767625785E-3</v>
      </c>
      <c r="E6091" s="167">
        <f t="shared" si="1331"/>
        <v>24.291375447755232</v>
      </c>
      <c r="F6091" s="168">
        <f t="shared" si="1332"/>
        <v>13.672572154958036</v>
      </c>
      <c r="G6091" s="168">
        <f t="shared" si="1322"/>
        <v>475149.54461254808</v>
      </c>
      <c r="H6091" s="168">
        <f t="shared" si="1323"/>
        <v>271310.33852408634</v>
      </c>
      <c r="I6091" s="169">
        <f t="shared" si="1324"/>
        <v>746459.88313663448</v>
      </c>
      <c r="J6091" s="169">
        <f t="shared" si="1326"/>
        <v>691742.20928086888</v>
      </c>
      <c r="K6091" s="95"/>
      <c r="L6091" s="265">
        <f t="shared" si="1325"/>
        <v>286132.74704263377</v>
      </c>
      <c r="M6091" s="265">
        <f>$G6091*NonHospFrac+theModel!$H6091*NonHospFrac</f>
        <v>460327.13609400066</v>
      </c>
      <c r="N6091" s="266">
        <f t="shared" si="1327"/>
        <v>746459.88313663448</v>
      </c>
      <c r="O6091" s="159"/>
      <c r="P6091" s="265">
        <f t="shared" si="1328"/>
        <v>265158.38701896771</v>
      </c>
      <c r="Q6091" s="265">
        <f t="shared" si="1329"/>
        <v>460325.58145232586</v>
      </c>
      <c r="R6091" s="266">
        <f t="shared" si="1330"/>
        <v>725483.96847129357</v>
      </c>
    </row>
    <row r="6092" spans="1:18" x14ac:dyDescent="0.3">
      <c r="A6092" s="82">
        <v>6061</v>
      </c>
      <c r="B6092" s="94">
        <f t="shared" si="1319"/>
        <v>1.0493954909301372E-50</v>
      </c>
      <c r="C6092" s="179">
        <f t="shared" si="1320"/>
        <v>1.0470282354328875E-50</v>
      </c>
      <c r="D6092" s="166">
        <f t="shared" si="1321"/>
        <v>2.2558277767625785E-3</v>
      </c>
      <c r="E6092" s="167">
        <f t="shared" si="1331"/>
        <v>24.291375447755232</v>
      </c>
      <c r="F6092" s="168">
        <f t="shared" si="1332"/>
        <v>13.674827982734799</v>
      </c>
      <c r="G6092" s="168">
        <f t="shared" si="1322"/>
        <v>475227.93919176154</v>
      </c>
      <c r="H6092" s="168">
        <f t="shared" si="1323"/>
        <v>271310.33852408634</v>
      </c>
      <c r="I6092" s="169">
        <f t="shared" si="1324"/>
        <v>746538.27771584783</v>
      </c>
      <c r="J6092" s="169">
        <f t="shared" si="1326"/>
        <v>691803.44259897643</v>
      </c>
      <c r="K6092" s="95"/>
      <c r="L6092" s="265">
        <f t="shared" si="1325"/>
        <v>286162.79722591932</v>
      </c>
      <c r="M6092" s="265">
        <f>$G6092*NonHospFrac+theModel!$H6092*NonHospFrac</f>
        <v>460375.48048992851</v>
      </c>
      <c r="N6092" s="266">
        <f t="shared" si="1327"/>
        <v>746538.27771584783</v>
      </c>
      <c r="O6092" s="159"/>
      <c r="P6092" s="265">
        <f t="shared" si="1328"/>
        <v>265181.85895351699</v>
      </c>
      <c r="Q6092" s="265">
        <f t="shared" si="1329"/>
        <v>460373.92584825371</v>
      </c>
      <c r="R6092" s="266">
        <f t="shared" si="1330"/>
        <v>725555.7848017707</v>
      </c>
    </row>
    <row r="6093" spans="1:18" x14ac:dyDescent="0.3">
      <c r="A6093" s="82">
        <v>6062</v>
      </c>
      <c r="B6093" s="94">
        <f t="shared" si="1319"/>
        <v>1.0297923012095956E-50</v>
      </c>
      <c r="C6093" s="179">
        <f t="shared" si="1320"/>
        <v>1.0274692671322307E-50</v>
      </c>
      <c r="D6093" s="166">
        <f t="shared" si="1321"/>
        <v>2.2558277767625785E-3</v>
      </c>
      <c r="E6093" s="167">
        <f t="shared" si="1331"/>
        <v>24.291375447755232</v>
      </c>
      <c r="F6093" s="168">
        <f t="shared" si="1332"/>
        <v>13.677083810511562</v>
      </c>
      <c r="G6093" s="168">
        <f t="shared" si="1322"/>
        <v>475306.33377097489</v>
      </c>
      <c r="H6093" s="168">
        <f t="shared" si="1323"/>
        <v>271310.33852408634</v>
      </c>
      <c r="I6093" s="169">
        <f t="shared" si="1324"/>
        <v>746616.67229506117</v>
      </c>
      <c r="J6093" s="169">
        <f t="shared" si="1326"/>
        <v>691864.67342109338</v>
      </c>
      <c r="K6093" s="95"/>
      <c r="L6093" s="265">
        <f t="shared" si="1325"/>
        <v>286192.84740920493</v>
      </c>
      <c r="M6093" s="265">
        <f>$G6093*NonHospFrac+theModel!$H6093*NonHospFrac</f>
        <v>460423.8248858563</v>
      </c>
      <c r="N6093" s="266">
        <f t="shared" si="1327"/>
        <v>746616.67229506117</v>
      </c>
      <c r="O6093" s="159"/>
      <c r="P6093" s="265">
        <f t="shared" si="1328"/>
        <v>265205.32993130409</v>
      </c>
      <c r="Q6093" s="265">
        <f t="shared" si="1329"/>
        <v>460422.27024418151</v>
      </c>
      <c r="R6093" s="266">
        <f t="shared" si="1330"/>
        <v>725627.6001754856</v>
      </c>
    </row>
    <row r="6094" spans="1:18" x14ac:dyDescent="0.3">
      <c r="A6094" s="82">
        <v>6063</v>
      </c>
      <c r="B6094" s="94">
        <f t="shared" si="1319"/>
        <v>1.0105553080761093E-50</v>
      </c>
      <c r="C6094" s="179">
        <f t="shared" si="1320"/>
        <v>1.0082756693421963E-50</v>
      </c>
      <c r="D6094" s="166">
        <f t="shared" si="1321"/>
        <v>2.2558277767625785E-3</v>
      </c>
      <c r="E6094" s="167">
        <f t="shared" si="1331"/>
        <v>24.291375447755232</v>
      </c>
      <c r="F6094" s="168">
        <f t="shared" si="1332"/>
        <v>13.679339638288324</v>
      </c>
      <c r="G6094" s="168">
        <f t="shared" si="1322"/>
        <v>475384.72835018829</v>
      </c>
      <c r="H6094" s="168">
        <f t="shared" si="1323"/>
        <v>271310.33852408634</v>
      </c>
      <c r="I6094" s="169">
        <f t="shared" si="1324"/>
        <v>746695.06687427463</v>
      </c>
      <c r="J6094" s="169">
        <f t="shared" si="1326"/>
        <v>691925.90174732159</v>
      </c>
      <c r="K6094" s="95"/>
      <c r="L6094" s="265">
        <f t="shared" si="1325"/>
        <v>286222.89759249048</v>
      </c>
      <c r="M6094" s="265">
        <f>$G6094*NonHospFrac+theModel!$H6094*NonHospFrac</f>
        <v>460472.16928178415</v>
      </c>
      <c r="N6094" s="266">
        <f t="shared" si="1327"/>
        <v>746695.06687427463</v>
      </c>
      <c r="O6094" s="159"/>
      <c r="P6094" s="265">
        <f t="shared" si="1328"/>
        <v>265228.79995236784</v>
      </c>
      <c r="Q6094" s="265">
        <f t="shared" si="1329"/>
        <v>460470.61464010936</v>
      </c>
      <c r="R6094" s="266">
        <f t="shared" si="1330"/>
        <v>725699.41459247726</v>
      </c>
    </row>
    <row r="6095" spans="1:18" x14ac:dyDescent="0.3">
      <c r="A6095" s="82">
        <v>6064</v>
      </c>
      <c r="B6095" s="94">
        <f t="shared" si="1319"/>
        <v>9.9167767080919338E-51</v>
      </c>
      <c r="C6095" s="179">
        <f t="shared" si="1320"/>
        <v>9.8944061677378678E-51</v>
      </c>
      <c r="D6095" s="166">
        <f t="shared" si="1321"/>
        <v>2.2558277767625785E-3</v>
      </c>
      <c r="E6095" s="167">
        <f t="shared" si="1331"/>
        <v>24.291375447755232</v>
      </c>
      <c r="F6095" s="168">
        <f t="shared" si="1332"/>
        <v>13.681595466065087</v>
      </c>
      <c r="G6095" s="168">
        <f t="shared" si="1322"/>
        <v>475463.12292940181</v>
      </c>
      <c r="H6095" s="168">
        <f t="shared" si="1323"/>
        <v>271310.33852408634</v>
      </c>
      <c r="I6095" s="169">
        <f t="shared" si="1324"/>
        <v>746773.4614534881</v>
      </c>
      <c r="J6095" s="169">
        <f t="shared" si="1326"/>
        <v>691987.1275777627</v>
      </c>
      <c r="K6095" s="95"/>
      <c r="L6095" s="265">
        <f t="shared" si="1325"/>
        <v>286252.94777577609</v>
      </c>
      <c r="M6095" s="265">
        <f>$G6095*NonHospFrac+theModel!$H6095*NonHospFrac</f>
        <v>460520.51367771206</v>
      </c>
      <c r="N6095" s="266">
        <f t="shared" si="1327"/>
        <v>746773.4614534881</v>
      </c>
      <c r="O6095" s="159"/>
      <c r="P6095" s="265">
        <f t="shared" si="1328"/>
        <v>265252.26901674742</v>
      </c>
      <c r="Q6095" s="265">
        <f t="shared" si="1329"/>
        <v>460518.95903603727</v>
      </c>
      <c r="R6095" s="266">
        <f t="shared" si="1330"/>
        <v>725771.22805278469</v>
      </c>
    </row>
    <row r="6096" spans="1:18" x14ac:dyDescent="0.3">
      <c r="A6096" s="82">
        <v>6065</v>
      </c>
      <c r="B6096" s="94">
        <f t="shared" si="1319"/>
        <v>9.7315267647627756E-51</v>
      </c>
      <c r="C6096" s="179">
        <f t="shared" si="1320"/>
        <v>9.7095741163765153E-51</v>
      </c>
      <c r="D6096" s="166">
        <f t="shared" si="1321"/>
        <v>2.2558277767625785E-3</v>
      </c>
      <c r="E6096" s="167">
        <f t="shared" si="1331"/>
        <v>24.291375447755232</v>
      </c>
      <c r="F6096" s="168">
        <f t="shared" si="1332"/>
        <v>13.683851293841849</v>
      </c>
      <c r="G6096" s="168">
        <f t="shared" si="1322"/>
        <v>475541.51750861522</v>
      </c>
      <c r="H6096" s="168">
        <f t="shared" si="1323"/>
        <v>271310.33852408634</v>
      </c>
      <c r="I6096" s="169">
        <f t="shared" si="1324"/>
        <v>746851.85603270156</v>
      </c>
      <c r="J6096" s="169">
        <f t="shared" si="1326"/>
        <v>692048.35091251845</v>
      </c>
      <c r="K6096" s="95"/>
      <c r="L6096" s="265">
        <f t="shared" si="1325"/>
        <v>286282.99795906164</v>
      </c>
      <c r="M6096" s="265">
        <f>$G6096*NonHospFrac+theModel!$H6096*NonHospFrac</f>
        <v>460568.85807363986</v>
      </c>
      <c r="N6096" s="266">
        <f t="shared" si="1327"/>
        <v>746851.85603270144</v>
      </c>
      <c r="O6096" s="159"/>
      <c r="P6096" s="265">
        <f t="shared" si="1328"/>
        <v>265275.73712448165</v>
      </c>
      <c r="Q6096" s="265">
        <f t="shared" si="1329"/>
        <v>460567.30343196506</v>
      </c>
      <c r="R6096" s="266">
        <f t="shared" si="1330"/>
        <v>725843.04055644665</v>
      </c>
    </row>
    <row r="6097" spans="1:18" x14ac:dyDescent="0.3">
      <c r="A6097" s="82">
        <v>6066</v>
      </c>
      <c r="B6097" s="94">
        <f t="shared" si="1319"/>
        <v>9.5497373754535636E-51</v>
      </c>
      <c r="C6097" s="179">
        <f t="shared" si="1320"/>
        <v>9.5281948126212282E-51</v>
      </c>
      <c r="D6097" s="166">
        <f t="shared" si="1321"/>
        <v>2.2558277767625785E-3</v>
      </c>
      <c r="E6097" s="167">
        <f t="shared" si="1331"/>
        <v>24.291375447755232</v>
      </c>
      <c r="F6097" s="168">
        <f t="shared" si="1332"/>
        <v>13.686107121618612</v>
      </c>
      <c r="G6097" s="168">
        <f t="shared" si="1322"/>
        <v>475619.91208782862</v>
      </c>
      <c r="H6097" s="168">
        <f t="shared" si="1323"/>
        <v>271310.33852408634</v>
      </c>
      <c r="I6097" s="169">
        <f t="shared" si="1324"/>
        <v>746930.25061191502</v>
      </c>
      <c r="J6097" s="169">
        <f t="shared" si="1326"/>
        <v>692109.57175169059</v>
      </c>
      <c r="K6097" s="95"/>
      <c r="L6097" s="265">
        <f t="shared" si="1325"/>
        <v>286313.04814234725</v>
      </c>
      <c r="M6097" s="265">
        <f>$G6097*NonHospFrac+theModel!$H6097*NonHospFrac</f>
        <v>460617.20246956771</v>
      </c>
      <c r="N6097" s="266">
        <f t="shared" si="1327"/>
        <v>746930.25061191502</v>
      </c>
      <c r="O6097" s="159"/>
      <c r="P6097" s="265">
        <f t="shared" si="1328"/>
        <v>265299.20427560969</v>
      </c>
      <c r="Q6097" s="265">
        <f t="shared" si="1329"/>
        <v>460615.64782789291</v>
      </c>
      <c r="R6097" s="266">
        <f t="shared" si="1330"/>
        <v>725914.85210350261</v>
      </c>
    </row>
    <row r="6098" spans="1:18" x14ac:dyDescent="0.3">
      <c r="A6098" s="82">
        <v>6067</v>
      </c>
      <c r="B6098" s="94">
        <f t="shared" si="1319"/>
        <v>9.3713438954260376E-51</v>
      </c>
      <c r="C6098" s="179">
        <f t="shared" si="1320"/>
        <v>9.350203757561141E-51</v>
      </c>
      <c r="D6098" s="166">
        <f t="shared" si="1321"/>
        <v>2.2558277767625785E-3</v>
      </c>
      <c r="E6098" s="167">
        <f t="shared" si="1331"/>
        <v>24.291375447755232</v>
      </c>
      <c r="F6098" s="168">
        <f t="shared" si="1332"/>
        <v>13.688362949395374</v>
      </c>
      <c r="G6098" s="168">
        <f t="shared" si="1322"/>
        <v>475698.30666704196</v>
      </c>
      <c r="H6098" s="168">
        <f t="shared" si="1323"/>
        <v>271310.33852408634</v>
      </c>
      <c r="I6098" s="169">
        <f t="shared" si="1324"/>
        <v>747008.64519112837</v>
      </c>
      <c r="J6098" s="169">
        <f t="shared" si="1326"/>
        <v>692170.79009538062</v>
      </c>
      <c r="K6098" s="95"/>
      <c r="L6098" s="265">
        <f t="shared" si="1325"/>
        <v>286343.09832563275</v>
      </c>
      <c r="M6098" s="265">
        <f>$G6098*NonHospFrac+theModel!$H6098*NonHospFrac</f>
        <v>460665.5468654955</v>
      </c>
      <c r="N6098" s="266">
        <f t="shared" si="1327"/>
        <v>747008.64519112825</v>
      </c>
      <c r="O6098" s="159"/>
      <c r="P6098" s="265">
        <f t="shared" si="1328"/>
        <v>265322.67047017033</v>
      </c>
      <c r="Q6098" s="265">
        <f t="shared" si="1329"/>
        <v>460663.99222382071</v>
      </c>
      <c r="R6098" s="266">
        <f t="shared" si="1330"/>
        <v>725986.66269399109</v>
      </c>
    </row>
    <row r="6099" spans="1:18" x14ac:dyDescent="0.3">
      <c r="A6099" s="82">
        <v>6068</v>
      </c>
      <c r="B6099" s="94">
        <f t="shared" si="1319"/>
        <v>9.1962828875351915E-51</v>
      </c>
      <c r="C6099" s="179">
        <f t="shared" si="1320"/>
        <v>9.175537657154523E-51</v>
      </c>
      <c r="D6099" s="166">
        <f t="shared" si="1321"/>
        <v>2.2558277767625785E-3</v>
      </c>
      <c r="E6099" s="167">
        <f t="shared" si="1331"/>
        <v>24.291375447755232</v>
      </c>
      <c r="F6099" s="168">
        <f t="shared" si="1332"/>
        <v>13.690618777172137</v>
      </c>
      <c r="G6099" s="168">
        <f t="shared" si="1322"/>
        <v>475776.70124625548</v>
      </c>
      <c r="H6099" s="168">
        <f t="shared" si="1323"/>
        <v>271310.33852408634</v>
      </c>
      <c r="I6099" s="169">
        <f t="shared" si="1324"/>
        <v>747087.03977034183</v>
      </c>
      <c r="J6099" s="169">
        <f t="shared" si="1326"/>
        <v>692232.00594369054</v>
      </c>
      <c r="K6099" s="95"/>
      <c r="L6099" s="265">
        <f t="shared" si="1325"/>
        <v>286373.14850891836</v>
      </c>
      <c r="M6099" s="265">
        <f>$G6099*NonHospFrac+theModel!$H6099*NonHospFrac</f>
        <v>460713.89126142341</v>
      </c>
      <c r="N6099" s="266">
        <f t="shared" si="1327"/>
        <v>747087.03977034171</v>
      </c>
      <c r="O6099" s="159"/>
      <c r="P6099" s="265">
        <f t="shared" si="1328"/>
        <v>265346.13570820278</v>
      </c>
      <c r="Q6099" s="265">
        <f t="shared" si="1329"/>
        <v>460712.33661974862</v>
      </c>
      <c r="R6099" s="266">
        <f t="shared" si="1330"/>
        <v>726058.47232795134</v>
      </c>
    </row>
    <row r="6100" spans="1:18" x14ac:dyDescent="0.3">
      <c r="A6100" s="82">
        <v>6069</v>
      </c>
      <c r="B6100" s="94">
        <f t="shared" si="1319"/>
        <v>9.0244920996710306E-51</v>
      </c>
      <c r="C6100" s="179">
        <f t="shared" si="1320"/>
        <v>9.0041343997214187E-51</v>
      </c>
      <c r="D6100" s="166">
        <f t="shared" si="1321"/>
        <v>2.2558277767625785E-3</v>
      </c>
      <c r="E6100" s="167">
        <f t="shared" si="1331"/>
        <v>24.291375447755232</v>
      </c>
      <c r="F6100" s="168">
        <f t="shared" si="1332"/>
        <v>13.6928746049489</v>
      </c>
      <c r="G6100" s="168">
        <f t="shared" si="1322"/>
        <v>475855.09582546889</v>
      </c>
      <c r="H6100" s="168">
        <f t="shared" si="1323"/>
        <v>271310.33852408634</v>
      </c>
      <c r="I6100" s="169">
        <f t="shared" si="1324"/>
        <v>747165.43434955529</v>
      </c>
      <c r="J6100" s="169">
        <f t="shared" si="1326"/>
        <v>692293.21929672197</v>
      </c>
      <c r="K6100" s="95"/>
      <c r="L6100" s="265">
        <f t="shared" si="1325"/>
        <v>286403.19869220397</v>
      </c>
      <c r="M6100" s="265">
        <f>$G6100*NonHospFrac+theModel!$H6100*NonHospFrac</f>
        <v>460762.23565735121</v>
      </c>
      <c r="N6100" s="266">
        <f t="shared" si="1327"/>
        <v>747165.43434955517</v>
      </c>
      <c r="O6100" s="159"/>
      <c r="P6100" s="265">
        <f t="shared" si="1328"/>
        <v>265369.59998974594</v>
      </c>
      <c r="Q6100" s="265">
        <f t="shared" si="1329"/>
        <v>460760.68101567641</v>
      </c>
      <c r="R6100" s="266">
        <f t="shared" si="1330"/>
        <v>726130.28100542235</v>
      </c>
    </row>
    <row r="6101" spans="1:18" x14ac:dyDescent="0.3">
      <c r="A6101" s="82">
        <v>6070</v>
      </c>
      <c r="B6101" s="94">
        <f t="shared" si="1319"/>
        <v>8.8559104426215579E-51</v>
      </c>
      <c r="C6101" s="179">
        <f t="shared" si="1320"/>
        <v>8.8359330338565702E-51</v>
      </c>
      <c r="D6101" s="166">
        <f t="shared" si="1321"/>
        <v>2.2558277767625785E-3</v>
      </c>
      <c r="E6101" s="167">
        <f t="shared" si="1331"/>
        <v>24.291375447755232</v>
      </c>
      <c r="F6101" s="168">
        <f t="shared" si="1332"/>
        <v>13.695130432725662</v>
      </c>
      <c r="G6101" s="168">
        <f t="shared" si="1322"/>
        <v>475933.49040468229</v>
      </c>
      <c r="H6101" s="168">
        <f t="shared" si="1323"/>
        <v>271310.33852408634</v>
      </c>
      <c r="I6101" s="169">
        <f t="shared" si="1324"/>
        <v>747243.82892876863</v>
      </c>
      <c r="J6101" s="169">
        <f t="shared" si="1326"/>
        <v>692354.43015457655</v>
      </c>
      <c r="K6101" s="95"/>
      <c r="L6101" s="265">
        <f t="shared" si="1325"/>
        <v>286433.24887548957</v>
      </c>
      <c r="M6101" s="265">
        <f>$G6101*NonHospFrac+theModel!$H6101*NonHospFrac</f>
        <v>460810.58005327906</v>
      </c>
      <c r="N6101" s="266">
        <f t="shared" si="1327"/>
        <v>747243.82892876863</v>
      </c>
      <c r="O6101" s="159"/>
      <c r="P6101" s="265">
        <f t="shared" si="1328"/>
        <v>265393.0633148388</v>
      </c>
      <c r="Q6101" s="265">
        <f t="shared" si="1329"/>
        <v>460809.02541160426</v>
      </c>
      <c r="R6101" s="266">
        <f t="shared" si="1330"/>
        <v>726202.08872644301</v>
      </c>
    </row>
    <row r="6102" spans="1:18" x14ac:dyDescent="0.3">
      <c r="A6102" s="82">
        <v>6071</v>
      </c>
      <c r="B6102" s="94">
        <f t="shared" si="1319"/>
        <v>8.6904779683493176E-51</v>
      </c>
      <c r="C6102" s="179">
        <f t="shared" si="1320"/>
        <v>8.670873746754972E-51</v>
      </c>
      <c r="D6102" s="166">
        <f t="shared" si="1321"/>
        <v>2.2558277767625785E-3</v>
      </c>
      <c r="E6102" s="167">
        <f t="shared" si="1331"/>
        <v>24.291375447755232</v>
      </c>
      <c r="F6102" s="168">
        <f t="shared" si="1332"/>
        <v>13.697386260502425</v>
      </c>
      <c r="G6102" s="168">
        <f t="shared" si="1322"/>
        <v>476011.88498389564</v>
      </c>
      <c r="H6102" s="168">
        <f t="shared" si="1323"/>
        <v>271310.33852408634</v>
      </c>
      <c r="I6102" s="169">
        <f t="shared" si="1324"/>
        <v>747322.22350798198</v>
      </c>
      <c r="J6102" s="169">
        <f t="shared" si="1326"/>
        <v>692415.63851735613</v>
      </c>
      <c r="K6102" s="95"/>
      <c r="L6102" s="265">
        <f t="shared" si="1325"/>
        <v>286463.29905877507</v>
      </c>
      <c r="M6102" s="265">
        <f>$G6102*NonHospFrac+theModel!$H6102*NonHospFrac</f>
        <v>460858.92444920685</v>
      </c>
      <c r="N6102" s="266">
        <f t="shared" si="1327"/>
        <v>747322.22350798198</v>
      </c>
      <c r="O6102" s="159"/>
      <c r="P6102" s="265">
        <f t="shared" si="1328"/>
        <v>265416.52568352025</v>
      </c>
      <c r="Q6102" s="265">
        <f t="shared" si="1329"/>
        <v>460857.36980753206</v>
      </c>
      <c r="R6102" s="266">
        <f t="shared" si="1330"/>
        <v>726273.8954910523</v>
      </c>
    </row>
    <row r="6103" spans="1:18" x14ac:dyDescent="0.3">
      <c r="A6103" s="82">
        <v>6072</v>
      </c>
      <c r="B6103" s="94">
        <f t="shared" si="1319"/>
        <v>8.5281358486737221E-51</v>
      </c>
      <c r="C6103" s="179">
        <f t="shared" si="1320"/>
        <v>8.5088978429422789E-51</v>
      </c>
      <c r="D6103" s="166">
        <f t="shared" si="1321"/>
        <v>2.2558277767625785E-3</v>
      </c>
      <c r="E6103" s="167">
        <f t="shared" si="1331"/>
        <v>24.291375447755232</v>
      </c>
      <c r="F6103" s="168">
        <f t="shared" si="1332"/>
        <v>13.699642088279187</v>
      </c>
      <c r="G6103" s="168">
        <f t="shared" si="1322"/>
        <v>476090.27956310916</v>
      </c>
      <c r="H6103" s="168">
        <f t="shared" si="1323"/>
        <v>271310.33852408634</v>
      </c>
      <c r="I6103" s="169">
        <f t="shared" si="1324"/>
        <v>747400.61808719556</v>
      </c>
      <c r="J6103" s="169">
        <f t="shared" si="1326"/>
        <v>692476.84438516246</v>
      </c>
      <c r="K6103" s="95"/>
      <c r="L6103" s="265">
        <f t="shared" si="1325"/>
        <v>286493.34924206068</v>
      </c>
      <c r="M6103" s="265">
        <f>$G6103*NonHospFrac+theModel!$H6103*NonHospFrac</f>
        <v>460907.26884513476</v>
      </c>
      <c r="N6103" s="266">
        <f t="shared" si="1327"/>
        <v>747400.61808719544</v>
      </c>
      <c r="O6103" s="159"/>
      <c r="P6103" s="265">
        <f t="shared" si="1328"/>
        <v>265439.98709582945</v>
      </c>
      <c r="Q6103" s="265">
        <f t="shared" si="1329"/>
        <v>460905.71420345997</v>
      </c>
      <c r="R6103" s="266">
        <f t="shared" si="1330"/>
        <v>726345.70129928947</v>
      </c>
    </row>
    <row r="6104" spans="1:18" x14ac:dyDescent="0.3">
      <c r="A6104" s="82">
        <v>6073</v>
      </c>
      <c r="B6104" s="94">
        <f t="shared" si="1319"/>
        <v>8.3688263543516171E-51</v>
      </c>
      <c r="C6104" s="179">
        <f t="shared" si="1320"/>
        <v>8.3499477234025674E-51</v>
      </c>
      <c r="D6104" s="166">
        <f t="shared" si="1321"/>
        <v>2.2558277767625785E-3</v>
      </c>
      <c r="E6104" s="167">
        <f t="shared" si="1331"/>
        <v>24.291375447755232</v>
      </c>
      <c r="F6104" s="168">
        <f t="shared" si="1332"/>
        <v>13.70189791605595</v>
      </c>
      <c r="G6104" s="168">
        <f t="shared" si="1322"/>
        <v>476168.67414232256</v>
      </c>
      <c r="H6104" s="168">
        <f t="shared" si="1323"/>
        <v>271310.33852408634</v>
      </c>
      <c r="I6104" s="169">
        <f t="shared" si="1324"/>
        <v>747479.0126664089</v>
      </c>
      <c r="J6104" s="169">
        <f t="shared" si="1326"/>
        <v>692538.04775809695</v>
      </c>
      <c r="K6104" s="95"/>
      <c r="L6104" s="265">
        <f t="shared" si="1325"/>
        <v>286523.39942534629</v>
      </c>
      <c r="M6104" s="265">
        <f>$G6104*NonHospFrac+theModel!$H6104*NonHospFrac</f>
        <v>460955.61324106262</v>
      </c>
      <c r="N6104" s="266">
        <f t="shared" si="1327"/>
        <v>747479.0126664089</v>
      </c>
      <c r="O6104" s="159"/>
      <c r="P6104" s="265">
        <f t="shared" si="1328"/>
        <v>265463.44755180529</v>
      </c>
      <c r="Q6104" s="265">
        <f t="shared" si="1329"/>
        <v>460954.05859938782</v>
      </c>
      <c r="R6104" s="266">
        <f t="shared" si="1330"/>
        <v>726417.50615119305</v>
      </c>
    </row>
    <row r="6105" spans="1:18" x14ac:dyDescent="0.3">
      <c r="A6105" s="82">
        <v>6074</v>
      </c>
      <c r="B6105" s="94">
        <f t="shared" si="1319"/>
        <v>8.2124928345486226E-51</v>
      </c>
      <c r="C6105" s="179">
        <f t="shared" si="1320"/>
        <v>8.1939668650959845E-51</v>
      </c>
      <c r="D6105" s="166">
        <f t="shared" si="1321"/>
        <v>2.2558277767625785E-3</v>
      </c>
      <c r="E6105" s="167">
        <f t="shared" si="1331"/>
        <v>24.291375447755232</v>
      </c>
      <c r="F6105" s="168">
        <f t="shared" si="1332"/>
        <v>13.704153743832713</v>
      </c>
      <c r="G6105" s="168">
        <f t="shared" si="1322"/>
        <v>476247.06872153602</v>
      </c>
      <c r="H6105" s="168">
        <f t="shared" si="1323"/>
        <v>271310.33852408634</v>
      </c>
      <c r="I6105" s="169">
        <f t="shared" si="1324"/>
        <v>747557.40724562237</v>
      </c>
      <c r="J6105" s="169">
        <f t="shared" si="1326"/>
        <v>692599.24863626156</v>
      </c>
      <c r="K6105" s="95"/>
      <c r="L6105" s="265">
        <f t="shared" si="1325"/>
        <v>286553.4496086319</v>
      </c>
      <c r="M6105" s="265">
        <f>$G6105*NonHospFrac+theModel!$H6105*NonHospFrac</f>
        <v>461003.95763699047</v>
      </c>
      <c r="N6105" s="266">
        <f t="shared" si="1327"/>
        <v>747557.40724562237</v>
      </c>
      <c r="O6105" s="159"/>
      <c r="P6105" s="265">
        <f t="shared" si="1328"/>
        <v>265486.90705148678</v>
      </c>
      <c r="Q6105" s="265">
        <f t="shared" si="1329"/>
        <v>461002.40299531567</v>
      </c>
      <c r="R6105" s="266">
        <f t="shared" si="1330"/>
        <v>726489.31004680251</v>
      </c>
    </row>
    <row r="6106" spans="1:18" x14ac:dyDescent="0.3">
      <c r="A6106" s="82">
        <v>6075</v>
      </c>
      <c r="B6106" s="94">
        <f t="shared" si="1319"/>
        <v>8.0590796966939628E-51</v>
      </c>
      <c r="C6106" s="179">
        <f t="shared" si="1320"/>
        <v>8.0408998008590175E-51</v>
      </c>
      <c r="D6106" s="166">
        <f t="shared" si="1321"/>
        <v>2.2558277767625785E-3</v>
      </c>
      <c r="E6106" s="167">
        <f t="shared" si="1331"/>
        <v>24.291375447755232</v>
      </c>
      <c r="F6106" s="168">
        <f t="shared" si="1332"/>
        <v>13.706409571609475</v>
      </c>
      <c r="G6106" s="168">
        <f t="shared" si="1322"/>
        <v>476325.46330074937</v>
      </c>
      <c r="H6106" s="168">
        <f t="shared" si="1323"/>
        <v>271310.33852408634</v>
      </c>
      <c r="I6106" s="169">
        <f t="shared" si="1324"/>
        <v>747635.80182483571</v>
      </c>
      <c r="J6106" s="169">
        <f t="shared" si="1326"/>
        <v>692660.44701975782</v>
      </c>
      <c r="K6106" s="95"/>
      <c r="L6106" s="265">
        <f t="shared" si="1325"/>
        <v>286583.49979191739</v>
      </c>
      <c r="M6106" s="265">
        <f>$G6106*NonHospFrac+theModel!$H6106*NonHospFrac</f>
        <v>461052.30203291826</v>
      </c>
      <c r="N6106" s="266">
        <f t="shared" si="1327"/>
        <v>747635.80182483559</v>
      </c>
      <c r="O6106" s="159"/>
      <c r="P6106" s="265">
        <f t="shared" si="1328"/>
        <v>265510.36559491279</v>
      </c>
      <c r="Q6106" s="265">
        <f t="shared" si="1329"/>
        <v>461050.74739124347</v>
      </c>
      <c r="R6106" s="266">
        <f t="shared" si="1330"/>
        <v>726561.11298615625</v>
      </c>
    </row>
    <row r="6107" spans="1:18" x14ac:dyDescent="0.3">
      <c r="A6107" s="82">
        <v>6076</v>
      </c>
      <c r="B6107" s="94">
        <f t="shared" si="1319"/>
        <v>7.9085323867116146E-51</v>
      </c>
      <c r="C6107" s="179">
        <f t="shared" si="1320"/>
        <v>7.8906920996802438E-51</v>
      </c>
      <c r="D6107" s="166">
        <f t="shared" si="1321"/>
        <v>2.2558277767625785E-3</v>
      </c>
      <c r="E6107" s="167">
        <f t="shared" si="1331"/>
        <v>24.291375447755232</v>
      </c>
      <c r="F6107" s="168">
        <f t="shared" si="1332"/>
        <v>13.708665399386238</v>
      </c>
      <c r="G6107" s="168">
        <f t="shared" si="1322"/>
        <v>476403.85787996283</v>
      </c>
      <c r="H6107" s="168">
        <f t="shared" si="1323"/>
        <v>271310.33852408634</v>
      </c>
      <c r="I6107" s="169">
        <f t="shared" si="1324"/>
        <v>747714.19640404917</v>
      </c>
      <c r="J6107" s="169">
        <f t="shared" si="1326"/>
        <v>692721.64290868759</v>
      </c>
      <c r="K6107" s="95"/>
      <c r="L6107" s="265">
        <f t="shared" si="1325"/>
        <v>286613.549975203</v>
      </c>
      <c r="M6107" s="265">
        <f>$G6107*NonHospFrac+theModel!$H6107*NonHospFrac</f>
        <v>461100.64642884611</v>
      </c>
      <c r="N6107" s="266">
        <f t="shared" si="1327"/>
        <v>747714.19640404917</v>
      </c>
      <c r="O6107" s="159"/>
      <c r="P6107" s="265">
        <f t="shared" si="1328"/>
        <v>265533.82318212243</v>
      </c>
      <c r="Q6107" s="265">
        <f t="shared" si="1329"/>
        <v>461099.09178717132</v>
      </c>
      <c r="R6107" s="266">
        <f t="shared" si="1330"/>
        <v>726632.91496929375</v>
      </c>
    </row>
    <row r="6108" spans="1:18" x14ac:dyDescent="0.3">
      <c r="A6108" s="82">
        <v>6077</v>
      </c>
      <c r="B6108" s="94">
        <f t="shared" si="1319"/>
        <v>7.7607973696208607E-51</v>
      </c>
      <c r="C6108" s="179">
        <f t="shared" si="1320"/>
        <v>7.7432903473446439E-51</v>
      </c>
      <c r="D6108" s="166">
        <f t="shared" si="1321"/>
        <v>2.2558277767625785E-3</v>
      </c>
      <c r="E6108" s="167">
        <f t="shared" si="1331"/>
        <v>24.291375447755232</v>
      </c>
      <c r="F6108" s="168">
        <f t="shared" si="1332"/>
        <v>13.710921227163</v>
      </c>
      <c r="G6108" s="168">
        <f t="shared" si="1322"/>
        <v>476482.25245917629</v>
      </c>
      <c r="H6108" s="168">
        <f t="shared" si="1323"/>
        <v>271310.33852408634</v>
      </c>
      <c r="I6108" s="169">
        <f t="shared" si="1324"/>
        <v>747792.59098326263</v>
      </c>
      <c r="J6108" s="169">
        <f t="shared" si="1326"/>
        <v>692782.83630315249</v>
      </c>
      <c r="K6108" s="95"/>
      <c r="L6108" s="265">
        <f t="shared" si="1325"/>
        <v>286643.60015848861</v>
      </c>
      <c r="M6108" s="265">
        <f>$G6108*NonHospFrac+theModel!$H6108*NonHospFrac</f>
        <v>461148.99082477402</v>
      </c>
      <c r="N6108" s="266">
        <f t="shared" si="1327"/>
        <v>747792.59098326263</v>
      </c>
      <c r="O6108" s="159"/>
      <c r="P6108" s="265">
        <f t="shared" si="1328"/>
        <v>265557.27981315466</v>
      </c>
      <c r="Q6108" s="265">
        <f t="shared" si="1329"/>
        <v>461147.43618309923</v>
      </c>
      <c r="R6108" s="266">
        <f t="shared" si="1330"/>
        <v>726704.71599625389</v>
      </c>
    </row>
    <row r="6109" spans="1:18" x14ac:dyDescent="0.3">
      <c r="A6109" s="82">
        <v>6078</v>
      </c>
      <c r="B6109" s="94">
        <f t="shared" si="1319"/>
        <v>7.6158221104985732E-51</v>
      </c>
      <c r="C6109" s="179">
        <f t="shared" si="1320"/>
        <v>7.5986421274388281E-51</v>
      </c>
      <c r="D6109" s="166">
        <f t="shared" si="1321"/>
        <v>2.2558277767625785E-3</v>
      </c>
      <c r="E6109" s="167">
        <f t="shared" si="1331"/>
        <v>24.291375447755232</v>
      </c>
      <c r="F6109" s="168">
        <f t="shared" si="1332"/>
        <v>13.713177054939763</v>
      </c>
      <c r="G6109" s="168">
        <f t="shared" si="1322"/>
        <v>476560.6470383897</v>
      </c>
      <c r="H6109" s="168">
        <f t="shared" si="1323"/>
        <v>271310.33852408634</v>
      </c>
      <c r="I6109" s="169">
        <f t="shared" si="1324"/>
        <v>747870.9855624761</v>
      </c>
      <c r="J6109" s="169">
        <f t="shared" si="1326"/>
        <v>692844.02720325417</v>
      </c>
      <c r="K6109" s="95"/>
      <c r="L6109" s="265">
        <f t="shared" si="1325"/>
        <v>286673.65034177422</v>
      </c>
      <c r="M6109" s="265">
        <f>$G6109*NonHospFrac+theModel!$H6109*NonHospFrac</f>
        <v>461197.33522070182</v>
      </c>
      <c r="N6109" s="266">
        <f t="shared" si="1327"/>
        <v>747870.9855624761</v>
      </c>
      <c r="O6109" s="159"/>
      <c r="P6109" s="265">
        <f t="shared" si="1328"/>
        <v>265580.73548804841</v>
      </c>
      <c r="Q6109" s="265">
        <f t="shared" si="1329"/>
        <v>461195.78057902702</v>
      </c>
      <c r="R6109" s="266">
        <f t="shared" si="1330"/>
        <v>726776.51606707543</v>
      </c>
    </row>
    <row r="6110" spans="1:18" x14ac:dyDescent="0.3">
      <c r="A6110" s="82">
        <v>6079</v>
      </c>
      <c r="B6110" s="94">
        <f t="shared" si="1319"/>
        <v>7.4735550557988745E-51</v>
      </c>
      <c r="C6110" s="179">
        <f t="shared" si="1320"/>
        <v>7.4566960027128391E-51</v>
      </c>
      <c r="D6110" s="166">
        <f t="shared" si="1321"/>
        <v>2.2558277767625785E-3</v>
      </c>
      <c r="E6110" s="167">
        <f t="shared" si="1331"/>
        <v>24.291375447755232</v>
      </c>
      <c r="F6110" s="168">
        <f t="shared" si="1332"/>
        <v>13.715432882716525</v>
      </c>
      <c r="G6110" s="168">
        <f t="shared" si="1322"/>
        <v>476639.04161760304</v>
      </c>
      <c r="H6110" s="168">
        <f t="shared" si="1323"/>
        <v>271310.33852408634</v>
      </c>
      <c r="I6110" s="169">
        <f t="shared" si="1324"/>
        <v>747949.38014168944</v>
      </c>
      <c r="J6110" s="169">
        <f t="shared" si="1326"/>
        <v>692905.21560909413</v>
      </c>
      <c r="K6110" s="95"/>
      <c r="L6110" s="265">
        <f t="shared" si="1325"/>
        <v>286703.70052505971</v>
      </c>
      <c r="M6110" s="265">
        <f>$G6110*NonHospFrac+theModel!$H6110*NonHospFrac</f>
        <v>461245.67961662961</v>
      </c>
      <c r="N6110" s="266">
        <f t="shared" si="1327"/>
        <v>747949.38014168933</v>
      </c>
      <c r="O6110" s="159"/>
      <c r="P6110" s="265">
        <f t="shared" si="1328"/>
        <v>265604.19020684261</v>
      </c>
      <c r="Q6110" s="265">
        <f t="shared" si="1329"/>
        <v>461244.12497495482</v>
      </c>
      <c r="R6110" s="266">
        <f t="shared" si="1330"/>
        <v>726848.31518179737</v>
      </c>
    </row>
    <row r="6111" spans="1:18" x14ac:dyDescent="0.3">
      <c r="A6111" s="82">
        <v>6080</v>
      </c>
      <c r="B6111" s="94">
        <f t="shared" ref="B6111:B6174" si="1333">Constant*EXP(PowerTerm*(A6111)/7)</f>
        <v>7.3339456150189435E-51</v>
      </c>
      <c r="C6111" s="179">
        <f t="shared" ref="C6111:C6174" si="1334">(1-theFloor)*B6111</f>
        <v>7.3174014967873172E-51</v>
      </c>
      <c r="D6111" s="166">
        <f t="shared" ref="D6111:D6174" si="1335">theFloor</f>
        <v>2.2558277767625785E-3</v>
      </c>
      <c r="E6111" s="167">
        <f t="shared" si="1331"/>
        <v>24.291375447755232</v>
      </c>
      <c r="F6111" s="168">
        <f t="shared" si="1332"/>
        <v>13.717688710493288</v>
      </c>
      <c r="G6111" s="168">
        <f t="shared" ref="G6111:G6174" si="1336">$B$22*F6111*totInfected/365.25</f>
        <v>476717.4361968165</v>
      </c>
      <c r="H6111" s="168">
        <f t="shared" ref="H6111:H6174" si="1337">lostQALYs_Injured*E6111*totInfected/365.25</f>
        <v>271310.33852408634</v>
      </c>
      <c r="I6111" s="169">
        <f t="shared" ref="I6111:I6174" si="1338">H6111+G6111</f>
        <v>748027.77472090279</v>
      </c>
      <c r="J6111" s="169">
        <f t="shared" si="1326"/>
        <v>692966.40152077423</v>
      </c>
      <c r="K6111" s="95"/>
      <c r="L6111" s="265">
        <f t="shared" ref="L6111:L6174" si="1339">$G6111*HospFrac+$H6111*HospFrac</f>
        <v>286733.75070834532</v>
      </c>
      <c r="M6111" s="265">
        <f>$G6111*NonHospFrac+theModel!$H6111*NonHospFrac</f>
        <v>461294.02401255746</v>
      </c>
      <c r="N6111" s="266">
        <f t="shared" si="1327"/>
        <v>748027.77472090279</v>
      </c>
      <c r="O6111" s="159"/>
      <c r="P6111" s="265">
        <f t="shared" si="1328"/>
        <v>265627.6439695764</v>
      </c>
      <c r="Q6111" s="265">
        <f t="shared" si="1329"/>
        <v>461292.46937088267</v>
      </c>
      <c r="R6111" s="266">
        <f t="shared" si="1330"/>
        <v>726920.11334045907</v>
      </c>
    </row>
    <row r="6112" spans="1:18" x14ac:dyDescent="0.3">
      <c r="A6112" s="82">
        <v>6081</v>
      </c>
      <c r="B6112" s="94">
        <f t="shared" si="1333"/>
        <v>7.1969441427106288E-51</v>
      </c>
      <c r="C6112" s="179">
        <f t="shared" si="1334"/>
        <v>7.1807090762056939E-51</v>
      </c>
      <c r="D6112" s="166">
        <f t="shared" si="1335"/>
        <v>2.2558277767625785E-3</v>
      </c>
      <c r="E6112" s="167">
        <f t="shared" si="1331"/>
        <v>24.291375447755232</v>
      </c>
      <c r="F6112" s="168">
        <f t="shared" si="1332"/>
        <v>13.719944538270051</v>
      </c>
      <c r="G6112" s="168">
        <f t="shared" si="1336"/>
        <v>476795.83077602996</v>
      </c>
      <c r="H6112" s="168">
        <f t="shared" si="1337"/>
        <v>271310.33852408634</v>
      </c>
      <c r="I6112" s="169">
        <f t="shared" si="1338"/>
        <v>748106.16930011637</v>
      </c>
      <c r="J6112" s="169">
        <f t="shared" ref="J6112:J6175" si="1340">J6111+(I6112-I6111)/(1+discountDaily)^A6112</f>
        <v>693027.58493839635</v>
      </c>
      <c r="K6112" s="95"/>
      <c r="L6112" s="265">
        <f t="shared" si="1339"/>
        <v>286763.80089163093</v>
      </c>
      <c r="M6112" s="265">
        <f>$G6112*NonHospFrac+theModel!$H6112*NonHospFrac</f>
        <v>461342.36840848537</v>
      </c>
      <c r="N6112" s="266">
        <f t="shared" ref="N6112:N6175" si="1341">L6112+M6112</f>
        <v>748106.16930011637</v>
      </c>
      <c r="O6112" s="159"/>
      <c r="P6112" s="265">
        <f t="shared" ref="P6112:P6175" si="1342">P6111+(L6112-L6111)/(1+discountDaily)^A6112</f>
        <v>265651.09677628864</v>
      </c>
      <c r="Q6112" s="265">
        <f t="shared" ref="Q6112:Q6175" si="1343">Q6111+(M6112-M6111)/(1+discountDaily)^B6112</f>
        <v>461340.81376681058</v>
      </c>
      <c r="R6112" s="266">
        <f t="shared" ref="R6112:R6175" si="1344">P6112+Q6112</f>
        <v>726991.91054309928</v>
      </c>
    </row>
    <row r="6113" spans="1:18" x14ac:dyDescent="0.3">
      <c r="A6113" s="82">
        <v>6082</v>
      </c>
      <c r="B6113" s="94">
        <f t="shared" si="1333"/>
        <v>7.0625019208247256E-51</v>
      </c>
      <c r="C6113" s="179">
        <f t="shared" si="1334"/>
        <v>7.0465701328182899E-51</v>
      </c>
      <c r="D6113" s="166">
        <f t="shared" si="1335"/>
        <v>2.2558277767625785E-3</v>
      </c>
      <c r="E6113" s="167">
        <f t="shared" ref="E6113:E6176" si="1345">C6113+E6112</f>
        <v>24.291375447755232</v>
      </c>
      <c r="F6113" s="168">
        <f t="shared" ref="F6113:F6176" si="1346">D6113+F6112</f>
        <v>13.722200366046813</v>
      </c>
      <c r="G6113" s="168">
        <f t="shared" si="1336"/>
        <v>476874.22535524337</v>
      </c>
      <c r="H6113" s="168">
        <f t="shared" si="1337"/>
        <v>271310.33852408634</v>
      </c>
      <c r="I6113" s="169">
        <f t="shared" si="1338"/>
        <v>748184.56387932971</v>
      </c>
      <c r="J6113" s="169">
        <f t="shared" si="1340"/>
        <v>693088.76586206164</v>
      </c>
      <c r="K6113" s="95"/>
      <c r="L6113" s="265">
        <f t="shared" si="1339"/>
        <v>286793.85107491649</v>
      </c>
      <c r="M6113" s="265">
        <f>$G6113*NonHospFrac+theModel!$H6113*NonHospFrac</f>
        <v>461390.71280441317</v>
      </c>
      <c r="N6113" s="266">
        <f t="shared" si="1341"/>
        <v>748184.56387932971</v>
      </c>
      <c r="O6113" s="159"/>
      <c r="P6113" s="265">
        <f t="shared" si="1342"/>
        <v>265674.54862701829</v>
      </c>
      <c r="Q6113" s="265">
        <f t="shared" si="1343"/>
        <v>461389.15816273837</v>
      </c>
      <c r="R6113" s="266">
        <f t="shared" si="1344"/>
        <v>727063.70678975666</v>
      </c>
    </row>
    <row r="6114" spans="1:18" x14ac:dyDescent="0.3">
      <c r="A6114" s="82">
        <v>6083</v>
      </c>
      <c r="B6114" s="94">
        <f t="shared" si="1333"/>
        <v>6.9305711413883706E-51</v>
      </c>
      <c r="C6114" s="179">
        <f t="shared" si="1334"/>
        <v>6.9149369664987971E-51</v>
      </c>
      <c r="D6114" s="166">
        <f t="shared" si="1335"/>
        <v>2.2558277767625785E-3</v>
      </c>
      <c r="E6114" s="167">
        <f t="shared" si="1345"/>
        <v>24.291375447755232</v>
      </c>
      <c r="F6114" s="168">
        <f t="shared" si="1346"/>
        <v>13.724456193823576</v>
      </c>
      <c r="G6114" s="168">
        <f t="shared" si="1336"/>
        <v>476952.61993445677</v>
      </c>
      <c r="H6114" s="168">
        <f t="shared" si="1337"/>
        <v>271310.33852408634</v>
      </c>
      <c r="I6114" s="169">
        <f t="shared" si="1338"/>
        <v>748262.95845854306</v>
      </c>
      <c r="J6114" s="169">
        <f t="shared" si="1340"/>
        <v>693149.94429187209</v>
      </c>
      <c r="K6114" s="95"/>
      <c r="L6114" s="265">
        <f t="shared" si="1339"/>
        <v>286823.90125820204</v>
      </c>
      <c r="M6114" s="265">
        <f>$G6114*NonHospFrac+theModel!$H6114*NonHospFrac</f>
        <v>461439.05720034102</v>
      </c>
      <c r="N6114" s="266">
        <f t="shared" si="1341"/>
        <v>748262.95845854306</v>
      </c>
      <c r="O6114" s="159"/>
      <c r="P6114" s="265">
        <f t="shared" si="1342"/>
        <v>265697.99952180433</v>
      </c>
      <c r="Q6114" s="265">
        <f t="shared" si="1343"/>
        <v>461437.50255866622</v>
      </c>
      <c r="R6114" s="266">
        <f t="shared" si="1344"/>
        <v>727135.50208047056</v>
      </c>
    </row>
    <row r="6115" spans="1:18" x14ac:dyDescent="0.3">
      <c r="A6115" s="82">
        <v>6084</v>
      </c>
      <c r="B6115" s="94">
        <f t="shared" si="1333"/>
        <v>6.8011048895027974E-51</v>
      </c>
      <c r="C6115" s="179">
        <f t="shared" si="1334"/>
        <v>6.7857627681803806E-51</v>
      </c>
      <c r="D6115" s="166">
        <f t="shared" si="1335"/>
        <v>2.2558277767625785E-3</v>
      </c>
      <c r="E6115" s="167">
        <f t="shared" si="1345"/>
        <v>24.291375447755232</v>
      </c>
      <c r="F6115" s="168">
        <f t="shared" si="1346"/>
        <v>13.726712021600338</v>
      </c>
      <c r="G6115" s="168">
        <f t="shared" si="1336"/>
        <v>477031.01451367012</v>
      </c>
      <c r="H6115" s="168">
        <f t="shared" si="1337"/>
        <v>271310.33852408634</v>
      </c>
      <c r="I6115" s="169">
        <f t="shared" si="1338"/>
        <v>748341.3530377564</v>
      </c>
      <c r="J6115" s="169">
        <f t="shared" si="1340"/>
        <v>693211.12022792932</v>
      </c>
      <c r="K6115" s="95"/>
      <c r="L6115" s="265">
        <f t="shared" si="1339"/>
        <v>286853.95144148765</v>
      </c>
      <c r="M6115" s="265">
        <f>$G6115*NonHospFrac+theModel!$H6115*NonHospFrac</f>
        <v>461487.40159626881</v>
      </c>
      <c r="N6115" s="266">
        <f t="shared" si="1341"/>
        <v>748341.3530377564</v>
      </c>
      <c r="O6115" s="159"/>
      <c r="P6115" s="265">
        <f t="shared" si="1342"/>
        <v>265721.44946068578</v>
      </c>
      <c r="Q6115" s="265">
        <f t="shared" si="1343"/>
        <v>461485.84695459402</v>
      </c>
      <c r="R6115" s="266">
        <f t="shared" si="1344"/>
        <v>727207.29641527985</v>
      </c>
    </row>
    <row r="6116" spans="1:18" x14ac:dyDescent="0.3">
      <c r="A6116" s="82">
        <v>6085</v>
      </c>
      <c r="B6116" s="94">
        <f t="shared" si="1333"/>
        <v>6.6740571266618741E-51</v>
      </c>
      <c r="C6116" s="179">
        <f t="shared" si="1334"/>
        <v>6.6590016032118499E-51</v>
      </c>
      <c r="D6116" s="166">
        <f t="shared" si="1335"/>
        <v>2.2558277767625785E-3</v>
      </c>
      <c r="E6116" s="167">
        <f t="shared" si="1345"/>
        <v>24.291375447755232</v>
      </c>
      <c r="F6116" s="168">
        <f t="shared" si="1346"/>
        <v>13.728967849377101</v>
      </c>
      <c r="G6116" s="168">
        <f t="shared" si="1336"/>
        <v>477109.40909288364</v>
      </c>
      <c r="H6116" s="168">
        <f t="shared" si="1337"/>
        <v>271310.33852408634</v>
      </c>
      <c r="I6116" s="169">
        <f t="shared" si="1338"/>
        <v>748419.74761696998</v>
      </c>
      <c r="J6116" s="169">
        <f t="shared" si="1340"/>
        <v>693272.29367033509</v>
      </c>
      <c r="K6116" s="95"/>
      <c r="L6116" s="265">
        <f t="shared" si="1339"/>
        <v>286884.00162477326</v>
      </c>
      <c r="M6116" s="265">
        <f>$G6116*NonHospFrac+theModel!$H6116*NonHospFrac</f>
        <v>461535.74599219672</v>
      </c>
      <c r="N6116" s="266">
        <f t="shared" si="1341"/>
        <v>748419.74761696998</v>
      </c>
      <c r="O6116" s="159"/>
      <c r="P6116" s="265">
        <f t="shared" si="1342"/>
        <v>265744.8984437015</v>
      </c>
      <c r="Q6116" s="265">
        <f t="shared" si="1343"/>
        <v>461534.19135052193</v>
      </c>
      <c r="R6116" s="266">
        <f t="shared" si="1344"/>
        <v>727279.08979422343</v>
      </c>
    </row>
    <row r="6117" spans="1:18" x14ac:dyDescent="0.3">
      <c r="A6117" s="82">
        <v>6086</v>
      </c>
      <c r="B6117" s="94">
        <f t="shared" si="1333"/>
        <v>6.5493826743791415E-51</v>
      </c>
      <c r="C6117" s="179">
        <f t="shared" si="1334"/>
        <v>6.53460839502163E-51</v>
      </c>
      <c r="D6117" s="166">
        <f t="shared" si="1335"/>
        <v>2.2558277767625785E-3</v>
      </c>
      <c r="E6117" s="167">
        <f t="shared" si="1345"/>
        <v>24.291375447755232</v>
      </c>
      <c r="F6117" s="168">
        <f t="shared" si="1346"/>
        <v>13.731223677153864</v>
      </c>
      <c r="G6117" s="168">
        <f t="shared" si="1336"/>
        <v>477187.80367209704</v>
      </c>
      <c r="H6117" s="168">
        <f t="shared" si="1337"/>
        <v>271310.33852408634</v>
      </c>
      <c r="I6117" s="169">
        <f t="shared" si="1338"/>
        <v>748498.14219618333</v>
      </c>
      <c r="J6117" s="169">
        <f t="shared" si="1340"/>
        <v>693333.46461919078</v>
      </c>
      <c r="K6117" s="95"/>
      <c r="L6117" s="265">
        <f t="shared" si="1339"/>
        <v>286914.05180805881</v>
      </c>
      <c r="M6117" s="265">
        <f>$G6117*NonHospFrac+theModel!$H6117*NonHospFrac</f>
        <v>461584.09038812458</v>
      </c>
      <c r="N6117" s="266">
        <f t="shared" si="1341"/>
        <v>748498.14219618333</v>
      </c>
      <c r="O6117" s="159"/>
      <c r="P6117" s="265">
        <f t="shared" si="1342"/>
        <v>265768.34647089051</v>
      </c>
      <c r="Q6117" s="265">
        <f t="shared" si="1343"/>
        <v>461582.53574644978</v>
      </c>
      <c r="R6117" s="266">
        <f t="shared" si="1344"/>
        <v>727350.88221734029</v>
      </c>
    </row>
    <row r="6118" spans="1:18" x14ac:dyDescent="0.3">
      <c r="A6118" s="82">
        <v>6087</v>
      </c>
      <c r="B6118" s="94">
        <f t="shared" si="1333"/>
        <v>6.4270371981237662E-51</v>
      </c>
      <c r="C6118" s="179">
        <f t="shared" si="1334"/>
        <v>6.4125389090899528E-51</v>
      </c>
      <c r="D6118" s="166">
        <f t="shared" si="1335"/>
        <v>2.2558277767625785E-3</v>
      </c>
      <c r="E6118" s="167">
        <f t="shared" si="1345"/>
        <v>24.291375447755232</v>
      </c>
      <c r="F6118" s="168">
        <f t="shared" si="1346"/>
        <v>13.733479504930626</v>
      </c>
      <c r="G6118" s="168">
        <f t="shared" si="1336"/>
        <v>477266.1982513105</v>
      </c>
      <c r="H6118" s="168">
        <f t="shared" si="1337"/>
        <v>271310.33852408634</v>
      </c>
      <c r="I6118" s="169">
        <f t="shared" si="1338"/>
        <v>748576.5367753969</v>
      </c>
      <c r="J6118" s="169">
        <f t="shared" si="1340"/>
        <v>693394.63307459839</v>
      </c>
      <c r="K6118" s="95"/>
      <c r="L6118" s="265">
        <f t="shared" si="1339"/>
        <v>286944.10199134436</v>
      </c>
      <c r="M6118" s="265">
        <f>$G6118*NonHospFrac+theModel!$H6118*NonHospFrac</f>
        <v>461632.43478405243</v>
      </c>
      <c r="N6118" s="266">
        <f t="shared" si="1341"/>
        <v>748576.53677539679</v>
      </c>
      <c r="O6118" s="159"/>
      <c r="P6118" s="265">
        <f t="shared" si="1342"/>
        <v>265791.79354229174</v>
      </c>
      <c r="Q6118" s="265">
        <f t="shared" si="1343"/>
        <v>461630.88014237763</v>
      </c>
      <c r="R6118" s="266">
        <f t="shared" si="1344"/>
        <v>727422.67368466943</v>
      </c>
    </row>
    <row r="6119" spans="1:18" x14ac:dyDescent="0.3">
      <c r="A6119" s="82">
        <v>6088</v>
      </c>
      <c r="B6119" s="94">
        <f t="shared" si="1333"/>
        <v>6.3069771915536675E-51</v>
      </c>
      <c r="C6119" s="179">
        <f t="shared" si="1334"/>
        <v>6.2927497372175527E-51</v>
      </c>
      <c r="D6119" s="166">
        <f t="shared" si="1335"/>
        <v>2.2558277767625785E-3</v>
      </c>
      <c r="E6119" s="167">
        <f t="shared" si="1345"/>
        <v>24.291375447755232</v>
      </c>
      <c r="F6119" s="168">
        <f t="shared" si="1346"/>
        <v>13.735735332707389</v>
      </c>
      <c r="G6119" s="168">
        <f t="shared" si="1336"/>
        <v>477344.59283052379</v>
      </c>
      <c r="H6119" s="168">
        <f t="shared" si="1337"/>
        <v>271310.33852408634</v>
      </c>
      <c r="I6119" s="169">
        <f t="shared" si="1338"/>
        <v>748654.93135461013</v>
      </c>
      <c r="J6119" s="169">
        <f t="shared" si="1340"/>
        <v>693455.79903665907</v>
      </c>
      <c r="K6119" s="95"/>
      <c r="L6119" s="265">
        <f t="shared" si="1339"/>
        <v>286974.15217462997</v>
      </c>
      <c r="M6119" s="265">
        <f>$G6119*NonHospFrac+theModel!$H6119*NonHospFrac</f>
        <v>461680.77917998016</v>
      </c>
      <c r="N6119" s="266">
        <f t="shared" si="1341"/>
        <v>748654.93135461013</v>
      </c>
      <c r="O6119" s="159"/>
      <c r="P6119" s="265">
        <f t="shared" si="1342"/>
        <v>265815.23965794424</v>
      </c>
      <c r="Q6119" s="265">
        <f t="shared" si="1343"/>
        <v>461679.22453830537</v>
      </c>
      <c r="R6119" s="266">
        <f t="shared" si="1344"/>
        <v>727494.46419624961</v>
      </c>
    </row>
    <row r="6120" spans="1:18" x14ac:dyDescent="0.3">
      <c r="A6120" s="82">
        <v>6089</v>
      </c>
      <c r="B6120" s="94">
        <f t="shared" si="1333"/>
        <v>6.1891599610455821E-51</v>
      </c>
      <c r="C6120" s="179">
        <f t="shared" si="1334"/>
        <v>6.175198282090628E-51</v>
      </c>
      <c r="D6120" s="166">
        <f t="shared" si="1335"/>
        <v>2.2558277767625785E-3</v>
      </c>
      <c r="E6120" s="167">
        <f t="shared" si="1345"/>
        <v>24.291375447755232</v>
      </c>
      <c r="F6120" s="168">
        <f t="shared" si="1346"/>
        <v>13.737991160484151</v>
      </c>
      <c r="G6120" s="168">
        <f t="shared" si="1336"/>
        <v>477422.98740973731</v>
      </c>
      <c r="H6120" s="168">
        <f t="shared" si="1337"/>
        <v>271310.33852408634</v>
      </c>
      <c r="I6120" s="169">
        <f t="shared" si="1338"/>
        <v>748733.32593382359</v>
      </c>
      <c r="J6120" s="169">
        <f t="shared" si="1340"/>
        <v>693516.9625054748</v>
      </c>
      <c r="K6120" s="95"/>
      <c r="L6120" s="265">
        <f t="shared" si="1339"/>
        <v>287004.20235791558</v>
      </c>
      <c r="M6120" s="265">
        <f>$G6120*NonHospFrac+theModel!$H6120*NonHospFrac</f>
        <v>461729.12357590807</v>
      </c>
      <c r="N6120" s="266">
        <f t="shared" si="1341"/>
        <v>748733.32593382359</v>
      </c>
      <c r="O6120" s="159"/>
      <c r="P6120" s="265">
        <f t="shared" si="1342"/>
        <v>265838.68481788691</v>
      </c>
      <c r="Q6120" s="265">
        <f t="shared" si="1343"/>
        <v>461727.56893423328</v>
      </c>
      <c r="R6120" s="266">
        <f t="shared" si="1344"/>
        <v>727566.25375212019</v>
      </c>
    </row>
    <row r="6121" spans="1:18" x14ac:dyDescent="0.3">
      <c r="A6121" s="82">
        <v>6090</v>
      </c>
      <c r="B6121" s="94">
        <f t="shared" si="1333"/>
        <v>6.0735436105126433E-51</v>
      </c>
      <c r="C6121" s="179">
        <f t="shared" si="1334"/>
        <v>6.0598427421326701E-51</v>
      </c>
      <c r="D6121" s="166">
        <f t="shared" si="1335"/>
        <v>2.2558277767625785E-3</v>
      </c>
      <c r="E6121" s="167">
        <f t="shared" si="1345"/>
        <v>24.291375447755232</v>
      </c>
      <c r="F6121" s="168">
        <f t="shared" si="1346"/>
        <v>13.740246988260914</v>
      </c>
      <c r="G6121" s="168">
        <f t="shared" si="1336"/>
        <v>477501.38198895071</v>
      </c>
      <c r="H6121" s="168">
        <f t="shared" si="1337"/>
        <v>271310.33852408634</v>
      </c>
      <c r="I6121" s="169">
        <f t="shared" si="1338"/>
        <v>748811.72051303706</v>
      </c>
      <c r="J6121" s="169">
        <f t="shared" si="1340"/>
        <v>693578.12348114722</v>
      </c>
      <c r="K6121" s="95"/>
      <c r="L6121" s="265">
        <f t="shared" si="1339"/>
        <v>287034.25254120107</v>
      </c>
      <c r="M6121" s="265">
        <f>$G6121*NonHospFrac+theModel!$H6121*NonHospFrac</f>
        <v>461777.46797183593</v>
      </c>
      <c r="N6121" s="266">
        <f t="shared" si="1341"/>
        <v>748811.72051303694</v>
      </c>
      <c r="O6121" s="159"/>
      <c r="P6121" s="265">
        <f t="shared" si="1342"/>
        <v>265862.12902215862</v>
      </c>
      <c r="Q6121" s="265">
        <f t="shared" si="1343"/>
        <v>461775.91333016113</v>
      </c>
      <c r="R6121" s="266">
        <f t="shared" si="1344"/>
        <v>727638.0423523197</v>
      </c>
    </row>
    <row r="6122" spans="1:18" x14ac:dyDescent="0.3">
      <c r="A6122" s="82">
        <v>6091</v>
      </c>
      <c r="B6122" s="94">
        <f t="shared" si="1333"/>
        <v>5.9600870265061272E-51</v>
      </c>
      <c r="C6122" s="179">
        <f t="shared" si="1334"/>
        <v>5.9466420966398126E-51</v>
      </c>
      <c r="D6122" s="166">
        <f t="shared" si="1335"/>
        <v>2.2558277767625785E-3</v>
      </c>
      <c r="E6122" s="167">
        <f t="shared" si="1345"/>
        <v>24.291375447755232</v>
      </c>
      <c r="F6122" s="168">
        <f t="shared" si="1346"/>
        <v>13.742502816037677</v>
      </c>
      <c r="G6122" s="168">
        <f t="shared" si="1336"/>
        <v>477579.77656816418</v>
      </c>
      <c r="H6122" s="168">
        <f t="shared" si="1337"/>
        <v>271310.33852408634</v>
      </c>
      <c r="I6122" s="169">
        <f t="shared" si="1338"/>
        <v>748890.11509225052</v>
      </c>
      <c r="J6122" s="169">
        <f t="shared" si="1340"/>
        <v>693639.28196377784</v>
      </c>
      <c r="K6122" s="95"/>
      <c r="L6122" s="265">
        <f t="shared" si="1339"/>
        <v>287064.30272448668</v>
      </c>
      <c r="M6122" s="265">
        <f>$G6122*NonHospFrac+theModel!$H6122*NonHospFrac</f>
        <v>461825.81236776378</v>
      </c>
      <c r="N6122" s="266">
        <f t="shared" si="1341"/>
        <v>748890.11509225052</v>
      </c>
      <c r="O6122" s="159"/>
      <c r="P6122" s="265">
        <f t="shared" si="1342"/>
        <v>265885.5722707985</v>
      </c>
      <c r="Q6122" s="265">
        <f t="shared" si="1343"/>
        <v>461824.25772608898</v>
      </c>
      <c r="R6122" s="266">
        <f t="shared" si="1344"/>
        <v>727709.82999688748</v>
      </c>
    </row>
    <row r="6123" spans="1:18" x14ac:dyDescent="0.3">
      <c r="A6123" s="82">
        <v>6092</v>
      </c>
      <c r="B6123" s="94">
        <f t="shared" si="1333"/>
        <v>5.8487498635954206E-51</v>
      </c>
      <c r="C6123" s="179">
        <f t="shared" si="1334"/>
        <v>5.8355560911937861E-51</v>
      </c>
      <c r="D6123" s="166">
        <f t="shared" si="1335"/>
        <v>2.2558277767625785E-3</v>
      </c>
      <c r="E6123" s="167">
        <f t="shared" si="1345"/>
        <v>24.291375447755232</v>
      </c>
      <c r="F6123" s="168">
        <f t="shared" si="1346"/>
        <v>13.744758643814439</v>
      </c>
      <c r="G6123" s="168">
        <f t="shared" si="1336"/>
        <v>477658.17114737752</v>
      </c>
      <c r="H6123" s="168">
        <f t="shared" si="1337"/>
        <v>271310.33852408634</v>
      </c>
      <c r="I6123" s="169">
        <f t="shared" si="1338"/>
        <v>748968.50967146386</v>
      </c>
      <c r="J6123" s="169">
        <f t="shared" si="1340"/>
        <v>693700.43795346818</v>
      </c>
      <c r="K6123" s="95"/>
      <c r="L6123" s="265">
        <f t="shared" si="1339"/>
        <v>287094.35290777229</v>
      </c>
      <c r="M6123" s="265">
        <f>$G6123*NonHospFrac+theModel!$H6123*NonHospFrac</f>
        <v>461874.15676369157</v>
      </c>
      <c r="N6123" s="266">
        <f t="shared" si="1341"/>
        <v>748968.50967146386</v>
      </c>
      <c r="O6123" s="159"/>
      <c r="P6123" s="265">
        <f t="shared" si="1342"/>
        <v>265909.01456384541</v>
      </c>
      <c r="Q6123" s="265">
        <f t="shared" si="1343"/>
        <v>461872.60212201677</v>
      </c>
      <c r="R6123" s="266">
        <f t="shared" si="1344"/>
        <v>727781.61668586219</v>
      </c>
    </row>
    <row r="6124" spans="1:18" x14ac:dyDescent="0.3">
      <c r="A6124" s="82">
        <v>6093</v>
      </c>
      <c r="B6124" s="94">
        <f t="shared" si="1333"/>
        <v>5.7394925300210758E-51</v>
      </c>
      <c r="C6124" s="179">
        <f t="shared" si="1334"/>
        <v>5.7265452233473326E-51</v>
      </c>
      <c r="D6124" s="166">
        <f t="shared" si="1335"/>
        <v>2.2558277767625785E-3</v>
      </c>
      <c r="E6124" s="167">
        <f t="shared" si="1345"/>
        <v>24.291375447755232</v>
      </c>
      <c r="F6124" s="168">
        <f t="shared" si="1346"/>
        <v>13.747014471591202</v>
      </c>
      <c r="G6124" s="168">
        <f t="shared" si="1336"/>
        <v>477736.56572659098</v>
      </c>
      <c r="H6124" s="168">
        <f t="shared" si="1337"/>
        <v>271310.33852408634</v>
      </c>
      <c r="I6124" s="169">
        <f t="shared" si="1338"/>
        <v>749046.90425067733</v>
      </c>
      <c r="J6124" s="169">
        <f t="shared" si="1340"/>
        <v>693761.59145032009</v>
      </c>
      <c r="K6124" s="95"/>
      <c r="L6124" s="265">
        <f t="shared" si="1339"/>
        <v>287124.40309105784</v>
      </c>
      <c r="M6124" s="265">
        <f>$G6124*NonHospFrac+theModel!$H6124*NonHospFrac</f>
        <v>461922.50115961942</v>
      </c>
      <c r="N6124" s="266">
        <f t="shared" si="1341"/>
        <v>749046.90425067721</v>
      </c>
      <c r="O6124" s="159"/>
      <c r="P6124" s="265">
        <f t="shared" si="1342"/>
        <v>265932.45590133825</v>
      </c>
      <c r="Q6124" s="265">
        <f t="shared" si="1343"/>
        <v>461920.94651794463</v>
      </c>
      <c r="R6124" s="266">
        <f t="shared" si="1344"/>
        <v>727853.40241928282</v>
      </c>
    </row>
    <row r="6125" spans="1:18" x14ac:dyDescent="0.3">
      <c r="A6125" s="82">
        <v>6094</v>
      </c>
      <c r="B6125" s="94">
        <f t="shared" si="1333"/>
        <v>5.632276173615901E-51</v>
      </c>
      <c r="C6125" s="179">
        <f t="shared" si="1334"/>
        <v>5.6195707285770599E-51</v>
      </c>
      <c r="D6125" s="166">
        <f t="shared" si="1335"/>
        <v>2.2558277767625785E-3</v>
      </c>
      <c r="E6125" s="167">
        <f t="shared" si="1345"/>
        <v>24.291375447755232</v>
      </c>
      <c r="F6125" s="168">
        <f t="shared" si="1346"/>
        <v>13.749270299367964</v>
      </c>
      <c r="G6125" s="168">
        <f t="shared" si="1336"/>
        <v>477814.96030580444</v>
      </c>
      <c r="H6125" s="168">
        <f t="shared" si="1337"/>
        <v>271310.33852408634</v>
      </c>
      <c r="I6125" s="169">
        <f t="shared" si="1338"/>
        <v>749125.29882989079</v>
      </c>
      <c r="J6125" s="169">
        <f t="shared" si="1340"/>
        <v>693822.74245443509</v>
      </c>
      <c r="K6125" s="95"/>
      <c r="L6125" s="265">
        <f t="shared" si="1339"/>
        <v>287154.45327434345</v>
      </c>
      <c r="M6125" s="265">
        <f>$G6125*NonHospFrac+theModel!$H6125*NonHospFrac</f>
        <v>461970.84555554733</v>
      </c>
      <c r="N6125" s="266">
        <f t="shared" si="1341"/>
        <v>749125.29882989079</v>
      </c>
      <c r="O6125" s="159"/>
      <c r="P6125" s="265">
        <f t="shared" si="1342"/>
        <v>265955.89628331608</v>
      </c>
      <c r="Q6125" s="265">
        <f t="shared" si="1343"/>
        <v>461969.29091387254</v>
      </c>
      <c r="R6125" s="266">
        <f t="shared" si="1344"/>
        <v>727925.18719718861</v>
      </c>
    </row>
    <row r="6126" spans="1:18" x14ac:dyDescent="0.3">
      <c r="A6126" s="82">
        <v>6095</v>
      </c>
      <c r="B6126" s="94">
        <f t="shared" si="1333"/>
        <v>5.5270626679890257E-51</v>
      </c>
      <c r="C6126" s="179">
        <f t="shared" si="1334"/>
        <v>5.5145945664986689E-51</v>
      </c>
      <c r="D6126" s="166">
        <f t="shared" si="1335"/>
        <v>2.2558277767625785E-3</v>
      </c>
      <c r="E6126" s="167">
        <f t="shared" si="1345"/>
        <v>24.291375447755232</v>
      </c>
      <c r="F6126" s="168">
        <f t="shared" si="1346"/>
        <v>13.751526127144727</v>
      </c>
      <c r="G6126" s="168">
        <f t="shared" si="1336"/>
        <v>477893.35488501785</v>
      </c>
      <c r="H6126" s="168">
        <f t="shared" si="1337"/>
        <v>271310.33852408634</v>
      </c>
      <c r="I6126" s="169">
        <f t="shared" si="1338"/>
        <v>749203.69340910413</v>
      </c>
      <c r="J6126" s="169">
        <f t="shared" si="1340"/>
        <v>693883.8909659147</v>
      </c>
      <c r="K6126" s="95"/>
      <c r="L6126" s="265">
        <f t="shared" si="1339"/>
        <v>287184.50345762901</v>
      </c>
      <c r="M6126" s="265">
        <f>$G6126*NonHospFrac+theModel!$H6126*NonHospFrac</f>
        <v>462019.18995147513</v>
      </c>
      <c r="N6126" s="266">
        <f t="shared" si="1341"/>
        <v>749203.69340910413</v>
      </c>
      <c r="O6126" s="159"/>
      <c r="P6126" s="265">
        <f t="shared" si="1342"/>
        <v>265979.33570981777</v>
      </c>
      <c r="Q6126" s="265">
        <f t="shared" si="1343"/>
        <v>462017.63530980033</v>
      </c>
      <c r="R6126" s="266">
        <f t="shared" si="1344"/>
        <v>727996.9710196181</v>
      </c>
    </row>
    <row r="6127" spans="1:18" x14ac:dyDescent="0.3">
      <c r="A6127" s="82">
        <v>6096</v>
      </c>
      <c r="B6127" s="94">
        <f t="shared" si="1333"/>
        <v>5.4238145989680732E-51</v>
      </c>
      <c r="C6127" s="179">
        <f t="shared" si="1334"/>
        <v>5.4115794073397111E-51</v>
      </c>
      <c r="D6127" s="166">
        <f t="shared" si="1335"/>
        <v>2.2558277767625785E-3</v>
      </c>
      <c r="E6127" s="167">
        <f t="shared" si="1345"/>
        <v>24.291375447755232</v>
      </c>
      <c r="F6127" s="168">
        <f t="shared" si="1346"/>
        <v>13.753781954921489</v>
      </c>
      <c r="G6127" s="168">
        <f t="shared" si="1336"/>
        <v>477971.74946423119</v>
      </c>
      <c r="H6127" s="168">
        <f t="shared" si="1337"/>
        <v>271310.33852408634</v>
      </c>
      <c r="I6127" s="169">
        <f t="shared" si="1338"/>
        <v>749282.08798831748</v>
      </c>
      <c r="J6127" s="169">
        <f t="shared" si="1340"/>
        <v>693945.03698486055</v>
      </c>
      <c r="K6127" s="95"/>
      <c r="L6127" s="265">
        <f t="shared" si="1339"/>
        <v>287214.55364091456</v>
      </c>
      <c r="M6127" s="265">
        <f>$G6127*NonHospFrac+theModel!$H6127*NonHospFrac</f>
        <v>462067.53434740292</v>
      </c>
      <c r="N6127" s="266">
        <f t="shared" si="1341"/>
        <v>749282.08798831748</v>
      </c>
      <c r="O6127" s="159"/>
      <c r="P6127" s="265">
        <f t="shared" si="1342"/>
        <v>266002.77418088226</v>
      </c>
      <c r="Q6127" s="265">
        <f t="shared" si="1343"/>
        <v>462065.97970572812</v>
      </c>
      <c r="R6127" s="266">
        <f t="shared" si="1344"/>
        <v>728068.75388661039</v>
      </c>
    </row>
    <row r="6128" spans="1:18" x14ac:dyDescent="0.3">
      <c r="A6128" s="82">
        <v>6097</v>
      </c>
      <c r="B6128" s="94">
        <f t="shared" si="1333"/>
        <v>5.3224952512945923E-51</v>
      </c>
      <c r="C6128" s="179">
        <f t="shared" si="1334"/>
        <v>5.3104886186650353E-51</v>
      </c>
      <c r="D6128" s="166">
        <f t="shared" si="1335"/>
        <v>2.2558277767625785E-3</v>
      </c>
      <c r="E6128" s="167">
        <f t="shared" si="1345"/>
        <v>24.291375447755232</v>
      </c>
      <c r="F6128" s="168">
        <f t="shared" si="1346"/>
        <v>13.756037782698252</v>
      </c>
      <c r="G6128" s="168">
        <f t="shared" si="1336"/>
        <v>478050.14404344471</v>
      </c>
      <c r="H6128" s="168">
        <f t="shared" si="1337"/>
        <v>271310.33852408634</v>
      </c>
      <c r="I6128" s="169">
        <f t="shared" si="1338"/>
        <v>749360.48256753106</v>
      </c>
      <c r="J6128" s="169">
        <f t="shared" si="1340"/>
        <v>694006.18051137449</v>
      </c>
      <c r="K6128" s="95"/>
      <c r="L6128" s="265">
        <f t="shared" si="1339"/>
        <v>287244.60382420023</v>
      </c>
      <c r="M6128" s="265">
        <f>$G6128*NonHospFrac+theModel!$H6128*NonHospFrac</f>
        <v>462115.87874333083</v>
      </c>
      <c r="N6128" s="266">
        <f t="shared" si="1341"/>
        <v>749360.48256753106</v>
      </c>
      <c r="O6128" s="159"/>
      <c r="P6128" s="265">
        <f t="shared" si="1342"/>
        <v>266026.21169654862</v>
      </c>
      <c r="Q6128" s="265">
        <f t="shared" si="1343"/>
        <v>462114.32410165604</v>
      </c>
      <c r="R6128" s="266">
        <f t="shared" si="1344"/>
        <v>728140.5357982046</v>
      </c>
    </row>
    <row r="6129" spans="1:18" x14ac:dyDescent="0.3">
      <c r="A6129" s="82">
        <v>6098</v>
      </c>
      <c r="B6129" s="94">
        <f t="shared" si="1333"/>
        <v>5.2230685955680165E-51</v>
      </c>
      <c r="C6129" s="179">
        <f t="shared" si="1334"/>
        <v>5.2112862523501981E-51</v>
      </c>
      <c r="D6129" s="166">
        <f t="shared" si="1335"/>
        <v>2.2558277767625785E-3</v>
      </c>
      <c r="E6129" s="167">
        <f t="shared" si="1345"/>
        <v>24.291375447755232</v>
      </c>
      <c r="F6129" s="168">
        <f t="shared" si="1346"/>
        <v>13.758293610475015</v>
      </c>
      <c r="G6129" s="168">
        <f t="shared" si="1336"/>
        <v>478128.53862265812</v>
      </c>
      <c r="H6129" s="168">
        <f t="shared" si="1337"/>
        <v>271310.33852408634</v>
      </c>
      <c r="I6129" s="169">
        <f t="shared" si="1338"/>
        <v>749438.8771467444</v>
      </c>
      <c r="J6129" s="169">
        <f t="shared" si="1340"/>
        <v>694067.32154555782</v>
      </c>
      <c r="K6129" s="95"/>
      <c r="L6129" s="265">
        <f t="shared" si="1339"/>
        <v>287274.65400748572</v>
      </c>
      <c r="M6129" s="265">
        <f>$G6129*NonHospFrac+theModel!$H6129*NonHospFrac</f>
        <v>462164.22313925868</v>
      </c>
      <c r="N6129" s="266">
        <f t="shared" si="1341"/>
        <v>749438.8771467444</v>
      </c>
      <c r="O6129" s="159"/>
      <c r="P6129" s="265">
        <f t="shared" si="1342"/>
        <v>266049.64825685555</v>
      </c>
      <c r="Q6129" s="265">
        <f t="shared" si="1343"/>
        <v>462162.66849758389</v>
      </c>
      <c r="R6129" s="266">
        <f t="shared" si="1344"/>
        <v>728212.31675443938</v>
      </c>
    </row>
    <row r="6130" spans="1:18" x14ac:dyDescent="0.3">
      <c r="A6130" s="82">
        <v>6099</v>
      </c>
      <c r="B6130" s="94">
        <f t="shared" si="1333"/>
        <v>5.1254992754336065E-51</v>
      </c>
      <c r="C6130" s="179">
        <f t="shared" si="1334"/>
        <v>5.1139370317983066E-51</v>
      </c>
      <c r="D6130" s="166">
        <f t="shared" si="1335"/>
        <v>2.2558277767625785E-3</v>
      </c>
      <c r="E6130" s="167">
        <f t="shared" si="1345"/>
        <v>24.291375447755232</v>
      </c>
      <c r="F6130" s="168">
        <f t="shared" si="1346"/>
        <v>13.760549438251777</v>
      </c>
      <c r="G6130" s="168">
        <f t="shared" si="1336"/>
        <v>478206.93320187152</v>
      </c>
      <c r="H6130" s="168">
        <f t="shared" si="1337"/>
        <v>271310.33852408634</v>
      </c>
      <c r="I6130" s="169">
        <f t="shared" si="1338"/>
        <v>749517.27172595786</v>
      </c>
      <c r="J6130" s="169">
        <f t="shared" si="1340"/>
        <v>694128.46008751227</v>
      </c>
      <c r="K6130" s="95"/>
      <c r="L6130" s="265">
        <f t="shared" si="1339"/>
        <v>287304.70419077133</v>
      </c>
      <c r="M6130" s="265">
        <f>$G6130*NonHospFrac+theModel!$H6130*NonHospFrac</f>
        <v>462212.56753518654</v>
      </c>
      <c r="N6130" s="266">
        <f t="shared" si="1341"/>
        <v>749517.27172595786</v>
      </c>
      <c r="O6130" s="159"/>
      <c r="P6130" s="265">
        <f t="shared" si="1342"/>
        <v>266073.08386184229</v>
      </c>
      <c r="Q6130" s="265">
        <f t="shared" si="1343"/>
        <v>462211.01289351174</v>
      </c>
      <c r="R6130" s="266">
        <f t="shared" si="1344"/>
        <v>728284.09675535397</v>
      </c>
    </row>
    <row r="6131" spans="1:18" x14ac:dyDescent="0.3">
      <c r="A6131" s="82">
        <v>6100</v>
      </c>
      <c r="B6131" s="94">
        <f t="shared" si="1333"/>
        <v>5.0297525950092747E-51</v>
      </c>
      <c r="C6131" s="179">
        <f t="shared" si="1334"/>
        <v>5.0184063393952089E-51</v>
      </c>
      <c r="D6131" s="166">
        <f t="shared" si="1335"/>
        <v>2.2558277767625785E-3</v>
      </c>
      <c r="E6131" s="167">
        <f t="shared" si="1345"/>
        <v>24.291375447755232</v>
      </c>
      <c r="F6131" s="168">
        <f t="shared" si="1346"/>
        <v>13.76280526602854</v>
      </c>
      <c r="G6131" s="168">
        <f t="shared" si="1336"/>
        <v>478285.32778108492</v>
      </c>
      <c r="H6131" s="168">
        <f t="shared" si="1337"/>
        <v>271310.33852408634</v>
      </c>
      <c r="I6131" s="169">
        <f t="shared" si="1338"/>
        <v>749595.66630517133</v>
      </c>
      <c r="J6131" s="169">
        <f t="shared" si="1340"/>
        <v>694189.59613733937</v>
      </c>
      <c r="K6131" s="95"/>
      <c r="L6131" s="265">
        <f t="shared" si="1339"/>
        <v>287334.75437405694</v>
      </c>
      <c r="M6131" s="265">
        <f>$G6131*NonHospFrac+theModel!$H6131*NonHospFrac</f>
        <v>462260.91193111433</v>
      </c>
      <c r="N6131" s="266">
        <f t="shared" si="1341"/>
        <v>749595.66630517133</v>
      </c>
      <c r="O6131" s="159"/>
      <c r="P6131" s="265">
        <f t="shared" si="1342"/>
        <v>266096.51851154759</v>
      </c>
      <c r="Q6131" s="265">
        <f t="shared" si="1343"/>
        <v>462259.35728943953</v>
      </c>
      <c r="R6131" s="266">
        <f t="shared" si="1344"/>
        <v>728355.87580098712</v>
      </c>
    </row>
    <row r="6132" spans="1:18" x14ac:dyDescent="0.3">
      <c r="A6132" s="82">
        <v>6101</v>
      </c>
      <c r="B6132" s="94">
        <f t="shared" si="1333"/>
        <v>4.9357945065484491E-51</v>
      </c>
      <c r="C6132" s="179">
        <f t="shared" si="1334"/>
        <v>4.9246602042001847E-51</v>
      </c>
      <c r="D6132" s="166">
        <f t="shared" si="1335"/>
        <v>2.2558277767625785E-3</v>
      </c>
      <c r="E6132" s="167">
        <f t="shared" si="1345"/>
        <v>24.291375447755232</v>
      </c>
      <c r="F6132" s="168">
        <f t="shared" si="1346"/>
        <v>13.765061093805302</v>
      </c>
      <c r="G6132" s="168">
        <f t="shared" si="1336"/>
        <v>478363.72236029839</v>
      </c>
      <c r="H6132" s="168">
        <f t="shared" si="1337"/>
        <v>271310.33852408634</v>
      </c>
      <c r="I6132" s="169">
        <f t="shared" si="1338"/>
        <v>749674.06088438467</v>
      </c>
      <c r="J6132" s="169">
        <f t="shared" si="1340"/>
        <v>694250.72969514062</v>
      </c>
      <c r="K6132" s="95"/>
      <c r="L6132" s="265">
        <f t="shared" si="1339"/>
        <v>287364.80455734249</v>
      </c>
      <c r="M6132" s="265">
        <f>$G6132*NonHospFrac+theModel!$H6132*NonHospFrac</f>
        <v>462309.25632704218</v>
      </c>
      <c r="N6132" s="266">
        <f t="shared" si="1341"/>
        <v>749674.06088438467</v>
      </c>
      <c r="O6132" s="159"/>
      <c r="P6132" s="265">
        <f t="shared" si="1342"/>
        <v>266119.95220601041</v>
      </c>
      <c r="Q6132" s="265">
        <f t="shared" si="1343"/>
        <v>462307.70168536738</v>
      </c>
      <c r="R6132" s="266">
        <f t="shared" si="1344"/>
        <v>728427.65389137785</v>
      </c>
    </row>
    <row r="6133" spans="1:18" x14ac:dyDescent="0.3">
      <c r="A6133" s="82">
        <v>6102</v>
      </c>
      <c r="B6133" s="94">
        <f t="shared" si="1333"/>
        <v>4.8435915983315343E-51</v>
      </c>
      <c r="C6133" s="179">
        <f t="shared" si="1334"/>
        <v>4.8326652898647244E-51</v>
      </c>
      <c r="D6133" s="166">
        <f t="shared" si="1335"/>
        <v>2.2558277767625785E-3</v>
      </c>
      <c r="E6133" s="167">
        <f t="shared" si="1345"/>
        <v>24.291375447755232</v>
      </c>
      <c r="F6133" s="168">
        <f t="shared" si="1346"/>
        <v>13.767316921582065</v>
      </c>
      <c r="G6133" s="168">
        <f t="shared" si="1336"/>
        <v>478442.11693951179</v>
      </c>
      <c r="H6133" s="168">
        <f t="shared" si="1337"/>
        <v>271310.33852408634</v>
      </c>
      <c r="I6133" s="169">
        <f t="shared" si="1338"/>
        <v>749752.45546359813</v>
      </c>
      <c r="J6133" s="169">
        <f t="shared" si="1340"/>
        <v>694311.86076101777</v>
      </c>
      <c r="K6133" s="95"/>
      <c r="L6133" s="265">
        <f t="shared" si="1339"/>
        <v>287394.85474062804</v>
      </c>
      <c r="M6133" s="265">
        <f>$G6133*NonHospFrac+theModel!$H6133*NonHospFrac</f>
        <v>462357.60072297003</v>
      </c>
      <c r="N6133" s="266">
        <f t="shared" si="1341"/>
        <v>749752.45546359802</v>
      </c>
      <c r="O6133" s="159"/>
      <c r="P6133" s="265">
        <f t="shared" si="1342"/>
        <v>266143.38494526967</v>
      </c>
      <c r="Q6133" s="265">
        <f t="shared" si="1343"/>
        <v>462356.04608129524</v>
      </c>
      <c r="R6133" s="266">
        <f t="shared" si="1344"/>
        <v>728499.43102656491</v>
      </c>
    </row>
    <row r="6134" spans="1:18" x14ac:dyDescent="0.3">
      <c r="A6134" s="82">
        <v>6103</v>
      </c>
      <c r="B6134" s="94">
        <f t="shared" si="1333"/>
        <v>4.7531110827857571E-51</v>
      </c>
      <c r="C6134" s="179">
        <f t="shared" si="1334"/>
        <v>4.7423888827791711E-51</v>
      </c>
      <c r="D6134" s="166">
        <f t="shared" si="1335"/>
        <v>2.2558277767625785E-3</v>
      </c>
      <c r="E6134" s="167">
        <f t="shared" si="1345"/>
        <v>24.291375447755232</v>
      </c>
      <c r="F6134" s="168">
        <f t="shared" si="1346"/>
        <v>13.769572749358828</v>
      </c>
      <c r="G6134" s="168">
        <f t="shared" si="1336"/>
        <v>478520.51151872519</v>
      </c>
      <c r="H6134" s="168">
        <f t="shared" si="1337"/>
        <v>271310.33852408634</v>
      </c>
      <c r="I6134" s="169">
        <f t="shared" si="1338"/>
        <v>749830.85004281159</v>
      </c>
      <c r="J6134" s="169">
        <f t="shared" si="1340"/>
        <v>694372.98933507234</v>
      </c>
      <c r="K6134" s="95"/>
      <c r="L6134" s="265">
        <f t="shared" si="1339"/>
        <v>287424.90492391365</v>
      </c>
      <c r="M6134" s="265">
        <f>$G6134*NonHospFrac+theModel!$H6134*NonHospFrac</f>
        <v>462405.94511889789</v>
      </c>
      <c r="N6134" s="266">
        <f t="shared" si="1341"/>
        <v>749830.85004281159</v>
      </c>
      <c r="O6134" s="159"/>
      <c r="P6134" s="265">
        <f t="shared" si="1342"/>
        <v>266166.81672936445</v>
      </c>
      <c r="Q6134" s="265">
        <f t="shared" si="1343"/>
        <v>462404.39047722309</v>
      </c>
      <c r="R6134" s="266">
        <f t="shared" si="1344"/>
        <v>728571.20720658754</v>
      </c>
    </row>
    <row r="6135" spans="1:18" x14ac:dyDescent="0.3">
      <c r="A6135" s="82">
        <v>6104</v>
      </c>
      <c r="B6135" s="94">
        <f t="shared" si="1333"/>
        <v>4.6643207848247184E-51</v>
      </c>
      <c r="C6135" s="179">
        <f t="shared" si="1334"/>
        <v>4.6537988804385799E-51</v>
      </c>
      <c r="D6135" s="166">
        <f t="shared" si="1335"/>
        <v>2.2558277767625785E-3</v>
      </c>
      <c r="E6135" s="167">
        <f t="shared" si="1345"/>
        <v>24.291375447755232</v>
      </c>
      <c r="F6135" s="168">
        <f t="shared" si="1346"/>
        <v>13.77182857713559</v>
      </c>
      <c r="G6135" s="168">
        <f t="shared" si="1336"/>
        <v>478598.90609793866</v>
      </c>
      <c r="H6135" s="168">
        <f t="shared" si="1337"/>
        <v>271310.33852408634</v>
      </c>
      <c r="I6135" s="169">
        <f t="shared" si="1338"/>
        <v>749909.24462202494</v>
      </c>
      <c r="J6135" s="169">
        <f t="shared" si="1340"/>
        <v>694434.11541740585</v>
      </c>
      <c r="K6135" s="95"/>
      <c r="L6135" s="265">
        <f t="shared" si="1339"/>
        <v>287454.95510719926</v>
      </c>
      <c r="M6135" s="265">
        <f>$G6135*NonHospFrac+theModel!$H6135*NonHospFrac</f>
        <v>462454.28951482574</v>
      </c>
      <c r="N6135" s="266">
        <f t="shared" si="1341"/>
        <v>749909.24462202494</v>
      </c>
      <c r="O6135" s="159"/>
      <c r="P6135" s="265">
        <f t="shared" si="1342"/>
        <v>266190.24755833356</v>
      </c>
      <c r="Q6135" s="265">
        <f t="shared" si="1343"/>
        <v>462452.73487315094</v>
      </c>
      <c r="R6135" s="266">
        <f t="shared" si="1344"/>
        <v>728642.9824314845</v>
      </c>
    </row>
    <row r="6136" spans="1:18" x14ac:dyDescent="0.3">
      <c r="A6136" s="82">
        <v>6105</v>
      </c>
      <c r="B6136" s="94">
        <f t="shared" si="1333"/>
        <v>4.5771891304079431E-51</v>
      </c>
      <c r="C6136" s="179">
        <f t="shared" si="1334"/>
        <v>4.5668637800280729E-51</v>
      </c>
      <c r="D6136" s="166">
        <f t="shared" si="1335"/>
        <v>2.2558277767625785E-3</v>
      </c>
      <c r="E6136" s="167">
        <f t="shared" si="1345"/>
        <v>24.291375447755232</v>
      </c>
      <c r="F6136" s="168">
        <f t="shared" si="1346"/>
        <v>13.774084404912353</v>
      </c>
      <c r="G6136" s="168">
        <f t="shared" si="1336"/>
        <v>478677.30067715206</v>
      </c>
      <c r="H6136" s="168">
        <f t="shared" si="1337"/>
        <v>271310.33852408634</v>
      </c>
      <c r="I6136" s="169">
        <f t="shared" si="1338"/>
        <v>749987.6392012384</v>
      </c>
      <c r="J6136" s="169">
        <f t="shared" si="1340"/>
        <v>694495.23900812003</v>
      </c>
      <c r="K6136" s="95"/>
      <c r="L6136" s="265">
        <f t="shared" si="1339"/>
        <v>287485.00529048481</v>
      </c>
      <c r="M6136" s="265">
        <f>$G6136*NonHospFrac+theModel!$H6136*NonHospFrac</f>
        <v>462502.63391075359</v>
      </c>
      <c r="N6136" s="266">
        <f t="shared" si="1341"/>
        <v>749987.6392012384</v>
      </c>
      <c r="O6136" s="159"/>
      <c r="P6136" s="265">
        <f t="shared" si="1342"/>
        <v>266213.67743221589</v>
      </c>
      <c r="Q6136" s="265">
        <f t="shared" si="1343"/>
        <v>462501.07926907879</v>
      </c>
      <c r="R6136" s="266">
        <f t="shared" si="1344"/>
        <v>728714.75670129468</v>
      </c>
    </row>
    <row r="6137" spans="1:18" x14ac:dyDescent="0.3">
      <c r="A6137" s="82">
        <v>6106</v>
      </c>
      <c r="B6137" s="94">
        <f t="shared" si="1333"/>
        <v>4.4916851353120074E-51</v>
      </c>
      <c r="C6137" s="179">
        <f t="shared" si="1334"/>
        <v>4.4815526672192987E-51</v>
      </c>
      <c r="D6137" s="166">
        <f t="shared" si="1335"/>
        <v>2.2558277767625785E-3</v>
      </c>
      <c r="E6137" s="167">
        <f t="shared" si="1345"/>
        <v>24.291375447755232</v>
      </c>
      <c r="F6137" s="168">
        <f t="shared" si="1346"/>
        <v>13.776340232689115</v>
      </c>
      <c r="G6137" s="168">
        <f t="shared" si="1336"/>
        <v>478755.69525636546</v>
      </c>
      <c r="H6137" s="168">
        <f t="shared" si="1337"/>
        <v>271310.33852408634</v>
      </c>
      <c r="I6137" s="169">
        <f t="shared" si="1338"/>
        <v>750066.03378045186</v>
      </c>
      <c r="J6137" s="169">
        <f t="shared" si="1340"/>
        <v>694556.36010731629</v>
      </c>
      <c r="K6137" s="95"/>
      <c r="L6137" s="265">
        <f t="shared" si="1339"/>
        <v>287515.05547377036</v>
      </c>
      <c r="M6137" s="265">
        <f>$G6137*NonHospFrac+theModel!$H6137*NonHospFrac</f>
        <v>462550.97830668138</v>
      </c>
      <c r="N6137" s="266">
        <f t="shared" si="1341"/>
        <v>750066.03378045175</v>
      </c>
      <c r="O6137" s="159"/>
      <c r="P6137" s="265">
        <f t="shared" si="1342"/>
        <v>266237.10635105043</v>
      </c>
      <c r="Q6137" s="265">
        <f t="shared" si="1343"/>
        <v>462549.42366500659</v>
      </c>
      <c r="R6137" s="266">
        <f t="shared" si="1344"/>
        <v>728786.53001605696</v>
      </c>
    </row>
    <row r="6138" spans="1:18" x14ac:dyDescent="0.3">
      <c r="A6138" s="82">
        <v>6107</v>
      </c>
      <c r="B6138" s="94">
        <f t="shared" si="1333"/>
        <v>4.4077783941135283E-51</v>
      </c>
      <c r="C6138" s="179">
        <f t="shared" si="1334"/>
        <v>4.3978352051782729E-51</v>
      </c>
      <c r="D6138" s="166">
        <f t="shared" si="1335"/>
        <v>2.2558277767625785E-3</v>
      </c>
      <c r="E6138" s="167">
        <f t="shared" si="1345"/>
        <v>24.291375447755232</v>
      </c>
      <c r="F6138" s="168">
        <f t="shared" si="1346"/>
        <v>13.778596060465878</v>
      </c>
      <c r="G6138" s="168">
        <f t="shared" si="1336"/>
        <v>478834.08983557892</v>
      </c>
      <c r="H6138" s="168">
        <f t="shared" si="1337"/>
        <v>271310.33852408634</v>
      </c>
      <c r="I6138" s="169">
        <f t="shared" si="1338"/>
        <v>750144.42835966521</v>
      </c>
      <c r="J6138" s="169">
        <f t="shared" si="1340"/>
        <v>694617.47871509613</v>
      </c>
      <c r="K6138" s="95"/>
      <c r="L6138" s="265">
        <f t="shared" si="1339"/>
        <v>287545.10565705597</v>
      </c>
      <c r="M6138" s="265">
        <f>$G6138*NonHospFrac+theModel!$H6138*NonHospFrac</f>
        <v>462599.32270260929</v>
      </c>
      <c r="N6138" s="266">
        <f t="shared" si="1341"/>
        <v>750144.42835966521</v>
      </c>
      <c r="O6138" s="159"/>
      <c r="P6138" s="265">
        <f t="shared" si="1342"/>
        <v>266260.53431487619</v>
      </c>
      <c r="Q6138" s="265">
        <f t="shared" si="1343"/>
        <v>462597.7680609345</v>
      </c>
      <c r="R6138" s="266">
        <f t="shared" si="1344"/>
        <v>728858.30237581069</v>
      </c>
    </row>
    <row r="6139" spans="1:18" x14ac:dyDescent="0.3">
      <c r="A6139" s="82">
        <v>6108</v>
      </c>
      <c r="B6139" s="94">
        <f t="shared" si="1333"/>
        <v>4.325439069375889E-51</v>
      </c>
      <c r="C6139" s="179">
        <f t="shared" si="1334"/>
        <v>4.315681623776497E-51</v>
      </c>
      <c r="D6139" s="166">
        <f t="shared" si="1335"/>
        <v>2.2558277767625785E-3</v>
      </c>
      <c r="E6139" s="167">
        <f t="shared" si="1345"/>
        <v>24.291375447755232</v>
      </c>
      <c r="F6139" s="168">
        <f t="shared" si="1346"/>
        <v>13.780851888242641</v>
      </c>
      <c r="G6139" s="168">
        <f t="shared" si="1336"/>
        <v>478912.48441479233</v>
      </c>
      <c r="H6139" s="168">
        <f t="shared" si="1337"/>
        <v>271310.33852408634</v>
      </c>
      <c r="I6139" s="169">
        <f t="shared" si="1338"/>
        <v>750222.82293887867</v>
      </c>
      <c r="J6139" s="169">
        <f t="shared" si="1340"/>
        <v>694678.59483156132</v>
      </c>
      <c r="K6139" s="95"/>
      <c r="L6139" s="265">
        <f t="shared" si="1339"/>
        <v>287575.15584034158</v>
      </c>
      <c r="M6139" s="265">
        <f>$G6139*NonHospFrac+theModel!$H6139*NonHospFrac</f>
        <v>462647.66709853709</v>
      </c>
      <c r="N6139" s="266">
        <f t="shared" si="1341"/>
        <v>750222.82293887867</v>
      </c>
      <c r="O6139" s="159"/>
      <c r="P6139" s="265">
        <f t="shared" si="1342"/>
        <v>266283.96132373204</v>
      </c>
      <c r="Q6139" s="265">
        <f t="shared" si="1343"/>
        <v>462646.11245686229</v>
      </c>
      <c r="R6139" s="266">
        <f t="shared" si="1344"/>
        <v>728930.07378059439</v>
      </c>
    </row>
    <row r="6140" spans="1:18" x14ac:dyDescent="0.3">
      <c r="A6140" s="82">
        <v>6109</v>
      </c>
      <c r="B6140" s="94">
        <f t="shared" si="1333"/>
        <v>4.2446378810399879E-51</v>
      </c>
      <c r="C6140" s="179">
        <f t="shared" si="1334"/>
        <v>4.2350627090056393E-51</v>
      </c>
      <c r="D6140" s="166">
        <f t="shared" si="1335"/>
        <v>2.2558277767625785E-3</v>
      </c>
      <c r="E6140" s="167">
        <f t="shared" si="1345"/>
        <v>24.291375447755232</v>
      </c>
      <c r="F6140" s="168">
        <f t="shared" si="1346"/>
        <v>13.783107716019403</v>
      </c>
      <c r="G6140" s="168">
        <f t="shared" si="1336"/>
        <v>478990.87899400567</v>
      </c>
      <c r="H6140" s="168">
        <f t="shared" si="1337"/>
        <v>271310.33852408634</v>
      </c>
      <c r="I6140" s="169">
        <f t="shared" si="1338"/>
        <v>750301.21751809202</v>
      </c>
      <c r="J6140" s="169">
        <f t="shared" si="1340"/>
        <v>694739.70845681312</v>
      </c>
      <c r="K6140" s="95"/>
      <c r="L6140" s="265">
        <f t="shared" si="1339"/>
        <v>287605.20602362708</v>
      </c>
      <c r="M6140" s="265">
        <f>$G6140*NonHospFrac+theModel!$H6140*NonHospFrac</f>
        <v>462696.01149446488</v>
      </c>
      <c r="N6140" s="266">
        <f t="shared" si="1341"/>
        <v>750301.2175180919</v>
      </c>
      <c r="O6140" s="159"/>
      <c r="P6140" s="265">
        <f t="shared" si="1342"/>
        <v>266307.38737765676</v>
      </c>
      <c r="Q6140" s="265">
        <f t="shared" si="1343"/>
        <v>462694.45685279008</v>
      </c>
      <c r="R6140" s="266">
        <f t="shared" si="1344"/>
        <v>729001.84423044685</v>
      </c>
    </row>
    <row r="6141" spans="1:18" x14ac:dyDescent="0.3">
      <c r="A6141" s="82">
        <v>6110</v>
      </c>
      <c r="B6141" s="94">
        <f t="shared" si="1333"/>
        <v>4.1653460960112475E-51</v>
      </c>
      <c r="C6141" s="179">
        <f t="shared" si="1334"/>
        <v>4.1559497925880355E-51</v>
      </c>
      <c r="D6141" s="166">
        <f t="shared" si="1335"/>
        <v>2.2558277767625785E-3</v>
      </c>
      <c r="E6141" s="167">
        <f t="shared" si="1345"/>
        <v>24.291375447755232</v>
      </c>
      <c r="F6141" s="168">
        <f t="shared" si="1346"/>
        <v>13.785363543796166</v>
      </c>
      <c r="G6141" s="168">
        <f t="shared" si="1336"/>
        <v>479069.27357321914</v>
      </c>
      <c r="H6141" s="168">
        <f t="shared" si="1337"/>
        <v>271310.33852408634</v>
      </c>
      <c r="I6141" s="169">
        <f t="shared" si="1338"/>
        <v>750379.61209730548</v>
      </c>
      <c r="J6141" s="169">
        <f t="shared" si="1340"/>
        <v>694800.81959095341</v>
      </c>
      <c r="K6141" s="95"/>
      <c r="L6141" s="265">
        <f t="shared" si="1339"/>
        <v>287635.25620691269</v>
      </c>
      <c r="M6141" s="265">
        <f>$G6141*NonHospFrac+theModel!$H6141*NonHospFrac</f>
        <v>462744.35589039279</v>
      </c>
      <c r="N6141" s="266">
        <f t="shared" si="1341"/>
        <v>750379.61209730548</v>
      </c>
      <c r="O6141" s="159"/>
      <c r="P6141" s="265">
        <f t="shared" si="1342"/>
        <v>266330.81247668952</v>
      </c>
      <c r="Q6141" s="265">
        <f t="shared" si="1343"/>
        <v>462742.80124871799</v>
      </c>
      <c r="R6141" s="266">
        <f t="shared" si="1344"/>
        <v>729073.61372540751</v>
      </c>
    </row>
    <row r="6142" spans="1:18" x14ac:dyDescent="0.3">
      <c r="A6142" s="82">
        <v>6111</v>
      </c>
      <c r="B6142" s="94">
        <f t="shared" si="1333"/>
        <v>4.0875355179427348E-51</v>
      </c>
      <c r="C6142" s="179">
        <f t="shared" si="1334"/>
        <v>4.078314741782856E-51</v>
      </c>
      <c r="D6142" s="166">
        <f t="shared" si="1335"/>
        <v>2.2558277767625785E-3</v>
      </c>
      <c r="E6142" s="167">
        <f t="shared" si="1345"/>
        <v>24.291375447755232</v>
      </c>
      <c r="F6142" s="168">
        <f t="shared" si="1346"/>
        <v>13.787619371572928</v>
      </c>
      <c r="G6142" s="168">
        <f t="shared" si="1336"/>
        <v>479147.6681524326</v>
      </c>
      <c r="H6142" s="168">
        <f t="shared" si="1337"/>
        <v>271310.33852408634</v>
      </c>
      <c r="I6142" s="169">
        <f t="shared" si="1338"/>
        <v>750458.00667651894</v>
      </c>
      <c r="J6142" s="169">
        <f t="shared" si="1340"/>
        <v>694861.92823408358</v>
      </c>
      <c r="K6142" s="95"/>
      <c r="L6142" s="265">
        <f t="shared" si="1339"/>
        <v>287665.3063901983</v>
      </c>
      <c r="M6142" s="265">
        <f>$G6142*NonHospFrac+theModel!$H6142*NonHospFrac</f>
        <v>462792.70028632064</v>
      </c>
      <c r="N6142" s="266">
        <f t="shared" si="1341"/>
        <v>750458.00667651894</v>
      </c>
      <c r="O6142" s="159"/>
      <c r="P6142" s="265">
        <f t="shared" si="1342"/>
        <v>266354.23662086914</v>
      </c>
      <c r="Q6142" s="265">
        <f t="shared" si="1343"/>
        <v>462791.14564464585</v>
      </c>
      <c r="R6142" s="266">
        <f t="shared" si="1344"/>
        <v>729145.38226551493</v>
      </c>
    </row>
    <row r="6143" spans="1:18" x14ac:dyDescent="0.3">
      <c r="A6143" s="82">
        <v>6112</v>
      </c>
      <c r="B6143" s="94">
        <f t="shared" si="1333"/>
        <v>4.0111784772081683E-51</v>
      </c>
      <c r="C6143" s="179">
        <f t="shared" si="1334"/>
        <v>4.0021299493817299E-51</v>
      </c>
      <c r="D6143" s="166">
        <f t="shared" si="1335"/>
        <v>2.2558277767625785E-3</v>
      </c>
      <c r="E6143" s="167">
        <f t="shared" si="1345"/>
        <v>24.291375447755232</v>
      </c>
      <c r="F6143" s="168">
        <f t="shared" si="1346"/>
        <v>13.789875199349691</v>
      </c>
      <c r="G6143" s="168">
        <f t="shared" si="1336"/>
        <v>479226.062731646</v>
      </c>
      <c r="H6143" s="168">
        <f t="shared" si="1337"/>
        <v>271310.33852408634</v>
      </c>
      <c r="I6143" s="169">
        <f t="shared" si="1338"/>
        <v>750536.4012557324</v>
      </c>
      <c r="J6143" s="169">
        <f t="shared" si="1340"/>
        <v>694923.03438630514</v>
      </c>
      <c r="K6143" s="95"/>
      <c r="L6143" s="265">
        <f t="shared" si="1339"/>
        <v>287695.35657348385</v>
      </c>
      <c r="M6143" s="265">
        <f>$G6143*NonHospFrac+theModel!$H6143*NonHospFrac</f>
        <v>462841.04468224844</v>
      </c>
      <c r="N6143" s="266">
        <f t="shared" si="1341"/>
        <v>750536.40125573229</v>
      </c>
      <c r="O6143" s="159"/>
      <c r="P6143" s="265">
        <f t="shared" si="1342"/>
        <v>266377.65981023444</v>
      </c>
      <c r="Q6143" s="265">
        <f t="shared" si="1343"/>
        <v>462839.49004057364</v>
      </c>
      <c r="R6143" s="266">
        <f t="shared" si="1344"/>
        <v>729217.14985080808</v>
      </c>
    </row>
    <row r="6144" spans="1:18" x14ac:dyDescent="0.3">
      <c r="A6144" s="82">
        <v>6113</v>
      </c>
      <c r="B6144" s="94">
        <f t="shared" si="1333"/>
        <v>3.9362478210625901E-51</v>
      </c>
      <c r="C6144" s="179">
        <f t="shared" si="1334"/>
        <v>3.927368323891616E-51</v>
      </c>
      <c r="D6144" s="166">
        <f t="shared" si="1335"/>
        <v>2.2558277767625785E-3</v>
      </c>
      <c r="E6144" s="167">
        <f t="shared" si="1345"/>
        <v>24.291375447755232</v>
      </c>
      <c r="F6144" s="168">
        <f t="shared" si="1346"/>
        <v>13.792131027126453</v>
      </c>
      <c r="G6144" s="168">
        <f t="shared" si="1336"/>
        <v>479304.45731085935</v>
      </c>
      <c r="H6144" s="168">
        <f t="shared" si="1337"/>
        <v>271310.33852408634</v>
      </c>
      <c r="I6144" s="169">
        <f t="shared" si="1338"/>
        <v>750614.79583494575</v>
      </c>
      <c r="J6144" s="169">
        <f t="shared" si="1340"/>
        <v>694984.13804771949</v>
      </c>
      <c r="K6144" s="95"/>
      <c r="L6144" s="265">
        <f t="shared" si="1339"/>
        <v>287725.4067567694</v>
      </c>
      <c r="M6144" s="265">
        <f>$G6144*NonHospFrac+theModel!$H6144*NonHospFrac</f>
        <v>462889.38907817623</v>
      </c>
      <c r="N6144" s="266">
        <f t="shared" si="1341"/>
        <v>750614.79583494563</v>
      </c>
      <c r="O6144" s="159"/>
      <c r="P6144" s="265">
        <f t="shared" si="1342"/>
        <v>266401.08204482443</v>
      </c>
      <c r="Q6144" s="265">
        <f t="shared" si="1343"/>
        <v>462887.83443650143</v>
      </c>
      <c r="R6144" s="266">
        <f t="shared" si="1344"/>
        <v>729288.91648132587</v>
      </c>
    </row>
    <row r="6145" spans="1:18" x14ac:dyDescent="0.3">
      <c r="A6145" s="82">
        <v>6114</v>
      </c>
      <c r="B6145" s="94">
        <f t="shared" si="1333"/>
        <v>3.862716903986792E-51</v>
      </c>
      <c r="C6145" s="179">
        <f t="shared" si="1334"/>
        <v>3.854003279901008E-51</v>
      </c>
      <c r="D6145" s="166">
        <f t="shared" si="1335"/>
        <v>2.2558277767625785E-3</v>
      </c>
      <c r="E6145" s="167">
        <f t="shared" si="1345"/>
        <v>24.291375447755232</v>
      </c>
      <c r="F6145" s="168">
        <f t="shared" si="1346"/>
        <v>13.794386854903216</v>
      </c>
      <c r="G6145" s="168">
        <f t="shared" si="1336"/>
        <v>479382.85189007287</v>
      </c>
      <c r="H6145" s="168">
        <f t="shared" si="1337"/>
        <v>271310.33852408634</v>
      </c>
      <c r="I6145" s="169">
        <f t="shared" si="1338"/>
        <v>750693.19041415921</v>
      </c>
      <c r="J6145" s="169">
        <f t="shared" si="1340"/>
        <v>695045.23921842838</v>
      </c>
      <c r="K6145" s="95"/>
      <c r="L6145" s="265">
        <f t="shared" si="1339"/>
        <v>287755.45694005501</v>
      </c>
      <c r="M6145" s="265">
        <f>$G6145*NonHospFrac+theModel!$H6145*NonHospFrac</f>
        <v>462937.73347410414</v>
      </c>
      <c r="N6145" s="266">
        <f t="shared" si="1341"/>
        <v>750693.19041415909</v>
      </c>
      <c r="O6145" s="159"/>
      <c r="P6145" s="265">
        <f t="shared" si="1342"/>
        <v>266424.50332467811</v>
      </c>
      <c r="Q6145" s="265">
        <f t="shared" si="1343"/>
        <v>462936.17883242934</v>
      </c>
      <c r="R6145" s="266">
        <f t="shared" si="1344"/>
        <v>729360.6821571074</v>
      </c>
    </row>
    <row r="6146" spans="1:18" x14ac:dyDescent="0.3">
      <c r="A6146" s="82">
        <v>6115</v>
      </c>
      <c r="B6146" s="94">
        <f t="shared" si="1333"/>
        <v>3.7905595782120997E-51</v>
      </c>
      <c r="C6146" s="179">
        <f t="shared" si="1334"/>
        <v>3.7820087286260954E-51</v>
      </c>
      <c r="D6146" s="166">
        <f t="shared" si="1335"/>
        <v>2.2558277767625785E-3</v>
      </c>
      <c r="E6146" s="167">
        <f t="shared" si="1345"/>
        <v>24.291375447755232</v>
      </c>
      <c r="F6146" s="168">
        <f t="shared" si="1346"/>
        <v>13.796642682679979</v>
      </c>
      <c r="G6146" s="168">
        <f t="shared" si="1336"/>
        <v>479461.24646928627</v>
      </c>
      <c r="H6146" s="168">
        <f t="shared" si="1337"/>
        <v>271310.33852408634</v>
      </c>
      <c r="I6146" s="169">
        <f t="shared" si="1338"/>
        <v>750771.58499337267</v>
      </c>
      <c r="J6146" s="169">
        <f t="shared" si="1340"/>
        <v>695106.33789853333</v>
      </c>
      <c r="K6146" s="95"/>
      <c r="L6146" s="265">
        <f t="shared" si="1339"/>
        <v>287785.50712334062</v>
      </c>
      <c r="M6146" s="265">
        <f>$G6146*NonHospFrac+theModel!$H6146*NonHospFrac</f>
        <v>462986.07787003199</v>
      </c>
      <c r="N6146" s="266">
        <f t="shared" si="1341"/>
        <v>750771.58499337267</v>
      </c>
      <c r="O6146" s="159"/>
      <c r="P6146" s="265">
        <f t="shared" si="1342"/>
        <v>266447.92364983429</v>
      </c>
      <c r="Q6146" s="265">
        <f t="shared" si="1343"/>
        <v>462984.5232283572</v>
      </c>
      <c r="R6146" s="266">
        <f t="shared" si="1344"/>
        <v>729432.44687819155</v>
      </c>
    </row>
    <row r="6147" spans="1:18" x14ac:dyDescent="0.3">
      <c r="A6147" s="82">
        <v>6116</v>
      </c>
      <c r="B6147" s="94">
        <f t="shared" si="1333"/>
        <v>3.7197501844221669E-51</v>
      </c>
      <c r="C6147" s="179">
        <f t="shared" si="1334"/>
        <v>3.7113590686335294E-51</v>
      </c>
      <c r="D6147" s="166">
        <f t="shared" si="1335"/>
        <v>2.2558277767625785E-3</v>
      </c>
      <c r="E6147" s="167">
        <f t="shared" si="1345"/>
        <v>24.291375447755232</v>
      </c>
      <c r="F6147" s="168">
        <f t="shared" si="1346"/>
        <v>13.798898510456741</v>
      </c>
      <c r="G6147" s="168">
        <f t="shared" si="1336"/>
        <v>479539.64104849967</v>
      </c>
      <c r="H6147" s="168">
        <f t="shared" si="1337"/>
        <v>271310.33852408634</v>
      </c>
      <c r="I6147" s="169">
        <f t="shared" si="1338"/>
        <v>750849.97957258602</v>
      </c>
      <c r="J6147" s="169">
        <f t="shared" si="1340"/>
        <v>695167.43408813572</v>
      </c>
      <c r="K6147" s="95"/>
      <c r="L6147" s="265">
        <f t="shared" si="1339"/>
        <v>287815.55730662617</v>
      </c>
      <c r="M6147" s="265">
        <f>$G6147*NonHospFrac+theModel!$H6147*NonHospFrac</f>
        <v>463034.42226595985</v>
      </c>
      <c r="N6147" s="266">
        <f t="shared" si="1341"/>
        <v>750849.97957258602</v>
      </c>
      <c r="O6147" s="159"/>
      <c r="P6147" s="265">
        <f t="shared" si="1342"/>
        <v>266471.34302033187</v>
      </c>
      <c r="Q6147" s="265">
        <f t="shared" si="1343"/>
        <v>463032.86762428505</v>
      </c>
      <c r="R6147" s="266">
        <f t="shared" si="1344"/>
        <v>729504.21064461698</v>
      </c>
    </row>
    <row r="6148" spans="1:18" x14ac:dyDescent="0.3">
      <c r="A6148" s="82">
        <v>6117</v>
      </c>
      <c r="B6148" s="94">
        <f t="shared" si="1333"/>
        <v>3.650263542628461E-51</v>
      </c>
      <c r="C6148" s="179">
        <f t="shared" si="1334"/>
        <v>3.6420291767364959E-51</v>
      </c>
      <c r="D6148" s="166">
        <f t="shared" si="1335"/>
        <v>2.2558277767625785E-3</v>
      </c>
      <c r="E6148" s="167">
        <f t="shared" si="1345"/>
        <v>24.291375447755232</v>
      </c>
      <c r="F6148" s="168">
        <f t="shared" si="1346"/>
        <v>13.801154338233504</v>
      </c>
      <c r="G6148" s="168">
        <f t="shared" si="1336"/>
        <v>479618.03562771319</v>
      </c>
      <c r="H6148" s="168">
        <f t="shared" si="1337"/>
        <v>271310.33852408634</v>
      </c>
      <c r="I6148" s="169">
        <f t="shared" si="1338"/>
        <v>750928.37415179959</v>
      </c>
      <c r="J6148" s="169">
        <f t="shared" si="1340"/>
        <v>695228.52778733731</v>
      </c>
      <c r="K6148" s="95"/>
      <c r="L6148" s="265">
        <f t="shared" si="1339"/>
        <v>287845.60748991178</v>
      </c>
      <c r="M6148" s="265">
        <f>$G6148*NonHospFrac+theModel!$H6148*NonHospFrac</f>
        <v>463082.76666188776</v>
      </c>
      <c r="N6148" s="266">
        <f t="shared" si="1341"/>
        <v>750928.37415179959</v>
      </c>
      <c r="O6148" s="159"/>
      <c r="P6148" s="265">
        <f t="shared" si="1342"/>
        <v>266494.76143620984</v>
      </c>
      <c r="Q6148" s="265">
        <f t="shared" si="1343"/>
        <v>463081.21202021296</v>
      </c>
      <c r="R6148" s="266">
        <f t="shared" si="1344"/>
        <v>729575.9734564228</v>
      </c>
    </row>
    <row r="6149" spans="1:18" x14ac:dyDescent="0.3">
      <c r="A6149" s="82">
        <v>6118</v>
      </c>
      <c r="B6149" s="94">
        <f t="shared" si="1333"/>
        <v>3.5820749432162E-51</v>
      </c>
      <c r="C6149" s="179">
        <f t="shared" si="1334"/>
        <v>3.5739943990608476E-51</v>
      </c>
      <c r="D6149" s="166">
        <f t="shared" si="1335"/>
        <v>2.2558277767625785E-3</v>
      </c>
      <c r="E6149" s="167">
        <f t="shared" si="1345"/>
        <v>24.291375447755232</v>
      </c>
      <c r="F6149" s="168">
        <f t="shared" si="1346"/>
        <v>13.803410166010266</v>
      </c>
      <c r="G6149" s="168">
        <f t="shared" si="1336"/>
        <v>479696.43020692654</v>
      </c>
      <c r="H6149" s="168">
        <f t="shared" si="1337"/>
        <v>271310.33852408634</v>
      </c>
      <c r="I6149" s="169">
        <f t="shared" si="1338"/>
        <v>751006.76873101294</v>
      </c>
      <c r="J6149" s="169">
        <f t="shared" si="1340"/>
        <v>695289.61899623927</v>
      </c>
      <c r="K6149" s="95"/>
      <c r="L6149" s="265">
        <f t="shared" si="1339"/>
        <v>287875.65767319733</v>
      </c>
      <c r="M6149" s="265">
        <f>$G6149*NonHospFrac+theModel!$H6149*NonHospFrac</f>
        <v>463131.11105781555</v>
      </c>
      <c r="N6149" s="266">
        <f t="shared" si="1341"/>
        <v>751006.76873101294</v>
      </c>
      <c r="O6149" s="159"/>
      <c r="P6149" s="265">
        <f t="shared" si="1342"/>
        <v>266518.17889750702</v>
      </c>
      <c r="Q6149" s="265">
        <f t="shared" si="1343"/>
        <v>463129.55641614075</v>
      </c>
      <c r="R6149" s="266">
        <f t="shared" si="1344"/>
        <v>729647.73531364778</v>
      </c>
    </row>
    <row r="6150" spans="1:18" x14ac:dyDescent="0.3">
      <c r="A6150" s="82">
        <v>6119</v>
      </c>
      <c r="B6150" s="94">
        <f t="shared" si="1333"/>
        <v>3.5151601381575536E-51</v>
      </c>
      <c r="C6150" s="179">
        <f t="shared" si="1334"/>
        <v>3.507230542278129E-51</v>
      </c>
      <c r="D6150" s="166">
        <f t="shared" si="1335"/>
        <v>2.2558277767625785E-3</v>
      </c>
      <c r="E6150" s="167">
        <f t="shared" si="1345"/>
        <v>24.291375447755232</v>
      </c>
      <c r="F6150" s="168">
        <f t="shared" si="1346"/>
        <v>13.805665993787029</v>
      </c>
      <c r="G6150" s="168">
        <f t="shared" si="1336"/>
        <v>479774.82478613994</v>
      </c>
      <c r="H6150" s="168">
        <f t="shared" si="1337"/>
        <v>271310.33852408634</v>
      </c>
      <c r="I6150" s="169">
        <f t="shared" si="1338"/>
        <v>751085.16331022629</v>
      </c>
      <c r="J6150" s="169">
        <f t="shared" si="1340"/>
        <v>695350.70771494322</v>
      </c>
      <c r="K6150" s="95"/>
      <c r="L6150" s="265">
        <f t="shared" si="1339"/>
        <v>287905.70785648294</v>
      </c>
      <c r="M6150" s="265">
        <f>$G6150*NonHospFrac+theModel!$H6150*NonHospFrac</f>
        <v>463179.45545374334</v>
      </c>
      <c r="N6150" s="266">
        <f t="shared" si="1341"/>
        <v>751085.16331022629</v>
      </c>
      <c r="O6150" s="159"/>
      <c r="P6150" s="265">
        <f t="shared" si="1342"/>
        <v>266541.59540426248</v>
      </c>
      <c r="Q6150" s="265">
        <f t="shared" si="1343"/>
        <v>463177.90081206855</v>
      </c>
      <c r="R6150" s="266">
        <f t="shared" si="1344"/>
        <v>729719.49621633103</v>
      </c>
    </row>
    <row r="6151" spans="1:18" x14ac:dyDescent="0.3">
      <c r="A6151" s="82">
        <v>6120</v>
      </c>
      <c r="B6151" s="94">
        <f t="shared" si="1333"/>
        <v>3.4494953323889882E-51</v>
      </c>
      <c r="C6151" s="179">
        <f t="shared" si="1334"/>
        <v>3.4417138650023721E-51</v>
      </c>
      <c r="D6151" s="166">
        <f t="shared" si="1335"/>
        <v>2.2558277767625785E-3</v>
      </c>
      <c r="E6151" s="167">
        <f t="shared" si="1345"/>
        <v>24.291375447755232</v>
      </c>
      <c r="F6151" s="168">
        <f t="shared" si="1346"/>
        <v>13.807921821563792</v>
      </c>
      <c r="G6151" s="168">
        <f t="shared" si="1336"/>
        <v>479853.21936535335</v>
      </c>
      <c r="H6151" s="168">
        <f t="shared" si="1337"/>
        <v>271310.33852408634</v>
      </c>
      <c r="I6151" s="169">
        <f t="shared" si="1338"/>
        <v>751163.55788943963</v>
      </c>
      <c r="J6151" s="169">
        <f t="shared" si="1340"/>
        <v>695411.79394355079</v>
      </c>
      <c r="K6151" s="95"/>
      <c r="L6151" s="265">
        <f t="shared" si="1339"/>
        <v>287935.75803976844</v>
      </c>
      <c r="M6151" s="265">
        <f>$G6151*NonHospFrac+theModel!$H6151*NonHospFrac</f>
        <v>463227.7998496712</v>
      </c>
      <c r="N6151" s="266">
        <f t="shared" si="1341"/>
        <v>751163.55788943963</v>
      </c>
      <c r="O6151" s="159"/>
      <c r="P6151" s="265">
        <f t="shared" si="1342"/>
        <v>266565.01095651492</v>
      </c>
      <c r="Q6151" s="265">
        <f t="shared" si="1343"/>
        <v>463226.2452079964</v>
      </c>
      <c r="R6151" s="266">
        <f t="shared" si="1344"/>
        <v>729791.25616451132</v>
      </c>
    </row>
    <row r="6152" spans="1:18" x14ac:dyDescent="0.3">
      <c r="A6152" s="82">
        <v>6121</v>
      </c>
      <c r="B6152" s="94">
        <f t="shared" si="1333"/>
        <v>3.3850571753496846E-51</v>
      </c>
      <c r="C6152" s="179">
        <f t="shared" si="1334"/>
        <v>3.3774210693476011E-51</v>
      </c>
      <c r="D6152" s="166">
        <f t="shared" si="1335"/>
        <v>2.2558277767625785E-3</v>
      </c>
      <c r="E6152" s="167">
        <f t="shared" si="1345"/>
        <v>24.291375447755232</v>
      </c>
      <c r="F6152" s="168">
        <f t="shared" si="1346"/>
        <v>13.810177649340554</v>
      </c>
      <c r="G6152" s="168">
        <f t="shared" si="1336"/>
        <v>479931.61394456687</v>
      </c>
      <c r="H6152" s="168">
        <f t="shared" si="1337"/>
        <v>271310.33852408634</v>
      </c>
      <c r="I6152" s="169">
        <f t="shared" si="1338"/>
        <v>751241.95246865321</v>
      </c>
      <c r="J6152" s="169">
        <f t="shared" si="1340"/>
        <v>695472.87768216361</v>
      </c>
      <c r="K6152" s="95"/>
      <c r="L6152" s="265">
        <f t="shared" si="1339"/>
        <v>287965.8082230541</v>
      </c>
      <c r="M6152" s="265">
        <f>$G6152*NonHospFrac+theModel!$H6152*NonHospFrac</f>
        <v>463276.14424559911</v>
      </c>
      <c r="N6152" s="266">
        <f t="shared" si="1341"/>
        <v>751241.95246865321</v>
      </c>
      <c r="O6152" s="159"/>
      <c r="P6152" s="265">
        <f t="shared" si="1342"/>
        <v>266588.42555430345</v>
      </c>
      <c r="Q6152" s="265">
        <f t="shared" si="1343"/>
        <v>463274.58960392431</v>
      </c>
      <c r="R6152" s="266">
        <f t="shared" si="1344"/>
        <v>729863.01515822776</v>
      </c>
    </row>
    <row r="6153" spans="1:18" x14ac:dyDescent="0.3">
      <c r="A6153" s="82">
        <v>6122</v>
      </c>
      <c r="B6153" s="94">
        <f t="shared" si="1333"/>
        <v>3.3218227526780246E-51</v>
      </c>
      <c r="C6153" s="179">
        <f t="shared" si="1334"/>
        <v>3.3143292926430516E-51</v>
      </c>
      <c r="D6153" s="166">
        <f t="shared" si="1335"/>
        <v>2.2558277767625785E-3</v>
      </c>
      <c r="E6153" s="167">
        <f t="shared" si="1345"/>
        <v>24.291375447755232</v>
      </c>
      <c r="F6153" s="168">
        <f t="shared" si="1346"/>
        <v>13.812433477117317</v>
      </c>
      <c r="G6153" s="168">
        <f t="shared" si="1336"/>
        <v>480010.00852378021</v>
      </c>
      <c r="H6153" s="168">
        <f t="shared" si="1337"/>
        <v>271310.33852408634</v>
      </c>
      <c r="I6153" s="169">
        <f t="shared" si="1338"/>
        <v>751320.34704786655</v>
      </c>
      <c r="J6153" s="169">
        <f t="shared" si="1340"/>
        <v>695533.95893088286</v>
      </c>
      <c r="K6153" s="95"/>
      <c r="L6153" s="265">
        <f t="shared" si="1339"/>
        <v>287995.85840633966</v>
      </c>
      <c r="M6153" s="265">
        <f>$G6153*NonHospFrac+theModel!$H6153*NonHospFrac</f>
        <v>463324.4886415269</v>
      </c>
      <c r="N6153" s="266">
        <f t="shared" si="1341"/>
        <v>751320.34704786655</v>
      </c>
      <c r="O6153" s="159"/>
      <c r="P6153" s="265">
        <f t="shared" si="1342"/>
        <v>266611.83919766679</v>
      </c>
      <c r="Q6153" s="265">
        <f t="shared" si="1343"/>
        <v>463322.9339998521</v>
      </c>
      <c r="R6153" s="266">
        <f t="shared" si="1344"/>
        <v>729934.77319751889</v>
      </c>
    </row>
    <row r="6154" spans="1:18" x14ac:dyDescent="0.3">
      <c r="A6154" s="82">
        <v>6123</v>
      </c>
      <c r="B6154" s="94">
        <f t="shared" si="1333"/>
        <v>3.2597695780632338E-51</v>
      </c>
      <c r="C6154" s="179">
        <f t="shared" si="1334"/>
        <v>3.2524160993031932E-51</v>
      </c>
      <c r="D6154" s="166">
        <f t="shared" si="1335"/>
        <v>2.2558277767625785E-3</v>
      </c>
      <c r="E6154" s="167">
        <f t="shared" si="1345"/>
        <v>24.291375447755232</v>
      </c>
      <c r="F6154" s="168">
        <f t="shared" si="1346"/>
        <v>13.814689304894079</v>
      </c>
      <c r="G6154" s="168">
        <f t="shared" si="1336"/>
        <v>480088.40310299362</v>
      </c>
      <c r="H6154" s="168">
        <f t="shared" si="1337"/>
        <v>271310.33852408634</v>
      </c>
      <c r="I6154" s="169">
        <f t="shared" si="1338"/>
        <v>751398.7416270799</v>
      </c>
      <c r="J6154" s="169">
        <f t="shared" si="1340"/>
        <v>695595.03768981015</v>
      </c>
      <c r="K6154" s="95"/>
      <c r="L6154" s="265">
        <f t="shared" si="1339"/>
        <v>288025.90858962521</v>
      </c>
      <c r="M6154" s="265">
        <f>$G6154*NonHospFrac+theModel!$H6154*NonHospFrac</f>
        <v>463372.83303745469</v>
      </c>
      <c r="N6154" s="266">
        <f t="shared" si="1341"/>
        <v>751398.7416270799</v>
      </c>
      <c r="O6154" s="159"/>
      <c r="P6154" s="265">
        <f t="shared" si="1342"/>
        <v>266635.25188664393</v>
      </c>
      <c r="Q6154" s="265">
        <f t="shared" si="1343"/>
        <v>463371.2783957799</v>
      </c>
      <c r="R6154" s="266">
        <f t="shared" si="1344"/>
        <v>730006.53028242383</v>
      </c>
    </row>
    <row r="6155" spans="1:18" x14ac:dyDescent="0.3">
      <c r="A6155" s="82">
        <v>6124</v>
      </c>
      <c r="B6155" s="94">
        <f t="shared" si="1333"/>
        <v>3.1988755852489679E-51</v>
      </c>
      <c r="C6155" s="179">
        <f t="shared" si="1334"/>
        <v>3.1916594728493556E-51</v>
      </c>
      <c r="D6155" s="166">
        <f t="shared" si="1335"/>
        <v>2.2558277767625785E-3</v>
      </c>
      <c r="E6155" s="167">
        <f t="shared" si="1345"/>
        <v>24.291375447755232</v>
      </c>
      <c r="F6155" s="168">
        <f t="shared" si="1346"/>
        <v>13.816945132670842</v>
      </c>
      <c r="G6155" s="168">
        <f t="shared" si="1336"/>
        <v>480166.79768220708</v>
      </c>
      <c r="H6155" s="168">
        <f t="shared" si="1337"/>
        <v>271310.33852408634</v>
      </c>
      <c r="I6155" s="169">
        <f t="shared" si="1338"/>
        <v>751477.13620629348</v>
      </c>
      <c r="J6155" s="169">
        <f t="shared" si="1340"/>
        <v>695656.11395904713</v>
      </c>
      <c r="K6155" s="95"/>
      <c r="L6155" s="265">
        <f t="shared" si="1339"/>
        <v>288055.95877291082</v>
      </c>
      <c r="M6155" s="265">
        <f>$G6155*NonHospFrac+theModel!$H6155*NonHospFrac</f>
        <v>463421.1774333826</v>
      </c>
      <c r="N6155" s="266">
        <f t="shared" si="1341"/>
        <v>751477.13620629348</v>
      </c>
      <c r="O6155" s="159"/>
      <c r="P6155" s="265">
        <f t="shared" si="1342"/>
        <v>266658.66362127388</v>
      </c>
      <c r="Q6155" s="265">
        <f t="shared" si="1343"/>
        <v>463419.62279170781</v>
      </c>
      <c r="R6155" s="266">
        <f t="shared" si="1344"/>
        <v>730078.28641298169</v>
      </c>
    </row>
    <row r="6156" spans="1:18" x14ac:dyDescent="0.3">
      <c r="A6156" s="82">
        <v>6125</v>
      </c>
      <c r="B6156" s="94">
        <f t="shared" si="1333"/>
        <v>3.1391191201870033E-51</v>
      </c>
      <c r="C6156" s="179">
        <f t="shared" si="1334"/>
        <v>3.1320378080811187E-51</v>
      </c>
      <c r="D6156" s="166">
        <f t="shared" si="1335"/>
        <v>2.2558277767625785E-3</v>
      </c>
      <c r="E6156" s="167">
        <f t="shared" si="1345"/>
        <v>24.291375447755232</v>
      </c>
      <c r="F6156" s="168">
        <f t="shared" si="1346"/>
        <v>13.819200960447604</v>
      </c>
      <c r="G6156" s="168">
        <f t="shared" si="1336"/>
        <v>480245.19226142048</v>
      </c>
      <c r="H6156" s="168">
        <f t="shared" si="1337"/>
        <v>271310.33852408634</v>
      </c>
      <c r="I6156" s="169">
        <f t="shared" si="1338"/>
        <v>751555.53078550682</v>
      </c>
      <c r="J6156" s="169">
        <f t="shared" si="1340"/>
        <v>695717.18773869495</v>
      </c>
      <c r="K6156" s="95"/>
      <c r="L6156" s="265">
        <f t="shared" si="1339"/>
        <v>288086.00895619637</v>
      </c>
      <c r="M6156" s="265">
        <f>$G6156*NonHospFrac+theModel!$H6156*NonHospFrac</f>
        <v>463469.5218293104</v>
      </c>
      <c r="N6156" s="266">
        <f t="shared" si="1341"/>
        <v>751555.53078550682</v>
      </c>
      <c r="O6156" s="159"/>
      <c r="P6156" s="265">
        <f t="shared" si="1342"/>
        <v>266682.07440159534</v>
      </c>
      <c r="Q6156" s="265">
        <f t="shared" si="1343"/>
        <v>463467.9671876356</v>
      </c>
      <c r="R6156" s="266">
        <f t="shared" si="1344"/>
        <v>730150.041589231</v>
      </c>
    </row>
    <row r="6157" spans="1:18" x14ac:dyDescent="0.3">
      <c r="A6157" s="82">
        <v>6126</v>
      </c>
      <c r="B6157" s="94">
        <f t="shared" si="1333"/>
        <v>3.0804789333363221E-51</v>
      </c>
      <c r="C6157" s="179">
        <f t="shared" si="1334"/>
        <v>3.0735299033927702E-51</v>
      </c>
      <c r="D6157" s="166">
        <f t="shared" si="1335"/>
        <v>2.2558277767625785E-3</v>
      </c>
      <c r="E6157" s="167">
        <f t="shared" si="1345"/>
        <v>24.291375447755232</v>
      </c>
      <c r="F6157" s="168">
        <f t="shared" si="1346"/>
        <v>13.821456788224367</v>
      </c>
      <c r="G6157" s="168">
        <f t="shared" si="1336"/>
        <v>480323.58684063389</v>
      </c>
      <c r="H6157" s="168">
        <f t="shared" si="1337"/>
        <v>271310.33852408634</v>
      </c>
      <c r="I6157" s="169">
        <f t="shared" si="1338"/>
        <v>751633.92536472017</v>
      </c>
      <c r="J6157" s="169">
        <f t="shared" si="1340"/>
        <v>695778.25902885525</v>
      </c>
      <c r="K6157" s="95"/>
      <c r="L6157" s="265">
        <f t="shared" si="1339"/>
        <v>288116.05913948198</v>
      </c>
      <c r="M6157" s="265">
        <f>$G6157*NonHospFrac+theModel!$H6157*NonHospFrac</f>
        <v>463517.86622523825</v>
      </c>
      <c r="N6157" s="266">
        <f t="shared" si="1341"/>
        <v>751633.92536472017</v>
      </c>
      <c r="O6157" s="159"/>
      <c r="P6157" s="265">
        <f t="shared" si="1342"/>
        <v>266705.48422764736</v>
      </c>
      <c r="Q6157" s="265">
        <f t="shared" si="1343"/>
        <v>463516.31158356345</v>
      </c>
      <c r="R6157" s="266">
        <f t="shared" si="1344"/>
        <v>730221.79581121076</v>
      </c>
    </row>
    <row r="6158" spans="1:18" x14ac:dyDescent="0.3">
      <c r="A6158" s="82">
        <v>6127</v>
      </c>
      <c r="B6158" s="94">
        <f t="shared" si="1333"/>
        <v>3.0229341721074473E-51</v>
      </c>
      <c r="C6158" s="179">
        <f t="shared" si="1334"/>
        <v>3.0161149532346827E-51</v>
      </c>
      <c r="D6158" s="166">
        <f t="shared" si="1335"/>
        <v>2.2558277767625785E-3</v>
      </c>
      <c r="E6158" s="167">
        <f t="shared" si="1345"/>
        <v>24.291375447755232</v>
      </c>
      <c r="F6158" s="168">
        <f t="shared" si="1346"/>
        <v>13.82371261600113</v>
      </c>
      <c r="G6158" s="168">
        <f t="shared" si="1336"/>
        <v>480401.98141984735</v>
      </c>
      <c r="H6158" s="168">
        <f t="shared" si="1337"/>
        <v>271310.33852408634</v>
      </c>
      <c r="I6158" s="169">
        <f t="shared" si="1338"/>
        <v>751712.31994393375</v>
      </c>
      <c r="J6158" s="169">
        <f t="shared" si="1340"/>
        <v>695839.32782962976</v>
      </c>
      <c r="K6158" s="95"/>
      <c r="L6158" s="265">
        <f t="shared" si="1339"/>
        <v>288146.10932276759</v>
      </c>
      <c r="M6158" s="265">
        <f>$G6158*NonHospFrac+theModel!$H6158*NonHospFrac</f>
        <v>463566.2106211661</v>
      </c>
      <c r="N6158" s="266">
        <f t="shared" si="1341"/>
        <v>751712.31994393375</v>
      </c>
      <c r="O6158" s="159"/>
      <c r="P6158" s="265">
        <f t="shared" si="1342"/>
        <v>266728.89309946878</v>
      </c>
      <c r="Q6158" s="265">
        <f t="shared" si="1343"/>
        <v>463564.6559794913</v>
      </c>
      <c r="R6158" s="266">
        <f t="shared" si="1344"/>
        <v>730293.54907896009</v>
      </c>
    </row>
    <row r="6159" spans="1:18" x14ac:dyDescent="0.3">
      <c r="A6159" s="82">
        <v>6128</v>
      </c>
      <c r="B6159" s="94">
        <f t="shared" si="1333"/>
        <v>2.9664643734465001E-51</v>
      </c>
      <c r="C6159" s="179">
        <f t="shared" si="1334"/>
        <v>2.9597725407141026E-51</v>
      </c>
      <c r="D6159" s="166">
        <f t="shared" si="1335"/>
        <v>2.2558277767625785E-3</v>
      </c>
      <c r="E6159" s="167">
        <f t="shared" si="1345"/>
        <v>24.291375447755232</v>
      </c>
      <c r="F6159" s="168">
        <f t="shared" si="1346"/>
        <v>13.825968443777892</v>
      </c>
      <c r="G6159" s="168">
        <f t="shared" si="1336"/>
        <v>480480.37599906075</v>
      </c>
      <c r="H6159" s="168">
        <f t="shared" si="1337"/>
        <v>271310.33852408634</v>
      </c>
      <c r="I6159" s="169">
        <f t="shared" si="1338"/>
        <v>751790.71452314709</v>
      </c>
      <c r="J6159" s="169">
        <f t="shared" si="1340"/>
        <v>695900.39414111956</v>
      </c>
      <c r="K6159" s="95"/>
      <c r="L6159" s="265">
        <f t="shared" si="1339"/>
        <v>288176.15950605308</v>
      </c>
      <c r="M6159" s="265">
        <f>$G6159*NonHospFrac+theModel!$H6159*NonHospFrac</f>
        <v>463614.55501709395</v>
      </c>
      <c r="N6159" s="266">
        <f t="shared" si="1341"/>
        <v>751790.71452314709</v>
      </c>
      <c r="O6159" s="159"/>
      <c r="P6159" s="265">
        <f t="shared" si="1342"/>
        <v>266752.30101709842</v>
      </c>
      <c r="Q6159" s="265">
        <f t="shared" si="1343"/>
        <v>463613.00037541916</v>
      </c>
      <c r="R6159" s="266">
        <f t="shared" si="1344"/>
        <v>730365.30139251752</v>
      </c>
    </row>
    <row r="6160" spans="1:18" x14ac:dyDescent="0.3">
      <c r="A6160" s="82">
        <v>6129</v>
      </c>
      <c r="B6160" s="94">
        <f t="shared" si="1333"/>
        <v>2.91104945655919E-51</v>
      </c>
      <c r="C6160" s="179">
        <f t="shared" si="1334"/>
        <v>2.9044826303355543E-51</v>
      </c>
      <c r="D6160" s="166">
        <f t="shared" si="1335"/>
        <v>2.2558277767625785E-3</v>
      </c>
      <c r="E6160" s="167">
        <f t="shared" si="1345"/>
        <v>24.291375447755232</v>
      </c>
      <c r="F6160" s="168">
        <f t="shared" si="1346"/>
        <v>13.828224271554655</v>
      </c>
      <c r="G6160" s="168">
        <f t="shared" si="1336"/>
        <v>480558.77057827415</v>
      </c>
      <c r="H6160" s="168">
        <f t="shared" si="1337"/>
        <v>271310.33852408634</v>
      </c>
      <c r="I6160" s="169">
        <f t="shared" si="1338"/>
        <v>751869.10910236044</v>
      </c>
      <c r="J6160" s="169">
        <f t="shared" si="1340"/>
        <v>695961.45796342625</v>
      </c>
      <c r="K6160" s="95"/>
      <c r="L6160" s="265">
        <f t="shared" si="1339"/>
        <v>288206.20968933869</v>
      </c>
      <c r="M6160" s="265">
        <f>$G6160*NonHospFrac+theModel!$H6160*NonHospFrac</f>
        <v>463662.89941302181</v>
      </c>
      <c r="N6160" s="266">
        <f t="shared" si="1341"/>
        <v>751869.10910236044</v>
      </c>
      <c r="O6160" s="159"/>
      <c r="P6160" s="265">
        <f t="shared" si="1342"/>
        <v>266775.70798057533</v>
      </c>
      <c r="Q6160" s="265">
        <f t="shared" si="1343"/>
        <v>463661.34477134701</v>
      </c>
      <c r="R6160" s="266">
        <f t="shared" si="1344"/>
        <v>730437.05275192228</v>
      </c>
    </row>
    <row r="6161" spans="1:18" x14ac:dyDescent="0.3">
      <c r="A6161" s="82">
        <v>6130</v>
      </c>
      <c r="B6161" s="94">
        <f t="shared" si="1333"/>
        <v>2.8566697157693486E-51</v>
      </c>
      <c r="C6161" s="179">
        <f t="shared" si="1334"/>
        <v>2.8502255608754796E-51</v>
      </c>
      <c r="D6161" s="166">
        <f t="shared" si="1335"/>
        <v>2.2558277767625785E-3</v>
      </c>
      <c r="E6161" s="167">
        <f t="shared" si="1345"/>
        <v>24.291375447755232</v>
      </c>
      <c r="F6161" s="168">
        <f t="shared" si="1346"/>
        <v>13.830480099331417</v>
      </c>
      <c r="G6161" s="168">
        <f t="shared" si="1336"/>
        <v>480637.16515748756</v>
      </c>
      <c r="H6161" s="168">
        <f t="shared" si="1337"/>
        <v>271310.33852408634</v>
      </c>
      <c r="I6161" s="169">
        <f t="shared" si="1338"/>
        <v>751947.5036815739</v>
      </c>
      <c r="J6161" s="169">
        <f t="shared" si="1340"/>
        <v>696022.51929665147</v>
      </c>
      <c r="K6161" s="95"/>
      <c r="L6161" s="265">
        <f t="shared" si="1339"/>
        <v>288236.2598726243</v>
      </c>
      <c r="M6161" s="265">
        <f>$G6161*NonHospFrac+theModel!$H6161*NonHospFrac</f>
        <v>463711.2438089496</v>
      </c>
      <c r="N6161" s="266">
        <f t="shared" si="1341"/>
        <v>751947.5036815739</v>
      </c>
      <c r="O6161" s="159"/>
      <c r="P6161" s="265">
        <f t="shared" si="1342"/>
        <v>266799.11398993834</v>
      </c>
      <c r="Q6161" s="265">
        <f t="shared" si="1343"/>
        <v>463709.6891672748</v>
      </c>
      <c r="R6161" s="266">
        <f t="shared" si="1344"/>
        <v>730508.80315721314</v>
      </c>
    </row>
    <row r="6162" spans="1:18" x14ac:dyDescent="0.3">
      <c r="A6162" s="82">
        <v>6131</v>
      </c>
      <c r="B6162" s="94">
        <f t="shared" si="1333"/>
        <v>2.8033058135122186E-51</v>
      </c>
      <c r="C6162" s="179">
        <f t="shared" si="1334"/>
        <v>2.7969820383913379E-51</v>
      </c>
      <c r="D6162" s="166">
        <f t="shared" si="1335"/>
        <v>2.2558277767625785E-3</v>
      </c>
      <c r="E6162" s="167">
        <f t="shared" si="1345"/>
        <v>24.291375447755232</v>
      </c>
      <c r="F6162" s="168">
        <f t="shared" si="1346"/>
        <v>13.83273592710818</v>
      </c>
      <c r="G6162" s="168">
        <f t="shared" si="1336"/>
        <v>480715.55973670102</v>
      </c>
      <c r="H6162" s="168">
        <f t="shared" si="1337"/>
        <v>271310.33852408634</v>
      </c>
      <c r="I6162" s="169">
        <f t="shared" si="1338"/>
        <v>752025.89826078736</v>
      </c>
      <c r="J6162" s="169">
        <f t="shared" si="1340"/>
        <v>696083.57814089651</v>
      </c>
      <c r="K6162" s="95"/>
      <c r="L6162" s="265">
        <f t="shared" si="1339"/>
        <v>288266.31005590985</v>
      </c>
      <c r="M6162" s="265">
        <f>$G6162*NonHospFrac+theModel!$H6162*NonHospFrac</f>
        <v>463759.58820487745</v>
      </c>
      <c r="N6162" s="266">
        <f t="shared" si="1341"/>
        <v>752025.89826078736</v>
      </c>
      <c r="O6162" s="159"/>
      <c r="P6162" s="265">
        <f t="shared" si="1342"/>
        <v>266822.51904522628</v>
      </c>
      <c r="Q6162" s="265">
        <f t="shared" si="1343"/>
        <v>463758.03356320265</v>
      </c>
      <c r="R6162" s="266">
        <f t="shared" si="1344"/>
        <v>730580.55260842899</v>
      </c>
    </row>
    <row r="6163" spans="1:18" x14ac:dyDescent="0.3">
      <c r="A6163" s="82">
        <v>6132</v>
      </c>
      <c r="B6163" s="94">
        <f t="shared" si="1333"/>
        <v>2.7509387734573123E-51</v>
      </c>
      <c r="C6163" s="179">
        <f t="shared" si="1334"/>
        <v>2.7447331293599743E-51</v>
      </c>
      <c r="D6163" s="166">
        <f t="shared" si="1335"/>
        <v>2.2558277767625785E-3</v>
      </c>
      <c r="E6163" s="167">
        <f t="shared" si="1345"/>
        <v>24.291375447755232</v>
      </c>
      <c r="F6163" s="168">
        <f t="shared" si="1346"/>
        <v>13.834991754884943</v>
      </c>
      <c r="G6163" s="168">
        <f t="shared" si="1336"/>
        <v>480793.95431591442</v>
      </c>
      <c r="H6163" s="168">
        <f t="shared" si="1337"/>
        <v>271310.33852408634</v>
      </c>
      <c r="I6163" s="169">
        <f t="shared" si="1338"/>
        <v>752104.29284000071</v>
      </c>
      <c r="J6163" s="169">
        <f t="shared" si="1340"/>
        <v>696144.63449626276</v>
      </c>
      <c r="K6163" s="95"/>
      <c r="L6163" s="265">
        <f t="shared" si="1339"/>
        <v>288296.3602391954</v>
      </c>
      <c r="M6163" s="265">
        <f>$G6163*NonHospFrac+theModel!$H6163*NonHospFrac</f>
        <v>463807.9326008053</v>
      </c>
      <c r="N6163" s="266">
        <f t="shared" si="1341"/>
        <v>752104.29284000071</v>
      </c>
      <c r="O6163" s="159"/>
      <c r="P6163" s="265">
        <f t="shared" si="1342"/>
        <v>266845.92314647808</v>
      </c>
      <c r="Q6163" s="265">
        <f t="shared" si="1343"/>
        <v>463806.37795913051</v>
      </c>
      <c r="R6163" s="266">
        <f t="shared" si="1344"/>
        <v>730652.30110560858</v>
      </c>
    </row>
    <row r="6164" spans="1:18" x14ac:dyDescent="0.3">
      <c r="A6164" s="82">
        <v>6133</v>
      </c>
      <c r="B6164" s="94">
        <f t="shared" si="1333"/>
        <v>2.6995499737610241E-51</v>
      </c>
      <c r="C6164" s="179">
        <f t="shared" si="1334"/>
        <v>2.6934602539454551E-51</v>
      </c>
      <c r="D6164" s="166">
        <f t="shared" si="1335"/>
        <v>2.2558277767625785E-3</v>
      </c>
      <c r="E6164" s="167">
        <f t="shared" si="1345"/>
        <v>24.291375447755232</v>
      </c>
      <c r="F6164" s="168">
        <f t="shared" si="1346"/>
        <v>13.837247582661705</v>
      </c>
      <c r="G6164" s="168">
        <f t="shared" si="1336"/>
        <v>480872.34889512783</v>
      </c>
      <c r="H6164" s="168">
        <f t="shared" si="1337"/>
        <v>271310.33852408634</v>
      </c>
      <c r="I6164" s="169">
        <f t="shared" si="1338"/>
        <v>752182.68741921417</v>
      </c>
      <c r="J6164" s="169">
        <f t="shared" si="1340"/>
        <v>696205.68836285186</v>
      </c>
      <c r="K6164" s="95"/>
      <c r="L6164" s="265">
        <f t="shared" si="1339"/>
        <v>288326.41042248101</v>
      </c>
      <c r="M6164" s="265">
        <f>$G6164*NonHospFrac+theModel!$H6164*NonHospFrac</f>
        <v>463856.27699673316</v>
      </c>
      <c r="N6164" s="266">
        <f t="shared" si="1341"/>
        <v>752182.68741921417</v>
      </c>
      <c r="O6164" s="159"/>
      <c r="P6164" s="265">
        <f t="shared" si="1342"/>
        <v>266869.32629373268</v>
      </c>
      <c r="Q6164" s="265">
        <f t="shared" si="1343"/>
        <v>463854.72235505836</v>
      </c>
      <c r="R6164" s="266">
        <f t="shared" si="1344"/>
        <v>730724.04864879104</v>
      </c>
    </row>
    <row r="6165" spans="1:18" x14ac:dyDescent="0.3">
      <c r="A6165" s="82">
        <v>6134</v>
      </c>
      <c r="B6165" s="94">
        <f t="shared" si="1333"/>
        <v>2.6491211404441059E-51</v>
      </c>
      <c r="C6165" s="179">
        <f t="shared" si="1334"/>
        <v>2.6431451793914831E-51</v>
      </c>
      <c r="D6165" s="166">
        <f t="shared" si="1335"/>
        <v>2.2558277767625785E-3</v>
      </c>
      <c r="E6165" s="167">
        <f t="shared" si="1345"/>
        <v>24.291375447755232</v>
      </c>
      <c r="F6165" s="168">
        <f t="shared" si="1346"/>
        <v>13.839503410438468</v>
      </c>
      <c r="G6165" s="168">
        <f t="shared" si="1336"/>
        <v>480950.74347434135</v>
      </c>
      <c r="H6165" s="168">
        <f t="shared" si="1337"/>
        <v>271310.33852408634</v>
      </c>
      <c r="I6165" s="169">
        <f t="shared" si="1338"/>
        <v>752261.08199842763</v>
      </c>
      <c r="J6165" s="169">
        <f t="shared" si="1340"/>
        <v>696266.73974076519</v>
      </c>
      <c r="K6165" s="95"/>
      <c r="L6165" s="265">
        <f t="shared" si="1339"/>
        <v>288356.46060576662</v>
      </c>
      <c r="M6165" s="265">
        <f>$G6165*NonHospFrac+theModel!$H6165*NonHospFrac</f>
        <v>463904.62139266107</v>
      </c>
      <c r="N6165" s="266">
        <f t="shared" si="1341"/>
        <v>752261.08199842763</v>
      </c>
      <c r="O6165" s="159"/>
      <c r="P6165" s="265">
        <f t="shared" si="1342"/>
        <v>266892.72848702897</v>
      </c>
      <c r="Q6165" s="265">
        <f t="shared" si="1343"/>
        <v>463903.06675098627</v>
      </c>
      <c r="R6165" s="266">
        <f t="shared" si="1344"/>
        <v>730795.79523801524</v>
      </c>
    </row>
    <row r="6166" spans="1:18" x14ac:dyDescent="0.3">
      <c r="A6166" s="82">
        <v>6135</v>
      </c>
      <c r="B6166" s="94">
        <f t="shared" si="1333"/>
        <v>2.5996343408936394E-51</v>
      </c>
      <c r="C6166" s="179">
        <f t="shared" si="1334"/>
        <v>2.5937700135380258E-51</v>
      </c>
      <c r="D6166" s="166">
        <f t="shared" si="1335"/>
        <v>2.2558277767625785E-3</v>
      </c>
      <c r="E6166" s="167">
        <f t="shared" si="1345"/>
        <v>24.291375447755232</v>
      </c>
      <c r="F6166" s="168">
        <f t="shared" si="1346"/>
        <v>13.84175923821523</v>
      </c>
      <c r="G6166" s="168">
        <f t="shared" si="1336"/>
        <v>481029.13805355469</v>
      </c>
      <c r="H6166" s="168">
        <f t="shared" si="1337"/>
        <v>271310.33852408634</v>
      </c>
      <c r="I6166" s="169">
        <f t="shared" si="1338"/>
        <v>752339.47657764098</v>
      </c>
      <c r="J6166" s="169">
        <f t="shared" si="1340"/>
        <v>696327.78863010404</v>
      </c>
      <c r="K6166" s="95"/>
      <c r="L6166" s="265">
        <f t="shared" si="1339"/>
        <v>288386.51078905218</v>
      </c>
      <c r="M6166" s="265">
        <f>$G6166*NonHospFrac+theModel!$H6166*NonHospFrac</f>
        <v>463952.96578858886</v>
      </c>
      <c r="N6166" s="266">
        <f t="shared" si="1341"/>
        <v>752339.47657764098</v>
      </c>
      <c r="O6166" s="159"/>
      <c r="P6166" s="265">
        <f t="shared" si="1342"/>
        <v>266916.12972640572</v>
      </c>
      <c r="Q6166" s="265">
        <f t="shared" si="1343"/>
        <v>463951.41114691406</v>
      </c>
      <c r="R6166" s="266">
        <f t="shared" si="1344"/>
        <v>730867.54087331984</v>
      </c>
    </row>
    <row r="6167" spans="1:18" x14ac:dyDescent="0.3">
      <c r="A6167" s="82">
        <v>6136</v>
      </c>
      <c r="B6167" s="94">
        <f t="shared" si="1333"/>
        <v>2.5510719774863725E-51</v>
      </c>
      <c r="C6167" s="179">
        <f t="shared" si="1334"/>
        <v>2.545317198459038E-51</v>
      </c>
      <c r="D6167" s="166">
        <f t="shared" si="1335"/>
        <v>2.2558277767625785E-3</v>
      </c>
      <c r="E6167" s="167">
        <f t="shared" si="1345"/>
        <v>24.291375447755232</v>
      </c>
      <c r="F6167" s="168">
        <f t="shared" si="1346"/>
        <v>13.844015065991993</v>
      </c>
      <c r="G6167" s="168">
        <f t="shared" si="1336"/>
        <v>481107.5326327681</v>
      </c>
      <c r="H6167" s="168">
        <f t="shared" si="1337"/>
        <v>271310.33852408634</v>
      </c>
      <c r="I6167" s="169">
        <f t="shared" si="1338"/>
        <v>752417.87115685444</v>
      </c>
      <c r="J6167" s="169">
        <f t="shared" si="1340"/>
        <v>696388.83503097005</v>
      </c>
      <c r="K6167" s="95"/>
      <c r="L6167" s="265">
        <f t="shared" si="1339"/>
        <v>288416.56097233773</v>
      </c>
      <c r="M6167" s="265">
        <f>$G6167*NonHospFrac+theModel!$H6167*NonHospFrac</f>
        <v>464001.31018451665</v>
      </c>
      <c r="N6167" s="266">
        <f t="shared" si="1341"/>
        <v>752417.87115685432</v>
      </c>
      <c r="O6167" s="159"/>
      <c r="P6167" s="265">
        <f t="shared" si="1342"/>
        <v>266939.53001190192</v>
      </c>
      <c r="Q6167" s="265">
        <f t="shared" si="1343"/>
        <v>463999.75554284186</v>
      </c>
      <c r="R6167" s="266">
        <f t="shared" si="1344"/>
        <v>730939.28555474384</v>
      </c>
    </row>
    <row r="6168" spans="1:18" x14ac:dyDescent="0.3">
      <c r="A6168" s="82">
        <v>6137</v>
      </c>
      <c r="B6168" s="94">
        <f t="shared" si="1333"/>
        <v>2.5034167813304447E-51</v>
      </c>
      <c r="C6168" s="179">
        <f t="shared" si="1334"/>
        <v>2.497769504218306E-51</v>
      </c>
      <c r="D6168" s="166">
        <f t="shared" si="1335"/>
        <v>2.2558277767625785E-3</v>
      </c>
      <c r="E6168" s="167">
        <f t="shared" si="1345"/>
        <v>24.291375447755232</v>
      </c>
      <c r="F6168" s="168">
        <f t="shared" si="1346"/>
        <v>13.846270893768756</v>
      </c>
      <c r="G6168" s="168">
        <f t="shared" si="1336"/>
        <v>481185.92721198156</v>
      </c>
      <c r="H6168" s="168">
        <f t="shared" si="1337"/>
        <v>271310.33852408634</v>
      </c>
      <c r="I6168" s="169">
        <f t="shared" si="1338"/>
        <v>752496.2657360679</v>
      </c>
      <c r="J6168" s="169">
        <f t="shared" si="1340"/>
        <v>696449.8789434646</v>
      </c>
      <c r="K6168" s="95"/>
      <c r="L6168" s="265">
        <f t="shared" si="1339"/>
        <v>288446.61115562334</v>
      </c>
      <c r="M6168" s="265">
        <f>$G6168*NonHospFrac+theModel!$H6168*NonHospFrac</f>
        <v>464049.65458044456</v>
      </c>
      <c r="N6168" s="266">
        <f t="shared" si="1341"/>
        <v>752496.2657360679</v>
      </c>
      <c r="O6168" s="159"/>
      <c r="P6168" s="265">
        <f t="shared" si="1342"/>
        <v>266962.92934355646</v>
      </c>
      <c r="Q6168" s="265">
        <f t="shared" si="1343"/>
        <v>464048.09993876977</v>
      </c>
      <c r="R6168" s="266">
        <f t="shared" si="1344"/>
        <v>731011.02928232623</v>
      </c>
    </row>
    <row r="6169" spans="1:18" x14ac:dyDescent="0.3">
      <c r="A6169" s="82">
        <v>6138</v>
      </c>
      <c r="B6169" s="94">
        <f t="shared" si="1333"/>
        <v>2.4566518061251126E-51</v>
      </c>
      <c r="C6169" s="179">
        <f t="shared" si="1334"/>
        <v>2.4511100227430217E-51</v>
      </c>
      <c r="D6169" s="166">
        <f t="shared" si="1335"/>
        <v>2.2558277767625785E-3</v>
      </c>
      <c r="E6169" s="167">
        <f t="shared" si="1345"/>
        <v>24.291375447755232</v>
      </c>
      <c r="F6169" s="168">
        <f t="shared" si="1346"/>
        <v>13.848526721545518</v>
      </c>
      <c r="G6169" s="168">
        <f t="shared" si="1336"/>
        <v>481264.32179119502</v>
      </c>
      <c r="H6169" s="168">
        <f t="shared" si="1337"/>
        <v>271310.33852408634</v>
      </c>
      <c r="I6169" s="169">
        <f t="shared" si="1338"/>
        <v>752574.66031528136</v>
      </c>
      <c r="J6169" s="169">
        <f t="shared" si="1340"/>
        <v>696510.9203676891</v>
      </c>
      <c r="K6169" s="95"/>
      <c r="L6169" s="265">
        <f t="shared" si="1339"/>
        <v>288476.66133890895</v>
      </c>
      <c r="M6169" s="265">
        <f>$G6169*NonHospFrac+theModel!$H6169*NonHospFrac</f>
        <v>464097.99897637242</v>
      </c>
      <c r="N6169" s="266">
        <f t="shared" si="1341"/>
        <v>752574.66031528136</v>
      </c>
      <c r="O6169" s="159"/>
      <c r="P6169" s="265">
        <f t="shared" si="1342"/>
        <v>266986.32772140816</v>
      </c>
      <c r="Q6169" s="265">
        <f t="shared" si="1343"/>
        <v>464096.44433469762</v>
      </c>
      <c r="R6169" s="266">
        <f t="shared" si="1344"/>
        <v>731082.77205610578</v>
      </c>
    </row>
    <row r="6170" spans="1:18" x14ac:dyDescent="0.3">
      <c r="A6170" s="82">
        <v>6139</v>
      </c>
      <c r="B6170" s="94">
        <f t="shared" si="1333"/>
        <v>2.4107604221340337E-51</v>
      </c>
      <c r="C6170" s="179">
        <f t="shared" si="1334"/>
        <v>2.4053221618106637E-51</v>
      </c>
      <c r="D6170" s="166">
        <f t="shared" si="1335"/>
        <v>2.2558277767625785E-3</v>
      </c>
      <c r="E6170" s="167">
        <f t="shared" si="1345"/>
        <v>24.291375447755232</v>
      </c>
      <c r="F6170" s="168">
        <f t="shared" si="1346"/>
        <v>13.850782549322281</v>
      </c>
      <c r="G6170" s="168">
        <f t="shared" si="1336"/>
        <v>481342.71637040837</v>
      </c>
      <c r="H6170" s="168">
        <f t="shared" si="1337"/>
        <v>271310.33852408634</v>
      </c>
      <c r="I6170" s="169">
        <f t="shared" si="1338"/>
        <v>752653.05489449471</v>
      </c>
      <c r="J6170" s="169">
        <f t="shared" si="1340"/>
        <v>696571.95930374495</v>
      </c>
      <c r="K6170" s="95"/>
      <c r="L6170" s="265">
        <f t="shared" si="1339"/>
        <v>288506.71152219444</v>
      </c>
      <c r="M6170" s="265">
        <f>$G6170*NonHospFrac+theModel!$H6170*NonHospFrac</f>
        <v>464146.34337230021</v>
      </c>
      <c r="N6170" s="266">
        <f t="shared" si="1341"/>
        <v>752653.05489449459</v>
      </c>
      <c r="O6170" s="159"/>
      <c r="P6170" s="265">
        <f t="shared" si="1342"/>
        <v>267009.72514549585</v>
      </c>
      <c r="Q6170" s="265">
        <f t="shared" si="1343"/>
        <v>464144.78873062541</v>
      </c>
      <c r="R6170" s="266">
        <f t="shared" si="1344"/>
        <v>731154.51387612126</v>
      </c>
    </row>
    <row r="6171" spans="1:18" x14ac:dyDescent="0.3">
      <c r="A6171" s="82">
        <v>6140</v>
      </c>
      <c r="B6171" s="94">
        <f t="shared" si="1333"/>
        <v>2.3657263102722539E-51</v>
      </c>
      <c r="C6171" s="179">
        <f t="shared" si="1334"/>
        <v>2.3603896391493237E-51</v>
      </c>
      <c r="D6171" s="166">
        <f t="shared" si="1335"/>
        <v>2.2558277767625785E-3</v>
      </c>
      <c r="E6171" s="167">
        <f t="shared" si="1345"/>
        <v>24.291375447755232</v>
      </c>
      <c r="F6171" s="168">
        <f t="shared" si="1346"/>
        <v>13.853038377099043</v>
      </c>
      <c r="G6171" s="168">
        <f t="shared" si="1336"/>
        <v>481421.11094962183</v>
      </c>
      <c r="H6171" s="168">
        <f t="shared" si="1337"/>
        <v>271310.33852408634</v>
      </c>
      <c r="I6171" s="169">
        <f t="shared" si="1338"/>
        <v>752731.44947370817</v>
      </c>
      <c r="J6171" s="169">
        <f t="shared" si="1340"/>
        <v>696632.99575173366</v>
      </c>
      <c r="K6171" s="95"/>
      <c r="L6171" s="265">
        <f t="shared" si="1339"/>
        <v>288536.76170548005</v>
      </c>
      <c r="M6171" s="265">
        <f>$G6171*NonHospFrac+theModel!$H6171*NonHospFrac</f>
        <v>464194.68776822806</v>
      </c>
      <c r="N6171" s="266">
        <f t="shared" si="1341"/>
        <v>752731.44947370817</v>
      </c>
      <c r="O6171" s="159"/>
      <c r="P6171" s="265">
        <f t="shared" si="1342"/>
        <v>267033.12161585852</v>
      </c>
      <c r="Q6171" s="265">
        <f t="shared" si="1343"/>
        <v>464193.13312655326</v>
      </c>
      <c r="R6171" s="266">
        <f t="shared" si="1344"/>
        <v>731226.25474241178</v>
      </c>
    </row>
    <row r="6172" spans="1:18" x14ac:dyDescent="0.3">
      <c r="A6172" s="82">
        <v>6141</v>
      </c>
      <c r="B6172" s="94">
        <f t="shared" si="1333"/>
        <v>2.3215334563025474E-51</v>
      </c>
      <c r="C6172" s="179">
        <f t="shared" si="1334"/>
        <v>2.3162964766471364E-51</v>
      </c>
      <c r="D6172" s="166">
        <f t="shared" si="1335"/>
        <v>2.2558277767625785E-3</v>
      </c>
      <c r="E6172" s="167">
        <f t="shared" si="1345"/>
        <v>24.291375447755232</v>
      </c>
      <c r="F6172" s="168">
        <f t="shared" si="1346"/>
        <v>13.855294204875806</v>
      </c>
      <c r="G6172" s="168">
        <f t="shared" si="1336"/>
        <v>481499.50552883523</v>
      </c>
      <c r="H6172" s="168">
        <f t="shared" si="1337"/>
        <v>271310.33852408634</v>
      </c>
      <c r="I6172" s="169">
        <f t="shared" si="1338"/>
        <v>752809.84405292151</v>
      </c>
      <c r="J6172" s="169">
        <f t="shared" si="1340"/>
        <v>696694.02971175651</v>
      </c>
      <c r="K6172" s="95"/>
      <c r="L6172" s="265">
        <f t="shared" si="1339"/>
        <v>288566.81188876566</v>
      </c>
      <c r="M6172" s="265">
        <f>$G6172*NonHospFrac+theModel!$H6172*NonHospFrac</f>
        <v>464243.03216415591</v>
      </c>
      <c r="N6172" s="266">
        <f t="shared" si="1341"/>
        <v>752809.84405292151</v>
      </c>
      <c r="O6172" s="159"/>
      <c r="P6172" s="265">
        <f t="shared" si="1342"/>
        <v>267056.51713253499</v>
      </c>
      <c r="Q6172" s="265">
        <f t="shared" si="1343"/>
        <v>464241.47752248112</v>
      </c>
      <c r="R6172" s="266">
        <f t="shared" si="1344"/>
        <v>731297.99465501611</v>
      </c>
    </row>
    <row r="6173" spans="1:18" x14ac:dyDescent="0.3">
      <c r="A6173" s="82">
        <v>6142</v>
      </c>
      <c r="B6173" s="94">
        <f t="shared" si="1333"/>
        <v>2.278166145141264E-51</v>
      </c>
      <c r="C6173" s="179">
        <f t="shared" si="1334"/>
        <v>2.2730269946709743E-51</v>
      </c>
      <c r="D6173" s="166">
        <f t="shared" si="1335"/>
        <v>2.2558277767625785E-3</v>
      </c>
      <c r="E6173" s="167">
        <f t="shared" si="1345"/>
        <v>24.291375447755232</v>
      </c>
      <c r="F6173" s="168">
        <f t="shared" si="1346"/>
        <v>13.857550032652568</v>
      </c>
      <c r="G6173" s="168">
        <f t="shared" si="1336"/>
        <v>481577.90010804875</v>
      </c>
      <c r="H6173" s="168">
        <f t="shared" si="1337"/>
        <v>271310.33852408634</v>
      </c>
      <c r="I6173" s="169">
        <f t="shared" si="1338"/>
        <v>752888.23863213509</v>
      </c>
      <c r="J6173" s="169">
        <f t="shared" si="1340"/>
        <v>696755.06118391512</v>
      </c>
      <c r="K6173" s="95"/>
      <c r="L6173" s="265">
        <f t="shared" si="1339"/>
        <v>288596.86207205127</v>
      </c>
      <c r="M6173" s="265">
        <f>$G6173*NonHospFrac+theModel!$H6173*NonHospFrac</f>
        <v>464291.37656008382</v>
      </c>
      <c r="N6173" s="266">
        <f t="shared" si="1341"/>
        <v>752888.23863213509</v>
      </c>
      <c r="O6173" s="159"/>
      <c r="P6173" s="265">
        <f t="shared" si="1342"/>
        <v>267079.91169556417</v>
      </c>
      <c r="Q6173" s="265">
        <f t="shared" si="1343"/>
        <v>464289.82191840903</v>
      </c>
      <c r="R6173" s="266">
        <f t="shared" si="1344"/>
        <v>731369.73361397325</v>
      </c>
    </row>
    <row r="6174" spans="1:18" x14ac:dyDescent="0.3">
      <c r="A6174" s="82">
        <v>6143</v>
      </c>
      <c r="B6174" s="94">
        <f t="shared" si="1333"/>
        <v>2.2356089552694694E-51</v>
      </c>
      <c r="C6174" s="179">
        <f t="shared" si="1334"/>
        <v>2.2305658064901932E-51</v>
      </c>
      <c r="D6174" s="166">
        <f t="shared" si="1335"/>
        <v>2.2558277767625785E-3</v>
      </c>
      <c r="E6174" s="167">
        <f t="shared" si="1345"/>
        <v>24.291375447755232</v>
      </c>
      <c r="F6174" s="168">
        <f t="shared" si="1346"/>
        <v>13.859805860429331</v>
      </c>
      <c r="G6174" s="168">
        <f t="shared" si="1336"/>
        <v>481656.29468726204</v>
      </c>
      <c r="H6174" s="168">
        <f t="shared" si="1337"/>
        <v>271310.33852408634</v>
      </c>
      <c r="I6174" s="169">
        <f t="shared" si="1338"/>
        <v>752966.63321134844</v>
      </c>
      <c r="J6174" s="169">
        <f t="shared" si="1340"/>
        <v>696816.09016831068</v>
      </c>
      <c r="K6174" s="95"/>
      <c r="L6174" s="265">
        <f t="shared" si="1339"/>
        <v>288626.91225533676</v>
      </c>
      <c r="M6174" s="265">
        <f>$G6174*NonHospFrac+theModel!$H6174*NonHospFrac</f>
        <v>464339.72095601156</v>
      </c>
      <c r="N6174" s="266">
        <f t="shared" si="1341"/>
        <v>752966.63321134832</v>
      </c>
      <c r="O6174" s="159"/>
      <c r="P6174" s="265">
        <f t="shared" si="1342"/>
        <v>267103.30530498479</v>
      </c>
      <c r="Q6174" s="265">
        <f t="shared" si="1343"/>
        <v>464338.16631433676</v>
      </c>
      <c r="R6174" s="266">
        <f t="shared" si="1344"/>
        <v>731441.4716193215</v>
      </c>
    </row>
    <row r="6175" spans="1:18" x14ac:dyDescent="0.3">
      <c r="A6175" s="82">
        <v>6144</v>
      </c>
      <c r="B6175" s="94">
        <f t="shared" ref="B6175:B6238" si="1347">Constant*EXP(PowerTerm*(A6175)/7)</f>
        <v>2.1938467532495437E-51</v>
      </c>
      <c r="C6175" s="179">
        <f t="shared" ref="C6175:C6238" si="1348">(1-theFloor)*B6175</f>
        <v>2.1888978128056031E-51</v>
      </c>
      <c r="D6175" s="166">
        <f t="shared" ref="D6175:D6238" si="1349">theFloor</f>
        <v>2.2558277767625785E-3</v>
      </c>
      <c r="E6175" s="167">
        <f t="shared" si="1345"/>
        <v>24.291375447755232</v>
      </c>
      <c r="F6175" s="168">
        <f t="shared" si="1346"/>
        <v>13.862061688206094</v>
      </c>
      <c r="G6175" s="168">
        <f t="shared" ref="G6175:G6238" si="1350">$B$22*F6175*totInfected/365.25</f>
        <v>481734.6892664755</v>
      </c>
      <c r="H6175" s="168">
        <f t="shared" ref="H6175:H6238" si="1351">lostQALYs_Injured*E6175*totInfected/365.25</f>
        <v>271310.33852408634</v>
      </c>
      <c r="I6175" s="169">
        <f t="shared" ref="I6175:I6238" si="1352">H6175+G6175</f>
        <v>753045.02779056178</v>
      </c>
      <c r="J6175" s="169">
        <f t="shared" si="1340"/>
        <v>696877.11666504468</v>
      </c>
      <c r="K6175" s="95"/>
      <c r="L6175" s="265">
        <f t="shared" ref="L6175:L6238" si="1353">$G6175*HospFrac+$H6175*HospFrac</f>
        <v>288656.96243862237</v>
      </c>
      <c r="M6175" s="265">
        <f>$G6175*NonHospFrac+theModel!$H6175*NonHospFrac</f>
        <v>464388.06535193941</v>
      </c>
      <c r="N6175" s="266">
        <f t="shared" si="1341"/>
        <v>753045.02779056178</v>
      </c>
      <c r="O6175" s="159"/>
      <c r="P6175" s="265">
        <f t="shared" si="1342"/>
        <v>267126.69796083594</v>
      </c>
      <c r="Q6175" s="265">
        <f t="shared" si="1343"/>
        <v>464386.51071026461</v>
      </c>
      <c r="R6175" s="266">
        <f t="shared" si="1344"/>
        <v>731513.20867110055</v>
      </c>
    </row>
    <row r="6176" spans="1:18" x14ac:dyDescent="0.3">
      <c r="A6176" s="82">
        <v>6145</v>
      </c>
      <c r="B6176" s="94">
        <f t="shared" si="1347"/>
        <v>2.1528646883432102E-51</v>
      </c>
      <c r="C6176" s="179">
        <f t="shared" si="1348"/>
        <v>2.1480081963796342E-51</v>
      </c>
      <c r="D6176" s="166">
        <f t="shared" si="1349"/>
        <v>2.2558277767625785E-3</v>
      </c>
      <c r="E6176" s="167">
        <f t="shared" si="1345"/>
        <v>24.291375447755232</v>
      </c>
      <c r="F6176" s="168">
        <f t="shared" si="1346"/>
        <v>13.864317515982856</v>
      </c>
      <c r="G6176" s="168">
        <f t="shared" si="1350"/>
        <v>481813.0838456889</v>
      </c>
      <c r="H6176" s="168">
        <f t="shared" si="1351"/>
        <v>271310.33852408634</v>
      </c>
      <c r="I6176" s="169">
        <f t="shared" si="1352"/>
        <v>753123.42236977525</v>
      </c>
      <c r="J6176" s="169">
        <f t="shared" ref="J6176:J6239" si="1354">J6175+(I6176-I6175)/(1+discountDaily)^A6176</f>
        <v>696938.14067421854</v>
      </c>
      <c r="K6176" s="95"/>
      <c r="L6176" s="265">
        <f t="shared" si="1353"/>
        <v>288687.01262190798</v>
      </c>
      <c r="M6176" s="265">
        <f>$G6176*NonHospFrac+theModel!$H6176*NonHospFrac</f>
        <v>464436.40974786726</v>
      </c>
      <c r="N6176" s="266">
        <f t="shared" ref="N6176:N6239" si="1355">L6176+M6176</f>
        <v>753123.42236977525</v>
      </c>
      <c r="O6176" s="159"/>
      <c r="P6176" s="265">
        <f t="shared" ref="P6176:P6239" si="1356">P6175+(L6176-L6175)/(1+discountDaily)^A6176</f>
        <v>267150.08966315637</v>
      </c>
      <c r="Q6176" s="265">
        <f t="shared" ref="Q6176:Q6239" si="1357">Q6175+(M6176-M6175)/(1+discountDaily)^B6176</f>
        <v>464434.85510619247</v>
      </c>
      <c r="R6176" s="266">
        <f t="shared" ref="R6176:R6239" si="1358">P6176+Q6176</f>
        <v>731584.94476934883</v>
      </c>
    </row>
    <row r="6177" spans="1:18" x14ac:dyDescent="0.3">
      <c r="A6177" s="82">
        <v>6146</v>
      </c>
      <c r="B6177" s="94">
        <f t="shared" si="1347"/>
        <v>2.1126481872309288E-51</v>
      </c>
      <c r="C6177" s="179">
        <f t="shared" si="1348"/>
        <v>2.1078824167676461E-51</v>
      </c>
      <c r="D6177" s="166">
        <f t="shared" si="1349"/>
        <v>2.2558277767625785E-3</v>
      </c>
      <c r="E6177" s="167">
        <f t="shared" ref="E6177:E6240" si="1359">C6177+E6176</f>
        <v>24.291375447755232</v>
      </c>
      <c r="F6177" s="168">
        <f t="shared" ref="F6177:F6240" si="1360">D6177+F6176</f>
        <v>13.866573343759619</v>
      </c>
      <c r="G6177" s="168">
        <f t="shared" si="1350"/>
        <v>481891.47842490242</v>
      </c>
      <c r="H6177" s="168">
        <f t="shared" si="1351"/>
        <v>271310.33852408634</v>
      </c>
      <c r="I6177" s="169">
        <f t="shared" si="1352"/>
        <v>753201.81694898871</v>
      </c>
      <c r="J6177" s="169">
        <f t="shared" si="1354"/>
        <v>696999.16219593363</v>
      </c>
      <c r="K6177" s="95"/>
      <c r="L6177" s="265">
        <f t="shared" si="1353"/>
        <v>288717.06280519359</v>
      </c>
      <c r="M6177" s="265">
        <f>$G6177*NonHospFrac+theModel!$H6177*NonHospFrac</f>
        <v>464484.75414379517</v>
      </c>
      <c r="N6177" s="266">
        <f t="shared" si="1355"/>
        <v>753201.81694898871</v>
      </c>
      <c r="O6177" s="159"/>
      <c r="P6177" s="265">
        <f t="shared" si="1356"/>
        <v>267173.48041198496</v>
      </c>
      <c r="Q6177" s="265">
        <f t="shared" si="1357"/>
        <v>464483.19950212038</v>
      </c>
      <c r="R6177" s="266">
        <f t="shared" si="1358"/>
        <v>731656.67991410533</v>
      </c>
    </row>
    <row r="6178" spans="1:18" x14ac:dyDescent="0.3">
      <c r="A6178" s="82">
        <v>6147</v>
      </c>
      <c r="B6178" s="94">
        <f t="shared" si="1347"/>
        <v>2.0731829488294306E-51</v>
      </c>
      <c r="C6178" s="179">
        <f t="shared" si="1348"/>
        <v>2.0685062051471507E-51</v>
      </c>
      <c r="D6178" s="166">
        <f t="shared" si="1349"/>
        <v>2.2558277767625785E-3</v>
      </c>
      <c r="E6178" s="167">
        <f t="shared" si="1359"/>
        <v>24.291375447755232</v>
      </c>
      <c r="F6178" s="168">
        <f t="shared" si="1360"/>
        <v>13.868829171536381</v>
      </c>
      <c r="G6178" s="168">
        <f t="shared" si="1350"/>
        <v>481969.87300411577</v>
      </c>
      <c r="H6178" s="168">
        <f t="shared" si="1351"/>
        <v>271310.33852408634</v>
      </c>
      <c r="I6178" s="169">
        <f t="shared" si="1352"/>
        <v>753280.21152820205</v>
      </c>
      <c r="J6178" s="169">
        <f t="shared" si="1354"/>
        <v>697060.18123029137</v>
      </c>
      <c r="K6178" s="95"/>
      <c r="L6178" s="265">
        <f t="shared" si="1353"/>
        <v>288747.11298847909</v>
      </c>
      <c r="M6178" s="265">
        <f>$G6178*NonHospFrac+theModel!$H6178*NonHospFrac</f>
        <v>464533.09853972297</v>
      </c>
      <c r="N6178" s="266">
        <f t="shared" si="1355"/>
        <v>753280.21152820205</v>
      </c>
      <c r="O6178" s="159"/>
      <c r="P6178" s="265">
        <f t="shared" si="1356"/>
        <v>267196.87020736054</v>
      </c>
      <c r="Q6178" s="265">
        <f t="shared" si="1357"/>
        <v>464531.54389804817</v>
      </c>
      <c r="R6178" s="266">
        <f t="shared" si="1358"/>
        <v>731728.41410540871</v>
      </c>
    </row>
    <row r="6179" spans="1:18" x14ac:dyDescent="0.3">
      <c r="A6179" s="82">
        <v>6148</v>
      </c>
      <c r="B6179" s="94">
        <f t="shared" si="1347"/>
        <v>2.0344549392062503E-51</v>
      </c>
      <c r="C6179" s="179">
        <f t="shared" si="1348"/>
        <v>2.0298655592438171E-51</v>
      </c>
      <c r="D6179" s="166">
        <f t="shared" si="1349"/>
        <v>2.2558277767625785E-3</v>
      </c>
      <c r="E6179" s="167">
        <f t="shared" si="1359"/>
        <v>24.291375447755232</v>
      </c>
      <c r="F6179" s="168">
        <f t="shared" si="1360"/>
        <v>13.871084999313144</v>
      </c>
      <c r="G6179" s="168">
        <f t="shared" si="1350"/>
        <v>482048.26758332917</v>
      </c>
      <c r="H6179" s="168">
        <f t="shared" si="1351"/>
        <v>271310.33852408634</v>
      </c>
      <c r="I6179" s="169">
        <f t="shared" si="1352"/>
        <v>753358.60610741551</v>
      </c>
      <c r="J6179" s="169">
        <f t="shared" si="1354"/>
        <v>697121.19777739316</v>
      </c>
      <c r="K6179" s="95"/>
      <c r="L6179" s="265">
        <f t="shared" si="1353"/>
        <v>288777.1631717647</v>
      </c>
      <c r="M6179" s="265">
        <f>$G6179*NonHospFrac+theModel!$H6179*NonHospFrac</f>
        <v>464581.44293565082</v>
      </c>
      <c r="N6179" s="266">
        <f t="shared" si="1355"/>
        <v>753358.60610741551</v>
      </c>
      <c r="O6179" s="159"/>
      <c r="P6179" s="265">
        <f t="shared" si="1356"/>
        <v>267220.25904932205</v>
      </c>
      <c r="Q6179" s="265">
        <f t="shared" si="1357"/>
        <v>464579.88829397602</v>
      </c>
      <c r="R6179" s="266">
        <f t="shared" si="1358"/>
        <v>731800.14734329807</v>
      </c>
    </row>
    <row r="6180" spans="1:18" x14ac:dyDescent="0.3">
      <c r="A6180" s="82">
        <v>6149</v>
      </c>
      <c r="B6180" s="94">
        <f t="shared" si="1347"/>
        <v>1.9964503865892253E-51</v>
      </c>
      <c r="C6180" s="179">
        <f t="shared" si="1348"/>
        <v>1.9919467383522289E-51</v>
      </c>
      <c r="D6180" s="166">
        <f t="shared" si="1349"/>
        <v>2.2558277767625785E-3</v>
      </c>
      <c r="E6180" s="167">
        <f t="shared" si="1359"/>
        <v>24.291375447755232</v>
      </c>
      <c r="F6180" s="168">
        <f t="shared" si="1360"/>
        <v>13.873340827089907</v>
      </c>
      <c r="G6180" s="168">
        <f t="shared" si="1350"/>
        <v>482126.66216254258</v>
      </c>
      <c r="H6180" s="168">
        <f t="shared" si="1351"/>
        <v>271310.33852408634</v>
      </c>
      <c r="I6180" s="169">
        <f t="shared" si="1352"/>
        <v>753437.00068662898</v>
      </c>
      <c r="J6180" s="169">
        <f t="shared" si="1354"/>
        <v>697182.21183734038</v>
      </c>
      <c r="K6180" s="95"/>
      <c r="L6180" s="265">
        <f t="shared" si="1353"/>
        <v>288807.21335505031</v>
      </c>
      <c r="M6180" s="265">
        <f>$G6180*NonHospFrac+theModel!$H6180*NonHospFrac</f>
        <v>464629.78733157861</v>
      </c>
      <c r="N6180" s="266">
        <f t="shared" si="1355"/>
        <v>753437.00068662898</v>
      </c>
      <c r="O6180" s="159"/>
      <c r="P6180" s="265">
        <f t="shared" si="1356"/>
        <v>267243.64693790837</v>
      </c>
      <c r="Q6180" s="265">
        <f t="shared" si="1357"/>
        <v>464628.23268990382</v>
      </c>
      <c r="R6180" s="266">
        <f t="shared" si="1358"/>
        <v>731871.87962781219</v>
      </c>
    </row>
    <row r="6181" spans="1:18" x14ac:dyDescent="0.3">
      <c r="A6181" s="82">
        <v>6150</v>
      </c>
      <c r="B6181" s="94">
        <f t="shared" si="1347"/>
        <v>1.959155776469223E-51</v>
      </c>
      <c r="C6181" s="179">
        <f t="shared" si="1348"/>
        <v>1.9547362584496589E-51</v>
      </c>
      <c r="D6181" s="166">
        <f t="shared" si="1349"/>
        <v>2.2558277767625785E-3</v>
      </c>
      <c r="E6181" s="167">
        <f t="shared" si="1359"/>
        <v>24.291375447755232</v>
      </c>
      <c r="F6181" s="168">
        <f t="shared" si="1360"/>
        <v>13.875596654866669</v>
      </c>
      <c r="G6181" s="168">
        <f t="shared" si="1350"/>
        <v>482205.05674175604</v>
      </c>
      <c r="H6181" s="168">
        <f t="shared" si="1351"/>
        <v>271310.33852408634</v>
      </c>
      <c r="I6181" s="169">
        <f t="shared" si="1352"/>
        <v>753515.39526584232</v>
      </c>
      <c r="J6181" s="169">
        <f t="shared" si="1354"/>
        <v>697243.22341023432</v>
      </c>
      <c r="K6181" s="95"/>
      <c r="L6181" s="265">
        <f t="shared" si="1353"/>
        <v>288837.26353833586</v>
      </c>
      <c r="M6181" s="265">
        <f>$G6181*NonHospFrac+theModel!$H6181*NonHospFrac</f>
        <v>464678.13172750646</v>
      </c>
      <c r="N6181" s="266">
        <f t="shared" si="1355"/>
        <v>753515.39526584232</v>
      </c>
      <c r="O6181" s="159"/>
      <c r="P6181" s="265">
        <f t="shared" si="1356"/>
        <v>267267.03387315822</v>
      </c>
      <c r="Q6181" s="265">
        <f t="shared" si="1357"/>
        <v>464676.57708583167</v>
      </c>
      <c r="R6181" s="266">
        <f t="shared" si="1358"/>
        <v>731943.61095898994</v>
      </c>
    </row>
    <row r="6182" spans="1:18" x14ac:dyDescent="0.3">
      <c r="A6182" s="82">
        <v>6151</v>
      </c>
      <c r="B6182" s="94">
        <f t="shared" si="1347"/>
        <v>1.922557846794348E-51</v>
      </c>
      <c r="C6182" s="179">
        <f t="shared" si="1348"/>
        <v>1.9182208874011164E-51</v>
      </c>
      <c r="D6182" s="166">
        <f t="shared" si="1349"/>
        <v>2.2558277767625785E-3</v>
      </c>
      <c r="E6182" s="167">
        <f t="shared" si="1359"/>
        <v>24.291375447755232</v>
      </c>
      <c r="F6182" s="168">
        <f t="shared" si="1360"/>
        <v>13.877852482643432</v>
      </c>
      <c r="G6182" s="168">
        <f t="shared" si="1350"/>
        <v>482283.4513209695</v>
      </c>
      <c r="H6182" s="168">
        <f t="shared" si="1351"/>
        <v>271310.33852408634</v>
      </c>
      <c r="I6182" s="169">
        <f t="shared" si="1352"/>
        <v>753593.7898450559</v>
      </c>
      <c r="J6182" s="169">
        <f t="shared" si="1354"/>
        <v>697304.23249617661</v>
      </c>
      <c r="K6182" s="95"/>
      <c r="L6182" s="265">
        <f t="shared" si="1353"/>
        <v>288867.31372162147</v>
      </c>
      <c r="M6182" s="265">
        <f>$G6182*NonHospFrac+theModel!$H6182*NonHospFrac</f>
        <v>464726.47612343438</v>
      </c>
      <c r="N6182" s="266">
        <f t="shared" si="1355"/>
        <v>753593.7898450559</v>
      </c>
      <c r="O6182" s="159"/>
      <c r="P6182" s="265">
        <f t="shared" si="1356"/>
        <v>267290.41985511064</v>
      </c>
      <c r="Q6182" s="265">
        <f t="shared" si="1357"/>
        <v>464724.92148175958</v>
      </c>
      <c r="R6182" s="266">
        <f t="shared" si="1358"/>
        <v>732015.34133687022</v>
      </c>
    </row>
    <row r="6183" spans="1:18" x14ac:dyDescent="0.3">
      <c r="A6183" s="82">
        <v>6152</v>
      </c>
      <c r="B6183" s="94">
        <f t="shared" si="1347"/>
        <v>1.886643583253924E-51</v>
      </c>
      <c r="C6183" s="179">
        <f t="shared" si="1348"/>
        <v>1.8823876402539688E-51</v>
      </c>
      <c r="D6183" s="166">
        <f t="shared" si="1349"/>
        <v>2.2558277767625785E-3</v>
      </c>
      <c r="E6183" s="167">
        <f t="shared" si="1359"/>
        <v>24.291375447755232</v>
      </c>
      <c r="F6183" s="168">
        <f t="shared" si="1360"/>
        <v>13.880108310420194</v>
      </c>
      <c r="G6183" s="168">
        <f t="shared" si="1350"/>
        <v>482361.84590018285</v>
      </c>
      <c r="H6183" s="168">
        <f t="shared" si="1351"/>
        <v>271310.33852408634</v>
      </c>
      <c r="I6183" s="169">
        <f t="shared" si="1352"/>
        <v>753672.18442426925</v>
      </c>
      <c r="J6183" s="169">
        <f t="shared" si="1354"/>
        <v>697365.23909526831</v>
      </c>
      <c r="K6183" s="95"/>
      <c r="L6183" s="265">
        <f t="shared" si="1353"/>
        <v>288897.36390490702</v>
      </c>
      <c r="M6183" s="265">
        <f>$G6183*NonHospFrac+theModel!$H6183*NonHospFrac</f>
        <v>464774.82051936217</v>
      </c>
      <c r="N6183" s="266">
        <f t="shared" si="1355"/>
        <v>753672.18442426925</v>
      </c>
      <c r="O6183" s="159"/>
      <c r="P6183" s="265">
        <f t="shared" si="1356"/>
        <v>267313.80488380435</v>
      </c>
      <c r="Q6183" s="265">
        <f t="shared" si="1357"/>
        <v>464773.26587768737</v>
      </c>
      <c r="R6183" s="266">
        <f t="shared" si="1358"/>
        <v>732087.07076149178</v>
      </c>
    </row>
    <row r="6184" spans="1:18" x14ac:dyDescent="0.3">
      <c r="A6184" s="82">
        <v>6153</v>
      </c>
      <c r="B6184" s="94">
        <f t="shared" si="1347"/>
        <v>1.8514002146505772E-51</v>
      </c>
      <c r="C6184" s="179">
        <f t="shared" si="1348"/>
        <v>1.8472237746204642E-51</v>
      </c>
      <c r="D6184" s="166">
        <f t="shared" si="1349"/>
        <v>2.2558277767625785E-3</v>
      </c>
      <c r="E6184" s="167">
        <f t="shared" si="1359"/>
        <v>24.291375447755232</v>
      </c>
      <c r="F6184" s="168">
        <f t="shared" si="1360"/>
        <v>13.882364138196957</v>
      </c>
      <c r="G6184" s="168">
        <f t="shared" si="1350"/>
        <v>482440.24047939625</v>
      </c>
      <c r="H6184" s="168">
        <f t="shared" si="1351"/>
        <v>271310.33852408634</v>
      </c>
      <c r="I6184" s="169">
        <f t="shared" si="1352"/>
        <v>753750.57900348259</v>
      </c>
      <c r="J6184" s="169">
        <f t="shared" si="1354"/>
        <v>697426.24320761091</v>
      </c>
      <c r="K6184" s="95"/>
      <c r="L6184" s="265">
        <f t="shared" si="1353"/>
        <v>288927.41408819257</v>
      </c>
      <c r="M6184" s="265">
        <f>$G6184*NonHospFrac+theModel!$H6184*NonHospFrac</f>
        <v>464823.16491528996</v>
      </c>
      <c r="N6184" s="266">
        <f t="shared" si="1355"/>
        <v>753750.57900348259</v>
      </c>
      <c r="O6184" s="159"/>
      <c r="P6184" s="265">
        <f t="shared" si="1356"/>
        <v>267337.18895927822</v>
      </c>
      <c r="Q6184" s="265">
        <f t="shared" si="1357"/>
        <v>464821.61027361517</v>
      </c>
      <c r="R6184" s="266">
        <f t="shared" si="1358"/>
        <v>732158.79923289339</v>
      </c>
    </row>
    <row r="6185" spans="1:18" x14ac:dyDescent="0.3">
      <c r="A6185" s="82">
        <v>6154</v>
      </c>
      <c r="B6185" s="94">
        <f t="shared" si="1347"/>
        <v>1.8168152083587635E-51</v>
      </c>
      <c r="C6185" s="179">
        <f t="shared" si="1348"/>
        <v>1.812716786146503E-51</v>
      </c>
      <c r="D6185" s="166">
        <f t="shared" si="1349"/>
        <v>2.2558277767625785E-3</v>
      </c>
      <c r="E6185" s="167">
        <f t="shared" si="1359"/>
        <v>24.291375447755232</v>
      </c>
      <c r="F6185" s="168">
        <f t="shared" si="1360"/>
        <v>13.88461996597372</v>
      </c>
      <c r="G6185" s="168">
        <f t="shared" si="1350"/>
        <v>482518.63505860971</v>
      </c>
      <c r="H6185" s="168">
        <f t="shared" si="1351"/>
        <v>271310.33852408634</v>
      </c>
      <c r="I6185" s="169">
        <f t="shared" si="1352"/>
        <v>753828.97358269605</v>
      </c>
      <c r="J6185" s="169">
        <f t="shared" si="1354"/>
        <v>697487.24483330594</v>
      </c>
      <c r="K6185" s="95"/>
      <c r="L6185" s="265">
        <f t="shared" si="1353"/>
        <v>288957.46427147818</v>
      </c>
      <c r="M6185" s="265">
        <f>$G6185*NonHospFrac+theModel!$H6185*NonHospFrac</f>
        <v>464871.50931121787</v>
      </c>
      <c r="N6185" s="266">
        <f t="shared" si="1355"/>
        <v>753828.97358269605</v>
      </c>
      <c r="O6185" s="159"/>
      <c r="P6185" s="265">
        <f t="shared" si="1356"/>
        <v>267360.57208157121</v>
      </c>
      <c r="Q6185" s="265">
        <f t="shared" si="1357"/>
        <v>464869.95466954308</v>
      </c>
      <c r="R6185" s="266">
        <f t="shared" si="1358"/>
        <v>732230.52675111429</v>
      </c>
    </row>
    <row r="6186" spans="1:18" x14ac:dyDescent="0.3">
      <c r="A6186" s="82">
        <v>6155</v>
      </c>
      <c r="B6186" s="94">
        <f t="shared" si="1347"/>
        <v>1.7828762658681423E-51</v>
      </c>
      <c r="C6186" s="179">
        <f t="shared" si="1348"/>
        <v>1.7788544040650661E-51</v>
      </c>
      <c r="D6186" s="166">
        <f t="shared" si="1349"/>
        <v>2.2558277767625785E-3</v>
      </c>
      <c r="E6186" s="167">
        <f t="shared" si="1359"/>
        <v>24.291375447755232</v>
      </c>
      <c r="F6186" s="168">
        <f t="shared" si="1360"/>
        <v>13.886875793750482</v>
      </c>
      <c r="G6186" s="168">
        <f t="shared" si="1350"/>
        <v>482597.02963782317</v>
      </c>
      <c r="H6186" s="168">
        <f t="shared" si="1351"/>
        <v>271310.33852408634</v>
      </c>
      <c r="I6186" s="169">
        <f t="shared" si="1352"/>
        <v>753907.36816190952</v>
      </c>
      <c r="J6186" s="169">
        <f t="shared" si="1354"/>
        <v>697548.24397245457</v>
      </c>
      <c r="K6186" s="95"/>
      <c r="L6186" s="265">
        <f t="shared" si="1353"/>
        <v>288987.51445476373</v>
      </c>
      <c r="M6186" s="265">
        <f>$G6186*NonHospFrac+theModel!$H6186*NonHospFrac</f>
        <v>464919.85370714572</v>
      </c>
      <c r="N6186" s="266">
        <f t="shared" si="1355"/>
        <v>753907.36816190952</v>
      </c>
      <c r="O6186" s="159"/>
      <c r="P6186" s="265">
        <f t="shared" si="1356"/>
        <v>267383.95425072202</v>
      </c>
      <c r="Q6186" s="265">
        <f t="shared" si="1357"/>
        <v>464918.29906547093</v>
      </c>
      <c r="R6186" s="266">
        <f t="shared" si="1358"/>
        <v>732302.25331619289</v>
      </c>
    </row>
    <row r="6187" spans="1:18" x14ac:dyDescent="0.3">
      <c r="A6187" s="82">
        <v>6156</v>
      </c>
      <c r="B6187" s="94">
        <f t="shared" si="1347"/>
        <v>1.7495713184102173E-51</v>
      </c>
      <c r="C6187" s="179">
        <f t="shared" si="1348"/>
        <v>1.7456245868327205E-51</v>
      </c>
      <c r="D6187" s="166">
        <f t="shared" si="1349"/>
        <v>2.2558277767625785E-3</v>
      </c>
      <c r="E6187" s="167">
        <f t="shared" si="1359"/>
        <v>24.291375447755232</v>
      </c>
      <c r="F6187" s="168">
        <f t="shared" si="1360"/>
        <v>13.889131621527245</v>
      </c>
      <c r="G6187" s="168">
        <f t="shared" si="1350"/>
        <v>482675.42421703652</v>
      </c>
      <c r="H6187" s="168">
        <f t="shared" si="1351"/>
        <v>271310.33852408634</v>
      </c>
      <c r="I6187" s="169">
        <f t="shared" si="1352"/>
        <v>753985.76274112286</v>
      </c>
      <c r="J6187" s="169">
        <f t="shared" si="1354"/>
        <v>697609.24062515807</v>
      </c>
      <c r="K6187" s="95"/>
      <c r="L6187" s="265">
        <f t="shared" si="1353"/>
        <v>289017.56463804934</v>
      </c>
      <c r="M6187" s="265">
        <f>$G6187*NonHospFrac+theModel!$H6187*NonHospFrac</f>
        <v>464968.19810307352</v>
      </c>
      <c r="N6187" s="266">
        <f t="shared" si="1355"/>
        <v>753985.76274112286</v>
      </c>
      <c r="O6187" s="159"/>
      <c r="P6187" s="265">
        <f t="shared" si="1356"/>
        <v>267407.33546676964</v>
      </c>
      <c r="Q6187" s="265">
        <f t="shared" si="1357"/>
        <v>464966.64346139872</v>
      </c>
      <c r="R6187" s="266">
        <f t="shared" si="1358"/>
        <v>732373.9789281683</v>
      </c>
    </row>
    <row r="6188" spans="1:18" x14ac:dyDescent="0.3">
      <c r="A6188" s="82">
        <v>6157</v>
      </c>
      <c r="B6188" s="94">
        <f t="shared" si="1347"/>
        <v>1.7168885226665325E-51</v>
      </c>
      <c r="C6188" s="179">
        <f t="shared" si="1348"/>
        <v>1.7130155178474963E-51</v>
      </c>
      <c r="D6188" s="166">
        <f t="shared" si="1349"/>
        <v>2.2558277767625785E-3</v>
      </c>
      <c r="E6188" s="167">
        <f t="shared" si="1359"/>
        <v>24.291375447755232</v>
      </c>
      <c r="F6188" s="168">
        <f t="shared" si="1360"/>
        <v>13.891387449304007</v>
      </c>
      <c r="G6188" s="168">
        <f t="shared" si="1350"/>
        <v>482753.81879624998</v>
      </c>
      <c r="H6188" s="168">
        <f t="shared" si="1351"/>
        <v>271310.33852408634</v>
      </c>
      <c r="I6188" s="169">
        <f t="shared" si="1352"/>
        <v>754064.15732033632</v>
      </c>
      <c r="J6188" s="169">
        <f t="shared" si="1354"/>
        <v>697670.23479151807</v>
      </c>
      <c r="K6188" s="95"/>
      <c r="L6188" s="265">
        <f t="shared" si="1353"/>
        <v>289047.61482133495</v>
      </c>
      <c r="M6188" s="265">
        <f>$G6188*NonHospFrac+theModel!$H6188*NonHospFrac</f>
        <v>465016.54249900137</v>
      </c>
      <c r="N6188" s="266">
        <f t="shared" si="1355"/>
        <v>754064.15732033632</v>
      </c>
      <c r="O6188" s="159"/>
      <c r="P6188" s="265">
        <f t="shared" si="1356"/>
        <v>267430.71572975285</v>
      </c>
      <c r="Q6188" s="265">
        <f t="shared" si="1357"/>
        <v>465014.98785732657</v>
      </c>
      <c r="R6188" s="266">
        <f t="shared" si="1358"/>
        <v>732445.70358707942</v>
      </c>
    </row>
    <row r="6189" spans="1:18" x14ac:dyDescent="0.3">
      <c r="A6189" s="82">
        <v>6158</v>
      </c>
      <c r="B6189" s="94">
        <f t="shared" si="1347"/>
        <v>1.6848162565574316E-51</v>
      </c>
      <c r="C6189" s="179">
        <f t="shared" si="1348"/>
        <v>1.6810156012471481E-51</v>
      </c>
      <c r="D6189" s="166">
        <f t="shared" si="1349"/>
        <v>2.2558277767625785E-3</v>
      </c>
      <c r="E6189" s="167">
        <f t="shared" si="1359"/>
        <v>24.291375447755232</v>
      </c>
      <c r="F6189" s="168">
        <f t="shared" si="1360"/>
        <v>13.89364327708077</v>
      </c>
      <c r="G6189" s="168">
        <f t="shared" si="1350"/>
        <v>482832.21337546338</v>
      </c>
      <c r="H6189" s="168">
        <f t="shared" si="1351"/>
        <v>271310.33852408634</v>
      </c>
      <c r="I6189" s="169">
        <f t="shared" si="1352"/>
        <v>754142.55189954978</v>
      </c>
      <c r="J6189" s="169">
        <f t="shared" si="1354"/>
        <v>697731.22647163575</v>
      </c>
      <c r="K6189" s="95"/>
      <c r="L6189" s="265">
        <f t="shared" si="1353"/>
        <v>289077.66500462044</v>
      </c>
      <c r="M6189" s="265">
        <f>$G6189*NonHospFrac+theModel!$H6189*NonHospFrac</f>
        <v>465064.88689492922</v>
      </c>
      <c r="N6189" s="266">
        <f t="shared" si="1355"/>
        <v>754142.55189954967</v>
      </c>
      <c r="O6189" s="159"/>
      <c r="P6189" s="265">
        <f t="shared" si="1356"/>
        <v>267454.09503971046</v>
      </c>
      <c r="Q6189" s="265">
        <f t="shared" si="1357"/>
        <v>465063.33225325443</v>
      </c>
      <c r="R6189" s="266">
        <f t="shared" si="1358"/>
        <v>732517.42729296489</v>
      </c>
    </row>
    <row r="6190" spans="1:18" x14ac:dyDescent="0.3">
      <c r="A6190" s="82">
        <v>6159</v>
      </c>
      <c r="B6190" s="94">
        <f t="shared" si="1347"/>
        <v>1.6533431151088503E-51</v>
      </c>
      <c r="C6190" s="179">
        <f t="shared" si="1348"/>
        <v>1.6496134577852685E-51</v>
      </c>
      <c r="D6190" s="166">
        <f t="shared" si="1349"/>
        <v>2.2558277767625785E-3</v>
      </c>
      <c r="E6190" s="167">
        <f t="shared" si="1359"/>
        <v>24.291375447755232</v>
      </c>
      <c r="F6190" s="168">
        <f t="shared" si="1360"/>
        <v>13.895899104857532</v>
      </c>
      <c r="G6190" s="168">
        <f t="shared" si="1350"/>
        <v>482910.6079546769</v>
      </c>
      <c r="H6190" s="168">
        <f t="shared" si="1351"/>
        <v>271310.33852408634</v>
      </c>
      <c r="I6190" s="169">
        <f t="shared" si="1352"/>
        <v>754220.94647876325</v>
      </c>
      <c r="J6190" s="169">
        <f t="shared" si="1354"/>
        <v>697792.21566561249</v>
      </c>
      <c r="K6190" s="95"/>
      <c r="L6190" s="265">
        <f t="shared" si="1353"/>
        <v>289107.71518790605</v>
      </c>
      <c r="M6190" s="265">
        <f>$G6190*NonHospFrac+theModel!$H6190*NonHospFrac</f>
        <v>465113.23129085713</v>
      </c>
      <c r="N6190" s="266">
        <f t="shared" si="1355"/>
        <v>754220.94647876313</v>
      </c>
      <c r="O6190" s="159"/>
      <c r="P6190" s="265">
        <f t="shared" si="1356"/>
        <v>267477.47339668142</v>
      </c>
      <c r="Q6190" s="265">
        <f t="shared" si="1357"/>
        <v>465111.67664918234</v>
      </c>
      <c r="R6190" s="266">
        <f t="shared" si="1358"/>
        <v>732589.15004586382</v>
      </c>
    </row>
    <row r="6191" spans="1:18" x14ac:dyDescent="0.3">
      <c r="A6191" s="82">
        <v>6160</v>
      </c>
      <c r="B6191" s="94">
        <f t="shared" si="1347"/>
        <v>1.6224579063970669E-51</v>
      </c>
      <c r="C6191" s="179">
        <f t="shared" si="1348"/>
        <v>1.6187979207851883E-51</v>
      </c>
      <c r="D6191" s="166">
        <f t="shared" si="1349"/>
        <v>2.2558277767625785E-3</v>
      </c>
      <c r="E6191" s="167">
        <f t="shared" si="1359"/>
        <v>24.291375447755232</v>
      </c>
      <c r="F6191" s="168">
        <f t="shared" si="1360"/>
        <v>13.898154932634295</v>
      </c>
      <c r="G6191" s="168">
        <f t="shared" si="1350"/>
        <v>482989.00253389025</v>
      </c>
      <c r="H6191" s="168">
        <f t="shared" si="1351"/>
        <v>271310.33852408634</v>
      </c>
      <c r="I6191" s="169">
        <f t="shared" si="1352"/>
        <v>754299.34105797659</v>
      </c>
      <c r="J6191" s="169">
        <f t="shared" si="1354"/>
        <v>697853.20237354957</v>
      </c>
      <c r="K6191" s="95"/>
      <c r="L6191" s="265">
        <f t="shared" si="1353"/>
        <v>289137.76537119166</v>
      </c>
      <c r="M6191" s="265">
        <f>$G6191*NonHospFrac+theModel!$H6191*NonHospFrac</f>
        <v>465161.57568678493</v>
      </c>
      <c r="N6191" s="266">
        <f t="shared" si="1355"/>
        <v>754299.34105797659</v>
      </c>
      <c r="O6191" s="159"/>
      <c r="P6191" s="265">
        <f t="shared" si="1356"/>
        <v>267500.85080070456</v>
      </c>
      <c r="Q6191" s="265">
        <f t="shared" si="1357"/>
        <v>465160.02104511013</v>
      </c>
      <c r="R6191" s="266">
        <f t="shared" si="1358"/>
        <v>732660.87184581463</v>
      </c>
    </row>
    <row r="6192" spans="1:18" x14ac:dyDescent="0.3">
      <c r="A6192" s="82">
        <v>6161</v>
      </c>
      <c r="B6192" s="94">
        <f t="shared" si="1347"/>
        <v>1.5921496475684499E-51</v>
      </c>
      <c r="C6192" s="179">
        <f t="shared" si="1348"/>
        <v>1.5885580321687023E-51</v>
      </c>
      <c r="D6192" s="166">
        <f t="shared" si="1349"/>
        <v>2.2558277767625785E-3</v>
      </c>
      <c r="E6192" s="167">
        <f t="shared" si="1359"/>
        <v>24.291375447755232</v>
      </c>
      <c r="F6192" s="168">
        <f t="shared" si="1360"/>
        <v>13.900410760411058</v>
      </c>
      <c r="G6192" s="168">
        <f t="shared" si="1350"/>
        <v>483067.39711310365</v>
      </c>
      <c r="H6192" s="168">
        <f t="shared" si="1351"/>
        <v>271310.33852408634</v>
      </c>
      <c r="I6192" s="169">
        <f t="shared" si="1352"/>
        <v>754377.73563719005</v>
      </c>
      <c r="J6192" s="169">
        <f t="shared" si="1354"/>
        <v>697914.18659554841</v>
      </c>
      <c r="K6192" s="95"/>
      <c r="L6192" s="265">
        <f t="shared" si="1353"/>
        <v>289167.81555447722</v>
      </c>
      <c r="M6192" s="265">
        <f>$G6192*NonHospFrac+theModel!$H6192*NonHospFrac</f>
        <v>465209.92008271272</v>
      </c>
      <c r="N6192" s="266">
        <f t="shared" si="1355"/>
        <v>754377.73563718994</v>
      </c>
      <c r="O6192" s="159"/>
      <c r="P6192" s="265">
        <f t="shared" si="1356"/>
        <v>267524.22725181864</v>
      </c>
      <c r="Q6192" s="265">
        <f t="shared" si="1357"/>
        <v>465208.36544103792</v>
      </c>
      <c r="R6192" s="266">
        <f t="shared" si="1358"/>
        <v>732732.59269285656</v>
      </c>
    </row>
    <row r="6193" spans="1:18" x14ac:dyDescent="0.3">
      <c r="A6193" s="82">
        <v>6162</v>
      </c>
      <c r="B6193" s="94">
        <f t="shared" si="1347"/>
        <v>1.5624075609342996E-51</v>
      </c>
      <c r="C6193" s="179">
        <f t="shared" si="1348"/>
        <v>1.5588830385597202E-51</v>
      </c>
      <c r="D6193" s="166">
        <f t="shared" si="1349"/>
        <v>2.2558277767625785E-3</v>
      </c>
      <c r="E6193" s="167">
        <f t="shared" si="1359"/>
        <v>24.291375447755232</v>
      </c>
      <c r="F6193" s="168">
        <f t="shared" si="1360"/>
        <v>13.90266658818782</v>
      </c>
      <c r="G6193" s="168">
        <f t="shared" si="1350"/>
        <v>483145.79169231706</v>
      </c>
      <c r="H6193" s="168">
        <f t="shared" si="1351"/>
        <v>271310.33852408634</v>
      </c>
      <c r="I6193" s="169">
        <f t="shared" si="1352"/>
        <v>754456.1302164034</v>
      </c>
      <c r="J6193" s="169">
        <f t="shared" si="1354"/>
        <v>697975.16833171027</v>
      </c>
      <c r="K6193" s="95"/>
      <c r="L6193" s="265">
        <f t="shared" si="1353"/>
        <v>289197.86573776277</v>
      </c>
      <c r="M6193" s="265">
        <f>$G6193*NonHospFrac+theModel!$H6193*NonHospFrac</f>
        <v>465258.26447864057</v>
      </c>
      <c r="N6193" s="266">
        <f t="shared" si="1355"/>
        <v>754456.1302164034</v>
      </c>
      <c r="O6193" s="159"/>
      <c r="P6193" s="265">
        <f t="shared" si="1356"/>
        <v>267547.60275006254</v>
      </c>
      <c r="Q6193" s="265">
        <f t="shared" si="1357"/>
        <v>465256.70983696578</v>
      </c>
      <c r="R6193" s="266">
        <f t="shared" si="1358"/>
        <v>732804.31258702837</v>
      </c>
    </row>
    <row r="6194" spans="1:18" x14ac:dyDescent="0.3">
      <c r="A6194" s="82">
        <v>6163</v>
      </c>
      <c r="B6194" s="94">
        <f t="shared" si="1347"/>
        <v>1.5332210701379116E-51</v>
      </c>
      <c r="C6194" s="179">
        <f t="shared" si="1348"/>
        <v>1.5297623874599768E-51</v>
      </c>
      <c r="D6194" s="166">
        <f t="shared" si="1349"/>
        <v>2.2558277767625785E-3</v>
      </c>
      <c r="E6194" s="167">
        <f t="shared" si="1359"/>
        <v>24.291375447755232</v>
      </c>
      <c r="F6194" s="168">
        <f t="shared" si="1360"/>
        <v>13.904922415964583</v>
      </c>
      <c r="G6194" s="168">
        <f t="shared" si="1350"/>
        <v>483224.18627153058</v>
      </c>
      <c r="H6194" s="168">
        <f t="shared" si="1351"/>
        <v>271310.33852408634</v>
      </c>
      <c r="I6194" s="169">
        <f t="shared" si="1352"/>
        <v>754534.52479561698</v>
      </c>
      <c r="J6194" s="169">
        <f t="shared" si="1354"/>
        <v>698036.14758213668</v>
      </c>
      <c r="K6194" s="95"/>
      <c r="L6194" s="265">
        <f t="shared" si="1353"/>
        <v>289227.91592104838</v>
      </c>
      <c r="M6194" s="265">
        <f>$G6194*NonHospFrac+theModel!$H6194*NonHospFrac</f>
        <v>465306.60887456848</v>
      </c>
      <c r="N6194" s="266">
        <f t="shared" si="1355"/>
        <v>754534.52479561686</v>
      </c>
      <c r="O6194" s="159"/>
      <c r="P6194" s="265">
        <f t="shared" si="1356"/>
        <v>267570.97729547514</v>
      </c>
      <c r="Q6194" s="265">
        <f t="shared" si="1357"/>
        <v>465305.05423289369</v>
      </c>
      <c r="R6194" s="266">
        <f t="shared" si="1358"/>
        <v>732876.03152836883</v>
      </c>
    </row>
    <row r="6195" spans="1:18" x14ac:dyDescent="0.3">
      <c r="A6195" s="82">
        <v>6164</v>
      </c>
      <c r="B6195" s="94">
        <f t="shared" si="1347"/>
        <v>1.5045797963939581E-51</v>
      </c>
      <c r="C6195" s="179">
        <f t="shared" si="1348"/>
        <v>1.5011857234968969E-51</v>
      </c>
      <c r="D6195" s="166">
        <f t="shared" si="1349"/>
        <v>2.2558277767625785E-3</v>
      </c>
      <c r="E6195" s="167">
        <f t="shared" si="1359"/>
        <v>24.291375447755232</v>
      </c>
      <c r="F6195" s="168">
        <f t="shared" si="1360"/>
        <v>13.907178243741345</v>
      </c>
      <c r="G6195" s="168">
        <f t="shared" si="1350"/>
        <v>483302.58085074392</v>
      </c>
      <c r="H6195" s="168">
        <f t="shared" si="1351"/>
        <v>271310.33852408634</v>
      </c>
      <c r="I6195" s="169">
        <f t="shared" si="1352"/>
        <v>754612.91937483032</v>
      </c>
      <c r="J6195" s="169">
        <f t="shared" si="1354"/>
        <v>698097.12434692855</v>
      </c>
      <c r="K6195" s="95"/>
      <c r="L6195" s="265">
        <f t="shared" si="1353"/>
        <v>289257.96610433399</v>
      </c>
      <c r="M6195" s="265">
        <f>$G6195*NonHospFrac+theModel!$H6195*NonHospFrac</f>
        <v>465354.95327049628</v>
      </c>
      <c r="N6195" s="266">
        <f t="shared" si="1355"/>
        <v>754612.91937483032</v>
      </c>
      <c r="O6195" s="159"/>
      <c r="P6195" s="265">
        <f t="shared" si="1356"/>
        <v>267594.35088809527</v>
      </c>
      <c r="Q6195" s="265">
        <f t="shared" si="1357"/>
        <v>465353.39862882148</v>
      </c>
      <c r="R6195" s="266">
        <f t="shared" si="1358"/>
        <v>732947.74951691669</v>
      </c>
    </row>
    <row r="6196" spans="1:18" x14ac:dyDescent="0.3">
      <c r="A6196" s="82">
        <v>6165</v>
      </c>
      <c r="B6196" s="94">
        <f t="shared" si="1347"/>
        <v>1.4764735547974161E-51</v>
      </c>
      <c r="C6196" s="179">
        <f t="shared" si="1348"/>
        <v>1.4731428847408486E-51</v>
      </c>
      <c r="D6196" s="166">
        <f t="shared" si="1349"/>
        <v>2.2558277767625785E-3</v>
      </c>
      <c r="E6196" s="167">
        <f t="shared" si="1359"/>
        <v>24.291375447755232</v>
      </c>
      <c r="F6196" s="168">
        <f t="shared" si="1360"/>
        <v>13.909434071518108</v>
      </c>
      <c r="G6196" s="168">
        <f t="shared" si="1350"/>
        <v>483380.97542995733</v>
      </c>
      <c r="H6196" s="168">
        <f t="shared" si="1351"/>
        <v>271310.33852408634</v>
      </c>
      <c r="I6196" s="169">
        <f t="shared" si="1352"/>
        <v>754691.31395404367</v>
      </c>
      <c r="J6196" s="169">
        <f t="shared" si="1354"/>
        <v>698158.09862618754</v>
      </c>
      <c r="K6196" s="95"/>
      <c r="L6196" s="265">
        <f t="shared" si="1353"/>
        <v>289288.01628761954</v>
      </c>
      <c r="M6196" s="265">
        <f>$G6196*NonHospFrac+theModel!$H6196*NonHospFrac</f>
        <v>465403.29766642413</v>
      </c>
      <c r="N6196" s="266">
        <f t="shared" si="1355"/>
        <v>754691.31395404367</v>
      </c>
      <c r="O6196" s="159"/>
      <c r="P6196" s="265">
        <f t="shared" si="1356"/>
        <v>267617.7235279617</v>
      </c>
      <c r="Q6196" s="265">
        <f t="shared" si="1357"/>
        <v>465401.74302474933</v>
      </c>
      <c r="R6196" s="266">
        <f t="shared" si="1358"/>
        <v>733019.46655271109</v>
      </c>
    </row>
    <row r="6197" spans="1:18" x14ac:dyDescent="0.3">
      <c r="A6197" s="82">
        <v>6166</v>
      </c>
      <c r="B6197" s="94">
        <f t="shared" si="1347"/>
        <v>1.4488923507021338E-51</v>
      </c>
      <c r="C6197" s="179">
        <f t="shared" si="1348"/>
        <v>1.4456238990918811E-51</v>
      </c>
      <c r="D6197" s="166">
        <f t="shared" si="1349"/>
        <v>2.2558277767625785E-3</v>
      </c>
      <c r="E6197" s="167">
        <f t="shared" si="1359"/>
        <v>24.291375447755232</v>
      </c>
      <c r="F6197" s="168">
        <f t="shared" si="1360"/>
        <v>13.911689899294871</v>
      </c>
      <c r="G6197" s="168">
        <f t="shared" si="1350"/>
        <v>483459.37000917073</v>
      </c>
      <c r="H6197" s="168">
        <f t="shared" si="1351"/>
        <v>271310.33852408634</v>
      </c>
      <c r="I6197" s="169">
        <f t="shared" si="1352"/>
        <v>754769.70853325701</v>
      </c>
      <c r="J6197" s="169">
        <f t="shared" si="1354"/>
        <v>698219.07042001479</v>
      </c>
      <c r="K6197" s="95"/>
      <c r="L6197" s="265">
        <f t="shared" si="1353"/>
        <v>289318.06647090509</v>
      </c>
      <c r="M6197" s="265">
        <f>$G6197*NonHospFrac+theModel!$H6197*NonHospFrac</f>
        <v>465451.64206235192</v>
      </c>
      <c r="N6197" s="266">
        <f t="shared" si="1355"/>
        <v>754769.70853325701</v>
      </c>
      <c r="O6197" s="159"/>
      <c r="P6197" s="265">
        <f t="shared" si="1356"/>
        <v>267641.09521511331</v>
      </c>
      <c r="Q6197" s="265">
        <f t="shared" si="1357"/>
        <v>465450.08742067713</v>
      </c>
      <c r="R6197" s="266">
        <f t="shared" si="1358"/>
        <v>733091.18263579044</v>
      </c>
    </row>
    <row r="6198" spans="1:18" x14ac:dyDescent="0.3">
      <c r="A6198" s="82">
        <v>6167</v>
      </c>
      <c r="B6198" s="94">
        <f t="shared" si="1347"/>
        <v>1.4218263761663953E-51</v>
      </c>
      <c r="C6198" s="179">
        <f t="shared" si="1348"/>
        <v>1.4186189807333053E-51</v>
      </c>
      <c r="D6198" s="166">
        <f t="shared" si="1349"/>
        <v>2.2558277767625785E-3</v>
      </c>
      <c r="E6198" s="167">
        <f t="shared" si="1359"/>
        <v>24.291375447755232</v>
      </c>
      <c r="F6198" s="168">
        <f t="shared" si="1360"/>
        <v>13.913945727071633</v>
      </c>
      <c r="G6198" s="168">
        <f t="shared" si="1350"/>
        <v>483537.76458838425</v>
      </c>
      <c r="H6198" s="168">
        <f t="shared" si="1351"/>
        <v>271310.33852408634</v>
      </c>
      <c r="I6198" s="169">
        <f t="shared" si="1352"/>
        <v>754848.10311247059</v>
      </c>
      <c r="J6198" s="169">
        <f t="shared" si="1354"/>
        <v>698280.03972851194</v>
      </c>
      <c r="K6198" s="95"/>
      <c r="L6198" s="265">
        <f t="shared" si="1353"/>
        <v>289348.1166541907</v>
      </c>
      <c r="M6198" s="265">
        <f>$G6198*NonHospFrac+theModel!$H6198*NonHospFrac</f>
        <v>465499.98645827983</v>
      </c>
      <c r="N6198" s="266">
        <f t="shared" si="1355"/>
        <v>754848.10311247059</v>
      </c>
      <c r="O6198" s="159"/>
      <c r="P6198" s="265">
        <f t="shared" si="1356"/>
        <v>267664.46594958904</v>
      </c>
      <c r="Q6198" s="265">
        <f t="shared" si="1357"/>
        <v>465498.43181660504</v>
      </c>
      <c r="R6198" s="266">
        <f t="shared" si="1358"/>
        <v>733162.89776619407</v>
      </c>
    </row>
    <row r="6199" spans="1:18" x14ac:dyDescent="0.3">
      <c r="A6199" s="82">
        <v>6168</v>
      </c>
      <c r="B6199" s="94">
        <f t="shared" si="1347"/>
        <v>1.3952660064654218E-51</v>
      </c>
      <c r="C6199" s="179">
        <f t="shared" si="1348"/>
        <v>1.3921185266520644E-51</v>
      </c>
      <c r="D6199" s="166">
        <f t="shared" si="1349"/>
        <v>2.2558277767625785E-3</v>
      </c>
      <c r="E6199" s="167">
        <f t="shared" si="1359"/>
        <v>24.291375447755232</v>
      </c>
      <c r="F6199" s="168">
        <f t="shared" si="1360"/>
        <v>13.916201554848396</v>
      </c>
      <c r="G6199" s="168">
        <f t="shared" si="1350"/>
        <v>483616.15916759765</v>
      </c>
      <c r="H6199" s="168">
        <f t="shared" si="1351"/>
        <v>271310.33852408634</v>
      </c>
      <c r="I6199" s="169">
        <f t="shared" si="1352"/>
        <v>754926.49769168394</v>
      </c>
      <c r="J6199" s="169">
        <f t="shared" si="1354"/>
        <v>698341.00655177981</v>
      </c>
      <c r="K6199" s="95"/>
      <c r="L6199" s="265">
        <f t="shared" si="1353"/>
        <v>289378.16683747631</v>
      </c>
      <c r="M6199" s="265">
        <f>$G6199*NonHospFrac+theModel!$H6199*NonHospFrac</f>
        <v>465548.33085420768</v>
      </c>
      <c r="N6199" s="266">
        <f t="shared" si="1355"/>
        <v>754926.49769168394</v>
      </c>
      <c r="O6199" s="159"/>
      <c r="P6199" s="265">
        <f t="shared" si="1356"/>
        <v>267687.83573142759</v>
      </c>
      <c r="Q6199" s="265">
        <f t="shared" si="1357"/>
        <v>465546.77621253289</v>
      </c>
      <c r="R6199" s="266">
        <f t="shared" si="1358"/>
        <v>733234.61194396042</v>
      </c>
    </row>
    <row r="6200" spans="1:18" x14ac:dyDescent="0.3">
      <c r="A6200" s="82">
        <v>6169</v>
      </c>
      <c r="B6200" s="94">
        <f t="shared" si="1347"/>
        <v>1.3692017966686937E-51</v>
      </c>
      <c r="C6200" s="179">
        <f t="shared" si="1348"/>
        <v>1.3661131132237752E-51</v>
      </c>
      <c r="D6200" s="166">
        <f t="shared" si="1349"/>
        <v>2.2558277767625785E-3</v>
      </c>
      <c r="E6200" s="167">
        <f t="shared" si="1359"/>
        <v>24.291375447755232</v>
      </c>
      <c r="F6200" s="168">
        <f t="shared" si="1360"/>
        <v>13.918457382625158</v>
      </c>
      <c r="G6200" s="168">
        <f t="shared" si="1350"/>
        <v>483694.553746811</v>
      </c>
      <c r="H6200" s="168">
        <f t="shared" si="1351"/>
        <v>271310.33852408634</v>
      </c>
      <c r="I6200" s="169">
        <f t="shared" si="1352"/>
        <v>755004.89227089728</v>
      </c>
      <c r="J6200" s="169">
        <f t="shared" si="1354"/>
        <v>698401.9708899199</v>
      </c>
      <c r="K6200" s="95"/>
      <c r="L6200" s="265">
        <f t="shared" si="1353"/>
        <v>289408.2170207618</v>
      </c>
      <c r="M6200" s="265">
        <f>$G6200*NonHospFrac+theModel!$H6200*NonHospFrac</f>
        <v>465596.67525013548</v>
      </c>
      <c r="N6200" s="266">
        <f t="shared" si="1355"/>
        <v>755004.89227089728</v>
      </c>
      <c r="O6200" s="159"/>
      <c r="P6200" s="265">
        <f t="shared" si="1356"/>
        <v>267711.20456066774</v>
      </c>
      <c r="Q6200" s="265">
        <f t="shared" si="1357"/>
        <v>465595.12060846068</v>
      </c>
      <c r="R6200" s="266">
        <f t="shared" si="1358"/>
        <v>733306.32516912837</v>
      </c>
    </row>
    <row r="6201" spans="1:18" x14ac:dyDescent="0.3">
      <c r="A6201" s="82">
        <v>6170</v>
      </c>
      <c r="B6201" s="94">
        <f t="shared" si="1347"/>
        <v>1.3436244782813312E-51</v>
      </c>
      <c r="C6201" s="179">
        <f t="shared" si="1348"/>
        <v>1.3405934928616861E-51</v>
      </c>
      <c r="D6201" s="166">
        <f t="shared" si="1349"/>
        <v>2.2558277767625785E-3</v>
      </c>
      <c r="E6201" s="167">
        <f t="shared" si="1359"/>
        <v>24.291375447755232</v>
      </c>
      <c r="F6201" s="168">
        <f t="shared" si="1360"/>
        <v>13.920713210401921</v>
      </c>
      <c r="G6201" s="168">
        <f t="shared" si="1350"/>
        <v>483772.94832602446</v>
      </c>
      <c r="H6201" s="168">
        <f t="shared" si="1351"/>
        <v>271310.33852408634</v>
      </c>
      <c r="I6201" s="169">
        <f t="shared" si="1352"/>
        <v>755083.28685011086</v>
      </c>
      <c r="J6201" s="169">
        <f t="shared" si="1354"/>
        <v>698462.93274303374</v>
      </c>
      <c r="K6201" s="95"/>
      <c r="L6201" s="265">
        <f t="shared" si="1353"/>
        <v>289438.26720404741</v>
      </c>
      <c r="M6201" s="265">
        <f>$G6201*NonHospFrac+theModel!$H6201*NonHospFrac</f>
        <v>465645.01964606333</v>
      </c>
      <c r="N6201" s="266">
        <f t="shared" si="1355"/>
        <v>755083.28685011074</v>
      </c>
      <c r="O6201" s="159"/>
      <c r="P6201" s="265">
        <f t="shared" si="1356"/>
        <v>267734.57243734848</v>
      </c>
      <c r="Q6201" s="265">
        <f t="shared" si="1357"/>
        <v>465643.46500438853</v>
      </c>
      <c r="R6201" s="266">
        <f t="shared" si="1358"/>
        <v>733378.03744173702</v>
      </c>
    </row>
    <row r="6202" spans="1:18" x14ac:dyDescent="0.3">
      <c r="A6202" s="82">
        <v>6171</v>
      </c>
      <c r="B6202" s="94">
        <f t="shared" si="1347"/>
        <v>1.3185249559481956E-51</v>
      </c>
      <c r="C6202" s="179">
        <f t="shared" si="1348"/>
        <v>1.3155505907282129E-51</v>
      </c>
      <c r="D6202" s="166">
        <f t="shared" si="1349"/>
        <v>2.2558277767625785E-3</v>
      </c>
      <c r="E6202" s="167">
        <f t="shared" si="1359"/>
        <v>24.291375447755232</v>
      </c>
      <c r="F6202" s="168">
        <f t="shared" si="1360"/>
        <v>13.922969038178683</v>
      </c>
      <c r="G6202" s="168">
        <f t="shared" si="1350"/>
        <v>483851.34290523792</v>
      </c>
      <c r="H6202" s="168">
        <f t="shared" si="1351"/>
        <v>271310.33852408634</v>
      </c>
      <c r="I6202" s="169">
        <f t="shared" si="1352"/>
        <v>755161.68142932421</v>
      </c>
      <c r="J6202" s="169">
        <f t="shared" si="1354"/>
        <v>698523.89211122226</v>
      </c>
      <c r="K6202" s="95"/>
      <c r="L6202" s="265">
        <f t="shared" si="1353"/>
        <v>289468.31738733302</v>
      </c>
      <c r="M6202" s="265">
        <f>$G6202*NonHospFrac+theModel!$H6202*NonHospFrac</f>
        <v>465693.36404199118</v>
      </c>
      <c r="N6202" s="266">
        <f t="shared" si="1355"/>
        <v>755161.68142932421</v>
      </c>
      <c r="O6202" s="159"/>
      <c r="P6202" s="265">
        <f t="shared" si="1356"/>
        <v>267757.93936150859</v>
      </c>
      <c r="Q6202" s="265">
        <f t="shared" si="1357"/>
        <v>465691.80940031639</v>
      </c>
      <c r="R6202" s="266">
        <f t="shared" si="1358"/>
        <v>733449.74876182503</v>
      </c>
    </row>
    <row r="6203" spans="1:18" x14ac:dyDescent="0.3">
      <c r="A6203" s="82">
        <v>6172</v>
      </c>
      <c r="B6203" s="94">
        <f t="shared" si="1347"/>
        <v>1.2938943042195589E-51</v>
      </c>
      <c r="C6203" s="179">
        <f t="shared" si="1348"/>
        <v>1.2909755015079056E-51</v>
      </c>
      <c r="D6203" s="166">
        <f t="shared" si="1349"/>
        <v>2.2558277767625785E-3</v>
      </c>
      <c r="E6203" s="167">
        <f t="shared" si="1359"/>
        <v>24.291375447755232</v>
      </c>
      <c r="F6203" s="168">
        <f t="shared" si="1360"/>
        <v>13.925224865955446</v>
      </c>
      <c r="G6203" s="168">
        <f t="shared" si="1350"/>
        <v>483929.73748445138</v>
      </c>
      <c r="H6203" s="168">
        <f t="shared" si="1351"/>
        <v>271310.33852408634</v>
      </c>
      <c r="I6203" s="169">
        <f t="shared" si="1352"/>
        <v>755240.07600853778</v>
      </c>
      <c r="J6203" s="169">
        <f t="shared" si="1354"/>
        <v>698584.8489945872</v>
      </c>
      <c r="K6203" s="95"/>
      <c r="L6203" s="265">
        <f t="shared" si="1353"/>
        <v>289498.36757061863</v>
      </c>
      <c r="M6203" s="265">
        <f>$G6203*NonHospFrac+theModel!$H6203*NonHospFrac</f>
        <v>465741.70843791909</v>
      </c>
      <c r="N6203" s="266">
        <f t="shared" si="1355"/>
        <v>755240.07600853778</v>
      </c>
      <c r="O6203" s="159"/>
      <c r="P6203" s="265">
        <f t="shared" si="1356"/>
        <v>267781.30533318687</v>
      </c>
      <c r="Q6203" s="265">
        <f t="shared" si="1357"/>
        <v>465740.1537962443</v>
      </c>
      <c r="R6203" s="266">
        <f t="shared" si="1358"/>
        <v>733521.45912943117</v>
      </c>
    </row>
    <row r="6204" spans="1:18" x14ac:dyDescent="0.3">
      <c r="A6204" s="82">
        <v>6173</v>
      </c>
      <c r="B6204" s="94">
        <f t="shared" si="1347"/>
        <v>1.2697237643771939E-51</v>
      </c>
      <c r="C6204" s="179">
        <f t="shared" si="1348"/>
        <v>1.2668594862406963E-51</v>
      </c>
      <c r="D6204" s="166">
        <f t="shared" si="1349"/>
        <v>2.2558277767625785E-3</v>
      </c>
      <c r="E6204" s="167">
        <f t="shared" si="1359"/>
        <v>24.291375447755232</v>
      </c>
      <c r="F6204" s="168">
        <f t="shared" si="1360"/>
        <v>13.927480693732209</v>
      </c>
      <c r="G6204" s="168">
        <f t="shared" si="1350"/>
        <v>484008.13206366467</v>
      </c>
      <c r="H6204" s="168">
        <f t="shared" si="1351"/>
        <v>271310.33852408634</v>
      </c>
      <c r="I6204" s="169">
        <f t="shared" si="1352"/>
        <v>755318.47058775101</v>
      </c>
      <c r="J6204" s="169">
        <f t="shared" si="1354"/>
        <v>698645.80339322926</v>
      </c>
      <c r="K6204" s="95"/>
      <c r="L6204" s="265">
        <f t="shared" si="1353"/>
        <v>289528.41775390413</v>
      </c>
      <c r="M6204" s="265">
        <f>$G6204*NonHospFrac+theModel!$H6204*NonHospFrac</f>
        <v>465790.05283384683</v>
      </c>
      <c r="N6204" s="266">
        <f t="shared" si="1355"/>
        <v>755318.4705877509</v>
      </c>
      <c r="O6204" s="159"/>
      <c r="P6204" s="265">
        <f t="shared" si="1356"/>
        <v>267804.67035242205</v>
      </c>
      <c r="Q6204" s="265">
        <f t="shared" si="1357"/>
        <v>465788.49819217203</v>
      </c>
      <c r="R6204" s="266">
        <f t="shared" si="1358"/>
        <v>733593.16854459408</v>
      </c>
    </row>
    <row r="6205" spans="1:18" x14ac:dyDescent="0.3">
      <c r="A6205" s="82">
        <v>6174</v>
      </c>
      <c r="B6205" s="94">
        <f t="shared" si="1347"/>
        <v>1.2460047413197519E-51</v>
      </c>
      <c r="C6205" s="179">
        <f t="shared" si="1348"/>
        <v>1.243193969214305E-51</v>
      </c>
      <c r="D6205" s="166">
        <f t="shared" si="1349"/>
        <v>2.2558277767625785E-3</v>
      </c>
      <c r="E6205" s="167">
        <f t="shared" si="1359"/>
        <v>24.291375447755232</v>
      </c>
      <c r="F6205" s="168">
        <f t="shared" si="1360"/>
        <v>13.929736521508971</v>
      </c>
      <c r="G6205" s="168">
        <f t="shared" si="1350"/>
        <v>484086.52664287813</v>
      </c>
      <c r="H6205" s="168">
        <f t="shared" si="1351"/>
        <v>271310.33852408634</v>
      </c>
      <c r="I6205" s="169">
        <f t="shared" si="1352"/>
        <v>755396.86516696448</v>
      </c>
      <c r="J6205" s="169">
        <f t="shared" si="1354"/>
        <v>698706.75530725019</v>
      </c>
      <c r="K6205" s="95"/>
      <c r="L6205" s="265">
        <f t="shared" si="1353"/>
        <v>289558.46793718974</v>
      </c>
      <c r="M6205" s="265">
        <f>$G6205*NonHospFrac+theModel!$H6205*NonHospFrac</f>
        <v>465838.39722977468</v>
      </c>
      <c r="N6205" s="266">
        <f t="shared" si="1355"/>
        <v>755396.86516696448</v>
      </c>
      <c r="O6205" s="159"/>
      <c r="P6205" s="265">
        <f t="shared" si="1356"/>
        <v>267828.03441925312</v>
      </c>
      <c r="Q6205" s="265">
        <f t="shared" si="1357"/>
        <v>465836.84258809988</v>
      </c>
      <c r="R6205" s="266">
        <f t="shared" si="1358"/>
        <v>733664.877007353</v>
      </c>
    </row>
    <row r="6206" spans="1:18" x14ac:dyDescent="0.3">
      <c r="A6206" s="82">
        <v>6175</v>
      </c>
      <c r="B6206" s="94">
        <f t="shared" si="1347"/>
        <v>1.2227288005063247E-51</v>
      </c>
      <c r="C6206" s="179">
        <f t="shared" si="1348"/>
        <v>1.2199705349146949E-51</v>
      </c>
      <c r="D6206" s="166">
        <f t="shared" si="1349"/>
        <v>2.2558277767625785E-3</v>
      </c>
      <c r="E6206" s="167">
        <f t="shared" si="1359"/>
        <v>24.291375447755232</v>
      </c>
      <c r="F6206" s="168">
        <f t="shared" si="1360"/>
        <v>13.931992349285734</v>
      </c>
      <c r="G6206" s="168">
        <f t="shared" si="1350"/>
        <v>484164.92122209154</v>
      </c>
      <c r="H6206" s="168">
        <f t="shared" si="1351"/>
        <v>271310.33852408634</v>
      </c>
      <c r="I6206" s="169">
        <f t="shared" si="1352"/>
        <v>755475.25974617782</v>
      </c>
      <c r="J6206" s="169">
        <f t="shared" si="1354"/>
        <v>698767.70473675104</v>
      </c>
      <c r="K6206" s="95"/>
      <c r="L6206" s="265">
        <f t="shared" si="1353"/>
        <v>289588.51812047535</v>
      </c>
      <c r="M6206" s="265">
        <f>$G6206*NonHospFrac+theModel!$H6206*NonHospFrac</f>
        <v>465886.74162570253</v>
      </c>
      <c r="N6206" s="266">
        <f t="shared" si="1355"/>
        <v>755475.25974617782</v>
      </c>
      <c r="O6206" s="159"/>
      <c r="P6206" s="265">
        <f t="shared" si="1356"/>
        <v>267851.39753371885</v>
      </c>
      <c r="Q6206" s="265">
        <f t="shared" si="1357"/>
        <v>465885.18698402774</v>
      </c>
      <c r="R6206" s="266">
        <f t="shared" si="1358"/>
        <v>733736.58451774658</v>
      </c>
    </row>
    <row r="6207" spans="1:18" x14ac:dyDescent="0.3">
      <c r="A6207" s="82">
        <v>6176</v>
      </c>
      <c r="B6207" s="94">
        <f t="shared" si="1347"/>
        <v>1.1998876649571028E-51</v>
      </c>
      <c r="C6207" s="179">
        <f t="shared" si="1348"/>
        <v>1.1971809250334978E-51</v>
      </c>
      <c r="D6207" s="166">
        <f t="shared" si="1349"/>
        <v>2.2558277767625785E-3</v>
      </c>
      <c r="E6207" s="167">
        <f t="shared" si="1359"/>
        <v>24.291375447755232</v>
      </c>
      <c r="F6207" s="168">
        <f t="shared" si="1360"/>
        <v>13.934248177062496</v>
      </c>
      <c r="G6207" s="168">
        <f t="shared" si="1350"/>
        <v>484243.31580130506</v>
      </c>
      <c r="H6207" s="168">
        <f t="shared" si="1351"/>
        <v>271310.33852408634</v>
      </c>
      <c r="I6207" s="169">
        <f t="shared" si="1352"/>
        <v>755553.6543253914</v>
      </c>
      <c r="J6207" s="169">
        <f t="shared" si="1354"/>
        <v>698828.65168183332</v>
      </c>
      <c r="K6207" s="95"/>
      <c r="L6207" s="265">
        <f t="shared" si="1353"/>
        <v>289618.56830376096</v>
      </c>
      <c r="M6207" s="265">
        <f>$G6207*NonHospFrac+theModel!$H6207*NonHospFrac</f>
        <v>465935.08602163044</v>
      </c>
      <c r="N6207" s="266">
        <f t="shared" si="1355"/>
        <v>755553.6543253914</v>
      </c>
      <c r="O6207" s="159"/>
      <c r="P6207" s="265">
        <f t="shared" si="1356"/>
        <v>267874.75969585805</v>
      </c>
      <c r="Q6207" s="265">
        <f t="shared" si="1357"/>
        <v>465933.53137995565</v>
      </c>
      <c r="R6207" s="266">
        <f t="shared" si="1358"/>
        <v>733808.2910758137</v>
      </c>
    </row>
    <row r="6208" spans="1:18" x14ac:dyDescent="0.3">
      <c r="A6208" s="82">
        <v>6177</v>
      </c>
      <c r="B6208" s="94">
        <f t="shared" si="1347"/>
        <v>1.1774732123100597E-51</v>
      </c>
      <c r="C6208" s="179">
        <f t="shared" si="1348"/>
        <v>1.1748170355313369E-51</v>
      </c>
      <c r="D6208" s="166">
        <f t="shared" si="1349"/>
        <v>2.2558277767625785E-3</v>
      </c>
      <c r="E6208" s="167">
        <f t="shared" si="1359"/>
        <v>24.291375447755232</v>
      </c>
      <c r="F6208" s="168">
        <f t="shared" si="1360"/>
        <v>13.936504004839259</v>
      </c>
      <c r="G6208" s="168">
        <f t="shared" si="1350"/>
        <v>484321.7103805184</v>
      </c>
      <c r="H6208" s="168">
        <f t="shared" si="1351"/>
        <v>271310.33852408634</v>
      </c>
      <c r="I6208" s="169">
        <f t="shared" si="1352"/>
        <v>755632.04890460474</v>
      </c>
      <c r="J6208" s="169">
        <f t="shared" si="1354"/>
        <v>698889.59614259796</v>
      </c>
      <c r="K6208" s="95"/>
      <c r="L6208" s="265">
        <f t="shared" si="1353"/>
        <v>289648.61848704645</v>
      </c>
      <c r="M6208" s="265">
        <f>$G6208*NonHospFrac+theModel!$H6208*NonHospFrac</f>
        <v>465983.43041755824</v>
      </c>
      <c r="N6208" s="266">
        <f t="shared" si="1355"/>
        <v>755632.04890460474</v>
      </c>
      <c r="O6208" s="159"/>
      <c r="P6208" s="265">
        <f t="shared" si="1356"/>
        <v>267898.12090570945</v>
      </c>
      <c r="Q6208" s="265">
        <f t="shared" si="1357"/>
        <v>465981.87577588344</v>
      </c>
      <c r="R6208" s="266">
        <f t="shared" si="1358"/>
        <v>733879.99668159289</v>
      </c>
    </row>
    <row r="6209" spans="1:18" x14ac:dyDescent="0.3">
      <c r="A6209" s="82">
        <v>6178</v>
      </c>
      <c r="B6209" s="94">
        <f t="shared" si="1347"/>
        <v>1.1554774719326228E-51</v>
      </c>
      <c r="C6209" s="179">
        <f t="shared" si="1348"/>
        <v>1.1528709137560138E-51</v>
      </c>
      <c r="D6209" s="166">
        <f t="shared" si="1349"/>
        <v>2.2558277767625785E-3</v>
      </c>
      <c r="E6209" s="167">
        <f t="shared" si="1359"/>
        <v>24.291375447755232</v>
      </c>
      <c r="F6209" s="168">
        <f t="shared" si="1360"/>
        <v>13.938759832616022</v>
      </c>
      <c r="G6209" s="168">
        <f t="shared" si="1350"/>
        <v>484400.10495973181</v>
      </c>
      <c r="H6209" s="168">
        <f t="shared" si="1351"/>
        <v>271310.33852408634</v>
      </c>
      <c r="I6209" s="169">
        <f t="shared" si="1352"/>
        <v>755710.44348381809</v>
      </c>
      <c r="J6209" s="169">
        <f t="shared" si="1354"/>
        <v>698950.53811914637</v>
      </c>
      <c r="K6209" s="95"/>
      <c r="L6209" s="265">
        <f t="shared" si="1353"/>
        <v>289678.66867033206</v>
      </c>
      <c r="M6209" s="265">
        <f>$G6209*NonHospFrac+theModel!$H6209*NonHospFrac</f>
        <v>466031.77481348609</v>
      </c>
      <c r="N6209" s="266">
        <f t="shared" si="1355"/>
        <v>755710.44348381809</v>
      </c>
      <c r="O6209" s="159"/>
      <c r="P6209" s="265">
        <f t="shared" si="1356"/>
        <v>267921.48116331204</v>
      </c>
      <c r="Q6209" s="265">
        <f t="shared" si="1357"/>
        <v>466030.22017181129</v>
      </c>
      <c r="R6209" s="266">
        <f t="shared" si="1358"/>
        <v>733951.70133512327</v>
      </c>
    </row>
    <row r="6210" spans="1:18" x14ac:dyDescent="0.3">
      <c r="A6210" s="82">
        <v>6179</v>
      </c>
      <c r="B6210" s="94">
        <f t="shared" si="1347"/>
        <v>1.133892622087296E-51</v>
      </c>
      <c r="C6210" s="179">
        <f t="shared" si="1348"/>
        <v>1.1313347556145253E-51</v>
      </c>
      <c r="D6210" s="166">
        <f t="shared" si="1349"/>
        <v>2.2558277767625785E-3</v>
      </c>
      <c r="E6210" s="167">
        <f t="shared" si="1359"/>
        <v>24.291375447755232</v>
      </c>
      <c r="F6210" s="168">
        <f t="shared" si="1360"/>
        <v>13.941015660392784</v>
      </c>
      <c r="G6210" s="168">
        <f t="shared" si="1350"/>
        <v>484478.49953894521</v>
      </c>
      <c r="H6210" s="168">
        <f t="shared" si="1351"/>
        <v>271310.33852408634</v>
      </c>
      <c r="I6210" s="169">
        <f t="shared" si="1352"/>
        <v>755788.83806303155</v>
      </c>
      <c r="J6210" s="169">
        <f t="shared" si="1354"/>
        <v>699011.47761157993</v>
      </c>
      <c r="K6210" s="95"/>
      <c r="L6210" s="265">
        <f t="shared" si="1353"/>
        <v>289708.71885361767</v>
      </c>
      <c r="M6210" s="265">
        <f>$G6210*NonHospFrac+theModel!$H6210*NonHospFrac</f>
        <v>466080.11920941388</v>
      </c>
      <c r="N6210" s="266">
        <f t="shared" si="1355"/>
        <v>755788.83806303155</v>
      </c>
      <c r="O6210" s="159"/>
      <c r="P6210" s="265">
        <f t="shared" si="1356"/>
        <v>267944.84046870453</v>
      </c>
      <c r="Q6210" s="265">
        <f t="shared" si="1357"/>
        <v>466078.56456773909</v>
      </c>
      <c r="R6210" s="266">
        <f t="shared" si="1358"/>
        <v>734023.40503644361</v>
      </c>
    </row>
    <row r="6211" spans="1:18" x14ac:dyDescent="0.3">
      <c r="A6211" s="82">
        <v>6180</v>
      </c>
      <c r="B6211" s="94">
        <f t="shared" si="1347"/>
        <v>1.1127109871502482E-51</v>
      </c>
      <c r="C6211" s="179">
        <f t="shared" si="1348"/>
        <v>1.1102009027979257E-51</v>
      </c>
      <c r="D6211" s="166">
        <f t="shared" si="1349"/>
        <v>2.2558277767625785E-3</v>
      </c>
      <c r="E6211" s="167">
        <f t="shared" si="1359"/>
        <v>24.291375447755232</v>
      </c>
      <c r="F6211" s="168">
        <f t="shared" si="1360"/>
        <v>13.943271488169547</v>
      </c>
      <c r="G6211" s="168">
        <f t="shared" si="1350"/>
        <v>484556.89411815873</v>
      </c>
      <c r="H6211" s="168">
        <f t="shared" si="1351"/>
        <v>271310.33852408634</v>
      </c>
      <c r="I6211" s="169">
        <f t="shared" si="1352"/>
        <v>755867.23264224501</v>
      </c>
      <c r="J6211" s="169">
        <f t="shared" si="1354"/>
        <v>699072.41461999982</v>
      </c>
      <c r="K6211" s="95"/>
      <c r="L6211" s="265">
        <f t="shared" si="1353"/>
        <v>289738.76903690328</v>
      </c>
      <c r="M6211" s="265">
        <f>$G6211*NonHospFrac+theModel!$H6211*NonHospFrac</f>
        <v>466128.46360534179</v>
      </c>
      <c r="N6211" s="266">
        <f t="shared" si="1355"/>
        <v>755867.23264224501</v>
      </c>
      <c r="O6211" s="159"/>
      <c r="P6211" s="265">
        <f t="shared" si="1356"/>
        <v>267968.19882192573</v>
      </c>
      <c r="Q6211" s="265">
        <f t="shared" si="1357"/>
        <v>466126.908963667</v>
      </c>
      <c r="R6211" s="266">
        <f t="shared" si="1358"/>
        <v>734095.10778559279</v>
      </c>
    </row>
    <row r="6212" spans="1:18" x14ac:dyDescent="0.3">
      <c r="A6212" s="82">
        <v>6181</v>
      </c>
      <c r="B6212" s="94">
        <f t="shared" si="1347"/>
        <v>1.091925034881763E-51</v>
      </c>
      <c r="C6212" s="179">
        <f t="shared" si="1348"/>
        <v>1.0894618400579343E-51</v>
      </c>
      <c r="D6212" s="166">
        <f t="shared" si="1349"/>
        <v>2.2558277767625785E-3</v>
      </c>
      <c r="E6212" s="167">
        <f t="shared" si="1359"/>
        <v>24.291375447755232</v>
      </c>
      <c r="F6212" s="168">
        <f t="shared" si="1360"/>
        <v>13.945527315946309</v>
      </c>
      <c r="G6212" s="168">
        <f t="shared" si="1350"/>
        <v>484635.28869737207</v>
      </c>
      <c r="H6212" s="168">
        <f t="shared" si="1351"/>
        <v>271310.33852408634</v>
      </c>
      <c r="I6212" s="169">
        <f t="shared" si="1352"/>
        <v>755945.62722145836</v>
      </c>
      <c r="J6212" s="169">
        <f t="shared" si="1354"/>
        <v>699133.3491445072</v>
      </c>
      <c r="K6212" s="95"/>
      <c r="L6212" s="265">
        <f t="shared" si="1353"/>
        <v>289768.81922018877</v>
      </c>
      <c r="M6212" s="265">
        <f>$G6212*NonHospFrac+theModel!$H6212*NonHospFrac</f>
        <v>466176.80800126959</v>
      </c>
      <c r="N6212" s="266">
        <f t="shared" si="1355"/>
        <v>755945.62722145836</v>
      </c>
      <c r="O6212" s="159"/>
      <c r="P6212" s="265">
        <f t="shared" si="1356"/>
        <v>267991.55622301437</v>
      </c>
      <c r="Q6212" s="265">
        <f t="shared" si="1357"/>
        <v>466175.25335959479</v>
      </c>
      <c r="R6212" s="266">
        <f t="shared" si="1358"/>
        <v>734166.80958260922</v>
      </c>
    </row>
    <row r="6213" spans="1:18" x14ac:dyDescent="0.3">
      <c r="A6213" s="82">
        <v>6182</v>
      </c>
      <c r="B6213" s="94">
        <f t="shared" si="1347"/>
        <v>1.0715273737479312E-51</v>
      </c>
      <c r="C6213" s="179">
        <f t="shared" si="1348"/>
        <v>1.0691101925346691E-51</v>
      </c>
      <c r="D6213" s="166">
        <f t="shared" si="1349"/>
        <v>2.2558277767625785E-3</v>
      </c>
      <c r="E6213" s="167">
        <f t="shared" si="1359"/>
        <v>24.291375447755232</v>
      </c>
      <c r="F6213" s="168">
        <f t="shared" si="1360"/>
        <v>13.947783143723072</v>
      </c>
      <c r="G6213" s="168">
        <f t="shared" si="1350"/>
        <v>484713.68327658548</v>
      </c>
      <c r="H6213" s="168">
        <f t="shared" si="1351"/>
        <v>271310.33852408634</v>
      </c>
      <c r="I6213" s="169">
        <f t="shared" si="1352"/>
        <v>756024.02180067182</v>
      </c>
      <c r="J6213" s="169">
        <f t="shared" si="1354"/>
        <v>699194.28118520346</v>
      </c>
      <c r="K6213" s="95"/>
      <c r="L6213" s="265">
        <f t="shared" si="1353"/>
        <v>289798.86940347438</v>
      </c>
      <c r="M6213" s="265">
        <f>$G6213*NonHospFrac+theModel!$H6213*NonHospFrac</f>
        <v>466225.15239719744</v>
      </c>
      <c r="N6213" s="266">
        <f t="shared" si="1355"/>
        <v>756024.02180067182</v>
      </c>
      <c r="O6213" s="159"/>
      <c r="P6213" s="265">
        <f t="shared" si="1356"/>
        <v>268014.91267200944</v>
      </c>
      <c r="Q6213" s="265">
        <f t="shared" si="1357"/>
        <v>466223.59775552264</v>
      </c>
      <c r="R6213" s="266">
        <f t="shared" si="1358"/>
        <v>734238.51042753202</v>
      </c>
    </row>
    <row r="6214" spans="1:18" x14ac:dyDescent="0.3">
      <c r="A6214" s="82">
        <v>6183</v>
      </c>
      <c r="B6214" s="94">
        <f t="shared" si="1347"/>
        <v>1.0515107502919679E-51</v>
      </c>
      <c r="C6214" s="179">
        <f t="shared" si="1348"/>
        <v>1.0491387231338948E-51</v>
      </c>
      <c r="D6214" s="166">
        <f t="shared" si="1349"/>
        <v>2.2558277767625785E-3</v>
      </c>
      <c r="E6214" s="167">
        <f t="shared" si="1359"/>
        <v>24.291375447755232</v>
      </c>
      <c r="F6214" s="168">
        <f t="shared" si="1360"/>
        <v>13.950038971499835</v>
      </c>
      <c r="G6214" s="168">
        <f t="shared" si="1350"/>
        <v>484792.07785579888</v>
      </c>
      <c r="H6214" s="168">
        <f t="shared" si="1351"/>
        <v>271310.33852408634</v>
      </c>
      <c r="I6214" s="169">
        <f t="shared" si="1352"/>
        <v>756102.41637988528</v>
      </c>
      <c r="J6214" s="169">
        <f t="shared" si="1354"/>
        <v>699255.2107421899</v>
      </c>
      <c r="K6214" s="95"/>
      <c r="L6214" s="265">
        <f t="shared" si="1353"/>
        <v>289828.91958675993</v>
      </c>
      <c r="M6214" s="265">
        <f>$G6214*NonHospFrac+theModel!$H6214*NonHospFrac</f>
        <v>466273.49679312523</v>
      </c>
      <c r="N6214" s="266">
        <f t="shared" si="1355"/>
        <v>756102.41637988517</v>
      </c>
      <c r="O6214" s="159"/>
      <c r="P6214" s="265">
        <f t="shared" si="1356"/>
        <v>268038.26816894964</v>
      </c>
      <c r="Q6214" s="265">
        <f t="shared" si="1357"/>
        <v>466271.94215145044</v>
      </c>
      <c r="R6214" s="266">
        <f t="shared" si="1358"/>
        <v>734310.21032040007</v>
      </c>
    </row>
    <row r="6215" spans="1:18" x14ac:dyDescent="0.3">
      <c r="A6215" s="82">
        <v>6184</v>
      </c>
      <c r="B6215" s="94">
        <f t="shared" si="1347"/>
        <v>1.0318680465551134E-51</v>
      </c>
      <c r="C6215" s="179">
        <f t="shared" si="1348"/>
        <v>1.0295403299537406E-51</v>
      </c>
      <c r="D6215" s="166">
        <f t="shared" si="1349"/>
        <v>2.2558277767625785E-3</v>
      </c>
      <c r="E6215" s="167">
        <f t="shared" si="1359"/>
        <v>24.291375447755232</v>
      </c>
      <c r="F6215" s="168">
        <f t="shared" si="1360"/>
        <v>13.952294799276597</v>
      </c>
      <c r="G6215" s="168">
        <f t="shared" si="1350"/>
        <v>484870.4724350124</v>
      </c>
      <c r="H6215" s="168">
        <f t="shared" si="1351"/>
        <v>271310.33852408634</v>
      </c>
      <c r="I6215" s="169">
        <f t="shared" si="1352"/>
        <v>756180.81095909874</v>
      </c>
      <c r="J6215" s="169">
        <f t="shared" si="1354"/>
        <v>699316.13781556755</v>
      </c>
      <c r="K6215" s="95"/>
      <c r="L6215" s="265">
        <f t="shared" si="1353"/>
        <v>289858.96977004554</v>
      </c>
      <c r="M6215" s="265">
        <f>$G6215*NonHospFrac+theModel!$H6215*NonHospFrac</f>
        <v>466321.84118905314</v>
      </c>
      <c r="N6215" s="266">
        <f t="shared" si="1355"/>
        <v>756180.81095909863</v>
      </c>
      <c r="O6215" s="159"/>
      <c r="P6215" s="265">
        <f t="shared" si="1356"/>
        <v>268061.62271387386</v>
      </c>
      <c r="Q6215" s="265">
        <f t="shared" si="1357"/>
        <v>466320.28654737835</v>
      </c>
      <c r="R6215" s="266">
        <f t="shared" si="1358"/>
        <v>734381.90926125227</v>
      </c>
    </row>
    <row r="6216" spans="1:18" x14ac:dyDescent="0.3">
      <c r="A6216" s="82">
        <v>6185</v>
      </c>
      <c r="B6216" s="94">
        <f t="shared" si="1347"/>
        <v>1.0125922775452283E-51</v>
      </c>
      <c r="C6216" s="179">
        <f t="shared" si="1348"/>
        <v>1.0103080437590064E-51</v>
      </c>
      <c r="D6216" s="166">
        <f t="shared" si="1349"/>
        <v>2.2558277767625785E-3</v>
      </c>
      <c r="E6216" s="167">
        <f t="shared" si="1359"/>
        <v>24.291375447755232</v>
      </c>
      <c r="F6216" s="168">
        <f t="shared" si="1360"/>
        <v>13.95455062705336</v>
      </c>
      <c r="G6216" s="168">
        <f t="shared" si="1350"/>
        <v>484948.86701422581</v>
      </c>
      <c r="H6216" s="168">
        <f t="shared" si="1351"/>
        <v>271310.33852408634</v>
      </c>
      <c r="I6216" s="169">
        <f t="shared" si="1352"/>
        <v>756259.20553831221</v>
      </c>
      <c r="J6216" s="169">
        <f t="shared" si="1354"/>
        <v>699377.06240543781</v>
      </c>
      <c r="K6216" s="95"/>
      <c r="L6216" s="265">
        <f t="shared" si="1353"/>
        <v>289889.0199533311</v>
      </c>
      <c r="M6216" s="265">
        <f>$G6216*NonHospFrac+theModel!$H6216*NonHospFrac</f>
        <v>466370.18558498099</v>
      </c>
      <c r="N6216" s="266">
        <f t="shared" si="1355"/>
        <v>756259.20553831209</v>
      </c>
      <c r="O6216" s="159"/>
      <c r="P6216" s="265">
        <f t="shared" si="1356"/>
        <v>268084.97630682081</v>
      </c>
      <c r="Q6216" s="265">
        <f t="shared" si="1357"/>
        <v>466368.6309433062</v>
      </c>
      <c r="R6216" s="266">
        <f t="shared" si="1358"/>
        <v>734453.60725012701</v>
      </c>
    </row>
    <row r="6217" spans="1:18" x14ac:dyDescent="0.3">
      <c r="A6217" s="82">
        <v>6186</v>
      </c>
      <c r="B6217" s="94">
        <f t="shared" si="1347"/>
        <v>9.9367658875314988E-52</v>
      </c>
      <c r="C6217" s="179">
        <f t="shared" si="1348"/>
        <v>9.9143502550312187E-52</v>
      </c>
      <c r="D6217" s="166">
        <f t="shared" si="1349"/>
        <v>2.2558277767625785E-3</v>
      </c>
      <c r="E6217" s="167">
        <f t="shared" si="1359"/>
        <v>24.291375447755232</v>
      </c>
      <c r="F6217" s="168">
        <f t="shared" si="1360"/>
        <v>13.956806454830122</v>
      </c>
      <c r="G6217" s="168">
        <f t="shared" si="1350"/>
        <v>485027.26159343915</v>
      </c>
      <c r="H6217" s="168">
        <f t="shared" si="1351"/>
        <v>271310.33852408634</v>
      </c>
      <c r="I6217" s="169">
        <f t="shared" si="1352"/>
        <v>756337.60011752555</v>
      </c>
      <c r="J6217" s="169">
        <f t="shared" si="1354"/>
        <v>699437.98451190174</v>
      </c>
      <c r="K6217" s="95"/>
      <c r="L6217" s="265">
        <f t="shared" si="1353"/>
        <v>289919.0701366167</v>
      </c>
      <c r="M6217" s="265">
        <f>$G6217*NonHospFrac+theModel!$H6217*NonHospFrac</f>
        <v>466418.52998090879</v>
      </c>
      <c r="N6217" s="266">
        <f t="shared" si="1355"/>
        <v>756337.60011752555</v>
      </c>
      <c r="O6217" s="159"/>
      <c r="P6217" s="265">
        <f t="shared" si="1356"/>
        <v>268108.32894782937</v>
      </c>
      <c r="Q6217" s="265">
        <f t="shared" si="1357"/>
        <v>466416.97533923399</v>
      </c>
      <c r="R6217" s="266">
        <f t="shared" si="1358"/>
        <v>734525.30428706342</v>
      </c>
    </row>
    <row r="6218" spans="1:18" x14ac:dyDescent="0.3">
      <c r="A6218" s="82">
        <v>6187</v>
      </c>
      <c r="B6218" s="94">
        <f t="shared" si="1347"/>
        <v>9.7511425371498139E-52</v>
      </c>
      <c r="C6218" s="179">
        <f t="shared" si="1348"/>
        <v>9.72914563895934E-52</v>
      </c>
      <c r="D6218" s="166">
        <f t="shared" si="1349"/>
        <v>2.2558277767625785E-3</v>
      </c>
      <c r="E6218" s="167">
        <f t="shared" si="1359"/>
        <v>24.291375447755232</v>
      </c>
      <c r="F6218" s="168">
        <f t="shared" si="1360"/>
        <v>13.959062282606885</v>
      </c>
      <c r="G6218" s="168">
        <f t="shared" si="1350"/>
        <v>485105.65617265261</v>
      </c>
      <c r="H6218" s="168">
        <f t="shared" si="1351"/>
        <v>271310.33852408634</v>
      </c>
      <c r="I6218" s="169">
        <f t="shared" si="1352"/>
        <v>756415.9946967389</v>
      </c>
      <c r="J6218" s="169">
        <f t="shared" si="1354"/>
        <v>699498.90413506073</v>
      </c>
      <c r="K6218" s="95"/>
      <c r="L6218" s="265">
        <f t="shared" si="1353"/>
        <v>289949.12031990226</v>
      </c>
      <c r="M6218" s="265">
        <f>$G6218*NonHospFrac+theModel!$H6218*NonHospFrac</f>
        <v>466466.87437683664</v>
      </c>
      <c r="N6218" s="266">
        <f t="shared" si="1355"/>
        <v>756415.9946967389</v>
      </c>
      <c r="O6218" s="159"/>
      <c r="P6218" s="265">
        <f t="shared" si="1356"/>
        <v>268131.68063693825</v>
      </c>
      <c r="Q6218" s="265">
        <f t="shared" si="1357"/>
        <v>466465.31973516184</v>
      </c>
      <c r="R6218" s="266">
        <f t="shared" si="1358"/>
        <v>734597.00037210016</v>
      </c>
    </row>
    <row r="6219" spans="1:18" x14ac:dyDescent="0.3">
      <c r="A6219" s="82">
        <v>6188</v>
      </c>
      <c r="B6219" s="94">
        <f t="shared" si="1347"/>
        <v>9.568986716203725E-52</v>
      </c>
      <c r="C6219" s="179">
        <f t="shared" si="1348"/>
        <v>9.5474007301738399E-52</v>
      </c>
      <c r="D6219" s="166">
        <f t="shared" si="1349"/>
        <v>2.2558277767625785E-3</v>
      </c>
      <c r="E6219" s="167">
        <f t="shared" si="1359"/>
        <v>24.291375447755232</v>
      </c>
      <c r="F6219" s="168">
        <f t="shared" si="1360"/>
        <v>13.961318110383647</v>
      </c>
      <c r="G6219" s="168">
        <f t="shared" si="1350"/>
        <v>485184.05075186607</v>
      </c>
      <c r="H6219" s="168">
        <f t="shared" si="1351"/>
        <v>271310.33852408634</v>
      </c>
      <c r="I6219" s="169">
        <f t="shared" si="1352"/>
        <v>756494.38927595248</v>
      </c>
      <c r="J6219" s="169">
        <f t="shared" si="1354"/>
        <v>699559.82127501606</v>
      </c>
      <c r="K6219" s="95"/>
      <c r="L6219" s="265">
        <f t="shared" si="1353"/>
        <v>289979.17050318787</v>
      </c>
      <c r="M6219" s="265">
        <f>$G6219*NonHospFrac+theModel!$H6219*NonHospFrac</f>
        <v>466515.21877276455</v>
      </c>
      <c r="N6219" s="266">
        <f t="shared" si="1355"/>
        <v>756494.38927595248</v>
      </c>
      <c r="O6219" s="159"/>
      <c r="P6219" s="265">
        <f t="shared" si="1356"/>
        <v>268155.03137418639</v>
      </c>
      <c r="Q6219" s="265">
        <f t="shared" si="1357"/>
        <v>466513.66413108975</v>
      </c>
      <c r="R6219" s="266">
        <f t="shared" si="1358"/>
        <v>734668.69550527609</v>
      </c>
    </row>
    <row r="6220" spans="1:18" x14ac:dyDescent="0.3">
      <c r="A6220" s="82">
        <v>6189</v>
      </c>
      <c r="B6220" s="94">
        <f t="shared" si="1347"/>
        <v>9.3902336496503151E-52</v>
      </c>
      <c r="C6220" s="179">
        <f t="shared" si="1348"/>
        <v>9.3690508997531426E-52</v>
      </c>
      <c r="D6220" s="166">
        <f t="shared" si="1349"/>
        <v>2.2558277767625785E-3</v>
      </c>
      <c r="E6220" s="167">
        <f t="shared" si="1359"/>
        <v>24.291375447755232</v>
      </c>
      <c r="F6220" s="168">
        <f t="shared" si="1360"/>
        <v>13.96357393816041</v>
      </c>
      <c r="G6220" s="168">
        <f t="shared" si="1350"/>
        <v>485262.44533107954</v>
      </c>
      <c r="H6220" s="168">
        <f t="shared" si="1351"/>
        <v>271310.33852408634</v>
      </c>
      <c r="I6220" s="169">
        <f t="shared" si="1352"/>
        <v>756572.78385516582</v>
      </c>
      <c r="J6220" s="169">
        <f t="shared" si="1354"/>
        <v>699620.73593186866</v>
      </c>
      <c r="K6220" s="95"/>
      <c r="L6220" s="265">
        <f t="shared" si="1353"/>
        <v>290009.22068647342</v>
      </c>
      <c r="M6220" s="265">
        <f>$G6220*NonHospFrac+theModel!$H6220*NonHospFrac</f>
        <v>466563.5631686924</v>
      </c>
      <c r="N6220" s="266">
        <f t="shared" si="1355"/>
        <v>756572.78385516582</v>
      </c>
      <c r="O6220" s="159"/>
      <c r="P6220" s="265">
        <f t="shared" si="1356"/>
        <v>268178.38115961244</v>
      </c>
      <c r="Q6220" s="265">
        <f t="shared" si="1357"/>
        <v>466562.00852701761</v>
      </c>
      <c r="R6220" s="266">
        <f t="shared" si="1358"/>
        <v>734740.38968663011</v>
      </c>
    </row>
    <row r="6221" spans="1:18" x14ac:dyDescent="0.3">
      <c r="A6221" s="82">
        <v>6190</v>
      </c>
      <c r="B6221" s="94">
        <f t="shared" si="1347"/>
        <v>9.2148197724753E-52</v>
      </c>
      <c r="C6221" s="179">
        <f t="shared" si="1348"/>
        <v>9.1940327260746896E-52</v>
      </c>
      <c r="D6221" s="166">
        <f t="shared" si="1349"/>
        <v>2.2558277767625785E-3</v>
      </c>
      <c r="E6221" s="167">
        <f t="shared" si="1359"/>
        <v>24.291375447755232</v>
      </c>
      <c r="F6221" s="168">
        <f t="shared" si="1360"/>
        <v>13.965829765937173</v>
      </c>
      <c r="G6221" s="168">
        <f t="shared" si="1350"/>
        <v>485340.83991029288</v>
      </c>
      <c r="H6221" s="168">
        <f t="shared" si="1351"/>
        <v>271310.33852408634</v>
      </c>
      <c r="I6221" s="169">
        <f t="shared" si="1352"/>
        <v>756651.17843437917</v>
      </c>
      <c r="J6221" s="169">
        <f t="shared" si="1354"/>
        <v>699681.64810571994</v>
      </c>
      <c r="K6221" s="95"/>
      <c r="L6221" s="265">
        <f t="shared" si="1353"/>
        <v>290039.27086975903</v>
      </c>
      <c r="M6221" s="265">
        <f>$G6221*NonHospFrac+theModel!$H6221*NonHospFrac</f>
        <v>466611.9075646202</v>
      </c>
      <c r="N6221" s="266">
        <f t="shared" si="1355"/>
        <v>756651.17843437917</v>
      </c>
      <c r="O6221" s="159"/>
      <c r="P6221" s="265">
        <f t="shared" si="1356"/>
        <v>268201.72999325534</v>
      </c>
      <c r="Q6221" s="265">
        <f t="shared" si="1357"/>
        <v>466610.3529229454</v>
      </c>
      <c r="R6221" s="266">
        <f t="shared" si="1358"/>
        <v>734812.08291620074</v>
      </c>
    </row>
    <row r="6222" spans="1:18" x14ac:dyDescent="0.3">
      <c r="A6222" s="82">
        <v>6191</v>
      </c>
      <c r="B6222" s="94">
        <f t="shared" si="1347"/>
        <v>9.0426827070871257E-52</v>
      </c>
      <c r="C6222" s="179">
        <f t="shared" si="1348"/>
        <v>9.0222839722600274E-52</v>
      </c>
      <c r="D6222" s="166">
        <f t="shared" si="1349"/>
        <v>2.2558277767625785E-3</v>
      </c>
      <c r="E6222" s="167">
        <f t="shared" si="1359"/>
        <v>24.291375447755232</v>
      </c>
      <c r="F6222" s="168">
        <f t="shared" si="1360"/>
        <v>13.968085593713935</v>
      </c>
      <c r="G6222" s="168">
        <f t="shared" si="1350"/>
        <v>485419.23448950629</v>
      </c>
      <c r="H6222" s="168">
        <f t="shared" si="1351"/>
        <v>271310.33852408634</v>
      </c>
      <c r="I6222" s="169">
        <f t="shared" si="1352"/>
        <v>756729.57301359263</v>
      </c>
      <c r="J6222" s="169">
        <f t="shared" si="1354"/>
        <v>699742.55779667117</v>
      </c>
      <c r="K6222" s="95"/>
      <c r="L6222" s="265">
        <f t="shared" si="1353"/>
        <v>290069.32105304458</v>
      </c>
      <c r="M6222" s="265">
        <f>$G6222*NonHospFrac+theModel!$H6222*NonHospFrac</f>
        <v>466660.25196054805</v>
      </c>
      <c r="N6222" s="266">
        <f t="shared" si="1355"/>
        <v>756729.57301359263</v>
      </c>
      <c r="O6222" s="159"/>
      <c r="P6222" s="265">
        <f t="shared" si="1356"/>
        <v>268225.07787515374</v>
      </c>
      <c r="Q6222" s="265">
        <f t="shared" si="1357"/>
        <v>466658.69731887325</v>
      </c>
      <c r="R6222" s="266">
        <f t="shared" si="1358"/>
        <v>734883.775194027</v>
      </c>
    </row>
    <row r="6223" spans="1:18" x14ac:dyDescent="0.3">
      <c r="A6223" s="82">
        <v>6192</v>
      </c>
      <c r="B6223" s="94">
        <f t="shared" si="1347"/>
        <v>8.8737612411368239E-52</v>
      </c>
      <c r="C6223" s="179">
        <f t="shared" si="1348"/>
        <v>8.8537435640447083E-52</v>
      </c>
      <c r="D6223" s="166">
        <f t="shared" si="1349"/>
        <v>2.2558277767625785E-3</v>
      </c>
      <c r="E6223" s="167">
        <f t="shared" si="1359"/>
        <v>24.291375447755232</v>
      </c>
      <c r="F6223" s="168">
        <f t="shared" si="1360"/>
        <v>13.970341421490698</v>
      </c>
      <c r="G6223" s="168">
        <f t="shared" si="1350"/>
        <v>485497.62906871981</v>
      </c>
      <c r="H6223" s="168">
        <f t="shared" si="1351"/>
        <v>271310.33852408634</v>
      </c>
      <c r="I6223" s="169">
        <f t="shared" si="1352"/>
        <v>756807.96759280609</v>
      </c>
      <c r="J6223" s="169">
        <f t="shared" si="1354"/>
        <v>699803.46500482352</v>
      </c>
      <c r="K6223" s="95"/>
      <c r="L6223" s="265">
        <f t="shared" si="1353"/>
        <v>290099.37123633019</v>
      </c>
      <c r="M6223" s="265">
        <f>$G6223*NonHospFrac+theModel!$H6223*NonHospFrac</f>
        <v>466708.5963564759</v>
      </c>
      <c r="N6223" s="266">
        <f t="shared" si="1355"/>
        <v>756807.96759280609</v>
      </c>
      <c r="O6223" s="159"/>
      <c r="P6223" s="265">
        <f t="shared" si="1356"/>
        <v>268248.42480534659</v>
      </c>
      <c r="Q6223" s="265">
        <f t="shared" si="1357"/>
        <v>466707.0417148011</v>
      </c>
      <c r="R6223" s="266">
        <f t="shared" si="1358"/>
        <v>734955.46652014763</v>
      </c>
    </row>
    <row r="6224" spans="1:18" x14ac:dyDescent="0.3">
      <c r="A6224" s="82">
        <v>6193</v>
      </c>
      <c r="B6224" s="94">
        <f t="shared" si="1347"/>
        <v>8.7079953057500828E-52</v>
      </c>
      <c r="C6224" s="179">
        <f t="shared" si="1348"/>
        <v>8.6883515680594528E-52</v>
      </c>
      <c r="D6224" s="166">
        <f t="shared" si="1349"/>
        <v>2.2558277767625785E-3</v>
      </c>
      <c r="E6224" s="167">
        <f t="shared" si="1359"/>
        <v>24.291375447755232</v>
      </c>
      <c r="F6224" s="168">
        <f t="shared" si="1360"/>
        <v>13.97259724926746</v>
      </c>
      <c r="G6224" s="168">
        <f t="shared" si="1350"/>
        <v>485576.02364793321</v>
      </c>
      <c r="H6224" s="168">
        <f t="shared" si="1351"/>
        <v>271310.33852408634</v>
      </c>
      <c r="I6224" s="169">
        <f t="shared" si="1352"/>
        <v>756886.36217201955</v>
      </c>
      <c r="J6224" s="169">
        <f t="shared" si="1354"/>
        <v>699864.36973027815</v>
      </c>
      <c r="K6224" s="95"/>
      <c r="L6224" s="265">
        <f t="shared" si="1353"/>
        <v>290129.42141961574</v>
      </c>
      <c r="M6224" s="265">
        <f>$G6224*NonHospFrac+theModel!$H6224*NonHospFrac</f>
        <v>466756.94075240375</v>
      </c>
      <c r="N6224" s="266">
        <f t="shared" si="1355"/>
        <v>756886.36217201944</v>
      </c>
      <c r="O6224" s="159"/>
      <c r="P6224" s="265">
        <f t="shared" si="1356"/>
        <v>268271.77078387252</v>
      </c>
      <c r="Q6224" s="265">
        <f t="shared" si="1357"/>
        <v>466755.38611072896</v>
      </c>
      <c r="R6224" s="266">
        <f t="shared" si="1358"/>
        <v>735027.15689460142</v>
      </c>
    </row>
    <row r="6225" spans="1:18" x14ac:dyDescent="0.3">
      <c r="A6225" s="82">
        <v>6194</v>
      </c>
      <c r="B6225" s="94">
        <f t="shared" si="1347"/>
        <v>8.5453259541667525E-52</v>
      </c>
      <c r="C6225" s="179">
        <f t="shared" si="1348"/>
        <v>8.5260491705178534E-52</v>
      </c>
      <c r="D6225" s="166">
        <f t="shared" si="1349"/>
        <v>2.2558277767625785E-3</v>
      </c>
      <c r="E6225" s="167">
        <f t="shared" si="1359"/>
        <v>24.291375447755232</v>
      </c>
      <c r="F6225" s="168">
        <f t="shared" si="1360"/>
        <v>13.974853077044223</v>
      </c>
      <c r="G6225" s="168">
        <f t="shared" si="1350"/>
        <v>485654.41822714655</v>
      </c>
      <c r="H6225" s="168">
        <f t="shared" si="1351"/>
        <v>271310.33852408634</v>
      </c>
      <c r="I6225" s="169">
        <f t="shared" si="1352"/>
        <v>756964.7567512329</v>
      </c>
      <c r="J6225" s="169">
        <f t="shared" si="1354"/>
        <v>699925.27197313623</v>
      </c>
      <c r="K6225" s="95"/>
      <c r="L6225" s="265">
        <f t="shared" si="1353"/>
        <v>290159.47160290135</v>
      </c>
      <c r="M6225" s="265">
        <f>$G6225*NonHospFrac+theModel!$H6225*NonHospFrac</f>
        <v>466805.28514833155</v>
      </c>
      <c r="N6225" s="266">
        <f t="shared" si="1355"/>
        <v>756964.7567512329</v>
      </c>
      <c r="O6225" s="159"/>
      <c r="P6225" s="265">
        <f t="shared" si="1356"/>
        <v>268295.11581077048</v>
      </c>
      <c r="Q6225" s="265">
        <f t="shared" si="1357"/>
        <v>466803.73050665675</v>
      </c>
      <c r="R6225" s="266">
        <f t="shared" si="1358"/>
        <v>735098.84631742723</v>
      </c>
    </row>
    <row r="6226" spans="1:18" x14ac:dyDescent="0.3">
      <c r="A6226" s="82">
        <v>6195</v>
      </c>
      <c r="B6226" s="94">
        <f t="shared" si="1347"/>
        <v>8.3856953407792341E-52</v>
      </c>
      <c r="C6226" s="179">
        <f t="shared" si="1348"/>
        <v>8.3667786563020351E-52</v>
      </c>
      <c r="D6226" s="166">
        <f t="shared" si="1349"/>
        <v>2.2558277767625785E-3</v>
      </c>
      <c r="E6226" s="167">
        <f t="shared" si="1359"/>
        <v>24.291375447755232</v>
      </c>
      <c r="F6226" s="168">
        <f t="shared" si="1360"/>
        <v>13.977108904820986</v>
      </c>
      <c r="G6226" s="168">
        <f t="shared" si="1350"/>
        <v>485732.81280635996</v>
      </c>
      <c r="H6226" s="168">
        <f t="shared" si="1351"/>
        <v>271310.33852408634</v>
      </c>
      <c r="I6226" s="169">
        <f t="shared" si="1352"/>
        <v>757043.15133044636</v>
      </c>
      <c r="J6226" s="169">
        <f t="shared" si="1354"/>
        <v>699986.17173349904</v>
      </c>
      <c r="K6226" s="95"/>
      <c r="L6226" s="265">
        <f t="shared" si="1353"/>
        <v>290189.5217861869</v>
      </c>
      <c r="M6226" s="265">
        <f>$G6226*NonHospFrac+theModel!$H6226*NonHospFrac</f>
        <v>466853.6295442594</v>
      </c>
      <c r="N6226" s="266">
        <f t="shared" si="1355"/>
        <v>757043.15133044636</v>
      </c>
      <c r="O6226" s="159"/>
      <c r="P6226" s="265">
        <f t="shared" si="1356"/>
        <v>268318.45988607913</v>
      </c>
      <c r="Q6226" s="265">
        <f t="shared" si="1357"/>
        <v>466852.0749025846</v>
      </c>
      <c r="R6226" s="266">
        <f t="shared" si="1358"/>
        <v>735170.53478866373</v>
      </c>
    </row>
    <row r="6227" spans="1:18" x14ac:dyDescent="0.3">
      <c r="A6227" s="82">
        <v>6196</v>
      </c>
      <c r="B6227" s="94">
        <f t="shared" si="1347"/>
        <v>8.2290467005624473E-52</v>
      </c>
      <c r="C6227" s="179">
        <f t="shared" si="1348"/>
        <v>8.2104833884390419E-52</v>
      </c>
      <c r="D6227" s="166">
        <f t="shared" si="1349"/>
        <v>2.2558277767625785E-3</v>
      </c>
      <c r="E6227" s="167">
        <f t="shared" si="1359"/>
        <v>24.291375447755232</v>
      </c>
      <c r="F6227" s="168">
        <f t="shared" si="1360"/>
        <v>13.979364732597748</v>
      </c>
      <c r="G6227" s="168">
        <f t="shared" si="1350"/>
        <v>485811.20738557348</v>
      </c>
      <c r="H6227" s="168">
        <f t="shared" si="1351"/>
        <v>271310.33852408634</v>
      </c>
      <c r="I6227" s="169">
        <f t="shared" si="1352"/>
        <v>757121.54590965982</v>
      </c>
      <c r="J6227" s="169">
        <f t="shared" si="1354"/>
        <v>700047.06901146774</v>
      </c>
      <c r="K6227" s="95"/>
      <c r="L6227" s="265">
        <f t="shared" si="1353"/>
        <v>290219.57196947251</v>
      </c>
      <c r="M6227" s="265">
        <f>$G6227*NonHospFrac+theModel!$H6227*NonHospFrac</f>
        <v>466901.97394018731</v>
      </c>
      <c r="N6227" s="266">
        <f t="shared" si="1355"/>
        <v>757121.54590965982</v>
      </c>
      <c r="O6227" s="159"/>
      <c r="P6227" s="265">
        <f t="shared" si="1356"/>
        <v>268341.80300983734</v>
      </c>
      <c r="Q6227" s="265">
        <f t="shared" si="1357"/>
        <v>466900.41929851251</v>
      </c>
      <c r="R6227" s="266">
        <f t="shared" si="1358"/>
        <v>735242.2223083498</v>
      </c>
    </row>
    <row r="6228" spans="1:18" x14ac:dyDescent="0.3">
      <c r="A6228" s="82">
        <v>6197</v>
      </c>
      <c r="B6228" s="94">
        <f t="shared" si="1347"/>
        <v>8.0753243288880492E-52</v>
      </c>
      <c r="C6228" s="179">
        <f t="shared" si="1348"/>
        <v>8.0571077879605762E-52</v>
      </c>
      <c r="D6228" s="166">
        <f t="shared" si="1349"/>
        <v>2.2558277767625785E-3</v>
      </c>
      <c r="E6228" s="167">
        <f t="shared" si="1359"/>
        <v>24.291375447755232</v>
      </c>
      <c r="F6228" s="168">
        <f t="shared" si="1360"/>
        <v>13.981620560374511</v>
      </c>
      <c r="G6228" s="168">
        <f t="shared" si="1350"/>
        <v>485889.60196478688</v>
      </c>
      <c r="H6228" s="168">
        <f t="shared" si="1351"/>
        <v>271310.33852408634</v>
      </c>
      <c r="I6228" s="169">
        <f t="shared" si="1352"/>
        <v>757199.94048887328</v>
      </c>
      <c r="J6228" s="169">
        <f t="shared" si="1354"/>
        <v>700107.9638071435</v>
      </c>
      <c r="K6228" s="95"/>
      <c r="L6228" s="265">
        <f t="shared" si="1353"/>
        <v>290249.62215275806</v>
      </c>
      <c r="M6228" s="265">
        <f>$G6228*NonHospFrac+theModel!$H6228*NonHospFrac</f>
        <v>466950.3183361151</v>
      </c>
      <c r="N6228" s="266">
        <f t="shared" si="1355"/>
        <v>757199.94048887317</v>
      </c>
      <c r="O6228" s="159"/>
      <c r="P6228" s="265">
        <f t="shared" si="1356"/>
        <v>268365.14518208383</v>
      </c>
      <c r="Q6228" s="265">
        <f t="shared" si="1357"/>
        <v>466948.76369444031</v>
      </c>
      <c r="R6228" s="266">
        <f t="shared" si="1358"/>
        <v>735313.90887652407</v>
      </c>
    </row>
    <row r="6229" spans="1:18" x14ac:dyDescent="0.3">
      <c r="A6229" s="82">
        <v>6198</v>
      </c>
      <c r="B6229" s="94">
        <f t="shared" si="1347"/>
        <v>7.9244735617157332E-52</v>
      </c>
      <c r="C6229" s="179">
        <f t="shared" si="1348"/>
        <v>7.9065973141389936E-52</v>
      </c>
      <c r="D6229" s="166">
        <f t="shared" si="1349"/>
        <v>2.2558277767625785E-3</v>
      </c>
      <c r="E6229" s="167">
        <f t="shared" si="1359"/>
        <v>24.291375447755232</v>
      </c>
      <c r="F6229" s="168">
        <f t="shared" si="1360"/>
        <v>13.983876388151273</v>
      </c>
      <c r="G6229" s="168">
        <f t="shared" si="1350"/>
        <v>485967.99654400023</v>
      </c>
      <c r="H6229" s="168">
        <f t="shared" si="1351"/>
        <v>271310.33852408634</v>
      </c>
      <c r="I6229" s="169">
        <f t="shared" si="1352"/>
        <v>757278.33506808663</v>
      </c>
      <c r="J6229" s="169">
        <f t="shared" si="1354"/>
        <v>700168.85612062737</v>
      </c>
      <c r="K6229" s="95"/>
      <c r="L6229" s="265">
        <f t="shared" si="1353"/>
        <v>290279.67233604362</v>
      </c>
      <c r="M6229" s="265">
        <f>$G6229*NonHospFrac+theModel!$H6229*NonHospFrac</f>
        <v>466998.6627320429</v>
      </c>
      <c r="N6229" s="266">
        <f t="shared" si="1355"/>
        <v>757278.33506808651</v>
      </c>
      <c r="O6229" s="159"/>
      <c r="P6229" s="265">
        <f t="shared" si="1356"/>
        <v>268388.48640285741</v>
      </c>
      <c r="Q6229" s="265">
        <f t="shared" si="1357"/>
        <v>466997.1080903681</v>
      </c>
      <c r="R6229" s="266">
        <f t="shared" si="1358"/>
        <v>735385.59449322545</v>
      </c>
    </row>
    <row r="6230" spans="1:18" x14ac:dyDescent="0.3">
      <c r="A6230" s="82">
        <v>6199</v>
      </c>
      <c r="B6230" s="94">
        <f t="shared" si="1347"/>
        <v>7.7764407561545804E-52</v>
      </c>
      <c r="C6230" s="179">
        <f t="shared" si="1348"/>
        <v>7.7588984450924975E-52</v>
      </c>
      <c r="D6230" s="166">
        <f t="shared" si="1349"/>
        <v>2.2558277767625785E-3</v>
      </c>
      <c r="E6230" s="167">
        <f t="shared" si="1359"/>
        <v>24.291375447755232</v>
      </c>
      <c r="F6230" s="168">
        <f t="shared" si="1360"/>
        <v>13.986132215928036</v>
      </c>
      <c r="G6230" s="168">
        <f t="shared" si="1350"/>
        <v>486046.39112321363</v>
      </c>
      <c r="H6230" s="168">
        <f t="shared" si="1351"/>
        <v>271310.33852408634</v>
      </c>
      <c r="I6230" s="169">
        <f t="shared" si="1352"/>
        <v>757356.72964729997</v>
      </c>
      <c r="J6230" s="169">
        <f t="shared" si="1354"/>
        <v>700229.74595202075</v>
      </c>
      <c r="K6230" s="95"/>
      <c r="L6230" s="265">
        <f t="shared" si="1353"/>
        <v>290309.72251932917</v>
      </c>
      <c r="M6230" s="265">
        <f>$G6230*NonHospFrac+theModel!$H6230*NonHospFrac</f>
        <v>467047.00712797075</v>
      </c>
      <c r="N6230" s="266">
        <f t="shared" si="1355"/>
        <v>757356.72964729997</v>
      </c>
      <c r="O6230" s="159"/>
      <c r="P6230" s="265">
        <f t="shared" si="1356"/>
        <v>268411.82667219691</v>
      </c>
      <c r="Q6230" s="265">
        <f t="shared" si="1357"/>
        <v>467045.45248629595</v>
      </c>
      <c r="R6230" s="266">
        <f t="shared" si="1358"/>
        <v>735457.27915849281</v>
      </c>
    </row>
    <row r="6231" spans="1:18" x14ac:dyDescent="0.3">
      <c r="A6231" s="82">
        <v>6200</v>
      </c>
      <c r="B6231" s="94">
        <f t="shared" si="1347"/>
        <v>7.6311732713875002E-52</v>
      </c>
      <c r="C6231" s="179">
        <f t="shared" si="1348"/>
        <v>7.6139586587526165E-52</v>
      </c>
      <c r="D6231" s="166">
        <f t="shared" si="1349"/>
        <v>2.2558277767625785E-3</v>
      </c>
      <c r="E6231" s="167">
        <f t="shared" si="1359"/>
        <v>24.291375447755232</v>
      </c>
      <c r="F6231" s="168">
        <f t="shared" si="1360"/>
        <v>13.988388043704798</v>
      </c>
      <c r="G6231" s="168">
        <f t="shared" si="1350"/>
        <v>486124.78570242709</v>
      </c>
      <c r="H6231" s="168">
        <f t="shared" si="1351"/>
        <v>271310.33852408634</v>
      </c>
      <c r="I6231" s="169">
        <f t="shared" si="1352"/>
        <v>757435.12422651344</v>
      </c>
      <c r="J6231" s="169">
        <f t="shared" si="1354"/>
        <v>700290.63330142479</v>
      </c>
      <c r="K6231" s="95"/>
      <c r="L6231" s="265">
        <f t="shared" si="1353"/>
        <v>290339.77270261478</v>
      </c>
      <c r="M6231" s="265">
        <f>$G6231*NonHospFrac+theModel!$H6231*NonHospFrac</f>
        <v>467095.3515238986</v>
      </c>
      <c r="N6231" s="266">
        <f t="shared" si="1355"/>
        <v>757435.12422651332</v>
      </c>
      <c r="O6231" s="159"/>
      <c r="P6231" s="265">
        <f t="shared" si="1356"/>
        <v>268435.1659901411</v>
      </c>
      <c r="Q6231" s="265">
        <f t="shared" si="1357"/>
        <v>467093.7968822238</v>
      </c>
      <c r="R6231" s="266">
        <f t="shared" si="1358"/>
        <v>735528.96287236491</v>
      </c>
    </row>
    <row r="6232" spans="1:18" x14ac:dyDescent="0.3">
      <c r="A6232" s="82">
        <v>6201</v>
      </c>
      <c r="B6232" s="94">
        <f t="shared" si="1347"/>
        <v>7.488619449952049E-52</v>
      </c>
      <c r="C6232" s="179">
        <f t="shared" si="1348"/>
        <v>7.4717264141872429E-52</v>
      </c>
      <c r="D6232" s="166">
        <f t="shared" si="1349"/>
        <v>2.2558277767625785E-3</v>
      </c>
      <c r="E6232" s="167">
        <f t="shared" si="1359"/>
        <v>24.291375447755232</v>
      </c>
      <c r="F6232" s="168">
        <f t="shared" si="1360"/>
        <v>13.990643871481561</v>
      </c>
      <c r="G6232" s="168">
        <f t="shared" si="1350"/>
        <v>486203.18028164055</v>
      </c>
      <c r="H6232" s="168">
        <f t="shared" si="1351"/>
        <v>271310.33852408634</v>
      </c>
      <c r="I6232" s="169">
        <f t="shared" si="1352"/>
        <v>757513.5188057269</v>
      </c>
      <c r="J6232" s="169">
        <f t="shared" si="1354"/>
        <v>700351.51816894056</v>
      </c>
      <c r="K6232" s="95"/>
      <c r="L6232" s="265">
        <f t="shared" si="1353"/>
        <v>290369.82288590039</v>
      </c>
      <c r="M6232" s="265">
        <f>$G6232*NonHospFrac+theModel!$H6232*NonHospFrac</f>
        <v>467143.69591982645</v>
      </c>
      <c r="N6232" s="266">
        <f t="shared" si="1355"/>
        <v>757513.5188057269</v>
      </c>
      <c r="O6232" s="159"/>
      <c r="P6232" s="265">
        <f t="shared" si="1356"/>
        <v>268458.50435672875</v>
      </c>
      <c r="Q6232" s="265">
        <f t="shared" si="1357"/>
        <v>467142.14127815166</v>
      </c>
      <c r="R6232" s="266">
        <f t="shared" si="1358"/>
        <v>735600.64563488041</v>
      </c>
    </row>
    <row r="6233" spans="1:18" x14ac:dyDescent="0.3">
      <c r="A6233" s="82">
        <v>6202</v>
      </c>
      <c r="B6233" s="94">
        <f t="shared" si="1347"/>
        <v>7.3487285993710067E-52</v>
      </c>
      <c r="C6233" s="179">
        <f t="shared" si="1348"/>
        <v>7.3321511332726557E-52</v>
      </c>
      <c r="D6233" s="166">
        <f t="shared" si="1349"/>
        <v>2.2558277767625785E-3</v>
      </c>
      <c r="E6233" s="167">
        <f t="shared" si="1359"/>
        <v>24.291375447755232</v>
      </c>
      <c r="F6233" s="168">
        <f t="shared" si="1360"/>
        <v>13.992899699258324</v>
      </c>
      <c r="G6233" s="168">
        <f t="shared" si="1350"/>
        <v>486281.57486085402</v>
      </c>
      <c r="H6233" s="168">
        <f t="shared" si="1351"/>
        <v>271310.33852408634</v>
      </c>
      <c r="I6233" s="169">
        <f t="shared" si="1352"/>
        <v>757591.91338494036</v>
      </c>
      <c r="J6233" s="169">
        <f t="shared" si="1354"/>
        <v>700412.40055466932</v>
      </c>
      <c r="K6233" s="95"/>
      <c r="L6233" s="265">
        <f t="shared" si="1353"/>
        <v>290399.873069186</v>
      </c>
      <c r="M6233" s="265">
        <f>$G6233*NonHospFrac+theModel!$H6233*NonHospFrac</f>
        <v>467192.04031575436</v>
      </c>
      <c r="N6233" s="266">
        <f t="shared" si="1355"/>
        <v>757591.91338494036</v>
      </c>
      <c r="O6233" s="159"/>
      <c r="P6233" s="265">
        <f t="shared" si="1356"/>
        <v>268481.84177199868</v>
      </c>
      <c r="Q6233" s="265">
        <f t="shared" si="1357"/>
        <v>467190.48567407957</v>
      </c>
      <c r="R6233" s="266">
        <f t="shared" si="1358"/>
        <v>735672.32744607818</v>
      </c>
    </row>
    <row r="6234" spans="1:18" x14ac:dyDescent="0.3">
      <c r="A6234" s="82">
        <v>6203</v>
      </c>
      <c r="B6234" s="94">
        <f t="shared" si="1347"/>
        <v>7.2114509741254923E-52</v>
      </c>
      <c r="C6234" s="179">
        <f t="shared" si="1348"/>
        <v>7.1951831827072983E-52</v>
      </c>
      <c r="D6234" s="166">
        <f t="shared" si="1349"/>
        <v>2.2558277767625785E-3</v>
      </c>
      <c r="E6234" s="167">
        <f t="shared" si="1359"/>
        <v>24.291375447755232</v>
      </c>
      <c r="F6234" s="168">
        <f t="shared" si="1360"/>
        <v>13.995155527035086</v>
      </c>
      <c r="G6234" s="168">
        <f t="shared" si="1350"/>
        <v>486359.9694400673</v>
      </c>
      <c r="H6234" s="168">
        <f t="shared" si="1351"/>
        <v>271310.33852408634</v>
      </c>
      <c r="I6234" s="169">
        <f t="shared" si="1352"/>
        <v>757670.30796415359</v>
      </c>
      <c r="J6234" s="169">
        <f t="shared" si="1354"/>
        <v>700473.28045871202</v>
      </c>
      <c r="K6234" s="95"/>
      <c r="L6234" s="265">
        <f t="shared" si="1353"/>
        <v>290429.92325247149</v>
      </c>
      <c r="M6234" s="265">
        <f>$G6234*NonHospFrac+theModel!$H6234*NonHospFrac</f>
        <v>467240.3847116821</v>
      </c>
      <c r="N6234" s="266">
        <f t="shared" si="1355"/>
        <v>757670.30796415359</v>
      </c>
      <c r="O6234" s="159"/>
      <c r="P6234" s="265">
        <f t="shared" si="1356"/>
        <v>268505.17823598947</v>
      </c>
      <c r="Q6234" s="265">
        <f t="shared" si="1357"/>
        <v>467238.8300700073</v>
      </c>
      <c r="R6234" s="266">
        <f t="shared" si="1358"/>
        <v>735744.00830599677</v>
      </c>
    </row>
    <row r="6235" spans="1:18" x14ac:dyDescent="0.3">
      <c r="A6235" s="82">
        <v>6204</v>
      </c>
      <c r="B6235" s="94">
        <f t="shared" si="1347"/>
        <v>7.0767377579664899E-52</v>
      </c>
      <c r="C6235" s="179">
        <f t="shared" si="1348"/>
        <v>7.060773856363205E-52</v>
      </c>
      <c r="D6235" s="166">
        <f t="shared" si="1349"/>
        <v>2.2558277767625785E-3</v>
      </c>
      <c r="E6235" s="167">
        <f t="shared" si="1359"/>
        <v>24.291375447755232</v>
      </c>
      <c r="F6235" s="168">
        <f t="shared" si="1360"/>
        <v>13.997411354811849</v>
      </c>
      <c r="G6235" s="168">
        <f t="shared" si="1350"/>
        <v>486438.36401928077</v>
      </c>
      <c r="H6235" s="168">
        <f t="shared" si="1351"/>
        <v>271310.33852408634</v>
      </c>
      <c r="I6235" s="169">
        <f t="shared" si="1352"/>
        <v>757748.70254336717</v>
      </c>
      <c r="J6235" s="169">
        <f t="shared" si="1354"/>
        <v>700534.15788117016</v>
      </c>
      <c r="K6235" s="95"/>
      <c r="L6235" s="265">
        <f t="shared" si="1353"/>
        <v>290459.9734357571</v>
      </c>
      <c r="M6235" s="265">
        <f>$G6235*NonHospFrac+theModel!$H6235*NonHospFrac</f>
        <v>467288.72910760995</v>
      </c>
      <c r="N6235" s="266">
        <f t="shared" si="1355"/>
        <v>757748.70254336705</v>
      </c>
      <c r="O6235" s="159"/>
      <c r="P6235" s="265">
        <f t="shared" si="1356"/>
        <v>268528.5137487402</v>
      </c>
      <c r="Q6235" s="265">
        <f t="shared" si="1357"/>
        <v>467287.17446593515</v>
      </c>
      <c r="R6235" s="266">
        <f t="shared" si="1358"/>
        <v>735815.68821467529</v>
      </c>
    </row>
    <row r="6236" spans="1:18" x14ac:dyDescent="0.3">
      <c r="A6236" s="82">
        <v>6205</v>
      </c>
      <c r="B6236" s="94">
        <f t="shared" si="1347"/>
        <v>6.9445410465541169E-52</v>
      </c>
      <c r="C6236" s="179">
        <f t="shared" si="1348"/>
        <v>6.9288753579644326E-52</v>
      </c>
      <c r="D6236" s="166">
        <f t="shared" si="1349"/>
        <v>2.2558277767625785E-3</v>
      </c>
      <c r="E6236" s="167">
        <f t="shared" si="1359"/>
        <v>24.291375447755232</v>
      </c>
      <c r="F6236" s="168">
        <f t="shared" si="1360"/>
        <v>13.999667182588611</v>
      </c>
      <c r="G6236" s="168">
        <f t="shared" si="1350"/>
        <v>486516.75859849423</v>
      </c>
      <c r="H6236" s="168">
        <f t="shared" si="1351"/>
        <v>271310.33852408634</v>
      </c>
      <c r="I6236" s="169">
        <f t="shared" si="1352"/>
        <v>757827.09712258051</v>
      </c>
      <c r="J6236" s="169">
        <f t="shared" si="1354"/>
        <v>700595.03282214457</v>
      </c>
      <c r="K6236" s="95"/>
      <c r="L6236" s="265">
        <f t="shared" si="1353"/>
        <v>290490.02361904271</v>
      </c>
      <c r="M6236" s="265">
        <f>$G6236*NonHospFrac+theModel!$H6236*NonHospFrac</f>
        <v>467337.07350353786</v>
      </c>
      <c r="N6236" s="266">
        <f t="shared" si="1355"/>
        <v>757827.09712258051</v>
      </c>
      <c r="O6236" s="159"/>
      <c r="P6236" s="265">
        <f t="shared" si="1356"/>
        <v>268551.84831028944</v>
      </c>
      <c r="Q6236" s="265">
        <f t="shared" si="1357"/>
        <v>467335.51886186306</v>
      </c>
      <c r="R6236" s="266">
        <f t="shared" si="1358"/>
        <v>735887.3671721525</v>
      </c>
    </row>
    <row r="6237" spans="1:18" x14ac:dyDescent="0.3">
      <c r="A6237" s="82">
        <v>6206</v>
      </c>
      <c r="B6237" s="94">
        <f t="shared" si="1347"/>
        <v>6.8148138304243619E-52</v>
      </c>
      <c r="C6237" s="179">
        <f t="shared" si="1348"/>
        <v>6.7994407840922252E-52</v>
      </c>
      <c r="D6237" s="166">
        <f t="shared" si="1349"/>
        <v>2.2558277767625785E-3</v>
      </c>
      <c r="E6237" s="167">
        <f t="shared" si="1359"/>
        <v>24.291375447755232</v>
      </c>
      <c r="F6237" s="168">
        <f t="shared" si="1360"/>
        <v>14.001923010365374</v>
      </c>
      <c r="G6237" s="168">
        <f t="shared" si="1350"/>
        <v>486595.15317770769</v>
      </c>
      <c r="H6237" s="168">
        <f t="shared" si="1351"/>
        <v>271310.33852408634</v>
      </c>
      <c r="I6237" s="169">
        <f t="shared" si="1352"/>
        <v>757905.49170179409</v>
      </c>
      <c r="J6237" s="169">
        <f t="shared" si="1354"/>
        <v>700655.90528173675</v>
      </c>
      <c r="K6237" s="95"/>
      <c r="L6237" s="265">
        <f t="shared" si="1353"/>
        <v>290520.07380232832</v>
      </c>
      <c r="M6237" s="265">
        <f>$G6237*NonHospFrac+theModel!$H6237*NonHospFrac</f>
        <v>467385.41789946571</v>
      </c>
      <c r="N6237" s="266">
        <f t="shared" si="1355"/>
        <v>757905.49170179409</v>
      </c>
      <c r="O6237" s="159"/>
      <c r="P6237" s="265">
        <f t="shared" si="1356"/>
        <v>268575.18192067603</v>
      </c>
      <c r="Q6237" s="265">
        <f t="shared" si="1357"/>
        <v>467383.86325779092</v>
      </c>
      <c r="R6237" s="266">
        <f t="shared" si="1358"/>
        <v>735959.04517846694</v>
      </c>
    </row>
    <row r="6238" spans="1:18" x14ac:dyDescent="0.3">
      <c r="A6238" s="82">
        <v>6207</v>
      </c>
      <c r="B6238" s="94">
        <f t="shared" si="1347"/>
        <v>6.6875099782708051E-52</v>
      </c>
      <c r="C6238" s="179">
        <f t="shared" si="1348"/>
        <v>6.6724241075044448E-52</v>
      </c>
      <c r="D6238" s="166">
        <f t="shared" si="1349"/>
        <v>2.2558277767625785E-3</v>
      </c>
      <c r="E6238" s="167">
        <f t="shared" si="1359"/>
        <v>24.291375447755232</v>
      </c>
      <c r="F6238" s="168">
        <f t="shared" si="1360"/>
        <v>14.004178838142137</v>
      </c>
      <c r="G6238" s="168">
        <f t="shared" si="1350"/>
        <v>486673.54775692103</v>
      </c>
      <c r="H6238" s="168">
        <f t="shared" si="1351"/>
        <v>271310.33852408634</v>
      </c>
      <c r="I6238" s="169">
        <f t="shared" si="1352"/>
        <v>757983.88628100744</v>
      </c>
      <c r="J6238" s="169">
        <f t="shared" si="1354"/>
        <v>700716.77526004741</v>
      </c>
      <c r="K6238" s="95"/>
      <c r="L6238" s="265">
        <f t="shared" si="1353"/>
        <v>290550.12398561381</v>
      </c>
      <c r="M6238" s="265">
        <f>$G6238*NonHospFrac+theModel!$H6238*NonHospFrac</f>
        <v>467433.76229539351</v>
      </c>
      <c r="N6238" s="266">
        <f t="shared" si="1355"/>
        <v>757983.88628100732</v>
      </c>
      <c r="O6238" s="159"/>
      <c r="P6238" s="265">
        <f t="shared" si="1356"/>
        <v>268598.51457993861</v>
      </c>
      <c r="Q6238" s="265">
        <f t="shared" si="1357"/>
        <v>467432.20765371871</v>
      </c>
      <c r="R6238" s="266">
        <f t="shared" si="1358"/>
        <v>736030.72223365726</v>
      </c>
    </row>
    <row r="6239" spans="1:18" x14ac:dyDescent="0.3">
      <c r="A6239" s="82">
        <v>6208</v>
      </c>
      <c r="B6239" s="94">
        <f t="shared" ref="B6239:B6302" si="1361">Constant*EXP(PowerTerm*(A6239)/7)</f>
        <v>6.5625842205417881E-52</v>
      </c>
      <c r="C6239" s="179">
        <f t="shared" ref="C6239:C6302" si="1362">(1-theFloor)*B6239</f>
        <v>6.5477801607697462E-52</v>
      </c>
      <c r="D6239" s="166">
        <f t="shared" ref="D6239:D6302" si="1363">theFloor</f>
        <v>2.2558277767625785E-3</v>
      </c>
      <c r="E6239" s="167">
        <f t="shared" si="1359"/>
        <v>24.291375447755232</v>
      </c>
      <c r="F6239" s="168">
        <f t="shared" si="1360"/>
        <v>14.006434665918899</v>
      </c>
      <c r="G6239" s="168">
        <f t="shared" ref="G6239:G6302" si="1364">$B$22*F6239*totInfected/365.25</f>
        <v>486751.94233613444</v>
      </c>
      <c r="H6239" s="168">
        <f t="shared" ref="H6239:H6302" si="1365">lostQALYs_Injured*E6239*totInfected/365.25</f>
        <v>271310.33852408634</v>
      </c>
      <c r="I6239" s="169">
        <f t="shared" ref="I6239:I6302" si="1366">H6239+G6239</f>
        <v>758062.28086022078</v>
      </c>
      <c r="J6239" s="169">
        <f t="shared" si="1354"/>
        <v>700777.64275717793</v>
      </c>
      <c r="K6239" s="95"/>
      <c r="L6239" s="265">
        <f t="shared" ref="L6239:L6302" si="1367">$G6239*HospFrac+$H6239*HospFrac</f>
        <v>290580.17416889942</v>
      </c>
      <c r="M6239" s="265">
        <f>$G6239*NonHospFrac+theModel!$H6239*NonHospFrac</f>
        <v>467482.10669132136</v>
      </c>
      <c r="N6239" s="266">
        <f t="shared" si="1355"/>
        <v>758062.28086022078</v>
      </c>
      <c r="O6239" s="159"/>
      <c r="P6239" s="265">
        <f t="shared" si="1356"/>
        <v>268621.84628811618</v>
      </c>
      <c r="Q6239" s="265">
        <f t="shared" si="1357"/>
        <v>467480.55204964656</v>
      </c>
      <c r="R6239" s="266">
        <f t="shared" si="1358"/>
        <v>736102.3983377628</v>
      </c>
    </row>
    <row r="6240" spans="1:18" x14ac:dyDescent="0.3">
      <c r="A6240" s="82">
        <v>6209</v>
      </c>
      <c r="B6240" s="94">
        <f t="shared" si="1361"/>
        <v>6.4399921333409135E-52</v>
      </c>
      <c r="C6240" s="179">
        <f t="shared" si="1362"/>
        <v>6.4254646202043909E-52</v>
      </c>
      <c r="D6240" s="166">
        <f t="shared" si="1363"/>
        <v>2.2558277767625785E-3</v>
      </c>
      <c r="E6240" s="167">
        <f t="shared" si="1359"/>
        <v>24.291375447755232</v>
      </c>
      <c r="F6240" s="168">
        <f t="shared" si="1360"/>
        <v>14.008690493695662</v>
      </c>
      <c r="G6240" s="168">
        <f t="shared" si="1364"/>
        <v>486830.33691534796</v>
      </c>
      <c r="H6240" s="168">
        <f t="shared" si="1365"/>
        <v>271310.33852408634</v>
      </c>
      <c r="I6240" s="169">
        <f t="shared" si="1366"/>
        <v>758140.67543943436</v>
      </c>
      <c r="J6240" s="169">
        <f t="shared" ref="J6240:J6303" si="1368">J6239+(I6240-I6239)/(1+discountDaily)^A6240</f>
        <v>700838.50777322962</v>
      </c>
      <c r="K6240" s="95"/>
      <c r="L6240" s="265">
        <f t="shared" si="1367"/>
        <v>290610.22435218503</v>
      </c>
      <c r="M6240" s="265">
        <f>$G6240*NonHospFrac+theModel!$H6240*NonHospFrac</f>
        <v>467530.45108724927</v>
      </c>
      <c r="N6240" s="266">
        <f t="shared" ref="N6240:N6303" si="1369">L6240+M6240</f>
        <v>758140.67543943436</v>
      </c>
      <c r="O6240" s="159"/>
      <c r="P6240" s="265">
        <f t="shared" ref="P6240:P6303" si="1370">P6239+(L6240-L6239)/(1+discountDaily)^A6240</f>
        <v>268645.1770452474</v>
      </c>
      <c r="Q6240" s="265">
        <f t="shared" ref="Q6240:Q6303" si="1371">Q6239+(M6240-M6239)/(1+discountDaily)^B6240</f>
        <v>467528.89644557447</v>
      </c>
      <c r="R6240" s="266">
        <f t="shared" ref="R6240:R6303" si="1372">P6240+Q6240</f>
        <v>736174.07349082187</v>
      </c>
    </row>
    <row r="6241" spans="1:18" x14ac:dyDescent="0.3">
      <c r="A6241" s="82">
        <v>6210</v>
      </c>
      <c r="B6241" s="94">
        <f t="shared" si="1361"/>
        <v>6.3196901226313084E-52</v>
      </c>
      <c r="C6241" s="179">
        <f t="shared" si="1362"/>
        <v>6.3054339901121449E-52</v>
      </c>
      <c r="D6241" s="166">
        <f t="shared" si="1363"/>
        <v>2.2558277767625785E-3</v>
      </c>
      <c r="E6241" s="167">
        <f t="shared" ref="E6241:E6304" si="1373">C6241+E6240</f>
        <v>24.291375447755232</v>
      </c>
      <c r="F6241" s="168">
        <f t="shared" ref="F6241:F6304" si="1374">D6241+F6240</f>
        <v>14.010946321472424</v>
      </c>
      <c r="G6241" s="168">
        <f t="shared" si="1364"/>
        <v>486908.73149456136</v>
      </c>
      <c r="H6241" s="168">
        <f t="shared" si="1365"/>
        <v>271310.33852408634</v>
      </c>
      <c r="I6241" s="169">
        <f t="shared" si="1366"/>
        <v>758219.0700186477</v>
      </c>
      <c r="J6241" s="169">
        <f t="shared" si="1368"/>
        <v>700899.37030830327</v>
      </c>
      <c r="K6241" s="95"/>
      <c r="L6241" s="265">
        <f t="shared" si="1367"/>
        <v>290640.27453547064</v>
      </c>
      <c r="M6241" s="265">
        <f>$G6241*NonHospFrac+theModel!$H6241*NonHospFrac</f>
        <v>467578.79548317706</v>
      </c>
      <c r="N6241" s="266">
        <f t="shared" si="1369"/>
        <v>758219.0700186477</v>
      </c>
      <c r="O6241" s="159"/>
      <c r="P6241" s="265">
        <f t="shared" si="1370"/>
        <v>268668.50685137103</v>
      </c>
      <c r="Q6241" s="265">
        <f t="shared" si="1371"/>
        <v>467577.24084150227</v>
      </c>
      <c r="R6241" s="266">
        <f t="shared" si="1372"/>
        <v>736245.74769287324</v>
      </c>
    </row>
    <row r="6242" spans="1:18" x14ac:dyDescent="0.3">
      <c r="A6242" s="82">
        <v>6211</v>
      </c>
      <c r="B6242" s="94">
        <f t="shared" si="1361"/>
        <v>6.2016354087320082E-52</v>
      </c>
      <c r="C6242" s="179">
        <f t="shared" si="1362"/>
        <v>6.1876455873156359E-52</v>
      </c>
      <c r="D6242" s="166">
        <f t="shared" si="1363"/>
        <v>2.2558277767625785E-3</v>
      </c>
      <c r="E6242" s="167">
        <f t="shared" si="1373"/>
        <v>24.291375447755232</v>
      </c>
      <c r="F6242" s="168">
        <f t="shared" si="1374"/>
        <v>14.013202149249187</v>
      </c>
      <c r="G6242" s="168">
        <f t="shared" si="1364"/>
        <v>486987.12607377471</v>
      </c>
      <c r="H6242" s="168">
        <f t="shared" si="1365"/>
        <v>271310.33852408634</v>
      </c>
      <c r="I6242" s="169">
        <f t="shared" si="1366"/>
        <v>758297.46459786105</v>
      </c>
      <c r="J6242" s="169">
        <f t="shared" si="1368"/>
        <v>700960.23036250018</v>
      </c>
      <c r="K6242" s="95"/>
      <c r="L6242" s="265">
        <f t="shared" si="1367"/>
        <v>290670.32471875614</v>
      </c>
      <c r="M6242" s="265">
        <f>$G6242*NonHospFrac+theModel!$H6242*NonHospFrac</f>
        <v>467627.13987910486</v>
      </c>
      <c r="N6242" s="266">
        <f t="shared" si="1369"/>
        <v>758297.46459786105</v>
      </c>
      <c r="O6242" s="159"/>
      <c r="P6242" s="265">
        <f t="shared" si="1370"/>
        <v>268691.83570652572</v>
      </c>
      <c r="Q6242" s="265">
        <f t="shared" si="1371"/>
        <v>467625.58523743006</v>
      </c>
      <c r="R6242" s="266">
        <f t="shared" si="1372"/>
        <v>736317.42094395577</v>
      </c>
    </row>
    <row r="6243" spans="1:18" x14ac:dyDescent="0.3">
      <c r="A6243" s="82">
        <v>6212</v>
      </c>
      <c r="B6243" s="94">
        <f t="shared" si="1361"/>
        <v>6.0857860111068431E-52</v>
      </c>
      <c r="C6243" s="179">
        <f t="shared" si="1362"/>
        <v>6.0720575259795549E-52</v>
      </c>
      <c r="D6243" s="166">
        <f t="shared" si="1363"/>
        <v>2.2558277767625785E-3</v>
      </c>
      <c r="E6243" s="167">
        <f t="shared" si="1373"/>
        <v>24.291375447755232</v>
      </c>
      <c r="F6243" s="168">
        <f t="shared" si="1374"/>
        <v>14.01545797702595</v>
      </c>
      <c r="G6243" s="168">
        <f t="shared" si="1364"/>
        <v>487065.52065298811</v>
      </c>
      <c r="H6243" s="168">
        <f t="shared" si="1365"/>
        <v>271310.33852408634</v>
      </c>
      <c r="I6243" s="169">
        <f t="shared" si="1366"/>
        <v>758375.8591770744</v>
      </c>
      <c r="J6243" s="169">
        <f t="shared" si="1368"/>
        <v>701021.0879359215</v>
      </c>
      <c r="K6243" s="95"/>
      <c r="L6243" s="265">
        <f t="shared" si="1367"/>
        <v>290700.37490204175</v>
      </c>
      <c r="M6243" s="265">
        <f>$G6243*NonHospFrac+theModel!$H6243*NonHospFrac</f>
        <v>467675.48427503271</v>
      </c>
      <c r="N6243" s="266">
        <f t="shared" si="1369"/>
        <v>758375.8591770744</v>
      </c>
      <c r="O6243" s="159"/>
      <c r="P6243" s="265">
        <f t="shared" si="1370"/>
        <v>268715.16361075046</v>
      </c>
      <c r="Q6243" s="265">
        <f t="shared" si="1371"/>
        <v>467673.92963335791</v>
      </c>
      <c r="R6243" s="266">
        <f t="shared" si="1372"/>
        <v>736389.09324410837</v>
      </c>
    </row>
    <row r="6244" spans="1:18" x14ac:dyDescent="0.3">
      <c r="A6244" s="82">
        <v>6213</v>
      </c>
      <c r="B6244" s="94">
        <f t="shared" si="1361"/>
        <v>5.972100733434816E-52</v>
      </c>
      <c r="C6244" s="179">
        <f t="shared" si="1362"/>
        <v>5.9586287027147098E-52</v>
      </c>
      <c r="D6244" s="166">
        <f t="shared" si="1363"/>
        <v>2.2558277767625785E-3</v>
      </c>
      <c r="E6244" s="167">
        <f t="shared" si="1373"/>
        <v>24.291375447755232</v>
      </c>
      <c r="F6244" s="168">
        <f t="shared" si="1374"/>
        <v>14.017713804802712</v>
      </c>
      <c r="G6244" s="168">
        <f t="shared" si="1364"/>
        <v>487143.91523220163</v>
      </c>
      <c r="H6244" s="168">
        <f t="shared" si="1365"/>
        <v>271310.33852408634</v>
      </c>
      <c r="I6244" s="169">
        <f t="shared" si="1366"/>
        <v>758454.25375628797</v>
      </c>
      <c r="J6244" s="169">
        <f t="shared" si="1368"/>
        <v>701081.94302866852</v>
      </c>
      <c r="K6244" s="95"/>
      <c r="L6244" s="265">
        <f t="shared" si="1367"/>
        <v>290730.42508532736</v>
      </c>
      <c r="M6244" s="265">
        <f>$G6244*NonHospFrac+theModel!$H6244*NonHospFrac</f>
        <v>467723.82867096062</v>
      </c>
      <c r="N6244" s="266">
        <f t="shared" si="1369"/>
        <v>758454.25375628797</v>
      </c>
      <c r="O6244" s="159"/>
      <c r="P6244" s="265">
        <f t="shared" si="1370"/>
        <v>268738.49056408391</v>
      </c>
      <c r="Q6244" s="265">
        <f t="shared" si="1371"/>
        <v>467722.27402928582</v>
      </c>
      <c r="R6244" s="266">
        <f t="shared" si="1372"/>
        <v>736460.76459336979</v>
      </c>
    </row>
    <row r="6245" spans="1:18" x14ac:dyDescent="0.3">
      <c r="A6245" s="82">
        <v>6214</v>
      </c>
      <c r="B6245" s="94">
        <f t="shared" si="1361"/>
        <v>5.8605391489611299E-52</v>
      </c>
      <c r="C6245" s="179">
        <f t="shared" si="1362"/>
        <v>5.8473187819620986E-52</v>
      </c>
      <c r="D6245" s="166">
        <f t="shared" si="1363"/>
        <v>2.2558277767625785E-3</v>
      </c>
      <c r="E6245" s="167">
        <f t="shared" si="1373"/>
        <v>24.291375447755232</v>
      </c>
      <c r="F6245" s="168">
        <f t="shared" si="1374"/>
        <v>14.019969632579475</v>
      </c>
      <c r="G6245" s="168">
        <f t="shared" si="1364"/>
        <v>487222.30981141503</v>
      </c>
      <c r="H6245" s="168">
        <f t="shared" si="1365"/>
        <v>271310.33852408634</v>
      </c>
      <c r="I6245" s="169">
        <f t="shared" si="1366"/>
        <v>758532.64833550132</v>
      </c>
      <c r="J6245" s="169">
        <f t="shared" si="1368"/>
        <v>701142.79564084194</v>
      </c>
      <c r="K6245" s="95"/>
      <c r="L6245" s="265">
        <f t="shared" si="1367"/>
        <v>290760.47526861291</v>
      </c>
      <c r="M6245" s="265">
        <f>$G6245*NonHospFrac+theModel!$H6245*NonHospFrac</f>
        <v>467772.17306688841</v>
      </c>
      <c r="N6245" s="266">
        <f t="shared" si="1369"/>
        <v>758532.64833550132</v>
      </c>
      <c r="O6245" s="159"/>
      <c r="P6245" s="265">
        <f t="shared" si="1370"/>
        <v>268761.81656656478</v>
      </c>
      <c r="Q6245" s="265">
        <f t="shared" si="1371"/>
        <v>467770.61842521362</v>
      </c>
      <c r="R6245" s="266">
        <f t="shared" si="1372"/>
        <v>736532.43499177834</v>
      </c>
    </row>
    <row r="6246" spans="1:18" x14ac:dyDescent="0.3">
      <c r="A6246" s="82">
        <v>6215</v>
      </c>
      <c r="B6246" s="94">
        <f t="shared" si="1361"/>
        <v>5.7510615861218373E-52</v>
      </c>
      <c r="C6246" s="179">
        <f t="shared" si="1362"/>
        <v>5.7380881816499914E-52</v>
      </c>
      <c r="D6246" s="166">
        <f t="shared" si="1363"/>
        <v>2.2558277767625785E-3</v>
      </c>
      <c r="E6246" s="167">
        <f t="shared" si="1373"/>
        <v>24.291375447755232</v>
      </c>
      <c r="F6246" s="168">
        <f t="shared" si="1374"/>
        <v>14.022225460356237</v>
      </c>
      <c r="G6246" s="168">
        <f t="shared" si="1364"/>
        <v>487300.70439062838</v>
      </c>
      <c r="H6246" s="168">
        <f t="shared" si="1365"/>
        <v>271310.33852408634</v>
      </c>
      <c r="I6246" s="169">
        <f t="shared" si="1366"/>
        <v>758611.04291471466</v>
      </c>
      <c r="J6246" s="169">
        <f t="shared" si="1368"/>
        <v>701203.64577254304</v>
      </c>
      <c r="K6246" s="95"/>
      <c r="L6246" s="265">
        <f t="shared" si="1367"/>
        <v>290790.52545189846</v>
      </c>
      <c r="M6246" s="265">
        <f>$G6246*NonHospFrac+theModel!$H6246*NonHospFrac</f>
        <v>467820.51746281621</v>
      </c>
      <c r="N6246" s="266">
        <f t="shared" si="1369"/>
        <v>758611.04291471466</v>
      </c>
      <c r="O6246" s="159"/>
      <c r="P6246" s="265">
        <f t="shared" si="1370"/>
        <v>268785.14161823184</v>
      </c>
      <c r="Q6246" s="265">
        <f t="shared" si="1371"/>
        <v>467818.96282114141</v>
      </c>
      <c r="R6246" s="266">
        <f t="shared" si="1372"/>
        <v>736604.10443937324</v>
      </c>
    </row>
    <row r="6247" spans="1:18" x14ac:dyDescent="0.3">
      <c r="A6247" s="82">
        <v>6216</v>
      </c>
      <c r="B6247" s="94">
        <f t="shared" si="1361"/>
        <v>5.6436291144353644E-52</v>
      </c>
      <c r="C6247" s="179">
        <f t="shared" si="1362"/>
        <v>5.6308980591172748E-52</v>
      </c>
      <c r="D6247" s="166">
        <f t="shared" si="1363"/>
        <v>2.2558277767625785E-3</v>
      </c>
      <c r="E6247" s="167">
        <f t="shared" si="1373"/>
        <v>24.291375447755232</v>
      </c>
      <c r="F6247" s="168">
        <f t="shared" si="1374"/>
        <v>14.024481288133</v>
      </c>
      <c r="G6247" s="168">
        <f t="shared" si="1364"/>
        <v>487379.09896984178</v>
      </c>
      <c r="H6247" s="168">
        <f t="shared" si="1365"/>
        <v>271310.33852408634</v>
      </c>
      <c r="I6247" s="169">
        <f t="shared" si="1366"/>
        <v>758689.43749392813</v>
      </c>
      <c r="J6247" s="169">
        <f t="shared" si="1368"/>
        <v>701264.49342387309</v>
      </c>
      <c r="K6247" s="95"/>
      <c r="L6247" s="265">
        <f t="shared" si="1367"/>
        <v>290820.57563518407</v>
      </c>
      <c r="M6247" s="265">
        <f>$G6247*NonHospFrac+theModel!$H6247*NonHospFrac</f>
        <v>467868.86185874406</v>
      </c>
      <c r="N6247" s="266">
        <f t="shared" si="1369"/>
        <v>758689.43749392813</v>
      </c>
      <c r="O6247" s="159"/>
      <c r="P6247" s="265">
        <f t="shared" si="1370"/>
        <v>268808.46571912395</v>
      </c>
      <c r="Q6247" s="265">
        <f t="shared" si="1371"/>
        <v>467867.30721706926</v>
      </c>
      <c r="R6247" s="266">
        <f t="shared" si="1372"/>
        <v>736675.77293619327</v>
      </c>
    </row>
    <row r="6248" spans="1:18" x14ac:dyDescent="0.3">
      <c r="A6248" s="82">
        <v>6217</v>
      </c>
      <c r="B6248" s="94">
        <f t="shared" si="1361"/>
        <v>5.5382035306600589E-52</v>
      </c>
      <c r="C6248" s="179">
        <f t="shared" si="1362"/>
        <v>5.5257102973022312E-52</v>
      </c>
      <c r="D6248" s="166">
        <f t="shared" si="1363"/>
        <v>2.2558277767625785E-3</v>
      </c>
      <c r="E6248" s="167">
        <f t="shared" si="1373"/>
        <v>24.291375447755232</v>
      </c>
      <c r="F6248" s="168">
        <f t="shared" si="1374"/>
        <v>14.026737115909762</v>
      </c>
      <c r="G6248" s="168">
        <f t="shared" si="1364"/>
        <v>487457.4935490553</v>
      </c>
      <c r="H6248" s="168">
        <f t="shared" si="1365"/>
        <v>271310.33852408634</v>
      </c>
      <c r="I6248" s="169">
        <f t="shared" si="1366"/>
        <v>758767.83207314159</v>
      </c>
      <c r="J6248" s="169">
        <f t="shared" si="1368"/>
        <v>701325.33859493316</v>
      </c>
      <c r="K6248" s="95"/>
      <c r="L6248" s="265">
        <f t="shared" si="1367"/>
        <v>290850.62581846968</v>
      </c>
      <c r="M6248" s="265">
        <f>$G6248*NonHospFrac+theModel!$H6248*NonHospFrac</f>
        <v>467917.20625467197</v>
      </c>
      <c r="N6248" s="266">
        <f t="shared" si="1369"/>
        <v>758767.83207314159</v>
      </c>
      <c r="O6248" s="159"/>
      <c r="P6248" s="265">
        <f t="shared" si="1370"/>
        <v>268831.78886927979</v>
      </c>
      <c r="Q6248" s="265">
        <f t="shared" si="1371"/>
        <v>467915.65161299717</v>
      </c>
      <c r="R6248" s="266">
        <f t="shared" si="1372"/>
        <v>736747.44048227696</v>
      </c>
    </row>
    <row r="6249" spans="1:18" x14ac:dyDescent="0.3">
      <c r="A6249" s="82">
        <v>6218</v>
      </c>
      <c r="B6249" s="94">
        <f t="shared" si="1361"/>
        <v>5.4347473452077334E-52</v>
      </c>
      <c r="C6249" s="179">
        <f t="shared" si="1362"/>
        <v>5.4224874911867272E-52</v>
      </c>
      <c r="D6249" s="166">
        <f t="shared" si="1363"/>
        <v>2.2558277767625785E-3</v>
      </c>
      <c r="E6249" s="167">
        <f t="shared" si="1373"/>
        <v>24.291375447755232</v>
      </c>
      <c r="F6249" s="168">
        <f t="shared" si="1374"/>
        <v>14.028992943686525</v>
      </c>
      <c r="G6249" s="168">
        <f t="shared" si="1364"/>
        <v>487535.88812826871</v>
      </c>
      <c r="H6249" s="168">
        <f t="shared" si="1365"/>
        <v>271310.33852408634</v>
      </c>
      <c r="I6249" s="169">
        <f t="shared" si="1366"/>
        <v>758846.22665235505</v>
      </c>
      <c r="J6249" s="169">
        <f t="shared" si="1368"/>
        <v>701386.18128582428</v>
      </c>
      <c r="K6249" s="95"/>
      <c r="L6249" s="265">
        <f t="shared" si="1367"/>
        <v>290880.67600175523</v>
      </c>
      <c r="M6249" s="265">
        <f>$G6249*NonHospFrac+theModel!$H6249*NonHospFrac</f>
        <v>467965.55065059982</v>
      </c>
      <c r="N6249" s="266">
        <f t="shared" si="1369"/>
        <v>758846.22665235505</v>
      </c>
      <c r="O6249" s="159"/>
      <c r="P6249" s="265">
        <f t="shared" si="1370"/>
        <v>268855.11106873804</v>
      </c>
      <c r="Q6249" s="265">
        <f t="shared" si="1371"/>
        <v>467963.99600892502</v>
      </c>
      <c r="R6249" s="266">
        <f t="shared" si="1372"/>
        <v>736819.10707766307</v>
      </c>
    </row>
    <row r="6250" spans="1:18" x14ac:dyDescent="0.3">
      <c r="A6250" s="82">
        <v>6219</v>
      </c>
      <c r="B6250" s="94">
        <f t="shared" si="1361"/>
        <v>5.3332237688135499E-52</v>
      </c>
      <c r="C6250" s="179">
        <f t="shared" si="1362"/>
        <v>5.3211929344961696E-52</v>
      </c>
      <c r="D6250" s="166">
        <f t="shared" si="1363"/>
        <v>2.2558277767625785E-3</v>
      </c>
      <c r="E6250" s="167">
        <f t="shared" si="1373"/>
        <v>24.291375447755232</v>
      </c>
      <c r="F6250" s="168">
        <f t="shared" si="1374"/>
        <v>14.031248771463288</v>
      </c>
      <c r="G6250" s="168">
        <f t="shared" si="1364"/>
        <v>487614.28270748217</v>
      </c>
      <c r="H6250" s="168">
        <f t="shared" si="1365"/>
        <v>271310.33852408634</v>
      </c>
      <c r="I6250" s="169">
        <f t="shared" si="1366"/>
        <v>758924.62123156851</v>
      </c>
      <c r="J6250" s="169">
        <f t="shared" si="1368"/>
        <v>701447.0214966475</v>
      </c>
      <c r="K6250" s="95"/>
      <c r="L6250" s="265">
        <f t="shared" si="1367"/>
        <v>290910.72618504078</v>
      </c>
      <c r="M6250" s="265">
        <f>$G6250*NonHospFrac+theModel!$H6250*NonHospFrac</f>
        <v>468013.89504652767</v>
      </c>
      <c r="N6250" s="266">
        <f t="shared" si="1369"/>
        <v>758924.62123156851</v>
      </c>
      <c r="O6250" s="159"/>
      <c r="P6250" s="265">
        <f t="shared" si="1370"/>
        <v>268878.43231753755</v>
      </c>
      <c r="Q6250" s="265">
        <f t="shared" si="1371"/>
        <v>468012.34040485288</v>
      </c>
      <c r="R6250" s="266">
        <f t="shared" si="1372"/>
        <v>736890.77272239048</v>
      </c>
    </row>
    <row r="6251" spans="1:18" x14ac:dyDescent="0.3">
      <c r="A6251" s="82">
        <v>6220</v>
      </c>
      <c r="B6251" s="94">
        <f t="shared" si="1361"/>
        <v>5.2335966994524208E-52</v>
      </c>
      <c r="C6251" s="179">
        <f t="shared" si="1362"/>
        <v>5.2217906066454227E-52</v>
      </c>
      <c r="D6251" s="166">
        <f t="shared" si="1363"/>
        <v>2.2558277767625785E-3</v>
      </c>
      <c r="E6251" s="167">
        <f t="shared" si="1373"/>
        <v>24.291375447755232</v>
      </c>
      <c r="F6251" s="168">
        <f t="shared" si="1374"/>
        <v>14.03350459924005</v>
      </c>
      <c r="G6251" s="168">
        <f t="shared" si="1364"/>
        <v>487692.67728669551</v>
      </c>
      <c r="H6251" s="168">
        <f t="shared" si="1365"/>
        <v>271310.33852408634</v>
      </c>
      <c r="I6251" s="169">
        <f t="shared" si="1366"/>
        <v>759003.01581078186</v>
      </c>
      <c r="J6251" s="169">
        <f t="shared" si="1368"/>
        <v>701507.85922750388</v>
      </c>
      <c r="K6251" s="95"/>
      <c r="L6251" s="265">
        <f t="shared" si="1367"/>
        <v>290940.77636832639</v>
      </c>
      <c r="M6251" s="265">
        <f>$G6251*NonHospFrac+theModel!$H6251*NonHospFrac</f>
        <v>468062.23944245547</v>
      </c>
      <c r="N6251" s="266">
        <f t="shared" si="1369"/>
        <v>759003.01581078186</v>
      </c>
      <c r="O6251" s="159"/>
      <c r="P6251" s="265">
        <f t="shared" si="1370"/>
        <v>268901.75261571707</v>
      </c>
      <c r="Q6251" s="265">
        <f t="shared" si="1371"/>
        <v>468060.68480078067</v>
      </c>
      <c r="R6251" s="266">
        <f t="shared" si="1372"/>
        <v>736962.43741649773</v>
      </c>
    </row>
    <row r="6252" spans="1:18" x14ac:dyDescent="0.3">
      <c r="A6252" s="82">
        <v>6221</v>
      </c>
      <c r="B6252" s="94">
        <f t="shared" si="1361"/>
        <v>5.1358307095022674E-52</v>
      </c>
      <c r="C6252" s="179">
        <f t="shared" si="1362"/>
        <v>5.1242451599310222E-52</v>
      </c>
      <c r="D6252" s="166">
        <f t="shared" si="1363"/>
        <v>2.2558277767625785E-3</v>
      </c>
      <c r="E6252" s="167">
        <f t="shared" si="1373"/>
        <v>24.291375447755232</v>
      </c>
      <c r="F6252" s="168">
        <f t="shared" si="1374"/>
        <v>14.035760427016813</v>
      </c>
      <c r="G6252" s="168">
        <f t="shared" si="1364"/>
        <v>487771.07186590898</v>
      </c>
      <c r="H6252" s="168">
        <f t="shared" si="1365"/>
        <v>271310.33852408634</v>
      </c>
      <c r="I6252" s="169">
        <f t="shared" si="1366"/>
        <v>759081.41038999532</v>
      </c>
      <c r="J6252" s="169">
        <f t="shared" si="1368"/>
        <v>701568.6944784947</v>
      </c>
      <c r="K6252" s="95"/>
      <c r="L6252" s="265">
        <f t="shared" si="1367"/>
        <v>290970.826551612</v>
      </c>
      <c r="M6252" s="265">
        <f>$G6252*NonHospFrac+theModel!$H6252*NonHospFrac</f>
        <v>468110.58383838332</v>
      </c>
      <c r="N6252" s="266">
        <f t="shared" si="1369"/>
        <v>759081.41038999532</v>
      </c>
      <c r="O6252" s="159"/>
      <c r="P6252" s="265">
        <f t="shared" si="1370"/>
        <v>268925.07196331531</v>
      </c>
      <c r="Q6252" s="265">
        <f t="shared" si="1371"/>
        <v>468109.02919670852</v>
      </c>
      <c r="R6252" s="266">
        <f t="shared" si="1372"/>
        <v>737034.10116002383</v>
      </c>
    </row>
    <row r="6253" spans="1:18" x14ac:dyDescent="0.3">
      <c r="A6253" s="82">
        <v>6222</v>
      </c>
      <c r="B6253" s="94">
        <f t="shared" si="1361"/>
        <v>5.0398910331446722E-52</v>
      </c>
      <c r="C6253" s="179">
        <f t="shared" si="1362"/>
        <v>5.0285219069602481E-52</v>
      </c>
      <c r="D6253" s="166">
        <f t="shared" si="1363"/>
        <v>2.2558277767625785E-3</v>
      </c>
      <c r="E6253" s="167">
        <f t="shared" si="1373"/>
        <v>24.291375447755232</v>
      </c>
      <c r="F6253" s="168">
        <f t="shared" si="1374"/>
        <v>14.038016254793575</v>
      </c>
      <c r="G6253" s="168">
        <f t="shared" si="1364"/>
        <v>487849.46644512244</v>
      </c>
      <c r="H6253" s="168">
        <f t="shared" si="1365"/>
        <v>271310.33852408634</v>
      </c>
      <c r="I6253" s="169">
        <f t="shared" si="1366"/>
        <v>759159.80496920878</v>
      </c>
      <c r="J6253" s="169">
        <f t="shared" si="1368"/>
        <v>701629.52724972088</v>
      </c>
      <c r="K6253" s="95"/>
      <c r="L6253" s="265">
        <f t="shared" si="1367"/>
        <v>291000.87673489755</v>
      </c>
      <c r="M6253" s="265">
        <f>$G6253*NonHospFrac+theModel!$H6253*NonHospFrac</f>
        <v>468158.92823431117</v>
      </c>
      <c r="N6253" s="266">
        <f t="shared" si="1369"/>
        <v>759159.80496920878</v>
      </c>
      <c r="O6253" s="159"/>
      <c r="P6253" s="265">
        <f t="shared" si="1370"/>
        <v>268948.39036037104</v>
      </c>
      <c r="Q6253" s="265">
        <f t="shared" si="1371"/>
        <v>468157.37359263637</v>
      </c>
      <c r="R6253" s="266">
        <f t="shared" si="1372"/>
        <v>737105.76395300741</v>
      </c>
    </row>
    <row r="6254" spans="1:18" x14ac:dyDescent="0.3">
      <c r="A6254" s="82">
        <v>6223</v>
      </c>
      <c r="B6254" s="94">
        <f t="shared" si="1361"/>
        <v>4.9457435540032544E-52</v>
      </c>
      <c r="C6254" s="179">
        <f t="shared" si="1362"/>
        <v>4.9345868083173896E-52</v>
      </c>
      <c r="D6254" s="166">
        <f t="shared" si="1363"/>
        <v>2.2558277767625785E-3</v>
      </c>
      <c r="E6254" s="167">
        <f t="shared" si="1373"/>
        <v>24.291375447755232</v>
      </c>
      <c r="F6254" s="168">
        <f t="shared" si="1374"/>
        <v>14.040272082570338</v>
      </c>
      <c r="G6254" s="168">
        <f t="shared" si="1364"/>
        <v>487927.86102433584</v>
      </c>
      <c r="H6254" s="168">
        <f t="shared" si="1365"/>
        <v>271310.33852408634</v>
      </c>
      <c r="I6254" s="169">
        <f t="shared" si="1366"/>
        <v>759238.19954842213</v>
      </c>
      <c r="J6254" s="169">
        <f t="shared" si="1368"/>
        <v>701690.35754128348</v>
      </c>
      <c r="K6254" s="95"/>
      <c r="L6254" s="265">
        <f t="shared" si="1367"/>
        <v>291030.9269181831</v>
      </c>
      <c r="M6254" s="265">
        <f>$G6254*NonHospFrac+theModel!$H6254*NonHospFrac</f>
        <v>468207.27263023902</v>
      </c>
      <c r="N6254" s="266">
        <f t="shared" si="1369"/>
        <v>759238.19954842213</v>
      </c>
      <c r="O6254" s="159"/>
      <c r="P6254" s="265">
        <f t="shared" si="1370"/>
        <v>268971.70780692296</v>
      </c>
      <c r="Q6254" s="265">
        <f t="shared" si="1371"/>
        <v>468205.71798856423</v>
      </c>
      <c r="R6254" s="266">
        <f t="shared" si="1372"/>
        <v>737177.42579548713</v>
      </c>
    </row>
    <row r="6255" spans="1:18" x14ac:dyDescent="0.3">
      <c r="A6255" s="82">
        <v>6224</v>
      </c>
      <c r="B6255" s="94">
        <f t="shared" si="1361"/>
        <v>4.8533547930107102E-52</v>
      </c>
      <c r="C6255" s="179">
        <f t="shared" si="1362"/>
        <v>4.8424064604581527E-52</v>
      </c>
      <c r="D6255" s="166">
        <f t="shared" si="1363"/>
        <v>2.2558277767625785E-3</v>
      </c>
      <c r="E6255" s="167">
        <f t="shared" si="1373"/>
        <v>24.291375447755232</v>
      </c>
      <c r="F6255" s="168">
        <f t="shared" si="1374"/>
        <v>14.042527910347101</v>
      </c>
      <c r="G6255" s="168">
        <f t="shared" si="1364"/>
        <v>488006.25560354919</v>
      </c>
      <c r="H6255" s="168">
        <f t="shared" si="1365"/>
        <v>271310.33852408634</v>
      </c>
      <c r="I6255" s="169">
        <f t="shared" si="1366"/>
        <v>759316.59412763547</v>
      </c>
      <c r="J6255" s="169">
        <f t="shared" si="1368"/>
        <v>701751.18535328365</v>
      </c>
      <c r="K6255" s="95"/>
      <c r="L6255" s="265">
        <f t="shared" si="1367"/>
        <v>291060.97710146871</v>
      </c>
      <c r="M6255" s="265">
        <f>$G6255*NonHospFrac+theModel!$H6255*NonHospFrac</f>
        <v>468255.61702616682</v>
      </c>
      <c r="N6255" s="266">
        <f t="shared" si="1369"/>
        <v>759316.59412763547</v>
      </c>
      <c r="O6255" s="159"/>
      <c r="P6255" s="265">
        <f t="shared" si="1370"/>
        <v>268995.02430300991</v>
      </c>
      <c r="Q6255" s="265">
        <f t="shared" si="1371"/>
        <v>468254.06238449202</v>
      </c>
      <c r="R6255" s="266">
        <f t="shared" si="1372"/>
        <v>737249.08668750199</v>
      </c>
    </row>
    <row r="6256" spans="1:18" x14ac:dyDescent="0.3">
      <c r="A6256" s="82">
        <v>6225</v>
      </c>
      <c r="B6256" s="94">
        <f t="shared" si="1361"/>
        <v>4.7626918965043719E-52</v>
      </c>
      <c r="C6256" s="179">
        <f t="shared" si="1362"/>
        <v>4.751948083832075E-52</v>
      </c>
      <c r="D6256" s="166">
        <f t="shared" si="1363"/>
        <v>2.2558277767625785E-3</v>
      </c>
      <c r="E6256" s="167">
        <f t="shared" si="1373"/>
        <v>24.291375447755232</v>
      </c>
      <c r="F6256" s="168">
        <f t="shared" si="1374"/>
        <v>14.044783738123863</v>
      </c>
      <c r="G6256" s="168">
        <f t="shared" si="1364"/>
        <v>488084.65018276259</v>
      </c>
      <c r="H6256" s="168">
        <f t="shared" si="1365"/>
        <v>271310.33852408634</v>
      </c>
      <c r="I6256" s="169">
        <f t="shared" si="1366"/>
        <v>759394.98870684893</v>
      </c>
      <c r="J6256" s="169">
        <f t="shared" si="1368"/>
        <v>701812.01068582246</v>
      </c>
      <c r="K6256" s="95"/>
      <c r="L6256" s="265">
        <f t="shared" si="1367"/>
        <v>291091.02728475427</v>
      </c>
      <c r="M6256" s="265">
        <f>$G6256*NonHospFrac+theModel!$H6256*NonHospFrac</f>
        <v>468303.96142209467</v>
      </c>
      <c r="N6256" s="266">
        <f t="shared" si="1369"/>
        <v>759394.98870684893</v>
      </c>
      <c r="O6256" s="159"/>
      <c r="P6256" s="265">
        <f t="shared" si="1370"/>
        <v>269018.33984867053</v>
      </c>
      <c r="Q6256" s="265">
        <f t="shared" si="1371"/>
        <v>468302.40678041987</v>
      </c>
      <c r="R6256" s="266">
        <f t="shared" si="1372"/>
        <v>737320.7466290904</v>
      </c>
    </row>
    <row r="6257" spans="1:18" x14ac:dyDescent="0.3">
      <c r="A6257" s="82">
        <v>6226</v>
      </c>
      <c r="B6257" s="94">
        <f t="shared" si="1361"/>
        <v>4.6737226245430091E-52</v>
      </c>
      <c r="C6257" s="179">
        <f t="shared" si="1362"/>
        <v>4.6631795112256814E-52</v>
      </c>
      <c r="D6257" s="166">
        <f t="shared" si="1363"/>
        <v>2.2558277767625785E-3</v>
      </c>
      <c r="E6257" s="167">
        <f t="shared" si="1373"/>
        <v>24.291375447755232</v>
      </c>
      <c r="F6257" s="168">
        <f t="shared" si="1374"/>
        <v>14.047039565900626</v>
      </c>
      <c r="G6257" s="168">
        <f t="shared" si="1364"/>
        <v>488163.04476197611</v>
      </c>
      <c r="H6257" s="168">
        <f t="shared" si="1365"/>
        <v>271310.33852408634</v>
      </c>
      <c r="I6257" s="169">
        <f t="shared" si="1366"/>
        <v>759473.3832860624</v>
      </c>
      <c r="J6257" s="169">
        <f t="shared" si="1368"/>
        <v>701872.83353900106</v>
      </c>
      <c r="K6257" s="95"/>
      <c r="L6257" s="265">
        <f t="shared" si="1367"/>
        <v>291121.07746803988</v>
      </c>
      <c r="M6257" s="265">
        <f>$G6257*NonHospFrac+theModel!$H6257*NonHospFrac</f>
        <v>468352.30581802258</v>
      </c>
      <c r="N6257" s="266">
        <f t="shared" si="1369"/>
        <v>759473.3832860624</v>
      </c>
      <c r="O6257" s="159"/>
      <c r="P6257" s="265">
        <f t="shared" si="1370"/>
        <v>269041.65444394364</v>
      </c>
      <c r="Q6257" s="265">
        <f t="shared" si="1371"/>
        <v>468350.75117634778</v>
      </c>
      <c r="R6257" s="266">
        <f t="shared" si="1372"/>
        <v>737392.40562029136</v>
      </c>
    </row>
    <row r="6258" spans="1:18" x14ac:dyDescent="0.3">
      <c r="A6258" s="82">
        <v>6227</v>
      </c>
      <c r="B6258" s="94">
        <f t="shared" si="1361"/>
        <v>4.5864153394423005E-52</v>
      </c>
      <c r="C6258" s="179">
        <f t="shared" si="1362"/>
        <v>4.5760691763238169E-52</v>
      </c>
      <c r="D6258" s="166">
        <f t="shared" si="1363"/>
        <v>2.2558277767625785E-3</v>
      </c>
      <c r="E6258" s="167">
        <f t="shared" si="1373"/>
        <v>24.291375447755232</v>
      </c>
      <c r="F6258" s="168">
        <f t="shared" si="1374"/>
        <v>14.049295393677388</v>
      </c>
      <c r="G6258" s="168">
        <f t="shared" si="1364"/>
        <v>488241.43934118951</v>
      </c>
      <c r="H6258" s="168">
        <f t="shared" si="1365"/>
        <v>271310.33852408634</v>
      </c>
      <c r="I6258" s="169">
        <f t="shared" si="1366"/>
        <v>759551.77786527586</v>
      </c>
      <c r="J6258" s="169">
        <f t="shared" si="1368"/>
        <v>701933.65391292039</v>
      </c>
      <c r="K6258" s="95"/>
      <c r="L6258" s="265">
        <f t="shared" si="1367"/>
        <v>291151.12765132543</v>
      </c>
      <c r="M6258" s="265">
        <f>$G6258*NonHospFrac+theModel!$H6258*NonHospFrac</f>
        <v>468400.65021395037</v>
      </c>
      <c r="N6258" s="266">
        <f t="shared" si="1369"/>
        <v>759551.77786527574</v>
      </c>
      <c r="O6258" s="159"/>
      <c r="P6258" s="265">
        <f t="shared" si="1370"/>
        <v>269064.9680888679</v>
      </c>
      <c r="Q6258" s="265">
        <f t="shared" si="1371"/>
        <v>468399.09557227558</v>
      </c>
      <c r="R6258" s="266">
        <f t="shared" si="1372"/>
        <v>737464.06366114342</v>
      </c>
    </row>
    <row r="6259" spans="1:18" x14ac:dyDescent="0.3">
      <c r="A6259" s="82">
        <v>6228</v>
      </c>
      <c r="B6259" s="94">
        <f t="shared" si="1361"/>
        <v>4.5007389945243978E-52</v>
      </c>
      <c r="C6259" s="179">
        <f t="shared" si="1362"/>
        <v>4.4905861024845914E-52</v>
      </c>
      <c r="D6259" s="166">
        <f t="shared" si="1363"/>
        <v>2.2558277767625785E-3</v>
      </c>
      <c r="E6259" s="167">
        <f t="shared" si="1373"/>
        <v>24.291375447755232</v>
      </c>
      <c r="F6259" s="168">
        <f t="shared" si="1374"/>
        <v>14.051551221454151</v>
      </c>
      <c r="G6259" s="168">
        <f t="shared" si="1364"/>
        <v>488319.83392040286</v>
      </c>
      <c r="H6259" s="168">
        <f t="shared" si="1365"/>
        <v>271310.33852408634</v>
      </c>
      <c r="I6259" s="169">
        <f t="shared" si="1366"/>
        <v>759630.1724444892</v>
      </c>
      <c r="J6259" s="169">
        <f t="shared" si="1368"/>
        <v>701994.47180768149</v>
      </c>
      <c r="K6259" s="95"/>
      <c r="L6259" s="265">
        <f t="shared" si="1367"/>
        <v>291181.17783461098</v>
      </c>
      <c r="M6259" s="265">
        <f>$G6259*NonHospFrac+theModel!$H6259*NonHospFrac</f>
        <v>468448.99460987817</v>
      </c>
      <c r="N6259" s="266">
        <f t="shared" si="1369"/>
        <v>759630.17244448909</v>
      </c>
      <c r="O6259" s="159"/>
      <c r="P6259" s="265">
        <f t="shared" si="1370"/>
        <v>269088.28078348213</v>
      </c>
      <c r="Q6259" s="265">
        <f t="shared" si="1371"/>
        <v>468447.43996820337</v>
      </c>
      <c r="R6259" s="266">
        <f t="shared" si="1372"/>
        <v>737535.72075168556</v>
      </c>
    </row>
    <row r="6260" spans="1:18" x14ac:dyDescent="0.3">
      <c r="A6260" s="82">
        <v>6229</v>
      </c>
      <c r="B6260" s="94">
        <f t="shared" si="1361"/>
        <v>4.4166631230776542E-52</v>
      </c>
      <c r="C6260" s="179">
        <f t="shared" si="1362"/>
        <v>4.4066998917240126E-52</v>
      </c>
      <c r="D6260" s="166">
        <f t="shared" si="1363"/>
        <v>2.2558277767625785E-3</v>
      </c>
      <c r="E6260" s="167">
        <f t="shared" si="1373"/>
        <v>24.291375447755232</v>
      </c>
      <c r="F6260" s="168">
        <f t="shared" si="1374"/>
        <v>14.053807049230914</v>
      </c>
      <c r="G6260" s="168">
        <f t="shared" si="1364"/>
        <v>488398.22849961626</v>
      </c>
      <c r="H6260" s="168">
        <f t="shared" si="1365"/>
        <v>271310.33852408634</v>
      </c>
      <c r="I6260" s="169">
        <f t="shared" si="1366"/>
        <v>759708.56702370266</v>
      </c>
      <c r="J6260" s="169">
        <f t="shared" si="1368"/>
        <v>702055.28722338553</v>
      </c>
      <c r="K6260" s="95"/>
      <c r="L6260" s="265">
        <f t="shared" si="1367"/>
        <v>291211.22801789653</v>
      </c>
      <c r="M6260" s="265">
        <f>$G6260*NonHospFrac+theModel!$H6260*NonHospFrac</f>
        <v>468497.33900580602</v>
      </c>
      <c r="N6260" s="266">
        <f t="shared" si="1369"/>
        <v>759708.56702370255</v>
      </c>
      <c r="O6260" s="159"/>
      <c r="P6260" s="265">
        <f t="shared" si="1370"/>
        <v>269111.59252782504</v>
      </c>
      <c r="Q6260" s="265">
        <f t="shared" si="1371"/>
        <v>468495.78436413122</v>
      </c>
      <c r="R6260" s="266">
        <f t="shared" si="1372"/>
        <v>737607.3768919562</v>
      </c>
    </row>
    <row r="6261" spans="1:18" x14ac:dyDescent="0.3">
      <c r="A6261" s="82">
        <v>6230</v>
      </c>
      <c r="B6261" s="94">
        <f t="shared" si="1361"/>
        <v>4.3341578275225867E-52</v>
      </c>
      <c r="C6261" s="179">
        <f t="shared" si="1362"/>
        <v>4.3243807139063884E-52</v>
      </c>
      <c r="D6261" s="166">
        <f t="shared" si="1363"/>
        <v>2.2558277767625785E-3</v>
      </c>
      <c r="E6261" s="167">
        <f t="shared" si="1373"/>
        <v>24.291375447755232</v>
      </c>
      <c r="F6261" s="168">
        <f t="shared" si="1374"/>
        <v>14.056062877007676</v>
      </c>
      <c r="G6261" s="168">
        <f t="shared" si="1364"/>
        <v>488476.62307882978</v>
      </c>
      <c r="H6261" s="168">
        <f t="shared" si="1365"/>
        <v>271310.33852408634</v>
      </c>
      <c r="I6261" s="169">
        <f t="shared" si="1366"/>
        <v>759786.96160291613</v>
      </c>
      <c r="J6261" s="169">
        <f t="shared" si="1368"/>
        <v>702116.10016013344</v>
      </c>
      <c r="K6261" s="95"/>
      <c r="L6261" s="265">
        <f t="shared" si="1367"/>
        <v>291241.27820118214</v>
      </c>
      <c r="M6261" s="265">
        <f>$G6261*NonHospFrac+theModel!$H6261*NonHospFrac</f>
        <v>468545.68340173393</v>
      </c>
      <c r="N6261" s="266">
        <f t="shared" si="1369"/>
        <v>759786.96160291601</v>
      </c>
      <c r="O6261" s="159"/>
      <c r="P6261" s="265">
        <f t="shared" si="1370"/>
        <v>269134.90332193539</v>
      </c>
      <c r="Q6261" s="265">
        <f t="shared" si="1371"/>
        <v>468544.12876005913</v>
      </c>
      <c r="R6261" s="266">
        <f t="shared" si="1372"/>
        <v>737679.03208199446</v>
      </c>
    </row>
    <row r="6262" spans="1:18" x14ac:dyDescent="0.3">
      <c r="A6262" s="82">
        <v>6231</v>
      </c>
      <c r="B6262" s="94">
        <f t="shared" si="1361"/>
        <v>4.2531937687802296E-52</v>
      </c>
      <c r="C6262" s="179">
        <f t="shared" si="1362"/>
        <v>4.2435992961366619E-52</v>
      </c>
      <c r="D6262" s="166">
        <f t="shared" si="1363"/>
        <v>2.2558277767625785E-3</v>
      </c>
      <c r="E6262" s="167">
        <f t="shared" si="1373"/>
        <v>24.291375447755232</v>
      </c>
      <c r="F6262" s="168">
        <f t="shared" si="1374"/>
        <v>14.058318704784439</v>
      </c>
      <c r="G6262" s="168">
        <f t="shared" si="1364"/>
        <v>488555.01765804319</v>
      </c>
      <c r="H6262" s="168">
        <f t="shared" si="1365"/>
        <v>271310.33852408634</v>
      </c>
      <c r="I6262" s="169">
        <f t="shared" si="1366"/>
        <v>759865.35618212959</v>
      </c>
      <c r="J6262" s="169">
        <f t="shared" si="1368"/>
        <v>702176.91061802639</v>
      </c>
      <c r="K6262" s="95"/>
      <c r="L6262" s="265">
        <f t="shared" si="1367"/>
        <v>291271.32838446775</v>
      </c>
      <c r="M6262" s="265">
        <f>$G6262*NonHospFrac+theModel!$H6262*NonHospFrac</f>
        <v>468594.02779766178</v>
      </c>
      <c r="N6262" s="266">
        <f t="shared" si="1369"/>
        <v>759865.35618212959</v>
      </c>
      <c r="O6262" s="159"/>
      <c r="P6262" s="265">
        <f t="shared" si="1370"/>
        <v>269158.21316585189</v>
      </c>
      <c r="Q6262" s="265">
        <f t="shared" si="1371"/>
        <v>468592.47315598698</v>
      </c>
      <c r="R6262" s="266">
        <f t="shared" si="1372"/>
        <v>737750.68632183888</v>
      </c>
    </row>
    <row r="6263" spans="1:18" x14ac:dyDescent="0.3">
      <c r="A6263" s="82">
        <v>6232</v>
      </c>
      <c r="B6263" s="94">
        <f t="shared" si="1361"/>
        <v>4.1737421558390877E-52</v>
      </c>
      <c r="C6263" s="179">
        <f t="shared" si="1362"/>
        <v>4.1643269123509007E-52</v>
      </c>
      <c r="D6263" s="166">
        <f t="shared" si="1363"/>
        <v>2.2558277767625785E-3</v>
      </c>
      <c r="E6263" s="167">
        <f t="shared" si="1373"/>
        <v>24.291375447755232</v>
      </c>
      <c r="F6263" s="168">
        <f t="shared" si="1374"/>
        <v>14.060574532561201</v>
      </c>
      <c r="G6263" s="168">
        <f t="shared" si="1364"/>
        <v>488633.41223725653</v>
      </c>
      <c r="H6263" s="168">
        <f t="shared" si="1365"/>
        <v>271310.33852408634</v>
      </c>
      <c r="I6263" s="169">
        <f t="shared" si="1366"/>
        <v>759943.75076134293</v>
      </c>
      <c r="J6263" s="169">
        <f t="shared" si="1368"/>
        <v>702237.71859716531</v>
      </c>
      <c r="K6263" s="95"/>
      <c r="L6263" s="265">
        <f t="shared" si="1367"/>
        <v>291301.3785677533</v>
      </c>
      <c r="M6263" s="265">
        <f>$G6263*NonHospFrac+theModel!$H6263*NonHospFrac</f>
        <v>468642.37219358957</v>
      </c>
      <c r="N6263" s="266">
        <f t="shared" si="1369"/>
        <v>759943.75076134293</v>
      </c>
      <c r="O6263" s="159"/>
      <c r="P6263" s="265">
        <f t="shared" si="1370"/>
        <v>269181.5220596132</v>
      </c>
      <c r="Q6263" s="265">
        <f t="shared" si="1371"/>
        <v>468640.81755191478</v>
      </c>
      <c r="R6263" s="266">
        <f t="shared" si="1372"/>
        <v>737822.33961152798</v>
      </c>
    </row>
    <row r="6264" spans="1:18" x14ac:dyDescent="0.3">
      <c r="A6264" s="82">
        <v>6233</v>
      </c>
      <c r="B6264" s="94">
        <f t="shared" si="1361"/>
        <v>4.0957747355169801E-52</v>
      </c>
      <c r="C6264" s="179">
        <f t="shared" si="1362"/>
        <v>4.0865353731012381E-52</v>
      </c>
      <c r="D6264" s="166">
        <f t="shared" si="1363"/>
        <v>2.2558277767625785E-3</v>
      </c>
      <c r="E6264" s="167">
        <f t="shared" si="1373"/>
        <v>24.291375447755232</v>
      </c>
      <c r="F6264" s="168">
        <f t="shared" si="1374"/>
        <v>14.062830360337964</v>
      </c>
      <c r="G6264" s="168">
        <f t="shared" si="1364"/>
        <v>488711.80681646994</v>
      </c>
      <c r="H6264" s="168">
        <f t="shared" si="1365"/>
        <v>271310.33852408634</v>
      </c>
      <c r="I6264" s="169">
        <f t="shared" si="1366"/>
        <v>760022.14534055628</v>
      </c>
      <c r="J6264" s="169">
        <f t="shared" si="1368"/>
        <v>702298.52409765124</v>
      </c>
      <c r="K6264" s="95"/>
      <c r="L6264" s="265">
        <f t="shared" si="1367"/>
        <v>291331.42875103885</v>
      </c>
      <c r="M6264" s="265">
        <f>$G6264*NonHospFrac+theModel!$H6264*NonHospFrac</f>
        <v>468690.71658951737</v>
      </c>
      <c r="N6264" s="266">
        <f t="shared" si="1369"/>
        <v>760022.14534055628</v>
      </c>
      <c r="O6264" s="159"/>
      <c r="P6264" s="265">
        <f t="shared" si="1370"/>
        <v>269204.83000325813</v>
      </c>
      <c r="Q6264" s="265">
        <f t="shared" si="1371"/>
        <v>468689.16194784257</v>
      </c>
      <c r="R6264" s="266">
        <f t="shared" si="1372"/>
        <v>737893.99195110076</v>
      </c>
    </row>
    <row r="6265" spans="1:18" x14ac:dyDescent="0.3">
      <c r="A6265" s="82">
        <v>6234</v>
      </c>
      <c r="B6265" s="94">
        <f t="shared" si="1361"/>
        <v>4.0192637824141471E-52</v>
      </c>
      <c r="C6265" s="179">
        <f t="shared" si="1362"/>
        <v>4.0101970155316415E-52</v>
      </c>
      <c r="D6265" s="166">
        <f t="shared" si="1363"/>
        <v>2.2558277767625785E-3</v>
      </c>
      <c r="E6265" s="167">
        <f t="shared" si="1373"/>
        <v>24.291375447755232</v>
      </c>
      <c r="F6265" s="168">
        <f t="shared" si="1374"/>
        <v>14.065086188114726</v>
      </c>
      <c r="G6265" s="168">
        <f t="shared" si="1364"/>
        <v>488790.20139568346</v>
      </c>
      <c r="H6265" s="168">
        <f t="shared" si="1365"/>
        <v>271310.33852408634</v>
      </c>
      <c r="I6265" s="169">
        <f t="shared" si="1366"/>
        <v>760100.53991976986</v>
      </c>
      <c r="J6265" s="169">
        <f t="shared" si="1368"/>
        <v>702359.32711958548</v>
      </c>
      <c r="K6265" s="95"/>
      <c r="L6265" s="265">
        <f t="shared" si="1367"/>
        <v>291361.47893432446</v>
      </c>
      <c r="M6265" s="265">
        <f>$G6265*NonHospFrac+theModel!$H6265*NonHospFrac</f>
        <v>468739.06098544528</v>
      </c>
      <c r="N6265" s="266">
        <f t="shared" si="1369"/>
        <v>760100.53991976974</v>
      </c>
      <c r="O6265" s="159"/>
      <c r="P6265" s="265">
        <f t="shared" si="1370"/>
        <v>269228.13699682546</v>
      </c>
      <c r="Q6265" s="265">
        <f t="shared" si="1371"/>
        <v>468737.50634377048</v>
      </c>
      <c r="R6265" s="266">
        <f t="shared" si="1372"/>
        <v>737965.643340596</v>
      </c>
    </row>
    <row r="6266" spans="1:18" x14ac:dyDescent="0.3">
      <c r="A6266" s="82">
        <v>6235</v>
      </c>
      <c r="B6266" s="94">
        <f t="shared" si="1361"/>
        <v>3.9441820890540291E-52</v>
      </c>
      <c r="C6266" s="179">
        <f t="shared" si="1362"/>
        <v>3.9352846935409314E-52</v>
      </c>
      <c r="D6266" s="166">
        <f t="shared" si="1363"/>
        <v>2.2558277767625785E-3</v>
      </c>
      <c r="E6266" s="167">
        <f t="shared" si="1373"/>
        <v>24.291375447755232</v>
      </c>
      <c r="F6266" s="168">
        <f t="shared" si="1374"/>
        <v>14.067342015891489</v>
      </c>
      <c r="G6266" s="168">
        <f t="shared" si="1364"/>
        <v>488868.59597489686</v>
      </c>
      <c r="H6266" s="168">
        <f t="shared" si="1365"/>
        <v>271310.33852408634</v>
      </c>
      <c r="I6266" s="169">
        <f t="shared" si="1366"/>
        <v>760178.9344989832</v>
      </c>
      <c r="J6266" s="169">
        <f t="shared" si="1368"/>
        <v>702420.12766306859</v>
      </c>
      <c r="K6266" s="95"/>
      <c r="L6266" s="265">
        <f t="shared" si="1367"/>
        <v>291391.52911761007</v>
      </c>
      <c r="M6266" s="265">
        <f>$G6266*NonHospFrac+theModel!$H6266*NonHospFrac</f>
        <v>468787.40538137313</v>
      </c>
      <c r="N6266" s="266">
        <f t="shared" si="1369"/>
        <v>760178.9344989832</v>
      </c>
      <c r="O6266" s="159"/>
      <c r="P6266" s="265">
        <f t="shared" si="1370"/>
        <v>269251.44304035383</v>
      </c>
      <c r="Q6266" s="265">
        <f t="shared" si="1371"/>
        <v>468785.85073969833</v>
      </c>
      <c r="R6266" s="266">
        <f t="shared" si="1372"/>
        <v>738037.2937800521</v>
      </c>
    </row>
    <row r="6267" spans="1:18" x14ac:dyDescent="0.3">
      <c r="A6267" s="82">
        <v>6236</v>
      </c>
      <c r="B6267" s="94">
        <f t="shared" si="1361"/>
        <v>3.8705029562082245E-52</v>
      </c>
      <c r="C6267" s="179">
        <f t="shared" si="1362"/>
        <v>3.861771768129568E-52</v>
      </c>
      <c r="D6267" s="166">
        <f t="shared" si="1363"/>
        <v>2.2558277767625785E-3</v>
      </c>
      <c r="E6267" s="167">
        <f t="shared" si="1373"/>
        <v>24.291375447755232</v>
      </c>
      <c r="F6267" s="168">
        <f t="shared" si="1374"/>
        <v>14.069597843668252</v>
      </c>
      <c r="G6267" s="168">
        <f t="shared" si="1364"/>
        <v>488946.99055411032</v>
      </c>
      <c r="H6267" s="168">
        <f t="shared" si="1365"/>
        <v>271310.33852408634</v>
      </c>
      <c r="I6267" s="169">
        <f t="shared" si="1366"/>
        <v>760257.32907819666</v>
      </c>
      <c r="J6267" s="169">
        <f t="shared" si="1368"/>
        <v>702480.92572820198</v>
      </c>
      <c r="K6267" s="95"/>
      <c r="L6267" s="265">
        <f t="shared" si="1367"/>
        <v>291421.57930089568</v>
      </c>
      <c r="M6267" s="265">
        <f>$G6267*NonHospFrac+theModel!$H6267*NonHospFrac</f>
        <v>468835.74977730098</v>
      </c>
      <c r="N6267" s="266">
        <f t="shared" si="1369"/>
        <v>760257.32907819666</v>
      </c>
      <c r="O6267" s="159"/>
      <c r="P6267" s="265">
        <f t="shared" si="1370"/>
        <v>269274.74813388195</v>
      </c>
      <c r="Q6267" s="265">
        <f t="shared" si="1371"/>
        <v>468834.19513562619</v>
      </c>
      <c r="R6267" s="266">
        <f t="shared" si="1372"/>
        <v>738108.94326950819</v>
      </c>
    </row>
    <row r="6268" spans="1:18" x14ac:dyDescent="0.3">
      <c r="A6268" s="82">
        <v>6237</v>
      </c>
      <c r="B6268" s="94">
        <f t="shared" si="1361"/>
        <v>3.798200183402233E-52</v>
      </c>
      <c r="C6268" s="179">
        <f t="shared" si="1362"/>
        <v>3.7896320979268097E-52</v>
      </c>
      <c r="D6268" s="166">
        <f t="shared" si="1363"/>
        <v>2.2558277767625785E-3</v>
      </c>
      <c r="E6268" s="167">
        <f t="shared" si="1373"/>
        <v>24.291375447755232</v>
      </c>
      <c r="F6268" s="168">
        <f t="shared" si="1374"/>
        <v>14.071853671445014</v>
      </c>
      <c r="G6268" s="168">
        <f t="shared" si="1364"/>
        <v>489025.38513332367</v>
      </c>
      <c r="H6268" s="168">
        <f t="shared" si="1365"/>
        <v>271310.33852408634</v>
      </c>
      <c r="I6268" s="169">
        <f t="shared" si="1366"/>
        <v>760335.72365741001</v>
      </c>
      <c r="J6268" s="169">
        <f t="shared" si="1368"/>
        <v>702541.72131508647</v>
      </c>
      <c r="K6268" s="95"/>
      <c r="L6268" s="265">
        <f t="shared" si="1367"/>
        <v>291451.62948418118</v>
      </c>
      <c r="M6268" s="265">
        <f>$G6268*NonHospFrac+theModel!$H6268*NonHospFrac</f>
        <v>468884.09417322878</v>
      </c>
      <c r="N6268" s="266">
        <f t="shared" si="1369"/>
        <v>760335.72365740989</v>
      </c>
      <c r="O6268" s="159"/>
      <c r="P6268" s="265">
        <f t="shared" si="1370"/>
        <v>269298.05227744853</v>
      </c>
      <c r="Q6268" s="265">
        <f t="shared" si="1371"/>
        <v>468882.53953155398</v>
      </c>
      <c r="R6268" s="266">
        <f t="shared" si="1372"/>
        <v>738180.59180900245</v>
      </c>
    </row>
    <row r="6269" spans="1:18" x14ac:dyDescent="0.3">
      <c r="A6269" s="82">
        <v>6238</v>
      </c>
      <c r="B6269" s="94">
        <f t="shared" si="1361"/>
        <v>3.7272480595982385E-52</v>
      </c>
      <c r="C6269" s="179">
        <f t="shared" si="1362"/>
        <v>3.7188400298945122E-52</v>
      </c>
      <c r="D6269" s="166">
        <f t="shared" si="1363"/>
        <v>2.2558277767625785E-3</v>
      </c>
      <c r="E6269" s="167">
        <f t="shared" si="1373"/>
        <v>24.291375447755232</v>
      </c>
      <c r="F6269" s="168">
        <f t="shared" si="1374"/>
        <v>14.074109499221777</v>
      </c>
      <c r="G6269" s="168">
        <f t="shared" si="1364"/>
        <v>489103.77971253713</v>
      </c>
      <c r="H6269" s="168">
        <f t="shared" si="1365"/>
        <v>271310.33852408634</v>
      </c>
      <c r="I6269" s="169">
        <f t="shared" si="1366"/>
        <v>760414.11823662347</v>
      </c>
      <c r="J6269" s="169">
        <f t="shared" si="1368"/>
        <v>702602.51442382322</v>
      </c>
      <c r="K6269" s="95"/>
      <c r="L6269" s="265">
        <f t="shared" si="1367"/>
        <v>291481.67966746679</v>
      </c>
      <c r="M6269" s="265">
        <f>$G6269*NonHospFrac+theModel!$H6269*NonHospFrac</f>
        <v>468932.43856915663</v>
      </c>
      <c r="N6269" s="266">
        <f t="shared" si="1369"/>
        <v>760414.11823662347</v>
      </c>
      <c r="O6269" s="159"/>
      <c r="P6269" s="265">
        <f t="shared" si="1370"/>
        <v>269321.35547109239</v>
      </c>
      <c r="Q6269" s="265">
        <f t="shared" si="1371"/>
        <v>468930.88392748183</v>
      </c>
      <c r="R6269" s="266">
        <f t="shared" si="1372"/>
        <v>738252.23939857422</v>
      </c>
    </row>
    <row r="6270" spans="1:18" x14ac:dyDescent="0.3">
      <c r="A6270" s="82">
        <v>6239</v>
      </c>
      <c r="B6270" s="94">
        <f t="shared" si="1361"/>
        <v>3.6576213540527883E-52</v>
      </c>
      <c r="C6270" s="179">
        <f t="shared" si="1362"/>
        <v>3.6493703902054362E-52</v>
      </c>
      <c r="D6270" s="166">
        <f t="shared" si="1363"/>
        <v>2.2558277767625785E-3</v>
      </c>
      <c r="E6270" s="167">
        <f t="shared" si="1373"/>
        <v>24.291375447755232</v>
      </c>
      <c r="F6270" s="168">
        <f t="shared" si="1374"/>
        <v>14.076365326998539</v>
      </c>
      <c r="G6270" s="168">
        <f t="shared" si="1364"/>
        <v>489182.17429175059</v>
      </c>
      <c r="H6270" s="168">
        <f t="shared" si="1365"/>
        <v>271310.33852408634</v>
      </c>
      <c r="I6270" s="169">
        <f t="shared" si="1366"/>
        <v>760492.51281583693</v>
      </c>
      <c r="J6270" s="169">
        <f t="shared" si="1368"/>
        <v>702663.30505451316</v>
      </c>
      <c r="K6270" s="95"/>
      <c r="L6270" s="265">
        <f t="shared" si="1367"/>
        <v>291511.7298507524</v>
      </c>
      <c r="M6270" s="265">
        <f>$G6270*NonHospFrac+theModel!$H6270*NonHospFrac</f>
        <v>468980.78296508454</v>
      </c>
      <c r="N6270" s="266">
        <f t="shared" si="1369"/>
        <v>760492.51281583693</v>
      </c>
      <c r="O6270" s="159"/>
      <c r="P6270" s="265">
        <f t="shared" si="1370"/>
        <v>269344.65771485225</v>
      </c>
      <c r="Q6270" s="265">
        <f t="shared" si="1371"/>
        <v>468979.22832340974</v>
      </c>
      <c r="R6270" s="266">
        <f t="shared" si="1372"/>
        <v>738323.88603826193</v>
      </c>
    </row>
    <row r="6271" spans="1:18" x14ac:dyDescent="0.3">
      <c r="A6271" s="82">
        <v>6240</v>
      </c>
      <c r="B6271" s="94">
        <f t="shared" si="1361"/>
        <v>3.5892953073438893E-52</v>
      </c>
      <c r="C6271" s="179">
        <f t="shared" si="1362"/>
        <v>3.5811984752905791E-52</v>
      </c>
      <c r="D6271" s="166">
        <f t="shared" si="1363"/>
        <v>2.2558277767625785E-3</v>
      </c>
      <c r="E6271" s="167">
        <f t="shared" si="1373"/>
        <v>24.291375447755232</v>
      </c>
      <c r="F6271" s="168">
        <f t="shared" si="1374"/>
        <v>14.078621154775302</v>
      </c>
      <c r="G6271" s="168">
        <f t="shared" si="1364"/>
        <v>489260.56887096399</v>
      </c>
      <c r="H6271" s="168">
        <f t="shared" si="1365"/>
        <v>271310.33852408634</v>
      </c>
      <c r="I6271" s="169">
        <f t="shared" si="1366"/>
        <v>760570.9073950504</v>
      </c>
      <c r="J6271" s="169">
        <f t="shared" si="1368"/>
        <v>702724.09320725733</v>
      </c>
      <c r="K6271" s="95"/>
      <c r="L6271" s="265">
        <f t="shared" si="1367"/>
        <v>291541.78003403801</v>
      </c>
      <c r="M6271" s="265">
        <f>$G6271*NonHospFrac+theModel!$H6271*NonHospFrac</f>
        <v>469029.12736101233</v>
      </c>
      <c r="N6271" s="266">
        <f t="shared" si="1369"/>
        <v>760570.9073950504</v>
      </c>
      <c r="O6271" s="159"/>
      <c r="P6271" s="265">
        <f t="shared" si="1370"/>
        <v>269367.95900876675</v>
      </c>
      <c r="Q6271" s="265">
        <f t="shared" si="1371"/>
        <v>469027.57271933754</v>
      </c>
      <c r="R6271" s="266">
        <f t="shared" si="1372"/>
        <v>738395.53172810422</v>
      </c>
    </row>
    <row r="6272" spans="1:18" x14ac:dyDescent="0.3">
      <c r="A6272" s="82">
        <v>6241</v>
      </c>
      <c r="B6272" s="94">
        <f t="shared" si="1361"/>
        <v>3.5222456225673315E-52</v>
      </c>
      <c r="C6272" s="179">
        <f t="shared" si="1362"/>
        <v>3.5143000430553636E-52</v>
      </c>
      <c r="D6272" s="166">
        <f t="shared" si="1363"/>
        <v>2.2558277767625785E-3</v>
      </c>
      <c r="E6272" s="167">
        <f t="shared" si="1373"/>
        <v>24.291375447755232</v>
      </c>
      <c r="F6272" s="168">
        <f t="shared" si="1374"/>
        <v>14.080876982552065</v>
      </c>
      <c r="G6272" s="168">
        <f t="shared" si="1364"/>
        <v>489338.96345017734</v>
      </c>
      <c r="H6272" s="168">
        <f t="shared" si="1365"/>
        <v>271310.33852408634</v>
      </c>
      <c r="I6272" s="169">
        <f t="shared" si="1366"/>
        <v>760649.30197426374</v>
      </c>
      <c r="J6272" s="169">
        <f t="shared" si="1368"/>
        <v>702784.87888215668</v>
      </c>
      <c r="K6272" s="95"/>
      <c r="L6272" s="265">
        <f t="shared" si="1367"/>
        <v>291571.8302173235</v>
      </c>
      <c r="M6272" s="265">
        <f>$G6272*NonHospFrac+theModel!$H6272*NonHospFrac</f>
        <v>469077.47175694013</v>
      </c>
      <c r="N6272" s="266">
        <f t="shared" si="1369"/>
        <v>760649.30197426362</v>
      </c>
      <c r="O6272" s="159"/>
      <c r="P6272" s="265">
        <f t="shared" si="1370"/>
        <v>269391.25935287453</v>
      </c>
      <c r="Q6272" s="265">
        <f t="shared" si="1371"/>
        <v>469075.91711526533</v>
      </c>
      <c r="R6272" s="266">
        <f t="shared" si="1372"/>
        <v>738467.17646813986</v>
      </c>
    </row>
    <row r="6273" spans="1:18" x14ac:dyDescent="0.3">
      <c r="A6273" s="82">
        <v>6242</v>
      </c>
      <c r="B6273" s="94">
        <f t="shared" si="1361"/>
        <v>3.4564484566958324E-52</v>
      </c>
      <c r="C6273" s="179">
        <f t="shared" si="1362"/>
        <v>3.4486513042582695E-52</v>
      </c>
      <c r="D6273" s="166">
        <f t="shared" si="1363"/>
        <v>2.2558277767625785E-3</v>
      </c>
      <c r="E6273" s="167">
        <f t="shared" si="1373"/>
        <v>24.291375447755232</v>
      </c>
      <c r="F6273" s="168">
        <f t="shared" si="1374"/>
        <v>14.083132810328827</v>
      </c>
      <c r="G6273" s="168">
        <f t="shared" si="1364"/>
        <v>489417.35802939086</v>
      </c>
      <c r="H6273" s="168">
        <f t="shared" si="1365"/>
        <v>271310.33852408634</v>
      </c>
      <c r="I6273" s="169">
        <f t="shared" si="1366"/>
        <v>760727.6965534772</v>
      </c>
      <c r="J6273" s="169">
        <f t="shared" si="1368"/>
        <v>702845.66207931237</v>
      </c>
      <c r="K6273" s="95"/>
      <c r="L6273" s="265">
        <f t="shared" si="1367"/>
        <v>291601.88040060911</v>
      </c>
      <c r="M6273" s="265">
        <f>$G6273*NonHospFrac+theModel!$H6273*NonHospFrac</f>
        <v>469125.81615286804</v>
      </c>
      <c r="N6273" s="266">
        <f t="shared" si="1369"/>
        <v>760727.69655347709</v>
      </c>
      <c r="O6273" s="159"/>
      <c r="P6273" s="265">
        <f t="shared" si="1370"/>
        <v>269414.55874721456</v>
      </c>
      <c r="Q6273" s="265">
        <f t="shared" si="1371"/>
        <v>469124.26151119324</v>
      </c>
      <c r="R6273" s="266">
        <f t="shared" si="1372"/>
        <v>738538.82025840785</v>
      </c>
    </row>
    <row r="6274" spans="1:18" x14ac:dyDescent="0.3">
      <c r="A6274" s="82">
        <v>6243</v>
      </c>
      <c r="B6274" s="94">
        <f t="shared" si="1361"/>
        <v>3.3918804121012028E-52</v>
      </c>
      <c r="C6274" s="179">
        <f t="shared" si="1362"/>
        <v>3.3842289140521281E-52</v>
      </c>
      <c r="D6274" s="166">
        <f t="shared" si="1363"/>
        <v>2.2558277767625785E-3</v>
      </c>
      <c r="E6274" s="167">
        <f t="shared" si="1373"/>
        <v>24.291375447755232</v>
      </c>
      <c r="F6274" s="168">
        <f t="shared" si="1374"/>
        <v>14.08538863810559</v>
      </c>
      <c r="G6274" s="168">
        <f t="shared" si="1364"/>
        <v>489495.75260860426</v>
      </c>
      <c r="H6274" s="168">
        <f t="shared" si="1365"/>
        <v>271310.33852408634</v>
      </c>
      <c r="I6274" s="169">
        <f t="shared" si="1366"/>
        <v>760806.09113269066</v>
      </c>
      <c r="J6274" s="169">
        <f t="shared" si="1368"/>
        <v>702906.44279882521</v>
      </c>
      <c r="K6274" s="95"/>
      <c r="L6274" s="265">
        <f t="shared" si="1367"/>
        <v>291631.93058389472</v>
      </c>
      <c r="M6274" s="265">
        <f>$G6274*NonHospFrac+theModel!$H6274*NonHospFrac</f>
        <v>469174.16054879589</v>
      </c>
      <c r="N6274" s="266">
        <f t="shared" si="1369"/>
        <v>760806.09113269066</v>
      </c>
      <c r="O6274" s="159"/>
      <c r="P6274" s="265">
        <f t="shared" si="1370"/>
        <v>269437.85719182534</v>
      </c>
      <c r="Q6274" s="265">
        <f t="shared" si="1371"/>
        <v>469172.60590712109</v>
      </c>
      <c r="R6274" s="266">
        <f t="shared" si="1372"/>
        <v>738610.46309894649</v>
      </c>
    </row>
    <row r="6275" spans="1:18" x14ac:dyDescent="0.3">
      <c r="A6275" s="82">
        <v>6244</v>
      </c>
      <c r="B6275" s="94">
        <f t="shared" si="1361"/>
        <v>3.3285185282333071E-52</v>
      </c>
      <c r="C6275" s="179">
        <f t="shared" si="1362"/>
        <v>3.3210099636818493E-52</v>
      </c>
      <c r="D6275" s="166">
        <f t="shared" si="1363"/>
        <v>2.2558277767625785E-3</v>
      </c>
      <c r="E6275" s="167">
        <f t="shared" si="1373"/>
        <v>24.291375447755232</v>
      </c>
      <c r="F6275" s="168">
        <f t="shared" si="1374"/>
        <v>14.087644465882352</v>
      </c>
      <c r="G6275" s="168">
        <f t="shared" si="1364"/>
        <v>489574.14718781767</v>
      </c>
      <c r="H6275" s="168">
        <f t="shared" si="1365"/>
        <v>271310.33852408634</v>
      </c>
      <c r="I6275" s="169">
        <f t="shared" si="1366"/>
        <v>760884.48571190401</v>
      </c>
      <c r="J6275" s="169">
        <f t="shared" si="1368"/>
        <v>702967.22104079626</v>
      </c>
      <c r="K6275" s="95"/>
      <c r="L6275" s="265">
        <f t="shared" si="1367"/>
        <v>291661.98076718027</v>
      </c>
      <c r="M6275" s="265">
        <f>$G6275*NonHospFrac+theModel!$H6275*NonHospFrac</f>
        <v>469222.50494472368</v>
      </c>
      <c r="N6275" s="266">
        <f t="shared" si="1369"/>
        <v>760884.48571190401</v>
      </c>
      <c r="O6275" s="159"/>
      <c r="P6275" s="265">
        <f t="shared" si="1370"/>
        <v>269461.15468674566</v>
      </c>
      <c r="Q6275" s="265">
        <f t="shared" si="1371"/>
        <v>469220.95030304888</v>
      </c>
      <c r="R6275" s="266">
        <f t="shared" si="1372"/>
        <v>738682.10498979455</v>
      </c>
    </row>
    <row r="6276" spans="1:18" x14ac:dyDescent="0.3">
      <c r="A6276" s="82">
        <v>6245</v>
      </c>
      <c r="B6276" s="94">
        <f t="shared" si="1361"/>
        <v>3.2663402734560135E-52</v>
      </c>
      <c r="C6276" s="179">
        <f t="shared" si="1362"/>
        <v>3.258971972338793E-52</v>
      </c>
      <c r="D6276" s="166">
        <f t="shared" si="1363"/>
        <v>2.2558277767625785E-3</v>
      </c>
      <c r="E6276" s="167">
        <f t="shared" si="1373"/>
        <v>24.291375447755232</v>
      </c>
      <c r="F6276" s="168">
        <f t="shared" si="1374"/>
        <v>14.089900293659115</v>
      </c>
      <c r="G6276" s="168">
        <f t="shared" si="1364"/>
        <v>489652.54176703101</v>
      </c>
      <c r="H6276" s="168">
        <f t="shared" si="1365"/>
        <v>271310.33852408634</v>
      </c>
      <c r="I6276" s="169">
        <f t="shared" si="1366"/>
        <v>760962.88029111736</v>
      </c>
      <c r="J6276" s="169">
        <f t="shared" si="1368"/>
        <v>703027.99680532643</v>
      </c>
      <c r="K6276" s="95"/>
      <c r="L6276" s="265">
        <f t="shared" si="1367"/>
        <v>291692.03095046582</v>
      </c>
      <c r="M6276" s="265">
        <f>$G6276*NonHospFrac+theModel!$H6276*NonHospFrac</f>
        <v>469270.84934065148</v>
      </c>
      <c r="N6276" s="266">
        <f t="shared" si="1369"/>
        <v>760962.88029111736</v>
      </c>
      <c r="O6276" s="159"/>
      <c r="P6276" s="265">
        <f t="shared" si="1370"/>
        <v>269484.45123201422</v>
      </c>
      <c r="Q6276" s="265">
        <f t="shared" si="1371"/>
        <v>469269.29469897668</v>
      </c>
      <c r="R6276" s="266">
        <f t="shared" si="1372"/>
        <v>738753.7459309909</v>
      </c>
    </row>
    <row r="6277" spans="1:18" x14ac:dyDescent="0.3">
      <c r="A6277" s="82">
        <v>6246</v>
      </c>
      <c r="B6277" s="94">
        <f t="shared" si="1361"/>
        <v>3.2053235370341236E-52</v>
      </c>
      <c r="C6277" s="179">
        <f t="shared" si="1362"/>
        <v>3.1980928791657709E-52</v>
      </c>
      <c r="D6277" s="166">
        <f t="shared" si="1363"/>
        <v>2.2558277767625785E-3</v>
      </c>
      <c r="E6277" s="167">
        <f t="shared" si="1373"/>
        <v>24.291375447755232</v>
      </c>
      <c r="F6277" s="168">
        <f t="shared" si="1374"/>
        <v>14.092156121435877</v>
      </c>
      <c r="G6277" s="168">
        <f t="shared" si="1364"/>
        <v>489730.93634624453</v>
      </c>
      <c r="H6277" s="168">
        <f t="shared" si="1365"/>
        <v>271310.33852408634</v>
      </c>
      <c r="I6277" s="169">
        <f t="shared" si="1366"/>
        <v>761041.27487033093</v>
      </c>
      <c r="J6277" s="169">
        <f t="shared" si="1368"/>
        <v>703088.77009251702</v>
      </c>
      <c r="K6277" s="95"/>
      <c r="L6277" s="265">
        <f t="shared" si="1367"/>
        <v>291722.08113375143</v>
      </c>
      <c r="M6277" s="265">
        <f>$G6277*NonHospFrac+theModel!$H6277*NonHospFrac</f>
        <v>469319.19373657939</v>
      </c>
      <c r="N6277" s="266">
        <f t="shared" si="1369"/>
        <v>761041.27487033082</v>
      </c>
      <c r="O6277" s="159"/>
      <c r="P6277" s="265">
        <f t="shared" si="1370"/>
        <v>269507.74682766979</v>
      </c>
      <c r="Q6277" s="265">
        <f t="shared" si="1371"/>
        <v>469317.63909490459</v>
      </c>
      <c r="R6277" s="266">
        <f t="shared" si="1372"/>
        <v>738825.38592257444</v>
      </c>
    </row>
    <row r="6278" spans="1:18" x14ac:dyDescent="0.3">
      <c r="A6278" s="82">
        <v>6247</v>
      </c>
      <c r="B6278" s="94">
        <f t="shared" si="1361"/>
        <v>3.1454466212714979E-52</v>
      </c>
      <c r="C6278" s="179">
        <f t="shared" si="1362"/>
        <v>3.1383510354129095E-52</v>
      </c>
      <c r="D6278" s="166">
        <f t="shared" si="1363"/>
        <v>2.2558277767625785E-3</v>
      </c>
      <c r="E6278" s="167">
        <f t="shared" si="1373"/>
        <v>24.291375447755232</v>
      </c>
      <c r="F6278" s="168">
        <f t="shared" si="1374"/>
        <v>14.09441194921264</v>
      </c>
      <c r="G6278" s="168">
        <f t="shared" si="1364"/>
        <v>489809.33092545794</v>
      </c>
      <c r="H6278" s="168">
        <f t="shared" si="1365"/>
        <v>271310.33852408634</v>
      </c>
      <c r="I6278" s="169">
        <f t="shared" si="1366"/>
        <v>761119.66944954428</v>
      </c>
      <c r="J6278" s="169">
        <f t="shared" si="1368"/>
        <v>703149.54090246861</v>
      </c>
      <c r="K6278" s="95"/>
      <c r="L6278" s="265">
        <f t="shared" si="1367"/>
        <v>291752.13131703704</v>
      </c>
      <c r="M6278" s="265">
        <f>$G6278*NonHospFrac+theModel!$H6278*NonHospFrac</f>
        <v>469367.53813250724</v>
      </c>
      <c r="N6278" s="266">
        <f t="shared" si="1369"/>
        <v>761119.66944954428</v>
      </c>
      <c r="O6278" s="159"/>
      <c r="P6278" s="265">
        <f t="shared" si="1370"/>
        <v>269531.04147375101</v>
      </c>
      <c r="Q6278" s="265">
        <f t="shared" si="1371"/>
        <v>469365.98349083244</v>
      </c>
      <c r="R6278" s="266">
        <f t="shared" si="1372"/>
        <v>738897.02496458346</v>
      </c>
    </row>
    <row r="6279" spans="1:18" x14ac:dyDescent="0.3">
      <c r="A6279" s="82">
        <v>6248</v>
      </c>
      <c r="B6279" s="94">
        <f t="shared" si="1361"/>
        <v>3.0866882337946066E-52</v>
      </c>
      <c r="C6279" s="179">
        <f t="shared" si="1362"/>
        <v>3.0797251967386064E-52</v>
      </c>
      <c r="D6279" s="166">
        <f t="shared" si="1363"/>
        <v>2.2558277767625785E-3</v>
      </c>
      <c r="E6279" s="167">
        <f t="shared" si="1373"/>
        <v>24.291375447755232</v>
      </c>
      <c r="F6279" s="168">
        <f t="shared" si="1374"/>
        <v>14.096667776989403</v>
      </c>
      <c r="G6279" s="168">
        <f t="shared" si="1364"/>
        <v>489887.72550467134</v>
      </c>
      <c r="H6279" s="168">
        <f t="shared" si="1365"/>
        <v>271310.33852408634</v>
      </c>
      <c r="I6279" s="169">
        <f t="shared" si="1366"/>
        <v>761198.06402875762</v>
      </c>
      <c r="J6279" s="169">
        <f t="shared" si="1368"/>
        <v>703210.30923528236</v>
      </c>
      <c r="K6279" s="95"/>
      <c r="L6279" s="265">
        <f t="shared" si="1367"/>
        <v>291782.18150032259</v>
      </c>
      <c r="M6279" s="265">
        <f>$G6279*NonHospFrac+theModel!$H6279*NonHospFrac</f>
        <v>469415.88252843509</v>
      </c>
      <c r="N6279" s="266">
        <f t="shared" si="1369"/>
        <v>761198.06402875762</v>
      </c>
      <c r="O6279" s="159"/>
      <c r="P6279" s="265">
        <f t="shared" si="1370"/>
        <v>269554.33517029654</v>
      </c>
      <c r="Q6279" s="265">
        <f t="shared" si="1371"/>
        <v>469414.32788676029</v>
      </c>
      <c r="R6279" s="266">
        <f t="shared" si="1372"/>
        <v>738968.66305705684</v>
      </c>
    </row>
    <row r="6280" spans="1:18" x14ac:dyDescent="0.3">
      <c r="A6280" s="82">
        <v>6249</v>
      </c>
      <c r="B6280" s="94">
        <f t="shared" si="1361"/>
        <v>3.0290274799814176E-52</v>
      </c>
      <c r="C6280" s="179">
        <f t="shared" si="1362"/>
        <v>3.0221945156554982E-52</v>
      </c>
      <c r="D6280" s="166">
        <f t="shared" si="1363"/>
        <v>2.2558277767625785E-3</v>
      </c>
      <c r="E6280" s="167">
        <f t="shared" si="1373"/>
        <v>24.291375447755232</v>
      </c>
      <c r="F6280" s="168">
        <f t="shared" si="1374"/>
        <v>14.098923604766165</v>
      </c>
      <c r="G6280" s="168">
        <f t="shared" si="1364"/>
        <v>489966.12008388469</v>
      </c>
      <c r="H6280" s="168">
        <f t="shared" si="1365"/>
        <v>271310.33852408634</v>
      </c>
      <c r="I6280" s="169">
        <f t="shared" si="1366"/>
        <v>761276.45860797097</v>
      </c>
      <c r="J6280" s="169">
        <f t="shared" si="1368"/>
        <v>703271.0750910592</v>
      </c>
      <c r="K6280" s="95"/>
      <c r="L6280" s="265">
        <f t="shared" si="1367"/>
        <v>291812.23168360814</v>
      </c>
      <c r="M6280" s="265">
        <f>$G6280*NonHospFrac+theModel!$H6280*NonHospFrac</f>
        <v>469464.22692436288</v>
      </c>
      <c r="N6280" s="266">
        <f t="shared" si="1369"/>
        <v>761276.45860797097</v>
      </c>
      <c r="O6280" s="159"/>
      <c r="P6280" s="265">
        <f t="shared" si="1370"/>
        <v>269577.62791734515</v>
      </c>
      <c r="Q6280" s="265">
        <f t="shared" si="1371"/>
        <v>469462.67228268809</v>
      </c>
      <c r="R6280" s="266">
        <f t="shared" si="1372"/>
        <v>739040.30020003323</v>
      </c>
    </row>
    <row r="6281" spans="1:18" x14ac:dyDescent="0.3">
      <c r="A6281" s="82">
        <v>6250</v>
      </c>
      <c r="B6281" s="94">
        <f t="shared" si="1361"/>
        <v>2.9724438555309881E-52</v>
      </c>
      <c r="C6281" s="179">
        <f t="shared" si="1362"/>
        <v>2.9657385341168139E-52</v>
      </c>
      <c r="D6281" s="166">
        <f t="shared" si="1363"/>
        <v>2.2558277767625785E-3</v>
      </c>
      <c r="E6281" s="167">
        <f t="shared" si="1373"/>
        <v>24.291375447755232</v>
      </c>
      <c r="F6281" s="168">
        <f t="shared" si="1374"/>
        <v>14.101179432542928</v>
      </c>
      <c r="G6281" s="168">
        <f t="shared" si="1364"/>
        <v>490044.51466309815</v>
      </c>
      <c r="H6281" s="168">
        <f t="shared" si="1365"/>
        <v>271310.33852408634</v>
      </c>
      <c r="I6281" s="169">
        <f t="shared" si="1366"/>
        <v>761354.85318718455</v>
      </c>
      <c r="J6281" s="169">
        <f t="shared" si="1368"/>
        <v>703331.83846990031</v>
      </c>
      <c r="K6281" s="95"/>
      <c r="L6281" s="265">
        <f t="shared" si="1367"/>
        <v>291842.28186689375</v>
      </c>
      <c r="M6281" s="265">
        <f>$G6281*NonHospFrac+theModel!$H6281*NonHospFrac</f>
        <v>469512.57132029074</v>
      </c>
      <c r="N6281" s="266">
        <f t="shared" si="1369"/>
        <v>761354.85318718455</v>
      </c>
      <c r="O6281" s="159"/>
      <c r="P6281" s="265">
        <f t="shared" si="1370"/>
        <v>269600.91971493559</v>
      </c>
      <c r="Q6281" s="265">
        <f t="shared" si="1371"/>
        <v>469511.01667861594</v>
      </c>
      <c r="R6281" s="266">
        <f t="shared" si="1372"/>
        <v>739111.93639355153</v>
      </c>
    </row>
    <row r="6282" spans="1:18" x14ac:dyDescent="0.3">
      <c r="A6282" s="82">
        <v>6251</v>
      </c>
      <c r="B6282" s="94">
        <f t="shared" si="1361"/>
        <v>2.9169172391721344E-52</v>
      </c>
      <c r="C6282" s="179">
        <f t="shared" si="1362"/>
        <v>2.9103371762414921E-52</v>
      </c>
      <c r="D6282" s="166">
        <f t="shared" si="1363"/>
        <v>2.2558277767625785E-3</v>
      </c>
      <c r="E6282" s="167">
        <f t="shared" si="1373"/>
        <v>24.291375447755232</v>
      </c>
      <c r="F6282" s="168">
        <f t="shared" si="1374"/>
        <v>14.10343526031969</v>
      </c>
      <c r="G6282" s="168">
        <f t="shared" si="1364"/>
        <v>490122.90924231161</v>
      </c>
      <c r="H6282" s="168">
        <f t="shared" si="1365"/>
        <v>271310.33852408634</v>
      </c>
      <c r="I6282" s="169">
        <f t="shared" si="1366"/>
        <v>761433.24776639789</v>
      </c>
      <c r="J6282" s="169">
        <f t="shared" si="1368"/>
        <v>703392.59937190625</v>
      </c>
      <c r="K6282" s="95"/>
      <c r="L6282" s="265">
        <f t="shared" si="1367"/>
        <v>291872.33205017936</v>
      </c>
      <c r="M6282" s="265">
        <f>$G6282*NonHospFrac+theModel!$H6282*NonHospFrac</f>
        <v>469560.91571621859</v>
      </c>
      <c r="N6282" s="266">
        <f t="shared" si="1369"/>
        <v>761433.24776639789</v>
      </c>
      <c r="O6282" s="159"/>
      <c r="P6282" s="265">
        <f t="shared" si="1370"/>
        <v>269624.21056310646</v>
      </c>
      <c r="Q6282" s="265">
        <f t="shared" si="1371"/>
        <v>469559.36107454379</v>
      </c>
      <c r="R6282" s="266">
        <f t="shared" si="1372"/>
        <v>739183.57163765025</v>
      </c>
    </row>
    <row r="6283" spans="1:18" x14ac:dyDescent="0.3">
      <c r="A6283" s="82">
        <v>6252</v>
      </c>
      <c r="B6283" s="94">
        <f t="shared" si="1361"/>
        <v>2.8624278855082605E-52</v>
      </c>
      <c r="C6283" s="179">
        <f t="shared" si="1362"/>
        <v>2.8559707411751512E-52</v>
      </c>
      <c r="D6283" s="166">
        <f t="shared" si="1363"/>
        <v>2.2558277767625785E-3</v>
      </c>
      <c r="E6283" s="167">
        <f t="shared" si="1373"/>
        <v>24.291375447755232</v>
      </c>
      <c r="F6283" s="168">
        <f t="shared" si="1374"/>
        <v>14.105691088096453</v>
      </c>
      <c r="G6283" s="168">
        <f t="shared" si="1364"/>
        <v>490201.30382152507</v>
      </c>
      <c r="H6283" s="168">
        <f t="shared" si="1365"/>
        <v>271310.33852408634</v>
      </c>
      <c r="I6283" s="169">
        <f t="shared" si="1366"/>
        <v>761511.64234561147</v>
      </c>
      <c r="J6283" s="169">
        <f t="shared" si="1368"/>
        <v>703453.35779717844</v>
      </c>
      <c r="K6283" s="95"/>
      <c r="L6283" s="265">
        <f t="shared" si="1367"/>
        <v>291902.38223346492</v>
      </c>
      <c r="M6283" s="265">
        <f>$G6283*NonHospFrac+theModel!$H6283*NonHospFrac</f>
        <v>469609.26011214644</v>
      </c>
      <c r="N6283" s="266">
        <f t="shared" si="1369"/>
        <v>761511.64234561136</v>
      </c>
      <c r="O6283" s="159"/>
      <c r="P6283" s="265">
        <f t="shared" si="1370"/>
        <v>269647.50046189647</v>
      </c>
      <c r="Q6283" s="265">
        <f t="shared" si="1371"/>
        <v>469607.70547047164</v>
      </c>
      <c r="R6283" s="266">
        <f t="shared" si="1372"/>
        <v>739255.20593236806</v>
      </c>
    </row>
    <row r="6284" spans="1:18" x14ac:dyDescent="0.3">
      <c r="A6284" s="82">
        <v>6253</v>
      </c>
      <c r="B6284" s="94">
        <f t="shared" si="1361"/>
        <v>2.8089564179958465E-52</v>
      </c>
      <c r="C6284" s="179">
        <f t="shared" si="1362"/>
        <v>2.8026198960844159E-52</v>
      </c>
      <c r="D6284" s="166">
        <f t="shared" si="1363"/>
        <v>2.2558277767625785E-3</v>
      </c>
      <c r="E6284" s="167">
        <f t="shared" si="1373"/>
        <v>24.291375447755232</v>
      </c>
      <c r="F6284" s="168">
        <f t="shared" si="1374"/>
        <v>14.107946915873216</v>
      </c>
      <c r="G6284" s="168">
        <f t="shared" si="1364"/>
        <v>490279.69840073847</v>
      </c>
      <c r="H6284" s="168">
        <f t="shared" si="1365"/>
        <v>271310.33852408634</v>
      </c>
      <c r="I6284" s="169">
        <f t="shared" si="1366"/>
        <v>761590.03692482482</v>
      </c>
      <c r="J6284" s="169">
        <f t="shared" si="1368"/>
        <v>703514.11374581745</v>
      </c>
      <c r="K6284" s="95"/>
      <c r="L6284" s="265">
        <f t="shared" si="1367"/>
        <v>291932.43241675047</v>
      </c>
      <c r="M6284" s="265">
        <f>$G6284*NonHospFrac+theModel!$H6284*NonHospFrac</f>
        <v>469657.60450807429</v>
      </c>
      <c r="N6284" s="266">
        <f t="shared" si="1369"/>
        <v>761590.03692482482</v>
      </c>
      <c r="O6284" s="159"/>
      <c r="P6284" s="265">
        <f t="shared" si="1370"/>
        <v>269670.78941134439</v>
      </c>
      <c r="Q6284" s="265">
        <f t="shared" si="1371"/>
        <v>469656.04986639949</v>
      </c>
      <c r="R6284" s="266">
        <f t="shared" si="1372"/>
        <v>739326.83927774383</v>
      </c>
    </row>
    <row r="6285" spans="1:18" x14ac:dyDescent="0.3">
      <c r="A6285" s="82">
        <v>6254</v>
      </c>
      <c r="B6285" s="94">
        <f t="shared" si="1361"/>
        <v>2.7564838220541033E-52</v>
      </c>
      <c r="C6285" s="179">
        <f t="shared" si="1362"/>
        <v>2.7502656692821169E-52</v>
      </c>
      <c r="D6285" s="166">
        <f t="shared" si="1363"/>
        <v>2.2558277767625785E-3</v>
      </c>
      <c r="E6285" s="167">
        <f t="shared" si="1373"/>
        <v>24.291375447755232</v>
      </c>
      <c r="F6285" s="168">
        <f t="shared" si="1374"/>
        <v>14.110202743649978</v>
      </c>
      <c r="G6285" s="168">
        <f t="shared" si="1364"/>
        <v>490358.09297995182</v>
      </c>
      <c r="H6285" s="168">
        <f t="shared" si="1365"/>
        <v>271310.33852408634</v>
      </c>
      <c r="I6285" s="169">
        <f t="shared" si="1366"/>
        <v>761668.43150403816</v>
      </c>
      <c r="J6285" s="169">
        <f t="shared" si="1368"/>
        <v>703574.86721792433</v>
      </c>
      <c r="K6285" s="95"/>
      <c r="L6285" s="265">
        <f t="shared" si="1367"/>
        <v>291962.48260003608</v>
      </c>
      <c r="M6285" s="265">
        <f>$G6285*NonHospFrac+theModel!$H6285*NonHospFrac</f>
        <v>469705.94890400209</v>
      </c>
      <c r="N6285" s="266">
        <f t="shared" si="1369"/>
        <v>761668.43150403816</v>
      </c>
      <c r="O6285" s="159"/>
      <c r="P6285" s="265">
        <f t="shared" si="1370"/>
        <v>269694.07741148892</v>
      </c>
      <c r="Q6285" s="265">
        <f t="shared" si="1371"/>
        <v>469704.39426232729</v>
      </c>
      <c r="R6285" s="266">
        <f t="shared" si="1372"/>
        <v>739398.47167381621</v>
      </c>
    </row>
    <row r="6286" spans="1:18" x14ac:dyDescent="0.3">
      <c r="A6286" s="82">
        <v>6255</v>
      </c>
      <c r="B6286" s="94">
        <f t="shared" si="1361"/>
        <v>2.7049914383033453E-52</v>
      </c>
      <c r="C6286" s="179">
        <f t="shared" si="1362"/>
        <v>2.6988894434809158E-52</v>
      </c>
      <c r="D6286" s="166">
        <f t="shared" si="1363"/>
        <v>2.2558277767625785E-3</v>
      </c>
      <c r="E6286" s="167">
        <f t="shared" si="1373"/>
        <v>24.291375447755232</v>
      </c>
      <c r="F6286" s="168">
        <f t="shared" si="1374"/>
        <v>14.112458571426741</v>
      </c>
      <c r="G6286" s="168">
        <f t="shared" si="1364"/>
        <v>490436.48755916528</v>
      </c>
      <c r="H6286" s="168">
        <f t="shared" si="1365"/>
        <v>271310.33852408634</v>
      </c>
      <c r="I6286" s="169">
        <f t="shared" si="1366"/>
        <v>761746.82608325162</v>
      </c>
      <c r="J6286" s="169">
        <f t="shared" si="1368"/>
        <v>703635.61821360025</v>
      </c>
      <c r="K6286" s="95"/>
      <c r="L6286" s="265">
        <f t="shared" si="1367"/>
        <v>291992.53278332163</v>
      </c>
      <c r="M6286" s="265">
        <f>$G6286*NonHospFrac+theModel!$H6286*NonHospFrac</f>
        <v>469754.29329992994</v>
      </c>
      <c r="N6286" s="266">
        <f t="shared" si="1369"/>
        <v>761746.82608325151</v>
      </c>
      <c r="O6286" s="159"/>
      <c r="P6286" s="265">
        <f t="shared" si="1370"/>
        <v>269717.36446236866</v>
      </c>
      <c r="Q6286" s="265">
        <f t="shared" si="1371"/>
        <v>469752.73865825514</v>
      </c>
      <c r="R6286" s="266">
        <f t="shared" si="1372"/>
        <v>739470.10312062385</v>
      </c>
    </row>
    <row r="6287" spans="1:18" x14ac:dyDescent="0.3">
      <c r="A6287" s="82">
        <v>6256</v>
      </c>
      <c r="B6287" s="94">
        <f t="shared" si="1361"/>
        <v>2.6544609559296686E-52</v>
      </c>
      <c r="C6287" s="179">
        <f t="shared" si="1362"/>
        <v>2.6484729491729508E-52</v>
      </c>
      <c r="D6287" s="166">
        <f t="shared" si="1363"/>
        <v>2.2558277767625785E-3</v>
      </c>
      <c r="E6287" s="167">
        <f t="shared" si="1373"/>
        <v>24.291375447755232</v>
      </c>
      <c r="F6287" s="168">
        <f t="shared" si="1374"/>
        <v>14.114714399203503</v>
      </c>
      <c r="G6287" s="168">
        <f t="shared" si="1364"/>
        <v>490514.88213837874</v>
      </c>
      <c r="H6287" s="168">
        <f t="shared" si="1365"/>
        <v>271310.33852408634</v>
      </c>
      <c r="I6287" s="169">
        <f t="shared" si="1366"/>
        <v>761825.22066246509</v>
      </c>
      <c r="J6287" s="169">
        <f t="shared" si="1368"/>
        <v>703696.3667329459</v>
      </c>
      <c r="K6287" s="95"/>
      <c r="L6287" s="265">
        <f t="shared" si="1367"/>
        <v>292022.58296660724</v>
      </c>
      <c r="M6287" s="265">
        <f>$G6287*NonHospFrac+theModel!$H6287*NonHospFrac</f>
        <v>469802.63769585785</v>
      </c>
      <c r="N6287" s="266">
        <f t="shared" si="1369"/>
        <v>761825.22066246509</v>
      </c>
      <c r="O6287" s="159"/>
      <c r="P6287" s="265">
        <f t="shared" si="1370"/>
        <v>269740.65056402242</v>
      </c>
      <c r="Q6287" s="265">
        <f t="shared" si="1371"/>
        <v>469801.08305418305</v>
      </c>
      <c r="R6287" s="266">
        <f t="shared" si="1372"/>
        <v>739541.73361820541</v>
      </c>
    </row>
    <row r="6288" spans="1:18" x14ac:dyDescent="0.3">
      <c r="A6288" s="82">
        <v>6257</v>
      </c>
      <c r="B6288" s="94">
        <f t="shared" si="1361"/>
        <v>2.6048744061735819E-52</v>
      </c>
      <c r="C6288" s="179">
        <f t="shared" si="1362"/>
        <v>2.5989982581331576E-52</v>
      </c>
      <c r="D6288" s="166">
        <f t="shared" si="1363"/>
        <v>2.2558277767625785E-3</v>
      </c>
      <c r="E6288" s="167">
        <f t="shared" si="1373"/>
        <v>24.291375447755232</v>
      </c>
      <c r="F6288" s="168">
        <f t="shared" si="1374"/>
        <v>14.116970226980266</v>
      </c>
      <c r="G6288" s="168">
        <f t="shared" si="1364"/>
        <v>490593.27671759215</v>
      </c>
      <c r="H6288" s="168">
        <f t="shared" si="1365"/>
        <v>271310.33852408634</v>
      </c>
      <c r="I6288" s="169">
        <f t="shared" si="1366"/>
        <v>761903.61524167843</v>
      </c>
      <c r="J6288" s="169">
        <f t="shared" si="1368"/>
        <v>703757.11277606222</v>
      </c>
      <c r="K6288" s="95"/>
      <c r="L6288" s="265">
        <f t="shared" si="1367"/>
        <v>292052.63314989279</v>
      </c>
      <c r="M6288" s="265">
        <f>$G6288*NonHospFrac+theModel!$H6288*NonHospFrac</f>
        <v>469850.98209178564</v>
      </c>
      <c r="N6288" s="266">
        <f t="shared" si="1369"/>
        <v>761903.61524167843</v>
      </c>
      <c r="O6288" s="159"/>
      <c r="P6288" s="265">
        <f t="shared" si="1370"/>
        <v>269763.93571648881</v>
      </c>
      <c r="Q6288" s="265">
        <f t="shared" si="1371"/>
        <v>469849.42745011084</v>
      </c>
      <c r="R6288" s="266">
        <f t="shared" si="1372"/>
        <v>739613.36316659965</v>
      </c>
    </row>
    <row r="6289" spans="1:18" x14ac:dyDescent="0.3">
      <c r="A6289" s="82">
        <v>6258</v>
      </c>
      <c r="B6289" s="94">
        <f t="shared" si="1361"/>
        <v>2.5562141559402738E-52</v>
      </c>
      <c r="C6289" s="179">
        <f t="shared" si="1362"/>
        <v>2.5504477770439501E-52</v>
      </c>
      <c r="D6289" s="166">
        <f t="shared" si="1363"/>
        <v>2.2558277767625785E-3</v>
      </c>
      <c r="E6289" s="167">
        <f t="shared" si="1373"/>
        <v>24.291375447755232</v>
      </c>
      <c r="F6289" s="168">
        <f t="shared" si="1374"/>
        <v>14.119226054757029</v>
      </c>
      <c r="G6289" s="168">
        <f t="shared" si="1364"/>
        <v>490671.67129680549</v>
      </c>
      <c r="H6289" s="168">
        <f t="shared" si="1365"/>
        <v>271310.33852408634</v>
      </c>
      <c r="I6289" s="169">
        <f t="shared" si="1366"/>
        <v>761982.00982089178</v>
      </c>
      <c r="J6289" s="169">
        <f t="shared" si="1368"/>
        <v>703817.85634305025</v>
      </c>
      <c r="K6289" s="95"/>
      <c r="L6289" s="265">
        <f t="shared" si="1367"/>
        <v>292082.68333317834</v>
      </c>
      <c r="M6289" s="265">
        <f>$G6289*NonHospFrac+theModel!$H6289*NonHospFrac</f>
        <v>469899.32648771344</v>
      </c>
      <c r="N6289" s="266">
        <f t="shared" si="1369"/>
        <v>761982.00982089178</v>
      </c>
      <c r="O6289" s="159"/>
      <c r="P6289" s="265">
        <f t="shared" si="1370"/>
        <v>269787.21991980652</v>
      </c>
      <c r="Q6289" s="265">
        <f t="shared" si="1371"/>
        <v>469897.77184603864</v>
      </c>
      <c r="R6289" s="266">
        <f t="shared" si="1372"/>
        <v>739684.9917658451</v>
      </c>
    </row>
    <row r="6290" spans="1:18" x14ac:dyDescent="0.3">
      <c r="A6290" s="82">
        <v>6259</v>
      </c>
      <c r="B6290" s="94">
        <f t="shared" si="1361"/>
        <v>2.5084629015292787E-52</v>
      </c>
      <c r="C6290" s="179">
        <f t="shared" si="1362"/>
        <v>2.5028042412390303E-52</v>
      </c>
      <c r="D6290" s="166">
        <f t="shared" si="1363"/>
        <v>2.2558277767625785E-3</v>
      </c>
      <c r="E6290" s="167">
        <f t="shared" si="1373"/>
        <v>24.291375447755232</v>
      </c>
      <c r="F6290" s="168">
        <f t="shared" si="1374"/>
        <v>14.121481882533791</v>
      </c>
      <c r="G6290" s="168">
        <f t="shared" si="1364"/>
        <v>490750.06587601901</v>
      </c>
      <c r="H6290" s="168">
        <f t="shared" si="1365"/>
        <v>271310.33852408634</v>
      </c>
      <c r="I6290" s="169">
        <f t="shared" si="1366"/>
        <v>762060.40440010536</v>
      </c>
      <c r="J6290" s="169">
        <f t="shared" si="1368"/>
        <v>703878.59743401117</v>
      </c>
      <c r="K6290" s="95"/>
      <c r="L6290" s="265">
        <f t="shared" si="1367"/>
        <v>292112.73351646401</v>
      </c>
      <c r="M6290" s="265">
        <f>$G6290*NonHospFrac+theModel!$H6290*NonHospFrac</f>
        <v>469947.67088364135</v>
      </c>
      <c r="N6290" s="266">
        <f t="shared" si="1369"/>
        <v>762060.40440010536</v>
      </c>
      <c r="O6290" s="159"/>
      <c r="P6290" s="265">
        <f t="shared" si="1370"/>
        <v>269810.50317401433</v>
      </c>
      <c r="Q6290" s="265">
        <f t="shared" si="1371"/>
        <v>469946.11624196655</v>
      </c>
      <c r="R6290" s="266">
        <f t="shared" si="1372"/>
        <v>739756.61941598088</v>
      </c>
    </row>
    <row r="6291" spans="1:18" x14ac:dyDescent="0.3">
      <c r="A6291" s="82">
        <v>6260</v>
      </c>
      <c r="B6291" s="94">
        <f t="shared" si="1361"/>
        <v>2.4616036624810599E-52</v>
      </c>
      <c r="C6291" s="179">
        <f t="shared" si="1362"/>
        <v>2.4560507085638546E-52</v>
      </c>
      <c r="D6291" s="166">
        <f t="shared" si="1363"/>
        <v>2.2558277767625785E-3</v>
      </c>
      <c r="E6291" s="167">
        <f t="shared" si="1373"/>
        <v>24.291375447755232</v>
      </c>
      <c r="F6291" s="168">
        <f t="shared" si="1374"/>
        <v>14.123737710310554</v>
      </c>
      <c r="G6291" s="168">
        <f t="shared" si="1364"/>
        <v>490828.46045523242</v>
      </c>
      <c r="H6291" s="168">
        <f t="shared" si="1365"/>
        <v>271310.33852408634</v>
      </c>
      <c r="I6291" s="169">
        <f t="shared" si="1366"/>
        <v>762138.7989793187</v>
      </c>
      <c r="J6291" s="169">
        <f t="shared" si="1368"/>
        <v>703939.33604904544</v>
      </c>
      <c r="K6291" s="95"/>
      <c r="L6291" s="265">
        <f t="shared" si="1367"/>
        <v>292142.7836997495</v>
      </c>
      <c r="M6291" s="265">
        <f>$G6291*NonHospFrac+theModel!$H6291*NonHospFrac</f>
        <v>469996.0152795692</v>
      </c>
      <c r="N6291" s="266">
        <f t="shared" si="1369"/>
        <v>762138.7989793187</v>
      </c>
      <c r="O6291" s="159"/>
      <c r="P6291" s="265">
        <f t="shared" si="1370"/>
        <v>269833.78547915077</v>
      </c>
      <c r="Q6291" s="265">
        <f t="shared" si="1371"/>
        <v>469994.4606378944</v>
      </c>
      <c r="R6291" s="266">
        <f t="shared" si="1372"/>
        <v>739828.24611704517</v>
      </c>
    </row>
    <row r="6292" spans="1:18" x14ac:dyDescent="0.3">
      <c r="A6292" s="82">
        <v>6261</v>
      </c>
      <c r="B6292" s="94">
        <f t="shared" si="1361"/>
        <v>2.4156197755391094E-52</v>
      </c>
      <c r="C6292" s="179">
        <f t="shared" si="1362"/>
        <v>2.4101705533513514E-52</v>
      </c>
      <c r="D6292" s="166">
        <f t="shared" si="1363"/>
        <v>2.2558277767625785E-3</v>
      </c>
      <c r="E6292" s="167">
        <f t="shared" si="1373"/>
        <v>24.291375447755232</v>
      </c>
      <c r="F6292" s="168">
        <f t="shared" si="1374"/>
        <v>14.125993538087316</v>
      </c>
      <c r="G6292" s="168">
        <f t="shared" si="1364"/>
        <v>490906.85503444582</v>
      </c>
      <c r="H6292" s="168">
        <f t="shared" si="1365"/>
        <v>271310.33852408634</v>
      </c>
      <c r="I6292" s="169">
        <f t="shared" si="1366"/>
        <v>762217.19355853216</v>
      </c>
      <c r="J6292" s="169">
        <f t="shared" si="1368"/>
        <v>704000.07218825421</v>
      </c>
      <c r="K6292" s="95"/>
      <c r="L6292" s="265">
        <f t="shared" si="1367"/>
        <v>292172.83388303511</v>
      </c>
      <c r="M6292" s="265">
        <f>$G6292*NonHospFrac+theModel!$H6292*NonHospFrac</f>
        <v>470044.35967549705</v>
      </c>
      <c r="N6292" s="266">
        <f t="shared" si="1369"/>
        <v>762217.19355853216</v>
      </c>
      <c r="O6292" s="159"/>
      <c r="P6292" s="265">
        <f t="shared" si="1370"/>
        <v>269857.06683525466</v>
      </c>
      <c r="Q6292" s="265">
        <f t="shared" si="1371"/>
        <v>470042.80503382225</v>
      </c>
      <c r="R6292" s="266">
        <f t="shared" si="1372"/>
        <v>739899.87186907697</v>
      </c>
    </row>
    <row r="6293" spans="1:18" x14ac:dyDescent="0.3">
      <c r="A6293" s="82">
        <v>6262</v>
      </c>
      <c r="B6293" s="94">
        <f t="shared" si="1361"/>
        <v>2.3704948887239273E-52</v>
      </c>
      <c r="C6293" s="179">
        <f t="shared" si="1362"/>
        <v>2.3651474605092703E-52</v>
      </c>
      <c r="D6293" s="166">
        <f t="shared" si="1363"/>
        <v>2.2558277767625785E-3</v>
      </c>
      <c r="E6293" s="167">
        <f t="shared" si="1373"/>
        <v>24.291375447755232</v>
      </c>
      <c r="F6293" s="168">
        <f t="shared" si="1374"/>
        <v>14.128249365864079</v>
      </c>
      <c r="G6293" s="168">
        <f t="shared" si="1364"/>
        <v>490985.24961365917</v>
      </c>
      <c r="H6293" s="168">
        <f t="shared" si="1365"/>
        <v>271310.33852408634</v>
      </c>
      <c r="I6293" s="169">
        <f t="shared" si="1366"/>
        <v>762295.58813774551</v>
      </c>
      <c r="J6293" s="169">
        <f t="shared" si="1368"/>
        <v>704060.80585173832</v>
      </c>
      <c r="K6293" s="95"/>
      <c r="L6293" s="265">
        <f t="shared" si="1367"/>
        <v>292202.88406632066</v>
      </c>
      <c r="M6293" s="265">
        <f>$G6293*NonHospFrac+theModel!$H6293*NonHospFrac</f>
        <v>470092.70407142484</v>
      </c>
      <c r="N6293" s="266">
        <f t="shared" si="1369"/>
        <v>762295.58813774551</v>
      </c>
      <c r="O6293" s="159"/>
      <c r="P6293" s="265">
        <f t="shared" si="1370"/>
        <v>269880.3472423646</v>
      </c>
      <c r="Q6293" s="265">
        <f t="shared" si="1371"/>
        <v>470091.14942975005</v>
      </c>
      <c r="R6293" s="266">
        <f t="shared" si="1372"/>
        <v>739971.49667211459</v>
      </c>
    </row>
    <row r="6294" spans="1:18" x14ac:dyDescent="0.3">
      <c r="A6294" s="82">
        <v>6263</v>
      </c>
      <c r="B6294" s="94">
        <f t="shared" si="1361"/>
        <v>2.3262129555187714E-52</v>
      </c>
      <c r="C6294" s="179">
        <f t="shared" si="1362"/>
        <v>2.3209654197190471E-52</v>
      </c>
      <c r="D6294" s="166">
        <f t="shared" si="1363"/>
        <v>2.2558277767625785E-3</v>
      </c>
      <c r="E6294" s="167">
        <f t="shared" si="1373"/>
        <v>24.291375447755232</v>
      </c>
      <c r="F6294" s="168">
        <f t="shared" si="1374"/>
        <v>14.130505193640841</v>
      </c>
      <c r="G6294" s="168">
        <f t="shared" si="1364"/>
        <v>491063.64419287269</v>
      </c>
      <c r="H6294" s="168">
        <f t="shared" si="1365"/>
        <v>271310.33852408634</v>
      </c>
      <c r="I6294" s="169">
        <f t="shared" si="1366"/>
        <v>762373.98271695897</v>
      </c>
      <c r="J6294" s="169">
        <f t="shared" si="1368"/>
        <v>704121.5370395988</v>
      </c>
      <c r="K6294" s="95"/>
      <c r="L6294" s="265">
        <f t="shared" si="1367"/>
        <v>292232.93424960627</v>
      </c>
      <c r="M6294" s="265">
        <f>$G6294*NonHospFrac+theModel!$H6294*NonHospFrac</f>
        <v>470141.0484673527</v>
      </c>
      <c r="N6294" s="266">
        <f t="shared" si="1369"/>
        <v>762373.98271695897</v>
      </c>
      <c r="O6294" s="159"/>
      <c r="P6294" s="265">
        <f t="shared" si="1370"/>
        <v>269903.62670051941</v>
      </c>
      <c r="Q6294" s="265">
        <f t="shared" si="1371"/>
        <v>470139.4938256779</v>
      </c>
      <c r="R6294" s="266">
        <f t="shared" si="1372"/>
        <v>740043.12052619737</v>
      </c>
    </row>
    <row r="6295" spans="1:18" x14ac:dyDescent="0.3">
      <c r="A6295" s="82">
        <v>6264</v>
      </c>
      <c r="B6295" s="94">
        <f t="shared" si="1361"/>
        <v>2.282758229162937E-52</v>
      </c>
      <c r="C6295" s="179">
        <f t="shared" si="1362"/>
        <v>2.2776087197419578E-52</v>
      </c>
      <c r="D6295" s="166">
        <f t="shared" si="1363"/>
        <v>2.2558277767625785E-3</v>
      </c>
      <c r="E6295" s="167">
        <f t="shared" si="1373"/>
        <v>24.291375447755232</v>
      </c>
      <c r="F6295" s="168">
        <f t="shared" si="1374"/>
        <v>14.132761021417604</v>
      </c>
      <c r="G6295" s="168">
        <f t="shared" si="1364"/>
        <v>491142.03877208609</v>
      </c>
      <c r="H6295" s="168">
        <f t="shared" si="1365"/>
        <v>271310.33852408634</v>
      </c>
      <c r="I6295" s="169">
        <f t="shared" si="1366"/>
        <v>762452.37729617243</v>
      </c>
      <c r="J6295" s="169">
        <f t="shared" si="1368"/>
        <v>704182.26575193659</v>
      </c>
      <c r="K6295" s="95"/>
      <c r="L6295" s="265">
        <f t="shared" si="1367"/>
        <v>292262.98443289183</v>
      </c>
      <c r="M6295" s="265">
        <f>$G6295*NonHospFrac+theModel!$H6295*NonHospFrac</f>
        <v>470189.39286328055</v>
      </c>
      <c r="N6295" s="266">
        <f t="shared" si="1369"/>
        <v>762452.37729617232</v>
      </c>
      <c r="O6295" s="159"/>
      <c r="P6295" s="265">
        <f t="shared" si="1370"/>
        <v>269926.90520975762</v>
      </c>
      <c r="Q6295" s="265">
        <f t="shared" si="1371"/>
        <v>470187.83822160575</v>
      </c>
      <c r="R6295" s="266">
        <f t="shared" si="1372"/>
        <v>740114.74343136337</v>
      </c>
    </row>
    <row r="6296" spans="1:18" x14ac:dyDescent="0.3">
      <c r="A6296" s="82">
        <v>6265</v>
      </c>
      <c r="B6296" s="94">
        <f t="shared" si="1361"/>
        <v>2.2401152570527008E-52</v>
      </c>
      <c r="C6296" s="179">
        <f t="shared" si="1362"/>
        <v>2.2350619428326917E-52</v>
      </c>
      <c r="D6296" s="166">
        <f t="shared" si="1363"/>
        <v>2.2558277767625785E-3</v>
      </c>
      <c r="E6296" s="167">
        <f t="shared" si="1373"/>
        <v>24.291375447755232</v>
      </c>
      <c r="F6296" s="168">
        <f t="shared" si="1374"/>
        <v>14.135016849194367</v>
      </c>
      <c r="G6296" s="168">
        <f t="shared" si="1364"/>
        <v>491220.43335129949</v>
      </c>
      <c r="H6296" s="168">
        <f t="shared" si="1365"/>
        <v>271310.33852408634</v>
      </c>
      <c r="I6296" s="169">
        <f t="shared" si="1366"/>
        <v>762530.77187538589</v>
      </c>
      <c r="J6296" s="169">
        <f t="shared" si="1368"/>
        <v>704242.9919888525</v>
      </c>
      <c r="K6296" s="95"/>
      <c r="L6296" s="265">
        <f t="shared" si="1367"/>
        <v>292293.03461617744</v>
      </c>
      <c r="M6296" s="265">
        <f>$G6296*NonHospFrac+theModel!$H6296*NonHospFrac</f>
        <v>470237.7372592084</v>
      </c>
      <c r="N6296" s="266">
        <f t="shared" si="1369"/>
        <v>762530.77187538589</v>
      </c>
      <c r="O6296" s="159"/>
      <c r="P6296" s="265">
        <f t="shared" si="1370"/>
        <v>269950.182770118</v>
      </c>
      <c r="Q6296" s="265">
        <f t="shared" si="1371"/>
        <v>470236.1826175336</v>
      </c>
      <c r="R6296" s="266">
        <f t="shared" si="1372"/>
        <v>740186.3653876516</v>
      </c>
    </row>
    <row r="6297" spans="1:18" x14ac:dyDescent="0.3">
      <c r="A6297" s="82">
        <v>6266</v>
      </c>
      <c r="B6297" s="94">
        <f t="shared" si="1361"/>
        <v>2.1982688752458181E-52</v>
      </c>
      <c r="C6297" s="179">
        <f t="shared" si="1362"/>
        <v>2.1933099592562458E-52</v>
      </c>
      <c r="D6297" s="166">
        <f t="shared" si="1363"/>
        <v>2.2558277767625785E-3</v>
      </c>
      <c r="E6297" s="167">
        <f t="shared" si="1373"/>
        <v>24.291375447755232</v>
      </c>
      <c r="F6297" s="168">
        <f t="shared" si="1374"/>
        <v>14.137272676971129</v>
      </c>
      <c r="G6297" s="168">
        <f t="shared" si="1364"/>
        <v>491298.82793051284</v>
      </c>
      <c r="H6297" s="168">
        <f t="shared" si="1365"/>
        <v>271310.33852408634</v>
      </c>
      <c r="I6297" s="169">
        <f t="shared" si="1366"/>
        <v>762609.16645459924</v>
      </c>
      <c r="J6297" s="169">
        <f t="shared" si="1368"/>
        <v>704303.71575044736</v>
      </c>
      <c r="K6297" s="95"/>
      <c r="L6297" s="265">
        <f t="shared" si="1367"/>
        <v>292323.08479946299</v>
      </c>
      <c r="M6297" s="265">
        <f>$G6297*NonHospFrac+theModel!$H6297*NonHospFrac</f>
        <v>470286.08165513619</v>
      </c>
      <c r="N6297" s="266">
        <f t="shared" si="1369"/>
        <v>762609.16645459924</v>
      </c>
      <c r="O6297" s="159"/>
      <c r="P6297" s="265">
        <f t="shared" si="1370"/>
        <v>269973.45938163914</v>
      </c>
      <c r="Q6297" s="265">
        <f t="shared" si="1371"/>
        <v>470284.5270134614</v>
      </c>
      <c r="R6297" s="266">
        <f t="shared" si="1372"/>
        <v>740257.9863951006</v>
      </c>
    </row>
    <row r="6298" spans="1:18" x14ac:dyDescent="0.3">
      <c r="A6298" s="82">
        <v>6267</v>
      </c>
      <c r="B6298" s="94">
        <f t="shared" si="1361"/>
        <v>2.1572042030697015E-52</v>
      </c>
      <c r="C6298" s="179">
        <f t="shared" si="1362"/>
        <v>2.1523379219082679E-52</v>
      </c>
      <c r="D6298" s="166">
        <f t="shared" si="1363"/>
        <v>2.2558277767625785E-3</v>
      </c>
      <c r="E6298" s="167">
        <f t="shared" si="1373"/>
        <v>24.291375447755232</v>
      </c>
      <c r="F6298" s="168">
        <f t="shared" si="1374"/>
        <v>14.139528504747892</v>
      </c>
      <c r="G6298" s="168">
        <f t="shared" si="1364"/>
        <v>491377.22250972636</v>
      </c>
      <c r="H6298" s="168">
        <f t="shared" si="1365"/>
        <v>271310.33852408634</v>
      </c>
      <c r="I6298" s="169">
        <f t="shared" si="1366"/>
        <v>762687.5610338127</v>
      </c>
      <c r="J6298" s="169">
        <f t="shared" si="1368"/>
        <v>704364.4370368222</v>
      </c>
      <c r="K6298" s="95"/>
      <c r="L6298" s="265">
        <f t="shared" si="1367"/>
        <v>292353.1349827486</v>
      </c>
      <c r="M6298" s="265">
        <f>$G6298*NonHospFrac+theModel!$H6298*NonHospFrac</f>
        <v>470334.4260510641</v>
      </c>
      <c r="N6298" s="266">
        <f t="shared" si="1369"/>
        <v>762687.5610338127</v>
      </c>
      <c r="O6298" s="159"/>
      <c r="P6298" s="265">
        <f t="shared" si="1370"/>
        <v>269996.73504435981</v>
      </c>
      <c r="Q6298" s="265">
        <f t="shared" si="1371"/>
        <v>470332.87140938931</v>
      </c>
      <c r="R6298" s="266">
        <f t="shared" si="1372"/>
        <v>740329.60645374912</v>
      </c>
    </row>
    <row r="6299" spans="1:18" x14ac:dyDescent="0.3">
      <c r="A6299" s="82">
        <v>6268</v>
      </c>
      <c r="B6299" s="94">
        <f t="shared" si="1361"/>
        <v>2.1169066378293147E-52</v>
      </c>
      <c r="C6299" s="179">
        <f t="shared" si="1362"/>
        <v>2.1121312610348863E-52</v>
      </c>
      <c r="D6299" s="166">
        <f t="shared" si="1363"/>
        <v>2.2558277767625785E-3</v>
      </c>
      <c r="E6299" s="167">
        <f t="shared" si="1373"/>
        <v>24.291375447755232</v>
      </c>
      <c r="F6299" s="168">
        <f t="shared" si="1374"/>
        <v>14.141784332524654</v>
      </c>
      <c r="G6299" s="168">
        <f t="shared" si="1364"/>
        <v>491455.61708893976</v>
      </c>
      <c r="H6299" s="168">
        <f t="shared" si="1365"/>
        <v>271310.33852408634</v>
      </c>
      <c r="I6299" s="169">
        <f t="shared" si="1366"/>
        <v>762765.95561302616</v>
      </c>
      <c r="J6299" s="169">
        <f t="shared" si="1368"/>
        <v>704425.15584807785</v>
      </c>
      <c r="K6299" s="95"/>
      <c r="L6299" s="265">
        <f t="shared" si="1367"/>
        <v>292383.18516603415</v>
      </c>
      <c r="M6299" s="265">
        <f>$G6299*NonHospFrac+theModel!$H6299*NonHospFrac</f>
        <v>470382.7704469919</v>
      </c>
      <c r="N6299" s="266">
        <f t="shared" si="1369"/>
        <v>762765.95561302605</v>
      </c>
      <c r="O6299" s="159"/>
      <c r="P6299" s="265">
        <f t="shared" si="1370"/>
        <v>270020.0097583186</v>
      </c>
      <c r="Q6299" s="265">
        <f t="shared" si="1371"/>
        <v>470381.2158053171</v>
      </c>
      <c r="R6299" s="266">
        <f t="shared" si="1372"/>
        <v>740401.2255636357</v>
      </c>
    </row>
    <row r="6300" spans="1:18" x14ac:dyDescent="0.3">
      <c r="A6300" s="82">
        <v>6269</v>
      </c>
      <c r="B6300" s="94">
        <f t="shared" si="1361"/>
        <v>2.0773618496149137E-52</v>
      </c>
      <c r="C6300" s="179">
        <f t="shared" si="1362"/>
        <v>2.0726756790521656E-52</v>
      </c>
      <c r="D6300" s="166">
        <f t="shared" si="1363"/>
        <v>2.2558277767625785E-3</v>
      </c>
      <c r="E6300" s="167">
        <f t="shared" si="1373"/>
        <v>24.291375447755232</v>
      </c>
      <c r="F6300" s="168">
        <f t="shared" si="1374"/>
        <v>14.144040160301417</v>
      </c>
      <c r="G6300" s="168">
        <f t="shared" si="1364"/>
        <v>491534.01166815322</v>
      </c>
      <c r="H6300" s="168">
        <f t="shared" si="1365"/>
        <v>271310.33852408634</v>
      </c>
      <c r="I6300" s="169">
        <f t="shared" si="1366"/>
        <v>762844.35019223951</v>
      </c>
      <c r="J6300" s="169">
        <f t="shared" si="1368"/>
        <v>704485.87218431511</v>
      </c>
      <c r="K6300" s="95"/>
      <c r="L6300" s="265">
        <f t="shared" si="1367"/>
        <v>292413.23534931976</v>
      </c>
      <c r="M6300" s="265">
        <f>$G6300*NonHospFrac+theModel!$H6300*NonHospFrac</f>
        <v>470431.11484291981</v>
      </c>
      <c r="N6300" s="266">
        <f t="shared" si="1369"/>
        <v>762844.35019223951</v>
      </c>
      <c r="O6300" s="159"/>
      <c r="P6300" s="265">
        <f t="shared" si="1370"/>
        <v>270043.28352355427</v>
      </c>
      <c r="Q6300" s="265">
        <f t="shared" si="1371"/>
        <v>470429.56020124501</v>
      </c>
      <c r="R6300" s="266">
        <f t="shared" si="1372"/>
        <v>740472.84372479934</v>
      </c>
    </row>
    <row r="6301" spans="1:18" x14ac:dyDescent="0.3">
      <c r="A6301" s="82">
        <v>6270</v>
      </c>
      <c r="B6301" s="94">
        <f t="shared" si="1361"/>
        <v>2.0385557762058399E-52</v>
      </c>
      <c r="C6301" s="179">
        <f t="shared" si="1362"/>
        <v>2.0339571454613948E-52</v>
      </c>
      <c r="D6301" s="166">
        <f t="shared" si="1363"/>
        <v>2.2558277767625785E-3</v>
      </c>
      <c r="E6301" s="167">
        <f t="shared" si="1373"/>
        <v>24.291375447755232</v>
      </c>
      <c r="F6301" s="168">
        <f t="shared" si="1374"/>
        <v>14.14629598807818</v>
      </c>
      <c r="G6301" s="168">
        <f t="shared" si="1364"/>
        <v>491612.40624736663</v>
      </c>
      <c r="H6301" s="168">
        <f t="shared" si="1365"/>
        <v>271310.33852408634</v>
      </c>
      <c r="I6301" s="169">
        <f t="shared" si="1366"/>
        <v>762922.74477145297</v>
      </c>
      <c r="J6301" s="169">
        <f t="shared" si="1368"/>
        <v>704546.58604563517</v>
      </c>
      <c r="K6301" s="95"/>
      <c r="L6301" s="265">
        <f t="shared" si="1367"/>
        <v>292443.28553260537</v>
      </c>
      <c r="M6301" s="265">
        <f>$G6301*NonHospFrac+theModel!$H6301*NonHospFrac</f>
        <v>470479.4592388476</v>
      </c>
      <c r="N6301" s="266">
        <f t="shared" si="1369"/>
        <v>762922.74477145297</v>
      </c>
      <c r="O6301" s="159"/>
      <c r="P6301" s="265">
        <f t="shared" si="1370"/>
        <v>270066.55634010548</v>
      </c>
      <c r="Q6301" s="265">
        <f t="shared" si="1371"/>
        <v>470477.9045971728</v>
      </c>
      <c r="R6301" s="266">
        <f t="shared" si="1372"/>
        <v>740544.46093727835</v>
      </c>
    </row>
    <row r="6302" spans="1:18" x14ac:dyDescent="0.3">
      <c r="A6302" s="82">
        <v>6271</v>
      </c>
      <c r="B6302" s="94">
        <f t="shared" si="1361"/>
        <v>2.0004746180702947E-52</v>
      </c>
      <c r="C6302" s="179">
        <f t="shared" si="1362"/>
        <v>1.9959618918601431E-52</v>
      </c>
      <c r="D6302" s="166">
        <f t="shared" si="1363"/>
        <v>2.2558277767625785E-3</v>
      </c>
      <c r="E6302" s="167">
        <f t="shared" si="1373"/>
        <v>24.291375447755232</v>
      </c>
      <c r="F6302" s="168">
        <f t="shared" si="1374"/>
        <v>14.148551815854942</v>
      </c>
      <c r="G6302" s="168">
        <f t="shared" si="1364"/>
        <v>491690.80082658003</v>
      </c>
      <c r="H6302" s="168">
        <f t="shared" si="1365"/>
        <v>271310.33852408634</v>
      </c>
      <c r="I6302" s="169">
        <f t="shared" si="1366"/>
        <v>763001.13935066643</v>
      </c>
      <c r="J6302" s="169">
        <f t="shared" si="1368"/>
        <v>704607.2974321387</v>
      </c>
      <c r="K6302" s="95"/>
      <c r="L6302" s="265">
        <f t="shared" si="1367"/>
        <v>292473.33571589086</v>
      </c>
      <c r="M6302" s="265">
        <f>$G6302*NonHospFrac+theModel!$H6302*NonHospFrac</f>
        <v>470527.80363477545</v>
      </c>
      <c r="N6302" s="266">
        <f t="shared" si="1369"/>
        <v>763001.13935066632</v>
      </c>
      <c r="O6302" s="159"/>
      <c r="P6302" s="265">
        <f t="shared" si="1370"/>
        <v>270089.82820801076</v>
      </c>
      <c r="Q6302" s="265">
        <f t="shared" si="1371"/>
        <v>470526.24899310066</v>
      </c>
      <c r="R6302" s="266">
        <f t="shared" si="1372"/>
        <v>740616.07720111148</v>
      </c>
    </row>
    <row r="6303" spans="1:18" x14ac:dyDescent="0.3">
      <c r="A6303" s="82">
        <v>6272</v>
      </c>
      <c r="B6303" s="94">
        <f t="shared" ref="B6303:B6366" si="1375">Constant*EXP(PowerTerm*(A6303)/7)</f>
        <v>1.9631048334580401E-52</v>
      </c>
      <c r="C6303" s="179">
        <f t="shared" ref="C6303:C6366" si="1376">(1-theFloor)*B6303</f>
        <v>1.9586764070460286E-52</v>
      </c>
      <c r="D6303" s="166">
        <f t="shared" ref="D6303:D6366" si="1377">theFloor</f>
        <v>2.2558277767625785E-3</v>
      </c>
      <c r="E6303" s="167">
        <f t="shared" si="1373"/>
        <v>24.291375447755232</v>
      </c>
      <c r="F6303" s="168">
        <f t="shared" si="1374"/>
        <v>14.150807643631705</v>
      </c>
      <c r="G6303" s="168">
        <f t="shared" ref="G6303:G6366" si="1378">$B$22*F6303*totInfected/365.25</f>
        <v>491769.19540579349</v>
      </c>
      <c r="H6303" s="168">
        <f t="shared" ref="H6303:H6366" si="1379">lostQALYs_Injured*E6303*totInfected/365.25</f>
        <v>271310.33852408634</v>
      </c>
      <c r="I6303" s="169">
        <f t="shared" ref="I6303:I6366" si="1380">H6303+G6303</f>
        <v>763079.53392987978</v>
      </c>
      <c r="J6303" s="169">
        <f t="shared" si="1368"/>
        <v>704668.00634392642</v>
      </c>
      <c r="K6303" s="95"/>
      <c r="L6303" s="265">
        <f t="shared" ref="L6303:L6366" si="1381">$G6303*HospFrac+$H6303*HospFrac</f>
        <v>292503.38589917647</v>
      </c>
      <c r="M6303" s="265">
        <f>$G6303*NonHospFrac+theModel!$H6303*NonHospFrac</f>
        <v>470576.14803070331</v>
      </c>
      <c r="N6303" s="266">
        <f t="shared" si="1369"/>
        <v>763079.53392987978</v>
      </c>
      <c r="O6303" s="159"/>
      <c r="P6303" s="265">
        <f t="shared" si="1370"/>
        <v>270113.09912730899</v>
      </c>
      <c r="Q6303" s="265">
        <f t="shared" si="1371"/>
        <v>470574.59338902851</v>
      </c>
      <c r="R6303" s="266">
        <f t="shared" si="1372"/>
        <v>740687.6925163375</v>
      </c>
    </row>
    <row r="6304" spans="1:18" x14ac:dyDescent="0.3">
      <c r="A6304" s="82">
        <v>6273</v>
      </c>
      <c r="B6304" s="94">
        <f t="shared" si="1375"/>
        <v>1.9264331335849524E-52</v>
      </c>
      <c r="C6304" s="179">
        <f t="shared" si="1376"/>
        <v>1.9220874322121357E-52</v>
      </c>
      <c r="D6304" s="166">
        <f t="shared" si="1377"/>
        <v>2.2558277767625785E-3</v>
      </c>
      <c r="E6304" s="167">
        <f t="shared" si="1373"/>
        <v>24.291375447755232</v>
      </c>
      <c r="F6304" s="168">
        <f t="shared" si="1374"/>
        <v>14.153063471408467</v>
      </c>
      <c r="G6304" s="168">
        <f t="shared" si="1378"/>
        <v>491847.5899850069</v>
      </c>
      <c r="H6304" s="168">
        <f t="shared" si="1379"/>
        <v>271310.33852408634</v>
      </c>
      <c r="I6304" s="169">
        <f t="shared" si="1380"/>
        <v>763157.92850909324</v>
      </c>
      <c r="J6304" s="169">
        <f t="shared" ref="J6304:J6367" si="1382">J6303+(I6304-I6303)/(1+discountDaily)^A6304</f>
        <v>704728.71278109949</v>
      </c>
      <c r="K6304" s="95"/>
      <c r="L6304" s="265">
        <f t="shared" si="1381"/>
        <v>292533.43608246208</v>
      </c>
      <c r="M6304" s="265">
        <f>$G6304*NonHospFrac+theModel!$H6304*NonHospFrac</f>
        <v>470624.49242663116</v>
      </c>
      <c r="N6304" s="266">
        <f t="shared" ref="N6304:N6367" si="1383">L6304+M6304</f>
        <v>763157.92850909324</v>
      </c>
      <c r="O6304" s="159"/>
      <c r="P6304" s="265">
        <f t="shared" ref="P6304:P6367" si="1384">P6303+(L6304-L6303)/(1+discountDaily)^A6304</f>
        <v>270136.36909803876</v>
      </c>
      <c r="Q6304" s="265">
        <f t="shared" ref="Q6304:Q6367" si="1385">Q6303+(M6304-M6303)/(1+discountDaily)^B6304</f>
        <v>470622.93778495636</v>
      </c>
      <c r="R6304" s="266">
        <f t="shared" ref="R6304:R6367" si="1386">P6304+Q6304</f>
        <v>740759.30688299518</v>
      </c>
    </row>
    <row r="6305" spans="1:18" x14ac:dyDescent="0.3">
      <c r="A6305" s="82">
        <v>6274</v>
      </c>
      <c r="B6305" s="94">
        <f t="shared" si="1375"/>
        <v>1.8904464779074992E-52</v>
      </c>
      <c r="C6305" s="179">
        <f t="shared" si="1376"/>
        <v>1.8861819562321524E-52</v>
      </c>
      <c r="D6305" s="166">
        <f t="shared" si="1377"/>
        <v>2.2558277767625785E-3</v>
      </c>
      <c r="E6305" s="167">
        <f t="shared" ref="E6305:E6368" si="1387">C6305+E6304</f>
        <v>24.291375447755232</v>
      </c>
      <c r="F6305" s="168">
        <f t="shared" ref="F6305:F6368" si="1388">D6305+F6304</f>
        <v>14.15531929918523</v>
      </c>
      <c r="G6305" s="168">
        <f t="shared" si="1378"/>
        <v>491925.9845642203</v>
      </c>
      <c r="H6305" s="168">
        <f t="shared" si="1379"/>
        <v>271310.33852408634</v>
      </c>
      <c r="I6305" s="169">
        <f t="shared" si="1380"/>
        <v>763236.3230883067</v>
      </c>
      <c r="J6305" s="169">
        <f t="shared" si="1382"/>
        <v>704789.41674375872</v>
      </c>
      <c r="K6305" s="95"/>
      <c r="L6305" s="265">
        <f t="shared" si="1381"/>
        <v>292563.48626574763</v>
      </c>
      <c r="M6305" s="265">
        <f>$G6305*NonHospFrac+theModel!$H6305*NonHospFrac</f>
        <v>470672.83682255895</v>
      </c>
      <c r="N6305" s="266">
        <f t="shared" si="1383"/>
        <v>763236.32308830658</v>
      </c>
      <c r="O6305" s="159"/>
      <c r="P6305" s="265">
        <f t="shared" si="1384"/>
        <v>270159.63812023867</v>
      </c>
      <c r="Q6305" s="265">
        <f t="shared" si="1385"/>
        <v>470671.28218088415</v>
      </c>
      <c r="R6305" s="266">
        <f t="shared" si="1386"/>
        <v>740830.92030112282</v>
      </c>
    </row>
    <row r="6306" spans="1:18" x14ac:dyDescent="0.3">
      <c r="A6306" s="82">
        <v>6275</v>
      </c>
      <c r="B6306" s="94">
        <f t="shared" si="1375"/>
        <v>1.8551320694854894E-52</v>
      </c>
      <c r="C6306" s="179">
        <f t="shared" si="1376"/>
        <v>1.8509472110335809E-52</v>
      </c>
      <c r="D6306" s="166">
        <f t="shared" si="1377"/>
        <v>2.2558277767625785E-3</v>
      </c>
      <c r="E6306" s="167">
        <f t="shared" si="1387"/>
        <v>24.291375447755232</v>
      </c>
      <c r="F6306" s="168">
        <f t="shared" si="1388"/>
        <v>14.157575126961992</v>
      </c>
      <c r="G6306" s="168">
        <f t="shared" si="1378"/>
        <v>492004.37914343365</v>
      </c>
      <c r="H6306" s="168">
        <f t="shared" si="1379"/>
        <v>271310.33852408634</v>
      </c>
      <c r="I6306" s="169">
        <f t="shared" si="1380"/>
        <v>763314.71766752005</v>
      </c>
      <c r="J6306" s="169">
        <f t="shared" si="1382"/>
        <v>704850.11823200481</v>
      </c>
      <c r="K6306" s="95"/>
      <c r="L6306" s="265">
        <f t="shared" si="1381"/>
        <v>292593.53644903318</v>
      </c>
      <c r="M6306" s="265">
        <f>$G6306*NonHospFrac+theModel!$H6306*NonHospFrac</f>
        <v>470721.18121848674</v>
      </c>
      <c r="N6306" s="266">
        <f t="shared" si="1383"/>
        <v>763314.71766751993</v>
      </c>
      <c r="O6306" s="159"/>
      <c r="P6306" s="265">
        <f t="shared" si="1384"/>
        <v>270182.90619394742</v>
      </c>
      <c r="Q6306" s="265">
        <f t="shared" si="1385"/>
        <v>470719.62657681195</v>
      </c>
      <c r="R6306" s="266">
        <f t="shared" si="1386"/>
        <v>740902.53277075943</v>
      </c>
    </row>
    <row r="6307" spans="1:18" x14ac:dyDescent="0.3">
      <c r="A6307" s="82">
        <v>6276</v>
      </c>
      <c r="B6307" s="94">
        <f t="shared" si="1375"/>
        <v>1.8204773504314519E-52</v>
      </c>
      <c r="C6307" s="179">
        <f t="shared" si="1376"/>
        <v>1.8163706670573816E-52</v>
      </c>
      <c r="D6307" s="166">
        <f t="shared" si="1377"/>
        <v>2.2558277767625785E-3</v>
      </c>
      <c r="E6307" s="167">
        <f t="shared" si="1387"/>
        <v>24.291375447755232</v>
      </c>
      <c r="F6307" s="168">
        <f t="shared" si="1388"/>
        <v>14.159830954738755</v>
      </c>
      <c r="G6307" s="168">
        <f t="shared" si="1378"/>
        <v>492082.77372264717</v>
      </c>
      <c r="H6307" s="168">
        <f t="shared" si="1379"/>
        <v>271310.33852408634</v>
      </c>
      <c r="I6307" s="169">
        <f t="shared" si="1380"/>
        <v>763393.11224673351</v>
      </c>
      <c r="J6307" s="169">
        <f t="shared" si="1382"/>
        <v>704910.81724593882</v>
      </c>
      <c r="K6307" s="95"/>
      <c r="L6307" s="265">
        <f t="shared" si="1381"/>
        <v>292623.58663231879</v>
      </c>
      <c r="M6307" s="265">
        <f>$G6307*NonHospFrac+theModel!$H6307*NonHospFrac</f>
        <v>470769.52561441466</v>
      </c>
      <c r="N6307" s="266">
        <f t="shared" si="1383"/>
        <v>763393.11224673339</v>
      </c>
      <c r="O6307" s="159"/>
      <c r="P6307" s="265">
        <f t="shared" si="1384"/>
        <v>270206.17331920372</v>
      </c>
      <c r="Q6307" s="265">
        <f t="shared" si="1385"/>
        <v>470767.97097273986</v>
      </c>
      <c r="R6307" s="266">
        <f t="shared" si="1386"/>
        <v>740974.14429194364</v>
      </c>
    </row>
    <row r="6308" spans="1:18" x14ac:dyDescent="0.3">
      <c r="A6308" s="82">
        <v>6277</v>
      </c>
      <c r="B6308" s="94">
        <f t="shared" si="1375"/>
        <v>1.7864699974450212E-52</v>
      </c>
      <c r="C6308" s="179">
        <f t="shared" si="1376"/>
        <v>1.7824400288024317E-52</v>
      </c>
      <c r="D6308" s="166">
        <f t="shared" si="1377"/>
        <v>2.2558277767625785E-3</v>
      </c>
      <c r="E6308" s="167">
        <f t="shared" si="1387"/>
        <v>24.291375447755232</v>
      </c>
      <c r="F6308" s="168">
        <f t="shared" si="1388"/>
        <v>14.162086782515518</v>
      </c>
      <c r="G6308" s="168">
        <f t="shared" si="1378"/>
        <v>492161.16830186057</v>
      </c>
      <c r="H6308" s="168">
        <f t="shared" si="1379"/>
        <v>271310.33852408634</v>
      </c>
      <c r="I6308" s="169">
        <f t="shared" si="1380"/>
        <v>763471.50682594697</v>
      </c>
      <c r="J6308" s="169">
        <f t="shared" si="1382"/>
        <v>704971.51378566155</v>
      </c>
      <c r="K6308" s="95"/>
      <c r="L6308" s="265">
        <f t="shared" si="1381"/>
        <v>292653.6368156044</v>
      </c>
      <c r="M6308" s="265">
        <f>$G6308*NonHospFrac+theModel!$H6308*NonHospFrac</f>
        <v>470817.87001034251</v>
      </c>
      <c r="N6308" s="266">
        <f t="shared" si="1383"/>
        <v>763471.50682594697</v>
      </c>
      <c r="O6308" s="159"/>
      <c r="P6308" s="265">
        <f t="shared" si="1384"/>
        <v>270229.43949604617</v>
      </c>
      <c r="Q6308" s="265">
        <f t="shared" si="1385"/>
        <v>470816.31536866771</v>
      </c>
      <c r="R6308" s="266">
        <f t="shared" si="1386"/>
        <v>741045.75486471388</v>
      </c>
    </row>
    <row r="6309" spans="1:18" x14ac:dyDescent="0.3">
      <c r="A6309" s="82">
        <v>6278</v>
      </c>
      <c r="B6309" s="94">
        <f t="shared" si="1375"/>
        <v>1.7530979174307424E-52</v>
      </c>
      <c r="C6309" s="179">
        <f t="shared" si="1376"/>
        <v>1.7491432304532173E-52</v>
      </c>
      <c r="D6309" s="166">
        <f t="shared" si="1377"/>
        <v>2.2558277767625785E-3</v>
      </c>
      <c r="E6309" s="167">
        <f t="shared" si="1387"/>
        <v>24.291375447755232</v>
      </c>
      <c r="F6309" s="168">
        <f t="shared" si="1388"/>
        <v>14.16434261029228</v>
      </c>
      <c r="G6309" s="168">
        <f t="shared" si="1378"/>
        <v>492239.56288107397</v>
      </c>
      <c r="H6309" s="168">
        <f t="shared" si="1379"/>
        <v>271310.33852408634</v>
      </c>
      <c r="I6309" s="169">
        <f t="shared" si="1380"/>
        <v>763549.90140516032</v>
      </c>
      <c r="J6309" s="169">
        <f t="shared" si="1382"/>
        <v>705032.20785127371</v>
      </c>
      <c r="K6309" s="95"/>
      <c r="L6309" s="265">
        <f t="shared" si="1381"/>
        <v>292683.68699888996</v>
      </c>
      <c r="M6309" s="265">
        <f>$G6309*NonHospFrac+theModel!$H6309*NonHospFrac</f>
        <v>470866.21440627036</v>
      </c>
      <c r="N6309" s="266">
        <f t="shared" si="1383"/>
        <v>763549.90140516032</v>
      </c>
      <c r="O6309" s="159"/>
      <c r="P6309" s="265">
        <f t="shared" si="1384"/>
        <v>270252.7047245134</v>
      </c>
      <c r="Q6309" s="265">
        <f t="shared" si="1385"/>
        <v>470864.65976459556</v>
      </c>
      <c r="R6309" s="266">
        <f t="shared" si="1386"/>
        <v>741117.36448910902</v>
      </c>
    </row>
    <row r="6310" spans="1:18" x14ac:dyDescent="0.3">
      <c r="A6310" s="82">
        <v>6279</v>
      </c>
      <c r="B6310" s="94">
        <f t="shared" si="1375"/>
        <v>1.7203492431977376E-52</v>
      </c>
      <c r="C6310" s="179">
        <f t="shared" si="1376"/>
        <v>1.7164684315891997E-52</v>
      </c>
      <c r="D6310" s="166">
        <f t="shared" si="1377"/>
        <v>2.2558277767625785E-3</v>
      </c>
      <c r="E6310" s="167">
        <f t="shared" si="1387"/>
        <v>24.291375447755232</v>
      </c>
      <c r="F6310" s="168">
        <f t="shared" si="1388"/>
        <v>14.166598438069043</v>
      </c>
      <c r="G6310" s="168">
        <f t="shared" si="1378"/>
        <v>492317.95746028732</v>
      </c>
      <c r="H6310" s="168">
        <f t="shared" si="1379"/>
        <v>271310.33852408634</v>
      </c>
      <c r="I6310" s="169">
        <f t="shared" si="1380"/>
        <v>763628.29598437366</v>
      </c>
      <c r="J6310" s="169">
        <f t="shared" si="1382"/>
        <v>705092.89944287634</v>
      </c>
      <c r="K6310" s="95"/>
      <c r="L6310" s="265">
        <f t="shared" si="1381"/>
        <v>292713.73718217551</v>
      </c>
      <c r="M6310" s="265">
        <f>$G6310*NonHospFrac+theModel!$H6310*NonHospFrac</f>
        <v>470914.55880219815</v>
      </c>
      <c r="N6310" s="266">
        <f t="shared" si="1383"/>
        <v>763628.29598437366</v>
      </c>
      <c r="O6310" s="159"/>
      <c r="P6310" s="265">
        <f t="shared" si="1384"/>
        <v>270275.96900464414</v>
      </c>
      <c r="Q6310" s="265">
        <f t="shared" si="1385"/>
        <v>470913.00416052336</v>
      </c>
      <c r="R6310" s="266">
        <f t="shared" si="1386"/>
        <v>741188.9731651675</v>
      </c>
    </row>
    <row r="6311" spans="1:18" x14ac:dyDescent="0.3">
      <c r="A6311" s="82">
        <v>6280</v>
      </c>
      <c r="B6311" s="94">
        <f t="shared" si="1375"/>
        <v>1.6882123292397041E-52</v>
      </c>
      <c r="C6311" s="179">
        <f t="shared" si="1376"/>
        <v>1.6844040129743322E-52</v>
      </c>
      <c r="D6311" s="166">
        <f t="shared" si="1377"/>
        <v>2.2558277767625785E-3</v>
      </c>
      <c r="E6311" s="167">
        <f t="shared" si="1387"/>
        <v>24.291375447755232</v>
      </c>
      <c r="F6311" s="168">
        <f t="shared" si="1388"/>
        <v>14.168854265845805</v>
      </c>
      <c r="G6311" s="168">
        <f t="shared" si="1378"/>
        <v>492396.35203950084</v>
      </c>
      <c r="H6311" s="168">
        <f t="shared" si="1379"/>
        <v>271310.33852408634</v>
      </c>
      <c r="I6311" s="169">
        <f t="shared" si="1380"/>
        <v>763706.69056358724</v>
      </c>
      <c r="J6311" s="169">
        <f t="shared" si="1382"/>
        <v>705153.58856057038</v>
      </c>
      <c r="K6311" s="95"/>
      <c r="L6311" s="265">
        <f t="shared" si="1381"/>
        <v>292743.78736546112</v>
      </c>
      <c r="M6311" s="265">
        <f>$G6311*NonHospFrac+theModel!$H6311*NonHospFrac</f>
        <v>470962.90319812606</v>
      </c>
      <c r="N6311" s="266">
        <f t="shared" si="1383"/>
        <v>763706.69056358724</v>
      </c>
      <c r="O6311" s="159"/>
      <c r="P6311" s="265">
        <f t="shared" si="1384"/>
        <v>270299.23233647703</v>
      </c>
      <c r="Q6311" s="265">
        <f t="shared" si="1385"/>
        <v>470961.34855645127</v>
      </c>
      <c r="R6311" s="266">
        <f t="shared" si="1386"/>
        <v>741260.58089292829</v>
      </c>
    </row>
    <row r="6312" spans="1:18" x14ac:dyDescent="0.3">
      <c r="A6312" s="82">
        <v>6281</v>
      </c>
      <c r="B6312" s="94">
        <f t="shared" si="1375"/>
        <v>1.6566757475937697E-52</v>
      </c>
      <c r="C6312" s="179">
        <f t="shared" si="1376"/>
        <v>1.6529385724252587E-52</v>
      </c>
      <c r="D6312" s="166">
        <f t="shared" si="1377"/>
        <v>2.2558277767625785E-3</v>
      </c>
      <c r="E6312" s="167">
        <f t="shared" si="1387"/>
        <v>24.291375447755232</v>
      </c>
      <c r="F6312" s="168">
        <f t="shared" si="1388"/>
        <v>14.171110093622568</v>
      </c>
      <c r="G6312" s="168">
        <f t="shared" si="1378"/>
        <v>492474.74661871424</v>
      </c>
      <c r="H6312" s="168">
        <f t="shared" si="1379"/>
        <v>271310.33852408634</v>
      </c>
      <c r="I6312" s="169">
        <f t="shared" si="1380"/>
        <v>763785.08514280058</v>
      </c>
      <c r="J6312" s="169">
        <f t="shared" si="1382"/>
        <v>705214.27520445629</v>
      </c>
      <c r="K6312" s="95"/>
      <c r="L6312" s="265">
        <f t="shared" si="1381"/>
        <v>292773.83754874673</v>
      </c>
      <c r="M6312" s="265">
        <f>$G6312*NonHospFrac+theModel!$H6312*NonHospFrac</f>
        <v>471011.24759405386</v>
      </c>
      <c r="N6312" s="266">
        <f t="shared" si="1383"/>
        <v>763785.08514280058</v>
      </c>
      <c r="O6312" s="159"/>
      <c r="P6312" s="265">
        <f t="shared" si="1384"/>
        <v>270322.49472005072</v>
      </c>
      <c r="Q6312" s="265">
        <f t="shared" si="1385"/>
        <v>471009.69295237906</v>
      </c>
      <c r="R6312" s="266">
        <f t="shared" si="1386"/>
        <v>741332.18767242972</v>
      </c>
    </row>
    <row r="6313" spans="1:18" x14ac:dyDescent="0.3">
      <c r="A6313" s="82">
        <v>6282</v>
      </c>
      <c r="B6313" s="94">
        <f t="shared" si="1375"/>
        <v>1.6257282837765627E-52</v>
      </c>
      <c r="C6313" s="179">
        <f t="shared" si="1376"/>
        <v>1.622060920756551E-52</v>
      </c>
      <c r="D6313" s="166">
        <f t="shared" si="1377"/>
        <v>2.2558277767625785E-3</v>
      </c>
      <c r="E6313" s="167">
        <f t="shared" si="1387"/>
        <v>24.291375447755232</v>
      </c>
      <c r="F6313" s="168">
        <f t="shared" si="1388"/>
        <v>14.173365921399331</v>
      </c>
      <c r="G6313" s="168">
        <f t="shared" si="1378"/>
        <v>492553.1411979277</v>
      </c>
      <c r="H6313" s="168">
        <f t="shared" si="1379"/>
        <v>271310.33852408634</v>
      </c>
      <c r="I6313" s="169">
        <f t="shared" si="1380"/>
        <v>763863.47972201405</v>
      </c>
      <c r="J6313" s="169">
        <f t="shared" si="1382"/>
        <v>705274.95937463525</v>
      </c>
      <c r="K6313" s="95"/>
      <c r="L6313" s="265">
        <f t="shared" si="1381"/>
        <v>292803.88773203228</v>
      </c>
      <c r="M6313" s="265">
        <f>$G6313*NonHospFrac+theModel!$H6313*NonHospFrac</f>
        <v>471059.59198998171</v>
      </c>
      <c r="N6313" s="266">
        <f t="shared" si="1383"/>
        <v>763863.47972201393</v>
      </c>
      <c r="O6313" s="159"/>
      <c r="P6313" s="265">
        <f t="shared" si="1384"/>
        <v>270345.75615540385</v>
      </c>
      <c r="Q6313" s="265">
        <f t="shared" si="1385"/>
        <v>471058.03734830691</v>
      </c>
      <c r="R6313" s="266">
        <f t="shared" si="1386"/>
        <v>741403.79350371077</v>
      </c>
    </row>
    <row r="6314" spans="1:18" x14ac:dyDescent="0.3">
      <c r="A6314" s="82">
        <v>6283</v>
      </c>
      <c r="B6314" s="94">
        <f t="shared" si="1375"/>
        <v>1.5953589327965739E-52</v>
      </c>
      <c r="C6314" s="179">
        <f t="shared" si="1376"/>
        <v>1.5917600778020652E-52</v>
      </c>
      <c r="D6314" s="166">
        <f t="shared" si="1377"/>
        <v>2.2558277767625785E-3</v>
      </c>
      <c r="E6314" s="167">
        <f t="shared" si="1387"/>
        <v>24.291375447755232</v>
      </c>
      <c r="F6314" s="168">
        <f t="shared" si="1388"/>
        <v>14.175621749176093</v>
      </c>
      <c r="G6314" s="168">
        <f t="shared" si="1378"/>
        <v>492631.53577714099</v>
      </c>
      <c r="H6314" s="168">
        <f t="shared" si="1379"/>
        <v>271310.33852408634</v>
      </c>
      <c r="I6314" s="169">
        <f t="shared" si="1380"/>
        <v>763941.87430122728</v>
      </c>
      <c r="J6314" s="169">
        <f t="shared" si="1382"/>
        <v>705335.6410712077</v>
      </c>
      <c r="K6314" s="95"/>
      <c r="L6314" s="265">
        <f t="shared" si="1381"/>
        <v>292833.93791531783</v>
      </c>
      <c r="M6314" s="265">
        <f>$G6314*NonHospFrac+theModel!$H6314*NonHospFrac</f>
        <v>471107.9363859095</v>
      </c>
      <c r="N6314" s="266">
        <f t="shared" si="1383"/>
        <v>763941.87430122728</v>
      </c>
      <c r="O6314" s="159"/>
      <c r="P6314" s="265">
        <f t="shared" si="1384"/>
        <v>270369.01664257509</v>
      </c>
      <c r="Q6314" s="265">
        <f t="shared" si="1385"/>
        <v>471106.38174423471</v>
      </c>
      <c r="R6314" s="266">
        <f t="shared" si="1386"/>
        <v>741475.39838680974</v>
      </c>
    </row>
    <row r="6315" spans="1:18" x14ac:dyDescent="0.3">
      <c r="A6315" s="82">
        <v>6284</v>
      </c>
      <c r="B6315" s="94">
        <f t="shared" si="1375"/>
        <v>1.5655568952404076E-52</v>
      </c>
      <c r="C6315" s="179">
        <f t="shared" si="1376"/>
        <v>1.5620252685100222E-52</v>
      </c>
      <c r="D6315" s="166">
        <f t="shared" si="1377"/>
        <v>2.2558277767625785E-3</v>
      </c>
      <c r="E6315" s="167">
        <f t="shared" si="1387"/>
        <v>24.291375447755232</v>
      </c>
      <c r="F6315" s="168">
        <f t="shared" si="1388"/>
        <v>14.177877576952856</v>
      </c>
      <c r="G6315" s="168">
        <f t="shared" si="1378"/>
        <v>492709.93035635451</v>
      </c>
      <c r="H6315" s="168">
        <f t="shared" si="1379"/>
        <v>271310.33852408634</v>
      </c>
      <c r="I6315" s="169">
        <f t="shared" si="1380"/>
        <v>764020.26888044085</v>
      </c>
      <c r="J6315" s="169">
        <f t="shared" si="1382"/>
        <v>705396.32029427506</v>
      </c>
      <c r="K6315" s="95"/>
      <c r="L6315" s="265">
        <f t="shared" si="1381"/>
        <v>292863.98809860344</v>
      </c>
      <c r="M6315" s="265">
        <f>$G6315*NonHospFrac+theModel!$H6315*NonHospFrac</f>
        <v>471156.28078183741</v>
      </c>
      <c r="N6315" s="266">
        <f t="shared" si="1383"/>
        <v>764020.26888044085</v>
      </c>
      <c r="O6315" s="159"/>
      <c r="P6315" s="265">
        <f t="shared" si="1384"/>
        <v>270392.27618160308</v>
      </c>
      <c r="Q6315" s="265">
        <f t="shared" si="1385"/>
        <v>471154.72614016262</v>
      </c>
      <c r="R6315" s="266">
        <f t="shared" si="1386"/>
        <v>741547.00232176576</v>
      </c>
    </row>
    <row r="6316" spans="1:18" x14ac:dyDescent="0.3">
      <c r="A6316" s="82">
        <v>6285</v>
      </c>
      <c r="B6316" s="94">
        <f t="shared" si="1375"/>
        <v>1.536311573432848E-52</v>
      </c>
      <c r="C6316" s="179">
        <f t="shared" si="1376"/>
        <v>1.5328459191117363E-52</v>
      </c>
      <c r="D6316" s="166">
        <f t="shared" si="1377"/>
        <v>2.2558277767625785E-3</v>
      </c>
      <c r="E6316" s="167">
        <f t="shared" si="1387"/>
        <v>24.291375447755232</v>
      </c>
      <c r="F6316" s="168">
        <f t="shared" si="1388"/>
        <v>14.180133404729618</v>
      </c>
      <c r="G6316" s="168">
        <f t="shared" si="1378"/>
        <v>492788.32493556791</v>
      </c>
      <c r="H6316" s="168">
        <f t="shared" si="1379"/>
        <v>271310.33852408634</v>
      </c>
      <c r="I6316" s="169">
        <f t="shared" si="1380"/>
        <v>764098.6634596542</v>
      </c>
      <c r="J6316" s="169">
        <f t="shared" si="1382"/>
        <v>705456.99704393768</v>
      </c>
      <c r="K6316" s="95"/>
      <c r="L6316" s="265">
        <f t="shared" si="1381"/>
        <v>292894.03828188899</v>
      </c>
      <c r="M6316" s="265">
        <f>$G6316*NonHospFrac+theModel!$H6316*NonHospFrac</f>
        <v>471204.62517776521</v>
      </c>
      <c r="N6316" s="266">
        <f t="shared" si="1383"/>
        <v>764098.6634596542</v>
      </c>
      <c r="O6316" s="159"/>
      <c r="P6316" s="265">
        <f t="shared" si="1384"/>
        <v>270415.53477252647</v>
      </c>
      <c r="Q6316" s="265">
        <f t="shared" si="1385"/>
        <v>471203.07053609041</v>
      </c>
      <c r="R6316" s="266">
        <f t="shared" si="1386"/>
        <v>741618.60530861688</v>
      </c>
    </row>
    <row r="6317" spans="1:18" x14ac:dyDescent="0.3">
      <c r="A6317" s="82">
        <v>6286</v>
      </c>
      <c r="B6317" s="94">
        <f t="shared" si="1375"/>
        <v>1.5076125676679445E-52</v>
      </c>
      <c r="C6317" s="179">
        <f t="shared" si="1376"/>
        <v>1.5042116533612029E-52</v>
      </c>
      <c r="D6317" s="166">
        <f t="shared" si="1377"/>
        <v>2.2558277767625785E-3</v>
      </c>
      <c r="E6317" s="167">
        <f t="shared" si="1387"/>
        <v>24.291375447755232</v>
      </c>
      <c r="F6317" s="168">
        <f t="shared" si="1388"/>
        <v>14.182389232506381</v>
      </c>
      <c r="G6317" s="168">
        <f t="shared" si="1378"/>
        <v>492866.71951478138</v>
      </c>
      <c r="H6317" s="168">
        <f t="shared" si="1379"/>
        <v>271310.33852408634</v>
      </c>
      <c r="I6317" s="169">
        <f t="shared" si="1380"/>
        <v>764177.05803886778</v>
      </c>
      <c r="J6317" s="169">
        <f t="shared" si="1382"/>
        <v>705517.67132029671</v>
      </c>
      <c r="K6317" s="95"/>
      <c r="L6317" s="265">
        <f t="shared" si="1381"/>
        <v>292924.0884651746</v>
      </c>
      <c r="M6317" s="265">
        <f>$G6317*NonHospFrac+theModel!$H6317*NonHospFrac</f>
        <v>471252.96957369312</v>
      </c>
      <c r="N6317" s="266">
        <f t="shared" si="1383"/>
        <v>764177.05803886778</v>
      </c>
      <c r="O6317" s="159"/>
      <c r="P6317" s="265">
        <f t="shared" si="1384"/>
        <v>270438.79241538391</v>
      </c>
      <c r="Q6317" s="265">
        <f t="shared" si="1385"/>
        <v>471251.41493201832</v>
      </c>
      <c r="R6317" s="266">
        <f t="shared" si="1386"/>
        <v>741690.20734740223</v>
      </c>
    </row>
    <row r="6318" spans="1:18" x14ac:dyDescent="0.3">
      <c r="A6318" s="82">
        <v>6287</v>
      </c>
      <c r="B6318" s="94">
        <f t="shared" si="1375"/>
        <v>1.4794496725112023E-52</v>
      </c>
      <c r="C6318" s="179">
        <f t="shared" si="1376"/>
        <v>1.4761122888456293E-52</v>
      </c>
      <c r="D6318" s="166">
        <f t="shared" si="1377"/>
        <v>2.2558277767625785E-3</v>
      </c>
      <c r="E6318" s="167">
        <f t="shared" si="1387"/>
        <v>24.291375447755232</v>
      </c>
      <c r="F6318" s="168">
        <f t="shared" si="1388"/>
        <v>14.184645060283144</v>
      </c>
      <c r="G6318" s="168">
        <f t="shared" si="1378"/>
        <v>492945.11409399484</v>
      </c>
      <c r="H6318" s="168">
        <f t="shared" si="1379"/>
        <v>271310.33852408634</v>
      </c>
      <c r="I6318" s="169">
        <f t="shared" si="1380"/>
        <v>764255.45261808112</v>
      </c>
      <c r="J6318" s="169">
        <f t="shared" si="1382"/>
        <v>705578.34312345262</v>
      </c>
      <c r="K6318" s="95"/>
      <c r="L6318" s="265">
        <f t="shared" si="1381"/>
        <v>292954.13864846015</v>
      </c>
      <c r="M6318" s="265">
        <f>$G6318*NonHospFrac+theModel!$H6318*NonHospFrac</f>
        <v>471301.31396962097</v>
      </c>
      <c r="N6318" s="266">
        <f t="shared" si="1383"/>
        <v>764255.45261808112</v>
      </c>
      <c r="O6318" s="159"/>
      <c r="P6318" s="265">
        <f t="shared" si="1384"/>
        <v>270462.04911021399</v>
      </c>
      <c r="Q6318" s="265">
        <f t="shared" si="1385"/>
        <v>471299.75932794617</v>
      </c>
      <c r="R6318" s="266">
        <f t="shared" si="1386"/>
        <v>741761.80843816022</v>
      </c>
    </row>
    <row r="6319" spans="1:18" x14ac:dyDescent="0.3">
      <c r="A6319" s="82">
        <v>6288</v>
      </c>
      <c r="B6319" s="94">
        <f t="shared" si="1375"/>
        <v>1.4518128731701608E-52</v>
      </c>
      <c r="C6319" s="179">
        <f t="shared" si="1376"/>
        <v>1.4485378333642019E-52</v>
      </c>
      <c r="D6319" s="166">
        <f t="shared" si="1377"/>
        <v>2.2558277767625785E-3</v>
      </c>
      <c r="E6319" s="167">
        <f t="shared" si="1387"/>
        <v>24.291375447755232</v>
      </c>
      <c r="F6319" s="168">
        <f t="shared" si="1388"/>
        <v>14.186900888059906</v>
      </c>
      <c r="G6319" s="168">
        <f t="shared" si="1378"/>
        <v>493023.50867320818</v>
      </c>
      <c r="H6319" s="168">
        <f t="shared" si="1379"/>
        <v>271310.33852408634</v>
      </c>
      <c r="I6319" s="169">
        <f t="shared" si="1380"/>
        <v>764333.84719729447</v>
      </c>
      <c r="J6319" s="169">
        <f t="shared" si="1382"/>
        <v>705639.01245350635</v>
      </c>
      <c r="K6319" s="95"/>
      <c r="L6319" s="265">
        <f t="shared" si="1381"/>
        <v>292984.18883174576</v>
      </c>
      <c r="M6319" s="265">
        <f>$G6319*NonHospFrac+theModel!$H6319*NonHospFrac</f>
        <v>471349.65836554876</v>
      </c>
      <c r="N6319" s="266">
        <f t="shared" si="1383"/>
        <v>764333.84719729447</v>
      </c>
      <c r="O6319" s="159"/>
      <c r="P6319" s="265">
        <f t="shared" si="1384"/>
        <v>270485.30485705548</v>
      </c>
      <c r="Q6319" s="265">
        <f t="shared" si="1385"/>
        <v>471348.10372387397</v>
      </c>
      <c r="R6319" s="266">
        <f t="shared" si="1386"/>
        <v>741833.40858092951</v>
      </c>
    </row>
    <row r="6320" spans="1:18" x14ac:dyDescent="0.3">
      <c r="A6320" s="82">
        <v>6289</v>
      </c>
      <c r="B6320" s="94">
        <f t="shared" si="1375"/>
        <v>1.4246923419334478E-52</v>
      </c>
      <c r="C6320" s="179">
        <f t="shared" si="1376"/>
        <v>1.4214784813751734E-52</v>
      </c>
      <c r="D6320" s="166">
        <f t="shared" si="1377"/>
        <v>2.2558277767625785E-3</v>
      </c>
      <c r="E6320" s="167">
        <f t="shared" si="1387"/>
        <v>24.291375447755232</v>
      </c>
      <c r="F6320" s="168">
        <f t="shared" si="1388"/>
        <v>14.189156715836669</v>
      </c>
      <c r="G6320" s="168">
        <f t="shared" si="1378"/>
        <v>493101.90325242165</v>
      </c>
      <c r="H6320" s="168">
        <f t="shared" si="1379"/>
        <v>271310.33852408634</v>
      </c>
      <c r="I6320" s="169">
        <f t="shared" si="1380"/>
        <v>764412.24177650805</v>
      </c>
      <c r="J6320" s="169">
        <f t="shared" si="1382"/>
        <v>705699.67931055895</v>
      </c>
      <c r="K6320" s="95"/>
      <c r="L6320" s="265">
        <f t="shared" si="1381"/>
        <v>293014.23901503137</v>
      </c>
      <c r="M6320" s="265">
        <f>$G6320*NonHospFrac+theModel!$H6320*NonHospFrac</f>
        <v>471398.00276147661</v>
      </c>
      <c r="N6320" s="266">
        <f t="shared" si="1383"/>
        <v>764412.24177650805</v>
      </c>
      <c r="O6320" s="159"/>
      <c r="P6320" s="265">
        <f t="shared" si="1384"/>
        <v>270508.55965594697</v>
      </c>
      <c r="Q6320" s="265">
        <f t="shared" si="1385"/>
        <v>471396.44811980182</v>
      </c>
      <c r="R6320" s="266">
        <f t="shared" si="1386"/>
        <v>741905.00777574885</v>
      </c>
    </row>
    <row r="6321" spans="1:18" x14ac:dyDescent="0.3">
      <c r="A6321" s="82">
        <v>6290</v>
      </c>
      <c r="B6321" s="94">
        <f t="shared" si="1375"/>
        <v>1.3980784346756899E-52</v>
      </c>
      <c r="C6321" s="179">
        <f t="shared" si="1376"/>
        <v>1.3949246105086558E-52</v>
      </c>
      <c r="D6321" s="166">
        <f t="shared" si="1377"/>
        <v>2.2558277767625785E-3</v>
      </c>
      <c r="E6321" s="167">
        <f t="shared" si="1387"/>
        <v>24.291375447755232</v>
      </c>
      <c r="F6321" s="168">
        <f t="shared" si="1388"/>
        <v>14.191412543613431</v>
      </c>
      <c r="G6321" s="168">
        <f t="shared" si="1378"/>
        <v>493180.29783163505</v>
      </c>
      <c r="H6321" s="168">
        <f t="shared" si="1379"/>
        <v>271310.33852408634</v>
      </c>
      <c r="I6321" s="169">
        <f t="shared" si="1380"/>
        <v>764490.63635572139</v>
      </c>
      <c r="J6321" s="169">
        <f t="shared" si="1382"/>
        <v>705760.34369471087</v>
      </c>
      <c r="K6321" s="95"/>
      <c r="L6321" s="265">
        <f t="shared" si="1381"/>
        <v>293044.28919831687</v>
      </c>
      <c r="M6321" s="265">
        <f>$G6321*NonHospFrac+theModel!$H6321*NonHospFrac</f>
        <v>471446.34715740447</v>
      </c>
      <c r="N6321" s="266">
        <f t="shared" si="1383"/>
        <v>764490.63635572139</v>
      </c>
      <c r="O6321" s="159"/>
      <c r="P6321" s="265">
        <f t="shared" si="1384"/>
        <v>270531.81350692693</v>
      </c>
      <c r="Q6321" s="265">
        <f t="shared" si="1385"/>
        <v>471444.79251572967</v>
      </c>
      <c r="R6321" s="266">
        <f t="shared" si="1386"/>
        <v>741976.60602265666</v>
      </c>
    </row>
    <row r="6322" spans="1:18" x14ac:dyDescent="0.3">
      <c r="A6322" s="82">
        <v>6291</v>
      </c>
      <c r="B6322" s="94">
        <f t="shared" si="1375"/>
        <v>1.3719616874283655E-52</v>
      </c>
      <c r="C6322" s="179">
        <f t="shared" si="1376"/>
        <v>1.3688667781452104E-52</v>
      </c>
      <c r="D6322" s="166">
        <f t="shared" si="1377"/>
        <v>2.2558277767625785E-3</v>
      </c>
      <c r="E6322" s="167">
        <f t="shared" si="1387"/>
        <v>24.291375447755232</v>
      </c>
      <c r="F6322" s="168">
        <f t="shared" si="1388"/>
        <v>14.193668371390194</v>
      </c>
      <c r="G6322" s="168">
        <f t="shared" si="1378"/>
        <v>493258.69241084845</v>
      </c>
      <c r="H6322" s="168">
        <f t="shared" si="1379"/>
        <v>271310.33852408634</v>
      </c>
      <c r="I6322" s="169">
        <f t="shared" si="1380"/>
        <v>764569.03093493474</v>
      </c>
      <c r="J6322" s="169">
        <f t="shared" si="1382"/>
        <v>705821.00560606306</v>
      </c>
      <c r="K6322" s="95"/>
      <c r="L6322" s="265">
        <f t="shared" si="1381"/>
        <v>293074.33938160248</v>
      </c>
      <c r="M6322" s="265">
        <f>$G6322*NonHospFrac+theModel!$H6322*NonHospFrac</f>
        <v>471494.69155333232</v>
      </c>
      <c r="N6322" s="266">
        <f t="shared" si="1383"/>
        <v>764569.03093493474</v>
      </c>
      <c r="O6322" s="159"/>
      <c r="P6322" s="265">
        <f t="shared" si="1384"/>
        <v>270555.06641003425</v>
      </c>
      <c r="Q6322" s="265">
        <f t="shared" si="1385"/>
        <v>471493.13691165752</v>
      </c>
      <c r="R6322" s="266">
        <f t="shared" si="1386"/>
        <v>742048.20332169184</v>
      </c>
    </row>
    <row r="6323" spans="1:18" x14ac:dyDescent="0.3">
      <c r="A6323" s="82">
        <v>6292</v>
      </c>
      <c r="B6323" s="94">
        <f t="shared" si="1375"/>
        <v>1.346332813014112E-52</v>
      </c>
      <c r="C6323" s="179">
        <f t="shared" si="1376"/>
        <v>1.3432957180577479E-52</v>
      </c>
      <c r="D6323" s="166">
        <f t="shared" si="1377"/>
        <v>2.2558277767625785E-3</v>
      </c>
      <c r="E6323" s="167">
        <f t="shared" si="1387"/>
        <v>24.291375447755232</v>
      </c>
      <c r="F6323" s="168">
        <f t="shared" si="1388"/>
        <v>14.195924199166956</v>
      </c>
      <c r="G6323" s="168">
        <f t="shared" si="1378"/>
        <v>493337.08699006191</v>
      </c>
      <c r="H6323" s="168">
        <f t="shared" si="1379"/>
        <v>271310.33852408634</v>
      </c>
      <c r="I6323" s="169">
        <f t="shared" si="1380"/>
        <v>764647.42551414832</v>
      </c>
      <c r="J6323" s="169">
        <f t="shared" si="1382"/>
        <v>705881.66504471644</v>
      </c>
      <c r="K6323" s="95"/>
      <c r="L6323" s="265">
        <f t="shared" si="1381"/>
        <v>293104.38956488809</v>
      </c>
      <c r="M6323" s="265">
        <f>$G6323*NonHospFrac+theModel!$H6323*NonHospFrac</f>
        <v>471543.03594926017</v>
      </c>
      <c r="N6323" s="266">
        <f t="shared" si="1383"/>
        <v>764647.42551414832</v>
      </c>
      <c r="O6323" s="159"/>
      <c r="P6323" s="265">
        <f t="shared" si="1384"/>
        <v>270578.31836530747</v>
      </c>
      <c r="Q6323" s="265">
        <f t="shared" si="1385"/>
        <v>471541.48130758537</v>
      </c>
      <c r="R6323" s="266">
        <f t="shared" si="1386"/>
        <v>742119.79967289278</v>
      </c>
    </row>
    <row r="6324" spans="1:18" x14ac:dyDescent="0.3">
      <c r="A6324" s="82">
        <v>6293</v>
      </c>
      <c r="B6324" s="94">
        <f t="shared" si="1375"/>
        <v>1.3211826977443075E-52</v>
      </c>
      <c r="C6324" s="179">
        <f t="shared" si="1376"/>
        <v>1.3182023371165577E-52</v>
      </c>
      <c r="D6324" s="166">
        <f t="shared" si="1377"/>
        <v>2.2558277767625785E-3</v>
      </c>
      <c r="E6324" s="167">
        <f t="shared" si="1387"/>
        <v>24.291375447755232</v>
      </c>
      <c r="F6324" s="168">
        <f t="shared" si="1388"/>
        <v>14.198180026943719</v>
      </c>
      <c r="G6324" s="168">
        <f t="shared" si="1378"/>
        <v>493415.48156927532</v>
      </c>
      <c r="H6324" s="168">
        <f t="shared" si="1379"/>
        <v>271310.33852408634</v>
      </c>
      <c r="I6324" s="169">
        <f t="shared" si="1380"/>
        <v>764725.82009336166</v>
      </c>
      <c r="J6324" s="169">
        <f t="shared" si="1382"/>
        <v>705942.3220107716</v>
      </c>
      <c r="K6324" s="95"/>
      <c r="L6324" s="265">
        <f t="shared" si="1381"/>
        <v>293134.43974817364</v>
      </c>
      <c r="M6324" s="265">
        <f>$G6324*NonHospFrac+theModel!$H6324*NonHospFrac</f>
        <v>471591.38034518796</v>
      </c>
      <c r="N6324" s="266">
        <f t="shared" si="1383"/>
        <v>764725.82009336166</v>
      </c>
      <c r="O6324" s="159"/>
      <c r="P6324" s="265">
        <f t="shared" si="1384"/>
        <v>270601.56937278516</v>
      </c>
      <c r="Q6324" s="265">
        <f t="shared" si="1385"/>
        <v>471589.82570351317</v>
      </c>
      <c r="R6324" s="266">
        <f t="shared" si="1386"/>
        <v>742191.39507629839</v>
      </c>
    </row>
    <row r="6325" spans="1:18" x14ac:dyDescent="0.3">
      <c r="A6325" s="82">
        <v>6294</v>
      </c>
      <c r="B6325" s="94">
        <f t="shared" si="1375"/>
        <v>1.2965023981783321E-52</v>
      </c>
      <c r="C6325" s="179">
        <f t="shared" si="1376"/>
        <v>1.2935777120558822E-52</v>
      </c>
      <c r="D6325" s="166">
        <f t="shared" si="1377"/>
        <v>2.2558277767625785E-3</v>
      </c>
      <c r="E6325" s="167">
        <f t="shared" si="1387"/>
        <v>24.291375447755232</v>
      </c>
      <c r="F6325" s="168">
        <f t="shared" si="1388"/>
        <v>14.200435854720482</v>
      </c>
      <c r="G6325" s="168">
        <f t="shared" si="1378"/>
        <v>493493.87614848872</v>
      </c>
      <c r="H6325" s="168">
        <f t="shared" si="1379"/>
        <v>271310.33852408634</v>
      </c>
      <c r="I6325" s="169">
        <f t="shared" si="1380"/>
        <v>764804.21467257501</v>
      </c>
      <c r="J6325" s="169">
        <f t="shared" si="1382"/>
        <v>706002.97650432936</v>
      </c>
      <c r="K6325" s="95"/>
      <c r="L6325" s="265">
        <f t="shared" si="1381"/>
        <v>293164.48993145919</v>
      </c>
      <c r="M6325" s="265">
        <f>$G6325*NonHospFrac+theModel!$H6325*NonHospFrac</f>
        <v>471639.72474111582</v>
      </c>
      <c r="N6325" s="266">
        <f t="shared" si="1383"/>
        <v>764804.21467257501</v>
      </c>
      <c r="O6325" s="159"/>
      <c r="P6325" s="265">
        <f t="shared" si="1384"/>
        <v>270624.81943250605</v>
      </c>
      <c r="Q6325" s="265">
        <f t="shared" si="1385"/>
        <v>471638.17009944102</v>
      </c>
      <c r="R6325" s="266">
        <f t="shared" si="1386"/>
        <v>742262.98953194707</v>
      </c>
    </row>
    <row r="6326" spans="1:18" x14ac:dyDescent="0.3">
      <c r="A6326" s="82">
        <v>6295</v>
      </c>
      <c r="B6326" s="94">
        <f t="shared" si="1375"/>
        <v>1.2722831379429944E-52</v>
      </c>
      <c r="C6326" s="179">
        <f t="shared" si="1376"/>
        <v>1.2694130863005159E-52</v>
      </c>
      <c r="D6326" s="166">
        <f t="shared" si="1377"/>
        <v>2.2558277767625785E-3</v>
      </c>
      <c r="E6326" s="167">
        <f t="shared" si="1387"/>
        <v>24.291375447755232</v>
      </c>
      <c r="F6326" s="168">
        <f t="shared" si="1388"/>
        <v>14.202691682497244</v>
      </c>
      <c r="G6326" s="168">
        <f t="shared" si="1378"/>
        <v>493572.27072770213</v>
      </c>
      <c r="H6326" s="168">
        <f t="shared" si="1379"/>
        <v>271310.33852408634</v>
      </c>
      <c r="I6326" s="169">
        <f t="shared" si="1380"/>
        <v>764882.60925178847</v>
      </c>
      <c r="J6326" s="169">
        <f t="shared" si="1382"/>
        <v>706063.62852549064</v>
      </c>
      <c r="K6326" s="95"/>
      <c r="L6326" s="265">
        <f t="shared" si="1381"/>
        <v>293194.5401147448</v>
      </c>
      <c r="M6326" s="265">
        <f>$G6326*NonHospFrac+theModel!$H6326*NonHospFrac</f>
        <v>471688.06913704367</v>
      </c>
      <c r="N6326" s="266">
        <f t="shared" si="1383"/>
        <v>764882.60925178847</v>
      </c>
      <c r="O6326" s="159"/>
      <c r="P6326" s="265">
        <f t="shared" si="1384"/>
        <v>270648.06854450877</v>
      </c>
      <c r="Q6326" s="265">
        <f t="shared" si="1385"/>
        <v>471686.51449536887</v>
      </c>
      <c r="R6326" s="266">
        <f t="shared" si="1386"/>
        <v>742334.5830398777</v>
      </c>
    </row>
    <row r="6327" spans="1:18" x14ac:dyDescent="0.3">
      <c r="A6327" s="82">
        <v>6296</v>
      </c>
      <c r="B6327" s="94">
        <f t="shared" si="1375"/>
        <v>1.248516304611932E-52</v>
      </c>
      <c r="C6327" s="179">
        <f t="shared" si="1376"/>
        <v>1.2456998668522475E-52</v>
      </c>
      <c r="D6327" s="166">
        <f t="shared" si="1377"/>
        <v>2.2558277767625785E-3</v>
      </c>
      <c r="E6327" s="167">
        <f t="shared" si="1387"/>
        <v>24.291375447755232</v>
      </c>
      <c r="F6327" s="168">
        <f t="shared" si="1388"/>
        <v>14.204947510274007</v>
      </c>
      <c r="G6327" s="168">
        <f t="shared" si="1378"/>
        <v>493650.66530691559</v>
      </c>
      <c r="H6327" s="168">
        <f t="shared" si="1379"/>
        <v>271310.33852408634</v>
      </c>
      <c r="I6327" s="169">
        <f t="shared" si="1380"/>
        <v>764961.00383100193</v>
      </c>
      <c r="J6327" s="169">
        <f t="shared" si="1382"/>
        <v>706124.27807435615</v>
      </c>
      <c r="K6327" s="95"/>
      <c r="L6327" s="265">
        <f t="shared" si="1381"/>
        <v>293224.59029803041</v>
      </c>
      <c r="M6327" s="265">
        <f>$G6327*NonHospFrac+theModel!$H6327*NonHospFrac</f>
        <v>471736.41353297152</v>
      </c>
      <c r="N6327" s="266">
        <f t="shared" si="1383"/>
        <v>764961.00383100193</v>
      </c>
      <c r="O6327" s="159"/>
      <c r="P6327" s="265">
        <f t="shared" si="1384"/>
        <v>270671.31670883193</v>
      </c>
      <c r="Q6327" s="265">
        <f t="shared" si="1385"/>
        <v>471734.85889129672</v>
      </c>
      <c r="R6327" s="266">
        <f t="shared" si="1386"/>
        <v>742406.17560012871</v>
      </c>
    </row>
    <row r="6328" spans="1:18" x14ac:dyDescent="0.3">
      <c r="A6328" s="82">
        <v>6297</v>
      </c>
      <c r="B6328" s="94">
        <f t="shared" si="1375"/>
        <v>1.225193446642718E-52</v>
      </c>
      <c r="C6328" s="179">
        <f t="shared" si="1376"/>
        <v>1.2224296212338738E-52</v>
      </c>
      <c r="D6328" s="166">
        <f t="shared" si="1377"/>
        <v>2.2558277767625785E-3</v>
      </c>
      <c r="E6328" s="167">
        <f t="shared" si="1387"/>
        <v>24.291375447755232</v>
      </c>
      <c r="F6328" s="168">
        <f t="shared" si="1388"/>
        <v>14.207203338050769</v>
      </c>
      <c r="G6328" s="168">
        <f t="shared" si="1378"/>
        <v>493729.05988612899</v>
      </c>
      <c r="H6328" s="168">
        <f t="shared" si="1379"/>
        <v>271310.33852408634</v>
      </c>
      <c r="I6328" s="169">
        <f t="shared" si="1380"/>
        <v>765039.39841021528</v>
      </c>
      <c r="J6328" s="169">
        <f t="shared" si="1382"/>
        <v>706184.92515102657</v>
      </c>
      <c r="K6328" s="95"/>
      <c r="L6328" s="265">
        <f t="shared" si="1381"/>
        <v>293254.64048131596</v>
      </c>
      <c r="M6328" s="265">
        <f>$G6328*NonHospFrac+theModel!$H6328*NonHospFrac</f>
        <v>471784.75792889937</v>
      </c>
      <c r="N6328" s="266">
        <f t="shared" si="1383"/>
        <v>765039.39841021528</v>
      </c>
      <c r="O6328" s="159"/>
      <c r="P6328" s="265">
        <f t="shared" si="1384"/>
        <v>270694.56392551406</v>
      </c>
      <c r="Q6328" s="265">
        <f t="shared" si="1385"/>
        <v>471783.20328722458</v>
      </c>
      <c r="R6328" s="266">
        <f t="shared" si="1386"/>
        <v>742477.76721273863</v>
      </c>
    </row>
    <row r="6329" spans="1:18" x14ac:dyDescent="0.3">
      <c r="A6329" s="82">
        <v>6298</v>
      </c>
      <c r="B6329" s="94">
        <f t="shared" si="1375"/>
        <v>1.202306270371761E-52</v>
      </c>
      <c r="C6329" s="179">
        <f t="shared" si="1376"/>
        <v>1.1995940744908805E-52</v>
      </c>
      <c r="D6329" s="166">
        <f t="shared" si="1377"/>
        <v>2.2558277767625785E-3</v>
      </c>
      <c r="E6329" s="167">
        <f t="shared" si="1387"/>
        <v>24.291375447755232</v>
      </c>
      <c r="F6329" s="168">
        <f t="shared" si="1388"/>
        <v>14.209459165827532</v>
      </c>
      <c r="G6329" s="168">
        <f t="shared" si="1378"/>
        <v>493807.45446534239</v>
      </c>
      <c r="H6329" s="168">
        <f t="shared" si="1379"/>
        <v>271310.33852408634</v>
      </c>
      <c r="I6329" s="169">
        <f t="shared" si="1380"/>
        <v>765117.79298942874</v>
      </c>
      <c r="J6329" s="169">
        <f t="shared" si="1382"/>
        <v>706245.56975560286</v>
      </c>
      <c r="K6329" s="95"/>
      <c r="L6329" s="265">
        <f t="shared" si="1381"/>
        <v>293284.69066460151</v>
      </c>
      <c r="M6329" s="265">
        <f>$G6329*NonHospFrac+theModel!$H6329*NonHospFrac</f>
        <v>471833.10232482717</v>
      </c>
      <c r="N6329" s="266">
        <f t="shared" si="1383"/>
        <v>765117.79298942862</v>
      </c>
      <c r="O6329" s="159"/>
      <c r="P6329" s="265">
        <f t="shared" si="1384"/>
        <v>270717.81019459391</v>
      </c>
      <c r="Q6329" s="265">
        <f t="shared" si="1385"/>
        <v>471831.54768315237</v>
      </c>
      <c r="R6329" s="266">
        <f t="shared" si="1386"/>
        <v>742549.35787774622</v>
      </c>
    </row>
    <row r="6330" spans="1:18" x14ac:dyDescent="0.3">
      <c r="A6330" s="82">
        <v>6299</v>
      </c>
      <c r="B6330" s="94">
        <f t="shared" si="1375"/>
        <v>1.1798466370647761E-52</v>
      </c>
      <c r="C6330" s="179">
        <f t="shared" si="1376"/>
        <v>1.1771851062485655E-52</v>
      </c>
      <c r="D6330" s="166">
        <f t="shared" si="1377"/>
        <v>2.2558277767625785E-3</v>
      </c>
      <c r="E6330" s="167">
        <f t="shared" si="1387"/>
        <v>24.291375447755232</v>
      </c>
      <c r="F6330" s="168">
        <f t="shared" si="1388"/>
        <v>14.211714993604295</v>
      </c>
      <c r="G6330" s="168">
        <f t="shared" si="1378"/>
        <v>493885.84904455586</v>
      </c>
      <c r="H6330" s="168">
        <f t="shared" si="1379"/>
        <v>271310.33852408634</v>
      </c>
      <c r="I6330" s="169">
        <f t="shared" si="1380"/>
        <v>765196.1875686422</v>
      </c>
      <c r="J6330" s="169">
        <f t="shared" si="1382"/>
        <v>706306.21188818559</v>
      </c>
      <c r="K6330" s="95"/>
      <c r="L6330" s="265">
        <f t="shared" si="1381"/>
        <v>293314.74084788712</v>
      </c>
      <c r="M6330" s="265">
        <f>$G6330*NonHospFrac+theModel!$H6330*NonHospFrac</f>
        <v>471881.44672075508</v>
      </c>
      <c r="N6330" s="266">
        <f t="shared" si="1383"/>
        <v>765196.1875686422</v>
      </c>
      <c r="O6330" s="159"/>
      <c r="P6330" s="265">
        <f t="shared" si="1384"/>
        <v>270741.05551611009</v>
      </c>
      <c r="Q6330" s="265">
        <f t="shared" si="1385"/>
        <v>471879.89207908028</v>
      </c>
      <c r="R6330" s="266">
        <f t="shared" si="1386"/>
        <v>742620.94759519037</v>
      </c>
    </row>
    <row r="6331" spans="1:18" x14ac:dyDescent="0.3">
      <c r="A6331" s="82">
        <v>6300</v>
      </c>
      <c r="B6331" s="94">
        <f t="shared" si="1375"/>
        <v>1.1578065600229082E-52</v>
      </c>
      <c r="C6331" s="179">
        <f t="shared" si="1376"/>
        <v>1.1551947478246906E-52</v>
      </c>
      <c r="D6331" s="166">
        <f t="shared" si="1377"/>
        <v>2.2558277767625785E-3</v>
      </c>
      <c r="E6331" s="167">
        <f t="shared" si="1387"/>
        <v>24.291375447755232</v>
      </c>
      <c r="F6331" s="168">
        <f t="shared" si="1388"/>
        <v>14.213970821381057</v>
      </c>
      <c r="G6331" s="168">
        <f t="shared" si="1378"/>
        <v>493964.2436237692</v>
      </c>
      <c r="H6331" s="168">
        <f t="shared" si="1379"/>
        <v>271310.33852408634</v>
      </c>
      <c r="I6331" s="169">
        <f t="shared" si="1380"/>
        <v>765274.58214785554</v>
      </c>
      <c r="J6331" s="169">
        <f t="shared" si="1382"/>
        <v>706366.85154887557</v>
      </c>
      <c r="K6331" s="95"/>
      <c r="L6331" s="265">
        <f t="shared" si="1381"/>
        <v>293344.79103117267</v>
      </c>
      <c r="M6331" s="265">
        <f>$G6331*NonHospFrac+theModel!$H6331*NonHospFrac</f>
        <v>471929.79111668287</v>
      </c>
      <c r="N6331" s="266">
        <f t="shared" si="1383"/>
        <v>765274.58214785554</v>
      </c>
      <c r="O6331" s="159"/>
      <c r="P6331" s="265">
        <f t="shared" si="1384"/>
        <v>270764.29989010119</v>
      </c>
      <c r="Q6331" s="265">
        <f t="shared" si="1385"/>
        <v>471928.23647500807</v>
      </c>
      <c r="R6331" s="266">
        <f t="shared" si="1386"/>
        <v>742692.53636510926</v>
      </c>
    </row>
    <row r="6332" spans="1:18" x14ac:dyDescent="0.3">
      <c r="A6332" s="82">
        <v>6301</v>
      </c>
      <c r="B6332" s="94">
        <f t="shared" si="1375"/>
        <v>1.1361782017423715E-52</v>
      </c>
      <c r="C6332" s="179">
        <f t="shared" si="1376"/>
        <v>1.1336151793955289E-52</v>
      </c>
      <c r="D6332" s="166">
        <f t="shared" si="1377"/>
        <v>2.2558277767625785E-3</v>
      </c>
      <c r="E6332" s="167">
        <f t="shared" si="1387"/>
        <v>24.291375447755232</v>
      </c>
      <c r="F6332" s="168">
        <f t="shared" si="1388"/>
        <v>14.21622664915782</v>
      </c>
      <c r="G6332" s="168">
        <f t="shared" si="1378"/>
        <v>494042.63820298266</v>
      </c>
      <c r="H6332" s="168">
        <f t="shared" si="1379"/>
        <v>271310.33852408634</v>
      </c>
      <c r="I6332" s="169">
        <f t="shared" si="1380"/>
        <v>765352.97672706901</v>
      </c>
      <c r="J6332" s="169">
        <f t="shared" si="1382"/>
        <v>706427.48873777373</v>
      </c>
      <c r="K6332" s="95"/>
      <c r="L6332" s="265">
        <f t="shared" si="1381"/>
        <v>293374.84121445823</v>
      </c>
      <c r="M6332" s="265">
        <f>$G6332*NonHospFrac+theModel!$H6332*NonHospFrac</f>
        <v>471978.13551261072</v>
      </c>
      <c r="N6332" s="266">
        <f t="shared" si="1383"/>
        <v>765352.97672706889</v>
      </c>
      <c r="O6332" s="159"/>
      <c r="P6332" s="265">
        <f t="shared" si="1384"/>
        <v>270787.54331660579</v>
      </c>
      <c r="Q6332" s="265">
        <f t="shared" si="1385"/>
        <v>471976.58087093593</v>
      </c>
      <c r="R6332" s="266">
        <f t="shared" si="1386"/>
        <v>742764.12418754166</v>
      </c>
    </row>
    <row r="6333" spans="1:18" x14ac:dyDescent="0.3">
      <c r="A6333" s="82">
        <v>6302</v>
      </c>
      <c r="B6333" s="94">
        <f t="shared" si="1375"/>
        <v>1.1149538711276817E-52</v>
      </c>
      <c r="C6333" s="179">
        <f t="shared" si="1376"/>
        <v>1.1124387272153828E-52</v>
      </c>
      <c r="D6333" s="166">
        <f t="shared" si="1377"/>
        <v>2.2558277767625785E-3</v>
      </c>
      <c r="E6333" s="167">
        <f t="shared" si="1387"/>
        <v>24.291375447755232</v>
      </c>
      <c r="F6333" s="168">
        <f t="shared" si="1388"/>
        <v>14.218482476934582</v>
      </c>
      <c r="G6333" s="168">
        <f t="shared" si="1378"/>
        <v>494121.03278219613</v>
      </c>
      <c r="H6333" s="168">
        <f t="shared" si="1379"/>
        <v>271310.33852408634</v>
      </c>
      <c r="I6333" s="169">
        <f t="shared" si="1380"/>
        <v>765431.37130628247</v>
      </c>
      <c r="J6333" s="169">
        <f t="shared" si="1382"/>
        <v>706488.12345498067</v>
      </c>
      <c r="K6333" s="95"/>
      <c r="L6333" s="265">
        <f t="shared" si="1381"/>
        <v>293404.89139774384</v>
      </c>
      <c r="M6333" s="265">
        <f>$G6333*NonHospFrac+theModel!$H6333*NonHospFrac</f>
        <v>472026.47990853857</v>
      </c>
      <c r="N6333" s="266">
        <f t="shared" si="1383"/>
        <v>765431.37130628247</v>
      </c>
      <c r="O6333" s="159"/>
      <c r="P6333" s="265">
        <f t="shared" si="1384"/>
        <v>270810.78579566267</v>
      </c>
      <c r="Q6333" s="265">
        <f t="shared" si="1385"/>
        <v>472024.92526686378</v>
      </c>
      <c r="R6333" s="266">
        <f t="shared" si="1386"/>
        <v>742835.71106252645</v>
      </c>
    </row>
    <row r="6334" spans="1:18" x14ac:dyDescent="0.3">
      <c r="A6334" s="82">
        <v>6303</v>
      </c>
      <c r="B6334" s="94">
        <f t="shared" si="1375"/>
        <v>1.0941260207564214E-52</v>
      </c>
      <c r="C6334" s="179">
        <f t="shared" si="1376"/>
        <v>1.0916578608875203E-52</v>
      </c>
      <c r="D6334" s="166">
        <f t="shared" si="1377"/>
        <v>2.2558277767625785E-3</v>
      </c>
      <c r="E6334" s="167">
        <f t="shared" si="1387"/>
        <v>24.291375447755232</v>
      </c>
      <c r="F6334" s="168">
        <f t="shared" si="1388"/>
        <v>14.220738304711345</v>
      </c>
      <c r="G6334" s="168">
        <f t="shared" si="1378"/>
        <v>494199.42736140953</v>
      </c>
      <c r="H6334" s="168">
        <f t="shared" si="1379"/>
        <v>271310.33852408634</v>
      </c>
      <c r="I6334" s="169">
        <f t="shared" si="1380"/>
        <v>765509.76588549581</v>
      </c>
      <c r="J6334" s="169">
        <f t="shared" si="1382"/>
        <v>706548.75570059707</v>
      </c>
      <c r="K6334" s="95"/>
      <c r="L6334" s="265">
        <f t="shared" si="1381"/>
        <v>293434.94158102944</v>
      </c>
      <c r="M6334" s="265">
        <f>$G6334*NonHospFrac+theModel!$H6334*NonHospFrac</f>
        <v>472074.82430446643</v>
      </c>
      <c r="N6334" s="266">
        <f t="shared" si="1383"/>
        <v>765509.76588549581</v>
      </c>
      <c r="O6334" s="159"/>
      <c r="P6334" s="265">
        <f t="shared" si="1384"/>
        <v>270834.02732731029</v>
      </c>
      <c r="Q6334" s="265">
        <f t="shared" si="1385"/>
        <v>472073.26966279163</v>
      </c>
      <c r="R6334" s="266">
        <f t="shared" si="1386"/>
        <v>742907.29699010192</v>
      </c>
    </row>
    <row r="6335" spans="1:18" x14ac:dyDescent="0.3">
      <c r="A6335" s="82">
        <v>6304</v>
      </c>
      <c r="B6335" s="94">
        <f t="shared" si="1375"/>
        <v>1.0736872441956165E-52</v>
      </c>
      <c r="C6335" s="179">
        <f t="shared" si="1376"/>
        <v>1.0712651906866042E-52</v>
      </c>
      <c r="D6335" s="166">
        <f t="shared" si="1377"/>
        <v>2.2558277767625785E-3</v>
      </c>
      <c r="E6335" s="167">
        <f t="shared" si="1387"/>
        <v>24.291375447755232</v>
      </c>
      <c r="F6335" s="168">
        <f t="shared" si="1388"/>
        <v>14.222994132488108</v>
      </c>
      <c r="G6335" s="168">
        <f t="shared" si="1378"/>
        <v>494277.82194062305</v>
      </c>
      <c r="H6335" s="168">
        <f t="shared" si="1379"/>
        <v>271310.33852408634</v>
      </c>
      <c r="I6335" s="169">
        <f t="shared" si="1380"/>
        <v>765588.16046470939</v>
      </c>
      <c r="J6335" s="169">
        <f t="shared" si="1382"/>
        <v>706609.385474724</v>
      </c>
      <c r="K6335" s="95"/>
      <c r="L6335" s="265">
        <f t="shared" si="1381"/>
        <v>293464.99176431505</v>
      </c>
      <c r="M6335" s="265">
        <f>$G6335*NonHospFrac+theModel!$H6335*NonHospFrac</f>
        <v>472123.16870039434</v>
      </c>
      <c r="N6335" s="266">
        <f t="shared" si="1383"/>
        <v>765588.16046470939</v>
      </c>
      <c r="O6335" s="159"/>
      <c r="P6335" s="265">
        <f t="shared" si="1384"/>
        <v>270857.26791158738</v>
      </c>
      <c r="Q6335" s="265">
        <f t="shared" si="1385"/>
        <v>472121.61405871954</v>
      </c>
      <c r="R6335" s="266">
        <f t="shared" si="1386"/>
        <v>742978.88197030686</v>
      </c>
    </row>
    <row r="6336" spans="1:18" x14ac:dyDescent="0.3">
      <c r="A6336" s="82">
        <v>6305</v>
      </c>
      <c r="B6336" s="94">
        <f t="shared" si="1375"/>
        <v>1.0536302733677537E-52</v>
      </c>
      <c r="C6336" s="179">
        <f t="shared" si="1376"/>
        <v>1.0512534649306528E-52</v>
      </c>
      <c r="D6336" s="166">
        <f t="shared" si="1377"/>
        <v>2.2558277767625785E-3</v>
      </c>
      <c r="E6336" s="167">
        <f t="shared" si="1387"/>
        <v>24.291375447755232</v>
      </c>
      <c r="F6336" s="168">
        <f t="shared" si="1388"/>
        <v>14.22524996026487</v>
      </c>
      <c r="G6336" s="168">
        <f t="shared" si="1378"/>
        <v>494356.21651983634</v>
      </c>
      <c r="H6336" s="168">
        <f t="shared" si="1379"/>
        <v>271310.33852408634</v>
      </c>
      <c r="I6336" s="169">
        <f t="shared" si="1380"/>
        <v>765666.55504392274</v>
      </c>
      <c r="J6336" s="169">
        <f t="shared" si="1382"/>
        <v>706670.01277746179</v>
      </c>
      <c r="K6336" s="95"/>
      <c r="L6336" s="265">
        <f t="shared" si="1381"/>
        <v>293495.04194760055</v>
      </c>
      <c r="M6336" s="265">
        <f>$G6336*NonHospFrac+theModel!$H6336*NonHospFrac</f>
        <v>472171.51309632207</v>
      </c>
      <c r="N6336" s="266">
        <f t="shared" si="1383"/>
        <v>765666.55504392262</v>
      </c>
      <c r="O6336" s="159"/>
      <c r="P6336" s="265">
        <f t="shared" si="1384"/>
        <v>270880.50754853239</v>
      </c>
      <c r="Q6336" s="265">
        <f t="shared" si="1385"/>
        <v>472169.95845464728</v>
      </c>
      <c r="R6336" s="266">
        <f t="shared" si="1386"/>
        <v>743050.46600317967</v>
      </c>
    </row>
    <row r="6337" spans="1:18" x14ac:dyDescent="0.3">
      <c r="A6337" s="82">
        <v>6306</v>
      </c>
      <c r="B6337" s="94">
        <f t="shared" si="1375"/>
        <v>1.0339479759664076E-52</v>
      </c>
      <c r="C6337" s="179">
        <f t="shared" si="1376"/>
        <v>1.0316155674024951E-52</v>
      </c>
      <c r="D6337" s="166">
        <f t="shared" si="1377"/>
        <v>2.2558277767625785E-3</v>
      </c>
      <c r="E6337" s="167">
        <f t="shared" si="1387"/>
        <v>24.291375447755232</v>
      </c>
      <c r="F6337" s="168">
        <f t="shared" si="1388"/>
        <v>14.227505788041633</v>
      </c>
      <c r="G6337" s="168">
        <f t="shared" si="1378"/>
        <v>494434.6110990498</v>
      </c>
      <c r="H6337" s="168">
        <f t="shared" si="1379"/>
        <v>271310.33852408634</v>
      </c>
      <c r="I6337" s="169">
        <f t="shared" si="1380"/>
        <v>765744.94962313608</v>
      </c>
      <c r="J6337" s="169">
        <f t="shared" si="1382"/>
        <v>706730.63760891138</v>
      </c>
      <c r="K6337" s="95"/>
      <c r="L6337" s="265">
        <f t="shared" si="1381"/>
        <v>293525.09213088616</v>
      </c>
      <c r="M6337" s="265">
        <f>$G6337*NonHospFrac+theModel!$H6337*NonHospFrac</f>
        <v>472219.85749224992</v>
      </c>
      <c r="N6337" s="266">
        <f t="shared" si="1383"/>
        <v>765744.94962313608</v>
      </c>
      <c r="O6337" s="159"/>
      <c r="P6337" s="265">
        <f t="shared" si="1384"/>
        <v>270903.74623818416</v>
      </c>
      <c r="Q6337" s="265">
        <f t="shared" si="1385"/>
        <v>472218.30285057513</v>
      </c>
      <c r="R6337" s="266">
        <f t="shared" si="1386"/>
        <v>743122.04908875935</v>
      </c>
    </row>
    <row r="6338" spans="1:18" x14ac:dyDescent="0.3">
      <c r="A6338" s="82">
        <v>6307</v>
      </c>
      <c r="B6338" s="94">
        <f t="shared" si="1375"/>
        <v>1.0146333529198964E-52</v>
      </c>
      <c r="C6338" s="179">
        <f t="shared" si="1376"/>
        <v>1.01234451481915E-52</v>
      </c>
      <c r="D6338" s="166">
        <f t="shared" si="1377"/>
        <v>2.2558277767625785E-3</v>
      </c>
      <c r="E6338" s="167">
        <f t="shared" si="1387"/>
        <v>24.291375447755232</v>
      </c>
      <c r="F6338" s="168">
        <f t="shared" si="1388"/>
        <v>14.229761615818395</v>
      </c>
      <c r="G6338" s="168">
        <f t="shared" si="1378"/>
        <v>494513.0056782632</v>
      </c>
      <c r="H6338" s="168">
        <f t="shared" si="1379"/>
        <v>271310.33852408634</v>
      </c>
      <c r="I6338" s="169">
        <f t="shared" si="1380"/>
        <v>765823.34420234954</v>
      </c>
      <c r="J6338" s="169">
        <f t="shared" si="1382"/>
        <v>706791.25996917358</v>
      </c>
      <c r="K6338" s="95"/>
      <c r="L6338" s="265">
        <f t="shared" si="1381"/>
        <v>293555.14231417177</v>
      </c>
      <c r="M6338" s="265">
        <f>$G6338*NonHospFrac+theModel!$H6338*NonHospFrac</f>
        <v>472268.20188817778</v>
      </c>
      <c r="N6338" s="266">
        <f t="shared" si="1383"/>
        <v>765823.34420234954</v>
      </c>
      <c r="O6338" s="159"/>
      <c r="P6338" s="265">
        <f t="shared" si="1384"/>
        <v>270926.98398058116</v>
      </c>
      <c r="Q6338" s="265">
        <f t="shared" si="1385"/>
        <v>472266.64724650298</v>
      </c>
      <c r="R6338" s="266">
        <f t="shared" si="1386"/>
        <v>743193.6312270842</v>
      </c>
    </row>
    <row r="6339" spans="1:18" x14ac:dyDescent="0.3">
      <c r="A6339" s="82">
        <v>6308</v>
      </c>
      <c r="B6339" s="94">
        <f t="shared" si="1375"/>
        <v>9.9567953590241207E-53</v>
      </c>
      <c r="C6339" s="179">
        <f t="shared" si="1376"/>
        <v>9.9343345434856937E-53</v>
      </c>
      <c r="D6339" s="166">
        <f t="shared" si="1377"/>
        <v>2.2558277767625785E-3</v>
      </c>
      <c r="E6339" s="167">
        <f t="shared" si="1387"/>
        <v>24.291375447755232</v>
      </c>
      <c r="F6339" s="168">
        <f t="shared" si="1388"/>
        <v>14.232017443595158</v>
      </c>
      <c r="G6339" s="168">
        <f t="shared" si="1378"/>
        <v>494591.40025747672</v>
      </c>
      <c r="H6339" s="168">
        <f t="shared" si="1379"/>
        <v>271310.33852408634</v>
      </c>
      <c r="I6339" s="169">
        <f t="shared" si="1380"/>
        <v>765901.73878156301</v>
      </c>
      <c r="J6339" s="169">
        <f t="shared" si="1382"/>
        <v>706851.87985834898</v>
      </c>
      <c r="K6339" s="95"/>
      <c r="L6339" s="265">
        <f t="shared" si="1381"/>
        <v>293585.19249745738</v>
      </c>
      <c r="M6339" s="265">
        <f>$G6339*NonHospFrac+theModel!$H6339*NonHospFrac</f>
        <v>472316.54628410569</v>
      </c>
      <c r="N6339" s="266">
        <f t="shared" si="1383"/>
        <v>765901.73878156301</v>
      </c>
      <c r="O6339" s="159"/>
      <c r="P6339" s="265">
        <f t="shared" si="1384"/>
        <v>270950.22077576205</v>
      </c>
      <c r="Q6339" s="265">
        <f t="shared" si="1385"/>
        <v>472314.99164243089</v>
      </c>
      <c r="R6339" s="266">
        <f t="shared" si="1386"/>
        <v>743265.212418193</v>
      </c>
    </row>
    <row r="6340" spans="1:18" x14ac:dyDescent="0.3">
      <c r="A6340" s="82">
        <v>6309</v>
      </c>
      <c r="B6340" s="94">
        <f t="shared" si="1375"/>
        <v>9.7707978489162687E-53</v>
      </c>
      <c r="C6340" s="179">
        <f t="shared" si="1376"/>
        <v>9.7487566117275509E-53</v>
      </c>
      <c r="D6340" s="166">
        <f t="shared" si="1377"/>
        <v>2.2558277767625785E-3</v>
      </c>
      <c r="E6340" s="167">
        <f t="shared" si="1387"/>
        <v>24.291375447755232</v>
      </c>
      <c r="F6340" s="168">
        <f t="shared" si="1388"/>
        <v>14.23427327137192</v>
      </c>
      <c r="G6340" s="168">
        <f t="shared" si="1378"/>
        <v>494669.79483669007</v>
      </c>
      <c r="H6340" s="168">
        <f t="shared" si="1379"/>
        <v>271310.33852408634</v>
      </c>
      <c r="I6340" s="169">
        <f t="shared" si="1380"/>
        <v>765980.13336077635</v>
      </c>
      <c r="J6340" s="169">
        <f t="shared" si="1382"/>
        <v>706912.49727653828</v>
      </c>
      <c r="K6340" s="95"/>
      <c r="L6340" s="265">
        <f t="shared" si="1381"/>
        <v>293615.24268074287</v>
      </c>
      <c r="M6340" s="265">
        <f>$G6340*NonHospFrac+theModel!$H6340*NonHospFrac</f>
        <v>472364.89068003348</v>
      </c>
      <c r="N6340" s="266">
        <f t="shared" si="1383"/>
        <v>765980.13336077635</v>
      </c>
      <c r="O6340" s="159"/>
      <c r="P6340" s="265">
        <f t="shared" si="1384"/>
        <v>270973.45662376529</v>
      </c>
      <c r="Q6340" s="265">
        <f t="shared" si="1385"/>
        <v>472363.33603835868</v>
      </c>
      <c r="R6340" s="266">
        <f t="shared" si="1386"/>
        <v>743336.79266212392</v>
      </c>
    </row>
    <row r="6341" spans="1:18" x14ac:dyDescent="0.3">
      <c r="A6341" s="82">
        <v>6310</v>
      </c>
      <c r="B6341" s="94">
        <f t="shared" si="1375"/>
        <v>9.5882748577192604E-53</v>
      </c>
      <c r="C6341" s="179">
        <f t="shared" si="1376"/>
        <v>9.5666453609639825E-53</v>
      </c>
      <c r="D6341" s="166">
        <f t="shared" si="1377"/>
        <v>2.2558277767625785E-3</v>
      </c>
      <c r="E6341" s="167">
        <f t="shared" si="1387"/>
        <v>24.291375447755232</v>
      </c>
      <c r="F6341" s="168">
        <f t="shared" si="1388"/>
        <v>14.236529099148683</v>
      </c>
      <c r="G6341" s="168">
        <f t="shared" si="1378"/>
        <v>494748.18941590347</v>
      </c>
      <c r="H6341" s="168">
        <f t="shared" si="1379"/>
        <v>271310.33852408634</v>
      </c>
      <c r="I6341" s="169">
        <f t="shared" si="1380"/>
        <v>766058.52793998981</v>
      </c>
      <c r="J6341" s="169">
        <f t="shared" si="1382"/>
        <v>706973.11222384241</v>
      </c>
      <c r="K6341" s="95"/>
      <c r="L6341" s="265">
        <f t="shared" si="1381"/>
        <v>293645.29286402848</v>
      </c>
      <c r="M6341" s="265">
        <f>$G6341*NonHospFrac+theModel!$H6341*NonHospFrac</f>
        <v>472413.23507596133</v>
      </c>
      <c r="N6341" s="266">
        <f t="shared" si="1383"/>
        <v>766058.52793998981</v>
      </c>
      <c r="O6341" s="159"/>
      <c r="P6341" s="265">
        <f t="shared" si="1384"/>
        <v>270996.69152462977</v>
      </c>
      <c r="Q6341" s="265">
        <f t="shared" si="1385"/>
        <v>472411.68043428654</v>
      </c>
      <c r="R6341" s="266">
        <f t="shared" si="1386"/>
        <v>743408.37195891631</v>
      </c>
    </row>
    <row r="6342" spans="1:18" x14ac:dyDescent="0.3">
      <c r="A6342" s="82">
        <v>6311</v>
      </c>
      <c r="B6342" s="94">
        <f t="shared" si="1375"/>
        <v>9.4091614798241194E-53</v>
      </c>
      <c r="C6342" s="179">
        <f t="shared" si="1376"/>
        <v>9.3879360320018879E-53</v>
      </c>
      <c r="D6342" s="166">
        <f t="shared" si="1377"/>
        <v>2.2558277767625785E-3</v>
      </c>
      <c r="E6342" s="167">
        <f t="shared" si="1387"/>
        <v>24.291375447755232</v>
      </c>
      <c r="F6342" s="168">
        <f t="shared" si="1388"/>
        <v>14.238784926925446</v>
      </c>
      <c r="G6342" s="168">
        <f t="shared" si="1378"/>
        <v>494826.58399511687</v>
      </c>
      <c r="H6342" s="168">
        <f t="shared" si="1379"/>
        <v>271310.33852408634</v>
      </c>
      <c r="I6342" s="169">
        <f t="shared" si="1380"/>
        <v>766136.92251920328</v>
      </c>
      <c r="J6342" s="169">
        <f t="shared" si="1382"/>
        <v>707033.72470036196</v>
      </c>
      <c r="K6342" s="95"/>
      <c r="L6342" s="265">
        <f t="shared" si="1381"/>
        <v>293675.34304731409</v>
      </c>
      <c r="M6342" s="265">
        <f>$G6342*NonHospFrac+theModel!$H6342*NonHospFrac</f>
        <v>472461.57947188913</v>
      </c>
      <c r="N6342" s="266">
        <f t="shared" si="1383"/>
        <v>766136.92251920328</v>
      </c>
      <c r="O6342" s="159"/>
      <c r="P6342" s="265">
        <f t="shared" si="1384"/>
        <v>271019.92547839391</v>
      </c>
      <c r="Q6342" s="265">
        <f t="shared" si="1385"/>
        <v>472460.02483021433</v>
      </c>
      <c r="R6342" s="266">
        <f t="shared" si="1386"/>
        <v>743479.95030860824</v>
      </c>
    </row>
    <row r="6343" spans="1:18" x14ac:dyDescent="0.3">
      <c r="A6343" s="82">
        <v>6312</v>
      </c>
      <c r="B6343" s="94">
        <f t="shared" si="1375"/>
        <v>9.2333940220884482E-53</v>
      </c>
      <c r="C6343" s="179">
        <f t="shared" si="1376"/>
        <v>9.2125650753796267E-53</v>
      </c>
      <c r="D6343" s="166">
        <f t="shared" si="1377"/>
        <v>2.2558277767625785E-3</v>
      </c>
      <c r="E6343" s="167">
        <f t="shared" si="1387"/>
        <v>24.291375447755232</v>
      </c>
      <c r="F6343" s="168">
        <f t="shared" si="1388"/>
        <v>14.241040754702208</v>
      </c>
      <c r="G6343" s="168">
        <f t="shared" si="1378"/>
        <v>494904.97857433039</v>
      </c>
      <c r="H6343" s="168">
        <f t="shared" si="1379"/>
        <v>271310.33852408634</v>
      </c>
      <c r="I6343" s="169">
        <f t="shared" si="1380"/>
        <v>766215.31709841674</v>
      </c>
      <c r="J6343" s="169">
        <f t="shared" si="1382"/>
        <v>707094.33470619761</v>
      </c>
      <c r="K6343" s="95"/>
      <c r="L6343" s="265">
        <f t="shared" si="1381"/>
        <v>293705.3932305997</v>
      </c>
      <c r="M6343" s="265">
        <f>$G6343*NonHospFrac+theModel!$H6343*NonHospFrac</f>
        <v>472509.92386781704</v>
      </c>
      <c r="N6343" s="266">
        <f t="shared" si="1383"/>
        <v>766215.31709841674</v>
      </c>
      <c r="O6343" s="159"/>
      <c r="P6343" s="265">
        <f t="shared" si="1384"/>
        <v>271043.15848509636</v>
      </c>
      <c r="Q6343" s="265">
        <f t="shared" si="1385"/>
        <v>472508.36922614224</v>
      </c>
      <c r="R6343" s="266">
        <f t="shared" si="1386"/>
        <v>743551.5277112386</v>
      </c>
    </row>
    <row r="6344" spans="1:18" x14ac:dyDescent="0.3">
      <c r="A6344" s="82">
        <v>6313</v>
      </c>
      <c r="B6344" s="94">
        <f t="shared" si="1375"/>
        <v>9.060909981187012E-53</v>
      </c>
      <c r="C6344" s="179">
        <f t="shared" si="1376"/>
        <v>9.0404701287687045E-53</v>
      </c>
      <c r="D6344" s="166">
        <f t="shared" si="1377"/>
        <v>2.2558277767625785E-3</v>
      </c>
      <c r="E6344" s="167">
        <f t="shared" si="1387"/>
        <v>24.291375447755232</v>
      </c>
      <c r="F6344" s="168">
        <f t="shared" si="1388"/>
        <v>14.243296582478971</v>
      </c>
      <c r="G6344" s="168">
        <f t="shared" si="1378"/>
        <v>494983.37315354374</v>
      </c>
      <c r="H6344" s="168">
        <f t="shared" si="1379"/>
        <v>271310.33852408634</v>
      </c>
      <c r="I6344" s="169">
        <f t="shared" si="1380"/>
        <v>766293.71167763008</v>
      </c>
      <c r="J6344" s="169">
        <f t="shared" si="1382"/>
        <v>707154.94224144996</v>
      </c>
      <c r="K6344" s="95"/>
      <c r="L6344" s="265">
        <f t="shared" si="1381"/>
        <v>293735.44341388519</v>
      </c>
      <c r="M6344" s="265">
        <f>$G6344*NonHospFrac+theModel!$H6344*NonHospFrac</f>
        <v>472558.26826374483</v>
      </c>
      <c r="N6344" s="266">
        <f t="shared" si="1383"/>
        <v>766293.71167762997</v>
      </c>
      <c r="O6344" s="159"/>
      <c r="P6344" s="265">
        <f t="shared" si="1384"/>
        <v>271066.39054477564</v>
      </c>
      <c r="Q6344" s="265">
        <f t="shared" si="1385"/>
        <v>472556.71362207003</v>
      </c>
      <c r="R6344" s="266">
        <f t="shared" si="1386"/>
        <v>743623.10416684567</v>
      </c>
    </row>
    <row r="6345" spans="1:18" x14ac:dyDescent="0.3">
      <c r="A6345" s="82">
        <v>6314</v>
      </c>
      <c r="B6345" s="94">
        <f t="shared" si="1375"/>
        <v>8.8916480213853835E-53</v>
      </c>
      <c r="C6345" s="179">
        <f t="shared" si="1376"/>
        <v>8.8715899947975456E-53</v>
      </c>
      <c r="D6345" s="166">
        <f t="shared" si="1377"/>
        <v>2.2558277767625785E-3</v>
      </c>
      <c r="E6345" s="167">
        <f t="shared" si="1387"/>
        <v>24.291375447755232</v>
      </c>
      <c r="F6345" s="168">
        <f t="shared" si="1388"/>
        <v>14.245552410255733</v>
      </c>
      <c r="G6345" s="168">
        <f t="shared" si="1378"/>
        <v>495061.76773275714</v>
      </c>
      <c r="H6345" s="168">
        <f t="shared" si="1379"/>
        <v>271310.33852408634</v>
      </c>
      <c r="I6345" s="169">
        <f t="shared" si="1380"/>
        <v>766372.10625684354</v>
      </c>
      <c r="J6345" s="169">
        <f t="shared" si="1382"/>
        <v>707215.54730621993</v>
      </c>
      <c r="K6345" s="95"/>
      <c r="L6345" s="265">
        <f t="shared" si="1381"/>
        <v>293765.4935971708</v>
      </c>
      <c r="M6345" s="265">
        <f>$G6345*NonHospFrac+theModel!$H6345*NonHospFrac</f>
        <v>472606.61265967268</v>
      </c>
      <c r="N6345" s="266">
        <f t="shared" si="1383"/>
        <v>766372.10625684354</v>
      </c>
      <c r="O6345" s="159"/>
      <c r="P6345" s="265">
        <f t="shared" si="1384"/>
        <v>271089.62165747053</v>
      </c>
      <c r="Q6345" s="265">
        <f t="shared" si="1385"/>
        <v>472605.05801799789</v>
      </c>
      <c r="R6345" s="266">
        <f t="shared" si="1386"/>
        <v>743694.67967546848</v>
      </c>
    </row>
    <row r="6346" spans="1:18" x14ac:dyDescent="0.3">
      <c r="A6346" s="82">
        <v>6315</v>
      </c>
      <c r="B6346" s="94">
        <f t="shared" si="1375"/>
        <v>8.725547952728839E-53</v>
      </c>
      <c r="C6346" s="179">
        <f t="shared" si="1376"/>
        <v>8.7058646192895991E-53</v>
      </c>
      <c r="D6346" s="166">
        <f t="shared" si="1377"/>
        <v>2.2558277767625785E-3</v>
      </c>
      <c r="E6346" s="167">
        <f t="shared" si="1387"/>
        <v>24.291375447755232</v>
      </c>
      <c r="F6346" s="168">
        <f t="shared" si="1388"/>
        <v>14.247808238032496</v>
      </c>
      <c r="G6346" s="168">
        <f t="shared" si="1378"/>
        <v>495140.16231197055</v>
      </c>
      <c r="H6346" s="168">
        <f t="shared" si="1379"/>
        <v>271310.33852408634</v>
      </c>
      <c r="I6346" s="169">
        <f t="shared" si="1380"/>
        <v>766450.50083605689</v>
      </c>
      <c r="J6346" s="169">
        <f t="shared" si="1382"/>
        <v>707276.14990060811</v>
      </c>
      <c r="K6346" s="95"/>
      <c r="L6346" s="265">
        <f t="shared" si="1381"/>
        <v>293795.54378045636</v>
      </c>
      <c r="M6346" s="265">
        <f>$G6346*NonHospFrac+theModel!$H6346*NonHospFrac</f>
        <v>472654.95705560048</v>
      </c>
      <c r="N6346" s="266">
        <f t="shared" si="1383"/>
        <v>766450.50083605689</v>
      </c>
      <c r="O6346" s="159"/>
      <c r="P6346" s="265">
        <f t="shared" si="1384"/>
        <v>271112.85182321951</v>
      </c>
      <c r="Q6346" s="265">
        <f t="shared" si="1385"/>
        <v>472653.40241392568</v>
      </c>
      <c r="R6346" s="266">
        <f t="shared" si="1386"/>
        <v>743766.25423714519</v>
      </c>
    </row>
    <row r="6347" spans="1:18" x14ac:dyDescent="0.3">
      <c r="A6347" s="82">
        <v>6316</v>
      </c>
      <c r="B6347" s="94">
        <f t="shared" si="1375"/>
        <v>8.5625507096387606E-53</v>
      </c>
      <c r="C6347" s="179">
        <f t="shared" si="1376"/>
        <v>8.5432350699080186E-53</v>
      </c>
      <c r="D6347" s="166">
        <f t="shared" si="1377"/>
        <v>2.2558277767625785E-3</v>
      </c>
      <c r="E6347" s="167">
        <f t="shared" si="1387"/>
        <v>24.291375447755232</v>
      </c>
      <c r="F6347" s="168">
        <f t="shared" si="1388"/>
        <v>14.250064065809259</v>
      </c>
      <c r="G6347" s="168">
        <f t="shared" si="1378"/>
        <v>495218.55689118401</v>
      </c>
      <c r="H6347" s="168">
        <f t="shared" si="1379"/>
        <v>271310.33852408634</v>
      </c>
      <c r="I6347" s="169">
        <f t="shared" si="1380"/>
        <v>766528.89541527035</v>
      </c>
      <c r="J6347" s="169">
        <f t="shared" si="1382"/>
        <v>707336.75002471532</v>
      </c>
      <c r="K6347" s="95"/>
      <c r="L6347" s="265">
        <f t="shared" si="1381"/>
        <v>293825.59396374197</v>
      </c>
      <c r="M6347" s="265">
        <f>$G6347*NonHospFrac+theModel!$H6347*NonHospFrac</f>
        <v>472703.30145152839</v>
      </c>
      <c r="N6347" s="266">
        <f t="shared" si="1383"/>
        <v>766528.89541527035</v>
      </c>
      <c r="O6347" s="159"/>
      <c r="P6347" s="265">
        <f t="shared" si="1384"/>
        <v>271136.08104206121</v>
      </c>
      <c r="Q6347" s="265">
        <f t="shared" si="1385"/>
        <v>472701.74680985359</v>
      </c>
      <c r="R6347" s="266">
        <f t="shared" si="1386"/>
        <v>743837.8278519148</v>
      </c>
    </row>
    <row r="6348" spans="1:18" x14ac:dyDescent="0.3">
      <c r="A6348" s="82">
        <v>6317</v>
      </c>
      <c r="B6348" s="94">
        <f t="shared" si="1375"/>
        <v>8.4025983299081904E-53</v>
      </c>
      <c r="C6348" s="179">
        <f t="shared" si="1376"/>
        <v>8.3836435151986048E-53</v>
      </c>
      <c r="D6348" s="166">
        <f t="shared" si="1377"/>
        <v>2.2558277767625785E-3</v>
      </c>
      <c r="E6348" s="167">
        <f t="shared" si="1387"/>
        <v>24.291375447755232</v>
      </c>
      <c r="F6348" s="168">
        <f t="shared" si="1388"/>
        <v>14.252319893586021</v>
      </c>
      <c r="G6348" s="168">
        <f t="shared" si="1378"/>
        <v>495296.95147039741</v>
      </c>
      <c r="H6348" s="168">
        <f t="shared" si="1379"/>
        <v>271310.33852408634</v>
      </c>
      <c r="I6348" s="169">
        <f t="shared" si="1380"/>
        <v>766607.28999448381</v>
      </c>
      <c r="J6348" s="169">
        <f t="shared" si="1382"/>
        <v>707397.34767864214</v>
      </c>
      <c r="K6348" s="95"/>
      <c r="L6348" s="265">
        <f t="shared" si="1381"/>
        <v>293855.64414702752</v>
      </c>
      <c r="M6348" s="265">
        <f>$G6348*NonHospFrac+theModel!$H6348*NonHospFrac</f>
        <v>472751.64584745618</v>
      </c>
      <c r="N6348" s="266">
        <f t="shared" si="1383"/>
        <v>766607.2899944837</v>
      </c>
      <c r="O6348" s="159"/>
      <c r="P6348" s="265">
        <f t="shared" si="1384"/>
        <v>271159.30931403418</v>
      </c>
      <c r="Q6348" s="265">
        <f t="shared" si="1385"/>
        <v>472750.09120578138</v>
      </c>
      <c r="R6348" s="266">
        <f t="shared" si="1386"/>
        <v>743909.40051981551</v>
      </c>
    </row>
    <row r="6349" spans="1:18" x14ac:dyDescent="0.3">
      <c r="A6349" s="82">
        <v>6318</v>
      </c>
      <c r="B6349" s="94">
        <f t="shared" si="1375"/>
        <v>8.2456339340916529E-53</v>
      </c>
      <c r="C6349" s="179">
        <f t="shared" si="1376"/>
        <v>8.2270332040261128E-53</v>
      </c>
      <c r="D6349" s="166">
        <f t="shared" si="1377"/>
        <v>2.2558277767625785E-3</v>
      </c>
      <c r="E6349" s="167">
        <f t="shared" si="1387"/>
        <v>24.291375447755232</v>
      </c>
      <c r="F6349" s="168">
        <f t="shared" si="1388"/>
        <v>14.254575721362784</v>
      </c>
      <c r="G6349" s="168">
        <f t="shared" si="1378"/>
        <v>495375.34604961082</v>
      </c>
      <c r="H6349" s="168">
        <f t="shared" si="1379"/>
        <v>271310.33852408634</v>
      </c>
      <c r="I6349" s="169">
        <f t="shared" si="1380"/>
        <v>766685.68457369716</v>
      </c>
      <c r="J6349" s="169">
        <f t="shared" si="1382"/>
        <v>707457.94286248926</v>
      </c>
      <c r="K6349" s="95"/>
      <c r="L6349" s="265">
        <f t="shared" si="1381"/>
        <v>293885.69433031313</v>
      </c>
      <c r="M6349" s="265">
        <f>$G6349*NonHospFrac+theModel!$H6349*NonHospFrac</f>
        <v>472799.99024338403</v>
      </c>
      <c r="N6349" s="266">
        <f t="shared" si="1383"/>
        <v>766685.68457369716</v>
      </c>
      <c r="O6349" s="159"/>
      <c r="P6349" s="265">
        <f t="shared" si="1384"/>
        <v>271182.53663917712</v>
      </c>
      <c r="Q6349" s="265">
        <f t="shared" si="1385"/>
        <v>472798.43560170924</v>
      </c>
      <c r="R6349" s="266">
        <f t="shared" si="1386"/>
        <v>743980.97224088642</v>
      </c>
    </row>
    <row r="6350" spans="1:18" x14ac:dyDescent="0.3">
      <c r="A6350" s="82">
        <v>6319</v>
      </c>
      <c r="B6350" s="94">
        <f t="shared" si="1375"/>
        <v>8.0916017052768882E-53</v>
      </c>
      <c r="C6350" s="179">
        <f t="shared" si="1376"/>
        <v>8.0733484453916254E-53</v>
      </c>
      <c r="D6350" s="166">
        <f t="shared" si="1377"/>
        <v>2.2558277767625785E-3</v>
      </c>
      <c r="E6350" s="167">
        <f t="shared" si="1387"/>
        <v>24.291375447755232</v>
      </c>
      <c r="F6350" s="168">
        <f t="shared" si="1388"/>
        <v>14.256831549139546</v>
      </c>
      <c r="G6350" s="168">
        <f t="shared" si="1378"/>
        <v>495453.74062882428</v>
      </c>
      <c r="H6350" s="168">
        <f t="shared" si="1379"/>
        <v>271310.33852408634</v>
      </c>
      <c r="I6350" s="169">
        <f t="shared" si="1380"/>
        <v>766764.07915291062</v>
      </c>
      <c r="J6350" s="169">
        <f t="shared" si="1382"/>
        <v>707518.53557635751</v>
      </c>
      <c r="K6350" s="95"/>
      <c r="L6350" s="265">
        <f t="shared" si="1381"/>
        <v>293915.74451359868</v>
      </c>
      <c r="M6350" s="265">
        <f>$G6350*NonHospFrac+theModel!$H6350*NonHospFrac</f>
        <v>472848.33463931188</v>
      </c>
      <c r="N6350" s="266">
        <f t="shared" si="1383"/>
        <v>766764.0791529105</v>
      </c>
      <c r="O6350" s="159"/>
      <c r="P6350" s="265">
        <f t="shared" si="1384"/>
        <v>271205.76301752852</v>
      </c>
      <c r="Q6350" s="265">
        <f t="shared" si="1385"/>
        <v>472846.77999763709</v>
      </c>
      <c r="R6350" s="266">
        <f t="shared" si="1386"/>
        <v>744052.5430151656</v>
      </c>
    </row>
    <row r="6351" spans="1:18" x14ac:dyDescent="0.3">
      <c r="A6351" s="82">
        <v>6320</v>
      </c>
      <c r="B6351" s="94">
        <f t="shared" si="1375"/>
        <v>7.9404468692381233E-53</v>
      </c>
      <c r="C6351" s="179">
        <f t="shared" si="1376"/>
        <v>7.9225345886305885E-53</v>
      </c>
      <c r="D6351" s="166">
        <f t="shared" si="1377"/>
        <v>2.2558277767625785E-3</v>
      </c>
      <c r="E6351" s="167">
        <f t="shared" si="1387"/>
        <v>24.291375447755232</v>
      </c>
      <c r="F6351" s="168">
        <f t="shared" si="1388"/>
        <v>14.259087376916309</v>
      </c>
      <c r="G6351" s="168">
        <f t="shared" si="1378"/>
        <v>495532.13520803768</v>
      </c>
      <c r="H6351" s="168">
        <f t="shared" si="1379"/>
        <v>271310.33852408634</v>
      </c>
      <c r="I6351" s="169">
        <f t="shared" si="1380"/>
        <v>766842.47373212408</v>
      </c>
      <c r="J6351" s="169">
        <f t="shared" si="1382"/>
        <v>707579.12582034746</v>
      </c>
      <c r="K6351" s="95"/>
      <c r="L6351" s="265">
        <f t="shared" si="1381"/>
        <v>293945.79469688423</v>
      </c>
      <c r="M6351" s="265">
        <f>$G6351*NonHospFrac+theModel!$H6351*NonHospFrac</f>
        <v>472896.67903523974</v>
      </c>
      <c r="N6351" s="266">
        <f t="shared" si="1383"/>
        <v>766842.47373212397</v>
      </c>
      <c r="O6351" s="159"/>
      <c r="P6351" s="265">
        <f t="shared" si="1384"/>
        <v>271228.98844912701</v>
      </c>
      <c r="Q6351" s="265">
        <f t="shared" si="1385"/>
        <v>472895.12439356494</v>
      </c>
      <c r="R6351" s="266">
        <f t="shared" si="1386"/>
        <v>744124.11284269195</v>
      </c>
    </row>
    <row r="6352" spans="1:18" x14ac:dyDescent="0.3">
      <c r="A6352" s="82">
        <v>6321</v>
      </c>
      <c r="B6352" s="94">
        <f t="shared" si="1375"/>
        <v>7.7921156749563702E-53</v>
      </c>
      <c r="C6352" s="179">
        <f t="shared" si="1376"/>
        <v>7.7745380039770562E-53</v>
      </c>
      <c r="D6352" s="166">
        <f t="shared" si="1377"/>
        <v>2.2558277767625785E-3</v>
      </c>
      <c r="E6352" s="167">
        <f t="shared" si="1387"/>
        <v>24.291375447755232</v>
      </c>
      <c r="F6352" s="168">
        <f t="shared" si="1388"/>
        <v>14.261343204693071</v>
      </c>
      <c r="G6352" s="168">
        <f t="shared" si="1378"/>
        <v>495610.5297872512</v>
      </c>
      <c r="H6352" s="168">
        <f t="shared" si="1379"/>
        <v>271310.33852408634</v>
      </c>
      <c r="I6352" s="169">
        <f t="shared" si="1380"/>
        <v>766920.86831133754</v>
      </c>
      <c r="J6352" s="169">
        <f t="shared" si="1382"/>
        <v>707639.7135945597</v>
      </c>
      <c r="K6352" s="95"/>
      <c r="L6352" s="265">
        <f t="shared" si="1381"/>
        <v>293975.84488016984</v>
      </c>
      <c r="M6352" s="265">
        <f>$G6352*NonHospFrac+theModel!$H6352*NonHospFrac</f>
        <v>472945.02343116765</v>
      </c>
      <c r="N6352" s="266">
        <f t="shared" si="1383"/>
        <v>766920.86831133743</v>
      </c>
      <c r="O6352" s="159"/>
      <c r="P6352" s="265">
        <f t="shared" si="1384"/>
        <v>271252.21293401119</v>
      </c>
      <c r="Q6352" s="265">
        <f t="shared" si="1385"/>
        <v>472943.46878949285</v>
      </c>
      <c r="R6352" s="266">
        <f t="shared" si="1386"/>
        <v>744195.68172350409</v>
      </c>
    </row>
    <row r="6353" spans="1:18" x14ac:dyDescent="0.3">
      <c r="A6353" s="82">
        <v>6322</v>
      </c>
      <c r="B6353" s="94">
        <f t="shared" si="1375"/>
        <v>7.6465553755072502E-53</v>
      </c>
      <c r="C6353" s="179">
        <f t="shared" si="1376"/>
        <v>7.6293060634946275E-53</v>
      </c>
      <c r="D6353" s="166">
        <f t="shared" si="1377"/>
        <v>2.2558277767625785E-3</v>
      </c>
      <c r="E6353" s="167">
        <f t="shared" si="1387"/>
        <v>24.291375447755232</v>
      </c>
      <c r="F6353" s="168">
        <f t="shared" si="1388"/>
        <v>14.263599032469834</v>
      </c>
      <c r="G6353" s="168">
        <f t="shared" si="1378"/>
        <v>495688.92436646455</v>
      </c>
      <c r="H6353" s="168">
        <f t="shared" si="1379"/>
        <v>271310.33852408634</v>
      </c>
      <c r="I6353" s="169">
        <f t="shared" si="1380"/>
        <v>766999.26289055089</v>
      </c>
      <c r="J6353" s="169">
        <f t="shared" si="1382"/>
        <v>707700.29889909492</v>
      </c>
      <c r="K6353" s="95"/>
      <c r="L6353" s="265">
        <f t="shared" si="1381"/>
        <v>294005.89506345545</v>
      </c>
      <c r="M6353" s="265">
        <f>$G6353*NonHospFrac+theModel!$H6353*NonHospFrac</f>
        <v>472993.36782709544</v>
      </c>
      <c r="N6353" s="266">
        <f t="shared" si="1383"/>
        <v>766999.26289055089</v>
      </c>
      <c r="O6353" s="159"/>
      <c r="P6353" s="265">
        <f t="shared" si="1384"/>
        <v>271275.43647221965</v>
      </c>
      <c r="Q6353" s="265">
        <f t="shared" si="1385"/>
        <v>472991.81318542064</v>
      </c>
      <c r="R6353" s="266">
        <f t="shared" si="1386"/>
        <v>744267.24965764023</v>
      </c>
    </row>
    <row r="6354" spans="1:18" x14ac:dyDescent="0.3">
      <c r="A6354" s="82">
        <v>6323</v>
      </c>
      <c r="B6354" s="94">
        <f t="shared" si="1375"/>
        <v>7.5037142093022827E-53</v>
      </c>
      <c r="C6354" s="179">
        <f t="shared" si="1376"/>
        <v>7.4867871223600506E-53</v>
      </c>
      <c r="D6354" s="166">
        <f t="shared" si="1377"/>
        <v>2.2558277767625785E-3</v>
      </c>
      <c r="E6354" s="167">
        <f t="shared" si="1387"/>
        <v>24.291375447755232</v>
      </c>
      <c r="F6354" s="168">
        <f t="shared" si="1388"/>
        <v>14.265854860246597</v>
      </c>
      <c r="G6354" s="168">
        <f t="shared" si="1378"/>
        <v>495767.31894567795</v>
      </c>
      <c r="H6354" s="168">
        <f t="shared" si="1379"/>
        <v>271310.33852408634</v>
      </c>
      <c r="I6354" s="169">
        <f t="shared" si="1380"/>
        <v>767077.65746976435</v>
      </c>
      <c r="J6354" s="169">
        <f t="shared" si="1382"/>
        <v>707760.88173405395</v>
      </c>
      <c r="K6354" s="95"/>
      <c r="L6354" s="265">
        <f t="shared" si="1381"/>
        <v>294035.945246741</v>
      </c>
      <c r="M6354" s="265">
        <f>$G6354*NonHospFrac+theModel!$H6354*NonHospFrac</f>
        <v>473041.71222302329</v>
      </c>
      <c r="N6354" s="266">
        <f t="shared" si="1383"/>
        <v>767077.65746976435</v>
      </c>
      <c r="O6354" s="159"/>
      <c r="P6354" s="265">
        <f t="shared" si="1384"/>
        <v>271298.65906379092</v>
      </c>
      <c r="Q6354" s="265">
        <f t="shared" si="1385"/>
        <v>473040.1575813485</v>
      </c>
      <c r="R6354" s="266">
        <f t="shared" si="1386"/>
        <v>744338.81664513936</v>
      </c>
    </row>
    <row r="6355" spans="1:18" x14ac:dyDescent="0.3">
      <c r="A6355" s="82">
        <v>6324</v>
      </c>
      <c r="B6355" s="94">
        <f t="shared" si="1375"/>
        <v>7.3635413816840928E-53</v>
      </c>
      <c r="C6355" s="179">
        <f t="shared" si="1376"/>
        <v>7.3469305004999487E-53</v>
      </c>
      <c r="D6355" s="166">
        <f t="shared" si="1377"/>
        <v>2.2558277767625785E-3</v>
      </c>
      <c r="E6355" s="167">
        <f t="shared" si="1387"/>
        <v>24.291375447755232</v>
      </c>
      <c r="F6355" s="168">
        <f t="shared" si="1388"/>
        <v>14.268110688023359</v>
      </c>
      <c r="G6355" s="168">
        <f t="shared" si="1378"/>
        <v>495845.71352489135</v>
      </c>
      <c r="H6355" s="168">
        <f t="shared" si="1379"/>
        <v>271310.33852408634</v>
      </c>
      <c r="I6355" s="169">
        <f t="shared" si="1380"/>
        <v>767156.0520489777</v>
      </c>
      <c r="J6355" s="169">
        <f t="shared" si="1382"/>
        <v>707821.46209953725</v>
      </c>
      <c r="K6355" s="95"/>
      <c r="L6355" s="265">
        <f t="shared" si="1381"/>
        <v>294065.99543002655</v>
      </c>
      <c r="M6355" s="265">
        <f>$G6355*NonHospFrac+theModel!$H6355*NonHospFrac</f>
        <v>473090.05661895109</v>
      </c>
      <c r="N6355" s="266">
        <f t="shared" si="1383"/>
        <v>767156.0520489777</v>
      </c>
      <c r="O6355" s="159"/>
      <c r="P6355" s="265">
        <f t="shared" si="1384"/>
        <v>271321.88070876367</v>
      </c>
      <c r="Q6355" s="265">
        <f t="shared" si="1385"/>
        <v>473088.50197727629</v>
      </c>
      <c r="R6355" s="266">
        <f t="shared" si="1386"/>
        <v>744410.3826860399</v>
      </c>
    </row>
    <row r="6356" spans="1:18" x14ac:dyDescent="0.3">
      <c r="A6356" s="82">
        <v>6325</v>
      </c>
      <c r="B6356" s="94">
        <f t="shared" si="1375"/>
        <v>7.2259870468619872E-53</v>
      </c>
      <c r="C6356" s="179">
        <f t="shared" si="1376"/>
        <v>7.2096864645671494E-53</v>
      </c>
      <c r="D6356" s="166">
        <f t="shared" si="1377"/>
        <v>2.2558277767625785E-3</v>
      </c>
      <c r="E6356" s="167">
        <f t="shared" si="1387"/>
        <v>24.291375447755232</v>
      </c>
      <c r="F6356" s="168">
        <f t="shared" si="1388"/>
        <v>14.270366515800122</v>
      </c>
      <c r="G6356" s="168">
        <f t="shared" si="1378"/>
        <v>495924.10810410487</v>
      </c>
      <c r="H6356" s="168">
        <f t="shared" si="1379"/>
        <v>271310.33852408634</v>
      </c>
      <c r="I6356" s="169">
        <f t="shared" si="1380"/>
        <v>767234.44662819128</v>
      </c>
      <c r="J6356" s="169">
        <f t="shared" si="1382"/>
        <v>707882.03999564575</v>
      </c>
      <c r="K6356" s="95"/>
      <c r="L6356" s="265">
        <f t="shared" si="1381"/>
        <v>294096.04561331216</v>
      </c>
      <c r="M6356" s="265">
        <f>$G6356*NonHospFrac+theModel!$H6356*NonHospFrac</f>
        <v>473138.401014879</v>
      </c>
      <c r="N6356" s="266">
        <f t="shared" si="1383"/>
        <v>767234.44662819116</v>
      </c>
      <c r="O6356" s="159"/>
      <c r="P6356" s="265">
        <f t="shared" si="1384"/>
        <v>271345.10140717647</v>
      </c>
      <c r="Q6356" s="265">
        <f t="shared" si="1385"/>
        <v>473136.8463732042</v>
      </c>
      <c r="R6356" s="266">
        <f t="shared" si="1386"/>
        <v>744481.94778038072</v>
      </c>
    </row>
    <row r="6357" spans="1:18" x14ac:dyDescent="0.3">
      <c r="A6357" s="82">
        <v>6326</v>
      </c>
      <c r="B6357" s="94">
        <f t="shared" si="1375"/>
        <v>7.0910022901883663E-53</v>
      </c>
      <c r="C6357" s="179">
        <f t="shared" si="1376"/>
        <v>7.0750062102570719E-53</v>
      </c>
      <c r="D6357" s="166">
        <f t="shared" si="1377"/>
        <v>2.2558277767625785E-3</v>
      </c>
      <c r="E6357" s="167">
        <f t="shared" si="1387"/>
        <v>24.291375447755232</v>
      </c>
      <c r="F6357" s="168">
        <f t="shared" si="1388"/>
        <v>14.272622343576884</v>
      </c>
      <c r="G6357" s="168">
        <f t="shared" si="1378"/>
        <v>496002.50268331822</v>
      </c>
      <c r="H6357" s="168">
        <f t="shared" si="1379"/>
        <v>271310.33852408634</v>
      </c>
      <c r="I6357" s="169">
        <f t="shared" si="1380"/>
        <v>767312.84120740462</v>
      </c>
      <c r="J6357" s="169">
        <f t="shared" si="1382"/>
        <v>707942.61542247981</v>
      </c>
      <c r="K6357" s="95"/>
      <c r="L6357" s="265">
        <f t="shared" si="1381"/>
        <v>294126.09579659777</v>
      </c>
      <c r="M6357" s="265">
        <f>$G6357*NonHospFrac+theModel!$H6357*NonHospFrac</f>
        <v>473186.74541080679</v>
      </c>
      <c r="N6357" s="266">
        <f t="shared" si="1383"/>
        <v>767312.84120740462</v>
      </c>
      <c r="O6357" s="159"/>
      <c r="P6357" s="265">
        <f t="shared" si="1384"/>
        <v>271368.32115906791</v>
      </c>
      <c r="Q6357" s="265">
        <f t="shared" si="1385"/>
        <v>473185.19076913199</v>
      </c>
      <c r="R6357" s="266">
        <f t="shared" si="1386"/>
        <v>744553.51192819991</v>
      </c>
    </row>
    <row r="6358" spans="1:18" x14ac:dyDescent="0.3">
      <c r="A6358" s="82">
        <v>6327</v>
      </c>
      <c r="B6358" s="94">
        <f t="shared" si="1375"/>
        <v>6.9585391107629965E-53</v>
      </c>
      <c r="C6358" s="179">
        <f t="shared" si="1376"/>
        <v>6.9428418449512481E-53</v>
      </c>
      <c r="D6358" s="166">
        <f t="shared" si="1377"/>
        <v>2.2558277767625785E-3</v>
      </c>
      <c r="E6358" s="167">
        <f t="shared" si="1387"/>
        <v>24.291375447755232</v>
      </c>
      <c r="F6358" s="168">
        <f t="shared" si="1388"/>
        <v>14.274878171353647</v>
      </c>
      <c r="G6358" s="168">
        <f t="shared" si="1378"/>
        <v>496080.89726253162</v>
      </c>
      <c r="H6358" s="168">
        <f t="shared" si="1379"/>
        <v>271310.33852408634</v>
      </c>
      <c r="I6358" s="169">
        <f t="shared" si="1380"/>
        <v>767391.23578661797</v>
      </c>
      <c r="J6358" s="169">
        <f t="shared" si="1382"/>
        <v>708003.18838014023</v>
      </c>
      <c r="K6358" s="95"/>
      <c r="L6358" s="265">
        <f t="shared" si="1381"/>
        <v>294156.14597988332</v>
      </c>
      <c r="M6358" s="265">
        <f>$G6358*NonHospFrac+theModel!$H6358*NonHospFrac</f>
        <v>473235.08980673464</v>
      </c>
      <c r="N6358" s="266">
        <f t="shared" si="1383"/>
        <v>767391.23578661797</v>
      </c>
      <c r="O6358" s="159"/>
      <c r="P6358" s="265">
        <f t="shared" si="1384"/>
        <v>271391.53996447654</v>
      </c>
      <c r="Q6358" s="265">
        <f t="shared" si="1385"/>
        <v>473233.53516505985</v>
      </c>
      <c r="R6358" s="266">
        <f t="shared" si="1386"/>
        <v>744625.07512953645</v>
      </c>
    </row>
    <row r="6359" spans="1:18" x14ac:dyDescent="0.3">
      <c r="A6359" s="82">
        <v>6328</v>
      </c>
      <c r="B6359" s="94">
        <f t="shared" si="1375"/>
        <v>6.8285504043649106E-53</v>
      </c>
      <c r="C6359" s="179">
        <f t="shared" si="1376"/>
        <v>6.813146370687721E-53</v>
      </c>
      <c r="D6359" s="166">
        <f t="shared" si="1377"/>
        <v>2.2558277767625785E-3</v>
      </c>
      <c r="E6359" s="167">
        <f t="shared" si="1387"/>
        <v>24.291375447755232</v>
      </c>
      <c r="F6359" s="168">
        <f t="shared" si="1388"/>
        <v>14.27713399913041</v>
      </c>
      <c r="G6359" s="168">
        <f t="shared" si="1378"/>
        <v>496159.29184174503</v>
      </c>
      <c r="H6359" s="168">
        <f t="shared" si="1379"/>
        <v>271310.33852408634</v>
      </c>
      <c r="I6359" s="169">
        <f t="shared" si="1380"/>
        <v>767469.63036583131</v>
      </c>
      <c r="J6359" s="169">
        <f t="shared" si="1382"/>
        <v>708063.7588687276</v>
      </c>
      <c r="K6359" s="95"/>
      <c r="L6359" s="265">
        <f t="shared" si="1381"/>
        <v>294186.19616316888</v>
      </c>
      <c r="M6359" s="265">
        <f>$G6359*NonHospFrac+theModel!$H6359*NonHospFrac</f>
        <v>473283.43420266244</v>
      </c>
      <c r="N6359" s="266">
        <f t="shared" si="1383"/>
        <v>767469.63036583131</v>
      </c>
      <c r="O6359" s="159"/>
      <c r="P6359" s="265">
        <f t="shared" si="1384"/>
        <v>271414.75782344094</v>
      </c>
      <c r="Q6359" s="265">
        <f t="shared" si="1385"/>
        <v>473281.87956098764</v>
      </c>
      <c r="R6359" s="266">
        <f t="shared" si="1386"/>
        <v>744696.63738442864</v>
      </c>
    </row>
    <row r="6360" spans="1:18" x14ac:dyDescent="0.3">
      <c r="A6360" s="82">
        <v>6329</v>
      </c>
      <c r="B6360" s="94">
        <f t="shared" si="1375"/>
        <v>6.7009899467015214E-53</v>
      </c>
      <c r="C6360" s="179">
        <f t="shared" si="1376"/>
        <v>6.685873667447945E-53</v>
      </c>
      <c r="D6360" s="166">
        <f t="shared" si="1377"/>
        <v>2.2558277767625785E-3</v>
      </c>
      <c r="E6360" s="167">
        <f t="shared" si="1387"/>
        <v>24.291375447755232</v>
      </c>
      <c r="F6360" s="168">
        <f t="shared" si="1388"/>
        <v>14.279389826907172</v>
      </c>
      <c r="G6360" s="168">
        <f t="shared" si="1378"/>
        <v>496237.68642095855</v>
      </c>
      <c r="H6360" s="168">
        <f t="shared" si="1379"/>
        <v>271310.33852408634</v>
      </c>
      <c r="I6360" s="169">
        <f t="shared" si="1380"/>
        <v>767548.02494504489</v>
      </c>
      <c r="J6360" s="169">
        <f t="shared" si="1382"/>
        <v>708124.32688834285</v>
      </c>
      <c r="K6360" s="95"/>
      <c r="L6360" s="265">
        <f t="shared" si="1381"/>
        <v>294216.24634645449</v>
      </c>
      <c r="M6360" s="265">
        <f>$G6360*NonHospFrac+theModel!$H6360*NonHospFrac</f>
        <v>473331.77859859035</v>
      </c>
      <c r="N6360" s="266">
        <f t="shared" si="1383"/>
        <v>767548.02494504489</v>
      </c>
      <c r="O6360" s="159"/>
      <c r="P6360" s="265">
        <f t="shared" si="1384"/>
        <v>271437.97473599971</v>
      </c>
      <c r="Q6360" s="265">
        <f t="shared" si="1385"/>
        <v>473330.22395691555</v>
      </c>
      <c r="R6360" s="266">
        <f t="shared" si="1386"/>
        <v>744768.19869291526</v>
      </c>
    </row>
    <row r="6361" spans="1:18" x14ac:dyDescent="0.3">
      <c r="A6361" s="82">
        <v>6330</v>
      </c>
      <c r="B6361" s="94">
        <f t="shared" si="1375"/>
        <v>6.5758123769712555E-53</v>
      </c>
      <c r="C6361" s="179">
        <f t="shared" si="1376"/>
        <v>6.5609784767565043E-53</v>
      </c>
      <c r="D6361" s="166">
        <f t="shared" si="1377"/>
        <v>2.2558277767625785E-3</v>
      </c>
      <c r="E6361" s="167">
        <f t="shared" si="1387"/>
        <v>24.291375447755232</v>
      </c>
      <c r="F6361" s="168">
        <f t="shared" si="1388"/>
        <v>14.281645654683935</v>
      </c>
      <c r="G6361" s="168">
        <f t="shared" si="1378"/>
        <v>496316.08100017189</v>
      </c>
      <c r="H6361" s="168">
        <f t="shared" si="1379"/>
        <v>271310.33852408634</v>
      </c>
      <c r="I6361" s="169">
        <f t="shared" si="1380"/>
        <v>767626.41952425824</v>
      </c>
      <c r="J6361" s="169">
        <f t="shared" si="1382"/>
        <v>708184.89243908622</v>
      </c>
      <c r="K6361" s="95"/>
      <c r="L6361" s="265">
        <f t="shared" si="1381"/>
        <v>294246.29652974004</v>
      </c>
      <c r="M6361" s="265">
        <f>$G6361*NonHospFrac+theModel!$H6361*NonHospFrac</f>
        <v>473380.12299451814</v>
      </c>
      <c r="N6361" s="266">
        <f t="shared" si="1383"/>
        <v>767626.41952425824</v>
      </c>
      <c r="O6361" s="159"/>
      <c r="P6361" s="265">
        <f t="shared" si="1384"/>
        <v>271461.19070219138</v>
      </c>
      <c r="Q6361" s="265">
        <f t="shared" si="1385"/>
        <v>473378.56835284334</v>
      </c>
      <c r="R6361" s="266">
        <f t="shared" si="1386"/>
        <v>744839.75905503472</v>
      </c>
    </row>
    <row r="6362" spans="1:18" x14ac:dyDescent="0.3">
      <c r="A6362" s="82">
        <v>6331</v>
      </c>
      <c r="B6362" s="94">
        <f t="shared" si="1375"/>
        <v>6.4529731817331492E-53</v>
      </c>
      <c r="C6362" s="179">
        <f t="shared" si="1376"/>
        <v>6.4384163855870915E-53</v>
      </c>
      <c r="D6362" s="166">
        <f t="shared" si="1377"/>
        <v>2.2558277767625785E-3</v>
      </c>
      <c r="E6362" s="167">
        <f t="shared" si="1387"/>
        <v>24.291375447755232</v>
      </c>
      <c r="F6362" s="168">
        <f t="shared" si="1388"/>
        <v>14.283901482460697</v>
      </c>
      <c r="G6362" s="168">
        <f t="shared" si="1378"/>
        <v>496394.4755793853</v>
      </c>
      <c r="H6362" s="168">
        <f t="shared" si="1379"/>
        <v>271310.33852408634</v>
      </c>
      <c r="I6362" s="169">
        <f t="shared" si="1380"/>
        <v>767704.81410347158</v>
      </c>
      <c r="J6362" s="169">
        <f t="shared" si="1382"/>
        <v>708245.45552105852</v>
      </c>
      <c r="K6362" s="95"/>
      <c r="L6362" s="265">
        <f t="shared" si="1381"/>
        <v>294276.34671302559</v>
      </c>
      <c r="M6362" s="265">
        <f>$G6362*NonHospFrac+theModel!$H6362*NonHospFrac</f>
        <v>473428.46739044599</v>
      </c>
      <c r="N6362" s="266">
        <f t="shared" si="1383"/>
        <v>767704.81410347158</v>
      </c>
      <c r="O6362" s="159"/>
      <c r="P6362" s="265">
        <f t="shared" si="1384"/>
        <v>271484.40572205459</v>
      </c>
      <c r="Q6362" s="265">
        <f t="shared" si="1385"/>
        <v>473426.9127487712</v>
      </c>
      <c r="R6362" s="266">
        <f t="shared" si="1386"/>
        <v>744911.31847082579</v>
      </c>
    </row>
    <row r="6363" spans="1:18" x14ac:dyDescent="0.3">
      <c r="A6363" s="82">
        <v>6332</v>
      </c>
      <c r="B6363" s="94">
        <f t="shared" si="1375"/>
        <v>6.3324286790777541E-53</v>
      </c>
      <c r="C6363" s="179">
        <f t="shared" si="1376"/>
        <v>6.3181438105691222E-53</v>
      </c>
      <c r="D6363" s="166">
        <f t="shared" si="1377"/>
        <v>2.2558277767625785E-3</v>
      </c>
      <c r="E6363" s="167">
        <f t="shared" si="1387"/>
        <v>24.291375447755232</v>
      </c>
      <c r="F6363" s="168">
        <f t="shared" si="1388"/>
        <v>14.28615731023746</v>
      </c>
      <c r="G6363" s="168">
        <f t="shared" si="1378"/>
        <v>496472.87015859876</v>
      </c>
      <c r="H6363" s="168">
        <f t="shared" si="1379"/>
        <v>271310.33852408634</v>
      </c>
      <c r="I6363" s="169">
        <f t="shared" si="1380"/>
        <v>767783.20868268516</v>
      </c>
      <c r="J6363" s="169">
        <f t="shared" si="1382"/>
        <v>708306.01613436057</v>
      </c>
      <c r="K6363" s="95"/>
      <c r="L6363" s="265">
        <f t="shared" si="1381"/>
        <v>294306.3968963112</v>
      </c>
      <c r="M6363" s="265">
        <f>$G6363*NonHospFrac+theModel!$H6363*NonHospFrac</f>
        <v>473476.81178637384</v>
      </c>
      <c r="N6363" s="266">
        <f t="shared" si="1383"/>
        <v>767783.20868268504</v>
      </c>
      <c r="O6363" s="159"/>
      <c r="P6363" s="265">
        <f t="shared" si="1384"/>
        <v>271507.61979562795</v>
      </c>
      <c r="Q6363" s="265">
        <f t="shared" si="1385"/>
        <v>473475.25714469905</v>
      </c>
      <c r="R6363" s="266">
        <f t="shared" si="1386"/>
        <v>744982.876940327</v>
      </c>
    </row>
    <row r="6364" spans="1:18" x14ac:dyDescent="0.3">
      <c r="A6364" s="82">
        <v>6333</v>
      </c>
      <c r="B6364" s="94">
        <f t="shared" si="1375"/>
        <v>6.2141360030937577E-53</v>
      </c>
      <c r="C6364" s="179">
        <f t="shared" si="1376"/>
        <v>6.2001179824893982E-53</v>
      </c>
      <c r="D6364" s="166">
        <f t="shared" si="1377"/>
        <v>2.2558277767625785E-3</v>
      </c>
      <c r="E6364" s="167">
        <f t="shared" si="1387"/>
        <v>24.291375447755232</v>
      </c>
      <c r="F6364" s="168">
        <f t="shared" si="1388"/>
        <v>14.288413138014223</v>
      </c>
      <c r="G6364" s="168">
        <f t="shared" si="1378"/>
        <v>496551.26473781222</v>
      </c>
      <c r="H6364" s="168">
        <f t="shared" si="1379"/>
        <v>271310.33852408634</v>
      </c>
      <c r="I6364" s="169">
        <f t="shared" si="1380"/>
        <v>767861.6032618985</v>
      </c>
      <c r="J6364" s="169">
        <f t="shared" si="1382"/>
        <v>708366.5742790926</v>
      </c>
      <c r="K6364" s="95"/>
      <c r="L6364" s="265">
        <f t="shared" si="1381"/>
        <v>294336.44707959681</v>
      </c>
      <c r="M6364" s="265">
        <f>$G6364*NonHospFrac+theModel!$H6364*NonHospFrac</f>
        <v>473525.1561823017</v>
      </c>
      <c r="N6364" s="266">
        <f t="shared" si="1383"/>
        <v>767861.6032618985</v>
      </c>
      <c r="O6364" s="159"/>
      <c r="P6364" s="265">
        <f t="shared" si="1384"/>
        <v>271530.83292294992</v>
      </c>
      <c r="Q6364" s="265">
        <f t="shared" si="1385"/>
        <v>473523.6015406269</v>
      </c>
      <c r="R6364" s="266">
        <f t="shared" si="1386"/>
        <v>745054.43446357688</v>
      </c>
    </row>
    <row r="6365" spans="1:18" x14ac:dyDescent="0.3">
      <c r="A6365" s="82">
        <v>6334</v>
      </c>
      <c r="B6365" s="94">
        <f t="shared" si="1375"/>
        <v>6.0980530886247521E-53</v>
      </c>
      <c r="C6365" s="179">
        <f t="shared" si="1376"/>
        <v>6.084296931083259E-53</v>
      </c>
      <c r="D6365" s="166">
        <f t="shared" si="1377"/>
        <v>2.2558277767625785E-3</v>
      </c>
      <c r="E6365" s="167">
        <f t="shared" si="1387"/>
        <v>24.291375447755232</v>
      </c>
      <c r="F6365" s="168">
        <f t="shared" si="1388"/>
        <v>14.290668965790985</v>
      </c>
      <c r="G6365" s="168">
        <f t="shared" si="1378"/>
        <v>496629.65931702557</v>
      </c>
      <c r="H6365" s="168">
        <f t="shared" si="1379"/>
        <v>271310.33852408634</v>
      </c>
      <c r="I6365" s="169">
        <f t="shared" si="1380"/>
        <v>767939.99784111185</v>
      </c>
      <c r="J6365" s="169">
        <f t="shared" si="1382"/>
        <v>708427.12995535543</v>
      </c>
      <c r="K6365" s="95"/>
      <c r="L6365" s="265">
        <f t="shared" si="1381"/>
        <v>294366.49726288236</v>
      </c>
      <c r="M6365" s="265">
        <f>$G6365*NonHospFrac+theModel!$H6365*NonHospFrac</f>
        <v>473573.50057822949</v>
      </c>
      <c r="N6365" s="266">
        <f t="shared" si="1383"/>
        <v>767939.99784111185</v>
      </c>
      <c r="O6365" s="159"/>
      <c r="P6365" s="265">
        <f t="shared" si="1384"/>
        <v>271554.0451040591</v>
      </c>
      <c r="Q6365" s="265">
        <f t="shared" si="1385"/>
        <v>473571.94593655469</v>
      </c>
      <c r="R6365" s="266">
        <f t="shared" si="1386"/>
        <v>745125.99104061374</v>
      </c>
    </row>
    <row r="6366" spans="1:18" x14ac:dyDescent="0.3">
      <c r="A6366" s="82">
        <v>6335</v>
      </c>
      <c r="B6366" s="94">
        <f t="shared" si="1375"/>
        <v>5.9841386563107727E-53</v>
      </c>
      <c r="C6366" s="179">
        <f t="shared" si="1376"/>
        <v>5.9706394701098681E-53</v>
      </c>
      <c r="D6366" s="166">
        <f t="shared" si="1377"/>
        <v>2.2558277767625785E-3</v>
      </c>
      <c r="E6366" s="167">
        <f t="shared" si="1387"/>
        <v>24.291375447755232</v>
      </c>
      <c r="F6366" s="168">
        <f t="shared" si="1388"/>
        <v>14.292924793567748</v>
      </c>
      <c r="G6366" s="168">
        <f t="shared" si="1378"/>
        <v>496708.05389623897</v>
      </c>
      <c r="H6366" s="168">
        <f t="shared" si="1379"/>
        <v>271310.33852408634</v>
      </c>
      <c r="I6366" s="169">
        <f t="shared" si="1380"/>
        <v>768018.39242032531</v>
      </c>
      <c r="J6366" s="169">
        <f t="shared" si="1382"/>
        <v>708487.68316324975</v>
      </c>
      <c r="K6366" s="95"/>
      <c r="L6366" s="265">
        <f t="shared" si="1381"/>
        <v>294396.54744616791</v>
      </c>
      <c r="M6366" s="265">
        <f>$G6366*NonHospFrac+theModel!$H6366*NonHospFrac</f>
        <v>473621.84497415734</v>
      </c>
      <c r="N6366" s="266">
        <f t="shared" si="1383"/>
        <v>768018.3924203252</v>
      </c>
      <c r="O6366" s="159"/>
      <c r="P6366" s="265">
        <f t="shared" si="1384"/>
        <v>271577.25633899408</v>
      </c>
      <c r="Q6366" s="265">
        <f t="shared" si="1385"/>
        <v>473620.29033248255</v>
      </c>
      <c r="R6366" s="266">
        <f t="shared" si="1386"/>
        <v>745197.54667147668</v>
      </c>
    </row>
    <row r="6367" spans="1:18" x14ac:dyDescent="0.3">
      <c r="A6367" s="82">
        <v>6336</v>
      </c>
      <c r="B6367" s="94">
        <f t="shared" ref="B6367:B6430" si="1389">Constant*EXP(PowerTerm*(A6367)/7)</f>
        <v>5.8723521979092576E-53</v>
      </c>
      <c r="C6367" s="179">
        <f t="shared" ref="C6367:C6430" si="1390">(1-theFloor)*B6367</f>
        <v>5.8591051827062813E-53</v>
      </c>
      <c r="D6367" s="166">
        <f t="shared" ref="D6367:D6430" si="1391">theFloor</f>
        <v>2.2558277767625785E-3</v>
      </c>
      <c r="E6367" s="167">
        <f t="shared" si="1387"/>
        <v>24.291375447755232</v>
      </c>
      <c r="F6367" s="168">
        <f t="shared" si="1388"/>
        <v>14.29518062134451</v>
      </c>
      <c r="G6367" s="168">
        <f t="shared" ref="G6367:G6430" si="1392">$B$22*F6367*totInfected/365.25</f>
        <v>496786.44847545243</v>
      </c>
      <c r="H6367" s="168">
        <f t="shared" ref="H6367:H6430" si="1393">lostQALYs_Injured*E6367*totInfected/365.25</f>
        <v>271310.33852408634</v>
      </c>
      <c r="I6367" s="169">
        <f t="shared" ref="I6367:I6430" si="1394">H6367+G6367</f>
        <v>768096.78699953877</v>
      </c>
      <c r="J6367" s="169">
        <f t="shared" si="1382"/>
        <v>708548.23390287615</v>
      </c>
      <c r="K6367" s="95"/>
      <c r="L6367" s="265">
        <f t="shared" ref="L6367:L6430" si="1395">$G6367*HospFrac+$H6367*HospFrac</f>
        <v>294426.59762945352</v>
      </c>
      <c r="M6367" s="265">
        <f>$G6367*NonHospFrac+theModel!$H6367*NonHospFrac</f>
        <v>473670.18937008519</v>
      </c>
      <c r="N6367" s="266">
        <f t="shared" si="1383"/>
        <v>768096.78699953877</v>
      </c>
      <c r="O6367" s="159"/>
      <c r="P6367" s="265">
        <f t="shared" si="1384"/>
        <v>271600.46662779344</v>
      </c>
      <c r="Q6367" s="265">
        <f t="shared" si="1385"/>
        <v>473668.6347284104</v>
      </c>
      <c r="R6367" s="266">
        <f t="shared" si="1386"/>
        <v>745269.1013562039</v>
      </c>
    </row>
    <row r="6368" spans="1:18" x14ac:dyDescent="0.3">
      <c r="A6368" s="82">
        <v>6337</v>
      </c>
      <c r="B6368" s="94">
        <f t="shared" si="1389"/>
        <v>5.7626539618902203E-53</v>
      </c>
      <c r="C6368" s="179">
        <f t="shared" si="1390"/>
        <v>5.7496544070151173E-53</v>
      </c>
      <c r="D6368" s="166">
        <f t="shared" si="1391"/>
        <v>2.2558277767625785E-3</v>
      </c>
      <c r="E6368" s="167">
        <f t="shared" si="1387"/>
        <v>24.291375447755232</v>
      </c>
      <c r="F6368" s="168">
        <f t="shared" si="1388"/>
        <v>14.297436449121273</v>
      </c>
      <c r="G6368" s="168">
        <f t="shared" si="1392"/>
        <v>496864.84305466589</v>
      </c>
      <c r="H6368" s="168">
        <f t="shared" si="1393"/>
        <v>271310.33852408634</v>
      </c>
      <c r="I6368" s="169">
        <f t="shared" si="1394"/>
        <v>768175.18157875224</v>
      </c>
      <c r="J6368" s="169">
        <f t="shared" ref="J6368:J6431" si="1396">J6367+(I6368-I6367)/(1+discountDaily)^A6368</f>
        <v>708608.78217433521</v>
      </c>
      <c r="K6368" s="95"/>
      <c r="L6368" s="265">
        <f t="shared" si="1395"/>
        <v>294456.64781273913</v>
      </c>
      <c r="M6368" s="265">
        <f>$G6368*NonHospFrac+theModel!$H6368*NonHospFrac</f>
        <v>473718.5337660131</v>
      </c>
      <c r="N6368" s="266">
        <f t="shared" ref="N6368:N6431" si="1397">L6368+M6368</f>
        <v>768175.18157875224</v>
      </c>
      <c r="O6368" s="159"/>
      <c r="P6368" s="265">
        <f t="shared" ref="P6368:P6431" si="1398">P6367+(L6368-L6367)/(1+discountDaily)^A6368</f>
        <v>271623.67597049579</v>
      </c>
      <c r="Q6368" s="265">
        <f t="shared" ref="Q6368:Q6431" si="1399">Q6367+(M6368-M6367)/(1+discountDaily)^B6368</f>
        <v>473716.97912433831</v>
      </c>
      <c r="R6368" s="266">
        <f t="shared" ref="R6368:R6431" si="1400">P6368+Q6368</f>
        <v>745340.65509483404</v>
      </c>
    </row>
    <row r="6369" spans="1:18" x14ac:dyDescent="0.3">
      <c r="A6369" s="82">
        <v>6338</v>
      </c>
      <c r="B6369" s="94">
        <f t="shared" si="1389"/>
        <v>5.6550049393005901E-53</v>
      </c>
      <c r="C6369" s="179">
        <f t="shared" si="1390"/>
        <v>5.6422482220807866E-53</v>
      </c>
      <c r="D6369" s="166">
        <f t="shared" si="1391"/>
        <v>2.2558277767625785E-3</v>
      </c>
      <c r="E6369" s="167">
        <f t="shared" ref="E6369:E6432" si="1401">C6369+E6368</f>
        <v>24.291375447755232</v>
      </c>
      <c r="F6369" s="168">
        <f t="shared" ref="F6369:F6432" si="1402">D6369+F6368</f>
        <v>14.299692276898035</v>
      </c>
      <c r="G6369" s="168">
        <f t="shared" si="1392"/>
        <v>496943.23763387935</v>
      </c>
      <c r="H6369" s="168">
        <f t="shared" si="1393"/>
        <v>271310.33852408634</v>
      </c>
      <c r="I6369" s="169">
        <f t="shared" si="1394"/>
        <v>768253.5761579657</v>
      </c>
      <c r="J6369" s="169">
        <f t="shared" si="1396"/>
        <v>708669.32797772752</v>
      </c>
      <c r="K6369" s="95"/>
      <c r="L6369" s="265">
        <f t="shared" si="1395"/>
        <v>294486.69799602474</v>
      </c>
      <c r="M6369" s="265">
        <f>$G6369*NonHospFrac+theModel!$H6369*NonHospFrac</f>
        <v>473766.87816194096</v>
      </c>
      <c r="N6369" s="266">
        <f t="shared" si="1397"/>
        <v>768253.5761579657</v>
      </c>
      <c r="O6369" s="159"/>
      <c r="P6369" s="265">
        <f t="shared" si="1398"/>
        <v>271646.8843671396</v>
      </c>
      <c r="Q6369" s="265">
        <f t="shared" si="1399"/>
        <v>473765.32352026616</v>
      </c>
      <c r="R6369" s="266">
        <f t="shared" si="1400"/>
        <v>745412.20788740576</v>
      </c>
    </row>
    <row r="6370" spans="1:18" x14ac:dyDescent="0.3">
      <c r="A6370" s="82">
        <v>6339</v>
      </c>
      <c r="B6370" s="94">
        <f t="shared" si="1389"/>
        <v>5.5493668498921337E-53</v>
      </c>
      <c r="C6370" s="179">
        <f t="shared" si="1390"/>
        <v>5.5368484340087013E-53</v>
      </c>
      <c r="D6370" s="166">
        <f t="shared" si="1391"/>
        <v>2.2558277767625785E-3</v>
      </c>
      <c r="E6370" s="167">
        <f t="shared" si="1401"/>
        <v>24.291375447755232</v>
      </c>
      <c r="F6370" s="168">
        <f t="shared" si="1402"/>
        <v>14.301948104674798</v>
      </c>
      <c r="G6370" s="168">
        <f t="shared" si="1392"/>
        <v>497021.6322130927</v>
      </c>
      <c r="H6370" s="168">
        <f t="shared" si="1393"/>
        <v>271310.33852408634</v>
      </c>
      <c r="I6370" s="169">
        <f t="shared" si="1394"/>
        <v>768331.97073717904</v>
      </c>
      <c r="J6370" s="169">
        <f t="shared" si="1396"/>
        <v>708729.87131315353</v>
      </c>
      <c r="K6370" s="95"/>
      <c r="L6370" s="265">
        <f t="shared" si="1395"/>
        <v>294516.74817931023</v>
      </c>
      <c r="M6370" s="265">
        <f>$G6370*NonHospFrac+theModel!$H6370*NonHospFrac</f>
        <v>473815.22255786875</v>
      </c>
      <c r="N6370" s="266">
        <f t="shared" si="1397"/>
        <v>768331.97073717904</v>
      </c>
      <c r="O6370" s="159"/>
      <c r="P6370" s="265">
        <f t="shared" si="1398"/>
        <v>271670.0918177634</v>
      </c>
      <c r="Q6370" s="265">
        <f t="shared" si="1399"/>
        <v>473813.66791619395</v>
      </c>
      <c r="R6370" s="266">
        <f t="shared" si="1400"/>
        <v>745483.75973395735</v>
      </c>
    </row>
    <row r="6371" spans="1:18" x14ac:dyDescent="0.3">
      <c r="A6371" s="82">
        <v>6340</v>
      </c>
      <c r="B6371" s="94">
        <f t="shared" si="1389"/>
        <v>5.4457021285097925E-53</v>
      </c>
      <c r="C6371" s="179">
        <f t="shared" si="1390"/>
        <v>5.4334175623843246E-53</v>
      </c>
      <c r="D6371" s="166">
        <f t="shared" si="1391"/>
        <v>2.2558277767625785E-3</v>
      </c>
      <c r="E6371" s="167">
        <f t="shared" si="1401"/>
        <v>24.291375447755232</v>
      </c>
      <c r="F6371" s="168">
        <f t="shared" si="1402"/>
        <v>14.304203932451561</v>
      </c>
      <c r="G6371" s="168">
        <f t="shared" si="1392"/>
        <v>497100.0267923061</v>
      </c>
      <c r="H6371" s="168">
        <f t="shared" si="1393"/>
        <v>271310.33852408634</v>
      </c>
      <c r="I6371" s="169">
        <f t="shared" si="1394"/>
        <v>768410.36531639239</v>
      </c>
      <c r="J6371" s="169">
        <f t="shared" si="1396"/>
        <v>708790.41218071408</v>
      </c>
      <c r="K6371" s="95"/>
      <c r="L6371" s="265">
        <f t="shared" si="1395"/>
        <v>294546.79836259584</v>
      </c>
      <c r="M6371" s="265">
        <f>$G6371*NonHospFrac+theModel!$H6371*NonHospFrac</f>
        <v>473863.5669537966</v>
      </c>
      <c r="N6371" s="266">
        <f t="shared" si="1397"/>
        <v>768410.36531639239</v>
      </c>
      <c r="O6371" s="159"/>
      <c r="P6371" s="265">
        <f t="shared" si="1398"/>
        <v>271693.2983224059</v>
      </c>
      <c r="Q6371" s="265">
        <f t="shared" si="1399"/>
        <v>473862.01231212181</v>
      </c>
      <c r="R6371" s="266">
        <f t="shared" si="1400"/>
        <v>745555.3106345277</v>
      </c>
    </row>
    <row r="6372" spans="1:18" x14ac:dyDescent="0.3">
      <c r="A6372" s="82">
        <v>6341</v>
      </c>
      <c r="B6372" s="94">
        <f t="shared" si="1389"/>
        <v>5.3439739117322337E-53</v>
      </c>
      <c r="C6372" s="179">
        <f t="shared" si="1390"/>
        <v>5.3319188269438538E-53</v>
      </c>
      <c r="D6372" s="166">
        <f t="shared" si="1391"/>
        <v>2.2558277767625785E-3</v>
      </c>
      <c r="E6372" s="167">
        <f t="shared" si="1401"/>
        <v>24.291375447755232</v>
      </c>
      <c r="F6372" s="168">
        <f t="shared" si="1402"/>
        <v>14.306459760228323</v>
      </c>
      <c r="G6372" s="168">
        <f t="shared" si="1392"/>
        <v>497178.42137151951</v>
      </c>
      <c r="H6372" s="168">
        <f t="shared" si="1393"/>
        <v>271310.33852408634</v>
      </c>
      <c r="I6372" s="169">
        <f t="shared" si="1394"/>
        <v>768488.75989560585</v>
      </c>
      <c r="J6372" s="169">
        <f t="shared" si="1396"/>
        <v>708850.95058050973</v>
      </c>
      <c r="K6372" s="95"/>
      <c r="L6372" s="265">
        <f t="shared" si="1395"/>
        <v>294576.84854588145</v>
      </c>
      <c r="M6372" s="265">
        <f>$G6372*NonHospFrac+theModel!$H6372*NonHospFrac</f>
        <v>473911.9113497244</v>
      </c>
      <c r="N6372" s="266">
        <f t="shared" si="1397"/>
        <v>768488.75989560585</v>
      </c>
      <c r="O6372" s="159"/>
      <c r="P6372" s="265">
        <f t="shared" si="1398"/>
        <v>271716.50388110563</v>
      </c>
      <c r="Q6372" s="265">
        <f t="shared" si="1399"/>
        <v>473910.3567080496</v>
      </c>
      <c r="R6372" s="266">
        <f t="shared" si="1400"/>
        <v>745626.86058915523</v>
      </c>
    </row>
    <row r="6373" spans="1:18" x14ac:dyDescent="0.3">
      <c r="A6373" s="82">
        <v>6342</v>
      </c>
      <c r="B6373" s="94">
        <f t="shared" si="1389"/>
        <v>5.2441460247643745E-53</v>
      </c>
      <c r="C6373" s="179">
        <f t="shared" si="1390"/>
        <v>5.2323161344963124E-53</v>
      </c>
      <c r="D6373" s="166">
        <f t="shared" si="1391"/>
        <v>2.2558277767625785E-3</v>
      </c>
      <c r="E6373" s="167">
        <f t="shared" si="1401"/>
        <v>24.291375447755232</v>
      </c>
      <c r="F6373" s="168">
        <f t="shared" si="1402"/>
        <v>14.308715588005086</v>
      </c>
      <c r="G6373" s="168">
        <f t="shared" si="1392"/>
        <v>497256.81595073303</v>
      </c>
      <c r="H6373" s="168">
        <f t="shared" si="1393"/>
        <v>271310.33852408634</v>
      </c>
      <c r="I6373" s="169">
        <f t="shared" si="1394"/>
        <v>768567.15447481931</v>
      </c>
      <c r="J6373" s="169">
        <f t="shared" si="1396"/>
        <v>708911.48651264107</v>
      </c>
      <c r="K6373" s="95"/>
      <c r="L6373" s="265">
        <f t="shared" si="1395"/>
        <v>294606.89872916706</v>
      </c>
      <c r="M6373" s="265">
        <f>$G6373*NonHospFrac+theModel!$H6373*NonHospFrac</f>
        <v>473960.25574565231</v>
      </c>
      <c r="N6373" s="266">
        <f t="shared" si="1397"/>
        <v>768567.15447481931</v>
      </c>
      <c r="O6373" s="159"/>
      <c r="P6373" s="265">
        <f t="shared" si="1398"/>
        <v>271739.70849390107</v>
      </c>
      <c r="Q6373" s="265">
        <f t="shared" si="1399"/>
        <v>473958.70110397751</v>
      </c>
      <c r="R6373" s="266">
        <f t="shared" si="1400"/>
        <v>745698.40959787858</v>
      </c>
    </row>
    <row r="6374" spans="1:18" x14ac:dyDescent="0.3">
      <c r="A6374" s="82">
        <v>6343</v>
      </c>
      <c r="B6374" s="94">
        <f t="shared" si="1389"/>
        <v>5.146182968572318E-53</v>
      </c>
      <c r="C6374" s="179">
        <f t="shared" si="1390"/>
        <v>5.13457406608751E-53</v>
      </c>
      <c r="D6374" s="166">
        <f t="shared" si="1391"/>
        <v>2.2558277767625785E-3</v>
      </c>
      <c r="E6374" s="167">
        <f t="shared" si="1401"/>
        <v>24.291375447755232</v>
      </c>
      <c r="F6374" s="168">
        <f t="shared" si="1402"/>
        <v>14.310971415781848</v>
      </c>
      <c r="G6374" s="168">
        <f t="shared" si="1392"/>
        <v>497335.21052994637</v>
      </c>
      <c r="H6374" s="168">
        <f t="shared" si="1393"/>
        <v>271310.33852408634</v>
      </c>
      <c r="I6374" s="169">
        <f t="shared" si="1394"/>
        <v>768645.54905403266</v>
      </c>
      <c r="J6374" s="169">
        <f t="shared" si="1396"/>
        <v>708972.01997720846</v>
      </c>
      <c r="K6374" s="95"/>
      <c r="L6374" s="265">
        <f t="shared" si="1395"/>
        <v>294636.94891245256</v>
      </c>
      <c r="M6374" s="265">
        <f>$G6374*NonHospFrac+theModel!$H6374*NonHospFrac</f>
        <v>474008.6001415801</v>
      </c>
      <c r="N6374" s="266">
        <f t="shared" si="1397"/>
        <v>768645.54905403266</v>
      </c>
      <c r="O6374" s="159"/>
      <c r="P6374" s="265">
        <f t="shared" si="1398"/>
        <v>271762.91216083075</v>
      </c>
      <c r="Q6374" s="265">
        <f t="shared" si="1399"/>
        <v>474007.0454999053</v>
      </c>
      <c r="R6374" s="266">
        <f t="shared" si="1400"/>
        <v>745769.95766073605</v>
      </c>
    </row>
    <row r="6375" spans="1:18" x14ac:dyDescent="0.3">
      <c r="A6375" s="82">
        <v>6344</v>
      </c>
      <c r="B6375" s="94">
        <f t="shared" si="1389"/>
        <v>5.050049907261015E-53</v>
      </c>
      <c r="C6375" s="179">
        <f t="shared" si="1390"/>
        <v>5.038657864406178E-53</v>
      </c>
      <c r="D6375" s="166">
        <f t="shared" si="1391"/>
        <v>2.2558277767625785E-3</v>
      </c>
      <c r="E6375" s="167">
        <f t="shared" si="1401"/>
        <v>24.291375447755232</v>
      </c>
      <c r="F6375" s="168">
        <f t="shared" si="1402"/>
        <v>14.313227243558611</v>
      </c>
      <c r="G6375" s="168">
        <f t="shared" si="1392"/>
        <v>497413.60510915978</v>
      </c>
      <c r="H6375" s="168">
        <f t="shared" si="1393"/>
        <v>271310.33852408634</v>
      </c>
      <c r="I6375" s="169">
        <f t="shared" si="1394"/>
        <v>768723.94363324612</v>
      </c>
      <c r="J6375" s="169">
        <f t="shared" si="1396"/>
        <v>709032.55097431282</v>
      </c>
      <c r="K6375" s="95"/>
      <c r="L6375" s="265">
        <f t="shared" si="1395"/>
        <v>294666.99909573817</v>
      </c>
      <c r="M6375" s="265">
        <f>$G6375*NonHospFrac+theModel!$H6375*NonHospFrac</f>
        <v>474056.94453750795</v>
      </c>
      <c r="N6375" s="266">
        <f t="shared" si="1397"/>
        <v>768723.94363324612</v>
      </c>
      <c r="O6375" s="159"/>
      <c r="P6375" s="265">
        <f t="shared" si="1398"/>
        <v>271786.11488193338</v>
      </c>
      <c r="Q6375" s="265">
        <f t="shared" si="1399"/>
        <v>474055.38989583316</v>
      </c>
      <c r="R6375" s="266">
        <f t="shared" si="1400"/>
        <v>745841.50477776653</v>
      </c>
    </row>
    <row r="6376" spans="1:18" x14ac:dyDescent="0.3">
      <c r="A6376" s="82">
        <v>6345</v>
      </c>
      <c r="B6376" s="94">
        <f t="shared" si="1389"/>
        <v>4.9557126556853538E-53</v>
      </c>
      <c r="C6376" s="179">
        <f t="shared" si="1390"/>
        <v>4.9445334214230052E-53</v>
      </c>
      <c r="D6376" s="166">
        <f t="shared" si="1391"/>
        <v>2.2558277767625785E-3</v>
      </c>
      <c r="E6376" s="167">
        <f t="shared" si="1401"/>
        <v>24.291375447755232</v>
      </c>
      <c r="F6376" s="168">
        <f t="shared" si="1402"/>
        <v>14.315483071335374</v>
      </c>
      <c r="G6376" s="168">
        <f t="shared" si="1392"/>
        <v>497491.99968837324</v>
      </c>
      <c r="H6376" s="168">
        <f t="shared" si="1393"/>
        <v>271310.33852408634</v>
      </c>
      <c r="I6376" s="169">
        <f t="shared" si="1394"/>
        <v>768802.33821245958</v>
      </c>
      <c r="J6376" s="169">
        <f t="shared" si="1396"/>
        <v>709093.07950405451</v>
      </c>
      <c r="K6376" s="95"/>
      <c r="L6376" s="265">
        <f t="shared" si="1395"/>
        <v>294697.04927902378</v>
      </c>
      <c r="M6376" s="265">
        <f>$G6376*NonHospFrac+theModel!$H6376*NonHospFrac</f>
        <v>474105.2889334358</v>
      </c>
      <c r="N6376" s="266">
        <f t="shared" si="1397"/>
        <v>768802.33821245958</v>
      </c>
      <c r="O6376" s="159"/>
      <c r="P6376" s="265">
        <f t="shared" si="1398"/>
        <v>271809.31665724737</v>
      </c>
      <c r="Q6376" s="265">
        <f t="shared" si="1399"/>
        <v>474103.73429176101</v>
      </c>
      <c r="R6376" s="266">
        <f t="shared" si="1400"/>
        <v>745913.05094900844</v>
      </c>
    </row>
    <row r="6377" spans="1:18" x14ac:dyDescent="0.3">
      <c r="A6377" s="82">
        <v>6346</v>
      </c>
      <c r="B6377" s="94">
        <f t="shared" si="1389"/>
        <v>4.8631376672950038E-53</v>
      </c>
      <c r="C6377" s="179">
        <f t="shared" si="1390"/>
        <v>4.852167266262899E-53</v>
      </c>
      <c r="D6377" s="166">
        <f t="shared" si="1391"/>
        <v>2.2558277767625785E-3</v>
      </c>
      <c r="E6377" s="167">
        <f t="shared" si="1401"/>
        <v>24.291375447755232</v>
      </c>
      <c r="F6377" s="168">
        <f t="shared" si="1402"/>
        <v>14.317738899112136</v>
      </c>
      <c r="G6377" s="168">
        <f t="shared" si="1392"/>
        <v>497570.3942675867</v>
      </c>
      <c r="H6377" s="168">
        <f t="shared" si="1393"/>
        <v>271310.33852408634</v>
      </c>
      <c r="I6377" s="169">
        <f t="shared" si="1394"/>
        <v>768880.73279167304</v>
      </c>
      <c r="J6377" s="169">
        <f t="shared" si="1396"/>
        <v>709153.60556653421</v>
      </c>
      <c r="K6377" s="95"/>
      <c r="L6377" s="265">
        <f t="shared" si="1395"/>
        <v>294727.09946230933</v>
      </c>
      <c r="M6377" s="265">
        <f>$G6377*NonHospFrac+theModel!$H6377*NonHospFrac</f>
        <v>474153.63332936366</v>
      </c>
      <c r="N6377" s="266">
        <f t="shared" si="1397"/>
        <v>768880.73279167293</v>
      </c>
      <c r="O6377" s="159"/>
      <c r="P6377" s="265">
        <f t="shared" si="1398"/>
        <v>271832.51748681132</v>
      </c>
      <c r="Q6377" s="265">
        <f t="shared" si="1399"/>
        <v>474152.07868768886</v>
      </c>
      <c r="R6377" s="266">
        <f t="shared" si="1400"/>
        <v>745984.59617450018</v>
      </c>
    </row>
    <row r="6378" spans="1:18" x14ac:dyDescent="0.3">
      <c r="A6378" s="82">
        <v>6347</v>
      </c>
      <c r="B6378" s="94">
        <f t="shared" si="1389"/>
        <v>4.7722920222040411E-53</v>
      </c>
      <c r="C6378" s="179">
        <f t="shared" si="1390"/>
        <v>4.7615265533015307E-53</v>
      </c>
      <c r="D6378" s="166">
        <f t="shared" si="1391"/>
        <v>2.2558277767625785E-3</v>
      </c>
      <c r="E6378" s="167">
        <f t="shared" si="1401"/>
        <v>24.291375447755232</v>
      </c>
      <c r="F6378" s="168">
        <f t="shared" si="1402"/>
        <v>14.319994726888899</v>
      </c>
      <c r="G6378" s="168">
        <f t="shared" si="1392"/>
        <v>497648.78884680005</v>
      </c>
      <c r="H6378" s="168">
        <f t="shared" si="1393"/>
        <v>271310.33852408634</v>
      </c>
      <c r="I6378" s="169">
        <f t="shared" si="1394"/>
        <v>768959.12737088639</v>
      </c>
      <c r="J6378" s="169">
        <f t="shared" si="1396"/>
        <v>709214.12916185241</v>
      </c>
      <c r="K6378" s="95"/>
      <c r="L6378" s="265">
        <f t="shared" si="1395"/>
        <v>294757.14964559488</v>
      </c>
      <c r="M6378" s="265">
        <f>$G6378*NonHospFrac+theModel!$H6378*NonHospFrac</f>
        <v>474201.97772529145</v>
      </c>
      <c r="N6378" s="266">
        <f t="shared" si="1397"/>
        <v>768959.12737088627</v>
      </c>
      <c r="O6378" s="159"/>
      <c r="P6378" s="265">
        <f t="shared" si="1398"/>
        <v>271855.71737066377</v>
      </c>
      <c r="Q6378" s="265">
        <f t="shared" si="1399"/>
        <v>474200.42308361665</v>
      </c>
      <c r="R6378" s="266">
        <f t="shared" si="1400"/>
        <v>746056.14045428042</v>
      </c>
    </row>
    <row r="6379" spans="1:18" x14ac:dyDescent="0.3">
      <c r="A6379" s="82">
        <v>6348</v>
      </c>
      <c r="B6379" s="94">
        <f t="shared" si="1389"/>
        <v>4.6831434154856801E-53</v>
      </c>
      <c r="C6379" s="179">
        <f t="shared" si="1390"/>
        <v>4.6725790504864651E-53</v>
      </c>
      <c r="D6379" s="166">
        <f t="shared" si="1391"/>
        <v>2.2558277767625785E-3</v>
      </c>
      <c r="E6379" s="167">
        <f t="shared" si="1401"/>
        <v>24.291375447755232</v>
      </c>
      <c r="F6379" s="168">
        <f t="shared" si="1402"/>
        <v>14.322250554665661</v>
      </c>
      <c r="G6379" s="168">
        <f t="shared" si="1392"/>
        <v>497727.18342601345</v>
      </c>
      <c r="H6379" s="168">
        <f t="shared" si="1393"/>
        <v>271310.33852408634</v>
      </c>
      <c r="I6379" s="169">
        <f t="shared" si="1394"/>
        <v>769037.52195009985</v>
      </c>
      <c r="J6379" s="169">
        <f t="shared" si="1396"/>
        <v>709274.6502901098</v>
      </c>
      <c r="K6379" s="95"/>
      <c r="L6379" s="265">
        <f t="shared" si="1395"/>
        <v>294787.19982888049</v>
      </c>
      <c r="M6379" s="265">
        <f>$G6379*NonHospFrac+theModel!$H6379*NonHospFrac</f>
        <v>474250.3221212193</v>
      </c>
      <c r="N6379" s="266">
        <f t="shared" si="1397"/>
        <v>769037.52195009985</v>
      </c>
      <c r="O6379" s="159"/>
      <c r="P6379" s="265">
        <f t="shared" si="1398"/>
        <v>271878.9163088433</v>
      </c>
      <c r="Q6379" s="265">
        <f t="shared" si="1399"/>
        <v>474248.76747954451</v>
      </c>
      <c r="R6379" s="266">
        <f t="shared" si="1400"/>
        <v>746127.6837883878</v>
      </c>
    </row>
    <row r="6380" spans="1:18" x14ac:dyDescent="0.3">
      <c r="A6380" s="82">
        <v>6349</v>
      </c>
      <c r="B6380" s="94">
        <f t="shared" si="1389"/>
        <v>4.5956601456835288E-53</v>
      </c>
      <c r="C6380" s="179">
        <f t="shared" si="1390"/>
        <v>4.5852931278743346E-53</v>
      </c>
      <c r="D6380" s="166">
        <f t="shared" si="1391"/>
        <v>2.2558277767625785E-3</v>
      </c>
      <c r="E6380" s="167">
        <f t="shared" si="1401"/>
        <v>24.291375447755232</v>
      </c>
      <c r="F6380" s="168">
        <f t="shared" si="1402"/>
        <v>14.324506382442424</v>
      </c>
      <c r="G6380" s="168">
        <f t="shared" si="1392"/>
        <v>497805.57800522691</v>
      </c>
      <c r="H6380" s="168">
        <f t="shared" si="1393"/>
        <v>271310.33852408634</v>
      </c>
      <c r="I6380" s="169">
        <f t="shared" si="1394"/>
        <v>769115.9165293132</v>
      </c>
      <c r="J6380" s="169">
        <f t="shared" si="1396"/>
        <v>709335.16895140673</v>
      </c>
      <c r="K6380" s="95"/>
      <c r="L6380" s="265">
        <f t="shared" si="1395"/>
        <v>294817.25001216604</v>
      </c>
      <c r="M6380" s="265">
        <f>$G6380*NonHospFrac+theModel!$H6380*NonHospFrac</f>
        <v>474298.66651714715</v>
      </c>
      <c r="N6380" s="266">
        <f t="shared" si="1397"/>
        <v>769115.9165293132</v>
      </c>
      <c r="O6380" s="159"/>
      <c r="P6380" s="265">
        <f t="shared" si="1398"/>
        <v>271902.11430138844</v>
      </c>
      <c r="Q6380" s="265">
        <f t="shared" si="1399"/>
        <v>474297.11187547236</v>
      </c>
      <c r="R6380" s="266">
        <f t="shared" si="1400"/>
        <v>746199.22617686074</v>
      </c>
    </row>
    <row r="6381" spans="1:18" x14ac:dyDescent="0.3">
      <c r="A6381" s="82">
        <v>6350</v>
      </c>
      <c r="B6381" s="94">
        <f t="shared" si="1389"/>
        <v>4.5098111035392305E-53</v>
      </c>
      <c r="C6381" s="179">
        <f t="shared" si="1390"/>
        <v>4.4996377463839143E-53</v>
      </c>
      <c r="D6381" s="166">
        <f t="shared" si="1391"/>
        <v>2.2558277767625785E-3</v>
      </c>
      <c r="E6381" s="167">
        <f t="shared" si="1401"/>
        <v>24.291375447755232</v>
      </c>
      <c r="F6381" s="168">
        <f t="shared" si="1402"/>
        <v>14.326762210219186</v>
      </c>
      <c r="G6381" s="168">
        <f t="shared" si="1392"/>
        <v>497883.97258444037</v>
      </c>
      <c r="H6381" s="168">
        <f t="shared" si="1393"/>
        <v>271310.33852408634</v>
      </c>
      <c r="I6381" s="169">
        <f t="shared" si="1394"/>
        <v>769194.31110852677</v>
      </c>
      <c r="J6381" s="169">
        <f t="shared" si="1396"/>
        <v>709395.68514584401</v>
      </c>
      <c r="K6381" s="95"/>
      <c r="L6381" s="265">
        <f t="shared" si="1395"/>
        <v>294847.30019545165</v>
      </c>
      <c r="M6381" s="265">
        <f>$G6381*NonHospFrac+theModel!$H6381*NonHospFrac</f>
        <v>474347.01091307506</v>
      </c>
      <c r="N6381" s="266">
        <f t="shared" si="1397"/>
        <v>769194.31110852677</v>
      </c>
      <c r="O6381" s="159"/>
      <c r="P6381" s="265">
        <f t="shared" si="1398"/>
        <v>271925.31134833774</v>
      </c>
      <c r="Q6381" s="265">
        <f t="shared" si="1399"/>
        <v>474345.45627140027</v>
      </c>
      <c r="R6381" s="266">
        <f t="shared" si="1400"/>
        <v>746270.76761973801</v>
      </c>
    </row>
    <row r="6382" spans="1:18" x14ac:dyDescent="0.3">
      <c r="A6382" s="82">
        <v>6351</v>
      </c>
      <c r="B6382" s="94">
        <f t="shared" si="1389"/>
        <v>4.4255657609295924E-53</v>
      </c>
      <c r="C6382" s="179">
        <f t="shared" si="1390"/>
        <v>4.4155824467581981E-53</v>
      </c>
      <c r="D6382" s="166">
        <f t="shared" si="1391"/>
        <v>2.2558277767625785E-3</v>
      </c>
      <c r="E6382" s="167">
        <f t="shared" si="1401"/>
        <v>24.291375447755232</v>
      </c>
      <c r="F6382" s="168">
        <f t="shared" si="1402"/>
        <v>14.329018037995949</v>
      </c>
      <c r="G6382" s="168">
        <f t="shared" si="1392"/>
        <v>497962.36716365372</v>
      </c>
      <c r="H6382" s="168">
        <f t="shared" si="1393"/>
        <v>271310.33852408634</v>
      </c>
      <c r="I6382" s="169">
        <f t="shared" si="1394"/>
        <v>769272.70568774012</v>
      </c>
      <c r="J6382" s="169">
        <f t="shared" si="1396"/>
        <v>709456.19887352199</v>
      </c>
      <c r="K6382" s="95"/>
      <c r="L6382" s="265">
        <f t="shared" si="1395"/>
        <v>294877.3503787372</v>
      </c>
      <c r="M6382" s="265">
        <f>$G6382*NonHospFrac+theModel!$H6382*NonHospFrac</f>
        <v>474395.35530900286</v>
      </c>
      <c r="N6382" s="266">
        <f t="shared" si="1397"/>
        <v>769272.70568774012</v>
      </c>
      <c r="O6382" s="159"/>
      <c r="P6382" s="265">
        <f t="shared" si="1398"/>
        <v>271948.50744972972</v>
      </c>
      <c r="Q6382" s="265">
        <f t="shared" si="1399"/>
        <v>474393.80066732806</v>
      </c>
      <c r="R6382" s="266">
        <f t="shared" si="1400"/>
        <v>746342.30811705778</v>
      </c>
    </row>
    <row r="6383" spans="1:18" x14ac:dyDescent="0.3">
      <c r="A6383" s="82">
        <v>6352</v>
      </c>
      <c r="B6383" s="94">
        <f t="shared" si="1389"/>
        <v>4.3428941600107863E-53</v>
      </c>
      <c r="C6383" s="179">
        <f t="shared" si="1390"/>
        <v>4.3330973387330936E-53</v>
      </c>
      <c r="D6383" s="166">
        <f t="shared" si="1391"/>
        <v>2.2558277767625785E-3</v>
      </c>
      <c r="E6383" s="167">
        <f t="shared" si="1401"/>
        <v>24.291375447755232</v>
      </c>
      <c r="F6383" s="168">
        <f t="shared" si="1402"/>
        <v>14.331273865772712</v>
      </c>
      <c r="G6383" s="168">
        <f t="shared" si="1392"/>
        <v>498040.76174286718</v>
      </c>
      <c r="H6383" s="168">
        <f t="shared" si="1393"/>
        <v>271310.33852408634</v>
      </c>
      <c r="I6383" s="169">
        <f t="shared" si="1394"/>
        <v>769351.10026695346</v>
      </c>
      <c r="J6383" s="169">
        <f t="shared" si="1396"/>
        <v>709516.71013454127</v>
      </c>
      <c r="K6383" s="95"/>
      <c r="L6383" s="265">
        <f t="shared" si="1395"/>
        <v>294907.40056202281</v>
      </c>
      <c r="M6383" s="265">
        <f>$G6383*NonHospFrac+theModel!$H6383*NonHospFrac</f>
        <v>474443.69970493071</v>
      </c>
      <c r="N6383" s="266">
        <f t="shared" si="1397"/>
        <v>769351.10026695346</v>
      </c>
      <c r="O6383" s="159"/>
      <c r="P6383" s="265">
        <f t="shared" si="1398"/>
        <v>271971.70260560297</v>
      </c>
      <c r="Q6383" s="265">
        <f t="shared" si="1399"/>
        <v>474442.14506325591</v>
      </c>
      <c r="R6383" s="266">
        <f t="shared" si="1400"/>
        <v>746413.84766885894</v>
      </c>
    </row>
    <row r="6384" spans="1:18" x14ac:dyDescent="0.3">
      <c r="A6384" s="82">
        <v>6353</v>
      </c>
      <c r="B6384" s="94">
        <f t="shared" si="1389"/>
        <v>4.2617669025652642E-53</v>
      </c>
      <c r="C6384" s="179">
        <f t="shared" si="1390"/>
        <v>4.2521530904083699E-53</v>
      </c>
      <c r="D6384" s="166">
        <f t="shared" si="1391"/>
        <v>2.2558277767625785E-3</v>
      </c>
      <c r="E6384" s="167">
        <f t="shared" si="1401"/>
        <v>24.291375447755232</v>
      </c>
      <c r="F6384" s="168">
        <f t="shared" si="1402"/>
        <v>14.333529693549474</v>
      </c>
      <c r="G6384" s="168">
        <f t="shared" si="1392"/>
        <v>498119.15632208058</v>
      </c>
      <c r="H6384" s="168">
        <f t="shared" si="1393"/>
        <v>271310.33852408634</v>
      </c>
      <c r="I6384" s="169">
        <f t="shared" si="1394"/>
        <v>769429.49484616693</v>
      </c>
      <c r="J6384" s="169">
        <f t="shared" si="1396"/>
        <v>709577.21892900253</v>
      </c>
      <c r="K6384" s="95"/>
      <c r="L6384" s="265">
        <f t="shared" si="1395"/>
        <v>294937.45074530836</v>
      </c>
      <c r="M6384" s="265">
        <f>$G6384*NonHospFrac+theModel!$H6384*NonHospFrac</f>
        <v>474492.04410085856</v>
      </c>
      <c r="N6384" s="266">
        <f t="shared" si="1397"/>
        <v>769429.49484616693</v>
      </c>
      <c r="O6384" s="159"/>
      <c r="P6384" s="265">
        <f t="shared" si="1398"/>
        <v>271994.89681599598</v>
      </c>
      <c r="Q6384" s="265">
        <f t="shared" si="1399"/>
        <v>474490.48945918377</v>
      </c>
      <c r="R6384" s="266">
        <f t="shared" si="1400"/>
        <v>746485.38627517968</v>
      </c>
    </row>
    <row r="6385" spans="1:18" x14ac:dyDescent="0.3">
      <c r="A6385" s="82">
        <v>6354</v>
      </c>
      <c r="B6385" s="94">
        <f t="shared" si="1389"/>
        <v>4.1821551395476821E-53</v>
      </c>
      <c r="C6385" s="179">
        <f t="shared" si="1390"/>
        <v>4.1727209178171599E-53</v>
      </c>
      <c r="D6385" s="166">
        <f t="shared" si="1391"/>
        <v>2.2558277767625785E-3</v>
      </c>
      <c r="E6385" s="167">
        <f t="shared" si="1401"/>
        <v>24.291375447755232</v>
      </c>
      <c r="F6385" s="168">
        <f t="shared" si="1402"/>
        <v>14.335785521326237</v>
      </c>
      <c r="G6385" s="168">
        <f t="shared" si="1392"/>
        <v>498197.5509012941</v>
      </c>
      <c r="H6385" s="168">
        <f t="shared" si="1393"/>
        <v>271310.33852408634</v>
      </c>
      <c r="I6385" s="169">
        <f t="shared" si="1394"/>
        <v>769507.88942538039</v>
      </c>
      <c r="J6385" s="169">
        <f t="shared" si="1396"/>
        <v>709637.72525700612</v>
      </c>
      <c r="K6385" s="95"/>
      <c r="L6385" s="265">
        <f t="shared" si="1395"/>
        <v>294967.50092859397</v>
      </c>
      <c r="M6385" s="265">
        <f>$G6385*NonHospFrac+theModel!$H6385*NonHospFrac</f>
        <v>474540.38849678641</v>
      </c>
      <c r="N6385" s="266">
        <f t="shared" si="1397"/>
        <v>769507.88942538039</v>
      </c>
      <c r="O6385" s="159"/>
      <c r="P6385" s="265">
        <f t="shared" si="1398"/>
        <v>272018.09008094732</v>
      </c>
      <c r="Q6385" s="265">
        <f t="shared" si="1399"/>
        <v>474538.83385511162</v>
      </c>
      <c r="R6385" s="266">
        <f t="shared" si="1400"/>
        <v>746556.923936059</v>
      </c>
    </row>
    <row r="6386" spans="1:18" x14ac:dyDescent="0.3">
      <c r="A6386" s="82">
        <v>6355</v>
      </c>
      <c r="B6386" s="94">
        <f t="shared" si="1389"/>
        <v>4.1040305608261149E-53</v>
      </c>
      <c r="C6386" s="179">
        <f t="shared" si="1390"/>
        <v>4.0947725746903209E-53</v>
      </c>
      <c r="D6386" s="166">
        <f t="shared" si="1391"/>
        <v>2.2558277767625785E-3</v>
      </c>
      <c r="E6386" s="167">
        <f t="shared" si="1401"/>
        <v>24.291375447755232</v>
      </c>
      <c r="F6386" s="168">
        <f t="shared" si="1402"/>
        <v>14.338041349102999</v>
      </c>
      <c r="G6386" s="168">
        <f t="shared" si="1392"/>
        <v>498275.94548050751</v>
      </c>
      <c r="H6386" s="168">
        <f t="shared" si="1393"/>
        <v>271310.33852408634</v>
      </c>
      <c r="I6386" s="169">
        <f t="shared" si="1394"/>
        <v>769586.28400459385</v>
      </c>
      <c r="J6386" s="169">
        <f t="shared" si="1396"/>
        <v>709698.22911865276</v>
      </c>
      <c r="K6386" s="95"/>
      <c r="L6386" s="265">
        <f t="shared" si="1395"/>
        <v>294997.55111187953</v>
      </c>
      <c r="M6386" s="265">
        <f>$G6386*NonHospFrac+theModel!$H6386*NonHospFrac</f>
        <v>474588.73289271427</v>
      </c>
      <c r="N6386" s="266">
        <f t="shared" si="1397"/>
        <v>769586.28400459373</v>
      </c>
      <c r="O6386" s="159"/>
      <c r="P6386" s="265">
        <f t="shared" si="1398"/>
        <v>272041.28240049549</v>
      </c>
      <c r="Q6386" s="265">
        <f t="shared" si="1399"/>
        <v>474587.17825103947</v>
      </c>
      <c r="R6386" s="266">
        <f t="shared" si="1400"/>
        <v>746628.46065153496</v>
      </c>
    </row>
    <row r="6387" spans="1:18" x14ac:dyDescent="0.3">
      <c r="A6387" s="82">
        <v>6356</v>
      </c>
      <c r="B6387" s="94">
        <f t="shared" si="1389"/>
        <v>4.0273653851149009E-53</v>
      </c>
      <c r="C6387" s="179">
        <f t="shared" si="1390"/>
        <v>4.0182803424119863E-53</v>
      </c>
      <c r="D6387" s="166">
        <f t="shared" si="1391"/>
        <v>2.2558277767625785E-3</v>
      </c>
      <c r="E6387" s="167">
        <f t="shared" si="1401"/>
        <v>24.291375447755232</v>
      </c>
      <c r="F6387" s="168">
        <f t="shared" si="1402"/>
        <v>14.340297176879762</v>
      </c>
      <c r="G6387" s="168">
        <f t="shared" si="1392"/>
        <v>498354.34005972085</v>
      </c>
      <c r="H6387" s="168">
        <f t="shared" si="1393"/>
        <v>271310.33852408634</v>
      </c>
      <c r="I6387" s="169">
        <f t="shared" si="1394"/>
        <v>769664.6785838072</v>
      </c>
      <c r="J6387" s="169">
        <f t="shared" si="1396"/>
        <v>709758.73051404278</v>
      </c>
      <c r="K6387" s="95"/>
      <c r="L6387" s="265">
        <f t="shared" si="1395"/>
        <v>295027.60129516514</v>
      </c>
      <c r="M6387" s="265">
        <f>$G6387*NonHospFrac+theModel!$H6387*NonHospFrac</f>
        <v>474637.07728864206</v>
      </c>
      <c r="N6387" s="266">
        <f t="shared" si="1397"/>
        <v>769664.6785838072</v>
      </c>
      <c r="O6387" s="159"/>
      <c r="P6387" s="265">
        <f t="shared" si="1398"/>
        <v>272064.47377467912</v>
      </c>
      <c r="Q6387" s="265">
        <f t="shared" si="1399"/>
        <v>474635.52264696726</v>
      </c>
      <c r="R6387" s="266">
        <f t="shared" si="1400"/>
        <v>746699.99642164633</v>
      </c>
    </row>
    <row r="6388" spans="1:18" x14ac:dyDescent="0.3">
      <c r="A6388" s="82">
        <v>6357</v>
      </c>
      <c r="B6388" s="94">
        <f t="shared" si="1389"/>
        <v>3.9521323500955561E-53</v>
      </c>
      <c r="C6388" s="179">
        <f t="shared" si="1390"/>
        <v>3.9432170201627687E-53</v>
      </c>
      <c r="D6388" s="166">
        <f t="shared" si="1391"/>
        <v>2.2558277767625785E-3</v>
      </c>
      <c r="E6388" s="167">
        <f t="shared" si="1401"/>
        <v>24.291375447755232</v>
      </c>
      <c r="F6388" s="168">
        <f t="shared" si="1402"/>
        <v>14.342553004656525</v>
      </c>
      <c r="G6388" s="168">
        <f t="shared" si="1392"/>
        <v>498432.73463893426</v>
      </c>
      <c r="H6388" s="168">
        <f t="shared" si="1393"/>
        <v>271310.33852408634</v>
      </c>
      <c r="I6388" s="169">
        <f t="shared" si="1394"/>
        <v>769743.07316302066</v>
      </c>
      <c r="J6388" s="169">
        <f t="shared" si="1396"/>
        <v>709819.22944327688</v>
      </c>
      <c r="K6388" s="95"/>
      <c r="L6388" s="265">
        <f t="shared" si="1395"/>
        <v>295057.65147845069</v>
      </c>
      <c r="M6388" s="265">
        <f>$G6388*NonHospFrac+theModel!$H6388*NonHospFrac</f>
        <v>474685.42168456991</v>
      </c>
      <c r="N6388" s="266">
        <f t="shared" si="1397"/>
        <v>769743.07316302066</v>
      </c>
      <c r="O6388" s="159"/>
      <c r="P6388" s="265">
        <f t="shared" si="1398"/>
        <v>272087.66420353664</v>
      </c>
      <c r="Q6388" s="265">
        <f t="shared" si="1399"/>
        <v>474683.86704289512</v>
      </c>
      <c r="R6388" s="266">
        <f t="shared" si="1400"/>
        <v>746771.53124643175</v>
      </c>
    </row>
    <row r="6389" spans="1:18" x14ac:dyDescent="0.3">
      <c r="A6389" s="82">
        <v>6358</v>
      </c>
      <c r="B6389" s="94">
        <f t="shared" si="1389"/>
        <v>3.8783047027222235E-53</v>
      </c>
      <c r="C6389" s="179">
        <f t="shared" si="1390"/>
        <v>3.8695559152470737E-53</v>
      </c>
      <c r="D6389" s="166">
        <f t="shared" si="1391"/>
        <v>2.2558277767625785E-3</v>
      </c>
      <c r="E6389" s="167">
        <f t="shared" si="1401"/>
        <v>24.291375447755232</v>
      </c>
      <c r="F6389" s="168">
        <f t="shared" si="1402"/>
        <v>14.344808832433287</v>
      </c>
      <c r="G6389" s="168">
        <f t="shared" si="1392"/>
        <v>498511.12921814778</v>
      </c>
      <c r="H6389" s="168">
        <f t="shared" si="1393"/>
        <v>271310.33852408634</v>
      </c>
      <c r="I6389" s="169">
        <f t="shared" si="1394"/>
        <v>769821.46774223412</v>
      </c>
      <c r="J6389" s="169">
        <f t="shared" si="1396"/>
        <v>709879.72590645554</v>
      </c>
      <c r="K6389" s="95"/>
      <c r="L6389" s="265">
        <f t="shared" si="1395"/>
        <v>295087.7016617363</v>
      </c>
      <c r="M6389" s="265">
        <f>$G6389*NonHospFrac+theModel!$H6389*NonHospFrac</f>
        <v>474733.76608049782</v>
      </c>
      <c r="N6389" s="266">
        <f t="shared" si="1397"/>
        <v>769821.46774223412</v>
      </c>
      <c r="O6389" s="159"/>
      <c r="P6389" s="265">
        <f t="shared" si="1398"/>
        <v>272110.85368710669</v>
      </c>
      <c r="Q6389" s="265">
        <f t="shared" si="1399"/>
        <v>474732.21143882303</v>
      </c>
      <c r="R6389" s="266">
        <f t="shared" si="1400"/>
        <v>746843.06512592966</v>
      </c>
    </row>
    <row r="6390" spans="1:18" x14ac:dyDescent="0.3">
      <c r="A6390" s="82">
        <v>6359</v>
      </c>
      <c r="B6390" s="94">
        <f t="shared" si="1389"/>
        <v>3.8058561897082331E-53</v>
      </c>
      <c r="C6390" s="179">
        <f t="shared" si="1390"/>
        <v>3.7972708336011257E-53</v>
      </c>
      <c r="D6390" s="166">
        <f t="shared" si="1391"/>
        <v>2.2558277767625785E-3</v>
      </c>
      <c r="E6390" s="167">
        <f t="shared" si="1401"/>
        <v>24.291375447755232</v>
      </c>
      <c r="F6390" s="168">
        <f t="shared" si="1402"/>
        <v>14.34706466021005</v>
      </c>
      <c r="G6390" s="168">
        <f t="shared" si="1392"/>
        <v>498589.52379736118</v>
      </c>
      <c r="H6390" s="168">
        <f t="shared" si="1393"/>
        <v>271310.33852408634</v>
      </c>
      <c r="I6390" s="169">
        <f t="shared" si="1394"/>
        <v>769899.86232144758</v>
      </c>
      <c r="J6390" s="169">
        <f t="shared" si="1396"/>
        <v>709940.21990367922</v>
      </c>
      <c r="K6390" s="95"/>
      <c r="L6390" s="265">
        <f t="shared" si="1395"/>
        <v>295117.75184502185</v>
      </c>
      <c r="M6390" s="265">
        <f>$G6390*NonHospFrac+theModel!$H6390*NonHospFrac</f>
        <v>474782.11047642562</v>
      </c>
      <c r="N6390" s="266">
        <f t="shared" si="1397"/>
        <v>769899.86232144746</v>
      </c>
      <c r="O6390" s="159"/>
      <c r="P6390" s="265">
        <f t="shared" si="1398"/>
        <v>272134.04222542769</v>
      </c>
      <c r="Q6390" s="265">
        <f t="shared" si="1399"/>
        <v>474780.55583475082</v>
      </c>
      <c r="R6390" s="266">
        <f t="shared" si="1400"/>
        <v>746914.59806017857</v>
      </c>
    </row>
    <row r="6391" spans="1:18" x14ac:dyDescent="0.3">
      <c r="A6391" s="82">
        <v>6360</v>
      </c>
      <c r="B6391" s="94">
        <f t="shared" si="1389"/>
        <v>3.7347610481903641E-53</v>
      </c>
      <c r="C6391" s="179">
        <f t="shared" si="1390"/>
        <v>3.7263360704782854E-53</v>
      </c>
      <c r="D6391" s="166">
        <f t="shared" si="1391"/>
        <v>2.2558277767625785E-3</v>
      </c>
      <c r="E6391" s="167">
        <f t="shared" si="1401"/>
        <v>24.291375447755232</v>
      </c>
      <c r="F6391" s="168">
        <f t="shared" si="1402"/>
        <v>14.349320487986812</v>
      </c>
      <c r="G6391" s="168">
        <f t="shared" si="1392"/>
        <v>498667.91837657453</v>
      </c>
      <c r="H6391" s="168">
        <f t="shared" si="1393"/>
        <v>271310.33852408634</v>
      </c>
      <c r="I6391" s="169">
        <f t="shared" si="1394"/>
        <v>769978.25690066093</v>
      </c>
      <c r="J6391" s="169">
        <f t="shared" si="1396"/>
        <v>710000.71143504838</v>
      </c>
      <c r="K6391" s="95"/>
      <c r="L6391" s="265">
        <f t="shared" si="1395"/>
        <v>295147.8020283074</v>
      </c>
      <c r="M6391" s="265">
        <f>$G6391*NonHospFrac+theModel!$H6391*NonHospFrac</f>
        <v>474830.45487235341</v>
      </c>
      <c r="N6391" s="266">
        <f t="shared" si="1397"/>
        <v>769978.25690066081</v>
      </c>
      <c r="O6391" s="159"/>
      <c r="P6391" s="265">
        <f t="shared" si="1398"/>
        <v>272157.22981853818</v>
      </c>
      <c r="Q6391" s="265">
        <f t="shared" si="1399"/>
        <v>474828.90023067861</v>
      </c>
      <c r="R6391" s="266">
        <f t="shared" si="1400"/>
        <v>746986.13004921679</v>
      </c>
    </row>
    <row r="6392" spans="1:18" x14ac:dyDescent="0.3">
      <c r="A6392" s="82">
        <v>6361</v>
      </c>
      <c r="B6392" s="94">
        <f t="shared" si="1389"/>
        <v>3.6649939965675134E-53</v>
      </c>
      <c r="C6392" s="179">
        <f t="shared" si="1390"/>
        <v>3.6567264013083884E-53</v>
      </c>
      <c r="D6392" s="166">
        <f t="shared" si="1391"/>
        <v>2.2558277767625785E-3</v>
      </c>
      <c r="E6392" s="167">
        <f t="shared" si="1401"/>
        <v>24.291375447755232</v>
      </c>
      <c r="F6392" s="168">
        <f t="shared" si="1402"/>
        <v>14.351576315763575</v>
      </c>
      <c r="G6392" s="168">
        <f t="shared" si="1392"/>
        <v>498746.31295578793</v>
      </c>
      <c r="H6392" s="168">
        <f t="shared" si="1393"/>
        <v>271310.33852408634</v>
      </c>
      <c r="I6392" s="169">
        <f t="shared" si="1394"/>
        <v>770056.65147987427</v>
      </c>
      <c r="J6392" s="169">
        <f t="shared" si="1396"/>
        <v>710061.20050066372</v>
      </c>
      <c r="K6392" s="95"/>
      <c r="L6392" s="265">
        <f t="shared" si="1395"/>
        <v>295177.85221159295</v>
      </c>
      <c r="M6392" s="265">
        <f>$G6392*NonHospFrac+theModel!$H6392*NonHospFrac</f>
        <v>474878.79926828126</v>
      </c>
      <c r="N6392" s="266">
        <f t="shared" si="1397"/>
        <v>770056.65147987427</v>
      </c>
      <c r="O6392" s="159"/>
      <c r="P6392" s="265">
        <f t="shared" si="1398"/>
        <v>272180.41646647674</v>
      </c>
      <c r="Q6392" s="265">
        <f t="shared" si="1399"/>
        <v>474877.24462660647</v>
      </c>
      <c r="R6392" s="266">
        <f t="shared" si="1400"/>
        <v>747057.66109308321</v>
      </c>
    </row>
    <row r="6393" spans="1:18" x14ac:dyDescent="0.3">
      <c r="A6393" s="82">
        <v>6362</v>
      </c>
      <c r="B6393" s="94">
        <f t="shared" si="1389"/>
        <v>3.5965302255105494E-53</v>
      </c>
      <c r="C6393" s="179">
        <f t="shared" si="1390"/>
        <v>3.5884170727278763E-53</v>
      </c>
      <c r="D6393" s="166">
        <f t="shared" si="1391"/>
        <v>2.2558277767625785E-3</v>
      </c>
      <c r="E6393" s="167">
        <f t="shared" si="1401"/>
        <v>24.291375447755232</v>
      </c>
      <c r="F6393" s="168">
        <f t="shared" si="1402"/>
        <v>14.353832143540338</v>
      </c>
      <c r="G6393" s="168">
        <f t="shared" si="1392"/>
        <v>498824.70753500145</v>
      </c>
      <c r="H6393" s="168">
        <f t="shared" si="1393"/>
        <v>271310.33852408634</v>
      </c>
      <c r="I6393" s="169">
        <f t="shared" si="1394"/>
        <v>770135.04605908785</v>
      </c>
      <c r="J6393" s="169">
        <f t="shared" si="1396"/>
        <v>710121.68710062583</v>
      </c>
      <c r="K6393" s="95"/>
      <c r="L6393" s="265">
        <f t="shared" si="1395"/>
        <v>295207.90239487856</v>
      </c>
      <c r="M6393" s="265">
        <f>$G6393*NonHospFrac+theModel!$H6393*NonHospFrac</f>
        <v>474927.14366420917</v>
      </c>
      <c r="N6393" s="266">
        <f t="shared" si="1397"/>
        <v>770135.04605908773</v>
      </c>
      <c r="O6393" s="159"/>
      <c r="P6393" s="265">
        <f t="shared" si="1398"/>
        <v>272203.60216928192</v>
      </c>
      <c r="Q6393" s="265">
        <f t="shared" si="1399"/>
        <v>474925.58902253438</v>
      </c>
      <c r="R6393" s="266">
        <f t="shared" si="1400"/>
        <v>747129.19119181624</v>
      </c>
    </row>
    <row r="6394" spans="1:18" x14ac:dyDescent="0.3">
      <c r="A6394" s="82">
        <v>6363</v>
      </c>
      <c r="B6394" s="94">
        <f t="shared" si="1389"/>
        <v>3.529345389139798E-53</v>
      </c>
      <c r="C6394" s="179">
        <f t="shared" si="1390"/>
        <v>3.5213837937771875E-53</v>
      </c>
      <c r="D6394" s="166">
        <f t="shared" si="1391"/>
        <v>2.2558277767625785E-3</v>
      </c>
      <c r="E6394" s="167">
        <f t="shared" si="1401"/>
        <v>24.291375447755232</v>
      </c>
      <c r="F6394" s="168">
        <f t="shared" si="1402"/>
        <v>14.3560879713171</v>
      </c>
      <c r="G6394" s="168">
        <f t="shared" si="1392"/>
        <v>498903.10211421485</v>
      </c>
      <c r="H6394" s="168">
        <f t="shared" si="1393"/>
        <v>271310.33852408634</v>
      </c>
      <c r="I6394" s="169">
        <f t="shared" si="1394"/>
        <v>770213.4406383012</v>
      </c>
      <c r="J6394" s="169">
        <f t="shared" si="1396"/>
        <v>710182.17123503482</v>
      </c>
      <c r="K6394" s="95"/>
      <c r="L6394" s="265">
        <f t="shared" si="1395"/>
        <v>295237.95257816417</v>
      </c>
      <c r="M6394" s="265">
        <f>$G6394*NonHospFrac+theModel!$H6394*NonHospFrac</f>
        <v>474975.48806013697</v>
      </c>
      <c r="N6394" s="266">
        <f t="shared" si="1397"/>
        <v>770213.4406383012</v>
      </c>
      <c r="O6394" s="159"/>
      <c r="P6394" s="265">
        <f t="shared" si="1398"/>
        <v>272226.78692699224</v>
      </c>
      <c r="Q6394" s="265">
        <f t="shared" si="1399"/>
        <v>474973.93341846217</v>
      </c>
      <c r="R6394" s="266">
        <f t="shared" si="1400"/>
        <v>747200.72034545441</v>
      </c>
    </row>
    <row r="6395" spans="1:18" x14ac:dyDescent="0.3">
      <c r="A6395" s="82">
        <v>6364</v>
      </c>
      <c r="B6395" s="94">
        <f t="shared" si="1389"/>
        <v>3.4634155963681537E-53</v>
      </c>
      <c r="C6395" s="179">
        <f t="shared" si="1390"/>
        <v>3.4556027272633935E-53</v>
      </c>
      <c r="D6395" s="166">
        <f t="shared" si="1391"/>
        <v>2.2558277767625785E-3</v>
      </c>
      <c r="E6395" s="167">
        <f t="shared" si="1401"/>
        <v>24.291375447755232</v>
      </c>
      <c r="F6395" s="168">
        <f t="shared" si="1402"/>
        <v>14.358343799093863</v>
      </c>
      <c r="G6395" s="168">
        <f t="shared" si="1392"/>
        <v>498981.4966934282</v>
      </c>
      <c r="H6395" s="168">
        <f t="shared" si="1393"/>
        <v>271310.33852408634</v>
      </c>
      <c r="I6395" s="169">
        <f t="shared" si="1394"/>
        <v>770291.83521751454</v>
      </c>
      <c r="J6395" s="169">
        <f t="shared" si="1396"/>
        <v>710242.6529039914</v>
      </c>
      <c r="K6395" s="95"/>
      <c r="L6395" s="265">
        <f t="shared" si="1395"/>
        <v>295268.00276144972</v>
      </c>
      <c r="M6395" s="265">
        <f>$G6395*NonHospFrac+theModel!$H6395*NonHospFrac</f>
        <v>475023.83245606482</v>
      </c>
      <c r="N6395" s="266">
        <f t="shared" si="1397"/>
        <v>770291.83521751454</v>
      </c>
      <c r="O6395" s="159"/>
      <c r="P6395" s="265">
        <f t="shared" si="1398"/>
        <v>272249.97073964612</v>
      </c>
      <c r="Q6395" s="265">
        <f t="shared" si="1399"/>
        <v>475022.27781439002</v>
      </c>
      <c r="R6395" s="266">
        <f t="shared" si="1400"/>
        <v>747272.24855403614</v>
      </c>
    </row>
    <row r="6396" spans="1:18" x14ac:dyDescent="0.3">
      <c r="A6396" s="82">
        <v>6365</v>
      </c>
      <c r="B6396" s="94">
        <f t="shared" si="1389"/>
        <v>3.3987174024045898E-53</v>
      </c>
      <c r="C6396" s="179">
        <f t="shared" si="1390"/>
        <v>3.3910504812828789E-53</v>
      </c>
      <c r="D6396" s="166">
        <f t="shared" si="1391"/>
        <v>2.2558277767625785E-3</v>
      </c>
      <c r="E6396" s="167">
        <f t="shared" si="1401"/>
        <v>24.291375447755232</v>
      </c>
      <c r="F6396" s="168">
        <f t="shared" si="1402"/>
        <v>14.360599626870625</v>
      </c>
      <c r="G6396" s="168">
        <f t="shared" si="1392"/>
        <v>499059.89127264166</v>
      </c>
      <c r="H6396" s="168">
        <f t="shared" si="1393"/>
        <v>271310.33852408634</v>
      </c>
      <c r="I6396" s="169">
        <f t="shared" si="1394"/>
        <v>770370.229796728</v>
      </c>
      <c r="J6396" s="169">
        <f t="shared" si="1396"/>
        <v>710303.13210759626</v>
      </c>
      <c r="K6396" s="95"/>
      <c r="L6396" s="265">
        <f t="shared" si="1395"/>
        <v>295298.05294473527</v>
      </c>
      <c r="M6396" s="265">
        <f>$G6396*NonHospFrac+theModel!$H6396*NonHospFrac</f>
        <v>475072.17685199267</v>
      </c>
      <c r="N6396" s="266">
        <f t="shared" si="1397"/>
        <v>770370.22979672789</v>
      </c>
      <c r="O6396" s="159"/>
      <c r="P6396" s="265">
        <f t="shared" si="1398"/>
        <v>272273.15360728215</v>
      </c>
      <c r="Q6396" s="265">
        <f t="shared" si="1399"/>
        <v>475070.62221031787</v>
      </c>
      <c r="R6396" s="266">
        <f t="shared" si="1400"/>
        <v>747343.77581760008</v>
      </c>
    </row>
    <row r="6397" spans="1:18" x14ac:dyDescent="0.3">
      <c r="A6397" s="82">
        <v>6366</v>
      </c>
      <c r="B6397" s="94">
        <f t="shared" si="1389"/>
        <v>3.3352278004179358E-53</v>
      </c>
      <c r="C6397" s="179">
        <f t="shared" si="1390"/>
        <v>3.3277041009039222E-53</v>
      </c>
      <c r="D6397" s="166">
        <f t="shared" si="1391"/>
        <v>2.2558277767625785E-3</v>
      </c>
      <c r="E6397" s="167">
        <f t="shared" si="1401"/>
        <v>24.291375447755232</v>
      </c>
      <c r="F6397" s="168">
        <f t="shared" si="1402"/>
        <v>14.362855454647388</v>
      </c>
      <c r="G6397" s="168">
        <f t="shared" si="1392"/>
        <v>499138.28585185506</v>
      </c>
      <c r="H6397" s="168">
        <f t="shared" si="1393"/>
        <v>271310.33852408634</v>
      </c>
      <c r="I6397" s="169">
        <f t="shared" si="1394"/>
        <v>770448.62437594146</v>
      </c>
      <c r="J6397" s="169">
        <f t="shared" si="1396"/>
        <v>710363.60884594964</v>
      </c>
      <c r="K6397" s="95"/>
      <c r="L6397" s="265">
        <f t="shared" si="1395"/>
        <v>295328.10312802088</v>
      </c>
      <c r="M6397" s="265">
        <f>$G6397*NonHospFrac+theModel!$H6397*NonHospFrac</f>
        <v>475120.52124792046</v>
      </c>
      <c r="N6397" s="266">
        <f t="shared" si="1397"/>
        <v>770448.62437594135</v>
      </c>
      <c r="O6397" s="159"/>
      <c r="P6397" s="265">
        <f t="shared" si="1398"/>
        <v>272296.33552993892</v>
      </c>
      <c r="Q6397" s="265">
        <f t="shared" si="1399"/>
        <v>475118.96660624567</v>
      </c>
      <c r="R6397" s="266">
        <f t="shared" si="1400"/>
        <v>747415.30213618465</v>
      </c>
    </row>
    <row r="6398" spans="1:18" x14ac:dyDescent="0.3">
      <c r="A6398" s="82">
        <v>6367</v>
      </c>
      <c r="B6398" s="94">
        <f t="shared" si="1389"/>
        <v>3.2729242133548099E-53</v>
      </c>
      <c r="C6398" s="179">
        <f t="shared" si="1390"/>
        <v>3.2655410600030854E-53</v>
      </c>
      <c r="D6398" s="166">
        <f t="shared" si="1391"/>
        <v>2.2558277767625785E-3</v>
      </c>
      <c r="E6398" s="167">
        <f t="shared" si="1401"/>
        <v>24.291375447755232</v>
      </c>
      <c r="F6398" s="168">
        <f t="shared" si="1402"/>
        <v>14.36511128242415</v>
      </c>
      <c r="G6398" s="168">
        <f t="shared" si="1392"/>
        <v>499216.68043106858</v>
      </c>
      <c r="H6398" s="168">
        <f t="shared" si="1393"/>
        <v>271310.33852408634</v>
      </c>
      <c r="I6398" s="169">
        <f t="shared" si="1394"/>
        <v>770527.01895515493</v>
      </c>
      <c r="J6398" s="169">
        <f t="shared" si="1396"/>
        <v>710424.08311915211</v>
      </c>
      <c r="K6398" s="95"/>
      <c r="L6398" s="265">
        <f t="shared" si="1395"/>
        <v>295358.15331130649</v>
      </c>
      <c r="M6398" s="265">
        <f>$G6398*NonHospFrac+theModel!$H6398*NonHospFrac</f>
        <v>475168.86564384837</v>
      </c>
      <c r="N6398" s="266">
        <f t="shared" si="1397"/>
        <v>770527.01895515481</v>
      </c>
      <c r="O6398" s="159"/>
      <c r="P6398" s="265">
        <f t="shared" si="1398"/>
        <v>272319.51650765486</v>
      </c>
      <c r="Q6398" s="265">
        <f t="shared" si="1399"/>
        <v>475167.31100217358</v>
      </c>
      <c r="R6398" s="266">
        <f t="shared" si="1400"/>
        <v>747486.82750982838</v>
      </c>
    </row>
    <row r="6399" spans="1:18" x14ac:dyDescent="0.3">
      <c r="A6399" s="82">
        <v>6368</v>
      </c>
      <c r="B6399" s="94">
        <f t="shared" si="1389"/>
        <v>3.2117844859119335E-53</v>
      </c>
      <c r="C6399" s="179">
        <f t="shared" si="1390"/>
        <v>3.204539253255638E-53</v>
      </c>
      <c r="D6399" s="166">
        <f t="shared" si="1391"/>
        <v>2.2558277767625785E-3</v>
      </c>
      <c r="E6399" s="167">
        <f t="shared" si="1401"/>
        <v>24.291375447755232</v>
      </c>
      <c r="F6399" s="168">
        <f t="shared" si="1402"/>
        <v>14.367367110200913</v>
      </c>
      <c r="G6399" s="168">
        <f t="shared" si="1392"/>
        <v>499295.07501028187</v>
      </c>
      <c r="H6399" s="168">
        <f t="shared" si="1393"/>
        <v>271310.33852408634</v>
      </c>
      <c r="I6399" s="169">
        <f t="shared" si="1394"/>
        <v>770605.41353436816</v>
      </c>
      <c r="J6399" s="169">
        <f t="shared" si="1396"/>
        <v>710484.55492730404</v>
      </c>
      <c r="K6399" s="95"/>
      <c r="L6399" s="265">
        <f t="shared" si="1395"/>
        <v>295388.20349459205</v>
      </c>
      <c r="M6399" s="265">
        <f>$G6399*NonHospFrac+theModel!$H6399*NonHospFrac</f>
        <v>475217.21003977617</v>
      </c>
      <c r="N6399" s="266">
        <f t="shared" si="1397"/>
        <v>770605.41353436816</v>
      </c>
      <c r="O6399" s="159"/>
      <c r="P6399" s="265">
        <f t="shared" si="1398"/>
        <v>272342.69654046849</v>
      </c>
      <c r="Q6399" s="265">
        <f t="shared" si="1399"/>
        <v>475215.65539810137</v>
      </c>
      <c r="R6399" s="266">
        <f t="shared" si="1400"/>
        <v>747558.35193856992</v>
      </c>
    </row>
    <row r="6400" spans="1:18" x14ac:dyDescent="0.3">
      <c r="A6400" s="82">
        <v>6369</v>
      </c>
      <c r="B6400" s="94">
        <f t="shared" si="1389"/>
        <v>3.1517868766568971E-53</v>
      </c>
      <c r="C6400" s="179">
        <f t="shared" si="1390"/>
        <v>3.1446769882740987E-53</v>
      </c>
      <c r="D6400" s="166">
        <f t="shared" si="1391"/>
        <v>2.2558277767625785E-3</v>
      </c>
      <c r="E6400" s="167">
        <f t="shared" si="1401"/>
        <v>24.291375447755232</v>
      </c>
      <c r="F6400" s="168">
        <f t="shared" si="1402"/>
        <v>14.369622937977676</v>
      </c>
      <c r="G6400" s="168">
        <f t="shared" si="1392"/>
        <v>499373.46958949533</v>
      </c>
      <c r="H6400" s="168">
        <f t="shared" si="1393"/>
        <v>271310.33852408634</v>
      </c>
      <c r="I6400" s="169">
        <f t="shared" si="1394"/>
        <v>770683.80811358173</v>
      </c>
      <c r="J6400" s="169">
        <f t="shared" si="1396"/>
        <v>710545.02427050623</v>
      </c>
      <c r="K6400" s="95"/>
      <c r="L6400" s="265">
        <f t="shared" si="1395"/>
        <v>295418.2536778776</v>
      </c>
      <c r="M6400" s="265">
        <f>$G6400*NonHospFrac+theModel!$H6400*NonHospFrac</f>
        <v>475265.55443570402</v>
      </c>
      <c r="N6400" s="266">
        <f t="shared" si="1397"/>
        <v>770683.80811358162</v>
      </c>
      <c r="O6400" s="159"/>
      <c r="P6400" s="265">
        <f t="shared" si="1398"/>
        <v>272365.87562841835</v>
      </c>
      <c r="Q6400" s="265">
        <f t="shared" si="1399"/>
        <v>475263.99979402922</v>
      </c>
      <c r="R6400" s="266">
        <f t="shared" si="1400"/>
        <v>747629.87542244757</v>
      </c>
    </row>
    <row r="6401" spans="1:18" x14ac:dyDescent="0.3">
      <c r="A6401" s="82">
        <v>6370</v>
      </c>
      <c r="B6401" s="94">
        <f t="shared" si="1389"/>
        <v>3.0929100502975977E-53</v>
      </c>
      <c r="C6401" s="179">
        <f t="shared" si="1390"/>
        <v>3.0859329778951083E-53</v>
      </c>
      <c r="D6401" s="166">
        <f t="shared" si="1391"/>
        <v>2.2558277767625785E-3</v>
      </c>
      <c r="E6401" s="167">
        <f t="shared" si="1401"/>
        <v>24.291375447755232</v>
      </c>
      <c r="F6401" s="168">
        <f t="shared" si="1402"/>
        <v>14.371878765754438</v>
      </c>
      <c r="G6401" s="168">
        <f t="shared" si="1392"/>
        <v>499451.86416870874</v>
      </c>
      <c r="H6401" s="168">
        <f t="shared" si="1393"/>
        <v>271310.33852408634</v>
      </c>
      <c r="I6401" s="169">
        <f t="shared" si="1394"/>
        <v>770762.20269279508</v>
      </c>
      <c r="J6401" s="169">
        <f t="shared" si="1396"/>
        <v>710605.4911488588</v>
      </c>
      <c r="K6401" s="95"/>
      <c r="L6401" s="265">
        <f t="shared" si="1395"/>
        <v>295448.30386116321</v>
      </c>
      <c r="M6401" s="265">
        <f>$G6401*NonHospFrac+theModel!$H6401*NonHospFrac</f>
        <v>475313.89883163187</v>
      </c>
      <c r="N6401" s="266">
        <f t="shared" si="1397"/>
        <v>770762.20269279508</v>
      </c>
      <c r="O6401" s="159"/>
      <c r="P6401" s="265">
        <f t="shared" si="1398"/>
        <v>272389.05377154297</v>
      </c>
      <c r="Q6401" s="265">
        <f t="shared" si="1399"/>
        <v>475312.34418995708</v>
      </c>
      <c r="R6401" s="266">
        <f t="shared" si="1400"/>
        <v>747701.3979615001</v>
      </c>
    </row>
    <row r="6402" spans="1:18" x14ac:dyDescent="0.3">
      <c r="A6402" s="82">
        <v>6371</v>
      </c>
      <c r="B6402" s="94">
        <f t="shared" si="1389"/>
        <v>3.0351330700946301E-53</v>
      </c>
      <c r="C6402" s="179">
        <f t="shared" si="1390"/>
        <v>3.02828633260894E-53</v>
      </c>
      <c r="D6402" s="166">
        <f t="shared" si="1391"/>
        <v>2.2558277767625785E-3</v>
      </c>
      <c r="E6402" s="167">
        <f t="shared" si="1401"/>
        <v>24.291375447755232</v>
      </c>
      <c r="F6402" s="168">
        <f t="shared" si="1402"/>
        <v>14.374134593531201</v>
      </c>
      <c r="G6402" s="168">
        <f t="shared" si="1392"/>
        <v>499530.25874792226</v>
      </c>
      <c r="H6402" s="168">
        <f t="shared" si="1393"/>
        <v>271310.33852408634</v>
      </c>
      <c r="I6402" s="169">
        <f t="shared" si="1394"/>
        <v>770840.59727200866</v>
      </c>
      <c r="J6402" s="169">
        <f t="shared" si="1396"/>
        <v>710665.95556246256</v>
      </c>
      <c r="K6402" s="95"/>
      <c r="L6402" s="265">
        <f t="shared" si="1395"/>
        <v>295478.35404444882</v>
      </c>
      <c r="M6402" s="265">
        <f>$G6402*NonHospFrac+theModel!$H6402*NonHospFrac</f>
        <v>475362.24322755978</v>
      </c>
      <c r="N6402" s="266">
        <f t="shared" si="1397"/>
        <v>770840.59727200866</v>
      </c>
      <c r="O6402" s="159"/>
      <c r="P6402" s="265">
        <f t="shared" si="1398"/>
        <v>272412.23096988088</v>
      </c>
      <c r="Q6402" s="265">
        <f t="shared" si="1399"/>
        <v>475360.68858588499</v>
      </c>
      <c r="R6402" s="266">
        <f t="shared" si="1400"/>
        <v>747772.91955576581</v>
      </c>
    </row>
    <row r="6403" spans="1:18" x14ac:dyDescent="0.3">
      <c r="A6403" s="82">
        <v>6372</v>
      </c>
      <c r="B6403" s="94">
        <f t="shared" si="1389"/>
        <v>2.9784353904168483E-53</v>
      </c>
      <c r="C6403" s="179">
        <f t="shared" si="1390"/>
        <v>2.9717165531318535E-53</v>
      </c>
      <c r="D6403" s="166">
        <f t="shared" si="1391"/>
        <v>2.2558277767625785E-3</v>
      </c>
      <c r="E6403" s="167">
        <f t="shared" si="1401"/>
        <v>24.291375447755232</v>
      </c>
      <c r="F6403" s="168">
        <f t="shared" si="1402"/>
        <v>14.376390421307963</v>
      </c>
      <c r="G6403" s="168">
        <f t="shared" si="1392"/>
        <v>499608.65332713566</v>
      </c>
      <c r="H6403" s="168">
        <f t="shared" si="1393"/>
        <v>271310.33852408634</v>
      </c>
      <c r="I6403" s="169">
        <f t="shared" si="1394"/>
        <v>770918.991851222</v>
      </c>
      <c r="J6403" s="169">
        <f t="shared" si="1396"/>
        <v>710726.41751141765</v>
      </c>
      <c r="K6403" s="95"/>
      <c r="L6403" s="265">
        <f t="shared" si="1395"/>
        <v>295508.40422773443</v>
      </c>
      <c r="M6403" s="265">
        <f>$G6403*NonHospFrac+theModel!$H6403*NonHospFrac</f>
        <v>475410.58762348758</v>
      </c>
      <c r="N6403" s="266">
        <f t="shared" si="1397"/>
        <v>770918.991851222</v>
      </c>
      <c r="O6403" s="159"/>
      <c r="P6403" s="265">
        <f t="shared" si="1398"/>
        <v>272435.40722347057</v>
      </c>
      <c r="Q6403" s="265">
        <f t="shared" si="1399"/>
        <v>475409.03298181278</v>
      </c>
      <c r="R6403" s="266">
        <f t="shared" si="1400"/>
        <v>747844.44020528335</v>
      </c>
    </row>
    <row r="6404" spans="1:18" x14ac:dyDescent="0.3">
      <c r="A6404" s="82">
        <v>6373</v>
      </c>
      <c r="B6404" s="94">
        <f t="shared" si="1389"/>
        <v>2.9227968494346701E-53</v>
      </c>
      <c r="C6404" s="179">
        <f t="shared" si="1390"/>
        <v>2.916203523115881E-53</v>
      </c>
      <c r="D6404" s="166">
        <f t="shared" si="1391"/>
        <v>2.2558277767625785E-3</v>
      </c>
      <c r="E6404" s="167">
        <f t="shared" si="1401"/>
        <v>24.291375447755232</v>
      </c>
      <c r="F6404" s="168">
        <f t="shared" si="1402"/>
        <v>14.378646249084726</v>
      </c>
      <c r="G6404" s="168">
        <f t="shared" si="1392"/>
        <v>499687.04790634901</v>
      </c>
      <c r="H6404" s="168">
        <f t="shared" si="1393"/>
        <v>271310.33852408634</v>
      </c>
      <c r="I6404" s="169">
        <f t="shared" si="1394"/>
        <v>770997.38643043535</v>
      </c>
      <c r="J6404" s="169">
        <f t="shared" si="1396"/>
        <v>710786.87699582463</v>
      </c>
      <c r="K6404" s="95"/>
      <c r="L6404" s="265">
        <f t="shared" si="1395"/>
        <v>295538.45441101992</v>
      </c>
      <c r="M6404" s="265">
        <f>$G6404*NonHospFrac+theModel!$H6404*NonHospFrac</f>
        <v>475458.93201941537</v>
      </c>
      <c r="N6404" s="266">
        <f t="shared" si="1397"/>
        <v>770997.38643043535</v>
      </c>
      <c r="O6404" s="159"/>
      <c r="P6404" s="265">
        <f t="shared" si="1398"/>
        <v>272458.58253235044</v>
      </c>
      <c r="Q6404" s="265">
        <f t="shared" si="1399"/>
        <v>475457.37737774057</v>
      </c>
      <c r="R6404" s="266">
        <f t="shared" si="1400"/>
        <v>747915.95991009101</v>
      </c>
    </row>
    <row r="6405" spans="1:18" x14ac:dyDescent="0.3">
      <c r="A6405" s="82">
        <v>6374</v>
      </c>
      <c r="B6405" s="94">
        <f t="shared" si="1389"/>
        <v>2.8681976619507558E-53</v>
      </c>
      <c r="C6405" s="179">
        <f t="shared" si="1390"/>
        <v>2.861727501995682E-53</v>
      </c>
      <c r="D6405" s="166">
        <f t="shared" si="1391"/>
        <v>2.2558277767625785E-3</v>
      </c>
      <c r="E6405" s="167">
        <f t="shared" si="1401"/>
        <v>24.291375447755232</v>
      </c>
      <c r="F6405" s="168">
        <f t="shared" si="1402"/>
        <v>14.380902076861489</v>
      </c>
      <c r="G6405" s="168">
        <f t="shared" si="1392"/>
        <v>499765.44248556241</v>
      </c>
      <c r="H6405" s="168">
        <f t="shared" si="1393"/>
        <v>271310.33852408634</v>
      </c>
      <c r="I6405" s="169">
        <f t="shared" si="1394"/>
        <v>771075.78100964869</v>
      </c>
      <c r="J6405" s="169">
        <f t="shared" si="1396"/>
        <v>710847.33401578397</v>
      </c>
      <c r="K6405" s="95"/>
      <c r="L6405" s="265">
        <f t="shared" si="1395"/>
        <v>295568.50459430553</v>
      </c>
      <c r="M6405" s="265">
        <f>$G6405*NonHospFrac+theModel!$H6405*NonHospFrac</f>
        <v>475507.27641534322</v>
      </c>
      <c r="N6405" s="266">
        <f t="shared" si="1397"/>
        <v>771075.78100964869</v>
      </c>
      <c r="O6405" s="159"/>
      <c r="P6405" s="265">
        <f t="shared" si="1398"/>
        <v>272481.75689655915</v>
      </c>
      <c r="Q6405" s="265">
        <f t="shared" si="1399"/>
        <v>475505.72177366843</v>
      </c>
      <c r="R6405" s="266">
        <f t="shared" si="1400"/>
        <v>747987.47867022757</v>
      </c>
    </row>
    <row r="6406" spans="1:18" x14ac:dyDescent="0.3">
      <c r="A6406" s="82">
        <v>6375</v>
      </c>
      <c r="B6406" s="94">
        <f t="shared" si="1389"/>
        <v>2.8146184123645829E-53</v>
      </c>
      <c r="C6406" s="179">
        <f t="shared" si="1390"/>
        <v>2.8082691179689835E-53</v>
      </c>
      <c r="D6406" s="166">
        <f t="shared" si="1391"/>
        <v>2.2558277767625785E-3</v>
      </c>
      <c r="E6406" s="167">
        <f t="shared" si="1401"/>
        <v>24.291375447755232</v>
      </c>
      <c r="F6406" s="168">
        <f t="shared" si="1402"/>
        <v>14.383157904638251</v>
      </c>
      <c r="G6406" s="168">
        <f t="shared" si="1392"/>
        <v>499843.83706477593</v>
      </c>
      <c r="H6406" s="168">
        <f t="shared" si="1393"/>
        <v>271310.33852408634</v>
      </c>
      <c r="I6406" s="169">
        <f t="shared" si="1394"/>
        <v>771154.17558886227</v>
      </c>
      <c r="J6406" s="169">
        <f t="shared" si="1396"/>
        <v>710907.78857139638</v>
      </c>
      <c r="K6406" s="95"/>
      <c r="L6406" s="265">
        <f t="shared" si="1395"/>
        <v>295598.55477759114</v>
      </c>
      <c r="M6406" s="265">
        <f>$G6406*NonHospFrac+theModel!$H6406*NonHospFrac</f>
        <v>475555.62081127113</v>
      </c>
      <c r="N6406" s="266">
        <f t="shared" si="1397"/>
        <v>771154.17558886227</v>
      </c>
      <c r="O6406" s="159"/>
      <c r="P6406" s="265">
        <f t="shared" si="1398"/>
        <v>272504.93031613517</v>
      </c>
      <c r="Q6406" s="265">
        <f t="shared" si="1399"/>
        <v>475554.06616959634</v>
      </c>
      <c r="R6406" s="266">
        <f t="shared" si="1400"/>
        <v>748058.99648573156</v>
      </c>
    </row>
    <row r="6407" spans="1:18" x14ac:dyDescent="0.3">
      <c r="A6407" s="82">
        <v>6376</v>
      </c>
      <c r="B6407" s="94">
        <f t="shared" si="1389"/>
        <v>2.7620400477676407E-53</v>
      </c>
      <c r="C6407" s="179">
        <f t="shared" si="1390"/>
        <v>2.7558093611073557E-53</v>
      </c>
      <c r="D6407" s="166">
        <f t="shared" si="1391"/>
        <v>2.2558277767625785E-3</v>
      </c>
      <c r="E6407" s="167">
        <f t="shared" si="1401"/>
        <v>24.291375447755232</v>
      </c>
      <c r="F6407" s="168">
        <f t="shared" si="1402"/>
        <v>14.385413732415014</v>
      </c>
      <c r="G6407" s="168">
        <f t="shared" si="1392"/>
        <v>499922.23164398933</v>
      </c>
      <c r="H6407" s="168">
        <f t="shared" si="1393"/>
        <v>271310.33852408634</v>
      </c>
      <c r="I6407" s="169">
        <f t="shared" si="1394"/>
        <v>771232.57016807562</v>
      </c>
      <c r="J6407" s="169">
        <f t="shared" si="1396"/>
        <v>710968.24066276185</v>
      </c>
      <c r="K6407" s="95"/>
      <c r="L6407" s="265">
        <f t="shared" si="1395"/>
        <v>295628.60496087669</v>
      </c>
      <c r="M6407" s="265">
        <f>$G6407*NonHospFrac+theModel!$H6407*NonHospFrac</f>
        <v>475603.96520719893</v>
      </c>
      <c r="N6407" s="266">
        <f t="shared" si="1397"/>
        <v>771232.57016807562</v>
      </c>
      <c r="O6407" s="159"/>
      <c r="P6407" s="265">
        <f t="shared" si="1398"/>
        <v>272528.10279111698</v>
      </c>
      <c r="Q6407" s="265">
        <f t="shared" si="1399"/>
        <v>475602.41056552413</v>
      </c>
      <c r="R6407" s="266">
        <f t="shared" si="1400"/>
        <v>748130.51335664117</v>
      </c>
    </row>
    <row r="6408" spans="1:18" x14ac:dyDescent="0.3">
      <c r="A6408" s="82">
        <v>6377</v>
      </c>
      <c r="B6408" s="94">
        <f t="shared" si="1389"/>
        <v>2.710443871168816E-53</v>
      </c>
      <c r="C6408" s="179">
        <f t="shared" si="1390"/>
        <v>2.7043295765968775E-53</v>
      </c>
      <c r="D6408" s="166">
        <f t="shared" si="1391"/>
        <v>2.2558277767625785E-3</v>
      </c>
      <c r="E6408" s="167">
        <f t="shared" si="1401"/>
        <v>24.291375447755232</v>
      </c>
      <c r="F6408" s="168">
        <f t="shared" si="1402"/>
        <v>14.387669560191776</v>
      </c>
      <c r="G6408" s="168">
        <f t="shared" si="1392"/>
        <v>500000.62622320268</v>
      </c>
      <c r="H6408" s="168">
        <f t="shared" si="1393"/>
        <v>271310.33852408634</v>
      </c>
      <c r="I6408" s="169">
        <f t="shared" si="1394"/>
        <v>771310.96474728896</v>
      </c>
      <c r="J6408" s="169">
        <f t="shared" si="1396"/>
        <v>711028.69028998108</v>
      </c>
      <c r="K6408" s="95"/>
      <c r="L6408" s="265">
        <f t="shared" si="1395"/>
        <v>295658.65514416224</v>
      </c>
      <c r="M6408" s="265">
        <f>$G6408*NonHospFrac+theModel!$H6408*NonHospFrac</f>
        <v>475652.30960312672</v>
      </c>
      <c r="N6408" s="266">
        <f t="shared" si="1397"/>
        <v>771310.96474728896</v>
      </c>
      <c r="O6408" s="159"/>
      <c r="P6408" s="265">
        <f t="shared" si="1398"/>
        <v>272551.27432154305</v>
      </c>
      <c r="Q6408" s="265">
        <f t="shared" si="1399"/>
        <v>475650.75496145192</v>
      </c>
      <c r="R6408" s="266">
        <f t="shared" si="1400"/>
        <v>748202.02928299503</v>
      </c>
    </row>
    <row r="6409" spans="1:18" x14ac:dyDescent="0.3">
      <c r="A6409" s="82">
        <v>6378</v>
      </c>
      <c r="B6409" s="94">
        <f t="shared" si="1389"/>
        <v>2.6598115348450664E-53</v>
      </c>
      <c r="C6409" s="179">
        <f t="shared" si="1390"/>
        <v>2.6538114581038094E-53</v>
      </c>
      <c r="D6409" s="166">
        <f t="shared" si="1391"/>
        <v>2.2558277767625785E-3</v>
      </c>
      <c r="E6409" s="167">
        <f t="shared" si="1401"/>
        <v>24.291375447755232</v>
      </c>
      <c r="F6409" s="168">
        <f t="shared" si="1402"/>
        <v>14.389925387968539</v>
      </c>
      <c r="G6409" s="168">
        <f t="shared" si="1392"/>
        <v>500079.02080241608</v>
      </c>
      <c r="H6409" s="168">
        <f t="shared" si="1393"/>
        <v>271310.33852408634</v>
      </c>
      <c r="I6409" s="169">
        <f t="shared" si="1394"/>
        <v>771389.35932650242</v>
      </c>
      <c r="J6409" s="169">
        <f t="shared" si="1396"/>
        <v>711089.13745315466</v>
      </c>
      <c r="K6409" s="95"/>
      <c r="L6409" s="265">
        <f t="shared" si="1395"/>
        <v>295688.70532744785</v>
      </c>
      <c r="M6409" s="265">
        <f>$G6409*NonHospFrac+theModel!$H6409*NonHospFrac</f>
        <v>475700.65399905457</v>
      </c>
      <c r="N6409" s="266">
        <f t="shared" si="1397"/>
        <v>771389.35932650242</v>
      </c>
      <c r="O6409" s="159"/>
      <c r="P6409" s="265">
        <f t="shared" si="1398"/>
        <v>272574.44490745198</v>
      </c>
      <c r="Q6409" s="265">
        <f t="shared" si="1399"/>
        <v>475699.09935737978</v>
      </c>
      <c r="R6409" s="266">
        <f t="shared" si="1400"/>
        <v>748273.54426483181</v>
      </c>
    </row>
    <row r="6410" spans="1:18" x14ac:dyDescent="0.3">
      <c r="A6410" s="82">
        <v>6379</v>
      </c>
      <c r="B6410" s="94">
        <f t="shared" si="1389"/>
        <v>2.6101250338175469E-53</v>
      </c>
      <c r="C6410" s="179">
        <f t="shared" si="1390"/>
        <v>2.604237041265438E-53</v>
      </c>
      <c r="D6410" s="166">
        <f t="shared" si="1391"/>
        <v>2.2558277767625785E-3</v>
      </c>
      <c r="E6410" s="167">
        <f t="shared" si="1401"/>
        <v>24.291375447755232</v>
      </c>
      <c r="F6410" s="168">
        <f t="shared" si="1402"/>
        <v>14.392181215745302</v>
      </c>
      <c r="G6410" s="168">
        <f t="shared" si="1392"/>
        <v>500157.4153816296</v>
      </c>
      <c r="H6410" s="168">
        <f t="shared" si="1393"/>
        <v>271310.33852408634</v>
      </c>
      <c r="I6410" s="169">
        <f t="shared" si="1394"/>
        <v>771467.75390571589</v>
      </c>
      <c r="J6410" s="169">
        <f t="shared" si="1396"/>
        <v>711149.58215238282</v>
      </c>
      <c r="K6410" s="95"/>
      <c r="L6410" s="265">
        <f t="shared" si="1395"/>
        <v>295718.75551073346</v>
      </c>
      <c r="M6410" s="265">
        <f>$G6410*NonHospFrac+theModel!$H6410*NonHospFrac</f>
        <v>475748.99839498248</v>
      </c>
      <c r="N6410" s="266">
        <f t="shared" si="1397"/>
        <v>771467.75390571589</v>
      </c>
      <c r="O6410" s="159"/>
      <c r="P6410" s="265">
        <f t="shared" si="1398"/>
        <v>272597.61454888224</v>
      </c>
      <c r="Q6410" s="265">
        <f t="shared" si="1399"/>
        <v>475747.44375330769</v>
      </c>
      <c r="R6410" s="266">
        <f t="shared" si="1400"/>
        <v>748345.05830218992</v>
      </c>
    </row>
    <row r="6411" spans="1:18" x14ac:dyDescent="0.3">
      <c r="A6411" s="82">
        <v>6380</v>
      </c>
      <c r="B6411" s="94">
        <f t="shared" si="1389"/>
        <v>2.561366699448387E-53</v>
      </c>
      <c r="C6411" s="179">
        <f t="shared" si="1390"/>
        <v>2.5555886973012966E-53</v>
      </c>
      <c r="D6411" s="166">
        <f t="shared" si="1391"/>
        <v>2.2558277767625785E-3</v>
      </c>
      <c r="E6411" s="167">
        <f t="shared" si="1401"/>
        <v>24.291375447755232</v>
      </c>
      <c r="F6411" s="168">
        <f t="shared" si="1402"/>
        <v>14.394437043522064</v>
      </c>
      <c r="G6411" s="168">
        <f t="shared" si="1392"/>
        <v>500235.80996084301</v>
      </c>
      <c r="H6411" s="168">
        <f t="shared" si="1393"/>
        <v>271310.33852408634</v>
      </c>
      <c r="I6411" s="169">
        <f t="shared" si="1394"/>
        <v>771546.14848492935</v>
      </c>
      <c r="J6411" s="169">
        <f t="shared" si="1396"/>
        <v>711210.02438776603</v>
      </c>
      <c r="K6411" s="95"/>
      <c r="L6411" s="265">
        <f t="shared" si="1395"/>
        <v>295748.80569401901</v>
      </c>
      <c r="M6411" s="265">
        <f>$G6411*NonHospFrac+theModel!$H6411*NonHospFrac</f>
        <v>475797.34279091033</v>
      </c>
      <c r="N6411" s="266">
        <f t="shared" si="1397"/>
        <v>771546.14848492935</v>
      </c>
      <c r="O6411" s="159"/>
      <c r="P6411" s="265">
        <f t="shared" si="1398"/>
        <v>272620.78324587224</v>
      </c>
      <c r="Q6411" s="265">
        <f t="shared" si="1399"/>
        <v>475795.78814923554</v>
      </c>
      <c r="R6411" s="266">
        <f t="shared" si="1400"/>
        <v>748416.57139510778</v>
      </c>
    </row>
    <row r="6412" spans="1:18" x14ac:dyDescent="0.3">
      <c r="A6412" s="82">
        <v>6381</v>
      </c>
      <c r="B6412" s="94">
        <f t="shared" si="1389"/>
        <v>2.5135191931582805E-53</v>
      </c>
      <c r="C6412" s="179">
        <f t="shared" si="1390"/>
        <v>2.5078491267449284E-53</v>
      </c>
      <c r="D6412" s="166">
        <f t="shared" si="1391"/>
        <v>2.2558277767625785E-3</v>
      </c>
      <c r="E6412" s="167">
        <f t="shared" si="1401"/>
        <v>24.291375447755232</v>
      </c>
      <c r="F6412" s="168">
        <f t="shared" si="1402"/>
        <v>14.396692871298827</v>
      </c>
      <c r="G6412" s="168">
        <f t="shared" si="1392"/>
        <v>500314.20454005635</v>
      </c>
      <c r="H6412" s="168">
        <f t="shared" si="1393"/>
        <v>271310.33852408634</v>
      </c>
      <c r="I6412" s="169">
        <f t="shared" si="1394"/>
        <v>771624.54306414269</v>
      </c>
      <c r="J6412" s="169">
        <f t="shared" si="1396"/>
        <v>711270.46415940463</v>
      </c>
      <c r="K6412" s="95"/>
      <c r="L6412" s="265">
        <f t="shared" si="1395"/>
        <v>295778.85587730457</v>
      </c>
      <c r="M6412" s="265">
        <f>$G6412*NonHospFrac+theModel!$H6412*NonHospFrac</f>
        <v>475845.68718683813</v>
      </c>
      <c r="N6412" s="266">
        <f t="shared" si="1397"/>
        <v>771624.54306414269</v>
      </c>
      <c r="O6412" s="159"/>
      <c r="P6412" s="265">
        <f t="shared" si="1398"/>
        <v>272643.95099846052</v>
      </c>
      <c r="Q6412" s="265">
        <f t="shared" si="1399"/>
        <v>475844.13254516333</v>
      </c>
      <c r="R6412" s="266">
        <f t="shared" si="1400"/>
        <v>748488.0835436238</v>
      </c>
    </row>
    <row r="6413" spans="1:18" x14ac:dyDescent="0.3">
      <c r="A6413" s="82">
        <v>6382</v>
      </c>
      <c r="B6413" s="94">
        <f t="shared" si="1389"/>
        <v>2.4665655002602573E-53</v>
      </c>
      <c r="C6413" s="179">
        <f t="shared" si="1390"/>
        <v>2.4610013532915658E-53</v>
      </c>
      <c r="D6413" s="166">
        <f t="shared" si="1391"/>
        <v>2.2558277767625785E-3</v>
      </c>
      <c r="E6413" s="167">
        <f t="shared" si="1401"/>
        <v>24.291375447755232</v>
      </c>
      <c r="F6413" s="168">
        <f t="shared" si="1402"/>
        <v>14.398948699075589</v>
      </c>
      <c r="G6413" s="168">
        <f t="shared" si="1392"/>
        <v>500392.59911926981</v>
      </c>
      <c r="H6413" s="168">
        <f t="shared" si="1393"/>
        <v>271310.33852408634</v>
      </c>
      <c r="I6413" s="169">
        <f t="shared" si="1394"/>
        <v>771702.93764335616</v>
      </c>
      <c r="J6413" s="169">
        <f t="shared" si="1396"/>
        <v>711330.90146739932</v>
      </c>
      <c r="K6413" s="95"/>
      <c r="L6413" s="265">
        <f t="shared" si="1395"/>
        <v>295808.90606059018</v>
      </c>
      <c r="M6413" s="265">
        <f>$G6413*NonHospFrac+theModel!$H6413*NonHospFrac</f>
        <v>475894.03158276598</v>
      </c>
      <c r="N6413" s="266">
        <f t="shared" si="1397"/>
        <v>771702.93764335616</v>
      </c>
      <c r="O6413" s="159"/>
      <c r="P6413" s="265">
        <f t="shared" si="1398"/>
        <v>272667.11780668568</v>
      </c>
      <c r="Q6413" s="265">
        <f t="shared" si="1399"/>
        <v>475892.47694109118</v>
      </c>
      <c r="R6413" s="266">
        <f t="shared" si="1400"/>
        <v>748559.59474777686</v>
      </c>
    </row>
    <row r="6414" spans="1:18" x14ac:dyDescent="0.3">
      <c r="A6414" s="82">
        <v>6383</v>
      </c>
      <c r="B6414" s="94">
        <f t="shared" si="1389"/>
        <v>2.4204889239097963E-53</v>
      </c>
      <c r="C6414" s="179">
        <f t="shared" si="1390"/>
        <v>2.4150287177618942E-53</v>
      </c>
      <c r="D6414" s="166">
        <f t="shared" si="1391"/>
        <v>2.2558277767625785E-3</v>
      </c>
      <c r="E6414" s="167">
        <f t="shared" si="1401"/>
        <v>24.291375447755232</v>
      </c>
      <c r="F6414" s="168">
        <f t="shared" si="1402"/>
        <v>14.401204526852352</v>
      </c>
      <c r="G6414" s="168">
        <f t="shared" si="1392"/>
        <v>500470.99369848327</v>
      </c>
      <c r="H6414" s="168">
        <f t="shared" si="1393"/>
        <v>271310.33852408634</v>
      </c>
      <c r="I6414" s="169">
        <f t="shared" si="1394"/>
        <v>771781.33222256962</v>
      </c>
      <c r="J6414" s="169">
        <f t="shared" si="1396"/>
        <v>711391.33631185035</v>
      </c>
      <c r="K6414" s="95"/>
      <c r="L6414" s="265">
        <f t="shared" si="1395"/>
        <v>295838.95624387579</v>
      </c>
      <c r="M6414" s="265">
        <f>$G6414*NonHospFrac+theModel!$H6414*NonHospFrac</f>
        <v>475942.37597869383</v>
      </c>
      <c r="N6414" s="266">
        <f t="shared" si="1397"/>
        <v>771781.33222256962</v>
      </c>
      <c r="O6414" s="159"/>
      <c r="P6414" s="265">
        <f t="shared" si="1398"/>
        <v>272690.28367058613</v>
      </c>
      <c r="Q6414" s="265">
        <f t="shared" si="1399"/>
        <v>475940.82133701904</v>
      </c>
      <c r="R6414" s="266">
        <f t="shared" si="1400"/>
        <v>748631.10500760516</v>
      </c>
    </row>
    <row r="6415" spans="1:18" x14ac:dyDescent="0.3">
      <c r="A6415" s="82">
        <v>6384</v>
      </c>
      <c r="B6415" s="94">
        <f t="shared" si="1389"/>
        <v>2.3752730791668568E-53</v>
      </c>
      <c r="C6415" s="179">
        <f t="shared" si="1390"/>
        <v>2.3699148721774759E-53</v>
      </c>
      <c r="D6415" s="166">
        <f t="shared" si="1391"/>
        <v>2.2558277767625785E-3</v>
      </c>
      <c r="E6415" s="167">
        <f t="shared" si="1401"/>
        <v>24.291375447755232</v>
      </c>
      <c r="F6415" s="168">
        <f t="shared" si="1402"/>
        <v>14.403460354629114</v>
      </c>
      <c r="G6415" s="168">
        <f t="shared" si="1392"/>
        <v>500549.38827769674</v>
      </c>
      <c r="H6415" s="168">
        <f t="shared" si="1393"/>
        <v>271310.33852408634</v>
      </c>
      <c r="I6415" s="169">
        <f t="shared" si="1394"/>
        <v>771859.72680178308</v>
      </c>
      <c r="J6415" s="169">
        <f t="shared" si="1396"/>
        <v>711451.76869285817</v>
      </c>
      <c r="K6415" s="95"/>
      <c r="L6415" s="265">
        <f t="shared" si="1395"/>
        <v>295869.00642716134</v>
      </c>
      <c r="M6415" s="265">
        <f>$G6415*NonHospFrac+theModel!$H6415*NonHospFrac</f>
        <v>475990.72037462168</v>
      </c>
      <c r="N6415" s="266">
        <f t="shared" si="1397"/>
        <v>771859.72680178308</v>
      </c>
      <c r="O6415" s="159"/>
      <c r="P6415" s="265">
        <f t="shared" si="1398"/>
        <v>272713.44859020028</v>
      </c>
      <c r="Q6415" s="265">
        <f t="shared" si="1399"/>
        <v>475989.16573294689</v>
      </c>
      <c r="R6415" s="266">
        <f t="shared" si="1400"/>
        <v>748702.61432314711</v>
      </c>
    </row>
    <row r="6416" spans="1:18" x14ac:dyDescent="0.3">
      <c r="A6416" s="82">
        <v>6385</v>
      </c>
      <c r="B6416" s="94">
        <f t="shared" si="1389"/>
        <v>2.3309018871697421E-53</v>
      </c>
      <c r="C6416" s="179">
        <f t="shared" si="1390"/>
        <v>2.3256437739477564E-53</v>
      </c>
      <c r="D6416" s="166">
        <f t="shared" si="1391"/>
        <v>2.2558277767625785E-3</v>
      </c>
      <c r="E6416" s="167">
        <f t="shared" si="1401"/>
        <v>24.291375447755232</v>
      </c>
      <c r="F6416" s="168">
        <f t="shared" si="1402"/>
        <v>14.405716182405877</v>
      </c>
      <c r="G6416" s="168">
        <f t="shared" si="1392"/>
        <v>500627.78285691008</v>
      </c>
      <c r="H6416" s="168">
        <f t="shared" si="1393"/>
        <v>271310.33852408634</v>
      </c>
      <c r="I6416" s="169">
        <f t="shared" si="1394"/>
        <v>771938.12138099642</v>
      </c>
      <c r="J6416" s="169">
        <f t="shared" si="1396"/>
        <v>711512.19861052302</v>
      </c>
      <c r="K6416" s="95"/>
      <c r="L6416" s="265">
        <f t="shared" si="1395"/>
        <v>295899.05661044689</v>
      </c>
      <c r="M6416" s="265">
        <f>$G6416*NonHospFrac+theModel!$H6416*NonHospFrac</f>
        <v>476039.06477054948</v>
      </c>
      <c r="N6416" s="266">
        <f t="shared" si="1397"/>
        <v>771938.12138099642</v>
      </c>
      <c r="O6416" s="159"/>
      <c r="P6416" s="265">
        <f t="shared" si="1398"/>
        <v>272736.61256556673</v>
      </c>
      <c r="Q6416" s="265">
        <f t="shared" si="1399"/>
        <v>476037.51012887468</v>
      </c>
      <c r="R6416" s="266">
        <f t="shared" si="1400"/>
        <v>748774.12269444135</v>
      </c>
    </row>
    <row r="6417" spans="1:18" x14ac:dyDescent="0.3">
      <c r="A6417" s="82">
        <v>6386</v>
      </c>
      <c r="B6417" s="94">
        <f t="shared" si="1389"/>
        <v>2.2873595694172403E-53</v>
      </c>
      <c r="C6417" s="179">
        <f t="shared" si="1390"/>
        <v>2.2821996801651053E-53</v>
      </c>
      <c r="D6417" s="166">
        <f t="shared" si="1391"/>
        <v>2.2558277767625785E-3</v>
      </c>
      <c r="E6417" s="167">
        <f t="shared" si="1401"/>
        <v>24.291375447755232</v>
      </c>
      <c r="F6417" s="168">
        <f t="shared" si="1402"/>
        <v>14.40797201018264</v>
      </c>
      <c r="G6417" s="168">
        <f t="shared" si="1392"/>
        <v>500706.17743612349</v>
      </c>
      <c r="H6417" s="168">
        <f t="shared" si="1393"/>
        <v>271310.33852408634</v>
      </c>
      <c r="I6417" s="169">
        <f t="shared" si="1394"/>
        <v>772016.51596020977</v>
      </c>
      <c r="J6417" s="169">
        <f t="shared" si="1396"/>
        <v>711572.62606494548</v>
      </c>
      <c r="K6417" s="95"/>
      <c r="L6417" s="265">
        <f t="shared" si="1395"/>
        <v>295929.1067937325</v>
      </c>
      <c r="M6417" s="265">
        <f>$G6417*NonHospFrac+theModel!$H6417*NonHospFrac</f>
        <v>476087.40916647733</v>
      </c>
      <c r="N6417" s="266">
        <f t="shared" si="1397"/>
        <v>772016.51596020977</v>
      </c>
      <c r="O6417" s="159"/>
      <c r="P6417" s="265">
        <f t="shared" si="1398"/>
        <v>272759.77559672395</v>
      </c>
      <c r="Q6417" s="265">
        <f t="shared" si="1399"/>
        <v>476085.85452480253</v>
      </c>
      <c r="R6417" s="266">
        <f t="shared" si="1400"/>
        <v>748845.63012152654</v>
      </c>
    </row>
    <row r="6418" spans="1:18" x14ac:dyDescent="0.3">
      <c r="A6418" s="82">
        <v>6387</v>
      </c>
      <c r="B6418" s="94">
        <f t="shared" si="1389"/>
        <v>2.2446306421577901E-53</v>
      </c>
      <c r="C6418" s="179">
        <f t="shared" si="1390"/>
        <v>2.2395671420066382E-53</v>
      </c>
      <c r="D6418" s="166">
        <f t="shared" si="1391"/>
        <v>2.2558277767625785E-3</v>
      </c>
      <c r="E6418" s="167">
        <f t="shared" si="1401"/>
        <v>24.291375447755232</v>
      </c>
      <c r="F6418" s="168">
        <f t="shared" si="1402"/>
        <v>14.410227837959402</v>
      </c>
      <c r="G6418" s="168">
        <f t="shared" si="1392"/>
        <v>500784.57201533701</v>
      </c>
      <c r="H6418" s="168">
        <f t="shared" si="1393"/>
        <v>271310.33852408634</v>
      </c>
      <c r="I6418" s="169">
        <f t="shared" si="1394"/>
        <v>772094.91053942335</v>
      </c>
      <c r="J6418" s="169">
        <f t="shared" si="1396"/>
        <v>711633.05105622613</v>
      </c>
      <c r="K6418" s="95"/>
      <c r="L6418" s="265">
        <f t="shared" si="1395"/>
        <v>295959.15697701811</v>
      </c>
      <c r="M6418" s="265">
        <f>$G6418*NonHospFrac+theModel!$H6418*NonHospFrac</f>
        <v>476135.75356240524</v>
      </c>
      <c r="N6418" s="266">
        <f t="shared" si="1397"/>
        <v>772094.91053942335</v>
      </c>
      <c r="O6418" s="159"/>
      <c r="P6418" s="265">
        <f t="shared" si="1398"/>
        <v>272782.93768371042</v>
      </c>
      <c r="Q6418" s="265">
        <f t="shared" si="1399"/>
        <v>476134.19892073044</v>
      </c>
      <c r="R6418" s="266">
        <f t="shared" si="1400"/>
        <v>748917.13660444086</v>
      </c>
    </row>
    <row r="6419" spans="1:18" x14ac:dyDescent="0.3">
      <c r="A6419" s="82">
        <v>6388</v>
      </c>
      <c r="B6419" s="94">
        <f t="shared" si="1389"/>
        <v>2.2026999108834197E-53</v>
      </c>
      <c r="C6419" s="179">
        <f t="shared" si="1390"/>
        <v>2.1977309992405765E-53</v>
      </c>
      <c r="D6419" s="166">
        <f t="shared" si="1391"/>
        <v>2.2558277767625785E-3</v>
      </c>
      <c r="E6419" s="167">
        <f t="shared" si="1401"/>
        <v>24.291375447755232</v>
      </c>
      <c r="F6419" s="168">
        <f t="shared" si="1402"/>
        <v>14.412483665736165</v>
      </c>
      <c r="G6419" s="168">
        <f t="shared" si="1392"/>
        <v>500862.96659455041</v>
      </c>
      <c r="H6419" s="168">
        <f t="shared" si="1393"/>
        <v>271310.33852408634</v>
      </c>
      <c r="I6419" s="169">
        <f t="shared" si="1394"/>
        <v>772173.30511863669</v>
      </c>
      <c r="J6419" s="169">
        <f t="shared" si="1396"/>
        <v>711693.47358446498</v>
      </c>
      <c r="K6419" s="95"/>
      <c r="L6419" s="265">
        <f t="shared" si="1395"/>
        <v>295989.20716030366</v>
      </c>
      <c r="M6419" s="265">
        <f>$G6419*NonHospFrac+theModel!$H6419*NonHospFrac</f>
        <v>476184.09795833309</v>
      </c>
      <c r="N6419" s="266">
        <f t="shared" si="1397"/>
        <v>772173.30511863669</v>
      </c>
      <c r="O6419" s="159"/>
      <c r="P6419" s="265">
        <f t="shared" si="1398"/>
        <v>272806.09882656462</v>
      </c>
      <c r="Q6419" s="265">
        <f t="shared" si="1399"/>
        <v>476182.5433166583</v>
      </c>
      <c r="R6419" s="266">
        <f t="shared" si="1400"/>
        <v>748988.64214322297</v>
      </c>
    </row>
    <row r="6420" spans="1:18" x14ac:dyDescent="0.3">
      <c r="A6420" s="82">
        <v>6389</v>
      </c>
      <c r="B6420" s="94">
        <f t="shared" si="1389"/>
        <v>2.1615524649265457E-53</v>
      </c>
      <c r="C6420" s="179">
        <f t="shared" si="1390"/>
        <v>2.1566763748352348E-53</v>
      </c>
      <c r="D6420" s="166">
        <f t="shared" si="1391"/>
        <v>2.2558277767625785E-3</v>
      </c>
      <c r="E6420" s="167">
        <f t="shared" si="1401"/>
        <v>24.291375447755232</v>
      </c>
      <c r="F6420" s="168">
        <f t="shared" si="1402"/>
        <v>14.414739493512927</v>
      </c>
      <c r="G6420" s="168">
        <f t="shared" si="1392"/>
        <v>500941.36117376381</v>
      </c>
      <c r="H6420" s="168">
        <f t="shared" si="1393"/>
        <v>271310.33852408634</v>
      </c>
      <c r="I6420" s="169">
        <f t="shared" si="1394"/>
        <v>772251.69969785016</v>
      </c>
      <c r="J6420" s="169">
        <f t="shared" si="1396"/>
        <v>711753.89364976273</v>
      </c>
      <c r="K6420" s="95"/>
      <c r="L6420" s="265">
        <f t="shared" si="1395"/>
        <v>296019.25734358921</v>
      </c>
      <c r="M6420" s="265">
        <f>$G6420*NonHospFrac+theModel!$H6420*NonHospFrac</f>
        <v>476232.44235426089</v>
      </c>
      <c r="N6420" s="266">
        <f t="shared" si="1397"/>
        <v>772251.69969785004</v>
      </c>
      <c r="O6420" s="159"/>
      <c r="P6420" s="265">
        <f t="shared" si="1398"/>
        <v>272829.25902532501</v>
      </c>
      <c r="Q6420" s="265">
        <f t="shared" si="1399"/>
        <v>476230.88771258609</v>
      </c>
      <c r="R6420" s="266">
        <f t="shared" si="1400"/>
        <v>749060.14673791104</v>
      </c>
    </row>
    <row r="6421" spans="1:18" x14ac:dyDescent="0.3">
      <c r="A6421" s="82">
        <v>6390</v>
      </c>
      <c r="B6421" s="94">
        <f t="shared" si="1389"/>
        <v>2.1211736721577017E-53</v>
      </c>
      <c r="C6421" s="179">
        <f t="shared" si="1390"/>
        <v>2.1163886696687109E-53</v>
      </c>
      <c r="D6421" s="166">
        <f t="shared" si="1391"/>
        <v>2.2558277767625785E-3</v>
      </c>
      <c r="E6421" s="167">
        <f t="shared" si="1401"/>
        <v>24.291375447755232</v>
      </c>
      <c r="F6421" s="168">
        <f t="shared" si="1402"/>
        <v>14.41699532128969</v>
      </c>
      <c r="G6421" s="168">
        <f t="shared" si="1392"/>
        <v>501019.75575297716</v>
      </c>
      <c r="H6421" s="168">
        <f t="shared" si="1393"/>
        <v>271310.33852408634</v>
      </c>
      <c r="I6421" s="169">
        <f t="shared" si="1394"/>
        <v>772330.0942770635</v>
      </c>
      <c r="J6421" s="169">
        <f t="shared" si="1396"/>
        <v>711814.3112522196</v>
      </c>
      <c r="K6421" s="95"/>
      <c r="L6421" s="265">
        <f t="shared" si="1395"/>
        <v>296049.30752687476</v>
      </c>
      <c r="M6421" s="265">
        <f>$G6421*NonHospFrac+theModel!$H6421*NonHospFrac</f>
        <v>476280.78675018868</v>
      </c>
      <c r="N6421" s="266">
        <f t="shared" si="1397"/>
        <v>772330.09427706338</v>
      </c>
      <c r="O6421" s="159"/>
      <c r="P6421" s="265">
        <f t="shared" si="1398"/>
        <v>272852.41828003014</v>
      </c>
      <c r="Q6421" s="265">
        <f t="shared" si="1399"/>
        <v>476279.23210851388</v>
      </c>
      <c r="R6421" s="266">
        <f t="shared" si="1400"/>
        <v>749131.65038854396</v>
      </c>
    </row>
    <row r="6422" spans="1:18" x14ac:dyDescent="0.3">
      <c r="A6422" s="82">
        <v>6391</v>
      </c>
      <c r="B6422" s="94">
        <f t="shared" si="1389"/>
        <v>2.08154917378232E-53</v>
      </c>
      <c r="C6422" s="179">
        <f t="shared" si="1390"/>
        <v>2.0768535573374046E-53</v>
      </c>
      <c r="D6422" s="166">
        <f t="shared" si="1391"/>
        <v>2.2558277767625785E-3</v>
      </c>
      <c r="E6422" s="167">
        <f t="shared" si="1401"/>
        <v>24.291375447755232</v>
      </c>
      <c r="F6422" s="168">
        <f t="shared" si="1402"/>
        <v>14.419251149066453</v>
      </c>
      <c r="G6422" s="168">
        <f t="shared" si="1392"/>
        <v>501098.15033219056</v>
      </c>
      <c r="H6422" s="168">
        <f t="shared" si="1393"/>
        <v>271310.33852408634</v>
      </c>
      <c r="I6422" s="169">
        <f t="shared" si="1394"/>
        <v>772408.48885627696</v>
      </c>
      <c r="J6422" s="169">
        <f t="shared" si="1396"/>
        <v>711874.72639193607</v>
      </c>
      <c r="K6422" s="95"/>
      <c r="L6422" s="265">
        <f t="shared" si="1395"/>
        <v>296079.35771016032</v>
      </c>
      <c r="M6422" s="265">
        <f>$G6422*NonHospFrac+theModel!$H6422*NonHospFrac</f>
        <v>476329.13114611653</v>
      </c>
      <c r="N6422" s="266">
        <f t="shared" si="1397"/>
        <v>772408.48885627685</v>
      </c>
      <c r="O6422" s="159"/>
      <c r="P6422" s="265">
        <f t="shared" si="1398"/>
        <v>272875.57659071841</v>
      </c>
      <c r="Q6422" s="265">
        <f t="shared" si="1399"/>
        <v>476327.57650444173</v>
      </c>
      <c r="R6422" s="266">
        <f t="shared" si="1400"/>
        <v>749203.15309516015</v>
      </c>
    </row>
    <row r="6423" spans="1:18" x14ac:dyDescent="0.3">
      <c r="A6423" s="82">
        <v>6392</v>
      </c>
      <c r="B6423" s="94">
        <f t="shared" si="1389"/>
        <v>2.0426648792347104E-53</v>
      </c>
      <c r="C6423" s="179">
        <f t="shared" si="1390"/>
        <v>2.0380569790615153E-53</v>
      </c>
      <c r="D6423" s="166">
        <f t="shared" si="1391"/>
        <v>2.2558277767625785E-3</v>
      </c>
      <c r="E6423" s="167">
        <f t="shared" si="1401"/>
        <v>24.291375447755232</v>
      </c>
      <c r="F6423" s="168">
        <f t="shared" si="1402"/>
        <v>14.421506976843215</v>
      </c>
      <c r="G6423" s="168">
        <f t="shared" si="1392"/>
        <v>501176.54491140408</v>
      </c>
      <c r="H6423" s="168">
        <f t="shared" si="1393"/>
        <v>271310.33852408634</v>
      </c>
      <c r="I6423" s="169">
        <f t="shared" si="1394"/>
        <v>772486.88343549042</v>
      </c>
      <c r="J6423" s="169">
        <f t="shared" si="1396"/>
        <v>711935.1390690126</v>
      </c>
      <c r="K6423" s="95"/>
      <c r="L6423" s="265">
        <f t="shared" si="1395"/>
        <v>296109.40789344592</v>
      </c>
      <c r="M6423" s="265">
        <f>$G6423*NonHospFrac+theModel!$H6423*NonHospFrac</f>
        <v>476377.47554204444</v>
      </c>
      <c r="N6423" s="266">
        <f t="shared" si="1397"/>
        <v>772486.88343549031</v>
      </c>
      <c r="O6423" s="159"/>
      <c r="P6423" s="265">
        <f t="shared" si="1398"/>
        <v>272898.73395742843</v>
      </c>
      <c r="Q6423" s="265">
        <f t="shared" si="1399"/>
        <v>476375.92090036965</v>
      </c>
      <c r="R6423" s="266">
        <f t="shared" si="1400"/>
        <v>749274.65485779801</v>
      </c>
    </row>
    <row r="6424" spans="1:18" x14ac:dyDescent="0.3">
      <c r="A6424" s="82">
        <v>6393</v>
      </c>
      <c r="B6424" s="94">
        <f t="shared" si="1389"/>
        <v>2.0045069611674212E-53</v>
      </c>
      <c r="C6424" s="179">
        <f t="shared" si="1390"/>
        <v>1.9999851386857059E-53</v>
      </c>
      <c r="D6424" s="166">
        <f t="shared" si="1391"/>
        <v>2.2558277767625785E-3</v>
      </c>
      <c r="E6424" s="167">
        <f t="shared" si="1401"/>
        <v>24.291375447755232</v>
      </c>
      <c r="F6424" s="168">
        <f t="shared" si="1402"/>
        <v>14.423762804619978</v>
      </c>
      <c r="G6424" s="168">
        <f t="shared" si="1392"/>
        <v>501254.93949061749</v>
      </c>
      <c r="H6424" s="168">
        <f t="shared" si="1393"/>
        <v>271310.33852408634</v>
      </c>
      <c r="I6424" s="169">
        <f t="shared" si="1394"/>
        <v>772565.27801470389</v>
      </c>
      <c r="J6424" s="169">
        <f t="shared" si="1396"/>
        <v>711995.54928354942</v>
      </c>
      <c r="K6424" s="95"/>
      <c r="L6424" s="265">
        <f t="shared" si="1395"/>
        <v>296139.45807673153</v>
      </c>
      <c r="M6424" s="265">
        <f>$G6424*NonHospFrac+theModel!$H6424*NonHospFrac</f>
        <v>476425.81993797229</v>
      </c>
      <c r="N6424" s="266">
        <f t="shared" si="1397"/>
        <v>772565.27801470389</v>
      </c>
      <c r="O6424" s="159"/>
      <c r="P6424" s="265">
        <f t="shared" si="1398"/>
        <v>272921.8903801986</v>
      </c>
      <c r="Q6424" s="265">
        <f t="shared" si="1399"/>
        <v>476424.2652962975</v>
      </c>
      <c r="R6424" s="266">
        <f t="shared" si="1400"/>
        <v>749346.1556764961</v>
      </c>
    </row>
    <row r="6425" spans="1:18" x14ac:dyDescent="0.3">
      <c r="A6425" s="82">
        <v>6394</v>
      </c>
      <c r="B6425" s="94">
        <f t="shared" si="1389"/>
        <v>1.9670618505342005E-53</v>
      </c>
      <c r="C6425" s="179">
        <f t="shared" si="1390"/>
        <v>1.9626244977731555E-53</v>
      </c>
      <c r="D6425" s="166">
        <f t="shared" si="1391"/>
        <v>2.2558277767625785E-3</v>
      </c>
      <c r="E6425" s="167">
        <f t="shared" si="1401"/>
        <v>24.291375447755232</v>
      </c>
      <c r="F6425" s="168">
        <f t="shared" si="1402"/>
        <v>14.42601863239674</v>
      </c>
      <c r="G6425" s="168">
        <f t="shared" si="1392"/>
        <v>501333.33406983083</v>
      </c>
      <c r="H6425" s="168">
        <f t="shared" si="1393"/>
        <v>271310.33852408634</v>
      </c>
      <c r="I6425" s="169">
        <f t="shared" si="1394"/>
        <v>772643.67259391723</v>
      </c>
      <c r="J6425" s="169">
        <f t="shared" si="1396"/>
        <v>712055.95703564689</v>
      </c>
      <c r="K6425" s="95"/>
      <c r="L6425" s="265">
        <f t="shared" si="1395"/>
        <v>296169.50826001709</v>
      </c>
      <c r="M6425" s="265">
        <f>$G6425*NonHospFrac+theModel!$H6425*NonHospFrac</f>
        <v>476474.16433390009</v>
      </c>
      <c r="N6425" s="266">
        <f t="shared" si="1397"/>
        <v>772643.67259391723</v>
      </c>
      <c r="O6425" s="159"/>
      <c r="P6425" s="265">
        <f t="shared" si="1398"/>
        <v>272945.04585906735</v>
      </c>
      <c r="Q6425" s="265">
        <f t="shared" si="1399"/>
        <v>476472.60969222529</v>
      </c>
      <c r="R6425" s="266">
        <f t="shared" si="1400"/>
        <v>749417.6555512927</v>
      </c>
    </row>
    <row r="6426" spans="1:18" x14ac:dyDescent="0.3">
      <c r="A6426" s="82">
        <v>6395</v>
      </c>
      <c r="B6426" s="94">
        <f t="shared" si="1389"/>
        <v>1.9303162317648412E-53</v>
      </c>
      <c r="C6426" s="179">
        <f t="shared" si="1390"/>
        <v>1.9259617707912904E-53</v>
      </c>
      <c r="D6426" s="166">
        <f t="shared" si="1391"/>
        <v>2.2558277767625785E-3</v>
      </c>
      <c r="E6426" s="167">
        <f t="shared" si="1401"/>
        <v>24.291375447755232</v>
      </c>
      <c r="F6426" s="168">
        <f t="shared" si="1402"/>
        <v>14.428274460173503</v>
      </c>
      <c r="G6426" s="168">
        <f t="shared" si="1392"/>
        <v>501411.72864904429</v>
      </c>
      <c r="H6426" s="168">
        <f t="shared" si="1393"/>
        <v>271310.33852408634</v>
      </c>
      <c r="I6426" s="169">
        <f t="shared" si="1394"/>
        <v>772722.06717313058</v>
      </c>
      <c r="J6426" s="169">
        <f t="shared" si="1396"/>
        <v>712116.36232540547</v>
      </c>
      <c r="K6426" s="95"/>
      <c r="L6426" s="265">
        <f t="shared" si="1395"/>
        <v>296199.55844330264</v>
      </c>
      <c r="M6426" s="265">
        <f>$G6426*NonHospFrac+theModel!$H6426*NonHospFrac</f>
        <v>476522.50872982794</v>
      </c>
      <c r="N6426" s="266">
        <f t="shared" si="1397"/>
        <v>772722.06717313058</v>
      </c>
      <c r="O6426" s="159"/>
      <c r="P6426" s="265">
        <f t="shared" si="1398"/>
        <v>272968.20039407315</v>
      </c>
      <c r="Q6426" s="265">
        <f t="shared" si="1399"/>
        <v>476520.95408815314</v>
      </c>
      <c r="R6426" s="266">
        <f t="shared" si="1400"/>
        <v>749489.15448222635</v>
      </c>
    </row>
    <row r="6427" spans="1:18" x14ac:dyDescent="0.3">
      <c r="A6427" s="82">
        <v>6396</v>
      </c>
      <c r="B6427" s="94">
        <f t="shared" si="1389"/>
        <v>1.894257038029992E-53</v>
      </c>
      <c r="C6427" s="179">
        <f t="shared" si="1390"/>
        <v>1.8899839203872758E-53</v>
      </c>
      <c r="D6427" s="166">
        <f t="shared" si="1391"/>
        <v>2.2558277767625785E-3</v>
      </c>
      <c r="E6427" s="167">
        <f t="shared" si="1401"/>
        <v>24.291375447755232</v>
      </c>
      <c r="F6427" s="168">
        <f t="shared" si="1402"/>
        <v>14.430530287950265</v>
      </c>
      <c r="G6427" s="168">
        <f t="shared" si="1392"/>
        <v>501490.12322825775</v>
      </c>
      <c r="H6427" s="168">
        <f t="shared" si="1393"/>
        <v>271310.33852408634</v>
      </c>
      <c r="I6427" s="169">
        <f t="shared" si="1394"/>
        <v>772800.46175234416</v>
      </c>
      <c r="J6427" s="169">
        <f t="shared" si="1396"/>
        <v>712176.76515292574</v>
      </c>
      <c r="K6427" s="95"/>
      <c r="L6427" s="265">
        <f t="shared" si="1395"/>
        <v>296229.60862658825</v>
      </c>
      <c r="M6427" s="265">
        <f>$G6427*NonHospFrac+theModel!$H6427*NonHospFrac</f>
        <v>476570.85312575579</v>
      </c>
      <c r="N6427" s="266">
        <f t="shared" si="1397"/>
        <v>772800.46175234404</v>
      </c>
      <c r="O6427" s="159"/>
      <c r="P6427" s="265">
        <f t="shared" si="1398"/>
        <v>272991.35398525459</v>
      </c>
      <c r="Q6427" s="265">
        <f t="shared" si="1399"/>
        <v>476569.29848408099</v>
      </c>
      <c r="R6427" s="266">
        <f t="shared" si="1400"/>
        <v>749560.65246933559</v>
      </c>
    </row>
    <row r="6428" spans="1:18" x14ac:dyDescent="0.3">
      <c r="A6428" s="82">
        <v>6397</v>
      </c>
      <c r="B6428" s="94">
        <f t="shared" si="1389"/>
        <v>1.8588714465948657E-53</v>
      </c>
      <c r="C6428" s="179">
        <f t="shared" si="1390"/>
        <v>1.8546781527522061E-53</v>
      </c>
      <c r="D6428" s="166">
        <f t="shared" si="1391"/>
        <v>2.2558277767625785E-3</v>
      </c>
      <c r="E6428" s="167">
        <f t="shared" si="1401"/>
        <v>24.291375447755232</v>
      </c>
      <c r="F6428" s="168">
        <f t="shared" si="1402"/>
        <v>14.432786115727028</v>
      </c>
      <c r="G6428" s="168">
        <f t="shared" si="1392"/>
        <v>501568.51780747122</v>
      </c>
      <c r="H6428" s="168">
        <f t="shared" si="1393"/>
        <v>271310.33852408634</v>
      </c>
      <c r="I6428" s="169">
        <f t="shared" si="1394"/>
        <v>772878.8563315575</v>
      </c>
      <c r="J6428" s="169">
        <f t="shared" si="1396"/>
        <v>712237.16551830759</v>
      </c>
      <c r="K6428" s="95"/>
      <c r="L6428" s="265">
        <f t="shared" si="1395"/>
        <v>296259.65880987386</v>
      </c>
      <c r="M6428" s="265">
        <f>$G6428*NonHospFrac+theModel!$H6428*NonHospFrac</f>
        <v>476619.19752168364</v>
      </c>
      <c r="N6428" s="266">
        <f t="shared" si="1397"/>
        <v>772878.8563315575</v>
      </c>
      <c r="O6428" s="159"/>
      <c r="P6428" s="265">
        <f t="shared" si="1398"/>
        <v>273014.5066326501</v>
      </c>
      <c r="Q6428" s="265">
        <f t="shared" si="1399"/>
        <v>476617.64288000885</v>
      </c>
      <c r="R6428" s="266">
        <f t="shared" si="1400"/>
        <v>749632.14951265894</v>
      </c>
    </row>
    <row r="6429" spans="1:18" x14ac:dyDescent="0.3">
      <c r="A6429" s="82">
        <v>6398</v>
      </c>
      <c r="B6429" s="94">
        <f t="shared" si="1389"/>
        <v>1.8241468742590367E-53</v>
      </c>
      <c r="C6429" s="179">
        <f t="shared" si="1390"/>
        <v>1.8200319130711886E-53</v>
      </c>
      <c r="D6429" s="166">
        <f t="shared" si="1391"/>
        <v>2.2558277767625785E-3</v>
      </c>
      <c r="E6429" s="167">
        <f t="shared" si="1401"/>
        <v>24.291375447755232</v>
      </c>
      <c r="F6429" s="168">
        <f t="shared" si="1402"/>
        <v>14.435041943503791</v>
      </c>
      <c r="G6429" s="168">
        <f t="shared" si="1392"/>
        <v>501646.9123866845</v>
      </c>
      <c r="H6429" s="168">
        <f t="shared" si="1393"/>
        <v>271310.33852408634</v>
      </c>
      <c r="I6429" s="169">
        <f t="shared" si="1394"/>
        <v>772957.25091077085</v>
      </c>
      <c r="J6429" s="169">
        <f t="shared" si="1396"/>
        <v>712297.56342165172</v>
      </c>
      <c r="K6429" s="95"/>
      <c r="L6429" s="265">
        <f t="shared" si="1395"/>
        <v>296289.70899315941</v>
      </c>
      <c r="M6429" s="265">
        <f>$G6429*NonHospFrac+theModel!$H6429*NonHospFrac</f>
        <v>476667.54191761144</v>
      </c>
      <c r="N6429" s="266">
        <f t="shared" si="1397"/>
        <v>772957.25091077085</v>
      </c>
      <c r="O6429" s="159"/>
      <c r="P6429" s="265">
        <f t="shared" si="1398"/>
        <v>273037.65833629802</v>
      </c>
      <c r="Q6429" s="265">
        <f t="shared" si="1399"/>
        <v>476665.98727593664</v>
      </c>
      <c r="R6429" s="266">
        <f t="shared" si="1400"/>
        <v>749703.64561223472</v>
      </c>
    </row>
    <row r="6430" spans="1:18" x14ac:dyDescent="0.3">
      <c r="A6430" s="82">
        <v>6399</v>
      </c>
      <c r="B6430" s="94">
        <f t="shared" si="1389"/>
        <v>1.7900709728822504E-53</v>
      </c>
      <c r="C6430" s="179">
        <f t="shared" si="1390"/>
        <v>1.7860328810592463E-53</v>
      </c>
      <c r="D6430" s="166">
        <f t="shared" si="1391"/>
        <v>2.2558277767625785E-3</v>
      </c>
      <c r="E6430" s="167">
        <f t="shared" si="1401"/>
        <v>24.291375447755232</v>
      </c>
      <c r="F6430" s="168">
        <f t="shared" si="1402"/>
        <v>14.437297771280553</v>
      </c>
      <c r="G6430" s="168">
        <f t="shared" si="1392"/>
        <v>501725.30696589797</v>
      </c>
      <c r="H6430" s="168">
        <f t="shared" si="1393"/>
        <v>271310.33852408634</v>
      </c>
      <c r="I6430" s="169">
        <f t="shared" si="1394"/>
        <v>773035.64548998431</v>
      </c>
      <c r="J6430" s="169">
        <f t="shared" si="1396"/>
        <v>712357.95886305848</v>
      </c>
      <c r="K6430" s="95"/>
      <c r="L6430" s="265">
        <f t="shared" si="1395"/>
        <v>296319.75917644496</v>
      </c>
      <c r="M6430" s="265">
        <f>$G6430*NonHospFrac+theModel!$H6430*NonHospFrac</f>
        <v>476715.88631353929</v>
      </c>
      <c r="N6430" s="266">
        <f t="shared" si="1397"/>
        <v>773035.64548998419</v>
      </c>
      <c r="O6430" s="159"/>
      <c r="P6430" s="265">
        <f t="shared" si="1398"/>
        <v>273060.80909623695</v>
      </c>
      <c r="Q6430" s="265">
        <f t="shared" si="1399"/>
        <v>476714.33167186449</v>
      </c>
      <c r="R6430" s="266">
        <f t="shared" si="1400"/>
        <v>749775.14076810144</v>
      </c>
    </row>
    <row r="6431" spans="1:18" x14ac:dyDescent="0.3">
      <c r="A6431" s="82">
        <v>6400</v>
      </c>
      <c r="B6431" s="94">
        <f t="shared" ref="B6431:B6494" si="1403">Constant*EXP(PowerTerm*(A6431)/7)</f>
        <v>1.7566316249929796E-53</v>
      </c>
      <c r="C6431" s="179">
        <f t="shared" ref="C6431:C6494" si="1404">(1-theFloor)*B6431</f>
        <v>1.7526689665797808E-53</v>
      </c>
      <c r="D6431" s="166">
        <f t="shared" ref="D6431:D6494" si="1405">theFloor</f>
        <v>2.2558277767625785E-3</v>
      </c>
      <c r="E6431" s="167">
        <f t="shared" si="1401"/>
        <v>24.291375447755232</v>
      </c>
      <c r="F6431" s="168">
        <f t="shared" si="1402"/>
        <v>14.439553599057316</v>
      </c>
      <c r="G6431" s="168">
        <f t="shared" ref="G6431:G6494" si="1406">$B$22*F6431*totInfected/365.25</f>
        <v>501803.70154511143</v>
      </c>
      <c r="H6431" s="168">
        <f t="shared" ref="H6431:H6494" si="1407">lostQALYs_Injured*E6431*totInfected/365.25</f>
        <v>271310.33852408634</v>
      </c>
      <c r="I6431" s="169">
        <f t="shared" ref="I6431:I6494" si="1408">H6431+G6431</f>
        <v>773114.04006919777</v>
      </c>
      <c r="J6431" s="169">
        <f t="shared" si="1396"/>
        <v>712418.35184262809</v>
      </c>
      <c r="K6431" s="95"/>
      <c r="L6431" s="265">
        <f t="shared" ref="L6431:L6494" si="1409">$G6431*HospFrac+$H6431*HospFrac</f>
        <v>296349.80935973057</v>
      </c>
      <c r="M6431" s="265">
        <f>$G6431*NonHospFrac+theModel!$H6431*NonHospFrac</f>
        <v>476764.23070946714</v>
      </c>
      <c r="N6431" s="266">
        <f t="shared" si="1397"/>
        <v>773114.04006919777</v>
      </c>
      <c r="O6431" s="159"/>
      <c r="P6431" s="265">
        <f t="shared" si="1398"/>
        <v>273083.95891250536</v>
      </c>
      <c r="Q6431" s="265">
        <f t="shared" si="1399"/>
        <v>476762.67606779234</v>
      </c>
      <c r="R6431" s="266">
        <f t="shared" si="1400"/>
        <v>749846.63498029765</v>
      </c>
    </row>
    <row r="6432" spans="1:18" x14ac:dyDescent="0.3">
      <c r="A6432" s="82">
        <v>6401</v>
      </c>
      <c r="B6432" s="94">
        <f t="shared" si="1403"/>
        <v>1.7238169394798308E-53</v>
      </c>
      <c r="C6432" s="179">
        <f t="shared" si="1404"/>
        <v>1.7199283053456983E-53</v>
      </c>
      <c r="D6432" s="166">
        <f t="shared" si="1405"/>
        <v>2.2558277767625785E-3</v>
      </c>
      <c r="E6432" s="167">
        <f t="shared" si="1401"/>
        <v>24.291375447755232</v>
      </c>
      <c r="F6432" s="168">
        <f t="shared" si="1402"/>
        <v>14.441809426834078</v>
      </c>
      <c r="G6432" s="168">
        <f t="shared" si="1406"/>
        <v>501882.09612432489</v>
      </c>
      <c r="H6432" s="168">
        <f t="shared" si="1407"/>
        <v>271310.33852408634</v>
      </c>
      <c r="I6432" s="169">
        <f t="shared" si="1408"/>
        <v>773192.43464841123</v>
      </c>
      <c r="J6432" s="169">
        <f t="shared" ref="J6432:J6495" si="1410">J6431+(I6432-I6431)/(1+discountDaily)^A6432</f>
        <v>712478.74236046104</v>
      </c>
      <c r="K6432" s="95"/>
      <c r="L6432" s="265">
        <f t="shared" si="1409"/>
        <v>296379.85954301618</v>
      </c>
      <c r="M6432" s="265">
        <f>$G6432*NonHospFrac+theModel!$H6432*NonHospFrac</f>
        <v>476812.57510539505</v>
      </c>
      <c r="N6432" s="266">
        <f t="shared" ref="N6432:N6495" si="1411">L6432+M6432</f>
        <v>773192.43464841123</v>
      </c>
      <c r="O6432" s="159"/>
      <c r="P6432" s="265">
        <f t="shared" ref="P6432:P6495" si="1412">P6431+(L6432-L6431)/(1+discountDaily)^A6432</f>
        <v>273107.10778514168</v>
      </c>
      <c r="Q6432" s="265">
        <f t="shared" ref="Q6432:Q6495" si="1413">Q6431+(M6432-M6431)/(1+discountDaily)^B6432</f>
        <v>476811.02046372026</v>
      </c>
      <c r="R6432" s="266">
        <f t="shared" ref="R6432:R6495" si="1414">P6432+Q6432</f>
        <v>749918.12824886199</v>
      </c>
    </row>
    <row r="6433" spans="1:18" x14ac:dyDescent="0.3">
      <c r="A6433" s="82">
        <v>6402</v>
      </c>
      <c r="B6433" s="94">
        <f t="shared" si="1403"/>
        <v>1.6916152473626345E-53</v>
      </c>
      <c r="C6433" s="179">
        <f t="shared" si="1404"/>
        <v>1.6877992547000388E-53</v>
      </c>
      <c r="D6433" s="166">
        <f t="shared" si="1405"/>
        <v>2.2558277767625785E-3</v>
      </c>
      <c r="E6433" s="167">
        <f t="shared" ref="E6433:E6496" si="1415">C6433+E6432</f>
        <v>24.291375447755232</v>
      </c>
      <c r="F6433" s="168">
        <f t="shared" ref="F6433:F6496" si="1416">D6433+F6432</f>
        <v>14.444065254610841</v>
      </c>
      <c r="G6433" s="168">
        <f t="shared" si="1406"/>
        <v>501960.49070353823</v>
      </c>
      <c r="H6433" s="168">
        <f t="shared" si="1407"/>
        <v>271310.33852408634</v>
      </c>
      <c r="I6433" s="169">
        <f t="shared" si="1408"/>
        <v>773270.82922762458</v>
      </c>
      <c r="J6433" s="169">
        <f t="shared" si="1410"/>
        <v>712539.13041665743</v>
      </c>
      <c r="K6433" s="95"/>
      <c r="L6433" s="265">
        <f t="shared" si="1409"/>
        <v>296409.90972630173</v>
      </c>
      <c r="M6433" s="265">
        <f>$G6433*NonHospFrac+theModel!$H6433*NonHospFrac</f>
        <v>476860.91950132285</v>
      </c>
      <c r="N6433" s="266">
        <f t="shared" si="1411"/>
        <v>773270.82922762458</v>
      </c>
      <c r="O6433" s="159"/>
      <c r="P6433" s="265">
        <f t="shared" si="1412"/>
        <v>273130.25571418437</v>
      </c>
      <c r="Q6433" s="265">
        <f t="shared" si="1413"/>
        <v>476859.36485964805</v>
      </c>
      <c r="R6433" s="266">
        <f t="shared" si="1414"/>
        <v>749989.62057383242</v>
      </c>
    </row>
    <row r="6434" spans="1:18" x14ac:dyDescent="0.3">
      <c r="A6434" s="82">
        <v>6403</v>
      </c>
      <c r="B6434" s="94">
        <f t="shared" si="1403"/>
        <v>1.6600150976433246E-53</v>
      </c>
      <c r="C6434" s="179">
        <f t="shared" si="1404"/>
        <v>1.6562703894762155E-53</v>
      </c>
      <c r="D6434" s="166">
        <f t="shared" si="1405"/>
        <v>2.2558277767625785E-3</v>
      </c>
      <c r="E6434" s="167">
        <f t="shared" si="1415"/>
        <v>24.291375447755232</v>
      </c>
      <c r="F6434" s="168">
        <f t="shared" si="1416"/>
        <v>14.446321082387604</v>
      </c>
      <c r="G6434" s="168">
        <f t="shared" si="1406"/>
        <v>502038.88528275164</v>
      </c>
      <c r="H6434" s="168">
        <f t="shared" si="1407"/>
        <v>271310.33852408634</v>
      </c>
      <c r="I6434" s="169">
        <f t="shared" si="1408"/>
        <v>773349.22380683804</v>
      </c>
      <c r="J6434" s="169">
        <f t="shared" si="1410"/>
        <v>712599.51601131784</v>
      </c>
      <c r="K6434" s="95"/>
      <c r="L6434" s="265">
        <f t="shared" si="1409"/>
        <v>296439.95990958728</v>
      </c>
      <c r="M6434" s="265">
        <f>$G6434*NonHospFrac+theModel!$H6434*NonHospFrac</f>
        <v>476909.26389725064</v>
      </c>
      <c r="N6434" s="266">
        <f t="shared" si="1411"/>
        <v>773349.22380683792</v>
      </c>
      <c r="O6434" s="159"/>
      <c r="P6434" s="265">
        <f t="shared" si="1412"/>
        <v>273153.40269967186</v>
      </c>
      <c r="Q6434" s="265">
        <f t="shared" si="1413"/>
        <v>476907.70925557584</v>
      </c>
      <c r="R6434" s="266">
        <f t="shared" si="1414"/>
        <v>750061.1119552477</v>
      </c>
    </row>
    <row r="6435" spans="1:18" x14ac:dyDescent="0.3">
      <c r="A6435" s="82">
        <v>6404</v>
      </c>
      <c r="B6435" s="94">
        <f t="shared" si="1403"/>
        <v>1.6290052532335475E-53</v>
      </c>
      <c r="C6435" s="179">
        <f t="shared" si="1404"/>
        <v>1.6253304979348111E-53</v>
      </c>
      <c r="D6435" s="166">
        <f t="shared" si="1405"/>
        <v>2.2558277767625785E-3</v>
      </c>
      <c r="E6435" s="167">
        <f t="shared" si="1415"/>
        <v>24.291375447755232</v>
      </c>
      <c r="F6435" s="168">
        <f t="shared" si="1416"/>
        <v>14.448576910164366</v>
      </c>
      <c r="G6435" s="168">
        <f t="shared" si="1406"/>
        <v>502117.27986196516</v>
      </c>
      <c r="H6435" s="168">
        <f t="shared" si="1407"/>
        <v>271310.33852408634</v>
      </c>
      <c r="I6435" s="169">
        <f t="shared" si="1408"/>
        <v>773427.6183860515</v>
      </c>
      <c r="J6435" s="169">
        <f t="shared" si="1410"/>
        <v>712659.89914454264</v>
      </c>
      <c r="K6435" s="95"/>
      <c r="L6435" s="265">
        <f t="shared" si="1409"/>
        <v>296470.01009287289</v>
      </c>
      <c r="M6435" s="265">
        <f>$G6435*NonHospFrac+theModel!$H6435*NonHospFrac</f>
        <v>476957.60829317855</v>
      </c>
      <c r="N6435" s="266">
        <f t="shared" si="1411"/>
        <v>773427.61838605138</v>
      </c>
      <c r="O6435" s="159"/>
      <c r="P6435" s="265">
        <f t="shared" si="1412"/>
        <v>273176.54874164273</v>
      </c>
      <c r="Q6435" s="265">
        <f t="shared" si="1413"/>
        <v>476956.05365150375</v>
      </c>
      <c r="R6435" s="266">
        <f t="shared" si="1414"/>
        <v>750132.60239314649</v>
      </c>
    </row>
    <row r="6436" spans="1:18" x14ac:dyDescent="0.3">
      <c r="A6436" s="82">
        <v>6405</v>
      </c>
      <c r="B6436" s="94">
        <f t="shared" si="1403"/>
        <v>1.5985746869591073E-53</v>
      </c>
      <c r="C6436" s="179">
        <f t="shared" si="1404"/>
        <v>1.5949685777770354E-53</v>
      </c>
      <c r="D6436" s="166">
        <f t="shared" si="1405"/>
        <v>2.2558277767625785E-3</v>
      </c>
      <c r="E6436" s="167">
        <f t="shared" si="1415"/>
        <v>24.291375447755232</v>
      </c>
      <c r="F6436" s="168">
        <f t="shared" si="1416"/>
        <v>14.450832737941129</v>
      </c>
      <c r="G6436" s="168">
        <f t="shared" si="1406"/>
        <v>502195.67444117856</v>
      </c>
      <c r="H6436" s="168">
        <f t="shared" si="1407"/>
        <v>271310.33852408634</v>
      </c>
      <c r="I6436" s="169">
        <f t="shared" si="1408"/>
        <v>773506.01296526496</v>
      </c>
      <c r="J6436" s="169">
        <f t="shared" si="1410"/>
        <v>712720.27981643204</v>
      </c>
      <c r="K6436" s="95"/>
      <c r="L6436" s="265">
        <f t="shared" si="1409"/>
        <v>296500.0602761585</v>
      </c>
      <c r="M6436" s="265">
        <f>$G6436*NonHospFrac+theModel!$H6436*NonHospFrac</f>
        <v>477005.9526891064</v>
      </c>
      <c r="N6436" s="266">
        <f t="shared" si="1411"/>
        <v>773506.01296526496</v>
      </c>
      <c r="O6436" s="159"/>
      <c r="P6436" s="265">
        <f t="shared" si="1412"/>
        <v>273199.69384013535</v>
      </c>
      <c r="Q6436" s="265">
        <f t="shared" si="1413"/>
        <v>477004.3980474316</v>
      </c>
      <c r="R6436" s="266">
        <f t="shared" si="1414"/>
        <v>750204.09188756696</v>
      </c>
    </row>
    <row r="6437" spans="1:18" x14ac:dyDescent="0.3">
      <c r="A6437" s="82">
        <v>6406</v>
      </c>
      <c r="B6437" s="94">
        <f t="shared" si="1403"/>
        <v>1.5687125776383255E-53</v>
      </c>
      <c r="C6437" s="179">
        <f t="shared" si="1404"/>
        <v>1.5651738322319322E-53</v>
      </c>
      <c r="D6437" s="166">
        <f t="shared" si="1405"/>
        <v>2.2558277767625785E-3</v>
      </c>
      <c r="E6437" s="167">
        <f t="shared" si="1415"/>
        <v>24.291375447755232</v>
      </c>
      <c r="F6437" s="168">
        <f t="shared" si="1416"/>
        <v>14.453088565717891</v>
      </c>
      <c r="G6437" s="168">
        <f t="shared" si="1406"/>
        <v>502274.06902039197</v>
      </c>
      <c r="H6437" s="168">
        <f t="shared" si="1407"/>
        <v>271310.33852408634</v>
      </c>
      <c r="I6437" s="169">
        <f t="shared" si="1408"/>
        <v>773584.40754447831</v>
      </c>
      <c r="J6437" s="169">
        <f t="shared" si="1410"/>
        <v>712780.65802708629</v>
      </c>
      <c r="K6437" s="95"/>
      <c r="L6437" s="265">
        <f t="shared" si="1409"/>
        <v>296530.11045944405</v>
      </c>
      <c r="M6437" s="265">
        <f>$G6437*NonHospFrac+theModel!$H6437*NonHospFrac</f>
        <v>477054.2970850342</v>
      </c>
      <c r="N6437" s="266">
        <f t="shared" si="1411"/>
        <v>773584.40754447831</v>
      </c>
      <c r="O6437" s="159"/>
      <c r="P6437" s="265">
        <f t="shared" si="1412"/>
        <v>273222.83799518814</v>
      </c>
      <c r="Q6437" s="265">
        <f t="shared" si="1413"/>
        <v>477052.7424433594</v>
      </c>
      <c r="R6437" s="266">
        <f t="shared" si="1414"/>
        <v>750275.58043854753</v>
      </c>
    </row>
    <row r="6438" spans="1:18" x14ac:dyDescent="0.3">
      <c r="A6438" s="82">
        <v>6407</v>
      </c>
      <c r="B6438" s="94">
        <f t="shared" si="1403"/>
        <v>1.5394083062342584E-53</v>
      </c>
      <c r="C6438" s="179">
        <f t="shared" si="1404"/>
        <v>1.5359356662172761E-53</v>
      </c>
      <c r="D6438" s="166">
        <f t="shared" si="1405"/>
        <v>2.2558277767625785E-3</v>
      </c>
      <c r="E6438" s="167">
        <f t="shared" si="1415"/>
        <v>24.291375447755232</v>
      </c>
      <c r="F6438" s="168">
        <f t="shared" si="1416"/>
        <v>14.455344393494654</v>
      </c>
      <c r="G6438" s="168">
        <f t="shared" si="1406"/>
        <v>502352.46359960531</v>
      </c>
      <c r="H6438" s="168">
        <f t="shared" si="1407"/>
        <v>271310.33852408634</v>
      </c>
      <c r="I6438" s="169">
        <f t="shared" si="1408"/>
        <v>773662.80212369165</v>
      </c>
      <c r="J6438" s="169">
        <f t="shared" si="1410"/>
        <v>712841.03377660573</v>
      </c>
      <c r="K6438" s="95"/>
      <c r="L6438" s="265">
        <f t="shared" si="1409"/>
        <v>296560.16064272961</v>
      </c>
      <c r="M6438" s="265">
        <f>$G6438*NonHospFrac+theModel!$H6438*NonHospFrac</f>
        <v>477102.64148096199</v>
      </c>
      <c r="N6438" s="266">
        <f t="shared" si="1411"/>
        <v>773662.80212369165</v>
      </c>
      <c r="O6438" s="159"/>
      <c r="P6438" s="265">
        <f t="shared" si="1412"/>
        <v>273245.98120683961</v>
      </c>
      <c r="Q6438" s="265">
        <f t="shared" si="1413"/>
        <v>477101.08683928719</v>
      </c>
      <c r="R6438" s="266">
        <f t="shared" si="1414"/>
        <v>750347.06804612675</v>
      </c>
    </row>
    <row r="6439" spans="1:18" x14ac:dyDescent="0.3">
      <c r="A6439" s="82">
        <v>6408</v>
      </c>
      <c r="B6439" s="94">
        <f t="shared" si="1403"/>
        <v>1.510651452078427E-53</v>
      </c>
      <c r="C6439" s="179">
        <f t="shared" si="1404"/>
        <v>1.5072436825718218E-53</v>
      </c>
      <c r="D6439" s="166">
        <f t="shared" si="1405"/>
        <v>2.2558277767625785E-3</v>
      </c>
      <c r="E6439" s="167">
        <f t="shared" si="1415"/>
        <v>24.291375447755232</v>
      </c>
      <c r="F6439" s="168">
        <f t="shared" si="1416"/>
        <v>14.457600221271417</v>
      </c>
      <c r="G6439" s="168">
        <f t="shared" si="1406"/>
        <v>502430.85817881883</v>
      </c>
      <c r="H6439" s="168">
        <f t="shared" si="1407"/>
        <v>271310.33852408634</v>
      </c>
      <c r="I6439" s="169">
        <f t="shared" si="1408"/>
        <v>773741.19670290523</v>
      </c>
      <c r="J6439" s="169">
        <f t="shared" si="1410"/>
        <v>712901.40706509096</v>
      </c>
      <c r="K6439" s="95"/>
      <c r="L6439" s="265">
        <f t="shared" si="1409"/>
        <v>296590.21082601522</v>
      </c>
      <c r="M6439" s="265">
        <f>$G6439*NonHospFrac+theModel!$H6439*NonHospFrac</f>
        <v>477150.9858768899</v>
      </c>
      <c r="N6439" s="266">
        <f t="shared" si="1411"/>
        <v>773741.19670290512</v>
      </c>
      <c r="O6439" s="159"/>
      <c r="P6439" s="265">
        <f t="shared" si="1412"/>
        <v>273269.12347512826</v>
      </c>
      <c r="Q6439" s="265">
        <f t="shared" si="1413"/>
        <v>477149.4312352151</v>
      </c>
      <c r="R6439" s="266">
        <f t="shared" si="1414"/>
        <v>750418.55471034336</v>
      </c>
    </row>
    <row r="6440" spans="1:18" x14ac:dyDescent="0.3">
      <c r="A6440" s="82">
        <v>6409</v>
      </c>
      <c r="B6440" s="94">
        <f t="shared" si="1403"/>
        <v>1.482431789165225E-53</v>
      </c>
      <c r="C6440" s="179">
        <f t="shared" si="1404"/>
        <v>1.4790876783580702E-53</v>
      </c>
      <c r="D6440" s="166">
        <f t="shared" si="1405"/>
        <v>2.2558277767625785E-3</v>
      </c>
      <c r="E6440" s="167">
        <f t="shared" si="1415"/>
        <v>24.291375447755232</v>
      </c>
      <c r="F6440" s="168">
        <f t="shared" si="1416"/>
        <v>14.459856049048179</v>
      </c>
      <c r="G6440" s="168">
        <f t="shared" si="1406"/>
        <v>502509.25275803223</v>
      </c>
      <c r="H6440" s="168">
        <f t="shared" si="1407"/>
        <v>271310.33852408634</v>
      </c>
      <c r="I6440" s="169">
        <f t="shared" si="1408"/>
        <v>773819.59128211858</v>
      </c>
      <c r="J6440" s="169">
        <f t="shared" si="1410"/>
        <v>712961.77789264196</v>
      </c>
      <c r="K6440" s="95"/>
      <c r="L6440" s="265">
        <f t="shared" si="1409"/>
        <v>296620.26100930083</v>
      </c>
      <c r="M6440" s="265">
        <f>$G6440*NonHospFrac+theModel!$H6440*NonHospFrac</f>
        <v>477199.33027281775</v>
      </c>
      <c r="N6440" s="266">
        <f t="shared" si="1411"/>
        <v>773819.59128211858</v>
      </c>
      <c r="O6440" s="159"/>
      <c r="P6440" s="265">
        <f t="shared" si="1412"/>
        <v>273292.2648000925</v>
      </c>
      <c r="Q6440" s="265">
        <f t="shared" si="1413"/>
        <v>477197.77563114295</v>
      </c>
      <c r="R6440" s="266">
        <f t="shared" si="1414"/>
        <v>750490.04043123545</v>
      </c>
    </row>
    <row r="6441" spans="1:18" x14ac:dyDescent="0.3">
      <c r="A6441" s="82">
        <v>6410</v>
      </c>
      <c r="B6441" s="94">
        <f t="shared" si="1403"/>
        <v>1.4547392825155269E-53</v>
      </c>
      <c r="C6441" s="179">
        <f t="shared" si="1404"/>
        <v>1.4514576412340806E-53</v>
      </c>
      <c r="D6441" s="166">
        <f t="shared" si="1405"/>
        <v>2.2558277767625785E-3</v>
      </c>
      <c r="E6441" s="167">
        <f t="shared" si="1415"/>
        <v>24.291375447755232</v>
      </c>
      <c r="F6441" s="168">
        <f t="shared" si="1416"/>
        <v>14.462111876824942</v>
      </c>
      <c r="G6441" s="168">
        <f t="shared" si="1406"/>
        <v>502587.64733724564</v>
      </c>
      <c r="H6441" s="168">
        <f t="shared" si="1407"/>
        <v>271310.33852408634</v>
      </c>
      <c r="I6441" s="169">
        <f t="shared" si="1408"/>
        <v>773897.98586133192</v>
      </c>
      <c r="J6441" s="169">
        <f t="shared" si="1410"/>
        <v>713022.1462593592</v>
      </c>
      <c r="K6441" s="95"/>
      <c r="L6441" s="265">
        <f t="shared" si="1409"/>
        <v>296650.31119258638</v>
      </c>
      <c r="M6441" s="265">
        <f>$G6441*NonHospFrac+theModel!$H6441*NonHospFrac</f>
        <v>477247.6746687456</v>
      </c>
      <c r="N6441" s="266">
        <f t="shared" si="1411"/>
        <v>773897.98586133192</v>
      </c>
      <c r="O6441" s="159"/>
      <c r="P6441" s="265">
        <f t="shared" si="1412"/>
        <v>273315.40518177074</v>
      </c>
      <c r="Q6441" s="265">
        <f t="shared" si="1413"/>
        <v>477246.12002707081</v>
      </c>
      <c r="R6441" s="266">
        <f t="shared" si="1414"/>
        <v>750561.52520884154</v>
      </c>
    </row>
    <row r="6442" spans="1:18" x14ac:dyDescent="0.3">
      <c r="A6442" s="82">
        <v>6411</v>
      </c>
      <c r="B6442" s="94">
        <f t="shared" si="1403"/>
        <v>1.4275640846082268E-53</v>
      </c>
      <c r="C6442" s="179">
        <f t="shared" si="1404"/>
        <v>1.4243437458930589E-53</v>
      </c>
      <c r="D6442" s="166">
        <f t="shared" si="1405"/>
        <v>2.2558277767625785E-3</v>
      </c>
      <c r="E6442" s="167">
        <f t="shared" si="1415"/>
        <v>24.291375447755232</v>
      </c>
      <c r="F6442" s="168">
        <f t="shared" si="1416"/>
        <v>14.464367704601704</v>
      </c>
      <c r="G6442" s="168">
        <f t="shared" si="1406"/>
        <v>502666.04191645898</v>
      </c>
      <c r="H6442" s="168">
        <f t="shared" si="1407"/>
        <v>271310.33852408634</v>
      </c>
      <c r="I6442" s="169">
        <f t="shared" si="1408"/>
        <v>773976.38044054527</v>
      </c>
      <c r="J6442" s="169">
        <f t="shared" si="1410"/>
        <v>713082.51216534292</v>
      </c>
      <c r="K6442" s="95"/>
      <c r="L6442" s="265">
        <f t="shared" si="1409"/>
        <v>296680.36137587193</v>
      </c>
      <c r="M6442" s="265">
        <f>$G6442*NonHospFrac+theModel!$H6442*NonHospFrac</f>
        <v>477296.0190646734</v>
      </c>
      <c r="N6442" s="266">
        <f t="shared" si="1411"/>
        <v>773976.38044054527</v>
      </c>
      <c r="O6442" s="159"/>
      <c r="P6442" s="265">
        <f t="shared" si="1412"/>
        <v>273338.54462020146</v>
      </c>
      <c r="Q6442" s="265">
        <f t="shared" si="1413"/>
        <v>477294.4644229986</v>
      </c>
      <c r="R6442" s="266">
        <f t="shared" si="1414"/>
        <v>750633.00904320006</v>
      </c>
    </row>
    <row r="6443" spans="1:18" x14ac:dyDescent="0.3">
      <c r="A6443" s="82">
        <v>6412</v>
      </c>
      <c r="B6443" s="94">
        <f t="shared" si="1403"/>
        <v>1.4008965318784346E-53</v>
      </c>
      <c r="C6443" s="179">
        <f t="shared" si="1404"/>
        <v>1.3977363505694529E-53</v>
      </c>
      <c r="D6443" s="166">
        <f t="shared" si="1405"/>
        <v>2.2558277767625785E-3</v>
      </c>
      <c r="E6443" s="167">
        <f t="shared" si="1415"/>
        <v>24.291375447755232</v>
      </c>
      <c r="F6443" s="168">
        <f t="shared" si="1416"/>
        <v>14.466623532378467</v>
      </c>
      <c r="G6443" s="168">
        <f t="shared" si="1406"/>
        <v>502744.4364956725</v>
      </c>
      <c r="H6443" s="168">
        <f t="shared" si="1407"/>
        <v>271310.33852408634</v>
      </c>
      <c r="I6443" s="169">
        <f t="shared" si="1408"/>
        <v>774054.77501975885</v>
      </c>
      <c r="J6443" s="169">
        <f t="shared" si="1410"/>
        <v>713142.87561069371</v>
      </c>
      <c r="K6443" s="95"/>
      <c r="L6443" s="265">
        <f t="shared" si="1409"/>
        <v>296710.41155915754</v>
      </c>
      <c r="M6443" s="265">
        <f>$G6443*NonHospFrac+theModel!$H6443*NonHospFrac</f>
        <v>477344.36346060131</v>
      </c>
      <c r="N6443" s="266">
        <f t="shared" si="1411"/>
        <v>774054.77501975885</v>
      </c>
      <c r="O6443" s="159"/>
      <c r="P6443" s="265">
        <f t="shared" si="1412"/>
        <v>273361.68311542313</v>
      </c>
      <c r="Q6443" s="265">
        <f t="shared" si="1413"/>
        <v>477342.80881892651</v>
      </c>
      <c r="R6443" s="266">
        <f t="shared" si="1414"/>
        <v>750704.49193434964</v>
      </c>
    </row>
    <row r="6444" spans="1:18" x14ac:dyDescent="0.3">
      <c r="A6444" s="82">
        <v>6413</v>
      </c>
      <c r="B6444" s="94">
        <f t="shared" si="1403"/>
        <v>1.3747271412810919E-53</v>
      </c>
      <c r="C6444" s="179">
        <f t="shared" si="1404"/>
        <v>1.3716259936103207E-53</v>
      </c>
      <c r="D6444" s="166">
        <f t="shared" si="1405"/>
        <v>2.2558277767625785E-3</v>
      </c>
      <c r="E6444" s="167">
        <f t="shared" si="1415"/>
        <v>24.291375447755232</v>
      </c>
      <c r="F6444" s="168">
        <f t="shared" si="1416"/>
        <v>14.468879360155229</v>
      </c>
      <c r="G6444" s="168">
        <f t="shared" si="1406"/>
        <v>502822.83107488591</v>
      </c>
      <c r="H6444" s="168">
        <f t="shared" si="1407"/>
        <v>271310.33852408634</v>
      </c>
      <c r="I6444" s="169">
        <f t="shared" si="1408"/>
        <v>774133.16959897219</v>
      </c>
      <c r="J6444" s="169">
        <f t="shared" si="1410"/>
        <v>713203.23659551144</v>
      </c>
      <c r="K6444" s="95"/>
      <c r="L6444" s="265">
        <f t="shared" si="1409"/>
        <v>296740.46174244315</v>
      </c>
      <c r="M6444" s="265">
        <f>$G6444*NonHospFrac+theModel!$H6444*NonHospFrac</f>
        <v>477392.7078565291</v>
      </c>
      <c r="N6444" s="266">
        <f t="shared" si="1411"/>
        <v>774133.16959897219</v>
      </c>
      <c r="O6444" s="159"/>
      <c r="P6444" s="265">
        <f t="shared" si="1412"/>
        <v>273384.82066747424</v>
      </c>
      <c r="Q6444" s="265">
        <f t="shared" si="1413"/>
        <v>477391.1532148543</v>
      </c>
      <c r="R6444" s="266">
        <f t="shared" si="1414"/>
        <v>750775.97388232849</v>
      </c>
    </row>
    <row r="6445" spans="1:18" x14ac:dyDescent="0.3">
      <c r="A6445" s="82">
        <v>6414</v>
      </c>
      <c r="B6445" s="94">
        <f t="shared" si="1403"/>
        <v>1.3490466069187759E-53</v>
      </c>
      <c r="C6445" s="179">
        <f t="shared" si="1404"/>
        <v>1.3460033901107411E-53</v>
      </c>
      <c r="D6445" s="166">
        <f t="shared" si="1405"/>
        <v>2.2558277767625785E-3</v>
      </c>
      <c r="E6445" s="167">
        <f t="shared" si="1415"/>
        <v>24.291375447755232</v>
      </c>
      <c r="F6445" s="168">
        <f t="shared" si="1416"/>
        <v>14.471135187931992</v>
      </c>
      <c r="G6445" s="168">
        <f t="shared" si="1406"/>
        <v>502901.22565409937</v>
      </c>
      <c r="H6445" s="168">
        <f t="shared" si="1407"/>
        <v>271310.33852408634</v>
      </c>
      <c r="I6445" s="169">
        <f t="shared" si="1408"/>
        <v>774211.56417818577</v>
      </c>
      <c r="J6445" s="169">
        <f t="shared" si="1410"/>
        <v>713263.59511989669</v>
      </c>
      <c r="K6445" s="95"/>
      <c r="L6445" s="265">
        <f t="shared" si="1409"/>
        <v>296770.5119257287</v>
      </c>
      <c r="M6445" s="265">
        <f>$G6445*NonHospFrac+theModel!$H6445*NonHospFrac</f>
        <v>477441.05225245695</v>
      </c>
      <c r="N6445" s="266">
        <f t="shared" si="1411"/>
        <v>774211.56417818565</v>
      </c>
      <c r="O6445" s="159"/>
      <c r="P6445" s="265">
        <f t="shared" si="1412"/>
        <v>273407.95727639314</v>
      </c>
      <c r="Q6445" s="265">
        <f t="shared" si="1413"/>
        <v>477439.49761078216</v>
      </c>
      <c r="R6445" s="266">
        <f t="shared" si="1414"/>
        <v>750847.45488717523</v>
      </c>
    </row>
    <row r="6446" spans="1:18" x14ac:dyDescent="0.3">
      <c r="A6446" s="82">
        <v>6415</v>
      </c>
      <c r="B6446" s="94">
        <f t="shared" si="1403"/>
        <v>1.3238457967325024E-53</v>
      </c>
      <c r="C6446" s="179">
        <f t="shared" si="1404"/>
        <v>1.3208594286120827E-53</v>
      </c>
      <c r="D6446" s="166">
        <f t="shared" si="1405"/>
        <v>2.2558277767625785E-3</v>
      </c>
      <c r="E6446" s="167">
        <f t="shared" si="1415"/>
        <v>24.291375447755232</v>
      </c>
      <c r="F6446" s="168">
        <f t="shared" si="1416"/>
        <v>14.473391015708755</v>
      </c>
      <c r="G6446" s="168">
        <f t="shared" si="1406"/>
        <v>502979.62023331271</v>
      </c>
      <c r="H6446" s="168">
        <f t="shared" si="1407"/>
        <v>271310.33852408634</v>
      </c>
      <c r="I6446" s="169">
        <f t="shared" si="1408"/>
        <v>774289.95875739912</v>
      </c>
      <c r="J6446" s="169">
        <f t="shared" si="1410"/>
        <v>713323.9511839496</v>
      </c>
      <c r="K6446" s="95"/>
      <c r="L6446" s="265">
        <f t="shared" si="1409"/>
        <v>296800.56210901425</v>
      </c>
      <c r="M6446" s="265">
        <f>$G6446*NonHospFrac+theModel!$H6446*NonHospFrac</f>
        <v>477489.39664838481</v>
      </c>
      <c r="N6446" s="266">
        <f t="shared" si="1411"/>
        <v>774289.95875739912</v>
      </c>
      <c r="O6446" s="159"/>
      <c r="P6446" s="265">
        <f t="shared" si="1412"/>
        <v>273431.0929422183</v>
      </c>
      <c r="Q6446" s="265">
        <f t="shared" si="1413"/>
        <v>477487.84200671001</v>
      </c>
      <c r="R6446" s="266">
        <f t="shared" si="1414"/>
        <v>750918.9349489283</v>
      </c>
    </row>
    <row r="6447" spans="1:18" x14ac:dyDescent="0.3">
      <c r="A6447" s="82">
        <v>6416</v>
      </c>
      <c r="B6447" s="94">
        <f t="shared" si="1403"/>
        <v>1.2991157492543423E-53</v>
      </c>
      <c r="C6447" s="179">
        <f t="shared" si="1404"/>
        <v>1.2961851678619446E-53</v>
      </c>
      <c r="D6447" s="166">
        <f t="shared" si="1405"/>
        <v>2.2558277767625785E-3</v>
      </c>
      <c r="E6447" s="167">
        <f t="shared" si="1415"/>
        <v>24.291375447755232</v>
      </c>
      <c r="F6447" s="168">
        <f t="shared" si="1416"/>
        <v>14.475646843485517</v>
      </c>
      <c r="G6447" s="168">
        <f t="shared" si="1406"/>
        <v>503058.01481252612</v>
      </c>
      <c r="H6447" s="168">
        <f t="shared" si="1407"/>
        <v>271310.33852408634</v>
      </c>
      <c r="I6447" s="169">
        <f t="shared" si="1408"/>
        <v>774368.35333661246</v>
      </c>
      <c r="J6447" s="169">
        <f t="shared" si="1410"/>
        <v>713384.3047877705</v>
      </c>
      <c r="K6447" s="95"/>
      <c r="L6447" s="265">
        <f t="shared" si="1409"/>
        <v>296830.61229229986</v>
      </c>
      <c r="M6447" s="265">
        <f>$G6447*NonHospFrac+theModel!$H6447*NonHospFrac</f>
        <v>477537.7410443126</v>
      </c>
      <c r="N6447" s="266">
        <f t="shared" si="1411"/>
        <v>774368.35333661246</v>
      </c>
      <c r="O6447" s="159"/>
      <c r="P6447" s="265">
        <f t="shared" si="1412"/>
        <v>273454.2276649882</v>
      </c>
      <c r="Q6447" s="265">
        <f t="shared" si="1413"/>
        <v>477536.1864026378</v>
      </c>
      <c r="R6447" s="266">
        <f t="shared" si="1414"/>
        <v>750990.414067626</v>
      </c>
    </row>
    <row r="6448" spans="1:18" x14ac:dyDescent="0.3">
      <c r="A6448" s="82">
        <v>6417</v>
      </c>
      <c r="B6448" s="94">
        <f t="shared" si="1403"/>
        <v>1.2748476704207041E-53</v>
      </c>
      <c r="C6448" s="179">
        <f t="shared" si="1404"/>
        <v>1.2719718336346279E-53</v>
      </c>
      <c r="D6448" s="166">
        <f t="shared" si="1405"/>
        <v>2.2558277767625785E-3</v>
      </c>
      <c r="E6448" s="167">
        <f t="shared" si="1415"/>
        <v>24.291375447755232</v>
      </c>
      <c r="F6448" s="168">
        <f t="shared" si="1416"/>
        <v>14.47790267126228</v>
      </c>
      <c r="G6448" s="168">
        <f t="shared" si="1406"/>
        <v>503136.40939173964</v>
      </c>
      <c r="H6448" s="168">
        <f t="shared" si="1407"/>
        <v>271310.33852408634</v>
      </c>
      <c r="I6448" s="169">
        <f t="shared" si="1408"/>
        <v>774446.74791582604</v>
      </c>
      <c r="J6448" s="169">
        <f t="shared" si="1410"/>
        <v>713444.65593145986</v>
      </c>
      <c r="K6448" s="95"/>
      <c r="L6448" s="265">
        <f t="shared" si="1409"/>
        <v>296860.66247558547</v>
      </c>
      <c r="M6448" s="265">
        <f>$G6448*NonHospFrac+theModel!$H6448*NonHospFrac</f>
        <v>477586.08544024051</v>
      </c>
      <c r="N6448" s="266">
        <f t="shared" si="1411"/>
        <v>774446.74791582604</v>
      </c>
      <c r="O6448" s="159"/>
      <c r="P6448" s="265">
        <f t="shared" si="1412"/>
        <v>273477.36144474125</v>
      </c>
      <c r="Q6448" s="265">
        <f t="shared" si="1413"/>
        <v>477584.53079856571</v>
      </c>
      <c r="R6448" s="266">
        <f t="shared" si="1414"/>
        <v>751061.89224330697</v>
      </c>
    </row>
    <row r="6449" spans="1:18" x14ac:dyDescent="0.3">
      <c r="A6449" s="82">
        <v>6418</v>
      </c>
      <c r="B6449" s="94">
        <f t="shared" si="1403"/>
        <v>1.2510329304451416E-53</v>
      </c>
      <c r="C6449" s="179">
        <f t="shared" si="1404"/>
        <v>1.2482108156109987E-53</v>
      </c>
      <c r="D6449" s="166">
        <f t="shared" si="1405"/>
        <v>2.2558277767625785E-3</v>
      </c>
      <c r="E6449" s="167">
        <f t="shared" si="1415"/>
        <v>24.291375447755232</v>
      </c>
      <c r="F6449" s="168">
        <f t="shared" si="1416"/>
        <v>14.480158499039042</v>
      </c>
      <c r="G6449" s="168">
        <f t="shared" si="1406"/>
        <v>503214.80397095304</v>
      </c>
      <c r="H6449" s="168">
        <f t="shared" si="1407"/>
        <v>271310.33852408634</v>
      </c>
      <c r="I6449" s="169">
        <f t="shared" si="1408"/>
        <v>774525.14249503938</v>
      </c>
      <c r="J6449" s="169">
        <f t="shared" si="1410"/>
        <v>713505.00461511756</v>
      </c>
      <c r="K6449" s="95"/>
      <c r="L6449" s="265">
        <f t="shared" si="1409"/>
        <v>296890.71265887102</v>
      </c>
      <c r="M6449" s="265">
        <f>$G6449*NonHospFrac+theModel!$H6449*NonHospFrac</f>
        <v>477634.42983616836</v>
      </c>
      <c r="N6449" s="266">
        <f t="shared" si="1411"/>
        <v>774525.14249503938</v>
      </c>
      <c r="O6449" s="159"/>
      <c r="P6449" s="265">
        <f t="shared" si="1412"/>
        <v>273500.49428151589</v>
      </c>
      <c r="Q6449" s="265">
        <f t="shared" si="1413"/>
        <v>477632.87519449356</v>
      </c>
      <c r="R6449" s="266">
        <f t="shared" si="1414"/>
        <v>751133.36947600939</v>
      </c>
    </row>
    <row r="6450" spans="1:18" x14ac:dyDescent="0.3">
      <c r="A6450" s="82">
        <v>6419</v>
      </c>
      <c r="B6450" s="94">
        <f t="shared" si="1403"/>
        <v>1.2276630607496018E-53</v>
      </c>
      <c r="C6450" s="179">
        <f t="shared" si="1404"/>
        <v>1.2248936643166575E-53</v>
      </c>
      <c r="D6450" s="166">
        <f t="shared" si="1405"/>
        <v>2.2558277767625785E-3</v>
      </c>
      <c r="E6450" s="167">
        <f t="shared" si="1415"/>
        <v>24.291375447755232</v>
      </c>
      <c r="F6450" s="168">
        <f t="shared" si="1416"/>
        <v>14.482414326815805</v>
      </c>
      <c r="G6450" s="168">
        <f t="shared" si="1406"/>
        <v>503293.19855016639</v>
      </c>
      <c r="H6450" s="168">
        <f t="shared" si="1407"/>
        <v>271310.33852408634</v>
      </c>
      <c r="I6450" s="169">
        <f t="shared" si="1408"/>
        <v>774603.53707425273</v>
      </c>
      <c r="J6450" s="169">
        <f t="shared" si="1410"/>
        <v>713565.35083884408</v>
      </c>
      <c r="K6450" s="95"/>
      <c r="L6450" s="265">
        <f t="shared" si="1409"/>
        <v>296920.76284215658</v>
      </c>
      <c r="M6450" s="265">
        <f>$G6450*NonHospFrac+theModel!$H6450*NonHospFrac</f>
        <v>477682.77423209616</v>
      </c>
      <c r="N6450" s="266">
        <f t="shared" si="1411"/>
        <v>774603.53707425273</v>
      </c>
      <c r="O6450" s="159"/>
      <c r="P6450" s="265">
        <f t="shared" si="1412"/>
        <v>273523.62617535051</v>
      </c>
      <c r="Q6450" s="265">
        <f t="shared" si="1413"/>
        <v>477681.21959042136</v>
      </c>
      <c r="R6450" s="266">
        <f t="shared" si="1414"/>
        <v>751204.84576577181</v>
      </c>
    </row>
    <row r="6451" spans="1:18" x14ac:dyDescent="0.3">
      <c r="A6451" s="82">
        <v>6420</v>
      </c>
      <c r="B6451" s="94">
        <f t="shared" si="1403"/>
        <v>1.2047297509528882E-53</v>
      </c>
      <c r="C6451" s="179">
        <f t="shared" si="1404"/>
        <v>1.2020120881171963E-53</v>
      </c>
      <c r="D6451" s="166">
        <f t="shared" si="1405"/>
        <v>2.2558277767625785E-3</v>
      </c>
      <c r="E6451" s="167">
        <f t="shared" si="1415"/>
        <v>24.291375447755232</v>
      </c>
      <c r="F6451" s="168">
        <f t="shared" si="1416"/>
        <v>14.484670154592568</v>
      </c>
      <c r="G6451" s="168">
        <f t="shared" si="1406"/>
        <v>503371.59312937979</v>
      </c>
      <c r="H6451" s="168">
        <f t="shared" si="1407"/>
        <v>271310.33852408634</v>
      </c>
      <c r="I6451" s="169">
        <f t="shared" si="1408"/>
        <v>774681.93165346608</v>
      </c>
      <c r="J6451" s="169">
        <f t="shared" si="1410"/>
        <v>713625.69460273976</v>
      </c>
      <c r="K6451" s="95"/>
      <c r="L6451" s="265">
        <f t="shared" si="1409"/>
        <v>296950.81302544213</v>
      </c>
      <c r="M6451" s="265">
        <f>$G6451*NonHospFrac+theModel!$H6451*NonHospFrac</f>
        <v>477731.11862802395</v>
      </c>
      <c r="N6451" s="266">
        <f t="shared" si="1411"/>
        <v>774681.93165346608</v>
      </c>
      <c r="O6451" s="159"/>
      <c r="P6451" s="265">
        <f t="shared" si="1412"/>
        <v>273546.7571262836</v>
      </c>
      <c r="Q6451" s="265">
        <f t="shared" si="1413"/>
        <v>477729.56398634915</v>
      </c>
      <c r="R6451" s="266">
        <f t="shared" si="1414"/>
        <v>751276.32111263275</v>
      </c>
    </row>
    <row r="6452" spans="1:18" x14ac:dyDescent="0.3">
      <c r="A6452" s="82">
        <v>6421</v>
      </c>
      <c r="B6452" s="94">
        <f t="shared" si="1403"/>
        <v>1.1822248459156632E-53</v>
      </c>
      <c r="C6452" s="179">
        <f t="shared" si="1404"/>
        <v>1.1795579502698678E-53</v>
      </c>
      <c r="D6452" s="166">
        <f t="shared" si="1405"/>
        <v>2.2558277767625785E-3</v>
      </c>
      <c r="E6452" s="167">
        <f t="shared" si="1415"/>
        <v>24.291375447755232</v>
      </c>
      <c r="F6452" s="168">
        <f t="shared" si="1416"/>
        <v>14.48692598236933</v>
      </c>
      <c r="G6452" s="168">
        <f t="shared" si="1406"/>
        <v>503449.98770859331</v>
      </c>
      <c r="H6452" s="168">
        <f t="shared" si="1407"/>
        <v>271310.33852408634</v>
      </c>
      <c r="I6452" s="169">
        <f t="shared" si="1408"/>
        <v>774760.32623267965</v>
      </c>
      <c r="J6452" s="169">
        <f t="shared" si="1410"/>
        <v>713686.03590690508</v>
      </c>
      <c r="K6452" s="95"/>
      <c r="L6452" s="265">
        <f t="shared" si="1409"/>
        <v>296980.86320872779</v>
      </c>
      <c r="M6452" s="265">
        <f>$G6452*NonHospFrac+theModel!$H6452*NonHospFrac</f>
        <v>477779.46302395186</v>
      </c>
      <c r="N6452" s="266">
        <f t="shared" si="1411"/>
        <v>774760.32623267965</v>
      </c>
      <c r="O6452" s="159"/>
      <c r="P6452" s="265">
        <f t="shared" si="1412"/>
        <v>273569.88713435369</v>
      </c>
      <c r="Q6452" s="265">
        <f t="shared" si="1413"/>
        <v>477777.90838227706</v>
      </c>
      <c r="R6452" s="266">
        <f t="shared" si="1414"/>
        <v>751347.79551663075</v>
      </c>
    </row>
    <row r="6453" spans="1:18" x14ac:dyDescent="0.3">
      <c r="A6453" s="82">
        <v>6422</v>
      </c>
      <c r="B6453" s="94">
        <f t="shared" si="1403"/>
        <v>1.1601403428402011E-53</v>
      </c>
      <c r="C6453" s="179">
        <f t="shared" si="1404"/>
        <v>1.1575232660298793E-53</v>
      </c>
      <c r="D6453" s="166">
        <f t="shared" si="1405"/>
        <v>2.2558277767625785E-3</v>
      </c>
      <c r="E6453" s="167">
        <f t="shared" si="1415"/>
        <v>24.291375447755232</v>
      </c>
      <c r="F6453" s="168">
        <f t="shared" si="1416"/>
        <v>14.489181810146093</v>
      </c>
      <c r="G6453" s="168">
        <f t="shared" si="1406"/>
        <v>503528.38228780671</v>
      </c>
      <c r="H6453" s="168">
        <f t="shared" si="1407"/>
        <v>271310.33852408634</v>
      </c>
      <c r="I6453" s="169">
        <f t="shared" si="1408"/>
        <v>774838.720811893</v>
      </c>
      <c r="J6453" s="169">
        <f t="shared" si="1410"/>
        <v>713746.37475143978</v>
      </c>
      <c r="K6453" s="95"/>
      <c r="L6453" s="265">
        <f t="shared" si="1409"/>
        <v>297010.91339201329</v>
      </c>
      <c r="M6453" s="265">
        <f>$G6453*NonHospFrac+theModel!$H6453*NonHospFrac</f>
        <v>477827.80741987971</v>
      </c>
      <c r="N6453" s="266">
        <f t="shared" si="1411"/>
        <v>774838.720811893</v>
      </c>
      <c r="O6453" s="159"/>
      <c r="P6453" s="265">
        <f t="shared" si="1412"/>
        <v>273593.01619959902</v>
      </c>
      <c r="Q6453" s="265">
        <f t="shared" si="1413"/>
        <v>477826.25277820491</v>
      </c>
      <c r="R6453" s="266">
        <f t="shared" si="1414"/>
        <v>751419.26897780388</v>
      </c>
    </row>
    <row r="6454" spans="1:18" x14ac:dyDescent="0.3">
      <c r="A6454" s="82">
        <v>6423</v>
      </c>
      <c r="B6454" s="94">
        <f t="shared" si="1403"/>
        <v>1.1384683884248467E-53</v>
      </c>
      <c r="C6454" s="179">
        <f t="shared" si="1404"/>
        <v>1.1359001998112718E-53</v>
      </c>
      <c r="D6454" s="166">
        <f t="shared" si="1405"/>
        <v>2.2558277767625785E-3</v>
      </c>
      <c r="E6454" s="167">
        <f t="shared" si="1415"/>
        <v>24.291375447755232</v>
      </c>
      <c r="F6454" s="168">
        <f t="shared" si="1416"/>
        <v>14.491437637922855</v>
      </c>
      <c r="G6454" s="168">
        <f t="shared" si="1406"/>
        <v>503606.77686702012</v>
      </c>
      <c r="H6454" s="168">
        <f t="shared" si="1407"/>
        <v>271310.33852408634</v>
      </c>
      <c r="I6454" s="169">
        <f t="shared" si="1408"/>
        <v>774917.11539110646</v>
      </c>
      <c r="J6454" s="169">
        <f t="shared" si="1410"/>
        <v>713806.71113644447</v>
      </c>
      <c r="K6454" s="95"/>
      <c r="L6454" s="265">
        <f t="shared" si="1409"/>
        <v>297040.9635752989</v>
      </c>
      <c r="M6454" s="265">
        <f>$G6454*NonHospFrac+theModel!$H6454*NonHospFrac</f>
        <v>477876.15181580756</v>
      </c>
      <c r="N6454" s="266">
        <f t="shared" si="1411"/>
        <v>774917.11539110646</v>
      </c>
      <c r="O6454" s="159"/>
      <c r="P6454" s="265">
        <f t="shared" si="1412"/>
        <v>273616.14432205819</v>
      </c>
      <c r="Q6454" s="265">
        <f t="shared" si="1413"/>
        <v>477874.59717413277</v>
      </c>
      <c r="R6454" s="266">
        <f t="shared" si="1414"/>
        <v>751490.74149619089</v>
      </c>
    </row>
    <row r="6455" spans="1:18" x14ac:dyDescent="0.3">
      <c r="A6455" s="82">
        <v>6424</v>
      </c>
      <c r="B6455" s="94">
        <f t="shared" si="1403"/>
        <v>1.1172012760710949E-53</v>
      </c>
      <c r="C6455" s="179">
        <f t="shared" si="1404"/>
        <v>1.114681062400299E-53</v>
      </c>
      <c r="D6455" s="166">
        <f t="shared" si="1405"/>
        <v>2.2558277767625785E-3</v>
      </c>
      <c r="E6455" s="167">
        <f t="shared" si="1415"/>
        <v>24.291375447755232</v>
      </c>
      <c r="F6455" s="168">
        <f t="shared" si="1416"/>
        <v>14.493693465699618</v>
      </c>
      <c r="G6455" s="168">
        <f t="shared" si="1406"/>
        <v>503685.17144623346</v>
      </c>
      <c r="H6455" s="168">
        <f t="shared" si="1407"/>
        <v>271310.33852408634</v>
      </c>
      <c r="I6455" s="169">
        <f t="shared" si="1408"/>
        <v>774995.50997031981</v>
      </c>
      <c r="J6455" s="169">
        <f t="shared" si="1410"/>
        <v>713867.04506201926</v>
      </c>
      <c r="K6455" s="95"/>
      <c r="L6455" s="265">
        <f t="shared" si="1409"/>
        <v>297071.01375858445</v>
      </c>
      <c r="M6455" s="265">
        <f>$G6455*NonHospFrac+theModel!$H6455*NonHospFrac</f>
        <v>477924.49621173536</v>
      </c>
      <c r="N6455" s="266">
        <f t="shared" si="1411"/>
        <v>774995.50997031981</v>
      </c>
      <c r="O6455" s="159"/>
      <c r="P6455" s="265">
        <f t="shared" si="1412"/>
        <v>273639.27150176949</v>
      </c>
      <c r="Q6455" s="265">
        <f t="shared" si="1413"/>
        <v>477922.94157006056</v>
      </c>
      <c r="R6455" s="266">
        <f t="shared" si="1414"/>
        <v>751562.21307183011</v>
      </c>
    </row>
    <row r="6456" spans="1:18" x14ac:dyDescent="0.3">
      <c r="A6456" s="82">
        <v>6425</v>
      </c>
      <c r="B6456" s="94">
        <f t="shared" si="1403"/>
        <v>1.09633144314337E-53</v>
      </c>
      <c r="C6456" s="179">
        <f t="shared" si="1404"/>
        <v>1.093858308221389E-53</v>
      </c>
      <c r="D6456" s="166">
        <f t="shared" si="1405"/>
        <v>2.2558277767625785E-3</v>
      </c>
      <c r="E6456" s="167">
        <f t="shared" si="1415"/>
        <v>24.291375447755232</v>
      </c>
      <c r="F6456" s="168">
        <f t="shared" si="1416"/>
        <v>14.495949293476381</v>
      </c>
      <c r="G6456" s="168">
        <f t="shared" si="1406"/>
        <v>503763.56602544698</v>
      </c>
      <c r="H6456" s="168">
        <f t="shared" si="1407"/>
        <v>271310.33852408634</v>
      </c>
      <c r="I6456" s="169">
        <f t="shared" si="1408"/>
        <v>775073.90454953327</v>
      </c>
      <c r="J6456" s="169">
        <f t="shared" si="1410"/>
        <v>713927.37652826461</v>
      </c>
      <c r="K6456" s="95"/>
      <c r="L6456" s="265">
        <f t="shared" si="1409"/>
        <v>297101.06394187006</v>
      </c>
      <c r="M6456" s="265">
        <f>$G6456*NonHospFrac+theModel!$H6456*NonHospFrac</f>
        <v>477972.84060766321</v>
      </c>
      <c r="N6456" s="266">
        <f t="shared" si="1411"/>
        <v>775073.90454953327</v>
      </c>
      <c r="O6456" s="159"/>
      <c r="P6456" s="265">
        <f t="shared" si="1412"/>
        <v>273662.39773877145</v>
      </c>
      <c r="Q6456" s="265">
        <f t="shared" si="1413"/>
        <v>477971.28596598841</v>
      </c>
      <c r="R6456" s="266">
        <f t="shared" si="1414"/>
        <v>751633.68370475993</v>
      </c>
    </row>
    <row r="6457" spans="1:18" x14ac:dyDescent="0.3">
      <c r="A6457" s="82">
        <v>6426</v>
      </c>
      <c r="B6457" s="94">
        <f t="shared" si="1403"/>
        <v>1.0758514682794744E-53</v>
      </c>
      <c r="C6457" s="179">
        <f t="shared" si="1404"/>
        <v>1.0734245326536586E-53</v>
      </c>
      <c r="D6457" s="166">
        <f t="shared" si="1405"/>
        <v>2.2558277767625785E-3</v>
      </c>
      <c r="E6457" s="167">
        <f t="shared" si="1415"/>
        <v>24.291375447755232</v>
      </c>
      <c r="F6457" s="168">
        <f t="shared" si="1416"/>
        <v>14.498205121253143</v>
      </c>
      <c r="G6457" s="168">
        <f t="shared" si="1406"/>
        <v>503841.96060466039</v>
      </c>
      <c r="H6457" s="168">
        <f t="shared" si="1407"/>
        <v>271310.33852408634</v>
      </c>
      <c r="I6457" s="169">
        <f t="shared" si="1408"/>
        <v>775152.29912874673</v>
      </c>
      <c r="J6457" s="169">
        <f t="shared" si="1410"/>
        <v>713987.70553528063</v>
      </c>
      <c r="K6457" s="95"/>
      <c r="L6457" s="265">
        <f t="shared" si="1409"/>
        <v>297131.11412515561</v>
      </c>
      <c r="M6457" s="265">
        <f>$G6457*NonHospFrac+theModel!$H6457*NonHospFrac</f>
        <v>478021.18500359106</v>
      </c>
      <c r="N6457" s="266">
        <f t="shared" si="1411"/>
        <v>775152.29912874661</v>
      </c>
      <c r="O6457" s="159"/>
      <c r="P6457" s="265">
        <f t="shared" si="1412"/>
        <v>273685.52303310245</v>
      </c>
      <c r="Q6457" s="265">
        <f t="shared" si="1413"/>
        <v>478019.63036191626</v>
      </c>
      <c r="R6457" s="266">
        <f t="shared" si="1414"/>
        <v>751705.15339501877</v>
      </c>
    </row>
    <row r="6458" spans="1:18" x14ac:dyDescent="0.3">
      <c r="A6458" s="82">
        <v>6427</v>
      </c>
      <c r="B6458" s="94">
        <f t="shared" si="1403"/>
        <v>1.0557540687517894E-53</v>
      </c>
      <c r="C6458" s="179">
        <f t="shared" si="1404"/>
        <v>1.0533724693980689E-53</v>
      </c>
      <c r="D6458" s="166">
        <f t="shared" si="1405"/>
        <v>2.2558277767625785E-3</v>
      </c>
      <c r="E6458" s="167">
        <f t="shared" si="1415"/>
        <v>24.291375447755232</v>
      </c>
      <c r="F6458" s="168">
        <f t="shared" si="1416"/>
        <v>14.500460949029906</v>
      </c>
      <c r="G6458" s="168">
        <f t="shared" si="1406"/>
        <v>503920.35518387385</v>
      </c>
      <c r="H6458" s="168">
        <f t="shared" si="1407"/>
        <v>271310.33852408634</v>
      </c>
      <c r="I6458" s="169">
        <f t="shared" si="1408"/>
        <v>775230.69370796019</v>
      </c>
      <c r="J6458" s="169">
        <f t="shared" si="1410"/>
        <v>714048.03208316758</v>
      </c>
      <c r="K6458" s="95"/>
      <c r="L6458" s="265">
        <f t="shared" si="1409"/>
        <v>297161.16430844122</v>
      </c>
      <c r="M6458" s="265">
        <f>$G6458*NonHospFrac+theModel!$H6458*NonHospFrac</f>
        <v>478069.52939951891</v>
      </c>
      <c r="N6458" s="266">
        <f t="shared" si="1411"/>
        <v>775230.69370796019</v>
      </c>
      <c r="O6458" s="159"/>
      <c r="P6458" s="265">
        <f t="shared" si="1412"/>
        <v>273708.64738480095</v>
      </c>
      <c r="Q6458" s="265">
        <f t="shared" si="1413"/>
        <v>478067.97475784412</v>
      </c>
      <c r="R6458" s="266">
        <f t="shared" si="1414"/>
        <v>751776.62214264506</v>
      </c>
    </row>
    <row r="6459" spans="1:18" x14ac:dyDescent="0.3">
      <c r="A6459" s="82">
        <v>6428</v>
      </c>
      <c r="B6459" s="94">
        <f t="shared" si="1403"/>
        <v>1.0360320978772713E-53</v>
      </c>
      <c r="C6459" s="179">
        <f t="shared" si="1404"/>
        <v>1.0336949878932621E-53</v>
      </c>
      <c r="D6459" s="166">
        <f t="shared" si="1405"/>
        <v>2.2558277767625785E-3</v>
      </c>
      <c r="E6459" s="167">
        <f t="shared" si="1415"/>
        <v>24.291375447755232</v>
      </c>
      <c r="F6459" s="168">
        <f t="shared" si="1416"/>
        <v>14.502716776806668</v>
      </c>
      <c r="G6459" s="168">
        <f t="shared" si="1406"/>
        <v>503998.74976308714</v>
      </c>
      <c r="H6459" s="168">
        <f t="shared" si="1407"/>
        <v>271310.33852408634</v>
      </c>
      <c r="I6459" s="169">
        <f t="shared" si="1408"/>
        <v>775309.08828717354</v>
      </c>
      <c r="J6459" s="169">
        <f t="shared" si="1410"/>
        <v>714108.35617202555</v>
      </c>
      <c r="K6459" s="95"/>
      <c r="L6459" s="265">
        <f t="shared" si="1409"/>
        <v>297191.21449172671</v>
      </c>
      <c r="M6459" s="265">
        <f>$G6459*NonHospFrac+theModel!$H6459*NonHospFrac</f>
        <v>478117.87379544671</v>
      </c>
      <c r="N6459" s="266">
        <f t="shared" si="1411"/>
        <v>775309.08828717342</v>
      </c>
      <c r="O6459" s="159"/>
      <c r="P6459" s="265">
        <f t="shared" si="1412"/>
        <v>273731.77079390525</v>
      </c>
      <c r="Q6459" s="265">
        <f t="shared" si="1413"/>
        <v>478116.31915377191</v>
      </c>
      <c r="R6459" s="266">
        <f t="shared" si="1414"/>
        <v>751848.08994767722</v>
      </c>
    </row>
    <row r="6460" spans="1:18" x14ac:dyDescent="0.3">
      <c r="A6460" s="82">
        <v>6429</v>
      </c>
      <c r="B6460" s="94">
        <f t="shared" si="1403"/>
        <v>1.0166785424763166E-53</v>
      </c>
      <c r="C6460" s="179">
        <f t="shared" si="1404"/>
        <v>1.0143850907801599E-53</v>
      </c>
      <c r="D6460" s="166">
        <f t="shared" si="1405"/>
        <v>2.2558277767625785E-3</v>
      </c>
      <c r="E6460" s="167">
        <f t="shared" si="1415"/>
        <v>24.291375447755232</v>
      </c>
      <c r="F6460" s="168">
        <f t="shared" si="1416"/>
        <v>14.504972604583431</v>
      </c>
      <c r="G6460" s="168">
        <f t="shared" si="1406"/>
        <v>504077.14434230066</v>
      </c>
      <c r="H6460" s="168">
        <f t="shared" si="1407"/>
        <v>271310.33852408634</v>
      </c>
      <c r="I6460" s="169">
        <f t="shared" si="1408"/>
        <v>775387.482866387</v>
      </c>
      <c r="J6460" s="169">
        <f t="shared" si="1410"/>
        <v>714168.67780195503</v>
      </c>
      <c r="K6460" s="95"/>
      <c r="L6460" s="265">
        <f t="shared" si="1409"/>
        <v>297221.26467501238</v>
      </c>
      <c r="M6460" s="265">
        <f>$G6460*NonHospFrac+theModel!$H6460*NonHospFrac</f>
        <v>478166.21819137462</v>
      </c>
      <c r="N6460" s="266">
        <f t="shared" si="1411"/>
        <v>775387.482866387</v>
      </c>
      <c r="O6460" s="159"/>
      <c r="P6460" s="265">
        <f t="shared" si="1412"/>
        <v>273754.89326045406</v>
      </c>
      <c r="Q6460" s="265">
        <f t="shared" si="1413"/>
        <v>478164.66354969982</v>
      </c>
      <c r="R6460" s="266">
        <f t="shared" si="1414"/>
        <v>751919.55681015388</v>
      </c>
    </row>
    <row r="6461" spans="1:18" x14ac:dyDescent="0.3">
      <c r="A6461" s="82">
        <v>6430</v>
      </c>
      <c r="B6461" s="94">
        <f t="shared" si="1403"/>
        <v>9.9768652037863548E-54</v>
      </c>
      <c r="C6461" s="179">
        <f t="shared" si="1404"/>
        <v>9.9543591141346376E-54</v>
      </c>
      <c r="D6461" s="166">
        <f t="shared" si="1405"/>
        <v>2.2558277767625785E-3</v>
      </c>
      <c r="E6461" s="167">
        <f t="shared" si="1415"/>
        <v>24.291375447755232</v>
      </c>
      <c r="F6461" s="168">
        <f t="shared" si="1416"/>
        <v>14.507228432360193</v>
      </c>
      <c r="G6461" s="168">
        <f t="shared" si="1406"/>
        <v>504155.53892151406</v>
      </c>
      <c r="H6461" s="168">
        <f t="shared" si="1407"/>
        <v>271310.33852408634</v>
      </c>
      <c r="I6461" s="169">
        <f t="shared" si="1408"/>
        <v>775465.87744560046</v>
      </c>
      <c r="J6461" s="169">
        <f t="shared" si="1410"/>
        <v>714228.99697305611</v>
      </c>
      <c r="K6461" s="95"/>
      <c r="L6461" s="265">
        <f t="shared" si="1409"/>
        <v>297251.31485829793</v>
      </c>
      <c r="M6461" s="265">
        <f>$G6461*NonHospFrac+theModel!$H6461*NonHospFrac</f>
        <v>478214.56258730241</v>
      </c>
      <c r="N6461" s="266">
        <f t="shared" si="1411"/>
        <v>775465.87744560034</v>
      </c>
      <c r="O6461" s="159"/>
      <c r="P6461" s="265">
        <f t="shared" si="1412"/>
        <v>273778.01478448551</v>
      </c>
      <c r="Q6461" s="265">
        <f t="shared" si="1413"/>
        <v>478213.00794562761</v>
      </c>
      <c r="R6461" s="266">
        <f t="shared" si="1414"/>
        <v>751991.02273011312</v>
      </c>
    </row>
    <row r="6462" spans="1:18" x14ac:dyDescent="0.3">
      <c r="A6462" s="82">
        <v>6431</v>
      </c>
      <c r="B6462" s="94">
        <f t="shared" si="1403"/>
        <v>9.7904927797609801E-54</v>
      </c>
      <c r="C6462" s="179">
        <f t="shared" si="1404"/>
        <v>9.7684071142002012E-54</v>
      </c>
      <c r="D6462" s="166">
        <f t="shared" si="1405"/>
        <v>2.2558277767625785E-3</v>
      </c>
      <c r="E6462" s="167">
        <f t="shared" si="1415"/>
        <v>24.291375447755232</v>
      </c>
      <c r="F6462" s="168">
        <f t="shared" si="1416"/>
        <v>14.509484260136956</v>
      </c>
      <c r="G6462" s="168">
        <f t="shared" si="1406"/>
        <v>504233.93350072752</v>
      </c>
      <c r="H6462" s="168">
        <f t="shared" si="1407"/>
        <v>271310.33852408634</v>
      </c>
      <c r="I6462" s="169">
        <f t="shared" si="1408"/>
        <v>775544.27202481381</v>
      </c>
      <c r="J6462" s="169">
        <f t="shared" si="1410"/>
        <v>714289.31368542893</v>
      </c>
      <c r="K6462" s="95"/>
      <c r="L6462" s="265">
        <f t="shared" si="1409"/>
        <v>297281.36504158354</v>
      </c>
      <c r="M6462" s="265">
        <f>$G6462*NonHospFrac+theModel!$H6462*NonHospFrac</f>
        <v>478262.90698323032</v>
      </c>
      <c r="N6462" s="266">
        <f t="shared" si="1411"/>
        <v>775544.27202481381</v>
      </c>
      <c r="O6462" s="159"/>
      <c r="P6462" s="265">
        <f t="shared" si="1412"/>
        <v>273801.13536603813</v>
      </c>
      <c r="Q6462" s="265">
        <f t="shared" si="1413"/>
        <v>478261.35234155552</v>
      </c>
      <c r="R6462" s="266">
        <f t="shared" si="1414"/>
        <v>752062.48770759371</v>
      </c>
    </row>
    <row r="6463" spans="1:18" x14ac:dyDescent="0.3">
      <c r="A6463" s="82">
        <v>6432</v>
      </c>
      <c r="B6463" s="94">
        <f t="shared" si="1403"/>
        <v>9.607601878210614E-54</v>
      </c>
      <c r="C6463" s="179">
        <f t="shared" si="1404"/>
        <v>9.5859287830256704E-54</v>
      </c>
      <c r="D6463" s="166">
        <f t="shared" si="1405"/>
        <v>2.2558277767625785E-3</v>
      </c>
      <c r="E6463" s="167">
        <f t="shared" si="1415"/>
        <v>24.291375447755232</v>
      </c>
      <c r="F6463" s="168">
        <f t="shared" si="1416"/>
        <v>14.511740087913719</v>
      </c>
      <c r="G6463" s="168">
        <f t="shared" si="1406"/>
        <v>504312.32807994087</v>
      </c>
      <c r="H6463" s="168">
        <f t="shared" si="1407"/>
        <v>271310.33852408634</v>
      </c>
      <c r="I6463" s="169">
        <f t="shared" si="1408"/>
        <v>775622.66660402715</v>
      </c>
      <c r="J6463" s="169">
        <f t="shared" si="1410"/>
        <v>714349.62793917384</v>
      </c>
      <c r="K6463" s="95"/>
      <c r="L6463" s="265">
        <f t="shared" si="1409"/>
        <v>297311.4152248691</v>
      </c>
      <c r="M6463" s="265">
        <f>$G6463*NonHospFrac+theModel!$H6463*NonHospFrac</f>
        <v>478311.25137915812</v>
      </c>
      <c r="N6463" s="266">
        <f t="shared" si="1411"/>
        <v>775622.66660402715</v>
      </c>
      <c r="O6463" s="159"/>
      <c r="P6463" s="265">
        <f t="shared" si="1412"/>
        <v>273824.25500515033</v>
      </c>
      <c r="Q6463" s="265">
        <f t="shared" si="1413"/>
        <v>478309.69673748332</v>
      </c>
      <c r="R6463" s="266">
        <f t="shared" si="1414"/>
        <v>752133.95174263371</v>
      </c>
    </row>
    <row r="6464" spans="1:18" x14ac:dyDescent="0.3">
      <c r="A6464" s="82">
        <v>6433</v>
      </c>
      <c r="B6464" s="94">
        <f t="shared" si="1403"/>
        <v>9.4281274626964808E-54</v>
      </c>
      <c r="C6464" s="179">
        <f t="shared" si="1404"/>
        <v>9.4068592308832715E-54</v>
      </c>
      <c r="D6464" s="166">
        <f t="shared" si="1405"/>
        <v>2.2558277767625785E-3</v>
      </c>
      <c r="E6464" s="167">
        <f t="shared" si="1415"/>
        <v>24.291375447755232</v>
      </c>
      <c r="F6464" s="168">
        <f t="shared" si="1416"/>
        <v>14.513995915690481</v>
      </c>
      <c r="G6464" s="168">
        <f t="shared" si="1406"/>
        <v>504390.72265915433</v>
      </c>
      <c r="H6464" s="168">
        <f t="shared" si="1407"/>
        <v>271310.33852408634</v>
      </c>
      <c r="I6464" s="169">
        <f t="shared" si="1408"/>
        <v>775701.06118324073</v>
      </c>
      <c r="J6464" s="169">
        <f t="shared" si="1410"/>
        <v>714409.93973439117</v>
      </c>
      <c r="K6464" s="95"/>
      <c r="L6464" s="265">
        <f t="shared" si="1409"/>
        <v>297341.46540815465</v>
      </c>
      <c r="M6464" s="265">
        <f>$G6464*NonHospFrac+theModel!$H6464*NonHospFrac</f>
        <v>478359.59577508597</v>
      </c>
      <c r="N6464" s="266">
        <f t="shared" si="1411"/>
        <v>775701.06118324061</v>
      </c>
      <c r="O6464" s="159"/>
      <c r="P6464" s="265">
        <f t="shared" si="1412"/>
        <v>273847.37370186049</v>
      </c>
      <c r="Q6464" s="265">
        <f t="shared" si="1413"/>
        <v>478358.04113341117</v>
      </c>
      <c r="R6464" s="266">
        <f t="shared" si="1414"/>
        <v>752205.41483527166</v>
      </c>
    </row>
    <row r="6465" spans="1:18" x14ac:dyDescent="0.3">
      <c r="A6465" s="82">
        <v>6434</v>
      </c>
      <c r="B6465" s="94">
        <f t="shared" si="1403"/>
        <v>9.2520057116903559E-54</v>
      </c>
      <c r="C6465" s="179">
        <f t="shared" si="1404"/>
        <v>9.2311347802151591E-54</v>
      </c>
      <c r="D6465" s="166">
        <f t="shared" si="1405"/>
        <v>2.2558277767625785E-3</v>
      </c>
      <c r="E6465" s="167">
        <f t="shared" si="1415"/>
        <v>24.291375447755232</v>
      </c>
      <c r="F6465" s="168">
        <f t="shared" si="1416"/>
        <v>14.516251743467244</v>
      </c>
      <c r="G6465" s="168">
        <f t="shared" si="1406"/>
        <v>504469.11723836779</v>
      </c>
      <c r="H6465" s="168">
        <f t="shared" si="1407"/>
        <v>271310.33852408634</v>
      </c>
      <c r="I6465" s="169">
        <f t="shared" si="1408"/>
        <v>775779.45576245408</v>
      </c>
      <c r="J6465" s="169">
        <f t="shared" si="1410"/>
        <v>714470.24907118082</v>
      </c>
      <c r="K6465" s="95"/>
      <c r="L6465" s="265">
        <f t="shared" si="1409"/>
        <v>297371.51559144026</v>
      </c>
      <c r="M6465" s="265">
        <f>$G6465*NonHospFrac+theModel!$H6465*NonHospFrac</f>
        <v>478407.94017101382</v>
      </c>
      <c r="N6465" s="266">
        <f t="shared" si="1411"/>
        <v>775779.45576245408</v>
      </c>
      <c r="O6465" s="159"/>
      <c r="P6465" s="265">
        <f t="shared" si="1412"/>
        <v>273870.49145620712</v>
      </c>
      <c r="Q6465" s="265">
        <f t="shared" si="1413"/>
        <v>478406.38552933902</v>
      </c>
      <c r="R6465" s="266">
        <f t="shared" si="1414"/>
        <v>752276.8769855462</v>
      </c>
    </row>
    <row r="6466" spans="1:18" x14ac:dyDescent="0.3">
      <c r="A6466" s="82">
        <v>6435</v>
      </c>
      <c r="B6466" s="94">
        <f t="shared" si="1403"/>
        <v>9.0791739958794687E-54</v>
      </c>
      <c r="C6466" s="179">
        <f t="shared" si="1404"/>
        <v>9.0586929429895031E-54</v>
      </c>
      <c r="D6466" s="166">
        <f t="shared" si="1405"/>
        <v>2.2558277767625785E-3</v>
      </c>
      <c r="E6466" s="167">
        <f t="shared" si="1415"/>
        <v>24.291375447755232</v>
      </c>
      <c r="F6466" s="168">
        <f t="shared" si="1416"/>
        <v>14.518507571244006</v>
      </c>
      <c r="G6466" s="168">
        <f t="shared" si="1406"/>
        <v>504547.51181758119</v>
      </c>
      <c r="H6466" s="168">
        <f t="shared" si="1407"/>
        <v>271310.33852408634</v>
      </c>
      <c r="I6466" s="169">
        <f t="shared" si="1408"/>
        <v>775857.85034166754</v>
      </c>
      <c r="J6466" s="169">
        <f t="shared" si="1410"/>
        <v>714530.55594964325</v>
      </c>
      <c r="K6466" s="95"/>
      <c r="L6466" s="265">
        <f t="shared" si="1409"/>
        <v>297401.56577472587</v>
      </c>
      <c r="M6466" s="265">
        <f>$G6466*NonHospFrac+theModel!$H6466*NonHospFrac</f>
        <v>478456.28456694167</v>
      </c>
      <c r="N6466" s="266">
        <f t="shared" si="1411"/>
        <v>775857.85034166754</v>
      </c>
      <c r="O6466" s="159"/>
      <c r="P6466" s="265">
        <f t="shared" si="1412"/>
        <v>273893.60826822859</v>
      </c>
      <c r="Q6466" s="265">
        <f t="shared" si="1413"/>
        <v>478454.72992526687</v>
      </c>
      <c r="R6466" s="266">
        <f t="shared" si="1414"/>
        <v>752348.33819349553</v>
      </c>
    </row>
    <row r="6467" spans="1:18" x14ac:dyDescent="0.3">
      <c r="A6467" s="82">
        <v>6436</v>
      </c>
      <c r="B6467" s="94">
        <f t="shared" si="1403"/>
        <v>8.9095708558953766E-54</v>
      </c>
      <c r="C6467" s="179">
        <f t="shared" si="1404"/>
        <v>8.8894723984796136E-54</v>
      </c>
      <c r="D6467" s="166">
        <f t="shared" si="1405"/>
        <v>2.2558277767625785E-3</v>
      </c>
      <c r="E6467" s="167">
        <f t="shared" si="1415"/>
        <v>24.291375447755232</v>
      </c>
      <c r="F6467" s="168">
        <f t="shared" si="1416"/>
        <v>14.520763399020769</v>
      </c>
      <c r="G6467" s="168">
        <f t="shared" si="1406"/>
        <v>504625.90639679454</v>
      </c>
      <c r="H6467" s="168">
        <f t="shared" si="1407"/>
        <v>271310.33852408634</v>
      </c>
      <c r="I6467" s="169">
        <f t="shared" si="1408"/>
        <v>775936.24492088088</v>
      </c>
      <c r="J6467" s="169">
        <f t="shared" si="1410"/>
        <v>714590.86036987847</v>
      </c>
      <c r="K6467" s="95"/>
      <c r="L6467" s="265">
        <f t="shared" si="1409"/>
        <v>297431.61595801136</v>
      </c>
      <c r="M6467" s="265">
        <f>$G6467*NonHospFrac+theModel!$H6467*NonHospFrac</f>
        <v>478504.62896286946</v>
      </c>
      <c r="N6467" s="266">
        <f t="shared" si="1411"/>
        <v>775936.24492088077</v>
      </c>
      <c r="O6467" s="159"/>
      <c r="P6467" s="265">
        <f t="shared" si="1412"/>
        <v>273916.7241379632</v>
      </c>
      <c r="Q6467" s="265">
        <f t="shared" si="1413"/>
        <v>478503.07432119467</v>
      </c>
      <c r="R6467" s="266">
        <f t="shared" si="1414"/>
        <v>752419.79845915781</v>
      </c>
    </row>
    <row r="6468" spans="1:18" x14ac:dyDescent="0.3">
      <c r="A6468" s="82">
        <v>6437</v>
      </c>
      <c r="B6468" s="94">
        <f t="shared" si="1403"/>
        <v>8.7431359804588648E-54</v>
      </c>
      <c r="C6468" s="179">
        <f t="shared" si="1404"/>
        <v>8.7234129714581327E-54</v>
      </c>
      <c r="D6468" s="166">
        <f t="shared" si="1405"/>
        <v>2.2558277767625785E-3</v>
      </c>
      <c r="E6468" s="167">
        <f t="shared" si="1415"/>
        <v>24.291375447755232</v>
      </c>
      <c r="F6468" s="168">
        <f t="shared" si="1416"/>
        <v>14.523019226797532</v>
      </c>
      <c r="G6468" s="168">
        <f t="shared" si="1406"/>
        <v>504704.30097600806</v>
      </c>
      <c r="H6468" s="168">
        <f t="shared" si="1407"/>
        <v>271310.33852408634</v>
      </c>
      <c r="I6468" s="169">
        <f t="shared" si="1408"/>
        <v>776014.63950009434</v>
      </c>
      <c r="J6468" s="169">
        <f t="shared" si="1410"/>
        <v>714651.16233198694</v>
      </c>
      <c r="K6468" s="95"/>
      <c r="L6468" s="265">
        <f t="shared" si="1409"/>
        <v>297461.66614129703</v>
      </c>
      <c r="M6468" s="265">
        <f>$G6468*NonHospFrac+theModel!$H6468*NonHospFrac</f>
        <v>478552.97335879738</v>
      </c>
      <c r="N6468" s="266">
        <f t="shared" si="1411"/>
        <v>776014.63950009434</v>
      </c>
      <c r="O6468" s="159"/>
      <c r="P6468" s="265">
        <f t="shared" si="1412"/>
        <v>273939.8390654496</v>
      </c>
      <c r="Q6468" s="265">
        <f t="shared" si="1413"/>
        <v>478551.41871712258</v>
      </c>
      <c r="R6468" s="266">
        <f t="shared" si="1414"/>
        <v>752491.25778257218</v>
      </c>
    </row>
    <row r="6469" spans="1:18" x14ac:dyDescent="0.3">
      <c r="A6469" s="82">
        <v>6438</v>
      </c>
      <c r="B6469" s="94">
        <f t="shared" si="1403"/>
        <v>8.5798101849331141E-54</v>
      </c>
      <c r="C6469" s="179">
        <f t="shared" si="1404"/>
        <v>8.560455610798591E-54</v>
      </c>
      <c r="D6469" s="166">
        <f t="shared" si="1405"/>
        <v>2.2558277767625785E-3</v>
      </c>
      <c r="E6469" s="167">
        <f t="shared" si="1415"/>
        <v>24.291375447755232</v>
      </c>
      <c r="F6469" s="168">
        <f t="shared" si="1416"/>
        <v>14.525275054574294</v>
      </c>
      <c r="G6469" s="168">
        <f t="shared" si="1406"/>
        <v>504782.69555522146</v>
      </c>
      <c r="H6469" s="168">
        <f t="shared" si="1407"/>
        <v>271310.33852408634</v>
      </c>
      <c r="I6469" s="169">
        <f t="shared" si="1408"/>
        <v>776093.03407930781</v>
      </c>
      <c r="J6469" s="169">
        <f t="shared" si="1410"/>
        <v>714711.46183606866</v>
      </c>
      <c r="K6469" s="95"/>
      <c r="L6469" s="265">
        <f t="shared" si="1409"/>
        <v>297491.71632458258</v>
      </c>
      <c r="M6469" s="265">
        <f>$G6469*NonHospFrac+theModel!$H6469*NonHospFrac</f>
        <v>478601.31775472517</v>
      </c>
      <c r="N6469" s="266">
        <f t="shared" si="1411"/>
        <v>776093.03407930769</v>
      </c>
      <c r="O6469" s="159"/>
      <c r="P6469" s="265">
        <f t="shared" si="1412"/>
        <v>273962.95305072592</v>
      </c>
      <c r="Q6469" s="265">
        <f t="shared" si="1413"/>
        <v>478599.76311305037</v>
      </c>
      <c r="R6469" s="266">
        <f t="shared" si="1414"/>
        <v>752562.71616377635</v>
      </c>
    </row>
    <row r="6470" spans="1:18" x14ac:dyDescent="0.3">
      <c r="A6470" s="82">
        <v>6439</v>
      </c>
      <c r="B6470" s="94">
        <f t="shared" si="1403"/>
        <v>8.4195353902775024E-54</v>
      </c>
      <c r="C6470" s="179">
        <f t="shared" si="1404"/>
        <v>8.4005423684766794E-54</v>
      </c>
      <c r="D6470" s="166">
        <f t="shared" si="1405"/>
        <v>2.2558277767625785E-3</v>
      </c>
      <c r="E6470" s="167">
        <f t="shared" si="1415"/>
        <v>24.291375447755232</v>
      </c>
      <c r="F6470" s="168">
        <f t="shared" si="1416"/>
        <v>14.527530882351057</v>
      </c>
      <c r="G6470" s="168">
        <f t="shared" si="1406"/>
        <v>504861.09013443487</v>
      </c>
      <c r="H6470" s="168">
        <f t="shared" si="1407"/>
        <v>271310.33852408634</v>
      </c>
      <c r="I6470" s="169">
        <f t="shared" si="1408"/>
        <v>776171.42865852127</v>
      </c>
      <c r="J6470" s="169">
        <f t="shared" si="1410"/>
        <v>714771.75888222386</v>
      </c>
      <c r="K6470" s="95"/>
      <c r="L6470" s="265">
        <f t="shared" si="1409"/>
        <v>297521.76650786819</v>
      </c>
      <c r="M6470" s="265">
        <f>$G6470*NonHospFrac+theModel!$H6470*NonHospFrac</f>
        <v>478649.66215065302</v>
      </c>
      <c r="N6470" s="266">
        <f t="shared" si="1411"/>
        <v>776171.42865852127</v>
      </c>
      <c r="O6470" s="159"/>
      <c r="P6470" s="265">
        <f t="shared" si="1412"/>
        <v>273986.06609383074</v>
      </c>
      <c r="Q6470" s="265">
        <f t="shared" si="1413"/>
        <v>478648.10750897822</v>
      </c>
      <c r="R6470" s="266">
        <f t="shared" si="1414"/>
        <v>752634.17360280897</v>
      </c>
    </row>
    <row r="6471" spans="1:18" x14ac:dyDescent="0.3">
      <c r="A6471" s="82">
        <v>6440</v>
      </c>
      <c r="B6471" s="94">
        <f t="shared" si="1403"/>
        <v>8.2622546023945599E-54</v>
      </c>
      <c r="C6471" s="179">
        <f t="shared" si="1404"/>
        <v>8.2436163789637933E-54</v>
      </c>
      <c r="D6471" s="166">
        <f t="shared" si="1405"/>
        <v>2.2558277767625785E-3</v>
      </c>
      <c r="E6471" s="167">
        <f t="shared" si="1415"/>
        <v>24.291375447755232</v>
      </c>
      <c r="F6471" s="168">
        <f t="shared" si="1416"/>
        <v>14.529786710127819</v>
      </c>
      <c r="G6471" s="168">
        <f t="shared" si="1406"/>
        <v>504939.48471364827</v>
      </c>
      <c r="H6471" s="168">
        <f t="shared" si="1407"/>
        <v>271310.33852408634</v>
      </c>
      <c r="I6471" s="169">
        <f t="shared" si="1408"/>
        <v>776249.82323773461</v>
      </c>
      <c r="J6471" s="169">
        <f t="shared" si="1410"/>
        <v>714832.05347055267</v>
      </c>
      <c r="K6471" s="95"/>
      <c r="L6471" s="265">
        <f t="shared" si="1409"/>
        <v>297551.81669115374</v>
      </c>
      <c r="M6471" s="265">
        <f>$G6471*NonHospFrac+theModel!$H6471*NonHospFrac</f>
        <v>478698.00654658087</v>
      </c>
      <c r="N6471" s="266">
        <f t="shared" si="1411"/>
        <v>776249.82323773461</v>
      </c>
      <c r="O6471" s="159"/>
      <c r="P6471" s="265">
        <f t="shared" si="1412"/>
        <v>274009.17819480237</v>
      </c>
      <c r="Q6471" s="265">
        <f t="shared" si="1413"/>
        <v>478696.45190490608</v>
      </c>
      <c r="R6471" s="266">
        <f t="shared" si="1414"/>
        <v>752705.63009970845</v>
      </c>
    </row>
    <row r="6472" spans="1:18" x14ac:dyDescent="0.3">
      <c r="A6472" s="82">
        <v>6441</v>
      </c>
      <c r="B6472" s="94">
        <f t="shared" si="1403"/>
        <v>8.1079118918628463E-54</v>
      </c>
      <c r="C6472" s="179">
        <f t="shared" si="1404"/>
        <v>8.0896218390056385E-54</v>
      </c>
      <c r="D6472" s="166">
        <f t="shared" si="1405"/>
        <v>2.2558277767625785E-3</v>
      </c>
      <c r="E6472" s="167">
        <f t="shared" si="1415"/>
        <v>24.291375447755232</v>
      </c>
      <c r="F6472" s="168">
        <f t="shared" si="1416"/>
        <v>14.532042537904582</v>
      </c>
      <c r="G6472" s="168">
        <f t="shared" si="1406"/>
        <v>505017.87929286162</v>
      </c>
      <c r="H6472" s="168">
        <f t="shared" si="1407"/>
        <v>271310.33852408634</v>
      </c>
      <c r="I6472" s="169">
        <f t="shared" si="1408"/>
        <v>776328.21781694796</v>
      </c>
      <c r="J6472" s="169">
        <f t="shared" si="1410"/>
        <v>714892.34560115542</v>
      </c>
      <c r="K6472" s="95"/>
      <c r="L6472" s="265">
        <f t="shared" si="1409"/>
        <v>297581.86687443929</v>
      </c>
      <c r="M6472" s="265">
        <f>$G6472*NonHospFrac+theModel!$H6472*NonHospFrac</f>
        <v>478746.35094250867</v>
      </c>
      <c r="N6472" s="266">
        <f t="shared" si="1411"/>
        <v>776328.21781694796</v>
      </c>
      <c r="O6472" s="159"/>
      <c r="P6472" s="265">
        <f t="shared" si="1412"/>
        <v>274032.28935367928</v>
      </c>
      <c r="Q6472" s="265">
        <f t="shared" si="1413"/>
        <v>478744.79630083387</v>
      </c>
      <c r="R6472" s="266">
        <f t="shared" si="1414"/>
        <v>752777.08565451321</v>
      </c>
    </row>
    <row r="6473" spans="1:18" x14ac:dyDescent="0.3">
      <c r="A6473" s="82">
        <v>6442</v>
      </c>
      <c r="B6473" s="94">
        <f t="shared" si="1403"/>
        <v>7.9564523740477432E-54</v>
      </c>
      <c r="C6473" s="179">
        <f t="shared" si="1404"/>
        <v>7.9385039877778774E-54</v>
      </c>
      <c r="D6473" s="166">
        <f t="shared" si="1405"/>
        <v>2.2558277767625785E-3</v>
      </c>
      <c r="E6473" s="167">
        <f t="shared" si="1415"/>
        <v>24.291375447755232</v>
      </c>
      <c r="F6473" s="168">
        <f t="shared" si="1416"/>
        <v>14.534298365681344</v>
      </c>
      <c r="G6473" s="168">
        <f t="shared" si="1406"/>
        <v>505096.27387207514</v>
      </c>
      <c r="H6473" s="168">
        <f t="shared" si="1407"/>
        <v>271310.33852408634</v>
      </c>
      <c r="I6473" s="169">
        <f t="shared" si="1408"/>
        <v>776406.61239616154</v>
      </c>
      <c r="J6473" s="169">
        <f t="shared" si="1410"/>
        <v>714952.63527413236</v>
      </c>
      <c r="K6473" s="95"/>
      <c r="L6473" s="265">
        <f t="shared" si="1409"/>
        <v>297611.9170577249</v>
      </c>
      <c r="M6473" s="265">
        <f>$G6473*NonHospFrac+theModel!$H6473*NonHospFrac</f>
        <v>478794.69533843658</v>
      </c>
      <c r="N6473" s="266">
        <f t="shared" si="1411"/>
        <v>776406.61239616154</v>
      </c>
      <c r="O6473" s="159"/>
      <c r="P6473" s="265">
        <f t="shared" si="1412"/>
        <v>274055.3995704999</v>
      </c>
      <c r="Q6473" s="265">
        <f t="shared" si="1413"/>
        <v>478793.14069676178</v>
      </c>
      <c r="R6473" s="266">
        <f t="shared" si="1414"/>
        <v>752848.54026726168</v>
      </c>
    </row>
    <row r="6474" spans="1:18" x14ac:dyDescent="0.3">
      <c r="A6474" s="82">
        <v>6443</v>
      </c>
      <c r="B6474" s="94">
        <f t="shared" si="1403"/>
        <v>7.8078221895856099E-54</v>
      </c>
      <c r="C6474" s="179">
        <f t="shared" si="1404"/>
        <v>7.7902090874143196E-54</v>
      </c>
      <c r="D6474" s="166">
        <f t="shared" si="1405"/>
        <v>2.2558277767625785E-3</v>
      </c>
      <c r="E6474" s="167">
        <f t="shared" si="1415"/>
        <v>24.291375447755232</v>
      </c>
      <c r="F6474" s="168">
        <f t="shared" si="1416"/>
        <v>14.536554193458107</v>
      </c>
      <c r="G6474" s="168">
        <f t="shared" si="1406"/>
        <v>505174.66845128854</v>
      </c>
      <c r="H6474" s="168">
        <f t="shared" si="1407"/>
        <v>271310.33852408634</v>
      </c>
      <c r="I6474" s="169">
        <f t="shared" si="1408"/>
        <v>776485.00697537488</v>
      </c>
      <c r="J6474" s="169">
        <f t="shared" si="1410"/>
        <v>715012.92248958338</v>
      </c>
      <c r="K6474" s="95"/>
      <c r="L6474" s="265">
        <f t="shared" si="1409"/>
        <v>297641.96724101051</v>
      </c>
      <c r="M6474" s="265">
        <f>$G6474*NonHospFrac+theModel!$H6474*NonHospFrac</f>
        <v>478843.03973436437</v>
      </c>
      <c r="N6474" s="266">
        <f t="shared" si="1411"/>
        <v>776485.00697537488</v>
      </c>
      <c r="O6474" s="159"/>
      <c r="P6474" s="265">
        <f t="shared" si="1412"/>
        <v>274078.50884530257</v>
      </c>
      <c r="Q6474" s="265">
        <f t="shared" si="1413"/>
        <v>478841.48509268957</v>
      </c>
      <c r="R6474" s="266">
        <f t="shared" si="1414"/>
        <v>752919.99393799214</v>
      </c>
    </row>
    <row r="6475" spans="1:18" x14ac:dyDescent="0.3">
      <c r="A6475" s="82">
        <v>6444</v>
      </c>
      <c r="B6475" s="94">
        <f t="shared" si="1403"/>
        <v>7.6619684852295563E-54</v>
      </c>
      <c r="C6475" s="179">
        <f t="shared" si="1404"/>
        <v>7.6446844038958956E-54</v>
      </c>
      <c r="D6475" s="166">
        <f t="shared" si="1405"/>
        <v>2.2558277767625785E-3</v>
      </c>
      <c r="E6475" s="167">
        <f t="shared" si="1415"/>
        <v>24.291375447755232</v>
      </c>
      <c r="F6475" s="168">
        <f t="shared" si="1416"/>
        <v>14.53881002123487</v>
      </c>
      <c r="G6475" s="168">
        <f t="shared" si="1406"/>
        <v>505253.063030502</v>
      </c>
      <c r="H6475" s="168">
        <f t="shared" si="1407"/>
        <v>271310.33852408634</v>
      </c>
      <c r="I6475" s="169">
        <f t="shared" si="1408"/>
        <v>776563.40155458834</v>
      </c>
      <c r="J6475" s="169">
        <f t="shared" si="1410"/>
        <v>715073.20724760892</v>
      </c>
      <c r="K6475" s="95"/>
      <c r="L6475" s="265">
        <f t="shared" si="1409"/>
        <v>297672.01742429606</v>
      </c>
      <c r="M6475" s="265">
        <f>$G6475*NonHospFrac+theModel!$H6475*NonHospFrac</f>
        <v>478891.38413029228</v>
      </c>
      <c r="N6475" s="266">
        <f t="shared" si="1411"/>
        <v>776563.40155458834</v>
      </c>
      <c r="O6475" s="159"/>
      <c r="P6475" s="265">
        <f t="shared" si="1412"/>
        <v>274101.61717812566</v>
      </c>
      <c r="Q6475" s="265">
        <f t="shared" si="1413"/>
        <v>478889.82948861748</v>
      </c>
      <c r="R6475" s="266">
        <f t="shared" si="1414"/>
        <v>752991.44666674314</v>
      </c>
    </row>
    <row r="6476" spans="1:18" x14ac:dyDescent="0.3">
      <c r="A6476" s="82">
        <v>6445</v>
      </c>
      <c r="B6476" s="94">
        <f t="shared" si="1403"/>
        <v>7.518839395056496E-54</v>
      </c>
      <c r="C6476" s="179">
        <f t="shared" si="1404"/>
        <v>7.501878188300111E-54</v>
      </c>
      <c r="D6476" s="166">
        <f t="shared" si="1405"/>
        <v>2.2558277767625785E-3</v>
      </c>
      <c r="E6476" s="167">
        <f t="shared" si="1415"/>
        <v>24.291375447755232</v>
      </c>
      <c r="F6476" s="168">
        <f t="shared" si="1416"/>
        <v>14.541065849011632</v>
      </c>
      <c r="G6476" s="168">
        <f t="shared" si="1406"/>
        <v>505331.45760971535</v>
      </c>
      <c r="H6476" s="168">
        <f t="shared" si="1407"/>
        <v>271310.33852408634</v>
      </c>
      <c r="I6476" s="169">
        <f t="shared" si="1408"/>
        <v>776641.79613380169</v>
      </c>
      <c r="J6476" s="169">
        <f t="shared" si="1410"/>
        <v>715133.48954830901</v>
      </c>
      <c r="K6476" s="95"/>
      <c r="L6476" s="265">
        <f t="shared" si="1409"/>
        <v>297702.06760758162</v>
      </c>
      <c r="M6476" s="265">
        <f>$G6476*NonHospFrac+theModel!$H6476*NonHospFrac</f>
        <v>478939.72852622007</v>
      </c>
      <c r="N6476" s="266">
        <f t="shared" si="1411"/>
        <v>776641.79613380169</v>
      </c>
      <c r="O6476" s="159"/>
      <c r="P6476" s="265">
        <f t="shared" si="1412"/>
        <v>274124.72456900764</v>
      </c>
      <c r="Q6476" s="265">
        <f t="shared" si="1413"/>
        <v>478938.17388454528</v>
      </c>
      <c r="R6476" s="266">
        <f t="shared" si="1414"/>
        <v>753062.89845355297</v>
      </c>
    </row>
    <row r="6477" spans="1:18" x14ac:dyDescent="0.3">
      <c r="A6477" s="82">
        <v>6446</v>
      </c>
      <c r="B6477" s="94">
        <f t="shared" si="1403"/>
        <v>7.37838402202175E-54</v>
      </c>
      <c r="C6477" s="179">
        <f t="shared" si="1404"/>
        <v>7.3617396583972521E-54</v>
      </c>
      <c r="D6477" s="166">
        <f t="shared" si="1405"/>
        <v>2.2558277767625785E-3</v>
      </c>
      <c r="E6477" s="167">
        <f t="shared" si="1415"/>
        <v>24.291375447755232</v>
      </c>
      <c r="F6477" s="168">
        <f t="shared" si="1416"/>
        <v>14.543321676788395</v>
      </c>
      <c r="G6477" s="168">
        <f t="shared" si="1406"/>
        <v>505409.85218892881</v>
      </c>
      <c r="H6477" s="168">
        <f t="shared" si="1407"/>
        <v>271310.33852408634</v>
      </c>
      <c r="I6477" s="169">
        <f t="shared" si="1408"/>
        <v>776720.19071301515</v>
      </c>
      <c r="J6477" s="169">
        <f t="shared" si="1410"/>
        <v>715193.76939178386</v>
      </c>
      <c r="K6477" s="95"/>
      <c r="L6477" s="265">
        <f t="shared" si="1409"/>
        <v>297732.11779086723</v>
      </c>
      <c r="M6477" s="265">
        <f>$G6477*NonHospFrac+theModel!$H6477*NonHospFrac</f>
        <v>478988.07292214793</v>
      </c>
      <c r="N6477" s="266">
        <f t="shared" si="1411"/>
        <v>776720.19071301515</v>
      </c>
      <c r="O6477" s="159"/>
      <c r="P6477" s="265">
        <f t="shared" si="1412"/>
        <v>274147.83101798693</v>
      </c>
      <c r="Q6477" s="265">
        <f t="shared" si="1413"/>
        <v>478986.51828047313</v>
      </c>
      <c r="R6477" s="266">
        <f t="shared" si="1414"/>
        <v>753134.34929846006</v>
      </c>
    </row>
    <row r="6478" spans="1:18" x14ac:dyDescent="0.3">
      <c r="A6478" s="82">
        <v>6447</v>
      </c>
      <c r="B6478" s="94">
        <f t="shared" si="1403"/>
        <v>7.2405524198616478E-54</v>
      </c>
      <c r="C6478" s="179">
        <f t="shared" si="1404"/>
        <v>7.2242189805938188E-54</v>
      </c>
      <c r="D6478" s="166">
        <f t="shared" si="1405"/>
        <v>2.2558277767625785E-3</v>
      </c>
      <c r="E6478" s="167">
        <f t="shared" si="1415"/>
        <v>24.291375447755232</v>
      </c>
      <c r="F6478" s="168">
        <f t="shared" si="1416"/>
        <v>14.545577504565157</v>
      </c>
      <c r="G6478" s="168">
        <f t="shared" si="1406"/>
        <v>505488.24676814227</v>
      </c>
      <c r="H6478" s="168">
        <f t="shared" si="1407"/>
        <v>271310.33852408634</v>
      </c>
      <c r="I6478" s="169">
        <f t="shared" si="1408"/>
        <v>776798.58529222861</v>
      </c>
      <c r="J6478" s="169">
        <f t="shared" si="1410"/>
        <v>715254.0467781336</v>
      </c>
      <c r="K6478" s="95"/>
      <c r="L6478" s="265">
        <f t="shared" si="1409"/>
        <v>297762.16797415284</v>
      </c>
      <c r="M6478" s="265">
        <f>$G6478*NonHospFrac+theModel!$H6478*NonHospFrac</f>
        <v>479036.41731807578</v>
      </c>
      <c r="N6478" s="266">
        <f t="shared" si="1411"/>
        <v>776798.58529222861</v>
      </c>
      <c r="O6478" s="159"/>
      <c r="P6478" s="265">
        <f t="shared" si="1412"/>
        <v>274170.93652510189</v>
      </c>
      <c r="Q6478" s="265">
        <f t="shared" si="1413"/>
        <v>479034.86267640098</v>
      </c>
      <c r="R6478" s="266">
        <f t="shared" si="1414"/>
        <v>753205.79920150293</v>
      </c>
    </row>
    <row r="6479" spans="1:18" x14ac:dyDescent="0.3">
      <c r="A6479" s="82">
        <v>6448</v>
      </c>
      <c r="B6479" s="94">
        <f t="shared" si="1403"/>
        <v>7.1052955753308345E-54</v>
      </c>
      <c r="C6479" s="179">
        <f t="shared" si="1404"/>
        <v>7.0892672522098954E-54</v>
      </c>
      <c r="D6479" s="166">
        <f t="shared" si="1405"/>
        <v>2.2558277767625785E-3</v>
      </c>
      <c r="E6479" s="167">
        <f t="shared" si="1415"/>
        <v>24.291375447755232</v>
      </c>
      <c r="F6479" s="168">
        <f t="shared" si="1416"/>
        <v>14.54783333234192</v>
      </c>
      <c r="G6479" s="168">
        <f t="shared" si="1406"/>
        <v>505566.64134735567</v>
      </c>
      <c r="H6479" s="168">
        <f t="shared" si="1407"/>
        <v>271310.33852408634</v>
      </c>
      <c r="I6479" s="169">
        <f t="shared" si="1408"/>
        <v>776876.97987144208</v>
      </c>
      <c r="J6479" s="169">
        <f t="shared" si="1410"/>
        <v>715314.32170745847</v>
      </c>
      <c r="K6479" s="95"/>
      <c r="L6479" s="265">
        <f t="shared" si="1409"/>
        <v>297792.21815743839</v>
      </c>
      <c r="M6479" s="265">
        <f>$G6479*NonHospFrac+theModel!$H6479*NonHospFrac</f>
        <v>479084.76171400363</v>
      </c>
      <c r="N6479" s="266">
        <f t="shared" si="1411"/>
        <v>776876.97987144208</v>
      </c>
      <c r="O6479" s="159"/>
      <c r="P6479" s="265">
        <f t="shared" si="1412"/>
        <v>274194.04109039082</v>
      </c>
      <c r="Q6479" s="265">
        <f t="shared" si="1413"/>
        <v>479083.20707232883</v>
      </c>
      <c r="R6479" s="266">
        <f t="shared" si="1414"/>
        <v>753277.24816271965</v>
      </c>
    </row>
    <row r="6480" spans="1:18" x14ac:dyDescent="0.3">
      <c r="A6480" s="82">
        <v>6449</v>
      </c>
      <c r="B6480" s="94">
        <f t="shared" si="1403"/>
        <v>6.9725653907747062E-54</v>
      </c>
      <c r="C6480" s="179">
        <f t="shared" si="1404"/>
        <v>6.9568364840909036E-54</v>
      </c>
      <c r="D6480" s="166">
        <f t="shared" si="1405"/>
        <v>2.2558277767625785E-3</v>
      </c>
      <c r="E6480" s="167">
        <f t="shared" si="1415"/>
        <v>24.291375447755232</v>
      </c>
      <c r="F6480" s="168">
        <f t="shared" si="1416"/>
        <v>14.550089160118683</v>
      </c>
      <c r="G6480" s="168">
        <f t="shared" si="1406"/>
        <v>505645.03592656902</v>
      </c>
      <c r="H6480" s="168">
        <f t="shared" si="1407"/>
        <v>271310.33852408634</v>
      </c>
      <c r="I6480" s="169">
        <f t="shared" si="1408"/>
        <v>776955.37445065542</v>
      </c>
      <c r="J6480" s="169">
        <f t="shared" si="1410"/>
        <v>715374.59417985845</v>
      </c>
      <c r="K6480" s="95"/>
      <c r="L6480" s="265">
        <f t="shared" si="1409"/>
        <v>297822.26834072394</v>
      </c>
      <c r="M6480" s="265">
        <f>$G6480*NonHospFrac+theModel!$H6480*NonHospFrac</f>
        <v>479133.10610993142</v>
      </c>
      <c r="N6480" s="266">
        <f t="shared" si="1411"/>
        <v>776955.37445065542</v>
      </c>
      <c r="O6480" s="159"/>
      <c r="P6480" s="265">
        <f t="shared" si="1412"/>
        <v>274217.14471389219</v>
      </c>
      <c r="Q6480" s="265">
        <f t="shared" si="1413"/>
        <v>479131.55146825663</v>
      </c>
      <c r="R6480" s="266">
        <f t="shared" si="1414"/>
        <v>753348.69618214876</v>
      </c>
    </row>
    <row r="6481" spans="1:18" x14ac:dyDescent="0.3">
      <c r="A6481" s="82">
        <v>6450</v>
      </c>
      <c r="B6481" s="94">
        <f t="shared" si="1403"/>
        <v>6.8423146670241332E-54</v>
      </c>
      <c r="C6481" s="179">
        <f t="shared" si="1404"/>
        <v>6.8268795835409098E-54</v>
      </c>
      <c r="D6481" s="166">
        <f t="shared" si="1405"/>
        <v>2.2558277767625785E-3</v>
      </c>
      <c r="E6481" s="167">
        <f t="shared" si="1415"/>
        <v>24.291375447755232</v>
      </c>
      <c r="F6481" s="168">
        <f t="shared" si="1416"/>
        <v>14.552344987895445</v>
      </c>
      <c r="G6481" s="168">
        <f t="shared" si="1406"/>
        <v>505723.43050578248</v>
      </c>
      <c r="H6481" s="168">
        <f t="shared" si="1407"/>
        <v>271310.33852408634</v>
      </c>
      <c r="I6481" s="169">
        <f t="shared" si="1408"/>
        <v>777033.76902986877</v>
      </c>
      <c r="J6481" s="169">
        <f t="shared" si="1410"/>
        <v>715434.86419543379</v>
      </c>
      <c r="K6481" s="95"/>
      <c r="L6481" s="265">
        <f t="shared" si="1409"/>
        <v>297852.31852400955</v>
      </c>
      <c r="M6481" s="265">
        <f>$G6481*NonHospFrac+theModel!$H6481*NonHospFrac</f>
        <v>479181.45050585928</v>
      </c>
      <c r="N6481" s="266">
        <f t="shared" si="1411"/>
        <v>777033.76902986877</v>
      </c>
      <c r="O6481" s="159"/>
      <c r="P6481" s="265">
        <f t="shared" si="1412"/>
        <v>274240.24739564443</v>
      </c>
      <c r="Q6481" s="265">
        <f t="shared" si="1413"/>
        <v>479179.89586418448</v>
      </c>
      <c r="R6481" s="266">
        <f t="shared" si="1414"/>
        <v>753420.14325982891</v>
      </c>
    </row>
    <row r="6482" spans="1:18" x14ac:dyDescent="0.3">
      <c r="A6482" s="82">
        <v>6451</v>
      </c>
      <c r="B6482" s="94">
        <f t="shared" si="1403"/>
        <v>6.7144970866129286E-54</v>
      </c>
      <c r="C6482" s="179">
        <f t="shared" si="1404"/>
        <v>6.6993503375779554E-54</v>
      </c>
      <c r="D6482" s="166">
        <f t="shared" si="1405"/>
        <v>2.2558277767625785E-3</v>
      </c>
      <c r="E6482" s="167">
        <f t="shared" si="1415"/>
        <v>24.291375447755232</v>
      </c>
      <c r="F6482" s="168">
        <f t="shared" si="1416"/>
        <v>14.554600815672208</v>
      </c>
      <c r="G6482" s="168">
        <f t="shared" si="1406"/>
        <v>505801.82508499594</v>
      </c>
      <c r="H6482" s="168">
        <f t="shared" si="1407"/>
        <v>271310.33852408634</v>
      </c>
      <c r="I6482" s="169">
        <f t="shared" si="1408"/>
        <v>777112.16360908234</v>
      </c>
      <c r="J6482" s="169">
        <f t="shared" si="1410"/>
        <v>715495.13175428484</v>
      </c>
      <c r="K6482" s="95"/>
      <c r="L6482" s="265">
        <f t="shared" si="1409"/>
        <v>297882.3687072951</v>
      </c>
      <c r="M6482" s="265">
        <f>$G6482*NonHospFrac+theModel!$H6482*NonHospFrac</f>
        <v>479229.79490178713</v>
      </c>
      <c r="N6482" s="266">
        <f t="shared" si="1411"/>
        <v>777112.16360908223</v>
      </c>
      <c r="O6482" s="159"/>
      <c r="P6482" s="265">
        <f t="shared" si="1412"/>
        <v>274263.34913568583</v>
      </c>
      <c r="Q6482" s="265">
        <f t="shared" si="1413"/>
        <v>479228.24026011233</v>
      </c>
      <c r="R6482" s="266">
        <f t="shared" si="1414"/>
        <v>753491.58939579816</v>
      </c>
    </row>
    <row r="6483" spans="1:18" x14ac:dyDescent="0.3">
      <c r="A6483" s="82">
        <v>6452</v>
      </c>
      <c r="B6483" s="94">
        <f t="shared" si="1403"/>
        <v>6.5890671973058643E-54</v>
      </c>
      <c r="C6483" s="179">
        <f t="shared" si="1404"/>
        <v>6.574203396499227E-54</v>
      </c>
      <c r="D6483" s="166">
        <f t="shared" si="1405"/>
        <v>2.2558277767625785E-3</v>
      </c>
      <c r="E6483" s="167">
        <f t="shared" si="1415"/>
        <v>24.291375447755232</v>
      </c>
      <c r="F6483" s="168">
        <f t="shared" si="1416"/>
        <v>14.55685664344897</v>
      </c>
      <c r="G6483" s="168">
        <f t="shared" si="1406"/>
        <v>505880.21966420935</v>
      </c>
      <c r="H6483" s="168">
        <f t="shared" si="1407"/>
        <v>271310.33852408634</v>
      </c>
      <c r="I6483" s="169">
        <f t="shared" si="1408"/>
        <v>777190.55818829569</v>
      </c>
      <c r="J6483" s="169">
        <f t="shared" si="1410"/>
        <v>715555.39685651136</v>
      </c>
      <c r="K6483" s="95"/>
      <c r="L6483" s="265">
        <f t="shared" si="1409"/>
        <v>297912.41889058065</v>
      </c>
      <c r="M6483" s="265">
        <f>$G6483*NonHospFrac+theModel!$H6483*NonHospFrac</f>
        <v>479278.13929771498</v>
      </c>
      <c r="N6483" s="266">
        <f t="shared" si="1411"/>
        <v>777190.55818829569</v>
      </c>
      <c r="O6483" s="159"/>
      <c r="P6483" s="265">
        <f t="shared" si="1412"/>
        <v>274286.44993405481</v>
      </c>
      <c r="Q6483" s="265">
        <f t="shared" si="1413"/>
        <v>479276.58465604018</v>
      </c>
      <c r="R6483" s="266">
        <f t="shared" si="1414"/>
        <v>753563.03459009505</v>
      </c>
    </row>
    <row r="6484" spans="1:18" x14ac:dyDescent="0.3">
      <c r="A6484" s="82">
        <v>6453</v>
      </c>
      <c r="B6484" s="94">
        <f t="shared" si="1403"/>
        <v>6.4659803959363484E-54</v>
      </c>
      <c r="C6484" s="179">
        <f t="shared" si="1404"/>
        <v>6.4513942577551924E-54</v>
      </c>
      <c r="D6484" s="166">
        <f t="shared" si="1405"/>
        <v>2.2558277767625785E-3</v>
      </c>
      <c r="E6484" s="167">
        <f t="shared" si="1415"/>
        <v>24.291375447755232</v>
      </c>
      <c r="F6484" s="168">
        <f t="shared" si="1416"/>
        <v>14.559112471225733</v>
      </c>
      <c r="G6484" s="168">
        <f t="shared" si="1406"/>
        <v>505958.61424342269</v>
      </c>
      <c r="H6484" s="168">
        <f t="shared" si="1407"/>
        <v>271310.33852408634</v>
      </c>
      <c r="I6484" s="169">
        <f t="shared" si="1408"/>
        <v>777268.95276750904</v>
      </c>
      <c r="J6484" s="169">
        <f t="shared" si="1410"/>
        <v>715615.6595022137</v>
      </c>
      <c r="K6484" s="95"/>
      <c r="L6484" s="265">
        <f t="shared" si="1409"/>
        <v>297942.46907386626</v>
      </c>
      <c r="M6484" s="265">
        <f>$G6484*NonHospFrac+theModel!$H6484*NonHospFrac</f>
        <v>479326.48369364277</v>
      </c>
      <c r="N6484" s="266">
        <f t="shared" si="1411"/>
        <v>777268.95276750904</v>
      </c>
      <c r="O6484" s="159"/>
      <c r="P6484" s="265">
        <f t="shared" si="1412"/>
        <v>274309.54979078984</v>
      </c>
      <c r="Q6484" s="265">
        <f t="shared" si="1413"/>
        <v>479324.92905196798</v>
      </c>
      <c r="R6484" s="266">
        <f t="shared" si="1414"/>
        <v>753634.47884275788</v>
      </c>
    </row>
    <row r="6485" spans="1:18" x14ac:dyDescent="0.3">
      <c r="A6485" s="82">
        <v>6454</v>
      </c>
      <c r="B6485" s="94">
        <f t="shared" si="1403"/>
        <v>6.3451929125459784E-54</v>
      </c>
      <c r="C6485" s="179">
        <f t="shared" si="1404"/>
        <v>6.3308792501249405E-54</v>
      </c>
      <c r="D6485" s="166">
        <f t="shared" si="1405"/>
        <v>2.2558277767625785E-3</v>
      </c>
      <c r="E6485" s="167">
        <f t="shared" si="1415"/>
        <v>24.291375447755232</v>
      </c>
      <c r="F6485" s="168">
        <f t="shared" si="1416"/>
        <v>14.561368299002496</v>
      </c>
      <c r="G6485" s="168">
        <f t="shared" si="1406"/>
        <v>506037.00882263621</v>
      </c>
      <c r="H6485" s="168">
        <f t="shared" si="1407"/>
        <v>271310.33852408634</v>
      </c>
      <c r="I6485" s="169">
        <f t="shared" si="1408"/>
        <v>777347.34734672261</v>
      </c>
      <c r="J6485" s="169">
        <f t="shared" si="1410"/>
        <v>715675.9196914921</v>
      </c>
      <c r="K6485" s="95"/>
      <c r="L6485" s="265">
        <f t="shared" si="1409"/>
        <v>297972.51925715187</v>
      </c>
      <c r="M6485" s="265">
        <f>$G6485*NonHospFrac+theModel!$H6485*NonHospFrac</f>
        <v>479374.82808957068</v>
      </c>
      <c r="N6485" s="266">
        <f t="shared" si="1411"/>
        <v>777347.34734672261</v>
      </c>
      <c r="O6485" s="159"/>
      <c r="P6485" s="265">
        <f t="shared" si="1412"/>
        <v>274332.64870592923</v>
      </c>
      <c r="Q6485" s="265">
        <f t="shared" si="1413"/>
        <v>479373.27344789589</v>
      </c>
      <c r="R6485" s="266">
        <f t="shared" si="1414"/>
        <v>753705.92215382517</v>
      </c>
    </row>
    <row r="6486" spans="1:18" x14ac:dyDescent="0.3">
      <c r="A6486" s="82">
        <v>6455</v>
      </c>
      <c r="B6486" s="94">
        <f t="shared" si="1403"/>
        <v>6.2266617948185491E-54</v>
      </c>
      <c r="C6486" s="179">
        <f t="shared" si="1404"/>
        <v>6.2126155181852908E-54</v>
      </c>
      <c r="D6486" s="166">
        <f t="shared" si="1405"/>
        <v>2.2558277767625785E-3</v>
      </c>
      <c r="E6486" s="167">
        <f t="shared" si="1415"/>
        <v>24.291375447755232</v>
      </c>
      <c r="F6486" s="168">
        <f t="shared" si="1416"/>
        <v>14.563624126779258</v>
      </c>
      <c r="G6486" s="168">
        <f t="shared" si="1406"/>
        <v>506115.40340184962</v>
      </c>
      <c r="H6486" s="168">
        <f t="shared" si="1407"/>
        <v>271310.33852408634</v>
      </c>
      <c r="I6486" s="169">
        <f t="shared" si="1408"/>
        <v>777425.74192593596</v>
      </c>
      <c r="J6486" s="169">
        <f t="shared" si="1410"/>
        <v>715736.17742444645</v>
      </c>
      <c r="K6486" s="95"/>
      <c r="L6486" s="265">
        <f t="shared" si="1409"/>
        <v>298002.56944043742</v>
      </c>
      <c r="M6486" s="265">
        <f>$G6486*NonHospFrac+theModel!$H6486*NonHospFrac</f>
        <v>479423.17248549848</v>
      </c>
      <c r="N6486" s="266">
        <f t="shared" si="1411"/>
        <v>777425.74192593596</v>
      </c>
      <c r="O6486" s="159"/>
      <c r="P6486" s="265">
        <f t="shared" si="1412"/>
        <v>274355.74667951133</v>
      </c>
      <c r="Q6486" s="265">
        <f t="shared" si="1413"/>
        <v>479421.61784382368</v>
      </c>
      <c r="R6486" s="266">
        <f t="shared" si="1414"/>
        <v>753777.36452333501</v>
      </c>
    </row>
    <row r="6487" spans="1:18" x14ac:dyDescent="0.3">
      <c r="A6487" s="82">
        <v>6456</v>
      </c>
      <c r="B6487" s="94">
        <f t="shared" si="1403"/>
        <v>6.1103448928075617E-54</v>
      </c>
      <c r="C6487" s="179">
        <f t="shared" si="1404"/>
        <v>6.0965610070727673E-54</v>
      </c>
      <c r="D6487" s="166">
        <f t="shared" si="1405"/>
        <v>2.2558277767625785E-3</v>
      </c>
      <c r="E6487" s="167">
        <f t="shared" si="1415"/>
        <v>24.291375447755232</v>
      </c>
      <c r="F6487" s="168">
        <f t="shared" si="1416"/>
        <v>14.565879954556021</v>
      </c>
      <c r="G6487" s="168">
        <f t="shared" si="1406"/>
        <v>506193.79798106302</v>
      </c>
      <c r="H6487" s="168">
        <f t="shared" si="1407"/>
        <v>271310.33852408634</v>
      </c>
      <c r="I6487" s="169">
        <f t="shared" si="1408"/>
        <v>777504.1365051493</v>
      </c>
      <c r="J6487" s="169">
        <f t="shared" si="1410"/>
        <v>715796.43270117696</v>
      </c>
      <c r="K6487" s="95"/>
      <c r="L6487" s="265">
        <f t="shared" si="1409"/>
        <v>298032.61962372297</v>
      </c>
      <c r="M6487" s="265">
        <f>$G6487*NonHospFrac+theModel!$H6487*NonHospFrac</f>
        <v>479471.51688142633</v>
      </c>
      <c r="N6487" s="266">
        <f t="shared" si="1411"/>
        <v>777504.1365051493</v>
      </c>
      <c r="O6487" s="159"/>
      <c r="P6487" s="265">
        <f t="shared" si="1412"/>
        <v>274378.84371157456</v>
      </c>
      <c r="Q6487" s="265">
        <f t="shared" si="1413"/>
        <v>479469.96223975153</v>
      </c>
      <c r="R6487" s="266">
        <f t="shared" si="1414"/>
        <v>753848.80595132615</v>
      </c>
    </row>
    <row r="6488" spans="1:18" x14ac:dyDescent="0.3">
      <c r="A6488" s="82">
        <v>6457</v>
      </c>
      <c r="B6488" s="94">
        <f t="shared" si="1403"/>
        <v>5.9962008439461749E-54</v>
      </c>
      <c r="C6488" s="179">
        <f t="shared" si="1404"/>
        <v>5.9826744475273537E-54</v>
      </c>
      <c r="D6488" s="166">
        <f t="shared" si="1405"/>
        <v>2.2558277767625785E-3</v>
      </c>
      <c r="E6488" s="167">
        <f t="shared" si="1415"/>
        <v>24.291375447755232</v>
      </c>
      <c r="F6488" s="168">
        <f t="shared" si="1416"/>
        <v>14.568135782332783</v>
      </c>
      <c r="G6488" s="168">
        <f t="shared" si="1406"/>
        <v>506272.19256027648</v>
      </c>
      <c r="H6488" s="168">
        <f t="shared" si="1407"/>
        <v>271310.33852408634</v>
      </c>
      <c r="I6488" s="169">
        <f t="shared" si="1408"/>
        <v>777582.53108436288</v>
      </c>
      <c r="J6488" s="169">
        <f t="shared" si="1410"/>
        <v>715856.68552178389</v>
      </c>
      <c r="K6488" s="95"/>
      <c r="L6488" s="265">
        <f t="shared" si="1409"/>
        <v>298062.66980700858</v>
      </c>
      <c r="M6488" s="265">
        <f>$G6488*NonHospFrac+theModel!$H6488*NonHospFrac</f>
        <v>479519.86127735418</v>
      </c>
      <c r="N6488" s="266">
        <f t="shared" si="1411"/>
        <v>777582.53108436277</v>
      </c>
      <c r="O6488" s="159"/>
      <c r="P6488" s="265">
        <f t="shared" si="1412"/>
        <v>274401.93980215734</v>
      </c>
      <c r="Q6488" s="265">
        <f t="shared" si="1413"/>
        <v>479518.30663567939</v>
      </c>
      <c r="R6488" s="266">
        <f t="shared" si="1414"/>
        <v>753920.24643783667</v>
      </c>
    </row>
    <row r="6489" spans="1:18" x14ac:dyDescent="0.3">
      <c r="A6489" s="82">
        <v>6458</v>
      </c>
      <c r="B6489" s="94">
        <f t="shared" si="1403"/>
        <v>5.8841890583399817E-54</v>
      </c>
      <c r="C6489" s="179">
        <f t="shared" si="1404"/>
        <v>5.8709153412184556E-54</v>
      </c>
      <c r="D6489" s="166">
        <f t="shared" si="1405"/>
        <v>2.2558277767625785E-3</v>
      </c>
      <c r="E6489" s="167">
        <f t="shared" si="1415"/>
        <v>24.291375447755232</v>
      </c>
      <c r="F6489" s="168">
        <f t="shared" si="1416"/>
        <v>14.570391610109546</v>
      </c>
      <c r="G6489" s="168">
        <f t="shared" si="1406"/>
        <v>506350.58713948989</v>
      </c>
      <c r="H6489" s="168">
        <f t="shared" si="1407"/>
        <v>271310.33852408634</v>
      </c>
      <c r="I6489" s="169">
        <f t="shared" si="1408"/>
        <v>777660.92566357623</v>
      </c>
      <c r="J6489" s="169">
        <f t="shared" si="1410"/>
        <v>715916.93588636711</v>
      </c>
      <c r="K6489" s="95"/>
      <c r="L6489" s="265">
        <f t="shared" si="1409"/>
        <v>298092.71999029419</v>
      </c>
      <c r="M6489" s="265">
        <f>$G6489*NonHospFrac+theModel!$H6489*NonHospFrac</f>
        <v>479568.20567328203</v>
      </c>
      <c r="N6489" s="266">
        <f t="shared" si="1411"/>
        <v>777660.92566357623</v>
      </c>
      <c r="O6489" s="159"/>
      <c r="P6489" s="265">
        <f t="shared" si="1412"/>
        <v>274425.03495129797</v>
      </c>
      <c r="Q6489" s="265">
        <f t="shared" si="1413"/>
        <v>479566.65103160724</v>
      </c>
      <c r="R6489" s="266">
        <f t="shared" si="1414"/>
        <v>753991.68598290521</v>
      </c>
    </row>
    <row r="6490" spans="1:18" x14ac:dyDescent="0.3">
      <c r="A6490" s="82">
        <v>6459</v>
      </c>
      <c r="B6490" s="94">
        <f t="shared" si="1403"/>
        <v>5.7742697043317679E-54</v>
      </c>
      <c r="C6490" s="179">
        <f t="shared" si="1404"/>
        <v>5.7612439463422171E-54</v>
      </c>
      <c r="D6490" s="166">
        <f t="shared" si="1405"/>
        <v>2.2558277767625785E-3</v>
      </c>
      <c r="E6490" s="167">
        <f t="shared" si="1415"/>
        <v>24.291375447755232</v>
      </c>
      <c r="F6490" s="168">
        <f t="shared" si="1416"/>
        <v>14.572647437886308</v>
      </c>
      <c r="G6490" s="168">
        <f t="shared" si="1406"/>
        <v>506428.98171870329</v>
      </c>
      <c r="H6490" s="168">
        <f t="shared" si="1407"/>
        <v>271310.33852408634</v>
      </c>
      <c r="I6490" s="169">
        <f t="shared" si="1408"/>
        <v>777739.32024278957</v>
      </c>
      <c r="J6490" s="169">
        <f t="shared" si="1410"/>
        <v>715977.18379502685</v>
      </c>
      <c r="K6490" s="95"/>
      <c r="L6490" s="265">
        <f t="shared" si="1409"/>
        <v>298122.77017357975</v>
      </c>
      <c r="M6490" s="265">
        <f>$G6490*NonHospFrac+theModel!$H6490*NonHospFrac</f>
        <v>479616.55006920989</v>
      </c>
      <c r="N6490" s="266">
        <f t="shared" si="1411"/>
        <v>777739.32024278957</v>
      </c>
      <c r="O6490" s="159"/>
      <c r="P6490" s="265">
        <f t="shared" si="1412"/>
        <v>274448.12915903481</v>
      </c>
      <c r="Q6490" s="265">
        <f t="shared" si="1413"/>
        <v>479614.99542753509</v>
      </c>
      <c r="R6490" s="266">
        <f t="shared" si="1414"/>
        <v>754063.12458656984</v>
      </c>
    </row>
    <row r="6491" spans="1:18" x14ac:dyDescent="0.3">
      <c r="A6491" s="82">
        <v>6460</v>
      </c>
      <c r="B6491" s="94">
        <f t="shared" si="1403"/>
        <v>5.666403694338632E-54</v>
      </c>
      <c r="C6491" s="179">
        <f t="shared" si="1404"/>
        <v>5.6536212634905925E-54</v>
      </c>
      <c r="D6491" s="166">
        <f t="shared" si="1405"/>
        <v>2.2558277767625785E-3</v>
      </c>
      <c r="E6491" s="167">
        <f t="shared" si="1415"/>
        <v>24.291375447755232</v>
      </c>
      <c r="F6491" s="168">
        <f t="shared" si="1416"/>
        <v>14.574903265663071</v>
      </c>
      <c r="G6491" s="168">
        <f t="shared" si="1406"/>
        <v>506507.37629791669</v>
      </c>
      <c r="H6491" s="168">
        <f t="shared" si="1407"/>
        <v>271310.33852408634</v>
      </c>
      <c r="I6491" s="169">
        <f t="shared" si="1408"/>
        <v>777817.71482200304</v>
      </c>
      <c r="J6491" s="169">
        <f t="shared" si="1410"/>
        <v>716037.42924786336</v>
      </c>
      <c r="K6491" s="95"/>
      <c r="L6491" s="265">
        <f t="shared" si="1409"/>
        <v>298152.8203568653</v>
      </c>
      <c r="M6491" s="265">
        <f>$G6491*NonHospFrac+theModel!$H6491*NonHospFrac</f>
        <v>479664.89446513768</v>
      </c>
      <c r="N6491" s="266">
        <f t="shared" si="1411"/>
        <v>777817.71482200292</v>
      </c>
      <c r="O6491" s="159"/>
      <c r="P6491" s="265">
        <f t="shared" si="1412"/>
        <v>274471.22242540627</v>
      </c>
      <c r="Q6491" s="265">
        <f t="shared" si="1413"/>
        <v>479663.33982346288</v>
      </c>
      <c r="R6491" s="266">
        <f t="shared" si="1414"/>
        <v>754134.5622488691</v>
      </c>
    </row>
    <row r="6492" spans="1:18" x14ac:dyDescent="0.3">
      <c r="A6492" s="82">
        <v>6461</v>
      </c>
      <c r="B6492" s="94">
        <f t="shared" si="1403"/>
        <v>5.560552670951022E-54</v>
      </c>
      <c r="C6492" s="179">
        <f t="shared" si="1404"/>
        <v>5.5480090217817392E-54</v>
      </c>
      <c r="D6492" s="166">
        <f t="shared" si="1405"/>
        <v>2.2558277767625785E-3</v>
      </c>
      <c r="E6492" s="167">
        <f t="shared" si="1415"/>
        <v>24.291375447755232</v>
      </c>
      <c r="F6492" s="168">
        <f t="shared" si="1416"/>
        <v>14.577159093439834</v>
      </c>
      <c r="G6492" s="168">
        <f t="shared" si="1406"/>
        <v>506585.77087713015</v>
      </c>
      <c r="H6492" s="168">
        <f t="shared" si="1407"/>
        <v>271310.33852408634</v>
      </c>
      <c r="I6492" s="169">
        <f t="shared" si="1408"/>
        <v>777896.1094012165</v>
      </c>
      <c r="J6492" s="169">
        <f t="shared" si="1410"/>
        <v>716097.67224497651</v>
      </c>
      <c r="K6492" s="95"/>
      <c r="L6492" s="265">
        <f t="shared" si="1409"/>
        <v>298182.87054015091</v>
      </c>
      <c r="M6492" s="265">
        <f>$G6492*NonHospFrac+theModel!$H6492*NonHospFrac</f>
        <v>479713.23886106559</v>
      </c>
      <c r="N6492" s="266">
        <f t="shared" si="1411"/>
        <v>777896.1094012165</v>
      </c>
      <c r="O6492" s="159"/>
      <c r="P6492" s="265">
        <f t="shared" si="1412"/>
        <v>274494.31475045078</v>
      </c>
      <c r="Q6492" s="265">
        <f t="shared" si="1413"/>
        <v>479711.68421939079</v>
      </c>
      <c r="R6492" s="266">
        <f t="shared" si="1414"/>
        <v>754205.99896984152</v>
      </c>
    </row>
    <row r="6493" spans="1:18" x14ac:dyDescent="0.3">
      <c r="A6493" s="82">
        <v>6462</v>
      </c>
      <c r="B6493" s="94">
        <f t="shared" si="1403"/>
        <v>5.4566789932940539E-54</v>
      </c>
      <c r="C6493" s="179">
        <f t="shared" si="1404"/>
        <v>5.4443696652521038E-54</v>
      </c>
      <c r="D6493" s="166">
        <f t="shared" si="1405"/>
        <v>2.2558277767625785E-3</v>
      </c>
      <c r="E6493" s="167">
        <f t="shared" si="1415"/>
        <v>24.291375447755232</v>
      </c>
      <c r="F6493" s="168">
        <f t="shared" si="1416"/>
        <v>14.579414921216596</v>
      </c>
      <c r="G6493" s="168">
        <f t="shared" si="1406"/>
        <v>506664.16545634356</v>
      </c>
      <c r="H6493" s="168">
        <f t="shared" si="1407"/>
        <v>271310.33852408634</v>
      </c>
      <c r="I6493" s="169">
        <f t="shared" si="1408"/>
        <v>777974.50398042984</v>
      </c>
      <c r="J6493" s="169">
        <f t="shared" si="1410"/>
        <v>716157.91278646642</v>
      </c>
      <c r="K6493" s="95"/>
      <c r="L6493" s="265">
        <f t="shared" si="1409"/>
        <v>298212.92072343646</v>
      </c>
      <c r="M6493" s="265">
        <f>$G6493*NonHospFrac+theModel!$H6493*NonHospFrac</f>
        <v>479761.58325699338</v>
      </c>
      <c r="N6493" s="266">
        <f t="shared" si="1411"/>
        <v>777974.50398042984</v>
      </c>
      <c r="O6493" s="159"/>
      <c r="P6493" s="265">
        <f t="shared" si="1412"/>
        <v>274517.40613420663</v>
      </c>
      <c r="Q6493" s="265">
        <f t="shared" si="1413"/>
        <v>479760.02861531859</v>
      </c>
      <c r="R6493" s="266">
        <f t="shared" si="1414"/>
        <v>754277.43474952527</v>
      </c>
    </row>
    <row r="6494" spans="1:18" x14ac:dyDescent="0.3">
      <c r="A6494" s="82">
        <v>6463</v>
      </c>
      <c r="B6494" s="94">
        <f t="shared" si="1403"/>
        <v>5.354745723641118E-54</v>
      </c>
      <c r="C6494" s="179">
        <f t="shared" si="1404"/>
        <v>5.3426663395002273E-54</v>
      </c>
      <c r="D6494" s="166">
        <f t="shared" si="1405"/>
        <v>2.2558277767625785E-3</v>
      </c>
      <c r="E6494" s="167">
        <f t="shared" si="1415"/>
        <v>24.291375447755232</v>
      </c>
      <c r="F6494" s="168">
        <f t="shared" si="1416"/>
        <v>14.581670748993359</v>
      </c>
      <c r="G6494" s="168">
        <f t="shared" si="1406"/>
        <v>506742.56003555696</v>
      </c>
      <c r="H6494" s="168">
        <f t="shared" si="1407"/>
        <v>271310.33852408634</v>
      </c>
      <c r="I6494" s="169">
        <f t="shared" si="1408"/>
        <v>778052.8985596433</v>
      </c>
      <c r="J6494" s="169">
        <f t="shared" si="1410"/>
        <v>716218.15087243344</v>
      </c>
      <c r="K6494" s="95"/>
      <c r="L6494" s="265">
        <f t="shared" si="1409"/>
        <v>298242.97090672201</v>
      </c>
      <c r="M6494" s="265">
        <f>$G6494*NonHospFrac+theModel!$H6494*NonHospFrac</f>
        <v>479809.92765292124</v>
      </c>
      <c r="N6494" s="266">
        <f t="shared" si="1411"/>
        <v>778052.89855964319</v>
      </c>
      <c r="O6494" s="159"/>
      <c r="P6494" s="265">
        <f t="shared" si="1412"/>
        <v>274540.49657671223</v>
      </c>
      <c r="Q6494" s="265">
        <f t="shared" si="1413"/>
        <v>479808.37301124644</v>
      </c>
      <c r="R6494" s="266">
        <f t="shared" si="1414"/>
        <v>754348.86958795867</v>
      </c>
    </row>
    <row r="6495" spans="1:18" x14ac:dyDescent="0.3">
      <c r="A6495" s="82">
        <v>6464</v>
      </c>
      <c r="B6495" s="94">
        <f t="shared" ref="B6495:B6558" si="1417">Constant*EXP(PowerTerm*(A6495)/7)</f>
        <v>5.2547166142796166E-54</v>
      </c>
      <c r="C6495" s="179">
        <f t="shared" ref="C6495:C6558" si="1418">(1-theFloor)*B6495</f>
        <v>5.2428628785821087E-54</v>
      </c>
      <c r="D6495" s="166">
        <f t="shared" ref="D6495:D6558" si="1419">theFloor</f>
        <v>2.2558277767625785E-3</v>
      </c>
      <c r="E6495" s="167">
        <f t="shared" si="1415"/>
        <v>24.291375447755232</v>
      </c>
      <c r="F6495" s="168">
        <f t="shared" si="1416"/>
        <v>14.583926576770121</v>
      </c>
      <c r="G6495" s="168">
        <f t="shared" ref="G6495:G6558" si="1420">$B$22*F6495*totInfected/365.25</f>
        <v>506820.95461477042</v>
      </c>
      <c r="H6495" s="168">
        <f t="shared" ref="H6495:H6558" si="1421">lostQALYs_Injured*E6495*totInfected/365.25</f>
        <v>271310.33852408634</v>
      </c>
      <c r="I6495" s="169">
        <f t="shared" ref="I6495:I6558" si="1422">H6495+G6495</f>
        <v>778131.29313885677</v>
      </c>
      <c r="J6495" s="169">
        <f t="shared" si="1410"/>
        <v>716278.38650297746</v>
      </c>
      <c r="K6495" s="95"/>
      <c r="L6495" s="265">
        <f t="shared" ref="L6495:L6558" si="1423">$G6495*HospFrac+$H6495*HospFrac</f>
        <v>298273.02109000762</v>
      </c>
      <c r="M6495" s="265">
        <f>$G6495*NonHospFrac+theModel!$H6495*NonHospFrac</f>
        <v>479858.27204884909</v>
      </c>
      <c r="N6495" s="266">
        <f t="shared" si="1411"/>
        <v>778131.29313885677</v>
      </c>
      <c r="O6495" s="159"/>
      <c r="P6495" s="265">
        <f t="shared" si="1412"/>
        <v>274563.58607800596</v>
      </c>
      <c r="Q6495" s="265">
        <f t="shared" si="1413"/>
        <v>479856.71740717429</v>
      </c>
      <c r="R6495" s="266">
        <f t="shared" si="1414"/>
        <v>754420.30348518025</v>
      </c>
    </row>
    <row r="6496" spans="1:18" x14ac:dyDescent="0.3">
      <c r="A6496" s="82">
        <v>6465</v>
      </c>
      <c r="B6496" s="94">
        <f t="shared" si="1417"/>
        <v>5.1565560946207943E-54</v>
      </c>
      <c r="C6496" s="179">
        <f t="shared" si="1418"/>
        <v>5.1449237921501141E-54</v>
      </c>
      <c r="D6496" s="166">
        <f t="shared" si="1419"/>
        <v>2.2558277767625785E-3</v>
      </c>
      <c r="E6496" s="167">
        <f t="shared" si="1415"/>
        <v>24.291375447755232</v>
      </c>
      <c r="F6496" s="168">
        <f t="shared" si="1416"/>
        <v>14.586182404546884</v>
      </c>
      <c r="G6496" s="168">
        <f t="shared" si="1420"/>
        <v>506899.34919398383</v>
      </c>
      <c r="H6496" s="168">
        <f t="shared" si="1421"/>
        <v>271310.33852408634</v>
      </c>
      <c r="I6496" s="169">
        <f t="shared" si="1422"/>
        <v>778209.68771807011</v>
      </c>
      <c r="J6496" s="169">
        <f t="shared" ref="J6496:J6559" si="1424">J6495+(I6496-I6495)/(1+discountDaily)^A6496</f>
        <v>716338.61967819848</v>
      </c>
      <c r="K6496" s="95"/>
      <c r="L6496" s="265">
        <f t="shared" si="1423"/>
        <v>298303.07127329323</v>
      </c>
      <c r="M6496" s="265">
        <f>$G6496*NonHospFrac+theModel!$H6496*NonHospFrac</f>
        <v>479906.61644477694</v>
      </c>
      <c r="N6496" s="266">
        <f t="shared" ref="N6496:N6559" si="1425">L6496+M6496</f>
        <v>778209.68771807011</v>
      </c>
      <c r="O6496" s="159"/>
      <c r="P6496" s="265">
        <f t="shared" ref="P6496:P6559" si="1426">P6495+(L6496-L6495)/(1+discountDaily)^A6496</f>
        <v>274586.67463812616</v>
      </c>
      <c r="Q6496" s="265">
        <f t="shared" ref="Q6496:Q6559" si="1427">Q6495+(M6496-M6495)/(1+discountDaily)^B6496</f>
        <v>479905.06180310214</v>
      </c>
      <c r="R6496" s="266">
        <f t="shared" ref="R6496:R6559" si="1428">P6496+Q6496</f>
        <v>754491.73644122831</v>
      </c>
    </row>
    <row r="6497" spans="1:18" x14ac:dyDescent="0.3">
      <c r="A6497" s="82">
        <v>6466</v>
      </c>
      <c r="B6497" s="94">
        <f t="shared" si="1417"/>
        <v>5.0602292585508262E-54</v>
      </c>
      <c r="C6497" s="179">
        <f t="shared" si="1418"/>
        <v>5.0488142528326007E-54</v>
      </c>
      <c r="D6497" s="166">
        <f t="shared" si="1419"/>
        <v>2.2558277767625785E-3</v>
      </c>
      <c r="E6497" s="167">
        <f t="shared" ref="E6497:E6560" si="1429">C6497+E6496</f>
        <v>24.291375447755232</v>
      </c>
      <c r="F6497" s="168">
        <f t="shared" ref="F6497:F6560" si="1430">D6497+F6496</f>
        <v>14.588438232323647</v>
      </c>
      <c r="G6497" s="168">
        <f t="shared" si="1420"/>
        <v>506977.74377319717</v>
      </c>
      <c r="H6497" s="168">
        <f t="shared" si="1421"/>
        <v>271310.33852408634</v>
      </c>
      <c r="I6497" s="169">
        <f t="shared" si="1422"/>
        <v>778288.08229728346</v>
      </c>
      <c r="J6497" s="169">
        <f t="shared" si="1424"/>
        <v>716398.85039819672</v>
      </c>
      <c r="K6497" s="95"/>
      <c r="L6497" s="265">
        <f t="shared" si="1423"/>
        <v>298333.12145657872</v>
      </c>
      <c r="M6497" s="265">
        <f>$G6497*NonHospFrac+theModel!$H6497*NonHospFrac</f>
        <v>479954.96084070473</v>
      </c>
      <c r="N6497" s="266">
        <f t="shared" si="1425"/>
        <v>778288.08229728346</v>
      </c>
      <c r="O6497" s="159"/>
      <c r="P6497" s="265">
        <f t="shared" si="1426"/>
        <v>274609.76225711114</v>
      </c>
      <c r="Q6497" s="265">
        <f t="shared" si="1427"/>
        <v>479953.40619902994</v>
      </c>
      <c r="R6497" s="266">
        <f t="shared" si="1428"/>
        <v>754563.16845614114</v>
      </c>
    </row>
    <row r="6498" spans="1:18" x14ac:dyDescent="0.3">
      <c r="A6498" s="82">
        <v>6467</v>
      </c>
      <c r="B6498" s="94">
        <f t="shared" si="1417"/>
        <v>4.9657018520181286E-54</v>
      </c>
      <c r="C6498" s="179">
        <f t="shared" si="1418"/>
        <v>4.9545000838492246E-54</v>
      </c>
      <c r="D6498" s="166">
        <f t="shared" si="1419"/>
        <v>2.2558277767625785E-3</v>
      </c>
      <c r="E6498" s="167">
        <f t="shared" si="1429"/>
        <v>24.291375447755232</v>
      </c>
      <c r="F6498" s="168">
        <f t="shared" si="1430"/>
        <v>14.590694060100409</v>
      </c>
      <c r="G6498" s="168">
        <f t="shared" si="1420"/>
        <v>507056.13835241069</v>
      </c>
      <c r="H6498" s="168">
        <f t="shared" si="1421"/>
        <v>271310.33852408634</v>
      </c>
      <c r="I6498" s="169">
        <f t="shared" si="1422"/>
        <v>778366.47687649704</v>
      </c>
      <c r="J6498" s="169">
        <f t="shared" si="1424"/>
        <v>716459.07866307243</v>
      </c>
      <c r="K6498" s="95"/>
      <c r="L6498" s="265">
        <f t="shared" si="1423"/>
        <v>298363.17163986439</v>
      </c>
      <c r="M6498" s="265">
        <f>$G6498*NonHospFrac+theModel!$H6498*NonHospFrac</f>
        <v>480003.30523663264</v>
      </c>
      <c r="N6498" s="266">
        <f t="shared" si="1425"/>
        <v>778366.47687649704</v>
      </c>
      <c r="O6498" s="159"/>
      <c r="P6498" s="265">
        <f t="shared" si="1426"/>
        <v>274632.84893499943</v>
      </c>
      <c r="Q6498" s="265">
        <f t="shared" si="1427"/>
        <v>480001.75059495785</v>
      </c>
      <c r="R6498" s="266">
        <f t="shared" si="1428"/>
        <v>754634.59952995728</v>
      </c>
    </row>
    <row r="6499" spans="1:18" x14ac:dyDescent="0.3">
      <c r="A6499" s="82">
        <v>6468</v>
      </c>
      <c r="B6499" s="94">
        <f t="shared" si="1417"/>
        <v>4.8729402608525309E-54</v>
      </c>
      <c r="C6499" s="179">
        <f t="shared" si="1418"/>
        <v>4.8619477468575951E-54</v>
      </c>
      <c r="D6499" s="166">
        <f t="shared" si="1419"/>
        <v>2.2558277767625785E-3</v>
      </c>
      <c r="E6499" s="167">
        <f t="shared" si="1429"/>
        <v>24.291375447755232</v>
      </c>
      <c r="F6499" s="168">
        <f t="shared" si="1430"/>
        <v>14.592949887877172</v>
      </c>
      <c r="G6499" s="168">
        <f t="shared" si="1420"/>
        <v>507134.5329316241</v>
      </c>
      <c r="H6499" s="168">
        <f t="shared" si="1421"/>
        <v>271310.33852408634</v>
      </c>
      <c r="I6499" s="169">
        <f t="shared" si="1422"/>
        <v>778444.87145571038</v>
      </c>
      <c r="J6499" s="169">
        <f t="shared" si="1424"/>
        <v>716519.30447292526</v>
      </c>
      <c r="K6499" s="95"/>
      <c r="L6499" s="265">
        <f t="shared" si="1423"/>
        <v>298393.22182314994</v>
      </c>
      <c r="M6499" s="265">
        <f>$G6499*NonHospFrac+theModel!$H6499*NonHospFrac</f>
        <v>480051.64963256044</v>
      </c>
      <c r="N6499" s="266">
        <f t="shared" si="1425"/>
        <v>778444.87145571038</v>
      </c>
      <c r="O6499" s="159"/>
      <c r="P6499" s="265">
        <f t="shared" si="1426"/>
        <v>274655.93467182922</v>
      </c>
      <c r="Q6499" s="265">
        <f t="shared" si="1427"/>
        <v>480050.09499088564</v>
      </c>
      <c r="R6499" s="266">
        <f t="shared" si="1428"/>
        <v>754706.02966271481</v>
      </c>
    </row>
    <row r="6500" spans="1:18" x14ac:dyDescent="0.3">
      <c r="A6500" s="82">
        <v>6469</v>
      </c>
      <c r="B6500" s="94">
        <f t="shared" si="1417"/>
        <v>4.7819114988120002E-54</v>
      </c>
      <c r="C6500" s="179">
        <f t="shared" si="1418"/>
        <v>4.7711243300269595E-54</v>
      </c>
      <c r="D6500" s="166">
        <f t="shared" si="1419"/>
        <v>2.2558277767625785E-3</v>
      </c>
      <c r="E6500" s="167">
        <f t="shared" si="1429"/>
        <v>24.291375447755232</v>
      </c>
      <c r="F6500" s="168">
        <f t="shared" si="1430"/>
        <v>14.595205715653934</v>
      </c>
      <c r="G6500" s="168">
        <f t="shared" si="1420"/>
        <v>507212.9275108375</v>
      </c>
      <c r="H6500" s="168">
        <f t="shared" si="1421"/>
        <v>271310.33852408634</v>
      </c>
      <c r="I6500" s="169">
        <f t="shared" si="1422"/>
        <v>778523.26603492384</v>
      </c>
      <c r="J6500" s="169">
        <f t="shared" si="1424"/>
        <v>716579.52782785567</v>
      </c>
      <c r="K6500" s="95"/>
      <c r="L6500" s="265">
        <f t="shared" si="1423"/>
        <v>298423.27200643555</v>
      </c>
      <c r="M6500" s="265">
        <f>$G6500*NonHospFrac+theModel!$H6500*NonHospFrac</f>
        <v>480099.99402848829</v>
      </c>
      <c r="N6500" s="266">
        <f t="shared" si="1425"/>
        <v>778523.26603492384</v>
      </c>
      <c r="O6500" s="159"/>
      <c r="P6500" s="265">
        <f t="shared" si="1426"/>
        <v>274679.01946763892</v>
      </c>
      <c r="Q6500" s="265">
        <f t="shared" si="1427"/>
        <v>480098.43938681349</v>
      </c>
      <c r="R6500" s="266">
        <f t="shared" si="1428"/>
        <v>754777.45885445247</v>
      </c>
    </row>
    <row r="6501" spans="1:18" x14ac:dyDescent="0.3">
      <c r="A6501" s="82">
        <v>6470</v>
      </c>
      <c r="B6501" s="94">
        <f t="shared" si="1417"/>
        <v>4.6925831958526529E-54</v>
      </c>
      <c r="C6501" s="179">
        <f t="shared" si="1418"/>
        <v>4.6819975363346792E-54</v>
      </c>
      <c r="D6501" s="166">
        <f t="shared" si="1419"/>
        <v>2.2558277767625785E-3</v>
      </c>
      <c r="E6501" s="167">
        <f t="shared" si="1429"/>
        <v>24.291375447755232</v>
      </c>
      <c r="F6501" s="168">
        <f t="shared" si="1430"/>
        <v>14.597461543430697</v>
      </c>
      <c r="G6501" s="168">
        <f t="shared" si="1420"/>
        <v>507291.32209005085</v>
      </c>
      <c r="H6501" s="168">
        <f t="shared" si="1421"/>
        <v>271310.33852408634</v>
      </c>
      <c r="I6501" s="169">
        <f t="shared" si="1422"/>
        <v>778601.66061413719</v>
      </c>
      <c r="J6501" s="169">
        <f t="shared" si="1424"/>
        <v>716639.74872796342</v>
      </c>
      <c r="K6501" s="95"/>
      <c r="L6501" s="265">
        <f t="shared" si="1423"/>
        <v>298453.32218972105</v>
      </c>
      <c r="M6501" s="265">
        <f>$G6501*NonHospFrac+theModel!$H6501*NonHospFrac</f>
        <v>480148.33842441608</v>
      </c>
      <c r="N6501" s="266">
        <f t="shared" si="1425"/>
        <v>778601.66061413707</v>
      </c>
      <c r="O6501" s="159"/>
      <c r="P6501" s="265">
        <f t="shared" si="1426"/>
        <v>274702.10332246684</v>
      </c>
      <c r="Q6501" s="265">
        <f t="shared" si="1427"/>
        <v>480146.78378274129</v>
      </c>
      <c r="R6501" s="266">
        <f t="shared" si="1428"/>
        <v>754848.88710520812</v>
      </c>
    </row>
    <row r="6502" spans="1:18" x14ac:dyDescent="0.3">
      <c r="A6502" s="82">
        <v>6471</v>
      </c>
      <c r="B6502" s="94">
        <f t="shared" si="1417"/>
        <v>4.6049235866178919E-54</v>
      </c>
      <c r="C6502" s="179">
        <f t="shared" si="1418"/>
        <v>4.5945356720813301E-54</v>
      </c>
      <c r="D6502" s="166">
        <f t="shared" si="1419"/>
        <v>2.2558277767625785E-3</v>
      </c>
      <c r="E6502" s="167">
        <f t="shared" si="1429"/>
        <v>24.291375447755232</v>
      </c>
      <c r="F6502" s="168">
        <f t="shared" si="1430"/>
        <v>14.599717371207459</v>
      </c>
      <c r="G6502" s="168">
        <f t="shared" si="1420"/>
        <v>507369.71666926437</v>
      </c>
      <c r="H6502" s="168">
        <f t="shared" si="1421"/>
        <v>271310.33852408634</v>
      </c>
      <c r="I6502" s="169">
        <f t="shared" si="1422"/>
        <v>778680.05519335065</v>
      </c>
      <c r="J6502" s="169">
        <f t="shared" si="1424"/>
        <v>716699.96717334888</v>
      </c>
      <c r="K6502" s="95"/>
      <c r="L6502" s="265">
        <f t="shared" si="1423"/>
        <v>298483.37237300666</v>
      </c>
      <c r="M6502" s="265">
        <f>$G6502*NonHospFrac+theModel!$H6502*NonHospFrac</f>
        <v>480196.68282034399</v>
      </c>
      <c r="N6502" s="266">
        <f t="shared" si="1425"/>
        <v>778680.05519335065</v>
      </c>
      <c r="O6502" s="159"/>
      <c r="P6502" s="265">
        <f t="shared" si="1426"/>
        <v>274725.1862363515</v>
      </c>
      <c r="Q6502" s="265">
        <f t="shared" si="1427"/>
        <v>480195.1281786692</v>
      </c>
      <c r="R6502" s="266">
        <f t="shared" si="1428"/>
        <v>754920.31441502064</v>
      </c>
    </row>
    <row r="6503" spans="1:18" x14ac:dyDescent="0.3">
      <c r="A6503" s="82">
        <v>6472</v>
      </c>
      <c r="B6503" s="94">
        <f t="shared" si="1417"/>
        <v>4.5189014991425714E-54</v>
      </c>
      <c r="C6503" s="179">
        <f t="shared" si="1418"/>
        <v>4.5087076356203513E-54</v>
      </c>
      <c r="D6503" s="166">
        <f t="shared" si="1419"/>
        <v>2.2558277767625785E-3</v>
      </c>
      <c r="E6503" s="167">
        <f t="shared" si="1429"/>
        <v>24.291375447755232</v>
      </c>
      <c r="F6503" s="168">
        <f t="shared" si="1430"/>
        <v>14.601973198984222</v>
      </c>
      <c r="G6503" s="168">
        <f t="shared" si="1420"/>
        <v>507448.11124847777</v>
      </c>
      <c r="H6503" s="168">
        <f t="shared" si="1421"/>
        <v>271310.33852408634</v>
      </c>
      <c r="I6503" s="169">
        <f t="shared" si="1422"/>
        <v>778758.44977256411</v>
      </c>
      <c r="J6503" s="169">
        <f t="shared" si="1424"/>
        <v>716760.18316411192</v>
      </c>
      <c r="K6503" s="95"/>
      <c r="L6503" s="265">
        <f t="shared" si="1423"/>
        <v>298513.42255629227</v>
      </c>
      <c r="M6503" s="265">
        <f>$G6503*NonHospFrac+theModel!$H6503*NonHospFrac</f>
        <v>480245.02721627185</v>
      </c>
      <c r="N6503" s="266">
        <f t="shared" si="1425"/>
        <v>778758.44977256411</v>
      </c>
      <c r="O6503" s="159"/>
      <c r="P6503" s="265">
        <f t="shared" si="1426"/>
        <v>274748.26820933115</v>
      </c>
      <c r="Q6503" s="265">
        <f t="shared" si="1427"/>
        <v>480243.47257459705</v>
      </c>
      <c r="R6503" s="266">
        <f t="shared" si="1428"/>
        <v>754991.7407839282</v>
      </c>
    </row>
    <row r="6504" spans="1:18" x14ac:dyDescent="0.3">
      <c r="A6504" s="82">
        <v>6473</v>
      </c>
      <c r="B6504" s="94">
        <f t="shared" si="1417"/>
        <v>4.4344863437681683E-54</v>
      </c>
      <c r="C6504" s="179">
        <f t="shared" si="1418"/>
        <v>4.4244829062982217E-54</v>
      </c>
      <c r="D6504" s="166">
        <f t="shared" si="1419"/>
        <v>2.2558277767625785E-3</v>
      </c>
      <c r="E6504" s="167">
        <f t="shared" si="1429"/>
        <v>24.291375447755232</v>
      </c>
      <c r="F6504" s="168">
        <f t="shared" si="1430"/>
        <v>14.604229026760985</v>
      </c>
      <c r="G6504" s="168">
        <f t="shared" si="1420"/>
        <v>507526.50582769117</v>
      </c>
      <c r="H6504" s="168">
        <f t="shared" si="1421"/>
        <v>271310.33852408634</v>
      </c>
      <c r="I6504" s="169">
        <f t="shared" si="1422"/>
        <v>778836.84435177757</v>
      </c>
      <c r="J6504" s="169">
        <f t="shared" si="1424"/>
        <v>716820.39670035266</v>
      </c>
      <c r="K6504" s="95"/>
      <c r="L6504" s="265">
        <f t="shared" si="1423"/>
        <v>298543.47273957782</v>
      </c>
      <c r="M6504" s="265">
        <f>$G6504*NonHospFrac+theModel!$H6504*NonHospFrac</f>
        <v>480293.37161219964</v>
      </c>
      <c r="N6504" s="266">
        <f t="shared" si="1425"/>
        <v>778836.84435177746</v>
      </c>
      <c r="O6504" s="159"/>
      <c r="P6504" s="265">
        <f t="shared" si="1426"/>
        <v>274771.34924144408</v>
      </c>
      <c r="Q6504" s="265">
        <f t="shared" si="1427"/>
        <v>480291.81697052484</v>
      </c>
      <c r="R6504" s="266">
        <f t="shared" si="1428"/>
        <v>755063.16621196899</v>
      </c>
    </row>
    <row r="6505" spans="1:18" x14ac:dyDescent="0.3">
      <c r="A6505" s="82">
        <v>6474</v>
      </c>
      <c r="B6505" s="94">
        <f t="shared" si="1417"/>
        <v>4.3516481022650943E-54</v>
      </c>
      <c r="C6505" s="179">
        <f t="shared" si="1418"/>
        <v>4.3418315336013082E-54</v>
      </c>
      <c r="D6505" s="166">
        <f t="shared" si="1419"/>
        <v>2.2558277767625785E-3</v>
      </c>
      <c r="E6505" s="167">
        <f t="shared" si="1429"/>
        <v>24.291375447755232</v>
      </c>
      <c r="F6505" s="168">
        <f t="shared" si="1430"/>
        <v>14.606484854537747</v>
      </c>
      <c r="G6505" s="168">
        <f t="shared" si="1420"/>
        <v>507604.90040690469</v>
      </c>
      <c r="H6505" s="168">
        <f t="shared" si="1421"/>
        <v>271310.33852408634</v>
      </c>
      <c r="I6505" s="169">
        <f t="shared" si="1422"/>
        <v>778915.23893099104</v>
      </c>
      <c r="J6505" s="169">
        <f t="shared" si="1424"/>
        <v>716880.60778217111</v>
      </c>
      <c r="K6505" s="95"/>
      <c r="L6505" s="265">
        <f t="shared" si="1423"/>
        <v>298573.52292286349</v>
      </c>
      <c r="M6505" s="265">
        <f>$G6505*NonHospFrac+theModel!$H6505*NonHospFrac</f>
        <v>480341.71600812755</v>
      </c>
      <c r="N6505" s="266">
        <f t="shared" si="1425"/>
        <v>778915.23893099104</v>
      </c>
      <c r="O6505" s="159"/>
      <c r="P6505" s="265">
        <f t="shared" si="1426"/>
        <v>274794.42933272879</v>
      </c>
      <c r="Q6505" s="265">
        <f t="shared" si="1427"/>
        <v>480340.16136645275</v>
      </c>
      <c r="R6505" s="266">
        <f t="shared" si="1428"/>
        <v>755134.59069918154</v>
      </c>
    </row>
    <row r="6506" spans="1:18" x14ac:dyDescent="0.3">
      <c r="A6506" s="82">
        <v>6475</v>
      </c>
      <c r="B6506" s="94">
        <f t="shared" si="1417"/>
        <v>4.2703573171578268E-54</v>
      </c>
      <c r="C6506" s="179">
        <f t="shared" si="1418"/>
        <v>4.2607241265050806E-54</v>
      </c>
      <c r="D6506" s="166">
        <f t="shared" si="1419"/>
        <v>2.2558277767625785E-3</v>
      </c>
      <c r="E6506" s="167">
        <f t="shared" si="1429"/>
        <v>24.291375447755232</v>
      </c>
      <c r="F6506" s="168">
        <f t="shared" si="1430"/>
        <v>14.60874068231451</v>
      </c>
      <c r="G6506" s="168">
        <f t="shared" si="1420"/>
        <v>507683.29498611804</v>
      </c>
      <c r="H6506" s="168">
        <f t="shared" si="1421"/>
        <v>271310.33852408634</v>
      </c>
      <c r="I6506" s="169">
        <f t="shared" si="1422"/>
        <v>778993.63351020438</v>
      </c>
      <c r="J6506" s="169">
        <f t="shared" si="1424"/>
        <v>716940.81640966726</v>
      </c>
      <c r="K6506" s="95"/>
      <c r="L6506" s="265">
        <f t="shared" si="1423"/>
        <v>298603.57310614898</v>
      </c>
      <c r="M6506" s="265">
        <f>$G6506*NonHospFrac+theModel!$H6506*NonHospFrac</f>
        <v>480390.06040405534</v>
      </c>
      <c r="N6506" s="266">
        <f t="shared" si="1425"/>
        <v>778993.63351020426</v>
      </c>
      <c r="O6506" s="159"/>
      <c r="P6506" s="265">
        <f t="shared" si="1426"/>
        <v>274817.50848322338</v>
      </c>
      <c r="Q6506" s="265">
        <f t="shared" si="1427"/>
        <v>480388.50576238055</v>
      </c>
      <c r="R6506" s="266">
        <f t="shared" si="1428"/>
        <v>755206.01424560393</v>
      </c>
    </row>
    <row r="6507" spans="1:18" x14ac:dyDescent="0.3">
      <c r="A6507" s="82">
        <v>6476</v>
      </c>
      <c r="B6507" s="94">
        <f t="shared" si="1417"/>
        <v>4.1905850812504443E-54</v>
      </c>
      <c r="C6507" s="179">
        <f t="shared" si="1418"/>
        <v>4.1811318430232725E-54</v>
      </c>
      <c r="D6507" s="166">
        <f t="shared" si="1419"/>
        <v>2.2558277767625785E-3</v>
      </c>
      <c r="E6507" s="167">
        <f t="shared" si="1429"/>
        <v>24.291375447755232</v>
      </c>
      <c r="F6507" s="168">
        <f t="shared" si="1430"/>
        <v>14.610996510091272</v>
      </c>
      <c r="G6507" s="168">
        <f t="shared" si="1420"/>
        <v>507761.68956533144</v>
      </c>
      <c r="H6507" s="168">
        <f t="shared" si="1421"/>
        <v>271310.33852408634</v>
      </c>
      <c r="I6507" s="169">
        <f t="shared" si="1422"/>
        <v>779072.02808941784</v>
      </c>
      <c r="J6507" s="169">
        <f t="shared" si="1424"/>
        <v>717001.02258294134</v>
      </c>
      <c r="K6507" s="95"/>
      <c r="L6507" s="265">
        <f t="shared" si="1423"/>
        <v>298633.62328943459</v>
      </c>
      <c r="M6507" s="265">
        <f>$G6507*NonHospFrac+theModel!$H6507*NonHospFrac</f>
        <v>480438.4047999832</v>
      </c>
      <c r="N6507" s="266">
        <f t="shared" si="1425"/>
        <v>779072.02808941784</v>
      </c>
      <c r="O6507" s="159"/>
      <c r="P6507" s="265">
        <f t="shared" si="1426"/>
        <v>274840.58669296646</v>
      </c>
      <c r="Q6507" s="265">
        <f t="shared" si="1427"/>
        <v>480436.8501583084</v>
      </c>
      <c r="R6507" s="266">
        <f t="shared" si="1428"/>
        <v>755277.43685127492</v>
      </c>
    </row>
    <row r="6508" spans="1:18" x14ac:dyDescent="0.3">
      <c r="A6508" s="82">
        <v>6477</v>
      </c>
      <c r="B6508" s="94">
        <f t="shared" si="1417"/>
        <v>4.1123030273462389E-54</v>
      </c>
      <c r="C6508" s="179">
        <f t="shared" si="1418"/>
        <v>4.1030263799506862E-54</v>
      </c>
      <c r="D6508" s="166">
        <f t="shared" si="1419"/>
        <v>2.2558277767625785E-3</v>
      </c>
      <c r="E6508" s="167">
        <f t="shared" si="1429"/>
        <v>24.291375447755232</v>
      </c>
      <c r="F6508" s="168">
        <f t="shared" si="1430"/>
        <v>14.613252337868035</v>
      </c>
      <c r="G6508" s="168">
        <f t="shared" si="1420"/>
        <v>507840.0841445449</v>
      </c>
      <c r="H6508" s="168">
        <f t="shared" si="1421"/>
        <v>271310.33852408634</v>
      </c>
      <c r="I6508" s="169">
        <f t="shared" si="1422"/>
        <v>779150.42266863119</v>
      </c>
      <c r="J6508" s="169">
        <f t="shared" si="1424"/>
        <v>717061.22630209313</v>
      </c>
      <c r="K6508" s="95"/>
      <c r="L6508" s="265">
        <f t="shared" si="1423"/>
        <v>298663.6734727202</v>
      </c>
      <c r="M6508" s="265">
        <f>$G6508*NonHospFrac+theModel!$H6508*NonHospFrac</f>
        <v>480486.74919591105</v>
      </c>
      <c r="N6508" s="266">
        <f t="shared" si="1425"/>
        <v>779150.42266863119</v>
      </c>
      <c r="O6508" s="159"/>
      <c r="P6508" s="265">
        <f t="shared" si="1426"/>
        <v>274863.66396199627</v>
      </c>
      <c r="Q6508" s="265">
        <f t="shared" si="1427"/>
        <v>480485.19455423625</v>
      </c>
      <c r="R6508" s="266">
        <f t="shared" si="1428"/>
        <v>755348.85851623258</v>
      </c>
    </row>
    <row r="6509" spans="1:18" x14ac:dyDescent="0.3">
      <c r="A6509" s="82">
        <v>6478</v>
      </c>
      <c r="B6509" s="94">
        <f t="shared" si="1417"/>
        <v>4.035483318161237E-54</v>
      </c>
      <c r="C6509" s="179">
        <f t="shared" si="1418"/>
        <v>4.0263799627994671E-54</v>
      </c>
      <c r="D6509" s="166">
        <f t="shared" si="1419"/>
        <v>2.2558277767625785E-3</v>
      </c>
      <c r="E6509" s="167">
        <f t="shared" si="1429"/>
        <v>24.291375447755232</v>
      </c>
      <c r="F6509" s="168">
        <f t="shared" si="1430"/>
        <v>14.615508165644798</v>
      </c>
      <c r="G6509" s="168">
        <f t="shared" si="1420"/>
        <v>507918.47872375837</v>
      </c>
      <c r="H6509" s="168">
        <f t="shared" si="1421"/>
        <v>271310.33852408634</v>
      </c>
      <c r="I6509" s="169">
        <f t="shared" si="1422"/>
        <v>779228.81724784477</v>
      </c>
      <c r="J6509" s="169">
        <f t="shared" si="1424"/>
        <v>717121.42756722297</v>
      </c>
      <c r="K6509" s="95"/>
      <c r="L6509" s="265">
        <f t="shared" si="1423"/>
        <v>298693.72365600575</v>
      </c>
      <c r="M6509" s="265">
        <f>$G6509*NonHospFrac+theModel!$H6509*NonHospFrac</f>
        <v>480535.0935918389</v>
      </c>
      <c r="N6509" s="266">
        <f t="shared" si="1425"/>
        <v>779228.81724784465</v>
      </c>
      <c r="O6509" s="159"/>
      <c r="P6509" s="265">
        <f t="shared" si="1426"/>
        <v>274886.74029035115</v>
      </c>
      <c r="Q6509" s="265">
        <f t="shared" si="1427"/>
        <v>480533.5389501641</v>
      </c>
      <c r="R6509" s="266">
        <f t="shared" si="1428"/>
        <v>755420.27924051532</v>
      </c>
    </row>
    <row r="6510" spans="1:18" x14ac:dyDescent="0.3">
      <c r="A6510" s="82">
        <v>6479</v>
      </c>
      <c r="B6510" s="94">
        <f t="shared" si="1417"/>
        <v>3.9600986364242528E-54</v>
      </c>
      <c r="C6510" s="179">
        <f t="shared" si="1418"/>
        <v>3.9511653359214873E-54</v>
      </c>
      <c r="D6510" s="166">
        <f t="shared" si="1419"/>
        <v>2.2558277767625785E-3</v>
      </c>
      <c r="E6510" s="167">
        <f t="shared" si="1429"/>
        <v>24.291375447755232</v>
      </c>
      <c r="F6510" s="168">
        <f t="shared" si="1430"/>
        <v>14.61776399342156</v>
      </c>
      <c r="G6510" s="168">
        <f t="shared" si="1420"/>
        <v>507996.87330297171</v>
      </c>
      <c r="H6510" s="168">
        <f t="shared" si="1421"/>
        <v>271310.33852408634</v>
      </c>
      <c r="I6510" s="169">
        <f t="shared" si="1422"/>
        <v>779307.21182705811</v>
      </c>
      <c r="J6510" s="169">
        <f t="shared" si="1424"/>
        <v>717181.62637843052</v>
      </c>
      <c r="K6510" s="95"/>
      <c r="L6510" s="265">
        <f t="shared" si="1423"/>
        <v>298723.7738392913</v>
      </c>
      <c r="M6510" s="265">
        <f>$G6510*NonHospFrac+theModel!$H6510*NonHospFrac</f>
        <v>480583.43798776669</v>
      </c>
      <c r="N6510" s="266">
        <f t="shared" si="1425"/>
        <v>779307.211827058</v>
      </c>
      <c r="O6510" s="159"/>
      <c r="P6510" s="265">
        <f t="shared" si="1426"/>
        <v>274909.81567806943</v>
      </c>
      <c r="Q6510" s="265">
        <f t="shared" si="1427"/>
        <v>480581.8833460919</v>
      </c>
      <c r="R6510" s="266">
        <f t="shared" si="1428"/>
        <v>755491.69902416132</v>
      </c>
    </row>
    <row r="6511" spans="1:18" x14ac:dyDescent="0.3">
      <c r="A6511" s="82">
        <v>6480</v>
      </c>
      <c r="B6511" s="94">
        <f t="shared" si="1417"/>
        <v>3.8861221751637241E-54</v>
      </c>
      <c r="C6511" s="179">
        <f t="shared" si="1418"/>
        <v>3.8773557528170965E-54</v>
      </c>
      <c r="D6511" s="166">
        <f t="shared" si="1419"/>
        <v>2.2558277767625785E-3</v>
      </c>
      <c r="E6511" s="167">
        <f t="shared" si="1429"/>
        <v>24.291375447755232</v>
      </c>
      <c r="F6511" s="168">
        <f t="shared" si="1430"/>
        <v>14.620019821198323</v>
      </c>
      <c r="G6511" s="168">
        <f t="shared" si="1420"/>
        <v>508075.26788218512</v>
      </c>
      <c r="H6511" s="168">
        <f t="shared" si="1421"/>
        <v>271310.33852408634</v>
      </c>
      <c r="I6511" s="169">
        <f t="shared" si="1422"/>
        <v>779385.60640627146</v>
      </c>
      <c r="J6511" s="169">
        <f t="shared" si="1424"/>
        <v>717241.82273581601</v>
      </c>
      <c r="K6511" s="95"/>
      <c r="L6511" s="265">
        <f t="shared" si="1423"/>
        <v>298753.82402257691</v>
      </c>
      <c r="M6511" s="265">
        <f>$G6511*NonHospFrac+theModel!$H6511*NonHospFrac</f>
        <v>480631.78238369455</v>
      </c>
      <c r="N6511" s="266">
        <f t="shared" si="1425"/>
        <v>779385.60640627146</v>
      </c>
      <c r="O6511" s="159"/>
      <c r="P6511" s="265">
        <f t="shared" si="1426"/>
        <v>274932.89012518956</v>
      </c>
      <c r="Q6511" s="265">
        <f t="shared" si="1427"/>
        <v>480630.22774201975</v>
      </c>
      <c r="R6511" s="266">
        <f t="shared" si="1428"/>
        <v>755563.11786720925</v>
      </c>
    </row>
    <row r="6512" spans="1:18" x14ac:dyDescent="0.3">
      <c r="A6512" s="82">
        <v>6481</v>
      </c>
      <c r="B6512" s="94">
        <f t="shared" si="1417"/>
        <v>3.813527628174186E-54</v>
      </c>
      <c r="C6512" s="179">
        <f t="shared" si="1418"/>
        <v>3.8049249666230994E-54</v>
      </c>
      <c r="D6512" s="166">
        <f t="shared" si="1419"/>
        <v>2.2558277767625785E-3</v>
      </c>
      <c r="E6512" s="167">
        <f t="shared" si="1429"/>
        <v>24.291375447755232</v>
      </c>
      <c r="F6512" s="168">
        <f t="shared" si="1430"/>
        <v>14.622275648975085</v>
      </c>
      <c r="G6512" s="168">
        <f t="shared" si="1420"/>
        <v>508153.66246139858</v>
      </c>
      <c r="H6512" s="168">
        <f t="shared" si="1421"/>
        <v>271310.33852408634</v>
      </c>
      <c r="I6512" s="169">
        <f t="shared" si="1422"/>
        <v>779464.00098548492</v>
      </c>
      <c r="J6512" s="169">
        <f t="shared" si="1424"/>
        <v>717302.01663947955</v>
      </c>
      <c r="K6512" s="95"/>
      <c r="L6512" s="265">
        <f t="shared" si="1423"/>
        <v>298783.87420586246</v>
      </c>
      <c r="M6512" s="265">
        <f>$G6512*NonHospFrac+theModel!$H6512*NonHospFrac</f>
        <v>480680.1267796224</v>
      </c>
      <c r="N6512" s="266">
        <f t="shared" si="1425"/>
        <v>779464.0009854848</v>
      </c>
      <c r="O6512" s="159"/>
      <c r="P6512" s="265">
        <f t="shared" si="1426"/>
        <v>274955.96363174974</v>
      </c>
      <c r="Q6512" s="265">
        <f t="shared" si="1427"/>
        <v>480678.5721379476</v>
      </c>
      <c r="R6512" s="266">
        <f t="shared" si="1428"/>
        <v>755634.53576969728</v>
      </c>
    </row>
    <row r="6513" spans="1:18" x14ac:dyDescent="0.3">
      <c r="A6513" s="82">
        <v>6482</v>
      </c>
      <c r="B6513" s="94">
        <f t="shared" si="1417"/>
        <v>3.742289180662607E-54</v>
      </c>
      <c r="C6513" s="179">
        <f t="shared" si="1418"/>
        <v>3.73384722078019E-54</v>
      </c>
      <c r="D6513" s="166">
        <f t="shared" si="1419"/>
        <v>2.2558277767625785E-3</v>
      </c>
      <c r="E6513" s="167">
        <f t="shared" si="1429"/>
        <v>24.291375447755232</v>
      </c>
      <c r="F6513" s="168">
        <f t="shared" si="1430"/>
        <v>14.624531476751848</v>
      </c>
      <c r="G6513" s="168">
        <f t="shared" si="1420"/>
        <v>508232.05704061198</v>
      </c>
      <c r="H6513" s="168">
        <f t="shared" si="1421"/>
        <v>271310.33852408634</v>
      </c>
      <c r="I6513" s="169">
        <f t="shared" si="1422"/>
        <v>779542.39556469838</v>
      </c>
      <c r="J6513" s="169">
        <f t="shared" si="1424"/>
        <v>717362.20808952115</v>
      </c>
      <c r="K6513" s="95"/>
      <c r="L6513" s="265">
        <f t="shared" si="1423"/>
        <v>298813.92438914801</v>
      </c>
      <c r="M6513" s="265">
        <f>$G6513*NonHospFrac+theModel!$H6513*NonHospFrac</f>
        <v>480728.47117555025</v>
      </c>
      <c r="N6513" s="266">
        <f t="shared" si="1425"/>
        <v>779542.39556469826</v>
      </c>
      <c r="O6513" s="159"/>
      <c r="P6513" s="265">
        <f t="shared" si="1426"/>
        <v>274979.03619778837</v>
      </c>
      <c r="Q6513" s="265">
        <f t="shared" si="1427"/>
        <v>480726.91653387545</v>
      </c>
      <c r="R6513" s="266">
        <f t="shared" si="1428"/>
        <v>755705.95273166383</v>
      </c>
    </row>
    <row r="6514" spans="1:18" x14ac:dyDescent="0.3">
      <c r="A6514" s="82">
        <v>6483</v>
      </c>
      <c r="B6514" s="94">
        <f t="shared" si="1417"/>
        <v>3.6723815000677204E-54</v>
      </c>
      <c r="C6514" s="179">
        <f t="shared" si="1418"/>
        <v>3.6640972398729986E-54</v>
      </c>
      <c r="D6514" s="166">
        <f t="shared" si="1419"/>
        <v>2.2558277767625785E-3</v>
      </c>
      <c r="E6514" s="167">
        <f t="shared" si="1429"/>
        <v>24.291375447755232</v>
      </c>
      <c r="F6514" s="168">
        <f t="shared" si="1430"/>
        <v>14.626787304528611</v>
      </c>
      <c r="G6514" s="168">
        <f t="shared" si="1420"/>
        <v>508310.45161982538</v>
      </c>
      <c r="H6514" s="168">
        <f t="shared" si="1421"/>
        <v>271310.33852408634</v>
      </c>
      <c r="I6514" s="169">
        <f t="shared" si="1422"/>
        <v>779620.79014391173</v>
      </c>
      <c r="J6514" s="169">
        <f t="shared" si="1424"/>
        <v>717422.3970860407</v>
      </c>
      <c r="K6514" s="95"/>
      <c r="L6514" s="265">
        <f t="shared" si="1423"/>
        <v>298843.97457243362</v>
      </c>
      <c r="M6514" s="265">
        <f>$G6514*NonHospFrac+theModel!$H6514*NonHospFrac</f>
        <v>480776.8155714781</v>
      </c>
      <c r="N6514" s="266">
        <f t="shared" si="1425"/>
        <v>779620.79014391173</v>
      </c>
      <c r="O6514" s="159"/>
      <c r="P6514" s="265">
        <f t="shared" si="1426"/>
        <v>275002.10782334383</v>
      </c>
      <c r="Q6514" s="265">
        <f t="shared" si="1427"/>
        <v>480775.26092980331</v>
      </c>
      <c r="R6514" s="266">
        <f t="shared" si="1428"/>
        <v>755777.36875314708</v>
      </c>
    </row>
    <row r="6515" spans="1:18" x14ac:dyDescent="0.3">
      <c r="A6515" s="82">
        <v>6484</v>
      </c>
      <c r="B6515" s="94">
        <f t="shared" si="1417"/>
        <v>3.6037797270525552E-54</v>
      </c>
      <c r="C6515" s="179">
        <f t="shared" si="1418"/>
        <v>3.595650220642936E-54</v>
      </c>
      <c r="D6515" s="166">
        <f t="shared" si="1419"/>
        <v>2.2558277767625785E-3</v>
      </c>
      <c r="E6515" s="167">
        <f t="shared" si="1429"/>
        <v>24.291375447755232</v>
      </c>
      <c r="F6515" s="168">
        <f t="shared" si="1430"/>
        <v>14.629043132305373</v>
      </c>
      <c r="G6515" s="168">
        <f t="shared" si="1420"/>
        <v>508388.84619903885</v>
      </c>
      <c r="H6515" s="168">
        <f t="shared" si="1421"/>
        <v>271310.33852408634</v>
      </c>
      <c r="I6515" s="169">
        <f t="shared" si="1422"/>
        <v>779699.18472312519</v>
      </c>
      <c r="J6515" s="169">
        <f t="shared" si="1424"/>
        <v>717482.5836291383</v>
      </c>
      <c r="K6515" s="95"/>
      <c r="L6515" s="265">
        <f t="shared" si="1423"/>
        <v>298874.02475571923</v>
      </c>
      <c r="M6515" s="265">
        <f>$G6515*NonHospFrac+theModel!$H6515*NonHospFrac</f>
        <v>480825.15996740595</v>
      </c>
      <c r="N6515" s="266">
        <f t="shared" si="1425"/>
        <v>779699.18472312519</v>
      </c>
      <c r="O6515" s="159"/>
      <c r="P6515" s="265">
        <f t="shared" si="1426"/>
        <v>275025.17850845441</v>
      </c>
      <c r="Q6515" s="265">
        <f t="shared" si="1427"/>
        <v>480823.60532573116</v>
      </c>
      <c r="R6515" s="266">
        <f t="shared" si="1428"/>
        <v>755848.78383418557</v>
      </c>
    </row>
    <row r="6516" spans="1:18" x14ac:dyDescent="0.3">
      <c r="A6516" s="82">
        <v>6485</v>
      </c>
      <c r="B6516" s="94">
        <f t="shared" si="1417"/>
        <v>3.5364594666635613E-54</v>
      </c>
      <c r="C6516" s="179">
        <f t="shared" si="1418"/>
        <v>3.5284818231672668E-54</v>
      </c>
      <c r="D6516" s="166">
        <f t="shared" si="1419"/>
        <v>2.2558277767625785E-3</v>
      </c>
      <c r="E6516" s="167">
        <f t="shared" si="1429"/>
        <v>24.291375447755232</v>
      </c>
      <c r="F6516" s="168">
        <f t="shared" si="1430"/>
        <v>14.631298960082136</v>
      </c>
      <c r="G6516" s="168">
        <f t="shared" si="1420"/>
        <v>508467.24077825225</v>
      </c>
      <c r="H6516" s="168">
        <f t="shared" si="1421"/>
        <v>271310.33852408634</v>
      </c>
      <c r="I6516" s="169">
        <f t="shared" si="1422"/>
        <v>779777.57930233865</v>
      </c>
      <c r="J6516" s="169">
        <f t="shared" si="1424"/>
        <v>717542.76771891396</v>
      </c>
      <c r="K6516" s="95"/>
      <c r="L6516" s="265">
        <f t="shared" si="1423"/>
        <v>298904.07493900479</v>
      </c>
      <c r="M6516" s="265">
        <f>$G6516*NonHospFrac+theModel!$H6516*NonHospFrac</f>
        <v>480873.50436333381</v>
      </c>
      <c r="N6516" s="266">
        <f t="shared" si="1425"/>
        <v>779777.57930233865</v>
      </c>
      <c r="O6516" s="159"/>
      <c r="P6516" s="265">
        <f t="shared" si="1426"/>
        <v>275048.24825315841</v>
      </c>
      <c r="Q6516" s="265">
        <f t="shared" si="1427"/>
        <v>480871.94972165901</v>
      </c>
      <c r="R6516" s="266">
        <f t="shared" si="1428"/>
        <v>755920.19797481736</v>
      </c>
    </row>
    <row r="6517" spans="1:18" x14ac:dyDescent="0.3">
      <c r="A6517" s="82">
        <v>6486</v>
      </c>
      <c r="B6517" s="94">
        <f t="shared" si="1417"/>
        <v>3.470396779656531E-54</v>
      </c>
      <c r="C6517" s="179">
        <f t="shared" si="1418"/>
        <v>3.4625681622045944E-54</v>
      </c>
      <c r="D6517" s="166">
        <f t="shared" si="1419"/>
        <v>2.2558277767625785E-3</v>
      </c>
      <c r="E6517" s="167">
        <f t="shared" si="1429"/>
        <v>24.291375447755232</v>
      </c>
      <c r="F6517" s="168">
        <f t="shared" si="1430"/>
        <v>14.633554787858898</v>
      </c>
      <c r="G6517" s="168">
        <f t="shared" si="1420"/>
        <v>508545.63535746565</v>
      </c>
      <c r="H6517" s="168">
        <f t="shared" si="1421"/>
        <v>271310.33852408634</v>
      </c>
      <c r="I6517" s="169">
        <f t="shared" si="1422"/>
        <v>779855.973881552</v>
      </c>
      <c r="J6517" s="169">
        <f t="shared" si="1424"/>
        <v>717602.94935546746</v>
      </c>
      <c r="K6517" s="95"/>
      <c r="L6517" s="265">
        <f t="shared" si="1423"/>
        <v>298934.12512229034</v>
      </c>
      <c r="M6517" s="265">
        <f>$G6517*NonHospFrac+theModel!$H6517*NonHospFrac</f>
        <v>480921.8487592616</v>
      </c>
      <c r="N6517" s="266">
        <f t="shared" si="1425"/>
        <v>779855.973881552</v>
      </c>
      <c r="O6517" s="159"/>
      <c r="P6517" s="265">
        <f t="shared" si="1426"/>
        <v>275071.31705749419</v>
      </c>
      <c r="Q6517" s="265">
        <f t="shared" si="1427"/>
        <v>480920.2941175868</v>
      </c>
      <c r="R6517" s="266">
        <f t="shared" si="1428"/>
        <v>755991.61117508099</v>
      </c>
    </row>
    <row r="6518" spans="1:18" x14ac:dyDescent="0.3">
      <c r="A6518" s="82">
        <v>6487</v>
      </c>
      <c r="B6518" s="94">
        <f t="shared" si="1417"/>
        <v>3.4055681739829795E-54</v>
      </c>
      <c r="C6518" s="179">
        <f t="shared" si="1418"/>
        <v>3.39788579870045E-54</v>
      </c>
      <c r="D6518" s="166">
        <f t="shared" si="1419"/>
        <v>2.2558277767625785E-3</v>
      </c>
      <c r="E6518" s="167">
        <f t="shared" si="1429"/>
        <v>24.291375447755232</v>
      </c>
      <c r="F6518" s="168">
        <f t="shared" si="1430"/>
        <v>14.635810615635661</v>
      </c>
      <c r="G6518" s="168">
        <f t="shared" si="1420"/>
        <v>508624.02993667912</v>
      </c>
      <c r="H6518" s="168">
        <f t="shared" si="1421"/>
        <v>271310.33852408634</v>
      </c>
      <c r="I6518" s="169">
        <f t="shared" si="1422"/>
        <v>779934.36846076546</v>
      </c>
      <c r="J6518" s="169">
        <f t="shared" si="1424"/>
        <v>717663.12853889912</v>
      </c>
      <c r="K6518" s="95"/>
      <c r="L6518" s="265">
        <f t="shared" si="1423"/>
        <v>298964.17530557595</v>
      </c>
      <c r="M6518" s="265">
        <f>$G6518*NonHospFrac+theModel!$H6518*NonHospFrac</f>
        <v>480970.19315518945</v>
      </c>
      <c r="N6518" s="266">
        <f t="shared" si="1425"/>
        <v>779934.36846076534</v>
      </c>
      <c r="O6518" s="159"/>
      <c r="P6518" s="265">
        <f t="shared" si="1426"/>
        <v>275094.38492150011</v>
      </c>
      <c r="Q6518" s="265">
        <f t="shared" si="1427"/>
        <v>480968.63851351466</v>
      </c>
      <c r="R6518" s="266">
        <f t="shared" si="1428"/>
        <v>756063.02343501477</v>
      </c>
    </row>
    <row r="6519" spans="1:18" x14ac:dyDescent="0.3">
      <c r="A6519" s="82">
        <v>6488</v>
      </c>
      <c r="B6519" s="94">
        <f t="shared" si="1417"/>
        <v>3.3419505964368791E-54</v>
      </c>
      <c r="C6519" s="179">
        <f t="shared" si="1418"/>
        <v>3.3344117314528683E-54</v>
      </c>
      <c r="D6519" s="166">
        <f t="shared" si="1419"/>
        <v>2.2558277767625785E-3</v>
      </c>
      <c r="E6519" s="167">
        <f t="shared" si="1429"/>
        <v>24.291375447755232</v>
      </c>
      <c r="F6519" s="168">
        <f t="shared" si="1430"/>
        <v>14.638066443412423</v>
      </c>
      <c r="G6519" s="168">
        <f t="shared" si="1420"/>
        <v>508702.42451589252</v>
      </c>
      <c r="H6519" s="168">
        <f t="shared" si="1421"/>
        <v>271310.33852408634</v>
      </c>
      <c r="I6519" s="169">
        <f t="shared" si="1422"/>
        <v>780012.76303997892</v>
      </c>
      <c r="J6519" s="169">
        <f t="shared" si="1424"/>
        <v>717723.30526930874</v>
      </c>
      <c r="K6519" s="95"/>
      <c r="L6519" s="265">
        <f t="shared" si="1423"/>
        <v>298994.22548886156</v>
      </c>
      <c r="M6519" s="265">
        <f>$G6519*NonHospFrac+theModel!$H6519*NonHospFrac</f>
        <v>481018.5375511173</v>
      </c>
      <c r="N6519" s="266">
        <f t="shared" si="1425"/>
        <v>780012.76303997892</v>
      </c>
      <c r="O6519" s="159"/>
      <c r="P6519" s="265">
        <f t="shared" si="1426"/>
        <v>275117.45184521453</v>
      </c>
      <c r="Q6519" s="265">
        <f t="shared" si="1427"/>
        <v>481016.98290944251</v>
      </c>
      <c r="R6519" s="266">
        <f t="shared" si="1428"/>
        <v>756134.43475465709</v>
      </c>
    </row>
    <row r="6520" spans="1:18" x14ac:dyDescent="0.3">
      <c r="A6520" s="82">
        <v>6489</v>
      </c>
      <c r="B6520" s="94">
        <f t="shared" si="1417"/>
        <v>3.2795214244566254E-54</v>
      </c>
      <c r="C6520" s="179">
        <f t="shared" si="1418"/>
        <v>3.2721233889328482E-54</v>
      </c>
      <c r="D6520" s="166">
        <f t="shared" si="1419"/>
        <v>2.2558277767625785E-3</v>
      </c>
      <c r="E6520" s="167">
        <f t="shared" si="1429"/>
        <v>24.291375447755232</v>
      </c>
      <c r="F6520" s="168">
        <f t="shared" si="1430"/>
        <v>14.640322271189186</v>
      </c>
      <c r="G6520" s="168">
        <f t="shared" si="1420"/>
        <v>508780.81909510592</v>
      </c>
      <c r="H6520" s="168">
        <f t="shared" si="1421"/>
        <v>271310.33852408634</v>
      </c>
      <c r="I6520" s="169">
        <f t="shared" si="1422"/>
        <v>780091.15761919226</v>
      </c>
      <c r="J6520" s="169">
        <f t="shared" si="1424"/>
        <v>717783.4795467963</v>
      </c>
      <c r="K6520" s="95"/>
      <c r="L6520" s="265">
        <f t="shared" si="1423"/>
        <v>299024.27567214711</v>
      </c>
      <c r="M6520" s="265">
        <f>$G6520*NonHospFrac+theModel!$H6520*NonHospFrac</f>
        <v>481066.88194704516</v>
      </c>
      <c r="N6520" s="266">
        <f t="shared" si="1425"/>
        <v>780091.15761919226</v>
      </c>
      <c r="O6520" s="159"/>
      <c r="P6520" s="265">
        <f t="shared" si="1426"/>
        <v>275140.51782867569</v>
      </c>
      <c r="Q6520" s="265">
        <f t="shared" si="1427"/>
        <v>481065.32730537036</v>
      </c>
      <c r="R6520" s="266">
        <f t="shared" si="1428"/>
        <v>756205.84513404605</v>
      </c>
    </row>
    <row r="6521" spans="1:18" x14ac:dyDescent="0.3">
      <c r="A6521" s="82">
        <v>6490</v>
      </c>
      <c r="B6521" s="94">
        <f t="shared" si="1417"/>
        <v>3.2182584580804572E-54</v>
      </c>
      <c r="C6521" s="179">
        <f t="shared" si="1418"/>
        <v>3.2109986212579179E-54</v>
      </c>
      <c r="D6521" s="166">
        <f t="shared" si="1419"/>
        <v>2.2558277767625785E-3</v>
      </c>
      <c r="E6521" s="167">
        <f t="shared" si="1429"/>
        <v>24.291375447755232</v>
      </c>
      <c r="F6521" s="168">
        <f t="shared" si="1430"/>
        <v>14.642578098965949</v>
      </c>
      <c r="G6521" s="168">
        <f t="shared" si="1420"/>
        <v>508859.21367431933</v>
      </c>
      <c r="H6521" s="168">
        <f t="shared" si="1421"/>
        <v>271310.33852408634</v>
      </c>
      <c r="I6521" s="169">
        <f t="shared" si="1422"/>
        <v>780169.55219840561</v>
      </c>
      <c r="J6521" s="169">
        <f t="shared" si="1424"/>
        <v>717843.65137146192</v>
      </c>
      <c r="K6521" s="95"/>
      <c r="L6521" s="265">
        <f t="shared" si="1423"/>
        <v>299054.32585543266</v>
      </c>
      <c r="M6521" s="265">
        <f>$G6521*NonHospFrac+theModel!$H6521*NonHospFrac</f>
        <v>481115.22634297295</v>
      </c>
      <c r="N6521" s="266">
        <f t="shared" si="1425"/>
        <v>780169.55219840561</v>
      </c>
      <c r="O6521" s="159"/>
      <c r="P6521" s="265">
        <f t="shared" si="1426"/>
        <v>275163.58287192194</v>
      </c>
      <c r="Q6521" s="265">
        <f t="shared" si="1427"/>
        <v>481113.67170129815</v>
      </c>
      <c r="R6521" s="266">
        <f t="shared" si="1428"/>
        <v>756277.25457322015</v>
      </c>
    </row>
    <row r="6522" spans="1:18" x14ac:dyDescent="0.3">
      <c r="A6522" s="82">
        <v>6491</v>
      </c>
      <c r="B6522" s="94">
        <f t="shared" si="1417"/>
        <v>3.1581399120520928E-54</v>
      </c>
      <c r="C6522" s="179">
        <f t="shared" si="1418"/>
        <v>3.1510156923155833E-54</v>
      </c>
      <c r="D6522" s="166">
        <f t="shared" si="1419"/>
        <v>2.2558277767625785E-3</v>
      </c>
      <c r="E6522" s="167">
        <f t="shared" si="1429"/>
        <v>24.291375447755232</v>
      </c>
      <c r="F6522" s="168">
        <f t="shared" si="1430"/>
        <v>14.644833926742711</v>
      </c>
      <c r="G6522" s="168">
        <f t="shared" si="1420"/>
        <v>508937.60825353285</v>
      </c>
      <c r="H6522" s="168">
        <f t="shared" si="1421"/>
        <v>271310.33852408634</v>
      </c>
      <c r="I6522" s="169">
        <f t="shared" si="1422"/>
        <v>780247.94677761919</v>
      </c>
      <c r="J6522" s="169">
        <f t="shared" si="1424"/>
        <v>717903.82074340561</v>
      </c>
      <c r="K6522" s="95"/>
      <c r="L6522" s="265">
        <f t="shared" si="1423"/>
        <v>299084.37603871827</v>
      </c>
      <c r="M6522" s="265">
        <f>$G6522*NonHospFrac+theModel!$H6522*NonHospFrac</f>
        <v>481163.57073890086</v>
      </c>
      <c r="N6522" s="266">
        <f t="shared" si="1425"/>
        <v>780247.94677761919</v>
      </c>
      <c r="O6522" s="159"/>
      <c r="P6522" s="265">
        <f t="shared" si="1426"/>
        <v>275186.64697499166</v>
      </c>
      <c r="Q6522" s="265">
        <f t="shared" si="1427"/>
        <v>481162.01609722606</v>
      </c>
      <c r="R6522" s="266">
        <f t="shared" si="1428"/>
        <v>756348.66307221772</v>
      </c>
    </row>
    <row r="6523" spans="1:18" x14ac:dyDescent="0.3">
      <c r="A6523" s="82">
        <v>6492</v>
      </c>
      <c r="B6523" s="94">
        <f t="shared" si="1417"/>
        <v>3.0991444080738444E-54</v>
      </c>
      <c r="C6523" s="179">
        <f t="shared" si="1418"/>
        <v>3.0921532720339131E-54</v>
      </c>
      <c r="D6523" s="166">
        <f t="shared" si="1419"/>
        <v>2.2558277767625785E-3</v>
      </c>
      <c r="E6523" s="167">
        <f t="shared" si="1429"/>
        <v>24.291375447755232</v>
      </c>
      <c r="F6523" s="168">
        <f t="shared" si="1430"/>
        <v>14.647089754519474</v>
      </c>
      <c r="G6523" s="168">
        <f t="shared" si="1420"/>
        <v>509016.00283274619</v>
      </c>
      <c r="H6523" s="168">
        <f t="shared" si="1421"/>
        <v>271310.33852408634</v>
      </c>
      <c r="I6523" s="169">
        <f t="shared" si="1422"/>
        <v>780326.34135683253</v>
      </c>
      <c r="J6523" s="169">
        <f t="shared" si="1424"/>
        <v>717963.98766272713</v>
      </c>
      <c r="K6523" s="95"/>
      <c r="L6523" s="265">
        <f t="shared" si="1423"/>
        <v>299114.42622200382</v>
      </c>
      <c r="M6523" s="265">
        <f>$G6523*NonHospFrac+theModel!$H6523*NonHospFrac</f>
        <v>481211.91513482865</v>
      </c>
      <c r="N6523" s="266">
        <f t="shared" si="1425"/>
        <v>780326.34135683253</v>
      </c>
      <c r="O6523" s="159"/>
      <c r="P6523" s="265">
        <f t="shared" si="1426"/>
        <v>275209.71013792307</v>
      </c>
      <c r="Q6523" s="265">
        <f t="shared" si="1427"/>
        <v>481210.36049315386</v>
      </c>
      <c r="R6523" s="266">
        <f t="shared" si="1428"/>
        <v>756420.07063107693</v>
      </c>
    </row>
    <row r="6524" spans="1:18" x14ac:dyDescent="0.3">
      <c r="A6524" s="82">
        <v>6493</v>
      </c>
      <c r="B6524" s="94">
        <f t="shared" si="1417"/>
        <v>3.0412509672044417E-54</v>
      </c>
      <c r="C6524" s="179">
        <f t="shared" si="1418"/>
        <v>3.0343904287965156E-54</v>
      </c>
      <c r="D6524" s="166">
        <f t="shared" si="1419"/>
        <v>2.2558277767625785E-3</v>
      </c>
      <c r="E6524" s="167">
        <f t="shared" si="1429"/>
        <v>24.291375447755232</v>
      </c>
      <c r="F6524" s="168">
        <f t="shared" si="1430"/>
        <v>14.649345582296236</v>
      </c>
      <c r="G6524" s="168">
        <f t="shared" si="1420"/>
        <v>509094.3974119596</v>
      </c>
      <c r="H6524" s="168">
        <f t="shared" si="1421"/>
        <v>271310.33852408634</v>
      </c>
      <c r="I6524" s="169">
        <f t="shared" si="1422"/>
        <v>780404.73593604588</v>
      </c>
      <c r="J6524" s="169">
        <f t="shared" si="1424"/>
        <v>718024.15212952648</v>
      </c>
      <c r="K6524" s="95"/>
      <c r="L6524" s="265">
        <f t="shared" si="1423"/>
        <v>299144.47640528937</v>
      </c>
      <c r="M6524" s="265">
        <f>$G6524*NonHospFrac+theModel!$H6524*NonHospFrac</f>
        <v>481260.25953075651</v>
      </c>
      <c r="N6524" s="266">
        <f t="shared" si="1425"/>
        <v>780404.73593604588</v>
      </c>
      <c r="O6524" s="159"/>
      <c r="P6524" s="265">
        <f t="shared" si="1426"/>
        <v>275232.77236075455</v>
      </c>
      <c r="Q6524" s="265">
        <f t="shared" si="1427"/>
        <v>481258.70488908171</v>
      </c>
      <c r="R6524" s="266">
        <f t="shared" si="1428"/>
        <v>756491.47724983632</v>
      </c>
    </row>
    <row r="6525" spans="1:18" x14ac:dyDescent="0.3">
      <c r="A6525" s="82">
        <v>6494</v>
      </c>
      <c r="B6525" s="94">
        <f t="shared" si="1417"/>
        <v>2.9844390023988741E-54</v>
      </c>
      <c r="C6525" s="179">
        <f t="shared" si="1418"/>
        <v>2.9777066219992092E-54</v>
      </c>
      <c r="D6525" s="166">
        <f t="shared" si="1419"/>
        <v>2.2558277767625785E-3</v>
      </c>
      <c r="E6525" s="167">
        <f t="shared" si="1429"/>
        <v>24.291375447755232</v>
      </c>
      <c r="F6525" s="168">
        <f t="shared" si="1430"/>
        <v>14.651601410072999</v>
      </c>
      <c r="G6525" s="168">
        <f t="shared" si="1420"/>
        <v>509172.79199117306</v>
      </c>
      <c r="H6525" s="168">
        <f t="shared" si="1421"/>
        <v>271310.33852408634</v>
      </c>
      <c r="I6525" s="169">
        <f t="shared" si="1422"/>
        <v>780483.13051525946</v>
      </c>
      <c r="J6525" s="169">
        <f t="shared" si="1424"/>
        <v>718084.3141439039</v>
      </c>
      <c r="K6525" s="95"/>
      <c r="L6525" s="265">
        <f t="shared" si="1423"/>
        <v>299174.52658857498</v>
      </c>
      <c r="M6525" s="265">
        <f>$G6525*NonHospFrac+theModel!$H6525*NonHospFrac</f>
        <v>481308.60392668436</v>
      </c>
      <c r="N6525" s="266">
        <f t="shared" si="1425"/>
        <v>780483.13051525934</v>
      </c>
      <c r="O6525" s="159"/>
      <c r="P6525" s="265">
        <f t="shared" si="1426"/>
        <v>275255.8336435245</v>
      </c>
      <c r="Q6525" s="265">
        <f t="shared" si="1427"/>
        <v>481307.04928500956</v>
      </c>
      <c r="R6525" s="266">
        <f t="shared" si="1428"/>
        <v>756562.88292853406</v>
      </c>
    </row>
    <row r="6526" spans="1:18" x14ac:dyDescent="0.3">
      <c r="A6526" s="82">
        <v>6495</v>
      </c>
      <c r="B6526" s="94">
        <f t="shared" si="1417"/>
        <v>2.9286883111875849E-54</v>
      </c>
      <c r="C6526" s="179">
        <f t="shared" si="1418"/>
        <v>2.9220816947457281E-54</v>
      </c>
      <c r="D6526" s="166">
        <f t="shared" si="1419"/>
        <v>2.2558277767625785E-3</v>
      </c>
      <c r="E6526" s="167">
        <f t="shared" si="1429"/>
        <v>24.291375447755232</v>
      </c>
      <c r="F6526" s="168">
        <f t="shared" si="1430"/>
        <v>14.653857237849762</v>
      </c>
      <c r="G6526" s="168">
        <f t="shared" si="1420"/>
        <v>509251.18657038652</v>
      </c>
      <c r="H6526" s="168">
        <f t="shared" si="1421"/>
        <v>271310.33852408634</v>
      </c>
      <c r="I6526" s="169">
        <f t="shared" si="1422"/>
        <v>780561.5250944728</v>
      </c>
      <c r="J6526" s="169">
        <f t="shared" si="1424"/>
        <v>718144.47370595904</v>
      </c>
      <c r="K6526" s="95"/>
      <c r="L6526" s="265">
        <f t="shared" si="1423"/>
        <v>299204.57677186059</v>
      </c>
      <c r="M6526" s="265">
        <f>$G6526*NonHospFrac+theModel!$H6526*NonHospFrac</f>
        <v>481356.94832261221</v>
      </c>
      <c r="N6526" s="266">
        <f t="shared" si="1425"/>
        <v>780561.5250944728</v>
      </c>
      <c r="O6526" s="159"/>
      <c r="P6526" s="265">
        <f t="shared" si="1426"/>
        <v>275278.89398627117</v>
      </c>
      <c r="Q6526" s="265">
        <f t="shared" si="1427"/>
        <v>481355.39368093741</v>
      </c>
      <c r="R6526" s="266">
        <f t="shared" si="1428"/>
        <v>756634.28766720858</v>
      </c>
    </row>
    <row r="6527" spans="1:18" x14ac:dyDescent="0.3">
      <c r="A6527" s="82">
        <v>6496</v>
      </c>
      <c r="B6527" s="94">
        <f t="shared" si="1417"/>
        <v>2.8739790684924288E-54</v>
      </c>
      <c r="C6527" s="179">
        <f t="shared" si="1418"/>
        <v>2.8674958666798894E-54</v>
      </c>
      <c r="D6527" s="166">
        <f t="shared" si="1419"/>
        <v>2.2558277767625785E-3</v>
      </c>
      <c r="E6527" s="167">
        <f t="shared" si="1429"/>
        <v>24.291375447755232</v>
      </c>
      <c r="F6527" s="168">
        <f t="shared" si="1430"/>
        <v>14.656113065626524</v>
      </c>
      <c r="G6527" s="168">
        <f t="shared" si="1420"/>
        <v>509329.58114959986</v>
      </c>
      <c r="H6527" s="168">
        <f t="shared" si="1421"/>
        <v>271310.33852408634</v>
      </c>
      <c r="I6527" s="169">
        <f t="shared" si="1422"/>
        <v>780639.91967368615</v>
      </c>
      <c r="J6527" s="169">
        <f t="shared" si="1424"/>
        <v>718204.63081579201</v>
      </c>
      <c r="K6527" s="95"/>
      <c r="L6527" s="265">
        <f t="shared" si="1423"/>
        <v>299234.62695514614</v>
      </c>
      <c r="M6527" s="265">
        <f>$G6527*NonHospFrac+theModel!$H6527*NonHospFrac</f>
        <v>481405.29271854006</v>
      </c>
      <c r="N6527" s="266">
        <f t="shared" si="1425"/>
        <v>780639.91967368615</v>
      </c>
      <c r="O6527" s="159"/>
      <c r="P6527" s="265">
        <f t="shared" si="1426"/>
        <v>275301.9533890328</v>
      </c>
      <c r="Q6527" s="265">
        <f t="shared" si="1427"/>
        <v>481403.73807686527</v>
      </c>
      <c r="R6527" s="266">
        <f t="shared" si="1428"/>
        <v>756705.69146589807</v>
      </c>
    </row>
    <row r="6528" spans="1:18" x14ac:dyDescent="0.3">
      <c r="A6528" s="82">
        <v>6497</v>
      </c>
      <c r="B6528" s="94">
        <f t="shared" si="1417"/>
        <v>2.8202918195768233E-54</v>
      </c>
      <c r="C6528" s="179">
        <f t="shared" si="1418"/>
        <v>2.8139297269516455E-54</v>
      </c>
      <c r="D6528" s="166">
        <f t="shared" si="1419"/>
        <v>2.2558277767625785E-3</v>
      </c>
      <c r="E6528" s="167">
        <f t="shared" si="1429"/>
        <v>24.291375447755232</v>
      </c>
      <c r="F6528" s="168">
        <f t="shared" si="1430"/>
        <v>14.658368893403287</v>
      </c>
      <c r="G6528" s="168">
        <f t="shared" si="1420"/>
        <v>509407.97572881333</v>
      </c>
      <c r="H6528" s="168">
        <f t="shared" si="1421"/>
        <v>271310.33852408634</v>
      </c>
      <c r="I6528" s="169">
        <f t="shared" si="1422"/>
        <v>780718.31425289973</v>
      </c>
      <c r="J6528" s="169">
        <f t="shared" si="1424"/>
        <v>718264.78547350294</v>
      </c>
      <c r="K6528" s="95"/>
      <c r="L6528" s="265">
        <f t="shared" si="1423"/>
        <v>299264.6771384317</v>
      </c>
      <c r="M6528" s="265">
        <f>$G6528*NonHospFrac+theModel!$H6528*NonHospFrac</f>
        <v>481453.63711446791</v>
      </c>
      <c r="N6528" s="266">
        <f t="shared" si="1425"/>
        <v>780718.31425289961</v>
      </c>
      <c r="O6528" s="159"/>
      <c r="P6528" s="265">
        <f t="shared" si="1426"/>
        <v>275325.01185184781</v>
      </c>
      <c r="Q6528" s="265">
        <f t="shared" si="1427"/>
        <v>481452.08247279312</v>
      </c>
      <c r="R6528" s="266">
        <f t="shared" si="1428"/>
        <v>756777.09432464093</v>
      </c>
    </row>
    <row r="6529" spans="1:18" x14ac:dyDescent="0.3">
      <c r="A6529" s="82">
        <v>6498</v>
      </c>
      <c r="B6529" s="94">
        <f t="shared" si="1417"/>
        <v>2.767607473127641E-54</v>
      </c>
      <c r="C6529" s="179">
        <f t="shared" si="1418"/>
        <v>2.7613642273145843E-54</v>
      </c>
      <c r="D6529" s="166">
        <f t="shared" si="1419"/>
        <v>2.2558277767625785E-3</v>
      </c>
      <c r="E6529" s="167">
        <f t="shared" si="1429"/>
        <v>24.291375447755232</v>
      </c>
      <c r="F6529" s="168">
        <f t="shared" si="1430"/>
        <v>14.660624721180049</v>
      </c>
      <c r="G6529" s="168">
        <f t="shared" si="1420"/>
        <v>509486.37030802673</v>
      </c>
      <c r="H6529" s="168">
        <f t="shared" si="1421"/>
        <v>271310.33852408634</v>
      </c>
      <c r="I6529" s="169">
        <f t="shared" si="1422"/>
        <v>780796.70883211307</v>
      </c>
      <c r="J6529" s="169">
        <f t="shared" si="1424"/>
        <v>718324.93767919147</v>
      </c>
      <c r="K6529" s="95"/>
      <c r="L6529" s="265">
        <f t="shared" si="1423"/>
        <v>299294.72732171731</v>
      </c>
      <c r="M6529" s="265">
        <f>$G6529*NonHospFrac+theModel!$H6529*NonHospFrac</f>
        <v>481501.98151039571</v>
      </c>
      <c r="N6529" s="266">
        <f t="shared" si="1425"/>
        <v>780796.70883211307</v>
      </c>
      <c r="O6529" s="159"/>
      <c r="P6529" s="265">
        <f t="shared" si="1426"/>
        <v>275348.0693747545</v>
      </c>
      <c r="Q6529" s="265">
        <f t="shared" si="1427"/>
        <v>481500.42686872091</v>
      </c>
      <c r="R6529" s="266">
        <f t="shared" si="1428"/>
        <v>756848.49624347547</v>
      </c>
    </row>
    <row r="6530" spans="1:18" x14ac:dyDescent="0.3">
      <c r="A6530" s="82">
        <v>6499</v>
      </c>
      <c r="B6530" s="94">
        <f t="shared" si="1417"/>
        <v>2.7159072944660945E-54</v>
      </c>
      <c r="C6530" s="179">
        <f t="shared" si="1418"/>
        <v>2.7097806753521257E-54</v>
      </c>
      <c r="D6530" s="166">
        <f t="shared" si="1419"/>
        <v>2.2558277767625785E-3</v>
      </c>
      <c r="E6530" s="167">
        <f t="shared" si="1429"/>
        <v>24.291375447755232</v>
      </c>
      <c r="F6530" s="168">
        <f t="shared" si="1430"/>
        <v>14.662880548956812</v>
      </c>
      <c r="G6530" s="168">
        <f t="shared" si="1420"/>
        <v>509564.76488724025</v>
      </c>
      <c r="H6530" s="168">
        <f t="shared" si="1421"/>
        <v>271310.33852408634</v>
      </c>
      <c r="I6530" s="169">
        <f t="shared" si="1422"/>
        <v>780875.10341132665</v>
      </c>
      <c r="J6530" s="169">
        <f t="shared" si="1424"/>
        <v>718385.08743295784</v>
      </c>
      <c r="K6530" s="95"/>
      <c r="L6530" s="265">
        <f t="shared" si="1423"/>
        <v>299324.77750500292</v>
      </c>
      <c r="M6530" s="265">
        <f>$G6530*NonHospFrac+theModel!$H6530*NonHospFrac</f>
        <v>481550.32590632362</v>
      </c>
      <c r="N6530" s="266">
        <f t="shared" si="1425"/>
        <v>780875.10341132653</v>
      </c>
      <c r="O6530" s="159"/>
      <c r="P6530" s="265">
        <f t="shared" si="1426"/>
        <v>275371.12595779117</v>
      </c>
      <c r="Q6530" s="265">
        <f t="shared" si="1427"/>
        <v>481548.77126464882</v>
      </c>
      <c r="R6530" s="266">
        <f t="shared" si="1428"/>
        <v>756919.89722243999</v>
      </c>
    </row>
    <row r="6531" spans="1:18" x14ac:dyDescent="0.3">
      <c r="A6531" s="82">
        <v>6500</v>
      </c>
      <c r="B6531" s="94">
        <f t="shared" si="1417"/>
        <v>2.6651728988860714E-54</v>
      </c>
      <c r="C6531" s="179">
        <f t="shared" si="1418"/>
        <v>2.6591607278308892E-54</v>
      </c>
      <c r="D6531" s="166">
        <f t="shared" si="1419"/>
        <v>2.2558277767625785E-3</v>
      </c>
      <c r="E6531" s="167">
        <f t="shared" si="1429"/>
        <v>24.291375447755232</v>
      </c>
      <c r="F6531" s="168">
        <f t="shared" si="1430"/>
        <v>14.665136376733575</v>
      </c>
      <c r="G6531" s="168">
        <f t="shared" si="1420"/>
        <v>509643.15946645354</v>
      </c>
      <c r="H6531" s="168">
        <f t="shared" si="1421"/>
        <v>271310.33852408634</v>
      </c>
      <c r="I6531" s="169">
        <f t="shared" si="1422"/>
        <v>780953.49799053988</v>
      </c>
      <c r="J6531" s="169">
        <f t="shared" si="1424"/>
        <v>718445.23473490158</v>
      </c>
      <c r="K6531" s="95"/>
      <c r="L6531" s="265">
        <f t="shared" si="1423"/>
        <v>299354.82768828847</v>
      </c>
      <c r="M6531" s="265">
        <f>$G6531*NonHospFrac+theModel!$H6531*NonHospFrac</f>
        <v>481598.67030225141</v>
      </c>
      <c r="N6531" s="266">
        <f t="shared" si="1425"/>
        <v>780953.49799053988</v>
      </c>
      <c r="O6531" s="159"/>
      <c r="P6531" s="265">
        <f t="shared" si="1426"/>
        <v>275394.18160099606</v>
      </c>
      <c r="Q6531" s="265">
        <f t="shared" si="1427"/>
        <v>481597.11566057662</v>
      </c>
      <c r="R6531" s="266">
        <f t="shared" si="1428"/>
        <v>756991.29726157268</v>
      </c>
    </row>
    <row r="6532" spans="1:18" x14ac:dyDescent="0.3">
      <c r="A6532" s="82">
        <v>6501</v>
      </c>
      <c r="B6532" s="94">
        <f t="shared" si="1417"/>
        <v>2.615386245115908E-54</v>
      </c>
      <c r="C6532" s="179">
        <f t="shared" si="1418"/>
        <v>2.6094863841772128E-54</v>
      </c>
      <c r="D6532" s="166">
        <f t="shared" si="1419"/>
        <v>2.2558277767625785E-3</v>
      </c>
      <c r="E6532" s="167">
        <f t="shared" si="1429"/>
        <v>24.291375447755232</v>
      </c>
      <c r="F6532" s="168">
        <f t="shared" si="1430"/>
        <v>14.667392204510337</v>
      </c>
      <c r="G6532" s="168">
        <f t="shared" si="1420"/>
        <v>509721.554045667</v>
      </c>
      <c r="H6532" s="168">
        <f t="shared" si="1421"/>
        <v>271310.33852408634</v>
      </c>
      <c r="I6532" s="169">
        <f t="shared" si="1422"/>
        <v>781031.89256975334</v>
      </c>
      <c r="J6532" s="169">
        <f t="shared" si="1424"/>
        <v>718505.37958512304</v>
      </c>
      <c r="K6532" s="95"/>
      <c r="L6532" s="265">
        <f t="shared" si="1423"/>
        <v>299384.87787157402</v>
      </c>
      <c r="M6532" s="265">
        <f>$G6532*NonHospFrac+theModel!$H6532*NonHospFrac</f>
        <v>481647.01469817926</v>
      </c>
      <c r="N6532" s="266">
        <f t="shared" si="1425"/>
        <v>781031.89256975334</v>
      </c>
      <c r="O6532" s="159"/>
      <c r="P6532" s="265">
        <f t="shared" si="1426"/>
        <v>275417.23630440759</v>
      </c>
      <c r="Q6532" s="265">
        <f t="shared" si="1427"/>
        <v>481645.46005650447</v>
      </c>
      <c r="R6532" s="266">
        <f t="shared" si="1428"/>
        <v>757062.69636091206</v>
      </c>
    </row>
    <row r="6533" spans="1:18" x14ac:dyDescent="0.3">
      <c r="A6533" s="82">
        <v>6502</v>
      </c>
      <c r="B6533" s="94">
        <f t="shared" si="1417"/>
        <v>2.5665296289034808E-54</v>
      </c>
      <c r="C6533" s="179">
        <f t="shared" si="1418"/>
        <v>2.560739980076716E-54</v>
      </c>
      <c r="D6533" s="166">
        <f t="shared" si="1419"/>
        <v>2.2558277767625785E-3</v>
      </c>
      <c r="E6533" s="167">
        <f t="shared" si="1429"/>
        <v>24.291375447755232</v>
      </c>
      <c r="F6533" s="168">
        <f t="shared" si="1430"/>
        <v>14.6696480322871</v>
      </c>
      <c r="G6533" s="168">
        <f t="shared" si="1420"/>
        <v>509799.9486248804</v>
      </c>
      <c r="H6533" s="168">
        <f t="shared" si="1421"/>
        <v>271310.33852408634</v>
      </c>
      <c r="I6533" s="169">
        <f t="shared" si="1422"/>
        <v>781110.28714896669</v>
      </c>
      <c r="J6533" s="169">
        <f t="shared" si="1424"/>
        <v>718565.52198372188</v>
      </c>
      <c r="K6533" s="95"/>
      <c r="L6533" s="265">
        <f t="shared" si="1423"/>
        <v>299414.92805485963</v>
      </c>
      <c r="M6533" s="265">
        <f>$G6533*NonHospFrac+theModel!$H6533*NonHospFrac</f>
        <v>481695.35909410712</v>
      </c>
      <c r="N6533" s="266">
        <f t="shared" si="1425"/>
        <v>781110.28714896669</v>
      </c>
      <c r="O6533" s="159"/>
      <c r="P6533" s="265">
        <f t="shared" si="1426"/>
        <v>275440.29006806406</v>
      </c>
      <c r="Q6533" s="265">
        <f t="shared" si="1427"/>
        <v>481693.80445243232</v>
      </c>
      <c r="R6533" s="266">
        <f t="shared" si="1428"/>
        <v>757134.09452049644</v>
      </c>
    </row>
    <row r="6534" spans="1:18" x14ac:dyDescent="0.3">
      <c r="A6534" s="82">
        <v>6503</v>
      </c>
      <c r="B6534" s="94">
        <f t="shared" si="1417"/>
        <v>2.5185856767199328E-54</v>
      </c>
      <c r="C6534" s="179">
        <f t="shared" si="1418"/>
        <v>2.5129041811922317E-54</v>
      </c>
      <c r="D6534" s="166">
        <f t="shared" si="1419"/>
        <v>2.2558277767625785E-3</v>
      </c>
      <c r="E6534" s="167">
        <f t="shared" si="1429"/>
        <v>24.291375447755232</v>
      </c>
      <c r="F6534" s="168">
        <f t="shared" si="1430"/>
        <v>14.671903860063862</v>
      </c>
      <c r="G6534" s="168">
        <f t="shared" si="1420"/>
        <v>509878.34320409392</v>
      </c>
      <c r="H6534" s="168">
        <f t="shared" si="1421"/>
        <v>271310.33852408634</v>
      </c>
      <c r="I6534" s="169">
        <f t="shared" si="1422"/>
        <v>781188.68172818027</v>
      </c>
      <c r="J6534" s="169">
        <f t="shared" si="1424"/>
        <v>718625.66193079832</v>
      </c>
      <c r="K6534" s="95"/>
      <c r="L6534" s="265">
        <f t="shared" si="1423"/>
        <v>299444.97823814524</v>
      </c>
      <c r="M6534" s="265">
        <f>$G6534*NonHospFrac+theModel!$H6534*NonHospFrac</f>
        <v>481743.70349003503</v>
      </c>
      <c r="N6534" s="266">
        <f t="shared" si="1425"/>
        <v>781188.68172818027</v>
      </c>
      <c r="O6534" s="159"/>
      <c r="P6534" s="265">
        <f t="shared" si="1426"/>
        <v>275463.34289200371</v>
      </c>
      <c r="Q6534" s="265">
        <f t="shared" si="1427"/>
        <v>481742.14884836023</v>
      </c>
      <c r="R6534" s="266">
        <f t="shared" si="1428"/>
        <v>757205.49174036388</v>
      </c>
    </row>
    <row r="6535" spans="1:18" x14ac:dyDescent="0.3">
      <c r="A6535" s="82">
        <v>6504</v>
      </c>
      <c r="B6535" s="94">
        <f t="shared" si="1417"/>
        <v>2.4715373395821925E-54</v>
      </c>
      <c r="C6535" s="179">
        <f t="shared" si="1418"/>
        <v>2.465961977000257E-54</v>
      </c>
      <c r="D6535" s="166">
        <f t="shared" si="1419"/>
        <v>2.2558277767625785E-3</v>
      </c>
      <c r="E6535" s="167">
        <f t="shared" si="1429"/>
        <v>24.291375447755232</v>
      </c>
      <c r="F6535" s="168">
        <f t="shared" si="1430"/>
        <v>14.674159687840625</v>
      </c>
      <c r="G6535" s="168">
        <f t="shared" si="1420"/>
        <v>509956.73778330727</v>
      </c>
      <c r="H6535" s="168">
        <f t="shared" si="1421"/>
        <v>271310.33852408634</v>
      </c>
      <c r="I6535" s="169">
        <f t="shared" si="1422"/>
        <v>781267.07630739361</v>
      </c>
      <c r="J6535" s="169">
        <f t="shared" si="1424"/>
        <v>718685.79942645191</v>
      </c>
      <c r="K6535" s="95"/>
      <c r="L6535" s="265">
        <f t="shared" si="1423"/>
        <v>299475.02842143079</v>
      </c>
      <c r="M6535" s="265">
        <f>$G6535*NonHospFrac+theModel!$H6535*NonHospFrac</f>
        <v>481792.04788596282</v>
      </c>
      <c r="N6535" s="266">
        <f t="shared" si="1425"/>
        <v>781267.07630739361</v>
      </c>
      <c r="O6535" s="159"/>
      <c r="P6535" s="265">
        <f t="shared" si="1426"/>
        <v>275486.39477626485</v>
      </c>
      <c r="Q6535" s="265">
        <f t="shared" si="1427"/>
        <v>481790.49324428802</v>
      </c>
      <c r="R6535" s="266">
        <f t="shared" si="1428"/>
        <v>757276.88802055293</v>
      </c>
    </row>
    <row r="6536" spans="1:18" x14ac:dyDescent="0.3">
      <c r="A6536" s="82">
        <v>6505</v>
      </c>
      <c r="B6536" s="94">
        <f t="shared" si="1417"/>
        <v>2.4253678869897401E-54</v>
      </c>
      <c r="C6536" s="179">
        <f t="shared" si="1418"/>
        <v>2.4198966747414008E-54</v>
      </c>
      <c r="D6536" s="166">
        <f t="shared" si="1419"/>
        <v>2.2558277767625785E-3</v>
      </c>
      <c r="E6536" s="167">
        <f t="shared" si="1429"/>
        <v>24.291375447755232</v>
      </c>
      <c r="F6536" s="168">
        <f t="shared" si="1430"/>
        <v>14.676415515617387</v>
      </c>
      <c r="G6536" s="168">
        <f t="shared" si="1420"/>
        <v>510035.13236252067</v>
      </c>
      <c r="H6536" s="168">
        <f t="shared" si="1421"/>
        <v>271310.33852408634</v>
      </c>
      <c r="I6536" s="169">
        <f t="shared" si="1422"/>
        <v>781345.47088660696</v>
      </c>
      <c r="J6536" s="169">
        <f t="shared" si="1424"/>
        <v>718745.93447078287</v>
      </c>
      <c r="K6536" s="95"/>
      <c r="L6536" s="265">
        <f t="shared" si="1423"/>
        <v>299505.07860471634</v>
      </c>
      <c r="M6536" s="265">
        <f>$G6536*NonHospFrac+theModel!$H6536*NonHospFrac</f>
        <v>481840.39228189061</v>
      </c>
      <c r="N6536" s="266">
        <f t="shared" si="1425"/>
        <v>781345.47088660696</v>
      </c>
      <c r="O6536" s="159"/>
      <c r="P6536" s="265">
        <f t="shared" si="1426"/>
        <v>275509.44572088576</v>
      </c>
      <c r="Q6536" s="265">
        <f t="shared" si="1427"/>
        <v>481838.83764021582</v>
      </c>
      <c r="R6536" s="266">
        <f t="shared" si="1428"/>
        <v>757348.28336110152</v>
      </c>
    </row>
    <row r="6537" spans="1:18" x14ac:dyDescent="0.3">
      <c r="A6537" s="82">
        <v>6506</v>
      </c>
      <c r="B6537" s="94">
        <f t="shared" si="1417"/>
        <v>2.3800609009757673E-54</v>
      </c>
      <c r="C6537" s="179">
        <f t="shared" si="1418"/>
        <v>2.3746918934849595E-54</v>
      </c>
      <c r="D6537" s="166">
        <f t="shared" si="1419"/>
        <v>2.2558277767625785E-3</v>
      </c>
      <c r="E6537" s="167">
        <f t="shared" si="1429"/>
        <v>24.291375447755232</v>
      </c>
      <c r="F6537" s="168">
        <f t="shared" si="1430"/>
        <v>14.67867134339415</v>
      </c>
      <c r="G6537" s="168">
        <f t="shared" si="1420"/>
        <v>510113.52694173408</v>
      </c>
      <c r="H6537" s="168">
        <f t="shared" si="1421"/>
        <v>271310.33852408634</v>
      </c>
      <c r="I6537" s="169">
        <f t="shared" si="1422"/>
        <v>781423.86546582042</v>
      </c>
      <c r="J6537" s="169">
        <f t="shared" si="1424"/>
        <v>718806.0670638911</v>
      </c>
      <c r="K6537" s="95"/>
      <c r="L6537" s="265">
        <f t="shared" si="1423"/>
        <v>299535.12878800195</v>
      </c>
      <c r="M6537" s="265">
        <f>$G6537*NonHospFrac+theModel!$H6537*NonHospFrac</f>
        <v>481888.73667781847</v>
      </c>
      <c r="N6537" s="266">
        <f t="shared" si="1425"/>
        <v>781423.86546582042</v>
      </c>
      <c r="O6537" s="159"/>
      <c r="P6537" s="265">
        <f t="shared" si="1426"/>
        <v>275532.49572590488</v>
      </c>
      <c r="Q6537" s="265">
        <f t="shared" si="1427"/>
        <v>481887.18203614367</v>
      </c>
      <c r="R6537" s="266">
        <f t="shared" si="1428"/>
        <v>757419.67776204855</v>
      </c>
    </row>
    <row r="6538" spans="1:18" x14ac:dyDescent="0.3">
      <c r="A6538" s="82">
        <v>6507</v>
      </c>
      <c r="B6538" s="94">
        <f t="shared" si="1417"/>
        <v>2.3356002702683529E-54</v>
      </c>
      <c r="C6538" s="179">
        <f t="shared" si="1418"/>
        <v>2.3303315583032675E-54</v>
      </c>
      <c r="D6538" s="166">
        <f t="shared" si="1419"/>
        <v>2.2558277767625785E-3</v>
      </c>
      <c r="E6538" s="167">
        <f t="shared" si="1429"/>
        <v>24.291375447755232</v>
      </c>
      <c r="F6538" s="168">
        <f t="shared" si="1430"/>
        <v>14.680927171170913</v>
      </c>
      <c r="G6538" s="168">
        <f t="shared" si="1420"/>
        <v>510191.92152094754</v>
      </c>
      <c r="H6538" s="168">
        <f t="shared" si="1421"/>
        <v>271310.33852408634</v>
      </c>
      <c r="I6538" s="169">
        <f t="shared" si="1422"/>
        <v>781502.26004503388</v>
      </c>
      <c r="J6538" s="169">
        <f t="shared" si="1424"/>
        <v>718866.19720587647</v>
      </c>
      <c r="K6538" s="95"/>
      <c r="L6538" s="265">
        <f t="shared" si="1423"/>
        <v>299565.17897128756</v>
      </c>
      <c r="M6538" s="265">
        <f>$G6538*NonHospFrac+theModel!$H6538*NonHospFrac</f>
        <v>481937.08107374632</v>
      </c>
      <c r="N6538" s="266">
        <f t="shared" si="1425"/>
        <v>781502.26004503388</v>
      </c>
      <c r="O6538" s="159"/>
      <c r="P6538" s="265">
        <f t="shared" si="1426"/>
        <v>275555.54479136039</v>
      </c>
      <c r="Q6538" s="265">
        <f t="shared" si="1427"/>
        <v>481935.52643207152</v>
      </c>
      <c r="R6538" s="266">
        <f t="shared" si="1428"/>
        <v>757491.07122343197</v>
      </c>
    </row>
    <row r="6539" spans="1:18" x14ac:dyDescent="0.3">
      <c r="A6539" s="82">
        <v>6508</v>
      </c>
      <c r="B6539" s="94">
        <f t="shared" si="1417"/>
        <v>2.2919701845618018E-54</v>
      </c>
      <c r="C6539" s="179">
        <f t="shared" si="1418"/>
        <v>2.2867998945559557E-54</v>
      </c>
      <c r="D6539" s="166">
        <f t="shared" si="1419"/>
        <v>2.2558277767625785E-3</v>
      </c>
      <c r="E6539" s="167">
        <f t="shared" si="1429"/>
        <v>24.291375447755232</v>
      </c>
      <c r="F6539" s="168">
        <f t="shared" si="1430"/>
        <v>14.683182998947675</v>
      </c>
      <c r="G6539" s="168">
        <f t="shared" si="1420"/>
        <v>510270.316100161</v>
      </c>
      <c r="H6539" s="168">
        <f t="shared" si="1421"/>
        <v>271310.33852408634</v>
      </c>
      <c r="I6539" s="169">
        <f t="shared" si="1422"/>
        <v>781580.65462424734</v>
      </c>
      <c r="J6539" s="169">
        <f t="shared" si="1424"/>
        <v>718926.32489683887</v>
      </c>
      <c r="K6539" s="95"/>
      <c r="L6539" s="265">
        <f t="shared" si="1423"/>
        <v>299595.22915457311</v>
      </c>
      <c r="M6539" s="265">
        <f>$G6539*NonHospFrac+theModel!$H6539*NonHospFrac</f>
        <v>481985.42546967417</v>
      </c>
      <c r="N6539" s="266">
        <f t="shared" si="1425"/>
        <v>781580.65462424723</v>
      </c>
      <c r="O6539" s="159"/>
      <c r="P6539" s="265">
        <f t="shared" si="1426"/>
        <v>275578.59291729057</v>
      </c>
      <c r="Q6539" s="265">
        <f t="shared" si="1427"/>
        <v>481983.87082799937</v>
      </c>
      <c r="R6539" s="266">
        <f t="shared" si="1428"/>
        <v>757562.46374528995</v>
      </c>
    </row>
    <row r="6540" spans="1:18" x14ac:dyDescent="0.3">
      <c r="A6540" s="82">
        <v>6509</v>
      </c>
      <c r="B6540" s="94">
        <f t="shared" si="1417"/>
        <v>2.24915512889396E-54</v>
      </c>
      <c r="C6540" s="179">
        <f t="shared" si="1418"/>
        <v>2.244081422279953E-54</v>
      </c>
      <c r="D6540" s="166">
        <f t="shared" si="1419"/>
        <v>2.2558277767625785E-3</v>
      </c>
      <c r="E6540" s="167">
        <f t="shared" si="1429"/>
        <v>24.291375447755232</v>
      </c>
      <c r="F6540" s="168">
        <f t="shared" si="1430"/>
        <v>14.685438826724438</v>
      </c>
      <c r="G6540" s="168">
        <f t="shared" si="1420"/>
        <v>510348.71067937434</v>
      </c>
      <c r="H6540" s="168">
        <f t="shared" si="1421"/>
        <v>271310.33852408634</v>
      </c>
      <c r="I6540" s="169">
        <f t="shared" si="1422"/>
        <v>781659.04920346069</v>
      </c>
      <c r="J6540" s="169">
        <f t="shared" si="1424"/>
        <v>718986.45013687806</v>
      </c>
      <c r="K6540" s="95"/>
      <c r="L6540" s="265">
        <f t="shared" si="1423"/>
        <v>299625.27933785866</v>
      </c>
      <c r="M6540" s="265">
        <f>$G6540*NonHospFrac+theModel!$H6540*NonHospFrac</f>
        <v>482033.76986560196</v>
      </c>
      <c r="N6540" s="266">
        <f t="shared" si="1425"/>
        <v>781659.04920346057</v>
      </c>
      <c r="O6540" s="159"/>
      <c r="P6540" s="265">
        <f t="shared" si="1426"/>
        <v>275601.64010373381</v>
      </c>
      <c r="Q6540" s="265">
        <f t="shared" si="1427"/>
        <v>482032.21522392717</v>
      </c>
      <c r="R6540" s="266">
        <f t="shared" si="1428"/>
        <v>757633.85532766092</v>
      </c>
    </row>
    <row r="6541" spans="1:18" x14ac:dyDescent="0.3">
      <c r="A6541" s="82">
        <v>6510</v>
      </c>
      <c r="B6541" s="94">
        <f t="shared" si="1417"/>
        <v>2.2071398781294228E-54</v>
      </c>
      <c r="C6541" s="179">
        <f t="shared" si="1418"/>
        <v>2.202160950685138E-54</v>
      </c>
      <c r="D6541" s="166">
        <f t="shared" si="1419"/>
        <v>2.2558277767625785E-3</v>
      </c>
      <c r="E6541" s="167">
        <f t="shared" si="1429"/>
        <v>24.291375447755232</v>
      </c>
      <c r="F6541" s="168">
        <f t="shared" si="1430"/>
        <v>14.6876946545012</v>
      </c>
      <c r="G6541" s="168">
        <f t="shared" si="1420"/>
        <v>510427.10525858775</v>
      </c>
      <c r="H6541" s="168">
        <f t="shared" si="1421"/>
        <v>271310.33852408634</v>
      </c>
      <c r="I6541" s="169">
        <f t="shared" si="1422"/>
        <v>781737.44378267415</v>
      </c>
      <c r="J6541" s="169">
        <f t="shared" si="1424"/>
        <v>719046.57292609429</v>
      </c>
      <c r="K6541" s="95"/>
      <c r="L6541" s="265">
        <f t="shared" si="1423"/>
        <v>299655.32952114427</v>
      </c>
      <c r="M6541" s="265">
        <f>$G6541*NonHospFrac+theModel!$H6541*NonHospFrac</f>
        <v>482082.11426152982</v>
      </c>
      <c r="N6541" s="266">
        <f t="shared" si="1425"/>
        <v>781737.44378267415</v>
      </c>
      <c r="O6541" s="159"/>
      <c r="P6541" s="265">
        <f t="shared" si="1426"/>
        <v>275624.68635072839</v>
      </c>
      <c r="Q6541" s="265">
        <f t="shared" si="1427"/>
        <v>482080.55961985502</v>
      </c>
      <c r="R6541" s="266">
        <f t="shared" si="1428"/>
        <v>757705.2459705834</v>
      </c>
    </row>
    <row r="6542" spans="1:18" x14ac:dyDescent="0.3">
      <c r="A6542" s="82">
        <v>6511</v>
      </c>
      <c r="B6542" s="94">
        <f t="shared" si="1417"/>
        <v>2.1659094915452745E-54</v>
      </c>
      <c r="C6542" s="179">
        <f t="shared" si="1418"/>
        <v>2.1610235727522929E-54</v>
      </c>
      <c r="D6542" s="166">
        <f t="shared" si="1419"/>
        <v>2.2558277767625785E-3</v>
      </c>
      <c r="E6542" s="167">
        <f t="shared" si="1429"/>
        <v>24.291375447755232</v>
      </c>
      <c r="F6542" s="168">
        <f t="shared" si="1430"/>
        <v>14.689950482277963</v>
      </c>
      <c r="G6542" s="168">
        <f t="shared" si="1420"/>
        <v>510505.49983780121</v>
      </c>
      <c r="H6542" s="168">
        <f t="shared" si="1421"/>
        <v>271310.33852408634</v>
      </c>
      <c r="I6542" s="169">
        <f t="shared" si="1422"/>
        <v>781815.83836188749</v>
      </c>
      <c r="J6542" s="169">
        <f t="shared" si="1424"/>
        <v>719106.69326458708</v>
      </c>
      <c r="K6542" s="95"/>
      <c r="L6542" s="265">
        <f t="shared" si="1423"/>
        <v>299685.37970442983</v>
      </c>
      <c r="M6542" s="265">
        <f>$G6542*NonHospFrac+theModel!$H6542*NonHospFrac</f>
        <v>482130.45865745767</v>
      </c>
      <c r="N6542" s="266">
        <f t="shared" si="1425"/>
        <v>781815.83836188749</v>
      </c>
      <c r="O6542" s="159"/>
      <c r="P6542" s="265">
        <f t="shared" si="1426"/>
        <v>275647.73165831249</v>
      </c>
      <c r="Q6542" s="265">
        <f t="shared" si="1427"/>
        <v>482128.90401578287</v>
      </c>
      <c r="R6542" s="266">
        <f t="shared" si="1428"/>
        <v>757776.63567409536</v>
      </c>
    </row>
    <row r="6543" spans="1:18" x14ac:dyDescent="0.3">
      <c r="A6543" s="82">
        <v>6512</v>
      </c>
      <c r="B6543" s="94">
        <f t="shared" si="1417"/>
        <v>2.1254493075181655E-54</v>
      </c>
      <c r="C6543" s="179">
        <f t="shared" si="1418"/>
        <v>2.1206546599321651E-54</v>
      </c>
      <c r="D6543" s="166">
        <f t="shared" si="1419"/>
        <v>2.2558277767625785E-3</v>
      </c>
      <c r="E6543" s="167">
        <f t="shared" si="1429"/>
        <v>24.291375447755232</v>
      </c>
      <c r="F6543" s="168">
        <f t="shared" si="1430"/>
        <v>14.692206310054726</v>
      </c>
      <c r="G6543" s="168">
        <f t="shared" si="1420"/>
        <v>510583.89441701467</v>
      </c>
      <c r="H6543" s="168">
        <f t="shared" si="1421"/>
        <v>271310.33852408634</v>
      </c>
      <c r="I6543" s="169">
        <f t="shared" si="1422"/>
        <v>781894.23294110107</v>
      </c>
      <c r="J6543" s="169">
        <f t="shared" si="1424"/>
        <v>719166.81115245679</v>
      </c>
      <c r="K6543" s="95"/>
      <c r="L6543" s="265">
        <f t="shared" si="1423"/>
        <v>299715.42988771544</v>
      </c>
      <c r="M6543" s="265">
        <f>$G6543*NonHospFrac+theModel!$H6543*NonHospFrac</f>
        <v>482178.80305338558</v>
      </c>
      <c r="N6543" s="266">
        <f t="shared" si="1425"/>
        <v>781894.23294110107</v>
      </c>
      <c r="O6543" s="159"/>
      <c r="P6543" s="265">
        <f t="shared" si="1426"/>
        <v>275670.77602652455</v>
      </c>
      <c r="Q6543" s="265">
        <f t="shared" si="1427"/>
        <v>482177.24841171078</v>
      </c>
      <c r="R6543" s="266">
        <f t="shared" si="1428"/>
        <v>757848.02443823533</v>
      </c>
    </row>
    <row r="6544" spans="1:18" x14ac:dyDescent="0.3">
      <c r="A6544" s="82">
        <v>6513</v>
      </c>
      <c r="B6544" s="94">
        <f t="shared" si="1417"/>
        <v>2.0857449383106036E-54</v>
      </c>
      <c r="C6544" s="179">
        <f t="shared" si="1418"/>
        <v>2.0810398569435205E-54</v>
      </c>
      <c r="D6544" s="166">
        <f t="shared" si="1419"/>
        <v>2.2558277767625785E-3</v>
      </c>
      <c r="E6544" s="167">
        <f t="shared" si="1429"/>
        <v>24.291375447755232</v>
      </c>
      <c r="F6544" s="168">
        <f t="shared" si="1430"/>
        <v>14.694462137831488</v>
      </c>
      <c r="G6544" s="168">
        <f t="shared" si="1420"/>
        <v>510662.28899622802</v>
      </c>
      <c r="H6544" s="168">
        <f t="shared" si="1421"/>
        <v>271310.33852408634</v>
      </c>
      <c r="I6544" s="169">
        <f t="shared" si="1422"/>
        <v>781972.62752031442</v>
      </c>
      <c r="J6544" s="169">
        <f t="shared" si="1424"/>
        <v>719226.92658980284</v>
      </c>
      <c r="K6544" s="95"/>
      <c r="L6544" s="265">
        <f t="shared" si="1423"/>
        <v>299745.48007100099</v>
      </c>
      <c r="M6544" s="265">
        <f>$G6544*NonHospFrac+theModel!$H6544*NonHospFrac</f>
        <v>482227.14744931337</v>
      </c>
      <c r="N6544" s="266">
        <f t="shared" si="1425"/>
        <v>781972.62752031442</v>
      </c>
      <c r="O6544" s="159"/>
      <c r="P6544" s="265">
        <f t="shared" si="1426"/>
        <v>275693.81945540273</v>
      </c>
      <c r="Q6544" s="265">
        <f t="shared" si="1427"/>
        <v>482225.59280763858</v>
      </c>
      <c r="R6544" s="266">
        <f t="shared" si="1428"/>
        <v>757919.41226304136</v>
      </c>
    </row>
    <row r="6545" spans="1:18" x14ac:dyDescent="0.3">
      <c r="A6545" s="82">
        <v>6514</v>
      </c>
      <c r="B6545" s="94">
        <f t="shared" si="1417"/>
        <v>2.0467822649546405E-54</v>
      </c>
      <c r="C6545" s="179">
        <f t="shared" si="1418"/>
        <v>2.0421650766683708E-54</v>
      </c>
      <c r="D6545" s="166">
        <f t="shared" si="1419"/>
        <v>2.2558277767625785E-3</v>
      </c>
      <c r="E6545" s="167">
        <f t="shared" si="1429"/>
        <v>24.291375447755232</v>
      </c>
      <c r="F6545" s="168">
        <f t="shared" si="1430"/>
        <v>14.696717965608251</v>
      </c>
      <c r="G6545" s="168">
        <f t="shared" si="1420"/>
        <v>510740.68357544148</v>
      </c>
      <c r="H6545" s="168">
        <f t="shared" si="1421"/>
        <v>271310.33852408634</v>
      </c>
      <c r="I6545" s="169">
        <f t="shared" si="1422"/>
        <v>782051.02209952776</v>
      </c>
      <c r="J6545" s="169">
        <f t="shared" si="1424"/>
        <v>719287.03957672534</v>
      </c>
      <c r="K6545" s="95"/>
      <c r="L6545" s="265">
        <f t="shared" si="1423"/>
        <v>299775.5302542866</v>
      </c>
      <c r="M6545" s="265">
        <f>$G6545*NonHospFrac+theModel!$H6545*NonHospFrac</f>
        <v>482275.49184524122</v>
      </c>
      <c r="N6545" s="266">
        <f t="shared" si="1425"/>
        <v>782051.02209952776</v>
      </c>
      <c r="O6545" s="159"/>
      <c r="P6545" s="265">
        <f t="shared" si="1426"/>
        <v>275716.86194498546</v>
      </c>
      <c r="Q6545" s="265">
        <f t="shared" si="1427"/>
        <v>482273.93720356643</v>
      </c>
      <c r="R6545" s="266">
        <f t="shared" si="1428"/>
        <v>757990.79914855189</v>
      </c>
    </row>
    <row r="6546" spans="1:18" x14ac:dyDescent="0.3">
      <c r="A6546" s="82">
        <v>6515</v>
      </c>
      <c r="B6546" s="94">
        <f t="shared" si="1417"/>
        <v>2.0085474322311342E-54</v>
      </c>
      <c r="C6546" s="179">
        <f t="shared" si="1418"/>
        <v>2.0040164951425622E-54</v>
      </c>
      <c r="D6546" s="166">
        <f t="shared" si="1419"/>
        <v>2.2558277767625785E-3</v>
      </c>
      <c r="E6546" s="167">
        <f t="shared" si="1429"/>
        <v>24.291375447755232</v>
      </c>
      <c r="F6546" s="168">
        <f t="shared" si="1430"/>
        <v>14.698973793385013</v>
      </c>
      <c r="G6546" s="168">
        <f t="shared" si="1420"/>
        <v>510819.07815465488</v>
      </c>
      <c r="H6546" s="168">
        <f t="shared" si="1421"/>
        <v>271310.33852408634</v>
      </c>
      <c r="I6546" s="169">
        <f t="shared" si="1422"/>
        <v>782129.41667874123</v>
      </c>
      <c r="J6546" s="169">
        <f t="shared" si="1424"/>
        <v>719347.15011332417</v>
      </c>
      <c r="K6546" s="95"/>
      <c r="L6546" s="265">
        <f t="shared" si="1423"/>
        <v>299805.58043757215</v>
      </c>
      <c r="M6546" s="265">
        <f>$G6546*NonHospFrac+theModel!$H6546*NonHospFrac</f>
        <v>482323.83624116908</v>
      </c>
      <c r="N6546" s="266">
        <f t="shared" si="1425"/>
        <v>782129.41667874123</v>
      </c>
      <c r="O6546" s="159"/>
      <c r="P6546" s="265">
        <f t="shared" si="1426"/>
        <v>275739.90349531092</v>
      </c>
      <c r="Q6546" s="265">
        <f t="shared" si="1427"/>
        <v>482322.28159949428</v>
      </c>
      <c r="R6546" s="266">
        <f t="shared" si="1428"/>
        <v>758062.1850948052</v>
      </c>
    </row>
    <row r="6547" spans="1:18" x14ac:dyDescent="0.3">
      <c r="A6547" s="82">
        <v>6516</v>
      </c>
      <c r="B6547" s="94">
        <f t="shared" si="1417"/>
        <v>1.9710268437427992E-54</v>
      </c>
      <c r="C6547" s="179">
        <f t="shared" si="1418"/>
        <v>1.9665805466399394E-54</v>
      </c>
      <c r="D6547" s="166">
        <f t="shared" si="1419"/>
        <v>2.2558277767625785E-3</v>
      </c>
      <c r="E6547" s="167">
        <f t="shared" si="1429"/>
        <v>24.291375447755232</v>
      </c>
      <c r="F6547" s="168">
        <f t="shared" si="1430"/>
        <v>14.701229621161776</v>
      </c>
      <c r="G6547" s="168">
        <f t="shared" si="1420"/>
        <v>510897.4727338684</v>
      </c>
      <c r="H6547" s="168">
        <f t="shared" si="1421"/>
        <v>271310.33852408634</v>
      </c>
      <c r="I6547" s="169">
        <f t="shared" si="1422"/>
        <v>782207.81125795469</v>
      </c>
      <c r="J6547" s="169">
        <f t="shared" si="1424"/>
        <v>719407.25819969922</v>
      </c>
      <c r="K6547" s="95"/>
      <c r="L6547" s="265">
        <f t="shared" si="1423"/>
        <v>299835.63062085776</v>
      </c>
      <c r="M6547" s="265">
        <f>$G6547*NonHospFrac+theModel!$H6547*NonHospFrac</f>
        <v>482372.18063709693</v>
      </c>
      <c r="N6547" s="266">
        <f t="shared" si="1425"/>
        <v>782207.81125795469</v>
      </c>
      <c r="O6547" s="159"/>
      <c r="P6547" s="265">
        <f t="shared" si="1426"/>
        <v>275762.94410641748</v>
      </c>
      <c r="Q6547" s="265">
        <f t="shared" si="1427"/>
        <v>482370.62599542213</v>
      </c>
      <c r="R6547" s="266">
        <f t="shared" si="1428"/>
        <v>758133.57010183961</v>
      </c>
    </row>
    <row r="6548" spans="1:18" x14ac:dyDescent="0.3">
      <c r="A6548" s="82">
        <v>6517</v>
      </c>
      <c r="B6548" s="94">
        <f t="shared" si="1417"/>
        <v>1.9342071570792955E-54</v>
      </c>
      <c r="C6548" s="179">
        <f t="shared" si="1418"/>
        <v>1.9298439188483429E-54</v>
      </c>
      <c r="D6548" s="166">
        <f t="shared" si="1419"/>
        <v>2.2558277767625785E-3</v>
      </c>
      <c r="E6548" s="167">
        <f t="shared" si="1429"/>
        <v>24.291375447755232</v>
      </c>
      <c r="F6548" s="168">
        <f t="shared" si="1430"/>
        <v>14.703485448938538</v>
      </c>
      <c r="G6548" s="168">
        <f t="shared" si="1420"/>
        <v>510975.86731308175</v>
      </c>
      <c r="H6548" s="168">
        <f t="shared" si="1421"/>
        <v>271310.33852408634</v>
      </c>
      <c r="I6548" s="169">
        <f t="shared" si="1422"/>
        <v>782286.20583716803</v>
      </c>
      <c r="J6548" s="169">
        <f t="shared" si="1424"/>
        <v>719467.36383595027</v>
      </c>
      <c r="K6548" s="95"/>
      <c r="L6548" s="265">
        <f t="shared" si="1423"/>
        <v>299865.68080414331</v>
      </c>
      <c r="M6548" s="265">
        <f>$G6548*NonHospFrac+theModel!$H6548*NonHospFrac</f>
        <v>482420.52503302472</v>
      </c>
      <c r="N6548" s="266">
        <f t="shared" si="1425"/>
        <v>782286.20583716803</v>
      </c>
      <c r="O6548" s="159"/>
      <c r="P6548" s="265">
        <f t="shared" si="1426"/>
        <v>275785.9837783433</v>
      </c>
      <c r="Q6548" s="265">
        <f t="shared" si="1427"/>
        <v>482418.97039134993</v>
      </c>
      <c r="R6548" s="266">
        <f t="shared" si="1428"/>
        <v>758204.95416969317</v>
      </c>
    </row>
    <row r="6549" spans="1:18" x14ac:dyDescent="0.3">
      <c r="A6549" s="82">
        <v>6518</v>
      </c>
      <c r="B6549" s="94">
        <f t="shared" si="1417"/>
        <v>1.8980752790726358E-54</v>
      </c>
      <c r="C6549" s="179">
        <f t="shared" si="1418"/>
        <v>1.8937935481357172E-54</v>
      </c>
      <c r="D6549" s="166">
        <f t="shared" si="1419"/>
        <v>2.2558277767625785E-3</v>
      </c>
      <c r="E6549" s="167">
        <f t="shared" si="1429"/>
        <v>24.291375447755232</v>
      </c>
      <c r="F6549" s="168">
        <f t="shared" si="1430"/>
        <v>14.705741276715301</v>
      </c>
      <c r="G6549" s="168">
        <f t="shared" si="1420"/>
        <v>511054.26189229515</v>
      </c>
      <c r="H6549" s="168">
        <f t="shared" si="1421"/>
        <v>271310.33852408634</v>
      </c>
      <c r="I6549" s="169">
        <f t="shared" si="1422"/>
        <v>782364.60041638149</v>
      </c>
      <c r="J6549" s="169">
        <f t="shared" si="1424"/>
        <v>719527.4670221773</v>
      </c>
      <c r="K6549" s="95"/>
      <c r="L6549" s="265">
        <f t="shared" si="1423"/>
        <v>299895.73098742892</v>
      </c>
      <c r="M6549" s="265">
        <f>$G6549*NonHospFrac+theModel!$H6549*NonHospFrac</f>
        <v>482468.86942895257</v>
      </c>
      <c r="N6549" s="266">
        <f t="shared" si="1425"/>
        <v>782364.60041638149</v>
      </c>
      <c r="O6549" s="159"/>
      <c r="P6549" s="265">
        <f t="shared" si="1426"/>
        <v>275809.02251112676</v>
      </c>
      <c r="Q6549" s="265">
        <f t="shared" si="1427"/>
        <v>482467.31478727778</v>
      </c>
      <c r="R6549" s="266">
        <f t="shared" si="1428"/>
        <v>758276.33729840454</v>
      </c>
    </row>
    <row r="6550" spans="1:18" x14ac:dyDescent="0.3">
      <c r="A6550" s="82">
        <v>6519</v>
      </c>
      <c r="B6550" s="94">
        <f t="shared" si="1417"/>
        <v>1.8626183611412246E-54</v>
      </c>
      <c r="C6550" s="179">
        <f t="shared" si="1418"/>
        <v>1.8584166149046543E-54</v>
      </c>
      <c r="D6550" s="166">
        <f t="shared" si="1419"/>
        <v>2.2558277767625785E-3</v>
      </c>
      <c r="E6550" s="167">
        <f t="shared" si="1429"/>
        <v>24.291375447755232</v>
      </c>
      <c r="F6550" s="168">
        <f t="shared" si="1430"/>
        <v>14.707997104492064</v>
      </c>
      <c r="G6550" s="168">
        <f t="shared" si="1420"/>
        <v>511132.65647150856</v>
      </c>
      <c r="H6550" s="168">
        <f t="shared" si="1421"/>
        <v>271310.33852408634</v>
      </c>
      <c r="I6550" s="169">
        <f t="shared" si="1422"/>
        <v>782442.99499559496</v>
      </c>
      <c r="J6550" s="169">
        <f t="shared" si="1424"/>
        <v>719587.5677584802</v>
      </c>
      <c r="K6550" s="95"/>
      <c r="L6550" s="265">
        <f t="shared" si="1423"/>
        <v>299925.78117071441</v>
      </c>
      <c r="M6550" s="265">
        <f>$G6550*NonHospFrac+theModel!$H6550*NonHospFrac</f>
        <v>482517.21382488043</v>
      </c>
      <c r="N6550" s="266">
        <f t="shared" si="1425"/>
        <v>782442.99499559484</v>
      </c>
      <c r="O6550" s="159"/>
      <c r="P6550" s="265">
        <f t="shared" si="1426"/>
        <v>275832.06030480604</v>
      </c>
      <c r="Q6550" s="265">
        <f t="shared" si="1427"/>
        <v>482515.65918320563</v>
      </c>
      <c r="R6550" s="266">
        <f t="shared" si="1428"/>
        <v>758347.71948801167</v>
      </c>
    </row>
    <row r="6551" spans="1:18" x14ac:dyDescent="0.3">
      <c r="A6551" s="82">
        <v>6520</v>
      </c>
      <c r="B6551" s="94">
        <f t="shared" si="1417"/>
        <v>1.8278237947208973E-54</v>
      </c>
      <c r="C6551" s="179">
        <f t="shared" si="1418"/>
        <v>1.8237005390337381E-54</v>
      </c>
      <c r="D6551" s="166">
        <f t="shared" si="1419"/>
        <v>2.2558277767625785E-3</v>
      </c>
      <c r="E6551" s="167">
        <f t="shared" si="1429"/>
        <v>24.291375447755232</v>
      </c>
      <c r="F6551" s="168">
        <f t="shared" si="1430"/>
        <v>14.710252932268826</v>
      </c>
      <c r="G6551" s="168">
        <f t="shared" si="1420"/>
        <v>511211.05105072208</v>
      </c>
      <c r="H6551" s="168">
        <f t="shared" si="1421"/>
        <v>271310.33852408634</v>
      </c>
      <c r="I6551" s="169">
        <f t="shared" si="1422"/>
        <v>782521.38957480842</v>
      </c>
      <c r="J6551" s="169">
        <f t="shared" si="1424"/>
        <v>719647.66604495875</v>
      </c>
      <c r="K6551" s="95"/>
      <c r="L6551" s="265">
        <f t="shared" si="1423"/>
        <v>299955.83135400008</v>
      </c>
      <c r="M6551" s="265">
        <f>$G6551*NonHospFrac+theModel!$H6551*NonHospFrac</f>
        <v>482565.55822080834</v>
      </c>
      <c r="N6551" s="266">
        <f t="shared" si="1425"/>
        <v>782521.38957480842</v>
      </c>
      <c r="O6551" s="159"/>
      <c r="P6551" s="265">
        <f t="shared" si="1426"/>
        <v>275855.09715941962</v>
      </c>
      <c r="Q6551" s="265">
        <f t="shared" si="1427"/>
        <v>482564.00357913354</v>
      </c>
      <c r="R6551" s="266">
        <f t="shared" si="1428"/>
        <v>758419.1007385531</v>
      </c>
    </row>
    <row r="6552" spans="1:18" x14ac:dyDescent="0.3">
      <c r="A6552" s="82">
        <v>6521</v>
      </c>
      <c r="B6552" s="94">
        <f t="shared" si="1417"/>
        <v>1.793679206781154E-54</v>
      </c>
      <c r="C6552" s="179">
        <f t="shared" si="1418"/>
        <v>1.7896329754038957E-54</v>
      </c>
      <c r="D6552" s="166">
        <f t="shared" si="1419"/>
        <v>2.2558277767625785E-3</v>
      </c>
      <c r="E6552" s="167">
        <f t="shared" si="1429"/>
        <v>24.291375447755232</v>
      </c>
      <c r="F6552" s="168">
        <f t="shared" si="1430"/>
        <v>14.712508760045589</v>
      </c>
      <c r="G6552" s="168">
        <f t="shared" si="1420"/>
        <v>511289.44562993542</v>
      </c>
      <c r="H6552" s="168">
        <f t="shared" si="1421"/>
        <v>271310.33852408634</v>
      </c>
      <c r="I6552" s="169">
        <f t="shared" si="1422"/>
        <v>782599.78415402176</v>
      </c>
      <c r="J6552" s="169">
        <f t="shared" si="1424"/>
        <v>719707.76188171271</v>
      </c>
      <c r="K6552" s="95"/>
      <c r="L6552" s="265">
        <f t="shared" si="1423"/>
        <v>299985.88153728563</v>
      </c>
      <c r="M6552" s="265">
        <f>$G6552*NonHospFrac+theModel!$H6552*NonHospFrac</f>
        <v>482613.90261673613</v>
      </c>
      <c r="N6552" s="266">
        <f t="shared" si="1425"/>
        <v>782599.78415402176</v>
      </c>
      <c r="O6552" s="159"/>
      <c r="P6552" s="265">
        <f t="shared" si="1426"/>
        <v>275878.13307500561</v>
      </c>
      <c r="Q6552" s="265">
        <f t="shared" si="1427"/>
        <v>482612.34797506133</v>
      </c>
      <c r="R6552" s="266">
        <f t="shared" si="1428"/>
        <v>758490.48105006688</v>
      </c>
    </row>
    <row r="6553" spans="1:18" x14ac:dyDescent="0.3">
      <c r="A6553" s="82">
        <v>6522</v>
      </c>
      <c r="B6553" s="94">
        <f t="shared" si="1417"/>
        <v>1.7601724554255685E-54</v>
      </c>
      <c r="C6553" s="179">
        <f t="shared" si="1418"/>
        <v>1.756201809508727E-54</v>
      </c>
      <c r="D6553" s="166">
        <f t="shared" si="1419"/>
        <v>2.2558277767625785E-3</v>
      </c>
      <c r="E6553" s="167">
        <f t="shared" si="1429"/>
        <v>24.291375447755232</v>
      </c>
      <c r="F6553" s="168">
        <f t="shared" si="1430"/>
        <v>14.714764587822351</v>
      </c>
      <c r="G6553" s="168">
        <f t="shared" si="1420"/>
        <v>511367.84020914882</v>
      </c>
      <c r="H6553" s="168">
        <f t="shared" si="1421"/>
        <v>271310.33852408634</v>
      </c>
      <c r="I6553" s="169">
        <f t="shared" si="1422"/>
        <v>782678.17873323523</v>
      </c>
      <c r="J6553" s="169">
        <f t="shared" si="1424"/>
        <v>719767.85526884219</v>
      </c>
      <c r="K6553" s="95"/>
      <c r="L6553" s="265">
        <f t="shared" si="1423"/>
        <v>300015.93172057118</v>
      </c>
      <c r="M6553" s="265">
        <f>$G6553*NonHospFrac+theModel!$H6553*NonHospFrac</f>
        <v>482662.24701266392</v>
      </c>
      <c r="N6553" s="266">
        <f t="shared" si="1425"/>
        <v>782678.17873323511</v>
      </c>
      <c r="O6553" s="159"/>
      <c r="P6553" s="265">
        <f t="shared" si="1426"/>
        <v>275901.16805160232</v>
      </c>
      <c r="Q6553" s="265">
        <f t="shared" si="1427"/>
        <v>482660.69237098913</v>
      </c>
      <c r="R6553" s="266">
        <f t="shared" si="1428"/>
        <v>758561.86042259145</v>
      </c>
    </row>
    <row r="6554" spans="1:18" x14ac:dyDescent="0.3">
      <c r="A6554" s="82">
        <v>6523</v>
      </c>
      <c r="B6554" s="94">
        <f t="shared" si="1417"/>
        <v>1.7272916255737124E-54</v>
      </c>
      <c r="C6554" s="179">
        <f t="shared" si="1418"/>
        <v>1.7233951531461739E-54</v>
      </c>
      <c r="D6554" s="166">
        <f t="shared" si="1419"/>
        <v>2.2558277767625785E-3</v>
      </c>
      <c r="E6554" s="167">
        <f t="shared" si="1429"/>
        <v>24.291375447755232</v>
      </c>
      <c r="F6554" s="168">
        <f t="shared" si="1430"/>
        <v>14.717020415599114</v>
      </c>
      <c r="G6554" s="168">
        <f t="shared" si="1420"/>
        <v>511446.23478836223</v>
      </c>
      <c r="H6554" s="168">
        <f t="shared" si="1421"/>
        <v>271310.33852408634</v>
      </c>
      <c r="I6554" s="169">
        <f t="shared" si="1422"/>
        <v>782756.57331244857</v>
      </c>
      <c r="J6554" s="169">
        <f t="shared" si="1424"/>
        <v>719827.94620644685</v>
      </c>
      <c r="K6554" s="95"/>
      <c r="L6554" s="265">
        <f t="shared" si="1423"/>
        <v>300045.98190385674</v>
      </c>
      <c r="M6554" s="265">
        <f>$G6554*NonHospFrac+theModel!$H6554*NonHospFrac</f>
        <v>482710.59140859178</v>
      </c>
      <c r="N6554" s="266">
        <f t="shared" si="1425"/>
        <v>782756.57331244857</v>
      </c>
      <c r="O6554" s="159"/>
      <c r="P6554" s="265">
        <f t="shared" si="1426"/>
        <v>275924.20208924799</v>
      </c>
      <c r="Q6554" s="265">
        <f t="shared" si="1427"/>
        <v>482709.03676691698</v>
      </c>
      <c r="R6554" s="266">
        <f t="shared" si="1428"/>
        <v>758633.23885616497</v>
      </c>
    </row>
    <row r="6555" spans="1:18" x14ac:dyDescent="0.3">
      <c r="A6555" s="82">
        <v>6524</v>
      </c>
      <c r="B6555" s="94">
        <f t="shared" si="1417"/>
        <v>1.6950250247245312E-54</v>
      </c>
      <c r="C6555" s="179">
        <f t="shared" si="1418"/>
        <v>1.6912013401914498E-54</v>
      </c>
      <c r="D6555" s="166">
        <f t="shared" si="1419"/>
        <v>2.2558277767625785E-3</v>
      </c>
      <c r="E6555" s="167">
        <f t="shared" si="1429"/>
        <v>24.291375447755232</v>
      </c>
      <c r="F6555" s="168">
        <f t="shared" si="1430"/>
        <v>14.719276243375877</v>
      </c>
      <c r="G6555" s="168">
        <f t="shared" si="1420"/>
        <v>511524.62936757575</v>
      </c>
      <c r="H6555" s="168">
        <f t="shared" si="1421"/>
        <v>271310.33852408634</v>
      </c>
      <c r="I6555" s="169">
        <f t="shared" si="1422"/>
        <v>782834.96789166215</v>
      </c>
      <c r="J6555" s="169">
        <f t="shared" si="1424"/>
        <v>719888.03469462669</v>
      </c>
      <c r="K6555" s="95"/>
      <c r="L6555" s="265">
        <f t="shared" si="1423"/>
        <v>300076.03208714235</v>
      </c>
      <c r="M6555" s="265">
        <f>$G6555*NonHospFrac+theModel!$H6555*NonHospFrac</f>
        <v>482758.93580451969</v>
      </c>
      <c r="N6555" s="266">
        <f t="shared" si="1425"/>
        <v>782834.96789166203</v>
      </c>
      <c r="O6555" s="159"/>
      <c r="P6555" s="265">
        <f t="shared" si="1426"/>
        <v>275947.23518798104</v>
      </c>
      <c r="Q6555" s="265">
        <f t="shared" si="1427"/>
        <v>482757.38116284489</v>
      </c>
      <c r="R6555" s="266">
        <f t="shared" si="1428"/>
        <v>758704.61635082588</v>
      </c>
    </row>
    <row r="6556" spans="1:18" x14ac:dyDescent="0.3">
      <c r="A6556" s="82">
        <v>6525</v>
      </c>
      <c r="B6556" s="94">
        <f t="shared" si="1417"/>
        <v>1.6633611787980649E-54</v>
      </c>
      <c r="C6556" s="179">
        <f t="shared" si="1418"/>
        <v>1.6596089224481437E-54</v>
      </c>
      <c r="D6556" s="166">
        <f t="shared" si="1419"/>
        <v>2.2558277767625785E-3</v>
      </c>
      <c r="E6556" s="167">
        <f t="shared" si="1429"/>
        <v>24.291375447755232</v>
      </c>
      <c r="F6556" s="168">
        <f t="shared" si="1430"/>
        <v>14.721532071152639</v>
      </c>
      <c r="G6556" s="168">
        <f t="shared" si="1420"/>
        <v>511603.02394678915</v>
      </c>
      <c r="H6556" s="168">
        <f t="shared" si="1421"/>
        <v>271310.33852408634</v>
      </c>
      <c r="I6556" s="169">
        <f t="shared" si="1422"/>
        <v>782913.36247087549</v>
      </c>
      <c r="J6556" s="169">
        <f t="shared" si="1424"/>
        <v>719948.12073348137</v>
      </c>
      <c r="K6556" s="95"/>
      <c r="L6556" s="265">
        <f t="shared" si="1423"/>
        <v>300106.08227042796</v>
      </c>
      <c r="M6556" s="265">
        <f>$G6556*NonHospFrac+theModel!$H6556*NonHospFrac</f>
        <v>482807.28020044754</v>
      </c>
      <c r="N6556" s="266">
        <f t="shared" si="1425"/>
        <v>782913.36247087549</v>
      </c>
      <c r="O6556" s="159"/>
      <c r="P6556" s="265">
        <f t="shared" si="1426"/>
        <v>275970.2673478396</v>
      </c>
      <c r="Q6556" s="265">
        <f t="shared" si="1427"/>
        <v>482805.72555877274</v>
      </c>
      <c r="R6556" s="266">
        <f t="shared" si="1428"/>
        <v>758775.99290661234</v>
      </c>
    </row>
    <row r="6557" spans="1:18" x14ac:dyDescent="0.3">
      <c r="A6557" s="82">
        <v>6526</v>
      </c>
      <c r="B6557" s="94">
        <f t="shared" si="1417"/>
        <v>1.6322888280556272E-54</v>
      </c>
      <c r="C6557" s="179">
        <f t="shared" si="1418"/>
        <v>1.6286066655776E-54</v>
      </c>
      <c r="D6557" s="166">
        <f t="shared" si="1419"/>
        <v>2.2558277767625785E-3</v>
      </c>
      <c r="E6557" s="167">
        <f t="shared" si="1429"/>
        <v>24.291375447755232</v>
      </c>
      <c r="F6557" s="168">
        <f t="shared" si="1430"/>
        <v>14.723787898929402</v>
      </c>
      <c r="G6557" s="168">
        <f t="shared" si="1420"/>
        <v>511681.4185260025</v>
      </c>
      <c r="H6557" s="168">
        <f t="shared" si="1421"/>
        <v>271310.33852408634</v>
      </c>
      <c r="I6557" s="169">
        <f t="shared" si="1422"/>
        <v>782991.75705008884</v>
      </c>
      <c r="J6557" s="169">
        <f t="shared" si="1424"/>
        <v>720008.20432311075</v>
      </c>
      <c r="K6557" s="95"/>
      <c r="L6557" s="265">
        <f t="shared" si="1423"/>
        <v>300136.13245371351</v>
      </c>
      <c r="M6557" s="265">
        <f>$G6557*NonHospFrac+theModel!$H6557*NonHospFrac</f>
        <v>482855.62459637533</v>
      </c>
      <c r="N6557" s="266">
        <f t="shared" si="1425"/>
        <v>782991.75705008884</v>
      </c>
      <c r="O6557" s="159"/>
      <c r="P6557" s="265">
        <f t="shared" si="1426"/>
        <v>275993.29856886197</v>
      </c>
      <c r="Q6557" s="265">
        <f t="shared" si="1427"/>
        <v>482854.06995470054</v>
      </c>
      <c r="R6557" s="266">
        <f t="shared" si="1428"/>
        <v>758847.36852356256</v>
      </c>
    </row>
    <row r="6558" spans="1:18" x14ac:dyDescent="0.3">
      <c r="A6558" s="82">
        <v>6527</v>
      </c>
      <c r="B6558" s="94">
        <f t="shared" si="1417"/>
        <v>1.6017969230954361E-54</v>
      </c>
      <c r="C6558" s="179">
        <f t="shared" si="1418"/>
        <v>1.5981835451035847E-54</v>
      </c>
      <c r="D6558" s="166">
        <f t="shared" si="1419"/>
        <v>2.2558277767625785E-3</v>
      </c>
      <c r="E6558" s="167">
        <f t="shared" si="1429"/>
        <v>24.291375447755232</v>
      </c>
      <c r="F6558" s="168">
        <f t="shared" si="1430"/>
        <v>14.726043726706164</v>
      </c>
      <c r="G6558" s="168">
        <f t="shared" si="1420"/>
        <v>511759.81310521596</v>
      </c>
      <c r="H6558" s="168">
        <f t="shared" si="1421"/>
        <v>271310.33852408634</v>
      </c>
      <c r="I6558" s="169">
        <f t="shared" si="1422"/>
        <v>783070.1516293023</v>
      </c>
      <c r="J6558" s="169">
        <f t="shared" si="1424"/>
        <v>720068.28546361485</v>
      </c>
      <c r="K6558" s="95"/>
      <c r="L6558" s="265">
        <f t="shared" si="1423"/>
        <v>300166.18263699906</v>
      </c>
      <c r="M6558" s="265">
        <f>$G6558*NonHospFrac+theModel!$H6558*NonHospFrac</f>
        <v>482903.96899230318</v>
      </c>
      <c r="N6558" s="266">
        <f t="shared" si="1425"/>
        <v>783070.15162930219</v>
      </c>
      <c r="O6558" s="159"/>
      <c r="P6558" s="265">
        <f t="shared" si="1426"/>
        <v>276016.32885108644</v>
      </c>
      <c r="Q6558" s="265">
        <f t="shared" si="1427"/>
        <v>482902.41435062839</v>
      </c>
      <c r="R6558" s="266">
        <f t="shared" si="1428"/>
        <v>758918.74320171482</v>
      </c>
    </row>
    <row r="6559" spans="1:18" x14ac:dyDescent="0.3">
      <c r="A6559" s="82">
        <v>6528</v>
      </c>
      <c r="B6559" s="94">
        <f t="shared" ref="B6559:B6622" si="1431">Constant*EXP(PowerTerm*(A6559)/7)</f>
        <v>1.571874620923792E-54</v>
      </c>
      <c r="C6559" s="179">
        <f t="shared" ref="C6559:C6622" si="1432">(1-theFloor)*B6559</f>
        <v>1.568328742492324E-54</v>
      </c>
      <c r="D6559" s="166">
        <f t="shared" ref="D6559:D6622" si="1433">theFloor</f>
        <v>2.2558277767625785E-3</v>
      </c>
      <c r="E6559" s="167">
        <f t="shared" si="1429"/>
        <v>24.291375447755232</v>
      </c>
      <c r="F6559" s="168">
        <f t="shared" si="1430"/>
        <v>14.728299554482927</v>
      </c>
      <c r="G6559" s="168">
        <f t="shared" ref="G6559:G6622" si="1434">$B$22*F6559*totInfected/365.25</f>
        <v>511838.20768442942</v>
      </c>
      <c r="H6559" s="168">
        <f t="shared" ref="H6559:H6622" si="1435">lostQALYs_Injured*E6559*totInfected/365.25</f>
        <v>271310.33852408634</v>
      </c>
      <c r="I6559" s="169">
        <f t="shared" ref="I6559:I6622" si="1436">H6559+G6559</f>
        <v>783148.54620851576</v>
      </c>
      <c r="J6559" s="169">
        <f t="shared" si="1424"/>
        <v>720128.36415509332</v>
      </c>
      <c r="K6559" s="95"/>
      <c r="L6559" s="265">
        <f t="shared" ref="L6559:L6622" si="1437">$G6559*HospFrac+$H6559*HospFrac</f>
        <v>300196.23282028467</v>
      </c>
      <c r="M6559" s="265">
        <f>$G6559*NonHospFrac+theModel!$H6559*NonHospFrac</f>
        <v>482952.31338823104</v>
      </c>
      <c r="N6559" s="266">
        <f t="shared" si="1425"/>
        <v>783148.54620851576</v>
      </c>
      <c r="O6559" s="159"/>
      <c r="P6559" s="265">
        <f t="shared" si="1426"/>
        <v>276039.35819455131</v>
      </c>
      <c r="Q6559" s="265">
        <f t="shared" si="1427"/>
        <v>482950.75874655624</v>
      </c>
      <c r="R6559" s="266">
        <f t="shared" si="1428"/>
        <v>758990.11694110755</v>
      </c>
    </row>
    <row r="6560" spans="1:18" x14ac:dyDescent="0.3">
      <c r="A6560" s="82">
        <v>6529</v>
      </c>
      <c r="B6560" s="94">
        <f t="shared" si="1431"/>
        <v>1.5425112810989169E-54</v>
      </c>
      <c r="C6560" s="179">
        <f t="shared" si="1432"/>
        <v>1.5390316413050442E-54</v>
      </c>
      <c r="D6560" s="166">
        <f t="shared" si="1433"/>
        <v>2.2558277767625785E-3</v>
      </c>
      <c r="E6560" s="167">
        <f t="shared" si="1429"/>
        <v>24.291375447755232</v>
      </c>
      <c r="F6560" s="168">
        <f t="shared" si="1430"/>
        <v>14.73055538225969</v>
      </c>
      <c r="G6560" s="168">
        <f t="shared" si="1434"/>
        <v>511916.60226364288</v>
      </c>
      <c r="H6560" s="168">
        <f t="shared" si="1435"/>
        <v>271310.33852408634</v>
      </c>
      <c r="I6560" s="169">
        <f t="shared" si="1436"/>
        <v>783226.94078772923</v>
      </c>
      <c r="J6560" s="169">
        <f t="shared" ref="J6560:J6623" si="1438">J6559+(I6560-I6559)/(1+discountDaily)^A6560</f>
        <v>720188.44039764616</v>
      </c>
      <c r="K6560" s="95"/>
      <c r="L6560" s="265">
        <f t="shared" si="1437"/>
        <v>300226.28300357028</v>
      </c>
      <c r="M6560" s="265">
        <f>$G6560*NonHospFrac+theModel!$H6560*NonHospFrac</f>
        <v>483000.65778415889</v>
      </c>
      <c r="N6560" s="266">
        <f t="shared" ref="N6560:N6623" si="1439">L6560+M6560</f>
        <v>783226.94078772911</v>
      </c>
      <c r="O6560" s="159"/>
      <c r="P6560" s="265">
        <f t="shared" ref="P6560:P6623" si="1440">P6559+(L6560-L6559)/(1+discountDaily)^A6560</f>
        <v>276062.38659929478</v>
      </c>
      <c r="Q6560" s="265">
        <f t="shared" ref="Q6560:Q6623" si="1441">Q6559+(M6560-M6559)/(1+discountDaily)^B6560</f>
        <v>482999.10314248409</v>
      </c>
      <c r="R6560" s="266">
        <f t="shared" ref="R6560:R6623" si="1442">P6560+Q6560</f>
        <v>759061.48974177893</v>
      </c>
    </row>
    <row r="6561" spans="1:18" x14ac:dyDescent="0.3">
      <c r="A6561" s="82">
        <v>6530</v>
      </c>
      <c r="B6561" s="94">
        <f t="shared" si="1431"/>
        <v>1.5136964619475496E-54</v>
      </c>
      <c r="C6561" s="179">
        <f t="shared" si="1432"/>
        <v>1.5102818234231012E-54</v>
      </c>
      <c r="D6561" s="166">
        <f t="shared" si="1433"/>
        <v>2.2558277767625785E-3</v>
      </c>
      <c r="E6561" s="167">
        <f t="shared" ref="E6561:E6624" si="1443">C6561+E6560</f>
        <v>24.291375447755232</v>
      </c>
      <c r="F6561" s="168">
        <f t="shared" ref="F6561:F6624" si="1444">D6561+F6560</f>
        <v>14.732811210036452</v>
      </c>
      <c r="G6561" s="168">
        <f t="shared" si="1434"/>
        <v>511994.99684285617</v>
      </c>
      <c r="H6561" s="168">
        <f t="shared" si="1435"/>
        <v>271310.33852408634</v>
      </c>
      <c r="I6561" s="169">
        <f t="shared" si="1436"/>
        <v>783305.33536694245</v>
      </c>
      <c r="J6561" s="169">
        <f t="shared" si="1438"/>
        <v>720248.5141913729</v>
      </c>
      <c r="K6561" s="95"/>
      <c r="L6561" s="265">
        <f t="shared" si="1437"/>
        <v>300256.33318685583</v>
      </c>
      <c r="M6561" s="265">
        <f>$G6561*NonHospFrac+theModel!$H6561*NonHospFrac</f>
        <v>483049.00218008668</v>
      </c>
      <c r="N6561" s="266">
        <f t="shared" si="1439"/>
        <v>783305.33536694245</v>
      </c>
      <c r="O6561" s="159"/>
      <c r="P6561" s="265">
        <f t="shared" si="1440"/>
        <v>276085.41406535509</v>
      </c>
      <c r="Q6561" s="265">
        <f t="shared" si="1441"/>
        <v>483047.44753841189</v>
      </c>
      <c r="R6561" s="266">
        <f t="shared" si="1442"/>
        <v>759132.86160376691</v>
      </c>
    </row>
    <row r="6562" spans="1:18" x14ac:dyDescent="0.3">
      <c r="A6562" s="82">
        <v>6531</v>
      </c>
      <c r="B6562" s="94">
        <f t="shared" si="1431"/>
        <v>1.4854199168515488E-54</v>
      </c>
      <c r="C6562" s="179">
        <f t="shared" si="1432"/>
        <v>1.4820690653429586E-54</v>
      </c>
      <c r="D6562" s="166">
        <f t="shared" si="1433"/>
        <v>2.2558277767625785E-3</v>
      </c>
      <c r="E6562" s="167">
        <f t="shared" si="1443"/>
        <v>24.291375447755232</v>
      </c>
      <c r="F6562" s="168">
        <f t="shared" si="1444"/>
        <v>14.735067037813215</v>
      </c>
      <c r="G6562" s="168">
        <f t="shared" si="1434"/>
        <v>512073.39142206963</v>
      </c>
      <c r="H6562" s="168">
        <f t="shared" si="1435"/>
        <v>271310.33852408634</v>
      </c>
      <c r="I6562" s="169">
        <f t="shared" si="1436"/>
        <v>783383.72994615603</v>
      </c>
      <c r="J6562" s="169">
        <f t="shared" si="1438"/>
        <v>720308.58553637378</v>
      </c>
      <c r="K6562" s="95"/>
      <c r="L6562" s="265">
        <f t="shared" si="1437"/>
        <v>300286.38337014138</v>
      </c>
      <c r="M6562" s="265">
        <f>$G6562*NonHospFrac+theModel!$H6562*NonHospFrac</f>
        <v>483097.34657601453</v>
      </c>
      <c r="N6562" s="266">
        <f t="shared" si="1439"/>
        <v>783383.72994615592</v>
      </c>
      <c r="O6562" s="159"/>
      <c r="P6562" s="265">
        <f t="shared" si="1440"/>
        <v>276108.44059277052</v>
      </c>
      <c r="Q6562" s="265">
        <f t="shared" si="1441"/>
        <v>483095.79193433974</v>
      </c>
      <c r="R6562" s="266">
        <f t="shared" si="1442"/>
        <v>759204.23252711026</v>
      </c>
    </row>
    <row r="6563" spans="1:18" x14ac:dyDescent="0.3">
      <c r="A6563" s="82">
        <v>6532</v>
      </c>
      <c r="B6563" s="94">
        <f t="shared" si="1431"/>
        <v>1.4576715906043087E-54</v>
      </c>
      <c r="C6563" s="179">
        <f t="shared" si="1432"/>
        <v>1.4543833345408257E-54</v>
      </c>
      <c r="D6563" s="166">
        <f t="shared" si="1433"/>
        <v>2.2558277767625785E-3</v>
      </c>
      <c r="E6563" s="167">
        <f t="shared" si="1443"/>
        <v>24.291375447755232</v>
      </c>
      <c r="F6563" s="168">
        <f t="shared" si="1444"/>
        <v>14.737322865589977</v>
      </c>
      <c r="G6563" s="168">
        <f t="shared" si="1434"/>
        <v>512151.78600128304</v>
      </c>
      <c r="H6563" s="168">
        <f t="shared" si="1435"/>
        <v>271310.33852408634</v>
      </c>
      <c r="I6563" s="169">
        <f t="shared" si="1436"/>
        <v>783462.12452536938</v>
      </c>
      <c r="J6563" s="169">
        <f t="shared" si="1438"/>
        <v>720368.65443274821</v>
      </c>
      <c r="K6563" s="95"/>
      <c r="L6563" s="265">
        <f t="shared" si="1437"/>
        <v>300316.43355342699</v>
      </c>
      <c r="M6563" s="265">
        <f>$G6563*NonHospFrac+theModel!$H6563*NonHospFrac</f>
        <v>483145.69097194239</v>
      </c>
      <c r="N6563" s="266">
        <f t="shared" si="1439"/>
        <v>783462.12452536938</v>
      </c>
      <c r="O6563" s="159"/>
      <c r="P6563" s="265">
        <f t="shared" si="1440"/>
        <v>276131.46618157945</v>
      </c>
      <c r="Q6563" s="265">
        <f t="shared" si="1441"/>
        <v>483144.13633026759</v>
      </c>
      <c r="R6563" s="266">
        <f t="shared" si="1442"/>
        <v>759275.60251184704</v>
      </c>
    </row>
    <row r="6564" spans="1:18" x14ac:dyDescent="0.3">
      <c r="A6564" s="82">
        <v>6533</v>
      </c>
      <c r="B6564" s="94">
        <f t="shared" si="1431"/>
        <v>1.4304416158352257E-54</v>
      </c>
      <c r="C6564" s="179">
        <f t="shared" si="1432"/>
        <v>1.4272147859051874E-54</v>
      </c>
      <c r="D6564" s="166">
        <f t="shared" si="1433"/>
        <v>2.2558277767625785E-3</v>
      </c>
      <c r="E6564" s="167">
        <f t="shared" si="1443"/>
        <v>24.291375447755232</v>
      </c>
      <c r="F6564" s="168">
        <f t="shared" si="1444"/>
        <v>14.73957869336674</v>
      </c>
      <c r="G6564" s="168">
        <f t="shared" si="1434"/>
        <v>512230.18058049656</v>
      </c>
      <c r="H6564" s="168">
        <f t="shared" si="1435"/>
        <v>271310.33852408634</v>
      </c>
      <c r="I6564" s="169">
        <f t="shared" si="1436"/>
        <v>783540.51910458296</v>
      </c>
      <c r="J6564" s="169">
        <f t="shared" si="1438"/>
        <v>720428.72088059632</v>
      </c>
      <c r="K6564" s="95"/>
      <c r="L6564" s="265">
        <f t="shared" si="1437"/>
        <v>300346.4837367126</v>
      </c>
      <c r="M6564" s="265">
        <f>$G6564*NonHospFrac+theModel!$H6564*NonHospFrac</f>
        <v>483194.0353678703</v>
      </c>
      <c r="N6564" s="266">
        <f t="shared" si="1439"/>
        <v>783540.51910458296</v>
      </c>
      <c r="O6564" s="159"/>
      <c r="P6564" s="265">
        <f t="shared" si="1440"/>
        <v>276154.49083182006</v>
      </c>
      <c r="Q6564" s="265">
        <f t="shared" si="1441"/>
        <v>483192.4807261955</v>
      </c>
      <c r="R6564" s="266">
        <f t="shared" si="1442"/>
        <v>759346.97155801556</v>
      </c>
    </row>
    <row r="6565" spans="1:18" x14ac:dyDescent="0.3">
      <c r="A6565" s="82">
        <v>6534</v>
      </c>
      <c r="B6565" s="94">
        <f t="shared" si="1431"/>
        <v>1.4037203095005459E-54</v>
      </c>
      <c r="C6565" s="179">
        <f t="shared" si="1432"/>
        <v>1.4005537582355689E-54</v>
      </c>
      <c r="D6565" s="166">
        <f t="shared" si="1433"/>
        <v>2.2558277767625785E-3</v>
      </c>
      <c r="E6565" s="167">
        <f t="shared" si="1443"/>
        <v>24.291375447755232</v>
      </c>
      <c r="F6565" s="168">
        <f t="shared" si="1444"/>
        <v>14.741834521143502</v>
      </c>
      <c r="G6565" s="168">
        <f t="shared" si="1434"/>
        <v>512308.5751597099</v>
      </c>
      <c r="H6565" s="168">
        <f t="shared" si="1435"/>
        <v>271310.33852408634</v>
      </c>
      <c r="I6565" s="169">
        <f t="shared" si="1436"/>
        <v>783618.9136837963</v>
      </c>
      <c r="J6565" s="169">
        <f t="shared" si="1438"/>
        <v>720488.78488001763</v>
      </c>
      <c r="K6565" s="95"/>
      <c r="L6565" s="265">
        <f t="shared" si="1437"/>
        <v>300376.53391999815</v>
      </c>
      <c r="M6565" s="265">
        <f>$G6565*NonHospFrac+theModel!$H6565*NonHospFrac</f>
        <v>483242.37976379809</v>
      </c>
      <c r="N6565" s="266">
        <f t="shared" si="1439"/>
        <v>783618.9136837963</v>
      </c>
      <c r="O6565" s="159"/>
      <c r="P6565" s="265">
        <f t="shared" si="1440"/>
        <v>276177.51454353053</v>
      </c>
      <c r="Q6565" s="265">
        <f t="shared" si="1441"/>
        <v>483240.82512212329</v>
      </c>
      <c r="R6565" s="266">
        <f t="shared" si="1442"/>
        <v>759418.33966565388</v>
      </c>
    </row>
    <row r="6566" spans="1:18" x14ac:dyDescent="0.3">
      <c r="A6566" s="82">
        <v>6535</v>
      </c>
      <c r="B6566" s="94">
        <f t="shared" si="1431"/>
        <v>1.3774981694403815E-54</v>
      </c>
      <c r="C6566" s="179">
        <f t="shared" si="1432"/>
        <v>1.3743907708073183E-54</v>
      </c>
      <c r="D6566" s="166">
        <f t="shared" si="1433"/>
        <v>2.2558277767625785E-3</v>
      </c>
      <c r="E6566" s="167">
        <f t="shared" si="1443"/>
        <v>24.291375447755232</v>
      </c>
      <c r="F6566" s="168">
        <f t="shared" si="1444"/>
        <v>14.744090348920265</v>
      </c>
      <c r="G6566" s="168">
        <f t="shared" si="1434"/>
        <v>512386.9697389233</v>
      </c>
      <c r="H6566" s="168">
        <f t="shared" si="1435"/>
        <v>271310.33852408634</v>
      </c>
      <c r="I6566" s="169">
        <f t="shared" si="1436"/>
        <v>783697.30826300965</v>
      </c>
      <c r="J6566" s="169">
        <f t="shared" si="1438"/>
        <v>720548.84643111203</v>
      </c>
      <c r="K6566" s="95"/>
      <c r="L6566" s="265">
        <f t="shared" si="1437"/>
        <v>300406.58410328371</v>
      </c>
      <c r="M6566" s="265">
        <f>$G6566*NonHospFrac+theModel!$H6566*NonHospFrac</f>
        <v>483290.72415972588</v>
      </c>
      <c r="N6566" s="266">
        <f t="shared" si="1439"/>
        <v>783697.30826300965</v>
      </c>
      <c r="O6566" s="159"/>
      <c r="P6566" s="265">
        <f t="shared" si="1440"/>
        <v>276200.53731674922</v>
      </c>
      <c r="Q6566" s="265">
        <f t="shared" si="1441"/>
        <v>483289.16951805109</v>
      </c>
      <c r="R6566" s="266">
        <f t="shared" si="1442"/>
        <v>759489.70683480031</v>
      </c>
    </row>
    <row r="6567" spans="1:18" x14ac:dyDescent="0.3">
      <c r="A6567" s="82">
        <v>6536</v>
      </c>
      <c r="B6567" s="94">
        <f t="shared" si="1431"/>
        <v>1.351765870999396E-54</v>
      </c>
      <c r="C6567" s="179">
        <f t="shared" si="1432"/>
        <v>1.3487165199999159E-54</v>
      </c>
      <c r="D6567" s="166">
        <f t="shared" si="1433"/>
        <v>2.2558277767625785E-3</v>
      </c>
      <c r="E6567" s="167">
        <f t="shared" si="1443"/>
        <v>24.291375447755232</v>
      </c>
      <c r="F6567" s="168">
        <f t="shared" si="1444"/>
        <v>14.746346176697028</v>
      </c>
      <c r="G6567" s="168">
        <f t="shared" si="1434"/>
        <v>512465.36431813671</v>
      </c>
      <c r="H6567" s="168">
        <f t="shared" si="1435"/>
        <v>271310.33852408634</v>
      </c>
      <c r="I6567" s="169">
        <f t="shared" si="1436"/>
        <v>783775.70284222299</v>
      </c>
      <c r="J6567" s="169">
        <f t="shared" si="1438"/>
        <v>720608.90553397941</v>
      </c>
      <c r="K6567" s="95"/>
      <c r="L6567" s="265">
        <f t="shared" si="1437"/>
        <v>300436.63428656932</v>
      </c>
      <c r="M6567" s="265">
        <f>$G6567*NonHospFrac+theModel!$H6567*NonHospFrac</f>
        <v>483339.06855565374</v>
      </c>
      <c r="N6567" s="266">
        <f t="shared" si="1439"/>
        <v>783775.70284222299</v>
      </c>
      <c r="O6567" s="159"/>
      <c r="P6567" s="265">
        <f t="shared" si="1440"/>
        <v>276223.55915151438</v>
      </c>
      <c r="Q6567" s="265">
        <f t="shared" si="1441"/>
        <v>483337.51391397894</v>
      </c>
      <c r="R6567" s="266">
        <f t="shared" si="1442"/>
        <v>759561.07306549326</v>
      </c>
    </row>
    <row r="6568" spans="1:18" x14ac:dyDescent="0.3">
      <c r="A6568" s="82">
        <v>6537</v>
      </c>
      <c r="B6568" s="94">
        <f t="shared" si="1431"/>
        <v>1.3265142637112543E-54</v>
      </c>
      <c r="C6568" s="179">
        <f t="shared" si="1432"/>
        <v>1.3235218759889026E-54</v>
      </c>
      <c r="D6568" s="166">
        <f t="shared" si="1433"/>
        <v>2.2558277767625785E-3</v>
      </c>
      <c r="E6568" s="167">
        <f t="shared" si="1443"/>
        <v>24.291375447755232</v>
      </c>
      <c r="F6568" s="168">
        <f t="shared" si="1444"/>
        <v>14.74860200447379</v>
      </c>
      <c r="G6568" s="168">
        <f t="shared" si="1434"/>
        <v>512543.75889735023</v>
      </c>
      <c r="H6568" s="168">
        <f t="shared" si="1435"/>
        <v>271310.33852408634</v>
      </c>
      <c r="I6568" s="169">
        <f t="shared" si="1436"/>
        <v>783854.09742143657</v>
      </c>
      <c r="J6568" s="169">
        <f t="shared" si="1438"/>
        <v>720668.96218871966</v>
      </c>
      <c r="K6568" s="95"/>
      <c r="L6568" s="265">
        <f t="shared" si="1437"/>
        <v>300466.68446985492</v>
      </c>
      <c r="M6568" s="265">
        <f>$G6568*NonHospFrac+theModel!$H6568*NonHospFrac</f>
        <v>483387.41295158165</v>
      </c>
      <c r="N6568" s="266">
        <f t="shared" si="1439"/>
        <v>783854.09742143657</v>
      </c>
      <c r="O6568" s="159"/>
      <c r="P6568" s="265">
        <f t="shared" si="1440"/>
        <v>276246.58004786423</v>
      </c>
      <c r="Q6568" s="265">
        <f t="shared" si="1441"/>
        <v>483385.85830990685</v>
      </c>
      <c r="R6568" s="266">
        <f t="shared" si="1442"/>
        <v>759632.43835777114</v>
      </c>
    </row>
    <row r="6569" spans="1:18" x14ac:dyDescent="0.3">
      <c r="A6569" s="82">
        <v>6538</v>
      </c>
      <c r="B6569" s="94">
        <f t="shared" si="1431"/>
        <v>1.301734368044381E-54</v>
      </c>
      <c r="C6569" s="179">
        <f t="shared" si="1432"/>
        <v>1.29879787949898E-54</v>
      </c>
      <c r="D6569" s="166">
        <f t="shared" si="1433"/>
        <v>2.2558277767625785E-3</v>
      </c>
      <c r="E6569" s="167">
        <f t="shared" si="1443"/>
        <v>24.291375447755232</v>
      </c>
      <c r="F6569" s="168">
        <f t="shared" si="1444"/>
        <v>14.750857832250553</v>
      </c>
      <c r="G6569" s="168">
        <f t="shared" si="1434"/>
        <v>512622.15347656357</v>
      </c>
      <c r="H6569" s="168">
        <f t="shared" si="1435"/>
        <v>271310.33852408634</v>
      </c>
      <c r="I6569" s="169">
        <f t="shared" si="1436"/>
        <v>783932.49200064992</v>
      </c>
      <c r="J6569" s="169">
        <f t="shared" si="1438"/>
        <v>720729.01639543229</v>
      </c>
      <c r="K6569" s="95"/>
      <c r="L6569" s="265">
        <f t="shared" si="1437"/>
        <v>300496.73465314042</v>
      </c>
      <c r="M6569" s="265">
        <f>$G6569*NonHospFrac+theModel!$H6569*NonHospFrac</f>
        <v>483435.75734750944</v>
      </c>
      <c r="N6569" s="266">
        <f t="shared" si="1439"/>
        <v>783932.49200064992</v>
      </c>
      <c r="O6569" s="159"/>
      <c r="P6569" s="265">
        <f t="shared" si="1440"/>
        <v>276269.60000583692</v>
      </c>
      <c r="Q6569" s="265">
        <f t="shared" si="1441"/>
        <v>483434.20270583464</v>
      </c>
      <c r="R6569" s="266">
        <f t="shared" si="1442"/>
        <v>759703.80271167157</v>
      </c>
    </row>
    <row r="6570" spans="1:18" x14ac:dyDescent="0.3">
      <c r="A6570" s="82">
        <v>6539</v>
      </c>
      <c r="B6570" s="94">
        <f t="shared" si="1431"/>
        <v>1.2774173722091244E-54</v>
      </c>
      <c r="C6570" s="179">
        <f t="shared" si="1432"/>
        <v>1.2745357386183759E-54</v>
      </c>
      <c r="D6570" s="166">
        <f t="shared" si="1433"/>
        <v>2.2558277767625785E-3</v>
      </c>
      <c r="E6570" s="167">
        <f t="shared" si="1443"/>
        <v>24.291375447755232</v>
      </c>
      <c r="F6570" s="168">
        <f t="shared" si="1444"/>
        <v>14.753113660027315</v>
      </c>
      <c r="G6570" s="168">
        <f t="shared" si="1434"/>
        <v>512700.54805577698</v>
      </c>
      <c r="H6570" s="168">
        <f t="shared" si="1435"/>
        <v>271310.33852408634</v>
      </c>
      <c r="I6570" s="169">
        <f t="shared" si="1436"/>
        <v>784010.88657986326</v>
      </c>
      <c r="J6570" s="169">
        <f t="shared" si="1438"/>
        <v>720789.06815421721</v>
      </c>
      <c r="K6570" s="95"/>
      <c r="L6570" s="265">
        <f t="shared" si="1437"/>
        <v>300526.78483642603</v>
      </c>
      <c r="M6570" s="265">
        <f>$G6570*NonHospFrac+theModel!$H6570*NonHospFrac</f>
        <v>483484.10174343723</v>
      </c>
      <c r="N6570" s="266">
        <f t="shared" si="1439"/>
        <v>784010.88657986326</v>
      </c>
      <c r="O6570" s="159"/>
      <c r="P6570" s="265">
        <f t="shared" si="1440"/>
        <v>276292.61902547092</v>
      </c>
      <c r="Q6570" s="265">
        <f t="shared" si="1441"/>
        <v>483482.54710176244</v>
      </c>
      <c r="R6570" s="266">
        <f t="shared" si="1442"/>
        <v>759775.1661272333</v>
      </c>
    </row>
    <row r="6571" spans="1:18" x14ac:dyDescent="0.3">
      <c r="A6571" s="82">
        <v>6540</v>
      </c>
      <c r="B6571" s="94">
        <f t="shared" si="1431"/>
        <v>1.2535546290239641E-54</v>
      </c>
      <c r="C6571" s="179">
        <f t="shared" si="1432"/>
        <v>1.2507268256721225E-54</v>
      </c>
      <c r="D6571" s="166">
        <f t="shared" si="1433"/>
        <v>2.2558277767625785E-3</v>
      </c>
      <c r="E6571" s="167">
        <f t="shared" si="1443"/>
        <v>24.291375447755232</v>
      </c>
      <c r="F6571" s="168">
        <f t="shared" si="1444"/>
        <v>14.755369487804078</v>
      </c>
      <c r="G6571" s="168">
        <f t="shared" si="1434"/>
        <v>512778.94263499038</v>
      </c>
      <c r="H6571" s="168">
        <f t="shared" si="1435"/>
        <v>271310.33852408634</v>
      </c>
      <c r="I6571" s="169">
        <f t="shared" si="1436"/>
        <v>784089.28115907672</v>
      </c>
      <c r="J6571" s="169">
        <f t="shared" si="1438"/>
        <v>720849.11746517429</v>
      </c>
      <c r="K6571" s="95"/>
      <c r="L6571" s="265">
        <f t="shared" si="1437"/>
        <v>300556.83501971164</v>
      </c>
      <c r="M6571" s="265">
        <f>$G6571*NonHospFrac+theModel!$H6571*NonHospFrac</f>
        <v>483532.44613936509</v>
      </c>
      <c r="N6571" s="266">
        <f t="shared" si="1439"/>
        <v>784089.28115907672</v>
      </c>
      <c r="O6571" s="159"/>
      <c r="P6571" s="265">
        <f t="shared" si="1440"/>
        <v>276315.63710680435</v>
      </c>
      <c r="Q6571" s="265">
        <f t="shared" si="1441"/>
        <v>483530.89149769029</v>
      </c>
      <c r="R6571" s="266">
        <f t="shared" si="1442"/>
        <v>759846.52860449464</v>
      </c>
    </row>
    <row r="6572" spans="1:18" x14ac:dyDescent="0.3">
      <c r="A6572" s="82">
        <v>6541</v>
      </c>
      <c r="B6572" s="94">
        <f t="shared" si="1431"/>
        <v>1.2301376528408456E-54</v>
      </c>
      <c r="C6572" s="179">
        <f t="shared" si="1432"/>
        <v>1.2273626741543258E-54</v>
      </c>
      <c r="D6572" s="166">
        <f t="shared" si="1433"/>
        <v>2.2558277767625785E-3</v>
      </c>
      <c r="E6572" s="167">
        <f t="shared" si="1443"/>
        <v>24.291375447755232</v>
      </c>
      <c r="F6572" s="168">
        <f t="shared" si="1444"/>
        <v>14.757625315580841</v>
      </c>
      <c r="G6572" s="168">
        <f t="shared" si="1434"/>
        <v>512857.3372142039</v>
      </c>
      <c r="H6572" s="168">
        <f t="shared" si="1435"/>
        <v>271310.33852408634</v>
      </c>
      <c r="I6572" s="169">
        <f t="shared" si="1436"/>
        <v>784167.67573829019</v>
      </c>
      <c r="J6572" s="169">
        <f t="shared" si="1438"/>
        <v>720909.16432840319</v>
      </c>
      <c r="K6572" s="95"/>
      <c r="L6572" s="265">
        <f t="shared" si="1437"/>
        <v>300586.88520299725</v>
      </c>
      <c r="M6572" s="265">
        <f>$G6572*NonHospFrac+theModel!$H6572*NonHospFrac</f>
        <v>483580.790535293</v>
      </c>
      <c r="N6572" s="266">
        <f t="shared" si="1439"/>
        <v>784167.67573829019</v>
      </c>
      <c r="O6572" s="159"/>
      <c r="P6572" s="265">
        <f t="shared" si="1440"/>
        <v>276338.65424987546</v>
      </c>
      <c r="Q6572" s="265">
        <f t="shared" si="1441"/>
        <v>483579.2358936182</v>
      </c>
      <c r="R6572" s="266">
        <f t="shared" si="1442"/>
        <v>759917.89014349366</v>
      </c>
    </row>
    <row r="6573" spans="1:18" x14ac:dyDescent="0.3">
      <c r="A6573" s="82">
        <v>6542</v>
      </c>
      <c r="B6573" s="94">
        <f t="shared" si="1431"/>
        <v>1.2071581165273757E-54</v>
      </c>
      <c r="C6573" s="179">
        <f t="shared" si="1432"/>
        <v>1.2044349757171688E-54</v>
      </c>
      <c r="D6573" s="166">
        <f t="shared" si="1433"/>
        <v>2.2558277767625785E-3</v>
      </c>
      <c r="E6573" s="167">
        <f t="shared" si="1443"/>
        <v>24.291375447755232</v>
      </c>
      <c r="F6573" s="168">
        <f t="shared" si="1444"/>
        <v>14.759881143357603</v>
      </c>
      <c r="G6573" s="168">
        <f t="shared" si="1434"/>
        <v>512935.7317934173</v>
      </c>
      <c r="H6573" s="168">
        <f t="shared" si="1435"/>
        <v>271310.33852408634</v>
      </c>
      <c r="I6573" s="169">
        <f t="shared" si="1436"/>
        <v>784246.07031750365</v>
      </c>
      <c r="J6573" s="169">
        <f t="shared" si="1438"/>
        <v>720969.20874400379</v>
      </c>
      <c r="K6573" s="95"/>
      <c r="L6573" s="265">
        <f t="shared" si="1437"/>
        <v>300616.9353862828</v>
      </c>
      <c r="M6573" s="265">
        <f>$G6573*NonHospFrac+theModel!$H6573*NonHospFrac</f>
        <v>483629.13493122085</v>
      </c>
      <c r="N6573" s="266">
        <f t="shared" si="1439"/>
        <v>784246.07031750365</v>
      </c>
      <c r="O6573" s="159"/>
      <c r="P6573" s="265">
        <f t="shared" si="1440"/>
        <v>276361.67045472248</v>
      </c>
      <c r="Q6573" s="265">
        <f t="shared" si="1441"/>
        <v>483627.58028954605</v>
      </c>
      <c r="R6573" s="266">
        <f t="shared" si="1442"/>
        <v>759989.25074426853</v>
      </c>
    </row>
    <row r="6574" spans="1:18" x14ac:dyDescent="0.3">
      <c r="A6574" s="82">
        <v>6543</v>
      </c>
      <c r="B6574" s="94">
        <f t="shared" si="1431"/>
        <v>1.1846078485059574E-54</v>
      </c>
      <c r="C6574" s="179">
        <f t="shared" si="1432"/>
        <v>1.1819355772167267E-54</v>
      </c>
      <c r="D6574" s="166">
        <f t="shared" si="1433"/>
        <v>2.2558277767625785E-3</v>
      </c>
      <c r="E6574" s="167">
        <f t="shared" si="1443"/>
        <v>24.291375447755232</v>
      </c>
      <c r="F6574" s="168">
        <f t="shared" si="1444"/>
        <v>14.762136971134366</v>
      </c>
      <c r="G6574" s="168">
        <f t="shared" si="1434"/>
        <v>513014.12637263065</v>
      </c>
      <c r="H6574" s="168">
        <f t="shared" si="1435"/>
        <v>271310.33852408634</v>
      </c>
      <c r="I6574" s="169">
        <f t="shared" si="1436"/>
        <v>784324.46489671699</v>
      </c>
      <c r="J6574" s="169">
        <f t="shared" si="1438"/>
        <v>721029.25071207574</v>
      </c>
      <c r="K6574" s="95"/>
      <c r="L6574" s="265">
        <f t="shared" si="1437"/>
        <v>300646.98556956835</v>
      </c>
      <c r="M6574" s="265">
        <f>$G6574*NonHospFrac+theModel!$H6574*NonHospFrac</f>
        <v>483677.47932714864</v>
      </c>
      <c r="N6574" s="266">
        <f t="shared" si="1439"/>
        <v>784324.46489671699</v>
      </c>
      <c r="O6574" s="159"/>
      <c r="P6574" s="265">
        <f t="shared" si="1440"/>
        <v>276384.68572138366</v>
      </c>
      <c r="Q6574" s="265">
        <f t="shared" si="1441"/>
        <v>483675.92468547384</v>
      </c>
      <c r="R6574" s="266">
        <f t="shared" si="1442"/>
        <v>760060.61040685745</v>
      </c>
    </row>
    <row r="6575" spans="1:18" x14ac:dyDescent="0.3">
      <c r="A6575" s="82">
        <v>6544</v>
      </c>
      <c r="B6575" s="94">
        <f t="shared" si="1431"/>
        <v>1.1624788298476971E-54</v>
      </c>
      <c r="C6575" s="179">
        <f t="shared" si="1432"/>
        <v>1.1598564778134282E-54</v>
      </c>
      <c r="D6575" s="166">
        <f t="shared" si="1433"/>
        <v>2.2558277767625785E-3</v>
      </c>
      <c r="E6575" s="167">
        <f t="shared" si="1443"/>
        <v>24.291375447755232</v>
      </c>
      <c r="F6575" s="168">
        <f t="shared" si="1444"/>
        <v>14.764392798911128</v>
      </c>
      <c r="G6575" s="168">
        <f t="shared" si="1434"/>
        <v>513092.52095184411</v>
      </c>
      <c r="H6575" s="168">
        <f t="shared" si="1435"/>
        <v>271310.33852408634</v>
      </c>
      <c r="I6575" s="169">
        <f t="shared" si="1436"/>
        <v>784402.85947593045</v>
      </c>
      <c r="J6575" s="169">
        <f t="shared" si="1438"/>
        <v>721089.29023271892</v>
      </c>
      <c r="K6575" s="95"/>
      <c r="L6575" s="265">
        <f t="shared" si="1437"/>
        <v>300677.03575285396</v>
      </c>
      <c r="M6575" s="265">
        <f>$G6575*NonHospFrac+theModel!$H6575*NonHospFrac</f>
        <v>483725.82372307649</v>
      </c>
      <c r="N6575" s="266">
        <f t="shared" si="1439"/>
        <v>784402.85947593045</v>
      </c>
      <c r="O6575" s="159"/>
      <c r="P6575" s="265">
        <f t="shared" si="1440"/>
        <v>276407.70004989731</v>
      </c>
      <c r="Q6575" s="265">
        <f t="shared" si="1441"/>
        <v>483724.2690814017</v>
      </c>
      <c r="R6575" s="266">
        <f t="shared" si="1442"/>
        <v>760131.96913129906</v>
      </c>
    </row>
    <row r="6576" spans="1:18" x14ac:dyDescent="0.3">
      <c r="A6576" s="82">
        <v>6545</v>
      </c>
      <c r="B6576" s="94">
        <f t="shared" si="1431"/>
        <v>1.1407631914210425E-54</v>
      </c>
      <c r="C6576" s="179">
        <f t="shared" si="1432"/>
        <v>1.1381898261271266E-54</v>
      </c>
      <c r="D6576" s="166">
        <f t="shared" si="1433"/>
        <v>2.2558277767625785E-3</v>
      </c>
      <c r="E6576" s="167">
        <f t="shared" si="1443"/>
        <v>24.291375447755232</v>
      </c>
      <c r="F6576" s="168">
        <f t="shared" si="1444"/>
        <v>14.766648626687891</v>
      </c>
      <c r="G6576" s="168">
        <f t="shared" si="1434"/>
        <v>513170.91553105757</v>
      </c>
      <c r="H6576" s="168">
        <f t="shared" si="1435"/>
        <v>271310.33852408634</v>
      </c>
      <c r="I6576" s="169">
        <f t="shared" si="1436"/>
        <v>784481.25405514392</v>
      </c>
      <c r="J6576" s="169">
        <f t="shared" si="1438"/>
        <v>721149.32730603311</v>
      </c>
      <c r="K6576" s="95"/>
      <c r="L6576" s="265">
        <f t="shared" si="1437"/>
        <v>300707.08593613957</v>
      </c>
      <c r="M6576" s="265">
        <f>$G6576*NonHospFrac+theModel!$H6576*NonHospFrac</f>
        <v>483774.16811900435</v>
      </c>
      <c r="N6576" s="266">
        <f t="shared" si="1439"/>
        <v>784481.25405514392</v>
      </c>
      <c r="O6576" s="159"/>
      <c r="P6576" s="265">
        <f t="shared" si="1440"/>
        <v>276430.7134403016</v>
      </c>
      <c r="Q6576" s="265">
        <f t="shared" si="1441"/>
        <v>483772.61347732955</v>
      </c>
      <c r="R6576" s="266">
        <f t="shared" si="1442"/>
        <v>760203.32691763109</v>
      </c>
    </row>
    <row r="6577" spans="1:18" x14ac:dyDescent="0.3">
      <c r="A6577" s="82">
        <v>6546</v>
      </c>
      <c r="B6577" s="94">
        <f t="shared" si="1431"/>
        <v>1.1194532110934168E-54</v>
      </c>
      <c r="C6577" s="179">
        <f t="shared" si="1432"/>
        <v>1.1169279174450462E-54</v>
      </c>
      <c r="D6577" s="166">
        <f t="shared" si="1433"/>
        <v>2.2558277767625785E-3</v>
      </c>
      <c r="E6577" s="167">
        <f t="shared" si="1443"/>
        <v>24.291375447755232</v>
      </c>
      <c r="F6577" s="168">
        <f t="shared" si="1444"/>
        <v>14.768904454464653</v>
      </c>
      <c r="G6577" s="168">
        <f t="shared" si="1434"/>
        <v>513249.31011027104</v>
      </c>
      <c r="H6577" s="168">
        <f t="shared" si="1435"/>
        <v>271310.33852408634</v>
      </c>
      <c r="I6577" s="169">
        <f t="shared" si="1436"/>
        <v>784559.64863435738</v>
      </c>
      <c r="J6577" s="169">
        <f t="shared" si="1438"/>
        <v>721209.36193211796</v>
      </c>
      <c r="K6577" s="95"/>
      <c r="L6577" s="265">
        <f t="shared" si="1437"/>
        <v>300737.13611942512</v>
      </c>
      <c r="M6577" s="265">
        <f>$G6577*NonHospFrac+theModel!$H6577*NonHospFrac</f>
        <v>483822.5125149322</v>
      </c>
      <c r="N6577" s="266">
        <f t="shared" si="1439"/>
        <v>784559.64863435738</v>
      </c>
      <c r="O6577" s="159"/>
      <c r="P6577" s="265">
        <f t="shared" si="1440"/>
        <v>276453.72589263477</v>
      </c>
      <c r="Q6577" s="265">
        <f t="shared" si="1441"/>
        <v>483820.9578732574</v>
      </c>
      <c r="R6577" s="266">
        <f t="shared" si="1442"/>
        <v>760274.68376589217</v>
      </c>
    </row>
    <row r="6578" spans="1:18" x14ac:dyDescent="0.3">
      <c r="A6578" s="82">
        <v>6547</v>
      </c>
      <c r="B6578" s="94">
        <f t="shared" si="1431"/>
        <v>1.0985413109852257E-54</v>
      </c>
      <c r="C6578" s="179">
        <f t="shared" si="1432"/>
        <v>1.096063190981984E-54</v>
      </c>
      <c r="D6578" s="166">
        <f t="shared" si="1433"/>
        <v>2.2558277767625785E-3</v>
      </c>
      <c r="E6578" s="167">
        <f t="shared" si="1443"/>
        <v>24.291375447755232</v>
      </c>
      <c r="F6578" s="168">
        <f t="shared" si="1444"/>
        <v>14.771160282241416</v>
      </c>
      <c r="G6578" s="168">
        <f t="shared" si="1434"/>
        <v>513327.70468948438</v>
      </c>
      <c r="H6578" s="168">
        <f t="shared" si="1435"/>
        <v>271310.33852408634</v>
      </c>
      <c r="I6578" s="169">
        <f t="shared" si="1436"/>
        <v>784638.04321357072</v>
      </c>
      <c r="J6578" s="169">
        <f t="shared" si="1438"/>
        <v>721269.39411107311</v>
      </c>
      <c r="K6578" s="95"/>
      <c r="L6578" s="265">
        <f t="shared" si="1437"/>
        <v>300767.18630271067</v>
      </c>
      <c r="M6578" s="265">
        <f>$G6578*NonHospFrac+theModel!$H6578*NonHospFrac</f>
        <v>483870.85691085999</v>
      </c>
      <c r="N6578" s="266">
        <f t="shared" si="1439"/>
        <v>784638.04321357072</v>
      </c>
      <c r="O6578" s="159"/>
      <c r="P6578" s="265">
        <f t="shared" si="1440"/>
        <v>276476.73740693508</v>
      </c>
      <c r="Q6578" s="265">
        <f t="shared" si="1441"/>
        <v>483869.30226918519</v>
      </c>
      <c r="R6578" s="266">
        <f t="shared" si="1442"/>
        <v>760346.03967612027</v>
      </c>
    </row>
    <row r="6579" spans="1:18" x14ac:dyDescent="0.3">
      <c r="A6579" s="82">
        <v>6548</v>
      </c>
      <c r="B6579" s="94">
        <f t="shared" si="1431"/>
        <v>1.0780200547751459E-54</v>
      </c>
      <c r="C6579" s="179">
        <f t="shared" si="1432"/>
        <v>1.075588227191677E-54</v>
      </c>
      <c r="D6579" s="166">
        <f t="shared" si="1433"/>
        <v>2.2558277767625785E-3</v>
      </c>
      <c r="E6579" s="167">
        <f t="shared" si="1443"/>
        <v>24.291375447755232</v>
      </c>
      <c r="F6579" s="168">
        <f t="shared" si="1444"/>
        <v>14.773416110018179</v>
      </c>
      <c r="G6579" s="168">
        <f t="shared" si="1434"/>
        <v>513406.09926869778</v>
      </c>
      <c r="H6579" s="168">
        <f t="shared" si="1435"/>
        <v>271310.33852408634</v>
      </c>
      <c r="I6579" s="169">
        <f t="shared" si="1436"/>
        <v>784716.43779278407</v>
      </c>
      <c r="J6579" s="169">
        <f t="shared" si="1438"/>
        <v>721329.42384299857</v>
      </c>
      <c r="K6579" s="95"/>
      <c r="L6579" s="265">
        <f t="shared" si="1437"/>
        <v>300797.23648599628</v>
      </c>
      <c r="M6579" s="265">
        <f>$G6579*NonHospFrac+theModel!$H6579*NonHospFrac</f>
        <v>483919.20130678784</v>
      </c>
      <c r="N6579" s="266">
        <f t="shared" si="1439"/>
        <v>784716.43779278407</v>
      </c>
      <c r="O6579" s="159"/>
      <c r="P6579" s="265">
        <f t="shared" si="1440"/>
        <v>276499.74798324081</v>
      </c>
      <c r="Q6579" s="265">
        <f t="shared" si="1441"/>
        <v>483917.64666511305</v>
      </c>
      <c r="R6579" s="266">
        <f t="shared" si="1442"/>
        <v>760417.3946483538</v>
      </c>
    </row>
    <row r="6580" spans="1:18" x14ac:dyDescent="0.3">
      <c r="A6580" s="82">
        <v>6549</v>
      </c>
      <c r="B6580" s="94">
        <f t="shared" si="1431"/>
        <v>1.0578821450557523E-54</v>
      </c>
      <c r="C6580" s="179">
        <f t="shared" si="1432"/>
        <v>1.0554957451283944E-54</v>
      </c>
      <c r="D6580" s="166">
        <f t="shared" si="1433"/>
        <v>2.2558277767625785E-3</v>
      </c>
      <c r="E6580" s="167">
        <f t="shared" si="1443"/>
        <v>24.291375447755232</v>
      </c>
      <c r="F6580" s="168">
        <f t="shared" si="1444"/>
        <v>14.775671937794941</v>
      </c>
      <c r="G6580" s="168">
        <f t="shared" si="1434"/>
        <v>513484.4938479113</v>
      </c>
      <c r="H6580" s="168">
        <f t="shared" si="1435"/>
        <v>271310.33852408634</v>
      </c>
      <c r="I6580" s="169">
        <f t="shared" si="1436"/>
        <v>784794.83237199765</v>
      </c>
      <c r="J6580" s="169">
        <f t="shared" si="1438"/>
        <v>721389.45112799411</v>
      </c>
      <c r="K6580" s="95"/>
      <c r="L6580" s="265">
        <f t="shared" si="1437"/>
        <v>300827.28666928189</v>
      </c>
      <c r="M6580" s="265">
        <f>$G6580*NonHospFrac+theModel!$H6580*NonHospFrac</f>
        <v>483967.54570271575</v>
      </c>
      <c r="N6580" s="266">
        <f t="shared" si="1439"/>
        <v>784794.83237199765</v>
      </c>
      <c r="O6580" s="159"/>
      <c r="P6580" s="265">
        <f t="shared" si="1440"/>
        <v>276522.75762159016</v>
      </c>
      <c r="Q6580" s="265">
        <f t="shared" si="1441"/>
        <v>483965.99106104096</v>
      </c>
      <c r="R6580" s="266">
        <f t="shared" si="1442"/>
        <v>760488.74868263118</v>
      </c>
    </row>
    <row r="6581" spans="1:18" x14ac:dyDescent="0.3">
      <c r="A6581" s="82">
        <v>6550</v>
      </c>
      <c r="B6581" s="94">
        <f t="shared" si="1431"/>
        <v>1.0381204207385411E-54</v>
      </c>
      <c r="C6581" s="179">
        <f t="shared" si="1432"/>
        <v>1.0357785998578146E-54</v>
      </c>
      <c r="D6581" s="166">
        <f t="shared" si="1433"/>
        <v>2.2558277767625785E-3</v>
      </c>
      <c r="E6581" s="167">
        <f t="shared" si="1443"/>
        <v>24.291375447755232</v>
      </c>
      <c r="F6581" s="168">
        <f t="shared" si="1444"/>
        <v>14.777927765571704</v>
      </c>
      <c r="G6581" s="168">
        <f t="shared" si="1434"/>
        <v>513562.88842712471</v>
      </c>
      <c r="H6581" s="168">
        <f t="shared" si="1435"/>
        <v>271310.33852408634</v>
      </c>
      <c r="I6581" s="169">
        <f t="shared" si="1436"/>
        <v>784873.22695121099</v>
      </c>
      <c r="J6581" s="169">
        <f t="shared" si="1438"/>
        <v>721449.47596615914</v>
      </c>
      <c r="K6581" s="95"/>
      <c r="L6581" s="265">
        <f t="shared" si="1437"/>
        <v>300857.33685256745</v>
      </c>
      <c r="M6581" s="265">
        <f>$G6581*NonHospFrac+theModel!$H6581*NonHospFrac</f>
        <v>484015.89009864361</v>
      </c>
      <c r="N6581" s="266">
        <f t="shared" si="1439"/>
        <v>784873.22695121099</v>
      </c>
      <c r="O6581" s="159"/>
      <c r="P6581" s="265">
        <f t="shared" si="1440"/>
        <v>276545.76632202131</v>
      </c>
      <c r="Q6581" s="265">
        <f t="shared" si="1441"/>
        <v>484014.33545696881</v>
      </c>
      <c r="R6581" s="266">
        <f t="shared" si="1442"/>
        <v>760560.10177899012</v>
      </c>
    </row>
    <row r="6582" spans="1:18" x14ac:dyDescent="0.3">
      <c r="A6582" s="82">
        <v>6551</v>
      </c>
      <c r="B6582" s="94">
        <f t="shared" si="1431"/>
        <v>1.0187278545074312E-54</v>
      </c>
      <c r="C6582" s="179">
        <f t="shared" si="1432"/>
        <v>1.0164297799162716E-54</v>
      </c>
      <c r="D6582" s="166">
        <f t="shared" si="1433"/>
        <v>2.2558277767625785E-3</v>
      </c>
      <c r="E6582" s="167">
        <f t="shared" si="1443"/>
        <v>24.291375447755232</v>
      </c>
      <c r="F6582" s="168">
        <f t="shared" si="1444"/>
        <v>14.780183593348466</v>
      </c>
      <c r="G6582" s="168">
        <f t="shared" si="1434"/>
        <v>513641.28300633805</v>
      </c>
      <c r="H6582" s="168">
        <f t="shared" si="1435"/>
        <v>271310.33852408634</v>
      </c>
      <c r="I6582" s="169">
        <f t="shared" si="1436"/>
        <v>784951.62153042434</v>
      </c>
      <c r="J6582" s="169">
        <f t="shared" si="1438"/>
        <v>721509.49835759366</v>
      </c>
      <c r="K6582" s="95"/>
      <c r="L6582" s="265">
        <f t="shared" si="1437"/>
        <v>300887.387035853</v>
      </c>
      <c r="M6582" s="265">
        <f>$G6582*NonHospFrac+theModel!$H6582*NonHospFrac</f>
        <v>484064.2344945714</v>
      </c>
      <c r="N6582" s="266">
        <f t="shared" si="1439"/>
        <v>784951.62153042434</v>
      </c>
      <c r="O6582" s="159"/>
      <c r="P6582" s="265">
        <f t="shared" si="1440"/>
        <v>276568.77408457251</v>
      </c>
      <c r="Q6582" s="265">
        <f t="shared" si="1441"/>
        <v>484062.6798528966</v>
      </c>
      <c r="R6582" s="266">
        <f t="shared" si="1442"/>
        <v>760631.45393746905</v>
      </c>
    </row>
    <row r="6583" spans="1:18" x14ac:dyDescent="0.3">
      <c r="A6583" s="82">
        <v>6552</v>
      </c>
      <c r="B6583" s="94">
        <f t="shared" si="1431"/>
        <v>9.9969755031983311E-55</v>
      </c>
      <c r="C6583" s="179">
        <f t="shared" si="1432"/>
        <v>9.9744240481746012E-55</v>
      </c>
      <c r="D6583" s="166">
        <f t="shared" si="1433"/>
        <v>2.2558277767625785E-3</v>
      </c>
      <c r="E6583" s="167">
        <f t="shared" si="1443"/>
        <v>24.291375447755232</v>
      </c>
      <c r="F6583" s="168">
        <f t="shared" si="1444"/>
        <v>14.782439421125229</v>
      </c>
      <c r="G6583" s="168">
        <f t="shared" si="1434"/>
        <v>513719.67758555146</v>
      </c>
      <c r="H6583" s="168">
        <f t="shared" si="1435"/>
        <v>271310.33852408634</v>
      </c>
      <c r="I6583" s="169">
        <f t="shared" si="1436"/>
        <v>785030.0161096378</v>
      </c>
      <c r="J6583" s="169">
        <f t="shared" si="1438"/>
        <v>721569.51830239734</v>
      </c>
      <c r="K6583" s="95"/>
      <c r="L6583" s="265">
        <f t="shared" si="1437"/>
        <v>300917.43721913855</v>
      </c>
      <c r="M6583" s="265">
        <f>$G6583*NonHospFrac+theModel!$H6583*NonHospFrac</f>
        <v>484112.57889049919</v>
      </c>
      <c r="N6583" s="266">
        <f t="shared" si="1439"/>
        <v>785030.01610963768</v>
      </c>
      <c r="O6583" s="159"/>
      <c r="P6583" s="265">
        <f t="shared" si="1440"/>
        <v>276591.78090928204</v>
      </c>
      <c r="Q6583" s="265">
        <f t="shared" si="1441"/>
        <v>484111.0242488244</v>
      </c>
      <c r="R6583" s="266">
        <f t="shared" si="1442"/>
        <v>760702.80515810638</v>
      </c>
    </row>
    <row r="6584" spans="1:18" x14ac:dyDescent="0.3">
      <c r="A6584" s="82">
        <v>6553</v>
      </c>
      <c r="B6584" s="94">
        <f t="shared" si="1431"/>
        <v>9.8102274095439974E-55</v>
      </c>
      <c r="C6584" s="179">
        <f t="shared" si="1432"/>
        <v>9.7880972260571897E-55</v>
      </c>
      <c r="D6584" s="166">
        <f t="shared" si="1433"/>
        <v>2.2558277767625785E-3</v>
      </c>
      <c r="E6584" s="167">
        <f t="shared" si="1443"/>
        <v>24.291375447755232</v>
      </c>
      <c r="F6584" s="168">
        <f t="shared" si="1444"/>
        <v>14.784695248901992</v>
      </c>
      <c r="G6584" s="168">
        <f t="shared" si="1434"/>
        <v>513798.07216476498</v>
      </c>
      <c r="H6584" s="168">
        <f t="shared" si="1435"/>
        <v>271310.33852408634</v>
      </c>
      <c r="I6584" s="169">
        <f t="shared" si="1436"/>
        <v>785108.41068885126</v>
      </c>
      <c r="J6584" s="169">
        <f t="shared" si="1438"/>
        <v>721629.53580066992</v>
      </c>
      <c r="K6584" s="95"/>
      <c r="L6584" s="265">
        <f t="shared" si="1437"/>
        <v>300947.48740242422</v>
      </c>
      <c r="M6584" s="265">
        <f>$G6584*NonHospFrac+theModel!$H6584*NonHospFrac</f>
        <v>484160.9232864271</v>
      </c>
      <c r="N6584" s="266">
        <f t="shared" si="1439"/>
        <v>785108.41068885126</v>
      </c>
      <c r="O6584" s="159"/>
      <c r="P6584" s="265">
        <f t="shared" si="1440"/>
        <v>276614.78679618816</v>
      </c>
      <c r="Q6584" s="265">
        <f t="shared" si="1441"/>
        <v>484159.36864475231</v>
      </c>
      <c r="R6584" s="266">
        <f t="shared" si="1442"/>
        <v>760774.15544094052</v>
      </c>
    </row>
    <row r="6585" spans="1:18" x14ac:dyDescent="0.3">
      <c r="A6585" s="82">
        <v>6554</v>
      </c>
      <c r="B6585" s="94">
        <f t="shared" si="1431"/>
        <v>9.6269678560458715E-55</v>
      </c>
      <c r="C6585" s="179">
        <f t="shared" si="1432"/>
        <v>9.6052510745502029E-55</v>
      </c>
      <c r="D6585" s="166">
        <f t="shared" si="1433"/>
        <v>2.2558277767625785E-3</v>
      </c>
      <c r="E6585" s="167">
        <f t="shared" si="1443"/>
        <v>24.291375447755232</v>
      </c>
      <c r="F6585" s="168">
        <f t="shared" si="1444"/>
        <v>14.786951076678754</v>
      </c>
      <c r="G6585" s="168">
        <f t="shared" si="1434"/>
        <v>513876.46674397838</v>
      </c>
      <c r="H6585" s="168">
        <f t="shared" si="1435"/>
        <v>271310.33852408634</v>
      </c>
      <c r="I6585" s="169">
        <f t="shared" si="1436"/>
        <v>785186.80526806472</v>
      </c>
      <c r="J6585" s="169">
        <f t="shared" si="1438"/>
        <v>721689.55085251119</v>
      </c>
      <c r="K6585" s="95"/>
      <c r="L6585" s="265">
        <f t="shared" si="1437"/>
        <v>300977.53758570971</v>
      </c>
      <c r="M6585" s="265">
        <f>$G6585*NonHospFrac+theModel!$H6585*NonHospFrac</f>
        <v>484209.26768235496</v>
      </c>
      <c r="N6585" s="266">
        <f t="shared" si="1439"/>
        <v>785186.80526806461</v>
      </c>
      <c r="O6585" s="159"/>
      <c r="P6585" s="265">
        <f t="shared" si="1440"/>
        <v>276637.79174532893</v>
      </c>
      <c r="Q6585" s="265">
        <f t="shared" si="1441"/>
        <v>484207.71304068016</v>
      </c>
      <c r="R6585" s="266">
        <f t="shared" si="1442"/>
        <v>760845.50478600909</v>
      </c>
    </row>
    <row r="6586" spans="1:18" x14ac:dyDescent="0.3">
      <c r="A6586" s="82">
        <v>6555</v>
      </c>
      <c r="B6586" s="94">
        <f t="shared" si="1431"/>
        <v>9.4471316751718058E-55</v>
      </c>
      <c r="C6586" s="179">
        <f t="shared" si="1432"/>
        <v>9.4258205731282199E-55</v>
      </c>
      <c r="D6586" s="166">
        <f t="shared" si="1433"/>
        <v>2.2558277767625785E-3</v>
      </c>
      <c r="E6586" s="167">
        <f t="shared" si="1443"/>
        <v>24.291375447755232</v>
      </c>
      <c r="F6586" s="168">
        <f t="shared" si="1444"/>
        <v>14.789206904455517</v>
      </c>
      <c r="G6586" s="168">
        <f t="shared" si="1434"/>
        <v>513954.86132319173</v>
      </c>
      <c r="H6586" s="168">
        <f t="shared" si="1435"/>
        <v>271310.33852408634</v>
      </c>
      <c r="I6586" s="169">
        <f t="shared" si="1436"/>
        <v>785265.19984727807</v>
      </c>
      <c r="J6586" s="169">
        <f t="shared" si="1438"/>
        <v>721749.56345802068</v>
      </c>
      <c r="K6586" s="95"/>
      <c r="L6586" s="265">
        <f t="shared" si="1437"/>
        <v>301007.58776899532</v>
      </c>
      <c r="M6586" s="265">
        <f>$G6586*NonHospFrac+theModel!$H6586*NonHospFrac</f>
        <v>484257.61207828275</v>
      </c>
      <c r="N6586" s="266">
        <f t="shared" si="1439"/>
        <v>785265.19984727807</v>
      </c>
      <c r="O6586" s="159"/>
      <c r="P6586" s="265">
        <f t="shared" si="1440"/>
        <v>276660.79575674277</v>
      </c>
      <c r="Q6586" s="265">
        <f t="shared" si="1441"/>
        <v>484256.05743660795</v>
      </c>
      <c r="R6586" s="266">
        <f t="shared" si="1442"/>
        <v>760916.85319335072</v>
      </c>
    </row>
    <row r="6587" spans="1:18" x14ac:dyDescent="0.3">
      <c r="A6587" s="82">
        <v>6556</v>
      </c>
      <c r="B6587" s="94">
        <f t="shared" si="1431"/>
        <v>9.270654916748551E-55</v>
      </c>
      <c r="C6587" s="179">
        <f t="shared" si="1432"/>
        <v>9.2497419158785684E-55</v>
      </c>
      <c r="D6587" s="166">
        <f t="shared" si="1433"/>
        <v>2.2558277767625785E-3</v>
      </c>
      <c r="E6587" s="167">
        <f t="shared" si="1443"/>
        <v>24.291375447755232</v>
      </c>
      <c r="F6587" s="168">
        <f t="shared" si="1444"/>
        <v>14.791462732232279</v>
      </c>
      <c r="G6587" s="168">
        <f t="shared" si="1434"/>
        <v>514033.25590240513</v>
      </c>
      <c r="H6587" s="168">
        <f t="shared" si="1435"/>
        <v>271310.33852408634</v>
      </c>
      <c r="I6587" s="169">
        <f t="shared" si="1436"/>
        <v>785343.59442649153</v>
      </c>
      <c r="J6587" s="169">
        <f t="shared" si="1438"/>
        <v>721809.57361729827</v>
      </c>
      <c r="K6587" s="95"/>
      <c r="L6587" s="265">
        <f t="shared" si="1437"/>
        <v>301037.63795228087</v>
      </c>
      <c r="M6587" s="265">
        <f>$G6587*NonHospFrac+theModel!$H6587*NonHospFrac</f>
        <v>484305.9564742106</v>
      </c>
      <c r="N6587" s="266">
        <f t="shared" si="1439"/>
        <v>785343.59442649153</v>
      </c>
      <c r="O6587" s="159"/>
      <c r="P6587" s="265">
        <f t="shared" si="1440"/>
        <v>276683.79883046774</v>
      </c>
      <c r="Q6587" s="265">
        <f t="shared" si="1441"/>
        <v>484304.4018325358</v>
      </c>
      <c r="R6587" s="266">
        <f t="shared" si="1442"/>
        <v>760988.2006630036</v>
      </c>
    </row>
    <row r="6588" spans="1:18" x14ac:dyDescent="0.3">
      <c r="A6588" s="82">
        <v>6557</v>
      </c>
      <c r="B6588" s="94">
        <f t="shared" si="1431"/>
        <v>9.0974748252223925E-55</v>
      </c>
      <c r="C6588" s="179">
        <f t="shared" si="1432"/>
        <v>9.0769524888132581E-55</v>
      </c>
      <c r="D6588" s="166">
        <f t="shared" si="1433"/>
        <v>2.2558277767625785E-3</v>
      </c>
      <c r="E6588" s="167">
        <f t="shared" si="1443"/>
        <v>24.291375447755232</v>
      </c>
      <c r="F6588" s="168">
        <f t="shared" si="1444"/>
        <v>14.793718560009042</v>
      </c>
      <c r="G6588" s="168">
        <f t="shared" si="1434"/>
        <v>514111.65048161859</v>
      </c>
      <c r="H6588" s="168">
        <f t="shared" si="1435"/>
        <v>271310.33852408634</v>
      </c>
      <c r="I6588" s="169">
        <f t="shared" si="1436"/>
        <v>785421.98900570488</v>
      </c>
      <c r="J6588" s="169">
        <f t="shared" si="1438"/>
        <v>721869.58133044362</v>
      </c>
      <c r="K6588" s="95"/>
      <c r="L6588" s="265">
        <f t="shared" si="1437"/>
        <v>301067.68813556642</v>
      </c>
      <c r="M6588" s="265">
        <f>$G6588*NonHospFrac+theModel!$H6588*NonHospFrac</f>
        <v>484354.30087013845</v>
      </c>
      <c r="N6588" s="266">
        <f t="shared" si="1439"/>
        <v>785421.98900570488</v>
      </c>
      <c r="O6588" s="159"/>
      <c r="P6588" s="265">
        <f t="shared" si="1440"/>
        <v>276706.80096654216</v>
      </c>
      <c r="Q6588" s="265">
        <f t="shared" si="1441"/>
        <v>484352.74622846366</v>
      </c>
      <c r="R6588" s="266">
        <f t="shared" si="1442"/>
        <v>761059.54719500581</v>
      </c>
    </row>
    <row r="6589" spans="1:18" x14ac:dyDescent="0.3">
      <c r="A6589" s="82">
        <v>6558</v>
      </c>
      <c r="B6589" s="94">
        <f t="shared" si="1431"/>
        <v>8.9275298173411281E-55</v>
      </c>
      <c r="C6589" s="179">
        <f t="shared" si="1432"/>
        <v>8.9073908476012934E-55</v>
      </c>
      <c r="D6589" s="166">
        <f t="shared" si="1433"/>
        <v>2.2558277767625785E-3</v>
      </c>
      <c r="E6589" s="167">
        <f t="shared" si="1443"/>
        <v>24.291375447755232</v>
      </c>
      <c r="F6589" s="168">
        <f t="shared" si="1444"/>
        <v>14.795974387785805</v>
      </c>
      <c r="G6589" s="168">
        <f t="shared" si="1434"/>
        <v>514190.04506083205</v>
      </c>
      <c r="H6589" s="168">
        <f t="shared" si="1435"/>
        <v>271310.33852408634</v>
      </c>
      <c r="I6589" s="169">
        <f t="shared" si="1436"/>
        <v>785500.38358491845</v>
      </c>
      <c r="J6589" s="169">
        <f t="shared" si="1438"/>
        <v>721929.5865975566</v>
      </c>
      <c r="K6589" s="95"/>
      <c r="L6589" s="265">
        <f t="shared" si="1437"/>
        <v>301097.73831885203</v>
      </c>
      <c r="M6589" s="265">
        <f>$G6589*NonHospFrac+theModel!$H6589*NonHospFrac</f>
        <v>484402.64526606631</v>
      </c>
      <c r="N6589" s="266">
        <f t="shared" si="1439"/>
        <v>785500.38358491834</v>
      </c>
      <c r="O6589" s="159"/>
      <c r="P6589" s="265">
        <f t="shared" si="1440"/>
        <v>276729.80216500431</v>
      </c>
      <c r="Q6589" s="265">
        <f t="shared" si="1441"/>
        <v>484401.09062439151</v>
      </c>
      <c r="R6589" s="266">
        <f t="shared" si="1442"/>
        <v>761130.89278939576</v>
      </c>
    </row>
    <row r="6590" spans="1:18" x14ac:dyDescent="0.3">
      <c r="A6590" s="82">
        <v>6559</v>
      </c>
      <c r="B6590" s="94">
        <f t="shared" si="1431"/>
        <v>8.7607594602570245E-55</v>
      </c>
      <c r="C6590" s="179">
        <f t="shared" si="1432"/>
        <v>8.7409966957210404E-55</v>
      </c>
      <c r="D6590" s="166">
        <f t="shared" si="1433"/>
        <v>2.2558277767625785E-3</v>
      </c>
      <c r="E6590" s="167">
        <f t="shared" si="1443"/>
        <v>24.291375447755232</v>
      </c>
      <c r="F6590" s="168">
        <f t="shared" si="1444"/>
        <v>14.798230215562567</v>
      </c>
      <c r="G6590" s="168">
        <f t="shared" si="1434"/>
        <v>514268.43964004552</v>
      </c>
      <c r="H6590" s="168">
        <f t="shared" si="1435"/>
        <v>271310.33852408634</v>
      </c>
      <c r="I6590" s="169">
        <f t="shared" si="1436"/>
        <v>785578.7781641318</v>
      </c>
      <c r="J6590" s="169">
        <f t="shared" si="1438"/>
        <v>721989.58941873652</v>
      </c>
      <c r="K6590" s="95"/>
      <c r="L6590" s="265">
        <f t="shared" si="1437"/>
        <v>301127.78850213764</v>
      </c>
      <c r="M6590" s="265">
        <f>$G6590*NonHospFrac+theModel!$H6590*NonHospFrac</f>
        <v>484450.98966199416</v>
      </c>
      <c r="N6590" s="266">
        <f t="shared" si="1439"/>
        <v>785578.7781641318</v>
      </c>
      <c r="O6590" s="159"/>
      <c r="P6590" s="265">
        <f t="shared" si="1440"/>
        <v>276752.80242589233</v>
      </c>
      <c r="Q6590" s="265">
        <f t="shared" si="1441"/>
        <v>484449.43502031936</v>
      </c>
      <c r="R6590" s="266">
        <f t="shared" si="1442"/>
        <v>761202.23744621174</v>
      </c>
    </row>
    <row r="6591" spans="1:18" x14ac:dyDescent="0.3">
      <c r="A6591" s="82">
        <v>6560</v>
      </c>
      <c r="B6591" s="94">
        <f t="shared" si="1431"/>
        <v>8.5971044500346855E-55</v>
      </c>
      <c r="C6591" s="179">
        <f t="shared" si="1432"/>
        <v>8.5777108630165677E-55</v>
      </c>
      <c r="D6591" s="166">
        <f t="shared" si="1433"/>
        <v>2.2558277767625785E-3</v>
      </c>
      <c r="E6591" s="167">
        <f t="shared" si="1443"/>
        <v>24.291375447755232</v>
      </c>
      <c r="F6591" s="168">
        <f t="shared" si="1444"/>
        <v>14.80048604333933</v>
      </c>
      <c r="G6591" s="168">
        <f t="shared" si="1434"/>
        <v>514346.83421925886</v>
      </c>
      <c r="H6591" s="168">
        <f t="shared" si="1435"/>
        <v>271310.33852408634</v>
      </c>
      <c r="I6591" s="169">
        <f t="shared" si="1436"/>
        <v>785657.17274334515</v>
      </c>
      <c r="J6591" s="169">
        <f t="shared" si="1438"/>
        <v>722049.58979408338</v>
      </c>
      <c r="K6591" s="95"/>
      <c r="L6591" s="265">
        <f t="shared" si="1437"/>
        <v>301157.83868542319</v>
      </c>
      <c r="M6591" s="265">
        <f>$G6591*NonHospFrac+theModel!$H6591*NonHospFrac</f>
        <v>484499.33405792195</v>
      </c>
      <c r="N6591" s="266">
        <f t="shared" si="1439"/>
        <v>785657.17274334515</v>
      </c>
      <c r="O6591" s="159"/>
      <c r="P6591" s="265">
        <f t="shared" si="1440"/>
        <v>276775.80174924439</v>
      </c>
      <c r="Q6591" s="265">
        <f t="shared" si="1441"/>
        <v>484497.77941624715</v>
      </c>
      <c r="R6591" s="266">
        <f t="shared" si="1442"/>
        <v>761273.5811654916</v>
      </c>
    </row>
    <row r="6592" spans="1:18" x14ac:dyDescent="0.3">
      <c r="A6592" s="82">
        <v>6561</v>
      </c>
      <c r="B6592" s="94">
        <f t="shared" si="1431"/>
        <v>8.4365065905644562E-55</v>
      </c>
      <c r="C6592" s="179">
        <f t="shared" si="1432"/>
        <v>8.4174752846586198E-55</v>
      </c>
      <c r="D6592" s="166">
        <f t="shared" si="1433"/>
        <v>2.2558277767625785E-3</v>
      </c>
      <c r="E6592" s="167">
        <f t="shared" si="1443"/>
        <v>24.291375447755232</v>
      </c>
      <c r="F6592" s="168">
        <f t="shared" si="1444"/>
        <v>14.802741871116092</v>
      </c>
      <c r="G6592" s="168">
        <f t="shared" si="1434"/>
        <v>514425.22879847226</v>
      </c>
      <c r="H6592" s="168">
        <f t="shared" si="1435"/>
        <v>271310.33852408634</v>
      </c>
      <c r="I6592" s="169">
        <f t="shared" si="1436"/>
        <v>785735.56732255861</v>
      </c>
      <c r="J6592" s="169">
        <f t="shared" si="1438"/>
        <v>722109.58772369695</v>
      </c>
      <c r="K6592" s="95"/>
      <c r="L6592" s="265">
        <f t="shared" si="1437"/>
        <v>301187.88886870875</v>
      </c>
      <c r="M6592" s="265">
        <f>$G6592*NonHospFrac+theModel!$H6592*NonHospFrac</f>
        <v>484547.6784538498</v>
      </c>
      <c r="N6592" s="266">
        <f t="shared" si="1439"/>
        <v>785735.56732255849</v>
      </c>
      <c r="O6592" s="159"/>
      <c r="P6592" s="265">
        <f t="shared" si="1440"/>
        <v>276798.80013509875</v>
      </c>
      <c r="Q6592" s="265">
        <f t="shared" si="1441"/>
        <v>484546.12381217501</v>
      </c>
      <c r="R6592" s="266">
        <f t="shared" si="1442"/>
        <v>761344.92394727375</v>
      </c>
    </row>
    <row r="6593" spans="1:18" x14ac:dyDescent="0.3">
      <c r="A6593" s="82">
        <v>6562</v>
      </c>
      <c r="B6593" s="94">
        <f t="shared" si="1431"/>
        <v>8.2789087728657689E-55</v>
      </c>
      <c r="C6593" s="179">
        <f t="shared" si="1432"/>
        <v>8.2602329804946542E-55</v>
      </c>
      <c r="D6593" s="166">
        <f t="shared" si="1433"/>
        <v>2.2558277767625785E-3</v>
      </c>
      <c r="E6593" s="167">
        <f t="shared" si="1443"/>
        <v>24.291375447755232</v>
      </c>
      <c r="F6593" s="168">
        <f t="shared" si="1444"/>
        <v>14.804997698892855</v>
      </c>
      <c r="G6593" s="168">
        <f t="shared" si="1434"/>
        <v>514503.62337768578</v>
      </c>
      <c r="H6593" s="168">
        <f t="shared" si="1435"/>
        <v>271310.33852408634</v>
      </c>
      <c r="I6593" s="169">
        <f t="shared" si="1436"/>
        <v>785813.96190177207</v>
      </c>
      <c r="J6593" s="169">
        <f t="shared" si="1438"/>
        <v>722169.58320767677</v>
      </c>
      <c r="K6593" s="95"/>
      <c r="L6593" s="265">
        <f t="shared" si="1437"/>
        <v>301217.93905199436</v>
      </c>
      <c r="M6593" s="265">
        <f>$G6593*NonHospFrac+theModel!$H6593*NonHospFrac</f>
        <v>484596.02284977771</v>
      </c>
      <c r="N6593" s="266">
        <f t="shared" si="1439"/>
        <v>785813.96190177207</v>
      </c>
      <c r="O6593" s="159"/>
      <c r="P6593" s="265">
        <f t="shared" si="1440"/>
        <v>276821.79758349364</v>
      </c>
      <c r="Q6593" s="265">
        <f t="shared" si="1441"/>
        <v>484594.46820810292</v>
      </c>
      <c r="R6593" s="266">
        <f t="shared" si="1442"/>
        <v>761416.26579159661</v>
      </c>
    </row>
    <row r="6594" spans="1:18" x14ac:dyDescent="0.3">
      <c r="A6594" s="82">
        <v>6563</v>
      </c>
      <c r="B6594" s="94">
        <f t="shared" si="1431"/>
        <v>8.124254954780985E-55</v>
      </c>
      <c r="C6594" s="179">
        <f t="shared" si="1432"/>
        <v>8.1059280347884893E-55</v>
      </c>
      <c r="D6594" s="166">
        <f t="shared" si="1433"/>
        <v>2.2558277767625785E-3</v>
      </c>
      <c r="E6594" s="167">
        <f t="shared" si="1443"/>
        <v>24.291375447755232</v>
      </c>
      <c r="F6594" s="168">
        <f t="shared" si="1444"/>
        <v>14.807253526669617</v>
      </c>
      <c r="G6594" s="168">
        <f t="shared" si="1434"/>
        <v>514582.01795689919</v>
      </c>
      <c r="H6594" s="168">
        <f t="shared" si="1435"/>
        <v>271310.33852408634</v>
      </c>
      <c r="I6594" s="169">
        <f t="shared" si="1436"/>
        <v>785892.35648098553</v>
      </c>
      <c r="J6594" s="169">
        <f t="shared" si="1438"/>
        <v>722229.57624612248</v>
      </c>
      <c r="K6594" s="95"/>
      <c r="L6594" s="265">
        <f t="shared" si="1437"/>
        <v>301247.98923527997</v>
      </c>
      <c r="M6594" s="265">
        <f>$G6594*NonHospFrac+theModel!$H6594*NonHospFrac</f>
        <v>484644.36724570557</v>
      </c>
      <c r="N6594" s="266">
        <f t="shared" si="1439"/>
        <v>785892.35648098553</v>
      </c>
      <c r="O6594" s="159"/>
      <c r="P6594" s="265">
        <f t="shared" si="1440"/>
        <v>276844.79409446724</v>
      </c>
      <c r="Q6594" s="265">
        <f t="shared" si="1441"/>
        <v>484642.81260403077</v>
      </c>
      <c r="R6594" s="266">
        <f t="shared" si="1442"/>
        <v>761487.60669849801</v>
      </c>
    </row>
    <row r="6595" spans="1:18" x14ac:dyDescent="0.3">
      <c r="A6595" s="82">
        <v>6564</v>
      </c>
      <c r="B6595" s="94">
        <f t="shared" si="1431"/>
        <v>7.9724901410447848E-55</v>
      </c>
      <c r="C6595" s="179">
        <f t="shared" si="1432"/>
        <v>7.9545055763346502E-55</v>
      </c>
      <c r="D6595" s="166">
        <f t="shared" si="1433"/>
        <v>2.2558277767625785E-3</v>
      </c>
      <c r="E6595" s="167">
        <f t="shared" si="1443"/>
        <v>24.291375447755232</v>
      </c>
      <c r="F6595" s="168">
        <f t="shared" si="1444"/>
        <v>14.80950935444638</v>
      </c>
      <c r="G6595" s="168">
        <f t="shared" si="1434"/>
        <v>514660.41253611253</v>
      </c>
      <c r="H6595" s="168">
        <f t="shared" si="1435"/>
        <v>271310.33852408634</v>
      </c>
      <c r="I6595" s="169">
        <f t="shared" si="1436"/>
        <v>785970.75106019888</v>
      </c>
      <c r="J6595" s="169">
        <f t="shared" si="1438"/>
        <v>722289.56683913385</v>
      </c>
      <c r="K6595" s="95"/>
      <c r="L6595" s="265">
        <f t="shared" si="1437"/>
        <v>301278.03941856552</v>
      </c>
      <c r="M6595" s="265">
        <f>$G6595*NonHospFrac+theModel!$H6595*NonHospFrac</f>
        <v>484692.71164163336</v>
      </c>
      <c r="N6595" s="266">
        <f t="shared" si="1439"/>
        <v>785970.75106019888</v>
      </c>
      <c r="O6595" s="159"/>
      <c r="P6595" s="265">
        <f t="shared" si="1440"/>
        <v>276867.78966805775</v>
      </c>
      <c r="Q6595" s="265">
        <f t="shared" si="1441"/>
        <v>484691.15699995856</v>
      </c>
      <c r="R6595" s="266">
        <f t="shared" si="1442"/>
        <v>761558.94666801626</v>
      </c>
    </row>
    <row r="6596" spans="1:18" x14ac:dyDescent="0.3">
      <c r="A6596" s="82">
        <v>6565</v>
      </c>
      <c r="B6596" s="94">
        <f t="shared" si="1431"/>
        <v>7.8235603637295723E-55</v>
      </c>
      <c r="C6596" s="179">
        <f t="shared" si="1432"/>
        <v>7.8059117589478924E-55</v>
      </c>
      <c r="D6596" s="166">
        <f t="shared" si="1433"/>
        <v>2.2558277767625785E-3</v>
      </c>
      <c r="E6596" s="167">
        <f t="shared" si="1443"/>
        <v>24.291375447755232</v>
      </c>
      <c r="F6596" s="168">
        <f t="shared" si="1444"/>
        <v>14.811765182223143</v>
      </c>
      <c r="G6596" s="168">
        <f t="shared" si="1434"/>
        <v>514738.80711532594</v>
      </c>
      <c r="H6596" s="168">
        <f t="shared" si="1435"/>
        <v>271310.33852408634</v>
      </c>
      <c r="I6596" s="169">
        <f t="shared" si="1436"/>
        <v>786049.14563941234</v>
      </c>
      <c r="J6596" s="169">
        <f t="shared" si="1438"/>
        <v>722349.55498681054</v>
      </c>
      <c r="K6596" s="95"/>
      <c r="L6596" s="265">
        <f t="shared" si="1437"/>
        <v>301308.08960185107</v>
      </c>
      <c r="M6596" s="265">
        <f>$G6596*NonHospFrac+theModel!$H6596*NonHospFrac</f>
        <v>484741.05603756115</v>
      </c>
      <c r="N6596" s="266">
        <f t="shared" si="1439"/>
        <v>786049.14563941222</v>
      </c>
      <c r="O6596" s="159"/>
      <c r="P6596" s="265">
        <f t="shared" si="1440"/>
        <v>276890.78430430341</v>
      </c>
      <c r="Q6596" s="265">
        <f t="shared" si="1441"/>
        <v>484739.50139588636</v>
      </c>
      <c r="R6596" s="266">
        <f t="shared" si="1442"/>
        <v>761630.28570018976</v>
      </c>
    </row>
    <row r="6597" spans="1:18" x14ac:dyDescent="0.3">
      <c r="A6597" s="82">
        <v>6566</v>
      </c>
      <c r="B6597" s="94">
        <f t="shared" si="1431"/>
        <v>7.6774126630526354E-55</v>
      </c>
      <c r="C6597" s="179">
        <f t="shared" si="1432"/>
        <v>7.6600937423136526E-55</v>
      </c>
      <c r="D6597" s="166">
        <f t="shared" si="1433"/>
        <v>2.2558277767625785E-3</v>
      </c>
      <c r="E6597" s="167">
        <f t="shared" si="1443"/>
        <v>24.291375447755232</v>
      </c>
      <c r="F6597" s="168">
        <f t="shared" si="1444"/>
        <v>14.814021009999905</v>
      </c>
      <c r="G6597" s="168">
        <f t="shared" si="1434"/>
        <v>514817.20169453946</v>
      </c>
      <c r="H6597" s="168">
        <f t="shared" si="1435"/>
        <v>271310.33852408634</v>
      </c>
      <c r="I6597" s="169">
        <f t="shared" si="1436"/>
        <v>786127.5402186258</v>
      </c>
      <c r="J6597" s="169">
        <f t="shared" si="1438"/>
        <v>722409.54068925232</v>
      </c>
      <c r="K6597" s="95"/>
      <c r="L6597" s="265">
        <f t="shared" si="1437"/>
        <v>301338.13978513668</v>
      </c>
      <c r="M6597" s="265">
        <f>$G6597*NonHospFrac+theModel!$H6597*NonHospFrac</f>
        <v>484789.40043348906</v>
      </c>
      <c r="N6597" s="266">
        <f t="shared" si="1439"/>
        <v>786127.54021862568</v>
      </c>
      <c r="O6597" s="159"/>
      <c r="P6597" s="265">
        <f t="shared" si="1440"/>
        <v>276913.77800324251</v>
      </c>
      <c r="Q6597" s="265">
        <f t="shared" si="1441"/>
        <v>484787.84579181427</v>
      </c>
      <c r="R6597" s="266">
        <f t="shared" si="1442"/>
        <v>761701.62379505672</v>
      </c>
    </row>
    <row r="6598" spans="1:18" x14ac:dyDescent="0.3">
      <c r="A6598" s="82">
        <v>6567</v>
      </c>
      <c r="B6598" s="94">
        <f t="shared" si="1431"/>
        <v>7.5339950685447744E-55</v>
      </c>
      <c r="C6598" s="179">
        <f t="shared" si="1432"/>
        <v>7.5169996731991594E-55</v>
      </c>
      <c r="D6598" s="166">
        <f t="shared" si="1433"/>
        <v>2.2558277767625785E-3</v>
      </c>
      <c r="E6598" s="167">
        <f t="shared" si="1443"/>
        <v>24.291375447755232</v>
      </c>
      <c r="F6598" s="168">
        <f t="shared" si="1444"/>
        <v>14.816276837776668</v>
      </c>
      <c r="G6598" s="168">
        <f t="shared" si="1434"/>
        <v>514895.59627375286</v>
      </c>
      <c r="H6598" s="168">
        <f t="shared" si="1435"/>
        <v>271310.33852408634</v>
      </c>
      <c r="I6598" s="169">
        <f t="shared" si="1436"/>
        <v>786205.93479783926</v>
      </c>
      <c r="J6598" s="169">
        <f t="shared" si="1438"/>
        <v>722469.52394655871</v>
      </c>
      <c r="K6598" s="95"/>
      <c r="L6598" s="265">
        <f t="shared" si="1437"/>
        <v>301368.18996842229</v>
      </c>
      <c r="M6598" s="265">
        <f>$G6598*NonHospFrac+theModel!$H6598*NonHospFrac</f>
        <v>484837.74482941692</v>
      </c>
      <c r="N6598" s="266">
        <f t="shared" si="1439"/>
        <v>786205.93479783926</v>
      </c>
      <c r="O6598" s="159"/>
      <c r="P6598" s="265">
        <f t="shared" si="1440"/>
        <v>276936.77076491318</v>
      </c>
      <c r="Q6598" s="265">
        <f t="shared" si="1441"/>
        <v>484836.19018774212</v>
      </c>
      <c r="R6598" s="266">
        <f t="shared" si="1442"/>
        <v>761772.9609526553</v>
      </c>
    </row>
    <row r="6599" spans="1:18" x14ac:dyDescent="0.3">
      <c r="A6599" s="82">
        <v>6568</v>
      </c>
      <c r="B6599" s="94">
        <f t="shared" si="1431"/>
        <v>7.39325658056891E-55</v>
      </c>
      <c r="C6599" s="179">
        <f t="shared" si="1432"/>
        <v>7.3765786670137303E-55</v>
      </c>
      <c r="D6599" s="166">
        <f t="shared" si="1433"/>
        <v>2.2558277767625785E-3</v>
      </c>
      <c r="E6599" s="167">
        <f t="shared" si="1443"/>
        <v>24.291375447755232</v>
      </c>
      <c r="F6599" s="168">
        <f t="shared" si="1444"/>
        <v>14.81853266555343</v>
      </c>
      <c r="G6599" s="168">
        <f t="shared" si="1434"/>
        <v>514973.99085296621</v>
      </c>
      <c r="H6599" s="168">
        <f t="shared" si="1435"/>
        <v>271310.33852408634</v>
      </c>
      <c r="I6599" s="169">
        <f t="shared" si="1436"/>
        <v>786284.32937705261</v>
      </c>
      <c r="J6599" s="169">
        <f t="shared" si="1438"/>
        <v>722529.50475882937</v>
      </c>
      <c r="K6599" s="95"/>
      <c r="L6599" s="265">
        <f t="shared" si="1437"/>
        <v>301398.24015170778</v>
      </c>
      <c r="M6599" s="265">
        <f>$G6599*NonHospFrac+theModel!$H6599*NonHospFrac</f>
        <v>484886.08922534471</v>
      </c>
      <c r="N6599" s="266">
        <f t="shared" si="1439"/>
        <v>786284.32937705249</v>
      </c>
      <c r="O6599" s="159"/>
      <c r="P6599" s="265">
        <f t="shared" si="1440"/>
        <v>276959.76258935349</v>
      </c>
      <c r="Q6599" s="265">
        <f t="shared" si="1441"/>
        <v>484884.53458366991</v>
      </c>
      <c r="R6599" s="266">
        <f t="shared" si="1442"/>
        <v>761844.29717302346</v>
      </c>
    </row>
    <row r="6600" spans="1:18" x14ac:dyDescent="0.3">
      <c r="A6600" s="82">
        <v>6569</v>
      </c>
      <c r="B6600" s="94">
        <f t="shared" si="1431"/>
        <v>7.2551471521846064E-55</v>
      </c>
      <c r="C6600" s="179">
        <f t="shared" si="1432"/>
        <v>7.2387807897142084E-55</v>
      </c>
      <c r="D6600" s="166">
        <f t="shared" si="1433"/>
        <v>2.2558277767625785E-3</v>
      </c>
      <c r="E6600" s="167">
        <f t="shared" si="1443"/>
        <v>24.291375447755232</v>
      </c>
      <c r="F6600" s="168">
        <f t="shared" si="1444"/>
        <v>14.820788493330193</v>
      </c>
      <c r="G6600" s="168">
        <f t="shared" si="1434"/>
        <v>515052.38543217961</v>
      </c>
      <c r="H6600" s="168">
        <f t="shared" si="1435"/>
        <v>271310.33852408634</v>
      </c>
      <c r="I6600" s="169">
        <f t="shared" si="1436"/>
        <v>786362.72395626595</v>
      </c>
      <c r="J6600" s="169">
        <f t="shared" si="1438"/>
        <v>722589.48312616406</v>
      </c>
      <c r="K6600" s="95"/>
      <c r="L6600" s="265">
        <f t="shared" si="1437"/>
        <v>301428.29033499339</v>
      </c>
      <c r="M6600" s="265">
        <f>$G6600*NonHospFrac+theModel!$H6600*NonHospFrac</f>
        <v>484934.4336212725</v>
      </c>
      <c r="N6600" s="266">
        <f t="shared" si="1439"/>
        <v>786362.72395626595</v>
      </c>
      <c r="O6600" s="159"/>
      <c r="P6600" s="265">
        <f t="shared" si="1440"/>
        <v>276982.75347660185</v>
      </c>
      <c r="Q6600" s="265">
        <f t="shared" si="1441"/>
        <v>484932.87897959771</v>
      </c>
      <c r="R6600" s="266">
        <f t="shared" si="1442"/>
        <v>761915.6324561995</v>
      </c>
    </row>
    <row r="6601" spans="1:18" x14ac:dyDescent="0.3">
      <c r="A6601" s="82">
        <v>6570</v>
      </c>
      <c r="B6601" s="94">
        <f t="shared" si="1431"/>
        <v>7.1196176713512615E-55</v>
      </c>
      <c r="C6601" s="179">
        <f t="shared" si="1432"/>
        <v>7.1035570400482978E-55</v>
      </c>
      <c r="D6601" s="166">
        <f t="shared" si="1433"/>
        <v>2.2558277767625785E-3</v>
      </c>
      <c r="E6601" s="167">
        <f t="shared" si="1443"/>
        <v>24.291375447755232</v>
      </c>
      <c r="F6601" s="168">
        <f t="shared" si="1444"/>
        <v>14.823044321106956</v>
      </c>
      <c r="G6601" s="168">
        <f t="shared" si="1434"/>
        <v>515130.78001139313</v>
      </c>
      <c r="H6601" s="168">
        <f t="shared" si="1435"/>
        <v>271310.33852408634</v>
      </c>
      <c r="I6601" s="169">
        <f t="shared" si="1436"/>
        <v>786441.11853547953</v>
      </c>
      <c r="J6601" s="169">
        <f t="shared" si="1438"/>
        <v>722649.45904866257</v>
      </c>
      <c r="K6601" s="95"/>
      <c r="L6601" s="265">
        <f t="shared" si="1437"/>
        <v>301458.340518279</v>
      </c>
      <c r="M6601" s="265">
        <f>$G6601*NonHospFrac+theModel!$H6601*NonHospFrac</f>
        <v>484982.77801720041</v>
      </c>
      <c r="N6601" s="266">
        <f t="shared" si="1439"/>
        <v>786441.11853547941</v>
      </c>
      <c r="O6601" s="159"/>
      <c r="P6601" s="265">
        <f t="shared" si="1440"/>
        <v>277005.7434266964</v>
      </c>
      <c r="Q6601" s="265">
        <f t="shared" si="1441"/>
        <v>484981.22337552562</v>
      </c>
      <c r="R6601" s="266">
        <f t="shared" si="1442"/>
        <v>761986.96680222196</v>
      </c>
    </row>
    <row r="6602" spans="1:18" x14ac:dyDescent="0.3">
      <c r="A6602" s="82">
        <v>6571</v>
      </c>
      <c r="B6602" s="94">
        <f t="shared" si="1431"/>
        <v>6.9866199434637454E-55</v>
      </c>
      <c r="C6602" s="179">
        <f t="shared" si="1432"/>
        <v>6.9708593321295962E-55</v>
      </c>
      <c r="D6602" s="166">
        <f t="shared" si="1433"/>
        <v>2.2558277767625785E-3</v>
      </c>
      <c r="E6602" s="167">
        <f t="shared" si="1443"/>
        <v>24.291375447755232</v>
      </c>
      <c r="F6602" s="168">
        <f t="shared" si="1444"/>
        <v>14.825300148883718</v>
      </c>
      <c r="G6602" s="168">
        <f t="shared" si="1434"/>
        <v>515209.17459060653</v>
      </c>
      <c r="H6602" s="168">
        <f t="shared" si="1435"/>
        <v>271310.33852408634</v>
      </c>
      <c r="I6602" s="169">
        <f t="shared" si="1436"/>
        <v>786519.51311469288</v>
      </c>
      <c r="J6602" s="169">
        <f t="shared" si="1438"/>
        <v>722709.43252642429</v>
      </c>
      <c r="K6602" s="95"/>
      <c r="L6602" s="265">
        <f t="shared" si="1437"/>
        <v>301488.39070156461</v>
      </c>
      <c r="M6602" s="265">
        <f>$G6602*NonHospFrac+theModel!$H6602*NonHospFrac</f>
        <v>485031.12241312827</v>
      </c>
      <c r="N6602" s="266">
        <f t="shared" si="1439"/>
        <v>786519.51311469288</v>
      </c>
      <c r="O6602" s="159"/>
      <c r="P6602" s="265">
        <f t="shared" si="1440"/>
        <v>277028.73243967531</v>
      </c>
      <c r="Q6602" s="265">
        <f t="shared" si="1441"/>
        <v>485029.56777145347</v>
      </c>
      <c r="R6602" s="266">
        <f t="shared" si="1442"/>
        <v>762058.30021112878</v>
      </c>
    </row>
    <row r="6603" spans="1:18" x14ac:dyDescent="0.3">
      <c r="A6603" s="82">
        <v>6572</v>
      </c>
      <c r="B6603" s="94">
        <f t="shared" si="1431"/>
        <v>6.8561066742142816E-55</v>
      </c>
      <c r="C6603" s="179">
        <f t="shared" si="1432"/>
        <v>6.8406404783381411E-55</v>
      </c>
      <c r="D6603" s="166">
        <f t="shared" si="1433"/>
        <v>2.2558277767625785E-3</v>
      </c>
      <c r="E6603" s="167">
        <f t="shared" si="1443"/>
        <v>24.291375447755232</v>
      </c>
      <c r="F6603" s="168">
        <f t="shared" si="1444"/>
        <v>14.827555976660481</v>
      </c>
      <c r="G6603" s="168">
        <f t="shared" si="1434"/>
        <v>515287.56916981988</v>
      </c>
      <c r="H6603" s="168">
        <f t="shared" si="1435"/>
        <v>271310.33852408634</v>
      </c>
      <c r="I6603" s="169">
        <f t="shared" si="1436"/>
        <v>786597.90769390622</v>
      </c>
      <c r="J6603" s="169">
        <f t="shared" si="1438"/>
        <v>722769.40355954901</v>
      </c>
      <c r="K6603" s="95"/>
      <c r="L6603" s="265">
        <f t="shared" si="1437"/>
        <v>301518.4408848501</v>
      </c>
      <c r="M6603" s="265">
        <f>$G6603*NonHospFrac+theModel!$H6603*NonHospFrac</f>
        <v>485079.46680905606</v>
      </c>
      <c r="N6603" s="266">
        <f t="shared" si="1439"/>
        <v>786597.90769390622</v>
      </c>
      <c r="O6603" s="159"/>
      <c r="P6603" s="265">
        <f t="shared" si="1440"/>
        <v>277051.72051557672</v>
      </c>
      <c r="Q6603" s="265">
        <f t="shared" si="1441"/>
        <v>485077.91216738126</v>
      </c>
      <c r="R6603" s="266">
        <f t="shared" si="1442"/>
        <v>762129.63268295792</v>
      </c>
    </row>
    <row r="6604" spans="1:18" x14ac:dyDescent="0.3">
      <c r="A6604" s="82">
        <v>6573</v>
      </c>
      <c r="B6604" s="94">
        <f t="shared" si="1431"/>
        <v>6.7280314527744935E-55</v>
      </c>
      <c r="C6604" s="179">
        <f t="shared" si="1432"/>
        <v>6.712854172540393E-55</v>
      </c>
      <c r="D6604" s="166">
        <f t="shared" si="1433"/>
        <v>2.2558277767625785E-3</v>
      </c>
      <c r="E6604" s="167">
        <f t="shared" si="1443"/>
        <v>24.291375447755232</v>
      </c>
      <c r="F6604" s="168">
        <f t="shared" si="1444"/>
        <v>14.829811804437243</v>
      </c>
      <c r="G6604" s="168">
        <f t="shared" si="1434"/>
        <v>515365.96374903328</v>
      </c>
      <c r="H6604" s="168">
        <f t="shared" si="1435"/>
        <v>271310.33852408634</v>
      </c>
      <c r="I6604" s="169">
        <f t="shared" si="1436"/>
        <v>786676.30227311957</v>
      </c>
      <c r="J6604" s="169">
        <f t="shared" si="1438"/>
        <v>722829.37214813626</v>
      </c>
      <c r="K6604" s="95"/>
      <c r="L6604" s="265">
        <f t="shared" si="1437"/>
        <v>301548.49106813571</v>
      </c>
      <c r="M6604" s="265">
        <f>$G6604*NonHospFrac+theModel!$H6604*NonHospFrac</f>
        <v>485127.81120498391</v>
      </c>
      <c r="N6604" s="266">
        <f t="shared" si="1439"/>
        <v>786676.30227311957</v>
      </c>
      <c r="O6604" s="159"/>
      <c r="P6604" s="265">
        <f t="shared" si="1440"/>
        <v>277074.70765443903</v>
      </c>
      <c r="Q6604" s="265">
        <f t="shared" si="1441"/>
        <v>485126.25656330911</v>
      </c>
      <c r="R6604" s="266">
        <f t="shared" si="1442"/>
        <v>762200.96421774814</v>
      </c>
    </row>
    <row r="6605" spans="1:18" x14ac:dyDescent="0.3">
      <c r="A6605" s="82">
        <v>6574</v>
      </c>
      <c r="B6605" s="94">
        <f t="shared" si="1431"/>
        <v>6.6023487352915856E-55</v>
      </c>
      <c r="C6605" s="179">
        <f t="shared" si="1432"/>
        <v>6.5874549736226421E-55</v>
      </c>
      <c r="D6605" s="166">
        <f t="shared" si="1433"/>
        <v>2.2558277767625785E-3</v>
      </c>
      <c r="E6605" s="167">
        <f t="shared" si="1443"/>
        <v>24.291375447755232</v>
      </c>
      <c r="F6605" s="168">
        <f t="shared" si="1444"/>
        <v>14.832067632214006</v>
      </c>
      <c r="G6605" s="168">
        <f t="shared" si="1434"/>
        <v>515444.3583282468</v>
      </c>
      <c r="H6605" s="168">
        <f t="shared" si="1435"/>
        <v>271310.33852408634</v>
      </c>
      <c r="I6605" s="169">
        <f t="shared" si="1436"/>
        <v>786754.69685233315</v>
      </c>
      <c r="J6605" s="169">
        <f t="shared" si="1438"/>
        <v>722889.33829228603</v>
      </c>
      <c r="K6605" s="95"/>
      <c r="L6605" s="265">
        <f t="shared" si="1437"/>
        <v>301578.54125142132</v>
      </c>
      <c r="M6605" s="265">
        <f>$G6605*NonHospFrac+theModel!$H6605*NonHospFrac</f>
        <v>485176.15560091182</v>
      </c>
      <c r="N6605" s="266">
        <f t="shared" si="1439"/>
        <v>786754.69685233315</v>
      </c>
      <c r="O6605" s="159"/>
      <c r="P6605" s="265">
        <f t="shared" si="1440"/>
        <v>277097.69385630026</v>
      </c>
      <c r="Q6605" s="265">
        <f t="shared" si="1441"/>
        <v>485174.60095923702</v>
      </c>
      <c r="R6605" s="266">
        <f t="shared" si="1442"/>
        <v>762272.29481553729</v>
      </c>
    </row>
    <row r="6606" spans="1:18" x14ac:dyDescent="0.3">
      <c r="A6606" s="82">
        <v>6575</v>
      </c>
      <c r="B6606" s="94">
        <f t="shared" si="1431"/>
        <v>6.4790138286928513E-55</v>
      </c>
      <c r="C6606" s="179">
        <f t="shared" si="1432"/>
        <v>6.4643982893320571E-55</v>
      </c>
      <c r="D6606" s="166">
        <f t="shared" si="1433"/>
        <v>2.2558277767625785E-3</v>
      </c>
      <c r="E6606" s="167">
        <f t="shared" si="1443"/>
        <v>24.291375447755232</v>
      </c>
      <c r="F6606" s="168">
        <f t="shared" si="1444"/>
        <v>14.834323459990769</v>
      </c>
      <c r="G6606" s="168">
        <f t="shared" si="1434"/>
        <v>515522.75290746021</v>
      </c>
      <c r="H6606" s="168">
        <f t="shared" si="1435"/>
        <v>271310.33852408634</v>
      </c>
      <c r="I6606" s="169">
        <f t="shared" si="1436"/>
        <v>786833.09143154649</v>
      </c>
      <c r="J6606" s="169">
        <f t="shared" si="1438"/>
        <v>722949.30199209752</v>
      </c>
      <c r="K6606" s="95"/>
      <c r="L6606" s="265">
        <f t="shared" si="1437"/>
        <v>301608.59143470693</v>
      </c>
      <c r="M6606" s="265">
        <f>$G6606*NonHospFrac+theModel!$H6606*NonHospFrac</f>
        <v>485224.49999683962</v>
      </c>
      <c r="N6606" s="266">
        <f t="shared" si="1439"/>
        <v>786833.09143154649</v>
      </c>
      <c r="O6606" s="159"/>
      <c r="P6606" s="265">
        <f t="shared" si="1440"/>
        <v>277120.67912119866</v>
      </c>
      <c r="Q6606" s="265">
        <f t="shared" si="1441"/>
        <v>485222.94535516482</v>
      </c>
      <c r="R6606" s="266">
        <f t="shared" si="1442"/>
        <v>762343.62447636342</v>
      </c>
    </row>
    <row r="6607" spans="1:18" x14ac:dyDescent="0.3">
      <c r="A6607" s="82">
        <v>6576</v>
      </c>
      <c r="B6607" s="94">
        <f t="shared" si="1431"/>
        <v>6.3579828747927089E-55</v>
      </c>
      <c r="C6607" s="179">
        <f t="shared" si="1432"/>
        <v>6.3436403604195703E-55</v>
      </c>
      <c r="D6607" s="166">
        <f t="shared" si="1433"/>
        <v>2.2558277767625785E-3</v>
      </c>
      <c r="E6607" s="167">
        <f t="shared" si="1443"/>
        <v>24.291375447755232</v>
      </c>
      <c r="F6607" s="168">
        <f t="shared" si="1444"/>
        <v>14.836579287767531</v>
      </c>
      <c r="G6607" s="168">
        <f t="shared" si="1434"/>
        <v>515601.14748667367</v>
      </c>
      <c r="H6607" s="168">
        <f t="shared" si="1435"/>
        <v>271310.33852408634</v>
      </c>
      <c r="I6607" s="169">
        <f t="shared" si="1436"/>
        <v>786911.48601076007</v>
      </c>
      <c r="J6607" s="169">
        <f t="shared" si="1438"/>
        <v>723009.26324767072</v>
      </c>
      <c r="K6607" s="95"/>
      <c r="L6607" s="265">
        <f t="shared" si="1437"/>
        <v>301638.64161799249</v>
      </c>
      <c r="M6607" s="265">
        <f>$G6607*NonHospFrac+theModel!$H6607*NonHospFrac</f>
        <v>485272.84439276747</v>
      </c>
      <c r="N6607" s="266">
        <f t="shared" si="1439"/>
        <v>786911.48601075995</v>
      </c>
      <c r="O6607" s="159"/>
      <c r="P6607" s="265">
        <f t="shared" si="1440"/>
        <v>277143.6634491724</v>
      </c>
      <c r="Q6607" s="265">
        <f t="shared" si="1441"/>
        <v>485271.28975109267</v>
      </c>
      <c r="R6607" s="266">
        <f t="shared" si="1442"/>
        <v>762414.95320026507</v>
      </c>
    </row>
    <row r="6608" spans="1:18" x14ac:dyDescent="0.3">
      <c r="A6608" s="82">
        <v>6577</v>
      </c>
      <c r="B6608" s="94">
        <f t="shared" si="1431"/>
        <v>6.2392128346967128E-55</v>
      </c>
      <c r="C6608" s="179">
        <f t="shared" si="1432"/>
        <v>6.2251382450790703E-55</v>
      </c>
      <c r="D6608" s="166">
        <f t="shared" si="1433"/>
        <v>2.2558277767625785E-3</v>
      </c>
      <c r="E6608" s="167">
        <f t="shared" si="1443"/>
        <v>24.291375447755232</v>
      </c>
      <c r="F6608" s="168">
        <f t="shared" si="1444"/>
        <v>14.838835115544294</v>
      </c>
      <c r="G6608" s="168">
        <f t="shared" si="1434"/>
        <v>515679.54206588701</v>
      </c>
      <c r="H6608" s="168">
        <f t="shared" si="1435"/>
        <v>271310.33852408634</v>
      </c>
      <c r="I6608" s="169">
        <f t="shared" si="1436"/>
        <v>786989.88058997341</v>
      </c>
      <c r="J6608" s="169">
        <f t="shared" si="1438"/>
        <v>723069.22205910494</v>
      </c>
      <c r="K6608" s="95"/>
      <c r="L6608" s="265">
        <f t="shared" si="1437"/>
        <v>301668.69180127804</v>
      </c>
      <c r="M6608" s="265">
        <f>$G6608*NonHospFrac+theModel!$H6608*NonHospFrac</f>
        <v>485321.18878869532</v>
      </c>
      <c r="N6608" s="266">
        <f t="shared" si="1439"/>
        <v>786989.88058997341</v>
      </c>
      <c r="O6608" s="159"/>
      <c r="P6608" s="265">
        <f t="shared" si="1440"/>
        <v>277166.64684025967</v>
      </c>
      <c r="Q6608" s="265">
        <f t="shared" si="1441"/>
        <v>485319.63414702052</v>
      </c>
      <c r="R6608" s="266">
        <f t="shared" si="1442"/>
        <v>762486.28098728019</v>
      </c>
    </row>
    <row r="6609" spans="1:18" x14ac:dyDescent="0.3">
      <c r="A6609" s="82">
        <v>6578</v>
      </c>
      <c r="B6609" s="94">
        <f t="shared" si="1431"/>
        <v>6.122661473496382E-55</v>
      </c>
      <c r="C6609" s="179">
        <f t="shared" si="1432"/>
        <v>6.1088498036767548E-55</v>
      </c>
      <c r="D6609" s="166">
        <f t="shared" si="1433"/>
        <v>2.2558277767625785E-3</v>
      </c>
      <c r="E6609" s="167">
        <f t="shared" si="1443"/>
        <v>24.291375447755232</v>
      </c>
      <c r="F6609" s="168">
        <f t="shared" si="1444"/>
        <v>14.841090943321056</v>
      </c>
      <c r="G6609" s="168">
        <f t="shared" si="1434"/>
        <v>515757.93664510048</v>
      </c>
      <c r="H6609" s="168">
        <f t="shared" si="1435"/>
        <v>271310.33852408634</v>
      </c>
      <c r="I6609" s="169">
        <f t="shared" si="1436"/>
        <v>787068.27516918676</v>
      </c>
      <c r="J6609" s="169">
        <f t="shared" si="1438"/>
        <v>723129.17842649994</v>
      </c>
      <c r="K6609" s="95"/>
      <c r="L6609" s="265">
        <f t="shared" si="1437"/>
        <v>301698.74198456365</v>
      </c>
      <c r="M6609" s="265">
        <f>$G6609*NonHospFrac+theModel!$H6609*NonHospFrac</f>
        <v>485369.53318462317</v>
      </c>
      <c r="N6609" s="266">
        <f t="shared" si="1439"/>
        <v>787068.27516918676</v>
      </c>
      <c r="O6609" s="159"/>
      <c r="P6609" s="265">
        <f t="shared" si="1440"/>
        <v>277189.62929449871</v>
      </c>
      <c r="Q6609" s="265">
        <f t="shared" si="1441"/>
        <v>485367.97854294837</v>
      </c>
      <c r="R6609" s="266">
        <f t="shared" si="1442"/>
        <v>762557.60783744708</v>
      </c>
    </row>
    <row r="6610" spans="1:18" x14ac:dyDescent="0.3">
      <c r="A6610" s="82">
        <v>6579</v>
      </c>
      <c r="B6610" s="94">
        <f t="shared" si="1431"/>
        <v>6.0082873452513327E-55</v>
      </c>
      <c r="C6610" s="179">
        <f t="shared" si="1432"/>
        <v>5.9947336837671433E-55</v>
      </c>
      <c r="D6610" s="166">
        <f t="shared" si="1433"/>
        <v>2.2558277767625785E-3</v>
      </c>
      <c r="E6610" s="167">
        <f t="shared" si="1443"/>
        <v>24.291375447755232</v>
      </c>
      <c r="F6610" s="168">
        <f t="shared" si="1444"/>
        <v>14.843346771097819</v>
      </c>
      <c r="G6610" s="168">
        <f t="shared" si="1434"/>
        <v>515836.33122431394</v>
      </c>
      <c r="H6610" s="168">
        <f t="shared" si="1435"/>
        <v>271310.33852408634</v>
      </c>
      <c r="I6610" s="169">
        <f t="shared" si="1436"/>
        <v>787146.66974840034</v>
      </c>
      <c r="J6610" s="169">
        <f t="shared" si="1438"/>
        <v>723189.13234995562</v>
      </c>
      <c r="K6610" s="95"/>
      <c r="L6610" s="265">
        <f t="shared" si="1437"/>
        <v>301728.79216784926</v>
      </c>
      <c r="M6610" s="265">
        <f>$G6610*NonHospFrac+theModel!$H6610*NonHospFrac</f>
        <v>485417.87758055102</v>
      </c>
      <c r="N6610" s="266">
        <f t="shared" si="1439"/>
        <v>787146.66974840034</v>
      </c>
      <c r="O6610" s="159"/>
      <c r="P6610" s="265">
        <f t="shared" si="1440"/>
        <v>277212.61081192765</v>
      </c>
      <c r="Q6610" s="265">
        <f t="shared" si="1441"/>
        <v>485416.32293887623</v>
      </c>
      <c r="R6610" s="266">
        <f t="shared" si="1442"/>
        <v>762628.93375080382</v>
      </c>
    </row>
    <row r="6611" spans="1:18" x14ac:dyDescent="0.3">
      <c r="A6611" s="82">
        <v>6580</v>
      </c>
      <c r="B6611" s="94">
        <f t="shared" si="1431"/>
        <v>5.8960497782496919E-55</v>
      </c>
      <c r="C6611" s="179">
        <f t="shared" si="1432"/>
        <v>5.8827493053867415E-55</v>
      </c>
      <c r="D6611" s="166">
        <f t="shared" si="1433"/>
        <v>2.2558277767625785E-3</v>
      </c>
      <c r="E6611" s="167">
        <f t="shared" si="1443"/>
        <v>24.291375447755232</v>
      </c>
      <c r="F6611" s="168">
        <f t="shared" si="1444"/>
        <v>14.845602598874581</v>
      </c>
      <c r="G6611" s="168">
        <f t="shared" si="1434"/>
        <v>515914.72580352734</v>
      </c>
      <c r="H6611" s="168">
        <f t="shared" si="1435"/>
        <v>271310.33852408634</v>
      </c>
      <c r="I6611" s="169">
        <f t="shared" si="1436"/>
        <v>787225.06432761368</v>
      </c>
      <c r="J6611" s="169">
        <f t="shared" si="1438"/>
        <v>723249.08382957114</v>
      </c>
      <c r="K6611" s="95"/>
      <c r="L6611" s="265">
        <f t="shared" si="1437"/>
        <v>301758.84235113481</v>
      </c>
      <c r="M6611" s="265">
        <f>$G6611*NonHospFrac+theModel!$H6611*NonHospFrac</f>
        <v>485466.22197647888</v>
      </c>
      <c r="N6611" s="266">
        <f t="shared" si="1439"/>
        <v>787225.06432761368</v>
      </c>
      <c r="O6611" s="159"/>
      <c r="P6611" s="265">
        <f t="shared" si="1440"/>
        <v>277235.59139258467</v>
      </c>
      <c r="Q6611" s="265">
        <f t="shared" si="1441"/>
        <v>485464.66733480408</v>
      </c>
      <c r="R6611" s="266">
        <f t="shared" si="1442"/>
        <v>762700.25872738869</v>
      </c>
    </row>
    <row r="6612" spans="1:18" x14ac:dyDescent="0.3">
      <c r="A6612" s="82">
        <v>6581</v>
      </c>
      <c r="B6612" s="94">
        <f t="shared" si="1431"/>
        <v>5.7859088605465232E-55</v>
      </c>
      <c r="C6612" s="179">
        <f t="shared" si="1432"/>
        <v>5.7728568466250858E-55</v>
      </c>
      <c r="D6612" s="166">
        <f t="shared" si="1433"/>
        <v>2.2558277767625785E-3</v>
      </c>
      <c r="E6612" s="167">
        <f t="shared" si="1443"/>
        <v>24.291375447755232</v>
      </c>
      <c r="F6612" s="168">
        <f t="shared" si="1444"/>
        <v>14.847858426651344</v>
      </c>
      <c r="G6612" s="168">
        <f t="shared" si="1434"/>
        <v>515993.12038274069</v>
      </c>
      <c r="H6612" s="168">
        <f t="shared" si="1435"/>
        <v>271310.33852408634</v>
      </c>
      <c r="I6612" s="169">
        <f t="shared" si="1436"/>
        <v>787303.45890682703</v>
      </c>
      <c r="J6612" s="169">
        <f t="shared" si="1438"/>
        <v>723309.03286544629</v>
      </c>
      <c r="K6612" s="95"/>
      <c r="L6612" s="265">
        <f t="shared" si="1437"/>
        <v>301788.89253442036</v>
      </c>
      <c r="M6612" s="265">
        <f>$G6612*NonHospFrac+theModel!$H6612*NonHospFrac</f>
        <v>485514.56637240667</v>
      </c>
      <c r="N6612" s="266">
        <f t="shared" si="1439"/>
        <v>787303.45890682703</v>
      </c>
      <c r="O6612" s="159"/>
      <c r="P6612" s="265">
        <f t="shared" si="1440"/>
        <v>277258.57103650802</v>
      </c>
      <c r="Q6612" s="265">
        <f t="shared" si="1441"/>
        <v>485513.01173073187</v>
      </c>
      <c r="R6612" s="266">
        <f t="shared" si="1442"/>
        <v>762771.58276723989</v>
      </c>
    </row>
    <row r="6613" spans="1:18" x14ac:dyDescent="0.3">
      <c r="A6613" s="82">
        <v>6582</v>
      </c>
      <c r="B6613" s="94">
        <f t="shared" si="1431"/>
        <v>5.6778254257696849E-55</v>
      </c>
      <c r="C6613" s="179">
        <f t="shared" si="1432"/>
        <v>5.6650172294626245E-55</v>
      </c>
      <c r="D6613" s="166">
        <f t="shared" si="1433"/>
        <v>2.2558277767625785E-3</v>
      </c>
      <c r="E6613" s="167">
        <f t="shared" si="1443"/>
        <v>24.291375447755232</v>
      </c>
      <c r="F6613" s="168">
        <f t="shared" si="1444"/>
        <v>14.850114254428107</v>
      </c>
      <c r="G6613" s="168">
        <f t="shared" si="1434"/>
        <v>516071.51496195409</v>
      </c>
      <c r="H6613" s="168">
        <f t="shared" si="1435"/>
        <v>271310.33852408634</v>
      </c>
      <c r="I6613" s="169">
        <f t="shared" si="1436"/>
        <v>787381.85348604037</v>
      </c>
      <c r="J6613" s="169">
        <f t="shared" si="1438"/>
        <v>723368.97945768072</v>
      </c>
      <c r="K6613" s="95"/>
      <c r="L6613" s="265">
        <f t="shared" si="1437"/>
        <v>301818.94271770591</v>
      </c>
      <c r="M6613" s="265">
        <f>$G6613*NonHospFrac+theModel!$H6613*NonHospFrac</f>
        <v>485562.91076833446</v>
      </c>
      <c r="N6613" s="266">
        <f t="shared" si="1439"/>
        <v>787381.85348604037</v>
      </c>
      <c r="O6613" s="159"/>
      <c r="P6613" s="265">
        <f t="shared" si="1440"/>
        <v>277281.54974373581</v>
      </c>
      <c r="Q6613" s="265">
        <f t="shared" si="1441"/>
        <v>485561.35612665967</v>
      </c>
      <c r="R6613" s="266">
        <f t="shared" si="1442"/>
        <v>762842.90587039548</v>
      </c>
    </row>
    <row r="6614" spans="1:18" x14ac:dyDescent="0.3">
      <c r="A6614" s="82">
        <v>6583</v>
      </c>
      <c r="B6614" s="94">
        <f t="shared" si="1431"/>
        <v>5.5717610391935074E-55</v>
      </c>
      <c r="C6614" s="179">
        <f t="shared" si="1432"/>
        <v>5.559192105875811E-55</v>
      </c>
      <c r="D6614" s="166">
        <f t="shared" si="1433"/>
        <v>2.2558277767625785E-3</v>
      </c>
      <c r="E6614" s="167">
        <f t="shared" si="1443"/>
        <v>24.291375447755232</v>
      </c>
      <c r="F6614" s="168">
        <f t="shared" si="1444"/>
        <v>14.852370082204869</v>
      </c>
      <c r="G6614" s="168">
        <f t="shared" si="1434"/>
        <v>516149.90954116761</v>
      </c>
      <c r="H6614" s="168">
        <f t="shared" si="1435"/>
        <v>271310.33852408634</v>
      </c>
      <c r="I6614" s="169">
        <f t="shared" si="1436"/>
        <v>787460.24806525395</v>
      </c>
      <c r="J6614" s="169">
        <f t="shared" si="1438"/>
        <v>723428.92360637418</v>
      </c>
      <c r="K6614" s="95"/>
      <c r="L6614" s="265">
        <f t="shared" si="1437"/>
        <v>301848.99290099152</v>
      </c>
      <c r="M6614" s="265">
        <f>$G6614*NonHospFrac+theModel!$H6614*NonHospFrac</f>
        <v>485611.25516426237</v>
      </c>
      <c r="N6614" s="266">
        <f t="shared" si="1439"/>
        <v>787460.24806525395</v>
      </c>
      <c r="O6614" s="159"/>
      <c r="P6614" s="265">
        <f t="shared" si="1440"/>
        <v>277304.5275143063</v>
      </c>
      <c r="Q6614" s="265">
        <f t="shared" si="1441"/>
        <v>485609.70052258758</v>
      </c>
      <c r="R6614" s="266">
        <f t="shared" si="1442"/>
        <v>762914.22803689388</v>
      </c>
    </row>
    <row r="6615" spans="1:18" x14ac:dyDescent="0.3">
      <c r="A6615" s="82">
        <v>6584</v>
      </c>
      <c r="B6615" s="94">
        <f t="shared" si="1431"/>
        <v>5.4676779840700099E-55</v>
      </c>
      <c r="C6615" s="179">
        <f t="shared" si="1432"/>
        <v>5.4553438441991516E-55</v>
      </c>
      <c r="D6615" s="166">
        <f t="shared" si="1433"/>
        <v>2.2558277767625785E-3</v>
      </c>
      <c r="E6615" s="167">
        <f t="shared" si="1443"/>
        <v>24.291375447755232</v>
      </c>
      <c r="F6615" s="168">
        <f t="shared" si="1444"/>
        <v>14.854625909981632</v>
      </c>
      <c r="G6615" s="168">
        <f t="shared" si="1434"/>
        <v>516228.30412038101</v>
      </c>
      <c r="H6615" s="168">
        <f t="shared" si="1435"/>
        <v>271310.33852408634</v>
      </c>
      <c r="I6615" s="169">
        <f t="shared" si="1436"/>
        <v>787538.6426444673</v>
      </c>
      <c r="J6615" s="169">
        <f t="shared" si="1438"/>
        <v>723488.865311626</v>
      </c>
      <c r="K6615" s="95"/>
      <c r="L6615" s="265">
        <f t="shared" si="1437"/>
        <v>301879.04308427707</v>
      </c>
      <c r="M6615" s="265">
        <f>$G6615*NonHospFrac+theModel!$H6615*NonHospFrac</f>
        <v>485659.59956019023</v>
      </c>
      <c r="N6615" s="266">
        <f t="shared" si="1439"/>
        <v>787538.6426444673</v>
      </c>
      <c r="O6615" s="159"/>
      <c r="P6615" s="265">
        <f t="shared" si="1440"/>
        <v>277327.50434825761</v>
      </c>
      <c r="Q6615" s="265">
        <f t="shared" si="1441"/>
        <v>485658.04491851543</v>
      </c>
      <c r="R6615" s="266">
        <f t="shared" si="1442"/>
        <v>762985.54926677304</v>
      </c>
    </row>
    <row r="6616" spans="1:18" x14ac:dyDescent="0.3">
      <c r="A6616" s="82">
        <v>6585</v>
      </c>
      <c r="B6616" s="94">
        <f t="shared" si="1431"/>
        <v>5.3655392482180109E-55</v>
      </c>
      <c r="C6616" s="179">
        <f t="shared" si="1432"/>
        <v>5.3534355157445709E-55</v>
      </c>
      <c r="D6616" s="166">
        <f t="shared" si="1433"/>
        <v>2.2558277767625785E-3</v>
      </c>
      <c r="E6616" s="167">
        <f t="shared" si="1443"/>
        <v>24.291375447755232</v>
      </c>
      <c r="F6616" s="168">
        <f t="shared" si="1444"/>
        <v>14.856881737758394</v>
      </c>
      <c r="G6616" s="168">
        <f t="shared" si="1434"/>
        <v>516306.69869959436</v>
      </c>
      <c r="H6616" s="168">
        <f t="shared" si="1435"/>
        <v>271310.33852408634</v>
      </c>
      <c r="I6616" s="169">
        <f t="shared" si="1436"/>
        <v>787617.03722368064</v>
      </c>
      <c r="J6616" s="169">
        <f t="shared" si="1438"/>
        <v>723548.80457353592</v>
      </c>
      <c r="K6616" s="95"/>
      <c r="L6616" s="265">
        <f t="shared" si="1437"/>
        <v>301909.09326756268</v>
      </c>
      <c r="M6616" s="265">
        <f>$G6616*NonHospFrac+theModel!$H6616*NonHospFrac</f>
        <v>485707.94395611802</v>
      </c>
      <c r="N6616" s="266">
        <f t="shared" si="1439"/>
        <v>787617.03722368064</v>
      </c>
      <c r="O6616" s="159"/>
      <c r="P6616" s="265">
        <f t="shared" si="1440"/>
        <v>277350.48024562799</v>
      </c>
      <c r="Q6616" s="265">
        <f t="shared" si="1441"/>
        <v>485706.38931444322</v>
      </c>
      <c r="R6616" s="266">
        <f t="shared" si="1442"/>
        <v>763056.86956007127</v>
      </c>
    </row>
    <row r="6617" spans="1:18" x14ac:dyDescent="0.3">
      <c r="A6617" s="82">
        <v>6586</v>
      </c>
      <c r="B6617" s="94">
        <f t="shared" si="1431"/>
        <v>5.2653085108602574E-55</v>
      </c>
      <c r="C6617" s="179">
        <f t="shared" si="1432"/>
        <v>5.2534308816682341E-55</v>
      </c>
      <c r="D6617" s="166">
        <f t="shared" si="1433"/>
        <v>2.2558277767625785E-3</v>
      </c>
      <c r="E6617" s="167">
        <f t="shared" si="1443"/>
        <v>24.291375447755232</v>
      </c>
      <c r="F6617" s="168">
        <f t="shared" si="1444"/>
        <v>14.859137565535157</v>
      </c>
      <c r="G6617" s="168">
        <f t="shared" si="1434"/>
        <v>516385.09327880776</v>
      </c>
      <c r="H6617" s="168">
        <f t="shared" si="1435"/>
        <v>271310.33852408634</v>
      </c>
      <c r="I6617" s="169">
        <f t="shared" si="1436"/>
        <v>787695.43180289411</v>
      </c>
      <c r="J6617" s="169">
        <f t="shared" si="1438"/>
        <v>723608.74139220361</v>
      </c>
      <c r="K6617" s="95"/>
      <c r="L6617" s="265">
        <f t="shared" si="1437"/>
        <v>301939.14345084823</v>
      </c>
      <c r="M6617" s="265">
        <f>$G6617*NonHospFrac+theModel!$H6617*NonHospFrac</f>
        <v>485756.28835204587</v>
      </c>
      <c r="N6617" s="266">
        <f t="shared" si="1439"/>
        <v>787695.43180289411</v>
      </c>
      <c r="O6617" s="159"/>
      <c r="P6617" s="265">
        <f t="shared" si="1440"/>
        <v>277373.45520645549</v>
      </c>
      <c r="Q6617" s="265">
        <f t="shared" si="1441"/>
        <v>485754.73371037107</v>
      </c>
      <c r="R6617" s="266">
        <f t="shared" si="1442"/>
        <v>763128.18891682662</v>
      </c>
    </row>
    <row r="6618" spans="1:18" x14ac:dyDescent="0.3">
      <c r="A6618" s="82">
        <v>6587</v>
      </c>
      <c r="B6618" s="94">
        <f t="shared" si="1431"/>
        <v>5.1669501297089007E-55</v>
      </c>
      <c r="C6618" s="179">
        <f t="shared" si="1432"/>
        <v>5.1552943800851561E-55</v>
      </c>
      <c r="D6618" s="166">
        <f t="shared" si="1433"/>
        <v>2.2558277767625785E-3</v>
      </c>
      <c r="E6618" s="167">
        <f t="shared" si="1443"/>
        <v>24.291375447755232</v>
      </c>
      <c r="F6618" s="168">
        <f t="shared" si="1444"/>
        <v>14.86139339331192</v>
      </c>
      <c r="G6618" s="168">
        <f t="shared" si="1434"/>
        <v>516463.48785802128</v>
      </c>
      <c r="H6618" s="168">
        <f t="shared" si="1435"/>
        <v>271310.33852408634</v>
      </c>
      <c r="I6618" s="169">
        <f t="shared" si="1436"/>
        <v>787773.82638210757</v>
      </c>
      <c r="J6618" s="169">
        <f t="shared" si="1438"/>
        <v>723668.67576772859</v>
      </c>
      <c r="K6618" s="95"/>
      <c r="L6618" s="265">
        <f t="shared" si="1437"/>
        <v>301969.19363413384</v>
      </c>
      <c r="M6618" s="265">
        <f>$G6618*NonHospFrac+theModel!$H6618*NonHospFrac</f>
        <v>485804.63274797372</v>
      </c>
      <c r="N6618" s="266">
        <f t="shared" si="1439"/>
        <v>787773.82638210757</v>
      </c>
      <c r="O6618" s="159"/>
      <c r="P6618" s="265">
        <f t="shared" si="1440"/>
        <v>277396.42923077842</v>
      </c>
      <c r="Q6618" s="265">
        <f t="shared" si="1441"/>
        <v>485803.07810629893</v>
      </c>
      <c r="R6618" s="266">
        <f t="shared" si="1442"/>
        <v>763199.50733707729</v>
      </c>
    </row>
    <row r="6619" spans="1:18" x14ac:dyDescent="0.3">
      <c r="A6619" s="82">
        <v>6588</v>
      </c>
      <c r="B6619" s="94">
        <f t="shared" si="1431"/>
        <v>5.0704291282898775E-55</v>
      </c>
      <c r="C6619" s="179">
        <f t="shared" si="1432"/>
        <v>5.0589911134221753E-55</v>
      </c>
      <c r="D6619" s="166">
        <f t="shared" si="1433"/>
        <v>2.2558277767625785E-3</v>
      </c>
      <c r="E6619" s="167">
        <f t="shared" si="1443"/>
        <v>24.291375447755232</v>
      </c>
      <c r="F6619" s="168">
        <f t="shared" si="1444"/>
        <v>14.863649221088682</v>
      </c>
      <c r="G6619" s="168">
        <f t="shared" si="1434"/>
        <v>516541.88243723469</v>
      </c>
      <c r="H6619" s="168">
        <f t="shared" si="1435"/>
        <v>271310.33852408634</v>
      </c>
      <c r="I6619" s="169">
        <f t="shared" si="1436"/>
        <v>787852.22096132103</v>
      </c>
      <c r="J6619" s="169">
        <f t="shared" si="1438"/>
        <v>723728.60770021041</v>
      </c>
      <c r="K6619" s="95"/>
      <c r="L6619" s="265">
        <f t="shared" si="1437"/>
        <v>301999.2438174194</v>
      </c>
      <c r="M6619" s="265">
        <f>$G6619*NonHospFrac+theModel!$H6619*NonHospFrac</f>
        <v>485852.97714390157</v>
      </c>
      <c r="N6619" s="266">
        <f t="shared" si="1439"/>
        <v>787852.22096132091</v>
      </c>
      <c r="O6619" s="159"/>
      <c r="P6619" s="265">
        <f t="shared" si="1440"/>
        <v>277419.40231863485</v>
      </c>
      <c r="Q6619" s="265">
        <f t="shared" si="1441"/>
        <v>485851.42250222678</v>
      </c>
      <c r="R6619" s="266">
        <f t="shared" si="1442"/>
        <v>763270.82482086169</v>
      </c>
    </row>
    <row r="6620" spans="1:18" x14ac:dyDescent="0.3">
      <c r="A6620" s="82">
        <v>6589</v>
      </c>
      <c r="B6620" s="94">
        <f t="shared" si="1431"/>
        <v>4.9757111835060177E-55</v>
      </c>
      <c r="C6620" s="179">
        <f t="shared" si="1432"/>
        <v>4.9644868360091166E-55</v>
      </c>
      <c r="D6620" s="166">
        <f t="shared" si="1433"/>
        <v>2.2558277767625785E-3</v>
      </c>
      <c r="E6620" s="167">
        <f t="shared" si="1443"/>
        <v>24.291375447755232</v>
      </c>
      <c r="F6620" s="168">
        <f t="shared" si="1444"/>
        <v>14.865905048865445</v>
      </c>
      <c r="G6620" s="168">
        <f t="shared" si="1434"/>
        <v>516620.27701644803</v>
      </c>
      <c r="H6620" s="168">
        <f t="shared" si="1435"/>
        <v>271310.33852408634</v>
      </c>
      <c r="I6620" s="169">
        <f t="shared" si="1436"/>
        <v>787930.61554053437</v>
      </c>
      <c r="J6620" s="169">
        <f t="shared" si="1438"/>
        <v>723788.5371897486</v>
      </c>
      <c r="K6620" s="95"/>
      <c r="L6620" s="265">
        <f t="shared" si="1437"/>
        <v>302029.29400070501</v>
      </c>
      <c r="M6620" s="265">
        <f>$G6620*NonHospFrac+theModel!$H6620*NonHospFrac</f>
        <v>485901.32153982937</v>
      </c>
      <c r="N6620" s="266">
        <f t="shared" si="1439"/>
        <v>787930.61554053437</v>
      </c>
      <c r="O6620" s="159"/>
      <c r="P6620" s="265">
        <f t="shared" si="1440"/>
        <v>277442.37447006302</v>
      </c>
      <c r="Q6620" s="265">
        <f t="shared" si="1441"/>
        <v>485899.76689815457</v>
      </c>
      <c r="R6620" s="266">
        <f t="shared" si="1442"/>
        <v>763342.14136821753</v>
      </c>
    </row>
    <row r="6621" spans="1:18" x14ac:dyDescent="0.3">
      <c r="A6621" s="82">
        <v>6590</v>
      </c>
      <c r="B6621" s="94">
        <f t="shared" si="1431"/>
        <v>4.8827626134312977E-55</v>
      </c>
      <c r="C6621" s="179">
        <f t="shared" si="1432"/>
        <v>4.8717479419005813E-55</v>
      </c>
      <c r="D6621" s="166">
        <f t="shared" si="1433"/>
        <v>2.2558277767625785E-3</v>
      </c>
      <c r="E6621" s="167">
        <f t="shared" si="1443"/>
        <v>24.291375447755232</v>
      </c>
      <c r="F6621" s="168">
        <f t="shared" si="1444"/>
        <v>14.868160876642207</v>
      </c>
      <c r="G6621" s="168">
        <f t="shared" si="1434"/>
        <v>516698.67159566149</v>
      </c>
      <c r="H6621" s="168">
        <f t="shared" si="1435"/>
        <v>271310.33852408634</v>
      </c>
      <c r="I6621" s="169">
        <f t="shared" si="1436"/>
        <v>788009.01011974784</v>
      </c>
      <c r="J6621" s="169">
        <f t="shared" si="1438"/>
        <v>723848.46423644293</v>
      </c>
      <c r="K6621" s="95"/>
      <c r="L6621" s="265">
        <f t="shared" si="1437"/>
        <v>302059.34418399056</v>
      </c>
      <c r="M6621" s="265">
        <f>$G6621*NonHospFrac+theModel!$H6621*NonHospFrac</f>
        <v>485949.66593575722</v>
      </c>
      <c r="N6621" s="266">
        <f t="shared" si="1439"/>
        <v>788009.01011974784</v>
      </c>
      <c r="O6621" s="159"/>
      <c r="P6621" s="265">
        <f t="shared" si="1440"/>
        <v>277465.345685101</v>
      </c>
      <c r="Q6621" s="265">
        <f t="shared" si="1441"/>
        <v>485948.11129408242</v>
      </c>
      <c r="R6621" s="266">
        <f t="shared" si="1442"/>
        <v>763413.45697918348</v>
      </c>
    </row>
    <row r="6622" spans="1:18" x14ac:dyDescent="0.3">
      <c r="A6622" s="82">
        <v>6591</v>
      </c>
      <c r="B6622" s="94">
        <f t="shared" si="1431"/>
        <v>4.7915503653335384E-55</v>
      </c>
      <c r="C6622" s="179">
        <f t="shared" si="1432"/>
        <v>4.780741452925662E-55</v>
      </c>
      <c r="D6622" s="166">
        <f t="shared" si="1433"/>
        <v>2.2558277767625785E-3</v>
      </c>
      <c r="E6622" s="167">
        <f t="shared" si="1443"/>
        <v>24.291375447755232</v>
      </c>
      <c r="F6622" s="168">
        <f t="shared" si="1444"/>
        <v>14.87041670441897</v>
      </c>
      <c r="G6622" s="168">
        <f t="shared" si="1434"/>
        <v>516777.06617487496</v>
      </c>
      <c r="H6622" s="168">
        <f t="shared" si="1435"/>
        <v>271310.33852408634</v>
      </c>
      <c r="I6622" s="169">
        <f t="shared" si="1436"/>
        <v>788087.4046989613</v>
      </c>
      <c r="J6622" s="169">
        <f t="shared" si="1438"/>
        <v>723908.38884039281</v>
      </c>
      <c r="K6622" s="95"/>
      <c r="L6622" s="265">
        <f t="shared" si="1437"/>
        <v>302089.39436727617</v>
      </c>
      <c r="M6622" s="265">
        <f>$G6622*NonHospFrac+theModel!$H6622*NonHospFrac</f>
        <v>485998.01033168513</v>
      </c>
      <c r="N6622" s="266">
        <f t="shared" si="1439"/>
        <v>788087.4046989613</v>
      </c>
      <c r="O6622" s="159"/>
      <c r="P6622" s="265">
        <f t="shared" si="1440"/>
        <v>277488.31596378708</v>
      </c>
      <c r="Q6622" s="265">
        <f t="shared" si="1441"/>
        <v>485996.45569001033</v>
      </c>
      <c r="R6622" s="266">
        <f t="shared" si="1442"/>
        <v>763484.77165379748</v>
      </c>
    </row>
    <row r="6623" spans="1:18" x14ac:dyDescent="0.3">
      <c r="A6623" s="82">
        <v>6592</v>
      </c>
      <c r="B6623" s="94">
        <f t="shared" ref="B6623:B6686" si="1445">Constant*EXP(PowerTerm*(A6623)/7)</f>
        <v>4.7020420039207807E-55</v>
      </c>
      <c r="C6623" s="179">
        <f t="shared" ref="C6623:C6686" si="1446">(1-theFloor)*B6623</f>
        <v>4.6914350069608319E-55</v>
      </c>
      <c r="D6623" s="166">
        <f t="shared" ref="D6623:D6686" si="1447">theFloor</f>
        <v>2.2558277767625785E-3</v>
      </c>
      <c r="E6623" s="167">
        <f t="shared" si="1443"/>
        <v>24.291375447755232</v>
      </c>
      <c r="F6623" s="168">
        <f t="shared" si="1444"/>
        <v>14.872672532195732</v>
      </c>
      <c r="G6623" s="168">
        <f t="shared" ref="G6623:G6686" si="1448">$B$22*F6623*totInfected/365.25</f>
        <v>516855.46075408842</v>
      </c>
      <c r="H6623" s="168">
        <f t="shared" ref="H6623:H6686" si="1449">lostQALYs_Injured*E6623*totInfected/365.25</f>
        <v>271310.33852408634</v>
      </c>
      <c r="I6623" s="169">
        <f t="shared" ref="I6623:I6686" si="1450">H6623+G6623</f>
        <v>788165.79927817476</v>
      </c>
      <c r="J6623" s="169">
        <f t="shared" si="1438"/>
        <v>723968.3110016979</v>
      </c>
      <c r="K6623" s="95"/>
      <c r="L6623" s="265">
        <f t="shared" ref="L6623:L6686" si="1451">$G6623*HospFrac+$H6623*HospFrac</f>
        <v>302119.44455056172</v>
      </c>
      <c r="M6623" s="265">
        <f>$G6623*NonHospFrac+theModel!$H6623*NonHospFrac</f>
        <v>486046.35472761298</v>
      </c>
      <c r="N6623" s="266">
        <f t="shared" si="1439"/>
        <v>788165.79927817476</v>
      </c>
      <c r="O6623" s="159"/>
      <c r="P6623" s="265">
        <f t="shared" si="1440"/>
        <v>277511.28530615935</v>
      </c>
      <c r="Q6623" s="265">
        <f t="shared" si="1441"/>
        <v>486044.80008593819</v>
      </c>
      <c r="R6623" s="266">
        <f t="shared" si="1442"/>
        <v>763556.08539209748</v>
      </c>
    </row>
    <row r="6624" spans="1:18" x14ac:dyDescent="0.3">
      <c r="A6624" s="82">
        <v>6593</v>
      </c>
      <c r="B6624" s="94">
        <f t="shared" si="1445"/>
        <v>4.6142056998072131E-55</v>
      </c>
      <c r="C6624" s="179">
        <f t="shared" si="1446"/>
        <v>4.6037968464218918E-55</v>
      </c>
      <c r="D6624" s="166">
        <f t="shared" si="1447"/>
        <v>2.2558277767625785E-3</v>
      </c>
      <c r="E6624" s="167">
        <f t="shared" si="1443"/>
        <v>24.291375447755232</v>
      </c>
      <c r="F6624" s="168">
        <f t="shared" si="1444"/>
        <v>14.874928359972495</v>
      </c>
      <c r="G6624" s="168">
        <f t="shared" si="1448"/>
        <v>516933.85533330182</v>
      </c>
      <c r="H6624" s="168">
        <f t="shared" si="1449"/>
        <v>271310.33852408634</v>
      </c>
      <c r="I6624" s="169">
        <f t="shared" si="1450"/>
        <v>788244.19385738811</v>
      </c>
      <c r="J6624" s="169">
        <f t="shared" ref="J6624:J6687" si="1452">J6623+(I6624-I6623)/(1+discountDaily)^A6624</f>
        <v>724028.23072045762</v>
      </c>
      <c r="K6624" s="95"/>
      <c r="L6624" s="265">
        <f t="shared" si="1451"/>
        <v>302149.49473384733</v>
      </c>
      <c r="M6624" s="265">
        <f>$G6624*NonHospFrac+theModel!$H6624*NonHospFrac</f>
        <v>486094.69912354083</v>
      </c>
      <c r="N6624" s="266">
        <f t="shared" ref="N6624:N6687" si="1453">L6624+M6624</f>
        <v>788244.19385738811</v>
      </c>
      <c r="O6624" s="159"/>
      <c r="P6624" s="265">
        <f t="shared" ref="P6624:P6687" si="1454">P6623+(L6624-L6623)/(1+discountDaily)^A6624</f>
        <v>277534.25371225603</v>
      </c>
      <c r="Q6624" s="265">
        <f t="shared" ref="Q6624:Q6687" si="1455">Q6623+(M6624-M6623)/(1+discountDaily)^B6624</f>
        <v>486093.14448186604</v>
      </c>
      <c r="R6624" s="266">
        <f t="shared" ref="R6624:R6687" si="1456">P6624+Q6624</f>
        <v>763627.39819412213</v>
      </c>
    </row>
    <row r="6625" spans="1:18" x14ac:dyDescent="0.3">
      <c r="A6625" s="82">
        <v>6594</v>
      </c>
      <c r="B6625" s="94">
        <f t="shared" si="1445"/>
        <v>4.5280102181945726E-55</v>
      </c>
      <c r="C6625" s="179">
        <f t="shared" si="1446"/>
        <v>4.5177958069709042E-55</v>
      </c>
      <c r="D6625" s="166">
        <f t="shared" si="1447"/>
        <v>2.2558277767625785E-3</v>
      </c>
      <c r="E6625" s="167">
        <f t="shared" ref="E6625:E6688" si="1457">C6625+E6624</f>
        <v>24.291375447755232</v>
      </c>
      <c r="F6625" s="168">
        <f t="shared" ref="F6625:F6688" si="1458">D6625+F6624</f>
        <v>14.877184187749258</v>
      </c>
      <c r="G6625" s="168">
        <f t="shared" si="1448"/>
        <v>517012.24991251517</v>
      </c>
      <c r="H6625" s="168">
        <f t="shared" si="1449"/>
        <v>271310.33852408634</v>
      </c>
      <c r="I6625" s="169">
        <f t="shared" si="1450"/>
        <v>788322.58843660145</v>
      </c>
      <c r="J6625" s="169">
        <f t="shared" si="1452"/>
        <v>724088.14799677161</v>
      </c>
      <c r="K6625" s="95"/>
      <c r="L6625" s="265">
        <f t="shared" si="1451"/>
        <v>302179.54491713288</v>
      </c>
      <c r="M6625" s="265">
        <f>$G6625*NonHospFrac+theModel!$H6625*NonHospFrac</f>
        <v>486143.04351946863</v>
      </c>
      <c r="N6625" s="266">
        <f t="shared" si="1453"/>
        <v>788322.58843660145</v>
      </c>
      <c r="O6625" s="159"/>
      <c r="P6625" s="265">
        <f t="shared" si="1454"/>
        <v>277557.22118211526</v>
      </c>
      <c r="Q6625" s="265">
        <f t="shared" si="1455"/>
        <v>486141.48887779383</v>
      </c>
      <c r="R6625" s="266">
        <f t="shared" si="1456"/>
        <v>763698.71005990915</v>
      </c>
    </row>
    <row r="6626" spans="1:18" x14ac:dyDescent="0.3">
      <c r="A6626" s="82">
        <v>6595</v>
      </c>
      <c r="B6626" s="94">
        <f t="shared" si="1445"/>
        <v>4.4434249077649686E-55</v>
      </c>
      <c r="C6626" s="179">
        <f t="shared" si="1446"/>
        <v>4.4334013064340736E-55</v>
      </c>
      <c r="D6626" s="166">
        <f t="shared" si="1447"/>
        <v>2.2558277767625785E-3</v>
      </c>
      <c r="E6626" s="167">
        <f t="shared" si="1457"/>
        <v>24.291375447755232</v>
      </c>
      <c r="F6626" s="168">
        <f t="shared" si="1458"/>
        <v>14.87944001552602</v>
      </c>
      <c r="G6626" s="168">
        <f t="shared" si="1448"/>
        <v>517090.64449172863</v>
      </c>
      <c r="H6626" s="168">
        <f t="shared" si="1449"/>
        <v>271310.33852408634</v>
      </c>
      <c r="I6626" s="169">
        <f t="shared" si="1450"/>
        <v>788400.98301581503</v>
      </c>
      <c r="J6626" s="169">
        <f t="shared" si="1452"/>
        <v>724148.06283073965</v>
      </c>
      <c r="K6626" s="95"/>
      <c r="L6626" s="265">
        <f t="shared" si="1451"/>
        <v>302209.59510041843</v>
      </c>
      <c r="M6626" s="265">
        <f>$G6626*NonHospFrac+theModel!$H6626*NonHospFrac</f>
        <v>486191.38791539648</v>
      </c>
      <c r="N6626" s="266">
        <f t="shared" si="1453"/>
        <v>788400.98301581491</v>
      </c>
      <c r="O6626" s="159"/>
      <c r="P6626" s="265">
        <f t="shared" si="1454"/>
        <v>277580.18771577516</v>
      </c>
      <c r="Q6626" s="265">
        <f t="shared" si="1455"/>
        <v>486189.83327372168</v>
      </c>
      <c r="R6626" s="266">
        <f t="shared" si="1456"/>
        <v>763770.02098949684</v>
      </c>
    </row>
    <row r="6627" spans="1:18" x14ac:dyDescent="0.3">
      <c r="A6627" s="82">
        <v>6596</v>
      </c>
      <c r="B6627" s="94">
        <f t="shared" si="1445"/>
        <v>4.3604196897812079E-55</v>
      </c>
      <c r="C6627" s="179">
        <f t="shared" si="1446"/>
        <v>4.3505833339266568E-55</v>
      </c>
      <c r="D6627" s="166">
        <f t="shared" si="1447"/>
        <v>2.2558277767625785E-3</v>
      </c>
      <c r="E6627" s="167">
        <f t="shared" si="1457"/>
        <v>24.291375447755232</v>
      </c>
      <c r="F6627" s="168">
        <f t="shared" si="1458"/>
        <v>14.881695843302783</v>
      </c>
      <c r="G6627" s="168">
        <f t="shared" si="1448"/>
        <v>517169.03907094209</v>
      </c>
      <c r="H6627" s="168">
        <f t="shared" si="1449"/>
        <v>271310.33852408634</v>
      </c>
      <c r="I6627" s="169">
        <f t="shared" si="1450"/>
        <v>788479.37759502837</v>
      </c>
      <c r="J6627" s="169">
        <f t="shared" si="1452"/>
        <v>724207.97522246093</v>
      </c>
      <c r="K6627" s="95"/>
      <c r="L6627" s="265">
        <f t="shared" si="1451"/>
        <v>302239.64528370404</v>
      </c>
      <c r="M6627" s="265">
        <f>$G6627*NonHospFrac+theModel!$H6627*NonHospFrac</f>
        <v>486239.73231132433</v>
      </c>
      <c r="N6627" s="266">
        <f t="shared" si="1453"/>
        <v>788479.37759502837</v>
      </c>
      <c r="O6627" s="159"/>
      <c r="P6627" s="265">
        <f t="shared" si="1454"/>
        <v>277603.15331327403</v>
      </c>
      <c r="Q6627" s="265">
        <f t="shared" si="1455"/>
        <v>486238.17766964954</v>
      </c>
      <c r="R6627" s="266">
        <f t="shared" si="1456"/>
        <v>763841.33098292351</v>
      </c>
    </row>
    <row r="6628" spans="1:18" x14ac:dyDescent="0.3">
      <c r="A6628" s="82">
        <v>6597</v>
      </c>
      <c r="B6628" s="94">
        <f t="shared" si="1445"/>
        <v>4.2789650473907231E-55</v>
      </c>
      <c r="C6628" s="179">
        <f t="shared" si="1446"/>
        <v>4.2693124391810228E-55</v>
      </c>
      <c r="D6628" s="166">
        <f t="shared" si="1447"/>
        <v>2.2558277767625785E-3</v>
      </c>
      <c r="E6628" s="167">
        <f t="shared" si="1457"/>
        <v>24.291375447755232</v>
      </c>
      <c r="F6628" s="168">
        <f t="shared" si="1458"/>
        <v>14.883951671079545</v>
      </c>
      <c r="G6628" s="168">
        <f t="shared" si="1448"/>
        <v>517247.43365015549</v>
      </c>
      <c r="H6628" s="168">
        <f t="shared" si="1449"/>
        <v>271310.33852408634</v>
      </c>
      <c r="I6628" s="169">
        <f t="shared" si="1450"/>
        <v>788557.77217424184</v>
      </c>
      <c r="J6628" s="169">
        <f t="shared" si="1452"/>
        <v>724267.88517203531</v>
      </c>
      <c r="K6628" s="95"/>
      <c r="L6628" s="265">
        <f t="shared" si="1451"/>
        <v>302269.69546698965</v>
      </c>
      <c r="M6628" s="265">
        <f>$G6628*NonHospFrac+theModel!$H6628*NonHospFrac</f>
        <v>486288.07670725218</v>
      </c>
      <c r="N6628" s="266">
        <f t="shared" si="1453"/>
        <v>788557.77217424184</v>
      </c>
      <c r="O6628" s="159"/>
      <c r="P6628" s="265">
        <f t="shared" si="1454"/>
        <v>277626.11797464988</v>
      </c>
      <c r="Q6628" s="265">
        <f t="shared" si="1455"/>
        <v>486286.52206557739</v>
      </c>
      <c r="R6628" s="266">
        <f t="shared" si="1456"/>
        <v>763912.64004022721</v>
      </c>
    </row>
    <row r="6629" spans="1:18" x14ac:dyDescent="0.3">
      <c r="A6629" s="82">
        <v>6598</v>
      </c>
      <c r="B6629" s="94">
        <f t="shared" si="1445"/>
        <v>4.1990320151293064E-55</v>
      </c>
      <c r="C6629" s="179">
        <f t="shared" si="1446"/>
        <v>4.1895597220740624E-55</v>
      </c>
      <c r="D6629" s="166">
        <f t="shared" si="1447"/>
        <v>2.2558277767625785E-3</v>
      </c>
      <c r="E6629" s="167">
        <f t="shared" si="1457"/>
        <v>24.291375447755232</v>
      </c>
      <c r="F6629" s="168">
        <f t="shared" si="1458"/>
        <v>14.886207498856308</v>
      </c>
      <c r="G6629" s="168">
        <f t="shared" si="1448"/>
        <v>517325.82822936884</v>
      </c>
      <c r="H6629" s="168">
        <f t="shared" si="1449"/>
        <v>271310.33852408634</v>
      </c>
      <c r="I6629" s="169">
        <f t="shared" si="1450"/>
        <v>788636.16675345518</v>
      </c>
      <c r="J6629" s="169">
        <f t="shared" si="1452"/>
        <v>724327.79267956212</v>
      </c>
      <c r="K6629" s="95"/>
      <c r="L6629" s="265">
        <f t="shared" si="1451"/>
        <v>302299.74565027514</v>
      </c>
      <c r="M6629" s="265">
        <f>$G6629*NonHospFrac+theModel!$H6629*NonHospFrac</f>
        <v>486336.42110317998</v>
      </c>
      <c r="N6629" s="266">
        <f t="shared" si="1453"/>
        <v>788636.16675345507</v>
      </c>
      <c r="O6629" s="159"/>
      <c r="P6629" s="265">
        <f t="shared" si="1454"/>
        <v>277649.08169994084</v>
      </c>
      <c r="Q6629" s="265">
        <f t="shared" si="1455"/>
        <v>486334.86646150518</v>
      </c>
      <c r="R6629" s="266">
        <f t="shared" si="1456"/>
        <v>763983.94816144602</v>
      </c>
    </row>
    <row r="6630" spans="1:18" x14ac:dyDescent="0.3">
      <c r="A6630" s="82">
        <v>6599</v>
      </c>
      <c r="B6630" s="94">
        <f t="shared" si="1445"/>
        <v>4.120592168620927E-55</v>
      </c>
      <c r="C6630" s="179">
        <f t="shared" si="1446"/>
        <v>4.1112968223502418E-55</v>
      </c>
      <c r="D6630" s="166">
        <f t="shared" si="1447"/>
        <v>2.2558277767625785E-3</v>
      </c>
      <c r="E6630" s="167">
        <f t="shared" si="1457"/>
        <v>24.291375447755232</v>
      </c>
      <c r="F6630" s="168">
        <f t="shared" si="1458"/>
        <v>14.888463326633071</v>
      </c>
      <c r="G6630" s="168">
        <f t="shared" si="1448"/>
        <v>517404.22280858236</v>
      </c>
      <c r="H6630" s="168">
        <f t="shared" si="1449"/>
        <v>271310.33852408634</v>
      </c>
      <c r="I6630" s="169">
        <f t="shared" si="1450"/>
        <v>788714.56133266864</v>
      </c>
      <c r="J6630" s="169">
        <f t="shared" si="1452"/>
        <v>724387.69774514111</v>
      </c>
      <c r="K6630" s="95"/>
      <c r="L6630" s="265">
        <f t="shared" si="1451"/>
        <v>302329.79583356081</v>
      </c>
      <c r="M6630" s="265">
        <f>$G6630*NonHospFrac+theModel!$H6630*NonHospFrac</f>
        <v>486384.76549910789</v>
      </c>
      <c r="N6630" s="266">
        <f t="shared" si="1453"/>
        <v>788714.56133266864</v>
      </c>
      <c r="O6630" s="159"/>
      <c r="P6630" s="265">
        <f t="shared" si="1454"/>
        <v>277672.04448918533</v>
      </c>
      <c r="Q6630" s="265">
        <f t="shared" si="1455"/>
        <v>486383.21085743309</v>
      </c>
      <c r="R6630" s="266">
        <f t="shared" si="1456"/>
        <v>764055.25534661836</v>
      </c>
    </row>
    <row r="6631" spans="1:18" x14ac:dyDescent="0.3">
      <c r="A6631" s="82">
        <v>6600</v>
      </c>
      <c r="B6631" s="94">
        <f t="shared" si="1445"/>
        <v>4.043617614469949E-55</v>
      </c>
      <c r="C6631" s="179">
        <f t="shared" si="1446"/>
        <v>4.0344959095366214E-55</v>
      </c>
      <c r="D6631" s="166">
        <f t="shared" si="1447"/>
        <v>2.2558277767625785E-3</v>
      </c>
      <c r="E6631" s="167">
        <f t="shared" si="1457"/>
        <v>24.291375447755232</v>
      </c>
      <c r="F6631" s="168">
        <f t="shared" si="1458"/>
        <v>14.890719154409833</v>
      </c>
      <c r="G6631" s="168">
        <f t="shared" si="1448"/>
        <v>517482.61738779576</v>
      </c>
      <c r="H6631" s="168">
        <f t="shared" si="1449"/>
        <v>271310.33852408634</v>
      </c>
      <c r="I6631" s="169">
        <f t="shared" si="1450"/>
        <v>788792.95591188211</v>
      </c>
      <c r="J6631" s="169">
        <f t="shared" si="1452"/>
        <v>724447.6003688717</v>
      </c>
      <c r="K6631" s="95"/>
      <c r="L6631" s="265">
        <f t="shared" si="1451"/>
        <v>302359.84601684636</v>
      </c>
      <c r="M6631" s="265">
        <f>$G6631*NonHospFrac+theModel!$H6631*NonHospFrac</f>
        <v>486433.10989503568</v>
      </c>
      <c r="N6631" s="266">
        <f t="shared" si="1453"/>
        <v>788792.95591188199</v>
      </c>
      <c r="O6631" s="159"/>
      <c r="P6631" s="265">
        <f t="shared" si="1454"/>
        <v>277695.00634242123</v>
      </c>
      <c r="Q6631" s="265">
        <f t="shared" si="1455"/>
        <v>486431.55525336089</v>
      </c>
      <c r="R6631" s="266">
        <f t="shared" si="1456"/>
        <v>764126.56159578217</v>
      </c>
    </row>
    <row r="6632" spans="1:18" x14ac:dyDescent="0.3">
      <c r="A6632" s="82">
        <v>6601</v>
      </c>
      <c r="B6632" s="94">
        <f t="shared" si="1445"/>
        <v>3.9680809803422387E-55</v>
      </c>
      <c r="C6632" s="179">
        <f t="shared" si="1446"/>
        <v>3.9591296730463391E-55</v>
      </c>
      <c r="D6632" s="166">
        <f t="shared" si="1447"/>
        <v>2.2558277767625785E-3</v>
      </c>
      <c r="E6632" s="167">
        <f t="shared" si="1457"/>
        <v>24.291375447755232</v>
      </c>
      <c r="F6632" s="168">
        <f t="shared" si="1458"/>
        <v>14.892974982186596</v>
      </c>
      <c r="G6632" s="168">
        <f t="shared" si="1448"/>
        <v>517561.01196700917</v>
      </c>
      <c r="H6632" s="168">
        <f t="shared" si="1449"/>
        <v>271310.33852408634</v>
      </c>
      <c r="I6632" s="169">
        <f t="shared" si="1450"/>
        <v>788871.35049109557</v>
      </c>
      <c r="J6632" s="169">
        <f t="shared" si="1452"/>
        <v>724507.50055085332</v>
      </c>
      <c r="K6632" s="95"/>
      <c r="L6632" s="265">
        <f t="shared" si="1451"/>
        <v>302389.89620013197</v>
      </c>
      <c r="M6632" s="265">
        <f>$G6632*NonHospFrac+theModel!$H6632*NonHospFrac</f>
        <v>486481.45429096353</v>
      </c>
      <c r="N6632" s="266">
        <f t="shared" si="1453"/>
        <v>788871.35049109557</v>
      </c>
      <c r="O6632" s="159"/>
      <c r="P6632" s="265">
        <f t="shared" si="1454"/>
        <v>277717.96725968679</v>
      </c>
      <c r="Q6632" s="265">
        <f t="shared" si="1455"/>
        <v>486479.89964928874</v>
      </c>
      <c r="R6632" s="266">
        <f t="shared" si="1456"/>
        <v>764197.86690897553</v>
      </c>
    </row>
    <row r="6633" spans="1:18" x14ac:dyDescent="0.3">
      <c r="A6633" s="82">
        <v>6602</v>
      </c>
      <c r="B6633" s="94">
        <f t="shared" si="1445"/>
        <v>3.8939554052312052E-55</v>
      </c>
      <c r="C6633" s="179">
        <f t="shared" si="1446"/>
        <v>3.8851713124666099E-55</v>
      </c>
      <c r="D6633" s="166">
        <f t="shared" si="1447"/>
        <v>2.2558277767625785E-3</v>
      </c>
      <c r="E6633" s="167">
        <f t="shared" si="1457"/>
        <v>24.291375447755232</v>
      </c>
      <c r="F6633" s="168">
        <f t="shared" si="1458"/>
        <v>14.895230809963358</v>
      </c>
      <c r="G6633" s="168">
        <f t="shared" si="1448"/>
        <v>517639.40654622251</v>
      </c>
      <c r="H6633" s="168">
        <f t="shared" si="1449"/>
        <v>271310.33852408634</v>
      </c>
      <c r="I6633" s="169">
        <f t="shared" si="1450"/>
        <v>788949.74507030891</v>
      </c>
      <c r="J6633" s="169">
        <f t="shared" si="1452"/>
        <v>724567.39829118561</v>
      </c>
      <c r="K6633" s="95"/>
      <c r="L6633" s="265">
        <f t="shared" si="1451"/>
        <v>302419.94638341747</v>
      </c>
      <c r="M6633" s="265">
        <f>$G6633*NonHospFrac+theModel!$H6633*NonHospFrac</f>
        <v>486529.79868689133</v>
      </c>
      <c r="N6633" s="266">
        <f t="shared" si="1453"/>
        <v>788949.7450703088</v>
      </c>
      <c r="O6633" s="159"/>
      <c r="P6633" s="265">
        <f t="shared" si="1454"/>
        <v>277740.92724102008</v>
      </c>
      <c r="Q6633" s="265">
        <f t="shared" si="1455"/>
        <v>486528.24404521653</v>
      </c>
      <c r="R6633" s="266">
        <f t="shared" si="1456"/>
        <v>764269.17128623661</v>
      </c>
    </row>
    <row r="6634" spans="1:18" x14ac:dyDescent="0.3">
      <c r="A6634" s="82">
        <v>6603</v>
      </c>
      <c r="B6634" s="94">
        <f t="shared" si="1445"/>
        <v>3.8212145299065916E-55</v>
      </c>
      <c r="C6634" s="179">
        <f t="shared" si="1446"/>
        <v>3.8125945280290595E-55</v>
      </c>
      <c r="D6634" s="166">
        <f t="shared" si="1447"/>
        <v>2.2558277767625785E-3</v>
      </c>
      <c r="E6634" s="167">
        <f t="shared" si="1457"/>
        <v>24.291375447755232</v>
      </c>
      <c r="F6634" s="168">
        <f t="shared" si="1458"/>
        <v>14.897486637740121</v>
      </c>
      <c r="G6634" s="168">
        <f t="shared" si="1448"/>
        <v>517717.80112543603</v>
      </c>
      <c r="H6634" s="168">
        <f t="shared" si="1449"/>
        <v>271310.33852408634</v>
      </c>
      <c r="I6634" s="169">
        <f t="shared" si="1450"/>
        <v>789028.13964952237</v>
      </c>
      <c r="J6634" s="169">
        <f t="shared" si="1452"/>
        <v>724627.29358996812</v>
      </c>
      <c r="K6634" s="95"/>
      <c r="L6634" s="265">
        <f t="shared" si="1451"/>
        <v>302449.99656670308</v>
      </c>
      <c r="M6634" s="265">
        <f>$G6634*NonHospFrac+theModel!$H6634*NonHospFrac</f>
        <v>486578.14308281924</v>
      </c>
      <c r="N6634" s="266">
        <f t="shared" si="1453"/>
        <v>789028.13964952226</v>
      </c>
      <c r="O6634" s="159"/>
      <c r="P6634" s="265">
        <f t="shared" si="1454"/>
        <v>277763.88628645946</v>
      </c>
      <c r="Q6634" s="265">
        <f t="shared" si="1455"/>
        <v>486576.58844114444</v>
      </c>
      <c r="R6634" s="266">
        <f t="shared" si="1456"/>
        <v>764340.47472760384</v>
      </c>
    </row>
    <row r="6635" spans="1:18" x14ac:dyDescent="0.3">
      <c r="A6635" s="82">
        <v>6604</v>
      </c>
      <c r="B6635" s="94">
        <f t="shared" si="1445"/>
        <v>3.749832487540225E-55</v>
      </c>
      <c r="C6635" s="179">
        <f t="shared" si="1446"/>
        <v>3.7413735112566249E-55</v>
      </c>
      <c r="D6635" s="166">
        <f t="shared" si="1447"/>
        <v>2.2558277767625785E-3</v>
      </c>
      <c r="E6635" s="167">
        <f t="shared" si="1457"/>
        <v>24.291375447755232</v>
      </c>
      <c r="F6635" s="168">
        <f t="shared" si="1458"/>
        <v>14.899742465516884</v>
      </c>
      <c r="G6635" s="168">
        <f t="shared" si="1448"/>
        <v>517796.19570464944</v>
      </c>
      <c r="H6635" s="168">
        <f t="shared" si="1449"/>
        <v>271310.33852408634</v>
      </c>
      <c r="I6635" s="169">
        <f t="shared" si="1450"/>
        <v>789106.53422873584</v>
      </c>
      <c r="J6635" s="169">
        <f t="shared" si="1452"/>
        <v>724687.18644730037</v>
      </c>
      <c r="K6635" s="95"/>
      <c r="L6635" s="265">
        <f t="shared" si="1451"/>
        <v>302480.04674998869</v>
      </c>
      <c r="M6635" s="265">
        <f>$G6635*NonHospFrac+theModel!$H6635*NonHospFrac</f>
        <v>486626.48747874709</v>
      </c>
      <c r="N6635" s="266">
        <f t="shared" si="1453"/>
        <v>789106.53422873584</v>
      </c>
      <c r="O6635" s="159"/>
      <c r="P6635" s="265">
        <f t="shared" si="1454"/>
        <v>277786.84439604293</v>
      </c>
      <c r="Q6635" s="265">
        <f t="shared" si="1455"/>
        <v>486624.93283707229</v>
      </c>
      <c r="R6635" s="266">
        <f t="shared" si="1456"/>
        <v>764411.77723311516</v>
      </c>
    </row>
    <row r="6636" spans="1:18" x14ac:dyDescent="0.3">
      <c r="A6636" s="82">
        <v>6605</v>
      </c>
      <c r="B6636" s="94">
        <f t="shared" si="1445"/>
        <v>3.6797838945085966E-55</v>
      </c>
      <c r="C6636" s="179">
        <f t="shared" si="1446"/>
        <v>3.6714829357868803E-55</v>
      </c>
      <c r="D6636" s="166">
        <f t="shared" si="1447"/>
        <v>2.2558277767625785E-3</v>
      </c>
      <c r="E6636" s="167">
        <f t="shared" si="1457"/>
        <v>24.291375447755232</v>
      </c>
      <c r="F6636" s="168">
        <f t="shared" si="1458"/>
        <v>14.901998293293646</v>
      </c>
      <c r="G6636" s="168">
        <f t="shared" si="1448"/>
        <v>517874.59028386284</v>
      </c>
      <c r="H6636" s="168">
        <f t="shared" si="1449"/>
        <v>271310.33852408634</v>
      </c>
      <c r="I6636" s="169">
        <f t="shared" si="1450"/>
        <v>789184.92880794918</v>
      </c>
      <c r="J6636" s="169">
        <f t="shared" si="1452"/>
        <v>724747.07686328178</v>
      </c>
      <c r="K6636" s="95"/>
      <c r="L6636" s="265">
        <f t="shared" si="1451"/>
        <v>302510.09693327424</v>
      </c>
      <c r="M6636" s="265">
        <f>$G6636*NonHospFrac+theModel!$H6636*NonHospFrac</f>
        <v>486674.83187467488</v>
      </c>
      <c r="N6636" s="266">
        <f t="shared" si="1453"/>
        <v>789184.92880794918</v>
      </c>
      <c r="O6636" s="159"/>
      <c r="P6636" s="265">
        <f t="shared" si="1454"/>
        <v>277809.80156980862</v>
      </c>
      <c r="Q6636" s="265">
        <f t="shared" si="1455"/>
        <v>486673.27723300009</v>
      </c>
      <c r="R6636" s="266">
        <f t="shared" si="1456"/>
        <v>764483.07880280865</v>
      </c>
    </row>
    <row r="6637" spans="1:18" x14ac:dyDescent="0.3">
      <c r="A6637" s="82">
        <v>6606</v>
      </c>
      <c r="B6637" s="94">
        <f t="shared" si="1445"/>
        <v>3.6110438413655176E-55</v>
      </c>
      <c r="C6637" s="179">
        <f t="shared" si="1446"/>
        <v>3.6028979483650578E-55</v>
      </c>
      <c r="D6637" s="166">
        <f t="shared" si="1447"/>
        <v>2.2558277767625785E-3</v>
      </c>
      <c r="E6637" s="167">
        <f t="shared" si="1457"/>
        <v>24.291375447755232</v>
      </c>
      <c r="F6637" s="168">
        <f t="shared" si="1458"/>
        <v>14.904254121070409</v>
      </c>
      <c r="G6637" s="168">
        <f t="shared" si="1448"/>
        <v>517952.98486307618</v>
      </c>
      <c r="H6637" s="168">
        <f t="shared" si="1449"/>
        <v>271310.33852408634</v>
      </c>
      <c r="I6637" s="169">
        <f t="shared" si="1450"/>
        <v>789263.32338716253</v>
      </c>
      <c r="J6637" s="169">
        <f t="shared" si="1452"/>
        <v>724806.96483801189</v>
      </c>
      <c r="K6637" s="95"/>
      <c r="L6637" s="265">
        <f t="shared" si="1451"/>
        <v>302540.14711655979</v>
      </c>
      <c r="M6637" s="265">
        <f>$G6637*NonHospFrac+theModel!$H6637*NonHospFrac</f>
        <v>486723.17627060268</v>
      </c>
      <c r="N6637" s="266">
        <f t="shared" si="1453"/>
        <v>789263.32338716253</v>
      </c>
      <c r="O6637" s="159"/>
      <c r="P6637" s="265">
        <f t="shared" si="1454"/>
        <v>277832.75780779473</v>
      </c>
      <c r="Q6637" s="265">
        <f t="shared" si="1455"/>
        <v>486721.62162892788</v>
      </c>
      <c r="R6637" s="266">
        <f t="shared" si="1456"/>
        <v>764554.37943672261</v>
      </c>
    </row>
    <row r="6638" spans="1:18" x14ac:dyDescent="0.3">
      <c r="A6638" s="82">
        <v>6607</v>
      </c>
      <c r="B6638" s="94">
        <f t="shared" si="1445"/>
        <v>3.5435878839851097E-55</v>
      </c>
      <c r="C6638" s="179">
        <f t="shared" si="1446"/>
        <v>3.5355941600070168E-55</v>
      </c>
      <c r="D6638" s="166">
        <f t="shared" si="1447"/>
        <v>2.2558277767625785E-3</v>
      </c>
      <c r="E6638" s="167">
        <f t="shared" si="1457"/>
        <v>24.291375447755232</v>
      </c>
      <c r="F6638" s="168">
        <f t="shared" si="1458"/>
        <v>14.906509948847171</v>
      </c>
      <c r="G6638" s="168">
        <f t="shared" si="1448"/>
        <v>518031.37944228965</v>
      </c>
      <c r="H6638" s="168">
        <f t="shared" si="1449"/>
        <v>271310.33852408634</v>
      </c>
      <c r="I6638" s="169">
        <f t="shared" si="1450"/>
        <v>789341.71796637599</v>
      </c>
      <c r="J6638" s="169">
        <f t="shared" si="1452"/>
        <v>724866.85037159035</v>
      </c>
      <c r="K6638" s="95"/>
      <c r="L6638" s="265">
        <f t="shared" si="1451"/>
        <v>302570.1972998454</v>
      </c>
      <c r="M6638" s="265">
        <f>$G6638*NonHospFrac+theModel!$H6638*NonHospFrac</f>
        <v>486771.52066653059</v>
      </c>
      <c r="N6638" s="266">
        <f t="shared" si="1453"/>
        <v>789341.71796637599</v>
      </c>
      <c r="O6638" s="159"/>
      <c r="P6638" s="265">
        <f t="shared" si="1454"/>
        <v>277855.71311003942</v>
      </c>
      <c r="Q6638" s="265">
        <f t="shared" si="1455"/>
        <v>486769.96602485579</v>
      </c>
      <c r="R6638" s="266">
        <f t="shared" si="1456"/>
        <v>764625.67913489521</v>
      </c>
    </row>
    <row r="6639" spans="1:18" x14ac:dyDescent="0.3">
      <c r="A6639" s="82">
        <v>6608</v>
      </c>
      <c r="B6639" s="94">
        <f t="shared" si="1445"/>
        <v>3.4773920348685855E-55</v>
      </c>
      <c r="C6639" s="179">
        <f t="shared" si="1446"/>
        <v>3.469547637325636E-55</v>
      </c>
      <c r="D6639" s="166">
        <f t="shared" si="1447"/>
        <v>2.2558277767625785E-3</v>
      </c>
      <c r="E6639" s="167">
        <f t="shared" si="1457"/>
        <v>24.291375447755232</v>
      </c>
      <c r="F6639" s="168">
        <f t="shared" si="1458"/>
        <v>14.908765776623934</v>
      </c>
      <c r="G6639" s="168">
        <f t="shared" si="1448"/>
        <v>518109.77402150311</v>
      </c>
      <c r="H6639" s="168">
        <f t="shared" si="1449"/>
        <v>271310.33852408634</v>
      </c>
      <c r="I6639" s="169">
        <f t="shared" si="1450"/>
        <v>789420.11254558945</v>
      </c>
      <c r="J6639" s="169">
        <f t="shared" si="1452"/>
        <v>724926.73346411658</v>
      </c>
      <c r="K6639" s="95"/>
      <c r="L6639" s="265">
        <f t="shared" si="1451"/>
        <v>302600.24748313101</v>
      </c>
      <c r="M6639" s="265">
        <f>$G6639*NonHospFrac+theModel!$H6639*NonHospFrac</f>
        <v>486819.86506245844</v>
      </c>
      <c r="N6639" s="266">
        <f t="shared" si="1453"/>
        <v>789420.11254558945</v>
      </c>
      <c r="O6639" s="159"/>
      <c r="P6639" s="265">
        <f t="shared" si="1454"/>
        <v>277878.66747658077</v>
      </c>
      <c r="Q6639" s="265">
        <f t="shared" si="1455"/>
        <v>486818.31042078364</v>
      </c>
      <c r="R6639" s="266">
        <f t="shared" si="1456"/>
        <v>764696.97789736441</v>
      </c>
    </row>
    <row r="6640" spans="1:18" x14ac:dyDescent="0.3">
      <c r="A6640" s="82">
        <v>6609</v>
      </c>
      <c r="B6640" s="94">
        <f t="shared" si="1445"/>
        <v>3.4124327546150505E-55</v>
      </c>
      <c r="C6640" s="179">
        <f t="shared" si="1446"/>
        <v>3.4047348940208552E-55</v>
      </c>
      <c r="D6640" s="166">
        <f t="shared" si="1447"/>
        <v>2.2558277767625785E-3</v>
      </c>
      <c r="E6640" s="167">
        <f t="shared" si="1457"/>
        <v>24.291375447755232</v>
      </c>
      <c r="F6640" s="168">
        <f t="shared" si="1458"/>
        <v>14.911021604400696</v>
      </c>
      <c r="G6640" s="168">
        <f t="shared" si="1448"/>
        <v>518188.16860071657</v>
      </c>
      <c r="H6640" s="168">
        <f t="shared" si="1449"/>
        <v>271310.33852408634</v>
      </c>
      <c r="I6640" s="169">
        <f t="shared" si="1450"/>
        <v>789498.50712480291</v>
      </c>
      <c r="J6640" s="169">
        <f t="shared" si="1452"/>
        <v>724986.61411569</v>
      </c>
      <c r="K6640" s="95"/>
      <c r="L6640" s="265">
        <f t="shared" si="1451"/>
        <v>302630.29766641662</v>
      </c>
      <c r="M6640" s="265">
        <f>$G6640*NonHospFrac+theModel!$H6640*NonHospFrac</f>
        <v>486868.20945838629</v>
      </c>
      <c r="N6640" s="266">
        <f t="shared" si="1453"/>
        <v>789498.50712480291</v>
      </c>
      <c r="O6640" s="159"/>
      <c r="P6640" s="265">
        <f t="shared" si="1454"/>
        <v>277901.62090745696</v>
      </c>
      <c r="Q6640" s="265">
        <f t="shared" si="1455"/>
        <v>486866.6548167115</v>
      </c>
      <c r="R6640" s="266">
        <f t="shared" si="1456"/>
        <v>764768.2757241684</v>
      </c>
    </row>
    <row r="6641" spans="1:18" x14ac:dyDescent="0.3">
      <c r="A6641" s="82">
        <v>6610</v>
      </c>
      <c r="B6641" s="94">
        <f t="shared" si="1445"/>
        <v>3.3486869435500375E-55</v>
      </c>
      <c r="C6641" s="179">
        <f t="shared" si="1446"/>
        <v>3.3411328825270952E-55</v>
      </c>
      <c r="D6641" s="166">
        <f t="shared" si="1447"/>
        <v>2.2558277767625785E-3</v>
      </c>
      <c r="E6641" s="167">
        <f t="shared" si="1457"/>
        <v>24.291375447755232</v>
      </c>
      <c r="F6641" s="168">
        <f t="shared" si="1458"/>
        <v>14.913277432177459</v>
      </c>
      <c r="G6641" s="168">
        <f t="shared" si="1448"/>
        <v>518266.56317992997</v>
      </c>
      <c r="H6641" s="168">
        <f t="shared" si="1449"/>
        <v>271310.33852408634</v>
      </c>
      <c r="I6641" s="169">
        <f t="shared" si="1450"/>
        <v>789576.90170401637</v>
      </c>
      <c r="J6641" s="169">
        <f t="shared" si="1452"/>
        <v>725046.49232641025</v>
      </c>
      <c r="K6641" s="95"/>
      <c r="L6641" s="265">
        <f t="shared" si="1451"/>
        <v>302660.34784970217</v>
      </c>
      <c r="M6641" s="265">
        <f>$G6641*NonHospFrac+theModel!$H6641*NonHospFrac</f>
        <v>486916.55385431414</v>
      </c>
      <c r="N6641" s="266">
        <f t="shared" si="1453"/>
        <v>789576.90170401637</v>
      </c>
      <c r="O6641" s="159"/>
      <c r="P6641" s="265">
        <f t="shared" si="1454"/>
        <v>277924.57340270607</v>
      </c>
      <c r="Q6641" s="265">
        <f t="shared" si="1455"/>
        <v>486914.99921263935</v>
      </c>
      <c r="R6641" s="266">
        <f t="shared" si="1456"/>
        <v>764839.57261534547</v>
      </c>
    </row>
    <row r="6642" spans="1:18" x14ac:dyDescent="0.3">
      <c r="A6642" s="82">
        <v>6611</v>
      </c>
      <c r="B6642" s="94">
        <f t="shared" si="1445"/>
        <v>3.2861319335119931E-55</v>
      </c>
      <c r="C6642" s="179">
        <f t="shared" si="1446"/>
        <v>3.2787189858182704E-55</v>
      </c>
      <c r="D6642" s="166">
        <f t="shared" si="1447"/>
        <v>2.2558277767625785E-3</v>
      </c>
      <c r="E6642" s="167">
        <f t="shared" si="1457"/>
        <v>24.291375447755232</v>
      </c>
      <c r="F6642" s="168">
        <f t="shared" si="1458"/>
        <v>14.915533259954222</v>
      </c>
      <c r="G6642" s="168">
        <f t="shared" si="1448"/>
        <v>518344.95775914332</v>
      </c>
      <c r="H6642" s="168">
        <f t="shared" si="1449"/>
        <v>271310.33852408634</v>
      </c>
      <c r="I6642" s="169">
        <f t="shared" si="1450"/>
        <v>789655.29628322972</v>
      </c>
      <c r="J6642" s="169">
        <f t="shared" si="1452"/>
        <v>725106.36809637665</v>
      </c>
      <c r="K6642" s="95"/>
      <c r="L6642" s="265">
        <f t="shared" si="1451"/>
        <v>302690.39803298772</v>
      </c>
      <c r="M6642" s="265">
        <f>$G6642*NonHospFrac+theModel!$H6642*NonHospFrac</f>
        <v>486964.89825024194</v>
      </c>
      <c r="N6642" s="266">
        <f t="shared" si="1453"/>
        <v>789655.29628322972</v>
      </c>
      <c r="O6642" s="159"/>
      <c r="P6642" s="265">
        <f t="shared" si="1454"/>
        <v>277947.52496236627</v>
      </c>
      <c r="Q6642" s="265">
        <f t="shared" si="1455"/>
        <v>486963.34360856714</v>
      </c>
      <c r="R6642" s="266">
        <f t="shared" si="1456"/>
        <v>764910.86857093335</v>
      </c>
    </row>
    <row r="6643" spans="1:18" x14ac:dyDescent="0.3">
      <c r="A6643" s="82">
        <v>6612</v>
      </c>
      <c r="B6643" s="94">
        <f t="shared" si="1445"/>
        <v>3.2247454797907449E-55</v>
      </c>
      <c r="C6643" s="179">
        <f t="shared" si="1446"/>
        <v>3.2174710093644434E-55</v>
      </c>
      <c r="D6643" s="166">
        <f t="shared" si="1447"/>
        <v>2.2558277767625785E-3</v>
      </c>
      <c r="E6643" s="167">
        <f t="shared" si="1457"/>
        <v>24.291375447755232</v>
      </c>
      <c r="F6643" s="168">
        <f t="shared" si="1458"/>
        <v>14.917789087730984</v>
      </c>
      <c r="G6643" s="168">
        <f t="shared" si="1448"/>
        <v>518423.35233835684</v>
      </c>
      <c r="H6643" s="168">
        <f t="shared" si="1449"/>
        <v>271310.33852408634</v>
      </c>
      <c r="I6643" s="169">
        <f t="shared" si="1450"/>
        <v>789733.69086244318</v>
      </c>
      <c r="J6643" s="169">
        <f t="shared" si="1452"/>
        <v>725166.24142568884</v>
      </c>
      <c r="K6643" s="95"/>
      <c r="L6643" s="265">
        <f t="shared" si="1451"/>
        <v>302720.44821627333</v>
      </c>
      <c r="M6643" s="265">
        <f>$G6643*NonHospFrac+theModel!$H6643*NonHospFrac</f>
        <v>487013.24264616985</v>
      </c>
      <c r="N6643" s="266">
        <f t="shared" si="1453"/>
        <v>789733.69086244318</v>
      </c>
      <c r="O6643" s="159"/>
      <c r="P6643" s="265">
        <f t="shared" si="1454"/>
        <v>277970.4755864758</v>
      </c>
      <c r="Q6643" s="265">
        <f t="shared" si="1455"/>
        <v>487011.68800449505</v>
      </c>
      <c r="R6643" s="266">
        <f t="shared" si="1456"/>
        <v>764982.16359097091</v>
      </c>
    </row>
    <row r="6644" spans="1:18" x14ac:dyDescent="0.3">
      <c r="A6644" s="82">
        <v>6613</v>
      </c>
      <c r="B6644" s="94">
        <f t="shared" si="1445"/>
        <v>3.1645057532175294E-55</v>
      </c>
      <c r="C6644" s="179">
        <f t="shared" si="1446"/>
        <v>3.1573671732396962E-55</v>
      </c>
      <c r="D6644" s="166">
        <f t="shared" si="1447"/>
        <v>2.2558277767625785E-3</v>
      </c>
      <c r="E6644" s="167">
        <f t="shared" si="1457"/>
        <v>24.291375447755232</v>
      </c>
      <c r="F6644" s="168">
        <f t="shared" si="1458"/>
        <v>14.920044915507747</v>
      </c>
      <c r="G6644" s="168">
        <f t="shared" si="1448"/>
        <v>518501.74691757024</v>
      </c>
      <c r="H6644" s="168">
        <f t="shared" si="1449"/>
        <v>271310.33852408634</v>
      </c>
      <c r="I6644" s="169">
        <f t="shared" si="1450"/>
        <v>789812.08544165664</v>
      </c>
      <c r="J6644" s="169">
        <f t="shared" si="1452"/>
        <v>725226.11231444625</v>
      </c>
      <c r="K6644" s="95"/>
      <c r="L6644" s="265">
        <f t="shared" si="1451"/>
        <v>302750.49839955888</v>
      </c>
      <c r="M6644" s="265">
        <f>$G6644*NonHospFrac+theModel!$H6644*NonHospFrac</f>
        <v>487061.58704209764</v>
      </c>
      <c r="N6644" s="266">
        <f t="shared" si="1453"/>
        <v>789812.08544165653</v>
      </c>
      <c r="O6644" s="159"/>
      <c r="P6644" s="265">
        <f t="shared" si="1454"/>
        <v>277993.42527507263</v>
      </c>
      <c r="Q6644" s="265">
        <f t="shared" si="1455"/>
        <v>487060.03240042285</v>
      </c>
      <c r="R6644" s="266">
        <f t="shared" si="1456"/>
        <v>765053.45767549542</v>
      </c>
    </row>
    <row r="6645" spans="1:18" x14ac:dyDescent="0.3">
      <c r="A6645" s="82">
        <v>6614</v>
      </c>
      <c r="B6645" s="94">
        <f t="shared" si="1445"/>
        <v>3.1053913324027506E-55</v>
      </c>
      <c r="C6645" s="179">
        <f t="shared" si="1446"/>
        <v>3.0983861043773986E-55</v>
      </c>
      <c r="D6645" s="166">
        <f t="shared" si="1447"/>
        <v>2.2558277767625785E-3</v>
      </c>
      <c r="E6645" s="167">
        <f t="shared" si="1457"/>
        <v>24.291375447755232</v>
      </c>
      <c r="F6645" s="168">
        <f t="shared" si="1458"/>
        <v>14.922300743284509</v>
      </c>
      <c r="G6645" s="168">
        <f t="shared" si="1448"/>
        <v>518580.14149678365</v>
      </c>
      <c r="H6645" s="168">
        <f t="shared" si="1449"/>
        <v>271310.33852408634</v>
      </c>
      <c r="I6645" s="169">
        <f t="shared" si="1450"/>
        <v>789890.48002086999</v>
      </c>
      <c r="J6645" s="169">
        <f t="shared" si="1452"/>
        <v>725285.98076274828</v>
      </c>
      <c r="K6645" s="95"/>
      <c r="L6645" s="265">
        <f t="shared" si="1451"/>
        <v>302780.54858284444</v>
      </c>
      <c r="M6645" s="265">
        <f>$G6645*NonHospFrac+theModel!$H6645*NonHospFrac</f>
        <v>487109.93143802549</v>
      </c>
      <c r="N6645" s="266">
        <f t="shared" si="1453"/>
        <v>789890.48002086999</v>
      </c>
      <c r="O6645" s="159"/>
      <c r="P6645" s="265">
        <f t="shared" si="1454"/>
        <v>278016.37402819499</v>
      </c>
      <c r="Q6645" s="265">
        <f t="shared" si="1455"/>
        <v>487108.3767963507</v>
      </c>
      <c r="R6645" s="266">
        <f t="shared" si="1456"/>
        <v>765124.75082454574</v>
      </c>
    </row>
    <row r="6646" spans="1:18" x14ac:dyDescent="0.3">
      <c r="A6646" s="82">
        <v>6615</v>
      </c>
      <c r="B6646" s="94">
        <f t="shared" si="1445"/>
        <v>3.0473811961178507E-55</v>
      </c>
      <c r="C6646" s="179">
        <f t="shared" si="1446"/>
        <v>3.0405068289692641E-55</v>
      </c>
      <c r="D6646" s="166">
        <f t="shared" si="1447"/>
        <v>2.2558277767625785E-3</v>
      </c>
      <c r="E6646" s="167">
        <f t="shared" si="1457"/>
        <v>24.291375447755232</v>
      </c>
      <c r="F6646" s="168">
        <f t="shared" si="1458"/>
        <v>14.924556571061272</v>
      </c>
      <c r="G6646" s="168">
        <f t="shared" si="1448"/>
        <v>518658.53607599699</v>
      </c>
      <c r="H6646" s="168">
        <f t="shared" si="1449"/>
        <v>271310.33852408634</v>
      </c>
      <c r="I6646" s="169">
        <f t="shared" si="1450"/>
        <v>789968.87460008333</v>
      </c>
      <c r="J6646" s="169">
        <f t="shared" si="1452"/>
        <v>725345.84677069448</v>
      </c>
      <c r="K6646" s="95"/>
      <c r="L6646" s="265">
        <f t="shared" si="1451"/>
        <v>302810.59876613005</v>
      </c>
      <c r="M6646" s="265">
        <f>$G6646*NonHospFrac+theModel!$H6646*NonHospFrac</f>
        <v>487158.27583395329</v>
      </c>
      <c r="N6646" s="266">
        <f t="shared" si="1453"/>
        <v>789968.87460008333</v>
      </c>
      <c r="O6646" s="159"/>
      <c r="P6646" s="265">
        <f t="shared" si="1454"/>
        <v>278039.32184588106</v>
      </c>
      <c r="Q6646" s="265">
        <f t="shared" si="1455"/>
        <v>487156.72119227849</v>
      </c>
      <c r="R6646" s="266">
        <f t="shared" si="1456"/>
        <v>765196.04303815961</v>
      </c>
    </row>
    <row r="6647" spans="1:18" x14ac:dyDescent="0.3">
      <c r="A6647" s="82">
        <v>6616</v>
      </c>
      <c r="B6647" s="94">
        <f t="shared" si="1445"/>
        <v>2.9904547158208279E-55</v>
      </c>
      <c r="C6647" s="179">
        <f t="shared" si="1446"/>
        <v>2.9837087650077285E-55</v>
      </c>
      <c r="D6647" s="166">
        <f t="shared" si="1447"/>
        <v>2.2558277767625785E-3</v>
      </c>
      <c r="E6647" s="167">
        <f t="shared" si="1457"/>
        <v>24.291375447755232</v>
      </c>
      <c r="F6647" s="168">
        <f t="shared" si="1458"/>
        <v>14.926812398838035</v>
      </c>
      <c r="G6647" s="168">
        <f t="shared" si="1448"/>
        <v>518736.93065521051</v>
      </c>
      <c r="H6647" s="168">
        <f t="shared" si="1449"/>
        <v>271310.33852408634</v>
      </c>
      <c r="I6647" s="169">
        <f t="shared" si="1450"/>
        <v>790047.26917929691</v>
      </c>
      <c r="J6647" s="169">
        <f t="shared" si="1452"/>
        <v>725405.71033838461</v>
      </c>
      <c r="K6647" s="95"/>
      <c r="L6647" s="265">
        <f t="shared" si="1451"/>
        <v>302840.64894941566</v>
      </c>
      <c r="M6647" s="265">
        <f>$G6647*NonHospFrac+theModel!$H6647*NonHospFrac</f>
        <v>487206.6202298812</v>
      </c>
      <c r="N6647" s="266">
        <f t="shared" si="1453"/>
        <v>790047.26917929691</v>
      </c>
      <c r="O6647" s="159"/>
      <c r="P6647" s="265">
        <f t="shared" si="1454"/>
        <v>278062.26872816891</v>
      </c>
      <c r="Q6647" s="265">
        <f t="shared" si="1455"/>
        <v>487205.0655882064</v>
      </c>
      <c r="R6647" s="266">
        <f t="shared" si="1456"/>
        <v>765267.33431637532</v>
      </c>
    </row>
    <row r="6648" spans="1:18" x14ac:dyDescent="0.3">
      <c r="A6648" s="82">
        <v>6617</v>
      </c>
      <c r="B6648" s="94">
        <f t="shared" si="1445"/>
        <v>2.9345916483199719E-55</v>
      </c>
      <c r="C6648" s="179">
        <f t="shared" si="1446"/>
        <v>2.9279717149662362E-55</v>
      </c>
      <c r="D6648" s="166">
        <f t="shared" si="1447"/>
        <v>2.2558277767625785E-3</v>
      </c>
      <c r="E6648" s="167">
        <f t="shared" si="1457"/>
        <v>24.291375447755232</v>
      </c>
      <c r="F6648" s="168">
        <f t="shared" si="1458"/>
        <v>14.929068226614797</v>
      </c>
      <c r="G6648" s="168">
        <f t="shared" si="1448"/>
        <v>518815.32523442392</v>
      </c>
      <c r="H6648" s="168">
        <f t="shared" si="1449"/>
        <v>271310.33852408634</v>
      </c>
      <c r="I6648" s="169">
        <f t="shared" si="1450"/>
        <v>790125.66375851026</v>
      </c>
      <c r="J6648" s="169">
        <f t="shared" si="1452"/>
        <v>725465.57146591763</v>
      </c>
      <c r="K6648" s="95"/>
      <c r="L6648" s="265">
        <f t="shared" si="1451"/>
        <v>302870.69913270121</v>
      </c>
      <c r="M6648" s="265">
        <f>$G6648*NonHospFrac+theModel!$H6648*NonHospFrac</f>
        <v>487254.96462580905</v>
      </c>
      <c r="N6648" s="266">
        <f t="shared" si="1453"/>
        <v>790125.66375851026</v>
      </c>
      <c r="O6648" s="159"/>
      <c r="P6648" s="265">
        <f t="shared" si="1454"/>
        <v>278085.21467509662</v>
      </c>
      <c r="Q6648" s="265">
        <f t="shared" si="1455"/>
        <v>487253.40998413425</v>
      </c>
      <c r="R6648" s="266">
        <f t="shared" si="1456"/>
        <v>765338.62465923093</v>
      </c>
    </row>
    <row r="6649" spans="1:18" x14ac:dyDescent="0.3">
      <c r="A6649" s="82">
        <v>6618</v>
      </c>
      <c r="B6649" s="94">
        <f t="shared" si="1445"/>
        <v>2.8797721285760313E-55</v>
      </c>
      <c r="C6649" s="179">
        <f t="shared" si="1446"/>
        <v>2.8732758586176429E-55</v>
      </c>
      <c r="D6649" s="166">
        <f t="shared" si="1447"/>
        <v>2.2558277767625785E-3</v>
      </c>
      <c r="E6649" s="167">
        <f t="shared" si="1457"/>
        <v>24.291375447755232</v>
      </c>
      <c r="F6649" s="168">
        <f t="shared" si="1458"/>
        <v>14.93132405439156</v>
      </c>
      <c r="G6649" s="168">
        <f t="shared" si="1448"/>
        <v>518893.71981363732</v>
      </c>
      <c r="H6649" s="168">
        <f t="shared" si="1449"/>
        <v>271310.33852408634</v>
      </c>
      <c r="I6649" s="169">
        <f t="shared" si="1450"/>
        <v>790204.0583377236</v>
      </c>
      <c r="J6649" s="169">
        <f t="shared" si="1452"/>
        <v>725525.4301533933</v>
      </c>
      <c r="K6649" s="95"/>
      <c r="L6649" s="265">
        <f t="shared" si="1451"/>
        <v>302900.74931598676</v>
      </c>
      <c r="M6649" s="265">
        <f>$G6649*NonHospFrac+theModel!$H6649*NonHospFrac</f>
        <v>487303.30902173684</v>
      </c>
      <c r="N6649" s="266">
        <f t="shared" si="1453"/>
        <v>790204.0583377236</v>
      </c>
      <c r="O6649" s="159"/>
      <c r="P6649" s="265">
        <f t="shared" si="1454"/>
        <v>278108.15968670236</v>
      </c>
      <c r="Q6649" s="265">
        <f t="shared" si="1455"/>
        <v>487301.75438006205</v>
      </c>
      <c r="R6649" s="266">
        <f t="shared" si="1456"/>
        <v>765409.91406676441</v>
      </c>
    </row>
    <row r="6650" spans="1:18" x14ac:dyDescent="0.3">
      <c r="A6650" s="82">
        <v>6619</v>
      </c>
      <c r="B6650" s="94">
        <f t="shared" si="1445"/>
        <v>2.8259766626374779E-55</v>
      </c>
      <c r="C6650" s="179">
        <f t="shared" si="1446"/>
        <v>2.8196017459854174E-55</v>
      </c>
      <c r="D6650" s="166">
        <f t="shared" si="1447"/>
        <v>2.2558277767625785E-3</v>
      </c>
      <c r="E6650" s="167">
        <f t="shared" si="1457"/>
        <v>24.291375447755232</v>
      </c>
      <c r="F6650" s="168">
        <f t="shared" si="1458"/>
        <v>14.933579882168322</v>
      </c>
      <c r="G6650" s="168">
        <f t="shared" si="1448"/>
        <v>518972.11439285066</v>
      </c>
      <c r="H6650" s="168">
        <f t="shared" si="1449"/>
        <v>271310.33852408634</v>
      </c>
      <c r="I6650" s="169">
        <f t="shared" si="1450"/>
        <v>790282.45291693695</v>
      </c>
      <c r="J6650" s="169">
        <f t="shared" si="1452"/>
        <v>725585.28640091105</v>
      </c>
      <c r="K6650" s="95"/>
      <c r="L6650" s="265">
        <f t="shared" si="1451"/>
        <v>302930.79949927237</v>
      </c>
      <c r="M6650" s="265">
        <f>$G6650*NonHospFrac+theModel!$H6650*NonHospFrac</f>
        <v>487351.65341766464</v>
      </c>
      <c r="N6650" s="266">
        <f t="shared" si="1453"/>
        <v>790282.45291693695</v>
      </c>
      <c r="O6650" s="159"/>
      <c r="P6650" s="265">
        <f t="shared" si="1454"/>
        <v>278131.10376302426</v>
      </c>
      <c r="Q6650" s="265">
        <f t="shared" si="1455"/>
        <v>487350.09877598984</v>
      </c>
      <c r="R6650" s="266">
        <f t="shared" si="1456"/>
        <v>765481.20253901416</v>
      </c>
    </row>
    <row r="6651" spans="1:18" x14ac:dyDescent="0.3">
      <c r="A6651" s="82">
        <v>6620</v>
      </c>
      <c r="B6651" s="94">
        <f t="shared" si="1445"/>
        <v>2.7731861207090773E-55</v>
      </c>
      <c r="C6651" s="179">
        <f t="shared" si="1446"/>
        <v>2.7669302904278493E-55</v>
      </c>
      <c r="D6651" s="166">
        <f t="shared" si="1447"/>
        <v>2.2558277767625785E-3</v>
      </c>
      <c r="E6651" s="167">
        <f t="shared" si="1457"/>
        <v>24.291375447755232</v>
      </c>
      <c r="F6651" s="168">
        <f t="shared" si="1458"/>
        <v>14.935835709945085</v>
      </c>
      <c r="G6651" s="168">
        <f t="shared" si="1448"/>
        <v>519050.50897206418</v>
      </c>
      <c r="H6651" s="168">
        <f t="shared" si="1449"/>
        <v>271310.33852408634</v>
      </c>
      <c r="I6651" s="169">
        <f t="shared" si="1450"/>
        <v>790360.84749615053</v>
      </c>
      <c r="J6651" s="169">
        <f t="shared" si="1452"/>
        <v>725645.1402085704</v>
      </c>
      <c r="K6651" s="95"/>
      <c r="L6651" s="265">
        <f t="shared" si="1451"/>
        <v>302960.84968255798</v>
      </c>
      <c r="M6651" s="265">
        <f>$G6651*NonHospFrac+theModel!$H6651*NonHospFrac</f>
        <v>487399.99781359255</v>
      </c>
      <c r="N6651" s="266">
        <f t="shared" si="1453"/>
        <v>790360.84749615053</v>
      </c>
      <c r="O6651" s="159"/>
      <c r="P6651" s="265">
        <f t="shared" si="1454"/>
        <v>278154.04690410045</v>
      </c>
      <c r="Q6651" s="265">
        <f t="shared" si="1455"/>
        <v>487398.44317191775</v>
      </c>
      <c r="R6651" s="266">
        <f t="shared" si="1456"/>
        <v>765552.49007601826</v>
      </c>
    </row>
    <row r="6652" spans="1:18" x14ac:dyDescent="0.3">
      <c r="A6652" s="82">
        <v>6621</v>
      </c>
      <c r="B6652" s="94">
        <f t="shared" si="1445"/>
        <v>2.721381730348635E-55</v>
      </c>
      <c r="C6652" s="179">
        <f t="shared" si="1446"/>
        <v>2.7152427618501404E-55</v>
      </c>
      <c r="D6652" s="166">
        <f t="shared" si="1447"/>
        <v>2.2558277767625785E-3</v>
      </c>
      <c r="E6652" s="167">
        <f t="shared" si="1457"/>
        <v>24.291375447755232</v>
      </c>
      <c r="F6652" s="168">
        <f t="shared" si="1458"/>
        <v>14.938091537721848</v>
      </c>
      <c r="G6652" s="168">
        <f t="shared" si="1448"/>
        <v>519128.90355127759</v>
      </c>
      <c r="H6652" s="168">
        <f t="shared" si="1449"/>
        <v>271310.33852408634</v>
      </c>
      <c r="I6652" s="169">
        <f t="shared" si="1450"/>
        <v>790439.24207536387</v>
      </c>
      <c r="J6652" s="169">
        <f t="shared" si="1452"/>
        <v>725704.99157647055</v>
      </c>
      <c r="K6652" s="95"/>
      <c r="L6652" s="265">
        <f t="shared" si="1451"/>
        <v>302990.89986584353</v>
      </c>
      <c r="M6652" s="265">
        <f>$G6652*NonHospFrac+theModel!$H6652*NonHospFrac</f>
        <v>487448.3422095204</v>
      </c>
      <c r="N6652" s="266">
        <f t="shared" si="1453"/>
        <v>790439.24207536387</v>
      </c>
      <c r="O6652" s="159"/>
      <c r="P6652" s="265">
        <f t="shared" si="1454"/>
        <v>278176.989109969</v>
      </c>
      <c r="Q6652" s="265">
        <f t="shared" si="1455"/>
        <v>487446.7875678456</v>
      </c>
      <c r="R6652" s="266">
        <f t="shared" si="1456"/>
        <v>765623.77667781455</v>
      </c>
    </row>
    <row r="6653" spans="1:18" x14ac:dyDescent="0.3">
      <c r="A6653" s="82">
        <v>6622</v>
      </c>
      <c r="B6653" s="94">
        <f t="shared" si="1445"/>
        <v>2.6705450697921131E-55</v>
      </c>
      <c r="C6653" s="179">
        <f t="shared" si="1446"/>
        <v>2.6645207800445795E-55</v>
      </c>
      <c r="D6653" s="166">
        <f t="shared" si="1447"/>
        <v>2.2558277767625785E-3</v>
      </c>
      <c r="E6653" s="167">
        <f t="shared" si="1457"/>
        <v>24.291375447755232</v>
      </c>
      <c r="F6653" s="168">
        <f t="shared" si="1458"/>
        <v>14.94034736549861</v>
      </c>
      <c r="G6653" s="168">
        <f t="shared" si="1448"/>
        <v>519207.29813049105</v>
      </c>
      <c r="H6653" s="168">
        <f t="shared" si="1449"/>
        <v>271310.33852408634</v>
      </c>
      <c r="I6653" s="169">
        <f t="shared" si="1450"/>
        <v>790517.63665457745</v>
      </c>
      <c r="J6653" s="169">
        <f t="shared" si="1452"/>
        <v>725764.84050471138</v>
      </c>
      <c r="K6653" s="95"/>
      <c r="L6653" s="265">
        <f t="shared" si="1451"/>
        <v>303020.95004912908</v>
      </c>
      <c r="M6653" s="265">
        <f>$G6653*NonHospFrac+theModel!$H6653*NonHospFrac</f>
        <v>487496.68660544825</v>
      </c>
      <c r="N6653" s="266">
        <f t="shared" si="1453"/>
        <v>790517.63665457733</v>
      </c>
      <c r="O6653" s="159"/>
      <c r="P6653" s="265">
        <f t="shared" si="1454"/>
        <v>278199.93038066808</v>
      </c>
      <c r="Q6653" s="265">
        <f t="shared" si="1455"/>
        <v>487495.13196377346</v>
      </c>
      <c r="R6653" s="266">
        <f t="shared" si="1456"/>
        <v>765695.06234444154</v>
      </c>
    </row>
    <row r="6654" spans="1:18" x14ac:dyDescent="0.3">
      <c r="A6654" s="82">
        <v>6623</v>
      </c>
      <c r="B6654" s="94">
        <f t="shared" si="1445"/>
        <v>2.6206580614022156E-55</v>
      </c>
      <c r="C6654" s="179">
        <f t="shared" si="1446"/>
        <v>2.6147463081539075E-55</v>
      </c>
      <c r="D6654" s="166">
        <f t="shared" si="1447"/>
        <v>2.2558277767625785E-3</v>
      </c>
      <c r="E6654" s="167">
        <f t="shared" si="1457"/>
        <v>24.291375447755232</v>
      </c>
      <c r="F6654" s="168">
        <f t="shared" si="1458"/>
        <v>14.942603193275373</v>
      </c>
      <c r="G6654" s="168">
        <f t="shared" si="1448"/>
        <v>519285.69270970434</v>
      </c>
      <c r="H6654" s="168">
        <f t="shared" si="1449"/>
        <v>271310.33852408634</v>
      </c>
      <c r="I6654" s="169">
        <f t="shared" si="1450"/>
        <v>790596.03123379068</v>
      </c>
      <c r="J6654" s="169">
        <f t="shared" si="1452"/>
        <v>725824.68699339172</v>
      </c>
      <c r="K6654" s="95"/>
      <c r="L6654" s="265">
        <f t="shared" si="1451"/>
        <v>303051.00023241463</v>
      </c>
      <c r="M6654" s="265">
        <f>$G6654*NonHospFrac+theModel!$H6654*NonHospFrac</f>
        <v>487545.03100137599</v>
      </c>
      <c r="N6654" s="266">
        <f t="shared" si="1453"/>
        <v>790596.03123379056</v>
      </c>
      <c r="O6654" s="159"/>
      <c r="P6654" s="265">
        <f t="shared" si="1454"/>
        <v>278222.87071623583</v>
      </c>
      <c r="Q6654" s="265">
        <f t="shared" si="1455"/>
        <v>487543.47635970119</v>
      </c>
      <c r="R6654" s="266">
        <f t="shared" si="1456"/>
        <v>765766.34707593708</v>
      </c>
    </row>
    <row r="6655" spans="1:18" x14ac:dyDescent="0.3">
      <c r="A6655" s="82">
        <v>6624</v>
      </c>
      <c r="B6655" s="94">
        <f t="shared" si="1445"/>
        <v>2.5717029652403665E-55</v>
      </c>
      <c r="C6655" s="179">
        <f t="shared" si="1446"/>
        <v>2.5659016462577946E-55</v>
      </c>
      <c r="D6655" s="166">
        <f t="shared" si="1447"/>
        <v>2.2558277767625785E-3</v>
      </c>
      <c r="E6655" s="167">
        <f t="shared" si="1457"/>
        <v>24.291375447755232</v>
      </c>
      <c r="F6655" s="168">
        <f t="shared" si="1458"/>
        <v>14.944859021052135</v>
      </c>
      <c r="G6655" s="168">
        <f t="shared" si="1448"/>
        <v>519364.08728891786</v>
      </c>
      <c r="H6655" s="168">
        <f t="shared" si="1449"/>
        <v>271310.33852408634</v>
      </c>
      <c r="I6655" s="169">
        <f t="shared" si="1450"/>
        <v>790674.42581300414</v>
      </c>
      <c r="J6655" s="169">
        <f t="shared" si="1452"/>
        <v>725884.53104261158</v>
      </c>
      <c r="K6655" s="95"/>
      <c r="L6655" s="265">
        <f t="shared" si="1451"/>
        <v>303081.05041570024</v>
      </c>
      <c r="M6655" s="265">
        <f>$G6655*NonHospFrac+theModel!$H6655*NonHospFrac</f>
        <v>487593.3753973039</v>
      </c>
      <c r="N6655" s="266">
        <f t="shared" si="1453"/>
        <v>790674.42581300414</v>
      </c>
      <c r="O6655" s="159"/>
      <c r="P6655" s="265">
        <f t="shared" si="1454"/>
        <v>278245.81011671037</v>
      </c>
      <c r="Q6655" s="265">
        <f t="shared" si="1455"/>
        <v>487591.8207556291</v>
      </c>
      <c r="R6655" s="266">
        <f t="shared" si="1456"/>
        <v>765837.63087233948</v>
      </c>
    </row>
    <row r="6656" spans="1:18" x14ac:dyDescent="0.3">
      <c r="A6656" s="82">
        <v>6625</v>
      </c>
      <c r="B6656" s="94">
        <f t="shared" si="1445"/>
        <v>2.5236623727581518E-55</v>
      </c>
      <c r="C6656" s="179">
        <f t="shared" si="1446"/>
        <v>2.5179694250785132E-55</v>
      </c>
      <c r="D6656" s="166">
        <f t="shared" si="1447"/>
        <v>2.2558277767625785E-3</v>
      </c>
      <c r="E6656" s="167">
        <f t="shared" si="1457"/>
        <v>24.291375447755232</v>
      </c>
      <c r="F6656" s="168">
        <f t="shared" si="1458"/>
        <v>14.947114848828898</v>
      </c>
      <c r="G6656" s="168">
        <f t="shared" si="1448"/>
        <v>519442.48186813126</v>
      </c>
      <c r="H6656" s="168">
        <f t="shared" si="1449"/>
        <v>271310.33852408634</v>
      </c>
      <c r="I6656" s="169">
        <f t="shared" si="1450"/>
        <v>790752.8203922176</v>
      </c>
      <c r="J6656" s="169">
        <f t="shared" si="1452"/>
        <v>725944.37265247013</v>
      </c>
      <c r="K6656" s="95"/>
      <c r="L6656" s="265">
        <f t="shared" si="1451"/>
        <v>303111.10059898579</v>
      </c>
      <c r="M6656" s="265">
        <f>$G6656*NonHospFrac+theModel!$H6656*NonHospFrac</f>
        <v>487641.71979323175</v>
      </c>
      <c r="N6656" s="266">
        <f t="shared" si="1453"/>
        <v>790752.82039221749</v>
      </c>
      <c r="O6656" s="159"/>
      <c r="P6656" s="265">
        <f t="shared" si="1454"/>
        <v>278268.74858212972</v>
      </c>
      <c r="Q6656" s="265">
        <f t="shared" si="1455"/>
        <v>487640.16515155695</v>
      </c>
      <c r="R6656" s="266">
        <f t="shared" si="1456"/>
        <v>765908.91373368667</v>
      </c>
    </row>
    <row r="6657" spans="1:18" x14ac:dyDescent="0.3">
      <c r="A6657" s="82">
        <v>6626</v>
      </c>
      <c r="B6657" s="94">
        <f t="shared" si="1445"/>
        <v>2.4765192006068367E-55</v>
      </c>
      <c r="C6657" s="179">
        <f t="shared" si="1446"/>
        <v>2.470932599804422E-55</v>
      </c>
      <c r="D6657" s="166">
        <f t="shared" si="1447"/>
        <v>2.2558277767625785E-3</v>
      </c>
      <c r="E6657" s="167">
        <f t="shared" si="1457"/>
        <v>24.291375447755232</v>
      </c>
      <c r="F6657" s="168">
        <f t="shared" si="1458"/>
        <v>14.94937067660566</v>
      </c>
      <c r="G6657" s="168">
        <f t="shared" si="1448"/>
        <v>519520.87644734472</v>
      </c>
      <c r="H6657" s="168">
        <f t="shared" si="1449"/>
        <v>271310.33852408634</v>
      </c>
      <c r="I6657" s="169">
        <f t="shared" si="1450"/>
        <v>790831.21497143107</v>
      </c>
      <c r="J6657" s="169">
        <f t="shared" si="1452"/>
        <v>726004.21182306693</v>
      </c>
      <c r="K6657" s="95"/>
      <c r="L6657" s="265">
        <f t="shared" si="1451"/>
        <v>303141.1507822714</v>
      </c>
      <c r="M6657" s="265">
        <f>$G6657*NonHospFrac+theModel!$H6657*NonHospFrac</f>
        <v>487690.0641891596</v>
      </c>
      <c r="N6657" s="266">
        <f t="shared" si="1453"/>
        <v>790831.21497143107</v>
      </c>
      <c r="O6657" s="159"/>
      <c r="P6657" s="265">
        <f t="shared" si="1454"/>
        <v>278291.6861125321</v>
      </c>
      <c r="Q6657" s="265">
        <f t="shared" si="1455"/>
        <v>487688.50954748481</v>
      </c>
      <c r="R6657" s="266">
        <f t="shared" si="1456"/>
        <v>765980.19566001697</v>
      </c>
    </row>
    <row r="6658" spans="1:18" x14ac:dyDescent="0.3">
      <c r="A6658" s="82">
        <v>6627</v>
      </c>
      <c r="B6658" s="94">
        <f t="shared" si="1445"/>
        <v>2.4302566845624874E-55</v>
      </c>
      <c r="C6658" s="179">
        <f t="shared" si="1446"/>
        <v>2.4247744440287883E-55</v>
      </c>
      <c r="D6658" s="166">
        <f t="shared" si="1447"/>
        <v>2.2558277767625785E-3</v>
      </c>
      <c r="E6658" s="167">
        <f t="shared" si="1457"/>
        <v>24.291375447755232</v>
      </c>
      <c r="F6658" s="168">
        <f t="shared" si="1458"/>
        <v>14.951626504382423</v>
      </c>
      <c r="G6658" s="168">
        <f t="shared" si="1448"/>
        <v>519599.27102655813</v>
      </c>
      <c r="H6658" s="168">
        <f t="shared" si="1449"/>
        <v>271310.33852408634</v>
      </c>
      <c r="I6658" s="169">
        <f t="shared" si="1450"/>
        <v>790909.60955064441</v>
      </c>
      <c r="J6658" s="169">
        <f t="shared" si="1452"/>
        <v>726064.04855450126</v>
      </c>
      <c r="K6658" s="95"/>
      <c r="L6658" s="265">
        <f t="shared" si="1451"/>
        <v>303171.20096555701</v>
      </c>
      <c r="M6658" s="265">
        <f>$G6658*NonHospFrac+theModel!$H6658*NonHospFrac</f>
        <v>487738.40858508745</v>
      </c>
      <c r="N6658" s="266">
        <f t="shared" si="1453"/>
        <v>790909.60955064441</v>
      </c>
      <c r="O6658" s="159"/>
      <c r="P6658" s="265">
        <f t="shared" si="1454"/>
        <v>278314.6227079556</v>
      </c>
      <c r="Q6658" s="265">
        <f t="shared" si="1455"/>
        <v>487736.85394341266</v>
      </c>
      <c r="R6658" s="266">
        <f t="shared" si="1456"/>
        <v>766051.4766513682</v>
      </c>
    </row>
    <row r="6659" spans="1:18" x14ac:dyDescent="0.3">
      <c r="A6659" s="82">
        <v>6628</v>
      </c>
      <c r="B6659" s="94">
        <f t="shared" si="1445"/>
        <v>2.3848583735645716E-55</v>
      </c>
      <c r="C6659" s="179">
        <f t="shared" si="1446"/>
        <v>2.3794785438018397E-55</v>
      </c>
      <c r="D6659" s="166">
        <f t="shared" si="1447"/>
        <v>2.2558277767625785E-3</v>
      </c>
      <c r="E6659" s="167">
        <f t="shared" si="1457"/>
        <v>24.291375447755232</v>
      </c>
      <c r="F6659" s="168">
        <f t="shared" si="1458"/>
        <v>14.953882332159186</v>
      </c>
      <c r="G6659" s="168">
        <f t="shared" si="1448"/>
        <v>519677.66560577153</v>
      </c>
      <c r="H6659" s="168">
        <f t="shared" si="1449"/>
        <v>271310.33852408634</v>
      </c>
      <c r="I6659" s="169">
        <f t="shared" si="1450"/>
        <v>790988.00412985787</v>
      </c>
      <c r="J6659" s="169">
        <f t="shared" si="1452"/>
        <v>726123.88284687267</v>
      </c>
      <c r="K6659" s="95"/>
      <c r="L6659" s="265">
        <f t="shared" si="1451"/>
        <v>303201.25114884257</v>
      </c>
      <c r="M6659" s="265">
        <f>$G6659*NonHospFrac+theModel!$H6659*NonHospFrac</f>
        <v>487786.75298101531</v>
      </c>
      <c r="N6659" s="266">
        <f t="shared" si="1453"/>
        <v>790988.00412985787</v>
      </c>
      <c r="O6659" s="159"/>
      <c r="P6659" s="265">
        <f t="shared" si="1454"/>
        <v>278337.55836843827</v>
      </c>
      <c r="Q6659" s="265">
        <f t="shared" si="1455"/>
        <v>487785.19833934051</v>
      </c>
      <c r="R6659" s="266">
        <f t="shared" si="1456"/>
        <v>766122.75670777878</v>
      </c>
    </row>
    <row r="6660" spans="1:18" x14ac:dyDescent="0.3">
      <c r="A6660" s="82">
        <v>6629</v>
      </c>
      <c r="B6660" s="94">
        <f t="shared" si="1445"/>
        <v>2.340308123865923E-55</v>
      </c>
      <c r="C6660" s="179">
        <f t="shared" si="1446"/>
        <v>2.3350287917939231E-55</v>
      </c>
      <c r="D6660" s="166">
        <f t="shared" si="1447"/>
        <v>2.2558277767625785E-3</v>
      </c>
      <c r="E6660" s="167">
        <f t="shared" si="1457"/>
        <v>24.291375447755232</v>
      </c>
      <c r="F6660" s="168">
        <f t="shared" si="1458"/>
        <v>14.956138159935948</v>
      </c>
      <c r="G6660" s="168">
        <f t="shared" si="1448"/>
        <v>519756.06018498499</v>
      </c>
      <c r="H6660" s="168">
        <f t="shared" si="1449"/>
        <v>271310.33852408634</v>
      </c>
      <c r="I6660" s="169">
        <f t="shared" si="1450"/>
        <v>791066.39870907133</v>
      </c>
      <c r="J6660" s="169">
        <f t="shared" si="1452"/>
        <v>726183.71470028057</v>
      </c>
      <c r="K6660" s="95"/>
      <c r="L6660" s="265">
        <f t="shared" si="1451"/>
        <v>303231.30133212812</v>
      </c>
      <c r="M6660" s="265">
        <f>$G6660*NonHospFrac+theModel!$H6660*NonHospFrac</f>
        <v>487835.09737694316</v>
      </c>
      <c r="N6660" s="266">
        <f t="shared" si="1453"/>
        <v>791066.39870907133</v>
      </c>
      <c r="O6660" s="159"/>
      <c r="P6660" s="265">
        <f t="shared" si="1454"/>
        <v>278360.49309401825</v>
      </c>
      <c r="Q6660" s="265">
        <f t="shared" si="1455"/>
        <v>487833.54273526836</v>
      </c>
      <c r="R6660" s="266">
        <f t="shared" si="1456"/>
        <v>766194.03582928656</v>
      </c>
    </row>
    <row r="6661" spans="1:18" x14ac:dyDescent="0.3">
      <c r="A6661" s="82">
        <v>6630</v>
      </c>
      <c r="B6661" s="94">
        <f t="shared" si="1445"/>
        <v>2.2965900932919875E-55</v>
      </c>
      <c r="C6661" s="179">
        <f t="shared" si="1446"/>
        <v>2.2914093815677017E-55</v>
      </c>
      <c r="D6661" s="166">
        <f t="shared" si="1447"/>
        <v>2.2558277767625785E-3</v>
      </c>
      <c r="E6661" s="167">
        <f t="shared" si="1457"/>
        <v>24.291375447755232</v>
      </c>
      <c r="F6661" s="168">
        <f t="shared" si="1458"/>
        <v>14.958393987712711</v>
      </c>
      <c r="G6661" s="168">
        <f t="shared" si="1448"/>
        <v>519834.4547641984</v>
      </c>
      <c r="H6661" s="168">
        <f t="shared" si="1449"/>
        <v>271310.33852408634</v>
      </c>
      <c r="I6661" s="169">
        <f t="shared" si="1450"/>
        <v>791144.79328828468</v>
      </c>
      <c r="J6661" s="169">
        <f t="shared" si="1452"/>
        <v>726243.54411482427</v>
      </c>
      <c r="K6661" s="95"/>
      <c r="L6661" s="265">
        <f t="shared" si="1451"/>
        <v>303261.35151541373</v>
      </c>
      <c r="M6661" s="265">
        <f>$G6661*NonHospFrac+theModel!$H6661*NonHospFrac</f>
        <v>487883.44177287095</v>
      </c>
      <c r="N6661" s="266">
        <f t="shared" si="1453"/>
        <v>791144.79328828468</v>
      </c>
      <c r="O6661" s="159"/>
      <c r="P6661" s="265">
        <f t="shared" si="1454"/>
        <v>278383.42688473372</v>
      </c>
      <c r="Q6661" s="265">
        <f t="shared" si="1455"/>
        <v>487881.88713119616</v>
      </c>
      <c r="R6661" s="266">
        <f t="shared" si="1456"/>
        <v>766265.31401592982</v>
      </c>
    </row>
    <row r="6662" spans="1:18" x14ac:dyDescent="0.3">
      <c r="A6662" s="82">
        <v>6631</v>
      </c>
      <c r="B6662" s="94">
        <f t="shared" si="1445"/>
        <v>2.2536887356073065E-55</v>
      </c>
      <c r="C6662" s="179">
        <f t="shared" si="1446"/>
        <v>2.2486048019573464E-55</v>
      </c>
      <c r="D6662" s="166">
        <f t="shared" si="1447"/>
        <v>2.2558277767625785E-3</v>
      </c>
      <c r="E6662" s="167">
        <f t="shared" si="1457"/>
        <v>24.291375447755232</v>
      </c>
      <c r="F6662" s="168">
        <f t="shared" si="1458"/>
        <v>14.960649815489473</v>
      </c>
      <c r="G6662" s="168">
        <f t="shared" si="1448"/>
        <v>519912.8493434118</v>
      </c>
      <c r="H6662" s="168">
        <f t="shared" si="1449"/>
        <v>271310.33852408634</v>
      </c>
      <c r="I6662" s="169">
        <f t="shared" si="1450"/>
        <v>791223.18786749814</v>
      </c>
      <c r="J6662" s="169">
        <f t="shared" si="1452"/>
        <v>726303.37109060329</v>
      </c>
      <c r="K6662" s="95"/>
      <c r="L6662" s="265">
        <f t="shared" si="1451"/>
        <v>303291.40169869934</v>
      </c>
      <c r="M6662" s="265">
        <f>$G6662*NonHospFrac+theModel!$H6662*NonHospFrac</f>
        <v>487931.7861687988</v>
      </c>
      <c r="N6662" s="266">
        <f t="shared" si="1453"/>
        <v>791223.18786749814</v>
      </c>
      <c r="O6662" s="159"/>
      <c r="P6662" s="265">
        <f t="shared" si="1454"/>
        <v>278406.35974062275</v>
      </c>
      <c r="Q6662" s="265">
        <f t="shared" si="1455"/>
        <v>487930.23152712401</v>
      </c>
      <c r="R6662" s="266">
        <f t="shared" si="1456"/>
        <v>766336.59126774676</v>
      </c>
    </row>
    <row r="6663" spans="1:18" x14ac:dyDescent="0.3">
      <c r="A6663" s="82">
        <v>6632</v>
      </c>
      <c r="B6663" s="94">
        <f t="shared" si="1445"/>
        <v>2.2115887949872398E-55</v>
      </c>
      <c r="C6663" s="179">
        <f t="shared" si="1446"/>
        <v>2.2065998315527307E-55</v>
      </c>
      <c r="D6663" s="166">
        <f t="shared" si="1447"/>
        <v>2.2558277767625785E-3</v>
      </c>
      <c r="E6663" s="167">
        <f t="shared" si="1457"/>
        <v>24.291375447755232</v>
      </c>
      <c r="F6663" s="168">
        <f t="shared" si="1458"/>
        <v>14.962905643266236</v>
      </c>
      <c r="G6663" s="168">
        <f t="shared" si="1448"/>
        <v>519991.24392262514</v>
      </c>
      <c r="H6663" s="168">
        <f t="shared" si="1449"/>
        <v>271310.33852408634</v>
      </c>
      <c r="I6663" s="169">
        <f t="shared" si="1450"/>
        <v>791301.58244671149</v>
      </c>
      <c r="J6663" s="169">
        <f t="shared" si="1452"/>
        <v>726363.19562771695</v>
      </c>
      <c r="K6663" s="95"/>
      <c r="L6663" s="265">
        <f t="shared" si="1451"/>
        <v>303321.45188198483</v>
      </c>
      <c r="M6663" s="265">
        <f>$G6663*NonHospFrac+theModel!$H6663*NonHospFrac</f>
        <v>487980.1305647266</v>
      </c>
      <c r="N6663" s="266">
        <f t="shared" si="1453"/>
        <v>791301.58244671137</v>
      </c>
      <c r="O6663" s="159"/>
      <c r="P6663" s="265">
        <f t="shared" si="1454"/>
        <v>278429.29166172334</v>
      </c>
      <c r="Q6663" s="265">
        <f t="shared" si="1455"/>
        <v>487978.5759230518</v>
      </c>
      <c r="R6663" s="266">
        <f t="shared" si="1456"/>
        <v>766407.8675847752</v>
      </c>
    </row>
    <row r="6664" spans="1:18" x14ac:dyDescent="0.3">
      <c r="A6664" s="82">
        <v>6633</v>
      </c>
      <c r="B6664" s="94">
        <f t="shared" si="1445"/>
        <v>2.1702753005929586E-55</v>
      </c>
      <c r="C6664" s="179">
        <f t="shared" si="1446"/>
        <v>2.1653795332866594E-55</v>
      </c>
      <c r="D6664" s="166">
        <f t="shared" si="1447"/>
        <v>2.2558277767625785E-3</v>
      </c>
      <c r="E6664" s="167">
        <f t="shared" si="1457"/>
        <v>24.291375447755232</v>
      </c>
      <c r="F6664" s="168">
        <f t="shared" si="1458"/>
        <v>14.965161471042999</v>
      </c>
      <c r="G6664" s="168">
        <f t="shared" si="1448"/>
        <v>520069.63850183866</v>
      </c>
      <c r="H6664" s="168">
        <f t="shared" si="1449"/>
        <v>271310.33852408634</v>
      </c>
      <c r="I6664" s="169">
        <f t="shared" si="1450"/>
        <v>791379.97702592495</v>
      </c>
      <c r="J6664" s="169">
        <f t="shared" si="1452"/>
        <v>726423.01772626478</v>
      </c>
      <c r="K6664" s="95"/>
      <c r="L6664" s="265">
        <f t="shared" si="1451"/>
        <v>303351.50206527044</v>
      </c>
      <c r="M6664" s="265">
        <f>$G6664*NonHospFrac+theModel!$H6664*NonHospFrac</f>
        <v>488028.47496065451</v>
      </c>
      <c r="N6664" s="266">
        <f t="shared" si="1453"/>
        <v>791379.97702592495</v>
      </c>
      <c r="O6664" s="159"/>
      <c r="P6664" s="265">
        <f t="shared" si="1454"/>
        <v>278452.22264807374</v>
      </c>
      <c r="Q6664" s="265">
        <f t="shared" si="1455"/>
        <v>488026.92031897971</v>
      </c>
      <c r="R6664" s="266">
        <f t="shared" si="1456"/>
        <v>766479.14296705346</v>
      </c>
    </row>
    <row r="6665" spans="1:18" x14ac:dyDescent="0.3">
      <c r="A6665" s="82">
        <v>6634</v>
      </c>
      <c r="B6665" s="94">
        <f t="shared" si="1445"/>
        <v>2.1297335612478085E-55</v>
      </c>
      <c r="C6665" s="179">
        <f t="shared" si="1446"/>
        <v>2.1249292491232422E-55</v>
      </c>
      <c r="D6665" s="166">
        <f t="shared" si="1447"/>
        <v>2.2558277767625785E-3</v>
      </c>
      <c r="E6665" s="167">
        <f t="shared" si="1457"/>
        <v>24.291375447755232</v>
      </c>
      <c r="F6665" s="168">
        <f t="shared" si="1458"/>
        <v>14.967417298819761</v>
      </c>
      <c r="G6665" s="168">
        <f t="shared" si="1448"/>
        <v>520148.03308105207</v>
      </c>
      <c r="H6665" s="168">
        <f t="shared" si="1449"/>
        <v>271310.33852408634</v>
      </c>
      <c r="I6665" s="169">
        <f t="shared" si="1450"/>
        <v>791458.37160513841</v>
      </c>
      <c r="J6665" s="169">
        <f t="shared" si="1452"/>
        <v>726482.83738634607</v>
      </c>
      <c r="K6665" s="95"/>
      <c r="L6665" s="265">
        <f t="shared" si="1451"/>
        <v>303381.55224855605</v>
      </c>
      <c r="M6665" s="265">
        <f>$G6665*NonHospFrac+theModel!$H6665*NonHospFrac</f>
        <v>488076.81935658236</v>
      </c>
      <c r="N6665" s="266">
        <f t="shared" si="1453"/>
        <v>791458.37160513841</v>
      </c>
      <c r="O6665" s="159"/>
      <c r="P6665" s="265">
        <f t="shared" si="1454"/>
        <v>278475.15269971202</v>
      </c>
      <c r="Q6665" s="265">
        <f t="shared" si="1455"/>
        <v>488075.26471490756</v>
      </c>
      <c r="R6665" s="266">
        <f t="shared" si="1456"/>
        <v>766550.41741461959</v>
      </c>
    </row>
    <row r="6666" spans="1:18" x14ac:dyDescent="0.3">
      <c r="A6666" s="82">
        <v>6635</v>
      </c>
      <c r="B6666" s="94">
        <f t="shared" si="1445"/>
        <v>2.0899491602129421E-55</v>
      </c>
      <c r="C6666" s="179">
        <f t="shared" si="1446"/>
        <v>2.0852345948453122E-55</v>
      </c>
      <c r="D6666" s="166">
        <f t="shared" si="1447"/>
        <v>2.2558277767625785E-3</v>
      </c>
      <c r="E6666" s="167">
        <f t="shared" si="1457"/>
        <v>24.291375447755232</v>
      </c>
      <c r="F6666" s="168">
        <f t="shared" si="1458"/>
        <v>14.969673126596524</v>
      </c>
      <c r="G6666" s="168">
        <f t="shared" si="1448"/>
        <v>520226.42766026547</v>
      </c>
      <c r="H6666" s="168">
        <f t="shared" si="1449"/>
        <v>271310.33852408634</v>
      </c>
      <c r="I6666" s="169">
        <f t="shared" si="1450"/>
        <v>791536.76618435187</v>
      </c>
      <c r="J6666" s="169">
        <f t="shared" si="1452"/>
        <v>726542.65460806026</v>
      </c>
      <c r="K6666" s="95"/>
      <c r="L6666" s="265">
        <f t="shared" si="1451"/>
        <v>303411.6024318416</v>
      </c>
      <c r="M6666" s="265">
        <f>$G6666*NonHospFrac+theModel!$H6666*NonHospFrac</f>
        <v>488125.16375251015</v>
      </c>
      <c r="N6666" s="266">
        <f t="shared" si="1453"/>
        <v>791536.76618435176</v>
      </c>
      <c r="O6666" s="159"/>
      <c r="P6666" s="265">
        <f t="shared" si="1454"/>
        <v>278498.08181667619</v>
      </c>
      <c r="Q6666" s="265">
        <f t="shared" si="1455"/>
        <v>488123.60911083536</v>
      </c>
      <c r="R6666" s="266">
        <f t="shared" si="1456"/>
        <v>766621.69092751155</v>
      </c>
    </row>
    <row r="6667" spans="1:18" x14ac:dyDescent="0.3">
      <c r="A6667" s="82">
        <v>6636</v>
      </c>
      <c r="B6667" s="94">
        <f t="shared" si="1445"/>
        <v>2.0509079500610231E-55</v>
      </c>
      <c r="C6667" s="179">
        <f t="shared" si="1446"/>
        <v>2.0462814549396922E-55</v>
      </c>
      <c r="D6667" s="166">
        <f t="shared" si="1447"/>
        <v>2.2558277767625785E-3</v>
      </c>
      <c r="E6667" s="167">
        <f t="shared" si="1457"/>
        <v>24.291375447755232</v>
      </c>
      <c r="F6667" s="168">
        <f t="shared" si="1458"/>
        <v>14.971928954373286</v>
      </c>
      <c r="G6667" s="168">
        <f t="shared" si="1448"/>
        <v>520304.82223947882</v>
      </c>
      <c r="H6667" s="168">
        <f t="shared" si="1449"/>
        <v>271310.33852408634</v>
      </c>
      <c r="I6667" s="169">
        <f t="shared" si="1450"/>
        <v>791615.16076356522</v>
      </c>
      <c r="J6667" s="169">
        <f t="shared" si="1452"/>
        <v>726602.46939150663</v>
      </c>
      <c r="K6667" s="95"/>
      <c r="L6667" s="265">
        <f t="shared" si="1451"/>
        <v>303441.65261512715</v>
      </c>
      <c r="M6667" s="265">
        <f>$G6667*NonHospFrac+theModel!$H6667*NonHospFrac</f>
        <v>488173.50814843795</v>
      </c>
      <c r="N6667" s="266">
        <f t="shared" si="1453"/>
        <v>791615.1607635651</v>
      </c>
      <c r="O6667" s="159"/>
      <c r="P6667" s="265">
        <f t="shared" si="1454"/>
        <v>278521.00999900443</v>
      </c>
      <c r="Q6667" s="265">
        <f t="shared" si="1455"/>
        <v>488171.95350676315</v>
      </c>
      <c r="R6667" s="266">
        <f t="shared" si="1456"/>
        <v>766692.96350576752</v>
      </c>
    </row>
    <row r="6668" spans="1:18" x14ac:dyDescent="0.3">
      <c r="A6668" s="82">
        <v>6637</v>
      </c>
      <c r="B6668" s="94">
        <f t="shared" si="1445"/>
        <v>2.0125960476449209E-55</v>
      </c>
      <c r="C6668" s="179">
        <f t="shared" si="1446"/>
        <v>2.008055977577241E-55</v>
      </c>
      <c r="D6668" s="166">
        <f t="shared" si="1447"/>
        <v>2.2558277767625785E-3</v>
      </c>
      <c r="E6668" s="167">
        <f t="shared" si="1457"/>
        <v>24.291375447755232</v>
      </c>
      <c r="F6668" s="168">
        <f t="shared" si="1458"/>
        <v>14.974184782150049</v>
      </c>
      <c r="G6668" s="168">
        <f t="shared" si="1448"/>
        <v>520383.21681869234</v>
      </c>
      <c r="H6668" s="168">
        <f t="shared" si="1449"/>
        <v>271310.33852408634</v>
      </c>
      <c r="I6668" s="169">
        <f t="shared" si="1450"/>
        <v>791693.55534277868</v>
      </c>
      <c r="J6668" s="169">
        <f t="shared" si="1452"/>
        <v>726662.28173678473</v>
      </c>
      <c r="K6668" s="95"/>
      <c r="L6668" s="265">
        <f t="shared" si="1451"/>
        <v>303471.70279841276</v>
      </c>
      <c r="M6668" s="265">
        <f>$G6668*NonHospFrac+theModel!$H6668*NonHospFrac</f>
        <v>488221.85254436586</v>
      </c>
      <c r="N6668" s="266">
        <f t="shared" si="1453"/>
        <v>791693.55534277856</v>
      </c>
      <c r="O6668" s="159"/>
      <c r="P6668" s="265">
        <f t="shared" si="1454"/>
        <v>278543.93724673486</v>
      </c>
      <c r="Q6668" s="265">
        <f t="shared" si="1455"/>
        <v>488220.29790269106</v>
      </c>
      <c r="R6668" s="266">
        <f t="shared" si="1456"/>
        <v>766764.23514942592</v>
      </c>
    </row>
    <row r="6669" spans="1:18" x14ac:dyDescent="0.3">
      <c r="A6669" s="82">
        <v>6638</v>
      </c>
      <c r="B6669" s="94">
        <f t="shared" si="1445"/>
        <v>1.9749998291612997E-55</v>
      </c>
      <c r="C6669" s="179">
        <f t="shared" si="1446"/>
        <v>1.9705445696875762E-55</v>
      </c>
      <c r="D6669" s="166">
        <f t="shared" si="1447"/>
        <v>2.2558277767625785E-3</v>
      </c>
      <c r="E6669" s="167">
        <f t="shared" si="1457"/>
        <v>24.291375447755232</v>
      </c>
      <c r="F6669" s="168">
        <f t="shared" si="1458"/>
        <v>14.976440609926811</v>
      </c>
      <c r="G6669" s="168">
        <f t="shared" si="1448"/>
        <v>520461.61139790574</v>
      </c>
      <c r="H6669" s="168">
        <f t="shared" si="1449"/>
        <v>271310.33852408634</v>
      </c>
      <c r="I6669" s="169">
        <f t="shared" si="1450"/>
        <v>791771.94992199214</v>
      </c>
      <c r="J6669" s="169">
        <f t="shared" si="1452"/>
        <v>726722.09164399398</v>
      </c>
      <c r="K6669" s="95"/>
      <c r="L6669" s="265">
        <f t="shared" si="1451"/>
        <v>303501.75298169837</v>
      </c>
      <c r="M6669" s="265">
        <f>$G6669*NonHospFrac+theModel!$H6669*NonHospFrac</f>
        <v>488270.19694029371</v>
      </c>
      <c r="N6669" s="266">
        <f t="shared" si="1453"/>
        <v>791771.94992199214</v>
      </c>
      <c r="O6669" s="159"/>
      <c r="P6669" s="265">
        <f t="shared" si="1454"/>
        <v>278566.86355990556</v>
      </c>
      <c r="Q6669" s="265">
        <f t="shared" si="1455"/>
        <v>488268.64229861891</v>
      </c>
      <c r="R6669" s="266">
        <f t="shared" si="1456"/>
        <v>766835.50585852447</v>
      </c>
    </row>
    <row r="6670" spans="1:18" x14ac:dyDescent="0.3">
      <c r="A6670" s="82">
        <v>6639</v>
      </c>
      <c r="B6670" s="94">
        <f t="shared" si="1445"/>
        <v>1.9381059253055E-55</v>
      </c>
      <c r="C6670" s="179">
        <f t="shared" si="1446"/>
        <v>1.9337338921248878E-55</v>
      </c>
      <c r="D6670" s="166">
        <f t="shared" si="1447"/>
        <v>2.2558277767625785E-3</v>
      </c>
      <c r="E6670" s="167">
        <f t="shared" si="1457"/>
        <v>24.291375447755232</v>
      </c>
      <c r="F6670" s="168">
        <f t="shared" si="1458"/>
        <v>14.978696437703574</v>
      </c>
      <c r="G6670" s="168">
        <f t="shared" si="1448"/>
        <v>520540.0059771192</v>
      </c>
      <c r="H6670" s="168">
        <f t="shared" si="1449"/>
        <v>271310.33852408634</v>
      </c>
      <c r="I6670" s="169">
        <f t="shared" si="1450"/>
        <v>791850.34450120549</v>
      </c>
      <c r="J6670" s="169">
        <f t="shared" si="1452"/>
        <v>726781.89911323355</v>
      </c>
      <c r="K6670" s="95"/>
      <c r="L6670" s="265">
        <f t="shared" si="1451"/>
        <v>303531.80316498398</v>
      </c>
      <c r="M6670" s="265">
        <f>$G6670*NonHospFrac+theModel!$H6670*NonHospFrac</f>
        <v>488318.54133622156</v>
      </c>
      <c r="N6670" s="266">
        <f t="shared" si="1453"/>
        <v>791850.34450120549</v>
      </c>
      <c r="O6670" s="159"/>
      <c r="P6670" s="265">
        <f t="shared" si="1454"/>
        <v>278589.78893855459</v>
      </c>
      <c r="Q6670" s="265">
        <f t="shared" si="1455"/>
        <v>488316.98669454677</v>
      </c>
      <c r="R6670" s="266">
        <f t="shared" si="1456"/>
        <v>766906.77563310135</v>
      </c>
    </row>
    <row r="6671" spans="1:18" x14ac:dyDescent="0.3">
      <c r="A6671" s="82">
        <v>6640</v>
      </c>
      <c r="B6671" s="94">
        <f t="shared" si="1445"/>
        <v>1.9019012165178366E-55</v>
      </c>
      <c r="C6671" s="179">
        <f t="shared" si="1446"/>
        <v>1.8976108549249569E-55</v>
      </c>
      <c r="D6671" s="166">
        <f t="shared" si="1447"/>
        <v>2.2558277767625785E-3</v>
      </c>
      <c r="E6671" s="167">
        <f t="shared" si="1457"/>
        <v>24.291375447755232</v>
      </c>
      <c r="F6671" s="168">
        <f t="shared" si="1458"/>
        <v>14.980952265480337</v>
      </c>
      <c r="G6671" s="168">
        <f t="shared" si="1448"/>
        <v>520618.40055633255</v>
      </c>
      <c r="H6671" s="168">
        <f t="shared" si="1449"/>
        <v>271310.33852408634</v>
      </c>
      <c r="I6671" s="169">
        <f t="shared" si="1450"/>
        <v>791928.73908041883</v>
      </c>
      <c r="J6671" s="169">
        <f t="shared" si="1452"/>
        <v>726841.70414460287</v>
      </c>
      <c r="K6671" s="95"/>
      <c r="L6671" s="265">
        <f t="shared" si="1451"/>
        <v>303561.85334826948</v>
      </c>
      <c r="M6671" s="265">
        <f>$G6671*NonHospFrac+theModel!$H6671*NonHospFrac</f>
        <v>488366.88573214936</v>
      </c>
      <c r="N6671" s="266">
        <f t="shared" si="1453"/>
        <v>791928.73908041883</v>
      </c>
      <c r="O6671" s="159"/>
      <c r="P6671" s="265">
        <f t="shared" si="1454"/>
        <v>278612.71338271996</v>
      </c>
      <c r="Q6671" s="265">
        <f t="shared" si="1455"/>
        <v>488365.33109047456</v>
      </c>
      <c r="R6671" s="266">
        <f t="shared" si="1456"/>
        <v>766978.04447319452</v>
      </c>
    </row>
    <row r="6672" spans="1:18" x14ac:dyDescent="0.3">
      <c r="A6672" s="82">
        <v>6641</v>
      </c>
      <c r="B6672" s="94">
        <f t="shared" si="1445"/>
        <v>1.866372828317806E-55</v>
      </c>
      <c r="C6672" s="179">
        <f t="shared" si="1446"/>
        <v>1.8621626126498918E-55</v>
      </c>
      <c r="D6672" s="166">
        <f t="shared" si="1447"/>
        <v>2.2558277767625785E-3</v>
      </c>
      <c r="E6672" s="167">
        <f t="shared" si="1457"/>
        <v>24.291375447755232</v>
      </c>
      <c r="F6672" s="168">
        <f t="shared" si="1458"/>
        <v>14.983208093257099</v>
      </c>
      <c r="G6672" s="168">
        <f t="shared" si="1448"/>
        <v>520696.79513554601</v>
      </c>
      <c r="H6672" s="168">
        <f t="shared" si="1449"/>
        <v>271310.33852408634</v>
      </c>
      <c r="I6672" s="169">
        <f t="shared" si="1450"/>
        <v>792007.13365963241</v>
      </c>
      <c r="J6672" s="169">
        <f t="shared" si="1452"/>
        <v>726901.5067382016</v>
      </c>
      <c r="K6672" s="95"/>
      <c r="L6672" s="265">
        <f t="shared" si="1451"/>
        <v>303591.90353155509</v>
      </c>
      <c r="M6672" s="265">
        <f>$G6672*NonHospFrac+theModel!$H6672*NonHospFrac</f>
        <v>488415.23012807721</v>
      </c>
      <c r="N6672" s="266">
        <f t="shared" si="1453"/>
        <v>792007.13365963229</v>
      </c>
      <c r="O6672" s="159"/>
      <c r="P6672" s="265">
        <f t="shared" si="1454"/>
        <v>278635.63689243991</v>
      </c>
      <c r="Q6672" s="265">
        <f t="shared" si="1455"/>
        <v>488413.67548640241</v>
      </c>
      <c r="R6672" s="266">
        <f t="shared" si="1456"/>
        <v>767049.31237884238</v>
      </c>
    </row>
    <row r="6673" spans="1:18" x14ac:dyDescent="0.3">
      <c r="A6673" s="82">
        <v>6642</v>
      </c>
      <c r="B6673" s="94">
        <f t="shared" si="1445"/>
        <v>1.8315081267263272E-55</v>
      </c>
      <c r="C6673" s="179">
        <f t="shared" si="1446"/>
        <v>1.8273765598206914E-55</v>
      </c>
      <c r="D6673" s="166">
        <f t="shared" si="1447"/>
        <v>2.2558277767625785E-3</v>
      </c>
      <c r="E6673" s="167">
        <f t="shared" si="1457"/>
        <v>24.291375447755232</v>
      </c>
      <c r="F6673" s="168">
        <f t="shared" si="1458"/>
        <v>14.985463921033862</v>
      </c>
      <c r="G6673" s="168">
        <f t="shared" si="1448"/>
        <v>520775.18971475947</v>
      </c>
      <c r="H6673" s="168">
        <f t="shared" si="1449"/>
        <v>271310.33852408634</v>
      </c>
      <c r="I6673" s="169">
        <f t="shared" si="1450"/>
        <v>792085.52823884576</v>
      </c>
      <c r="J6673" s="169">
        <f t="shared" si="1452"/>
        <v>726961.30689412868</v>
      </c>
      <c r="K6673" s="95"/>
      <c r="L6673" s="265">
        <f t="shared" si="1451"/>
        <v>303621.9537148407</v>
      </c>
      <c r="M6673" s="265">
        <f>$G6673*NonHospFrac+theModel!$H6673*NonHospFrac</f>
        <v>488463.57452400512</v>
      </c>
      <c r="N6673" s="266">
        <f t="shared" si="1453"/>
        <v>792085.52823884576</v>
      </c>
      <c r="O6673" s="159"/>
      <c r="P6673" s="265">
        <f t="shared" si="1454"/>
        <v>278658.55946775252</v>
      </c>
      <c r="Q6673" s="265">
        <f t="shared" si="1455"/>
        <v>488462.01988233032</v>
      </c>
      <c r="R6673" s="266">
        <f t="shared" si="1456"/>
        <v>767120.5793500829</v>
      </c>
    </row>
    <row r="6674" spans="1:18" x14ac:dyDescent="0.3">
      <c r="A6674" s="82">
        <v>6643</v>
      </c>
      <c r="B6674" s="94">
        <f t="shared" si="1445"/>
        <v>1.79729471377264E-55</v>
      </c>
      <c r="C6674" s="179">
        <f t="shared" si="1446"/>
        <v>1.7932403264342833E-55</v>
      </c>
      <c r="D6674" s="166">
        <f t="shared" si="1447"/>
        <v>2.2558277767625785E-3</v>
      </c>
      <c r="E6674" s="167">
        <f t="shared" si="1457"/>
        <v>24.291375447755232</v>
      </c>
      <c r="F6674" s="168">
        <f t="shared" si="1458"/>
        <v>14.987719748810624</v>
      </c>
      <c r="G6674" s="168">
        <f t="shared" si="1448"/>
        <v>520853.58429397288</v>
      </c>
      <c r="H6674" s="168">
        <f t="shared" si="1449"/>
        <v>271310.33852408634</v>
      </c>
      <c r="I6674" s="169">
        <f t="shared" si="1450"/>
        <v>792163.92281805922</v>
      </c>
      <c r="J6674" s="169">
        <f t="shared" si="1452"/>
        <v>727021.10461248376</v>
      </c>
      <c r="K6674" s="95"/>
      <c r="L6674" s="265">
        <f t="shared" si="1451"/>
        <v>303652.00389812625</v>
      </c>
      <c r="M6674" s="265">
        <f>$G6674*NonHospFrac+theModel!$H6674*NonHospFrac</f>
        <v>488511.91891993291</v>
      </c>
      <c r="N6674" s="266">
        <f t="shared" si="1453"/>
        <v>792163.9228180591</v>
      </c>
      <c r="O6674" s="159"/>
      <c r="P6674" s="265">
        <f t="shared" si="1454"/>
        <v>278681.48110869579</v>
      </c>
      <c r="Q6674" s="265">
        <f t="shared" si="1455"/>
        <v>488510.36427825812</v>
      </c>
      <c r="R6674" s="266">
        <f t="shared" si="1456"/>
        <v>767191.84538695391</v>
      </c>
    </row>
    <row r="6675" spans="1:18" x14ac:dyDescent="0.3">
      <c r="A6675" s="82">
        <v>6644</v>
      </c>
      <c r="B6675" s="94">
        <f t="shared" si="1445"/>
        <v>1.76372042308598E-55</v>
      </c>
      <c r="C6675" s="179">
        <f t="shared" si="1446"/>
        <v>1.7597417735651393E-55</v>
      </c>
      <c r="D6675" s="166">
        <f t="shared" si="1447"/>
        <v>2.2558277767625785E-3</v>
      </c>
      <c r="E6675" s="167">
        <f t="shared" si="1457"/>
        <v>24.291375447755232</v>
      </c>
      <c r="F6675" s="168">
        <f t="shared" si="1458"/>
        <v>14.989975576587387</v>
      </c>
      <c r="G6675" s="168">
        <f t="shared" si="1448"/>
        <v>520931.9788731864</v>
      </c>
      <c r="H6675" s="168">
        <f t="shared" si="1449"/>
        <v>271310.33852408634</v>
      </c>
      <c r="I6675" s="169">
        <f t="shared" si="1450"/>
        <v>792242.31739727268</v>
      </c>
      <c r="J6675" s="169">
        <f t="shared" si="1452"/>
        <v>727080.89989336615</v>
      </c>
      <c r="K6675" s="95"/>
      <c r="L6675" s="265">
        <f t="shared" si="1451"/>
        <v>303682.05408141192</v>
      </c>
      <c r="M6675" s="265">
        <f>$G6675*NonHospFrac+theModel!$H6675*NonHospFrac</f>
        <v>488560.26331586082</v>
      </c>
      <c r="N6675" s="266">
        <f t="shared" si="1453"/>
        <v>792242.31739727268</v>
      </c>
      <c r="O6675" s="159"/>
      <c r="P6675" s="265">
        <f t="shared" si="1454"/>
        <v>278704.40181530791</v>
      </c>
      <c r="Q6675" s="265">
        <f t="shared" si="1455"/>
        <v>488558.70867418603</v>
      </c>
      <c r="R6675" s="266">
        <f t="shared" si="1456"/>
        <v>767263.11048949393</v>
      </c>
    </row>
    <row r="6676" spans="1:18" x14ac:dyDescent="0.3">
      <c r="A6676" s="82">
        <v>6645</v>
      </c>
      <c r="B6676" s="94">
        <f t="shared" si="1445"/>
        <v>1.7307733155687972E-55</v>
      </c>
      <c r="C6676" s="179">
        <f t="shared" si="1446"/>
        <v>1.7268689890482575E-55</v>
      </c>
      <c r="D6676" s="166">
        <f t="shared" si="1447"/>
        <v>2.2558277767625785E-3</v>
      </c>
      <c r="E6676" s="167">
        <f t="shared" si="1457"/>
        <v>24.291375447755232</v>
      </c>
      <c r="F6676" s="168">
        <f t="shared" si="1458"/>
        <v>14.99223140436415</v>
      </c>
      <c r="G6676" s="168">
        <f t="shared" si="1448"/>
        <v>521010.37345239968</v>
      </c>
      <c r="H6676" s="168">
        <f t="shared" si="1449"/>
        <v>271310.33852408634</v>
      </c>
      <c r="I6676" s="169">
        <f t="shared" si="1450"/>
        <v>792320.71197648603</v>
      </c>
      <c r="J6676" s="169">
        <f t="shared" si="1452"/>
        <v>727140.69273687503</v>
      </c>
      <c r="K6676" s="95"/>
      <c r="L6676" s="265">
        <f t="shared" si="1451"/>
        <v>303712.10426469741</v>
      </c>
      <c r="M6676" s="265">
        <f>$G6676*NonHospFrac+theModel!$H6676*NonHospFrac</f>
        <v>488608.60771178862</v>
      </c>
      <c r="N6676" s="266">
        <f t="shared" si="1453"/>
        <v>792320.71197648603</v>
      </c>
      <c r="O6676" s="159"/>
      <c r="P6676" s="265">
        <f t="shared" si="1454"/>
        <v>278727.32158762676</v>
      </c>
      <c r="Q6676" s="265">
        <f t="shared" si="1455"/>
        <v>488607.05307011382</v>
      </c>
      <c r="R6676" s="266">
        <f t="shared" si="1456"/>
        <v>767334.37465774058</v>
      </c>
    </row>
    <row r="6677" spans="1:18" x14ac:dyDescent="0.3">
      <c r="A6677" s="82">
        <v>6646</v>
      </c>
      <c r="B6677" s="94">
        <f t="shared" si="1445"/>
        <v>1.6984416751514669E-55</v>
      </c>
      <c r="C6677" s="179">
        <f t="shared" si="1446"/>
        <v>1.6946102832434491E-55</v>
      </c>
      <c r="D6677" s="166">
        <f t="shared" si="1447"/>
        <v>2.2558277767625785E-3</v>
      </c>
      <c r="E6677" s="167">
        <f t="shared" si="1457"/>
        <v>24.291375447755232</v>
      </c>
      <c r="F6677" s="168">
        <f t="shared" si="1458"/>
        <v>14.994487232140912</v>
      </c>
      <c r="G6677" s="168">
        <f t="shared" si="1448"/>
        <v>521088.76803161314</v>
      </c>
      <c r="H6677" s="168">
        <f t="shared" si="1449"/>
        <v>271310.33852408634</v>
      </c>
      <c r="I6677" s="169">
        <f t="shared" si="1450"/>
        <v>792399.10655569949</v>
      </c>
      <c r="J6677" s="169">
        <f t="shared" si="1452"/>
        <v>727200.48314311006</v>
      </c>
      <c r="K6677" s="95"/>
      <c r="L6677" s="265">
        <f t="shared" si="1451"/>
        <v>303742.15444798302</v>
      </c>
      <c r="M6677" s="265">
        <f>$G6677*NonHospFrac+theModel!$H6677*NonHospFrac</f>
        <v>488656.95210771647</v>
      </c>
      <c r="N6677" s="266">
        <f t="shared" si="1453"/>
        <v>792399.10655569949</v>
      </c>
      <c r="O6677" s="159"/>
      <c r="P6677" s="265">
        <f t="shared" si="1454"/>
        <v>278750.24042569072</v>
      </c>
      <c r="Q6677" s="265">
        <f t="shared" si="1455"/>
        <v>488655.39746604167</v>
      </c>
      <c r="R6677" s="266">
        <f t="shared" si="1456"/>
        <v>767405.63789173239</v>
      </c>
    </row>
    <row r="6678" spans="1:18" x14ac:dyDescent="0.3">
      <c r="A6678" s="82">
        <v>6647</v>
      </c>
      <c r="B6678" s="94">
        <f t="shared" si="1445"/>
        <v>1.6667140046259035E-55</v>
      </c>
      <c r="C6678" s="179">
        <f t="shared" si="1446"/>
        <v>1.662954184878349E-55</v>
      </c>
      <c r="D6678" s="166">
        <f t="shared" si="1447"/>
        <v>2.2558277767625785E-3</v>
      </c>
      <c r="E6678" s="167">
        <f t="shared" si="1457"/>
        <v>24.291375447755232</v>
      </c>
      <c r="F6678" s="168">
        <f t="shared" si="1458"/>
        <v>14.996743059917675</v>
      </c>
      <c r="G6678" s="168">
        <f t="shared" si="1448"/>
        <v>521167.16261082655</v>
      </c>
      <c r="H6678" s="168">
        <f t="shared" si="1449"/>
        <v>271310.33852408634</v>
      </c>
      <c r="I6678" s="169">
        <f t="shared" si="1450"/>
        <v>792477.50113491295</v>
      </c>
      <c r="J6678" s="169">
        <f t="shared" si="1452"/>
        <v>727260.27111217042</v>
      </c>
      <c r="K6678" s="95"/>
      <c r="L6678" s="265">
        <f t="shared" si="1451"/>
        <v>303772.20463126857</v>
      </c>
      <c r="M6678" s="265">
        <f>$G6678*NonHospFrac+theModel!$H6678*NonHospFrac</f>
        <v>488705.29650364432</v>
      </c>
      <c r="N6678" s="266">
        <f t="shared" si="1453"/>
        <v>792477.50113491295</v>
      </c>
      <c r="O6678" s="159"/>
      <c r="P6678" s="265">
        <f t="shared" si="1454"/>
        <v>278773.15832953766</v>
      </c>
      <c r="Q6678" s="265">
        <f t="shared" si="1455"/>
        <v>488703.74186196952</v>
      </c>
      <c r="R6678" s="266">
        <f t="shared" si="1456"/>
        <v>767476.90019150719</v>
      </c>
    </row>
    <row r="6679" spans="1:18" x14ac:dyDescent="0.3">
      <c r="A6679" s="82">
        <v>6648</v>
      </c>
      <c r="B6679" s="94">
        <f t="shared" si="1445"/>
        <v>1.6355790215571453E-55</v>
      </c>
      <c r="C6679" s="179">
        <f t="shared" si="1446"/>
        <v>1.6318894369692266E-55</v>
      </c>
      <c r="D6679" s="166">
        <f t="shared" si="1447"/>
        <v>2.2558277767625785E-3</v>
      </c>
      <c r="E6679" s="167">
        <f t="shared" si="1457"/>
        <v>24.291375447755232</v>
      </c>
      <c r="F6679" s="168">
        <f t="shared" si="1458"/>
        <v>14.998998887694437</v>
      </c>
      <c r="G6679" s="168">
        <f t="shared" si="1448"/>
        <v>521245.55719003995</v>
      </c>
      <c r="H6679" s="168">
        <f t="shared" si="1449"/>
        <v>271310.33852408634</v>
      </c>
      <c r="I6679" s="169">
        <f t="shared" si="1450"/>
        <v>792555.89571412629</v>
      </c>
      <c r="J6679" s="169">
        <f t="shared" si="1452"/>
        <v>727320.05664415541</v>
      </c>
      <c r="K6679" s="95"/>
      <c r="L6679" s="265">
        <f t="shared" si="1451"/>
        <v>303802.25481455412</v>
      </c>
      <c r="M6679" s="265">
        <f>$G6679*NonHospFrac+theModel!$H6679*NonHospFrac</f>
        <v>488753.64089957211</v>
      </c>
      <c r="N6679" s="266">
        <f t="shared" si="1453"/>
        <v>792555.89571412629</v>
      </c>
      <c r="O6679" s="159"/>
      <c r="P6679" s="265">
        <f t="shared" si="1454"/>
        <v>278796.07529920572</v>
      </c>
      <c r="Q6679" s="265">
        <f t="shared" si="1455"/>
        <v>488752.08625789732</v>
      </c>
      <c r="R6679" s="266">
        <f t="shared" si="1456"/>
        <v>767548.16155710304</v>
      </c>
    </row>
    <row r="6680" spans="1:18" x14ac:dyDescent="0.3">
      <c r="A6680" s="82">
        <v>6649</v>
      </c>
      <c r="B6680" s="94">
        <f t="shared" si="1445"/>
        <v>1.6050256542713001E-55</v>
      </c>
      <c r="C6680" s="179">
        <f t="shared" si="1446"/>
        <v>1.6014049928179784E-55</v>
      </c>
      <c r="D6680" s="166">
        <f t="shared" si="1447"/>
        <v>2.2558277767625785E-3</v>
      </c>
      <c r="E6680" s="167">
        <f t="shared" si="1457"/>
        <v>24.291375447755232</v>
      </c>
      <c r="F6680" s="168">
        <f t="shared" si="1458"/>
        <v>15.0012547154712</v>
      </c>
      <c r="G6680" s="168">
        <f t="shared" si="1448"/>
        <v>521323.95176925341</v>
      </c>
      <c r="H6680" s="168">
        <f t="shared" si="1449"/>
        <v>271310.33852408634</v>
      </c>
      <c r="I6680" s="169">
        <f t="shared" si="1450"/>
        <v>792634.29029333976</v>
      </c>
      <c r="J6680" s="169">
        <f t="shared" si="1452"/>
        <v>727379.83973916445</v>
      </c>
      <c r="K6680" s="95"/>
      <c r="L6680" s="265">
        <f t="shared" si="1451"/>
        <v>303832.30499783973</v>
      </c>
      <c r="M6680" s="265">
        <f>$G6680*NonHospFrac+theModel!$H6680*NonHospFrac</f>
        <v>488801.98529549997</v>
      </c>
      <c r="N6680" s="266">
        <f t="shared" si="1453"/>
        <v>792634.29029333964</v>
      </c>
      <c r="O6680" s="159"/>
      <c r="P6680" s="265">
        <f t="shared" si="1454"/>
        <v>278818.99133473303</v>
      </c>
      <c r="Q6680" s="265">
        <f t="shared" si="1455"/>
        <v>488800.43065382517</v>
      </c>
      <c r="R6680" s="266">
        <f t="shared" si="1456"/>
        <v>767619.42198855826</v>
      </c>
    </row>
    <row r="6681" spans="1:18" x14ac:dyDescent="0.3">
      <c r="A6681" s="82">
        <v>6650</v>
      </c>
      <c r="B6681" s="94">
        <f t="shared" si="1445"/>
        <v>1.5750430379184274E-55</v>
      </c>
      <c r="C6681" s="179">
        <f t="shared" si="1446"/>
        <v>1.5714900120838945E-55</v>
      </c>
      <c r="D6681" s="166">
        <f t="shared" si="1447"/>
        <v>2.2558277767625785E-3</v>
      </c>
      <c r="E6681" s="167">
        <f t="shared" si="1457"/>
        <v>24.291375447755232</v>
      </c>
      <c r="F6681" s="168">
        <f t="shared" si="1458"/>
        <v>15.003510543247963</v>
      </c>
      <c r="G6681" s="168">
        <f t="shared" si="1448"/>
        <v>521402.34634846682</v>
      </c>
      <c r="H6681" s="168">
        <f t="shared" si="1449"/>
        <v>271310.33852408634</v>
      </c>
      <c r="I6681" s="169">
        <f t="shared" si="1450"/>
        <v>792712.68487255322</v>
      </c>
      <c r="J6681" s="169">
        <f t="shared" si="1452"/>
        <v>727439.62039729685</v>
      </c>
      <c r="K6681" s="95"/>
      <c r="L6681" s="265">
        <f t="shared" si="1451"/>
        <v>303862.35518112534</v>
      </c>
      <c r="M6681" s="265">
        <f>$G6681*NonHospFrac+theModel!$H6681*NonHospFrac</f>
        <v>488850.32969142782</v>
      </c>
      <c r="N6681" s="266">
        <f t="shared" si="1453"/>
        <v>792712.68487255322</v>
      </c>
      <c r="O6681" s="159"/>
      <c r="P6681" s="265">
        <f t="shared" si="1454"/>
        <v>278841.90643615759</v>
      </c>
      <c r="Q6681" s="265">
        <f t="shared" si="1455"/>
        <v>488848.77504975302</v>
      </c>
      <c r="R6681" s="266">
        <f t="shared" si="1456"/>
        <v>767690.68148591067</v>
      </c>
    </row>
    <row r="6682" spans="1:18" x14ac:dyDescent="0.3">
      <c r="A6682" s="82">
        <v>6651</v>
      </c>
      <c r="B6682" s="94">
        <f t="shared" si="1445"/>
        <v>1.5456205106089733E-55</v>
      </c>
      <c r="C6682" s="179">
        <f t="shared" si="1446"/>
        <v>1.5421338569288076E-55</v>
      </c>
      <c r="D6682" s="166">
        <f t="shared" si="1447"/>
        <v>2.2558277767625785E-3</v>
      </c>
      <c r="E6682" s="167">
        <f t="shared" si="1457"/>
        <v>24.291375447755232</v>
      </c>
      <c r="F6682" s="168">
        <f t="shared" si="1458"/>
        <v>15.005766371024725</v>
      </c>
      <c r="G6682" s="168">
        <f t="shared" si="1448"/>
        <v>521480.74092768022</v>
      </c>
      <c r="H6682" s="168">
        <f t="shared" si="1449"/>
        <v>271310.33852408634</v>
      </c>
      <c r="I6682" s="169">
        <f t="shared" si="1450"/>
        <v>792791.07945176656</v>
      </c>
      <c r="J6682" s="169">
        <f t="shared" si="1452"/>
        <v>727499.3986186519</v>
      </c>
      <c r="K6682" s="95"/>
      <c r="L6682" s="265">
        <f t="shared" si="1451"/>
        <v>303892.40536441084</v>
      </c>
      <c r="M6682" s="265">
        <f>$G6682*NonHospFrac+theModel!$H6682*NonHospFrac</f>
        <v>488898.67408735567</v>
      </c>
      <c r="N6682" s="266">
        <f t="shared" si="1453"/>
        <v>792791.07945176656</v>
      </c>
      <c r="O6682" s="159"/>
      <c r="P6682" s="265">
        <f t="shared" si="1454"/>
        <v>278864.82060351741</v>
      </c>
      <c r="Q6682" s="265">
        <f t="shared" si="1455"/>
        <v>488897.11944568087</v>
      </c>
      <c r="R6682" s="266">
        <f t="shared" si="1456"/>
        <v>767761.94004919822</v>
      </c>
    </row>
    <row r="6683" spans="1:18" x14ac:dyDescent="0.3">
      <c r="A6683" s="82">
        <v>6652</v>
      </c>
      <c r="B6683" s="94">
        <f t="shared" si="1445"/>
        <v>1.5167476096223782E-55</v>
      </c>
      <c r="C6683" s="179">
        <f t="shared" si="1446"/>
        <v>1.5133260882342537E-55</v>
      </c>
      <c r="D6683" s="166">
        <f t="shared" si="1447"/>
        <v>2.2558277767625785E-3</v>
      </c>
      <c r="E6683" s="167">
        <f t="shared" si="1457"/>
        <v>24.291375447755232</v>
      </c>
      <c r="F6683" s="168">
        <f t="shared" si="1458"/>
        <v>15.008022198801488</v>
      </c>
      <c r="G6683" s="168">
        <f t="shared" si="1448"/>
        <v>521559.13550689368</v>
      </c>
      <c r="H6683" s="168">
        <f t="shared" si="1449"/>
        <v>271310.33852408634</v>
      </c>
      <c r="I6683" s="169">
        <f t="shared" si="1450"/>
        <v>792869.47403098003</v>
      </c>
      <c r="J6683" s="169">
        <f t="shared" si="1452"/>
        <v>727559.17440332903</v>
      </c>
      <c r="K6683" s="95"/>
      <c r="L6683" s="265">
        <f t="shared" si="1451"/>
        <v>303922.45554769645</v>
      </c>
      <c r="M6683" s="265">
        <f>$G6683*NonHospFrac+theModel!$H6683*NonHospFrac</f>
        <v>488947.01848328352</v>
      </c>
      <c r="N6683" s="266">
        <f t="shared" si="1453"/>
        <v>792869.47403097991</v>
      </c>
      <c r="O6683" s="159"/>
      <c r="P6683" s="265">
        <f t="shared" si="1454"/>
        <v>278887.73383685073</v>
      </c>
      <c r="Q6683" s="265">
        <f t="shared" si="1455"/>
        <v>488945.46384160873</v>
      </c>
      <c r="R6683" s="266">
        <f t="shared" si="1456"/>
        <v>767833.19767845946</v>
      </c>
    </row>
    <row r="6684" spans="1:18" x14ac:dyDescent="0.3">
      <c r="A6684" s="82">
        <v>6653</v>
      </c>
      <c r="B6684" s="94">
        <f t="shared" si="1445"/>
        <v>1.4884140676865072E-55</v>
      </c>
      <c r="C6684" s="179">
        <f t="shared" si="1446"/>
        <v>1.4850564618892958E-55</v>
      </c>
      <c r="D6684" s="166">
        <f t="shared" si="1447"/>
        <v>2.2558277767625785E-3</v>
      </c>
      <c r="E6684" s="167">
        <f t="shared" si="1457"/>
        <v>24.291375447755232</v>
      </c>
      <c r="F6684" s="168">
        <f t="shared" si="1458"/>
        <v>15.01027802657825</v>
      </c>
      <c r="G6684" s="168">
        <f t="shared" si="1448"/>
        <v>521637.53008610709</v>
      </c>
      <c r="H6684" s="168">
        <f t="shared" si="1449"/>
        <v>271310.33852408634</v>
      </c>
      <c r="I6684" s="169">
        <f t="shared" si="1450"/>
        <v>792947.86861019349</v>
      </c>
      <c r="J6684" s="169">
        <f t="shared" si="1452"/>
        <v>727618.94775142742</v>
      </c>
      <c r="K6684" s="95"/>
      <c r="L6684" s="265">
        <f t="shared" si="1451"/>
        <v>303952.50573098205</v>
      </c>
      <c r="M6684" s="265">
        <f>$G6684*NonHospFrac+theModel!$H6684*NonHospFrac</f>
        <v>488995.36287921137</v>
      </c>
      <c r="N6684" s="266">
        <f t="shared" si="1453"/>
        <v>792947.86861019349</v>
      </c>
      <c r="O6684" s="159"/>
      <c r="P6684" s="265">
        <f t="shared" si="1454"/>
        <v>278910.64613619557</v>
      </c>
      <c r="Q6684" s="265">
        <f t="shared" si="1455"/>
        <v>488993.80823753658</v>
      </c>
      <c r="R6684" s="266">
        <f t="shared" si="1456"/>
        <v>767904.45437373221</v>
      </c>
    </row>
    <row r="6685" spans="1:18" x14ac:dyDescent="0.3">
      <c r="A6685" s="82">
        <v>6654</v>
      </c>
      <c r="B6685" s="94">
        <f t="shared" si="1445"/>
        <v>1.4606098093265841E-55</v>
      </c>
      <c r="C6685" s="179">
        <f t="shared" si="1446"/>
        <v>1.4573149251476933E-55</v>
      </c>
      <c r="D6685" s="166">
        <f t="shared" si="1447"/>
        <v>2.2558277767625785E-3</v>
      </c>
      <c r="E6685" s="167">
        <f t="shared" si="1457"/>
        <v>24.291375447755232</v>
      </c>
      <c r="F6685" s="168">
        <f t="shared" si="1458"/>
        <v>15.012533854355013</v>
      </c>
      <c r="G6685" s="168">
        <f t="shared" si="1448"/>
        <v>521715.92466532049</v>
      </c>
      <c r="H6685" s="168">
        <f t="shared" si="1449"/>
        <v>271310.33852408634</v>
      </c>
      <c r="I6685" s="169">
        <f t="shared" si="1450"/>
        <v>793026.26318940683</v>
      </c>
      <c r="J6685" s="169">
        <f t="shared" si="1452"/>
        <v>727678.71866304649</v>
      </c>
      <c r="K6685" s="95"/>
      <c r="L6685" s="265">
        <f t="shared" si="1451"/>
        <v>303982.55591426761</v>
      </c>
      <c r="M6685" s="265">
        <f>$G6685*NonHospFrac+theModel!$H6685*NonHospFrac</f>
        <v>489043.70727513917</v>
      </c>
      <c r="N6685" s="266">
        <f t="shared" si="1453"/>
        <v>793026.26318940683</v>
      </c>
      <c r="O6685" s="159"/>
      <c r="P6685" s="265">
        <f t="shared" si="1454"/>
        <v>278933.55750158994</v>
      </c>
      <c r="Q6685" s="265">
        <f t="shared" si="1455"/>
        <v>489042.15263346437</v>
      </c>
      <c r="R6685" s="266">
        <f t="shared" si="1456"/>
        <v>767975.71013505431</v>
      </c>
    </row>
    <row r="6686" spans="1:18" x14ac:dyDescent="0.3">
      <c r="A6686" s="82">
        <v>6655</v>
      </c>
      <c r="B6686" s="94">
        <f t="shared" si="1445"/>
        <v>1.4333249472823295E-55</v>
      </c>
      <c r="C6686" s="179">
        <f t="shared" si="1446"/>
        <v>1.4300916130531232E-55</v>
      </c>
      <c r="D6686" s="166">
        <f t="shared" si="1447"/>
        <v>2.2558277767625785E-3</v>
      </c>
      <c r="E6686" s="167">
        <f t="shared" si="1457"/>
        <v>24.291375447755232</v>
      </c>
      <c r="F6686" s="168">
        <f t="shared" si="1458"/>
        <v>15.014789682131775</v>
      </c>
      <c r="G6686" s="168">
        <f t="shared" si="1448"/>
        <v>521794.31924453389</v>
      </c>
      <c r="H6686" s="168">
        <f t="shared" si="1449"/>
        <v>271310.33852408634</v>
      </c>
      <c r="I6686" s="169">
        <f t="shared" si="1450"/>
        <v>793104.65776862018</v>
      </c>
      <c r="J6686" s="169">
        <f t="shared" si="1452"/>
        <v>727738.48713828542</v>
      </c>
      <c r="K6686" s="95"/>
      <c r="L6686" s="265">
        <f t="shared" si="1451"/>
        <v>304012.60609755316</v>
      </c>
      <c r="M6686" s="265">
        <f>$G6686*NonHospFrac+theModel!$H6686*NonHospFrac</f>
        <v>489092.05167106702</v>
      </c>
      <c r="N6686" s="266">
        <f t="shared" si="1453"/>
        <v>793104.65776862018</v>
      </c>
      <c r="O6686" s="159"/>
      <c r="P6686" s="265">
        <f t="shared" si="1454"/>
        <v>278956.46793307195</v>
      </c>
      <c r="Q6686" s="265">
        <f t="shared" si="1455"/>
        <v>489090.49702939222</v>
      </c>
      <c r="R6686" s="266">
        <f t="shared" si="1456"/>
        <v>768046.96496246418</v>
      </c>
    </row>
    <row r="6687" spans="1:18" x14ac:dyDescent="0.3">
      <c r="A6687" s="82">
        <v>6656</v>
      </c>
      <c r="B6687" s="94">
        <f t="shared" ref="B6687:B6750" si="1459">Constant*EXP(PowerTerm*(A6687)/7)</f>
        <v>1.4065497789920263E-55</v>
      </c>
      <c r="C6687" s="179">
        <f t="shared" ref="C6687:C6750" si="1460">(1-theFloor)*B6687</f>
        <v>1.4033768449311769E-55</v>
      </c>
      <c r="D6687" s="166">
        <f t="shared" ref="D6687:D6750" si="1461">theFloor</f>
        <v>2.2558277767625785E-3</v>
      </c>
      <c r="E6687" s="167">
        <f t="shared" si="1457"/>
        <v>24.291375447755232</v>
      </c>
      <c r="F6687" s="168">
        <f t="shared" si="1458"/>
        <v>15.017045509908538</v>
      </c>
      <c r="G6687" s="168">
        <f t="shared" ref="G6687:G6750" si="1462">$B$22*F6687*totInfected/365.25</f>
        <v>521872.71382374736</v>
      </c>
      <c r="H6687" s="168">
        <f t="shared" ref="H6687:H6750" si="1463">lostQALYs_Injured*E6687*totInfected/365.25</f>
        <v>271310.33852408634</v>
      </c>
      <c r="I6687" s="169">
        <f t="shared" ref="I6687:I6750" si="1464">H6687+G6687</f>
        <v>793183.05234783376</v>
      </c>
      <c r="J6687" s="169">
        <f t="shared" si="1452"/>
        <v>727798.25317724387</v>
      </c>
      <c r="K6687" s="95"/>
      <c r="L6687" s="265">
        <f t="shared" ref="L6687:L6750" si="1465">$G6687*HospFrac+$H6687*HospFrac</f>
        <v>304042.65628083877</v>
      </c>
      <c r="M6687" s="265">
        <f>$G6687*NonHospFrac+theModel!$H6687*NonHospFrac</f>
        <v>489140.39606699487</v>
      </c>
      <c r="N6687" s="266">
        <f t="shared" si="1453"/>
        <v>793183.05234783364</v>
      </c>
      <c r="O6687" s="159"/>
      <c r="P6687" s="265">
        <f t="shared" si="1454"/>
        <v>278979.37743067974</v>
      </c>
      <c r="Q6687" s="265">
        <f t="shared" si="1455"/>
        <v>489138.84142532008</v>
      </c>
      <c r="R6687" s="266">
        <f t="shared" si="1456"/>
        <v>768118.21885599988</v>
      </c>
    </row>
    <row r="6688" spans="1:18" x14ac:dyDescent="0.3">
      <c r="A6688" s="82">
        <v>6657</v>
      </c>
      <c r="B6688" s="94">
        <f t="shared" si="1459"/>
        <v>1.3802747831422668E-55</v>
      </c>
      <c r="C6688" s="179">
        <f t="shared" si="1460"/>
        <v>1.3771611209468895E-55</v>
      </c>
      <c r="D6688" s="166">
        <f t="shared" si="1461"/>
        <v>2.2558277767625785E-3</v>
      </c>
      <c r="E6688" s="167">
        <f t="shared" si="1457"/>
        <v>24.291375447755232</v>
      </c>
      <c r="F6688" s="168">
        <f t="shared" si="1458"/>
        <v>15.019301337685301</v>
      </c>
      <c r="G6688" s="168">
        <f t="shared" si="1462"/>
        <v>521951.1084029607</v>
      </c>
      <c r="H6688" s="168">
        <f t="shared" si="1463"/>
        <v>271310.33852408634</v>
      </c>
      <c r="I6688" s="169">
        <f t="shared" si="1464"/>
        <v>793261.4469270471</v>
      </c>
      <c r="J6688" s="169">
        <f t="shared" ref="J6688:J6751" si="1466">J6687+(I6688-I6687)/(1+discountDaily)^A6688</f>
        <v>727858.01678002079</v>
      </c>
      <c r="K6688" s="95"/>
      <c r="L6688" s="265">
        <f t="shared" si="1465"/>
        <v>304072.70646412432</v>
      </c>
      <c r="M6688" s="265">
        <f>$G6688*NonHospFrac+theModel!$H6688*NonHospFrac</f>
        <v>489188.74046292267</v>
      </c>
      <c r="N6688" s="266">
        <f t="shared" ref="N6688:N6751" si="1467">L6688+M6688</f>
        <v>793261.44692704699</v>
      </c>
      <c r="O6688" s="159"/>
      <c r="P6688" s="265">
        <f t="shared" ref="P6688:P6751" si="1468">P6687+(L6688-L6687)/(1+discountDaily)^A6688</f>
        <v>279002.28599445126</v>
      </c>
      <c r="Q6688" s="265">
        <f t="shared" ref="Q6688:Q6751" si="1469">Q6687+(M6688-M6687)/(1+discountDaily)^B6688</f>
        <v>489187.18582124787</v>
      </c>
      <c r="R6688" s="266">
        <f t="shared" ref="R6688:R6751" si="1470">P6688+Q6688</f>
        <v>768189.47181569913</v>
      </c>
    </row>
    <row r="6689" spans="1:18" x14ac:dyDescent="0.3">
      <c r="A6689" s="82">
        <v>6658</v>
      </c>
      <c r="B6689" s="94">
        <f t="shared" si="1459"/>
        <v>1.3544906162821693E-55</v>
      </c>
      <c r="C6689" s="179">
        <f t="shared" si="1460"/>
        <v>1.3514351187265957E-55</v>
      </c>
      <c r="D6689" s="166">
        <f t="shared" si="1461"/>
        <v>2.2558277767625785E-3</v>
      </c>
      <c r="E6689" s="167">
        <f t="shared" ref="E6689:E6752" si="1471">C6689+E6688</f>
        <v>24.291375447755232</v>
      </c>
      <c r="F6689" s="168">
        <f t="shared" ref="F6689:F6752" si="1472">D6689+F6688</f>
        <v>15.021557165462063</v>
      </c>
      <c r="G6689" s="168">
        <f t="shared" si="1462"/>
        <v>522029.50298217416</v>
      </c>
      <c r="H6689" s="168">
        <f t="shared" si="1463"/>
        <v>271310.33852408634</v>
      </c>
      <c r="I6689" s="169">
        <f t="shared" si="1464"/>
        <v>793339.84150626045</v>
      </c>
      <c r="J6689" s="169">
        <f t="shared" si="1466"/>
        <v>727917.77794671559</v>
      </c>
      <c r="K6689" s="95"/>
      <c r="L6689" s="265">
        <f t="shared" si="1465"/>
        <v>304102.75664740993</v>
      </c>
      <c r="M6689" s="265">
        <f>$G6689*NonHospFrac+theModel!$H6689*NonHospFrac</f>
        <v>489237.08485885058</v>
      </c>
      <c r="N6689" s="266">
        <f t="shared" si="1467"/>
        <v>793339.84150626045</v>
      </c>
      <c r="O6689" s="159"/>
      <c r="P6689" s="265">
        <f t="shared" si="1468"/>
        <v>279025.19362442463</v>
      </c>
      <c r="Q6689" s="265">
        <f t="shared" si="1469"/>
        <v>489235.53021717578</v>
      </c>
      <c r="R6689" s="266">
        <f t="shared" si="1470"/>
        <v>768260.72384160035</v>
      </c>
    </row>
    <row r="6690" spans="1:18" x14ac:dyDescent="0.3">
      <c r="A6690" s="82">
        <v>6659</v>
      </c>
      <c r="B6690" s="94">
        <f t="shared" si="1459"/>
        <v>1.329188109500729E-55</v>
      </c>
      <c r="C6690" s="179">
        <f t="shared" si="1460"/>
        <v>1.3261896900427748E-55</v>
      </c>
      <c r="D6690" s="166">
        <f t="shared" si="1461"/>
        <v>2.2558277767625785E-3</v>
      </c>
      <c r="E6690" s="167">
        <f t="shared" si="1471"/>
        <v>24.291375447755232</v>
      </c>
      <c r="F6690" s="168">
        <f t="shared" si="1472"/>
        <v>15.023812993238826</v>
      </c>
      <c r="G6690" s="168">
        <f t="shared" si="1462"/>
        <v>522107.89756138762</v>
      </c>
      <c r="H6690" s="168">
        <f t="shared" si="1463"/>
        <v>271310.33852408634</v>
      </c>
      <c r="I6690" s="169">
        <f t="shared" si="1464"/>
        <v>793418.23608547403</v>
      </c>
      <c r="J6690" s="169">
        <f t="shared" si="1466"/>
        <v>727977.53667742771</v>
      </c>
      <c r="K6690" s="95"/>
      <c r="L6690" s="265">
        <f t="shared" si="1465"/>
        <v>304132.80683069548</v>
      </c>
      <c r="M6690" s="265">
        <f>$G6690*NonHospFrac+theModel!$H6690*NonHospFrac</f>
        <v>489285.42925477843</v>
      </c>
      <c r="N6690" s="266">
        <f t="shared" si="1467"/>
        <v>793418.23608547391</v>
      </c>
      <c r="O6690" s="159"/>
      <c r="P6690" s="265">
        <f t="shared" si="1468"/>
        <v>279048.10032063787</v>
      </c>
      <c r="Q6690" s="265">
        <f t="shared" si="1469"/>
        <v>489283.87461310363</v>
      </c>
      <c r="R6690" s="266">
        <f t="shared" si="1470"/>
        <v>768331.9749337415</v>
      </c>
    </row>
    <row r="6691" spans="1:18" x14ac:dyDescent="0.3">
      <c r="A6691" s="82">
        <v>6660</v>
      </c>
      <c r="B6691" s="94">
        <f t="shared" si="1459"/>
        <v>1.3043582651665431E-55</v>
      </c>
      <c r="C6691" s="179">
        <f t="shared" si="1460"/>
        <v>1.3014158575611305E-55</v>
      </c>
      <c r="D6691" s="166">
        <f t="shared" si="1461"/>
        <v>2.2558277767625785E-3</v>
      </c>
      <c r="E6691" s="167">
        <f t="shared" si="1471"/>
        <v>24.291375447755232</v>
      </c>
      <c r="F6691" s="168">
        <f t="shared" si="1472"/>
        <v>15.026068821015588</v>
      </c>
      <c r="G6691" s="168">
        <f t="shared" si="1462"/>
        <v>522186.29214060103</v>
      </c>
      <c r="H6691" s="168">
        <f t="shared" si="1463"/>
        <v>271310.33852408634</v>
      </c>
      <c r="I6691" s="169">
        <f t="shared" si="1464"/>
        <v>793496.63066468737</v>
      </c>
      <c r="J6691" s="169">
        <f t="shared" si="1466"/>
        <v>728037.2929722562</v>
      </c>
      <c r="K6691" s="95"/>
      <c r="L6691" s="265">
        <f t="shared" si="1465"/>
        <v>304162.85701398109</v>
      </c>
      <c r="M6691" s="265">
        <f>$G6691*NonHospFrac+theModel!$H6691*NonHospFrac</f>
        <v>489333.77365070622</v>
      </c>
      <c r="N6691" s="266">
        <f t="shared" si="1467"/>
        <v>793496.63066468737</v>
      </c>
      <c r="O6691" s="159"/>
      <c r="P6691" s="265">
        <f t="shared" si="1468"/>
        <v>279071.00608312915</v>
      </c>
      <c r="Q6691" s="265">
        <f t="shared" si="1469"/>
        <v>489332.21900903143</v>
      </c>
      <c r="R6691" s="266">
        <f t="shared" si="1470"/>
        <v>768403.22509216052</v>
      </c>
    </row>
    <row r="6692" spans="1:18" x14ac:dyDescent="0.3">
      <c r="A6692" s="82">
        <v>6661</v>
      </c>
      <c r="B6692" s="94">
        <f t="shared" si="1459"/>
        <v>1.2799922537279461E-55</v>
      </c>
      <c r="C6692" s="179">
        <f t="shared" si="1460"/>
        <v>1.2771048116479457E-55</v>
      </c>
      <c r="D6692" s="166">
        <f t="shared" si="1461"/>
        <v>2.2558277767625785E-3</v>
      </c>
      <c r="E6692" s="167">
        <f t="shared" si="1471"/>
        <v>24.291375447755232</v>
      </c>
      <c r="F6692" s="168">
        <f t="shared" si="1472"/>
        <v>15.028324648792351</v>
      </c>
      <c r="G6692" s="168">
        <f t="shared" si="1462"/>
        <v>522264.68671981455</v>
      </c>
      <c r="H6692" s="168">
        <f t="shared" si="1463"/>
        <v>271310.33852408634</v>
      </c>
      <c r="I6692" s="169">
        <f t="shared" si="1464"/>
        <v>793575.02524390095</v>
      </c>
      <c r="J6692" s="169">
        <f t="shared" si="1466"/>
        <v>728097.0468313006</v>
      </c>
      <c r="K6692" s="95"/>
      <c r="L6692" s="265">
        <f t="shared" si="1465"/>
        <v>304192.9071972667</v>
      </c>
      <c r="M6692" s="265">
        <f>$G6692*NonHospFrac+theModel!$H6692*NonHospFrac</f>
        <v>489382.11804663413</v>
      </c>
      <c r="N6692" s="266">
        <f t="shared" si="1467"/>
        <v>793575.02524390083</v>
      </c>
      <c r="O6692" s="159"/>
      <c r="P6692" s="265">
        <f t="shared" si="1468"/>
        <v>279093.91091193643</v>
      </c>
      <c r="Q6692" s="265">
        <f t="shared" si="1469"/>
        <v>489380.56340495934</v>
      </c>
      <c r="R6692" s="266">
        <f t="shared" si="1470"/>
        <v>768474.47431689571</v>
      </c>
    </row>
    <row r="6693" spans="1:18" x14ac:dyDescent="0.3">
      <c r="A6693" s="82">
        <v>6662</v>
      </c>
      <c r="B6693" s="94">
        <f t="shared" si="1459"/>
        <v>1.2560814105734985E-55</v>
      </c>
      <c r="C6693" s="179">
        <f t="shared" si="1460"/>
        <v>1.2532479072376516E-55</v>
      </c>
      <c r="D6693" s="166">
        <f t="shared" si="1461"/>
        <v>2.2558277767625785E-3</v>
      </c>
      <c r="E6693" s="167">
        <f t="shared" si="1471"/>
        <v>24.291375447755232</v>
      </c>
      <c r="F6693" s="168">
        <f t="shared" si="1472"/>
        <v>15.030580476569114</v>
      </c>
      <c r="G6693" s="168">
        <f t="shared" si="1462"/>
        <v>522343.08129902789</v>
      </c>
      <c r="H6693" s="168">
        <f t="shared" si="1463"/>
        <v>271310.33852408634</v>
      </c>
      <c r="I6693" s="169">
        <f t="shared" si="1464"/>
        <v>793653.41982311429</v>
      </c>
      <c r="J6693" s="169">
        <f t="shared" si="1466"/>
        <v>728156.79825465987</v>
      </c>
      <c r="K6693" s="95"/>
      <c r="L6693" s="265">
        <f t="shared" si="1465"/>
        <v>304222.95738055225</v>
      </c>
      <c r="M6693" s="265">
        <f>$G6693*NonHospFrac+theModel!$H6693*NonHospFrac</f>
        <v>489430.46244256193</v>
      </c>
      <c r="N6693" s="266">
        <f t="shared" si="1467"/>
        <v>793653.41982311418</v>
      </c>
      <c r="O6693" s="159"/>
      <c r="P6693" s="265">
        <f t="shared" si="1468"/>
        <v>279116.81480709778</v>
      </c>
      <c r="Q6693" s="265">
        <f t="shared" si="1469"/>
        <v>489428.90780088713</v>
      </c>
      <c r="R6693" s="266">
        <f t="shared" si="1470"/>
        <v>768545.72260798491</v>
      </c>
    </row>
    <row r="6694" spans="1:18" x14ac:dyDescent="0.3">
      <c r="A6694" s="82">
        <v>6663</v>
      </c>
      <c r="B6694" s="94">
        <f t="shared" si="1459"/>
        <v>1.2326172329505389E-55</v>
      </c>
      <c r="C6694" s="179">
        <f t="shared" si="1460"/>
        <v>1.2298366607583327E-55</v>
      </c>
      <c r="D6694" s="166">
        <f t="shared" si="1461"/>
        <v>2.2558277767625785E-3</v>
      </c>
      <c r="E6694" s="167">
        <f t="shared" si="1471"/>
        <v>24.291375447755232</v>
      </c>
      <c r="F6694" s="168">
        <f t="shared" si="1472"/>
        <v>15.032836304345876</v>
      </c>
      <c r="G6694" s="168">
        <f t="shared" si="1462"/>
        <v>522421.4758782413</v>
      </c>
      <c r="H6694" s="168">
        <f t="shared" si="1463"/>
        <v>271310.33852408634</v>
      </c>
      <c r="I6694" s="169">
        <f t="shared" si="1464"/>
        <v>793731.81440232764</v>
      </c>
      <c r="J6694" s="169">
        <f t="shared" si="1466"/>
        <v>728216.54724243353</v>
      </c>
      <c r="K6694" s="95"/>
      <c r="L6694" s="265">
        <f t="shared" si="1465"/>
        <v>304253.0075638378</v>
      </c>
      <c r="M6694" s="265">
        <f>$G6694*NonHospFrac+theModel!$H6694*NonHospFrac</f>
        <v>489478.80683848978</v>
      </c>
      <c r="N6694" s="266">
        <f t="shared" si="1467"/>
        <v>793731.81440232764</v>
      </c>
      <c r="O6694" s="159"/>
      <c r="P6694" s="265">
        <f t="shared" si="1468"/>
        <v>279139.71776865126</v>
      </c>
      <c r="Q6694" s="265">
        <f t="shared" si="1469"/>
        <v>489477.25219681498</v>
      </c>
      <c r="R6694" s="266">
        <f t="shared" si="1470"/>
        <v>768616.9699654663</v>
      </c>
    </row>
    <row r="6695" spans="1:18" x14ac:dyDescent="0.3">
      <c r="A6695" s="82">
        <v>6664</v>
      </c>
      <c r="B6695" s="94">
        <f t="shared" si="1459"/>
        <v>1.2095913769418714E-55</v>
      </c>
      <c r="C6695" s="179">
        <f t="shared" si="1460"/>
        <v>1.2068627471152334E-55</v>
      </c>
      <c r="D6695" s="166">
        <f t="shared" si="1461"/>
        <v>2.2558277767625785E-3</v>
      </c>
      <c r="E6695" s="167">
        <f t="shared" si="1471"/>
        <v>24.291375447755232</v>
      </c>
      <c r="F6695" s="168">
        <f t="shared" si="1472"/>
        <v>15.035092132122639</v>
      </c>
      <c r="G6695" s="168">
        <f t="shared" si="1462"/>
        <v>522499.8704574547</v>
      </c>
      <c r="H6695" s="168">
        <f t="shared" si="1463"/>
        <v>271310.33852408634</v>
      </c>
      <c r="I6695" s="169">
        <f t="shared" si="1464"/>
        <v>793810.20898154099</v>
      </c>
      <c r="J6695" s="169">
        <f t="shared" si="1466"/>
        <v>728276.29379472078</v>
      </c>
      <c r="K6695" s="95"/>
      <c r="L6695" s="265">
        <f t="shared" si="1465"/>
        <v>304283.05774712341</v>
      </c>
      <c r="M6695" s="265">
        <f>$G6695*NonHospFrac+theModel!$H6695*NonHospFrac</f>
        <v>489527.15123441763</v>
      </c>
      <c r="N6695" s="266">
        <f t="shared" si="1467"/>
        <v>793810.20898154099</v>
      </c>
      <c r="O6695" s="159"/>
      <c r="P6695" s="265">
        <f t="shared" si="1468"/>
        <v>279162.619796635</v>
      </c>
      <c r="Q6695" s="265">
        <f t="shared" si="1469"/>
        <v>489525.59659274283</v>
      </c>
      <c r="R6695" s="266">
        <f t="shared" si="1470"/>
        <v>768688.21638937783</v>
      </c>
    </row>
    <row r="6696" spans="1:18" x14ac:dyDescent="0.3">
      <c r="A6696" s="82">
        <v>6665</v>
      </c>
      <c r="B6696" s="94">
        <f t="shared" si="1459"/>
        <v>1.1869956544983668E-55</v>
      </c>
      <c r="C6696" s="179">
        <f t="shared" si="1460"/>
        <v>1.1843179967300529E-55</v>
      </c>
      <c r="D6696" s="166">
        <f t="shared" si="1461"/>
        <v>2.2558277767625785E-3</v>
      </c>
      <c r="E6696" s="167">
        <f t="shared" si="1471"/>
        <v>24.291375447755232</v>
      </c>
      <c r="F6696" s="168">
        <f t="shared" si="1472"/>
        <v>15.037347959899401</v>
      </c>
      <c r="G6696" s="168">
        <f t="shared" si="1462"/>
        <v>522578.26503666822</v>
      </c>
      <c r="H6696" s="168">
        <f t="shared" si="1463"/>
        <v>271310.33852408634</v>
      </c>
      <c r="I6696" s="169">
        <f t="shared" si="1464"/>
        <v>793888.60356075456</v>
      </c>
      <c r="J6696" s="169">
        <f t="shared" si="1466"/>
        <v>728336.03791162116</v>
      </c>
      <c r="K6696" s="95"/>
      <c r="L6696" s="265">
        <f t="shared" si="1465"/>
        <v>304313.10793040902</v>
      </c>
      <c r="M6696" s="265">
        <f>$G6696*NonHospFrac+theModel!$H6696*NonHospFrac</f>
        <v>489575.49563034554</v>
      </c>
      <c r="N6696" s="266">
        <f t="shared" si="1467"/>
        <v>793888.60356075456</v>
      </c>
      <c r="O6696" s="159"/>
      <c r="P6696" s="265">
        <f t="shared" si="1468"/>
        <v>279185.52089108696</v>
      </c>
      <c r="Q6696" s="265">
        <f t="shared" si="1469"/>
        <v>489573.94098867074</v>
      </c>
      <c r="R6696" s="266">
        <f t="shared" si="1470"/>
        <v>768759.4618797577</v>
      </c>
    </row>
    <row r="6697" spans="1:18" x14ac:dyDescent="0.3">
      <c r="A6697" s="82">
        <v>6666</v>
      </c>
      <c r="B6697" s="94">
        <f t="shared" si="1459"/>
        <v>1.1648220305275506E-55</v>
      </c>
      <c r="C6697" s="179">
        <f t="shared" si="1460"/>
        <v>1.1621943926361014E-55</v>
      </c>
      <c r="D6697" s="166">
        <f t="shared" si="1461"/>
        <v>2.2558277767625785E-3</v>
      </c>
      <c r="E6697" s="167">
        <f t="shared" si="1471"/>
        <v>24.291375447755232</v>
      </c>
      <c r="F6697" s="168">
        <f t="shared" si="1472"/>
        <v>15.039603787676164</v>
      </c>
      <c r="G6697" s="168">
        <f t="shared" si="1462"/>
        <v>522656.65961588157</v>
      </c>
      <c r="H6697" s="168">
        <f t="shared" si="1463"/>
        <v>271310.33852408634</v>
      </c>
      <c r="I6697" s="169">
        <f t="shared" si="1464"/>
        <v>793966.99813996791</v>
      </c>
      <c r="J6697" s="169">
        <f t="shared" si="1466"/>
        <v>728395.7795932336</v>
      </c>
      <c r="K6697" s="95"/>
      <c r="L6697" s="265">
        <f t="shared" si="1465"/>
        <v>304343.15811369458</v>
      </c>
      <c r="M6697" s="265">
        <f>$G6697*NonHospFrac+theModel!$H6697*NonHospFrac</f>
        <v>489623.84002627333</v>
      </c>
      <c r="N6697" s="266">
        <f t="shared" si="1467"/>
        <v>793966.99813996791</v>
      </c>
      <c r="O6697" s="159"/>
      <c r="P6697" s="265">
        <f t="shared" si="1468"/>
        <v>279208.42105204519</v>
      </c>
      <c r="Q6697" s="265">
        <f t="shared" si="1469"/>
        <v>489622.28538459854</v>
      </c>
      <c r="R6697" s="266">
        <f t="shared" si="1470"/>
        <v>768830.70643664373</v>
      </c>
    </row>
    <row r="6698" spans="1:18" x14ac:dyDescent="0.3">
      <c r="A6698" s="82">
        <v>6667</v>
      </c>
      <c r="B6698" s="94">
        <f t="shared" si="1459"/>
        <v>1.1430626200360316E-55</v>
      </c>
      <c r="C6698" s="179">
        <f t="shared" si="1460"/>
        <v>1.1404840676271752E-55</v>
      </c>
      <c r="D6698" s="166">
        <f t="shared" si="1461"/>
        <v>2.2558277767625785E-3</v>
      </c>
      <c r="E6698" s="167">
        <f t="shared" si="1471"/>
        <v>24.291375447755232</v>
      </c>
      <c r="F6698" s="168">
        <f t="shared" si="1472"/>
        <v>15.041859615452926</v>
      </c>
      <c r="G6698" s="168">
        <f t="shared" si="1462"/>
        <v>522735.05419509497</v>
      </c>
      <c r="H6698" s="168">
        <f t="shared" si="1463"/>
        <v>271310.33852408634</v>
      </c>
      <c r="I6698" s="169">
        <f t="shared" si="1464"/>
        <v>794045.39271918125</v>
      </c>
      <c r="J6698" s="169">
        <f t="shared" si="1466"/>
        <v>728455.51883965742</v>
      </c>
      <c r="K6698" s="95"/>
      <c r="L6698" s="265">
        <f t="shared" si="1465"/>
        <v>304373.20829698013</v>
      </c>
      <c r="M6698" s="265">
        <f>$G6698*NonHospFrac+theModel!$H6698*NonHospFrac</f>
        <v>489672.18442220113</v>
      </c>
      <c r="N6698" s="266">
        <f t="shared" si="1467"/>
        <v>794045.39271918125</v>
      </c>
      <c r="O6698" s="159"/>
      <c r="P6698" s="265">
        <f t="shared" si="1468"/>
        <v>279231.32027954777</v>
      </c>
      <c r="Q6698" s="265">
        <f t="shared" si="1469"/>
        <v>489670.62978052633</v>
      </c>
      <c r="R6698" s="266">
        <f t="shared" si="1470"/>
        <v>768901.9500600741</v>
      </c>
    </row>
    <row r="6699" spans="1:18" x14ac:dyDescent="0.3">
      <c r="A6699" s="82">
        <v>6668</v>
      </c>
      <c r="B6699" s="94">
        <f t="shared" si="1459"/>
        <v>1.1217096853258483E-55</v>
      </c>
      <c r="C6699" s="179">
        <f t="shared" si="1460"/>
        <v>1.1191793014602266E-55</v>
      </c>
      <c r="D6699" s="166">
        <f t="shared" si="1461"/>
        <v>2.2558277767625785E-3</v>
      </c>
      <c r="E6699" s="167">
        <f t="shared" si="1471"/>
        <v>24.291375447755232</v>
      </c>
      <c r="F6699" s="168">
        <f t="shared" si="1472"/>
        <v>15.044115443229689</v>
      </c>
      <c r="G6699" s="168">
        <f t="shared" si="1462"/>
        <v>522813.44877430837</v>
      </c>
      <c r="H6699" s="168">
        <f t="shared" si="1463"/>
        <v>271310.33852408634</v>
      </c>
      <c r="I6699" s="169">
        <f t="shared" si="1464"/>
        <v>794123.78729839472</v>
      </c>
      <c r="J6699" s="169">
        <f t="shared" si="1466"/>
        <v>728515.25565099204</v>
      </c>
      <c r="K6699" s="95"/>
      <c r="L6699" s="265">
        <f t="shared" si="1465"/>
        <v>304403.25848026574</v>
      </c>
      <c r="M6699" s="265">
        <f>$G6699*NonHospFrac+theModel!$H6699*NonHospFrac</f>
        <v>489720.52881812898</v>
      </c>
      <c r="N6699" s="266">
        <f t="shared" si="1467"/>
        <v>794123.78729839472</v>
      </c>
      <c r="O6699" s="159"/>
      <c r="P6699" s="265">
        <f t="shared" si="1468"/>
        <v>279254.21857363282</v>
      </c>
      <c r="Q6699" s="265">
        <f t="shared" si="1469"/>
        <v>489718.97417645418</v>
      </c>
      <c r="R6699" s="266">
        <f t="shared" si="1470"/>
        <v>768973.19275008701</v>
      </c>
    </row>
    <row r="6700" spans="1:18" x14ac:dyDescent="0.3">
      <c r="A6700" s="82">
        <v>6669</v>
      </c>
      <c r="B6700" s="94">
        <f t="shared" si="1459"/>
        <v>1.100755633242677E-55</v>
      </c>
      <c r="C6700" s="179">
        <f t="shared" si="1460"/>
        <v>1.0982725181097804E-55</v>
      </c>
      <c r="D6700" s="166">
        <f t="shared" si="1461"/>
        <v>2.2558277767625785E-3</v>
      </c>
      <c r="E6700" s="167">
        <f t="shared" si="1471"/>
        <v>24.291375447755232</v>
      </c>
      <c r="F6700" s="168">
        <f t="shared" si="1472"/>
        <v>15.046371271006452</v>
      </c>
      <c r="G6700" s="168">
        <f t="shared" si="1462"/>
        <v>522891.84335352189</v>
      </c>
      <c r="H6700" s="168">
        <f t="shared" si="1463"/>
        <v>271310.33852408634</v>
      </c>
      <c r="I6700" s="169">
        <f t="shared" si="1464"/>
        <v>794202.18187760818</v>
      </c>
      <c r="J6700" s="169">
        <f t="shared" si="1466"/>
        <v>728574.99002733664</v>
      </c>
      <c r="K6700" s="95"/>
      <c r="L6700" s="265">
        <f t="shared" si="1465"/>
        <v>304433.30866355135</v>
      </c>
      <c r="M6700" s="265">
        <f>$G6700*NonHospFrac+theModel!$H6700*NonHospFrac</f>
        <v>489768.87321405689</v>
      </c>
      <c r="N6700" s="266">
        <f t="shared" si="1467"/>
        <v>794202.18187760818</v>
      </c>
      <c r="O6700" s="159"/>
      <c r="P6700" s="265">
        <f t="shared" si="1468"/>
        <v>279277.1159343383</v>
      </c>
      <c r="Q6700" s="265">
        <f t="shared" si="1469"/>
        <v>489767.31857238209</v>
      </c>
      <c r="R6700" s="266">
        <f t="shared" si="1470"/>
        <v>769044.4345067204</v>
      </c>
    </row>
    <row r="6701" spans="1:18" x14ac:dyDescent="0.3">
      <c r="A6701" s="82">
        <v>6670</v>
      </c>
      <c r="B6701" s="94">
        <f t="shared" si="1459"/>
        <v>1.080193012475869E-55</v>
      </c>
      <c r="C6701" s="179">
        <f t="shared" si="1460"/>
        <v>1.077756283074061E-55</v>
      </c>
      <c r="D6701" s="166">
        <f t="shared" si="1461"/>
        <v>2.2558277767625785E-3</v>
      </c>
      <c r="E6701" s="167">
        <f t="shared" si="1471"/>
        <v>24.291375447755232</v>
      </c>
      <c r="F6701" s="168">
        <f t="shared" si="1472"/>
        <v>15.048627098783214</v>
      </c>
      <c r="G6701" s="168">
        <f t="shared" si="1462"/>
        <v>522970.23793273524</v>
      </c>
      <c r="H6701" s="168">
        <f t="shared" si="1463"/>
        <v>271310.33852408634</v>
      </c>
      <c r="I6701" s="169">
        <f t="shared" si="1464"/>
        <v>794280.57645682152</v>
      </c>
      <c r="J6701" s="169">
        <f t="shared" si="1466"/>
        <v>728634.7219687904</v>
      </c>
      <c r="K6701" s="95"/>
      <c r="L6701" s="265">
        <f t="shared" si="1465"/>
        <v>304463.35884683684</v>
      </c>
      <c r="M6701" s="265">
        <f>$G6701*NonHospFrac+theModel!$H6701*NonHospFrac</f>
        <v>489817.21760998468</v>
      </c>
      <c r="N6701" s="266">
        <f t="shared" si="1467"/>
        <v>794280.57645682152</v>
      </c>
      <c r="O6701" s="159"/>
      <c r="P6701" s="265">
        <f t="shared" si="1468"/>
        <v>279300.01236170222</v>
      </c>
      <c r="Q6701" s="265">
        <f t="shared" si="1469"/>
        <v>489815.66296830989</v>
      </c>
      <c r="R6701" s="266">
        <f t="shared" si="1470"/>
        <v>769115.67533001211</v>
      </c>
    </row>
    <row r="6702" spans="1:18" x14ac:dyDescent="0.3">
      <c r="A6702" s="82">
        <v>6671</v>
      </c>
      <c r="B6702" s="94">
        <f t="shared" si="1459"/>
        <v>1.0600145109086636E-55</v>
      </c>
      <c r="C6702" s="179">
        <f t="shared" si="1460"/>
        <v>1.0576233007311844E-55</v>
      </c>
      <c r="D6702" s="166">
        <f t="shared" si="1461"/>
        <v>2.2558277767625785E-3</v>
      </c>
      <c r="E6702" s="167">
        <f t="shared" si="1471"/>
        <v>24.291375447755232</v>
      </c>
      <c r="F6702" s="168">
        <f t="shared" si="1472"/>
        <v>15.050882926559977</v>
      </c>
      <c r="G6702" s="168">
        <f t="shared" si="1462"/>
        <v>523048.63251194864</v>
      </c>
      <c r="H6702" s="168">
        <f t="shared" si="1463"/>
        <v>271310.33852408634</v>
      </c>
      <c r="I6702" s="169">
        <f t="shared" si="1464"/>
        <v>794358.97103603499</v>
      </c>
      <c r="J6702" s="169">
        <f t="shared" si="1466"/>
        <v>728694.45147545275</v>
      </c>
      <c r="K6702" s="95"/>
      <c r="L6702" s="265">
        <f t="shared" si="1465"/>
        <v>304493.40903012245</v>
      </c>
      <c r="M6702" s="265">
        <f>$G6702*NonHospFrac+theModel!$H6702*NonHospFrac</f>
        <v>489865.56200591248</v>
      </c>
      <c r="N6702" s="266">
        <f t="shared" si="1467"/>
        <v>794358.97103603487</v>
      </c>
      <c r="O6702" s="159"/>
      <c r="P6702" s="265">
        <f t="shared" si="1468"/>
        <v>279322.90785576275</v>
      </c>
      <c r="Q6702" s="265">
        <f t="shared" si="1469"/>
        <v>489864.00736423768</v>
      </c>
      <c r="R6702" s="266">
        <f t="shared" si="1470"/>
        <v>769186.91522000043</v>
      </c>
    </row>
    <row r="6703" spans="1:18" x14ac:dyDescent="0.3">
      <c r="A6703" s="82">
        <v>6672</v>
      </c>
      <c r="B6703" s="94">
        <f t="shared" si="1459"/>
        <v>1.0402129530180004E-55</v>
      </c>
      <c r="C6703" s="179">
        <f t="shared" si="1460"/>
        <v>1.0378664117448341E-55</v>
      </c>
      <c r="D6703" s="166">
        <f t="shared" si="1461"/>
        <v>2.2558277767625785E-3</v>
      </c>
      <c r="E6703" s="167">
        <f t="shared" si="1471"/>
        <v>24.291375447755232</v>
      </c>
      <c r="F6703" s="168">
        <f t="shared" si="1472"/>
        <v>15.053138754336739</v>
      </c>
      <c r="G6703" s="168">
        <f t="shared" si="1462"/>
        <v>523127.0270911621</v>
      </c>
      <c r="H6703" s="168">
        <f t="shared" si="1463"/>
        <v>271310.33852408634</v>
      </c>
      <c r="I6703" s="169">
        <f t="shared" si="1464"/>
        <v>794437.36561524845</v>
      </c>
      <c r="J6703" s="169">
        <f t="shared" si="1466"/>
        <v>728754.17854742275</v>
      </c>
      <c r="K6703" s="95"/>
      <c r="L6703" s="265">
        <f t="shared" si="1465"/>
        <v>304523.45921340806</v>
      </c>
      <c r="M6703" s="265">
        <f>$G6703*NonHospFrac+theModel!$H6703*NonHospFrac</f>
        <v>489913.90640184039</v>
      </c>
      <c r="N6703" s="266">
        <f t="shared" si="1467"/>
        <v>794437.36561524845</v>
      </c>
      <c r="O6703" s="159"/>
      <c r="P6703" s="265">
        <f t="shared" si="1468"/>
        <v>279345.80241655791</v>
      </c>
      <c r="Q6703" s="265">
        <f t="shared" si="1469"/>
        <v>489912.35176016559</v>
      </c>
      <c r="R6703" s="266">
        <f t="shared" si="1470"/>
        <v>769258.15417672344</v>
      </c>
    </row>
    <row r="6704" spans="1:18" x14ac:dyDescent="0.3">
      <c r="A6704" s="82">
        <v>6673</v>
      </c>
      <c r="B6704" s="94">
        <f t="shared" si="1459"/>
        <v>1.0207812973228846E-55</v>
      </c>
      <c r="C6704" s="179">
        <f t="shared" si="1460"/>
        <v>1.0184785905183839E-55</v>
      </c>
      <c r="D6704" s="166">
        <f t="shared" si="1461"/>
        <v>2.2558277767625785E-3</v>
      </c>
      <c r="E6704" s="167">
        <f t="shared" si="1471"/>
        <v>24.291375447755232</v>
      </c>
      <c r="F6704" s="168">
        <f t="shared" si="1472"/>
        <v>15.055394582113502</v>
      </c>
      <c r="G6704" s="168">
        <f t="shared" si="1462"/>
        <v>523205.42167037551</v>
      </c>
      <c r="H6704" s="168">
        <f t="shared" si="1463"/>
        <v>271310.33852408634</v>
      </c>
      <c r="I6704" s="169">
        <f t="shared" si="1464"/>
        <v>794515.76019446179</v>
      </c>
      <c r="J6704" s="169">
        <f t="shared" si="1466"/>
        <v>728813.90318479971</v>
      </c>
      <c r="K6704" s="95"/>
      <c r="L6704" s="265">
        <f t="shared" si="1465"/>
        <v>304553.50939669361</v>
      </c>
      <c r="M6704" s="265">
        <f>$G6704*NonHospFrac+theModel!$H6704*NonHospFrac</f>
        <v>489962.25079776818</v>
      </c>
      <c r="N6704" s="266">
        <f t="shared" si="1467"/>
        <v>794515.76019446179</v>
      </c>
      <c r="O6704" s="159"/>
      <c r="P6704" s="265">
        <f t="shared" si="1468"/>
        <v>279368.69604412565</v>
      </c>
      <c r="Q6704" s="265">
        <f t="shared" si="1469"/>
        <v>489960.69615609339</v>
      </c>
      <c r="R6704" s="266">
        <f t="shared" si="1470"/>
        <v>769329.39220021898</v>
      </c>
    </row>
    <row r="6705" spans="1:18" x14ac:dyDescent="0.3">
      <c r="A6705" s="82">
        <v>6674</v>
      </c>
      <c r="B6705" s="94">
        <f t="shared" si="1459"/>
        <v>1.0017126338804208E-55</v>
      </c>
      <c r="C6705" s="179">
        <f t="shared" si="1460"/>
        <v>9.9945294269657932E-56</v>
      </c>
      <c r="D6705" s="166">
        <f t="shared" si="1461"/>
        <v>2.2558277767625785E-3</v>
      </c>
      <c r="E6705" s="167">
        <f t="shared" si="1471"/>
        <v>24.291375447755232</v>
      </c>
      <c r="F6705" s="168">
        <f t="shared" si="1472"/>
        <v>15.057650409890265</v>
      </c>
      <c r="G6705" s="168">
        <f t="shared" si="1462"/>
        <v>523283.81624958891</v>
      </c>
      <c r="H6705" s="168">
        <f t="shared" si="1463"/>
        <v>271310.33852408634</v>
      </c>
      <c r="I6705" s="169">
        <f t="shared" si="1464"/>
        <v>794594.15477367525</v>
      </c>
      <c r="J6705" s="169">
        <f t="shared" si="1466"/>
        <v>728873.62538768293</v>
      </c>
      <c r="K6705" s="95"/>
      <c r="L6705" s="265">
        <f t="shared" si="1465"/>
        <v>304583.55957997916</v>
      </c>
      <c r="M6705" s="265">
        <f>$G6705*NonHospFrac+theModel!$H6705*NonHospFrac</f>
        <v>490010.59519369603</v>
      </c>
      <c r="N6705" s="266">
        <f t="shared" si="1467"/>
        <v>794594.15477367514</v>
      </c>
      <c r="O6705" s="159"/>
      <c r="P6705" s="265">
        <f t="shared" si="1468"/>
        <v>279391.58873850404</v>
      </c>
      <c r="Q6705" s="265">
        <f t="shared" si="1469"/>
        <v>490009.04055202124</v>
      </c>
      <c r="R6705" s="266">
        <f t="shared" si="1470"/>
        <v>769400.62929052534</v>
      </c>
    </row>
    <row r="6706" spans="1:18" x14ac:dyDescent="0.3">
      <c r="A6706" s="82">
        <v>6675</v>
      </c>
      <c r="B6706" s="94">
        <f t="shared" si="1459"/>
        <v>9.8300018182861956E-56</v>
      </c>
      <c r="C6706" s="179">
        <f t="shared" si="1460"/>
        <v>9.8078270271388788E-56</v>
      </c>
      <c r="D6706" s="166">
        <f t="shared" si="1461"/>
        <v>2.2558277767625785E-3</v>
      </c>
      <c r="E6706" s="167">
        <f t="shared" si="1471"/>
        <v>24.291375447755232</v>
      </c>
      <c r="F6706" s="168">
        <f t="shared" si="1472"/>
        <v>15.059906237667027</v>
      </c>
      <c r="G6706" s="168">
        <f t="shared" si="1462"/>
        <v>523362.21082880232</v>
      </c>
      <c r="H6706" s="168">
        <f t="shared" si="1463"/>
        <v>271310.33852408634</v>
      </c>
      <c r="I6706" s="169">
        <f t="shared" si="1464"/>
        <v>794672.54935288872</v>
      </c>
      <c r="J6706" s="169">
        <f t="shared" si="1466"/>
        <v>728933.34515617159</v>
      </c>
      <c r="K6706" s="95"/>
      <c r="L6706" s="265">
        <f t="shared" si="1465"/>
        <v>304613.60976326477</v>
      </c>
      <c r="M6706" s="265">
        <f>$G6706*NonHospFrac+theModel!$H6706*NonHospFrac</f>
        <v>490058.93958962389</v>
      </c>
      <c r="N6706" s="266">
        <f t="shared" si="1467"/>
        <v>794672.54935288872</v>
      </c>
      <c r="O6706" s="159"/>
      <c r="P6706" s="265">
        <f t="shared" si="1468"/>
        <v>279414.4804997312</v>
      </c>
      <c r="Q6706" s="265">
        <f t="shared" si="1469"/>
        <v>490057.38494794909</v>
      </c>
      <c r="R6706" s="266">
        <f t="shared" si="1470"/>
        <v>769471.86544768023</v>
      </c>
    </row>
    <row r="6707" spans="1:18" x14ac:dyDescent="0.3">
      <c r="A6707" s="82">
        <v>6676</v>
      </c>
      <c r="B6707" s="94">
        <f t="shared" si="1459"/>
        <v>9.6463728697510839E-56</v>
      </c>
      <c r="C6707" s="179">
        <f t="shared" si="1460"/>
        <v>9.6246123138864907E-56</v>
      </c>
      <c r="D6707" s="166">
        <f t="shared" si="1461"/>
        <v>2.2558277767625785E-3</v>
      </c>
      <c r="E6707" s="167">
        <f t="shared" si="1471"/>
        <v>24.291375447755232</v>
      </c>
      <c r="F6707" s="168">
        <f t="shared" si="1472"/>
        <v>15.06216206544379</v>
      </c>
      <c r="G6707" s="168">
        <f t="shared" si="1462"/>
        <v>523440.60540801578</v>
      </c>
      <c r="H6707" s="168">
        <f t="shared" si="1463"/>
        <v>271310.33852408634</v>
      </c>
      <c r="I6707" s="169">
        <f t="shared" si="1464"/>
        <v>794750.94393210206</v>
      </c>
      <c r="J6707" s="169">
        <f t="shared" si="1466"/>
        <v>728993.06249036477</v>
      </c>
      <c r="K6707" s="95"/>
      <c r="L6707" s="265">
        <f t="shared" si="1465"/>
        <v>304643.65994655038</v>
      </c>
      <c r="M6707" s="265">
        <f>$G6707*NonHospFrac+theModel!$H6707*NonHospFrac</f>
        <v>490107.28398555174</v>
      </c>
      <c r="N6707" s="266">
        <f t="shared" si="1467"/>
        <v>794750.94393210206</v>
      </c>
      <c r="O6707" s="159"/>
      <c r="P6707" s="265">
        <f t="shared" si="1468"/>
        <v>279437.37132784509</v>
      </c>
      <c r="Q6707" s="265">
        <f t="shared" si="1469"/>
        <v>490105.72934387694</v>
      </c>
      <c r="R6707" s="266">
        <f t="shared" si="1470"/>
        <v>769543.10067172209</v>
      </c>
    </row>
    <row r="6708" spans="1:18" x14ac:dyDescent="0.3">
      <c r="A6708" s="82">
        <v>6677</v>
      </c>
      <c r="B6708" s="94">
        <f t="shared" si="1459"/>
        <v>9.4661741943088407E-56</v>
      </c>
      <c r="C6708" s="179">
        <f t="shared" si="1460"/>
        <v>9.4448201356216456E-56</v>
      </c>
      <c r="D6708" s="166">
        <f t="shared" si="1461"/>
        <v>2.2558277767625785E-3</v>
      </c>
      <c r="E6708" s="167">
        <f t="shared" si="1471"/>
        <v>24.291375447755232</v>
      </c>
      <c r="F6708" s="168">
        <f t="shared" si="1472"/>
        <v>15.064417893220552</v>
      </c>
      <c r="G6708" s="168">
        <f t="shared" si="1462"/>
        <v>523518.99998722918</v>
      </c>
      <c r="H6708" s="168">
        <f t="shared" si="1463"/>
        <v>271310.33852408634</v>
      </c>
      <c r="I6708" s="169">
        <f t="shared" si="1464"/>
        <v>794829.33851131552</v>
      </c>
      <c r="J6708" s="169">
        <f t="shared" si="1466"/>
        <v>729052.777390362</v>
      </c>
      <c r="K6708" s="95"/>
      <c r="L6708" s="265">
        <f t="shared" si="1465"/>
        <v>304673.71012983593</v>
      </c>
      <c r="M6708" s="265">
        <f>$G6708*NonHospFrac+theModel!$H6708*NonHospFrac</f>
        <v>490155.62838147959</v>
      </c>
      <c r="N6708" s="266">
        <f t="shared" si="1467"/>
        <v>794829.33851131552</v>
      </c>
      <c r="O6708" s="159"/>
      <c r="P6708" s="265">
        <f t="shared" si="1468"/>
        <v>279460.26122288371</v>
      </c>
      <c r="Q6708" s="265">
        <f t="shared" si="1469"/>
        <v>490154.07373980479</v>
      </c>
      <c r="R6708" s="266">
        <f t="shared" si="1470"/>
        <v>769614.3349626885</v>
      </c>
    </row>
    <row r="6709" spans="1:18" x14ac:dyDescent="0.3">
      <c r="A6709" s="82">
        <v>6678</v>
      </c>
      <c r="B6709" s="94">
        <f t="shared" si="1459"/>
        <v>9.2893417128826876E-56</v>
      </c>
      <c r="C6709" s="179">
        <f t="shared" si="1460"/>
        <v>9.2683865578189273E-56</v>
      </c>
      <c r="D6709" s="166">
        <f t="shared" si="1461"/>
        <v>2.2558277767625785E-3</v>
      </c>
      <c r="E6709" s="167">
        <f t="shared" si="1471"/>
        <v>24.291375447755232</v>
      </c>
      <c r="F6709" s="168">
        <f t="shared" si="1472"/>
        <v>15.066673720997315</v>
      </c>
      <c r="G6709" s="168">
        <f t="shared" si="1462"/>
        <v>523597.3945664427</v>
      </c>
      <c r="H6709" s="168">
        <f t="shared" si="1463"/>
        <v>271310.33852408634</v>
      </c>
      <c r="I6709" s="169">
        <f t="shared" si="1464"/>
        <v>794907.73309052899</v>
      </c>
      <c r="J6709" s="169">
        <f t="shared" si="1466"/>
        <v>729112.48985626234</v>
      </c>
      <c r="K6709" s="95"/>
      <c r="L6709" s="265">
        <f t="shared" si="1465"/>
        <v>304703.76031312154</v>
      </c>
      <c r="M6709" s="265">
        <f>$G6709*NonHospFrac+theModel!$H6709*NonHospFrac</f>
        <v>490203.97277740744</v>
      </c>
      <c r="N6709" s="266">
        <f t="shared" si="1467"/>
        <v>794907.73309052899</v>
      </c>
      <c r="O6709" s="159"/>
      <c r="P6709" s="265">
        <f t="shared" si="1468"/>
        <v>279483.15018488519</v>
      </c>
      <c r="Q6709" s="265">
        <f t="shared" si="1469"/>
        <v>490202.41813573265</v>
      </c>
      <c r="R6709" s="266">
        <f t="shared" si="1470"/>
        <v>769685.56832061778</v>
      </c>
    </row>
    <row r="6710" spans="1:18" x14ac:dyDescent="0.3">
      <c r="A6710" s="82">
        <v>6679</v>
      </c>
      <c r="B6710" s="94">
        <f t="shared" si="1459"/>
        <v>9.1158125434224331E-56</v>
      </c>
      <c r="C6710" s="179">
        <f t="shared" si="1460"/>
        <v>9.0952488402792191E-56</v>
      </c>
      <c r="D6710" s="166">
        <f t="shared" si="1461"/>
        <v>2.2558277767625785E-3</v>
      </c>
      <c r="E6710" s="167">
        <f t="shared" si="1471"/>
        <v>24.291375447755232</v>
      </c>
      <c r="F6710" s="168">
        <f t="shared" si="1472"/>
        <v>15.068929548774078</v>
      </c>
      <c r="G6710" s="168">
        <f t="shared" si="1462"/>
        <v>523675.78914565605</v>
      </c>
      <c r="H6710" s="168">
        <f t="shared" si="1463"/>
        <v>271310.33852408634</v>
      </c>
      <c r="I6710" s="169">
        <f t="shared" si="1464"/>
        <v>794986.12766974233</v>
      </c>
      <c r="J6710" s="169">
        <f t="shared" si="1466"/>
        <v>729172.19988816488</v>
      </c>
      <c r="K6710" s="95"/>
      <c r="L6710" s="265">
        <f t="shared" si="1465"/>
        <v>304733.8104964071</v>
      </c>
      <c r="M6710" s="265">
        <f>$G6710*NonHospFrac+theModel!$H6710*NonHospFrac</f>
        <v>490252.31717333524</v>
      </c>
      <c r="N6710" s="266">
        <f t="shared" si="1467"/>
        <v>794986.12766974233</v>
      </c>
      <c r="O6710" s="159"/>
      <c r="P6710" s="265">
        <f t="shared" si="1468"/>
        <v>279506.03821388748</v>
      </c>
      <c r="Q6710" s="265">
        <f t="shared" si="1469"/>
        <v>490250.76253166044</v>
      </c>
      <c r="R6710" s="266">
        <f t="shared" si="1470"/>
        <v>769756.80074554798</v>
      </c>
    </row>
    <row r="6711" spans="1:18" x14ac:dyDescent="0.3">
      <c r="A6711" s="82">
        <v>6680</v>
      </c>
      <c r="B6711" s="94">
        <f t="shared" si="1459"/>
        <v>8.9455249785435869E-56</v>
      </c>
      <c r="C6711" s="179">
        <f t="shared" si="1460"/>
        <v>8.9253454148192655E-56</v>
      </c>
      <c r="D6711" s="166">
        <f t="shared" si="1461"/>
        <v>2.2558277767625785E-3</v>
      </c>
      <c r="E6711" s="167">
        <f t="shared" si="1471"/>
        <v>24.291375447755232</v>
      </c>
      <c r="F6711" s="168">
        <f t="shared" si="1472"/>
        <v>15.07118537655084</v>
      </c>
      <c r="G6711" s="168">
        <f t="shared" si="1462"/>
        <v>523754.18372486945</v>
      </c>
      <c r="H6711" s="168">
        <f t="shared" si="1463"/>
        <v>271310.33852408634</v>
      </c>
      <c r="I6711" s="169">
        <f t="shared" si="1464"/>
        <v>795064.52224895579</v>
      </c>
      <c r="J6711" s="169">
        <f t="shared" si="1466"/>
        <v>729231.90748616913</v>
      </c>
      <c r="K6711" s="95"/>
      <c r="L6711" s="265">
        <f t="shared" si="1465"/>
        <v>304763.86067969271</v>
      </c>
      <c r="M6711" s="265">
        <f>$G6711*NonHospFrac+theModel!$H6711*NonHospFrac</f>
        <v>490300.66156926309</v>
      </c>
      <c r="N6711" s="266">
        <f t="shared" si="1467"/>
        <v>795064.52224895579</v>
      </c>
      <c r="O6711" s="159"/>
      <c r="P6711" s="265">
        <f t="shared" si="1468"/>
        <v>279528.92530992872</v>
      </c>
      <c r="Q6711" s="265">
        <f t="shared" si="1469"/>
        <v>490299.10692758829</v>
      </c>
      <c r="R6711" s="266">
        <f t="shared" si="1470"/>
        <v>769828.03223751695</v>
      </c>
    </row>
    <row r="6712" spans="1:18" x14ac:dyDescent="0.3">
      <c r="A6712" s="82">
        <v>6681</v>
      </c>
      <c r="B6712" s="94">
        <f t="shared" si="1459"/>
        <v>8.7784184635834359E-56</v>
      </c>
      <c r="C6712" s="179">
        <f t="shared" si="1460"/>
        <v>8.7586158633772388E-56</v>
      </c>
      <c r="D6712" s="166">
        <f t="shared" si="1461"/>
        <v>2.2558277767625785E-3</v>
      </c>
      <c r="E6712" s="167">
        <f t="shared" si="1471"/>
        <v>24.291375447755232</v>
      </c>
      <c r="F6712" s="168">
        <f t="shared" si="1472"/>
        <v>15.073441204327603</v>
      </c>
      <c r="G6712" s="168">
        <f t="shared" si="1462"/>
        <v>523832.57830408285</v>
      </c>
      <c r="H6712" s="168">
        <f t="shared" si="1463"/>
        <v>271310.33852408634</v>
      </c>
      <c r="I6712" s="169">
        <f t="shared" si="1464"/>
        <v>795142.91682816925</v>
      </c>
      <c r="J6712" s="169">
        <f t="shared" si="1466"/>
        <v>729291.61265037407</v>
      </c>
      <c r="K6712" s="95"/>
      <c r="L6712" s="265">
        <f t="shared" si="1465"/>
        <v>304793.9108629782</v>
      </c>
      <c r="M6712" s="265">
        <f>$G6712*NonHospFrac+theModel!$H6712*NonHospFrac</f>
        <v>490349.00596519094</v>
      </c>
      <c r="N6712" s="266">
        <f t="shared" si="1467"/>
        <v>795142.91682816914</v>
      </c>
      <c r="O6712" s="159"/>
      <c r="P6712" s="265">
        <f t="shared" si="1468"/>
        <v>279551.81147304678</v>
      </c>
      <c r="Q6712" s="265">
        <f t="shared" si="1469"/>
        <v>490347.45132351614</v>
      </c>
      <c r="R6712" s="266">
        <f t="shared" si="1470"/>
        <v>769899.26279656286</v>
      </c>
    </row>
    <row r="6713" spans="1:18" x14ac:dyDescent="0.3">
      <c r="A6713" s="82">
        <v>6682</v>
      </c>
      <c r="B6713" s="94">
        <f t="shared" si="1459"/>
        <v>8.614433575069053E-56</v>
      </c>
      <c r="C6713" s="179">
        <f t="shared" si="1460"/>
        <v>8.5950008965293356E-56</v>
      </c>
      <c r="D6713" s="166">
        <f t="shared" si="1461"/>
        <v>2.2558277767625785E-3</v>
      </c>
      <c r="E6713" s="167">
        <f t="shared" si="1471"/>
        <v>24.291375447755232</v>
      </c>
      <c r="F6713" s="168">
        <f t="shared" si="1472"/>
        <v>15.075697032104365</v>
      </c>
      <c r="G6713" s="168">
        <f t="shared" si="1462"/>
        <v>523910.97288329637</v>
      </c>
      <c r="H6713" s="168">
        <f t="shared" si="1463"/>
        <v>271310.33852408634</v>
      </c>
      <c r="I6713" s="169">
        <f t="shared" si="1464"/>
        <v>795221.31140738272</v>
      </c>
      <c r="J6713" s="169">
        <f t="shared" si="1466"/>
        <v>729351.31538087898</v>
      </c>
      <c r="K6713" s="95"/>
      <c r="L6713" s="265">
        <f t="shared" si="1465"/>
        <v>304823.96104626387</v>
      </c>
      <c r="M6713" s="265">
        <f>$G6713*NonHospFrac+theModel!$H6713*NonHospFrac</f>
        <v>490397.35036111885</v>
      </c>
      <c r="N6713" s="266">
        <f t="shared" si="1467"/>
        <v>795221.31140738272</v>
      </c>
      <c r="O6713" s="159"/>
      <c r="P6713" s="265">
        <f t="shared" si="1468"/>
        <v>279574.69670327991</v>
      </c>
      <c r="Q6713" s="265">
        <f t="shared" si="1469"/>
        <v>490395.79571944405</v>
      </c>
      <c r="R6713" s="266">
        <f t="shared" si="1470"/>
        <v>769970.49242272391</v>
      </c>
    </row>
    <row r="6714" spans="1:18" x14ac:dyDescent="0.3">
      <c r="A6714" s="82">
        <v>6683</v>
      </c>
      <c r="B6714" s="94">
        <f t="shared" si="1459"/>
        <v>8.4535119995842911E-56</v>
      </c>
      <c r="C6714" s="179">
        <f t="shared" si="1460"/>
        <v>8.4344423324044326E-56</v>
      </c>
      <c r="D6714" s="166">
        <f t="shared" si="1461"/>
        <v>2.2558277767625785E-3</v>
      </c>
      <c r="E6714" s="167">
        <f t="shared" si="1471"/>
        <v>24.291375447755232</v>
      </c>
      <c r="F6714" s="168">
        <f t="shared" si="1472"/>
        <v>15.077952859881128</v>
      </c>
      <c r="G6714" s="168">
        <f t="shared" si="1462"/>
        <v>523989.36746250972</v>
      </c>
      <c r="H6714" s="168">
        <f t="shared" si="1463"/>
        <v>271310.33852408634</v>
      </c>
      <c r="I6714" s="169">
        <f t="shared" si="1464"/>
        <v>795299.70598659606</v>
      </c>
      <c r="J6714" s="169">
        <f t="shared" si="1466"/>
        <v>729411.01567778306</v>
      </c>
      <c r="K6714" s="95"/>
      <c r="L6714" s="265">
        <f t="shared" si="1465"/>
        <v>304854.01122954942</v>
      </c>
      <c r="M6714" s="265">
        <f>$G6714*NonHospFrac+theModel!$H6714*NonHospFrac</f>
        <v>490445.69475704664</v>
      </c>
      <c r="N6714" s="266">
        <f t="shared" si="1467"/>
        <v>795299.70598659606</v>
      </c>
      <c r="O6714" s="159"/>
      <c r="P6714" s="265">
        <f t="shared" si="1468"/>
        <v>279597.5810006659</v>
      </c>
      <c r="Q6714" s="265">
        <f t="shared" si="1469"/>
        <v>490444.14011537185</v>
      </c>
      <c r="R6714" s="266">
        <f t="shared" si="1470"/>
        <v>770041.72111603781</v>
      </c>
    </row>
    <row r="6715" spans="1:18" x14ac:dyDescent="0.3">
      <c r="A6715" s="82">
        <v>6684</v>
      </c>
      <c r="B6715" s="94">
        <f t="shared" si="1459"/>
        <v>8.2955965130353712E-56</v>
      </c>
      <c r="C6715" s="179">
        <f t="shared" si="1460"/>
        <v>8.276883075996451E-56</v>
      </c>
      <c r="D6715" s="166">
        <f t="shared" si="1461"/>
        <v>2.2558277767625785E-3</v>
      </c>
      <c r="E6715" s="167">
        <f t="shared" si="1471"/>
        <v>24.291375447755232</v>
      </c>
      <c r="F6715" s="168">
        <f t="shared" si="1472"/>
        <v>15.08020868765789</v>
      </c>
      <c r="G6715" s="168">
        <f t="shared" si="1462"/>
        <v>524067.76204172312</v>
      </c>
      <c r="H6715" s="168">
        <f t="shared" si="1463"/>
        <v>271310.33852408634</v>
      </c>
      <c r="I6715" s="169">
        <f t="shared" si="1464"/>
        <v>795378.10056580952</v>
      </c>
      <c r="J6715" s="169">
        <f t="shared" si="1466"/>
        <v>729470.71354118548</v>
      </c>
      <c r="K6715" s="95"/>
      <c r="L6715" s="265">
        <f t="shared" si="1465"/>
        <v>304884.06141283497</v>
      </c>
      <c r="M6715" s="265">
        <f>$G6715*NonHospFrac+theModel!$H6715*NonHospFrac</f>
        <v>490494.03915297444</v>
      </c>
      <c r="N6715" s="266">
        <f t="shared" si="1467"/>
        <v>795378.10056580941</v>
      </c>
      <c r="O6715" s="159"/>
      <c r="P6715" s="265">
        <f t="shared" si="1468"/>
        <v>279620.46436524286</v>
      </c>
      <c r="Q6715" s="265">
        <f t="shared" si="1469"/>
        <v>490492.48451129964</v>
      </c>
      <c r="R6715" s="266">
        <f t="shared" si="1470"/>
        <v>770112.9488765425</v>
      </c>
    </row>
    <row r="6716" spans="1:18" x14ac:dyDescent="0.3">
      <c r="A6716" s="82">
        <v>6685</v>
      </c>
      <c r="B6716" s="94">
        <f t="shared" si="1459"/>
        <v>8.1406309602999045E-56</v>
      </c>
      <c r="C6716" s="179">
        <f t="shared" si="1460"/>
        <v>8.1222670988592861E-56</v>
      </c>
      <c r="D6716" s="166">
        <f t="shared" si="1461"/>
        <v>2.2558277767625785E-3</v>
      </c>
      <c r="E6716" s="167">
        <f t="shared" si="1471"/>
        <v>24.291375447755232</v>
      </c>
      <c r="F6716" s="168">
        <f t="shared" si="1472"/>
        <v>15.082464515434653</v>
      </c>
      <c r="G6716" s="168">
        <f t="shared" si="1462"/>
        <v>524146.15662093653</v>
      </c>
      <c r="H6716" s="168">
        <f t="shared" si="1463"/>
        <v>271310.33852408634</v>
      </c>
      <c r="I6716" s="169">
        <f t="shared" si="1464"/>
        <v>795456.49514502287</v>
      </c>
      <c r="J6716" s="169">
        <f t="shared" si="1466"/>
        <v>729530.40897118545</v>
      </c>
      <c r="K6716" s="95"/>
      <c r="L6716" s="265">
        <f t="shared" si="1465"/>
        <v>304914.11159612052</v>
      </c>
      <c r="M6716" s="265">
        <f>$G6716*NonHospFrac+theModel!$H6716*NonHospFrac</f>
        <v>490542.38354890229</v>
      </c>
      <c r="N6716" s="266">
        <f t="shared" si="1467"/>
        <v>795456.49514502287</v>
      </c>
      <c r="O6716" s="159"/>
      <c r="P6716" s="265">
        <f t="shared" si="1468"/>
        <v>279643.34679704887</v>
      </c>
      <c r="Q6716" s="265">
        <f t="shared" si="1469"/>
        <v>490540.82890722749</v>
      </c>
      <c r="R6716" s="266">
        <f t="shared" si="1470"/>
        <v>770184.17570427642</v>
      </c>
    </row>
    <row r="6717" spans="1:18" x14ac:dyDescent="0.3">
      <c r="A6717" s="82">
        <v>6686</v>
      </c>
      <c r="B6717" s="94">
        <f t="shared" si="1459"/>
        <v>7.9885602352599217E-56</v>
      </c>
      <c r="C6717" s="179">
        <f t="shared" si="1460"/>
        <v>7.9705394191848814E-56</v>
      </c>
      <c r="D6717" s="166">
        <f t="shared" si="1461"/>
        <v>2.2558277767625785E-3</v>
      </c>
      <c r="E6717" s="167">
        <f t="shared" si="1471"/>
        <v>24.291375447755232</v>
      </c>
      <c r="F6717" s="168">
        <f t="shared" si="1472"/>
        <v>15.084720343211416</v>
      </c>
      <c r="G6717" s="168">
        <f t="shared" si="1462"/>
        <v>524224.55120015005</v>
      </c>
      <c r="H6717" s="168">
        <f t="shared" si="1463"/>
        <v>271310.33852408634</v>
      </c>
      <c r="I6717" s="169">
        <f t="shared" si="1464"/>
        <v>795534.88972423645</v>
      </c>
      <c r="J6717" s="169">
        <f t="shared" si="1466"/>
        <v>729590.10196788236</v>
      </c>
      <c r="K6717" s="95"/>
      <c r="L6717" s="265">
        <f t="shared" si="1465"/>
        <v>304944.16177940613</v>
      </c>
      <c r="M6717" s="265">
        <f>$G6717*NonHospFrac+theModel!$H6717*NonHospFrac</f>
        <v>490590.7279448302</v>
      </c>
      <c r="N6717" s="266">
        <f t="shared" si="1467"/>
        <v>795534.88972423633</v>
      </c>
      <c r="O6717" s="159"/>
      <c r="P6717" s="265">
        <f t="shared" si="1468"/>
        <v>279666.22829612193</v>
      </c>
      <c r="Q6717" s="265">
        <f t="shared" si="1469"/>
        <v>490589.1733031554</v>
      </c>
      <c r="R6717" s="266">
        <f t="shared" si="1470"/>
        <v>770255.40159927728</v>
      </c>
    </row>
    <row r="6718" spans="1:18" x14ac:dyDescent="0.3">
      <c r="A6718" s="82">
        <v>6687</v>
      </c>
      <c r="B6718" s="94">
        <f t="shared" si="1459"/>
        <v>7.8393302612041252E-56</v>
      </c>
      <c r="C6718" s="179">
        <f t="shared" si="1460"/>
        <v>7.8216460822496857E-56</v>
      </c>
      <c r="D6718" s="166">
        <f t="shared" si="1461"/>
        <v>2.2558277767625785E-3</v>
      </c>
      <c r="E6718" s="167">
        <f t="shared" si="1471"/>
        <v>24.291375447755232</v>
      </c>
      <c r="F6718" s="168">
        <f t="shared" si="1472"/>
        <v>15.086976170988178</v>
      </c>
      <c r="G6718" s="168">
        <f t="shared" si="1462"/>
        <v>524302.94577936339</v>
      </c>
      <c r="H6718" s="168">
        <f t="shared" si="1463"/>
        <v>271310.33852408634</v>
      </c>
      <c r="I6718" s="169">
        <f t="shared" si="1464"/>
        <v>795613.28430344979</v>
      </c>
      <c r="J6718" s="169">
        <f t="shared" si="1466"/>
        <v>729649.79253137507</v>
      </c>
      <c r="K6718" s="95"/>
      <c r="L6718" s="265">
        <f t="shared" si="1465"/>
        <v>304974.21196269174</v>
      </c>
      <c r="M6718" s="265">
        <f>$G6718*NonHospFrac+theModel!$H6718*NonHospFrac</f>
        <v>490639.07234075799</v>
      </c>
      <c r="N6718" s="266">
        <f t="shared" si="1467"/>
        <v>795613.28430344979</v>
      </c>
      <c r="O6718" s="159"/>
      <c r="P6718" s="265">
        <f t="shared" si="1468"/>
        <v>279689.10886250006</v>
      </c>
      <c r="Q6718" s="265">
        <f t="shared" si="1469"/>
        <v>490637.5176990832</v>
      </c>
      <c r="R6718" s="266">
        <f t="shared" si="1470"/>
        <v>770326.62656158325</v>
      </c>
    </row>
    <row r="6719" spans="1:18" x14ac:dyDescent="0.3">
      <c r="A6719" s="82">
        <v>6688</v>
      </c>
      <c r="B6719" s="94">
        <f t="shared" si="1459"/>
        <v>7.692887971599921E-56</v>
      </c>
      <c r="C6719" s="179">
        <f t="shared" si="1460"/>
        <v>7.6755341412300634E-56</v>
      </c>
      <c r="D6719" s="166">
        <f t="shared" si="1461"/>
        <v>2.2558277767625785E-3</v>
      </c>
      <c r="E6719" s="167">
        <f t="shared" si="1471"/>
        <v>24.291375447755232</v>
      </c>
      <c r="F6719" s="168">
        <f t="shared" si="1472"/>
        <v>15.089231998764941</v>
      </c>
      <c r="G6719" s="168">
        <f t="shared" si="1462"/>
        <v>524381.34035857685</v>
      </c>
      <c r="H6719" s="168">
        <f t="shared" si="1463"/>
        <v>271310.33852408634</v>
      </c>
      <c r="I6719" s="169">
        <f t="shared" si="1464"/>
        <v>795691.67888266314</v>
      </c>
      <c r="J6719" s="169">
        <f t="shared" si="1466"/>
        <v>729709.48066176288</v>
      </c>
      <c r="K6719" s="95"/>
      <c r="L6719" s="265">
        <f t="shared" si="1465"/>
        <v>305004.26214597735</v>
      </c>
      <c r="M6719" s="265">
        <f>$G6719*NonHospFrac+theModel!$H6719*NonHospFrac</f>
        <v>490687.41673668585</v>
      </c>
      <c r="N6719" s="266">
        <f t="shared" si="1467"/>
        <v>795691.67888266314</v>
      </c>
      <c r="O6719" s="159"/>
      <c r="P6719" s="265">
        <f t="shared" si="1468"/>
        <v>279711.98849622125</v>
      </c>
      <c r="Q6719" s="265">
        <f t="shared" si="1469"/>
        <v>490685.86209501105</v>
      </c>
      <c r="R6719" s="266">
        <f t="shared" si="1470"/>
        <v>770397.8505912323</v>
      </c>
    </row>
    <row r="6720" spans="1:18" x14ac:dyDescent="0.3">
      <c r="A6720" s="82">
        <v>6689</v>
      </c>
      <c r="B6720" s="94">
        <f t="shared" si="1459"/>
        <v>7.5491812912210323E-56</v>
      </c>
      <c r="C6720" s="179">
        <f t="shared" si="1460"/>
        <v>7.5321516383724793E-56</v>
      </c>
      <c r="D6720" s="166">
        <f t="shared" si="1461"/>
        <v>2.2558277767625785E-3</v>
      </c>
      <c r="E6720" s="167">
        <f t="shared" si="1471"/>
        <v>24.291375447755232</v>
      </c>
      <c r="F6720" s="168">
        <f t="shared" si="1472"/>
        <v>15.091487826541703</v>
      </c>
      <c r="G6720" s="168">
        <f t="shared" si="1462"/>
        <v>524459.7349377902</v>
      </c>
      <c r="H6720" s="168">
        <f t="shared" si="1463"/>
        <v>271310.33852408634</v>
      </c>
      <c r="I6720" s="169">
        <f t="shared" si="1464"/>
        <v>795770.07346187648</v>
      </c>
      <c r="J6720" s="169">
        <f t="shared" si="1466"/>
        <v>729769.16635914496</v>
      </c>
      <c r="K6720" s="95"/>
      <c r="L6720" s="265">
        <f t="shared" si="1465"/>
        <v>305034.31232926284</v>
      </c>
      <c r="M6720" s="265">
        <f>$G6720*NonHospFrac+theModel!$H6720*NonHospFrac</f>
        <v>490735.76113261364</v>
      </c>
      <c r="N6720" s="266">
        <f t="shared" si="1467"/>
        <v>795770.07346187648</v>
      </c>
      <c r="O6720" s="159"/>
      <c r="P6720" s="265">
        <f t="shared" si="1468"/>
        <v>279734.86719732342</v>
      </c>
      <c r="Q6720" s="265">
        <f t="shared" si="1469"/>
        <v>490734.20649093884</v>
      </c>
      <c r="R6720" s="266">
        <f t="shared" si="1470"/>
        <v>770469.07368826226</v>
      </c>
    </row>
    <row r="6721" spans="1:18" x14ac:dyDescent="0.3">
      <c r="A6721" s="82">
        <v>6690</v>
      </c>
      <c r="B6721" s="94">
        <f t="shared" si="1459"/>
        <v>7.4081591176311904E-56</v>
      </c>
      <c r="C6721" s="179">
        <f t="shared" si="1460"/>
        <v>7.391447586518961E-56</v>
      </c>
      <c r="D6721" s="166">
        <f t="shared" si="1461"/>
        <v>2.2558277767625785E-3</v>
      </c>
      <c r="E6721" s="167">
        <f t="shared" si="1471"/>
        <v>24.291375447755232</v>
      </c>
      <c r="F6721" s="168">
        <f t="shared" si="1472"/>
        <v>15.093743654318466</v>
      </c>
      <c r="G6721" s="168">
        <f t="shared" si="1462"/>
        <v>524538.12951700378</v>
      </c>
      <c r="H6721" s="168">
        <f t="shared" si="1463"/>
        <v>271310.33852408634</v>
      </c>
      <c r="I6721" s="169">
        <f t="shared" si="1464"/>
        <v>795848.46804109006</v>
      </c>
      <c r="J6721" s="169">
        <f t="shared" si="1466"/>
        <v>729828.84962362074</v>
      </c>
      <c r="K6721" s="95"/>
      <c r="L6721" s="265">
        <f t="shared" si="1465"/>
        <v>305064.36251254851</v>
      </c>
      <c r="M6721" s="265">
        <f>$G6721*NonHospFrac+theModel!$H6721*NonHospFrac</f>
        <v>490784.10552854161</v>
      </c>
      <c r="N6721" s="266">
        <f t="shared" si="1467"/>
        <v>795848.46804109006</v>
      </c>
      <c r="O6721" s="159"/>
      <c r="P6721" s="265">
        <f t="shared" si="1468"/>
        <v>279757.74496584485</v>
      </c>
      <c r="Q6721" s="265">
        <f t="shared" si="1469"/>
        <v>490782.55088686681</v>
      </c>
      <c r="R6721" s="266">
        <f t="shared" si="1470"/>
        <v>770540.29585271166</v>
      </c>
    </row>
    <row r="6722" spans="1:18" x14ac:dyDescent="0.3">
      <c r="A6722" s="82">
        <v>6691</v>
      </c>
      <c r="B6722" s="94">
        <f t="shared" si="1459"/>
        <v>7.2697713030104627E-56</v>
      </c>
      <c r="C6722" s="179">
        <f t="shared" si="1460"/>
        <v>7.2533719509744204E-56</v>
      </c>
      <c r="D6722" s="166">
        <f t="shared" si="1461"/>
        <v>2.2558277767625785E-3</v>
      </c>
      <c r="E6722" s="167">
        <f t="shared" si="1471"/>
        <v>24.291375447755232</v>
      </c>
      <c r="F6722" s="168">
        <f t="shared" si="1472"/>
        <v>15.095999482095229</v>
      </c>
      <c r="G6722" s="168">
        <f t="shared" si="1462"/>
        <v>524616.52409621712</v>
      </c>
      <c r="H6722" s="168">
        <f t="shared" si="1463"/>
        <v>271310.33852408634</v>
      </c>
      <c r="I6722" s="169">
        <f t="shared" si="1464"/>
        <v>795926.86262030341</v>
      </c>
      <c r="J6722" s="169">
        <f t="shared" si="1466"/>
        <v>729888.53045528894</v>
      </c>
      <c r="K6722" s="95"/>
      <c r="L6722" s="265">
        <f t="shared" si="1465"/>
        <v>305094.41269583406</v>
      </c>
      <c r="M6722" s="265">
        <f>$G6722*NonHospFrac+theModel!$H6722*NonHospFrac</f>
        <v>490832.4499244694</v>
      </c>
      <c r="N6722" s="266">
        <f t="shared" si="1467"/>
        <v>795926.86262030341</v>
      </c>
      <c r="O6722" s="159"/>
      <c r="P6722" s="265">
        <f t="shared" si="1468"/>
        <v>279780.62180182332</v>
      </c>
      <c r="Q6722" s="265">
        <f t="shared" si="1469"/>
        <v>490830.89528279461</v>
      </c>
      <c r="R6722" s="266">
        <f t="shared" si="1470"/>
        <v>770611.51708461787</v>
      </c>
    </row>
    <row r="6723" spans="1:18" x14ac:dyDescent="0.3">
      <c r="A6723" s="82">
        <v>6692</v>
      </c>
      <c r="B6723" s="94">
        <f t="shared" si="1459"/>
        <v>7.1339686363232381E-56</v>
      </c>
      <c r="C6723" s="179">
        <f t="shared" si="1460"/>
        <v>7.1178756317148674E-56</v>
      </c>
      <c r="D6723" s="166">
        <f t="shared" si="1461"/>
        <v>2.2558277767625785E-3</v>
      </c>
      <c r="E6723" s="167">
        <f t="shared" si="1471"/>
        <v>24.291375447755232</v>
      </c>
      <c r="F6723" s="168">
        <f t="shared" si="1472"/>
        <v>15.098255309871991</v>
      </c>
      <c r="G6723" s="168">
        <f t="shared" si="1462"/>
        <v>524694.91867543047</v>
      </c>
      <c r="H6723" s="168">
        <f t="shared" si="1463"/>
        <v>271310.33852408634</v>
      </c>
      <c r="I6723" s="169">
        <f t="shared" si="1464"/>
        <v>796005.25719951675</v>
      </c>
      <c r="J6723" s="169">
        <f t="shared" si="1466"/>
        <v>729948.20885424898</v>
      </c>
      <c r="K6723" s="95"/>
      <c r="L6723" s="265">
        <f t="shared" si="1465"/>
        <v>305124.46287911956</v>
      </c>
      <c r="M6723" s="265">
        <f>$G6723*NonHospFrac+theModel!$H6723*NonHospFrac</f>
        <v>490880.7943203972</v>
      </c>
      <c r="N6723" s="266">
        <f t="shared" si="1467"/>
        <v>796005.25719951675</v>
      </c>
      <c r="O6723" s="159"/>
      <c r="P6723" s="265">
        <f t="shared" si="1468"/>
        <v>279803.49770529685</v>
      </c>
      <c r="Q6723" s="265">
        <f t="shared" si="1469"/>
        <v>490879.2396787224</v>
      </c>
      <c r="R6723" s="266">
        <f t="shared" si="1470"/>
        <v>770682.73738401919</v>
      </c>
    </row>
    <row r="6724" spans="1:18" x14ac:dyDescent="0.3">
      <c r="A6724" s="82">
        <v>6693</v>
      </c>
      <c r="B6724" s="94">
        <f t="shared" si="1459"/>
        <v>7.0007028258192567E-56</v>
      </c>
      <c r="C6724" s="179">
        <f t="shared" si="1460"/>
        <v>6.9849104459279135E-56</v>
      </c>
      <c r="D6724" s="166">
        <f t="shared" si="1461"/>
        <v>2.2558277767625785E-3</v>
      </c>
      <c r="E6724" s="167">
        <f t="shared" si="1471"/>
        <v>24.291375447755232</v>
      </c>
      <c r="F6724" s="168">
        <f t="shared" si="1472"/>
        <v>15.100511137648754</v>
      </c>
      <c r="G6724" s="168">
        <f t="shared" si="1462"/>
        <v>524773.31325464393</v>
      </c>
      <c r="H6724" s="168">
        <f t="shared" si="1463"/>
        <v>271310.33852408634</v>
      </c>
      <c r="I6724" s="169">
        <f t="shared" si="1464"/>
        <v>796083.65177873033</v>
      </c>
      <c r="J6724" s="169">
        <f t="shared" si="1466"/>
        <v>730007.88482060016</v>
      </c>
      <c r="K6724" s="95"/>
      <c r="L6724" s="265">
        <f t="shared" si="1465"/>
        <v>305154.51306240517</v>
      </c>
      <c r="M6724" s="265">
        <f>$G6724*NonHospFrac+theModel!$H6724*NonHospFrac</f>
        <v>490929.13871632505</v>
      </c>
      <c r="N6724" s="266">
        <f t="shared" si="1467"/>
        <v>796083.65177873021</v>
      </c>
      <c r="O6724" s="159"/>
      <c r="P6724" s="265">
        <f t="shared" si="1468"/>
        <v>279826.37267630361</v>
      </c>
      <c r="Q6724" s="265">
        <f t="shared" si="1469"/>
        <v>490927.58407465025</v>
      </c>
      <c r="R6724" s="266">
        <f t="shared" si="1470"/>
        <v>770753.9567509538</v>
      </c>
    </row>
    <row r="6725" spans="1:18" x14ac:dyDescent="0.3">
      <c r="A6725" s="82">
        <v>6694</v>
      </c>
      <c r="B6725" s="94">
        <f t="shared" si="1459"/>
        <v>6.8699264818595301E-56</v>
      </c>
      <c r="C6725" s="179">
        <f t="shared" si="1460"/>
        <v>6.8544291108774344E-56</v>
      </c>
      <c r="D6725" s="166">
        <f t="shared" si="1461"/>
        <v>2.2558277767625785E-3</v>
      </c>
      <c r="E6725" s="167">
        <f t="shared" si="1471"/>
        <v>24.291375447755232</v>
      </c>
      <c r="F6725" s="168">
        <f t="shared" si="1472"/>
        <v>15.102766965425516</v>
      </c>
      <c r="G6725" s="168">
        <f t="shared" si="1462"/>
        <v>524851.70783385739</v>
      </c>
      <c r="H6725" s="168">
        <f t="shared" si="1463"/>
        <v>271310.33852408634</v>
      </c>
      <c r="I6725" s="169">
        <f t="shared" si="1464"/>
        <v>796162.04635794368</v>
      </c>
      <c r="J6725" s="169">
        <f t="shared" si="1466"/>
        <v>730067.55835444131</v>
      </c>
      <c r="K6725" s="95"/>
      <c r="L6725" s="265">
        <f t="shared" si="1465"/>
        <v>305184.56324569078</v>
      </c>
      <c r="M6725" s="265">
        <f>$G6725*NonHospFrac+theModel!$H6725*NonHospFrac</f>
        <v>490977.4831122529</v>
      </c>
      <c r="N6725" s="266">
        <f t="shared" si="1467"/>
        <v>796162.04635794368</v>
      </c>
      <c r="O6725" s="159"/>
      <c r="P6725" s="265">
        <f t="shared" si="1468"/>
        <v>279849.2467148815</v>
      </c>
      <c r="Q6725" s="265">
        <f t="shared" si="1469"/>
        <v>490975.9284705781</v>
      </c>
      <c r="R6725" s="266">
        <f t="shared" si="1470"/>
        <v>770825.17518545967</v>
      </c>
    </row>
    <row r="6726" spans="1:18" x14ac:dyDescent="0.3">
      <c r="A6726" s="82">
        <v>6695</v>
      </c>
      <c r="B6726" s="94">
        <f t="shared" si="1459"/>
        <v>6.7415931000660788E-56</v>
      </c>
      <c r="C6726" s="179">
        <f t="shared" si="1460"/>
        <v>6.7263852270913186E-56</v>
      </c>
      <c r="D6726" s="166">
        <f t="shared" si="1461"/>
        <v>2.2558277767625785E-3</v>
      </c>
      <c r="E6726" s="167">
        <f t="shared" si="1471"/>
        <v>24.291375447755232</v>
      </c>
      <c r="F6726" s="168">
        <f t="shared" si="1472"/>
        <v>15.105022793202279</v>
      </c>
      <c r="G6726" s="168">
        <f t="shared" si="1462"/>
        <v>524930.10241307085</v>
      </c>
      <c r="H6726" s="168">
        <f t="shared" si="1463"/>
        <v>271310.33852408634</v>
      </c>
      <c r="I6726" s="169">
        <f t="shared" si="1464"/>
        <v>796240.44093715725</v>
      </c>
      <c r="J6726" s="169">
        <f t="shared" si="1466"/>
        <v>730127.22945587186</v>
      </c>
      <c r="K6726" s="95"/>
      <c r="L6726" s="265">
        <f t="shared" si="1465"/>
        <v>305214.61342897639</v>
      </c>
      <c r="M6726" s="265">
        <f>$G6726*NonHospFrac+theModel!$H6726*NonHospFrac</f>
        <v>491025.82750818081</v>
      </c>
      <c r="N6726" s="266">
        <f t="shared" si="1467"/>
        <v>796240.44093715725</v>
      </c>
      <c r="O6726" s="159"/>
      <c r="P6726" s="265">
        <f t="shared" si="1468"/>
        <v>279872.1198210686</v>
      </c>
      <c r="Q6726" s="265">
        <f t="shared" si="1469"/>
        <v>491024.27286650601</v>
      </c>
      <c r="R6726" s="266">
        <f t="shared" si="1470"/>
        <v>770896.39268757461</v>
      </c>
    </row>
    <row r="6727" spans="1:18" x14ac:dyDescent="0.3">
      <c r="A6727" s="82">
        <v>6696</v>
      </c>
      <c r="B6727" s="94">
        <f t="shared" si="1459"/>
        <v>6.6156570447832885E-56</v>
      </c>
      <c r="C6727" s="179">
        <f t="shared" si="1460"/>
        <v>6.6007332618601316E-56</v>
      </c>
      <c r="D6727" s="166">
        <f t="shared" si="1461"/>
        <v>2.2558277767625785E-3</v>
      </c>
      <c r="E6727" s="167">
        <f t="shared" si="1471"/>
        <v>24.291375447755232</v>
      </c>
      <c r="F6727" s="168">
        <f t="shared" si="1472"/>
        <v>15.107278620979042</v>
      </c>
      <c r="G6727" s="168">
        <f t="shared" si="1462"/>
        <v>525008.4969922842</v>
      </c>
      <c r="H6727" s="168">
        <f t="shared" si="1463"/>
        <v>271310.33852408634</v>
      </c>
      <c r="I6727" s="169">
        <f t="shared" si="1464"/>
        <v>796318.8355163706</v>
      </c>
      <c r="J6727" s="169">
        <f t="shared" si="1466"/>
        <v>730186.89812499064</v>
      </c>
      <c r="K6727" s="95"/>
      <c r="L6727" s="265">
        <f t="shared" si="1465"/>
        <v>305244.66361226194</v>
      </c>
      <c r="M6727" s="265">
        <f>$G6727*NonHospFrac+theModel!$H6727*NonHospFrac</f>
        <v>491074.1719041086</v>
      </c>
      <c r="N6727" s="266">
        <f t="shared" si="1467"/>
        <v>796318.8355163706</v>
      </c>
      <c r="O6727" s="159"/>
      <c r="P6727" s="265">
        <f t="shared" si="1468"/>
        <v>279894.99199490278</v>
      </c>
      <c r="Q6727" s="265">
        <f t="shared" si="1469"/>
        <v>491072.61726243381</v>
      </c>
      <c r="R6727" s="266">
        <f t="shared" si="1470"/>
        <v>770967.60925733659</v>
      </c>
    </row>
    <row r="6728" spans="1:18" x14ac:dyDescent="0.3">
      <c r="A6728" s="82">
        <v>6697</v>
      </c>
      <c r="B6728" s="94">
        <f t="shared" si="1459"/>
        <v>6.4920735328513081E-56</v>
      </c>
      <c r="C6728" s="179">
        <f t="shared" si="1460"/>
        <v>6.4774285330471169E-56</v>
      </c>
      <c r="D6728" s="166">
        <f t="shared" si="1461"/>
        <v>2.2558277767625785E-3</v>
      </c>
      <c r="E6728" s="167">
        <f t="shared" si="1471"/>
        <v>24.291375447755232</v>
      </c>
      <c r="F6728" s="168">
        <f t="shared" si="1472"/>
        <v>15.109534448755804</v>
      </c>
      <c r="G6728" s="168">
        <f t="shared" si="1462"/>
        <v>525086.89157149766</v>
      </c>
      <c r="H6728" s="168">
        <f t="shared" si="1463"/>
        <v>271310.33852408634</v>
      </c>
      <c r="I6728" s="169">
        <f t="shared" si="1464"/>
        <v>796397.23009558395</v>
      </c>
      <c r="J6728" s="169">
        <f t="shared" si="1466"/>
        <v>730246.56436189706</v>
      </c>
      <c r="K6728" s="95"/>
      <c r="L6728" s="265">
        <f t="shared" si="1465"/>
        <v>305274.71379554749</v>
      </c>
      <c r="M6728" s="265">
        <f>$G6728*NonHospFrac+theModel!$H6728*NonHospFrac</f>
        <v>491122.51630003646</v>
      </c>
      <c r="N6728" s="266">
        <f t="shared" si="1467"/>
        <v>796397.23009558395</v>
      </c>
      <c r="O6728" s="159"/>
      <c r="P6728" s="265">
        <f t="shared" si="1468"/>
        <v>279917.86323642213</v>
      </c>
      <c r="Q6728" s="265">
        <f t="shared" si="1469"/>
        <v>491120.96165836166</v>
      </c>
      <c r="R6728" s="266">
        <f t="shared" si="1470"/>
        <v>771038.82489478379</v>
      </c>
    </row>
    <row r="6729" spans="1:18" x14ac:dyDescent="0.3">
      <c r="A6729" s="82">
        <v>6698</v>
      </c>
      <c r="B6729" s="94">
        <f t="shared" si="1459"/>
        <v>6.3707986176795389E-56</v>
      </c>
      <c r="C6729" s="179">
        <f t="shared" si="1460"/>
        <v>6.356427193197617E-56</v>
      </c>
      <c r="D6729" s="166">
        <f t="shared" si="1461"/>
        <v>2.2558277767625785E-3</v>
      </c>
      <c r="E6729" s="167">
        <f t="shared" si="1471"/>
        <v>24.291375447755232</v>
      </c>
      <c r="F6729" s="168">
        <f t="shared" si="1472"/>
        <v>15.111790276532567</v>
      </c>
      <c r="G6729" s="168">
        <f t="shared" si="1462"/>
        <v>525165.28615071101</v>
      </c>
      <c r="H6729" s="168">
        <f t="shared" si="1463"/>
        <v>271310.33852408634</v>
      </c>
      <c r="I6729" s="169">
        <f t="shared" si="1464"/>
        <v>796475.62467479729</v>
      </c>
      <c r="J6729" s="169">
        <f t="shared" si="1466"/>
        <v>730306.22816669021</v>
      </c>
      <c r="K6729" s="95"/>
      <c r="L6729" s="265">
        <f t="shared" si="1465"/>
        <v>305304.7639788331</v>
      </c>
      <c r="M6729" s="265">
        <f>$G6729*NonHospFrac+theModel!$H6729*NonHospFrac</f>
        <v>491170.86069596425</v>
      </c>
      <c r="N6729" s="266">
        <f t="shared" si="1467"/>
        <v>796475.62467479729</v>
      </c>
      <c r="O6729" s="159"/>
      <c r="P6729" s="265">
        <f t="shared" si="1468"/>
        <v>279940.7335456647</v>
      </c>
      <c r="Q6729" s="265">
        <f t="shared" si="1469"/>
        <v>491169.30605428945</v>
      </c>
      <c r="R6729" s="266">
        <f t="shared" si="1470"/>
        <v>771110.03959995415</v>
      </c>
    </row>
    <row r="6730" spans="1:18" x14ac:dyDescent="0.3">
      <c r="A6730" s="82">
        <v>6699</v>
      </c>
      <c r="B6730" s="94">
        <f t="shared" si="1459"/>
        <v>6.2517891736206038E-56</v>
      </c>
      <c r="C6730" s="179">
        <f t="shared" si="1460"/>
        <v>6.2376862139482866E-56</v>
      </c>
      <c r="D6730" s="166">
        <f t="shared" si="1461"/>
        <v>2.2558277767625785E-3</v>
      </c>
      <c r="E6730" s="167">
        <f t="shared" si="1471"/>
        <v>24.291375447755232</v>
      </c>
      <c r="F6730" s="168">
        <f t="shared" si="1472"/>
        <v>15.114046104309329</v>
      </c>
      <c r="G6730" s="168">
        <f t="shared" si="1462"/>
        <v>525243.68072992458</v>
      </c>
      <c r="H6730" s="168">
        <f t="shared" si="1463"/>
        <v>271310.33852408634</v>
      </c>
      <c r="I6730" s="169">
        <f t="shared" si="1464"/>
        <v>796554.01925401087</v>
      </c>
      <c r="J6730" s="169">
        <f t="shared" si="1466"/>
        <v>730365.88953946938</v>
      </c>
      <c r="K6730" s="95"/>
      <c r="L6730" s="265">
        <f t="shared" si="1465"/>
        <v>305334.81416211871</v>
      </c>
      <c r="M6730" s="265">
        <f>$G6730*NonHospFrac+theModel!$H6730*NonHospFrac</f>
        <v>491219.20509189216</v>
      </c>
      <c r="N6730" s="266">
        <f t="shared" si="1467"/>
        <v>796554.01925401087</v>
      </c>
      <c r="O6730" s="159"/>
      <c r="P6730" s="265">
        <f t="shared" si="1468"/>
        <v>279963.60292266845</v>
      </c>
      <c r="Q6730" s="265">
        <f t="shared" si="1469"/>
        <v>491217.65045021736</v>
      </c>
      <c r="R6730" s="266">
        <f t="shared" si="1470"/>
        <v>771181.25337288575</v>
      </c>
    </row>
    <row r="6731" spans="1:18" x14ac:dyDescent="0.3">
      <c r="A6731" s="82">
        <v>6700</v>
      </c>
      <c r="B6731" s="94">
        <f t="shared" si="1459"/>
        <v>6.1350028806333098E-56</v>
      </c>
      <c r="C6731" s="179">
        <f t="shared" si="1460"/>
        <v>6.1211633707246585E-56</v>
      </c>
      <c r="D6731" s="166">
        <f t="shared" si="1461"/>
        <v>2.2558277767625785E-3</v>
      </c>
      <c r="E6731" s="167">
        <f t="shared" si="1471"/>
        <v>24.291375447755232</v>
      </c>
      <c r="F6731" s="168">
        <f t="shared" si="1472"/>
        <v>15.116301932086092</v>
      </c>
      <c r="G6731" s="168">
        <f t="shared" si="1462"/>
        <v>525322.07530913781</v>
      </c>
      <c r="H6731" s="168">
        <f t="shared" si="1463"/>
        <v>271310.33852408634</v>
      </c>
      <c r="I6731" s="169">
        <f t="shared" si="1464"/>
        <v>796632.41383322421</v>
      </c>
      <c r="J6731" s="169">
        <f t="shared" si="1466"/>
        <v>730425.54848033341</v>
      </c>
      <c r="K6731" s="95"/>
      <c r="L6731" s="265">
        <f t="shared" si="1465"/>
        <v>305364.8643454042</v>
      </c>
      <c r="M6731" s="265">
        <f>$G6731*NonHospFrac+theModel!$H6731*NonHospFrac</f>
        <v>491267.5494878199</v>
      </c>
      <c r="N6731" s="266">
        <f t="shared" si="1467"/>
        <v>796632.4138332241</v>
      </c>
      <c r="O6731" s="159"/>
      <c r="P6731" s="265">
        <f t="shared" si="1468"/>
        <v>279986.47136747127</v>
      </c>
      <c r="Q6731" s="265">
        <f t="shared" si="1469"/>
        <v>491265.9948461451</v>
      </c>
      <c r="R6731" s="266">
        <f t="shared" si="1470"/>
        <v>771252.46621361631</v>
      </c>
    </row>
    <row r="6732" spans="1:18" x14ac:dyDescent="0.3">
      <c r="A6732" s="82">
        <v>6701</v>
      </c>
      <c r="B6732" s="94">
        <f t="shared" si="1459"/>
        <v>6.0203982092349736E-56</v>
      </c>
      <c r="C6732" s="179">
        <f t="shared" si="1460"/>
        <v>6.0068172277274092E-56</v>
      </c>
      <c r="D6732" s="166">
        <f t="shared" si="1461"/>
        <v>2.2558277767625785E-3</v>
      </c>
      <c r="E6732" s="167">
        <f t="shared" si="1471"/>
        <v>24.291375447755232</v>
      </c>
      <c r="F6732" s="168">
        <f t="shared" si="1472"/>
        <v>15.118557759862854</v>
      </c>
      <c r="G6732" s="168">
        <f t="shared" si="1462"/>
        <v>525400.46988835128</v>
      </c>
      <c r="H6732" s="168">
        <f t="shared" si="1463"/>
        <v>271310.33852408634</v>
      </c>
      <c r="I6732" s="169">
        <f t="shared" si="1464"/>
        <v>796710.80841243756</v>
      </c>
      <c r="J6732" s="169">
        <f t="shared" si="1466"/>
        <v>730485.20498938148</v>
      </c>
      <c r="K6732" s="95"/>
      <c r="L6732" s="265">
        <f t="shared" si="1465"/>
        <v>305394.91452868981</v>
      </c>
      <c r="M6732" s="265">
        <f>$G6732*NonHospFrac+theModel!$H6732*NonHospFrac</f>
        <v>491315.89388374775</v>
      </c>
      <c r="N6732" s="266">
        <f t="shared" si="1467"/>
        <v>796710.80841243756</v>
      </c>
      <c r="O6732" s="159"/>
      <c r="P6732" s="265">
        <f t="shared" si="1468"/>
        <v>280009.33888011135</v>
      </c>
      <c r="Q6732" s="265">
        <f t="shared" si="1469"/>
        <v>491314.33924207295</v>
      </c>
      <c r="R6732" s="266">
        <f t="shared" si="1470"/>
        <v>771323.67812218424</v>
      </c>
    </row>
    <row r="6733" spans="1:18" x14ac:dyDescent="0.3">
      <c r="A6733" s="82">
        <v>6702</v>
      </c>
      <c r="B6733" s="94">
        <f t="shared" si="1459"/>
        <v>5.9079344057321152E-56</v>
      </c>
      <c r="C6733" s="179">
        <f t="shared" si="1460"/>
        <v>5.8946071231963736E-56</v>
      </c>
      <c r="D6733" s="166">
        <f t="shared" si="1461"/>
        <v>2.2558277767625785E-3</v>
      </c>
      <c r="E6733" s="167">
        <f t="shared" si="1471"/>
        <v>24.291375447755232</v>
      </c>
      <c r="F6733" s="168">
        <f t="shared" si="1472"/>
        <v>15.120813587639617</v>
      </c>
      <c r="G6733" s="168">
        <f t="shared" si="1462"/>
        <v>525478.86446756474</v>
      </c>
      <c r="H6733" s="168">
        <f t="shared" si="1463"/>
        <v>271310.33852408634</v>
      </c>
      <c r="I6733" s="169">
        <f t="shared" si="1464"/>
        <v>796789.20299165114</v>
      </c>
      <c r="J6733" s="169">
        <f t="shared" si="1466"/>
        <v>730544.85906671302</v>
      </c>
      <c r="K6733" s="95"/>
      <c r="L6733" s="265">
        <f t="shared" si="1465"/>
        <v>305424.96471197542</v>
      </c>
      <c r="M6733" s="265">
        <f>$G6733*NonHospFrac+theModel!$H6733*NonHospFrac</f>
        <v>491364.23827967566</v>
      </c>
      <c r="N6733" s="266">
        <f t="shared" si="1467"/>
        <v>796789.20299165114</v>
      </c>
      <c r="O6733" s="159"/>
      <c r="P6733" s="265">
        <f t="shared" si="1468"/>
        <v>280032.20546062657</v>
      </c>
      <c r="Q6733" s="265">
        <f t="shared" si="1469"/>
        <v>491362.68363800086</v>
      </c>
      <c r="R6733" s="266">
        <f t="shared" si="1470"/>
        <v>771394.88909862749</v>
      </c>
    </row>
    <row r="6734" spans="1:18" x14ac:dyDescent="0.3">
      <c r="A6734" s="82">
        <v>6703</v>
      </c>
      <c r="B6734" s="94">
        <f t="shared" si="1459"/>
        <v>5.7975714777293057E-56</v>
      </c>
      <c r="C6734" s="179">
        <f t="shared" si="1460"/>
        <v>5.7844931549520777E-56</v>
      </c>
      <c r="D6734" s="166">
        <f t="shared" si="1461"/>
        <v>2.2558277767625785E-3</v>
      </c>
      <c r="E6734" s="167">
        <f t="shared" si="1471"/>
        <v>24.291375447755232</v>
      </c>
      <c r="F6734" s="168">
        <f t="shared" si="1472"/>
        <v>15.12306941541638</v>
      </c>
      <c r="G6734" s="168">
        <f t="shared" si="1462"/>
        <v>525557.2590467782</v>
      </c>
      <c r="H6734" s="168">
        <f t="shared" si="1463"/>
        <v>271310.33852408634</v>
      </c>
      <c r="I6734" s="169">
        <f t="shared" si="1464"/>
        <v>796867.59757086448</v>
      </c>
      <c r="J6734" s="169">
        <f t="shared" si="1466"/>
        <v>730604.51071242674</v>
      </c>
      <c r="K6734" s="95"/>
      <c r="L6734" s="265">
        <f t="shared" si="1465"/>
        <v>305455.01489526103</v>
      </c>
      <c r="M6734" s="265">
        <f>$G6734*NonHospFrac+theModel!$H6734*NonHospFrac</f>
        <v>491412.58267560351</v>
      </c>
      <c r="N6734" s="266">
        <f t="shared" si="1467"/>
        <v>796867.59757086448</v>
      </c>
      <c r="O6734" s="159"/>
      <c r="P6734" s="265">
        <f t="shared" si="1468"/>
        <v>280055.07110905496</v>
      </c>
      <c r="Q6734" s="265">
        <f t="shared" si="1469"/>
        <v>491411.02803392871</v>
      </c>
      <c r="R6734" s="266">
        <f t="shared" si="1470"/>
        <v>771466.09914298367</v>
      </c>
    </row>
    <row r="6735" spans="1:18" x14ac:dyDescent="0.3">
      <c r="A6735" s="82">
        <v>6704</v>
      </c>
      <c r="B6735" s="94">
        <f t="shared" si="1459"/>
        <v>5.6892701799073505E-56</v>
      </c>
      <c r="C6735" s="179">
        <f t="shared" si="1460"/>
        <v>5.6764361662060081E-56</v>
      </c>
      <c r="D6735" s="166">
        <f t="shared" si="1461"/>
        <v>2.2558277767625785E-3</v>
      </c>
      <c r="E6735" s="167">
        <f t="shared" si="1471"/>
        <v>24.291375447755232</v>
      </c>
      <c r="F6735" s="168">
        <f t="shared" si="1472"/>
        <v>15.125325243193142</v>
      </c>
      <c r="G6735" s="168">
        <f t="shared" si="1462"/>
        <v>525635.65362599154</v>
      </c>
      <c r="H6735" s="168">
        <f t="shared" si="1463"/>
        <v>271310.33852408634</v>
      </c>
      <c r="I6735" s="169">
        <f t="shared" si="1464"/>
        <v>796945.99215007783</v>
      </c>
      <c r="J6735" s="169">
        <f t="shared" si="1466"/>
        <v>730664.15992662194</v>
      </c>
      <c r="K6735" s="95"/>
      <c r="L6735" s="265">
        <f t="shared" si="1465"/>
        <v>305485.06507854653</v>
      </c>
      <c r="M6735" s="265">
        <f>$G6735*NonHospFrac+theModel!$H6735*NonHospFrac</f>
        <v>491460.9270715313</v>
      </c>
      <c r="N6735" s="266">
        <f t="shared" si="1467"/>
        <v>796945.99215007783</v>
      </c>
      <c r="O6735" s="159"/>
      <c r="P6735" s="265">
        <f t="shared" si="1468"/>
        <v>280077.93582543446</v>
      </c>
      <c r="Q6735" s="265">
        <f t="shared" si="1469"/>
        <v>491459.37242985651</v>
      </c>
      <c r="R6735" s="266">
        <f t="shared" si="1470"/>
        <v>771537.30825529096</v>
      </c>
    </row>
    <row r="6736" spans="1:18" x14ac:dyDescent="0.3">
      <c r="A6736" s="82">
        <v>6705</v>
      </c>
      <c r="B6736" s="94">
        <f t="shared" si="1459"/>
        <v>5.5829920000676342E-56</v>
      </c>
      <c r="C6736" s="179">
        <f t="shared" si="1460"/>
        <v>5.5703977316364383E-56</v>
      </c>
      <c r="D6736" s="166">
        <f t="shared" si="1461"/>
        <v>2.2558277767625785E-3</v>
      </c>
      <c r="E6736" s="167">
        <f t="shared" si="1471"/>
        <v>24.291375447755232</v>
      </c>
      <c r="F6736" s="168">
        <f t="shared" si="1472"/>
        <v>15.127581070969905</v>
      </c>
      <c r="G6736" s="168">
        <f t="shared" si="1462"/>
        <v>525714.04820520501</v>
      </c>
      <c r="H6736" s="168">
        <f t="shared" si="1463"/>
        <v>271310.33852408634</v>
      </c>
      <c r="I6736" s="169">
        <f t="shared" si="1464"/>
        <v>797024.38672929141</v>
      </c>
      <c r="J6736" s="169">
        <f t="shared" si="1466"/>
        <v>730723.80670939793</v>
      </c>
      <c r="K6736" s="95"/>
      <c r="L6736" s="265">
        <f t="shared" si="1465"/>
        <v>305515.11526183214</v>
      </c>
      <c r="M6736" s="265">
        <f>$G6736*NonHospFrac+theModel!$H6736*NonHospFrac</f>
        <v>491509.27146745916</v>
      </c>
      <c r="N6736" s="266">
        <f t="shared" si="1467"/>
        <v>797024.38672929129</v>
      </c>
      <c r="O6736" s="159"/>
      <c r="P6736" s="265">
        <f t="shared" si="1468"/>
        <v>280100.79960980319</v>
      </c>
      <c r="Q6736" s="265">
        <f t="shared" si="1469"/>
        <v>491507.71682578436</v>
      </c>
      <c r="R6736" s="266">
        <f t="shared" si="1470"/>
        <v>771608.51643558755</v>
      </c>
    </row>
    <row r="6737" spans="1:18" x14ac:dyDescent="0.3">
      <c r="A6737" s="82">
        <v>6706</v>
      </c>
      <c r="B6737" s="94">
        <f t="shared" si="1459"/>
        <v>5.4786991454371053E-56</v>
      </c>
      <c r="C6737" s="179">
        <f t="shared" si="1460"/>
        <v>5.4663401437243028E-56</v>
      </c>
      <c r="D6737" s="166">
        <f t="shared" si="1461"/>
        <v>2.2558277767625785E-3</v>
      </c>
      <c r="E6737" s="167">
        <f t="shared" si="1471"/>
        <v>24.291375447755232</v>
      </c>
      <c r="F6737" s="168">
        <f t="shared" si="1472"/>
        <v>15.129836898746667</v>
      </c>
      <c r="G6737" s="168">
        <f t="shared" si="1462"/>
        <v>525792.44278441835</v>
      </c>
      <c r="H6737" s="168">
        <f t="shared" si="1463"/>
        <v>271310.33852408634</v>
      </c>
      <c r="I6737" s="169">
        <f t="shared" si="1464"/>
        <v>797102.78130850475</v>
      </c>
      <c r="J6737" s="169">
        <f t="shared" si="1466"/>
        <v>730783.45106085343</v>
      </c>
      <c r="K6737" s="95"/>
      <c r="L6737" s="265">
        <f t="shared" si="1465"/>
        <v>305545.16544511769</v>
      </c>
      <c r="M6737" s="265">
        <f>$G6737*NonHospFrac+theModel!$H6737*NonHospFrac</f>
        <v>491557.61586338695</v>
      </c>
      <c r="N6737" s="266">
        <f t="shared" si="1467"/>
        <v>797102.78130850464</v>
      </c>
      <c r="O6737" s="159"/>
      <c r="P6737" s="265">
        <f t="shared" si="1468"/>
        <v>280123.66246219899</v>
      </c>
      <c r="Q6737" s="265">
        <f t="shared" si="1469"/>
        <v>491556.06122171215</v>
      </c>
      <c r="R6737" s="266">
        <f t="shared" si="1470"/>
        <v>771679.72368391114</v>
      </c>
    </row>
    <row r="6738" spans="1:18" x14ac:dyDescent="0.3">
      <c r="A6738" s="82">
        <v>6707</v>
      </c>
      <c r="B6738" s="94">
        <f t="shared" si="1459"/>
        <v>5.3763545292290658E-56</v>
      </c>
      <c r="C6738" s="179">
        <f t="shared" si="1460"/>
        <v>5.3642263993443076E-56</v>
      </c>
      <c r="D6738" s="166">
        <f t="shared" si="1461"/>
        <v>2.2558277767625785E-3</v>
      </c>
      <c r="E6738" s="167">
        <f t="shared" si="1471"/>
        <v>24.291375447755232</v>
      </c>
      <c r="F6738" s="168">
        <f t="shared" si="1472"/>
        <v>15.13209272652343</v>
      </c>
      <c r="G6738" s="168">
        <f t="shared" si="1462"/>
        <v>525870.83736363193</v>
      </c>
      <c r="H6738" s="168">
        <f t="shared" si="1463"/>
        <v>271310.33852408634</v>
      </c>
      <c r="I6738" s="169">
        <f t="shared" si="1464"/>
        <v>797181.17588771833</v>
      </c>
      <c r="J6738" s="169">
        <f t="shared" si="1466"/>
        <v>730843.09298108798</v>
      </c>
      <c r="K6738" s="95"/>
      <c r="L6738" s="265">
        <f t="shared" si="1465"/>
        <v>305575.21562840336</v>
      </c>
      <c r="M6738" s="265">
        <f>$G6738*NonHospFrac+theModel!$H6738*NonHospFrac</f>
        <v>491605.96025931492</v>
      </c>
      <c r="N6738" s="266">
        <f t="shared" si="1467"/>
        <v>797181.17588771833</v>
      </c>
      <c r="O6738" s="159"/>
      <c r="P6738" s="265">
        <f t="shared" si="1468"/>
        <v>280146.52438265999</v>
      </c>
      <c r="Q6738" s="265">
        <f t="shared" si="1469"/>
        <v>491604.40561764012</v>
      </c>
      <c r="R6738" s="266">
        <f t="shared" si="1470"/>
        <v>771750.93000030005</v>
      </c>
    </row>
    <row r="6739" spans="1:18" x14ac:dyDescent="0.3">
      <c r="A6739" s="82">
        <v>6708</v>
      </c>
      <c r="B6739" s="94">
        <f t="shared" si="1459"/>
        <v>5.2759217574550276E-56</v>
      </c>
      <c r="C6739" s="179">
        <f t="shared" si="1460"/>
        <v>5.2640201866065345E-56</v>
      </c>
      <c r="D6739" s="166">
        <f t="shared" si="1461"/>
        <v>2.2558277767625785E-3</v>
      </c>
      <c r="E6739" s="167">
        <f t="shared" si="1471"/>
        <v>24.291375447755232</v>
      </c>
      <c r="F6739" s="168">
        <f t="shared" si="1472"/>
        <v>15.134348554300193</v>
      </c>
      <c r="G6739" s="168">
        <f t="shared" si="1462"/>
        <v>525949.23194284528</v>
      </c>
      <c r="H6739" s="168">
        <f t="shared" si="1463"/>
        <v>271310.33852408634</v>
      </c>
      <c r="I6739" s="169">
        <f t="shared" si="1464"/>
        <v>797259.57046693168</v>
      </c>
      <c r="J6739" s="169">
        <f t="shared" si="1466"/>
        <v>730902.73247020028</v>
      </c>
      <c r="K6739" s="95"/>
      <c r="L6739" s="265">
        <f t="shared" si="1465"/>
        <v>305605.26581168885</v>
      </c>
      <c r="M6739" s="265">
        <f>$G6739*NonHospFrac+theModel!$H6739*NonHospFrac</f>
        <v>491654.30465524271</v>
      </c>
      <c r="N6739" s="266">
        <f t="shared" si="1467"/>
        <v>797259.57046693156</v>
      </c>
      <c r="O6739" s="159"/>
      <c r="P6739" s="265">
        <f t="shared" si="1468"/>
        <v>280169.38537122402</v>
      </c>
      <c r="Q6739" s="265">
        <f t="shared" si="1469"/>
        <v>491652.75001356791</v>
      </c>
      <c r="R6739" s="266">
        <f t="shared" si="1470"/>
        <v>771822.135384792</v>
      </c>
    </row>
    <row r="6740" spans="1:18" x14ac:dyDescent="0.3">
      <c r="A6740" s="82">
        <v>6709</v>
      </c>
      <c r="B6740" s="94">
        <f t="shared" si="1459"/>
        <v>5.1773651159829214E-56</v>
      </c>
      <c r="C6740" s="179">
        <f t="shared" si="1460"/>
        <v>5.1656858719438453E-56</v>
      </c>
      <c r="D6740" s="166">
        <f t="shared" si="1461"/>
        <v>2.2558277767625785E-3</v>
      </c>
      <c r="E6740" s="167">
        <f t="shared" si="1471"/>
        <v>24.291375447755232</v>
      </c>
      <c r="F6740" s="168">
        <f t="shared" si="1472"/>
        <v>15.136604382076955</v>
      </c>
      <c r="G6740" s="168">
        <f t="shared" si="1462"/>
        <v>526027.62652205862</v>
      </c>
      <c r="H6740" s="168">
        <f t="shared" si="1463"/>
        <v>271310.33852408634</v>
      </c>
      <c r="I6740" s="169">
        <f t="shared" si="1464"/>
        <v>797337.96504614502</v>
      </c>
      <c r="J6740" s="169">
        <f t="shared" si="1466"/>
        <v>730962.36952828954</v>
      </c>
      <c r="K6740" s="95"/>
      <c r="L6740" s="265">
        <f t="shared" si="1465"/>
        <v>305635.31599497446</v>
      </c>
      <c r="M6740" s="265">
        <f>$G6740*NonHospFrac+theModel!$H6740*NonHospFrac</f>
        <v>491702.64905117051</v>
      </c>
      <c r="N6740" s="266">
        <f t="shared" si="1467"/>
        <v>797337.96504614502</v>
      </c>
      <c r="O6740" s="159"/>
      <c r="P6740" s="265">
        <f t="shared" si="1468"/>
        <v>280192.24542792921</v>
      </c>
      <c r="Q6740" s="265">
        <f t="shared" si="1469"/>
        <v>491701.09440949571</v>
      </c>
      <c r="R6740" s="266">
        <f t="shared" si="1470"/>
        <v>771893.33983742492</v>
      </c>
    </row>
    <row r="6741" spans="1:18" x14ac:dyDescent="0.3">
      <c r="A6741" s="82">
        <v>6710</v>
      </c>
      <c r="B6741" s="94">
        <f t="shared" si="1459"/>
        <v>5.0806495578370668E-56</v>
      </c>
      <c r="C6741" s="179">
        <f t="shared" si="1460"/>
        <v>5.0691884874405011E-56</v>
      </c>
      <c r="D6741" s="166">
        <f t="shared" si="1461"/>
        <v>2.2558277767625785E-3</v>
      </c>
      <c r="E6741" s="167">
        <f t="shared" si="1471"/>
        <v>24.291375447755232</v>
      </c>
      <c r="F6741" s="168">
        <f t="shared" si="1472"/>
        <v>15.138860209853718</v>
      </c>
      <c r="G6741" s="168">
        <f t="shared" si="1462"/>
        <v>526106.02110127208</v>
      </c>
      <c r="H6741" s="168">
        <f t="shared" si="1463"/>
        <v>271310.33852408634</v>
      </c>
      <c r="I6741" s="169">
        <f t="shared" si="1464"/>
        <v>797416.35962535837</v>
      </c>
      <c r="J6741" s="169">
        <f t="shared" si="1466"/>
        <v>731022.00415545492</v>
      </c>
      <c r="K6741" s="95"/>
      <c r="L6741" s="265">
        <f t="shared" si="1465"/>
        <v>305665.36617826007</v>
      </c>
      <c r="M6741" s="265">
        <f>$G6741*NonHospFrac+theModel!$H6741*NonHospFrac</f>
        <v>491750.99344709836</v>
      </c>
      <c r="N6741" s="266">
        <f t="shared" si="1467"/>
        <v>797416.35962535837</v>
      </c>
      <c r="O6741" s="159"/>
      <c r="P6741" s="265">
        <f t="shared" si="1468"/>
        <v>280215.10455281351</v>
      </c>
      <c r="Q6741" s="265">
        <f t="shared" si="1469"/>
        <v>491749.43880542356</v>
      </c>
      <c r="R6741" s="266">
        <f t="shared" si="1470"/>
        <v>771964.54335823702</v>
      </c>
    </row>
    <row r="6742" spans="1:18" x14ac:dyDescent="0.3">
      <c r="A6742" s="82">
        <v>6711</v>
      </c>
      <c r="B6742" s="94">
        <f t="shared" si="1459"/>
        <v>4.9857406907353869E-56</v>
      </c>
      <c r="C6742" s="179">
        <f t="shared" si="1460"/>
        <v>4.9744937183974905E-56</v>
      </c>
      <c r="D6742" s="166">
        <f t="shared" si="1461"/>
        <v>2.2558277767625785E-3</v>
      </c>
      <c r="E6742" s="167">
        <f t="shared" si="1471"/>
        <v>24.291375447755232</v>
      </c>
      <c r="F6742" s="168">
        <f t="shared" si="1472"/>
        <v>15.14111603763048</v>
      </c>
      <c r="G6742" s="168">
        <f t="shared" si="1462"/>
        <v>526184.41568048554</v>
      </c>
      <c r="H6742" s="168">
        <f t="shared" si="1463"/>
        <v>271310.33852408634</v>
      </c>
      <c r="I6742" s="169">
        <f t="shared" si="1464"/>
        <v>797494.75420457195</v>
      </c>
      <c r="J6742" s="169">
        <f t="shared" si="1466"/>
        <v>731081.63635179563</v>
      </c>
      <c r="K6742" s="95"/>
      <c r="L6742" s="265">
        <f t="shared" si="1465"/>
        <v>305695.41636154562</v>
      </c>
      <c r="M6742" s="265">
        <f>$G6742*NonHospFrac+theModel!$H6742*NonHospFrac</f>
        <v>491799.33784302621</v>
      </c>
      <c r="N6742" s="266">
        <f t="shared" si="1467"/>
        <v>797494.75420457183</v>
      </c>
      <c r="O6742" s="159"/>
      <c r="P6742" s="265">
        <f t="shared" si="1468"/>
        <v>280237.96274591482</v>
      </c>
      <c r="Q6742" s="265">
        <f t="shared" si="1469"/>
        <v>491797.78320135141</v>
      </c>
      <c r="R6742" s="266">
        <f t="shared" si="1470"/>
        <v>772035.74594726623</v>
      </c>
    </row>
    <row r="6743" spans="1:18" x14ac:dyDescent="0.3">
      <c r="A6743" s="82">
        <v>6712</v>
      </c>
      <c r="B6743" s="94">
        <f t="shared" si="1459"/>
        <v>4.8926047648594262E-56</v>
      </c>
      <c r="C6743" s="179">
        <f t="shared" si="1460"/>
        <v>4.8815678911301349E-56</v>
      </c>
      <c r="D6743" s="166">
        <f t="shared" si="1461"/>
        <v>2.2558277767625785E-3</v>
      </c>
      <c r="E6743" s="167">
        <f t="shared" si="1471"/>
        <v>24.291375447755232</v>
      </c>
      <c r="F6743" s="168">
        <f t="shared" si="1472"/>
        <v>15.143371865407243</v>
      </c>
      <c r="G6743" s="168">
        <f t="shared" si="1462"/>
        <v>526262.81025969901</v>
      </c>
      <c r="H6743" s="168">
        <f t="shared" si="1463"/>
        <v>271310.33852408634</v>
      </c>
      <c r="I6743" s="169">
        <f t="shared" si="1464"/>
        <v>797573.14878378529</v>
      </c>
      <c r="J6743" s="169">
        <f t="shared" si="1466"/>
        <v>731141.2661174105</v>
      </c>
      <c r="K6743" s="95"/>
      <c r="L6743" s="265">
        <f t="shared" si="1465"/>
        <v>305725.46654483123</v>
      </c>
      <c r="M6743" s="265">
        <f>$G6743*NonHospFrac+theModel!$H6743*NonHospFrac</f>
        <v>491847.68223895412</v>
      </c>
      <c r="N6743" s="266">
        <f t="shared" si="1467"/>
        <v>797573.14878378529</v>
      </c>
      <c r="O6743" s="159"/>
      <c r="P6743" s="265">
        <f t="shared" si="1468"/>
        <v>280260.82000727119</v>
      </c>
      <c r="Q6743" s="265">
        <f t="shared" si="1469"/>
        <v>491846.12759727932</v>
      </c>
      <c r="R6743" s="266">
        <f t="shared" si="1470"/>
        <v>772106.94760455051</v>
      </c>
    </row>
    <row r="6744" spans="1:18" x14ac:dyDescent="0.3">
      <c r="A6744" s="82">
        <v>6713</v>
      </c>
      <c r="B6744" s="94">
        <f t="shared" si="1459"/>
        <v>4.8012086608529092E-56</v>
      </c>
      <c r="C6744" s="179">
        <f t="shared" si="1460"/>
        <v>4.7903779609937237E-56</v>
      </c>
      <c r="D6744" s="166">
        <f t="shared" si="1461"/>
        <v>2.2558277767625785E-3</v>
      </c>
      <c r="E6744" s="167">
        <f t="shared" si="1471"/>
        <v>24.291375447755232</v>
      </c>
      <c r="F6744" s="168">
        <f t="shared" si="1472"/>
        <v>15.145627693184005</v>
      </c>
      <c r="G6744" s="168">
        <f t="shared" si="1462"/>
        <v>526341.20483891235</v>
      </c>
      <c r="H6744" s="168">
        <f t="shared" si="1463"/>
        <v>271310.33852408634</v>
      </c>
      <c r="I6744" s="169">
        <f t="shared" si="1464"/>
        <v>797651.54336299864</v>
      </c>
      <c r="J6744" s="169">
        <f t="shared" si="1466"/>
        <v>731200.89345239871</v>
      </c>
      <c r="K6744" s="95"/>
      <c r="L6744" s="265">
        <f t="shared" si="1465"/>
        <v>305755.51672811678</v>
      </c>
      <c r="M6744" s="265">
        <f>$G6744*NonHospFrac+theModel!$H6744*NonHospFrac</f>
        <v>491896.02663488191</v>
      </c>
      <c r="N6744" s="266">
        <f t="shared" si="1467"/>
        <v>797651.54336299864</v>
      </c>
      <c r="O6744" s="159"/>
      <c r="P6744" s="265">
        <f t="shared" si="1468"/>
        <v>280283.67633692059</v>
      </c>
      <c r="Q6744" s="265">
        <f t="shared" si="1469"/>
        <v>491894.47199320712</v>
      </c>
      <c r="R6744" s="266">
        <f t="shared" si="1470"/>
        <v>772178.1483301277</v>
      </c>
    </row>
    <row r="6745" spans="1:18" x14ac:dyDescent="0.3">
      <c r="A6745" s="82">
        <v>6714</v>
      </c>
      <c r="B6745" s="94">
        <f t="shared" si="1459"/>
        <v>4.7115198780440716E-56</v>
      </c>
      <c r="C6745" s="179">
        <f t="shared" si="1460"/>
        <v>4.7008915006324104E-56</v>
      </c>
      <c r="D6745" s="166">
        <f t="shared" si="1461"/>
        <v>2.2558277767625785E-3</v>
      </c>
      <c r="E6745" s="167">
        <f t="shared" si="1471"/>
        <v>24.291375447755232</v>
      </c>
      <c r="F6745" s="168">
        <f t="shared" si="1472"/>
        <v>15.147883520960768</v>
      </c>
      <c r="G6745" s="168">
        <f t="shared" si="1462"/>
        <v>526419.59941812581</v>
      </c>
      <c r="H6745" s="168">
        <f t="shared" si="1463"/>
        <v>271310.33852408634</v>
      </c>
      <c r="I6745" s="169">
        <f t="shared" si="1464"/>
        <v>797729.93794221221</v>
      </c>
      <c r="J6745" s="169">
        <f t="shared" si="1466"/>
        <v>731260.51835685957</v>
      </c>
      <c r="K6745" s="95"/>
      <c r="L6745" s="265">
        <f t="shared" si="1465"/>
        <v>305785.56691140239</v>
      </c>
      <c r="M6745" s="265">
        <f>$G6745*NonHospFrac+theModel!$H6745*NonHospFrac</f>
        <v>491944.37103080977</v>
      </c>
      <c r="N6745" s="266">
        <f t="shared" si="1467"/>
        <v>797729.93794221221</v>
      </c>
      <c r="O6745" s="159"/>
      <c r="P6745" s="265">
        <f t="shared" si="1468"/>
        <v>280306.53173490101</v>
      </c>
      <c r="Q6745" s="265">
        <f t="shared" si="1469"/>
        <v>491942.81638913497</v>
      </c>
      <c r="R6745" s="266">
        <f t="shared" si="1470"/>
        <v>772249.34812403598</v>
      </c>
    </row>
    <row r="6746" spans="1:18" x14ac:dyDescent="0.3">
      <c r="A6746" s="82">
        <v>6715</v>
      </c>
      <c r="B6746" s="94">
        <f t="shared" si="1459"/>
        <v>4.6235065228890981E-56</v>
      </c>
      <c r="C6746" s="179">
        <f t="shared" si="1460"/>
        <v>4.6130766884487214E-56</v>
      </c>
      <c r="D6746" s="166">
        <f t="shared" si="1461"/>
        <v>2.2558277767625785E-3</v>
      </c>
      <c r="E6746" s="167">
        <f t="shared" si="1471"/>
        <v>24.291375447755232</v>
      </c>
      <c r="F6746" s="168">
        <f t="shared" si="1472"/>
        <v>15.150139348737531</v>
      </c>
      <c r="G6746" s="168">
        <f t="shared" si="1462"/>
        <v>526497.99399733928</v>
      </c>
      <c r="H6746" s="168">
        <f t="shared" si="1463"/>
        <v>271310.33852408634</v>
      </c>
      <c r="I6746" s="169">
        <f t="shared" si="1464"/>
        <v>797808.33252142556</v>
      </c>
      <c r="J6746" s="169">
        <f t="shared" si="1466"/>
        <v>731320.14083089179</v>
      </c>
      <c r="K6746" s="95"/>
      <c r="L6746" s="265">
        <f t="shared" si="1465"/>
        <v>305815.61709468794</v>
      </c>
      <c r="M6746" s="265">
        <f>$G6746*NonHospFrac+theModel!$H6746*NonHospFrac</f>
        <v>491992.71542673762</v>
      </c>
      <c r="N6746" s="266">
        <f t="shared" si="1467"/>
        <v>797808.33252142556</v>
      </c>
      <c r="O6746" s="159"/>
      <c r="P6746" s="265">
        <f t="shared" si="1468"/>
        <v>280329.38620125037</v>
      </c>
      <c r="Q6746" s="265">
        <f t="shared" si="1469"/>
        <v>491991.16078506282</v>
      </c>
      <c r="R6746" s="266">
        <f t="shared" si="1470"/>
        <v>772320.54698631319</v>
      </c>
    </row>
    <row r="6747" spans="1:18" x14ac:dyDescent="0.3">
      <c r="A6747" s="82">
        <v>6716</v>
      </c>
      <c r="B6747" s="94">
        <f t="shared" si="1459"/>
        <v>4.5371372976296856E-56</v>
      </c>
      <c r="C6747" s="179">
        <f t="shared" si="1460"/>
        <v>4.5269022972867074E-56</v>
      </c>
      <c r="D6747" s="166">
        <f t="shared" si="1461"/>
        <v>2.2558277767625785E-3</v>
      </c>
      <c r="E6747" s="167">
        <f t="shared" si="1471"/>
        <v>24.291375447755232</v>
      </c>
      <c r="F6747" s="168">
        <f t="shared" si="1472"/>
        <v>15.152395176514293</v>
      </c>
      <c r="G6747" s="168">
        <f t="shared" si="1462"/>
        <v>526576.38857655274</v>
      </c>
      <c r="H6747" s="168">
        <f t="shared" si="1463"/>
        <v>271310.33852408634</v>
      </c>
      <c r="I6747" s="169">
        <f t="shared" si="1464"/>
        <v>797886.72710063914</v>
      </c>
      <c r="J6747" s="169">
        <f t="shared" si="1466"/>
        <v>731379.76087459468</v>
      </c>
      <c r="K6747" s="95"/>
      <c r="L6747" s="265">
        <f t="shared" si="1465"/>
        <v>305845.66727797355</v>
      </c>
      <c r="M6747" s="265">
        <f>$G6747*NonHospFrac+theModel!$H6747*NonHospFrac</f>
        <v>492041.05982266553</v>
      </c>
      <c r="N6747" s="266">
        <f t="shared" si="1467"/>
        <v>797886.72710063914</v>
      </c>
      <c r="O6747" s="159"/>
      <c r="P6747" s="265">
        <f t="shared" si="1468"/>
        <v>280352.23973600677</v>
      </c>
      <c r="Q6747" s="265">
        <f t="shared" si="1469"/>
        <v>492039.50518099073</v>
      </c>
      <c r="R6747" s="266">
        <f t="shared" si="1470"/>
        <v>772391.7449169975</v>
      </c>
    </row>
    <row r="6748" spans="1:18" x14ac:dyDescent="0.3">
      <c r="A6748" s="82">
        <v>6717</v>
      </c>
      <c r="B6748" s="94">
        <f t="shared" si="1459"/>
        <v>4.4523814891645553E-56</v>
      </c>
      <c r="C6748" s="179">
        <f t="shared" si="1460"/>
        <v>4.4423376833285543E-56</v>
      </c>
      <c r="D6748" s="166">
        <f t="shared" si="1461"/>
        <v>2.2558277767625785E-3</v>
      </c>
      <c r="E6748" s="167">
        <f t="shared" si="1471"/>
        <v>24.291375447755232</v>
      </c>
      <c r="F6748" s="168">
        <f t="shared" si="1472"/>
        <v>15.154651004291056</v>
      </c>
      <c r="G6748" s="168">
        <f t="shared" si="1462"/>
        <v>526654.78315576608</v>
      </c>
      <c r="H6748" s="168">
        <f t="shared" si="1463"/>
        <v>271310.33852408634</v>
      </c>
      <c r="I6748" s="169">
        <f t="shared" si="1464"/>
        <v>797965.12167985248</v>
      </c>
      <c r="J6748" s="169">
        <f t="shared" si="1466"/>
        <v>731439.37848806707</v>
      </c>
      <c r="K6748" s="95"/>
      <c r="L6748" s="265">
        <f t="shared" si="1465"/>
        <v>305875.7174612591</v>
      </c>
      <c r="M6748" s="265">
        <f>$G6748*NonHospFrac+theModel!$H6748*NonHospFrac</f>
        <v>492089.40421859332</v>
      </c>
      <c r="N6748" s="266">
        <f t="shared" si="1467"/>
        <v>797965.12167985248</v>
      </c>
      <c r="O6748" s="159"/>
      <c r="P6748" s="265">
        <f t="shared" si="1468"/>
        <v>280375.09233920806</v>
      </c>
      <c r="Q6748" s="265">
        <f t="shared" si="1469"/>
        <v>492087.84957691852</v>
      </c>
      <c r="R6748" s="266">
        <f t="shared" si="1470"/>
        <v>772462.94191612653</v>
      </c>
    </row>
    <row r="6749" spans="1:18" x14ac:dyDescent="0.3">
      <c r="A6749" s="82">
        <v>6718</v>
      </c>
      <c r="B6749" s="94">
        <f t="shared" si="1459"/>
        <v>4.3692089581267497E-56</v>
      </c>
      <c r="C6749" s="179">
        <f t="shared" si="1460"/>
        <v>4.3593527751965272E-56</v>
      </c>
      <c r="D6749" s="166">
        <f t="shared" si="1461"/>
        <v>2.2558277767625785E-3</v>
      </c>
      <c r="E6749" s="167">
        <f t="shared" si="1471"/>
        <v>24.291375447755232</v>
      </c>
      <c r="F6749" s="168">
        <f t="shared" si="1472"/>
        <v>15.156906832067818</v>
      </c>
      <c r="G6749" s="168">
        <f t="shared" si="1462"/>
        <v>526733.17773497943</v>
      </c>
      <c r="H6749" s="168">
        <f t="shared" si="1463"/>
        <v>271310.33852408634</v>
      </c>
      <c r="I6749" s="169">
        <f t="shared" si="1464"/>
        <v>798043.51625906583</v>
      </c>
      <c r="J6749" s="169">
        <f t="shared" si="1466"/>
        <v>731498.99367140816</v>
      </c>
      <c r="K6749" s="95"/>
      <c r="L6749" s="265">
        <f t="shared" si="1465"/>
        <v>305905.76764454466</v>
      </c>
      <c r="M6749" s="265">
        <f>$G6749*NonHospFrac+theModel!$H6749*NonHospFrac</f>
        <v>492137.74861452112</v>
      </c>
      <c r="N6749" s="266">
        <f t="shared" si="1467"/>
        <v>798043.51625906583</v>
      </c>
      <c r="O6749" s="159"/>
      <c r="P6749" s="265">
        <f t="shared" si="1468"/>
        <v>280397.94401089224</v>
      </c>
      <c r="Q6749" s="265">
        <f t="shared" si="1469"/>
        <v>492136.19397284632</v>
      </c>
      <c r="R6749" s="266">
        <f t="shared" si="1470"/>
        <v>772534.13798373856</v>
      </c>
    </row>
    <row r="6750" spans="1:18" x14ac:dyDescent="0.3">
      <c r="A6750" s="82">
        <v>6719</v>
      </c>
      <c r="B6750" s="94">
        <f t="shared" si="1459"/>
        <v>4.2875901281670332E-56</v>
      </c>
      <c r="C6750" s="179">
        <f t="shared" si="1460"/>
        <v>4.2779180632605406E-56</v>
      </c>
      <c r="D6750" s="166">
        <f t="shared" si="1461"/>
        <v>2.2558277767625785E-3</v>
      </c>
      <c r="E6750" s="167">
        <f t="shared" si="1471"/>
        <v>24.291375447755232</v>
      </c>
      <c r="F6750" s="168">
        <f t="shared" si="1472"/>
        <v>15.159162659844581</v>
      </c>
      <c r="G6750" s="168">
        <f t="shared" si="1462"/>
        <v>526811.57231419301</v>
      </c>
      <c r="H6750" s="168">
        <f t="shared" si="1463"/>
        <v>271310.33852408634</v>
      </c>
      <c r="I6750" s="169">
        <f t="shared" si="1464"/>
        <v>798121.91083827941</v>
      </c>
      <c r="J6750" s="169">
        <f t="shared" si="1466"/>
        <v>731558.60642471723</v>
      </c>
      <c r="K6750" s="95"/>
      <c r="L6750" s="265">
        <f t="shared" si="1465"/>
        <v>305935.81782783032</v>
      </c>
      <c r="M6750" s="265">
        <f>$G6750*NonHospFrac+theModel!$H6750*NonHospFrac</f>
        <v>492186.09301044903</v>
      </c>
      <c r="N6750" s="266">
        <f t="shared" si="1467"/>
        <v>798121.91083827941</v>
      </c>
      <c r="O6750" s="159"/>
      <c r="P6750" s="265">
        <f t="shared" si="1468"/>
        <v>280420.79475109739</v>
      </c>
      <c r="Q6750" s="265">
        <f t="shared" si="1469"/>
        <v>492184.53836877423</v>
      </c>
      <c r="R6750" s="266">
        <f t="shared" si="1470"/>
        <v>772605.33311987156</v>
      </c>
    </row>
    <row r="6751" spans="1:18" x14ac:dyDescent="0.3">
      <c r="A6751" s="82">
        <v>6720</v>
      </c>
      <c r="B6751" s="94">
        <f t="shared" ref="B6751:B6814" si="1473">Constant*EXP(PowerTerm*(A6751)/7)</f>
        <v>4.207495975435463E-56</v>
      </c>
      <c r="C6751" s="179">
        <f t="shared" ref="C6751:C6814" si="1474">(1-theFloor)*B6751</f>
        <v>4.1980045891434587E-56</v>
      </c>
      <c r="D6751" s="166">
        <f t="shared" ref="D6751:D6814" si="1475">theFloor</f>
        <v>2.2558277767625785E-3</v>
      </c>
      <c r="E6751" s="167">
        <f t="shared" si="1471"/>
        <v>24.291375447755232</v>
      </c>
      <c r="F6751" s="168">
        <f t="shared" si="1472"/>
        <v>15.161418487621344</v>
      </c>
      <c r="G6751" s="168">
        <f t="shared" ref="G6751:G6814" si="1476">$B$22*F6751*totInfected/365.25</f>
        <v>526889.96689340635</v>
      </c>
      <c r="H6751" s="168">
        <f t="shared" ref="H6751:H6814" si="1477">lostQALYs_Injured*E6751*totInfected/365.25</f>
        <v>271310.33852408634</v>
      </c>
      <c r="I6751" s="169">
        <f t="shared" ref="I6751:I6814" si="1478">H6751+G6751</f>
        <v>798200.30541749275</v>
      </c>
      <c r="J6751" s="169">
        <f t="shared" si="1466"/>
        <v>731618.21674809291</v>
      </c>
      <c r="K6751" s="95"/>
      <c r="L6751" s="265">
        <f t="shared" ref="L6751:L6814" si="1479">$G6751*HospFrac+$H6751*HospFrac</f>
        <v>305965.86801111582</v>
      </c>
      <c r="M6751" s="265">
        <f>$G6751*NonHospFrac+theModel!$H6751*NonHospFrac</f>
        <v>492234.43740637682</v>
      </c>
      <c r="N6751" s="266">
        <f t="shared" si="1467"/>
        <v>798200.30541749264</v>
      </c>
      <c r="O6751" s="159"/>
      <c r="P6751" s="265">
        <f t="shared" si="1468"/>
        <v>280443.64455986122</v>
      </c>
      <c r="Q6751" s="265">
        <f t="shared" si="1469"/>
        <v>492232.88276470202</v>
      </c>
      <c r="R6751" s="266">
        <f t="shared" si="1470"/>
        <v>772676.52732456324</v>
      </c>
    </row>
    <row r="6752" spans="1:18" x14ac:dyDescent="0.3">
      <c r="A6752" s="82">
        <v>6721</v>
      </c>
      <c r="B6752" s="94">
        <f t="shared" si="1473"/>
        <v>4.1288980182614276E-56</v>
      </c>
      <c r="C6752" s="179">
        <f t="shared" si="1474"/>
        <v>4.1195839354244132E-56</v>
      </c>
      <c r="D6752" s="166">
        <f t="shared" si="1475"/>
        <v>2.2558277767625785E-3</v>
      </c>
      <c r="E6752" s="167">
        <f t="shared" si="1471"/>
        <v>24.291375447755232</v>
      </c>
      <c r="F6752" s="168">
        <f t="shared" si="1472"/>
        <v>15.163674315398106</v>
      </c>
      <c r="G6752" s="168">
        <f t="shared" si="1476"/>
        <v>526968.3614726197</v>
      </c>
      <c r="H6752" s="168">
        <f t="shared" si="1477"/>
        <v>271310.33852408634</v>
      </c>
      <c r="I6752" s="169">
        <f t="shared" si="1478"/>
        <v>798278.6999967061</v>
      </c>
      <c r="J6752" s="169">
        <f t="shared" ref="J6752:J6815" si="1480">J6751+(I6752-I6751)/(1+discountDaily)^A6752</f>
        <v>731677.82464163448</v>
      </c>
      <c r="K6752" s="95"/>
      <c r="L6752" s="265">
        <f t="shared" si="1479"/>
        <v>305995.91819440143</v>
      </c>
      <c r="M6752" s="265">
        <f>$G6752*NonHospFrac+theModel!$H6752*NonHospFrac</f>
        <v>492282.78180230461</v>
      </c>
      <c r="N6752" s="266">
        <f t="shared" ref="N6752:N6815" si="1481">L6752+M6752</f>
        <v>798278.6999967061</v>
      </c>
      <c r="O6752" s="159"/>
      <c r="P6752" s="265">
        <f t="shared" ref="P6752:P6815" si="1482">P6751+(L6752-L6751)/(1+discountDaily)^A6752</f>
        <v>280466.49343722197</v>
      </c>
      <c r="Q6752" s="265">
        <f t="shared" ref="Q6752:Q6815" si="1483">Q6751+(M6752-M6751)/(1+discountDaily)^B6752</f>
        <v>492281.22716062982</v>
      </c>
      <c r="R6752" s="266">
        <f t="shared" ref="R6752:R6815" si="1484">P6752+Q6752</f>
        <v>772747.72059785179</v>
      </c>
    </row>
    <row r="6753" spans="1:18" x14ac:dyDescent="0.3">
      <c r="A6753" s="82">
        <v>6722</v>
      </c>
      <c r="B6753" s="94">
        <f t="shared" si="1473"/>
        <v>4.0517683070245273E-56</v>
      </c>
      <c r="C6753" s="179">
        <f t="shared" si="1474"/>
        <v>4.0426282155325353E-56</v>
      </c>
      <c r="D6753" s="166">
        <f t="shared" si="1475"/>
        <v>2.2558277767625785E-3</v>
      </c>
      <c r="E6753" s="167">
        <f t="shared" ref="E6753:E6816" si="1485">C6753+E6752</f>
        <v>24.291375447755232</v>
      </c>
      <c r="F6753" s="168">
        <f t="shared" ref="F6753:F6816" si="1486">D6753+F6752</f>
        <v>15.165930143174869</v>
      </c>
      <c r="G6753" s="168">
        <f t="shared" si="1476"/>
        <v>527046.75605183316</v>
      </c>
      <c r="H6753" s="168">
        <f t="shared" si="1477"/>
        <v>271310.33852408634</v>
      </c>
      <c r="I6753" s="169">
        <f t="shared" si="1478"/>
        <v>798357.09457591944</v>
      </c>
      <c r="J6753" s="169">
        <f t="shared" si="1480"/>
        <v>731737.43010544102</v>
      </c>
      <c r="K6753" s="95"/>
      <c r="L6753" s="265">
        <f t="shared" si="1479"/>
        <v>306025.96837768698</v>
      </c>
      <c r="M6753" s="265">
        <f>$G6753*NonHospFrac+theModel!$H6753*NonHospFrac</f>
        <v>492331.12619823246</v>
      </c>
      <c r="N6753" s="266">
        <f t="shared" si="1481"/>
        <v>798357.09457591944</v>
      </c>
      <c r="O6753" s="159"/>
      <c r="P6753" s="265">
        <f t="shared" si="1482"/>
        <v>280489.34138321748</v>
      </c>
      <c r="Q6753" s="265">
        <f t="shared" si="1483"/>
        <v>492329.57155655767</v>
      </c>
      <c r="R6753" s="266">
        <f t="shared" si="1484"/>
        <v>772818.91293977515</v>
      </c>
    </row>
    <row r="6754" spans="1:18" x14ac:dyDescent="0.3">
      <c r="A6754" s="82">
        <v>6723</v>
      </c>
      <c r="B6754" s="94">
        <f t="shared" si="1473"/>
        <v>3.9760794142165743E-56</v>
      </c>
      <c r="C6754" s="179">
        <f t="shared" si="1474"/>
        <v>3.9671100638313708E-56</v>
      </c>
      <c r="D6754" s="166">
        <f t="shared" si="1475"/>
        <v>2.2558277767625785E-3</v>
      </c>
      <c r="E6754" s="167">
        <f t="shared" si="1485"/>
        <v>24.291375447755232</v>
      </c>
      <c r="F6754" s="168">
        <f t="shared" si="1486"/>
        <v>15.168185970951631</v>
      </c>
      <c r="G6754" s="168">
        <f t="shared" si="1476"/>
        <v>527125.1506310465</v>
      </c>
      <c r="H6754" s="168">
        <f t="shared" si="1477"/>
        <v>271310.33852408634</v>
      </c>
      <c r="I6754" s="169">
        <f t="shared" si="1478"/>
        <v>798435.48915513279</v>
      </c>
      <c r="J6754" s="169">
        <f t="shared" si="1480"/>
        <v>731797.03313961148</v>
      </c>
      <c r="K6754" s="95"/>
      <c r="L6754" s="265">
        <f t="shared" si="1479"/>
        <v>306056.01856097253</v>
      </c>
      <c r="M6754" s="265">
        <f>$G6754*NonHospFrac+theModel!$H6754*NonHospFrac</f>
        <v>492379.47059416026</v>
      </c>
      <c r="N6754" s="266">
        <f t="shared" si="1481"/>
        <v>798435.48915513279</v>
      </c>
      <c r="O6754" s="159"/>
      <c r="P6754" s="265">
        <f t="shared" si="1482"/>
        <v>280512.18839788571</v>
      </c>
      <c r="Q6754" s="265">
        <f t="shared" si="1483"/>
        <v>492377.91595248546</v>
      </c>
      <c r="R6754" s="266">
        <f t="shared" si="1484"/>
        <v>772890.10435037117</v>
      </c>
    </row>
    <row r="6755" spans="1:18" x14ac:dyDescent="0.3">
      <c r="A6755" s="82">
        <v>6724</v>
      </c>
      <c r="B6755" s="94">
        <f t="shared" si="1473"/>
        <v>3.9018044246873726E-56</v>
      </c>
      <c r="C6755" s="179">
        <f t="shared" si="1474"/>
        <v>3.8930026258866678E-56</v>
      </c>
      <c r="D6755" s="166">
        <f t="shared" si="1475"/>
        <v>2.2558277767625785E-3</v>
      </c>
      <c r="E6755" s="167">
        <f t="shared" si="1485"/>
        <v>24.291375447755232</v>
      </c>
      <c r="F6755" s="168">
        <f t="shared" si="1486"/>
        <v>15.170441798728394</v>
      </c>
      <c r="G6755" s="168">
        <f t="shared" si="1476"/>
        <v>527203.54521026008</v>
      </c>
      <c r="H6755" s="168">
        <f t="shared" si="1477"/>
        <v>271310.33852408634</v>
      </c>
      <c r="I6755" s="169">
        <f t="shared" si="1478"/>
        <v>798513.88373434637</v>
      </c>
      <c r="J6755" s="169">
        <f t="shared" si="1480"/>
        <v>731856.63374424505</v>
      </c>
      <c r="K6755" s="95"/>
      <c r="L6755" s="265">
        <f t="shared" si="1479"/>
        <v>306086.06874425814</v>
      </c>
      <c r="M6755" s="265">
        <f>$G6755*NonHospFrac+theModel!$H6755*NonHospFrac</f>
        <v>492427.81499008823</v>
      </c>
      <c r="N6755" s="266">
        <f t="shared" si="1481"/>
        <v>798513.88373434637</v>
      </c>
      <c r="O6755" s="159"/>
      <c r="P6755" s="265">
        <f t="shared" si="1482"/>
        <v>280535.03448126471</v>
      </c>
      <c r="Q6755" s="265">
        <f t="shared" si="1483"/>
        <v>492426.26034841343</v>
      </c>
      <c r="R6755" s="266">
        <f t="shared" si="1484"/>
        <v>772961.29482967814</v>
      </c>
    </row>
    <row r="6756" spans="1:18" x14ac:dyDescent="0.3">
      <c r="A6756" s="82">
        <v>6725</v>
      </c>
      <c r="B6756" s="94">
        <f t="shared" si="1473"/>
        <v>3.8289169260745424E-56</v>
      </c>
      <c r="C6756" s="179">
        <f t="shared" si="1474"/>
        <v>3.8202795489177872E-56</v>
      </c>
      <c r="D6756" s="166">
        <f t="shared" si="1475"/>
        <v>2.2558277767625785E-3</v>
      </c>
      <c r="E6756" s="167">
        <f t="shared" si="1485"/>
        <v>24.291375447755232</v>
      </c>
      <c r="F6756" s="168">
        <f t="shared" si="1486"/>
        <v>15.172697626505157</v>
      </c>
      <c r="G6756" s="168">
        <f t="shared" si="1476"/>
        <v>527281.93978947343</v>
      </c>
      <c r="H6756" s="168">
        <f t="shared" si="1477"/>
        <v>271310.33852408634</v>
      </c>
      <c r="I6756" s="169">
        <f t="shared" si="1478"/>
        <v>798592.27831355971</v>
      </c>
      <c r="J6756" s="169">
        <f t="shared" si="1480"/>
        <v>731916.23191944056</v>
      </c>
      <c r="K6756" s="95"/>
      <c r="L6756" s="265">
        <f t="shared" si="1479"/>
        <v>306116.11892754375</v>
      </c>
      <c r="M6756" s="265">
        <f>$G6756*NonHospFrac+theModel!$H6756*NonHospFrac</f>
        <v>492476.15938601602</v>
      </c>
      <c r="N6756" s="266">
        <f t="shared" si="1481"/>
        <v>798592.27831355971</v>
      </c>
      <c r="O6756" s="159"/>
      <c r="P6756" s="265">
        <f t="shared" si="1482"/>
        <v>280557.87963339232</v>
      </c>
      <c r="Q6756" s="265">
        <f t="shared" si="1483"/>
        <v>492474.60474434122</v>
      </c>
      <c r="R6756" s="266">
        <f t="shared" si="1484"/>
        <v>773032.48437773355</v>
      </c>
    </row>
    <row r="6757" spans="1:18" x14ac:dyDescent="0.3">
      <c r="A6757" s="82">
        <v>6726</v>
      </c>
      <c r="B6757" s="94">
        <f t="shared" si="1473"/>
        <v>3.7573909994103767E-56</v>
      </c>
      <c r="C6757" s="179">
        <f t="shared" si="1474"/>
        <v>3.7489149724257489E-56</v>
      </c>
      <c r="D6757" s="166">
        <f t="shared" si="1475"/>
        <v>2.2558277767625785E-3</v>
      </c>
      <c r="E6757" s="167">
        <f t="shared" si="1485"/>
        <v>24.291375447755232</v>
      </c>
      <c r="F6757" s="168">
        <f t="shared" si="1486"/>
        <v>15.174953454281919</v>
      </c>
      <c r="G6757" s="168">
        <f t="shared" si="1476"/>
        <v>527360.33436868677</v>
      </c>
      <c r="H6757" s="168">
        <f t="shared" si="1477"/>
        <v>271310.33852408634</v>
      </c>
      <c r="I6757" s="169">
        <f t="shared" si="1478"/>
        <v>798670.67289277306</v>
      </c>
      <c r="J6757" s="169">
        <f t="shared" si="1480"/>
        <v>731975.82766529708</v>
      </c>
      <c r="K6757" s="95"/>
      <c r="L6757" s="265">
        <f t="shared" si="1479"/>
        <v>306146.16911082924</v>
      </c>
      <c r="M6757" s="265">
        <f>$G6757*NonHospFrac+theModel!$H6757*NonHospFrac</f>
        <v>492524.50378194381</v>
      </c>
      <c r="N6757" s="266">
        <f t="shared" si="1481"/>
        <v>798670.67289277306</v>
      </c>
      <c r="O6757" s="159"/>
      <c r="P6757" s="265">
        <f t="shared" si="1482"/>
        <v>280580.7238543065</v>
      </c>
      <c r="Q6757" s="265">
        <f t="shared" si="1483"/>
        <v>492522.94914026902</v>
      </c>
      <c r="R6757" s="266">
        <f t="shared" si="1484"/>
        <v>773103.67299457546</v>
      </c>
    </row>
    <row r="6758" spans="1:18" x14ac:dyDescent="0.3">
      <c r="A6758" s="82">
        <v>6727</v>
      </c>
      <c r="B6758" s="94">
        <f t="shared" si="1473"/>
        <v>3.6872012099056059E-56</v>
      </c>
      <c r="C6758" s="179">
        <f t="shared" si="1474"/>
        <v>3.6788835189977884E-56</v>
      </c>
      <c r="D6758" s="166">
        <f t="shared" si="1475"/>
        <v>2.2558277767625785E-3</v>
      </c>
      <c r="E6758" s="167">
        <f t="shared" si="1485"/>
        <v>24.291375447755232</v>
      </c>
      <c r="F6758" s="168">
        <f t="shared" si="1486"/>
        <v>15.177209282058682</v>
      </c>
      <c r="G6758" s="168">
        <f t="shared" si="1476"/>
        <v>527438.72894790024</v>
      </c>
      <c r="H6758" s="168">
        <f t="shared" si="1477"/>
        <v>271310.33852408634</v>
      </c>
      <c r="I6758" s="169">
        <f t="shared" si="1478"/>
        <v>798749.06747198664</v>
      </c>
      <c r="J6758" s="169">
        <f t="shared" si="1480"/>
        <v>732035.42098191381</v>
      </c>
      <c r="K6758" s="95"/>
      <c r="L6758" s="265">
        <f t="shared" si="1479"/>
        <v>306176.21929411485</v>
      </c>
      <c r="M6758" s="265">
        <f>$G6758*NonHospFrac+theModel!$H6758*NonHospFrac</f>
        <v>492572.84817787167</v>
      </c>
      <c r="N6758" s="266">
        <f t="shared" si="1481"/>
        <v>798749.06747198652</v>
      </c>
      <c r="O6758" s="159"/>
      <c r="P6758" s="265">
        <f t="shared" si="1482"/>
        <v>280603.56714404537</v>
      </c>
      <c r="Q6758" s="265">
        <f t="shared" si="1483"/>
        <v>492571.29353619687</v>
      </c>
      <c r="R6758" s="266">
        <f t="shared" si="1484"/>
        <v>773174.8606802423</v>
      </c>
    </row>
    <row r="6759" spans="1:18" x14ac:dyDescent="0.3">
      <c r="A6759" s="82">
        <v>6728</v>
      </c>
      <c r="B6759" s="94">
        <f t="shared" si="1473"/>
        <v>3.6183225979044534E-56</v>
      </c>
      <c r="C6759" s="179">
        <f t="shared" si="1474"/>
        <v>3.6101602852828126E-56</v>
      </c>
      <c r="D6759" s="166">
        <f t="shared" si="1475"/>
        <v>2.2558277767625785E-3</v>
      </c>
      <c r="E6759" s="167">
        <f t="shared" si="1485"/>
        <v>24.291375447755232</v>
      </c>
      <c r="F6759" s="168">
        <f t="shared" si="1486"/>
        <v>15.179465109835444</v>
      </c>
      <c r="G6759" s="168">
        <f t="shared" si="1476"/>
        <v>527517.1235271137</v>
      </c>
      <c r="H6759" s="168">
        <f t="shared" si="1477"/>
        <v>271310.33852408634</v>
      </c>
      <c r="I6759" s="169">
        <f t="shared" si="1478"/>
        <v>798827.46205119998</v>
      </c>
      <c r="J6759" s="169">
        <f t="shared" si="1480"/>
        <v>732095.01186938945</v>
      </c>
      <c r="K6759" s="95"/>
      <c r="L6759" s="265">
        <f t="shared" si="1479"/>
        <v>306206.26947740046</v>
      </c>
      <c r="M6759" s="265">
        <f>$G6759*NonHospFrac+theModel!$H6759*NonHospFrac</f>
        <v>492621.19257379958</v>
      </c>
      <c r="N6759" s="266">
        <f t="shared" si="1481"/>
        <v>798827.46205119998</v>
      </c>
      <c r="O6759" s="159"/>
      <c r="P6759" s="265">
        <f t="shared" si="1482"/>
        <v>280626.40950264677</v>
      </c>
      <c r="Q6759" s="265">
        <f t="shared" si="1483"/>
        <v>492619.63793212478</v>
      </c>
      <c r="R6759" s="266">
        <f t="shared" si="1484"/>
        <v>773246.04743477155</v>
      </c>
    </row>
    <row r="6760" spans="1:18" x14ac:dyDescent="0.3">
      <c r="A6760" s="82">
        <v>6729</v>
      </c>
      <c r="B6760" s="94">
        <f t="shared" si="1473"/>
        <v>3.5507306700089744E-56</v>
      </c>
      <c r="C6760" s="179">
        <f t="shared" si="1474"/>
        <v>3.5427208331357653E-56</v>
      </c>
      <c r="D6760" s="166">
        <f t="shared" si="1475"/>
        <v>2.2558277767625785E-3</v>
      </c>
      <c r="E6760" s="167">
        <f t="shared" si="1485"/>
        <v>24.291375447755232</v>
      </c>
      <c r="F6760" s="168">
        <f t="shared" si="1486"/>
        <v>15.181720937612207</v>
      </c>
      <c r="G6760" s="168">
        <f t="shared" si="1476"/>
        <v>527595.51810632716</v>
      </c>
      <c r="H6760" s="168">
        <f t="shared" si="1477"/>
        <v>271310.33852408634</v>
      </c>
      <c r="I6760" s="169">
        <f t="shared" si="1478"/>
        <v>798905.85663041356</v>
      </c>
      <c r="J6760" s="169">
        <f t="shared" si="1480"/>
        <v>732154.60032782343</v>
      </c>
      <c r="K6760" s="95"/>
      <c r="L6760" s="265">
        <f t="shared" si="1479"/>
        <v>306236.31966068607</v>
      </c>
      <c r="M6760" s="265">
        <f>$G6760*NonHospFrac+theModel!$H6760*NonHospFrac</f>
        <v>492669.53696972743</v>
      </c>
      <c r="N6760" s="266">
        <f t="shared" si="1481"/>
        <v>798905.85663041356</v>
      </c>
      <c r="O6760" s="159"/>
      <c r="P6760" s="265">
        <f t="shared" si="1482"/>
        <v>280649.25093014864</v>
      </c>
      <c r="Q6760" s="265">
        <f t="shared" si="1483"/>
        <v>492667.98232805263</v>
      </c>
      <c r="R6760" s="266">
        <f t="shared" si="1484"/>
        <v>773317.23325820128</v>
      </c>
    </row>
    <row r="6761" spans="1:18" x14ac:dyDescent="0.3">
      <c r="A6761" s="82">
        <v>6730</v>
      </c>
      <c r="B6761" s="94">
        <f t="shared" si="1473"/>
        <v>3.4844013903691466E-56</v>
      </c>
      <c r="C6761" s="179">
        <f t="shared" si="1474"/>
        <v>3.4765411809273618E-56</v>
      </c>
      <c r="D6761" s="166">
        <f t="shared" si="1475"/>
        <v>2.2558277767625785E-3</v>
      </c>
      <c r="E6761" s="167">
        <f t="shared" si="1485"/>
        <v>24.291375447755232</v>
      </c>
      <c r="F6761" s="168">
        <f t="shared" si="1486"/>
        <v>15.183976765388969</v>
      </c>
      <c r="G6761" s="168">
        <f t="shared" si="1476"/>
        <v>527673.9126855405</v>
      </c>
      <c r="H6761" s="168">
        <f t="shared" si="1477"/>
        <v>271310.33852408634</v>
      </c>
      <c r="I6761" s="169">
        <f t="shared" si="1478"/>
        <v>798984.25120962691</v>
      </c>
      <c r="J6761" s="169">
        <f t="shared" si="1480"/>
        <v>732214.18635731435</v>
      </c>
      <c r="K6761" s="95"/>
      <c r="L6761" s="265">
        <f t="shared" si="1479"/>
        <v>306266.36984397157</v>
      </c>
      <c r="M6761" s="265">
        <f>$G6761*NonHospFrac+theModel!$H6761*NonHospFrac</f>
        <v>492717.88136565522</v>
      </c>
      <c r="N6761" s="266">
        <f t="shared" si="1481"/>
        <v>798984.25120962679</v>
      </c>
      <c r="O6761" s="159"/>
      <c r="P6761" s="265">
        <f t="shared" si="1482"/>
        <v>280672.09142658889</v>
      </c>
      <c r="Q6761" s="265">
        <f t="shared" si="1483"/>
        <v>492716.32672398043</v>
      </c>
      <c r="R6761" s="266">
        <f t="shared" si="1484"/>
        <v>773388.41815056931</v>
      </c>
    </row>
    <row r="6762" spans="1:18" x14ac:dyDescent="0.3">
      <c r="A6762" s="82">
        <v>6731</v>
      </c>
      <c r="B6762" s="94">
        <f t="shared" si="1473"/>
        <v>3.4193111721356656E-56</v>
      </c>
      <c r="C6762" s="179">
        <f t="shared" si="1474"/>
        <v>3.4115977950161672E-56</v>
      </c>
      <c r="D6762" s="166">
        <f t="shared" si="1475"/>
        <v>2.2558277767625785E-3</v>
      </c>
      <c r="E6762" s="167">
        <f t="shared" si="1485"/>
        <v>24.291375447755232</v>
      </c>
      <c r="F6762" s="168">
        <f t="shared" si="1486"/>
        <v>15.186232593165732</v>
      </c>
      <c r="G6762" s="168">
        <f t="shared" si="1476"/>
        <v>527752.30726475397</v>
      </c>
      <c r="H6762" s="168">
        <f t="shared" si="1477"/>
        <v>271310.33852408634</v>
      </c>
      <c r="I6762" s="169">
        <f t="shared" si="1478"/>
        <v>799062.64578884025</v>
      </c>
      <c r="J6762" s="169">
        <f t="shared" si="1480"/>
        <v>732273.7699579614</v>
      </c>
      <c r="K6762" s="95"/>
      <c r="L6762" s="265">
        <f t="shared" si="1479"/>
        <v>306296.42002725718</v>
      </c>
      <c r="M6762" s="265">
        <f>$G6762*NonHospFrac+theModel!$H6762*NonHospFrac</f>
        <v>492766.22576158307</v>
      </c>
      <c r="N6762" s="266">
        <f t="shared" si="1481"/>
        <v>799062.64578884025</v>
      </c>
      <c r="O6762" s="159"/>
      <c r="P6762" s="265">
        <f t="shared" si="1482"/>
        <v>280694.93099200563</v>
      </c>
      <c r="Q6762" s="265">
        <f t="shared" si="1483"/>
        <v>492764.67111990828</v>
      </c>
      <c r="R6762" s="266">
        <f t="shared" si="1484"/>
        <v>773459.60211191396</v>
      </c>
    </row>
    <row r="6763" spans="1:18" x14ac:dyDescent="0.3">
      <c r="A6763" s="82">
        <v>6732</v>
      </c>
      <c r="B6763" s="94">
        <f t="shared" si="1473"/>
        <v>3.3554368690724035E-56</v>
      </c>
      <c r="C6763" s="179">
        <f t="shared" si="1474"/>
        <v>3.3478675813799768E-56</v>
      </c>
      <c r="D6763" s="166">
        <f t="shared" si="1475"/>
        <v>2.2558277767625785E-3</v>
      </c>
      <c r="E6763" s="167">
        <f t="shared" si="1485"/>
        <v>24.291375447755232</v>
      </c>
      <c r="F6763" s="168">
        <f t="shared" si="1486"/>
        <v>15.188488420942495</v>
      </c>
      <c r="G6763" s="168">
        <f t="shared" si="1476"/>
        <v>527830.70184396743</v>
      </c>
      <c r="H6763" s="168">
        <f t="shared" si="1477"/>
        <v>271310.33852408634</v>
      </c>
      <c r="I6763" s="169">
        <f t="shared" si="1478"/>
        <v>799141.04036805383</v>
      </c>
      <c r="J6763" s="169">
        <f t="shared" si="1480"/>
        <v>732333.35112986376</v>
      </c>
      <c r="K6763" s="95"/>
      <c r="L6763" s="265">
        <f t="shared" si="1479"/>
        <v>306326.47021054279</v>
      </c>
      <c r="M6763" s="265">
        <f>$G6763*NonHospFrac+theModel!$H6763*NonHospFrac</f>
        <v>492814.57015751093</v>
      </c>
      <c r="N6763" s="266">
        <f t="shared" si="1481"/>
        <v>799141.04036805371</v>
      </c>
      <c r="O6763" s="159"/>
      <c r="P6763" s="265">
        <f t="shared" si="1482"/>
        <v>280717.7696264367</v>
      </c>
      <c r="Q6763" s="265">
        <f t="shared" si="1483"/>
        <v>492813.01551583613</v>
      </c>
      <c r="R6763" s="266">
        <f t="shared" si="1484"/>
        <v>773530.78514227283</v>
      </c>
    </row>
    <row r="6764" spans="1:18" x14ac:dyDescent="0.3">
      <c r="A6764" s="82">
        <v>6733</v>
      </c>
      <c r="B6764" s="94">
        <f t="shared" si="1473"/>
        <v>3.2927557673255537E-56</v>
      </c>
      <c r="C6764" s="179">
        <f t="shared" si="1474"/>
        <v>3.2853278774035253E-56</v>
      </c>
      <c r="D6764" s="166">
        <f t="shared" si="1475"/>
        <v>2.2558277767625785E-3</v>
      </c>
      <c r="E6764" s="167">
        <f t="shared" si="1485"/>
        <v>24.291375447755232</v>
      </c>
      <c r="F6764" s="168">
        <f t="shared" si="1486"/>
        <v>15.190744248719257</v>
      </c>
      <c r="G6764" s="168">
        <f t="shared" si="1476"/>
        <v>527909.09642318089</v>
      </c>
      <c r="H6764" s="168">
        <f t="shared" si="1477"/>
        <v>271310.33852408634</v>
      </c>
      <c r="I6764" s="169">
        <f t="shared" si="1478"/>
        <v>799219.43494726717</v>
      </c>
      <c r="J6764" s="169">
        <f t="shared" si="1480"/>
        <v>732392.92987312004</v>
      </c>
      <c r="K6764" s="95"/>
      <c r="L6764" s="265">
        <f t="shared" si="1479"/>
        <v>306356.5203938284</v>
      </c>
      <c r="M6764" s="265">
        <f>$G6764*NonHospFrac+theModel!$H6764*NonHospFrac</f>
        <v>492862.91455343884</v>
      </c>
      <c r="N6764" s="266">
        <f t="shared" si="1481"/>
        <v>799219.43494726717</v>
      </c>
      <c r="O6764" s="159"/>
      <c r="P6764" s="265">
        <f t="shared" si="1482"/>
        <v>280740.60732992011</v>
      </c>
      <c r="Q6764" s="265">
        <f t="shared" si="1483"/>
        <v>492861.35991176404</v>
      </c>
      <c r="R6764" s="266">
        <f t="shared" si="1484"/>
        <v>773601.96724168421</v>
      </c>
    </row>
    <row r="6765" spans="1:18" x14ac:dyDescent="0.3">
      <c r="A6765" s="82">
        <v>6734</v>
      </c>
      <c r="B6765" s="94">
        <f t="shared" si="1473"/>
        <v>3.2312455773465316E-56</v>
      </c>
      <c r="C6765" s="179">
        <f t="shared" si="1474"/>
        <v>3.2239564438196122E-56</v>
      </c>
      <c r="D6765" s="166">
        <f t="shared" si="1475"/>
        <v>2.2558277767625785E-3</v>
      </c>
      <c r="E6765" s="167">
        <f t="shared" si="1485"/>
        <v>24.291375447755232</v>
      </c>
      <c r="F6765" s="168">
        <f t="shared" si="1486"/>
        <v>15.19300007649602</v>
      </c>
      <c r="G6765" s="168">
        <f t="shared" si="1476"/>
        <v>527987.49100239424</v>
      </c>
      <c r="H6765" s="168">
        <f t="shared" si="1477"/>
        <v>271310.33852408634</v>
      </c>
      <c r="I6765" s="169">
        <f t="shared" si="1478"/>
        <v>799297.82952648052</v>
      </c>
      <c r="J6765" s="169">
        <f t="shared" si="1480"/>
        <v>732452.50618782954</v>
      </c>
      <c r="K6765" s="95"/>
      <c r="L6765" s="265">
        <f t="shared" si="1479"/>
        <v>306386.57057711395</v>
      </c>
      <c r="M6765" s="265">
        <f>$G6765*NonHospFrac+theModel!$H6765*NonHospFrac</f>
        <v>492911.25894936663</v>
      </c>
      <c r="N6765" s="266">
        <f t="shared" si="1481"/>
        <v>799297.82952648052</v>
      </c>
      <c r="O6765" s="159"/>
      <c r="P6765" s="265">
        <f t="shared" si="1482"/>
        <v>280763.4441024937</v>
      </c>
      <c r="Q6765" s="265">
        <f t="shared" si="1483"/>
        <v>492909.70430769183</v>
      </c>
      <c r="R6765" s="266">
        <f t="shared" si="1484"/>
        <v>773673.14841018547</v>
      </c>
    </row>
    <row r="6766" spans="1:18" x14ac:dyDescent="0.3">
      <c r="A6766" s="82">
        <v>6735</v>
      </c>
      <c r="B6766" s="94">
        <f t="shared" si="1473"/>
        <v>3.1708844259657559E-56</v>
      </c>
      <c r="C6766" s="179">
        <f t="shared" si="1474"/>
        <v>3.1637314568007583E-56</v>
      </c>
      <c r="D6766" s="166">
        <f t="shared" si="1475"/>
        <v>2.2558277767625785E-3</v>
      </c>
      <c r="E6766" s="167">
        <f t="shared" si="1485"/>
        <v>24.291375447755232</v>
      </c>
      <c r="F6766" s="168">
        <f t="shared" si="1486"/>
        <v>15.195255904272782</v>
      </c>
      <c r="G6766" s="168">
        <f t="shared" si="1476"/>
        <v>528065.88558160758</v>
      </c>
      <c r="H6766" s="168">
        <f t="shared" si="1477"/>
        <v>271310.33852408634</v>
      </c>
      <c r="I6766" s="169">
        <f t="shared" si="1478"/>
        <v>799376.22410569387</v>
      </c>
      <c r="J6766" s="169">
        <f t="shared" si="1480"/>
        <v>732512.08007409109</v>
      </c>
      <c r="K6766" s="95"/>
      <c r="L6766" s="265">
        <f t="shared" si="1479"/>
        <v>306416.6207603995</v>
      </c>
      <c r="M6766" s="265">
        <f>$G6766*NonHospFrac+theModel!$H6766*NonHospFrac</f>
        <v>492959.60334529442</v>
      </c>
      <c r="N6766" s="266">
        <f t="shared" si="1481"/>
        <v>799376.22410569387</v>
      </c>
      <c r="O6766" s="159"/>
      <c r="P6766" s="265">
        <f t="shared" si="1482"/>
        <v>280786.27994419547</v>
      </c>
      <c r="Q6766" s="265">
        <f t="shared" si="1483"/>
        <v>492958.04870361963</v>
      </c>
      <c r="R6766" s="266">
        <f t="shared" si="1484"/>
        <v>773744.32864781516</v>
      </c>
    </row>
    <row r="6767" spans="1:18" x14ac:dyDescent="0.3">
      <c r="A6767" s="82">
        <v>6736</v>
      </c>
      <c r="B6767" s="94">
        <f t="shared" si="1473"/>
        <v>3.1116508486144988E-56</v>
      </c>
      <c r="C6767" s="179">
        <f t="shared" si="1474"/>
        <v>3.1046315001986075E-56</v>
      </c>
      <c r="D6767" s="166">
        <f t="shared" si="1475"/>
        <v>2.2558277767625785E-3</v>
      </c>
      <c r="E6767" s="167">
        <f t="shared" si="1485"/>
        <v>24.291375447755232</v>
      </c>
      <c r="F6767" s="168">
        <f t="shared" si="1486"/>
        <v>15.197511732049545</v>
      </c>
      <c r="G6767" s="168">
        <f t="shared" si="1476"/>
        <v>528144.28016082116</v>
      </c>
      <c r="H6767" s="168">
        <f t="shared" si="1477"/>
        <v>271310.33852408634</v>
      </c>
      <c r="I6767" s="169">
        <f t="shared" si="1478"/>
        <v>799454.61868490744</v>
      </c>
      <c r="J6767" s="169">
        <f t="shared" si="1480"/>
        <v>732571.65153200401</v>
      </c>
      <c r="K6767" s="95"/>
      <c r="L6767" s="265">
        <f t="shared" si="1479"/>
        <v>306446.67094368511</v>
      </c>
      <c r="M6767" s="265">
        <f>$G6767*NonHospFrac+theModel!$H6767*NonHospFrac</f>
        <v>493007.94774122234</v>
      </c>
      <c r="N6767" s="266">
        <f t="shared" si="1481"/>
        <v>799454.61868490744</v>
      </c>
      <c r="O6767" s="159"/>
      <c r="P6767" s="265">
        <f t="shared" si="1482"/>
        <v>280809.11485506344</v>
      </c>
      <c r="Q6767" s="265">
        <f t="shared" si="1483"/>
        <v>493006.39309954754</v>
      </c>
      <c r="R6767" s="266">
        <f t="shared" si="1484"/>
        <v>773815.50795461098</v>
      </c>
    </row>
    <row r="6768" spans="1:18" x14ac:dyDescent="0.3">
      <c r="A6768" s="82">
        <v>6737</v>
      </c>
      <c r="B6768" s="94">
        <f t="shared" si="1473"/>
        <v>3.053523781692078E-56</v>
      </c>
      <c r="C6768" s="179">
        <f t="shared" si="1474"/>
        <v>3.0466355579283321E-56</v>
      </c>
      <c r="D6768" s="166">
        <f t="shared" si="1475"/>
        <v>2.2558277767625785E-3</v>
      </c>
      <c r="E6768" s="167">
        <f t="shared" si="1485"/>
        <v>24.291375447755232</v>
      </c>
      <c r="F6768" s="168">
        <f t="shared" si="1486"/>
        <v>15.199767559826308</v>
      </c>
      <c r="G6768" s="168">
        <f t="shared" si="1476"/>
        <v>528222.6747400345</v>
      </c>
      <c r="H6768" s="168">
        <f t="shared" si="1477"/>
        <v>271310.33852408634</v>
      </c>
      <c r="I6768" s="169">
        <f t="shared" si="1478"/>
        <v>799533.01326412079</v>
      </c>
      <c r="J6768" s="169">
        <f t="shared" si="1480"/>
        <v>732631.22056166676</v>
      </c>
      <c r="K6768" s="95"/>
      <c r="L6768" s="265">
        <f t="shared" si="1479"/>
        <v>306476.72112697066</v>
      </c>
      <c r="M6768" s="265">
        <f>$G6768*NonHospFrac+theModel!$H6768*NonHospFrac</f>
        <v>493056.29213715013</v>
      </c>
      <c r="N6768" s="266">
        <f t="shared" si="1481"/>
        <v>799533.01326412079</v>
      </c>
      <c r="O6768" s="159"/>
      <c r="P6768" s="265">
        <f t="shared" si="1482"/>
        <v>280831.94883513544</v>
      </c>
      <c r="Q6768" s="265">
        <f t="shared" si="1483"/>
        <v>493054.73749547533</v>
      </c>
      <c r="R6768" s="266">
        <f t="shared" si="1484"/>
        <v>773886.68633061077</v>
      </c>
    </row>
    <row r="6769" spans="1:18" x14ac:dyDescent="0.3">
      <c r="A6769" s="82">
        <v>6738</v>
      </c>
      <c r="B6769" s="94">
        <f t="shared" si="1473"/>
        <v>2.996482555075372E-56</v>
      </c>
      <c r="C6769" s="179">
        <f t="shared" si="1474"/>
        <v>2.9897230064950487E-56</v>
      </c>
      <c r="D6769" s="166">
        <f t="shared" si="1475"/>
        <v>2.2558277767625785E-3</v>
      </c>
      <c r="E6769" s="167">
        <f t="shared" si="1485"/>
        <v>24.291375447755232</v>
      </c>
      <c r="F6769" s="168">
        <f t="shared" si="1486"/>
        <v>15.20202338760307</v>
      </c>
      <c r="G6769" s="168">
        <f t="shared" si="1476"/>
        <v>528301.06931924785</v>
      </c>
      <c r="H6769" s="168">
        <f t="shared" si="1477"/>
        <v>271310.33852408634</v>
      </c>
      <c r="I6769" s="169">
        <f t="shared" si="1478"/>
        <v>799611.40784333413</v>
      </c>
      <c r="J6769" s="169">
        <f t="shared" si="1480"/>
        <v>732690.78716317867</v>
      </c>
      <c r="K6769" s="95"/>
      <c r="L6769" s="265">
        <f t="shared" si="1479"/>
        <v>306506.77131025621</v>
      </c>
      <c r="M6769" s="265">
        <f>$G6769*NonHospFrac+theModel!$H6769*NonHospFrac</f>
        <v>493104.63653307792</v>
      </c>
      <c r="N6769" s="266">
        <f t="shared" si="1481"/>
        <v>799611.40784333413</v>
      </c>
      <c r="O6769" s="159"/>
      <c r="P6769" s="265">
        <f t="shared" si="1482"/>
        <v>280854.78188444948</v>
      </c>
      <c r="Q6769" s="265">
        <f t="shared" si="1483"/>
        <v>493103.08189140313</v>
      </c>
      <c r="R6769" s="266">
        <f t="shared" si="1484"/>
        <v>773957.8637758526</v>
      </c>
    </row>
    <row r="6770" spans="1:18" x14ac:dyDescent="0.3">
      <c r="A6770" s="82">
        <v>6739</v>
      </c>
      <c r="B6770" s="94">
        <f t="shared" si="1473"/>
        <v>2.9405068847689533E-56</v>
      </c>
      <c r="C6770" s="179">
        <f t="shared" si="1474"/>
        <v>2.9338736076605301E-56</v>
      </c>
      <c r="D6770" s="166">
        <f t="shared" si="1475"/>
        <v>2.2558277767625785E-3</v>
      </c>
      <c r="E6770" s="167">
        <f t="shared" si="1485"/>
        <v>24.291375447755232</v>
      </c>
      <c r="F6770" s="168">
        <f t="shared" si="1486"/>
        <v>15.204279215379833</v>
      </c>
      <c r="G6770" s="168">
        <f t="shared" si="1476"/>
        <v>528379.46389846131</v>
      </c>
      <c r="H6770" s="168">
        <f t="shared" si="1477"/>
        <v>271310.33852408634</v>
      </c>
      <c r="I6770" s="169">
        <f t="shared" si="1478"/>
        <v>799689.80242254771</v>
      </c>
      <c r="J6770" s="169">
        <f t="shared" si="1480"/>
        <v>732750.35133663879</v>
      </c>
      <c r="K6770" s="95"/>
      <c r="L6770" s="265">
        <f t="shared" si="1479"/>
        <v>306536.82149354182</v>
      </c>
      <c r="M6770" s="265">
        <f>$G6770*NonHospFrac+theModel!$H6770*NonHospFrac</f>
        <v>493152.98092900583</v>
      </c>
      <c r="N6770" s="266">
        <f t="shared" si="1481"/>
        <v>799689.80242254771</v>
      </c>
      <c r="O6770" s="159"/>
      <c r="P6770" s="265">
        <f t="shared" si="1482"/>
        <v>280877.61400304351</v>
      </c>
      <c r="Q6770" s="265">
        <f t="shared" si="1483"/>
        <v>493151.42628733104</v>
      </c>
      <c r="R6770" s="266">
        <f t="shared" si="1484"/>
        <v>774029.04029037454</v>
      </c>
    </row>
    <row r="6771" spans="1:18" x14ac:dyDescent="0.3">
      <c r="A6771" s="82">
        <v>6740</v>
      </c>
      <c r="B6771" s="94">
        <f t="shared" si="1473"/>
        <v>2.8855768656914067E-56</v>
      </c>
      <c r="C6771" s="179">
        <f t="shared" si="1474"/>
        <v>2.8790675012457964E-56</v>
      </c>
      <c r="D6771" s="166">
        <f t="shared" si="1475"/>
        <v>2.2558277767625785E-3</v>
      </c>
      <c r="E6771" s="167">
        <f t="shared" si="1485"/>
        <v>24.291375447755232</v>
      </c>
      <c r="F6771" s="168">
        <f t="shared" si="1486"/>
        <v>15.206535043156595</v>
      </c>
      <c r="G6771" s="168">
        <f t="shared" si="1476"/>
        <v>528457.85847767477</v>
      </c>
      <c r="H6771" s="168">
        <f t="shared" si="1477"/>
        <v>271310.33852408634</v>
      </c>
      <c r="I6771" s="169">
        <f t="shared" si="1478"/>
        <v>799768.19700176106</v>
      </c>
      <c r="J6771" s="169">
        <f t="shared" si="1480"/>
        <v>732809.91308214574</v>
      </c>
      <c r="K6771" s="95"/>
      <c r="L6771" s="265">
        <f t="shared" si="1479"/>
        <v>306566.87167682743</v>
      </c>
      <c r="M6771" s="265">
        <f>$G6771*NonHospFrac+theModel!$H6771*NonHospFrac</f>
        <v>493201.32532493368</v>
      </c>
      <c r="N6771" s="266">
        <f t="shared" si="1481"/>
        <v>799768.19700176106</v>
      </c>
      <c r="O6771" s="159"/>
      <c r="P6771" s="265">
        <f t="shared" si="1482"/>
        <v>280900.44519095542</v>
      </c>
      <c r="Q6771" s="265">
        <f t="shared" si="1483"/>
        <v>493199.77068325889</v>
      </c>
      <c r="R6771" s="266">
        <f t="shared" si="1484"/>
        <v>774100.21587421431</v>
      </c>
    </row>
    <row r="6772" spans="1:18" x14ac:dyDescent="0.3">
      <c r="A6772" s="82">
        <v>6741</v>
      </c>
      <c r="B6772" s="94">
        <f t="shared" si="1473"/>
        <v>2.8316729645977099E-56</v>
      </c>
      <c r="C6772" s="179">
        <f t="shared" si="1474"/>
        <v>2.8252851980694627E-56</v>
      </c>
      <c r="D6772" s="166">
        <f t="shared" si="1475"/>
        <v>2.2558277767625785E-3</v>
      </c>
      <c r="E6772" s="167">
        <f t="shared" si="1485"/>
        <v>24.291375447755232</v>
      </c>
      <c r="F6772" s="168">
        <f t="shared" si="1486"/>
        <v>15.208790870933358</v>
      </c>
      <c r="G6772" s="168">
        <f t="shared" si="1476"/>
        <v>528536.25305688824</v>
      </c>
      <c r="H6772" s="168">
        <f t="shared" si="1477"/>
        <v>271310.33852408634</v>
      </c>
      <c r="I6772" s="169">
        <f t="shared" si="1478"/>
        <v>799846.59158097464</v>
      </c>
      <c r="J6772" s="169">
        <f t="shared" si="1480"/>
        <v>732869.47239979892</v>
      </c>
      <c r="K6772" s="95"/>
      <c r="L6772" s="265">
        <f t="shared" si="1479"/>
        <v>306596.92186011304</v>
      </c>
      <c r="M6772" s="265">
        <f>$G6772*NonHospFrac+theModel!$H6772*NonHospFrac</f>
        <v>493249.66972086154</v>
      </c>
      <c r="N6772" s="266">
        <f t="shared" si="1481"/>
        <v>799846.59158097464</v>
      </c>
      <c r="O6772" s="159"/>
      <c r="P6772" s="265">
        <f t="shared" si="1482"/>
        <v>280923.27544822317</v>
      </c>
      <c r="Q6772" s="265">
        <f t="shared" si="1483"/>
        <v>493248.11507918674</v>
      </c>
      <c r="R6772" s="266">
        <f t="shared" si="1484"/>
        <v>774171.39052740997</v>
      </c>
    </row>
    <row r="6773" spans="1:18" x14ac:dyDescent="0.3">
      <c r="A6773" s="82">
        <v>6742</v>
      </c>
      <c r="B6773" s="94">
        <f t="shared" si="1473"/>
        <v>2.7787760131325043E-56</v>
      </c>
      <c r="C6773" s="179">
        <f t="shared" si="1474"/>
        <v>2.7725075730166782E-56</v>
      </c>
      <c r="D6773" s="166">
        <f t="shared" si="1475"/>
        <v>2.2558277767625785E-3</v>
      </c>
      <c r="E6773" s="167">
        <f t="shared" si="1485"/>
        <v>24.291375447755232</v>
      </c>
      <c r="F6773" s="168">
        <f t="shared" si="1486"/>
        <v>15.21104669871012</v>
      </c>
      <c r="G6773" s="168">
        <f t="shared" si="1476"/>
        <v>528614.64763610158</v>
      </c>
      <c r="H6773" s="168">
        <f t="shared" si="1477"/>
        <v>271310.33852408634</v>
      </c>
      <c r="I6773" s="169">
        <f t="shared" si="1478"/>
        <v>799924.98616018798</v>
      </c>
      <c r="J6773" s="169">
        <f t="shared" si="1480"/>
        <v>732929.02928969683</v>
      </c>
      <c r="K6773" s="95"/>
      <c r="L6773" s="265">
        <f t="shared" si="1479"/>
        <v>306626.97204339853</v>
      </c>
      <c r="M6773" s="265">
        <f>$G6773*NonHospFrac+theModel!$H6773*NonHospFrac</f>
        <v>493298.01411678933</v>
      </c>
      <c r="N6773" s="266">
        <f t="shared" si="1481"/>
        <v>799924.98616018787</v>
      </c>
      <c r="O6773" s="159"/>
      <c r="P6773" s="265">
        <f t="shared" si="1482"/>
        <v>280946.10477488459</v>
      </c>
      <c r="Q6773" s="265">
        <f t="shared" si="1483"/>
        <v>493296.45947511453</v>
      </c>
      <c r="R6773" s="266">
        <f t="shared" si="1484"/>
        <v>774242.56424999912</v>
      </c>
    </row>
    <row r="6774" spans="1:18" x14ac:dyDescent="0.3">
      <c r="A6774" s="82">
        <v>6743</v>
      </c>
      <c r="B6774" s="94">
        <f t="shared" si="1473"/>
        <v>2.7268672010144315E-56</v>
      </c>
      <c r="C6774" s="179">
        <f t="shared" si="1474"/>
        <v>2.7207158582388402E-56</v>
      </c>
      <c r="D6774" s="166">
        <f t="shared" si="1475"/>
        <v>2.2558277767625785E-3</v>
      </c>
      <c r="E6774" s="167">
        <f t="shared" si="1485"/>
        <v>24.291375447755232</v>
      </c>
      <c r="F6774" s="168">
        <f t="shared" si="1486"/>
        <v>15.213302526486883</v>
      </c>
      <c r="G6774" s="168">
        <f t="shared" si="1476"/>
        <v>528693.04221531493</v>
      </c>
      <c r="H6774" s="168">
        <f t="shared" si="1477"/>
        <v>271310.33852408634</v>
      </c>
      <c r="I6774" s="169">
        <f t="shared" si="1478"/>
        <v>800003.38073940133</v>
      </c>
      <c r="J6774" s="169">
        <f t="shared" si="1480"/>
        <v>732988.58375193866</v>
      </c>
      <c r="K6774" s="95"/>
      <c r="L6774" s="265">
        <f t="shared" si="1479"/>
        <v>306657.02222668414</v>
      </c>
      <c r="M6774" s="265">
        <f>$G6774*NonHospFrac+theModel!$H6774*NonHospFrac</f>
        <v>493346.35851271712</v>
      </c>
      <c r="N6774" s="266">
        <f t="shared" si="1481"/>
        <v>800003.38073940133</v>
      </c>
      <c r="O6774" s="159"/>
      <c r="P6774" s="265">
        <f t="shared" si="1482"/>
        <v>280968.93317097781</v>
      </c>
      <c r="Q6774" s="265">
        <f t="shared" si="1483"/>
        <v>493344.80387104233</v>
      </c>
      <c r="R6774" s="266">
        <f t="shared" si="1484"/>
        <v>774313.73704202008</v>
      </c>
    </row>
    <row r="6775" spans="1:18" x14ac:dyDescent="0.3">
      <c r="A6775" s="82">
        <v>6744</v>
      </c>
      <c r="B6775" s="94">
        <f t="shared" si="1473"/>
        <v>2.6759280693465156E-56</v>
      </c>
      <c r="C6775" s="179">
        <f t="shared" si="1474"/>
        <v>2.6698916364790653E-56</v>
      </c>
      <c r="D6775" s="166">
        <f t="shared" si="1475"/>
        <v>2.2558277767625785E-3</v>
      </c>
      <c r="E6775" s="167">
        <f t="shared" si="1485"/>
        <v>24.291375447755232</v>
      </c>
      <c r="F6775" s="168">
        <f t="shared" si="1486"/>
        <v>15.215558354263646</v>
      </c>
      <c r="G6775" s="168">
        <f t="shared" si="1476"/>
        <v>528771.4367945285</v>
      </c>
      <c r="H6775" s="168">
        <f t="shared" si="1477"/>
        <v>271310.33852408634</v>
      </c>
      <c r="I6775" s="169">
        <f t="shared" si="1478"/>
        <v>800081.77531861491</v>
      </c>
      <c r="J6775" s="169">
        <f t="shared" si="1480"/>
        <v>733048.13578662358</v>
      </c>
      <c r="K6775" s="95"/>
      <c r="L6775" s="265">
        <f t="shared" si="1479"/>
        <v>306687.07240996975</v>
      </c>
      <c r="M6775" s="265">
        <f>$G6775*NonHospFrac+theModel!$H6775*NonHospFrac</f>
        <v>493394.70290864509</v>
      </c>
      <c r="N6775" s="266">
        <f t="shared" si="1481"/>
        <v>800081.77531861491</v>
      </c>
      <c r="O6775" s="159"/>
      <c r="P6775" s="265">
        <f t="shared" si="1482"/>
        <v>280991.76063654065</v>
      </c>
      <c r="Q6775" s="265">
        <f t="shared" si="1483"/>
        <v>493393.1482669703</v>
      </c>
      <c r="R6775" s="266">
        <f t="shared" si="1484"/>
        <v>774384.90890351101</v>
      </c>
    </row>
    <row r="6776" spans="1:18" x14ac:dyDescent="0.3">
      <c r="A6776" s="82">
        <v>6745</v>
      </c>
      <c r="B6776" s="94">
        <f t="shared" si="1473"/>
        <v>2.6259405040527588E-56</v>
      </c>
      <c r="C6776" s="179">
        <f t="shared" si="1474"/>
        <v>2.6200168345235906E-56</v>
      </c>
      <c r="D6776" s="166">
        <f t="shared" si="1475"/>
        <v>2.2558277767625785E-3</v>
      </c>
      <c r="E6776" s="167">
        <f t="shared" si="1485"/>
        <v>24.291375447755232</v>
      </c>
      <c r="F6776" s="168">
        <f t="shared" si="1486"/>
        <v>15.217814182040408</v>
      </c>
      <c r="G6776" s="168">
        <f t="shared" si="1476"/>
        <v>528849.83137374185</v>
      </c>
      <c r="H6776" s="168">
        <f t="shared" si="1477"/>
        <v>271310.33852408634</v>
      </c>
      <c r="I6776" s="169">
        <f t="shared" si="1478"/>
        <v>800160.16989782825</v>
      </c>
      <c r="J6776" s="169">
        <f t="shared" si="1480"/>
        <v>733107.68539385009</v>
      </c>
      <c r="K6776" s="95"/>
      <c r="L6776" s="265">
        <f t="shared" si="1479"/>
        <v>306717.12259325531</v>
      </c>
      <c r="M6776" s="265">
        <f>$G6776*NonHospFrac+theModel!$H6776*NonHospFrac</f>
        <v>493443.04730457289</v>
      </c>
      <c r="N6776" s="266">
        <f t="shared" si="1481"/>
        <v>800160.16989782825</v>
      </c>
      <c r="O6776" s="159"/>
      <c r="P6776" s="265">
        <f t="shared" si="1482"/>
        <v>281014.58717161103</v>
      </c>
      <c r="Q6776" s="265">
        <f t="shared" si="1483"/>
        <v>493441.49266289809</v>
      </c>
      <c r="R6776" s="266">
        <f t="shared" si="1484"/>
        <v>774456.07983450918</v>
      </c>
    </row>
    <row r="6777" spans="1:18" x14ac:dyDescent="0.3">
      <c r="A6777" s="82">
        <v>6746</v>
      </c>
      <c r="B6777" s="94">
        <f t="shared" si="1473"/>
        <v>2.5768867294361231E-56</v>
      </c>
      <c r="C6777" s="179">
        <f t="shared" si="1474"/>
        <v>2.5710737167742902E-56</v>
      </c>
      <c r="D6777" s="166">
        <f t="shared" si="1475"/>
        <v>2.2558277767625785E-3</v>
      </c>
      <c r="E6777" s="167">
        <f t="shared" si="1485"/>
        <v>24.291375447755232</v>
      </c>
      <c r="F6777" s="168">
        <f t="shared" si="1486"/>
        <v>15.220070009817171</v>
      </c>
      <c r="G6777" s="168">
        <f t="shared" si="1476"/>
        <v>528928.22595295531</v>
      </c>
      <c r="H6777" s="168">
        <f t="shared" si="1477"/>
        <v>271310.33852408634</v>
      </c>
      <c r="I6777" s="169">
        <f t="shared" si="1478"/>
        <v>800238.5644770416</v>
      </c>
      <c r="J6777" s="169">
        <f t="shared" si="1480"/>
        <v>733167.23257371748</v>
      </c>
      <c r="K6777" s="95"/>
      <c r="L6777" s="265">
        <f t="shared" si="1479"/>
        <v>306747.17277654086</v>
      </c>
      <c r="M6777" s="265">
        <f>$G6777*NonHospFrac+theModel!$H6777*NonHospFrac</f>
        <v>493491.39170050074</v>
      </c>
      <c r="N6777" s="266">
        <f t="shared" si="1481"/>
        <v>800238.5644770416</v>
      </c>
      <c r="O6777" s="159"/>
      <c r="P6777" s="265">
        <f t="shared" si="1482"/>
        <v>281037.41277622688</v>
      </c>
      <c r="Q6777" s="265">
        <f t="shared" si="1483"/>
        <v>493489.83705882594</v>
      </c>
      <c r="R6777" s="266">
        <f t="shared" si="1484"/>
        <v>774527.24983505276</v>
      </c>
    </row>
    <row r="6778" spans="1:18" x14ac:dyDescent="0.3">
      <c r="A6778" s="82">
        <v>6747</v>
      </c>
      <c r="B6778" s="94">
        <f t="shared" si="1473"/>
        <v>2.5287493018580499E-56</v>
      </c>
      <c r="C6778" s="179">
        <f t="shared" si="1474"/>
        <v>2.5230448789424494E-56</v>
      </c>
      <c r="D6778" s="166">
        <f t="shared" si="1475"/>
        <v>2.2558277767625785E-3</v>
      </c>
      <c r="E6778" s="167">
        <f t="shared" si="1485"/>
        <v>24.291375447755232</v>
      </c>
      <c r="F6778" s="168">
        <f t="shared" si="1486"/>
        <v>15.222325837593933</v>
      </c>
      <c r="G6778" s="168">
        <f t="shared" si="1476"/>
        <v>529006.62053216866</v>
      </c>
      <c r="H6778" s="168">
        <f t="shared" si="1477"/>
        <v>271310.33852408634</v>
      </c>
      <c r="I6778" s="169">
        <f t="shared" si="1478"/>
        <v>800316.95905625494</v>
      </c>
      <c r="J6778" s="169">
        <f t="shared" si="1480"/>
        <v>733226.77732632449</v>
      </c>
      <c r="K6778" s="95"/>
      <c r="L6778" s="265">
        <f t="shared" si="1479"/>
        <v>306777.22295982647</v>
      </c>
      <c r="M6778" s="265">
        <f>$G6778*NonHospFrac+theModel!$H6778*NonHospFrac</f>
        <v>493539.73609642853</v>
      </c>
      <c r="N6778" s="266">
        <f t="shared" si="1481"/>
        <v>800316.95905625494</v>
      </c>
      <c r="O6778" s="159"/>
      <c r="P6778" s="265">
        <f t="shared" si="1482"/>
        <v>281060.23745042621</v>
      </c>
      <c r="Q6778" s="265">
        <f t="shared" si="1483"/>
        <v>493538.18145475374</v>
      </c>
      <c r="R6778" s="266">
        <f t="shared" si="1484"/>
        <v>774598.41890517995</v>
      </c>
    </row>
    <row r="6779" spans="1:18" x14ac:dyDescent="0.3">
      <c r="A6779" s="82">
        <v>6748</v>
      </c>
      <c r="B6779" s="94">
        <f t="shared" si="1473"/>
        <v>2.4815111035349035E-56</v>
      </c>
      <c r="C6779" s="179">
        <f t="shared" si="1474"/>
        <v>2.4759132418592046E-56</v>
      </c>
      <c r="D6779" s="166">
        <f t="shared" si="1475"/>
        <v>2.2558277767625785E-3</v>
      </c>
      <c r="E6779" s="167">
        <f t="shared" si="1485"/>
        <v>24.291375447755232</v>
      </c>
      <c r="F6779" s="168">
        <f t="shared" si="1486"/>
        <v>15.224581665370696</v>
      </c>
      <c r="G6779" s="168">
        <f t="shared" si="1476"/>
        <v>529085.01511138212</v>
      </c>
      <c r="H6779" s="168">
        <f t="shared" si="1477"/>
        <v>271310.33852408634</v>
      </c>
      <c r="I6779" s="169">
        <f t="shared" si="1478"/>
        <v>800395.35363546852</v>
      </c>
      <c r="J6779" s="169">
        <f t="shared" si="1480"/>
        <v>733286.31965177041</v>
      </c>
      <c r="K6779" s="95"/>
      <c r="L6779" s="265">
        <f t="shared" si="1479"/>
        <v>306807.27314311208</v>
      </c>
      <c r="M6779" s="265">
        <f>$G6779*NonHospFrac+theModel!$H6779*NonHospFrac</f>
        <v>493588.08049235638</v>
      </c>
      <c r="N6779" s="266">
        <f t="shared" si="1481"/>
        <v>800395.35363546852</v>
      </c>
      <c r="O6779" s="159"/>
      <c r="P6779" s="265">
        <f t="shared" si="1482"/>
        <v>281083.06119424687</v>
      </c>
      <c r="Q6779" s="265">
        <f t="shared" si="1483"/>
        <v>493586.52585068159</v>
      </c>
      <c r="R6779" s="266">
        <f t="shared" si="1484"/>
        <v>774669.58704492846</v>
      </c>
    </row>
    <row r="6780" spans="1:18" x14ac:dyDescent="0.3">
      <c r="A6780" s="82">
        <v>6749</v>
      </c>
      <c r="B6780" s="94">
        <f t="shared" si="1473"/>
        <v>2.4351553364512548E-56</v>
      </c>
      <c r="C6780" s="179">
        <f t="shared" si="1474"/>
        <v>2.4296620454025562E-56</v>
      </c>
      <c r="D6780" s="166">
        <f t="shared" si="1475"/>
        <v>2.2558277767625785E-3</v>
      </c>
      <c r="E6780" s="167">
        <f t="shared" si="1485"/>
        <v>24.291375447755232</v>
      </c>
      <c r="F6780" s="168">
        <f t="shared" si="1486"/>
        <v>15.226837493147459</v>
      </c>
      <c r="G6780" s="168">
        <f t="shared" si="1476"/>
        <v>529163.40969059558</v>
      </c>
      <c r="H6780" s="168">
        <f t="shared" si="1477"/>
        <v>271310.33852408634</v>
      </c>
      <c r="I6780" s="169">
        <f t="shared" si="1478"/>
        <v>800473.74821468187</v>
      </c>
      <c r="J6780" s="169">
        <f t="shared" si="1480"/>
        <v>733345.85955015372</v>
      </c>
      <c r="K6780" s="95"/>
      <c r="L6780" s="265">
        <f t="shared" si="1479"/>
        <v>306837.32332639763</v>
      </c>
      <c r="M6780" s="265">
        <f>$G6780*NonHospFrac+theModel!$H6780*NonHospFrac</f>
        <v>493636.42488828429</v>
      </c>
      <c r="N6780" s="266">
        <f t="shared" si="1481"/>
        <v>800473.74821468187</v>
      </c>
      <c r="O6780" s="159"/>
      <c r="P6780" s="265">
        <f t="shared" si="1482"/>
        <v>281105.8840077268</v>
      </c>
      <c r="Q6780" s="265">
        <f t="shared" si="1483"/>
        <v>493634.8702466095</v>
      </c>
      <c r="R6780" s="266">
        <f t="shared" si="1484"/>
        <v>774740.75425433624</v>
      </c>
    </row>
    <row r="6781" spans="1:18" x14ac:dyDescent="0.3">
      <c r="A6781" s="82">
        <v>6750</v>
      </c>
      <c r="B6781" s="94">
        <f t="shared" si="1473"/>
        <v>2.3896655163862804E-56</v>
      </c>
      <c r="C6781" s="179">
        <f t="shared" si="1474"/>
        <v>2.3842748425372447E-56</v>
      </c>
      <c r="D6781" s="166">
        <f t="shared" si="1475"/>
        <v>2.2558277767625785E-3</v>
      </c>
      <c r="E6781" s="167">
        <f t="shared" si="1485"/>
        <v>24.291375447755232</v>
      </c>
      <c r="F6781" s="168">
        <f t="shared" si="1486"/>
        <v>15.229093320924221</v>
      </c>
      <c r="G6781" s="168">
        <f t="shared" si="1476"/>
        <v>529241.80426980904</v>
      </c>
      <c r="H6781" s="168">
        <f t="shared" si="1477"/>
        <v>271310.33852408634</v>
      </c>
      <c r="I6781" s="169">
        <f t="shared" si="1478"/>
        <v>800552.14279389544</v>
      </c>
      <c r="J6781" s="169">
        <f t="shared" si="1480"/>
        <v>733405.39702157374</v>
      </c>
      <c r="K6781" s="95"/>
      <c r="L6781" s="265">
        <f t="shared" si="1479"/>
        <v>306867.37350968318</v>
      </c>
      <c r="M6781" s="265">
        <f>$G6781*NonHospFrac+theModel!$H6781*NonHospFrac</f>
        <v>493684.76928421215</v>
      </c>
      <c r="N6781" s="266">
        <f t="shared" si="1481"/>
        <v>800552.14279389533</v>
      </c>
      <c r="O6781" s="159"/>
      <c r="P6781" s="265">
        <f t="shared" si="1482"/>
        <v>281128.70589090389</v>
      </c>
      <c r="Q6781" s="265">
        <f t="shared" si="1483"/>
        <v>493683.21464253735</v>
      </c>
      <c r="R6781" s="266">
        <f t="shared" si="1484"/>
        <v>774811.92053344124</v>
      </c>
    </row>
    <row r="6782" spans="1:18" x14ac:dyDescent="0.3">
      <c r="A6782" s="82">
        <v>6751</v>
      </c>
      <c r="B6782" s="94">
        <f t="shared" si="1473"/>
        <v>2.3450254670519731E-56</v>
      </c>
      <c r="C6782" s="179">
        <f t="shared" si="1474"/>
        <v>2.3397354934661814E-56</v>
      </c>
      <c r="D6782" s="166">
        <f t="shared" si="1475"/>
        <v>2.2558277767625785E-3</v>
      </c>
      <c r="E6782" s="167">
        <f t="shared" si="1485"/>
        <v>24.291375447755232</v>
      </c>
      <c r="F6782" s="168">
        <f t="shared" si="1486"/>
        <v>15.231349148700984</v>
      </c>
      <c r="G6782" s="168">
        <f t="shared" si="1476"/>
        <v>529320.19884902239</v>
      </c>
      <c r="H6782" s="168">
        <f t="shared" si="1477"/>
        <v>271310.33852408634</v>
      </c>
      <c r="I6782" s="169">
        <f t="shared" si="1478"/>
        <v>800630.53737310879</v>
      </c>
      <c r="J6782" s="169">
        <f t="shared" si="1480"/>
        <v>733464.93206612905</v>
      </c>
      <c r="K6782" s="95"/>
      <c r="L6782" s="265">
        <f t="shared" si="1479"/>
        <v>306897.42369296879</v>
      </c>
      <c r="M6782" s="265">
        <f>$G6782*NonHospFrac+theModel!$H6782*NonHospFrac</f>
        <v>493733.11368013994</v>
      </c>
      <c r="N6782" s="266">
        <f t="shared" si="1481"/>
        <v>800630.53737310879</v>
      </c>
      <c r="O6782" s="159"/>
      <c r="P6782" s="265">
        <f t="shared" si="1482"/>
        <v>281151.52684381616</v>
      </c>
      <c r="Q6782" s="265">
        <f t="shared" si="1483"/>
        <v>493731.55903846514</v>
      </c>
      <c r="R6782" s="266">
        <f t="shared" si="1484"/>
        <v>774883.0858822813</v>
      </c>
    </row>
    <row r="6783" spans="1:18" x14ac:dyDescent="0.3">
      <c r="A6783" s="82">
        <v>6752</v>
      </c>
      <c r="B6783" s="94">
        <f t="shared" si="1473"/>
        <v>2.3012193143408141E-56</v>
      </c>
      <c r="C6783" s="179">
        <f t="shared" si="1474"/>
        <v>2.2960281598911017E-56</v>
      </c>
      <c r="D6783" s="166">
        <f t="shared" si="1475"/>
        <v>2.2558277767625785E-3</v>
      </c>
      <c r="E6783" s="167">
        <f t="shared" si="1485"/>
        <v>24.291375447755232</v>
      </c>
      <c r="F6783" s="168">
        <f t="shared" si="1486"/>
        <v>15.233604976477746</v>
      </c>
      <c r="G6783" s="168">
        <f t="shared" si="1476"/>
        <v>529398.59342823573</v>
      </c>
      <c r="H6783" s="168">
        <f t="shared" si="1477"/>
        <v>271310.33852408634</v>
      </c>
      <c r="I6783" s="169">
        <f t="shared" si="1478"/>
        <v>800708.93195232213</v>
      </c>
      <c r="J6783" s="169">
        <f t="shared" si="1480"/>
        <v>733524.46468391875</v>
      </c>
      <c r="K6783" s="95"/>
      <c r="L6783" s="265">
        <f t="shared" si="1479"/>
        <v>306927.47387625428</v>
      </c>
      <c r="M6783" s="265">
        <f>$G6783*NonHospFrac+theModel!$H6783*NonHospFrac</f>
        <v>493781.45807606773</v>
      </c>
      <c r="N6783" s="266">
        <f t="shared" si="1481"/>
        <v>800708.93195232202</v>
      </c>
      <c r="O6783" s="159"/>
      <c r="P6783" s="265">
        <f t="shared" si="1482"/>
        <v>281174.34686650138</v>
      </c>
      <c r="Q6783" s="265">
        <f t="shared" si="1483"/>
        <v>493779.90343439294</v>
      </c>
      <c r="R6783" s="266">
        <f t="shared" si="1484"/>
        <v>774954.25030089426</v>
      </c>
    </row>
    <row r="6784" spans="1:18" x14ac:dyDescent="0.3">
      <c r="A6784" s="82">
        <v>6753</v>
      </c>
      <c r="B6784" s="94">
        <f t="shared" si="1473"/>
        <v>2.2582314806809049E-56</v>
      </c>
      <c r="C6784" s="179">
        <f t="shared" si="1474"/>
        <v>2.2531372993804252E-56</v>
      </c>
      <c r="D6784" s="166">
        <f t="shared" si="1475"/>
        <v>2.2558277767625785E-3</v>
      </c>
      <c r="E6784" s="167">
        <f t="shared" si="1485"/>
        <v>24.291375447755232</v>
      </c>
      <c r="F6784" s="168">
        <f t="shared" si="1486"/>
        <v>15.235860804254509</v>
      </c>
      <c r="G6784" s="168">
        <f t="shared" si="1476"/>
        <v>529476.98800744931</v>
      </c>
      <c r="H6784" s="168">
        <f t="shared" si="1477"/>
        <v>271310.33852408634</v>
      </c>
      <c r="I6784" s="169">
        <f t="shared" si="1478"/>
        <v>800787.32653153571</v>
      </c>
      <c r="J6784" s="169">
        <f t="shared" si="1480"/>
        <v>733583.99487504188</v>
      </c>
      <c r="K6784" s="95"/>
      <c r="L6784" s="265">
        <f t="shared" si="1479"/>
        <v>306957.52405953995</v>
      </c>
      <c r="M6784" s="265">
        <f>$G6784*NonHospFrac+theModel!$H6784*NonHospFrac</f>
        <v>493829.80247199564</v>
      </c>
      <c r="N6784" s="266">
        <f t="shared" si="1481"/>
        <v>800787.3265315356</v>
      </c>
      <c r="O6784" s="159"/>
      <c r="P6784" s="265">
        <f t="shared" si="1482"/>
        <v>281197.16595899768</v>
      </c>
      <c r="Q6784" s="265">
        <f t="shared" si="1483"/>
        <v>493828.24783032085</v>
      </c>
      <c r="R6784" s="266">
        <f t="shared" si="1484"/>
        <v>775025.41378931853</v>
      </c>
    </row>
    <row r="6785" spans="1:18" x14ac:dyDescent="0.3">
      <c r="A6785" s="82">
        <v>6754</v>
      </c>
      <c r="B6785" s="94">
        <f t="shared" si="1473"/>
        <v>2.216046679496543E-56</v>
      </c>
      <c r="C6785" s="179">
        <f t="shared" si="1474"/>
        <v>2.2110476598423321E-56</v>
      </c>
      <c r="D6785" s="166">
        <f t="shared" si="1475"/>
        <v>2.2558277767625785E-3</v>
      </c>
      <c r="E6785" s="167">
        <f t="shared" si="1485"/>
        <v>24.291375447755232</v>
      </c>
      <c r="F6785" s="168">
        <f t="shared" si="1486"/>
        <v>15.238116632031272</v>
      </c>
      <c r="G6785" s="168">
        <f t="shared" si="1476"/>
        <v>529555.38258666266</v>
      </c>
      <c r="H6785" s="168">
        <f t="shared" si="1477"/>
        <v>271310.33852408634</v>
      </c>
      <c r="I6785" s="169">
        <f t="shared" si="1478"/>
        <v>800865.72111074906</v>
      </c>
      <c r="J6785" s="169">
        <f t="shared" si="1480"/>
        <v>733643.52263959707</v>
      </c>
      <c r="K6785" s="95"/>
      <c r="L6785" s="265">
        <f t="shared" si="1479"/>
        <v>306987.5742428255</v>
      </c>
      <c r="M6785" s="265">
        <f>$G6785*NonHospFrac+theModel!$H6785*NonHospFrac</f>
        <v>493878.14686792344</v>
      </c>
      <c r="N6785" s="266">
        <f t="shared" si="1481"/>
        <v>800865.72111074894</v>
      </c>
      <c r="O6785" s="159"/>
      <c r="P6785" s="265">
        <f t="shared" si="1482"/>
        <v>281219.98412134271</v>
      </c>
      <c r="Q6785" s="265">
        <f t="shared" si="1483"/>
        <v>493876.59222624864</v>
      </c>
      <c r="R6785" s="266">
        <f t="shared" si="1484"/>
        <v>775096.57634759136</v>
      </c>
    </row>
    <row r="6786" spans="1:18" x14ac:dyDescent="0.3">
      <c r="A6786" s="82">
        <v>6755</v>
      </c>
      <c r="B6786" s="94">
        <f t="shared" si="1473"/>
        <v>2.17464990977228E-56</v>
      </c>
      <c r="C6786" s="179">
        <f t="shared" si="1474"/>
        <v>2.1697442741010813E-56</v>
      </c>
      <c r="D6786" s="166">
        <f t="shared" si="1475"/>
        <v>2.2558277767625785E-3</v>
      </c>
      <c r="E6786" s="167">
        <f t="shared" si="1485"/>
        <v>24.291375447755232</v>
      </c>
      <c r="F6786" s="168">
        <f t="shared" si="1486"/>
        <v>15.240372459808034</v>
      </c>
      <c r="G6786" s="168">
        <f t="shared" si="1476"/>
        <v>529633.777165876</v>
      </c>
      <c r="H6786" s="168">
        <f t="shared" si="1477"/>
        <v>271310.33852408634</v>
      </c>
      <c r="I6786" s="169">
        <f t="shared" si="1478"/>
        <v>800944.1156899624</v>
      </c>
      <c r="J6786" s="169">
        <f t="shared" si="1480"/>
        <v>733703.04797768337</v>
      </c>
      <c r="K6786" s="95"/>
      <c r="L6786" s="265">
        <f t="shared" si="1479"/>
        <v>307017.62442611106</v>
      </c>
      <c r="M6786" s="265">
        <f>$G6786*NonHospFrac+theModel!$H6786*NonHospFrac</f>
        <v>493926.49126385123</v>
      </c>
      <c r="N6786" s="266">
        <f t="shared" si="1481"/>
        <v>800944.11568996229</v>
      </c>
      <c r="O6786" s="159"/>
      <c r="P6786" s="265">
        <f t="shared" si="1482"/>
        <v>281242.80135357456</v>
      </c>
      <c r="Q6786" s="265">
        <f t="shared" si="1483"/>
        <v>493924.93662217644</v>
      </c>
      <c r="R6786" s="266">
        <f t="shared" si="1484"/>
        <v>775167.73797575105</v>
      </c>
    </row>
    <row r="6787" spans="1:18" x14ac:dyDescent="0.3">
      <c r="A6787" s="82">
        <v>6756</v>
      </c>
      <c r="B6787" s="94">
        <f t="shared" si="1473"/>
        <v>2.1340264507185276E-56</v>
      </c>
      <c r="C6787" s="179">
        <f t="shared" si="1474"/>
        <v>2.1292124545746508E-56</v>
      </c>
      <c r="D6787" s="166">
        <f t="shared" si="1475"/>
        <v>2.2558277767625785E-3</v>
      </c>
      <c r="E6787" s="167">
        <f t="shared" si="1485"/>
        <v>24.291375447755232</v>
      </c>
      <c r="F6787" s="168">
        <f t="shared" si="1486"/>
        <v>15.242628287584797</v>
      </c>
      <c r="G6787" s="168">
        <f t="shared" si="1476"/>
        <v>529712.17174508946</v>
      </c>
      <c r="H6787" s="168">
        <f t="shared" si="1477"/>
        <v>271310.33852408634</v>
      </c>
      <c r="I6787" s="169">
        <f t="shared" si="1478"/>
        <v>801022.51026917575</v>
      </c>
      <c r="J6787" s="169">
        <f t="shared" si="1480"/>
        <v>733762.57088939974</v>
      </c>
      <c r="K6787" s="95"/>
      <c r="L6787" s="265">
        <f t="shared" si="1479"/>
        <v>307047.67460939666</v>
      </c>
      <c r="M6787" s="265">
        <f>$G6787*NonHospFrac+theModel!$H6787*NonHospFrac</f>
        <v>493974.83565977914</v>
      </c>
      <c r="N6787" s="266">
        <f t="shared" si="1481"/>
        <v>801022.51026917575</v>
      </c>
      <c r="O6787" s="159"/>
      <c r="P6787" s="265">
        <f t="shared" si="1482"/>
        <v>281265.61765573116</v>
      </c>
      <c r="Q6787" s="265">
        <f t="shared" si="1483"/>
        <v>493973.28101810435</v>
      </c>
      <c r="R6787" s="266">
        <f t="shared" si="1484"/>
        <v>775238.89867383544</v>
      </c>
    </row>
    <row r="6788" spans="1:18" x14ac:dyDescent="0.3">
      <c r="A6788" s="82">
        <v>6757</v>
      </c>
      <c r="B6788" s="94">
        <f t="shared" si="1473"/>
        <v>2.0941618565368066E-56</v>
      </c>
      <c r="C6788" s="179">
        <f t="shared" si="1474"/>
        <v>2.0894377880517944E-56</v>
      </c>
      <c r="D6788" s="166">
        <f t="shared" si="1475"/>
        <v>2.2558277767625785E-3</v>
      </c>
      <c r="E6788" s="167">
        <f t="shared" si="1485"/>
        <v>24.291375447755232</v>
      </c>
      <c r="F6788" s="168">
        <f t="shared" si="1486"/>
        <v>15.244884115361559</v>
      </c>
      <c r="G6788" s="168">
        <f t="shared" si="1476"/>
        <v>529790.56632430293</v>
      </c>
      <c r="H6788" s="168">
        <f t="shared" si="1477"/>
        <v>271310.33852408634</v>
      </c>
      <c r="I6788" s="169">
        <f t="shared" si="1478"/>
        <v>801100.90484838933</v>
      </c>
      <c r="J6788" s="169">
        <f t="shared" si="1480"/>
        <v>733822.09137484524</v>
      </c>
      <c r="K6788" s="95"/>
      <c r="L6788" s="265">
        <f t="shared" si="1479"/>
        <v>307077.72479268222</v>
      </c>
      <c r="M6788" s="265">
        <f>$G6788*NonHospFrac+theModel!$H6788*NonHospFrac</f>
        <v>494023.18005570699</v>
      </c>
      <c r="N6788" s="266">
        <f t="shared" si="1481"/>
        <v>801100.90484838921</v>
      </c>
      <c r="O6788" s="159"/>
      <c r="P6788" s="265">
        <f t="shared" si="1482"/>
        <v>281288.43302785029</v>
      </c>
      <c r="Q6788" s="265">
        <f t="shared" si="1483"/>
        <v>494021.6254140322</v>
      </c>
      <c r="R6788" s="266">
        <f t="shared" si="1484"/>
        <v>775310.05844188249</v>
      </c>
    </row>
    <row r="6789" spans="1:18" x14ac:dyDescent="0.3">
      <c r="A6789" s="82">
        <v>6758</v>
      </c>
      <c r="B6789" s="94">
        <f t="shared" si="1473"/>
        <v>2.0550419512827881E-56</v>
      </c>
      <c r="C6789" s="179">
        <f t="shared" si="1474"/>
        <v>2.0504061305666718E-56</v>
      </c>
      <c r="D6789" s="166">
        <f t="shared" si="1475"/>
        <v>2.2558277767625785E-3</v>
      </c>
      <c r="E6789" s="167">
        <f t="shared" si="1485"/>
        <v>24.291375447755232</v>
      </c>
      <c r="F6789" s="168">
        <f t="shared" si="1486"/>
        <v>15.247139943138322</v>
      </c>
      <c r="G6789" s="168">
        <f t="shared" si="1476"/>
        <v>529868.96090351639</v>
      </c>
      <c r="H6789" s="168">
        <f t="shared" si="1477"/>
        <v>271310.33852408634</v>
      </c>
      <c r="I6789" s="169">
        <f t="shared" si="1478"/>
        <v>801179.29942760267</v>
      </c>
      <c r="J6789" s="169">
        <f t="shared" si="1480"/>
        <v>733881.60943411838</v>
      </c>
      <c r="K6789" s="95"/>
      <c r="L6789" s="265">
        <f t="shared" si="1479"/>
        <v>307107.77497596783</v>
      </c>
      <c r="M6789" s="265">
        <f>$G6789*NonHospFrac+theModel!$H6789*NonHospFrac</f>
        <v>494071.52445163485</v>
      </c>
      <c r="N6789" s="266">
        <f t="shared" si="1481"/>
        <v>801179.29942760267</v>
      </c>
      <c r="O6789" s="159"/>
      <c r="P6789" s="265">
        <f t="shared" si="1482"/>
        <v>281311.24746997003</v>
      </c>
      <c r="Q6789" s="265">
        <f t="shared" si="1483"/>
        <v>494069.96980996005</v>
      </c>
      <c r="R6789" s="266">
        <f t="shared" si="1484"/>
        <v>775381.21727993013</v>
      </c>
    </row>
    <row r="6790" spans="1:18" x14ac:dyDescent="0.3">
      <c r="A6790" s="82">
        <v>6759</v>
      </c>
      <c r="B6790" s="94">
        <f t="shared" si="1473"/>
        <v>2.0166528238253209E-56</v>
      </c>
      <c r="C6790" s="179">
        <f t="shared" si="1474"/>
        <v>2.0121036023692489E-56</v>
      </c>
      <c r="D6790" s="166">
        <f t="shared" si="1475"/>
        <v>2.2558277767625785E-3</v>
      </c>
      <c r="E6790" s="167">
        <f t="shared" si="1485"/>
        <v>24.291375447755232</v>
      </c>
      <c r="F6790" s="168">
        <f t="shared" si="1486"/>
        <v>15.249395770915084</v>
      </c>
      <c r="G6790" s="168">
        <f t="shared" si="1476"/>
        <v>529947.35548272973</v>
      </c>
      <c r="H6790" s="168">
        <f t="shared" si="1477"/>
        <v>271310.33852408634</v>
      </c>
      <c r="I6790" s="169">
        <f t="shared" si="1478"/>
        <v>801257.69400681602</v>
      </c>
      <c r="J6790" s="169">
        <f t="shared" si="1480"/>
        <v>733941.12506731821</v>
      </c>
      <c r="K6790" s="95"/>
      <c r="L6790" s="265">
        <f t="shared" si="1479"/>
        <v>307137.82515925344</v>
      </c>
      <c r="M6790" s="265">
        <f>$G6790*NonHospFrac+theModel!$H6790*NonHospFrac</f>
        <v>494119.86884756264</v>
      </c>
      <c r="N6790" s="266">
        <f t="shared" si="1481"/>
        <v>801257.69400681602</v>
      </c>
      <c r="O6790" s="159"/>
      <c r="P6790" s="265">
        <f t="shared" si="1482"/>
        <v>281334.06098212814</v>
      </c>
      <c r="Q6790" s="265">
        <f t="shared" si="1483"/>
        <v>494118.31420588784</v>
      </c>
      <c r="R6790" s="266">
        <f t="shared" si="1484"/>
        <v>775452.37518801598</v>
      </c>
    </row>
    <row r="6791" spans="1:18" x14ac:dyDescent="0.3">
      <c r="A6791" s="82">
        <v>6760</v>
      </c>
      <c r="B6791" s="94">
        <f t="shared" si="1473"/>
        <v>1.9789808228994611E-56</v>
      </c>
      <c r="C6791" s="179">
        <f t="shared" si="1474"/>
        <v>1.9745165829894839E-56</v>
      </c>
      <c r="D6791" s="166">
        <f t="shared" si="1475"/>
        <v>2.2558277767625785E-3</v>
      </c>
      <c r="E6791" s="167">
        <f t="shared" si="1485"/>
        <v>24.291375447755232</v>
      </c>
      <c r="F6791" s="168">
        <f t="shared" si="1486"/>
        <v>15.251651598691847</v>
      </c>
      <c r="G6791" s="168">
        <f t="shared" si="1476"/>
        <v>530025.7500619432</v>
      </c>
      <c r="H6791" s="168">
        <f t="shared" si="1477"/>
        <v>271310.33852408634</v>
      </c>
      <c r="I6791" s="169">
        <f t="shared" si="1478"/>
        <v>801336.0885860296</v>
      </c>
      <c r="J6791" s="169">
        <f t="shared" si="1480"/>
        <v>734000.63827454392</v>
      </c>
      <c r="K6791" s="95"/>
      <c r="L6791" s="265">
        <f t="shared" si="1479"/>
        <v>307167.87534253899</v>
      </c>
      <c r="M6791" s="265">
        <f>$G6791*NonHospFrac+theModel!$H6791*NonHospFrac</f>
        <v>494168.21324349055</v>
      </c>
      <c r="N6791" s="266">
        <f t="shared" si="1481"/>
        <v>801336.0885860296</v>
      </c>
      <c r="O6791" s="159"/>
      <c r="P6791" s="265">
        <f t="shared" si="1482"/>
        <v>281356.87356436258</v>
      </c>
      <c r="Q6791" s="265">
        <f t="shared" si="1483"/>
        <v>494166.65860181575</v>
      </c>
      <c r="R6791" s="266">
        <f t="shared" si="1484"/>
        <v>775523.53216617834</v>
      </c>
    </row>
    <row r="6792" spans="1:18" x14ac:dyDescent="0.3">
      <c r="A6792" s="82">
        <v>6761</v>
      </c>
      <c r="B6792" s="94">
        <f t="shared" si="1473"/>
        <v>1.942012552252359E-56</v>
      </c>
      <c r="C6792" s="179">
        <f t="shared" si="1474"/>
        <v>1.9376317063941665E-56</v>
      </c>
      <c r="D6792" s="166">
        <f t="shared" si="1475"/>
        <v>2.2558277767625785E-3</v>
      </c>
      <c r="E6792" s="167">
        <f t="shared" si="1485"/>
        <v>24.291375447755232</v>
      </c>
      <c r="F6792" s="168">
        <f t="shared" si="1486"/>
        <v>15.25390742646861</v>
      </c>
      <c r="G6792" s="168">
        <f t="shared" si="1476"/>
        <v>530104.14464115666</v>
      </c>
      <c r="H6792" s="168">
        <f t="shared" si="1477"/>
        <v>271310.33852408634</v>
      </c>
      <c r="I6792" s="169">
        <f t="shared" si="1478"/>
        <v>801414.48316524294</v>
      </c>
      <c r="J6792" s="169">
        <f t="shared" si="1480"/>
        <v>734060.14905589388</v>
      </c>
      <c r="K6792" s="95"/>
      <c r="L6792" s="265">
        <f t="shared" si="1479"/>
        <v>307197.92552582454</v>
      </c>
      <c r="M6792" s="265">
        <f>$G6792*NonHospFrac+theModel!$H6792*NonHospFrac</f>
        <v>494216.5576394184</v>
      </c>
      <c r="N6792" s="266">
        <f t="shared" si="1481"/>
        <v>801414.48316524294</v>
      </c>
      <c r="O6792" s="159"/>
      <c r="P6792" s="265">
        <f t="shared" si="1482"/>
        <v>281379.68521671125</v>
      </c>
      <c r="Q6792" s="265">
        <f t="shared" si="1483"/>
        <v>494215.00299774361</v>
      </c>
      <c r="R6792" s="266">
        <f t="shared" si="1484"/>
        <v>775594.6882144548</v>
      </c>
    </row>
    <row r="6793" spans="1:18" x14ac:dyDescent="0.3">
      <c r="A6793" s="82">
        <v>6762</v>
      </c>
      <c r="B6793" s="94">
        <f t="shared" si="1473"/>
        <v>1.9057348658791001E-56</v>
      </c>
      <c r="C6793" s="179">
        <f t="shared" si="1474"/>
        <v>1.9014358562335051E-56</v>
      </c>
      <c r="D6793" s="166">
        <f t="shared" si="1475"/>
        <v>2.2558277767625785E-3</v>
      </c>
      <c r="E6793" s="167">
        <f t="shared" si="1485"/>
        <v>24.291375447755232</v>
      </c>
      <c r="F6793" s="168">
        <f t="shared" si="1486"/>
        <v>15.256163254245372</v>
      </c>
      <c r="G6793" s="168">
        <f t="shared" si="1476"/>
        <v>530182.53922037012</v>
      </c>
      <c r="H6793" s="168">
        <f t="shared" si="1477"/>
        <v>271310.33852408634</v>
      </c>
      <c r="I6793" s="169">
        <f t="shared" si="1478"/>
        <v>801492.87774445652</v>
      </c>
      <c r="J6793" s="169">
        <f t="shared" si="1480"/>
        <v>734119.65741146752</v>
      </c>
      <c r="K6793" s="95"/>
      <c r="L6793" s="265">
        <f t="shared" si="1479"/>
        <v>307227.97570911015</v>
      </c>
      <c r="M6793" s="265">
        <f>$G6793*NonHospFrac+theModel!$H6793*NonHospFrac</f>
        <v>494264.90203534625</v>
      </c>
      <c r="N6793" s="266">
        <f t="shared" si="1481"/>
        <v>801492.8777444564</v>
      </c>
      <c r="O6793" s="159"/>
      <c r="P6793" s="265">
        <f t="shared" si="1482"/>
        <v>281402.49593921209</v>
      </c>
      <c r="Q6793" s="265">
        <f t="shared" si="1483"/>
        <v>494263.34739367146</v>
      </c>
      <c r="R6793" s="266">
        <f t="shared" si="1484"/>
        <v>775665.84333288355</v>
      </c>
    </row>
    <row r="6794" spans="1:18" x14ac:dyDescent="0.3">
      <c r="A6794" s="82">
        <v>6763</v>
      </c>
      <c r="B6794" s="94">
        <f t="shared" si="1473"/>
        <v>1.8701348633483953E-56</v>
      </c>
      <c r="C6794" s="179">
        <f t="shared" si="1474"/>
        <v>1.865916161177362E-56</v>
      </c>
      <c r="D6794" s="166">
        <f t="shared" si="1475"/>
        <v>2.2558277767625785E-3</v>
      </c>
      <c r="E6794" s="167">
        <f t="shared" si="1485"/>
        <v>24.291375447755232</v>
      </c>
      <c r="F6794" s="168">
        <f t="shared" si="1486"/>
        <v>15.258419082022135</v>
      </c>
      <c r="G6794" s="168">
        <f t="shared" si="1476"/>
        <v>530260.93379958346</v>
      </c>
      <c r="H6794" s="168">
        <f t="shared" si="1477"/>
        <v>271310.33852408634</v>
      </c>
      <c r="I6794" s="169">
        <f t="shared" si="1478"/>
        <v>801571.27232366987</v>
      </c>
      <c r="J6794" s="169">
        <f t="shared" si="1480"/>
        <v>734179.16334136319</v>
      </c>
      <c r="K6794" s="95"/>
      <c r="L6794" s="265">
        <f t="shared" si="1479"/>
        <v>307258.02589239576</v>
      </c>
      <c r="M6794" s="265">
        <f>$G6794*NonHospFrac+theModel!$H6794*NonHospFrac</f>
        <v>494313.24643127405</v>
      </c>
      <c r="N6794" s="266">
        <f t="shared" si="1481"/>
        <v>801571.27232366987</v>
      </c>
      <c r="O6794" s="159"/>
      <c r="P6794" s="265">
        <f t="shared" si="1482"/>
        <v>281425.305731903</v>
      </c>
      <c r="Q6794" s="265">
        <f t="shared" si="1483"/>
        <v>494311.69178959925</v>
      </c>
      <c r="R6794" s="266">
        <f t="shared" si="1484"/>
        <v>775736.9975215022</v>
      </c>
    </row>
    <row r="6795" spans="1:18" x14ac:dyDescent="0.3">
      <c r="A6795" s="82">
        <v>6764</v>
      </c>
      <c r="B6795" s="94">
        <f t="shared" si="1473"/>
        <v>1.8351998852147239E-56</v>
      </c>
      <c r="C6795" s="179">
        <f t="shared" si="1474"/>
        <v>1.831059990337745E-56</v>
      </c>
      <c r="D6795" s="166">
        <f t="shared" si="1475"/>
        <v>2.2558277767625785E-3</v>
      </c>
      <c r="E6795" s="167">
        <f t="shared" si="1485"/>
        <v>24.291375447755232</v>
      </c>
      <c r="F6795" s="168">
        <f t="shared" si="1486"/>
        <v>15.260674909798897</v>
      </c>
      <c r="G6795" s="168">
        <f t="shared" si="1476"/>
        <v>530339.32837879681</v>
      </c>
      <c r="H6795" s="168">
        <f t="shared" si="1477"/>
        <v>271310.33852408634</v>
      </c>
      <c r="I6795" s="169">
        <f t="shared" si="1478"/>
        <v>801649.66690288321</v>
      </c>
      <c r="J6795" s="169">
        <f t="shared" si="1480"/>
        <v>734238.66684567998</v>
      </c>
      <c r="K6795" s="95"/>
      <c r="L6795" s="265">
        <f t="shared" si="1479"/>
        <v>307288.07607568125</v>
      </c>
      <c r="M6795" s="265">
        <f>$G6795*NonHospFrac+theModel!$H6795*NonHospFrac</f>
        <v>494361.59082720184</v>
      </c>
      <c r="N6795" s="266">
        <f t="shared" si="1481"/>
        <v>801649.66690288309</v>
      </c>
      <c r="O6795" s="159"/>
      <c r="P6795" s="265">
        <f t="shared" si="1482"/>
        <v>281448.11459482176</v>
      </c>
      <c r="Q6795" s="265">
        <f t="shared" si="1483"/>
        <v>494360.03618552705</v>
      </c>
      <c r="R6795" s="266">
        <f t="shared" si="1484"/>
        <v>775808.15078034881</v>
      </c>
    </row>
    <row r="6796" spans="1:18" x14ac:dyDescent="0.3">
      <c r="A6796" s="82">
        <v>6765</v>
      </c>
      <c r="B6796" s="94">
        <f t="shared" si="1473"/>
        <v>1.8009175085170319E-56</v>
      </c>
      <c r="C6796" s="179">
        <f t="shared" si="1474"/>
        <v>1.7968549487776612E-56</v>
      </c>
      <c r="D6796" s="166">
        <f t="shared" si="1475"/>
        <v>2.2558277767625785E-3</v>
      </c>
      <c r="E6796" s="167">
        <f t="shared" si="1485"/>
        <v>24.291375447755232</v>
      </c>
      <c r="F6796" s="168">
        <f t="shared" si="1486"/>
        <v>15.26293073757566</v>
      </c>
      <c r="G6796" s="168">
        <f t="shared" si="1476"/>
        <v>530417.72295801027</v>
      </c>
      <c r="H6796" s="168">
        <f t="shared" si="1477"/>
        <v>271310.33852408634</v>
      </c>
      <c r="I6796" s="169">
        <f t="shared" si="1478"/>
        <v>801728.06148209656</v>
      </c>
      <c r="J6796" s="169">
        <f t="shared" si="1480"/>
        <v>734298.16792451683</v>
      </c>
      <c r="K6796" s="95"/>
      <c r="L6796" s="265">
        <f t="shared" si="1479"/>
        <v>307318.12625896686</v>
      </c>
      <c r="M6796" s="265">
        <f>$G6796*NonHospFrac+theModel!$H6796*NonHospFrac</f>
        <v>494409.93522312969</v>
      </c>
      <c r="N6796" s="266">
        <f t="shared" si="1481"/>
        <v>801728.06148209656</v>
      </c>
      <c r="O6796" s="159"/>
      <c r="P6796" s="265">
        <f t="shared" si="1482"/>
        <v>281470.92252800643</v>
      </c>
      <c r="Q6796" s="265">
        <f t="shared" si="1483"/>
        <v>494408.3805814549</v>
      </c>
      <c r="R6796" s="266">
        <f t="shared" si="1484"/>
        <v>775879.30310946133</v>
      </c>
    </row>
    <row r="6797" spans="1:18" x14ac:dyDescent="0.3">
      <c r="A6797" s="82">
        <v>6766</v>
      </c>
      <c r="B6797" s="94">
        <f t="shared" si="1473"/>
        <v>1.767275542360676E-56</v>
      </c>
      <c r="C6797" s="179">
        <f t="shared" si="1474"/>
        <v>1.7632888731030257E-56</v>
      </c>
      <c r="D6797" s="166">
        <f t="shared" si="1475"/>
        <v>2.2558277767625785E-3</v>
      </c>
      <c r="E6797" s="167">
        <f t="shared" si="1485"/>
        <v>24.291375447755232</v>
      </c>
      <c r="F6797" s="168">
        <f t="shared" si="1486"/>
        <v>15.265186565352423</v>
      </c>
      <c r="G6797" s="168">
        <f t="shared" si="1476"/>
        <v>530496.11753722373</v>
      </c>
      <c r="H6797" s="168">
        <f t="shared" si="1477"/>
        <v>271310.33852408634</v>
      </c>
      <c r="I6797" s="169">
        <f t="shared" si="1478"/>
        <v>801806.45606131013</v>
      </c>
      <c r="J6797" s="169">
        <f t="shared" si="1480"/>
        <v>734357.66657797282</v>
      </c>
      <c r="K6797" s="95"/>
      <c r="L6797" s="265">
        <f t="shared" si="1479"/>
        <v>307348.17644225247</v>
      </c>
      <c r="M6797" s="265">
        <f>$G6797*NonHospFrac+theModel!$H6797*NonHospFrac</f>
        <v>494458.2796190576</v>
      </c>
      <c r="N6797" s="266">
        <f t="shared" si="1481"/>
        <v>801806.45606131013</v>
      </c>
      <c r="O6797" s="159"/>
      <c r="P6797" s="265">
        <f t="shared" si="1482"/>
        <v>281493.72953149484</v>
      </c>
      <c r="Q6797" s="265">
        <f t="shared" si="1483"/>
        <v>494456.72497738281</v>
      </c>
      <c r="R6797" s="266">
        <f t="shared" si="1484"/>
        <v>775950.45450887759</v>
      </c>
    </row>
    <row r="6798" spans="1:18" x14ac:dyDescent="0.3">
      <c r="A6798" s="82">
        <v>6767</v>
      </c>
      <c r="B6798" s="94">
        <f t="shared" si="1473"/>
        <v>1.7342620235827266E-56</v>
      </c>
      <c r="C6798" s="179">
        <f t="shared" si="1474"/>
        <v>1.7303498271377442E-56</v>
      </c>
      <c r="D6798" s="166">
        <f t="shared" si="1475"/>
        <v>2.2558277767625785E-3</v>
      </c>
      <c r="E6798" s="167">
        <f t="shared" si="1485"/>
        <v>24.291375447755232</v>
      </c>
      <c r="F6798" s="168">
        <f t="shared" si="1486"/>
        <v>15.267442393129185</v>
      </c>
      <c r="G6798" s="168">
        <f t="shared" si="1476"/>
        <v>530574.5121164372</v>
      </c>
      <c r="H6798" s="168">
        <f t="shared" si="1477"/>
        <v>271310.33852408634</v>
      </c>
      <c r="I6798" s="169">
        <f t="shared" si="1478"/>
        <v>801884.85064052348</v>
      </c>
      <c r="J6798" s="169">
        <f t="shared" si="1480"/>
        <v>734417.16280614631</v>
      </c>
      <c r="K6798" s="95"/>
      <c r="L6798" s="265">
        <f t="shared" si="1479"/>
        <v>307378.22662553808</v>
      </c>
      <c r="M6798" s="265">
        <f>$G6798*NonHospFrac+theModel!$H6798*NonHospFrac</f>
        <v>494506.62401498546</v>
      </c>
      <c r="N6798" s="266">
        <f t="shared" si="1481"/>
        <v>801884.85064052348</v>
      </c>
      <c r="O6798" s="159"/>
      <c r="P6798" s="265">
        <f t="shared" si="1482"/>
        <v>281516.5356053249</v>
      </c>
      <c r="Q6798" s="265">
        <f t="shared" si="1483"/>
        <v>494505.06937331066</v>
      </c>
      <c r="R6798" s="266">
        <f t="shared" si="1484"/>
        <v>776021.60497863556</v>
      </c>
    </row>
    <row r="6799" spans="1:18" x14ac:dyDescent="0.3">
      <c r="A6799" s="82">
        <v>6768</v>
      </c>
      <c r="B6799" s="94">
        <f t="shared" si="1473"/>
        <v>1.7018652124974332E-56</v>
      </c>
      <c r="C6799" s="179">
        <f t="shared" si="1474"/>
        <v>1.6980260976787756E-56</v>
      </c>
      <c r="D6799" s="166">
        <f t="shared" si="1475"/>
        <v>2.2558277767625785E-3</v>
      </c>
      <c r="E6799" s="167">
        <f t="shared" si="1485"/>
        <v>24.291375447755232</v>
      </c>
      <c r="F6799" s="168">
        <f t="shared" si="1486"/>
        <v>15.269698220905948</v>
      </c>
      <c r="G6799" s="168">
        <f t="shared" si="1476"/>
        <v>530652.90669565054</v>
      </c>
      <c r="H6799" s="168">
        <f t="shared" si="1477"/>
        <v>271310.33852408634</v>
      </c>
      <c r="I6799" s="169">
        <f t="shared" si="1478"/>
        <v>801963.24521973683</v>
      </c>
      <c r="J6799" s="169">
        <f t="shared" si="1480"/>
        <v>734476.65660913638</v>
      </c>
      <c r="K6799" s="95"/>
      <c r="L6799" s="265">
        <f t="shared" si="1479"/>
        <v>307408.27680882358</v>
      </c>
      <c r="M6799" s="265">
        <f>$G6799*NonHospFrac+theModel!$H6799*NonHospFrac</f>
        <v>494554.96841091325</v>
      </c>
      <c r="N6799" s="266">
        <f t="shared" si="1481"/>
        <v>801963.24521973683</v>
      </c>
      <c r="O6799" s="159"/>
      <c r="P6799" s="265">
        <f t="shared" si="1482"/>
        <v>281539.34074953443</v>
      </c>
      <c r="Q6799" s="265">
        <f t="shared" si="1483"/>
        <v>494553.41376923845</v>
      </c>
      <c r="R6799" s="266">
        <f t="shared" si="1484"/>
        <v>776092.75451877294</v>
      </c>
    </row>
    <row r="6800" spans="1:18" x14ac:dyDescent="0.3">
      <c r="A6800" s="82">
        <v>6769</v>
      </c>
      <c r="B6800" s="94">
        <f t="shared" si="1473"/>
        <v>1.6700735887219618E-56</v>
      </c>
      <c r="C6800" s="179">
        <f t="shared" si="1474"/>
        <v>1.6663061903312853E-56</v>
      </c>
      <c r="D6800" s="166">
        <f t="shared" si="1475"/>
        <v>2.2558277767625785E-3</v>
      </c>
      <c r="E6800" s="167">
        <f t="shared" si="1485"/>
        <v>24.291375447755232</v>
      </c>
      <c r="F6800" s="168">
        <f t="shared" si="1486"/>
        <v>15.27195404868271</v>
      </c>
      <c r="G6800" s="168">
        <f t="shared" si="1476"/>
        <v>530731.30127486389</v>
      </c>
      <c r="H6800" s="168">
        <f t="shared" si="1477"/>
        <v>271310.33852408634</v>
      </c>
      <c r="I6800" s="169">
        <f t="shared" si="1478"/>
        <v>802041.63979895017</v>
      </c>
      <c r="J6800" s="169">
        <f t="shared" si="1480"/>
        <v>734536.14798704197</v>
      </c>
      <c r="K6800" s="95"/>
      <c r="L6800" s="265">
        <f t="shared" si="1479"/>
        <v>307438.32699210919</v>
      </c>
      <c r="M6800" s="265">
        <f>$G6800*NonHospFrac+theModel!$H6800*NonHospFrac</f>
        <v>494603.31280684104</v>
      </c>
      <c r="N6800" s="266">
        <f t="shared" si="1481"/>
        <v>802041.63979895017</v>
      </c>
      <c r="O6800" s="159"/>
      <c r="P6800" s="265">
        <f t="shared" si="1482"/>
        <v>281562.14496416145</v>
      </c>
      <c r="Q6800" s="265">
        <f t="shared" si="1483"/>
        <v>494601.75816516625</v>
      </c>
      <c r="R6800" s="266">
        <f t="shared" si="1484"/>
        <v>776163.90312932769</v>
      </c>
    </row>
    <row r="6801" spans="1:18" x14ac:dyDescent="0.3">
      <c r="A6801" s="82">
        <v>6770</v>
      </c>
      <c r="B6801" s="94">
        <f t="shared" si="1473"/>
        <v>1.6388758470793755E-56</v>
      </c>
      <c r="C6801" s="179">
        <f t="shared" si="1474"/>
        <v>1.6351788254208685E-56</v>
      </c>
      <c r="D6801" s="166">
        <f t="shared" si="1475"/>
        <v>2.2558277767625785E-3</v>
      </c>
      <c r="E6801" s="167">
        <f t="shared" si="1485"/>
        <v>24.291375447755232</v>
      </c>
      <c r="F6801" s="168">
        <f t="shared" si="1486"/>
        <v>15.274209876459473</v>
      </c>
      <c r="G6801" s="168">
        <f t="shared" si="1476"/>
        <v>530809.69585407746</v>
      </c>
      <c r="H6801" s="168">
        <f t="shared" si="1477"/>
        <v>271310.33852408634</v>
      </c>
      <c r="I6801" s="169">
        <f t="shared" si="1478"/>
        <v>802120.03437816375</v>
      </c>
      <c r="J6801" s="169">
        <f t="shared" si="1480"/>
        <v>734595.63693996205</v>
      </c>
      <c r="K6801" s="95"/>
      <c r="L6801" s="265">
        <f t="shared" si="1479"/>
        <v>307468.37717539479</v>
      </c>
      <c r="M6801" s="265">
        <f>$G6801*NonHospFrac+theModel!$H6801*NonHospFrac</f>
        <v>494651.65720276895</v>
      </c>
      <c r="N6801" s="266">
        <f t="shared" si="1481"/>
        <v>802120.03437816375</v>
      </c>
      <c r="O6801" s="159"/>
      <c r="P6801" s="265">
        <f t="shared" si="1482"/>
        <v>281584.94824924378</v>
      </c>
      <c r="Q6801" s="265">
        <f t="shared" si="1483"/>
        <v>494650.10256109416</v>
      </c>
      <c r="R6801" s="266">
        <f t="shared" si="1484"/>
        <v>776235.050810338</v>
      </c>
    </row>
    <row r="6802" spans="1:18" x14ac:dyDescent="0.3">
      <c r="A6802" s="82">
        <v>6771</v>
      </c>
      <c r="B6802" s="94">
        <f t="shared" si="1473"/>
        <v>1.6082608935786377E-56</v>
      </c>
      <c r="C6802" s="179">
        <f t="shared" si="1474"/>
        <v>1.6046329339826221E-56</v>
      </c>
      <c r="D6802" s="166">
        <f t="shared" si="1475"/>
        <v>2.2558277767625785E-3</v>
      </c>
      <c r="E6802" s="167">
        <f t="shared" si="1485"/>
        <v>24.291375447755232</v>
      </c>
      <c r="F6802" s="168">
        <f t="shared" si="1486"/>
        <v>15.276465704236236</v>
      </c>
      <c r="G6802" s="168">
        <f t="shared" si="1476"/>
        <v>530888.09043329081</v>
      </c>
      <c r="H6802" s="168">
        <f t="shared" si="1477"/>
        <v>271310.33852408634</v>
      </c>
      <c r="I6802" s="169">
        <f t="shared" si="1478"/>
        <v>802198.42895737709</v>
      </c>
      <c r="J6802" s="169">
        <f t="shared" si="1480"/>
        <v>734655.12346799509</v>
      </c>
      <c r="K6802" s="95"/>
      <c r="L6802" s="265">
        <f t="shared" si="1479"/>
        <v>307498.42735868035</v>
      </c>
      <c r="M6802" s="265">
        <f>$G6802*NonHospFrac+theModel!$H6802*NonHospFrac</f>
        <v>494700.00159869675</v>
      </c>
      <c r="N6802" s="266">
        <f t="shared" si="1481"/>
        <v>802198.42895737709</v>
      </c>
      <c r="O6802" s="159"/>
      <c r="P6802" s="265">
        <f t="shared" si="1482"/>
        <v>281607.75060481927</v>
      </c>
      <c r="Q6802" s="265">
        <f t="shared" si="1483"/>
        <v>494698.44695702195</v>
      </c>
      <c r="R6802" s="266">
        <f t="shared" si="1484"/>
        <v>776306.19756184123</v>
      </c>
    </row>
    <row r="6803" spans="1:18" x14ac:dyDescent="0.3">
      <c r="A6803" s="82">
        <v>6772</v>
      </c>
      <c r="B6803" s="94">
        <f t="shared" si="1473"/>
        <v>1.5782178414696961E-56</v>
      </c>
      <c r="C6803" s="179">
        <f t="shared" si="1474"/>
        <v>1.5746576538251265E-56</v>
      </c>
      <c r="D6803" s="166">
        <f t="shared" si="1475"/>
        <v>2.2558277767625785E-3</v>
      </c>
      <c r="E6803" s="167">
        <f t="shared" si="1485"/>
        <v>24.291375447755232</v>
      </c>
      <c r="F6803" s="168">
        <f t="shared" si="1486"/>
        <v>15.278721532012998</v>
      </c>
      <c r="G6803" s="168">
        <f t="shared" si="1476"/>
        <v>530966.48501250416</v>
      </c>
      <c r="H6803" s="168">
        <f t="shared" si="1477"/>
        <v>271310.33852408634</v>
      </c>
      <c r="I6803" s="169">
        <f t="shared" si="1478"/>
        <v>802276.82353659044</v>
      </c>
      <c r="J6803" s="169">
        <f t="shared" si="1480"/>
        <v>734714.60757124017</v>
      </c>
      <c r="K6803" s="95"/>
      <c r="L6803" s="265">
        <f t="shared" si="1479"/>
        <v>307528.4775419659</v>
      </c>
      <c r="M6803" s="265">
        <f>$G6803*NonHospFrac+theModel!$H6803*NonHospFrac</f>
        <v>494748.3459946246</v>
      </c>
      <c r="N6803" s="266">
        <f t="shared" si="1481"/>
        <v>802276.82353659044</v>
      </c>
      <c r="O6803" s="159"/>
      <c r="P6803" s="265">
        <f t="shared" si="1482"/>
        <v>281630.55203092587</v>
      </c>
      <c r="Q6803" s="265">
        <f t="shared" si="1483"/>
        <v>494746.7913529498</v>
      </c>
      <c r="R6803" s="266">
        <f t="shared" si="1484"/>
        <v>776377.34338387568</v>
      </c>
    </row>
    <row r="6804" spans="1:18" x14ac:dyDescent="0.3">
      <c r="A6804" s="82">
        <v>6773</v>
      </c>
      <c r="B6804" s="94">
        <f t="shared" si="1473"/>
        <v>1.548736007371808E-56</v>
      </c>
      <c r="C6804" s="179">
        <f t="shared" si="1474"/>
        <v>1.5452423256675062E-56</v>
      </c>
      <c r="D6804" s="166">
        <f t="shared" si="1475"/>
        <v>2.2558277767625785E-3</v>
      </c>
      <c r="E6804" s="167">
        <f t="shared" si="1485"/>
        <v>24.291375447755232</v>
      </c>
      <c r="F6804" s="168">
        <f t="shared" si="1486"/>
        <v>15.280977359789761</v>
      </c>
      <c r="G6804" s="168">
        <f t="shared" si="1476"/>
        <v>531044.87959171762</v>
      </c>
      <c r="H6804" s="168">
        <f t="shared" si="1477"/>
        <v>271310.33852408634</v>
      </c>
      <c r="I6804" s="169">
        <f t="shared" si="1478"/>
        <v>802355.21811580402</v>
      </c>
      <c r="J6804" s="169">
        <f t="shared" si="1480"/>
        <v>734774.08924979623</v>
      </c>
      <c r="K6804" s="95"/>
      <c r="L6804" s="265">
        <f t="shared" si="1479"/>
        <v>307558.52772525151</v>
      </c>
      <c r="M6804" s="265">
        <f>$G6804*NonHospFrac+theModel!$H6804*NonHospFrac</f>
        <v>494796.69039055245</v>
      </c>
      <c r="N6804" s="266">
        <f t="shared" si="1481"/>
        <v>802355.21811580402</v>
      </c>
      <c r="O6804" s="159"/>
      <c r="P6804" s="265">
        <f t="shared" si="1482"/>
        <v>281653.35252760153</v>
      </c>
      <c r="Q6804" s="265">
        <f t="shared" si="1483"/>
        <v>494795.13574887766</v>
      </c>
      <c r="R6804" s="266">
        <f t="shared" si="1484"/>
        <v>776448.48827647918</v>
      </c>
    </row>
    <row r="6805" spans="1:18" x14ac:dyDescent="0.3">
      <c r="A6805" s="82">
        <v>6774</v>
      </c>
      <c r="B6805" s="94">
        <f t="shared" si="1473"/>
        <v>1.5198049074748682E-56</v>
      </c>
      <c r="C6805" s="179">
        <f t="shared" si="1474"/>
        <v>1.5163764893493262E-56</v>
      </c>
      <c r="D6805" s="166">
        <f t="shared" si="1475"/>
        <v>2.2558277767625785E-3</v>
      </c>
      <c r="E6805" s="167">
        <f t="shared" si="1485"/>
        <v>24.291375447755232</v>
      </c>
      <c r="F6805" s="168">
        <f t="shared" si="1486"/>
        <v>15.283233187566523</v>
      </c>
      <c r="G6805" s="168">
        <f t="shared" si="1476"/>
        <v>531123.27417093108</v>
      </c>
      <c r="H6805" s="168">
        <f t="shared" si="1477"/>
        <v>271310.33852408634</v>
      </c>
      <c r="I6805" s="169">
        <f t="shared" si="1478"/>
        <v>802433.61269501736</v>
      </c>
      <c r="J6805" s="169">
        <f t="shared" si="1480"/>
        <v>734833.5685037619</v>
      </c>
      <c r="K6805" s="95"/>
      <c r="L6805" s="265">
        <f t="shared" si="1479"/>
        <v>307588.57790853712</v>
      </c>
      <c r="M6805" s="265">
        <f>$G6805*NonHospFrac+theModel!$H6805*NonHospFrac</f>
        <v>494845.0347864803</v>
      </c>
      <c r="N6805" s="266">
        <f t="shared" si="1481"/>
        <v>802433.61269501736</v>
      </c>
      <c r="O6805" s="159"/>
      <c r="P6805" s="265">
        <f t="shared" si="1482"/>
        <v>281676.15209488402</v>
      </c>
      <c r="Q6805" s="265">
        <f t="shared" si="1483"/>
        <v>494843.48014480551</v>
      </c>
      <c r="R6805" s="266">
        <f t="shared" si="1484"/>
        <v>776519.63223968958</v>
      </c>
    </row>
    <row r="6806" spans="1:18" x14ac:dyDescent="0.3">
      <c r="A6806" s="82">
        <v>6775</v>
      </c>
      <c r="B6806" s="94">
        <f t="shared" si="1473"/>
        <v>1.4914142538109834E-56</v>
      </c>
      <c r="C6806" s="179">
        <f t="shared" si="1474"/>
        <v>1.488049880110577E-56</v>
      </c>
      <c r="D6806" s="166">
        <f t="shared" si="1475"/>
        <v>2.2558277767625785E-3</v>
      </c>
      <c r="E6806" s="167">
        <f t="shared" si="1485"/>
        <v>24.291375447755232</v>
      </c>
      <c r="F6806" s="168">
        <f t="shared" si="1486"/>
        <v>15.285489015343286</v>
      </c>
      <c r="G6806" s="168">
        <f t="shared" si="1476"/>
        <v>531201.66875014454</v>
      </c>
      <c r="H6806" s="168">
        <f t="shared" si="1477"/>
        <v>271310.33852408634</v>
      </c>
      <c r="I6806" s="169">
        <f t="shared" si="1478"/>
        <v>802512.00727423094</v>
      </c>
      <c r="J6806" s="169">
        <f t="shared" si="1480"/>
        <v>734893.04533323622</v>
      </c>
      <c r="K6806" s="95"/>
      <c r="L6806" s="265">
        <f t="shared" si="1479"/>
        <v>307618.62809182267</v>
      </c>
      <c r="M6806" s="265">
        <f>$G6806*NonHospFrac+theModel!$H6806*NonHospFrac</f>
        <v>494893.37918240816</v>
      </c>
      <c r="N6806" s="266">
        <f t="shared" si="1481"/>
        <v>802512.00727423083</v>
      </c>
      <c r="O6806" s="159"/>
      <c r="P6806" s="265">
        <f t="shared" si="1482"/>
        <v>281698.95073281124</v>
      </c>
      <c r="Q6806" s="265">
        <f t="shared" si="1483"/>
        <v>494891.82454073336</v>
      </c>
      <c r="R6806" s="266">
        <f t="shared" si="1484"/>
        <v>776590.7752735446</v>
      </c>
    </row>
    <row r="6807" spans="1:18" x14ac:dyDescent="0.3">
      <c r="A6807" s="82">
        <v>6776</v>
      </c>
      <c r="B6807" s="94">
        <f t="shared" si="1473"/>
        <v>1.4635539505963974E-56</v>
      </c>
      <c r="C6807" s="179">
        <f t="shared" si="1474"/>
        <v>1.4602524249418513E-56</v>
      </c>
      <c r="D6807" s="166">
        <f t="shared" si="1475"/>
        <v>2.2558277767625785E-3</v>
      </c>
      <c r="E6807" s="167">
        <f t="shared" si="1485"/>
        <v>24.291375447755232</v>
      </c>
      <c r="F6807" s="168">
        <f t="shared" si="1486"/>
        <v>15.287744843120048</v>
      </c>
      <c r="G6807" s="168">
        <f t="shared" si="1476"/>
        <v>531280.06332935789</v>
      </c>
      <c r="H6807" s="168">
        <f t="shared" si="1477"/>
        <v>271310.33852408634</v>
      </c>
      <c r="I6807" s="169">
        <f t="shared" si="1478"/>
        <v>802590.40185344429</v>
      </c>
      <c r="J6807" s="169">
        <f t="shared" si="1480"/>
        <v>734952.5197383177</v>
      </c>
      <c r="K6807" s="95"/>
      <c r="L6807" s="265">
        <f t="shared" si="1479"/>
        <v>307648.67827510822</v>
      </c>
      <c r="M6807" s="265">
        <f>$G6807*NonHospFrac+theModel!$H6807*NonHospFrac</f>
        <v>494941.72357833595</v>
      </c>
      <c r="N6807" s="266">
        <f t="shared" si="1481"/>
        <v>802590.40185344417</v>
      </c>
      <c r="O6807" s="159"/>
      <c r="P6807" s="265">
        <f t="shared" si="1482"/>
        <v>281721.74844142108</v>
      </c>
      <c r="Q6807" s="265">
        <f t="shared" si="1483"/>
        <v>494940.16893666115</v>
      </c>
      <c r="R6807" s="266">
        <f t="shared" si="1484"/>
        <v>776661.91737808217</v>
      </c>
    </row>
    <row r="6808" spans="1:18" x14ac:dyDescent="0.3">
      <c r="A6808" s="82">
        <v>6777</v>
      </c>
      <c r="B6808" s="94">
        <f t="shared" si="1473"/>
        <v>1.4362140906410631E-56</v>
      </c>
      <c r="C6808" s="179">
        <f t="shared" si="1474"/>
        <v>1.4329742390020173E-56</v>
      </c>
      <c r="D6808" s="166">
        <f t="shared" si="1475"/>
        <v>2.2558277767625785E-3</v>
      </c>
      <c r="E6808" s="167">
        <f t="shared" si="1485"/>
        <v>24.291375447755232</v>
      </c>
      <c r="F6808" s="168">
        <f t="shared" si="1486"/>
        <v>15.290000670896811</v>
      </c>
      <c r="G6808" s="168">
        <f t="shared" si="1476"/>
        <v>531358.45790857135</v>
      </c>
      <c r="H6808" s="168">
        <f t="shared" si="1477"/>
        <v>271310.33852408634</v>
      </c>
      <c r="I6808" s="169">
        <f t="shared" si="1478"/>
        <v>802668.79643265763</v>
      </c>
      <c r="J6808" s="169">
        <f t="shared" si="1480"/>
        <v>735011.9917191054</v>
      </c>
      <c r="K6808" s="95"/>
      <c r="L6808" s="265">
        <f t="shared" si="1479"/>
        <v>307678.72845839383</v>
      </c>
      <c r="M6808" s="265">
        <f>$G6808*NonHospFrac+theModel!$H6808*NonHospFrac</f>
        <v>494990.06797426386</v>
      </c>
      <c r="N6808" s="266">
        <f t="shared" si="1481"/>
        <v>802668.79643265763</v>
      </c>
      <c r="O6808" s="159"/>
      <c r="P6808" s="265">
        <f t="shared" si="1482"/>
        <v>281744.54522075149</v>
      </c>
      <c r="Q6808" s="265">
        <f t="shared" si="1483"/>
        <v>494988.51333258906</v>
      </c>
      <c r="R6808" s="266">
        <f t="shared" si="1484"/>
        <v>776733.05855334061</v>
      </c>
    </row>
    <row r="6809" spans="1:18" x14ac:dyDescent="0.3">
      <c r="A6809" s="82">
        <v>6778</v>
      </c>
      <c r="B6809" s="94">
        <f t="shared" si="1473"/>
        <v>1.4093849518259584E-56</v>
      </c>
      <c r="C6809" s="179">
        <f t="shared" si="1474"/>
        <v>1.4062056221034782E-56</v>
      </c>
      <c r="D6809" s="166">
        <f t="shared" si="1475"/>
        <v>2.2558277767625785E-3</v>
      </c>
      <c r="E6809" s="167">
        <f t="shared" si="1485"/>
        <v>24.291375447755232</v>
      </c>
      <c r="F6809" s="168">
        <f t="shared" si="1486"/>
        <v>15.292256498673574</v>
      </c>
      <c r="G6809" s="168">
        <f t="shared" si="1476"/>
        <v>531436.85248778481</v>
      </c>
      <c r="H6809" s="168">
        <f t="shared" si="1477"/>
        <v>271310.33852408634</v>
      </c>
      <c r="I6809" s="169">
        <f t="shared" si="1478"/>
        <v>802747.19101187121</v>
      </c>
      <c r="J6809" s="169">
        <f t="shared" si="1480"/>
        <v>735071.46127569815</v>
      </c>
      <c r="K6809" s="95"/>
      <c r="L6809" s="265">
        <f t="shared" si="1479"/>
        <v>307708.77864167944</v>
      </c>
      <c r="M6809" s="265">
        <f>$G6809*NonHospFrac+theModel!$H6809*NonHospFrac</f>
        <v>495038.41237019171</v>
      </c>
      <c r="N6809" s="266">
        <f t="shared" si="1481"/>
        <v>802747.19101187121</v>
      </c>
      <c r="O6809" s="159"/>
      <c r="P6809" s="265">
        <f t="shared" si="1482"/>
        <v>281767.34107084031</v>
      </c>
      <c r="Q6809" s="265">
        <f t="shared" si="1483"/>
        <v>495036.85772851692</v>
      </c>
      <c r="R6809" s="266">
        <f t="shared" si="1484"/>
        <v>776804.19879935728</v>
      </c>
    </row>
    <row r="6810" spans="1:18" x14ac:dyDescent="0.3">
      <c r="A6810" s="82">
        <v>6779</v>
      </c>
      <c r="B6810" s="94">
        <f t="shared" si="1473"/>
        <v>1.3830569936455474E-56</v>
      </c>
      <c r="C6810" s="179">
        <f t="shared" si="1474"/>
        <v>1.3799370552624361E-56</v>
      </c>
      <c r="D6810" s="166">
        <f t="shared" si="1475"/>
        <v>2.2558277767625785E-3</v>
      </c>
      <c r="E6810" s="167">
        <f t="shared" si="1485"/>
        <v>24.291375447755232</v>
      </c>
      <c r="F6810" s="168">
        <f t="shared" si="1486"/>
        <v>15.294512326450336</v>
      </c>
      <c r="G6810" s="168">
        <f t="shared" si="1476"/>
        <v>531515.24706699827</v>
      </c>
      <c r="H6810" s="168">
        <f t="shared" si="1477"/>
        <v>271310.33852408634</v>
      </c>
      <c r="I6810" s="169">
        <f t="shared" si="1478"/>
        <v>802825.58559108456</v>
      </c>
      <c r="J6810" s="169">
        <f t="shared" si="1480"/>
        <v>735130.92840819457</v>
      </c>
      <c r="K6810" s="95"/>
      <c r="L6810" s="265">
        <f t="shared" si="1479"/>
        <v>307738.82882496505</v>
      </c>
      <c r="M6810" s="265">
        <f>$G6810*NonHospFrac+theModel!$H6810*NonHospFrac</f>
        <v>495086.75676611956</v>
      </c>
      <c r="N6810" s="266">
        <f t="shared" si="1481"/>
        <v>802825.58559108456</v>
      </c>
      <c r="O6810" s="159"/>
      <c r="P6810" s="265">
        <f t="shared" si="1482"/>
        <v>281790.13599172537</v>
      </c>
      <c r="Q6810" s="265">
        <f t="shared" si="1483"/>
        <v>495085.20212444477</v>
      </c>
      <c r="R6810" s="266">
        <f t="shared" si="1484"/>
        <v>776875.33811617014</v>
      </c>
    </row>
    <row r="6811" spans="1:18" x14ac:dyDescent="0.3">
      <c r="A6811" s="82">
        <v>6780</v>
      </c>
      <c r="B6811" s="94">
        <f t="shared" si="1473"/>
        <v>1.3572208538154785E-56</v>
      </c>
      <c r="C6811" s="179">
        <f t="shared" si="1474"/>
        <v>1.35415919731424E-56</v>
      </c>
      <c r="D6811" s="166">
        <f t="shared" si="1475"/>
        <v>2.2558277767625785E-3</v>
      </c>
      <c r="E6811" s="167">
        <f t="shared" si="1485"/>
        <v>24.291375447755232</v>
      </c>
      <c r="F6811" s="168">
        <f t="shared" si="1486"/>
        <v>15.296768154227099</v>
      </c>
      <c r="G6811" s="168">
        <f t="shared" si="1476"/>
        <v>531593.64164621162</v>
      </c>
      <c r="H6811" s="168">
        <f t="shared" si="1477"/>
        <v>271310.33852408634</v>
      </c>
      <c r="I6811" s="169">
        <f t="shared" si="1478"/>
        <v>802903.9801702979</v>
      </c>
      <c r="J6811" s="169">
        <f t="shared" si="1480"/>
        <v>735190.39311669359</v>
      </c>
      <c r="K6811" s="95"/>
      <c r="L6811" s="265">
        <f t="shared" si="1479"/>
        <v>307768.87900825054</v>
      </c>
      <c r="M6811" s="265">
        <f>$G6811*NonHospFrac+theModel!$H6811*NonHospFrac</f>
        <v>495135.10116204736</v>
      </c>
      <c r="N6811" s="266">
        <f t="shared" si="1481"/>
        <v>802903.9801702979</v>
      </c>
      <c r="O6811" s="159"/>
      <c r="P6811" s="265">
        <f t="shared" si="1482"/>
        <v>281812.92998344451</v>
      </c>
      <c r="Q6811" s="265">
        <f t="shared" si="1483"/>
        <v>495133.54652037256</v>
      </c>
      <c r="R6811" s="266">
        <f t="shared" si="1484"/>
        <v>776946.47650381713</v>
      </c>
    </row>
    <row r="6812" spans="1:18" x14ac:dyDescent="0.3">
      <c r="A6812" s="82">
        <v>6781</v>
      </c>
      <c r="B6812" s="94">
        <f t="shared" si="1473"/>
        <v>1.3318673449430152E-56</v>
      </c>
      <c r="C6812" s="179">
        <f t="shared" si="1474"/>
        <v>1.3288628815913298E-56</v>
      </c>
      <c r="D6812" s="166">
        <f t="shared" si="1475"/>
        <v>2.2558277767625785E-3</v>
      </c>
      <c r="E6812" s="167">
        <f t="shared" si="1485"/>
        <v>24.291375447755232</v>
      </c>
      <c r="F6812" s="168">
        <f t="shared" si="1486"/>
        <v>15.299023982003861</v>
      </c>
      <c r="G6812" s="168">
        <f t="shared" si="1476"/>
        <v>531672.03622542496</v>
      </c>
      <c r="H6812" s="168">
        <f t="shared" si="1477"/>
        <v>271310.33852408634</v>
      </c>
      <c r="I6812" s="169">
        <f t="shared" si="1478"/>
        <v>802982.37474951125</v>
      </c>
      <c r="J6812" s="169">
        <f t="shared" si="1480"/>
        <v>735249.85540129407</v>
      </c>
      <c r="K6812" s="95"/>
      <c r="L6812" s="265">
        <f t="shared" si="1479"/>
        <v>307798.92919153615</v>
      </c>
      <c r="M6812" s="265">
        <f>$G6812*NonHospFrac+theModel!$H6812*NonHospFrac</f>
        <v>495183.44555797515</v>
      </c>
      <c r="N6812" s="266">
        <f t="shared" si="1481"/>
        <v>802982.37474951125</v>
      </c>
      <c r="O6812" s="159"/>
      <c r="P6812" s="265">
        <f t="shared" si="1482"/>
        <v>281835.72304603574</v>
      </c>
      <c r="Q6812" s="265">
        <f t="shared" si="1483"/>
        <v>495181.89091630036</v>
      </c>
      <c r="R6812" s="266">
        <f t="shared" si="1484"/>
        <v>777017.61396233609</v>
      </c>
    </row>
    <row r="6813" spans="1:18" x14ac:dyDescent="0.3">
      <c r="A6813" s="82">
        <v>6782</v>
      </c>
      <c r="B6813" s="94">
        <f t="shared" si="1473"/>
        <v>1.3069874512602903E-56</v>
      </c>
      <c r="C6813" s="179">
        <f t="shared" si="1474"/>
        <v>1.3040391126638571E-56</v>
      </c>
      <c r="D6813" s="166">
        <f t="shared" si="1475"/>
        <v>2.2558277767625785E-3</v>
      </c>
      <c r="E6813" s="167">
        <f t="shared" si="1485"/>
        <v>24.291375447755232</v>
      </c>
      <c r="F6813" s="168">
        <f t="shared" si="1486"/>
        <v>15.301279809780624</v>
      </c>
      <c r="G6813" s="168">
        <f t="shared" si="1476"/>
        <v>531750.43080463854</v>
      </c>
      <c r="H6813" s="168">
        <f t="shared" si="1477"/>
        <v>271310.33852408634</v>
      </c>
      <c r="I6813" s="169">
        <f t="shared" si="1478"/>
        <v>803060.76932872483</v>
      </c>
      <c r="J6813" s="169">
        <f t="shared" si="1480"/>
        <v>735309.31526209495</v>
      </c>
      <c r="K6813" s="95"/>
      <c r="L6813" s="265">
        <f t="shared" si="1479"/>
        <v>307828.97937482176</v>
      </c>
      <c r="M6813" s="265">
        <f>$G6813*NonHospFrac+theModel!$H6813*NonHospFrac</f>
        <v>495231.78995390312</v>
      </c>
      <c r="N6813" s="266">
        <f t="shared" si="1481"/>
        <v>803060.76932872483</v>
      </c>
      <c r="O6813" s="159"/>
      <c r="P6813" s="265">
        <f t="shared" si="1482"/>
        <v>281858.51517953689</v>
      </c>
      <c r="Q6813" s="265">
        <f t="shared" si="1483"/>
        <v>495230.23531222832</v>
      </c>
      <c r="R6813" s="266">
        <f t="shared" si="1484"/>
        <v>777088.75049176521</v>
      </c>
    </row>
    <row r="6814" spans="1:18" x14ac:dyDescent="0.3">
      <c r="A6814" s="82">
        <v>6783</v>
      </c>
      <c r="B6814" s="94">
        <f t="shared" si="1473"/>
        <v>1.2825723254179886E-56</v>
      </c>
      <c r="C6814" s="179">
        <f t="shared" si="1474"/>
        <v>1.2796790631406037E-56</v>
      </c>
      <c r="D6814" s="166">
        <f t="shared" si="1475"/>
        <v>2.2558277767625785E-3</v>
      </c>
      <c r="E6814" s="167">
        <f t="shared" si="1485"/>
        <v>24.291375447755232</v>
      </c>
      <c r="F6814" s="168">
        <f t="shared" si="1486"/>
        <v>15.303535637557387</v>
      </c>
      <c r="G6814" s="168">
        <f t="shared" si="1476"/>
        <v>531828.82538385189</v>
      </c>
      <c r="H6814" s="168">
        <f t="shared" si="1477"/>
        <v>271310.33852408634</v>
      </c>
      <c r="I6814" s="169">
        <f t="shared" si="1478"/>
        <v>803139.16390793817</v>
      </c>
      <c r="J6814" s="169">
        <f t="shared" si="1480"/>
        <v>735368.77269919461</v>
      </c>
      <c r="K6814" s="95"/>
      <c r="L6814" s="265">
        <f t="shared" si="1479"/>
        <v>307859.02955810726</v>
      </c>
      <c r="M6814" s="265">
        <f>$G6814*NonHospFrac+theModel!$H6814*NonHospFrac</f>
        <v>495280.13434983091</v>
      </c>
      <c r="N6814" s="266">
        <f t="shared" si="1481"/>
        <v>803139.16390793817</v>
      </c>
      <c r="O6814" s="159"/>
      <c r="P6814" s="265">
        <f t="shared" si="1482"/>
        <v>281881.30638398574</v>
      </c>
      <c r="Q6814" s="265">
        <f t="shared" si="1483"/>
        <v>495278.57970815612</v>
      </c>
      <c r="R6814" s="266">
        <f t="shared" si="1484"/>
        <v>777159.88609214185</v>
      </c>
    </row>
    <row r="6815" spans="1:18" x14ac:dyDescent="0.3">
      <c r="A6815" s="82">
        <v>6784</v>
      </c>
      <c r="B6815" s="94">
        <f t="shared" ref="B6815:B6878" si="1487">Constant*EXP(PowerTerm*(A6815)/7)</f>
        <v>1.2586132853394183E-56</v>
      </c>
      <c r="C6815" s="179">
        <f t="shared" ref="C6815:C6878" si="1488">(1-theFloor)*B6815</f>
        <v>1.2557740705301472E-56</v>
      </c>
      <c r="D6815" s="166">
        <f t="shared" ref="D6815:D6878" si="1489">theFloor</f>
        <v>2.2558277767625785E-3</v>
      </c>
      <c r="E6815" s="167">
        <f t="shared" si="1485"/>
        <v>24.291375447755232</v>
      </c>
      <c r="F6815" s="168">
        <f t="shared" si="1486"/>
        <v>15.305791465334149</v>
      </c>
      <c r="G6815" s="168">
        <f t="shared" ref="G6815:G6878" si="1490">$B$22*F6815*totInfected/365.25</f>
        <v>531907.21996306535</v>
      </c>
      <c r="H6815" s="168">
        <f t="shared" ref="H6815:H6878" si="1491">lostQALYs_Injured*E6815*totInfected/365.25</f>
        <v>271310.33852408634</v>
      </c>
      <c r="I6815" s="169">
        <f t="shared" ref="I6815:I6878" si="1492">H6815+G6815</f>
        <v>803217.55848715175</v>
      </c>
      <c r="J6815" s="169">
        <f t="shared" si="1480"/>
        <v>735428.22771269234</v>
      </c>
      <c r="K6815" s="95"/>
      <c r="L6815" s="265">
        <f t="shared" ref="L6815:L6878" si="1493">$G6815*HospFrac+$H6815*HospFrac</f>
        <v>307889.07974139287</v>
      </c>
      <c r="M6815" s="265">
        <f>$G6815*NonHospFrac+theModel!$H6815*NonHospFrac</f>
        <v>495328.47874575877</v>
      </c>
      <c r="N6815" s="266">
        <f t="shared" si="1481"/>
        <v>803217.55848715163</v>
      </c>
      <c r="O6815" s="159"/>
      <c r="P6815" s="265">
        <f t="shared" si="1482"/>
        <v>281904.09665942029</v>
      </c>
      <c r="Q6815" s="265">
        <f t="shared" si="1483"/>
        <v>495326.92410408397</v>
      </c>
      <c r="R6815" s="266">
        <f t="shared" si="1484"/>
        <v>777231.02076350432</v>
      </c>
    </row>
    <row r="6816" spans="1:18" x14ac:dyDescent="0.3">
      <c r="A6816" s="82">
        <v>6785</v>
      </c>
      <c r="B6816" s="94">
        <f t="shared" si="1487"/>
        <v>1.2351018111330488E-56</v>
      </c>
      <c r="C6816" s="179">
        <f t="shared" si="1488"/>
        <v>1.2323156341603651E-56</v>
      </c>
      <c r="D6816" s="166">
        <f t="shared" si="1489"/>
        <v>2.2558277767625785E-3</v>
      </c>
      <c r="E6816" s="167">
        <f t="shared" si="1485"/>
        <v>24.291375447755232</v>
      </c>
      <c r="F6816" s="168">
        <f t="shared" si="1486"/>
        <v>15.308047293110912</v>
      </c>
      <c r="G6816" s="168">
        <f t="shared" si="1490"/>
        <v>531985.61454227869</v>
      </c>
      <c r="H6816" s="168">
        <f t="shared" si="1491"/>
        <v>271310.33852408634</v>
      </c>
      <c r="I6816" s="169">
        <f t="shared" si="1492"/>
        <v>803295.95306636509</v>
      </c>
      <c r="J6816" s="169">
        <f t="shared" ref="J6816:J6879" si="1494">J6815+(I6816-I6815)/(1+discountDaily)^A6816</f>
        <v>735487.68030268641</v>
      </c>
      <c r="K6816" s="95"/>
      <c r="L6816" s="265">
        <f t="shared" si="1493"/>
        <v>307919.12992467848</v>
      </c>
      <c r="M6816" s="265">
        <f>$G6816*NonHospFrac+theModel!$H6816*NonHospFrac</f>
        <v>495376.82314168656</v>
      </c>
      <c r="N6816" s="266">
        <f t="shared" ref="N6816:N6879" si="1495">L6816+M6816</f>
        <v>803295.95306636509</v>
      </c>
      <c r="O6816" s="159"/>
      <c r="P6816" s="265">
        <f t="shared" ref="P6816:P6879" si="1496">P6815+(L6816-L6815)/(1+discountDaily)^A6816</f>
        <v>281926.88600587833</v>
      </c>
      <c r="Q6816" s="265">
        <f t="shared" ref="Q6816:Q6879" si="1497">Q6815+(M6816-M6815)/(1+discountDaily)^B6816</f>
        <v>495375.26850001176</v>
      </c>
      <c r="R6816" s="266">
        <f t="shared" ref="R6816:R6879" si="1498">P6816+Q6816</f>
        <v>777302.1545058901</v>
      </c>
    </row>
    <row r="6817" spans="1:18" x14ac:dyDescent="0.3">
      <c r="A6817" s="82">
        <v>6786</v>
      </c>
      <c r="B6817" s="94">
        <f t="shared" si="1487"/>
        <v>1.2120295420628367E-56</v>
      </c>
      <c r="C6817" s="179">
        <f t="shared" si="1488"/>
        <v>1.2092954121555946E-56</v>
      </c>
      <c r="D6817" s="166">
        <f t="shared" si="1489"/>
        <v>2.2558277767625785E-3</v>
      </c>
      <c r="E6817" s="167">
        <f t="shared" ref="E6817:E6880" si="1499">C6817+E6816</f>
        <v>24.291375447755232</v>
      </c>
      <c r="F6817" s="168">
        <f t="shared" ref="F6817:F6880" si="1500">D6817+F6816</f>
        <v>15.310303120887674</v>
      </c>
      <c r="G6817" s="168">
        <f t="shared" si="1490"/>
        <v>532064.00912149216</v>
      </c>
      <c r="H6817" s="168">
        <f t="shared" si="1491"/>
        <v>271310.33852408634</v>
      </c>
      <c r="I6817" s="169">
        <f t="shared" si="1492"/>
        <v>803374.34764557844</v>
      </c>
      <c r="J6817" s="169">
        <f t="shared" si="1494"/>
        <v>735547.13046927587</v>
      </c>
      <c r="K6817" s="95"/>
      <c r="L6817" s="265">
        <f t="shared" si="1493"/>
        <v>307949.18010796403</v>
      </c>
      <c r="M6817" s="265">
        <f>$G6817*NonHospFrac+theModel!$H6817*NonHospFrac</f>
        <v>495425.16753761441</v>
      </c>
      <c r="N6817" s="266">
        <f t="shared" si="1495"/>
        <v>803374.34764557844</v>
      </c>
      <c r="O6817" s="159"/>
      <c r="P6817" s="265">
        <f t="shared" si="1496"/>
        <v>281949.67442339775</v>
      </c>
      <c r="Q6817" s="265">
        <f t="shared" si="1497"/>
        <v>495423.61289593962</v>
      </c>
      <c r="R6817" s="266">
        <f t="shared" si="1498"/>
        <v>777373.28731933737</v>
      </c>
    </row>
    <row r="6818" spans="1:18" x14ac:dyDescent="0.3">
      <c r="A6818" s="82">
        <v>6787</v>
      </c>
      <c r="B6818" s="94">
        <f t="shared" si="1487"/>
        <v>1.189388273575127E-56</v>
      </c>
      <c r="C6818" s="179">
        <f t="shared" si="1488"/>
        <v>1.1867052184702406E-56</v>
      </c>
      <c r="D6818" s="166">
        <f t="shared" si="1489"/>
        <v>2.2558277767625785E-3</v>
      </c>
      <c r="E6818" s="167">
        <f t="shared" si="1499"/>
        <v>24.291375447755232</v>
      </c>
      <c r="F6818" s="168">
        <f t="shared" si="1500"/>
        <v>15.312558948664437</v>
      </c>
      <c r="G6818" s="168">
        <f t="shared" si="1490"/>
        <v>532142.40370070562</v>
      </c>
      <c r="H6818" s="168">
        <f t="shared" si="1491"/>
        <v>271310.33852408634</v>
      </c>
      <c r="I6818" s="169">
        <f t="shared" si="1492"/>
        <v>803452.74222479202</v>
      </c>
      <c r="J6818" s="169">
        <f t="shared" si="1494"/>
        <v>735606.57821255969</v>
      </c>
      <c r="K6818" s="95"/>
      <c r="L6818" s="265">
        <f t="shared" si="1493"/>
        <v>307979.23029124964</v>
      </c>
      <c r="M6818" s="265">
        <f>$G6818*NonHospFrac+theModel!$H6818*NonHospFrac</f>
        <v>495473.51193354232</v>
      </c>
      <c r="N6818" s="266">
        <f t="shared" si="1495"/>
        <v>803452.74222479202</v>
      </c>
      <c r="O6818" s="159"/>
      <c r="P6818" s="265">
        <f t="shared" si="1496"/>
        <v>281972.46191201644</v>
      </c>
      <c r="Q6818" s="265">
        <f t="shared" si="1497"/>
        <v>495471.95729186753</v>
      </c>
      <c r="R6818" s="266">
        <f t="shared" si="1498"/>
        <v>777444.41920388397</v>
      </c>
    </row>
    <row r="6819" spans="1:18" x14ac:dyDescent="0.3">
      <c r="A6819" s="82">
        <v>6788</v>
      </c>
      <c r="B6819" s="94">
        <f t="shared" si="1487"/>
        <v>1.1671699543810791E-56</v>
      </c>
      <c r="C6819" s="179">
        <f t="shared" si="1488"/>
        <v>1.1645370199777836E-56</v>
      </c>
      <c r="D6819" s="166">
        <f t="shared" si="1489"/>
        <v>2.2558277767625785E-3</v>
      </c>
      <c r="E6819" s="167">
        <f t="shared" si="1499"/>
        <v>24.291375447755232</v>
      </c>
      <c r="F6819" s="168">
        <f t="shared" si="1500"/>
        <v>15.314814776441199</v>
      </c>
      <c r="G6819" s="168">
        <f t="shared" si="1490"/>
        <v>532220.79827991896</v>
      </c>
      <c r="H6819" s="168">
        <f t="shared" si="1491"/>
        <v>271310.33852408634</v>
      </c>
      <c r="I6819" s="169">
        <f t="shared" si="1492"/>
        <v>803531.13680400536</v>
      </c>
      <c r="J6819" s="169">
        <f t="shared" si="1494"/>
        <v>735666.02353263635</v>
      </c>
      <c r="K6819" s="95"/>
      <c r="L6819" s="265">
        <f t="shared" si="1493"/>
        <v>308009.28047453519</v>
      </c>
      <c r="M6819" s="265">
        <f>$G6819*NonHospFrac+theModel!$H6819*NonHospFrac</f>
        <v>495521.85632947012</v>
      </c>
      <c r="N6819" s="266">
        <f t="shared" si="1495"/>
        <v>803531.13680400536</v>
      </c>
      <c r="O6819" s="159"/>
      <c r="P6819" s="265">
        <f t="shared" si="1496"/>
        <v>281995.24847177218</v>
      </c>
      <c r="Q6819" s="265">
        <f t="shared" si="1497"/>
        <v>495520.30168779532</v>
      </c>
      <c r="R6819" s="266">
        <f t="shared" si="1498"/>
        <v>777515.5501595675</v>
      </c>
    </row>
    <row r="6820" spans="1:18" x14ac:dyDescent="0.3">
      <c r="A6820" s="82">
        <v>6789</v>
      </c>
      <c r="B6820" s="94">
        <f t="shared" si="1487"/>
        <v>1.1453666835937072E-56</v>
      </c>
      <c r="C6820" s="179">
        <f t="shared" si="1488"/>
        <v>1.142782933614278E-56</v>
      </c>
      <c r="D6820" s="166">
        <f t="shared" si="1489"/>
        <v>2.2558277767625785E-3</v>
      </c>
      <c r="E6820" s="167">
        <f t="shared" si="1499"/>
        <v>24.291375447755232</v>
      </c>
      <c r="F6820" s="168">
        <f t="shared" si="1500"/>
        <v>15.317070604217962</v>
      </c>
      <c r="G6820" s="168">
        <f t="shared" si="1490"/>
        <v>532299.19285913231</v>
      </c>
      <c r="H6820" s="168">
        <f t="shared" si="1491"/>
        <v>271310.33852408634</v>
      </c>
      <c r="I6820" s="169">
        <f t="shared" si="1492"/>
        <v>803609.53138321871</v>
      </c>
      <c r="J6820" s="169">
        <f t="shared" si="1494"/>
        <v>735725.46642960468</v>
      </c>
      <c r="K6820" s="95"/>
      <c r="L6820" s="265">
        <f t="shared" si="1493"/>
        <v>308039.33065782074</v>
      </c>
      <c r="M6820" s="265">
        <f>$G6820*NonHospFrac+theModel!$H6820*NonHospFrac</f>
        <v>495570.20072539791</v>
      </c>
      <c r="N6820" s="266">
        <f t="shared" si="1495"/>
        <v>803609.53138321871</v>
      </c>
      <c r="O6820" s="159"/>
      <c r="P6820" s="265">
        <f t="shared" si="1496"/>
        <v>282018.03410270286</v>
      </c>
      <c r="Q6820" s="265">
        <f t="shared" si="1497"/>
        <v>495568.64608372311</v>
      </c>
      <c r="R6820" s="266">
        <f t="shared" si="1498"/>
        <v>777586.68018642603</v>
      </c>
    </row>
    <row r="6821" spans="1:18" x14ac:dyDescent="0.3">
      <c r="A6821" s="82">
        <v>6790</v>
      </c>
      <c r="B6821" s="94">
        <f t="shared" si="1487"/>
        <v>1.1239707079180442E-56</v>
      </c>
      <c r="C6821" s="179">
        <f t="shared" si="1488"/>
        <v>1.1214352235748551E-56</v>
      </c>
      <c r="D6821" s="166">
        <f t="shared" si="1489"/>
        <v>2.2558277767625785E-3</v>
      </c>
      <c r="E6821" s="167">
        <f t="shared" si="1499"/>
        <v>24.291375447755232</v>
      </c>
      <c r="F6821" s="168">
        <f t="shared" si="1500"/>
        <v>15.319326431994725</v>
      </c>
      <c r="G6821" s="168">
        <f t="shared" si="1490"/>
        <v>532377.58743834589</v>
      </c>
      <c r="H6821" s="168">
        <f t="shared" si="1491"/>
        <v>271310.33852408634</v>
      </c>
      <c r="I6821" s="169">
        <f t="shared" si="1492"/>
        <v>803687.92596243229</v>
      </c>
      <c r="J6821" s="169">
        <f t="shared" si="1494"/>
        <v>735784.90690356365</v>
      </c>
      <c r="K6821" s="95"/>
      <c r="L6821" s="265">
        <f t="shared" si="1493"/>
        <v>308069.38084110641</v>
      </c>
      <c r="M6821" s="265">
        <f>$G6821*NonHospFrac+theModel!$H6821*NonHospFrac</f>
        <v>495618.54512132582</v>
      </c>
      <c r="N6821" s="266">
        <f t="shared" si="1495"/>
        <v>803687.92596243229</v>
      </c>
      <c r="O6821" s="159"/>
      <c r="P6821" s="265">
        <f t="shared" si="1496"/>
        <v>282040.81880484649</v>
      </c>
      <c r="Q6821" s="265">
        <f t="shared" si="1497"/>
        <v>495616.99047965102</v>
      </c>
      <c r="R6821" s="266">
        <f t="shared" si="1498"/>
        <v>777657.80928449752</v>
      </c>
    </row>
    <row r="6822" spans="1:18" x14ac:dyDescent="0.3">
      <c r="A6822" s="82">
        <v>6791</v>
      </c>
      <c r="B6822" s="94">
        <f t="shared" si="1487"/>
        <v>1.1029744188944752E-56</v>
      </c>
      <c r="C6822" s="179">
        <f t="shared" si="1488"/>
        <v>1.1004862985632744E-56</v>
      </c>
      <c r="D6822" s="166">
        <f t="shared" si="1489"/>
        <v>2.2558277767625785E-3</v>
      </c>
      <c r="E6822" s="167">
        <f t="shared" si="1499"/>
        <v>24.291375447755232</v>
      </c>
      <c r="F6822" s="168">
        <f t="shared" si="1500"/>
        <v>15.321582259771487</v>
      </c>
      <c r="G6822" s="168">
        <f t="shared" si="1490"/>
        <v>532455.98201755923</v>
      </c>
      <c r="H6822" s="168">
        <f t="shared" si="1491"/>
        <v>271310.33852408634</v>
      </c>
      <c r="I6822" s="169">
        <f t="shared" si="1492"/>
        <v>803766.32054164563</v>
      </c>
      <c r="J6822" s="169">
        <f t="shared" si="1494"/>
        <v>735844.34495461173</v>
      </c>
      <c r="K6822" s="95"/>
      <c r="L6822" s="265">
        <f t="shared" si="1493"/>
        <v>308099.4310243919</v>
      </c>
      <c r="M6822" s="265">
        <f>$G6822*NonHospFrac+theModel!$H6822*NonHospFrac</f>
        <v>495666.88951725361</v>
      </c>
      <c r="N6822" s="266">
        <f t="shared" si="1495"/>
        <v>803766.32054164552</v>
      </c>
      <c r="O6822" s="159"/>
      <c r="P6822" s="265">
        <f t="shared" si="1496"/>
        <v>282063.60257824068</v>
      </c>
      <c r="Q6822" s="265">
        <f t="shared" si="1497"/>
        <v>495665.33487557882</v>
      </c>
      <c r="R6822" s="266">
        <f t="shared" si="1498"/>
        <v>777728.93745381944</v>
      </c>
    </row>
    <row r="6823" spans="1:18" x14ac:dyDescent="0.3">
      <c r="A6823" s="82">
        <v>6792</v>
      </c>
      <c r="B6823" s="94">
        <f t="shared" si="1487"/>
        <v>1.0823703501926514E-56</v>
      </c>
      <c r="C6823" s="179">
        <f t="shared" si="1488"/>
        <v>1.0799287090919426E-56</v>
      </c>
      <c r="D6823" s="166">
        <f t="shared" si="1489"/>
        <v>2.2558277767625785E-3</v>
      </c>
      <c r="E6823" s="167">
        <f t="shared" si="1499"/>
        <v>24.291375447755232</v>
      </c>
      <c r="F6823" s="168">
        <f t="shared" si="1500"/>
        <v>15.32383808754825</v>
      </c>
      <c r="G6823" s="168">
        <f t="shared" si="1490"/>
        <v>532534.37659677269</v>
      </c>
      <c r="H6823" s="168">
        <f t="shared" si="1491"/>
        <v>271310.33852408634</v>
      </c>
      <c r="I6823" s="169">
        <f t="shared" si="1492"/>
        <v>803844.71512085898</v>
      </c>
      <c r="J6823" s="169">
        <f t="shared" si="1494"/>
        <v>735903.78058284789</v>
      </c>
      <c r="K6823" s="95"/>
      <c r="L6823" s="265">
        <f t="shared" si="1493"/>
        <v>308129.48120767751</v>
      </c>
      <c r="M6823" s="265">
        <f>$G6823*NonHospFrac+theModel!$H6823*NonHospFrac</f>
        <v>495715.23391318147</v>
      </c>
      <c r="N6823" s="266">
        <f t="shared" si="1495"/>
        <v>803844.71512085898</v>
      </c>
      <c r="O6823" s="159"/>
      <c r="P6823" s="265">
        <f t="shared" si="1496"/>
        <v>282086.38542292349</v>
      </c>
      <c r="Q6823" s="265">
        <f t="shared" si="1497"/>
        <v>495713.67927150667</v>
      </c>
      <c r="R6823" s="266">
        <f t="shared" si="1498"/>
        <v>777800.06469443021</v>
      </c>
    </row>
    <row r="6824" spans="1:18" x14ac:dyDescent="0.3">
      <c r="A6824" s="82">
        <v>6793</v>
      </c>
      <c r="B6824" s="94">
        <f t="shared" si="1487"/>
        <v>1.0621511749569531E-56</v>
      </c>
      <c r="C6824" s="179">
        <f t="shared" si="1488"/>
        <v>1.0597551448333643E-56</v>
      </c>
      <c r="D6824" s="166">
        <f t="shared" si="1489"/>
        <v>2.2558277767625785E-3</v>
      </c>
      <c r="E6824" s="167">
        <f t="shared" si="1499"/>
        <v>24.291375447755232</v>
      </c>
      <c r="F6824" s="168">
        <f t="shared" si="1500"/>
        <v>15.326093915325012</v>
      </c>
      <c r="G6824" s="168">
        <f t="shared" si="1490"/>
        <v>532612.77117598604</v>
      </c>
      <c r="H6824" s="168">
        <f t="shared" si="1491"/>
        <v>271310.33852408634</v>
      </c>
      <c r="I6824" s="169">
        <f t="shared" si="1492"/>
        <v>803923.10970007232</v>
      </c>
      <c r="J6824" s="169">
        <f t="shared" si="1494"/>
        <v>735963.21378837083</v>
      </c>
      <c r="K6824" s="95"/>
      <c r="L6824" s="265">
        <f t="shared" si="1493"/>
        <v>308159.53139096306</v>
      </c>
      <c r="M6824" s="265">
        <f>$G6824*NonHospFrac+theModel!$H6824*NonHospFrac</f>
        <v>495763.57830910926</v>
      </c>
      <c r="N6824" s="266">
        <f t="shared" si="1495"/>
        <v>803923.10970007232</v>
      </c>
      <c r="O6824" s="159"/>
      <c r="P6824" s="265">
        <f t="shared" si="1496"/>
        <v>282109.16733893263</v>
      </c>
      <c r="Q6824" s="265">
        <f t="shared" si="1497"/>
        <v>495762.02366743446</v>
      </c>
      <c r="R6824" s="266">
        <f t="shared" si="1498"/>
        <v>777871.19100636709</v>
      </c>
    </row>
    <row r="6825" spans="1:18" x14ac:dyDescent="0.3">
      <c r="A6825" s="82">
        <v>6794</v>
      </c>
      <c r="B6825" s="94">
        <f t="shared" si="1487"/>
        <v>1.0423097032005745E-56</v>
      </c>
      <c r="C6825" s="179">
        <f t="shared" si="1488"/>
        <v>1.0399584320201055E-56</v>
      </c>
      <c r="D6825" s="166">
        <f t="shared" si="1489"/>
        <v>2.2558277767625785E-3</v>
      </c>
      <c r="E6825" s="167">
        <f t="shared" si="1499"/>
        <v>24.291375447755232</v>
      </c>
      <c r="F6825" s="168">
        <f t="shared" si="1500"/>
        <v>15.328349743101775</v>
      </c>
      <c r="G6825" s="168">
        <f t="shared" si="1490"/>
        <v>532691.1657551995</v>
      </c>
      <c r="H6825" s="168">
        <f t="shared" si="1491"/>
        <v>271310.33852408634</v>
      </c>
      <c r="I6825" s="169">
        <f t="shared" si="1492"/>
        <v>804001.5042792859</v>
      </c>
      <c r="J6825" s="169">
        <f t="shared" si="1494"/>
        <v>736022.64457127952</v>
      </c>
      <c r="K6825" s="95"/>
      <c r="L6825" s="265">
        <f t="shared" si="1493"/>
        <v>308189.58157424862</v>
      </c>
      <c r="M6825" s="265">
        <f>$G6825*NonHospFrac+theModel!$H6825*NonHospFrac</f>
        <v>495811.92270503717</v>
      </c>
      <c r="N6825" s="266">
        <f t="shared" si="1495"/>
        <v>804001.50427928579</v>
      </c>
      <c r="O6825" s="159"/>
      <c r="P6825" s="265">
        <f t="shared" si="1496"/>
        <v>282131.94832630607</v>
      </c>
      <c r="Q6825" s="265">
        <f t="shared" si="1497"/>
        <v>495810.36806336237</v>
      </c>
      <c r="R6825" s="266">
        <f t="shared" si="1498"/>
        <v>777942.3163896685</v>
      </c>
    </row>
    <row r="6826" spans="1:18" x14ac:dyDescent="0.3">
      <c r="A6826" s="82">
        <v>6795</v>
      </c>
      <c r="B6826" s="94">
        <f t="shared" si="1487"/>
        <v>1.0228388792490854E-56</v>
      </c>
      <c r="C6826" s="179">
        <f t="shared" si="1488"/>
        <v>1.0205315308941226E-56</v>
      </c>
      <c r="D6826" s="166">
        <f t="shared" si="1489"/>
        <v>2.2558277767625785E-3</v>
      </c>
      <c r="E6826" s="167">
        <f t="shared" si="1499"/>
        <v>24.291375447755232</v>
      </c>
      <c r="F6826" s="168">
        <f t="shared" si="1500"/>
        <v>15.330605570878538</v>
      </c>
      <c r="G6826" s="168">
        <f t="shared" si="1490"/>
        <v>532769.56033441296</v>
      </c>
      <c r="H6826" s="168">
        <f t="shared" si="1491"/>
        <v>271310.33852408634</v>
      </c>
      <c r="I6826" s="169">
        <f t="shared" si="1492"/>
        <v>804079.89885849925</v>
      </c>
      <c r="J6826" s="169">
        <f t="shared" si="1494"/>
        <v>736082.07293167233</v>
      </c>
      <c r="K6826" s="95"/>
      <c r="L6826" s="265">
        <f t="shared" si="1493"/>
        <v>308219.63175753423</v>
      </c>
      <c r="M6826" s="265">
        <f>$G6826*NonHospFrac+theModel!$H6826*NonHospFrac</f>
        <v>495860.26710096502</v>
      </c>
      <c r="N6826" s="266">
        <f t="shared" si="1495"/>
        <v>804079.89885849925</v>
      </c>
      <c r="O6826" s="159"/>
      <c r="P6826" s="265">
        <f t="shared" si="1496"/>
        <v>282154.72838508163</v>
      </c>
      <c r="Q6826" s="265">
        <f t="shared" si="1497"/>
        <v>495858.71245929023</v>
      </c>
      <c r="R6826" s="266">
        <f t="shared" si="1498"/>
        <v>778013.44084437191</v>
      </c>
    </row>
    <row r="6827" spans="1:18" x14ac:dyDescent="0.3">
      <c r="A6827" s="82">
        <v>6796</v>
      </c>
      <c r="B6827" s="94">
        <f t="shared" si="1487"/>
        <v>1.003731779231266E-56</v>
      </c>
      <c r="C6827" s="179">
        <f t="shared" si="1488"/>
        <v>1.0014675332032568E-56</v>
      </c>
      <c r="D6827" s="166">
        <f t="shared" si="1489"/>
        <v>2.2558277767625785E-3</v>
      </c>
      <c r="E6827" s="167">
        <f t="shared" si="1499"/>
        <v>24.291375447755232</v>
      </c>
      <c r="F6827" s="168">
        <f t="shared" si="1500"/>
        <v>15.3328613986553</v>
      </c>
      <c r="G6827" s="168">
        <f t="shared" si="1490"/>
        <v>532847.95491362642</v>
      </c>
      <c r="H6827" s="168">
        <f t="shared" si="1491"/>
        <v>271310.33852408634</v>
      </c>
      <c r="I6827" s="169">
        <f t="shared" si="1492"/>
        <v>804158.29343771283</v>
      </c>
      <c r="J6827" s="169">
        <f t="shared" si="1494"/>
        <v>736141.49886964832</v>
      </c>
      <c r="K6827" s="95"/>
      <c r="L6827" s="265">
        <f t="shared" si="1493"/>
        <v>308249.68194081984</v>
      </c>
      <c r="M6827" s="265">
        <f>$G6827*NonHospFrac+theModel!$H6827*NonHospFrac</f>
        <v>495908.61149689287</v>
      </c>
      <c r="N6827" s="266">
        <f t="shared" si="1495"/>
        <v>804158.29343771271</v>
      </c>
      <c r="O6827" s="159"/>
      <c r="P6827" s="265">
        <f t="shared" si="1496"/>
        <v>282177.50751529715</v>
      </c>
      <c r="Q6827" s="265">
        <f t="shared" si="1497"/>
        <v>495907.05685521808</v>
      </c>
      <c r="R6827" s="266">
        <f t="shared" si="1498"/>
        <v>778084.56437051529</v>
      </c>
    </row>
    <row r="6828" spans="1:18" x14ac:dyDescent="0.3">
      <c r="A6828" s="82">
        <v>6797</v>
      </c>
      <c r="B6828" s="94">
        <f t="shared" si="1487"/>
        <v>9.8498160861698959E-57</v>
      </c>
      <c r="C6828" s="179">
        <f t="shared" si="1488"/>
        <v>9.8275965974467108E-57</v>
      </c>
      <c r="D6828" s="166">
        <f t="shared" si="1489"/>
        <v>2.2558277767625785E-3</v>
      </c>
      <c r="E6828" s="167">
        <f t="shared" si="1499"/>
        <v>24.291375447755232</v>
      </c>
      <c r="F6828" s="168">
        <f t="shared" si="1500"/>
        <v>15.335117226432063</v>
      </c>
      <c r="G6828" s="168">
        <f t="shared" si="1490"/>
        <v>532926.34949283977</v>
      </c>
      <c r="H6828" s="168">
        <f t="shared" si="1491"/>
        <v>271310.33852408634</v>
      </c>
      <c r="I6828" s="169">
        <f t="shared" si="1492"/>
        <v>804236.68801692617</v>
      </c>
      <c r="J6828" s="169">
        <f t="shared" si="1494"/>
        <v>736200.92238530586</v>
      </c>
      <c r="K6828" s="95"/>
      <c r="L6828" s="265">
        <f t="shared" si="1493"/>
        <v>308279.73212410539</v>
      </c>
      <c r="M6828" s="265">
        <f>$G6828*NonHospFrac+theModel!$H6828*NonHospFrac</f>
        <v>495956.95589282067</v>
      </c>
      <c r="N6828" s="266">
        <f t="shared" si="1495"/>
        <v>804236.68801692605</v>
      </c>
      <c r="O6828" s="159"/>
      <c r="P6828" s="265">
        <f t="shared" si="1496"/>
        <v>282200.28571699042</v>
      </c>
      <c r="Q6828" s="265">
        <f t="shared" si="1497"/>
        <v>495955.40125114587</v>
      </c>
      <c r="R6828" s="266">
        <f t="shared" si="1498"/>
        <v>778155.68696813635</v>
      </c>
    </row>
    <row r="6829" spans="1:18" x14ac:dyDescent="0.3">
      <c r="A6829" s="82">
        <v>6798</v>
      </c>
      <c r="B6829" s="94">
        <f t="shared" si="1487"/>
        <v>9.6658169980107296E-57</v>
      </c>
      <c r="C6829" s="179">
        <f t="shared" si="1488"/>
        <v>9.6440125795415136E-57</v>
      </c>
      <c r="D6829" s="166">
        <f t="shared" si="1489"/>
        <v>2.2558277767625785E-3</v>
      </c>
      <c r="E6829" s="167">
        <f t="shared" si="1499"/>
        <v>24.291375447755232</v>
      </c>
      <c r="F6829" s="168">
        <f t="shared" si="1500"/>
        <v>15.337373054208825</v>
      </c>
      <c r="G6829" s="168">
        <f t="shared" si="1490"/>
        <v>533004.74407205312</v>
      </c>
      <c r="H6829" s="168">
        <f t="shared" si="1491"/>
        <v>271310.33852408634</v>
      </c>
      <c r="I6829" s="169">
        <f t="shared" si="1492"/>
        <v>804315.08259613952</v>
      </c>
      <c r="J6829" s="169">
        <f t="shared" si="1494"/>
        <v>736260.34347874392</v>
      </c>
      <c r="K6829" s="95"/>
      <c r="L6829" s="265">
        <f t="shared" si="1493"/>
        <v>308309.78230739094</v>
      </c>
      <c r="M6829" s="265">
        <f>$G6829*NonHospFrac+theModel!$H6829*NonHospFrac</f>
        <v>496005.30028874846</v>
      </c>
      <c r="N6829" s="266">
        <f t="shared" si="1495"/>
        <v>804315.0825961394</v>
      </c>
      <c r="O6829" s="159"/>
      <c r="P6829" s="265">
        <f t="shared" si="1496"/>
        <v>282223.06299019937</v>
      </c>
      <c r="Q6829" s="265">
        <f t="shared" si="1497"/>
        <v>496003.74564707367</v>
      </c>
      <c r="R6829" s="266">
        <f t="shared" si="1498"/>
        <v>778226.80863727303</v>
      </c>
    </row>
    <row r="6830" spans="1:18" x14ac:dyDescent="0.3">
      <c r="A6830" s="82">
        <v>6799</v>
      </c>
      <c r="B6830" s="94">
        <f t="shared" si="1487"/>
        <v>9.4852550973226023E-57</v>
      </c>
      <c r="C6830" s="179">
        <f t="shared" si="1488"/>
        <v>9.4638579954043828E-57</v>
      </c>
      <c r="D6830" s="166">
        <f t="shared" si="1489"/>
        <v>2.2558277767625785E-3</v>
      </c>
      <c r="E6830" s="167">
        <f t="shared" si="1499"/>
        <v>24.291375447755232</v>
      </c>
      <c r="F6830" s="168">
        <f t="shared" si="1500"/>
        <v>15.339628881985588</v>
      </c>
      <c r="G6830" s="168">
        <f t="shared" si="1490"/>
        <v>533083.13865126669</v>
      </c>
      <c r="H6830" s="168">
        <f t="shared" si="1491"/>
        <v>271310.33852408634</v>
      </c>
      <c r="I6830" s="169">
        <f t="shared" si="1492"/>
        <v>804393.47717535309</v>
      </c>
      <c r="J6830" s="169">
        <f t="shared" si="1494"/>
        <v>736319.76215006143</v>
      </c>
      <c r="K6830" s="95"/>
      <c r="L6830" s="265">
        <f t="shared" si="1493"/>
        <v>308339.83249067655</v>
      </c>
      <c r="M6830" s="265">
        <f>$G6830*NonHospFrac+theModel!$H6830*NonHospFrac</f>
        <v>496053.64468467643</v>
      </c>
      <c r="N6830" s="266">
        <f t="shared" si="1495"/>
        <v>804393.47717535298</v>
      </c>
      <c r="O6830" s="159"/>
      <c r="P6830" s="265">
        <f t="shared" si="1496"/>
        <v>282245.83933496184</v>
      </c>
      <c r="Q6830" s="265">
        <f t="shared" si="1497"/>
        <v>496052.09004300163</v>
      </c>
      <c r="R6830" s="266">
        <f t="shared" si="1498"/>
        <v>778297.92937796353</v>
      </c>
    </row>
    <row r="6831" spans="1:18" x14ac:dyDescent="0.3">
      <c r="A6831" s="82">
        <v>6800</v>
      </c>
      <c r="B6831" s="94">
        <f t="shared" si="1487"/>
        <v>9.308066175864973E-57</v>
      </c>
      <c r="C6831" s="179">
        <f t="shared" si="1488"/>
        <v>9.287068781637512E-57</v>
      </c>
      <c r="D6831" s="166">
        <f t="shared" si="1489"/>
        <v>2.2558277767625785E-3</v>
      </c>
      <c r="E6831" s="167">
        <f t="shared" si="1499"/>
        <v>24.291375447755232</v>
      </c>
      <c r="F6831" s="168">
        <f t="shared" si="1500"/>
        <v>15.341884709762351</v>
      </c>
      <c r="G6831" s="168">
        <f t="shared" si="1490"/>
        <v>533161.53323048004</v>
      </c>
      <c r="H6831" s="168">
        <f t="shared" si="1491"/>
        <v>271310.33852408634</v>
      </c>
      <c r="I6831" s="169">
        <f t="shared" si="1492"/>
        <v>804471.87175456644</v>
      </c>
      <c r="J6831" s="169">
        <f t="shared" si="1494"/>
        <v>736379.17839935678</v>
      </c>
      <c r="K6831" s="95"/>
      <c r="L6831" s="265">
        <f t="shared" si="1493"/>
        <v>308369.88267396216</v>
      </c>
      <c r="M6831" s="265">
        <f>$G6831*NonHospFrac+theModel!$H6831*NonHospFrac</f>
        <v>496101.98908060422</v>
      </c>
      <c r="N6831" s="266">
        <f t="shared" si="1495"/>
        <v>804471.87175456644</v>
      </c>
      <c r="O6831" s="159"/>
      <c r="P6831" s="265">
        <f t="shared" si="1496"/>
        <v>282268.61475131568</v>
      </c>
      <c r="Q6831" s="265">
        <f t="shared" si="1497"/>
        <v>496100.43443892943</v>
      </c>
      <c r="R6831" s="266">
        <f t="shared" si="1498"/>
        <v>778369.0491902451</v>
      </c>
    </row>
    <row r="6832" spans="1:18" x14ac:dyDescent="0.3">
      <c r="A6832" s="82">
        <v>6801</v>
      </c>
      <c r="B6832" s="94">
        <f t="shared" si="1487"/>
        <v>9.1341872248367297E-57</v>
      </c>
      <c r="C6832" s="179">
        <f t="shared" si="1488"/>
        <v>9.113582071576793E-57</v>
      </c>
      <c r="D6832" s="166">
        <f t="shared" si="1489"/>
        <v>2.2558277767625785E-3</v>
      </c>
      <c r="E6832" s="167">
        <f t="shared" si="1499"/>
        <v>24.291375447755232</v>
      </c>
      <c r="F6832" s="168">
        <f t="shared" si="1500"/>
        <v>15.344140537539113</v>
      </c>
      <c r="G6832" s="168">
        <f t="shared" si="1490"/>
        <v>533239.9278096935</v>
      </c>
      <c r="H6832" s="168">
        <f t="shared" si="1491"/>
        <v>271310.33852408634</v>
      </c>
      <c r="I6832" s="169">
        <f t="shared" si="1492"/>
        <v>804550.26633377979</v>
      </c>
      <c r="J6832" s="169">
        <f t="shared" si="1494"/>
        <v>736438.5922267288</v>
      </c>
      <c r="K6832" s="95"/>
      <c r="L6832" s="265">
        <f t="shared" si="1493"/>
        <v>308399.93285724777</v>
      </c>
      <c r="M6832" s="265">
        <f>$G6832*NonHospFrac+theModel!$H6832*NonHospFrac</f>
        <v>496150.33347653208</v>
      </c>
      <c r="N6832" s="266">
        <f t="shared" si="1495"/>
        <v>804550.26633377979</v>
      </c>
      <c r="O6832" s="159"/>
      <c r="P6832" s="265">
        <f t="shared" si="1496"/>
        <v>282291.3892392987</v>
      </c>
      <c r="Q6832" s="265">
        <f t="shared" si="1497"/>
        <v>496148.77883485728</v>
      </c>
      <c r="R6832" s="266">
        <f t="shared" si="1498"/>
        <v>778440.16807415592</v>
      </c>
    </row>
    <row r="6833" spans="1:18" x14ac:dyDescent="0.3">
      <c r="A6833" s="82">
        <v>6802</v>
      </c>
      <c r="B6833" s="94">
        <f t="shared" si="1487"/>
        <v>8.9635564124701006E-57</v>
      </c>
      <c r="C6833" s="179">
        <f t="shared" si="1488"/>
        <v>8.9433361729362725E-57</v>
      </c>
      <c r="D6833" s="166">
        <f t="shared" si="1489"/>
        <v>2.2558277767625785E-3</v>
      </c>
      <c r="E6833" s="167">
        <f t="shared" si="1499"/>
        <v>24.291375447755232</v>
      </c>
      <c r="F6833" s="168">
        <f t="shared" si="1500"/>
        <v>15.346396365315876</v>
      </c>
      <c r="G6833" s="168">
        <f t="shared" si="1490"/>
        <v>533318.32238890685</v>
      </c>
      <c r="H6833" s="168">
        <f t="shared" si="1491"/>
        <v>271310.33852408634</v>
      </c>
      <c r="I6833" s="169">
        <f t="shared" si="1492"/>
        <v>804628.66091299313</v>
      </c>
      <c r="J6833" s="169">
        <f t="shared" si="1494"/>
        <v>736498.00363227632</v>
      </c>
      <c r="K6833" s="95"/>
      <c r="L6833" s="265">
        <f t="shared" si="1493"/>
        <v>308429.98304053326</v>
      </c>
      <c r="M6833" s="265">
        <f>$G6833*NonHospFrac+theModel!$H6833*NonHospFrac</f>
        <v>496198.67787245987</v>
      </c>
      <c r="N6833" s="266">
        <f t="shared" si="1495"/>
        <v>804628.66091299313</v>
      </c>
      <c r="O6833" s="159"/>
      <c r="P6833" s="265">
        <f t="shared" si="1496"/>
        <v>282314.1627989487</v>
      </c>
      <c r="Q6833" s="265">
        <f t="shared" si="1497"/>
        <v>496197.12323078507</v>
      </c>
      <c r="R6833" s="266">
        <f t="shared" si="1498"/>
        <v>778511.28602973372</v>
      </c>
    </row>
    <row r="6834" spans="1:18" x14ac:dyDescent="0.3">
      <c r="A6834" s="82">
        <v>6803</v>
      </c>
      <c r="B6834" s="94">
        <f t="shared" si="1487"/>
        <v>8.7961130620431308E-57</v>
      </c>
      <c r="C6834" s="179">
        <f t="shared" si="1488"/>
        <v>8.7762705458702296E-57</v>
      </c>
      <c r="D6834" s="166">
        <f t="shared" si="1489"/>
        <v>2.2558277767625785E-3</v>
      </c>
      <c r="E6834" s="167">
        <f t="shared" si="1499"/>
        <v>24.291375447755232</v>
      </c>
      <c r="F6834" s="168">
        <f t="shared" si="1500"/>
        <v>15.348652193092638</v>
      </c>
      <c r="G6834" s="168">
        <f t="shared" si="1490"/>
        <v>533396.71696812031</v>
      </c>
      <c r="H6834" s="168">
        <f t="shared" si="1491"/>
        <v>271310.33852408634</v>
      </c>
      <c r="I6834" s="169">
        <f t="shared" si="1492"/>
        <v>804707.05549220671</v>
      </c>
      <c r="J6834" s="169">
        <f t="shared" si="1494"/>
        <v>736557.41261609807</v>
      </c>
      <c r="K6834" s="95"/>
      <c r="L6834" s="265">
        <f t="shared" si="1493"/>
        <v>308460.03322381887</v>
      </c>
      <c r="M6834" s="265">
        <f>$G6834*NonHospFrac+theModel!$H6834*NonHospFrac</f>
        <v>496247.02226838772</v>
      </c>
      <c r="N6834" s="266">
        <f t="shared" si="1495"/>
        <v>804707.05549220659</v>
      </c>
      <c r="O6834" s="159"/>
      <c r="P6834" s="265">
        <f t="shared" si="1496"/>
        <v>282336.93543030362</v>
      </c>
      <c r="Q6834" s="265">
        <f t="shared" si="1497"/>
        <v>496245.46762671293</v>
      </c>
      <c r="R6834" s="266">
        <f t="shared" si="1498"/>
        <v>778582.40305701655</v>
      </c>
    </row>
    <row r="6835" spans="1:18" x14ac:dyDescent="0.3">
      <c r="A6835" s="82">
        <v>6804</v>
      </c>
      <c r="B6835" s="94">
        <f t="shared" si="1487"/>
        <v>8.631797630302901E-57</v>
      </c>
      <c r="C6835" s="179">
        <f t="shared" si="1488"/>
        <v>8.6123257814450705E-57</v>
      </c>
      <c r="D6835" s="166">
        <f t="shared" si="1489"/>
        <v>2.2558277767625785E-3</v>
      </c>
      <c r="E6835" s="167">
        <f t="shared" si="1499"/>
        <v>24.291375447755232</v>
      </c>
      <c r="F6835" s="168">
        <f t="shared" si="1500"/>
        <v>15.350908020869401</v>
      </c>
      <c r="G6835" s="168">
        <f t="shared" si="1490"/>
        <v>533475.11154733377</v>
      </c>
      <c r="H6835" s="168">
        <f t="shared" si="1491"/>
        <v>271310.33852408634</v>
      </c>
      <c r="I6835" s="169">
        <f t="shared" si="1492"/>
        <v>804785.45007142005</v>
      </c>
      <c r="J6835" s="169">
        <f t="shared" si="1494"/>
        <v>736616.81917829253</v>
      </c>
      <c r="K6835" s="95"/>
      <c r="L6835" s="265">
        <f t="shared" si="1493"/>
        <v>308490.08340710448</v>
      </c>
      <c r="M6835" s="265">
        <f>$G6835*NonHospFrac+theModel!$H6835*NonHospFrac</f>
        <v>496295.36666431563</v>
      </c>
      <c r="N6835" s="266">
        <f t="shared" si="1495"/>
        <v>804785.45007142005</v>
      </c>
      <c r="O6835" s="159"/>
      <c r="P6835" s="265">
        <f t="shared" si="1496"/>
        <v>282359.7071334013</v>
      </c>
      <c r="Q6835" s="265">
        <f t="shared" si="1497"/>
        <v>496293.81202264084</v>
      </c>
      <c r="R6835" s="266">
        <f t="shared" si="1498"/>
        <v>778653.51915604214</v>
      </c>
    </row>
    <row r="6836" spans="1:18" x14ac:dyDescent="0.3">
      <c r="A6836" s="82">
        <v>6805</v>
      </c>
      <c r="B6836" s="94">
        <f t="shared" si="1487"/>
        <v>8.4705516862918019E-57</v>
      </c>
      <c r="C6836" s="179">
        <f t="shared" si="1488"/>
        <v>8.4514435805133617E-57</v>
      </c>
      <c r="D6836" s="166">
        <f t="shared" si="1489"/>
        <v>2.2558277767625785E-3</v>
      </c>
      <c r="E6836" s="167">
        <f t="shared" si="1499"/>
        <v>24.291375447755232</v>
      </c>
      <c r="F6836" s="168">
        <f t="shared" si="1500"/>
        <v>15.353163848646163</v>
      </c>
      <c r="G6836" s="168">
        <f t="shared" si="1490"/>
        <v>533553.50612654712</v>
      </c>
      <c r="H6836" s="168">
        <f t="shared" si="1491"/>
        <v>271310.33852408634</v>
      </c>
      <c r="I6836" s="169">
        <f t="shared" si="1492"/>
        <v>804863.8446506334</v>
      </c>
      <c r="J6836" s="169">
        <f t="shared" si="1494"/>
        <v>736676.22331895854</v>
      </c>
      <c r="K6836" s="95"/>
      <c r="L6836" s="265">
        <f t="shared" si="1493"/>
        <v>308520.13359039003</v>
      </c>
      <c r="M6836" s="265">
        <f>$G6836*NonHospFrac+theModel!$H6836*NonHospFrac</f>
        <v>496343.71106024343</v>
      </c>
      <c r="N6836" s="266">
        <f t="shared" si="1495"/>
        <v>804863.8446506334</v>
      </c>
      <c r="O6836" s="159"/>
      <c r="P6836" s="265">
        <f t="shared" si="1496"/>
        <v>282382.47790827946</v>
      </c>
      <c r="Q6836" s="265">
        <f t="shared" si="1497"/>
        <v>496342.15641856863</v>
      </c>
      <c r="R6836" s="266">
        <f t="shared" si="1498"/>
        <v>778724.63432684809</v>
      </c>
    </row>
    <row r="6837" spans="1:18" x14ac:dyDescent="0.3">
      <c r="A6837" s="82">
        <v>6806</v>
      </c>
      <c r="B6837" s="94">
        <f t="shared" si="1487"/>
        <v>8.3123178905693447E-57</v>
      </c>
      <c r="C6837" s="179">
        <f t="shared" si="1488"/>
        <v>8.2935667329825178E-57</v>
      </c>
      <c r="D6837" s="166">
        <f t="shared" si="1489"/>
        <v>2.2558277767625785E-3</v>
      </c>
      <c r="E6837" s="167">
        <f t="shared" si="1499"/>
        <v>24.291375447755232</v>
      </c>
      <c r="F6837" s="168">
        <f t="shared" si="1500"/>
        <v>15.355419676422926</v>
      </c>
      <c r="G6837" s="168">
        <f t="shared" si="1490"/>
        <v>533631.90070576046</v>
      </c>
      <c r="H6837" s="168">
        <f t="shared" si="1491"/>
        <v>271310.33852408634</v>
      </c>
      <c r="I6837" s="169">
        <f t="shared" si="1492"/>
        <v>804942.23922984675</v>
      </c>
      <c r="J6837" s="169">
        <f t="shared" si="1494"/>
        <v>736735.62503819482</v>
      </c>
      <c r="K6837" s="95"/>
      <c r="L6837" s="265">
        <f t="shared" si="1493"/>
        <v>308550.18377367558</v>
      </c>
      <c r="M6837" s="265">
        <f>$G6837*NonHospFrac+theModel!$H6837*NonHospFrac</f>
        <v>496392.05545617122</v>
      </c>
      <c r="N6837" s="266">
        <f t="shared" si="1495"/>
        <v>804942.23922984675</v>
      </c>
      <c r="O6837" s="159"/>
      <c r="P6837" s="265">
        <f t="shared" si="1496"/>
        <v>282405.24775497604</v>
      </c>
      <c r="Q6837" s="265">
        <f t="shared" si="1497"/>
        <v>496390.50081449642</v>
      </c>
      <c r="R6837" s="266">
        <f t="shared" si="1498"/>
        <v>778795.74856947246</v>
      </c>
    </row>
    <row r="6838" spans="1:18" x14ac:dyDescent="0.3">
      <c r="A6838" s="82">
        <v>6807</v>
      </c>
      <c r="B6838" s="94">
        <f t="shared" si="1487"/>
        <v>8.1570399748221264E-57</v>
      </c>
      <c r="C6838" s="179">
        <f t="shared" si="1488"/>
        <v>8.1386390974707593E-57</v>
      </c>
      <c r="D6838" s="166">
        <f t="shared" si="1489"/>
        <v>2.2558277767625785E-3</v>
      </c>
      <c r="E6838" s="167">
        <f t="shared" si="1499"/>
        <v>24.291375447755232</v>
      </c>
      <c r="F6838" s="168">
        <f t="shared" si="1500"/>
        <v>15.357675504199689</v>
      </c>
      <c r="G6838" s="168">
        <f t="shared" si="1490"/>
        <v>533710.29528497404</v>
      </c>
      <c r="H6838" s="168">
        <f t="shared" si="1491"/>
        <v>271310.33852408634</v>
      </c>
      <c r="I6838" s="169">
        <f t="shared" si="1492"/>
        <v>805020.63380906032</v>
      </c>
      <c r="J6838" s="169">
        <f t="shared" si="1494"/>
        <v>736795.02433610032</v>
      </c>
      <c r="K6838" s="95"/>
      <c r="L6838" s="265">
        <f t="shared" si="1493"/>
        <v>308580.23395696119</v>
      </c>
      <c r="M6838" s="265">
        <f>$G6838*NonHospFrac+theModel!$H6838*NonHospFrac</f>
        <v>496440.39985209913</v>
      </c>
      <c r="N6838" s="266">
        <f t="shared" si="1495"/>
        <v>805020.63380906032</v>
      </c>
      <c r="O6838" s="159"/>
      <c r="P6838" s="265">
        <f t="shared" si="1496"/>
        <v>282428.01667352888</v>
      </c>
      <c r="Q6838" s="265">
        <f t="shared" si="1497"/>
        <v>496438.84521042433</v>
      </c>
      <c r="R6838" s="266">
        <f t="shared" si="1498"/>
        <v>778866.86188395321</v>
      </c>
    </row>
    <row r="6839" spans="1:18" x14ac:dyDescent="0.3">
      <c r="A6839" s="82">
        <v>6808</v>
      </c>
      <c r="B6839" s="94">
        <f t="shared" si="1487"/>
        <v>8.0046627218546789E-57</v>
      </c>
      <c r="C6839" s="179">
        <f t="shared" si="1488"/>
        <v>7.9866055813431034E-57</v>
      </c>
      <c r="D6839" s="166">
        <f t="shared" si="1489"/>
        <v>2.2558277767625785E-3</v>
      </c>
      <c r="E6839" s="167">
        <f t="shared" si="1499"/>
        <v>24.291375447755232</v>
      </c>
      <c r="F6839" s="168">
        <f t="shared" si="1500"/>
        <v>15.359931331976451</v>
      </c>
      <c r="G6839" s="168">
        <f t="shared" si="1490"/>
        <v>533788.68986418738</v>
      </c>
      <c r="H6839" s="168">
        <f t="shared" si="1491"/>
        <v>271310.33852408634</v>
      </c>
      <c r="I6839" s="169">
        <f t="shared" si="1492"/>
        <v>805099.02838827367</v>
      </c>
      <c r="J6839" s="169">
        <f t="shared" si="1494"/>
        <v>736854.4212127733</v>
      </c>
      <c r="K6839" s="95"/>
      <c r="L6839" s="265">
        <f t="shared" si="1493"/>
        <v>308610.28414024675</v>
      </c>
      <c r="M6839" s="265">
        <f>$G6839*NonHospFrac+theModel!$H6839*NonHospFrac</f>
        <v>496488.74424802692</v>
      </c>
      <c r="N6839" s="266">
        <f t="shared" si="1495"/>
        <v>805099.02838827367</v>
      </c>
      <c r="O6839" s="159"/>
      <c r="P6839" s="265">
        <f t="shared" si="1496"/>
        <v>282450.7846639757</v>
      </c>
      <c r="Q6839" s="265">
        <f t="shared" si="1497"/>
        <v>496487.18960635213</v>
      </c>
      <c r="R6839" s="266">
        <f t="shared" si="1498"/>
        <v>778937.97427032783</v>
      </c>
    </row>
    <row r="6840" spans="1:18" x14ac:dyDescent="0.3">
      <c r="A6840" s="82">
        <v>6809</v>
      </c>
      <c r="B6840" s="94">
        <f t="shared" si="1487"/>
        <v>7.8551319459541069E-57</v>
      </c>
      <c r="C6840" s="179">
        <f t="shared" si="1488"/>
        <v>7.837412121120288E-57</v>
      </c>
      <c r="D6840" s="166">
        <f t="shared" si="1489"/>
        <v>2.2558277767625785E-3</v>
      </c>
      <c r="E6840" s="167">
        <f t="shared" si="1499"/>
        <v>24.291375447755232</v>
      </c>
      <c r="F6840" s="168">
        <f t="shared" si="1500"/>
        <v>15.362187159753214</v>
      </c>
      <c r="G6840" s="168">
        <f t="shared" si="1490"/>
        <v>533867.08444340085</v>
      </c>
      <c r="H6840" s="168">
        <f t="shared" si="1491"/>
        <v>271310.33852408634</v>
      </c>
      <c r="I6840" s="169">
        <f t="shared" si="1492"/>
        <v>805177.42296748725</v>
      </c>
      <c r="J6840" s="169">
        <f t="shared" si="1494"/>
        <v>736913.81566831283</v>
      </c>
      <c r="K6840" s="95"/>
      <c r="L6840" s="265">
        <f t="shared" si="1493"/>
        <v>308640.33432353236</v>
      </c>
      <c r="M6840" s="265">
        <f>$G6840*NonHospFrac+theModel!$H6840*NonHospFrac</f>
        <v>496537.08864395483</v>
      </c>
      <c r="N6840" s="266">
        <f t="shared" si="1495"/>
        <v>805177.42296748725</v>
      </c>
      <c r="O6840" s="159"/>
      <c r="P6840" s="265">
        <f t="shared" si="1496"/>
        <v>282473.55172635446</v>
      </c>
      <c r="Q6840" s="265">
        <f t="shared" si="1497"/>
        <v>496535.53400228004</v>
      </c>
      <c r="R6840" s="266">
        <f t="shared" si="1498"/>
        <v>779009.0857286345</v>
      </c>
    </row>
    <row r="6841" spans="1:18" x14ac:dyDescent="0.3">
      <c r="A6841" s="82">
        <v>6810</v>
      </c>
      <c r="B6841" s="94">
        <f t="shared" si="1487"/>
        <v>7.7083944736215123E-57</v>
      </c>
      <c r="C6841" s="179">
        <f t="shared" si="1488"/>
        <v>7.6910056632536735E-57</v>
      </c>
      <c r="D6841" s="166">
        <f t="shared" si="1489"/>
        <v>2.2558277767625785E-3</v>
      </c>
      <c r="E6841" s="167">
        <f t="shared" si="1499"/>
        <v>24.291375447755232</v>
      </c>
      <c r="F6841" s="168">
        <f t="shared" si="1500"/>
        <v>15.364442987529976</v>
      </c>
      <c r="G6841" s="168">
        <f t="shared" si="1490"/>
        <v>533945.47902261419</v>
      </c>
      <c r="H6841" s="168">
        <f t="shared" si="1491"/>
        <v>271310.33852408634</v>
      </c>
      <c r="I6841" s="169">
        <f t="shared" si="1492"/>
        <v>805255.81754670059</v>
      </c>
      <c r="J6841" s="169">
        <f t="shared" si="1494"/>
        <v>736973.20770281728</v>
      </c>
      <c r="K6841" s="95"/>
      <c r="L6841" s="265">
        <f t="shared" si="1493"/>
        <v>308670.38450681791</v>
      </c>
      <c r="M6841" s="265">
        <f>$G6841*NonHospFrac+theModel!$H6841*NonHospFrac</f>
        <v>496585.43303988263</v>
      </c>
      <c r="N6841" s="266">
        <f t="shared" si="1495"/>
        <v>805255.81754670059</v>
      </c>
      <c r="O6841" s="159"/>
      <c r="P6841" s="265">
        <f t="shared" si="1496"/>
        <v>282496.31786070293</v>
      </c>
      <c r="Q6841" s="265">
        <f t="shared" si="1497"/>
        <v>496583.87839820783</v>
      </c>
      <c r="R6841" s="266">
        <f t="shared" si="1498"/>
        <v>779080.1962589107</v>
      </c>
    </row>
    <row r="6842" spans="1:18" x14ac:dyDescent="0.3">
      <c r="A6842" s="82">
        <v>6811</v>
      </c>
      <c r="B6842" s="94">
        <f t="shared" si="1487"/>
        <v>7.5643981246633835E-57</v>
      </c>
      <c r="C6842" s="179">
        <f t="shared" si="1488"/>
        <v>7.5473341452592772E-57</v>
      </c>
      <c r="D6842" s="166">
        <f t="shared" si="1489"/>
        <v>2.2558277767625785E-3</v>
      </c>
      <c r="E6842" s="167">
        <f t="shared" si="1499"/>
        <v>24.291375447755232</v>
      </c>
      <c r="F6842" s="168">
        <f t="shared" si="1500"/>
        <v>15.366698815306739</v>
      </c>
      <c r="G6842" s="168">
        <f t="shared" si="1490"/>
        <v>534023.87360182765</v>
      </c>
      <c r="H6842" s="168">
        <f t="shared" si="1491"/>
        <v>271310.33852408634</v>
      </c>
      <c r="I6842" s="169">
        <f t="shared" si="1492"/>
        <v>805334.21212591394</v>
      </c>
      <c r="J6842" s="169">
        <f t="shared" si="1494"/>
        <v>737032.59731638548</v>
      </c>
      <c r="K6842" s="95"/>
      <c r="L6842" s="265">
        <f t="shared" si="1493"/>
        <v>308700.43469010352</v>
      </c>
      <c r="M6842" s="265">
        <f>$G6842*NonHospFrac+theModel!$H6842*NonHospFrac</f>
        <v>496633.77743581048</v>
      </c>
      <c r="N6842" s="266">
        <f t="shared" si="1495"/>
        <v>805334.21212591394</v>
      </c>
      <c r="O6842" s="159"/>
      <c r="P6842" s="265">
        <f t="shared" si="1496"/>
        <v>282519.08306705893</v>
      </c>
      <c r="Q6842" s="265">
        <f t="shared" si="1497"/>
        <v>496632.22279413568</v>
      </c>
      <c r="R6842" s="266">
        <f t="shared" si="1498"/>
        <v>779151.30586119462</v>
      </c>
    </row>
    <row r="6843" spans="1:18" x14ac:dyDescent="0.3">
      <c r="A6843" s="82">
        <v>6812</v>
      </c>
      <c r="B6843" s="94">
        <f t="shared" si="1487"/>
        <v>7.4230916936361843E-57</v>
      </c>
      <c r="C6843" s="179">
        <f t="shared" si="1488"/>
        <v>7.4063464772042239E-57</v>
      </c>
      <c r="D6843" s="166">
        <f t="shared" si="1489"/>
        <v>2.2558277767625785E-3</v>
      </c>
      <c r="E6843" s="167">
        <f t="shared" si="1499"/>
        <v>24.291375447755232</v>
      </c>
      <c r="F6843" s="168">
        <f t="shared" si="1500"/>
        <v>15.368954643083502</v>
      </c>
      <c r="G6843" s="168">
        <f t="shared" si="1490"/>
        <v>534102.26818104112</v>
      </c>
      <c r="H6843" s="168">
        <f t="shared" si="1491"/>
        <v>271310.33852408634</v>
      </c>
      <c r="I6843" s="169">
        <f t="shared" si="1492"/>
        <v>805412.60670512752</v>
      </c>
      <c r="J6843" s="169">
        <f t="shared" si="1494"/>
        <v>737091.98450911627</v>
      </c>
      <c r="K6843" s="95"/>
      <c r="L6843" s="265">
        <f t="shared" si="1493"/>
        <v>308730.48487338913</v>
      </c>
      <c r="M6843" s="265">
        <f>$G6843*NonHospFrac+theModel!$H6843*NonHospFrac</f>
        <v>496682.12183173833</v>
      </c>
      <c r="N6843" s="266">
        <f t="shared" si="1495"/>
        <v>805412.60670512752</v>
      </c>
      <c r="O6843" s="159"/>
      <c r="P6843" s="265">
        <f t="shared" si="1496"/>
        <v>282541.84734546032</v>
      </c>
      <c r="Q6843" s="265">
        <f t="shared" si="1497"/>
        <v>496680.56719006354</v>
      </c>
      <c r="R6843" s="266">
        <f t="shared" si="1498"/>
        <v>779222.41453552386</v>
      </c>
    </row>
    <row r="6844" spans="1:18" x14ac:dyDescent="0.3">
      <c r="A6844" s="82">
        <v>6813</v>
      </c>
      <c r="B6844" s="94">
        <f t="shared" si="1487"/>
        <v>7.2844249316375805E-57</v>
      </c>
      <c r="C6844" s="179">
        <f t="shared" si="1488"/>
        <v>7.2679925235390506E-57</v>
      </c>
      <c r="D6844" s="166">
        <f t="shared" si="1489"/>
        <v>2.2558277767625785E-3</v>
      </c>
      <c r="E6844" s="167">
        <f t="shared" si="1499"/>
        <v>24.291375447755232</v>
      </c>
      <c r="F6844" s="168">
        <f t="shared" si="1500"/>
        <v>15.371210470860264</v>
      </c>
      <c r="G6844" s="168">
        <f t="shared" si="1490"/>
        <v>534180.66276025458</v>
      </c>
      <c r="H6844" s="168">
        <f t="shared" si="1491"/>
        <v>271310.33852408634</v>
      </c>
      <c r="I6844" s="169">
        <f t="shared" si="1492"/>
        <v>805491.00128434086</v>
      </c>
      <c r="J6844" s="169">
        <f t="shared" si="1494"/>
        <v>737151.36928110803</v>
      </c>
      <c r="K6844" s="95"/>
      <c r="L6844" s="265">
        <f t="shared" si="1493"/>
        <v>308760.53505667468</v>
      </c>
      <c r="M6844" s="265">
        <f>$G6844*NonHospFrac+theModel!$H6844*NonHospFrac</f>
        <v>496730.46622766618</v>
      </c>
      <c r="N6844" s="266">
        <f t="shared" si="1495"/>
        <v>805491.00128434086</v>
      </c>
      <c r="O6844" s="159"/>
      <c r="P6844" s="265">
        <f t="shared" si="1496"/>
        <v>282564.61069594487</v>
      </c>
      <c r="Q6844" s="265">
        <f t="shared" si="1497"/>
        <v>496728.91158599139</v>
      </c>
      <c r="R6844" s="266">
        <f t="shared" si="1498"/>
        <v>779293.52228193625</v>
      </c>
    </row>
    <row r="6845" spans="1:18" x14ac:dyDescent="0.3">
      <c r="A6845" s="82">
        <v>6814</v>
      </c>
      <c r="B6845" s="94">
        <f t="shared" si="1487"/>
        <v>7.1483485284378125E-57</v>
      </c>
      <c r="C6845" s="179">
        <f t="shared" si="1488"/>
        <v>7.132223085269382E-57</v>
      </c>
      <c r="D6845" s="166">
        <f t="shared" si="1489"/>
        <v>2.2558277767625785E-3</v>
      </c>
      <c r="E6845" s="167">
        <f t="shared" si="1499"/>
        <v>24.291375447755232</v>
      </c>
      <c r="F6845" s="168">
        <f t="shared" si="1500"/>
        <v>15.373466298637027</v>
      </c>
      <c r="G6845" s="168">
        <f t="shared" si="1490"/>
        <v>534259.05733946792</v>
      </c>
      <c r="H6845" s="168">
        <f t="shared" si="1491"/>
        <v>271310.33852408634</v>
      </c>
      <c r="I6845" s="169">
        <f t="shared" si="1492"/>
        <v>805569.39586355421</v>
      </c>
      <c r="J6845" s="169">
        <f t="shared" si="1494"/>
        <v>737210.75163245958</v>
      </c>
      <c r="K6845" s="95"/>
      <c r="L6845" s="265">
        <f t="shared" si="1493"/>
        <v>308790.58523996023</v>
      </c>
      <c r="M6845" s="265">
        <f>$G6845*NonHospFrac+theModel!$H6845*NonHospFrac</f>
        <v>496778.81062359398</v>
      </c>
      <c r="N6845" s="266">
        <f t="shared" si="1495"/>
        <v>805569.39586355421</v>
      </c>
      <c r="O6845" s="159"/>
      <c r="P6845" s="265">
        <f t="shared" si="1496"/>
        <v>282587.37311855046</v>
      </c>
      <c r="Q6845" s="265">
        <f t="shared" si="1497"/>
        <v>496777.25598191918</v>
      </c>
      <c r="R6845" s="266">
        <f t="shared" si="1498"/>
        <v>779364.62910046964</v>
      </c>
    </row>
    <row r="6846" spans="1:18" x14ac:dyDescent="0.3">
      <c r="A6846" s="82">
        <v>6815</v>
      </c>
      <c r="B6846" s="94">
        <f t="shared" si="1487"/>
        <v>7.0148140949448597E-57</v>
      </c>
      <c r="C6846" s="179">
        <f t="shared" si="1488"/>
        <v>6.9989898824606576E-57</v>
      </c>
      <c r="D6846" s="166">
        <f t="shared" si="1489"/>
        <v>2.2558277767625785E-3</v>
      </c>
      <c r="E6846" s="167">
        <f t="shared" si="1499"/>
        <v>24.291375447755232</v>
      </c>
      <c r="F6846" s="168">
        <f t="shared" si="1500"/>
        <v>15.375722126413789</v>
      </c>
      <c r="G6846" s="168">
        <f t="shared" si="1490"/>
        <v>534337.45191868138</v>
      </c>
      <c r="H6846" s="168">
        <f t="shared" si="1491"/>
        <v>271310.33852408634</v>
      </c>
      <c r="I6846" s="169">
        <f t="shared" si="1492"/>
        <v>805647.79044276779</v>
      </c>
      <c r="J6846" s="169">
        <f t="shared" si="1494"/>
        <v>737270.13156326977</v>
      </c>
      <c r="K6846" s="95"/>
      <c r="L6846" s="265">
        <f t="shared" si="1493"/>
        <v>308820.63542324584</v>
      </c>
      <c r="M6846" s="265">
        <f>$G6846*NonHospFrac+theModel!$H6846*NonHospFrac</f>
        <v>496827.15501952189</v>
      </c>
      <c r="N6846" s="266">
        <f t="shared" si="1495"/>
        <v>805647.79044276779</v>
      </c>
      <c r="O6846" s="159"/>
      <c r="P6846" s="265">
        <f t="shared" si="1496"/>
        <v>282610.13461331493</v>
      </c>
      <c r="Q6846" s="265">
        <f t="shared" si="1497"/>
        <v>496825.60037784709</v>
      </c>
      <c r="R6846" s="266">
        <f t="shared" si="1498"/>
        <v>779435.73499116208</v>
      </c>
    </row>
    <row r="6847" spans="1:18" x14ac:dyDescent="0.3">
      <c r="A6847" s="82">
        <v>6816</v>
      </c>
      <c r="B6847" s="94">
        <f t="shared" si="1487"/>
        <v>6.8837741459971603E-57</v>
      </c>
      <c r="C6847" s="179">
        <f t="shared" si="1488"/>
        <v>6.8682455370696596E-57</v>
      </c>
      <c r="D6847" s="166">
        <f t="shared" si="1489"/>
        <v>2.2558277767625785E-3</v>
      </c>
      <c r="E6847" s="167">
        <f t="shared" si="1499"/>
        <v>24.291375447755232</v>
      </c>
      <c r="F6847" s="168">
        <f t="shared" si="1500"/>
        <v>15.377977954190552</v>
      </c>
      <c r="G6847" s="168">
        <f t="shared" si="1490"/>
        <v>534415.84649789485</v>
      </c>
      <c r="H6847" s="168">
        <f t="shared" si="1491"/>
        <v>271310.33852408634</v>
      </c>
      <c r="I6847" s="169">
        <f t="shared" si="1492"/>
        <v>805726.18502198113</v>
      </c>
      <c r="J6847" s="169">
        <f t="shared" si="1494"/>
        <v>737329.50907363684</v>
      </c>
      <c r="K6847" s="95"/>
      <c r="L6847" s="265">
        <f t="shared" si="1493"/>
        <v>308850.68560653145</v>
      </c>
      <c r="M6847" s="265">
        <f>$G6847*NonHospFrac+theModel!$H6847*NonHospFrac</f>
        <v>496875.49941544974</v>
      </c>
      <c r="N6847" s="266">
        <f t="shared" si="1495"/>
        <v>805726.18502198113</v>
      </c>
      <c r="O6847" s="159"/>
      <c r="P6847" s="265">
        <f t="shared" si="1496"/>
        <v>282632.89518027607</v>
      </c>
      <c r="Q6847" s="265">
        <f t="shared" si="1497"/>
        <v>496873.94477377494</v>
      </c>
      <c r="R6847" s="266">
        <f t="shared" si="1498"/>
        <v>779506.83995405096</v>
      </c>
    </row>
    <row r="6848" spans="1:18" x14ac:dyDescent="0.3">
      <c r="A6848" s="82">
        <v>6817</v>
      </c>
      <c r="B6848" s="94">
        <f t="shared" si="1487"/>
        <v>6.7551820834777843E-57</v>
      </c>
      <c r="C6848" s="179">
        <f t="shared" si="1488"/>
        <v>6.7399435560967859E-57</v>
      </c>
      <c r="D6848" s="166">
        <f t="shared" si="1489"/>
        <v>2.2558277767625785E-3</v>
      </c>
      <c r="E6848" s="167">
        <f t="shared" si="1499"/>
        <v>24.291375447755232</v>
      </c>
      <c r="F6848" s="168">
        <f t="shared" si="1500"/>
        <v>15.380233781967314</v>
      </c>
      <c r="G6848" s="168">
        <f t="shared" si="1490"/>
        <v>534494.24107710819</v>
      </c>
      <c r="H6848" s="168">
        <f t="shared" si="1491"/>
        <v>271310.33852408634</v>
      </c>
      <c r="I6848" s="169">
        <f t="shared" si="1492"/>
        <v>805804.57960119448</v>
      </c>
      <c r="J6848" s="169">
        <f t="shared" si="1494"/>
        <v>737388.88416365976</v>
      </c>
      <c r="K6848" s="95"/>
      <c r="L6848" s="265">
        <f t="shared" si="1493"/>
        <v>308880.73578981694</v>
      </c>
      <c r="M6848" s="265">
        <f>$G6848*NonHospFrac+theModel!$H6848*NonHospFrac</f>
        <v>496923.84381137753</v>
      </c>
      <c r="N6848" s="266">
        <f t="shared" si="1495"/>
        <v>805804.57960119448</v>
      </c>
      <c r="O6848" s="159"/>
      <c r="P6848" s="265">
        <f t="shared" si="1496"/>
        <v>282655.65481947159</v>
      </c>
      <c r="Q6848" s="265">
        <f t="shared" si="1497"/>
        <v>496922.28916970274</v>
      </c>
      <c r="R6848" s="266">
        <f t="shared" si="1498"/>
        <v>779577.94398917432</v>
      </c>
    </row>
    <row r="6849" spans="1:18" x14ac:dyDescent="0.3">
      <c r="A6849" s="82">
        <v>6818</v>
      </c>
      <c r="B6849" s="94">
        <f t="shared" si="1487"/>
        <v>6.6289921797440213E-57</v>
      </c>
      <c r="C6849" s="179">
        <f t="shared" si="1488"/>
        <v>6.6140383150530125E-57</v>
      </c>
      <c r="D6849" s="166">
        <f t="shared" si="1489"/>
        <v>2.2558277767625785E-3</v>
      </c>
      <c r="E6849" s="167">
        <f t="shared" si="1499"/>
        <v>24.291375447755232</v>
      </c>
      <c r="F6849" s="168">
        <f t="shared" si="1500"/>
        <v>15.382489609744077</v>
      </c>
      <c r="G6849" s="168">
        <f t="shared" si="1490"/>
        <v>534572.63565632165</v>
      </c>
      <c r="H6849" s="168">
        <f t="shared" si="1491"/>
        <v>271310.33852408634</v>
      </c>
      <c r="I6849" s="169">
        <f t="shared" si="1492"/>
        <v>805882.97418040805</v>
      </c>
      <c r="J6849" s="169">
        <f t="shared" si="1494"/>
        <v>737448.25683343725</v>
      </c>
      <c r="K6849" s="95"/>
      <c r="L6849" s="265">
        <f t="shared" si="1493"/>
        <v>308910.78597310255</v>
      </c>
      <c r="M6849" s="265">
        <f>$G6849*NonHospFrac+theModel!$H6849*NonHospFrac</f>
        <v>496972.18820730539</v>
      </c>
      <c r="N6849" s="266">
        <f t="shared" si="1495"/>
        <v>805882.97418040794</v>
      </c>
      <c r="O6849" s="159"/>
      <c r="P6849" s="265">
        <f t="shared" si="1496"/>
        <v>282678.41353093949</v>
      </c>
      <c r="Q6849" s="265">
        <f t="shared" si="1497"/>
        <v>496970.63356563059</v>
      </c>
      <c r="R6849" s="266">
        <f t="shared" si="1498"/>
        <v>779649.04709657002</v>
      </c>
    </row>
    <row r="6850" spans="1:18" x14ac:dyDescent="0.3">
      <c r="A6850" s="82">
        <v>6819</v>
      </c>
      <c r="B6850" s="94">
        <f t="shared" si="1487"/>
        <v>6.5051595613665313E-57</v>
      </c>
      <c r="C6850" s="179">
        <f t="shared" si="1488"/>
        <v>6.4904850417357278E-57</v>
      </c>
      <c r="D6850" s="166">
        <f t="shared" si="1489"/>
        <v>2.2558277767625785E-3</v>
      </c>
      <c r="E6850" s="167">
        <f t="shared" si="1499"/>
        <v>24.291375447755232</v>
      </c>
      <c r="F6850" s="168">
        <f t="shared" si="1500"/>
        <v>15.38474543752084</v>
      </c>
      <c r="G6850" s="168">
        <f t="shared" si="1490"/>
        <v>534651.030235535</v>
      </c>
      <c r="H6850" s="168">
        <f t="shared" si="1491"/>
        <v>271310.33852408634</v>
      </c>
      <c r="I6850" s="169">
        <f t="shared" si="1492"/>
        <v>805961.3687596214</v>
      </c>
      <c r="J6850" s="169">
        <f t="shared" si="1494"/>
        <v>737507.62708306767</v>
      </c>
      <c r="K6850" s="95"/>
      <c r="L6850" s="265">
        <f t="shared" si="1493"/>
        <v>308940.8361563881</v>
      </c>
      <c r="M6850" s="265">
        <f>$G6850*NonHospFrac+theModel!$H6850*NonHospFrac</f>
        <v>497020.53260323318</v>
      </c>
      <c r="N6850" s="266">
        <f t="shared" si="1495"/>
        <v>805961.36875962128</v>
      </c>
      <c r="O6850" s="159"/>
      <c r="P6850" s="265">
        <f t="shared" si="1496"/>
        <v>282701.17131471745</v>
      </c>
      <c r="Q6850" s="265">
        <f t="shared" si="1497"/>
        <v>497018.97796155838</v>
      </c>
      <c r="R6850" s="266">
        <f t="shared" si="1498"/>
        <v>779720.14927627589</v>
      </c>
    </row>
    <row r="6851" spans="1:18" x14ac:dyDescent="0.3">
      <c r="A6851" s="82">
        <v>6820</v>
      </c>
      <c r="B6851" s="94">
        <f t="shared" si="1487"/>
        <v>6.3836401931722408E-57</v>
      </c>
      <c r="C6851" s="179">
        <f t="shared" si="1488"/>
        <v>6.369239800307625E-57</v>
      </c>
      <c r="D6851" s="166">
        <f t="shared" si="1489"/>
        <v>2.2558277767625785E-3</v>
      </c>
      <c r="E6851" s="167">
        <f t="shared" si="1499"/>
        <v>24.291375447755232</v>
      </c>
      <c r="F6851" s="168">
        <f t="shared" si="1500"/>
        <v>15.387001265297602</v>
      </c>
      <c r="G6851" s="168">
        <f t="shared" si="1490"/>
        <v>534729.42481474846</v>
      </c>
      <c r="H6851" s="168">
        <f t="shared" si="1491"/>
        <v>271310.33852408634</v>
      </c>
      <c r="I6851" s="169">
        <f t="shared" si="1492"/>
        <v>806039.76333883475</v>
      </c>
      <c r="J6851" s="169">
        <f t="shared" si="1494"/>
        <v>737566.99491264985</v>
      </c>
      <c r="K6851" s="95"/>
      <c r="L6851" s="265">
        <f t="shared" si="1493"/>
        <v>308970.88633967371</v>
      </c>
      <c r="M6851" s="265">
        <f>$G6851*NonHospFrac+theModel!$H6851*NonHospFrac</f>
        <v>497068.87699916109</v>
      </c>
      <c r="N6851" s="266">
        <f t="shared" si="1495"/>
        <v>806039.76333883475</v>
      </c>
      <c r="O6851" s="159"/>
      <c r="P6851" s="265">
        <f t="shared" si="1496"/>
        <v>282723.9281708434</v>
      </c>
      <c r="Q6851" s="265">
        <f t="shared" si="1497"/>
        <v>497067.32235748629</v>
      </c>
      <c r="R6851" s="266">
        <f t="shared" si="1498"/>
        <v>779791.25052832975</v>
      </c>
    </row>
    <row r="6852" spans="1:18" x14ac:dyDescent="0.3">
      <c r="A6852" s="82">
        <v>6821</v>
      </c>
      <c r="B6852" s="94">
        <f t="shared" si="1487"/>
        <v>6.2643908625853348E-57</v>
      </c>
      <c r="C6852" s="179">
        <f t="shared" si="1488"/>
        <v>6.2502594756730173E-57</v>
      </c>
      <c r="D6852" s="166">
        <f t="shared" si="1489"/>
        <v>2.2558277767625785E-3</v>
      </c>
      <c r="E6852" s="167">
        <f t="shared" si="1499"/>
        <v>24.291375447755232</v>
      </c>
      <c r="F6852" s="168">
        <f t="shared" si="1500"/>
        <v>15.389257093074365</v>
      </c>
      <c r="G6852" s="168">
        <f t="shared" si="1490"/>
        <v>534807.81939396192</v>
      </c>
      <c r="H6852" s="168">
        <f t="shared" si="1491"/>
        <v>271310.33852408634</v>
      </c>
      <c r="I6852" s="169">
        <f t="shared" si="1492"/>
        <v>806118.15791804832</v>
      </c>
      <c r="J6852" s="169">
        <f t="shared" si="1494"/>
        <v>737626.36032228265</v>
      </c>
      <c r="K6852" s="95"/>
      <c r="L6852" s="265">
        <f t="shared" si="1493"/>
        <v>309000.93652295927</v>
      </c>
      <c r="M6852" s="265">
        <f>$G6852*NonHospFrac+theModel!$H6852*NonHospFrac</f>
        <v>497117.22139508894</v>
      </c>
      <c r="N6852" s="266">
        <f t="shared" si="1495"/>
        <v>806118.15791804821</v>
      </c>
      <c r="O6852" s="159"/>
      <c r="P6852" s="265">
        <f t="shared" si="1496"/>
        <v>282746.68409935507</v>
      </c>
      <c r="Q6852" s="265">
        <f t="shared" si="1497"/>
        <v>497115.66675341415</v>
      </c>
      <c r="R6852" s="266">
        <f t="shared" si="1498"/>
        <v>779862.35085276922</v>
      </c>
    </row>
    <row r="6853" spans="1:18" x14ac:dyDescent="0.3">
      <c r="A6853" s="82">
        <v>6822</v>
      </c>
      <c r="B6853" s="94">
        <f t="shared" si="1487"/>
        <v>6.1473691642607604E-57</v>
      </c>
      <c r="C6853" s="179">
        <f t="shared" si="1488"/>
        <v>6.1335017581460069E-57</v>
      </c>
      <c r="D6853" s="166">
        <f t="shared" si="1489"/>
        <v>2.2558277767625785E-3</v>
      </c>
      <c r="E6853" s="167">
        <f t="shared" si="1499"/>
        <v>24.291375447755232</v>
      </c>
      <c r="F6853" s="168">
        <f t="shared" si="1500"/>
        <v>15.391512920851127</v>
      </c>
      <c r="G6853" s="168">
        <f t="shared" si="1490"/>
        <v>534886.21397317539</v>
      </c>
      <c r="H6853" s="168">
        <f t="shared" si="1491"/>
        <v>271310.33852408634</v>
      </c>
      <c r="I6853" s="169">
        <f t="shared" si="1492"/>
        <v>806196.55249726167</v>
      </c>
      <c r="J6853" s="169">
        <f t="shared" si="1494"/>
        <v>737685.72331206419</v>
      </c>
      <c r="K6853" s="95"/>
      <c r="L6853" s="265">
        <f t="shared" si="1493"/>
        <v>309030.98670624488</v>
      </c>
      <c r="M6853" s="265">
        <f>$G6853*NonHospFrac+theModel!$H6853*NonHospFrac</f>
        <v>497165.56579101679</v>
      </c>
      <c r="N6853" s="266">
        <f t="shared" si="1495"/>
        <v>806196.55249726167</v>
      </c>
      <c r="O6853" s="159"/>
      <c r="P6853" s="265">
        <f t="shared" si="1496"/>
        <v>282769.43910029036</v>
      </c>
      <c r="Q6853" s="265">
        <f t="shared" si="1497"/>
        <v>497164.011149342</v>
      </c>
      <c r="R6853" s="266">
        <f t="shared" si="1498"/>
        <v>779933.45024963235</v>
      </c>
    </row>
    <row r="6854" spans="1:18" x14ac:dyDescent="0.3">
      <c r="A6854" s="82">
        <v>6823</v>
      </c>
      <c r="B6854" s="94">
        <f t="shared" si="1487"/>
        <v>6.032533485004785E-57</v>
      </c>
      <c r="C6854" s="179">
        <f t="shared" si="1488"/>
        <v>6.018925128405061E-57</v>
      </c>
      <c r="D6854" s="166">
        <f t="shared" si="1489"/>
        <v>2.2558277767625785E-3</v>
      </c>
      <c r="E6854" s="167">
        <f t="shared" si="1499"/>
        <v>24.291375447755232</v>
      </c>
      <c r="F6854" s="168">
        <f t="shared" si="1500"/>
        <v>15.39376874862789</v>
      </c>
      <c r="G6854" s="168">
        <f t="shared" si="1490"/>
        <v>534964.60855238861</v>
      </c>
      <c r="H6854" s="168">
        <f t="shared" si="1491"/>
        <v>271310.33852408634</v>
      </c>
      <c r="I6854" s="169">
        <f t="shared" si="1492"/>
        <v>806274.94707647501</v>
      </c>
      <c r="J6854" s="169">
        <f t="shared" si="1494"/>
        <v>737745.08388209343</v>
      </c>
      <c r="K6854" s="95"/>
      <c r="L6854" s="265">
        <f t="shared" si="1493"/>
        <v>309061.03688953037</v>
      </c>
      <c r="M6854" s="265">
        <f>$G6854*NonHospFrac+theModel!$H6854*NonHospFrac</f>
        <v>497213.91018694453</v>
      </c>
      <c r="N6854" s="266">
        <f t="shared" si="1495"/>
        <v>806274.9470764749</v>
      </c>
      <c r="O6854" s="159"/>
      <c r="P6854" s="265">
        <f t="shared" si="1496"/>
        <v>282792.19317368692</v>
      </c>
      <c r="Q6854" s="265">
        <f t="shared" si="1497"/>
        <v>497212.35554526973</v>
      </c>
      <c r="R6854" s="266">
        <f t="shared" si="1498"/>
        <v>780004.54871895665</v>
      </c>
    </row>
    <row r="6855" spans="1:18" x14ac:dyDescent="0.3">
      <c r="A6855" s="82">
        <v>6824</v>
      </c>
      <c r="B6855" s="94">
        <f t="shared" si="1487"/>
        <v>5.9198429889772457E-57</v>
      </c>
      <c r="C6855" s="179">
        <f t="shared" si="1488"/>
        <v>5.9064888427286379E-57</v>
      </c>
      <c r="D6855" s="166">
        <f t="shared" si="1489"/>
        <v>2.2558277767625785E-3</v>
      </c>
      <c r="E6855" s="167">
        <f t="shared" si="1499"/>
        <v>24.291375447755232</v>
      </c>
      <c r="F6855" s="168">
        <f t="shared" si="1500"/>
        <v>15.396024576404653</v>
      </c>
      <c r="G6855" s="168">
        <f t="shared" si="1490"/>
        <v>535043.00313160219</v>
      </c>
      <c r="H6855" s="168">
        <f t="shared" si="1491"/>
        <v>271310.33852408634</v>
      </c>
      <c r="I6855" s="169">
        <f t="shared" si="1492"/>
        <v>806353.34165568859</v>
      </c>
      <c r="J6855" s="169">
        <f t="shared" si="1494"/>
        <v>737804.4420324692</v>
      </c>
      <c r="K6855" s="95"/>
      <c r="L6855" s="265">
        <f t="shared" si="1493"/>
        <v>309091.08707281604</v>
      </c>
      <c r="M6855" s="265">
        <f>$G6855*NonHospFrac+theModel!$H6855*NonHospFrac</f>
        <v>497262.25458287244</v>
      </c>
      <c r="N6855" s="266">
        <f t="shared" si="1495"/>
        <v>806353.34165568848</v>
      </c>
      <c r="O6855" s="159"/>
      <c r="P6855" s="265">
        <f t="shared" si="1496"/>
        <v>282814.94631958276</v>
      </c>
      <c r="Q6855" s="265">
        <f t="shared" si="1497"/>
        <v>497260.69994119764</v>
      </c>
      <c r="R6855" s="266">
        <f t="shared" si="1498"/>
        <v>780075.6462607804</v>
      </c>
    </row>
    <row r="6856" spans="1:18" x14ac:dyDescent="0.3">
      <c r="A6856" s="82">
        <v>6825</v>
      </c>
      <c r="B6856" s="94">
        <f t="shared" si="1487"/>
        <v>5.8092576031702305E-57</v>
      </c>
      <c r="C6856" s="179">
        <f t="shared" si="1488"/>
        <v>5.7961529185066294E-57</v>
      </c>
      <c r="D6856" s="166">
        <f t="shared" si="1489"/>
        <v>2.2558277767625785E-3</v>
      </c>
      <c r="E6856" s="167">
        <f t="shared" si="1499"/>
        <v>24.291375447755232</v>
      </c>
      <c r="F6856" s="168">
        <f t="shared" si="1500"/>
        <v>15.398280404181415</v>
      </c>
      <c r="G6856" s="168">
        <f t="shared" si="1490"/>
        <v>535121.39771081554</v>
      </c>
      <c r="H6856" s="168">
        <f t="shared" si="1491"/>
        <v>271310.33852408634</v>
      </c>
      <c r="I6856" s="169">
        <f t="shared" si="1492"/>
        <v>806431.73623490194</v>
      </c>
      <c r="J6856" s="169">
        <f t="shared" si="1494"/>
        <v>737863.79776328977</v>
      </c>
      <c r="K6856" s="95"/>
      <c r="L6856" s="265">
        <f t="shared" si="1493"/>
        <v>309121.13725610159</v>
      </c>
      <c r="M6856" s="265">
        <f>$G6856*NonHospFrac+theModel!$H6856*NonHospFrac</f>
        <v>497310.59897880023</v>
      </c>
      <c r="N6856" s="266">
        <f t="shared" si="1495"/>
        <v>806431.73623490182</v>
      </c>
      <c r="O6856" s="159"/>
      <c r="P6856" s="265">
        <f t="shared" si="1496"/>
        <v>282837.69853801548</v>
      </c>
      <c r="Q6856" s="265">
        <f t="shared" si="1497"/>
        <v>497309.04433712544</v>
      </c>
      <c r="R6856" s="266">
        <f t="shared" si="1498"/>
        <v>780146.74287514086</v>
      </c>
    </row>
    <row r="6857" spans="1:18" x14ac:dyDescent="0.3">
      <c r="A6857" s="82">
        <v>6826</v>
      </c>
      <c r="B6857" s="94">
        <f t="shared" si="1487"/>
        <v>5.7007380031580169E-57</v>
      </c>
      <c r="C6857" s="179">
        <f t="shared" si="1488"/>
        <v>5.6878781200224474E-57</v>
      </c>
      <c r="D6857" s="166">
        <f t="shared" si="1489"/>
        <v>2.2558277767625785E-3</v>
      </c>
      <c r="E6857" s="167">
        <f t="shared" si="1499"/>
        <v>24.291375447755232</v>
      </c>
      <c r="F6857" s="168">
        <f t="shared" si="1500"/>
        <v>15.400536231958178</v>
      </c>
      <c r="G6857" s="168">
        <f t="shared" si="1490"/>
        <v>535199.792290029</v>
      </c>
      <c r="H6857" s="168">
        <f t="shared" si="1491"/>
        <v>271310.33852408634</v>
      </c>
      <c r="I6857" s="169">
        <f t="shared" si="1492"/>
        <v>806510.13081411528</v>
      </c>
      <c r="J6857" s="169">
        <f t="shared" si="1494"/>
        <v>737923.15107465384</v>
      </c>
      <c r="K6857" s="95"/>
      <c r="L6857" s="265">
        <f t="shared" si="1493"/>
        <v>309151.1874393872</v>
      </c>
      <c r="M6857" s="265">
        <f>$G6857*NonHospFrac+theModel!$H6857*NonHospFrac</f>
        <v>497358.94337472814</v>
      </c>
      <c r="N6857" s="266">
        <f t="shared" si="1495"/>
        <v>806510.13081411528</v>
      </c>
      <c r="O6857" s="159"/>
      <c r="P6857" s="265">
        <f t="shared" si="1496"/>
        <v>282860.44982902304</v>
      </c>
      <c r="Q6857" s="265">
        <f t="shared" si="1497"/>
        <v>497357.38873305335</v>
      </c>
      <c r="R6857" s="266">
        <f t="shared" si="1498"/>
        <v>780217.83856207645</v>
      </c>
    </row>
    <row r="6858" spans="1:18" x14ac:dyDescent="0.3">
      <c r="A6858" s="82">
        <v>6827</v>
      </c>
      <c r="B6858" s="94">
        <f t="shared" si="1487"/>
        <v>5.5942455991133746E-57</v>
      </c>
      <c r="C6858" s="179">
        <f t="shared" si="1488"/>
        <v>5.5816259445008625E-57</v>
      </c>
      <c r="D6858" s="166">
        <f t="shared" si="1489"/>
        <v>2.2558277767625785E-3</v>
      </c>
      <c r="E6858" s="167">
        <f t="shared" si="1499"/>
        <v>24.291375447755232</v>
      </c>
      <c r="F6858" s="168">
        <f t="shared" si="1500"/>
        <v>15.40279205973494</v>
      </c>
      <c r="G6858" s="168">
        <f t="shared" si="1490"/>
        <v>535278.18686924234</v>
      </c>
      <c r="H6858" s="168">
        <f t="shared" si="1491"/>
        <v>271310.33852408634</v>
      </c>
      <c r="I6858" s="169">
        <f t="shared" si="1492"/>
        <v>806588.52539332863</v>
      </c>
      <c r="J6858" s="169">
        <f t="shared" si="1494"/>
        <v>737982.50196666014</v>
      </c>
      <c r="K6858" s="95"/>
      <c r="L6858" s="265">
        <f t="shared" si="1493"/>
        <v>309181.23762267275</v>
      </c>
      <c r="M6858" s="265">
        <f>$G6858*NonHospFrac+theModel!$H6858*NonHospFrac</f>
        <v>497407.28777065594</v>
      </c>
      <c r="N6858" s="266">
        <f t="shared" si="1495"/>
        <v>806588.52539332863</v>
      </c>
      <c r="O6858" s="159"/>
      <c r="P6858" s="265">
        <f t="shared" si="1496"/>
        <v>282883.20019264315</v>
      </c>
      <c r="Q6858" s="265">
        <f t="shared" si="1497"/>
        <v>497405.73312898114</v>
      </c>
      <c r="R6858" s="266">
        <f t="shared" si="1498"/>
        <v>780288.9333216243</v>
      </c>
    </row>
    <row r="6859" spans="1:18" x14ac:dyDescent="0.3">
      <c r="A6859" s="82">
        <v>6828</v>
      </c>
      <c r="B6859" s="94">
        <f t="shared" si="1487"/>
        <v>5.4897425220841392E-57</v>
      </c>
      <c r="C6859" s="179">
        <f t="shared" si="1488"/>
        <v>5.4773586084155476E-57</v>
      </c>
      <c r="D6859" s="166">
        <f t="shared" si="1489"/>
        <v>2.2558277767625785E-3</v>
      </c>
      <c r="E6859" s="167">
        <f t="shared" si="1499"/>
        <v>24.291375447755232</v>
      </c>
      <c r="F6859" s="168">
        <f t="shared" si="1500"/>
        <v>15.405047887511703</v>
      </c>
      <c r="G6859" s="168">
        <f t="shared" si="1490"/>
        <v>535356.58144845581</v>
      </c>
      <c r="H6859" s="168">
        <f t="shared" si="1491"/>
        <v>271310.33852408634</v>
      </c>
      <c r="I6859" s="169">
        <f t="shared" si="1492"/>
        <v>806666.91997254221</v>
      </c>
      <c r="J6859" s="169">
        <f t="shared" si="1494"/>
        <v>738041.8504394074</v>
      </c>
      <c r="K6859" s="95"/>
      <c r="L6859" s="265">
        <f t="shared" si="1493"/>
        <v>309211.2878059583</v>
      </c>
      <c r="M6859" s="265">
        <f>$G6859*NonHospFrac+theModel!$H6859*NonHospFrac</f>
        <v>497455.63216658379</v>
      </c>
      <c r="N6859" s="266">
        <f t="shared" si="1495"/>
        <v>806666.91997254209</v>
      </c>
      <c r="O6859" s="159"/>
      <c r="P6859" s="265">
        <f t="shared" si="1496"/>
        <v>282905.94962891366</v>
      </c>
      <c r="Q6859" s="265">
        <f t="shared" si="1497"/>
        <v>497454.07752490899</v>
      </c>
      <c r="R6859" s="266">
        <f t="shared" si="1498"/>
        <v>780360.02715382259</v>
      </c>
    </row>
    <row r="6860" spans="1:18" x14ac:dyDescent="0.3">
      <c r="A6860" s="82">
        <v>6829</v>
      </c>
      <c r="B6860" s="94">
        <f t="shared" si="1487"/>
        <v>5.3871916105286555E-57</v>
      </c>
      <c r="C6860" s="179">
        <f t="shared" si="1488"/>
        <v>5.3750390340548829E-57</v>
      </c>
      <c r="D6860" s="166">
        <f t="shared" si="1489"/>
        <v>2.2558277767625785E-3</v>
      </c>
      <c r="E6860" s="167">
        <f t="shared" si="1499"/>
        <v>24.291375447755232</v>
      </c>
      <c r="F6860" s="168">
        <f t="shared" si="1500"/>
        <v>15.407303715288466</v>
      </c>
      <c r="G6860" s="168">
        <f t="shared" si="1490"/>
        <v>535434.97602766927</v>
      </c>
      <c r="H6860" s="168">
        <f t="shared" si="1491"/>
        <v>271310.33852408634</v>
      </c>
      <c r="I6860" s="169">
        <f t="shared" si="1492"/>
        <v>806745.31455175555</v>
      </c>
      <c r="J6860" s="169">
        <f t="shared" si="1494"/>
        <v>738101.19649299385</v>
      </c>
      <c r="K6860" s="95"/>
      <c r="L6860" s="265">
        <f t="shared" si="1493"/>
        <v>309241.33798924391</v>
      </c>
      <c r="M6860" s="265">
        <f>$G6860*NonHospFrac+theModel!$H6860*NonHospFrac</f>
        <v>497503.97656251164</v>
      </c>
      <c r="N6860" s="266">
        <f t="shared" si="1495"/>
        <v>806745.31455175555</v>
      </c>
      <c r="O6860" s="159"/>
      <c r="P6860" s="265">
        <f t="shared" si="1496"/>
        <v>282928.69813787239</v>
      </c>
      <c r="Q6860" s="265">
        <f t="shared" si="1497"/>
        <v>497502.42192083684</v>
      </c>
      <c r="R6860" s="266">
        <f t="shared" si="1498"/>
        <v>780431.12005870929</v>
      </c>
    </row>
    <row r="6861" spans="1:18" x14ac:dyDescent="0.3">
      <c r="A6861" s="82">
        <v>6830</v>
      </c>
      <c r="B6861" s="94">
        <f t="shared" si="1487"/>
        <v>5.2865563970987063E-57</v>
      </c>
      <c r="C6861" s="179">
        <f t="shared" si="1488"/>
        <v>5.2746308363347095E-57</v>
      </c>
      <c r="D6861" s="166">
        <f t="shared" si="1489"/>
        <v>2.2558277767625785E-3</v>
      </c>
      <c r="E6861" s="167">
        <f t="shared" si="1499"/>
        <v>24.291375447755232</v>
      </c>
      <c r="F6861" s="168">
        <f t="shared" si="1500"/>
        <v>15.409559543065228</v>
      </c>
      <c r="G6861" s="168">
        <f t="shared" si="1490"/>
        <v>535513.37060688273</v>
      </c>
      <c r="H6861" s="168">
        <f t="shared" si="1491"/>
        <v>271310.33852408634</v>
      </c>
      <c r="I6861" s="169">
        <f t="shared" si="1492"/>
        <v>806823.70913096913</v>
      </c>
      <c r="J6861" s="169">
        <f t="shared" si="1494"/>
        <v>738160.54012751847</v>
      </c>
      <c r="K6861" s="95"/>
      <c r="L6861" s="265">
        <f t="shared" si="1493"/>
        <v>309271.38817252952</v>
      </c>
      <c r="M6861" s="265">
        <f>$G6861*NonHospFrac+theModel!$H6861*NonHospFrac</f>
        <v>497552.32095843955</v>
      </c>
      <c r="N6861" s="266">
        <f t="shared" si="1495"/>
        <v>806823.70913096913</v>
      </c>
      <c r="O6861" s="159"/>
      <c r="P6861" s="265">
        <f t="shared" si="1496"/>
        <v>282951.44571955712</v>
      </c>
      <c r="Q6861" s="265">
        <f t="shared" si="1497"/>
        <v>497550.76631676476</v>
      </c>
      <c r="R6861" s="266">
        <f t="shared" si="1498"/>
        <v>780502.21203632187</v>
      </c>
    </row>
    <row r="6862" spans="1:18" x14ac:dyDescent="0.3">
      <c r="A6862" s="82">
        <v>6831</v>
      </c>
      <c r="B6862" s="94">
        <f t="shared" si="1487"/>
        <v>5.1878010956740922E-57</v>
      </c>
      <c r="C6862" s="179">
        <f t="shared" si="1488"/>
        <v>5.1760983098621513E-57</v>
      </c>
      <c r="D6862" s="166">
        <f t="shared" si="1489"/>
        <v>2.2558277767625785E-3</v>
      </c>
      <c r="E6862" s="167">
        <f t="shared" si="1499"/>
        <v>24.291375447755232</v>
      </c>
      <c r="F6862" s="168">
        <f t="shared" si="1500"/>
        <v>15.411815370841991</v>
      </c>
      <c r="G6862" s="168">
        <f t="shared" si="1490"/>
        <v>535591.76518609619</v>
      </c>
      <c r="H6862" s="168">
        <f t="shared" si="1491"/>
        <v>271310.33852408634</v>
      </c>
      <c r="I6862" s="169">
        <f t="shared" si="1492"/>
        <v>806902.10371018248</v>
      </c>
      <c r="J6862" s="169">
        <f t="shared" si="1494"/>
        <v>738219.88134307961</v>
      </c>
      <c r="K6862" s="95"/>
      <c r="L6862" s="265">
        <f t="shared" si="1493"/>
        <v>309301.43835581513</v>
      </c>
      <c r="M6862" s="265">
        <f>$G6862*NonHospFrac+theModel!$H6862*NonHospFrac</f>
        <v>497600.6653543674</v>
      </c>
      <c r="N6862" s="266">
        <f t="shared" si="1495"/>
        <v>806902.10371018248</v>
      </c>
      <c r="O6862" s="159"/>
      <c r="P6862" s="265">
        <f t="shared" si="1496"/>
        <v>282974.19237400562</v>
      </c>
      <c r="Q6862" s="265">
        <f t="shared" si="1497"/>
        <v>497599.11071269261</v>
      </c>
      <c r="R6862" s="266">
        <f t="shared" si="1498"/>
        <v>780573.30308669829</v>
      </c>
    </row>
    <row r="6863" spans="1:18" x14ac:dyDescent="0.3">
      <c r="A6863" s="82">
        <v>6832</v>
      </c>
      <c r="B6863" s="94">
        <f t="shared" si="1487"/>
        <v>5.0908905886345891E-57</v>
      </c>
      <c r="C6863" s="179">
        <f t="shared" si="1488"/>
        <v>5.0794064162362881E-57</v>
      </c>
      <c r="D6863" s="166">
        <f t="shared" si="1489"/>
        <v>2.2558277767625785E-3</v>
      </c>
      <c r="E6863" s="167">
        <f t="shared" si="1499"/>
        <v>24.291375447755232</v>
      </c>
      <c r="F6863" s="168">
        <f t="shared" si="1500"/>
        <v>15.414071198618753</v>
      </c>
      <c r="G6863" s="168">
        <f t="shared" si="1490"/>
        <v>535670.15976530954</v>
      </c>
      <c r="H6863" s="168">
        <f t="shared" si="1491"/>
        <v>271310.33852408634</v>
      </c>
      <c r="I6863" s="169">
        <f t="shared" si="1492"/>
        <v>806980.49828939582</v>
      </c>
      <c r="J6863" s="169">
        <f t="shared" si="1494"/>
        <v>738279.22013977601</v>
      </c>
      <c r="K6863" s="95"/>
      <c r="L6863" s="265">
        <f t="shared" si="1493"/>
        <v>309331.48853910062</v>
      </c>
      <c r="M6863" s="265">
        <f>$G6863*NonHospFrac+theModel!$H6863*NonHospFrac</f>
        <v>497649.0097502952</v>
      </c>
      <c r="N6863" s="266">
        <f t="shared" si="1495"/>
        <v>806980.49828939582</v>
      </c>
      <c r="O6863" s="159"/>
      <c r="P6863" s="265">
        <f t="shared" si="1496"/>
        <v>282996.93810125563</v>
      </c>
      <c r="Q6863" s="265">
        <f t="shared" si="1497"/>
        <v>497647.4551086204</v>
      </c>
      <c r="R6863" s="266">
        <f t="shared" si="1498"/>
        <v>780644.39320987603</v>
      </c>
    </row>
    <row r="6864" spans="1:18" x14ac:dyDescent="0.3">
      <c r="A6864" s="82">
        <v>6833</v>
      </c>
      <c r="B6864" s="94">
        <f t="shared" si="1487"/>
        <v>4.995790414374413E-57</v>
      </c>
      <c r="C6864" s="179">
        <f t="shared" si="1488"/>
        <v>4.9845207715907828E-57</v>
      </c>
      <c r="D6864" s="166">
        <f t="shared" si="1489"/>
        <v>2.2558277767625785E-3</v>
      </c>
      <c r="E6864" s="167">
        <f t="shared" si="1499"/>
        <v>24.291375447755232</v>
      </c>
      <c r="F6864" s="168">
        <f t="shared" si="1500"/>
        <v>15.416327026395516</v>
      </c>
      <c r="G6864" s="168">
        <f t="shared" si="1490"/>
        <v>535748.554344523</v>
      </c>
      <c r="H6864" s="168">
        <f t="shared" si="1491"/>
        <v>271310.33852408634</v>
      </c>
      <c r="I6864" s="169">
        <f t="shared" si="1492"/>
        <v>807058.8928686094</v>
      </c>
      <c r="J6864" s="169">
        <f t="shared" si="1494"/>
        <v>738338.55651770637</v>
      </c>
      <c r="K6864" s="95"/>
      <c r="L6864" s="265">
        <f t="shared" si="1493"/>
        <v>309361.53872238623</v>
      </c>
      <c r="M6864" s="265">
        <f>$G6864*NonHospFrac+theModel!$H6864*NonHospFrac</f>
        <v>497697.35414622305</v>
      </c>
      <c r="N6864" s="266">
        <f t="shared" si="1495"/>
        <v>807058.89286860928</v>
      </c>
      <c r="O6864" s="159"/>
      <c r="P6864" s="265">
        <f t="shared" si="1496"/>
        <v>283019.68290134508</v>
      </c>
      <c r="Q6864" s="265">
        <f t="shared" si="1497"/>
        <v>497695.79950454825</v>
      </c>
      <c r="R6864" s="266">
        <f t="shared" si="1498"/>
        <v>780715.48240589327</v>
      </c>
    </row>
    <row r="6865" spans="1:18" x14ac:dyDescent="0.3">
      <c r="A6865" s="82">
        <v>6834</v>
      </c>
      <c r="B6865" s="94">
        <f t="shared" si="1487"/>
        <v>4.902466755045256E-57</v>
      </c>
      <c r="C6865" s="179">
        <f t="shared" si="1488"/>
        <v>4.89140763436457E-57</v>
      </c>
      <c r="D6865" s="166">
        <f t="shared" si="1489"/>
        <v>2.2558277767625785E-3</v>
      </c>
      <c r="E6865" s="167">
        <f t="shared" si="1499"/>
        <v>24.291375447755232</v>
      </c>
      <c r="F6865" s="168">
        <f t="shared" si="1500"/>
        <v>15.418582854172278</v>
      </c>
      <c r="G6865" s="168">
        <f t="shared" si="1490"/>
        <v>535826.94892373635</v>
      </c>
      <c r="H6865" s="168">
        <f t="shared" si="1491"/>
        <v>271310.33852408634</v>
      </c>
      <c r="I6865" s="169">
        <f t="shared" si="1492"/>
        <v>807137.28744782275</v>
      </c>
      <c r="J6865" s="169">
        <f t="shared" si="1494"/>
        <v>738397.89047696895</v>
      </c>
      <c r="K6865" s="95"/>
      <c r="L6865" s="265">
        <f t="shared" si="1493"/>
        <v>309391.58890567184</v>
      </c>
      <c r="M6865" s="265">
        <f>$G6865*NonHospFrac+theModel!$H6865*NonHospFrac</f>
        <v>497745.69854215084</v>
      </c>
      <c r="N6865" s="266">
        <f t="shared" si="1495"/>
        <v>807137.28744782275</v>
      </c>
      <c r="O6865" s="159"/>
      <c r="P6865" s="265">
        <f t="shared" si="1496"/>
        <v>283042.42677431175</v>
      </c>
      <c r="Q6865" s="265">
        <f t="shared" si="1497"/>
        <v>497744.14390047605</v>
      </c>
      <c r="R6865" s="266">
        <f t="shared" si="1498"/>
        <v>780786.57067478774</v>
      </c>
    </row>
    <row r="6866" spans="1:18" x14ac:dyDescent="0.3">
      <c r="A6866" s="82">
        <v>6835</v>
      </c>
      <c r="B6866" s="94">
        <f t="shared" si="1487"/>
        <v>4.8108864245328748E-57</v>
      </c>
      <c r="C6866" s="179">
        <f t="shared" si="1488"/>
        <v>4.8000338933055633E-57</v>
      </c>
      <c r="D6866" s="166">
        <f t="shared" si="1489"/>
        <v>2.2558277767625785E-3</v>
      </c>
      <c r="E6866" s="167">
        <f t="shared" si="1499"/>
        <v>24.291375447755232</v>
      </c>
      <c r="F6866" s="168">
        <f t="shared" si="1500"/>
        <v>15.420838681949041</v>
      </c>
      <c r="G6866" s="168">
        <f t="shared" si="1490"/>
        <v>535905.34350294981</v>
      </c>
      <c r="H6866" s="168">
        <f t="shared" si="1491"/>
        <v>271310.33852408634</v>
      </c>
      <c r="I6866" s="169">
        <f t="shared" si="1492"/>
        <v>807215.68202703609</v>
      </c>
      <c r="J6866" s="169">
        <f t="shared" si="1494"/>
        <v>738457.2220176626</v>
      </c>
      <c r="K6866" s="95"/>
      <c r="L6866" s="265">
        <f t="shared" si="1493"/>
        <v>309421.6390889574</v>
      </c>
      <c r="M6866" s="265">
        <f>$G6866*NonHospFrac+theModel!$H6866*NonHospFrac</f>
        <v>497794.0429380787</v>
      </c>
      <c r="N6866" s="266">
        <f t="shared" si="1495"/>
        <v>807215.68202703609</v>
      </c>
      <c r="O6866" s="159"/>
      <c r="P6866" s="265">
        <f t="shared" si="1496"/>
        <v>283065.16972019331</v>
      </c>
      <c r="Q6866" s="265">
        <f t="shared" si="1497"/>
        <v>497792.4882964039</v>
      </c>
      <c r="R6866" s="266">
        <f t="shared" si="1498"/>
        <v>780857.65801659715</v>
      </c>
    </row>
    <row r="6867" spans="1:18" x14ac:dyDescent="0.3">
      <c r="A6867" s="82">
        <v>6836</v>
      </c>
      <c r="B6867" s="94">
        <f t="shared" si="1487"/>
        <v>4.7210168566537768E-57</v>
      </c>
      <c r="C6867" s="179">
        <f t="shared" si="1488"/>
        <v>4.7103670556939727E-57</v>
      </c>
      <c r="D6867" s="166">
        <f t="shared" si="1489"/>
        <v>2.2558277767625785E-3</v>
      </c>
      <c r="E6867" s="167">
        <f t="shared" si="1499"/>
        <v>24.291375447755232</v>
      </c>
      <c r="F6867" s="168">
        <f t="shared" si="1500"/>
        <v>15.423094509725804</v>
      </c>
      <c r="G6867" s="168">
        <f t="shared" si="1490"/>
        <v>535983.73808216327</v>
      </c>
      <c r="H6867" s="168">
        <f t="shared" si="1491"/>
        <v>271310.33852408634</v>
      </c>
      <c r="I6867" s="169">
        <f t="shared" si="1492"/>
        <v>807294.07660624967</v>
      </c>
      <c r="J6867" s="169">
        <f t="shared" si="1494"/>
        <v>738516.55113988603</v>
      </c>
      <c r="K6867" s="95"/>
      <c r="L6867" s="265">
        <f t="shared" si="1493"/>
        <v>309451.68927224301</v>
      </c>
      <c r="M6867" s="265">
        <f>$G6867*NonHospFrac+theModel!$H6867*NonHospFrac</f>
        <v>497842.38733400661</v>
      </c>
      <c r="N6867" s="266">
        <f t="shared" si="1495"/>
        <v>807294.07660624967</v>
      </c>
      <c r="O6867" s="159"/>
      <c r="P6867" s="265">
        <f t="shared" si="1496"/>
        <v>283087.91173902765</v>
      </c>
      <c r="Q6867" s="265">
        <f t="shared" si="1497"/>
        <v>497840.83269233181</v>
      </c>
      <c r="R6867" s="266">
        <f t="shared" si="1498"/>
        <v>780928.74443135946</v>
      </c>
    </row>
    <row r="6868" spans="1:18" x14ac:dyDescent="0.3">
      <c r="A6868" s="82">
        <v>6837</v>
      </c>
      <c r="B6868" s="94">
        <f t="shared" si="1487"/>
        <v>4.632826093576815E-57</v>
      </c>
      <c r="C6868" s="179">
        <f t="shared" si="1488"/>
        <v>4.6223752357900138E-57</v>
      </c>
      <c r="D6868" s="166">
        <f t="shared" si="1489"/>
        <v>2.2558277767625785E-3</v>
      </c>
      <c r="E6868" s="167">
        <f t="shared" si="1499"/>
        <v>24.291375447755232</v>
      </c>
      <c r="F6868" s="168">
        <f t="shared" si="1500"/>
        <v>15.425350337502566</v>
      </c>
      <c r="G6868" s="168">
        <f t="shared" si="1490"/>
        <v>536062.13266137661</v>
      </c>
      <c r="H6868" s="168">
        <f t="shared" si="1491"/>
        <v>271310.33852408634</v>
      </c>
      <c r="I6868" s="169">
        <f t="shared" si="1492"/>
        <v>807372.47118546301</v>
      </c>
      <c r="J6868" s="169">
        <f t="shared" si="1494"/>
        <v>738575.87784373749</v>
      </c>
      <c r="K6868" s="95"/>
      <c r="L6868" s="265">
        <f t="shared" si="1493"/>
        <v>309481.73945552856</v>
      </c>
      <c r="M6868" s="265">
        <f>$G6868*NonHospFrac+theModel!$H6868*NonHospFrac</f>
        <v>497890.7317299344</v>
      </c>
      <c r="N6868" s="266">
        <f t="shared" si="1495"/>
        <v>807372.47118546301</v>
      </c>
      <c r="O6868" s="159"/>
      <c r="P6868" s="265">
        <f t="shared" si="1496"/>
        <v>283110.65283085254</v>
      </c>
      <c r="Q6868" s="265">
        <f t="shared" si="1497"/>
        <v>497889.1770882596</v>
      </c>
      <c r="R6868" s="266">
        <f t="shared" si="1498"/>
        <v>780999.82991911215</v>
      </c>
    </row>
    <row r="6869" spans="1:18" x14ac:dyDescent="0.3">
      <c r="A6869" s="82">
        <v>6838</v>
      </c>
      <c r="B6869" s="94">
        <f t="shared" si="1487"/>
        <v>4.5462827744567459E-57</v>
      </c>
      <c r="C6869" s="179">
        <f t="shared" si="1488"/>
        <v>4.5360271434931091E-57</v>
      </c>
      <c r="D6869" s="166">
        <f t="shared" si="1489"/>
        <v>2.2558277767625785E-3</v>
      </c>
      <c r="E6869" s="167">
        <f t="shared" si="1499"/>
        <v>24.291375447755232</v>
      </c>
      <c r="F6869" s="168">
        <f t="shared" si="1500"/>
        <v>15.427606165279329</v>
      </c>
      <c r="G6869" s="168">
        <f t="shared" si="1490"/>
        <v>536140.52724059008</v>
      </c>
      <c r="H6869" s="168">
        <f t="shared" si="1491"/>
        <v>271310.33852408634</v>
      </c>
      <c r="I6869" s="169">
        <f t="shared" si="1492"/>
        <v>807450.86576467636</v>
      </c>
      <c r="J6869" s="169">
        <f t="shared" si="1494"/>
        <v>738635.2021293157</v>
      </c>
      <c r="K6869" s="95"/>
      <c r="L6869" s="265">
        <f t="shared" si="1493"/>
        <v>309511.78963881417</v>
      </c>
      <c r="M6869" s="265">
        <f>$G6869*NonHospFrac+theModel!$H6869*NonHospFrac</f>
        <v>497939.07612586225</v>
      </c>
      <c r="N6869" s="266">
        <f t="shared" si="1495"/>
        <v>807450.86576467636</v>
      </c>
      <c r="O6869" s="159"/>
      <c r="P6869" s="265">
        <f t="shared" si="1496"/>
        <v>283133.39299570577</v>
      </c>
      <c r="Q6869" s="265">
        <f t="shared" si="1497"/>
        <v>497937.52148418745</v>
      </c>
      <c r="R6869" s="266">
        <f t="shared" si="1498"/>
        <v>781070.91447989317</v>
      </c>
    </row>
    <row r="6870" spans="1:18" x14ac:dyDescent="0.3">
      <c r="A6870" s="82">
        <v>6839</v>
      </c>
      <c r="B6870" s="94">
        <f t="shared" si="1487"/>
        <v>4.461356124284357E-57</v>
      </c>
      <c r="C6870" s="179">
        <f t="shared" si="1488"/>
        <v>4.4512920732171667E-57</v>
      </c>
      <c r="D6870" s="166">
        <f t="shared" si="1489"/>
        <v>2.2558277767625785E-3</v>
      </c>
      <c r="E6870" s="167">
        <f t="shared" si="1499"/>
        <v>24.291375447755232</v>
      </c>
      <c r="F6870" s="168">
        <f t="shared" si="1500"/>
        <v>15.429861993056091</v>
      </c>
      <c r="G6870" s="168">
        <f t="shared" si="1490"/>
        <v>536218.92181980354</v>
      </c>
      <c r="H6870" s="168">
        <f t="shared" si="1491"/>
        <v>271310.33852408634</v>
      </c>
      <c r="I6870" s="169">
        <f t="shared" si="1492"/>
        <v>807529.26034388994</v>
      </c>
      <c r="J6870" s="169">
        <f t="shared" si="1494"/>
        <v>738694.52399671939</v>
      </c>
      <c r="K6870" s="95"/>
      <c r="L6870" s="265">
        <f t="shared" si="1493"/>
        <v>309541.83982209978</v>
      </c>
      <c r="M6870" s="265">
        <f>$G6870*NonHospFrac+theModel!$H6870*NonHospFrac</f>
        <v>497987.4205217901</v>
      </c>
      <c r="N6870" s="266">
        <f t="shared" si="1495"/>
        <v>807529.26034388994</v>
      </c>
      <c r="O6870" s="159"/>
      <c r="P6870" s="265">
        <f t="shared" si="1496"/>
        <v>283156.1322336251</v>
      </c>
      <c r="Q6870" s="265">
        <f t="shared" si="1497"/>
        <v>497985.86588011531</v>
      </c>
      <c r="R6870" s="266">
        <f t="shared" si="1498"/>
        <v>781141.99811374047</v>
      </c>
    </row>
    <row r="6871" spans="1:18" x14ac:dyDescent="0.3">
      <c r="A6871" s="82">
        <v>6840</v>
      </c>
      <c r="B6871" s="94">
        <f t="shared" si="1487"/>
        <v>4.3780159429408458E-57</v>
      </c>
      <c r="C6871" s="179">
        <f t="shared" si="1488"/>
        <v>4.3681398929696506E-57</v>
      </c>
      <c r="D6871" s="166">
        <f t="shared" si="1489"/>
        <v>2.2558277767625785E-3</v>
      </c>
      <c r="E6871" s="167">
        <f t="shared" si="1499"/>
        <v>24.291375447755232</v>
      </c>
      <c r="F6871" s="168">
        <f t="shared" si="1500"/>
        <v>15.432117820832854</v>
      </c>
      <c r="G6871" s="168">
        <f t="shared" si="1490"/>
        <v>536297.31639901688</v>
      </c>
      <c r="H6871" s="168">
        <f t="shared" si="1491"/>
        <v>271310.33852408634</v>
      </c>
      <c r="I6871" s="169">
        <f t="shared" si="1492"/>
        <v>807607.65492310328</v>
      </c>
      <c r="J6871" s="169">
        <f t="shared" si="1494"/>
        <v>738753.84344604681</v>
      </c>
      <c r="K6871" s="95"/>
      <c r="L6871" s="265">
        <f t="shared" si="1493"/>
        <v>309571.89000538527</v>
      </c>
      <c r="M6871" s="265">
        <f>$G6871*NonHospFrac+theModel!$H6871*NonHospFrac</f>
        <v>498035.7649177179</v>
      </c>
      <c r="N6871" s="266">
        <f t="shared" si="1495"/>
        <v>807607.65492310317</v>
      </c>
      <c r="O6871" s="159"/>
      <c r="P6871" s="265">
        <f t="shared" si="1496"/>
        <v>283178.87054464826</v>
      </c>
      <c r="Q6871" s="265">
        <f t="shared" si="1497"/>
        <v>498034.2102760431</v>
      </c>
      <c r="R6871" s="266">
        <f t="shared" si="1498"/>
        <v>781213.08082069131</v>
      </c>
    </row>
    <row r="6872" spans="1:18" x14ac:dyDescent="0.3">
      <c r="A6872" s="82">
        <v>6841</v>
      </c>
      <c r="B6872" s="94">
        <f t="shared" si="1487"/>
        <v>4.2962325944600063E-57</v>
      </c>
      <c r="C6872" s="179">
        <f t="shared" si="1488"/>
        <v>4.2865410336379904E-57</v>
      </c>
      <c r="D6872" s="166">
        <f t="shared" si="1489"/>
        <v>2.2558277767625785E-3</v>
      </c>
      <c r="E6872" s="167">
        <f t="shared" si="1499"/>
        <v>24.291375447755232</v>
      </c>
      <c r="F6872" s="168">
        <f t="shared" si="1500"/>
        <v>15.434373648609617</v>
      </c>
      <c r="G6872" s="168">
        <f t="shared" si="1490"/>
        <v>536375.71097823035</v>
      </c>
      <c r="H6872" s="168">
        <f t="shared" si="1491"/>
        <v>271310.33852408634</v>
      </c>
      <c r="I6872" s="169">
        <f t="shared" si="1492"/>
        <v>807686.04950231663</v>
      </c>
      <c r="J6872" s="169">
        <f t="shared" si="1494"/>
        <v>738813.16047739668</v>
      </c>
      <c r="K6872" s="95"/>
      <c r="L6872" s="265">
        <f t="shared" si="1493"/>
        <v>309601.94018867088</v>
      </c>
      <c r="M6872" s="265">
        <f>$G6872*NonHospFrac+theModel!$H6872*NonHospFrac</f>
        <v>498084.10931364581</v>
      </c>
      <c r="N6872" s="266">
        <f t="shared" si="1495"/>
        <v>807686.04950231663</v>
      </c>
      <c r="O6872" s="159"/>
      <c r="P6872" s="265">
        <f t="shared" si="1496"/>
        <v>283201.6079288132</v>
      </c>
      <c r="Q6872" s="265">
        <f t="shared" si="1497"/>
        <v>498082.55467197101</v>
      </c>
      <c r="R6872" s="266">
        <f t="shared" si="1498"/>
        <v>781284.16260078421</v>
      </c>
    </row>
    <row r="6873" spans="1:18" x14ac:dyDescent="0.3">
      <c r="A6873" s="82">
        <v>6842</v>
      </c>
      <c r="B6873" s="94">
        <f t="shared" si="1487"/>
        <v>4.215976996488967E-57</v>
      </c>
      <c r="C6873" s="179">
        <f t="shared" si="1488"/>
        <v>4.2064664784740953E-57</v>
      </c>
      <c r="D6873" s="166">
        <f t="shared" si="1489"/>
        <v>2.2558277767625785E-3</v>
      </c>
      <c r="E6873" s="167">
        <f t="shared" si="1499"/>
        <v>24.291375447755232</v>
      </c>
      <c r="F6873" s="168">
        <f t="shared" si="1500"/>
        <v>15.436629476386379</v>
      </c>
      <c r="G6873" s="168">
        <f t="shared" si="1490"/>
        <v>536454.10555744381</v>
      </c>
      <c r="H6873" s="168">
        <f t="shared" si="1491"/>
        <v>271310.33852408634</v>
      </c>
      <c r="I6873" s="169">
        <f t="shared" si="1492"/>
        <v>807764.44408153021</v>
      </c>
      <c r="J6873" s="169">
        <f t="shared" si="1494"/>
        <v>738872.47509086772</v>
      </c>
      <c r="K6873" s="95"/>
      <c r="L6873" s="265">
        <f t="shared" si="1493"/>
        <v>309631.99037195649</v>
      </c>
      <c r="M6873" s="265">
        <f>$G6873*NonHospFrac+theModel!$H6873*NonHospFrac</f>
        <v>498132.45370957366</v>
      </c>
      <c r="N6873" s="266">
        <f t="shared" si="1495"/>
        <v>807764.44408153021</v>
      </c>
      <c r="O6873" s="159"/>
      <c r="P6873" s="265">
        <f t="shared" si="1496"/>
        <v>283224.34438615758</v>
      </c>
      <c r="Q6873" s="265">
        <f t="shared" si="1497"/>
        <v>498130.89906789886</v>
      </c>
      <c r="R6873" s="266">
        <f t="shared" si="1498"/>
        <v>781355.24345405644</v>
      </c>
    </row>
    <row r="6874" spans="1:18" x14ac:dyDescent="0.3">
      <c r="A6874" s="82">
        <v>6843</v>
      </c>
      <c r="B6874" s="94">
        <f t="shared" si="1487"/>
        <v>4.1372206099465626E-57</v>
      </c>
      <c r="C6874" s="179">
        <f t="shared" si="1488"/>
        <v>4.1278877527760506E-57</v>
      </c>
      <c r="D6874" s="166">
        <f t="shared" si="1489"/>
        <v>2.2558277767625785E-3</v>
      </c>
      <c r="E6874" s="167">
        <f t="shared" si="1499"/>
        <v>24.291375447755232</v>
      </c>
      <c r="F6874" s="168">
        <f t="shared" si="1500"/>
        <v>15.438885304163142</v>
      </c>
      <c r="G6874" s="168">
        <f t="shared" si="1490"/>
        <v>536532.50013665715</v>
      </c>
      <c r="H6874" s="168">
        <f t="shared" si="1491"/>
        <v>271310.33852408634</v>
      </c>
      <c r="I6874" s="169">
        <f t="shared" si="1492"/>
        <v>807842.83866074355</v>
      </c>
      <c r="J6874" s="169">
        <f t="shared" si="1494"/>
        <v>738931.78728655819</v>
      </c>
      <c r="K6874" s="95"/>
      <c r="L6874" s="265">
        <f t="shared" si="1493"/>
        <v>309662.04055524198</v>
      </c>
      <c r="M6874" s="265">
        <f>$G6874*NonHospFrac+theModel!$H6874*NonHospFrac</f>
        <v>498180.79810550145</v>
      </c>
      <c r="N6874" s="266">
        <f t="shared" si="1495"/>
        <v>807842.83866074344</v>
      </c>
      <c r="O6874" s="159"/>
      <c r="P6874" s="265">
        <f t="shared" si="1496"/>
        <v>283247.07991671911</v>
      </c>
      <c r="Q6874" s="265">
        <f t="shared" si="1497"/>
        <v>498179.24346382666</v>
      </c>
      <c r="R6874" s="266">
        <f t="shared" si="1498"/>
        <v>781426.32338054571</v>
      </c>
    </row>
    <row r="6875" spans="1:18" x14ac:dyDescent="0.3">
      <c r="A6875" s="82">
        <v>6844</v>
      </c>
      <c r="B6875" s="94">
        <f t="shared" si="1487"/>
        <v>4.0599354288747715E-57</v>
      </c>
      <c r="C6875" s="179">
        <f t="shared" si="1488"/>
        <v>4.0507769137624533E-57</v>
      </c>
      <c r="D6875" s="166">
        <f t="shared" si="1489"/>
        <v>2.2558277767625785E-3</v>
      </c>
      <c r="E6875" s="167">
        <f t="shared" si="1499"/>
        <v>24.291375447755232</v>
      </c>
      <c r="F6875" s="168">
        <f t="shared" si="1500"/>
        <v>15.441141131939904</v>
      </c>
      <c r="G6875" s="168">
        <f t="shared" si="1490"/>
        <v>536610.8947158705</v>
      </c>
      <c r="H6875" s="168">
        <f t="shared" si="1491"/>
        <v>271310.33852408634</v>
      </c>
      <c r="I6875" s="169">
        <f t="shared" si="1492"/>
        <v>807921.2332399569</v>
      </c>
      <c r="J6875" s="169">
        <f t="shared" si="1494"/>
        <v>738991.0970645668</v>
      </c>
      <c r="K6875" s="95"/>
      <c r="L6875" s="265">
        <f t="shared" si="1493"/>
        <v>309692.09073852759</v>
      </c>
      <c r="M6875" s="265">
        <f>$G6875*NonHospFrac+theModel!$H6875*NonHospFrac</f>
        <v>498229.14250142925</v>
      </c>
      <c r="N6875" s="266">
        <f t="shared" si="1495"/>
        <v>807921.2332399569</v>
      </c>
      <c r="O6875" s="159"/>
      <c r="P6875" s="265">
        <f t="shared" si="1496"/>
        <v>283269.81452053576</v>
      </c>
      <c r="Q6875" s="265">
        <f t="shared" si="1497"/>
        <v>498227.58785975445</v>
      </c>
      <c r="R6875" s="266">
        <f t="shared" si="1498"/>
        <v>781497.40238029021</v>
      </c>
    </row>
    <row r="6876" spans="1:18" x14ac:dyDescent="0.3">
      <c r="A6876" s="82">
        <v>6845</v>
      </c>
      <c r="B6876" s="94">
        <f t="shared" si="1487"/>
        <v>3.9840939704797317E-57</v>
      </c>
      <c r="C6876" s="179">
        <f t="shared" si="1488"/>
        <v>3.9751065406358914E-57</v>
      </c>
      <c r="D6876" s="166">
        <f t="shared" si="1489"/>
        <v>2.2558277767625785E-3</v>
      </c>
      <c r="E6876" s="167">
        <f t="shared" si="1499"/>
        <v>24.291375447755232</v>
      </c>
      <c r="F6876" s="168">
        <f t="shared" si="1500"/>
        <v>15.443396959716667</v>
      </c>
      <c r="G6876" s="168">
        <f t="shared" si="1490"/>
        <v>536689.28929508396</v>
      </c>
      <c r="H6876" s="168">
        <f t="shared" si="1491"/>
        <v>271310.33852408634</v>
      </c>
      <c r="I6876" s="169">
        <f t="shared" si="1492"/>
        <v>807999.62781917024</v>
      </c>
      <c r="J6876" s="169">
        <f t="shared" si="1494"/>
        <v>739050.40442499216</v>
      </c>
      <c r="K6876" s="95"/>
      <c r="L6876" s="265">
        <f t="shared" si="1493"/>
        <v>309722.1409218132</v>
      </c>
      <c r="M6876" s="265">
        <f>$G6876*NonHospFrac+theModel!$H6876*NonHospFrac</f>
        <v>498277.4868973571</v>
      </c>
      <c r="N6876" s="266">
        <f t="shared" si="1495"/>
        <v>807999.62781917024</v>
      </c>
      <c r="O6876" s="159"/>
      <c r="P6876" s="265">
        <f t="shared" si="1496"/>
        <v>283292.54819764517</v>
      </c>
      <c r="Q6876" s="265">
        <f t="shared" si="1497"/>
        <v>498275.9322556823</v>
      </c>
      <c r="R6876" s="266">
        <f t="shared" si="1498"/>
        <v>781568.48045332753</v>
      </c>
    </row>
    <row r="6877" spans="1:18" x14ac:dyDescent="0.3">
      <c r="A6877" s="82">
        <v>6846</v>
      </c>
      <c r="B6877" s="94">
        <f t="shared" si="1487"/>
        <v>3.9096692653587904E-57</v>
      </c>
      <c r="C6877" s="179">
        <f t="shared" si="1488"/>
        <v>3.9008497248320388E-57</v>
      </c>
      <c r="D6877" s="166">
        <f t="shared" si="1489"/>
        <v>2.2558277767625785E-3</v>
      </c>
      <c r="E6877" s="167">
        <f t="shared" si="1499"/>
        <v>24.291375447755232</v>
      </c>
      <c r="F6877" s="168">
        <f t="shared" si="1500"/>
        <v>15.44565278749343</v>
      </c>
      <c r="G6877" s="168">
        <f t="shared" si="1490"/>
        <v>536767.68387429742</v>
      </c>
      <c r="H6877" s="168">
        <f t="shared" si="1491"/>
        <v>271310.33852408634</v>
      </c>
      <c r="I6877" s="169">
        <f t="shared" si="1492"/>
        <v>808078.02239838382</v>
      </c>
      <c r="J6877" s="169">
        <f t="shared" si="1494"/>
        <v>739109.70936793287</v>
      </c>
      <c r="K6877" s="95"/>
      <c r="L6877" s="265">
        <f t="shared" si="1493"/>
        <v>309752.19110509875</v>
      </c>
      <c r="M6877" s="265">
        <f>$G6877*NonHospFrac+theModel!$H6877*NonHospFrac</f>
        <v>498325.83129328495</v>
      </c>
      <c r="N6877" s="266">
        <f t="shared" si="1495"/>
        <v>808078.02239838371</v>
      </c>
      <c r="O6877" s="159"/>
      <c r="P6877" s="265">
        <f t="shared" si="1496"/>
        <v>283315.28094808513</v>
      </c>
      <c r="Q6877" s="265">
        <f t="shared" si="1497"/>
        <v>498324.27665161015</v>
      </c>
      <c r="R6877" s="266">
        <f t="shared" si="1498"/>
        <v>781639.55759969528</v>
      </c>
    </row>
    <row r="6878" spans="1:18" x14ac:dyDescent="0.3">
      <c r="A6878" s="82">
        <v>6847</v>
      </c>
      <c r="B6878" s="94">
        <f t="shared" si="1487"/>
        <v>3.8366348479101225E-57</v>
      </c>
      <c r="C6878" s="179">
        <f t="shared" si="1488"/>
        <v>3.8279800604509114E-57</v>
      </c>
      <c r="D6878" s="166">
        <f t="shared" si="1489"/>
        <v>2.2558277767625785E-3</v>
      </c>
      <c r="E6878" s="167">
        <f t="shared" si="1499"/>
        <v>24.291375447755232</v>
      </c>
      <c r="F6878" s="168">
        <f t="shared" si="1500"/>
        <v>15.447908615270192</v>
      </c>
      <c r="G6878" s="168">
        <f t="shared" si="1490"/>
        <v>536846.07845351088</v>
      </c>
      <c r="H6878" s="168">
        <f t="shared" si="1491"/>
        <v>271310.33852408634</v>
      </c>
      <c r="I6878" s="169">
        <f t="shared" si="1492"/>
        <v>808156.41697759717</v>
      </c>
      <c r="J6878" s="169">
        <f t="shared" si="1494"/>
        <v>739169.01189348719</v>
      </c>
      <c r="K6878" s="95"/>
      <c r="L6878" s="265">
        <f t="shared" si="1493"/>
        <v>309782.24128838436</v>
      </c>
      <c r="M6878" s="265">
        <f>$G6878*NonHospFrac+theModel!$H6878*NonHospFrac</f>
        <v>498374.17568921286</v>
      </c>
      <c r="N6878" s="266">
        <f t="shared" si="1495"/>
        <v>808156.41697759717</v>
      </c>
      <c r="O6878" s="159"/>
      <c r="P6878" s="265">
        <f t="shared" si="1496"/>
        <v>283338.01277189347</v>
      </c>
      <c r="Q6878" s="265">
        <f t="shared" si="1497"/>
        <v>498372.62104753806</v>
      </c>
      <c r="R6878" s="266">
        <f t="shared" si="1498"/>
        <v>781710.63381943153</v>
      </c>
    </row>
    <row r="6879" spans="1:18" x14ac:dyDescent="0.3">
      <c r="A6879" s="82">
        <v>6848</v>
      </c>
      <c r="B6879" s="94">
        <f t="shared" ref="B6879:B6942" si="1501">Constant*EXP(PowerTerm*(A6879)/7)</f>
        <v>3.7649647469215012E-57</v>
      </c>
      <c r="C6879" s="179">
        <f t="shared" ref="C6879:C6942" si="1502">(1-theFloor)*B6879</f>
        <v>3.7564716348668638E-57</v>
      </c>
      <c r="D6879" s="166">
        <f t="shared" ref="D6879:D6942" si="1503">theFloor</f>
        <v>2.2558277767625785E-3</v>
      </c>
      <c r="E6879" s="167">
        <f t="shared" si="1499"/>
        <v>24.291375447755232</v>
      </c>
      <c r="F6879" s="168">
        <f t="shared" si="1500"/>
        <v>15.450164443046955</v>
      </c>
      <c r="G6879" s="168">
        <f t="shared" ref="G6879:G6942" si="1504">$B$22*F6879*totInfected/365.25</f>
        <v>536924.47303272435</v>
      </c>
      <c r="H6879" s="168">
        <f t="shared" ref="H6879:H6942" si="1505">lostQALYs_Injured*E6879*totInfected/365.25</f>
        <v>271310.33852408634</v>
      </c>
      <c r="I6879" s="169">
        <f t="shared" ref="I6879:I6942" si="1506">H6879+G6879</f>
        <v>808234.81155681075</v>
      </c>
      <c r="J6879" s="169">
        <f t="shared" si="1494"/>
        <v>739228.31200175395</v>
      </c>
      <c r="K6879" s="95"/>
      <c r="L6879" s="265">
        <f t="shared" ref="L6879:L6942" si="1507">$G6879*HospFrac+$H6879*HospFrac</f>
        <v>309812.29147166992</v>
      </c>
      <c r="M6879" s="265">
        <f>$G6879*NonHospFrac+theModel!$H6879*NonHospFrac</f>
        <v>498422.52008514071</v>
      </c>
      <c r="N6879" s="266">
        <f t="shared" si="1495"/>
        <v>808234.81155681063</v>
      </c>
      <c r="O6879" s="159"/>
      <c r="P6879" s="265">
        <f t="shared" si="1496"/>
        <v>283360.74366910785</v>
      </c>
      <c r="Q6879" s="265">
        <f t="shared" si="1497"/>
        <v>498420.96544346592</v>
      </c>
      <c r="R6879" s="266">
        <f t="shared" si="1498"/>
        <v>781781.70911257376</v>
      </c>
    </row>
    <row r="6880" spans="1:18" x14ac:dyDescent="0.3">
      <c r="A6880" s="82">
        <v>6849</v>
      </c>
      <c r="B6880" s="94">
        <f t="shared" si="1501"/>
        <v>3.6946334763348704E-57</v>
      </c>
      <c r="C6880" s="179">
        <f t="shared" si="1502"/>
        <v>3.6862990195139972E-57</v>
      </c>
      <c r="D6880" s="166">
        <f t="shared" si="1503"/>
        <v>2.2558277767625785E-3</v>
      </c>
      <c r="E6880" s="167">
        <f t="shared" si="1499"/>
        <v>24.291375447755232</v>
      </c>
      <c r="F6880" s="168">
        <f t="shared" si="1500"/>
        <v>15.452420270823717</v>
      </c>
      <c r="G6880" s="168">
        <f t="shared" si="1504"/>
        <v>537002.86761193769</v>
      </c>
      <c r="H6880" s="168">
        <f t="shared" si="1505"/>
        <v>271310.33852408634</v>
      </c>
      <c r="I6880" s="169">
        <f t="shared" si="1506"/>
        <v>808313.20613602409</v>
      </c>
      <c r="J6880" s="169">
        <f t="shared" ref="J6880:J6943" si="1508">J6879+(I6880-I6879)/(1+discountDaily)^A6880</f>
        <v>739287.60969283141</v>
      </c>
      <c r="K6880" s="95"/>
      <c r="L6880" s="265">
        <f t="shared" si="1507"/>
        <v>309842.34165495553</v>
      </c>
      <c r="M6880" s="265">
        <f>$G6880*NonHospFrac+theModel!$H6880*NonHospFrac</f>
        <v>498470.86448106851</v>
      </c>
      <c r="N6880" s="266">
        <f t="shared" ref="N6880:N6943" si="1509">L6880+M6880</f>
        <v>808313.20613602409</v>
      </c>
      <c r="O6880" s="159"/>
      <c r="P6880" s="265">
        <f t="shared" ref="P6880:P6943" si="1510">P6879+(L6880-L6879)/(1+discountDaily)^A6880</f>
        <v>283383.47363976616</v>
      </c>
      <c r="Q6880" s="265">
        <f t="shared" ref="Q6880:Q6943" si="1511">Q6879+(M6880-M6879)/(1+discountDaily)^B6880</f>
        <v>498469.30983939371</v>
      </c>
      <c r="R6880" s="266">
        <f t="shared" ref="R6880:R6943" si="1512">P6880+Q6880</f>
        <v>781852.78347915993</v>
      </c>
    </row>
    <row r="6881" spans="1:18" x14ac:dyDescent="0.3">
      <c r="A6881" s="82">
        <v>6850</v>
      </c>
      <c r="B6881" s="94">
        <f t="shared" si="1501"/>
        <v>3.6256160261834446E-57</v>
      </c>
      <c r="C6881" s="179">
        <f t="shared" si="1502"/>
        <v>3.6174372608437045E-57</v>
      </c>
      <c r="D6881" s="166">
        <f t="shared" si="1503"/>
        <v>2.2558277767625785E-3</v>
      </c>
      <c r="E6881" s="167">
        <f t="shared" ref="E6881:E6944" si="1513">C6881+E6880</f>
        <v>24.291375447755232</v>
      </c>
      <c r="F6881" s="168">
        <f t="shared" ref="F6881:F6944" si="1514">D6881+F6880</f>
        <v>15.45467609860048</v>
      </c>
      <c r="G6881" s="168">
        <f t="shared" si="1504"/>
        <v>537081.26219115115</v>
      </c>
      <c r="H6881" s="168">
        <f t="shared" si="1505"/>
        <v>271310.33852408634</v>
      </c>
      <c r="I6881" s="169">
        <f t="shared" si="1506"/>
        <v>808391.60071523744</v>
      </c>
      <c r="J6881" s="169">
        <f t="shared" si="1508"/>
        <v>739346.90496681829</v>
      </c>
      <c r="K6881" s="95"/>
      <c r="L6881" s="265">
        <f t="shared" si="1507"/>
        <v>309872.39183824114</v>
      </c>
      <c r="M6881" s="265">
        <f>$G6881*NonHospFrac+theModel!$H6881*NonHospFrac</f>
        <v>498519.20887699636</v>
      </c>
      <c r="N6881" s="266">
        <f t="shared" si="1509"/>
        <v>808391.60071523744</v>
      </c>
      <c r="O6881" s="159"/>
      <c r="P6881" s="265">
        <f t="shared" si="1510"/>
        <v>283406.20268390613</v>
      </c>
      <c r="Q6881" s="265">
        <f t="shared" si="1511"/>
        <v>498517.65423532156</v>
      </c>
      <c r="R6881" s="266">
        <f t="shared" si="1512"/>
        <v>781923.85691922763</v>
      </c>
    </row>
    <row r="6882" spans="1:18" x14ac:dyDescent="0.3">
      <c r="A6882" s="82">
        <v>6851</v>
      </c>
      <c r="B6882" s="94">
        <f t="shared" si="1501"/>
        <v>3.5578878536981019E-57</v>
      </c>
      <c r="C6882" s="179">
        <f t="shared" si="1502"/>
        <v>3.5498618714511236E-57</v>
      </c>
      <c r="D6882" s="166">
        <f t="shared" si="1503"/>
        <v>2.2558277767625785E-3</v>
      </c>
      <c r="E6882" s="167">
        <f t="shared" si="1513"/>
        <v>24.291375447755232</v>
      </c>
      <c r="F6882" s="168">
        <f t="shared" si="1514"/>
        <v>15.456931926377242</v>
      </c>
      <c r="G6882" s="168">
        <f t="shared" si="1504"/>
        <v>537159.6567703645</v>
      </c>
      <c r="H6882" s="168">
        <f t="shared" si="1505"/>
        <v>271310.33852408634</v>
      </c>
      <c r="I6882" s="169">
        <f t="shared" si="1506"/>
        <v>808469.99529445078</v>
      </c>
      <c r="J6882" s="169">
        <f t="shared" si="1508"/>
        <v>739406.19782381307</v>
      </c>
      <c r="K6882" s="95"/>
      <c r="L6882" s="265">
        <f t="shared" si="1507"/>
        <v>309902.44202152663</v>
      </c>
      <c r="M6882" s="265">
        <f>$G6882*NonHospFrac+theModel!$H6882*NonHospFrac</f>
        <v>498567.55327292415</v>
      </c>
      <c r="N6882" s="266">
        <f t="shared" si="1509"/>
        <v>808469.99529445078</v>
      </c>
      <c r="O6882" s="159"/>
      <c r="P6882" s="265">
        <f t="shared" si="1510"/>
        <v>283428.93080156541</v>
      </c>
      <c r="Q6882" s="265">
        <f t="shared" si="1511"/>
        <v>498565.99863124936</v>
      </c>
      <c r="R6882" s="266">
        <f t="shared" si="1512"/>
        <v>781994.92943281471</v>
      </c>
    </row>
    <row r="6883" spans="1:18" x14ac:dyDescent="0.3">
      <c r="A6883" s="82">
        <v>6852</v>
      </c>
      <c r="B6883" s="94">
        <f t="shared" si="1501"/>
        <v>3.4914248745799221E-57</v>
      </c>
      <c r="C6883" s="179">
        <f t="shared" si="1502"/>
        <v>3.4835488213673649E-57</v>
      </c>
      <c r="D6883" s="166">
        <f t="shared" si="1503"/>
        <v>2.2558277767625785E-3</v>
      </c>
      <c r="E6883" s="167">
        <f t="shared" si="1513"/>
        <v>24.291375447755232</v>
      </c>
      <c r="F6883" s="168">
        <f t="shared" si="1514"/>
        <v>15.459187754154005</v>
      </c>
      <c r="G6883" s="168">
        <f t="shared" si="1504"/>
        <v>537238.05134957808</v>
      </c>
      <c r="H6883" s="168">
        <f t="shared" si="1505"/>
        <v>271310.33852408634</v>
      </c>
      <c r="I6883" s="169">
        <f t="shared" si="1506"/>
        <v>808548.38987366436</v>
      </c>
      <c r="J6883" s="169">
        <f t="shared" si="1508"/>
        <v>739465.48826391436</v>
      </c>
      <c r="K6883" s="95"/>
      <c r="L6883" s="265">
        <f t="shared" si="1507"/>
        <v>309932.49220481224</v>
      </c>
      <c r="M6883" s="265">
        <f>$G6883*NonHospFrac+theModel!$H6883*NonHospFrac</f>
        <v>498615.89766885212</v>
      </c>
      <c r="N6883" s="266">
        <f t="shared" si="1509"/>
        <v>808548.38987366436</v>
      </c>
      <c r="O6883" s="159"/>
      <c r="P6883" s="265">
        <f t="shared" si="1510"/>
        <v>283451.65799278201</v>
      </c>
      <c r="Q6883" s="265">
        <f t="shared" si="1511"/>
        <v>498614.34302717732</v>
      </c>
      <c r="R6883" s="266">
        <f t="shared" si="1512"/>
        <v>782066.00101995934</v>
      </c>
    </row>
    <row r="6884" spans="1:18" x14ac:dyDescent="0.3">
      <c r="A6884" s="82">
        <v>6853</v>
      </c>
      <c r="B6884" s="94">
        <f t="shared" si="1501"/>
        <v>3.4262034544357473E-57</v>
      </c>
      <c r="C6884" s="179">
        <f t="shared" si="1502"/>
        <v>3.4184745295143909E-57</v>
      </c>
      <c r="D6884" s="166">
        <f t="shared" si="1503"/>
        <v>2.2558277767625785E-3</v>
      </c>
      <c r="E6884" s="167">
        <f t="shared" si="1513"/>
        <v>24.291375447755232</v>
      </c>
      <c r="F6884" s="168">
        <f t="shared" si="1514"/>
        <v>15.461443581930768</v>
      </c>
      <c r="G6884" s="168">
        <f t="shared" si="1504"/>
        <v>537316.44592879142</v>
      </c>
      <c r="H6884" s="168">
        <f t="shared" si="1505"/>
        <v>271310.33852408634</v>
      </c>
      <c r="I6884" s="169">
        <f t="shared" si="1506"/>
        <v>808626.78445287771</v>
      </c>
      <c r="J6884" s="169">
        <f t="shared" si="1508"/>
        <v>739524.77628722042</v>
      </c>
      <c r="K6884" s="95"/>
      <c r="L6884" s="265">
        <f t="shared" si="1507"/>
        <v>309962.54238809785</v>
      </c>
      <c r="M6884" s="265">
        <f>$G6884*NonHospFrac+theModel!$H6884*NonHospFrac</f>
        <v>498664.24206477992</v>
      </c>
      <c r="N6884" s="266">
        <f t="shared" si="1509"/>
        <v>808626.78445287771</v>
      </c>
      <c r="O6884" s="159"/>
      <c r="P6884" s="265">
        <f t="shared" si="1510"/>
        <v>283474.38425759354</v>
      </c>
      <c r="Q6884" s="265">
        <f t="shared" si="1511"/>
        <v>498662.68742310512</v>
      </c>
      <c r="R6884" s="266">
        <f t="shared" si="1512"/>
        <v>782137.07168069866</v>
      </c>
    </row>
    <row r="6885" spans="1:18" x14ac:dyDescent="0.3">
      <c r="A6885" s="82">
        <v>6854</v>
      </c>
      <c r="B6885" s="94">
        <f t="shared" si="1501"/>
        <v>3.3622004003737399E-57</v>
      </c>
      <c r="C6885" s="179">
        <f t="shared" si="1502"/>
        <v>3.3546158553195347E-57</v>
      </c>
      <c r="D6885" s="166">
        <f t="shared" si="1503"/>
        <v>2.2558277767625785E-3</v>
      </c>
      <c r="E6885" s="167">
        <f t="shared" si="1513"/>
        <v>24.291375447755232</v>
      </c>
      <c r="F6885" s="168">
        <f t="shared" si="1514"/>
        <v>15.46369940970753</v>
      </c>
      <c r="G6885" s="168">
        <f t="shared" si="1504"/>
        <v>537394.84050800477</v>
      </c>
      <c r="H6885" s="168">
        <f t="shared" si="1505"/>
        <v>271310.33852408634</v>
      </c>
      <c r="I6885" s="169">
        <f t="shared" si="1506"/>
        <v>808705.17903209105</v>
      </c>
      <c r="J6885" s="169">
        <f t="shared" si="1508"/>
        <v>739584.06189382996</v>
      </c>
      <c r="K6885" s="95"/>
      <c r="L6885" s="265">
        <f t="shared" si="1507"/>
        <v>309992.59257138334</v>
      </c>
      <c r="M6885" s="265">
        <f>$G6885*NonHospFrac+theModel!$H6885*NonHospFrac</f>
        <v>498712.58646070771</v>
      </c>
      <c r="N6885" s="266">
        <f t="shared" si="1509"/>
        <v>808705.17903209105</v>
      </c>
      <c r="O6885" s="159"/>
      <c r="P6885" s="265">
        <f t="shared" si="1510"/>
        <v>283497.10959603766</v>
      </c>
      <c r="Q6885" s="265">
        <f t="shared" si="1511"/>
        <v>498711.03181903291</v>
      </c>
      <c r="R6885" s="266">
        <f t="shared" si="1512"/>
        <v>782208.14141507051</v>
      </c>
    </row>
    <row r="6886" spans="1:18" x14ac:dyDescent="0.3">
      <c r="A6886" s="82">
        <v>6855</v>
      </c>
      <c r="B6886" s="94">
        <f t="shared" si="1501"/>
        <v>3.2993929527559326E-57</v>
      </c>
      <c r="C6886" s="179">
        <f t="shared" si="1502"/>
        <v>3.291950090486651E-57</v>
      </c>
      <c r="D6886" s="166">
        <f t="shared" si="1503"/>
        <v>2.2558277767625785E-3</v>
      </c>
      <c r="E6886" s="167">
        <f t="shared" si="1513"/>
        <v>24.291375447755232</v>
      </c>
      <c r="F6886" s="168">
        <f t="shared" si="1514"/>
        <v>15.465955237484293</v>
      </c>
      <c r="G6886" s="168">
        <f t="shared" si="1504"/>
        <v>537473.23508721823</v>
      </c>
      <c r="H6886" s="168">
        <f t="shared" si="1505"/>
        <v>271310.33852408634</v>
      </c>
      <c r="I6886" s="169">
        <f t="shared" si="1506"/>
        <v>808783.57361130463</v>
      </c>
      <c r="J6886" s="169">
        <f t="shared" si="1508"/>
        <v>739643.3450838417</v>
      </c>
      <c r="K6886" s="95"/>
      <c r="L6886" s="265">
        <f t="shared" si="1507"/>
        <v>310022.64275466895</v>
      </c>
      <c r="M6886" s="265">
        <f>$G6886*NonHospFrac+theModel!$H6886*NonHospFrac</f>
        <v>498760.93085663556</v>
      </c>
      <c r="N6886" s="266">
        <f t="shared" si="1509"/>
        <v>808783.57361130451</v>
      </c>
      <c r="O6886" s="159"/>
      <c r="P6886" s="265">
        <f t="shared" si="1510"/>
        <v>283519.83400815236</v>
      </c>
      <c r="Q6886" s="265">
        <f t="shared" si="1511"/>
        <v>498759.37621496076</v>
      </c>
      <c r="R6886" s="266">
        <f t="shared" si="1512"/>
        <v>782279.21022311319</v>
      </c>
    </row>
    <row r="6887" spans="1:18" x14ac:dyDescent="0.3">
      <c r="A6887" s="82">
        <v>6856</v>
      </c>
      <c r="B6887" s="94">
        <f t="shared" si="1501"/>
        <v>3.2377587771048481E-57</v>
      </c>
      <c r="C6887" s="179">
        <f t="shared" si="1502"/>
        <v>3.230454950920998E-57</v>
      </c>
      <c r="D6887" s="166">
        <f t="shared" si="1503"/>
        <v>2.2558277767625785E-3</v>
      </c>
      <c r="E6887" s="167">
        <f t="shared" si="1513"/>
        <v>24.291375447755232</v>
      </c>
      <c r="F6887" s="168">
        <f t="shared" si="1514"/>
        <v>15.468211065261055</v>
      </c>
      <c r="G6887" s="168">
        <f t="shared" si="1504"/>
        <v>537551.62966643169</v>
      </c>
      <c r="H6887" s="168">
        <f t="shared" si="1505"/>
        <v>271310.33852408634</v>
      </c>
      <c r="I6887" s="169">
        <f t="shared" si="1506"/>
        <v>808861.96819051798</v>
      </c>
      <c r="J6887" s="169">
        <f t="shared" si="1508"/>
        <v>739702.62585735368</v>
      </c>
      <c r="K6887" s="95"/>
      <c r="L6887" s="265">
        <f t="shared" si="1507"/>
        <v>310052.69293795456</v>
      </c>
      <c r="M6887" s="265">
        <f>$G6887*NonHospFrac+theModel!$H6887*NonHospFrac</f>
        <v>498809.27525256341</v>
      </c>
      <c r="N6887" s="266">
        <f t="shared" si="1509"/>
        <v>808861.96819051798</v>
      </c>
      <c r="O6887" s="159"/>
      <c r="P6887" s="265">
        <f t="shared" si="1510"/>
        <v>283542.55749397527</v>
      </c>
      <c r="Q6887" s="265">
        <f t="shared" si="1511"/>
        <v>498807.72061088862</v>
      </c>
      <c r="R6887" s="266">
        <f t="shared" si="1512"/>
        <v>782350.27810486383</v>
      </c>
    </row>
    <row r="6888" spans="1:18" x14ac:dyDescent="0.3">
      <c r="A6888" s="82">
        <v>6857</v>
      </c>
      <c r="B6888" s="94">
        <f t="shared" si="1501"/>
        <v>3.1772759561613065E-57</v>
      </c>
      <c r="C6888" s="179">
        <f t="shared" si="1502"/>
        <v>3.1701085688049581E-57</v>
      </c>
      <c r="D6888" s="166">
        <f t="shared" si="1503"/>
        <v>2.2558277767625785E-3</v>
      </c>
      <c r="E6888" s="167">
        <f t="shared" si="1513"/>
        <v>24.291375447755232</v>
      </c>
      <c r="F6888" s="168">
        <f t="shared" si="1514"/>
        <v>15.470466893037818</v>
      </c>
      <c r="G6888" s="168">
        <f t="shared" si="1504"/>
        <v>537630.02424564504</v>
      </c>
      <c r="H6888" s="168">
        <f t="shared" si="1505"/>
        <v>271310.33852408634</v>
      </c>
      <c r="I6888" s="169">
        <f t="shared" si="1506"/>
        <v>808940.36276973132</v>
      </c>
      <c r="J6888" s="169">
        <f t="shared" si="1508"/>
        <v>739761.90421446459</v>
      </c>
      <c r="K6888" s="95"/>
      <c r="L6888" s="265">
        <f t="shared" si="1507"/>
        <v>310082.74312124011</v>
      </c>
      <c r="M6888" s="265">
        <f>$G6888*NonHospFrac+theModel!$H6888*NonHospFrac</f>
        <v>498857.61964849121</v>
      </c>
      <c r="N6888" s="266">
        <f t="shared" si="1509"/>
        <v>808940.36276973132</v>
      </c>
      <c r="O6888" s="159"/>
      <c r="P6888" s="265">
        <f t="shared" si="1510"/>
        <v>283565.28005354415</v>
      </c>
      <c r="Q6888" s="265">
        <f t="shared" si="1511"/>
        <v>498856.06500681641</v>
      </c>
      <c r="R6888" s="266">
        <f t="shared" si="1512"/>
        <v>782421.34506036062</v>
      </c>
    </row>
    <row r="6889" spans="1:18" x14ac:dyDescent="0.3">
      <c r="A6889" s="82">
        <v>6858</v>
      </c>
      <c r="B6889" s="94">
        <f t="shared" si="1501"/>
        <v>3.1179229820905946E-57</v>
      </c>
      <c r="C6889" s="179">
        <f t="shared" si="1502"/>
        <v>3.1108894848217884E-57</v>
      </c>
      <c r="D6889" s="166">
        <f t="shared" si="1503"/>
        <v>2.2558277767625785E-3</v>
      </c>
      <c r="E6889" s="167">
        <f t="shared" si="1513"/>
        <v>24.291375447755232</v>
      </c>
      <c r="F6889" s="168">
        <f t="shared" si="1514"/>
        <v>15.472722720814581</v>
      </c>
      <c r="G6889" s="168">
        <f t="shared" si="1504"/>
        <v>537708.4188248585</v>
      </c>
      <c r="H6889" s="168">
        <f t="shared" si="1505"/>
        <v>271310.33852408634</v>
      </c>
      <c r="I6889" s="169">
        <f t="shared" si="1506"/>
        <v>809018.7573489449</v>
      </c>
      <c r="J6889" s="169">
        <f t="shared" si="1508"/>
        <v>739821.18015527318</v>
      </c>
      <c r="K6889" s="95"/>
      <c r="L6889" s="265">
        <f t="shared" si="1507"/>
        <v>310112.79330452572</v>
      </c>
      <c r="M6889" s="265">
        <f>$G6889*NonHospFrac+theModel!$H6889*NonHospFrac</f>
        <v>498905.96404441912</v>
      </c>
      <c r="N6889" s="266">
        <f t="shared" si="1509"/>
        <v>809018.7573489449</v>
      </c>
      <c r="O6889" s="159"/>
      <c r="P6889" s="265">
        <f t="shared" si="1510"/>
        <v>283588.00168689678</v>
      </c>
      <c r="Q6889" s="265">
        <f t="shared" si="1511"/>
        <v>498904.40940274432</v>
      </c>
      <c r="R6889" s="266">
        <f t="shared" si="1512"/>
        <v>782492.41108964104</v>
      </c>
    </row>
    <row r="6890" spans="1:18" x14ac:dyDescent="0.3">
      <c r="A6890" s="82">
        <v>6859</v>
      </c>
      <c r="B6890" s="94">
        <f t="shared" si="1501"/>
        <v>3.0596787488342296E-57</v>
      </c>
      <c r="C6890" s="179">
        <f t="shared" si="1502"/>
        <v>3.0527766405246394E-57</v>
      </c>
      <c r="D6890" s="166">
        <f t="shared" si="1503"/>
        <v>2.2558277767625785E-3</v>
      </c>
      <c r="E6890" s="167">
        <f t="shared" si="1513"/>
        <v>24.291375447755232</v>
      </c>
      <c r="F6890" s="168">
        <f t="shared" si="1514"/>
        <v>15.474978548591343</v>
      </c>
      <c r="G6890" s="168">
        <f t="shared" si="1504"/>
        <v>537786.81340407196</v>
      </c>
      <c r="H6890" s="168">
        <f t="shared" si="1505"/>
        <v>271310.33852408634</v>
      </c>
      <c r="I6890" s="169">
        <f t="shared" si="1506"/>
        <v>809097.15192815824</v>
      </c>
      <c r="J6890" s="169">
        <f t="shared" si="1508"/>
        <v>739880.45367987757</v>
      </c>
      <c r="K6890" s="95"/>
      <c r="L6890" s="265">
        <f t="shared" si="1507"/>
        <v>310142.84348781127</v>
      </c>
      <c r="M6890" s="265">
        <f>$G6890*NonHospFrac+theModel!$H6890*NonHospFrac</f>
        <v>498954.30844034697</v>
      </c>
      <c r="N6890" s="266">
        <f t="shared" si="1509"/>
        <v>809097.15192815824</v>
      </c>
      <c r="O6890" s="159"/>
      <c r="P6890" s="265">
        <f t="shared" si="1510"/>
        <v>283610.72239407088</v>
      </c>
      <c r="Q6890" s="265">
        <f t="shared" si="1511"/>
        <v>498952.75379867217</v>
      </c>
      <c r="R6890" s="266">
        <f t="shared" si="1512"/>
        <v>782563.47619274305</v>
      </c>
    </row>
    <row r="6891" spans="1:18" x14ac:dyDescent="0.3">
      <c r="A6891" s="82">
        <v>6860</v>
      </c>
      <c r="B6891" s="94">
        <f t="shared" si="1501"/>
        <v>3.0025225446045943E-57</v>
      </c>
      <c r="C6891" s="179">
        <f t="shared" si="1502"/>
        <v>2.9957493708481192E-57</v>
      </c>
      <c r="D6891" s="166">
        <f t="shared" si="1503"/>
        <v>2.2558277767625785E-3</v>
      </c>
      <c r="E6891" s="167">
        <f t="shared" si="1513"/>
        <v>24.291375447755232</v>
      </c>
      <c r="F6891" s="168">
        <f t="shared" si="1514"/>
        <v>15.477234376368106</v>
      </c>
      <c r="G6891" s="168">
        <f t="shared" si="1504"/>
        <v>537865.20798328531</v>
      </c>
      <c r="H6891" s="168">
        <f t="shared" si="1505"/>
        <v>271310.33852408634</v>
      </c>
      <c r="I6891" s="169">
        <f t="shared" si="1506"/>
        <v>809175.54650737159</v>
      </c>
      <c r="J6891" s="169">
        <f t="shared" si="1508"/>
        <v>739939.72478837636</v>
      </c>
      <c r="K6891" s="95"/>
      <c r="L6891" s="265">
        <f t="shared" si="1507"/>
        <v>310172.89367109688</v>
      </c>
      <c r="M6891" s="265">
        <f>$G6891*NonHospFrac+theModel!$H6891*NonHospFrac</f>
        <v>499002.65283627476</v>
      </c>
      <c r="N6891" s="266">
        <f t="shared" si="1509"/>
        <v>809175.54650737159</v>
      </c>
      <c r="O6891" s="159"/>
      <c r="P6891" s="265">
        <f t="shared" si="1510"/>
        <v>283633.44217510428</v>
      </c>
      <c r="Q6891" s="265">
        <f t="shared" si="1511"/>
        <v>499001.09819459997</v>
      </c>
      <c r="R6891" s="266">
        <f t="shared" si="1512"/>
        <v>782634.54036970425</v>
      </c>
    </row>
    <row r="6892" spans="1:18" x14ac:dyDescent="0.3">
      <c r="A6892" s="82">
        <v>6861</v>
      </c>
      <c r="B6892" s="94">
        <f t="shared" si="1501"/>
        <v>2.9464340445197757E-57</v>
      </c>
      <c r="C6892" s="179">
        <f t="shared" si="1502"/>
        <v>2.939787396759749E-57</v>
      </c>
      <c r="D6892" s="166">
        <f t="shared" si="1503"/>
        <v>2.2558277767625785E-3</v>
      </c>
      <c r="E6892" s="167">
        <f t="shared" si="1513"/>
        <v>24.291375447755232</v>
      </c>
      <c r="F6892" s="168">
        <f t="shared" si="1514"/>
        <v>15.479490204144868</v>
      </c>
      <c r="G6892" s="168">
        <f t="shared" si="1504"/>
        <v>537943.60256249877</v>
      </c>
      <c r="H6892" s="168">
        <f t="shared" si="1505"/>
        <v>271310.33852408634</v>
      </c>
      <c r="I6892" s="169">
        <f t="shared" si="1506"/>
        <v>809253.94108658517</v>
      </c>
      <c r="J6892" s="169">
        <f t="shared" si="1508"/>
        <v>739998.99348086829</v>
      </c>
      <c r="K6892" s="95"/>
      <c r="L6892" s="265">
        <f t="shared" si="1507"/>
        <v>310202.94385438249</v>
      </c>
      <c r="M6892" s="265">
        <f>$G6892*NonHospFrac+theModel!$H6892*NonHospFrac</f>
        <v>499050.99723220262</v>
      </c>
      <c r="N6892" s="266">
        <f t="shared" si="1509"/>
        <v>809253.94108658517</v>
      </c>
      <c r="O6892" s="159"/>
      <c r="P6892" s="265">
        <f t="shared" si="1510"/>
        <v>283656.16103003465</v>
      </c>
      <c r="Q6892" s="265">
        <f t="shared" si="1511"/>
        <v>499049.44259052782</v>
      </c>
      <c r="R6892" s="266">
        <f t="shared" si="1512"/>
        <v>782705.60362056247</v>
      </c>
    </row>
    <row r="6893" spans="1:18" x14ac:dyDescent="0.3">
      <c r="A6893" s="82">
        <v>6862</v>
      </c>
      <c r="B6893" s="94">
        <f t="shared" si="1501"/>
        <v>2.8913933033760735E-57</v>
      </c>
      <c r="C6893" s="179">
        <f t="shared" si="1502"/>
        <v>2.8848708180487724E-57</v>
      </c>
      <c r="D6893" s="166">
        <f t="shared" si="1503"/>
        <v>2.2558277767625785E-3</v>
      </c>
      <c r="E6893" s="167">
        <f t="shared" si="1513"/>
        <v>24.291375447755232</v>
      </c>
      <c r="F6893" s="168">
        <f t="shared" si="1514"/>
        <v>15.481746031921631</v>
      </c>
      <c r="G6893" s="168">
        <f t="shared" si="1504"/>
        <v>538021.99714171223</v>
      </c>
      <c r="H6893" s="168">
        <f t="shared" si="1505"/>
        <v>271310.33852408634</v>
      </c>
      <c r="I6893" s="169">
        <f t="shared" si="1506"/>
        <v>809332.33566579851</v>
      </c>
      <c r="J6893" s="169">
        <f t="shared" si="1508"/>
        <v>740058.25975745148</v>
      </c>
      <c r="K6893" s="95"/>
      <c r="L6893" s="265">
        <f t="shared" si="1507"/>
        <v>310232.99403766805</v>
      </c>
      <c r="M6893" s="265">
        <f>$G6893*NonHospFrac+theModel!$H6893*NonHospFrac</f>
        <v>499099.34162813047</v>
      </c>
      <c r="N6893" s="266">
        <f t="shared" si="1509"/>
        <v>809332.33566579851</v>
      </c>
      <c r="O6893" s="159"/>
      <c r="P6893" s="265">
        <f t="shared" si="1510"/>
        <v>283678.87895889976</v>
      </c>
      <c r="Q6893" s="265">
        <f t="shared" si="1511"/>
        <v>499097.78698645567</v>
      </c>
      <c r="R6893" s="266">
        <f t="shared" si="1512"/>
        <v>782776.66594535543</v>
      </c>
    </row>
    <row r="6894" spans="1:18" x14ac:dyDescent="0.3">
      <c r="A6894" s="82">
        <v>6863</v>
      </c>
      <c r="B6894" s="94">
        <f t="shared" si="1501"/>
        <v>2.8373807485550234E-57</v>
      </c>
      <c r="C6894" s="179">
        <f t="shared" si="1502"/>
        <v>2.8309801062491815E-57</v>
      </c>
      <c r="D6894" s="166">
        <f t="shared" si="1503"/>
        <v>2.2558277767625785E-3</v>
      </c>
      <c r="E6894" s="167">
        <f t="shared" si="1513"/>
        <v>24.291375447755232</v>
      </c>
      <c r="F6894" s="168">
        <f t="shared" si="1514"/>
        <v>15.484001859698393</v>
      </c>
      <c r="G6894" s="168">
        <f t="shared" si="1504"/>
        <v>538100.39172092557</v>
      </c>
      <c r="H6894" s="168">
        <f t="shared" si="1505"/>
        <v>271310.33852408634</v>
      </c>
      <c r="I6894" s="169">
        <f t="shared" si="1506"/>
        <v>809410.73024501186</v>
      </c>
      <c r="J6894" s="169">
        <f t="shared" si="1508"/>
        <v>740117.52361822454</v>
      </c>
      <c r="K6894" s="95"/>
      <c r="L6894" s="265">
        <f t="shared" si="1507"/>
        <v>310263.0442209536</v>
      </c>
      <c r="M6894" s="265">
        <f>$G6894*NonHospFrac+theModel!$H6894*NonHospFrac</f>
        <v>499147.68602405826</v>
      </c>
      <c r="N6894" s="266">
        <f t="shared" si="1509"/>
        <v>809410.73024501186</v>
      </c>
      <c r="O6894" s="159"/>
      <c r="P6894" s="265">
        <f t="shared" si="1510"/>
        <v>283701.59596173733</v>
      </c>
      <c r="Q6894" s="265">
        <f t="shared" si="1511"/>
        <v>499146.13138238346</v>
      </c>
      <c r="R6894" s="266">
        <f t="shared" si="1512"/>
        <v>782847.72734412085</v>
      </c>
    </row>
    <row r="6895" spans="1:18" x14ac:dyDescent="0.3">
      <c r="A6895" s="82">
        <v>6864</v>
      </c>
      <c r="B6895" s="94">
        <f t="shared" si="1501"/>
        <v>2.7843771730642321E-57</v>
      </c>
      <c r="C6895" s="179">
        <f t="shared" si="1502"/>
        <v>2.77809609769625E-57</v>
      </c>
      <c r="D6895" s="166">
        <f t="shared" si="1503"/>
        <v>2.2558277767625785E-3</v>
      </c>
      <c r="E6895" s="167">
        <f t="shared" si="1513"/>
        <v>24.291375447755232</v>
      </c>
      <c r="F6895" s="168">
        <f t="shared" si="1514"/>
        <v>15.486257687475156</v>
      </c>
      <c r="G6895" s="168">
        <f t="shared" si="1504"/>
        <v>538178.78630013904</v>
      </c>
      <c r="H6895" s="168">
        <f t="shared" si="1505"/>
        <v>271310.33852408634</v>
      </c>
      <c r="I6895" s="169">
        <f t="shared" si="1506"/>
        <v>809489.12482422544</v>
      </c>
      <c r="J6895" s="169">
        <f t="shared" si="1508"/>
        <v>740176.7850632862</v>
      </c>
      <c r="K6895" s="95"/>
      <c r="L6895" s="265">
        <f t="shared" si="1507"/>
        <v>310293.09440423921</v>
      </c>
      <c r="M6895" s="265">
        <f>$G6895*NonHospFrac+theModel!$H6895*NonHospFrac</f>
        <v>499196.03041998617</v>
      </c>
      <c r="N6895" s="266">
        <f t="shared" si="1509"/>
        <v>809489.12482422544</v>
      </c>
      <c r="O6895" s="159"/>
      <c r="P6895" s="265">
        <f t="shared" si="1510"/>
        <v>283724.31203858519</v>
      </c>
      <c r="Q6895" s="265">
        <f t="shared" si="1511"/>
        <v>499194.47577831137</v>
      </c>
      <c r="R6895" s="266">
        <f t="shared" si="1512"/>
        <v>782918.78781689657</v>
      </c>
    </row>
    <row r="6896" spans="1:18" x14ac:dyDescent="0.3">
      <c r="A6896" s="82">
        <v>6865</v>
      </c>
      <c r="B6896" s="94">
        <f t="shared" si="1501"/>
        <v>2.7323637287061049E-57</v>
      </c>
      <c r="C6896" s="179">
        <f t="shared" si="1502"/>
        <v>2.7261999867106708E-57</v>
      </c>
      <c r="D6896" s="166">
        <f t="shared" si="1503"/>
        <v>2.2558277767625785E-3</v>
      </c>
      <c r="E6896" s="167">
        <f t="shared" si="1513"/>
        <v>24.291375447755232</v>
      </c>
      <c r="F6896" s="168">
        <f t="shared" si="1514"/>
        <v>15.488513515251919</v>
      </c>
      <c r="G6896" s="168">
        <f t="shared" si="1504"/>
        <v>538257.1808793525</v>
      </c>
      <c r="H6896" s="168">
        <f t="shared" si="1505"/>
        <v>271310.33852408634</v>
      </c>
      <c r="I6896" s="169">
        <f t="shared" si="1506"/>
        <v>809567.51940343878</v>
      </c>
      <c r="J6896" s="169">
        <f t="shared" si="1508"/>
        <v>740236.04409273446</v>
      </c>
      <c r="K6896" s="95"/>
      <c r="L6896" s="265">
        <f t="shared" si="1507"/>
        <v>310323.14458752482</v>
      </c>
      <c r="M6896" s="265">
        <f>$G6896*NonHospFrac+theModel!$H6896*NonHospFrac</f>
        <v>499244.37481591402</v>
      </c>
      <c r="N6896" s="266">
        <f t="shared" si="1509"/>
        <v>809567.51940343878</v>
      </c>
      <c r="O6896" s="159"/>
      <c r="P6896" s="265">
        <f t="shared" si="1510"/>
        <v>283747.02718948107</v>
      </c>
      <c r="Q6896" s="265">
        <f t="shared" si="1511"/>
        <v>499242.82017423923</v>
      </c>
      <c r="R6896" s="266">
        <f t="shared" si="1512"/>
        <v>782989.8473637203</v>
      </c>
    </row>
    <row r="6897" spans="1:18" x14ac:dyDescent="0.3">
      <c r="A6897" s="82">
        <v>6866</v>
      </c>
      <c r="B6897" s="94">
        <f t="shared" si="1501"/>
        <v>2.6813219193766632E-57</v>
      </c>
      <c r="C6897" s="179">
        <f t="shared" si="1502"/>
        <v>2.6752733189124909E-57</v>
      </c>
      <c r="D6897" s="166">
        <f t="shared" si="1503"/>
        <v>2.2558277767625785E-3</v>
      </c>
      <c r="E6897" s="167">
        <f t="shared" si="1513"/>
        <v>24.291375447755232</v>
      </c>
      <c r="F6897" s="168">
        <f t="shared" si="1514"/>
        <v>15.490769343028681</v>
      </c>
      <c r="G6897" s="168">
        <f t="shared" si="1504"/>
        <v>538335.57545856584</v>
      </c>
      <c r="H6897" s="168">
        <f t="shared" si="1505"/>
        <v>271310.33852408634</v>
      </c>
      <c r="I6897" s="169">
        <f t="shared" si="1506"/>
        <v>809645.91398265213</v>
      </c>
      <c r="J6897" s="169">
        <f t="shared" si="1508"/>
        <v>740295.30070666806</v>
      </c>
      <c r="K6897" s="95"/>
      <c r="L6897" s="265">
        <f t="shared" si="1507"/>
        <v>310353.19477081031</v>
      </c>
      <c r="M6897" s="265">
        <f>$G6897*NonHospFrac+theModel!$H6897*NonHospFrac</f>
        <v>499292.71921184182</v>
      </c>
      <c r="N6897" s="266">
        <f t="shared" si="1509"/>
        <v>809645.91398265213</v>
      </c>
      <c r="O6897" s="159"/>
      <c r="P6897" s="265">
        <f t="shared" si="1510"/>
        <v>283769.74141446257</v>
      </c>
      <c r="Q6897" s="265">
        <f t="shared" si="1511"/>
        <v>499291.16457016702</v>
      </c>
      <c r="R6897" s="266">
        <f t="shared" si="1512"/>
        <v>783060.90598462964</v>
      </c>
    </row>
    <row r="6898" spans="1:18" x14ac:dyDescent="0.3">
      <c r="A6898" s="82">
        <v>6867</v>
      </c>
      <c r="B6898" s="94">
        <f t="shared" si="1501"/>
        <v>2.6312335944870291E-57</v>
      </c>
      <c r="C6898" s="179">
        <f t="shared" si="1502"/>
        <v>2.6252979846574345E-57</v>
      </c>
      <c r="D6898" s="166">
        <f t="shared" si="1503"/>
        <v>2.2558277767625785E-3</v>
      </c>
      <c r="E6898" s="167">
        <f t="shared" si="1513"/>
        <v>24.291375447755232</v>
      </c>
      <c r="F6898" s="168">
        <f t="shared" si="1514"/>
        <v>15.493025170805444</v>
      </c>
      <c r="G6898" s="168">
        <f t="shared" si="1504"/>
        <v>538413.97003777931</v>
      </c>
      <c r="H6898" s="168">
        <f t="shared" si="1505"/>
        <v>271310.33852408634</v>
      </c>
      <c r="I6898" s="169">
        <f t="shared" si="1506"/>
        <v>809724.30856186571</v>
      </c>
      <c r="J6898" s="169">
        <f t="shared" si="1508"/>
        <v>740354.55490518559</v>
      </c>
      <c r="K6898" s="95"/>
      <c r="L6898" s="265">
        <f t="shared" si="1507"/>
        <v>310383.24495409592</v>
      </c>
      <c r="M6898" s="265">
        <f>$G6898*NonHospFrac+theModel!$H6898*NonHospFrac</f>
        <v>499341.06360776967</v>
      </c>
      <c r="N6898" s="266">
        <f t="shared" si="1509"/>
        <v>809724.30856186559</v>
      </c>
      <c r="O6898" s="159"/>
      <c r="P6898" s="265">
        <f t="shared" si="1510"/>
        <v>283792.45471356763</v>
      </c>
      <c r="Q6898" s="265">
        <f t="shared" si="1511"/>
        <v>499339.50896609487</v>
      </c>
      <c r="R6898" s="266">
        <f t="shared" si="1512"/>
        <v>783131.96367966244</v>
      </c>
    </row>
    <row r="6899" spans="1:18" x14ac:dyDescent="0.3">
      <c r="A6899" s="82">
        <v>6868</v>
      </c>
      <c r="B6899" s="94">
        <f t="shared" si="1501"/>
        <v>2.5820809425102634E-57</v>
      </c>
      <c r="C6899" s="179">
        <f t="shared" si="1502"/>
        <v>2.5762562125982996E-57</v>
      </c>
      <c r="D6899" s="166">
        <f t="shared" si="1503"/>
        <v>2.2558277767625785E-3</v>
      </c>
      <c r="E6899" s="167">
        <f t="shared" si="1513"/>
        <v>24.291375447755232</v>
      </c>
      <c r="F6899" s="168">
        <f t="shared" si="1514"/>
        <v>15.495280998582206</v>
      </c>
      <c r="G6899" s="168">
        <f t="shared" si="1504"/>
        <v>538492.36461699265</v>
      </c>
      <c r="H6899" s="168">
        <f t="shared" si="1505"/>
        <v>271310.33852408634</v>
      </c>
      <c r="I6899" s="169">
        <f t="shared" si="1506"/>
        <v>809802.70314107905</v>
      </c>
      <c r="J6899" s="169">
        <f t="shared" si="1508"/>
        <v>740413.8066883852</v>
      </c>
      <c r="K6899" s="95"/>
      <c r="L6899" s="265">
        <f t="shared" si="1507"/>
        <v>310413.29513738147</v>
      </c>
      <c r="M6899" s="265">
        <f>$G6899*NonHospFrac+theModel!$H6899*NonHospFrac</f>
        <v>499389.40800369746</v>
      </c>
      <c r="N6899" s="266">
        <f t="shared" si="1509"/>
        <v>809802.70314107894</v>
      </c>
      <c r="O6899" s="159"/>
      <c r="P6899" s="265">
        <f t="shared" si="1510"/>
        <v>283815.16708683386</v>
      </c>
      <c r="Q6899" s="265">
        <f t="shared" si="1511"/>
        <v>499387.85336202267</v>
      </c>
      <c r="R6899" s="266">
        <f t="shared" si="1512"/>
        <v>783203.02044885652</v>
      </c>
    </row>
    <row r="6900" spans="1:18" x14ac:dyDescent="0.3">
      <c r="A6900" s="82">
        <v>6869</v>
      </c>
      <c r="B6900" s="94">
        <f t="shared" si="1501"/>
        <v>2.5338464846463395E-57</v>
      </c>
      <c r="C6900" s="179">
        <f t="shared" si="1502"/>
        <v>2.5281305633642221E-57</v>
      </c>
      <c r="D6900" s="166">
        <f t="shared" si="1503"/>
        <v>2.2558277767625785E-3</v>
      </c>
      <c r="E6900" s="167">
        <f t="shared" si="1513"/>
        <v>24.291375447755232</v>
      </c>
      <c r="F6900" s="168">
        <f t="shared" si="1514"/>
        <v>15.497536826358969</v>
      </c>
      <c r="G6900" s="168">
        <f t="shared" si="1504"/>
        <v>538570.75919620623</v>
      </c>
      <c r="H6900" s="168">
        <f t="shared" si="1505"/>
        <v>271310.33852408634</v>
      </c>
      <c r="I6900" s="169">
        <f t="shared" si="1506"/>
        <v>809881.09772029263</v>
      </c>
      <c r="J6900" s="169">
        <f t="shared" si="1508"/>
        <v>740473.0560563656</v>
      </c>
      <c r="K6900" s="95"/>
      <c r="L6900" s="265">
        <f t="shared" si="1507"/>
        <v>310443.34532066714</v>
      </c>
      <c r="M6900" s="265">
        <f>$G6900*NonHospFrac+theModel!$H6900*NonHospFrac</f>
        <v>499437.75239962543</v>
      </c>
      <c r="N6900" s="266">
        <f t="shared" si="1509"/>
        <v>809881.09772029263</v>
      </c>
      <c r="O6900" s="159"/>
      <c r="P6900" s="265">
        <f t="shared" si="1510"/>
        <v>283837.87853429915</v>
      </c>
      <c r="Q6900" s="265">
        <f t="shared" si="1511"/>
        <v>499436.19775795063</v>
      </c>
      <c r="R6900" s="266">
        <f t="shared" si="1512"/>
        <v>783274.07629224984</v>
      </c>
    </row>
    <row r="6901" spans="1:18" x14ac:dyDescent="0.3">
      <c r="A6901" s="82">
        <v>6870</v>
      </c>
      <c r="B6901" s="94">
        <f t="shared" si="1501"/>
        <v>2.4865130686078242E-57</v>
      </c>
      <c r="C6901" s="179">
        <f t="shared" si="1502"/>
        <v>2.4809039233603754E-57</v>
      </c>
      <c r="D6901" s="166">
        <f t="shared" si="1503"/>
        <v>2.2558277767625785E-3</v>
      </c>
      <c r="E6901" s="167">
        <f t="shared" si="1513"/>
        <v>24.291375447755232</v>
      </c>
      <c r="F6901" s="168">
        <f t="shared" si="1514"/>
        <v>15.499792654135732</v>
      </c>
      <c r="G6901" s="168">
        <f t="shared" si="1504"/>
        <v>538649.15377541957</v>
      </c>
      <c r="H6901" s="168">
        <f t="shared" si="1505"/>
        <v>271310.33852408634</v>
      </c>
      <c r="I6901" s="169">
        <f t="shared" si="1506"/>
        <v>809959.49229950598</v>
      </c>
      <c r="J6901" s="169">
        <f t="shared" si="1508"/>
        <v>740532.30300922494</v>
      </c>
      <c r="K6901" s="95"/>
      <c r="L6901" s="265">
        <f t="shared" si="1507"/>
        <v>310473.39550395263</v>
      </c>
      <c r="M6901" s="265">
        <f>$G6901*NonHospFrac+theModel!$H6901*NonHospFrac</f>
        <v>499486.09679555323</v>
      </c>
      <c r="N6901" s="266">
        <f t="shared" si="1509"/>
        <v>809959.49229950586</v>
      </c>
      <c r="O6901" s="159"/>
      <c r="P6901" s="265">
        <f t="shared" si="1510"/>
        <v>283860.58905600099</v>
      </c>
      <c r="Q6901" s="265">
        <f t="shared" si="1511"/>
        <v>499484.54215387843</v>
      </c>
      <c r="R6901" s="266">
        <f t="shared" si="1512"/>
        <v>783345.13120987942</v>
      </c>
    </row>
    <row r="6902" spans="1:18" x14ac:dyDescent="0.3">
      <c r="A6902" s="82">
        <v>6871</v>
      </c>
      <c r="B6902" s="94">
        <f t="shared" si="1501"/>
        <v>2.4400638625193199E-57</v>
      </c>
      <c r="C6902" s="179">
        <f t="shared" si="1502"/>
        <v>2.4345594986811742E-57</v>
      </c>
      <c r="D6902" s="166">
        <f t="shared" si="1503"/>
        <v>2.2558277767625785E-3</v>
      </c>
      <c r="E6902" s="167">
        <f t="shared" si="1513"/>
        <v>24.291375447755232</v>
      </c>
      <c r="F6902" s="168">
        <f t="shared" si="1514"/>
        <v>15.502048481912494</v>
      </c>
      <c r="G6902" s="168">
        <f t="shared" si="1504"/>
        <v>538727.54835463292</v>
      </c>
      <c r="H6902" s="168">
        <f t="shared" si="1505"/>
        <v>271310.33852408634</v>
      </c>
      <c r="I6902" s="169">
        <f t="shared" si="1506"/>
        <v>810037.88687871932</v>
      </c>
      <c r="J6902" s="169">
        <f t="shared" si="1508"/>
        <v>740591.54754706181</v>
      </c>
      <c r="K6902" s="95"/>
      <c r="L6902" s="265">
        <f t="shared" si="1507"/>
        <v>310503.44568723824</v>
      </c>
      <c r="M6902" s="265">
        <f>$G6902*NonHospFrac+theModel!$H6902*NonHospFrac</f>
        <v>499534.44119148102</v>
      </c>
      <c r="N6902" s="266">
        <f t="shared" si="1509"/>
        <v>810037.88687871932</v>
      </c>
      <c r="O6902" s="159"/>
      <c r="P6902" s="265">
        <f t="shared" si="1510"/>
        <v>283883.29865197733</v>
      </c>
      <c r="Q6902" s="265">
        <f t="shared" si="1511"/>
        <v>499532.88654980622</v>
      </c>
      <c r="R6902" s="266">
        <f t="shared" si="1512"/>
        <v>783416.18520178355</v>
      </c>
    </row>
    <row r="6903" spans="1:18" x14ac:dyDescent="0.3">
      <c r="A6903" s="82">
        <v>6872</v>
      </c>
      <c r="B6903" s="94">
        <f t="shared" si="1501"/>
        <v>2.394482348933151E-57</v>
      </c>
      <c r="C6903" s="179">
        <f t="shared" si="1502"/>
        <v>2.3890808091394598E-57</v>
      </c>
      <c r="D6903" s="166">
        <f t="shared" si="1503"/>
        <v>2.2558277767625785E-3</v>
      </c>
      <c r="E6903" s="167">
        <f t="shared" si="1513"/>
        <v>24.291375447755232</v>
      </c>
      <c r="F6903" s="168">
        <f t="shared" si="1514"/>
        <v>15.504304309689257</v>
      </c>
      <c r="G6903" s="168">
        <f t="shared" si="1504"/>
        <v>538805.94293384638</v>
      </c>
      <c r="H6903" s="168">
        <f t="shared" si="1505"/>
        <v>271310.33852408634</v>
      </c>
      <c r="I6903" s="169">
        <f t="shared" si="1506"/>
        <v>810116.28145793267</v>
      </c>
      <c r="J6903" s="169">
        <f t="shared" si="1508"/>
        <v>740650.78966997471</v>
      </c>
      <c r="K6903" s="95"/>
      <c r="L6903" s="265">
        <f t="shared" si="1507"/>
        <v>310533.49587052385</v>
      </c>
      <c r="M6903" s="265">
        <f>$G6903*NonHospFrac+theModel!$H6903*NonHospFrac</f>
        <v>499582.78558740887</v>
      </c>
      <c r="N6903" s="266">
        <f t="shared" si="1509"/>
        <v>810116.28145793267</v>
      </c>
      <c r="O6903" s="159"/>
      <c r="P6903" s="265">
        <f t="shared" si="1510"/>
        <v>283906.00732226582</v>
      </c>
      <c r="Q6903" s="265">
        <f t="shared" si="1511"/>
        <v>499581.23094573407</v>
      </c>
      <c r="R6903" s="266">
        <f t="shared" si="1512"/>
        <v>783487.23826799984</v>
      </c>
    </row>
    <row r="6904" spans="1:18" x14ac:dyDescent="0.3">
      <c r="A6904" s="82">
        <v>6873</v>
      </c>
      <c r="B6904" s="94">
        <f t="shared" si="1501"/>
        <v>2.3497523189546685E-57</v>
      </c>
      <c r="C6904" s="179">
        <f t="shared" si="1502"/>
        <v>2.3444516824050582E-57</v>
      </c>
      <c r="D6904" s="166">
        <f t="shared" si="1503"/>
        <v>2.2558277767625785E-3</v>
      </c>
      <c r="E6904" s="167">
        <f t="shared" si="1513"/>
        <v>24.291375447755232</v>
      </c>
      <c r="F6904" s="168">
        <f t="shared" si="1514"/>
        <v>15.506560137466019</v>
      </c>
      <c r="G6904" s="168">
        <f t="shared" si="1504"/>
        <v>538884.33751305984</v>
      </c>
      <c r="H6904" s="168">
        <f t="shared" si="1505"/>
        <v>271310.33852408634</v>
      </c>
      <c r="I6904" s="169">
        <f t="shared" si="1506"/>
        <v>810194.67603714624</v>
      </c>
      <c r="J6904" s="169">
        <f t="shared" si="1508"/>
        <v>740710.02937806223</v>
      </c>
      <c r="K6904" s="95"/>
      <c r="L6904" s="265">
        <f t="shared" si="1507"/>
        <v>310563.5460538094</v>
      </c>
      <c r="M6904" s="265">
        <f>$G6904*NonHospFrac+theModel!$H6904*NonHospFrac</f>
        <v>499631.12998333672</v>
      </c>
      <c r="N6904" s="266">
        <f t="shared" si="1509"/>
        <v>810194.67603714613</v>
      </c>
      <c r="O6904" s="159"/>
      <c r="P6904" s="265">
        <f t="shared" si="1510"/>
        <v>283928.7150669042</v>
      </c>
      <c r="Q6904" s="265">
        <f t="shared" si="1511"/>
        <v>499629.57534166193</v>
      </c>
      <c r="R6904" s="266">
        <f t="shared" si="1512"/>
        <v>783558.29040856613</v>
      </c>
    </row>
    <row r="6905" spans="1:18" x14ac:dyDescent="0.3">
      <c r="A6905" s="82">
        <v>6874</v>
      </c>
      <c r="B6905" s="94">
        <f t="shared" si="1501"/>
        <v>2.3058578664790929E-57</v>
      </c>
      <c r="C6905" s="179">
        <f t="shared" si="1502"/>
        <v>2.300656248254623E-57</v>
      </c>
      <c r="D6905" s="166">
        <f t="shared" si="1503"/>
        <v>2.2558277767625785E-3</v>
      </c>
      <c r="E6905" s="167">
        <f t="shared" si="1513"/>
        <v>24.291375447755232</v>
      </c>
      <c r="F6905" s="168">
        <f t="shared" si="1514"/>
        <v>15.508815965242782</v>
      </c>
      <c r="G6905" s="168">
        <f t="shared" si="1504"/>
        <v>538962.73209227319</v>
      </c>
      <c r="H6905" s="168">
        <f t="shared" si="1505"/>
        <v>271310.33852408634</v>
      </c>
      <c r="I6905" s="169">
        <f t="shared" si="1506"/>
        <v>810273.07061635959</v>
      </c>
      <c r="J6905" s="169">
        <f t="shared" si="1508"/>
        <v>740769.26667142252</v>
      </c>
      <c r="K6905" s="95"/>
      <c r="L6905" s="265">
        <f t="shared" si="1507"/>
        <v>310593.59623709496</v>
      </c>
      <c r="M6905" s="265">
        <f>$G6905*NonHospFrac+theModel!$H6905*NonHospFrac</f>
        <v>499679.47437926452</v>
      </c>
      <c r="N6905" s="266">
        <f t="shared" si="1509"/>
        <v>810273.07061635947</v>
      </c>
      <c r="O6905" s="159"/>
      <c r="P6905" s="265">
        <f t="shared" si="1510"/>
        <v>283951.42188593018</v>
      </c>
      <c r="Q6905" s="265">
        <f t="shared" si="1511"/>
        <v>499677.91973758972</v>
      </c>
      <c r="R6905" s="266">
        <f t="shared" si="1512"/>
        <v>783629.3416235199</v>
      </c>
    </row>
    <row r="6906" spans="1:18" x14ac:dyDescent="0.3">
      <c r="A6906" s="82">
        <v>6875</v>
      </c>
      <c r="B6906" s="94">
        <f t="shared" si="1501"/>
        <v>2.2627833825349186E-57</v>
      </c>
      <c r="C6906" s="179">
        <f t="shared" si="1502"/>
        <v>2.2576789329277996E-57</v>
      </c>
      <c r="D6906" s="166">
        <f t="shared" si="1503"/>
        <v>2.2558277767625785E-3</v>
      </c>
      <c r="E6906" s="167">
        <f t="shared" si="1513"/>
        <v>24.291375447755232</v>
      </c>
      <c r="F6906" s="168">
        <f t="shared" si="1514"/>
        <v>15.511071793019545</v>
      </c>
      <c r="G6906" s="168">
        <f t="shared" si="1504"/>
        <v>539041.12667148665</v>
      </c>
      <c r="H6906" s="168">
        <f t="shared" si="1505"/>
        <v>271310.33852408634</v>
      </c>
      <c r="I6906" s="169">
        <f t="shared" si="1506"/>
        <v>810351.46519557294</v>
      </c>
      <c r="J6906" s="169">
        <f t="shared" si="1508"/>
        <v>740828.50155015406</v>
      </c>
      <c r="K6906" s="95"/>
      <c r="L6906" s="265">
        <f t="shared" si="1507"/>
        <v>310623.64642038057</v>
      </c>
      <c r="M6906" s="265">
        <f>$G6906*NonHospFrac+theModel!$H6906*NonHospFrac</f>
        <v>499727.81877519243</v>
      </c>
      <c r="N6906" s="266">
        <f t="shared" si="1509"/>
        <v>810351.46519557294</v>
      </c>
      <c r="O6906" s="159"/>
      <c r="P6906" s="265">
        <f t="shared" si="1510"/>
        <v>283974.12777938158</v>
      </c>
      <c r="Q6906" s="265">
        <f t="shared" si="1511"/>
        <v>499726.26413351763</v>
      </c>
      <c r="R6906" s="266">
        <f t="shared" si="1512"/>
        <v>783700.39191289921</v>
      </c>
    </row>
    <row r="6907" spans="1:18" x14ac:dyDescent="0.3">
      <c r="A6907" s="82">
        <v>6876</v>
      </c>
      <c r="B6907" s="94">
        <f t="shared" si="1501"/>
        <v>2.2205135497333973E-57</v>
      </c>
      <c r="C6907" s="179">
        <f t="shared" si="1502"/>
        <v>2.215504453589231E-57</v>
      </c>
      <c r="D6907" s="166">
        <f t="shared" si="1503"/>
        <v>2.2558277767625785E-3</v>
      </c>
      <c r="E6907" s="167">
        <f t="shared" si="1513"/>
        <v>24.291375447755232</v>
      </c>
      <c r="F6907" s="168">
        <f t="shared" si="1514"/>
        <v>15.513327620796307</v>
      </c>
      <c r="G6907" s="168">
        <f t="shared" si="1504"/>
        <v>539119.52125070011</v>
      </c>
      <c r="H6907" s="168">
        <f t="shared" si="1505"/>
        <v>271310.33852408634</v>
      </c>
      <c r="I6907" s="169">
        <f t="shared" si="1506"/>
        <v>810429.85977478651</v>
      </c>
      <c r="J6907" s="169">
        <f t="shared" si="1508"/>
        <v>740887.73401435546</v>
      </c>
      <c r="K6907" s="95"/>
      <c r="L6907" s="265">
        <f t="shared" si="1507"/>
        <v>310653.69660366618</v>
      </c>
      <c r="M6907" s="265">
        <f>$G6907*NonHospFrac+theModel!$H6907*NonHospFrac</f>
        <v>499776.16317112028</v>
      </c>
      <c r="N6907" s="266">
        <f t="shared" si="1509"/>
        <v>810429.85977478651</v>
      </c>
      <c r="O6907" s="159"/>
      <c r="P6907" s="265">
        <f t="shared" si="1510"/>
        <v>283996.83274729602</v>
      </c>
      <c r="Q6907" s="265">
        <f t="shared" si="1511"/>
        <v>499774.60852944548</v>
      </c>
      <c r="R6907" s="266">
        <f t="shared" si="1512"/>
        <v>783771.44127674145</v>
      </c>
    </row>
    <row r="6908" spans="1:18" x14ac:dyDescent="0.3">
      <c r="A6908" s="82">
        <v>6877</v>
      </c>
      <c r="B6908" s="94">
        <f t="shared" si="1501"/>
        <v>2.179033336821636E-57</v>
      </c>
      <c r="C6908" s="179">
        <f t="shared" si="1502"/>
        <v>2.174117812893942E-57</v>
      </c>
      <c r="D6908" s="166">
        <f t="shared" si="1503"/>
        <v>2.2558277767625785E-3</v>
      </c>
      <c r="E6908" s="167">
        <f t="shared" si="1513"/>
        <v>24.291375447755232</v>
      </c>
      <c r="F6908" s="168">
        <f t="shared" si="1514"/>
        <v>15.51558344857307</v>
      </c>
      <c r="G6908" s="168">
        <f t="shared" si="1504"/>
        <v>539197.91582991357</v>
      </c>
      <c r="H6908" s="168">
        <f t="shared" si="1505"/>
        <v>271310.33852408634</v>
      </c>
      <c r="I6908" s="169">
        <f t="shared" si="1506"/>
        <v>810508.25435399986</v>
      </c>
      <c r="J6908" s="169">
        <f t="shared" si="1508"/>
        <v>740946.96406412486</v>
      </c>
      <c r="K6908" s="95"/>
      <c r="L6908" s="265">
        <f t="shared" si="1507"/>
        <v>310683.74678695173</v>
      </c>
      <c r="M6908" s="265">
        <f>$G6908*NonHospFrac+theModel!$H6908*NonHospFrac</f>
        <v>499824.50756704813</v>
      </c>
      <c r="N6908" s="266">
        <f t="shared" si="1509"/>
        <v>810508.25435399986</v>
      </c>
      <c r="O6908" s="159"/>
      <c r="P6908" s="265">
        <f t="shared" si="1510"/>
        <v>284019.53678971127</v>
      </c>
      <c r="Q6908" s="265">
        <f t="shared" si="1511"/>
        <v>499822.95292537333</v>
      </c>
      <c r="R6908" s="266">
        <f t="shared" si="1512"/>
        <v>783842.48971508467</v>
      </c>
    </row>
    <row r="6909" spans="1:18" x14ac:dyDescent="0.3">
      <c r="A6909" s="82">
        <v>6878</v>
      </c>
      <c r="B6909" s="94">
        <f t="shared" si="1501"/>
        <v>2.1383279933374499E-57</v>
      </c>
      <c r="C6909" s="179">
        <f t="shared" si="1502"/>
        <v>2.1335042936542504E-57</v>
      </c>
      <c r="D6909" s="166">
        <f t="shared" si="1503"/>
        <v>2.2558277767625785E-3</v>
      </c>
      <c r="E6909" s="167">
        <f t="shared" si="1513"/>
        <v>24.291375447755232</v>
      </c>
      <c r="F6909" s="168">
        <f t="shared" si="1514"/>
        <v>15.517839276349832</v>
      </c>
      <c r="G6909" s="168">
        <f t="shared" si="1504"/>
        <v>539276.31040912692</v>
      </c>
      <c r="H6909" s="168">
        <f t="shared" si="1505"/>
        <v>271310.33852408634</v>
      </c>
      <c r="I6909" s="169">
        <f t="shared" si="1506"/>
        <v>810586.6489332132</v>
      </c>
      <c r="J6909" s="169">
        <f t="shared" si="1508"/>
        <v>741006.19169956085</v>
      </c>
      <c r="K6909" s="95"/>
      <c r="L6909" s="265">
        <f t="shared" si="1507"/>
        <v>310713.79697023728</v>
      </c>
      <c r="M6909" s="265">
        <f>$G6909*NonHospFrac+theModel!$H6909*NonHospFrac</f>
        <v>499872.85196297592</v>
      </c>
      <c r="N6909" s="266">
        <f t="shared" si="1509"/>
        <v>810586.6489332132</v>
      </c>
      <c r="O6909" s="159"/>
      <c r="P6909" s="265">
        <f t="shared" si="1510"/>
        <v>284042.23990666505</v>
      </c>
      <c r="Q6909" s="265">
        <f t="shared" si="1511"/>
        <v>499871.29732130113</v>
      </c>
      <c r="R6909" s="266">
        <f t="shared" si="1512"/>
        <v>783913.53722796612</v>
      </c>
    </row>
    <row r="6910" spans="1:18" x14ac:dyDescent="0.3">
      <c r="A6910" s="82">
        <v>6879</v>
      </c>
      <c r="B6910" s="94">
        <f t="shared" si="1501"/>
        <v>2.0983830443640622E-57</v>
      </c>
      <c r="C6910" s="179">
        <f t="shared" si="1502"/>
        <v>2.0936494536062981E-57</v>
      </c>
      <c r="D6910" s="166">
        <f t="shared" si="1503"/>
        <v>2.2558277767625785E-3</v>
      </c>
      <c r="E6910" s="167">
        <f t="shared" si="1513"/>
        <v>24.291375447755232</v>
      </c>
      <c r="F6910" s="168">
        <f t="shared" si="1514"/>
        <v>15.520095104126595</v>
      </c>
      <c r="G6910" s="168">
        <f t="shared" si="1504"/>
        <v>539354.70498834038</v>
      </c>
      <c r="H6910" s="168">
        <f t="shared" si="1505"/>
        <v>271310.33852408634</v>
      </c>
      <c r="I6910" s="169">
        <f t="shared" si="1506"/>
        <v>810665.04351242678</v>
      </c>
      <c r="J6910" s="169">
        <f t="shared" si="1508"/>
        <v>741065.41692076204</v>
      </c>
      <c r="K6910" s="95"/>
      <c r="L6910" s="265">
        <f t="shared" si="1507"/>
        <v>310743.84715352289</v>
      </c>
      <c r="M6910" s="265">
        <f>$G6910*NonHospFrac+theModel!$H6910*NonHospFrac</f>
        <v>499921.19635890384</v>
      </c>
      <c r="N6910" s="266">
        <f t="shared" si="1509"/>
        <v>810665.04351242678</v>
      </c>
      <c r="O6910" s="159"/>
      <c r="P6910" s="265">
        <f t="shared" si="1510"/>
        <v>284064.94209819514</v>
      </c>
      <c r="Q6910" s="265">
        <f t="shared" si="1511"/>
        <v>499919.64171722904</v>
      </c>
      <c r="R6910" s="266">
        <f t="shared" si="1512"/>
        <v>783984.58381542424</v>
      </c>
    </row>
    <row r="6911" spans="1:18" x14ac:dyDescent="0.3">
      <c r="A6911" s="82">
        <v>6880</v>
      </c>
      <c r="B6911" s="94">
        <f t="shared" si="1501"/>
        <v>2.0591842853827889E-57</v>
      </c>
      <c r="C6911" s="179">
        <f t="shared" si="1502"/>
        <v>2.0545391202743493E-57</v>
      </c>
      <c r="D6911" s="166">
        <f t="shared" si="1503"/>
        <v>2.2558277767625785E-3</v>
      </c>
      <c r="E6911" s="167">
        <f t="shared" si="1513"/>
        <v>24.291375447755232</v>
      </c>
      <c r="F6911" s="168">
        <f t="shared" si="1514"/>
        <v>15.522350931903357</v>
      </c>
      <c r="G6911" s="168">
        <f t="shared" si="1504"/>
        <v>539433.09956755373</v>
      </c>
      <c r="H6911" s="168">
        <f t="shared" si="1505"/>
        <v>271310.33852408634</v>
      </c>
      <c r="I6911" s="169">
        <f t="shared" si="1506"/>
        <v>810743.43809164013</v>
      </c>
      <c r="J6911" s="169">
        <f t="shared" si="1508"/>
        <v>741124.63972782646</v>
      </c>
      <c r="K6911" s="95"/>
      <c r="L6911" s="265">
        <f t="shared" si="1507"/>
        <v>310773.89733680844</v>
      </c>
      <c r="M6911" s="265">
        <f>$G6911*NonHospFrac+theModel!$H6911*NonHospFrac</f>
        <v>499969.54075483163</v>
      </c>
      <c r="N6911" s="266">
        <f t="shared" si="1509"/>
        <v>810743.43809164013</v>
      </c>
      <c r="O6911" s="159"/>
      <c r="P6911" s="265">
        <f t="shared" si="1510"/>
        <v>284087.64336433914</v>
      </c>
      <c r="Q6911" s="265">
        <f t="shared" si="1511"/>
        <v>499967.98611315683</v>
      </c>
      <c r="R6911" s="266">
        <f t="shared" si="1512"/>
        <v>784055.62947749603</v>
      </c>
    </row>
    <row r="6912" spans="1:18" x14ac:dyDescent="0.3">
      <c r="A6912" s="82">
        <v>6881</v>
      </c>
      <c r="B6912" s="94">
        <f t="shared" si="1501"/>
        <v>2.020717777221879E-57</v>
      </c>
      <c r="C6912" s="179">
        <f t="shared" si="1502"/>
        <v>2.016159385931024E-57</v>
      </c>
      <c r="D6912" s="166">
        <f t="shared" si="1503"/>
        <v>2.2558277767625785E-3</v>
      </c>
      <c r="E6912" s="167">
        <f t="shared" si="1513"/>
        <v>24.291375447755232</v>
      </c>
      <c r="F6912" s="168">
        <f t="shared" si="1514"/>
        <v>15.52460675968012</v>
      </c>
      <c r="G6912" s="168">
        <f t="shared" si="1504"/>
        <v>539511.49414676731</v>
      </c>
      <c r="H6912" s="168">
        <f t="shared" si="1505"/>
        <v>271310.33852408634</v>
      </c>
      <c r="I6912" s="169">
        <f t="shared" si="1506"/>
        <v>810821.83267085371</v>
      </c>
      <c r="J6912" s="169">
        <f t="shared" si="1508"/>
        <v>741183.86012085283</v>
      </c>
      <c r="K6912" s="95"/>
      <c r="L6912" s="265">
        <f t="shared" si="1507"/>
        <v>310803.94752009411</v>
      </c>
      <c r="M6912" s="265">
        <f>$G6912*NonHospFrac+theModel!$H6912*NonHospFrac</f>
        <v>500017.88515075954</v>
      </c>
      <c r="N6912" s="266">
        <f t="shared" si="1509"/>
        <v>810821.83267085371</v>
      </c>
      <c r="O6912" s="159"/>
      <c r="P6912" s="265">
        <f t="shared" si="1510"/>
        <v>284110.34370513493</v>
      </c>
      <c r="Q6912" s="265">
        <f t="shared" si="1511"/>
        <v>500016.33050908474</v>
      </c>
      <c r="R6912" s="266">
        <f t="shared" si="1512"/>
        <v>784126.67421421967</v>
      </c>
    </row>
    <row r="6913" spans="1:18" x14ac:dyDescent="0.3">
      <c r="A6913" s="82">
        <v>6882</v>
      </c>
      <c r="B6913" s="94">
        <f t="shared" si="1501"/>
        <v>1.982969841099711E-57</v>
      </c>
      <c r="C6913" s="179">
        <f t="shared" si="1502"/>
        <v>1.9784966026516757E-57</v>
      </c>
      <c r="D6913" s="166">
        <f t="shared" si="1503"/>
        <v>2.2558277767625785E-3</v>
      </c>
      <c r="E6913" s="167">
        <f t="shared" si="1513"/>
        <v>24.291375447755232</v>
      </c>
      <c r="F6913" s="168">
        <f t="shared" si="1514"/>
        <v>15.526862587456883</v>
      </c>
      <c r="G6913" s="168">
        <f t="shared" si="1504"/>
        <v>539589.88872598065</v>
      </c>
      <c r="H6913" s="168">
        <f t="shared" si="1505"/>
        <v>271310.33852408634</v>
      </c>
      <c r="I6913" s="169">
        <f t="shared" si="1506"/>
        <v>810900.22725006705</v>
      </c>
      <c r="J6913" s="169">
        <f t="shared" si="1508"/>
        <v>741243.07809993916</v>
      </c>
      <c r="K6913" s="95"/>
      <c r="L6913" s="265">
        <f t="shared" si="1507"/>
        <v>310833.9977033796</v>
      </c>
      <c r="M6913" s="265">
        <f>$G6913*NonHospFrac+theModel!$H6913*NonHospFrac</f>
        <v>500066.22954668733</v>
      </c>
      <c r="N6913" s="266">
        <f t="shared" si="1509"/>
        <v>810900.22725006694</v>
      </c>
      <c r="O6913" s="159"/>
      <c r="P6913" s="265">
        <f t="shared" si="1510"/>
        <v>284133.04312062002</v>
      </c>
      <c r="Q6913" s="265">
        <f t="shared" si="1511"/>
        <v>500064.67490501254</v>
      </c>
      <c r="R6913" s="266">
        <f t="shared" si="1512"/>
        <v>784197.71802563255</v>
      </c>
    </row>
    <row r="6914" spans="1:18" x14ac:dyDescent="0.3">
      <c r="A6914" s="82">
        <v>6883</v>
      </c>
      <c r="B6914" s="94">
        <f t="shared" si="1501"/>
        <v>1.9459270537605873E-57</v>
      </c>
      <c r="C6914" s="179">
        <f t="shared" si="1502"/>
        <v>1.9415373774611605E-57</v>
      </c>
      <c r="D6914" s="166">
        <f t="shared" si="1503"/>
        <v>2.2558277767625785E-3</v>
      </c>
      <c r="E6914" s="167">
        <f t="shared" si="1513"/>
        <v>24.291375447755232</v>
      </c>
      <c r="F6914" s="168">
        <f t="shared" si="1514"/>
        <v>15.529118415233645</v>
      </c>
      <c r="G6914" s="168">
        <f t="shared" si="1504"/>
        <v>539668.283305194</v>
      </c>
      <c r="H6914" s="168">
        <f t="shared" si="1505"/>
        <v>271310.33852408634</v>
      </c>
      <c r="I6914" s="169">
        <f t="shared" si="1506"/>
        <v>810978.6218292804</v>
      </c>
      <c r="J6914" s="169">
        <f t="shared" si="1508"/>
        <v>741302.29366518406</v>
      </c>
      <c r="K6914" s="95"/>
      <c r="L6914" s="265">
        <f t="shared" si="1507"/>
        <v>310864.04788666521</v>
      </c>
      <c r="M6914" s="265">
        <f>$G6914*NonHospFrac+theModel!$H6914*NonHospFrac</f>
        <v>500114.57394261513</v>
      </c>
      <c r="N6914" s="266">
        <f t="shared" si="1509"/>
        <v>810978.6218292804</v>
      </c>
      <c r="O6914" s="159"/>
      <c r="P6914" s="265">
        <f t="shared" si="1510"/>
        <v>284155.74161083234</v>
      </c>
      <c r="Q6914" s="265">
        <f t="shared" si="1511"/>
        <v>500113.01930094033</v>
      </c>
      <c r="R6914" s="266">
        <f t="shared" si="1512"/>
        <v>784268.76091177273</v>
      </c>
    </row>
    <row r="6915" spans="1:18" x14ac:dyDescent="0.3">
      <c r="A6915" s="82">
        <v>6884</v>
      </c>
      <c r="B6915" s="94">
        <f t="shared" si="1501"/>
        <v>1.9095762427013902E-57</v>
      </c>
      <c r="C6915" s="179">
        <f t="shared" si="1502"/>
        <v>1.9052685675712586E-57</v>
      </c>
      <c r="D6915" s="166">
        <f t="shared" si="1503"/>
        <v>2.2558277767625785E-3</v>
      </c>
      <c r="E6915" s="167">
        <f t="shared" si="1513"/>
        <v>24.291375447755232</v>
      </c>
      <c r="F6915" s="168">
        <f t="shared" si="1514"/>
        <v>15.531374243010408</v>
      </c>
      <c r="G6915" s="168">
        <f t="shared" si="1504"/>
        <v>539746.67788440746</v>
      </c>
      <c r="H6915" s="168">
        <f t="shared" si="1505"/>
        <v>271310.33852408634</v>
      </c>
      <c r="I6915" s="169">
        <f t="shared" si="1506"/>
        <v>811057.01640849374</v>
      </c>
      <c r="J6915" s="169">
        <f t="shared" si="1508"/>
        <v>741361.50681668601</v>
      </c>
      <c r="K6915" s="95"/>
      <c r="L6915" s="265">
        <f t="shared" si="1507"/>
        <v>310894.09806995076</v>
      </c>
      <c r="M6915" s="265">
        <f>$G6915*NonHospFrac+theModel!$H6915*NonHospFrac</f>
        <v>500162.91833854298</v>
      </c>
      <c r="N6915" s="266">
        <f t="shared" si="1509"/>
        <v>811057.01640849374</v>
      </c>
      <c r="O6915" s="159"/>
      <c r="P6915" s="265">
        <f t="shared" si="1510"/>
        <v>284178.43917580944</v>
      </c>
      <c r="Q6915" s="265">
        <f t="shared" si="1511"/>
        <v>500161.36369686818</v>
      </c>
      <c r="R6915" s="266">
        <f t="shared" si="1512"/>
        <v>784339.80287267757</v>
      </c>
    </row>
    <row r="6916" spans="1:18" x14ac:dyDescent="0.3">
      <c r="A6916" s="82">
        <v>6885</v>
      </c>
      <c r="B6916" s="94">
        <f t="shared" si="1501"/>
        <v>1.8739044814874111E-57</v>
      </c>
      <c r="C6916" s="179">
        <f t="shared" si="1502"/>
        <v>1.8696772757070719E-57</v>
      </c>
      <c r="D6916" s="166">
        <f t="shared" si="1503"/>
        <v>2.2558277767625785E-3</v>
      </c>
      <c r="E6916" s="167">
        <f t="shared" si="1513"/>
        <v>24.291375447755232</v>
      </c>
      <c r="F6916" s="168">
        <f t="shared" si="1514"/>
        <v>15.53363007078717</v>
      </c>
      <c r="G6916" s="168">
        <f t="shared" si="1504"/>
        <v>539825.0724636208</v>
      </c>
      <c r="H6916" s="168">
        <f t="shared" si="1505"/>
        <v>271310.33852408634</v>
      </c>
      <c r="I6916" s="169">
        <f t="shared" si="1506"/>
        <v>811135.41098770709</v>
      </c>
      <c r="J6916" s="169">
        <f t="shared" si="1508"/>
        <v>741420.71755454328</v>
      </c>
      <c r="K6916" s="95"/>
      <c r="L6916" s="265">
        <f t="shared" si="1507"/>
        <v>310924.14825323632</v>
      </c>
      <c r="M6916" s="265">
        <f>$G6916*NonHospFrac+theModel!$H6916*NonHospFrac</f>
        <v>500211.26273447077</v>
      </c>
      <c r="N6916" s="266">
        <f t="shared" si="1509"/>
        <v>811135.41098770709</v>
      </c>
      <c r="O6916" s="159"/>
      <c r="P6916" s="265">
        <f t="shared" si="1510"/>
        <v>284201.13581558911</v>
      </c>
      <c r="Q6916" s="265">
        <f t="shared" si="1511"/>
        <v>500209.70809279598</v>
      </c>
      <c r="R6916" s="266">
        <f t="shared" si="1512"/>
        <v>784410.84390838514</v>
      </c>
    </row>
    <row r="6917" spans="1:18" x14ac:dyDescent="0.3">
      <c r="A6917" s="82">
        <v>6886</v>
      </c>
      <c r="B6917" s="94">
        <f t="shared" si="1501"/>
        <v>1.8388990851556778E-57</v>
      </c>
      <c r="C6917" s="179">
        <f t="shared" si="1502"/>
        <v>1.8347508455207203E-57</v>
      </c>
      <c r="D6917" s="166">
        <f t="shared" si="1503"/>
        <v>2.2558277767625785E-3</v>
      </c>
      <c r="E6917" s="167">
        <f t="shared" si="1513"/>
        <v>24.291375447755232</v>
      </c>
      <c r="F6917" s="168">
        <f t="shared" si="1514"/>
        <v>15.535885898563933</v>
      </c>
      <c r="G6917" s="168">
        <f t="shared" si="1504"/>
        <v>539903.46704283438</v>
      </c>
      <c r="H6917" s="168">
        <f t="shared" si="1505"/>
        <v>271310.33852408634</v>
      </c>
      <c r="I6917" s="169">
        <f t="shared" si="1506"/>
        <v>811213.80556692067</v>
      </c>
      <c r="J6917" s="169">
        <f t="shared" si="1508"/>
        <v>741479.92587885458</v>
      </c>
      <c r="K6917" s="95"/>
      <c r="L6917" s="265">
        <f t="shared" si="1507"/>
        <v>310954.19843652193</v>
      </c>
      <c r="M6917" s="265">
        <f>$G6917*NonHospFrac+theModel!$H6917*NonHospFrac</f>
        <v>500259.60713039874</v>
      </c>
      <c r="N6917" s="266">
        <f t="shared" si="1509"/>
        <v>811213.80556692067</v>
      </c>
      <c r="O6917" s="159"/>
      <c r="P6917" s="265">
        <f t="shared" si="1510"/>
        <v>284223.83153020911</v>
      </c>
      <c r="Q6917" s="265">
        <f t="shared" si="1511"/>
        <v>500258.05248872394</v>
      </c>
      <c r="R6917" s="266">
        <f t="shared" si="1512"/>
        <v>784481.88401893305</v>
      </c>
    </row>
    <row r="6918" spans="1:18" x14ac:dyDescent="0.3">
      <c r="A6918" s="82">
        <v>6887</v>
      </c>
      <c r="B6918" s="94">
        <f t="shared" si="1501"/>
        <v>1.8045476057041525E-57</v>
      </c>
      <c r="C6918" s="179">
        <f t="shared" si="1502"/>
        <v>1.8004768570907145E-57</v>
      </c>
      <c r="D6918" s="166">
        <f t="shared" si="1503"/>
        <v>2.2558277767625785E-3</v>
      </c>
      <c r="E6918" s="167">
        <f t="shared" si="1513"/>
        <v>24.291375447755232</v>
      </c>
      <c r="F6918" s="168">
        <f t="shared" si="1514"/>
        <v>15.538141726340696</v>
      </c>
      <c r="G6918" s="168">
        <f t="shared" si="1504"/>
        <v>539981.86162204773</v>
      </c>
      <c r="H6918" s="168">
        <f t="shared" si="1505"/>
        <v>271310.33852408634</v>
      </c>
      <c r="I6918" s="169">
        <f t="shared" si="1506"/>
        <v>811292.20014613401</v>
      </c>
      <c r="J6918" s="169">
        <f t="shared" si="1508"/>
        <v>741539.13178971782</v>
      </c>
      <c r="K6918" s="95"/>
      <c r="L6918" s="265">
        <f t="shared" si="1507"/>
        <v>310984.24861980753</v>
      </c>
      <c r="M6918" s="265">
        <f>$G6918*NonHospFrac+theModel!$H6918*NonHospFrac</f>
        <v>500307.95152632653</v>
      </c>
      <c r="N6918" s="266">
        <f t="shared" si="1509"/>
        <v>811292.20014613401</v>
      </c>
      <c r="O6918" s="159"/>
      <c r="P6918" s="265">
        <f t="shared" si="1510"/>
        <v>284246.5263197071</v>
      </c>
      <c r="Q6918" s="265">
        <f t="shared" si="1511"/>
        <v>500306.39688465174</v>
      </c>
      <c r="R6918" s="266">
        <f t="shared" si="1512"/>
        <v>784552.9232043589</v>
      </c>
    </row>
    <row r="6919" spans="1:18" x14ac:dyDescent="0.3">
      <c r="A6919" s="82">
        <v>6888</v>
      </c>
      <c r="B6919" s="94">
        <f t="shared" si="1501"/>
        <v>1.7708378276651921E-57</v>
      </c>
      <c r="C6919" s="179">
        <f t="shared" si="1502"/>
        <v>1.7668431225054029E-57</v>
      </c>
      <c r="D6919" s="166">
        <f t="shared" si="1503"/>
        <v>2.2558277767625785E-3</v>
      </c>
      <c r="E6919" s="167">
        <f t="shared" si="1513"/>
        <v>24.291375447755232</v>
      </c>
      <c r="F6919" s="168">
        <f t="shared" si="1514"/>
        <v>15.540397554117458</v>
      </c>
      <c r="G6919" s="168">
        <f t="shared" si="1504"/>
        <v>540060.25620126107</v>
      </c>
      <c r="H6919" s="168">
        <f t="shared" si="1505"/>
        <v>271310.33852408634</v>
      </c>
      <c r="I6919" s="169">
        <f t="shared" si="1506"/>
        <v>811370.59472534736</v>
      </c>
      <c r="J6919" s="169">
        <f t="shared" si="1508"/>
        <v>741598.3352872316</v>
      </c>
      <c r="K6919" s="95"/>
      <c r="L6919" s="265">
        <f t="shared" si="1507"/>
        <v>311014.29880309303</v>
      </c>
      <c r="M6919" s="265">
        <f>$G6919*NonHospFrac+theModel!$H6919*NonHospFrac</f>
        <v>500356.29592225433</v>
      </c>
      <c r="N6919" s="266">
        <f t="shared" si="1509"/>
        <v>811370.59472534736</v>
      </c>
      <c r="O6919" s="159"/>
      <c r="P6919" s="265">
        <f t="shared" si="1510"/>
        <v>284269.2201841207</v>
      </c>
      <c r="Q6919" s="265">
        <f t="shared" si="1511"/>
        <v>500354.74128057953</v>
      </c>
      <c r="R6919" s="266">
        <f t="shared" si="1512"/>
        <v>784623.96146470029</v>
      </c>
    </row>
    <row r="6920" spans="1:18" x14ac:dyDescent="0.3">
      <c r="A6920" s="82">
        <v>6889</v>
      </c>
      <c r="B6920" s="94">
        <f t="shared" si="1501"/>
        <v>1.7377577637616988E-57</v>
      </c>
      <c r="C6920" s="179">
        <f t="shared" si="1502"/>
        <v>1.7338376815289203E-57</v>
      </c>
      <c r="D6920" s="166">
        <f t="shared" si="1503"/>
        <v>2.2558277767625785E-3</v>
      </c>
      <c r="E6920" s="167">
        <f t="shared" si="1513"/>
        <v>24.291375447755232</v>
      </c>
      <c r="F6920" s="168">
        <f t="shared" si="1514"/>
        <v>15.542653381894221</v>
      </c>
      <c r="G6920" s="168">
        <f t="shared" si="1504"/>
        <v>540138.65078047453</v>
      </c>
      <c r="H6920" s="168">
        <f t="shared" si="1505"/>
        <v>271310.33852408634</v>
      </c>
      <c r="I6920" s="169">
        <f t="shared" si="1506"/>
        <v>811448.98930456094</v>
      </c>
      <c r="J6920" s="169">
        <f t="shared" si="1508"/>
        <v>741657.53637149441</v>
      </c>
      <c r="K6920" s="95"/>
      <c r="L6920" s="265">
        <f t="shared" si="1507"/>
        <v>311044.34898637864</v>
      </c>
      <c r="M6920" s="265">
        <f>$G6920*NonHospFrac+theModel!$H6920*NonHospFrac</f>
        <v>500404.64031818218</v>
      </c>
      <c r="N6920" s="266">
        <f t="shared" si="1509"/>
        <v>811448.98930456082</v>
      </c>
      <c r="O6920" s="159"/>
      <c r="P6920" s="265">
        <f t="shared" si="1510"/>
        <v>284291.91312348779</v>
      </c>
      <c r="Q6920" s="265">
        <f t="shared" si="1511"/>
        <v>500403.08567650738</v>
      </c>
      <c r="R6920" s="266">
        <f t="shared" si="1512"/>
        <v>784694.99879999517</v>
      </c>
    </row>
    <row r="6921" spans="1:18" x14ac:dyDescent="0.3">
      <c r="A6921" s="82">
        <v>6890</v>
      </c>
      <c r="B6921" s="94">
        <f t="shared" si="1501"/>
        <v>1.7052956506444177E-57</v>
      </c>
      <c r="C6921" s="179">
        <f t="shared" si="1502"/>
        <v>1.7014487973481017E-57</v>
      </c>
      <c r="D6921" s="166">
        <f t="shared" si="1503"/>
        <v>2.2558277767625785E-3</v>
      </c>
      <c r="E6921" s="167">
        <f t="shared" si="1513"/>
        <v>24.291375447755232</v>
      </c>
      <c r="F6921" s="168">
        <f t="shared" si="1514"/>
        <v>15.544909209670983</v>
      </c>
      <c r="G6921" s="168">
        <f t="shared" si="1504"/>
        <v>540217.045359688</v>
      </c>
      <c r="H6921" s="168">
        <f t="shared" si="1505"/>
        <v>271310.33852408634</v>
      </c>
      <c r="I6921" s="169">
        <f t="shared" si="1506"/>
        <v>811527.38388377428</v>
      </c>
      <c r="J6921" s="169">
        <f t="shared" si="1508"/>
        <v>741716.73504260427</v>
      </c>
      <c r="K6921" s="95"/>
      <c r="L6921" s="265">
        <f t="shared" si="1507"/>
        <v>311074.39916966425</v>
      </c>
      <c r="M6921" s="265">
        <f>$G6921*NonHospFrac+theModel!$H6921*NonHospFrac</f>
        <v>500452.98471411009</v>
      </c>
      <c r="N6921" s="266">
        <f t="shared" si="1509"/>
        <v>811527.38388377428</v>
      </c>
      <c r="O6921" s="159"/>
      <c r="P6921" s="265">
        <f t="shared" si="1510"/>
        <v>284314.60513784603</v>
      </c>
      <c r="Q6921" s="265">
        <f t="shared" si="1511"/>
        <v>500451.43007243529</v>
      </c>
      <c r="R6921" s="266">
        <f t="shared" si="1512"/>
        <v>784766.03521028138</v>
      </c>
    </row>
    <row r="6922" spans="1:18" x14ac:dyDescent="0.3">
      <c r="A6922" s="82">
        <v>6891</v>
      </c>
      <c r="B6922" s="94">
        <f t="shared" si="1501"/>
        <v>1.6734399447088588E-57</v>
      </c>
      <c r="C6922" s="179">
        <f t="shared" si="1502"/>
        <v>1.6696649523988404E-57</v>
      </c>
      <c r="D6922" s="166">
        <f t="shared" si="1503"/>
        <v>2.2558277767625785E-3</v>
      </c>
      <c r="E6922" s="167">
        <f t="shared" si="1513"/>
        <v>24.291375447755232</v>
      </c>
      <c r="F6922" s="168">
        <f t="shared" si="1514"/>
        <v>15.547165037447746</v>
      </c>
      <c r="G6922" s="168">
        <f t="shared" si="1504"/>
        <v>540295.43993890134</v>
      </c>
      <c r="H6922" s="168">
        <f t="shared" si="1505"/>
        <v>271310.33852408634</v>
      </c>
      <c r="I6922" s="169">
        <f t="shared" si="1506"/>
        <v>811605.77846298763</v>
      </c>
      <c r="J6922" s="169">
        <f t="shared" si="1508"/>
        <v>741775.93130065978</v>
      </c>
      <c r="K6922" s="95"/>
      <c r="L6922" s="265">
        <f t="shared" si="1507"/>
        <v>311104.4493529498</v>
      </c>
      <c r="M6922" s="265">
        <f>$G6922*NonHospFrac+theModel!$H6922*NonHospFrac</f>
        <v>500501.32911003788</v>
      </c>
      <c r="N6922" s="266">
        <f t="shared" si="1509"/>
        <v>811605.77846298763</v>
      </c>
      <c r="O6922" s="159"/>
      <c r="P6922" s="265">
        <f t="shared" si="1510"/>
        <v>284337.29622723302</v>
      </c>
      <c r="Q6922" s="265">
        <f t="shared" si="1511"/>
        <v>500499.77446836309</v>
      </c>
      <c r="R6922" s="266">
        <f t="shared" si="1512"/>
        <v>784837.07069559605</v>
      </c>
    </row>
    <row r="6923" spans="1:18" x14ac:dyDescent="0.3">
      <c r="A6923" s="82">
        <v>6892</v>
      </c>
      <c r="B6923" s="94">
        <f t="shared" si="1501"/>
        <v>1.6421793179903667E-57</v>
      </c>
      <c r="C6923" s="179">
        <f t="shared" si="1502"/>
        <v>1.6384748442704189E-57</v>
      </c>
      <c r="D6923" s="166">
        <f t="shared" si="1503"/>
        <v>2.2558277767625785E-3</v>
      </c>
      <c r="E6923" s="167">
        <f t="shared" si="1513"/>
        <v>24.291375447755232</v>
      </c>
      <c r="F6923" s="168">
        <f t="shared" si="1514"/>
        <v>15.549420865224509</v>
      </c>
      <c r="G6923" s="168">
        <f t="shared" si="1504"/>
        <v>540373.8345181148</v>
      </c>
      <c r="H6923" s="168">
        <f t="shared" si="1505"/>
        <v>271310.33852408634</v>
      </c>
      <c r="I6923" s="169">
        <f t="shared" si="1506"/>
        <v>811684.1730422012</v>
      </c>
      <c r="J6923" s="169">
        <f t="shared" si="1508"/>
        <v>741835.12514575943</v>
      </c>
      <c r="K6923" s="95"/>
      <c r="L6923" s="265">
        <f t="shared" si="1507"/>
        <v>311134.49953623535</v>
      </c>
      <c r="M6923" s="265">
        <f>$G6923*NonHospFrac+theModel!$H6923*NonHospFrac</f>
        <v>500549.67350596574</v>
      </c>
      <c r="N6923" s="266">
        <f t="shared" si="1509"/>
        <v>811684.17304220109</v>
      </c>
      <c r="O6923" s="159"/>
      <c r="P6923" s="265">
        <f t="shared" si="1510"/>
        <v>284359.98639168654</v>
      </c>
      <c r="Q6923" s="265">
        <f t="shared" si="1511"/>
        <v>500548.11886429094</v>
      </c>
      <c r="R6923" s="266">
        <f t="shared" si="1512"/>
        <v>784908.10525597748</v>
      </c>
    </row>
    <row r="6924" spans="1:18" x14ac:dyDescent="0.3">
      <c r="A6924" s="82">
        <v>6893</v>
      </c>
      <c r="B6924" s="94">
        <f t="shared" si="1501"/>
        <v>1.6115026541358679E-57</v>
      </c>
      <c r="C6924" s="179">
        <f t="shared" si="1502"/>
        <v>1.6078673816863414E-57</v>
      </c>
      <c r="D6924" s="166">
        <f t="shared" si="1503"/>
        <v>2.2558277767625785E-3</v>
      </c>
      <c r="E6924" s="167">
        <f t="shared" si="1513"/>
        <v>24.291375447755232</v>
      </c>
      <c r="F6924" s="168">
        <f t="shared" si="1514"/>
        <v>15.551676693001271</v>
      </c>
      <c r="G6924" s="168">
        <f t="shared" si="1504"/>
        <v>540452.22909732827</v>
      </c>
      <c r="H6924" s="168">
        <f t="shared" si="1505"/>
        <v>271310.33852408634</v>
      </c>
      <c r="I6924" s="169">
        <f t="shared" si="1506"/>
        <v>811762.56762141455</v>
      </c>
      <c r="J6924" s="169">
        <f t="shared" si="1508"/>
        <v>741894.31657800125</v>
      </c>
      <c r="K6924" s="95"/>
      <c r="L6924" s="265">
        <f t="shared" si="1507"/>
        <v>311164.54971952096</v>
      </c>
      <c r="M6924" s="265">
        <f>$G6924*NonHospFrac+theModel!$H6924*NonHospFrac</f>
        <v>500598.01790189359</v>
      </c>
      <c r="N6924" s="266">
        <f t="shared" si="1509"/>
        <v>811762.56762141455</v>
      </c>
      <c r="O6924" s="159"/>
      <c r="P6924" s="265">
        <f t="shared" si="1510"/>
        <v>284382.67563124438</v>
      </c>
      <c r="Q6924" s="265">
        <f t="shared" si="1511"/>
        <v>500596.46326021879</v>
      </c>
      <c r="R6924" s="266">
        <f t="shared" si="1512"/>
        <v>784979.13889146317</v>
      </c>
    </row>
    <row r="6925" spans="1:18" x14ac:dyDescent="0.3">
      <c r="A6925" s="82">
        <v>6894</v>
      </c>
      <c r="B6925" s="94">
        <f t="shared" si="1501"/>
        <v>1.5813990444508695E-57</v>
      </c>
      <c r="C6925" s="179">
        <f t="shared" si="1502"/>
        <v>1.5778316805602514E-57</v>
      </c>
      <c r="D6925" s="166">
        <f t="shared" si="1503"/>
        <v>2.2558277767625785E-3</v>
      </c>
      <c r="E6925" s="167">
        <f t="shared" si="1513"/>
        <v>24.291375447755232</v>
      </c>
      <c r="F6925" s="168">
        <f t="shared" si="1514"/>
        <v>15.553932520778034</v>
      </c>
      <c r="G6925" s="168">
        <f t="shared" si="1504"/>
        <v>540530.62367654173</v>
      </c>
      <c r="H6925" s="168">
        <f t="shared" si="1505"/>
        <v>271310.33852408634</v>
      </c>
      <c r="I6925" s="169">
        <f t="shared" si="1506"/>
        <v>811840.96220062813</v>
      </c>
      <c r="J6925" s="169">
        <f t="shared" si="1508"/>
        <v>741953.50559748395</v>
      </c>
      <c r="K6925" s="95"/>
      <c r="L6925" s="265">
        <f t="shared" si="1507"/>
        <v>311194.59990280657</v>
      </c>
      <c r="M6925" s="265">
        <f>$G6925*NonHospFrac+theModel!$H6925*NonHospFrac</f>
        <v>500646.36229782144</v>
      </c>
      <c r="N6925" s="266">
        <f t="shared" si="1509"/>
        <v>811840.96220062801</v>
      </c>
      <c r="O6925" s="159"/>
      <c r="P6925" s="265">
        <f t="shared" si="1510"/>
        <v>284405.36394594412</v>
      </c>
      <c r="Q6925" s="265">
        <f t="shared" si="1511"/>
        <v>500644.80765614664</v>
      </c>
      <c r="R6925" s="266">
        <f t="shared" si="1512"/>
        <v>785050.17160209082</v>
      </c>
    </row>
    <row r="6926" spans="1:18" x14ac:dyDescent="0.3">
      <c r="A6926" s="82">
        <v>6895</v>
      </c>
      <c r="B6926" s="94">
        <f t="shared" si="1501"/>
        <v>1.5518577840203023E-57</v>
      </c>
      <c r="C6926" s="179">
        <f t="shared" si="1502"/>
        <v>1.548357060125524E-57</v>
      </c>
      <c r="D6926" s="166">
        <f t="shared" si="1503"/>
        <v>2.2558277767625785E-3</v>
      </c>
      <c r="E6926" s="167">
        <f t="shared" si="1513"/>
        <v>24.291375447755232</v>
      </c>
      <c r="F6926" s="168">
        <f t="shared" si="1514"/>
        <v>15.556188348554796</v>
      </c>
      <c r="G6926" s="168">
        <f t="shared" si="1504"/>
        <v>540609.01825575507</v>
      </c>
      <c r="H6926" s="168">
        <f t="shared" si="1505"/>
        <v>271310.33852408634</v>
      </c>
      <c r="I6926" s="169">
        <f t="shared" si="1506"/>
        <v>811919.35677984147</v>
      </c>
      <c r="J6926" s="169">
        <f t="shared" si="1508"/>
        <v>742012.69220430555</v>
      </c>
      <c r="K6926" s="95"/>
      <c r="L6926" s="265">
        <f t="shared" si="1507"/>
        <v>311224.65008609212</v>
      </c>
      <c r="M6926" s="265">
        <f>$G6926*NonHospFrac+theModel!$H6926*NonHospFrac</f>
        <v>500694.70669374923</v>
      </c>
      <c r="N6926" s="266">
        <f t="shared" si="1509"/>
        <v>811919.35677984136</v>
      </c>
      <c r="O6926" s="159"/>
      <c r="P6926" s="265">
        <f t="shared" si="1510"/>
        <v>284428.05133582343</v>
      </c>
      <c r="Q6926" s="265">
        <f t="shared" si="1511"/>
        <v>500693.15205207444</v>
      </c>
      <c r="R6926" s="266">
        <f t="shared" si="1512"/>
        <v>785121.20338789793</v>
      </c>
    </row>
    <row r="6927" spans="1:18" x14ac:dyDescent="0.3">
      <c r="A6927" s="82">
        <v>6896</v>
      </c>
      <c r="B6927" s="94">
        <f t="shared" si="1501"/>
        <v>1.522868367901826E-57</v>
      </c>
      <c r="C6927" s="179">
        <f t="shared" si="1502"/>
        <v>1.5194330391371599E-57</v>
      </c>
      <c r="D6927" s="166">
        <f t="shared" si="1503"/>
        <v>2.2558277767625785E-3</v>
      </c>
      <c r="E6927" s="167">
        <f t="shared" si="1513"/>
        <v>24.291375447755232</v>
      </c>
      <c r="F6927" s="168">
        <f t="shared" si="1514"/>
        <v>15.558444176331559</v>
      </c>
      <c r="G6927" s="168">
        <f t="shared" si="1504"/>
        <v>540687.41283496853</v>
      </c>
      <c r="H6927" s="168">
        <f t="shared" si="1505"/>
        <v>271310.33852408634</v>
      </c>
      <c r="I6927" s="169">
        <f t="shared" si="1506"/>
        <v>811997.75135905482</v>
      </c>
      <c r="J6927" s="169">
        <f t="shared" si="1508"/>
        <v>742071.87639856455</v>
      </c>
      <c r="K6927" s="95"/>
      <c r="L6927" s="265">
        <f t="shared" si="1507"/>
        <v>311254.70026937773</v>
      </c>
      <c r="M6927" s="265">
        <f>$G6927*NonHospFrac+theModel!$H6927*NonHospFrac</f>
        <v>500743.05108967714</v>
      </c>
      <c r="N6927" s="266">
        <f t="shared" si="1509"/>
        <v>811997.75135905482</v>
      </c>
      <c r="O6927" s="159"/>
      <c r="P6927" s="265">
        <f t="shared" si="1510"/>
        <v>284450.73780092009</v>
      </c>
      <c r="Q6927" s="265">
        <f t="shared" si="1511"/>
        <v>500741.49644800235</v>
      </c>
      <c r="R6927" s="266">
        <f t="shared" si="1512"/>
        <v>785192.23424892244</v>
      </c>
    </row>
    <row r="6928" spans="1:18" x14ac:dyDescent="0.3">
      <c r="A6928" s="82">
        <v>6897</v>
      </c>
      <c r="B6928" s="94">
        <f t="shared" si="1501"/>
        <v>1.4944204873902487E-57</v>
      </c>
      <c r="C6928" s="179">
        <f t="shared" si="1502"/>
        <v>1.4910493321446307E-57</v>
      </c>
      <c r="D6928" s="166">
        <f t="shared" si="1503"/>
        <v>2.2558277767625785E-3</v>
      </c>
      <c r="E6928" s="167">
        <f t="shared" si="1513"/>
        <v>24.291375447755232</v>
      </c>
      <c r="F6928" s="168">
        <f t="shared" si="1514"/>
        <v>15.560700004108321</v>
      </c>
      <c r="G6928" s="168">
        <f t="shared" si="1504"/>
        <v>540765.80741418188</v>
      </c>
      <c r="H6928" s="168">
        <f t="shared" si="1505"/>
        <v>271310.33852408634</v>
      </c>
      <c r="I6928" s="169">
        <f t="shared" si="1506"/>
        <v>812076.14593826816</v>
      </c>
      <c r="J6928" s="169">
        <f t="shared" si="1508"/>
        <v>742131.05818035919</v>
      </c>
      <c r="K6928" s="95"/>
      <c r="L6928" s="265">
        <f t="shared" si="1507"/>
        <v>311284.75045266328</v>
      </c>
      <c r="M6928" s="265">
        <f>$G6928*NonHospFrac+theModel!$H6928*NonHospFrac</f>
        <v>500791.39548560494</v>
      </c>
      <c r="N6928" s="266">
        <f t="shared" si="1509"/>
        <v>812076.14593826816</v>
      </c>
      <c r="O6928" s="159"/>
      <c r="P6928" s="265">
        <f t="shared" si="1510"/>
        <v>284473.42334127176</v>
      </c>
      <c r="Q6928" s="265">
        <f t="shared" si="1511"/>
        <v>500789.84084393014</v>
      </c>
      <c r="R6928" s="266">
        <f t="shared" si="1512"/>
        <v>785263.26418520184</v>
      </c>
    </row>
    <row r="6929" spans="1:18" x14ac:dyDescent="0.3">
      <c r="A6929" s="82">
        <v>6898</v>
      </c>
      <c r="B6929" s="94">
        <f t="shared" si="1501"/>
        <v>1.4665040263517255E-57</v>
      </c>
      <c r="C6929" s="179">
        <f t="shared" si="1502"/>
        <v>1.4631958458343471E-57</v>
      </c>
      <c r="D6929" s="166">
        <f t="shared" si="1503"/>
        <v>2.2558277767625785E-3</v>
      </c>
      <c r="E6929" s="167">
        <f t="shared" si="1513"/>
        <v>24.291375447755232</v>
      </c>
      <c r="F6929" s="168">
        <f t="shared" si="1514"/>
        <v>15.562955831885084</v>
      </c>
      <c r="G6929" s="168">
        <f t="shared" si="1504"/>
        <v>540844.20199339546</v>
      </c>
      <c r="H6929" s="168">
        <f t="shared" si="1505"/>
        <v>271310.33852408634</v>
      </c>
      <c r="I6929" s="169">
        <f t="shared" si="1506"/>
        <v>812154.54051748174</v>
      </c>
      <c r="J6929" s="169">
        <f t="shared" si="1508"/>
        <v>742190.23754978809</v>
      </c>
      <c r="K6929" s="95"/>
      <c r="L6929" s="265">
        <f t="shared" si="1507"/>
        <v>311314.80063594889</v>
      </c>
      <c r="M6929" s="265">
        <f>$G6929*NonHospFrac+theModel!$H6929*NonHospFrac</f>
        <v>500839.73988153285</v>
      </c>
      <c r="N6929" s="266">
        <f t="shared" si="1509"/>
        <v>812154.54051748174</v>
      </c>
      <c r="O6929" s="159"/>
      <c r="P6929" s="265">
        <f t="shared" si="1510"/>
        <v>284496.10795691621</v>
      </c>
      <c r="Q6929" s="265">
        <f t="shared" si="1511"/>
        <v>500838.18523985805</v>
      </c>
      <c r="R6929" s="266">
        <f t="shared" si="1512"/>
        <v>785334.29319677432</v>
      </c>
    </row>
    <row r="6930" spans="1:18" x14ac:dyDescent="0.3">
      <c r="A6930" s="82">
        <v>6899</v>
      </c>
      <c r="B6930" s="94">
        <f t="shared" si="1501"/>
        <v>1.4391090576264373E-57</v>
      </c>
      <c r="C6930" s="179">
        <f t="shared" si="1502"/>
        <v>1.4358626754404528E-57</v>
      </c>
      <c r="D6930" s="166">
        <f t="shared" si="1503"/>
        <v>2.2558277767625785E-3</v>
      </c>
      <c r="E6930" s="167">
        <f t="shared" si="1513"/>
        <v>24.291375447755232</v>
      </c>
      <c r="F6930" s="168">
        <f t="shared" si="1514"/>
        <v>15.565211659661847</v>
      </c>
      <c r="G6930" s="168">
        <f t="shared" si="1504"/>
        <v>540922.5965726088</v>
      </c>
      <c r="H6930" s="168">
        <f t="shared" si="1505"/>
        <v>271310.33852408634</v>
      </c>
      <c r="I6930" s="169">
        <f t="shared" si="1506"/>
        <v>812232.93509669509</v>
      </c>
      <c r="J6930" s="169">
        <f t="shared" si="1508"/>
        <v>742249.41450694925</v>
      </c>
      <c r="K6930" s="95"/>
      <c r="L6930" s="265">
        <f t="shared" si="1507"/>
        <v>311344.85081923445</v>
      </c>
      <c r="M6930" s="265">
        <f>$G6930*NonHospFrac+theModel!$H6930*NonHospFrac</f>
        <v>500888.08427746064</v>
      </c>
      <c r="N6930" s="266">
        <f t="shared" si="1509"/>
        <v>812232.93509669509</v>
      </c>
      <c r="O6930" s="159"/>
      <c r="P6930" s="265">
        <f t="shared" si="1510"/>
        <v>284518.79164789099</v>
      </c>
      <c r="Q6930" s="265">
        <f t="shared" si="1511"/>
        <v>500886.52963578585</v>
      </c>
      <c r="R6930" s="266">
        <f t="shared" si="1512"/>
        <v>785405.32128367689</v>
      </c>
    </row>
    <row r="6931" spans="1:18" x14ac:dyDescent="0.3">
      <c r="A6931" s="82">
        <v>6900</v>
      </c>
      <c r="B6931" s="94">
        <f t="shared" si="1501"/>
        <v>1.4122258394984703E-57</v>
      </c>
      <c r="C6931" s="179">
        <f t="shared" si="1502"/>
        <v>1.4090401012226677E-57</v>
      </c>
      <c r="D6931" s="166">
        <f t="shared" si="1503"/>
        <v>2.2558277767625785E-3</v>
      </c>
      <c r="E6931" s="167">
        <f t="shared" si="1513"/>
        <v>24.291375447755232</v>
      </c>
      <c r="F6931" s="168">
        <f t="shared" si="1514"/>
        <v>15.567467487438609</v>
      </c>
      <c r="G6931" s="168">
        <f t="shared" si="1504"/>
        <v>541000.99115182215</v>
      </c>
      <c r="H6931" s="168">
        <f t="shared" si="1505"/>
        <v>271310.33852408634</v>
      </c>
      <c r="I6931" s="169">
        <f t="shared" si="1506"/>
        <v>812311.32967590843</v>
      </c>
      <c r="J6931" s="169">
        <f t="shared" si="1508"/>
        <v>742308.58905194118</v>
      </c>
      <c r="K6931" s="95"/>
      <c r="L6931" s="265">
        <f t="shared" si="1507"/>
        <v>311374.90100252</v>
      </c>
      <c r="M6931" s="265">
        <f>$G6931*NonHospFrac+theModel!$H6931*NonHospFrac</f>
        <v>500936.42867338844</v>
      </c>
      <c r="N6931" s="266">
        <f t="shared" si="1509"/>
        <v>812311.32967590843</v>
      </c>
      <c r="O6931" s="159"/>
      <c r="P6931" s="265">
        <f t="shared" si="1510"/>
        <v>284541.47441423387</v>
      </c>
      <c r="Q6931" s="265">
        <f t="shared" si="1511"/>
        <v>500934.87403171364</v>
      </c>
      <c r="R6931" s="266">
        <f t="shared" si="1512"/>
        <v>785476.34844594751</v>
      </c>
    </row>
    <row r="6932" spans="1:18" x14ac:dyDescent="0.3">
      <c r="A6932" s="82">
        <v>6901</v>
      </c>
      <c r="B6932" s="94">
        <f t="shared" si="1501"/>
        <v>1.3858448122316384E-57</v>
      </c>
      <c r="C6932" s="179">
        <f t="shared" si="1502"/>
        <v>1.3827185850099239E-57</v>
      </c>
      <c r="D6932" s="166">
        <f t="shared" si="1503"/>
        <v>2.2558277767625785E-3</v>
      </c>
      <c r="E6932" s="167">
        <f t="shared" si="1513"/>
        <v>24.291375447755232</v>
      </c>
      <c r="F6932" s="168">
        <f t="shared" si="1514"/>
        <v>15.569723315215372</v>
      </c>
      <c r="G6932" s="168">
        <f t="shared" si="1504"/>
        <v>541079.38573103561</v>
      </c>
      <c r="H6932" s="168">
        <f t="shared" si="1505"/>
        <v>271310.33852408634</v>
      </c>
      <c r="I6932" s="169">
        <f t="shared" si="1506"/>
        <v>812389.72425512201</v>
      </c>
      <c r="J6932" s="169">
        <f t="shared" si="1508"/>
        <v>742367.76118486223</v>
      </c>
      <c r="K6932" s="95"/>
      <c r="L6932" s="265">
        <f t="shared" si="1507"/>
        <v>311404.95118580561</v>
      </c>
      <c r="M6932" s="265">
        <f>$G6932*NonHospFrac+theModel!$H6932*NonHospFrac</f>
        <v>500984.77306931635</v>
      </c>
      <c r="N6932" s="266">
        <f t="shared" si="1509"/>
        <v>812389.72425512201</v>
      </c>
      <c r="O6932" s="159"/>
      <c r="P6932" s="265">
        <f t="shared" si="1510"/>
        <v>284564.15625598258</v>
      </c>
      <c r="Q6932" s="265">
        <f t="shared" si="1511"/>
        <v>500983.21842764155</v>
      </c>
      <c r="R6932" s="266">
        <f t="shared" si="1512"/>
        <v>785547.37468362413</v>
      </c>
    </row>
    <row r="6933" spans="1:18" x14ac:dyDescent="0.3">
      <c r="A6933" s="82">
        <v>6902</v>
      </c>
      <c r="B6933" s="94">
        <f t="shared" si="1501"/>
        <v>1.3599565946700162E-57</v>
      </c>
      <c r="C6933" s="179">
        <f t="shared" si="1502"/>
        <v>1.356888766808568E-57</v>
      </c>
      <c r="D6933" s="166">
        <f t="shared" si="1503"/>
        <v>2.2558277767625785E-3</v>
      </c>
      <c r="E6933" s="167">
        <f t="shared" si="1513"/>
        <v>24.291375447755232</v>
      </c>
      <c r="F6933" s="168">
        <f t="shared" si="1514"/>
        <v>15.571979142992134</v>
      </c>
      <c r="G6933" s="168">
        <f t="shared" si="1504"/>
        <v>541157.78031024907</v>
      </c>
      <c r="H6933" s="168">
        <f t="shared" si="1505"/>
        <v>271310.33852408634</v>
      </c>
      <c r="I6933" s="169">
        <f t="shared" si="1506"/>
        <v>812468.11883433536</v>
      </c>
      <c r="J6933" s="169">
        <f t="shared" si="1508"/>
        <v>742426.93090581056</v>
      </c>
      <c r="K6933" s="95"/>
      <c r="L6933" s="265">
        <f t="shared" si="1507"/>
        <v>311435.00136909122</v>
      </c>
      <c r="M6933" s="265">
        <f>$G6933*NonHospFrac+theModel!$H6933*NonHospFrac</f>
        <v>501033.1174652442</v>
      </c>
      <c r="N6933" s="266">
        <f t="shared" si="1509"/>
        <v>812468.11883433536</v>
      </c>
      <c r="O6933" s="159"/>
      <c r="P6933" s="265">
        <f t="shared" si="1510"/>
        <v>284586.83717317478</v>
      </c>
      <c r="Q6933" s="265">
        <f t="shared" si="1511"/>
        <v>501031.5628235694</v>
      </c>
      <c r="R6933" s="266">
        <f t="shared" si="1512"/>
        <v>785618.39999674424</v>
      </c>
    </row>
    <row r="6934" spans="1:18" x14ac:dyDescent="0.3">
      <c r="A6934" s="82">
        <v>6903</v>
      </c>
      <c r="B6934" s="94">
        <f t="shared" si="1501"/>
        <v>1.3345519809019807E-57</v>
      </c>
      <c r="C6934" s="179">
        <f t="shared" si="1502"/>
        <v>1.3315414614739284E-57</v>
      </c>
      <c r="D6934" s="166">
        <f t="shared" si="1503"/>
        <v>2.2558277767625785E-3</v>
      </c>
      <c r="E6934" s="167">
        <f t="shared" si="1513"/>
        <v>24.291375447755232</v>
      </c>
      <c r="F6934" s="168">
        <f t="shared" si="1514"/>
        <v>15.574234970768897</v>
      </c>
      <c r="G6934" s="168">
        <f t="shared" si="1504"/>
        <v>541236.17488946253</v>
      </c>
      <c r="H6934" s="168">
        <f t="shared" si="1505"/>
        <v>271310.33852408634</v>
      </c>
      <c r="I6934" s="169">
        <f t="shared" si="1506"/>
        <v>812546.51341354894</v>
      </c>
      <c r="J6934" s="169">
        <f t="shared" si="1508"/>
        <v>742486.09821488475</v>
      </c>
      <c r="K6934" s="95"/>
      <c r="L6934" s="265">
        <f t="shared" si="1507"/>
        <v>311465.05155237683</v>
      </c>
      <c r="M6934" s="265">
        <f>$G6934*NonHospFrac+theModel!$H6934*NonHospFrac</f>
        <v>501081.46186117205</v>
      </c>
      <c r="N6934" s="266">
        <f t="shared" si="1509"/>
        <v>812546.51341354894</v>
      </c>
      <c r="O6934" s="159"/>
      <c r="P6934" s="265">
        <f t="shared" si="1510"/>
        <v>284609.51716584811</v>
      </c>
      <c r="Q6934" s="265">
        <f t="shared" si="1511"/>
        <v>501079.90721949725</v>
      </c>
      <c r="R6934" s="266">
        <f t="shared" si="1512"/>
        <v>785689.42438534531</v>
      </c>
    </row>
    <row r="6935" spans="1:18" x14ac:dyDescent="0.3">
      <c r="A6935" s="82">
        <v>6904</v>
      </c>
      <c r="B6935" s="94">
        <f t="shared" si="1501"/>
        <v>1.3096219369865661E-57</v>
      </c>
      <c r="C6935" s="179">
        <f t="shared" si="1502"/>
        <v>1.3066676554440543E-57</v>
      </c>
      <c r="D6935" s="166">
        <f t="shared" si="1503"/>
        <v>2.2558277767625785E-3</v>
      </c>
      <c r="E6935" s="167">
        <f t="shared" si="1513"/>
        <v>24.291375447755232</v>
      </c>
      <c r="F6935" s="168">
        <f t="shared" si="1514"/>
        <v>15.57649079854566</v>
      </c>
      <c r="G6935" s="168">
        <f t="shared" si="1504"/>
        <v>541314.56946867588</v>
      </c>
      <c r="H6935" s="168">
        <f t="shared" si="1505"/>
        <v>271310.33852408634</v>
      </c>
      <c r="I6935" s="169">
        <f t="shared" si="1506"/>
        <v>812624.90799276228</v>
      </c>
      <c r="J6935" s="169">
        <f t="shared" si="1508"/>
        <v>742545.26311218273</v>
      </c>
      <c r="K6935" s="95"/>
      <c r="L6935" s="265">
        <f t="shared" si="1507"/>
        <v>311495.10173566232</v>
      </c>
      <c r="M6935" s="265">
        <f>$G6935*NonHospFrac+theModel!$H6935*NonHospFrac</f>
        <v>501129.80625709984</v>
      </c>
      <c r="N6935" s="266">
        <f t="shared" si="1509"/>
        <v>812624.90799276216</v>
      </c>
      <c r="O6935" s="159"/>
      <c r="P6935" s="265">
        <f t="shared" si="1510"/>
        <v>284632.19623404025</v>
      </c>
      <c r="Q6935" s="265">
        <f t="shared" si="1511"/>
        <v>501128.25161542505</v>
      </c>
      <c r="R6935" s="266">
        <f t="shared" si="1512"/>
        <v>785760.4478494653</v>
      </c>
    </row>
    <row r="6936" spans="1:18" x14ac:dyDescent="0.3">
      <c r="A6936" s="82">
        <v>6905</v>
      </c>
      <c r="B6936" s="94">
        <f t="shared" si="1501"/>
        <v>1.285157597740972E-57</v>
      </c>
      <c r="C6936" s="179">
        <f t="shared" si="1502"/>
        <v>1.2822585035344704E-57</v>
      </c>
      <c r="D6936" s="166">
        <f t="shared" si="1503"/>
        <v>2.2558277767625785E-3</v>
      </c>
      <c r="E6936" s="167">
        <f t="shared" si="1513"/>
        <v>24.291375447755232</v>
      </c>
      <c r="F6936" s="168">
        <f t="shared" si="1514"/>
        <v>15.578746626322422</v>
      </c>
      <c r="G6936" s="168">
        <f t="shared" si="1504"/>
        <v>541392.96404788923</v>
      </c>
      <c r="H6936" s="168">
        <f t="shared" si="1505"/>
        <v>271310.33852408634</v>
      </c>
      <c r="I6936" s="169">
        <f t="shared" si="1506"/>
        <v>812703.30257197563</v>
      </c>
      <c r="J6936" s="169">
        <f t="shared" si="1508"/>
        <v>742604.42559780309</v>
      </c>
      <c r="K6936" s="95"/>
      <c r="L6936" s="265">
        <f t="shared" si="1507"/>
        <v>311525.15191894793</v>
      </c>
      <c r="M6936" s="265">
        <f>$G6936*NonHospFrac+theModel!$H6936*NonHospFrac</f>
        <v>501178.15065302764</v>
      </c>
      <c r="N6936" s="266">
        <f t="shared" si="1509"/>
        <v>812703.30257197563</v>
      </c>
      <c r="O6936" s="159"/>
      <c r="P6936" s="265">
        <f t="shared" si="1510"/>
        <v>284654.87437778898</v>
      </c>
      <c r="Q6936" s="265">
        <f t="shared" si="1511"/>
        <v>501176.59601135284</v>
      </c>
      <c r="R6936" s="266">
        <f t="shared" si="1512"/>
        <v>785831.47038914182</v>
      </c>
    </row>
    <row r="6937" spans="1:18" x14ac:dyDescent="0.3">
      <c r="A6937" s="82">
        <v>6906</v>
      </c>
      <c r="B6937" s="94">
        <f t="shared" si="1501"/>
        <v>1.2611502635880849E-57</v>
      </c>
      <c r="C6937" s="179">
        <f t="shared" si="1502"/>
        <v>1.2583053257928114E-57</v>
      </c>
      <c r="D6937" s="166">
        <f t="shared" si="1503"/>
        <v>2.2558277767625785E-3</v>
      </c>
      <c r="E6937" s="167">
        <f t="shared" si="1513"/>
        <v>24.291375447755232</v>
      </c>
      <c r="F6937" s="168">
        <f t="shared" si="1514"/>
        <v>15.581002454099185</v>
      </c>
      <c r="G6937" s="168">
        <f t="shared" si="1504"/>
        <v>541471.3586271028</v>
      </c>
      <c r="H6937" s="168">
        <f t="shared" si="1505"/>
        <v>271310.33852408634</v>
      </c>
      <c r="I6937" s="169">
        <f t="shared" si="1506"/>
        <v>812781.6971511892</v>
      </c>
      <c r="J6937" s="169">
        <f t="shared" si="1508"/>
        <v>742663.58567184419</v>
      </c>
      <c r="K6937" s="95"/>
      <c r="L6937" s="265">
        <f t="shared" si="1507"/>
        <v>311555.20210223354</v>
      </c>
      <c r="M6937" s="265">
        <f>$G6937*NonHospFrac+theModel!$H6937*NonHospFrac</f>
        <v>501226.49504895561</v>
      </c>
      <c r="N6937" s="266">
        <f t="shared" si="1509"/>
        <v>812781.6971511892</v>
      </c>
      <c r="O6937" s="159"/>
      <c r="P6937" s="265">
        <f t="shared" si="1510"/>
        <v>284677.55159713194</v>
      </c>
      <c r="Q6937" s="265">
        <f t="shared" si="1511"/>
        <v>501224.94040728081</v>
      </c>
      <c r="R6937" s="266">
        <f t="shared" si="1512"/>
        <v>785902.49200441269</v>
      </c>
    </row>
    <row r="6938" spans="1:18" x14ac:dyDescent="0.3">
      <c r="A6938" s="82">
        <v>6907</v>
      </c>
      <c r="B6938" s="94">
        <f t="shared" si="1501"/>
        <v>1.2375913974628869E-57</v>
      </c>
      <c r="C6938" s="179">
        <f t="shared" si="1502"/>
        <v>1.2347996044122077E-57</v>
      </c>
      <c r="D6938" s="166">
        <f t="shared" si="1503"/>
        <v>2.2558277767625785E-3</v>
      </c>
      <c r="E6938" s="167">
        <f t="shared" si="1513"/>
        <v>24.291375447755232</v>
      </c>
      <c r="F6938" s="168">
        <f t="shared" si="1514"/>
        <v>15.583258281875947</v>
      </c>
      <c r="G6938" s="168">
        <f t="shared" si="1504"/>
        <v>541549.75320631615</v>
      </c>
      <c r="H6938" s="168">
        <f t="shared" si="1505"/>
        <v>271310.33852408634</v>
      </c>
      <c r="I6938" s="169">
        <f t="shared" si="1506"/>
        <v>812860.09173040255</v>
      </c>
      <c r="J6938" s="169">
        <f t="shared" si="1508"/>
        <v>742722.74333440408</v>
      </c>
      <c r="K6938" s="95"/>
      <c r="L6938" s="265">
        <f t="shared" si="1507"/>
        <v>311585.25228551909</v>
      </c>
      <c r="M6938" s="265">
        <f>$G6938*NonHospFrac+theModel!$H6938*NonHospFrac</f>
        <v>501274.8394448834</v>
      </c>
      <c r="N6938" s="266">
        <f t="shared" si="1509"/>
        <v>812860.09173040255</v>
      </c>
      <c r="O6938" s="159"/>
      <c r="P6938" s="265">
        <f t="shared" si="1510"/>
        <v>284700.22789210675</v>
      </c>
      <c r="Q6938" s="265">
        <f t="shared" si="1511"/>
        <v>501273.2848032086</v>
      </c>
      <c r="R6938" s="266">
        <f t="shared" si="1512"/>
        <v>785973.51269531529</v>
      </c>
    </row>
    <row r="6939" spans="1:18" x14ac:dyDescent="0.3">
      <c r="A6939" s="82">
        <v>6908</v>
      </c>
      <c r="B6939" s="94">
        <f t="shared" si="1501"/>
        <v>1.2144726217766895E-57</v>
      </c>
      <c r="C6939" s="179">
        <f t="shared" si="1502"/>
        <v>1.211732980702368E-57</v>
      </c>
      <c r="D6939" s="166">
        <f t="shared" si="1503"/>
        <v>2.2558277767625785E-3</v>
      </c>
      <c r="E6939" s="167">
        <f t="shared" si="1513"/>
        <v>24.291375447755232</v>
      </c>
      <c r="F6939" s="168">
        <f t="shared" si="1514"/>
        <v>15.58551410965271</v>
      </c>
      <c r="G6939" s="168">
        <f t="shared" si="1504"/>
        <v>541628.14778552949</v>
      </c>
      <c r="H6939" s="168">
        <f t="shared" si="1505"/>
        <v>271310.33852408634</v>
      </c>
      <c r="I6939" s="169">
        <f t="shared" si="1506"/>
        <v>812938.4863096159</v>
      </c>
      <c r="J6939" s="169">
        <f t="shared" si="1508"/>
        <v>742781.8985855811</v>
      </c>
      <c r="K6939" s="95"/>
      <c r="L6939" s="265">
        <f t="shared" si="1507"/>
        <v>311615.30246880464</v>
      </c>
      <c r="M6939" s="265">
        <f>$G6939*NonHospFrac+theModel!$H6939*NonHospFrac</f>
        <v>501323.18384081119</v>
      </c>
      <c r="N6939" s="266">
        <f t="shared" si="1509"/>
        <v>812938.4863096159</v>
      </c>
      <c r="O6939" s="159"/>
      <c r="P6939" s="265">
        <f t="shared" si="1510"/>
        <v>284722.90326275112</v>
      </c>
      <c r="Q6939" s="265">
        <f t="shared" si="1511"/>
        <v>501321.6291991364</v>
      </c>
      <c r="R6939" s="266">
        <f t="shared" si="1512"/>
        <v>786044.53246188746</v>
      </c>
    </row>
    <row r="6940" spans="1:18" x14ac:dyDescent="0.3">
      <c r="A6940" s="82">
        <v>6909</v>
      </c>
      <c r="B6940" s="94">
        <f t="shared" si="1501"/>
        <v>1.1917857154378719E-57</v>
      </c>
      <c r="C6940" s="179">
        <f t="shared" si="1502"/>
        <v>1.1890972521170383E-57</v>
      </c>
      <c r="D6940" s="166">
        <f t="shared" si="1503"/>
        <v>2.2558277767625785E-3</v>
      </c>
      <c r="E6940" s="167">
        <f t="shared" si="1513"/>
        <v>24.291375447755232</v>
      </c>
      <c r="F6940" s="168">
        <f t="shared" si="1514"/>
        <v>15.587769937429472</v>
      </c>
      <c r="G6940" s="168">
        <f t="shared" si="1504"/>
        <v>541706.54236474296</v>
      </c>
      <c r="H6940" s="168">
        <f t="shared" si="1505"/>
        <v>271310.33852408634</v>
      </c>
      <c r="I6940" s="169">
        <f t="shared" si="1506"/>
        <v>813016.88088882924</v>
      </c>
      <c r="J6940" s="169">
        <f t="shared" si="1508"/>
        <v>742841.05142547365</v>
      </c>
      <c r="K6940" s="95"/>
      <c r="L6940" s="265">
        <f t="shared" si="1507"/>
        <v>311645.35265209025</v>
      </c>
      <c r="M6940" s="265">
        <f>$G6940*NonHospFrac+theModel!$H6940*NonHospFrac</f>
        <v>501371.52823673905</v>
      </c>
      <c r="N6940" s="266">
        <f t="shared" si="1509"/>
        <v>813016.88088882924</v>
      </c>
      <c r="O6940" s="159"/>
      <c r="P6940" s="265">
        <f t="shared" si="1510"/>
        <v>284745.57770910283</v>
      </c>
      <c r="Q6940" s="265">
        <f t="shared" si="1511"/>
        <v>501369.97359506425</v>
      </c>
      <c r="R6940" s="266">
        <f t="shared" si="1512"/>
        <v>786115.55130416714</v>
      </c>
    </row>
    <row r="6941" spans="1:18" x14ac:dyDescent="0.3">
      <c r="A6941" s="82">
        <v>6910</v>
      </c>
      <c r="B6941" s="94">
        <f t="shared" si="1501"/>
        <v>1.1695226109288179E-57</v>
      </c>
      <c r="C6941" s="179">
        <f t="shared" si="1502"/>
        <v>1.1668843693375327E-57</v>
      </c>
      <c r="D6941" s="166">
        <f t="shared" si="1503"/>
        <v>2.2558277767625785E-3</v>
      </c>
      <c r="E6941" s="167">
        <f t="shared" si="1513"/>
        <v>24.291375447755232</v>
      </c>
      <c r="F6941" s="168">
        <f t="shared" si="1514"/>
        <v>15.590025765206235</v>
      </c>
      <c r="G6941" s="168">
        <f t="shared" si="1504"/>
        <v>541784.93694395642</v>
      </c>
      <c r="H6941" s="168">
        <f t="shared" si="1505"/>
        <v>271310.33852408634</v>
      </c>
      <c r="I6941" s="169">
        <f t="shared" si="1506"/>
        <v>813095.27546804282</v>
      </c>
      <c r="J6941" s="169">
        <f t="shared" si="1508"/>
        <v>742900.2018541802</v>
      </c>
      <c r="K6941" s="95"/>
      <c r="L6941" s="265">
        <f t="shared" si="1507"/>
        <v>311675.4028353758</v>
      </c>
      <c r="M6941" s="265">
        <f>$G6941*NonHospFrac+theModel!$H6941*NonHospFrac</f>
        <v>501419.8726326669</v>
      </c>
      <c r="N6941" s="266">
        <f t="shared" si="1509"/>
        <v>813095.2754680427</v>
      </c>
      <c r="O6941" s="159"/>
      <c r="P6941" s="265">
        <f t="shared" si="1510"/>
        <v>284768.25123119942</v>
      </c>
      <c r="Q6941" s="265">
        <f t="shared" si="1511"/>
        <v>501418.3179909921</v>
      </c>
      <c r="R6941" s="266">
        <f t="shared" si="1512"/>
        <v>786186.56922219158</v>
      </c>
    </row>
    <row r="6942" spans="1:18" x14ac:dyDescent="0.3">
      <c r="A6942" s="82">
        <v>6911</v>
      </c>
      <c r="B6942" s="94">
        <f t="shared" si="1501"/>
        <v>1.1476753914365778E-57</v>
      </c>
      <c r="C6942" s="179">
        <f t="shared" si="1502"/>
        <v>1.1450864334098682E-57</v>
      </c>
      <c r="D6942" s="166">
        <f t="shared" si="1503"/>
        <v>2.2558277767625785E-3</v>
      </c>
      <c r="E6942" s="167">
        <f t="shared" si="1513"/>
        <v>24.291375447755232</v>
      </c>
      <c r="F6942" s="168">
        <f t="shared" si="1514"/>
        <v>15.592281592982998</v>
      </c>
      <c r="G6942" s="168">
        <f t="shared" si="1504"/>
        <v>541863.33152316988</v>
      </c>
      <c r="H6942" s="168">
        <f t="shared" si="1505"/>
        <v>271310.33852408634</v>
      </c>
      <c r="I6942" s="169">
        <f t="shared" si="1506"/>
        <v>813173.67004725616</v>
      </c>
      <c r="J6942" s="169">
        <f t="shared" si="1508"/>
        <v>742959.34987179865</v>
      </c>
      <c r="K6942" s="95"/>
      <c r="L6942" s="265">
        <f t="shared" si="1507"/>
        <v>311705.45301866141</v>
      </c>
      <c r="M6942" s="265">
        <f>$G6942*NonHospFrac+theModel!$H6942*NonHospFrac</f>
        <v>501468.21702859481</v>
      </c>
      <c r="N6942" s="266">
        <f t="shared" si="1509"/>
        <v>813173.67004725616</v>
      </c>
      <c r="O6942" s="159"/>
      <c r="P6942" s="265">
        <f t="shared" si="1510"/>
        <v>284790.92382907862</v>
      </c>
      <c r="Q6942" s="265">
        <f t="shared" si="1511"/>
        <v>501466.66238692001</v>
      </c>
      <c r="R6942" s="266">
        <f t="shared" si="1512"/>
        <v>786257.58621599863</v>
      </c>
    </row>
    <row r="6943" spans="1:18" x14ac:dyDescent="0.3">
      <c r="A6943" s="82">
        <v>6912</v>
      </c>
      <c r="B6943" s="94">
        <f t="shared" ref="B6943:B7006" si="1515">Constant*EXP(PowerTerm*(A6943)/7)</f>
        <v>1.1262362880381668E-57</v>
      </c>
      <c r="C6943" s="179">
        <f t="shared" ref="C6943:C7006" si="1516">(1-theFloor)*B6943</f>
        <v>1.1236956929364123E-57</v>
      </c>
      <c r="D6943" s="166">
        <f t="shared" ref="D6943:D7006" si="1517">theFloor</f>
        <v>2.2558277767625785E-3</v>
      </c>
      <c r="E6943" s="167">
        <f t="shared" si="1513"/>
        <v>24.291375447755232</v>
      </c>
      <c r="F6943" s="168">
        <f t="shared" si="1514"/>
        <v>15.59453742075976</v>
      </c>
      <c r="G6943" s="168">
        <f t="shared" ref="G6943:G7006" si="1518">$B$22*F6943*totInfected/365.25</f>
        <v>541941.72610238323</v>
      </c>
      <c r="H6943" s="168">
        <f t="shared" ref="H6943:H7006" si="1519">lostQALYs_Injured*E6943*totInfected/365.25</f>
        <v>271310.33852408634</v>
      </c>
      <c r="I6943" s="169">
        <f t="shared" ref="I6943:I7006" si="1520">H6943+G6943</f>
        <v>813252.06462646951</v>
      </c>
      <c r="J6943" s="169">
        <f t="shared" si="1508"/>
        <v>743018.4954784275</v>
      </c>
      <c r="K6943" s="95"/>
      <c r="L6943" s="265">
        <f t="shared" ref="L6943:L7006" si="1521">$G6943*HospFrac+$H6943*HospFrac</f>
        <v>311735.50320194697</v>
      </c>
      <c r="M6943" s="265">
        <f>$G6943*NonHospFrac+theModel!$H6943*NonHospFrac</f>
        <v>501516.5614245226</v>
      </c>
      <c r="N6943" s="266">
        <f t="shared" si="1509"/>
        <v>813252.06462646951</v>
      </c>
      <c r="O6943" s="159"/>
      <c r="P6943" s="265">
        <f t="shared" si="1510"/>
        <v>284813.59550277807</v>
      </c>
      <c r="Q6943" s="265">
        <f t="shared" si="1511"/>
        <v>501515.00678284781</v>
      </c>
      <c r="R6943" s="266">
        <f t="shared" si="1512"/>
        <v>786328.60228562588</v>
      </c>
    </row>
    <row r="6944" spans="1:18" x14ac:dyDescent="0.3">
      <c r="A6944" s="82">
        <v>6913</v>
      </c>
      <c r="B6944" s="94">
        <f t="shared" si="1515"/>
        <v>1.1051976769373908E-57</v>
      </c>
      <c r="C6944" s="179">
        <f t="shared" si="1516"/>
        <v>1.102704541318942E-57</v>
      </c>
      <c r="D6944" s="166">
        <f t="shared" si="1517"/>
        <v>2.2558277767625785E-3</v>
      </c>
      <c r="E6944" s="167">
        <f t="shared" si="1513"/>
        <v>24.291375447755232</v>
      </c>
      <c r="F6944" s="168">
        <f t="shared" si="1514"/>
        <v>15.596793248536523</v>
      </c>
      <c r="G6944" s="168">
        <f t="shared" si="1518"/>
        <v>542020.12068159669</v>
      </c>
      <c r="H6944" s="168">
        <f t="shared" si="1519"/>
        <v>271310.33852408634</v>
      </c>
      <c r="I6944" s="169">
        <f t="shared" si="1520"/>
        <v>813330.45920568309</v>
      </c>
      <c r="J6944" s="169">
        <f t="shared" ref="J6944:J7007" si="1522">J6943+(I6944-I6943)/(1+discountDaily)^A6944</f>
        <v>743077.63867416512</v>
      </c>
      <c r="K6944" s="95"/>
      <c r="L6944" s="265">
        <f t="shared" si="1521"/>
        <v>311765.55338523258</v>
      </c>
      <c r="M6944" s="265">
        <f>$G6944*NonHospFrac+theModel!$H6944*NonHospFrac</f>
        <v>501564.90582045045</v>
      </c>
      <c r="N6944" s="266">
        <f t="shared" ref="N6944:N7007" si="1523">L6944+M6944</f>
        <v>813330.45920568309</v>
      </c>
      <c r="O6944" s="159"/>
      <c r="P6944" s="265">
        <f t="shared" ref="P6944:P7007" si="1524">P6943+(L6944-L6943)/(1+discountDaily)^A6944</f>
        <v>284836.26625233551</v>
      </c>
      <c r="Q6944" s="265">
        <f t="shared" ref="Q6944:Q7007" si="1525">Q6943+(M6944-M6943)/(1+discountDaily)^B6944</f>
        <v>501563.35117877566</v>
      </c>
      <c r="R6944" s="266">
        <f t="shared" ref="R6944:R7007" si="1526">P6944+Q6944</f>
        <v>786399.61743111117</v>
      </c>
    </row>
    <row r="6945" spans="1:18" x14ac:dyDescent="0.3">
      <c r="A6945" s="82">
        <v>6914</v>
      </c>
      <c r="B6945" s="94">
        <f t="shared" si="1515"/>
        <v>1.0845520767543238E-57</v>
      </c>
      <c r="C6945" s="179">
        <f t="shared" si="1516"/>
        <v>1.0821055140542358E-57</v>
      </c>
      <c r="D6945" s="166">
        <f t="shared" si="1517"/>
        <v>2.2558277767625785E-3</v>
      </c>
      <c r="E6945" s="167">
        <f t="shared" ref="E6945:E7008" si="1527">C6945+E6944</f>
        <v>24.291375447755232</v>
      </c>
      <c r="F6945" s="168">
        <f t="shared" ref="F6945:F7008" si="1528">D6945+F6944</f>
        <v>15.599049076313285</v>
      </c>
      <c r="G6945" s="168">
        <f t="shared" si="1518"/>
        <v>542098.51526081003</v>
      </c>
      <c r="H6945" s="168">
        <f t="shared" si="1519"/>
        <v>271310.33852408634</v>
      </c>
      <c r="I6945" s="169">
        <f t="shared" si="1520"/>
        <v>813408.85378489643</v>
      </c>
      <c r="J6945" s="169">
        <f t="shared" si="1522"/>
        <v>743136.77945910953</v>
      </c>
      <c r="K6945" s="95"/>
      <c r="L6945" s="265">
        <f t="shared" si="1521"/>
        <v>311795.60356851807</v>
      </c>
      <c r="M6945" s="265">
        <f>$G6945*NonHospFrac+theModel!$H6945*NonHospFrac</f>
        <v>501613.25021637825</v>
      </c>
      <c r="N6945" s="266">
        <f t="shared" si="1523"/>
        <v>813408.85378489632</v>
      </c>
      <c r="O6945" s="159"/>
      <c r="P6945" s="265">
        <f t="shared" si="1524"/>
        <v>284858.93607778847</v>
      </c>
      <c r="Q6945" s="265">
        <f t="shared" si="1525"/>
        <v>501611.69557470345</v>
      </c>
      <c r="R6945" s="266">
        <f t="shared" si="1526"/>
        <v>786470.63165249187</v>
      </c>
    </row>
    <row r="6946" spans="1:18" x14ac:dyDescent="0.3">
      <c r="A6946" s="82">
        <v>6915</v>
      </c>
      <c r="B6946" s="94">
        <f t="shared" si="1515"/>
        <v>1.064292145864404E-57</v>
      </c>
      <c r="C6946" s="179">
        <f t="shared" si="1516"/>
        <v>1.0618912860791728E-57</v>
      </c>
      <c r="D6946" s="166">
        <f t="shared" si="1517"/>
        <v>2.2558277767625785E-3</v>
      </c>
      <c r="E6946" s="167">
        <f t="shared" si="1527"/>
        <v>24.291375447755232</v>
      </c>
      <c r="F6946" s="168">
        <f t="shared" si="1528"/>
        <v>15.601304904090048</v>
      </c>
      <c r="G6946" s="168">
        <f t="shared" si="1518"/>
        <v>542176.90984002361</v>
      </c>
      <c r="H6946" s="168">
        <f t="shared" si="1519"/>
        <v>271310.33852408634</v>
      </c>
      <c r="I6946" s="169">
        <f t="shared" si="1520"/>
        <v>813487.24836411001</v>
      </c>
      <c r="J6946" s="169">
        <f t="shared" si="1522"/>
        <v>743195.91783335921</v>
      </c>
      <c r="K6946" s="95"/>
      <c r="L6946" s="265">
        <f t="shared" si="1521"/>
        <v>311825.65375180374</v>
      </c>
      <c r="M6946" s="265">
        <f>$G6946*NonHospFrac+theModel!$H6946*NonHospFrac</f>
        <v>501661.59461230616</v>
      </c>
      <c r="N6946" s="266">
        <f t="shared" si="1523"/>
        <v>813487.2483641099</v>
      </c>
      <c r="O6946" s="159"/>
      <c r="P6946" s="265">
        <f t="shared" si="1524"/>
        <v>284881.60497917485</v>
      </c>
      <c r="Q6946" s="265">
        <f t="shared" si="1525"/>
        <v>501660.03997063136</v>
      </c>
      <c r="R6946" s="266">
        <f t="shared" si="1526"/>
        <v>786541.64494980616</v>
      </c>
    </row>
    <row r="6947" spans="1:18" x14ac:dyDescent="0.3">
      <c r="A6947" s="82">
        <v>6916</v>
      </c>
      <c r="B6947" s="94">
        <f t="shared" si="1515"/>
        <v>1.0444106797882319E-57</v>
      </c>
      <c r="C6947" s="179">
        <f t="shared" si="1516"/>
        <v>1.042054669166418E-57</v>
      </c>
      <c r="D6947" s="166">
        <f t="shared" si="1517"/>
        <v>2.2558277767625785E-3</v>
      </c>
      <c r="E6947" s="167">
        <f t="shared" si="1527"/>
        <v>24.291375447755232</v>
      </c>
      <c r="F6947" s="168">
        <f t="shared" si="1528"/>
        <v>15.603560731866811</v>
      </c>
      <c r="G6947" s="168">
        <f t="shared" si="1518"/>
        <v>542255.30441923696</v>
      </c>
      <c r="H6947" s="168">
        <f t="shared" si="1519"/>
        <v>271310.33852408634</v>
      </c>
      <c r="I6947" s="169">
        <f t="shared" si="1520"/>
        <v>813565.64294332336</v>
      </c>
      <c r="J6947" s="169">
        <f t="shared" si="1522"/>
        <v>743255.05379701219</v>
      </c>
      <c r="K6947" s="95"/>
      <c r="L6947" s="265">
        <f t="shared" si="1521"/>
        <v>311855.70393508929</v>
      </c>
      <c r="M6947" s="265">
        <f>$G6947*NonHospFrac+theModel!$H6947*NonHospFrac</f>
        <v>501709.93900823395</v>
      </c>
      <c r="N6947" s="266">
        <f t="shared" si="1523"/>
        <v>813565.64294332324</v>
      </c>
      <c r="O6947" s="159"/>
      <c r="P6947" s="265">
        <f t="shared" si="1524"/>
        <v>284904.27295653208</v>
      </c>
      <c r="Q6947" s="265">
        <f t="shared" si="1525"/>
        <v>501708.38436655916</v>
      </c>
      <c r="R6947" s="266">
        <f t="shared" si="1526"/>
        <v>786612.65732309129</v>
      </c>
    </row>
    <row r="6948" spans="1:18" x14ac:dyDescent="0.3">
      <c r="A6948" s="82">
        <v>6917</v>
      </c>
      <c r="B6948" s="94">
        <f t="shared" si="1515"/>
        <v>1.0249006086291528E-57</v>
      </c>
      <c r="C6948" s="179">
        <f t="shared" si="1516"/>
        <v>1.0225886093677863E-57</v>
      </c>
      <c r="D6948" s="166">
        <f t="shared" si="1517"/>
        <v>2.2558277767625785E-3</v>
      </c>
      <c r="E6948" s="167">
        <f t="shared" si="1527"/>
        <v>24.291375447755232</v>
      </c>
      <c r="F6948" s="168">
        <f t="shared" si="1528"/>
        <v>15.605816559643573</v>
      </c>
      <c r="G6948" s="168">
        <f t="shared" si="1518"/>
        <v>542333.6989984503</v>
      </c>
      <c r="H6948" s="168">
        <f t="shared" si="1519"/>
        <v>271310.33852408634</v>
      </c>
      <c r="I6948" s="169">
        <f t="shared" si="1520"/>
        <v>813644.0375225367</v>
      </c>
      <c r="J6948" s="169">
        <f t="shared" si="1522"/>
        <v>743314.18735016685</v>
      </c>
      <c r="K6948" s="95"/>
      <c r="L6948" s="265">
        <f t="shared" si="1521"/>
        <v>311885.75411837484</v>
      </c>
      <c r="M6948" s="265">
        <f>$G6948*NonHospFrac+theModel!$H6948*NonHospFrac</f>
        <v>501758.28340416175</v>
      </c>
      <c r="N6948" s="266">
        <f t="shared" si="1523"/>
        <v>813644.03752253659</v>
      </c>
      <c r="O6948" s="159"/>
      <c r="P6948" s="265">
        <f t="shared" si="1524"/>
        <v>284926.94000989792</v>
      </c>
      <c r="Q6948" s="265">
        <f t="shared" si="1525"/>
        <v>501756.72876248695</v>
      </c>
      <c r="R6948" s="266">
        <f t="shared" si="1526"/>
        <v>786683.66877238487</v>
      </c>
    </row>
    <row r="6949" spans="1:18" x14ac:dyDescent="0.3">
      <c r="A6949" s="82">
        <v>6918</v>
      </c>
      <c r="B6949" s="94">
        <f t="shared" si="1515"/>
        <v>1.0057549945596634E-57</v>
      </c>
      <c r="C6949" s="179">
        <f t="shared" si="1516"/>
        <v>1.003486184506318E-57</v>
      </c>
      <c r="D6949" s="166">
        <f t="shared" si="1517"/>
        <v>2.2558277767625785E-3</v>
      </c>
      <c r="E6949" s="167">
        <f t="shared" si="1527"/>
        <v>24.291375447755232</v>
      </c>
      <c r="F6949" s="168">
        <f t="shared" si="1528"/>
        <v>15.608072387420336</v>
      </c>
      <c r="G6949" s="168">
        <f t="shared" si="1518"/>
        <v>542412.09357766376</v>
      </c>
      <c r="H6949" s="168">
        <f t="shared" si="1519"/>
        <v>271310.33852408634</v>
      </c>
      <c r="I6949" s="169">
        <f t="shared" si="1520"/>
        <v>813722.43210175005</v>
      </c>
      <c r="J6949" s="169">
        <f t="shared" si="1522"/>
        <v>743373.31849292153</v>
      </c>
      <c r="K6949" s="95"/>
      <c r="L6949" s="265">
        <f t="shared" si="1521"/>
        <v>311915.80430166045</v>
      </c>
      <c r="M6949" s="265">
        <f>$G6949*NonHospFrac+theModel!$H6949*NonHospFrac</f>
        <v>501806.62780008966</v>
      </c>
      <c r="N6949" s="266">
        <f t="shared" si="1523"/>
        <v>813722.43210175005</v>
      </c>
      <c r="O6949" s="159"/>
      <c r="P6949" s="265">
        <f t="shared" si="1524"/>
        <v>284949.60613931011</v>
      </c>
      <c r="Q6949" s="265">
        <f t="shared" si="1525"/>
        <v>501805.07315841486</v>
      </c>
      <c r="R6949" s="266">
        <f t="shared" si="1526"/>
        <v>786754.67929772497</v>
      </c>
    </row>
    <row r="6950" spans="1:18" x14ac:dyDescent="0.3">
      <c r="A6950" s="82">
        <v>6919</v>
      </c>
      <c r="B6950" s="94">
        <f t="shared" si="1515"/>
        <v>9.8696702935386182E-58</v>
      </c>
      <c r="C6950" s="179">
        <f t="shared" si="1516"/>
        <v>9.8474060171429648E-58</v>
      </c>
      <c r="D6950" s="166">
        <f t="shared" si="1517"/>
        <v>2.2558277767625785E-3</v>
      </c>
      <c r="E6950" s="167">
        <f t="shared" si="1527"/>
        <v>24.291375447755232</v>
      </c>
      <c r="F6950" s="168">
        <f t="shared" si="1528"/>
        <v>15.610328215197098</v>
      </c>
      <c r="G6950" s="168">
        <f t="shared" si="1518"/>
        <v>542490.48815687723</v>
      </c>
      <c r="H6950" s="168">
        <f t="shared" si="1519"/>
        <v>271310.33852408634</v>
      </c>
      <c r="I6950" s="169">
        <f t="shared" si="1520"/>
        <v>813800.82668096363</v>
      </c>
      <c r="J6950" s="169">
        <f t="shared" si="1522"/>
        <v>743432.44722537452</v>
      </c>
      <c r="K6950" s="95"/>
      <c r="L6950" s="265">
        <f t="shared" si="1521"/>
        <v>311945.854484946</v>
      </c>
      <c r="M6950" s="265">
        <f>$G6950*NonHospFrac+theModel!$H6950*NonHospFrac</f>
        <v>501854.97219601751</v>
      </c>
      <c r="N6950" s="266">
        <f t="shared" si="1523"/>
        <v>813800.82668096351</v>
      </c>
      <c r="O6950" s="159"/>
      <c r="P6950" s="265">
        <f t="shared" si="1524"/>
        <v>284972.27134480618</v>
      </c>
      <c r="Q6950" s="265">
        <f t="shared" si="1525"/>
        <v>501853.41755434271</v>
      </c>
      <c r="R6950" s="266">
        <f t="shared" si="1526"/>
        <v>786825.68889914895</v>
      </c>
    </row>
    <row r="6951" spans="1:18" x14ac:dyDescent="0.3">
      <c r="A6951" s="82">
        <v>6920</v>
      </c>
      <c r="B6951" s="94">
        <f t="shared" si="1515"/>
        <v>9.6853003196674746E-58</v>
      </c>
      <c r="C6951" s="179">
        <f t="shared" si="1516"/>
        <v>9.663451950180081E-58</v>
      </c>
      <c r="D6951" s="166">
        <f t="shared" si="1517"/>
        <v>2.2558277767625785E-3</v>
      </c>
      <c r="E6951" s="167">
        <f t="shared" si="1527"/>
        <v>24.291375447755232</v>
      </c>
      <c r="F6951" s="168">
        <f t="shared" si="1528"/>
        <v>15.612584042973861</v>
      </c>
      <c r="G6951" s="168">
        <f t="shared" si="1518"/>
        <v>542568.88273609069</v>
      </c>
      <c r="H6951" s="168">
        <f t="shared" si="1519"/>
        <v>271310.33852408634</v>
      </c>
      <c r="I6951" s="169">
        <f t="shared" si="1520"/>
        <v>813879.22126017697</v>
      </c>
      <c r="J6951" s="169">
        <f t="shared" si="1522"/>
        <v>743491.57354762382</v>
      </c>
      <c r="K6951" s="95"/>
      <c r="L6951" s="265">
        <f t="shared" si="1521"/>
        <v>311975.90466823161</v>
      </c>
      <c r="M6951" s="265">
        <f>$G6951*NonHospFrac+theModel!$H6951*NonHospFrac</f>
        <v>501903.31659194536</v>
      </c>
      <c r="N6951" s="266">
        <f t="shared" si="1523"/>
        <v>813879.22126017697</v>
      </c>
      <c r="O6951" s="159"/>
      <c r="P6951" s="265">
        <f t="shared" si="1524"/>
        <v>284994.93562642392</v>
      </c>
      <c r="Q6951" s="265">
        <f t="shared" si="1525"/>
        <v>501901.76195027056</v>
      </c>
      <c r="R6951" s="266">
        <f t="shared" si="1526"/>
        <v>786896.69757669442</v>
      </c>
    </row>
    <row r="6952" spans="1:18" x14ac:dyDescent="0.3">
      <c r="A6952" s="82">
        <v>6921</v>
      </c>
      <c r="B6952" s="94">
        <f t="shared" si="1515"/>
        <v>9.504374461582803E-58</v>
      </c>
      <c r="C6952" s="179">
        <f t="shared" si="1516"/>
        <v>9.482934229671611E-58</v>
      </c>
      <c r="D6952" s="166">
        <f t="shared" si="1517"/>
        <v>2.2558277767625785E-3</v>
      </c>
      <c r="E6952" s="167">
        <f t="shared" si="1527"/>
        <v>24.291375447755232</v>
      </c>
      <c r="F6952" s="168">
        <f t="shared" si="1528"/>
        <v>15.614839870750624</v>
      </c>
      <c r="G6952" s="168">
        <f t="shared" si="1518"/>
        <v>542647.27731530403</v>
      </c>
      <c r="H6952" s="168">
        <f t="shared" si="1519"/>
        <v>271310.33852408634</v>
      </c>
      <c r="I6952" s="169">
        <f t="shared" si="1520"/>
        <v>813957.61583939032</v>
      </c>
      <c r="J6952" s="169">
        <f t="shared" si="1522"/>
        <v>743550.69745976781</v>
      </c>
      <c r="K6952" s="95"/>
      <c r="L6952" s="265">
        <f t="shared" si="1521"/>
        <v>312005.95485151716</v>
      </c>
      <c r="M6952" s="265">
        <f>$G6952*NonHospFrac+theModel!$H6952*NonHospFrac</f>
        <v>501951.66098787315</v>
      </c>
      <c r="N6952" s="266">
        <f t="shared" si="1523"/>
        <v>813957.61583939032</v>
      </c>
      <c r="O6952" s="159"/>
      <c r="P6952" s="265">
        <f t="shared" si="1524"/>
        <v>285017.59898420086</v>
      </c>
      <c r="Q6952" s="265">
        <f t="shared" si="1525"/>
        <v>501950.10634619836</v>
      </c>
      <c r="R6952" s="266">
        <f t="shared" si="1526"/>
        <v>786967.70533039921</v>
      </c>
    </row>
    <row r="6953" spans="1:18" x14ac:dyDescent="0.3">
      <c r="A6953" s="82">
        <v>6922</v>
      </c>
      <c r="B6953" s="94">
        <f t="shared" si="1515"/>
        <v>9.3268283816199501E-58</v>
      </c>
      <c r="C6953" s="179">
        <f t="shared" si="1516"/>
        <v>9.3057886630875936E-58</v>
      </c>
      <c r="D6953" s="166">
        <f t="shared" si="1517"/>
        <v>2.2558277767625785E-3</v>
      </c>
      <c r="E6953" s="167">
        <f t="shared" si="1527"/>
        <v>24.291375447755232</v>
      </c>
      <c r="F6953" s="168">
        <f t="shared" si="1528"/>
        <v>15.617095698527386</v>
      </c>
      <c r="G6953" s="168">
        <f t="shared" si="1518"/>
        <v>542725.67189451749</v>
      </c>
      <c r="H6953" s="168">
        <f t="shared" si="1519"/>
        <v>271310.33852408634</v>
      </c>
      <c r="I6953" s="169">
        <f t="shared" si="1520"/>
        <v>814036.0104186039</v>
      </c>
      <c r="J6953" s="169">
        <f t="shared" si="1522"/>
        <v>743609.81896190497</v>
      </c>
      <c r="K6953" s="95"/>
      <c r="L6953" s="265">
        <f t="shared" si="1521"/>
        <v>312036.00503480277</v>
      </c>
      <c r="M6953" s="265">
        <f>$G6953*NonHospFrac+theModel!$H6953*NonHospFrac</f>
        <v>502000.00538380106</v>
      </c>
      <c r="N6953" s="266">
        <f t="shared" si="1523"/>
        <v>814036.0104186039</v>
      </c>
      <c r="O6953" s="159"/>
      <c r="P6953" s="265">
        <f t="shared" si="1524"/>
        <v>285040.26141817478</v>
      </c>
      <c r="Q6953" s="265">
        <f t="shared" si="1525"/>
        <v>501998.45074212627</v>
      </c>
      <c r="R6953" s="266">
        <f t="shared" si="1526"/>
        <v>787038.71216030105</v>
      </c>
    </row>
    <row r="6954" spans="1:18" x14ac:dyDescent="0.3">
      <c r="A6954" s="82">
        <v>6923</v>
      </c>
      <c r="B6954" s="94">
        <f t="shared" si="1515"/>
        <v>9.1525989439713925E-58</v>
      </c>
      <c r="C6954" s="179">
        <f t="shared" si="1516"/>
        <v>9.1319522570440137E-58</v>
      </c>
      <c r="D6954" s="166">
        <f t="shared" si="1517"/>
        <v>2.2558277767625785E-3</v>
      </c>
      <c r="E6954" s="167">
        <f t="shared" si="1527"/>
        <v>24.291375447755232</v>
      </c>
      <c r="F6954" s="168">
        <f t="shared" si="1528"/>
        <v>15.619351526304149</v>
      </c>
      <c r="G6954" s="168">
        <f t="shared" si="1518"/>
        <v>542804.06647373096</v>
      </c>
      <c r="H6954" s="168">
        <f t="shared" si="1519"/>
        <v>271310.33852408634</v>
      </c>
      <c r="I6954" s="169">
        <f t="shared" si="1520"/>
        <v>814114.40499781724</v>
      </c>
      <c r="J6954" s="169">
        <f t="shared" si="1522"/>
        <v>743668.93805413309</v>
      </c>
      <c r="K6954" s="95"/>
      <c r="L6954" s="265">
        <f t="shared" si="1521"/>
        <v>312066.05521808832</v>
      </c>
      <c r="M6954" s="265">
        <f>$G6954*NonHospFrac+theModel!$H6954*NonHospFrac</f>
        <v>502048.34977972892</v>
      </c>
      <c r="N6954" s="266">
        <f t="shared" si="1523"/>
        <v>814114.40499781724</v>
      </c>
      <c r="O6954" s="159"/>
      <c r="P6954" s="265">
        <f t="shared" si="1524"/>
        <v>285062.92292838322</v>
      </c>
      <c r="Q6954" s="265">
        <f t="shared" si="1525"/>
        <v>502046.79513805412</v>
      </c>
      <c r="R6954" s="266">
        <f t="shared" si="1526"/>
        <v>787109.7180664374</v>
      </c>
    </row>
    <row r="6955" spans="1:18" x14ac:dyDescent="0.3">
      <c r="A6955" s="82">
        <v>6924</v>
      </c>
      <c r="B6955" s="94">
        <f t="shared" si="1515"/>
        <v>8.98162419223548E-58</v>
      </c>
      <c r="C6955" s="179">
        <f t="shared" si="1516"/>
        <v>8.9613631949021921E-58</v>
      </c>
      <c r="D6955" s="166">
        <f t="shared" si="1517"/>
        <v>2.2558277767625785E-3</v>
      </c>
      <c r="E6955" s="167">
        <f t="shared" si="1527"/>
        <v>24.291375447755232</v>
      </c>
      <c r="F6955" s="168">
        <f t="shared" si="1528"/>
        <v>15.621607354080911</v>
      </c>
      <c r="G6955" s="168">
        <f t="shared" si="1518"/>
        <v>542882.46105294442</v>
      </c>
      <c r="H6955" s="168">
        <f t="shared" si="1519"/>
        <v>271310.33852408634</v>
      </c>
      <c r="I6955" s="169">
        <f t="shared" si="1520"/>
        <v>814192.79957703082</v>
      </c>
      <c r="J6955" s="169">
        <f t="shared" si="1522"/>
        <v>743728.05473655078</v>
      </c>
      <c r="K6955" s="95"/>
      <c r="L6955" s="265">
        <f t="shared" si="1521"/>
        <v>312096.10540137393</v>
      </c>
      <c r="M6955" s="265">
        <f>$G6955*NonHospFrac+theModel!$H6955*NonHospFrac</f>
        <v>502096.69417565677</v>
      </c>
      <c r="N6955" s="266">
        <f t="shared" si="1523"/>
        <v>814192.7995770307</v>
      </c>
      <c r="O6955" s="159"/>
      <c r="P6955" s="265">
        <f t="shared" si="1524"/>
        <v>285085.58351486397</v>
      </c>
      <c r="Q6955" s="265">
        <f t="shared" si="1525"/>
        <v>502095.13953398197</v>
      </c>
      <c r="R6955" s="266">
        <f t="shared" si="1526"/>
        <v>787180.723048846</v>
      </c>
    </row>
    <row r="6956" spans="1:18" x14ac:dyDescent="0.3">
      <c r="A6956" s="82">
        <v>6925</v>
      </c>
      <c r="B6956" s="94">
        <f t="shared" si="1515"/>
        <v>8.8138433273846063E-58</v>
      </c>
      <c r="C6956" s="179">
        <f t="shared" si="1516"/>
        <v>8.793960814786659E-58</v>
      </c>
      <c r="D6956" s="166">
        <f t="shared" si="1517"/>
        <v>2.2558277767625785E-3</v>
      </c>
      <c r="E6956" s="167">
        <f t="shared" si="1527"/>
        <v>24.291375447755232</v>
      </c>
      <c r="F6956" s="168">
        <f t="shared" si="1528"/>
        <v>15.623863181857674</v>
      </c>
      <c r="G6956" s="168">
        <f t="shared" si="1518"/>
        <v>542960.85563215765</v>
      </c>
      <c r="H6956" s="168">
        <f t="shared" si="1519"/>
        <v>271310.33852408634</v>
      </c>
      <c r="I6956" s="169">
        <f t="shared" si="1520"/>
        <v>814271.19415624393</v>
      </c>
      <c r="J6956" s="169">
        <f t="shared" si="1522"/>
        <v>743787.16900925583</v>
      </c>
      <c r="K6956" s="95"/>
      <c r="L6956" s="265">
        <f t="shared" si="1521"/>
        <v>312126.15558465943</v>
      </c>
      <c r="M6956" s="265">
        <f>$G6956*NonHospFrac+theModel!$H6956*NonHospFrac</f>
        <v>502145.0385715845</v>
      </c>
      <c r="N6956" s="266">
        <f t="shared" si="1523"/>
        <v>814271.19415624393</v>
      </c>
      <c r="O6956" s="159"/>
      <c r="P6956" s="265">
        <f t="shared" si="1524"/>
        <v>285108.24317765451</v>
      </c>
      <c r="Q6956" s="265">
        <f t="shared" si="1525"/>
        <v>502143.48392990971</v>
      </c>
      <c r="R6956" s="266">
        <f t="shared" si="1526"/>
        <v>787251.72710756422</v>
      </c>
    </row>
    <row r="6957" spans="1:18" x14ac:dyDescent="0.3">
      <c r="A6957" s="82">
        <v>6926</v>
      </c>
      <c r="B6957" s="94">
        <f t="shared" si="1515"/>
        <v>8.6491966861449197E-58</v>
      </c>
      <c r="C6957" s="179">
        <f t="shared" si="1516"/>
        <v>8.6296855880136313E-58</v>
      </c>
      <c r="D6957" s="166">
        <f t="shared" si="1517"/>
        <v>2.2558277767625785E-3</v>
      </c>
      <c r="E6957" s="167">
        <f t="shared" si="1527"/>
        <v>24.291375447755232</v>
      </c>
      <c r="F6957" s="168">
        <f t="shared" si="1528"/>
        <v>15.626119009634436</v>
      </c>
      <c r="G6957" s="168">
        <f t="shared" si="1518"/>
        <v>543039.25021137111</v>
      </c>
      <c r="H6957" s="168">
        <f t="shared" si="1519"/>
        <v>271310.33852408634</v>
      </c>
      <c r="I6957" s="169">
        <f t="shared" si="1520"/>
        <v>814349.58873545751</v>
      </c>
      <c r="J6957" s="169">
        <f t="shared" si="1522"/>
        <v>743846.28087234707</v>
      </c>
      <c r="K6957" s="95"/>
      <c r="L6957" s="265">
        <f t="shared" si="1521"/>
        <v>312156.20576794504</v>
      </c>
      <c r="M6957" s="265">
        <f>$G6957*NonHospFrac+theModel!$H6957*NonHospFrac</f>
        <v>502193.38296751236</v>
      </c>
      <c r="N6957" s="266">
        <f t="shared" si="1523"/>
        <v>814349.58873545739</v>
      </c>
      <c r="O6957" s="159"/>
      <c r="P6957" s="265">
        <f t="shared" si="1524"/>
        <v>285130.90191679267</v>
      </c>
      <c r="Q6957" s="265">
        <f t="shared" si="1525"/>
        <v>502191.82832583756</v>
      </c>
      <c r="R6957" s="266">
        <f t="shared" si="1526"/>
        <v>787322.73024263023</v>
      </c>
    </row>
    <row r="6958" spans="1:18" x14ac:dyDescent="0.3">
      <c r="A6958" s="82">
        <v>6927</v>
      </c>
      <c r="B6958" s="94">
        <f t="shared" si="1515"/>
        <v>8.4876257197799238E-58</v>
      </c>
      <c r="C6958" s="179">
        <f t="shared" si="1516"/>
        <v>8.4684790979224793E-58</v>
      </c>
      <c r="D6958" s="166">
        <f t="shared" si="1517"/>
        <v>2.2558277767625785E-3</v>
      </c>
      <c r="E6958" s="167">
        <f t="shared" si="1527"/>
        <v>24.291375447755232</v>
      </c>
      <c r="F6958" s="168">
        <f t="shared" si="1528"/>
        <v>15.628374837411199</v>
      </c>
      <c r="G6958" s="168">
        <f t="shared" si="1518"/>
        <v>543117.64479058457</v>
      </c>
      <c r="H6958" s="168">
        <f t="shared" si="1519"/>
        <v>271310.33852408634</v>
      </c>
      <c r="I6958" s="169">
        <f t="shared" si="1520"/>
        <v>814427.98331467086</v>
      </c>
      <c r="J6958" s="169">
        <f t="shared" si="1522"/>
        <v>743905.39032592229</v>
      </c>
      <c r="K6958" s="95"/>
      <c r="L6958" s="265">
        <f t="shared" si="1521"/>
        <v>312186.25595123065</v>
      </c>
      <c r="M6958" s="265">
        <f>$G6958*NonHospFrac+theModel!$H6958*NonHospFrac</f>
        <v>502241.72736344021</v>
      </c>
      <c r="N6958" s="266">
        <f t="shared" si="1523"/>
        <v>814427.98331467086</v>
      </c>
      <c r="O6958" s="159"/>
      <c r="P6958" s="265">
        <f t="shared" si="1524"/>
        <v>285153.559732316</v>
      </c>
      <c r="Q6958" s="265">
        <f t="shared" si="1525"/>
        <v>502240.17272176541</v>
      </c>
      <c r="R6958" s="266">
        <f t="shared" si="1526"/>
        <v>787393.73245408142</v>
      </c>
    </row>
    <row r="6959" spans="1:18" x14ac:dyDescent="0.3">
      <c r="A6959" s="82">
        <v>6928</v>
      </c>
      <c r="B6959" s="94">
        <f t="shared" si="1515"/>
        <v>8.3290729732704132E-58</v>
      </c>
      <c r="C6959" s="179">
        <f t="shared" si="1516"/>
        <v>8.3102840191026277E-58</v>
      </c>
      <c r="D6959" s="166">
        <f t="shared" si="1517"/>
        <v>2.2558277767625785E-3</v>
      </c>
      <c r="E6959" s="167">
        <f t="shared" si="1527"/>
        <v>24.291375447755232</v>
      </c>
      <c r="F6959" s="168">
        <f t="shared" si="1528"/>
        <v>15.630630665187962</v>
      </c>
      <c r="G6959" s="168">
        <f t="shared" si="1518"/>
        <v>543196.03936979803</v>
      </c>
      <c r="H6959" s="168">
        <f t="shared" si="1519"/>
        <v>271310.33852408634</v>
      </c>
      <c r="I6959" s="169">
        <f t="shared" si="1520"/>
        <v>814506.37789388443</v>
      </c>
      <c r="J6959" s="169">
        <f t="shared" si="1522"/>
        <v>743964.49737007997</v>
      </c>
      <c r="K6959" s="95"/>
      <c r="L6959" s="265">
        <f t="shared" si="1521"/>
        <v>312216.30613451626</v>
      </c>
      <c r="M6959" s="265">
        <f>$G6959*NonHospFrac+theModel!$H6959*NonHospFrac</f>
        <v>502290.07175936812</v>
      </c>
      <c r="N6959" s="266">
        <f t="shared" si="1523"/>
        <v>814506.37789388443</v>
      </c>
      <c r="O6959" s="159"/>
      <c r="P6959" s="265">
        <f t="shared" si="1524"/>
        <v>285176.21662426216</v>
      </c>
      <c r="Q6959" s="265">
        <f t="shared" si="1525"/>
        <v>502288.51711769332</v>
      </c>
      <c r="R6959" s="266">
        <f t="shared" si="1526"/>
        <v>787464.73374195548</v>
      </c>
    </row>
    <row r="6960" spans="1:18" x14ac:dyDescent="0.3">
      <c r="A6960" s="82">
        <v>6929</v>
      </c>
      <c r="B6960" s="94">
        <f t="shared" si="1515"/>
        <v>8.1734820648833275E-58</v>
      </c>
      <c r="C6960" s="179">
        <f t="shared" si="1516"/>
        <v>8.1550440970084927E-58</v>
      </c>
      <c r="D6960" s="166">
        <f t="shared" si="1517"/>
        <v>2.2558277767625785E-3</v>
      </c>
      <c r="E6960" s="167">
        <f t="shared" si="1527"/>
        <v>24.291375447755232</v>
      </c>
      <c r="F6960" s="168">
        <f t="shared" si="1528"/>
        <v>15.632886492964724</v>
      </c>
      <c r="G6960" s="168">
        <f t="shared" si="1518"/>
        <v>543274.43394901138</v>
      </c>
      <c r="H6960" s="168">
        <f t="shared" si="1519"/>
        <v>271310.33852408634</v>
      </c>
      <c r="I6960" s="169">
        <f t="shared" si="1520"/>
        <v>814584.77247309778</v>
      </c>
      <c r="J6960" s="169">
        <f t="shared" si="1522"/>
        <v>744023.60200491792</v>
      </c>
      <c r="K6960" s="95"/>
      <c r="L6960" s="265">
        <f t="shared" si="1521"/>
        <v>312246.35631780181</v>
      </c>
      <c r="M6960" s="265">
        <f>$G6960*NonHospFrac+theModel!$H6960*NonHospFrac</f>
        <v>502338.41615529591</v>
      </c>
      <c r="N6960" s="266">
        <f t="shared" si="1523"/>
        <v>814584.77247309778</v>
      </c>
      <c r="O6960" s="159"/>
      <c r="P6960" s="265">
        <f t="shared" si="1524"/>
        <v>285198.87259266875</v>
      </c>
      <c r="Q6960" s="265">
        <f t="shared" si="1525"/>
        <v>502336.86151362112</v>
      </c>
      <c r="R6960" s="266">
        <f t="shared" si="1526"/>
        <v>787535.73410628992</v>
      </c>
    </row>
    <row r="6961" spans="1:18" x14ac:dyDescent="0.3">
      <c r="A6961" s="82">
        <v>6930</v>
      </c>
      <c r="B6961" s="94">
        <f t="shared" si="1515"/>
        <v>8.020797666122271E-58</v>
      </c>
      <c r="C6961" s="179">
        <f t="shared" si="1516"/>
        <v>8.0027041279552397E-58</v>
      </c>
      <c r="D6961" s="166">
        <f t="shared" si="1517"/>
        <v>2.2558277767625785E-3</v>
      </c>
      <c r="E6961" s="167">
        <f t="shared" si="1527"/>
        <v>24.291375447755232</v>
      </c>
      <c r="F6961" s="168">
        <f t="shared" si="1528"/>
        <v>15.635142320741487</v>
      </c>
      <c r="G6961" s="168">
        <f t="shared" si="1518"/>
        <v>543352.82852822484</v>
      </c>
      <c r="H6961" s="168">
        <f t="shared" si="1519"/>
        <v>271310.33852408634</v>
      </c>
      <c r="I6961" s="169">
        <f t="shared" si="1520"/>
        <v>814663.16705231112</v>
      </c>
      <c r="J6961" s="169">
        <f t="shared" si="1522"/>
        <v>744082.70423053461</v>
      </c>
      <c r="K6961" s="95"/>
      <c r="L6961" s="265">
        <f t="shared" si="1521"/>
        <v>312276.40650108736</v>
      </c>
      <c r="M6961" s="265">
        <f>$G6961*NonHospFrac+theModel!$H6961*NonHospFrac</f>
        <v>502386.76055122376</v>
      </c>
      <c r="N6961" s="266">
        <f t="shared" si="1523"/>
        <v>814663.16705231112</v>
      </c>
      <c r="O6961" s="159"/>
      <c r="P6961" s="265">
        <f t="shared" si="1524"/>
        <v>285221.52763757348</v>
      </c>
      <c r="Q6961" s="265">
        <f t="shared" si="1525"/>
        <v>502385.20590954897</v>
      </c>
      <c r="R6961" s="266">
        <f t="shared" si="1526"/>
        <v>787606.73354712245</v>
      </c>
    </row>
    <row r="6962" spans="1:18" x14ac:dyDescent="0.3">
      <c r="A6962" s="82">
        <v>6931</v>
      </c>
      <c r="B6962" s="94">
        <f t="shared" si="1515"/>
        <v>7.8709654820525747E-58</v>
      </c>
      <c r="C6962" s="179">
        <f t="shared" si="1516"/>
        <v>7.8532099394882216E-58</v>
      </c>
      <c r="D6962" s="166">
        <f t="shared" si="1517"/>
        <v>2.2558277767625785E-3</v>
      </c>
      <c r="E6962" s="167">
        <f t="shared" si="1527"/>
        <v>24.291375447755232</v>
      </c>
      <c r="F6962" s="168">
        <f t="shared" si="1528"/>
        <v>15.637398148518249</v>
      </c>
      <c r="G6962" s="168">
        <f t="shared" si="1518"/>
        <v>543431.2231074383</v>
      </c>
      <c r="H6962" s="168">
        <f t="shared" si="1519"/>
        <v>271310.33852408634</v>
      </c>
      <c r="I6962" s="169">
        <f t="shared" si="1520"/>
        <v>814741.5616315247</v>
      </c>
      <c r="J6962" s="169">
        <f t="shared" si="1522"/>
        <v>744141.80404702842</v>
      </c>
      <c r="K6962" s="95"/>
      <c r="L6962" s="265">
        <f t="shared" si="1521"/>
        <v>312306.45668437297</v>
      </c>
      <c r="M6962" s="265">
        <f>$G6962*NonHospFrac+theModel!$H6962*NonHospFrac</f>
        <v>502435.10494715162</v>
      </c>
      <c r="N6962" s="266">
        <f t="shared" si="1523"/>
        <v>814741.56163152459</v>
      </c>
      <c r="O6962" s="159"/>
      <c r="P6962" s="265">
        <f t="shared" si="1524"/>
        <v>285244.18175901403</v>
      </c>
      <c r="Q6962" s="265">
        <f t="shared" si="1525"/>
        <v>502433.55030547682</v>
      </c>
      <c r="R6962" s="266">
        <f t="shared" si="1526"/>
        <v>787677.73206449091</v>
      </c>
    </row>
    <row r="6963" spans="1:18" x14ac:dyDescent="0.3">
      <c r="A6963" s="82">
        <v>6932</v>
      </c>
      <c r="B6963" s="94">
        <f t="shared" si="1515"/>
        <v>7.7239322319938819E-58</v>
      </c>
      <c r="C6963" s="179">
        <f t="shared" si="1516"/>
        <v>7.7065083711191186E-58</v>
      </c>
      <c r="D6963" s="166">
        <f t="shared" si="1517"/>
        <v>2.2558277767625785E-3</v>
      </c>
      <c r="E6963" s="167">
        <f t="shared" si="1527"/>
        <v>24.291375447755232</v>
      </c>
      <c r="F6963" s="168">
        <f t="shared" si="1528"/>
        <v>15.639653976295012</v>
      </c>
      <c r="G6963" s="168">
        <f t="shared" si="1518"/>
        <v>543509.61768665176</v>
      </c>
      <c r="H6963" s="168">
        <f t="shared" si="1519"/>
        <v>271310.33852408634</v>
      </c>
      <c r="I6963" s="169">
        <f t="shared" si="1520"/>
        <v>814819.95621073805</v>
      </c>
      <c r="J6963" s="169">
        <f t="shared" si="1522"/>
        <v>744200.90145449725</v>
      </c>
      <c r="K6963" s="95"/>
      <c r="L6963" s="265">
        <f t="shared" si="1521"/>
        <v>312336.50686765858</v>
      </c>
      <c r="M6963" s="265">
        <f>$G6963*NonHospFrac+theModel!$H6963*NonHospFrac</f>
        <v>502483.44934307947</v>
      </c>
      <c r="N6963" s="266">
        <f t="shared" si="1523"/>
        <v>814819.95621073805</v>
      </c>
      <c r="O6963" s="159"/>
      <c r="P6963" s="265">
        <f t="shared" si="1524"/>
        <v>285266.83495702798</v>
      </c>
      <c r="Q6963" s="265">
        <f t="shared" si="1525"/>
        <v>502481.89470140467</v>
      </c>
      <c r="R6963" s="266">
        <f t="shared" si="1526"/>
        <v>787748.72965843265</v>
      </c>
    </row>
    <row r="6964" spans="1:18" x14ac:dyDescent="0.3">
      <c r="A6964" s="82">
        <v>6933</v>
      </c>
      <c r="B6964" s="94">
        <f t="shared" si="1515"/>
        <v>7.5796456305734182E-58</v>
      </c>
      <c r="C6964" s="179">
        <f t="shared" si="1516"/>
        <v>7.5625472554219536E-58</v>
      </c>
      <c r="D6964" s="166">
        <f t="shared" si="1517"/>
        <v>2.2558277767625785E-3</v>
      </c>
      <c r="E6964" s="167">
        <f t="shared" si="1527"/>
        <v>24.291375447755232</v>
      </c>
      <c r="F6964" s="168">
        <f t="shared" si="1528"/>
        <v>15.641909804071775</v>
      </c>
      <c r="G6964" s="168">
        <f t="shared" si="1518"/>
        <v>543588.01226586511</v>
      </c>
      <c r="H6964" s="168">
        <f t="shared" si="1519"/>
        <v>271310.33852408634</v>
      </c>
      <c r="I6964" s="169">
        <f t="shared" si="1520"/>
        <v>814898.35078995139</v>
      </c>
      <c r="J6964" s="169">
        <f t="shared" si="1522"/>
        <v>744259.99645303935</v>
      </c>
      <c r="K6964" s="95"/>
      <c r="L6964" s="265">
        <f t="shared" si="1521"/>
        <v>312366.55705094413</v>
      </c>
      <c r="M6964" s="265">
        <f>$G6964*NonHospFrac+theModel!$H6964*NonHospFrac</f>
        <v>502531.79373900732</v>
      </c>
      <c r="N6964" s="266">
        <f t="shared" si="1523"/>
        <v>814898.35078995139</v>
      </c>
      <c r="O6964" s="159"/>
      <c r="P6964" s="265">
        <f t="shared" si="1524"/>
        <v>285289.48723165295</v>
      </c>
      <c r="Q6964" s="265">
        <f t="shared" si="1525"/>
        <v>502530.23909733252</v>
      </c>
      <c r="R6964" s="266">
        <f t="shared" si="1526"/>
        <v>787819.72632898553</v>
      </c>
    </row>
    <row r="6965" spans="1:18" x14ac:dyDescent="0.3">
      <c r="A6965" s="82">
        <v>6934</v>
      </c>
      <c r="B6965" s="94">
        <f t="shared" si="1515"/>
        <v>7.4380543691331835E-58</v>
      </c>
      <c r="C6965" s="179">
        <f t="shared" si="1516"/>
        <v>7.4212753994822231E-58</v>
      </c>
      <c r="D6965" s="166">
        <f t="shared" si="1517"/>
        <v>2.2558277767625785E-3</v>
      </c>
      <c r="E6965" s="167">
        <f t="shared" si="1527"/>
        <v>24.291375447755232</v>
      </c>
      <c r="F6965" s="168">
        <f t="shared" si="1528"/>
        <v>15.644165631848537</v>
      </c>
      <c r="G6965" s="168">
        <f t="shared" si="1518"/>
        <v>543666.40684507845</v>
      </c>
      <c r="H6965" s="168">
        <f t="shared" si="1519"/>
        <v>271310.33852408634</v>
      </c>
      <c r="I6965" s="169">
        <f t="shared" si="1520"/>
        <v>814976.74536916474</v>
      </c>
      <c r="J6965" s="169">
        <f t="shared" si="1522"/>
        <v>744319.08904275298</v>
      </c>
      <c r="K6965" s="95"/>
      <c r="L6965" s="265">
        <f t="shared" si="1521"/>
        <v>312396.60723422968</v>
      </c>
      <c r="M6965" s="265">
        <f>$G6965*NonHospFrac+theModel!$H6965*NonHospFrac</f>
        <v>502580.13813493511</v>
      </c>
      <c r="N6965" s="266">
        <f t="shared" si="1523"/>
        <v>814976.74536916474</v>
      </c>
      <c r="O6965" s="159"/>
      <c r="P6965" s="265">
        <f t="shared" si="1524"/>
        <v>285312.13858292659</v>
      </c>
      <c r="Q6965" s="265">
        <f t="shared" si="1525"/>
        <v>502578.58349326032</v>
      </c>
      <c r="R6965" s="266">
        <f t="shared" si="1526"/>
        <v>787890.72207618691</v>
      </c>
    </row>
    <row r="6966" spans="1:18" x14ac:dyDescent="0.3">
      <c r="A6966" s="82">
        <v>6935</v>
      </c>
      <c r="B6966" s="94">
        <f t="shared" si="1515"/>
        <v>7.2991080974844726E-58</v>
      </c>
      <c r="C6966" s="179">
        <f t="shared" si="1516"/>
        <v>7.2826425666925749E-58</v>
      </c>
      <c r="D6966" s="166">
        <f t="shared" si="1517"/>
        <v>2.2558277767625785E-3</v>
      </c>
      <c r="E6966" s="167">
        <f t="shared" si="1527"/>
        <v>24.291375447755232</v>
      </c>
      <c r="F6966" s="168">
        <f t="shared" si="1528"/>
        <v>15.6464214596253</v>
      </c>
      <c r="G6966" s="168">
        <f t="shared" si="1518"/>
        <v>543744.80142429192</v>
      </c>
      <c r="H6966" s="168">
        <f t="shared" si="1519"/>
        <v>271310.33852408634</v>
      </c>
      <c r="I6966" s="169">
        <f t="shared" si="1520"/>
        <v>815055.13994837832</v>
      </c>
      <c r="J6966" s="169">
        <f t="shared" si="1522"/>
        <v>744378.17922373652</v>
      </c>
      <c r="K6966" s="95"/>
      <c r="L6966" s="265">
        <f t="shared" si="1521"/>
        <v>312426.65741751529</v>
      </c>
      <c r="M6966" s="265">
        <f>$G6966*NonHospFrac+theModel!$H6966*NonHospFrac</f>
        <v>502628.48253086297</v>
      </c>
      <c r="N6966" s="266">
        <f t="shared" si="1523"/>
        <v>815055.13994837832</v>
      </c>
      <c r="O6966" s="159"/>
      <c r="P6966" s="265">
        <f t="shared" si="1524"/>
        <v>285334.78901088663</v>
      </c>
      <c r="Q6966" s="265">
        <f t="shared" si="1525"/>
        <v>502626.92788918817</v>
      </c>
      <c r="R6966" s="266">
        <f t="shared" si="1526"/>
        <v>787961.71690007485</v>
      </c>
    </row>
    <row r="6967" spans="1:18" x14ac:dyDescent="0.3">
      <c r="A6967" s="82">
        <v>6936</v>
      </c>
      <c r="B6967" s="94">
        <f t="shared" si="1515"/>
        <v>7.1627574060032308E-58</v>
      </c>
      <c r="C6967" s="179">
        <f t="shared" si="1516"/>
        <v>7.1465994588885575E-58</v>
      </c>
      <c r="D6967" s="166">
        <f t="shared" si="1517"/>
        <v>2.2558277767625785E-3</v>
      </c>
      <c r="E6967" s="167">
        <f t="shared" si="1527"/>
        <v>24.291375447755232</v>
      </c>
      <c r="F6967" s="168">
        <f t="shared" si="1528"/>
        <v>15.648677287402062</v>
      </c>
      <c r="G6967" s="168">
        <f t="shared" si="1518"/>
        <v>543823.19600350538</v>
      </c>
      <c r="H6967" s="168">
        <f t="shared" si="1519"/>
        <v>271310.33852408634</v>
      </c>
      <c r="I6967" s="169">
        <f t="shared" si="1520"/>
        <v>815133.53452759166</v>
      </c>
      <c r="J6967" s="169">
        <f t="shared" si="1522"/>
        <v>744437.26699608774</v>
      </c>
      <c r="K6967" s="95"/>
      <c r="L6967" s="265">
        <f t="shared" si="1521"/>
        <v>312456.7076008009</v>
      </c>
      <c r="M6967" s="265">
        <f>$G6967*NonHospFrac+theModel!$H6967*NonHospFrac</f>
        <v>502676.82692679082</v>
      </c>
      <c r="N6967" s="266">
        <f t="shared" si="1523"/>
        <v>815133.53452759166</v>
      </c>
      <c r="O6967" s="159"/>
      <c r="P6967" s="265">
        <f t="shared" si="1524"/>
        <v>285357.43851557065</v>
      </c>
      <c r="Q6967" s="265">
        <f t="shared" si="1525"/>
        <v>502675.27228511602</v>
      </c>
      <c r="R6967" s="266">
        <f t="shared" si="1526"/>
        <v>788032.71080068662</v>
      </c>
    </row>
    <row r="6968" spans="1:18" x14ac:dyDescent="0.3">
      <c r="A6968" s="82">
        <v>6937</v>
      </c>
      <c r="B6968" s="94">
        <f t="shared" si="1515"/>
        <v>7.0289538080598709E-58</v>
      </c>
      <c r="C6968" s="179">
        <f t="shared" si="1516"/>
        <v>7.013097698818068E-58</v>
      </c>
      <c r="D6968" s="166">
        <f t="shared" si="1517"/>
        <v>2.2558277767625785E-3</v>
      </c>
      <c r="E6968" s="167">
        <f t="shared" si="1527"/>
        <v>24.291375447755232</v>
      </c>
      <c r="F6968" s="168">
        <f t="shared" si="1528"/>
        <v>15.650933115178825</v>
      </c>
      <c r="G6968" s="168">
        <f t="shared" si="1518"/>
        <v>543901.59058271884</v>
      </c>
      <c r="H6968" s="168">
        <f t="shared" si="1519"/>
        <v>271310.33852408634</v>
      </c>
      <c r="I6968" s="169">
        <f t="shared" si="1520"/>
        <v>815211.92910680524</v>
      </c>
      <c r="J6968" s="169">
        <f t="shared" si="1522"/>
        <v>744496.35235990526</v>
      </c>
      <c r="K6968" s="95"/>
      <c r="L6968" s="265">
        <f t="shared" si="1521"/>
        <v>312486.75778408645</v>
      </c>
      <c r="M6968" s="265">
        <f>$G6968*NonHospFrac+theModel!$H6968*NonHospFrac</f>
        <v>502725.17132271867</v>
      </c>
      <c r="N6968" s="266">
        <f t="shared" si="1523"/>
        <v>815211.92910680512</v>
      </c>
      <c r="O6968" s="159"/>
      <c r="P6968" s="265">
        <f t="shared" si="1524"/>
        <v>285380.08709701622</v>
      </c>
      <c r="Q6968" s="265">
        <f t="shared" si="1525"/>
        <v>502723.61668104387</v>
      </c>
      <c r="R6968" s="266">
        <f t="shared" si="1526"/>
        <v>788103.70377806015</v>
      </c>
    </row>
    <row r="6969" spans="1:18" x14ac:dyDescent="0.3">
      <c r="A6969" s="82">
        <v>6938</v>
      </c>
      <c r="B6969" s="94">
        <f t="shared" si="1515"/>
        <v>6.8976497227773176E-58</v>
      </c>
      <c r="C6969" s="179">
        <f t="shared" si="1516"/>
        <v>6.8820898129382983E-58</v>
      </c>
      <c r="D6969" s="166">
        <f t="shared" si="1517"/>
        <v>2.2558277767625785E-3</v>
      </c>
      <c r="E6969" s="167">
        <f t="shared" si="1527"/>
        <v>24.291375447755232</v>
      </c>
      <c r="F6969" s="168">
        <f t="shared" si="1528"/>
        <v>15.653188942955587</v>
      </c>
      <c r="G6969" s="168">
        <f t="shared" si="1518"/>
        <v>543979.98516193219</v>
      </c>
      <c r="H6969" s="168">
        <f t="shared" si="1519"/>
        <v>271310.33852408634</v>
      </c>
      <c r="I6969" s="169">
        <f t="shared" si="1520"/>
        <v>815290.32368601859</v>
      </c>
      <c r="J6969" s="169">
        <f t="shared" si="1522"/>
        <v>744555.43531528686</v>
      </c>
      <c r="K6969" s="95"/>
      <c r="L6969" s="265">
        <f t="shared" si="1521"/>
        <v>312516.80796737201</v>
      </c>
      <c r="M6969" s="265">
        <f>$G6969*NonHospFrac+theModel!$H6969*NonHospFrac</f>
        <v>502773.51571864646</v>
      </c>
      <c r="N6969" s="266">
        <f t="shared" si="1523"/>
        <v>815290.32368601847</v>
      </c>
      <c r="O6969" s="159"/>
      <c r="P6969" s="265">
        <f t="shared" si="1524"/>
        <v>285402.73475526104</v>
      </c>
      <c r="Q6969" s="265">
        <f t="shared" si="1525"/>
        <v>502771.96107697167</v>
      </c>
      <c r="R6969" s="266">
        <f t="shared" si="1526"/>
        <v>788174.69583223271</v>
      </c>
    </row>
    <row r="6970" spans="1:18" x14ac:dyDescent="0.3">
      <c r="A6970" s="82">
        <v>6939</v>
      </c>
      <c r="B6970" s="94">
        <f t="shared" si="1515"/>
        <v>6.7687984581111307E-58</v>
      </c>
      <c r="C6970" s="179">
        <f t="shared" si="1516"/>
        <v>6.7535292145340154E-58</v>
      </c>
      <c r="D6970" s="166">
        <f t="shared" si="1517"/>
        <v>2.2558277767625785E-3</v>
      </c>
      <c r="E6970" s="167">
        <f t="shared" si="1527"/>
        <v>24.291375447755232</v>
      </c>
      <c r="F6970" s="168">
        <f t="shared" si="1528"/>
        <v>15.65544477073235</v>
      </c>
      <c r="G6970" s="168">
        <f t="shared" si="1518"/>
        <v>544058.37974114565</v>
      </c>
      <c r="H6970" s="168">
        <f t="shared" si="1519"/>
        <v>271310.33852408634</v>
      </c>
      <c r="I6970" s="169">
        <f t="shared" si="1520"/>
        <v>815368.71826523193</v>
      </c>
      <c r="J6970" s="169">
        <f t="shared" si="1522"/>
        <v>744614.51586233091</v>
      </c>
      <c r="K6970" s="95"/>
      <c r="L6970" s="265">
        <f t="shared" si="1521"/>
        <v>312546.85815065762</v>
      </c>
      <c r="M6970" s="265">
        <f>$G6970*NonHospFrac+theModel!$H6970*NonHospFrac</f>
        <v>502821.86011457437</v>
      </c>
      <c r="N6970" s="266">
        <f t="shared" si="1523"/>
        <v>815368.71826523193</v>
      </c>
      <c r="O6970" s="159"/>
      <c r="P6970" s="265">
        <f t="shared" si="1524"/>
        <v>285425.38149034273</v>
      </c>
      <c r="Q6970" s="265">
        <f t="shared" si="1525"/>
        <v>502820.30547289958</v>
      </c>
      <c r="R6970" s="266">
        <f t="shared" si="1526"/>
        <v>788245.68696324225</v>
      </c>
    </row>
    <row r="6971" spans="1:18" x14ac:dyDescent="0.3">
      <c r="A6971" s="82">
        <v>6940</v>
      </c>
      <c r="B6971" s="94">
        <f t="shared" si="1515"/>
        <v>6.6423541942456999E-58</v>
      </c>
      <c r="C6971" s="179">
        <f t="shared" si="1516"/>
        <v>6.6273701871512244E-58</v>
      </c>
      <c r="D6971" s="166">
        <f t="shared" si="1517"/>
        <v>2.2558277767625785E-3</v>
      </c>
      <c r="E6971" s="167">
        <f t="shared" si="1527"/>
        <v>24.291375447755232</v>
      </c>
      <c r="F6971" s="168">
        <f t="shared" si="1528"/>
        <v>15.657700598509113</v>
      </c>
      <c r="G6971" s="168">
        <f t="shared" si="1518"/>
        <v>544136.77432035911</v>
      </c>
      <c r="H6971" s="168">
        <f t="shared" si="1519"/>
        <v>271310.33852408634</v>
      </c>
      <c r="I6971" s="169">
        <f t="shared" si="1520"/>
        <v>815447.11284444551</v>
      </c>
      <c r="J6971" s="169">
        <f t="shared" si="1522"/>
        <v>744673.59400113567</v>
      </c>
      <c r="K6971" s="95"/>
      <c r="L6971" s="265">
        <f t="shared" si="1521"/>
        <v>312576.90833394323</v>
      </c>
      <c r="M6971" s="265">
        <f>$G6971*NonHospFrac+theModel!$H6971*NonHospFrac</f>
        <v>502870.20451050223</v>
      </c>
      <c r="N6971" s="266">
        <f t="shared" si="1523"/>
        <v>815447.11284444551</v>
      </c>
      <c r="O6971" s="159"/>
      <c r="P6971" s="265">
        <f t="shared" si="1524"/>
        <v>285448.02730229893</v>
      </c>
      <c r="Q6971" s="265">
        <f t="shared" si="1525"/>
        <v>502868.64986882743</v>
      </c>
      <c r="R6971" s="266">
        <f t="shared" si="1526"/>
        <v>788316.67717112636</v>
      </c>
    </row>
    <row r="6972" spans="1:18" x14ac:dyDescent="0.3">
      <c r="A6972" s="82">
        <v>6941</v>
      </c>
      <c r="B6972" s="94">
        <f t="shared" si="1515"/>
        <v>6.5182719673008081E-58</v>
      </c>
      <c r="C6972" s="179">
        <f t="shared" si="1516"/>
        <v>6.503567868340478E-58</v>
      </c>
      <c r="D6972" s="166">
        <f t="shared" si="1517"/>
        <v>2.2558277767625785E-3</v>
      </c>
      <c r="E6972" s="167">
        <f t="shared" si="1527"/>
        <v>24.291375447755232</v>
      </c>
      <c r="F6972" s="168">
        <f t="shared" si="1528"/>
        <v>15.659956426285875</v>
      </c>
      <c r="G6972" s="168">
        <f t="shared" si="1518"/>
        <v>544215.16889957257</v>
      </c>
      <c r="H6972" s="168">
        <f t="shared" si="1519"/>
        <v>271310.33852408634</v>
      </c>
      <c r="I6972" s="169">
        <f t="shared" si="1520"/>
        <v>815525.50742365886</v>
      </c>
      <c r="J6972" s="169">
        <f t="shared" si="1522"/>
        <v>744732.66973179905</v>
      </c>
      <c r="K6972" s="95"/>
      <c r="L6972" s="265">
        <f t="shared" si="1521"/>
        <v>312606.95851722884</v>
      </c>
      <c r="M6972" s="265">
        <f>$G6972*NonHospFrac+theModel!$H6972*NonHospFrac</f>
        <v>502918.54890643008</v>
      </c>
      <c r="N6972" s="266">
        <f t="shared" si="1523"/>
        <v>815525.50742365886</v>
      </c>
      <c r="O6972" s="159"/>
      <c r="P6972" s="265">
        <f t="shared" si="1524"/>
        <v>285470.67219116725</v>
      </c>
      <c r="Q6972" s="265">
        <f t="shared" si="1525"/>
        <v>502916.99426475528</v>
      </c>
      <c r="R6972" s="266">
        <f t="shared" si="1526"/>
        <v>788387.66645592253</v>
      </c>
    </row>
    <row r="6973" spans="1:18" x14ac:dyDescent="0.3">
      <c r="A6973" s="82">
        <v>6942</v>
      </c>
      <c r="B6973" s="94">
        <f t="shared" si="1515"/>
        <v>6.396507653341422E-58</v>
      </c>
      <c r="C6973" s="179">
        <f t="shared" si="1516"/>
        <v>6.3820782337027404E-58</v>
      </c>
      <c r="D6973" s="166">
        <f t="shared" si="1517"/>
        <v>2.2558277767625785E-3</v>
      </c>
      <c r="E6973" s="167">
        <f t="shared" si="1527"/>
        <v>24.291375447755232</v>
      </c>
      <c r="F6973" s="168">
        <f t="shared" si="1528"/>
        <v>15.662212254062638</v>
      </c>
      <c r="G6973" s="168">
        <f t="shared" si="1518"/>
        <v>544293.56347878592</v>
      </c>
      <c r="H6973" s="168">
        <f t="shared" si="1519"/>
        <v>271310.33852408634</v>
      </c>
      <c r="I6973" s="169">
        <f t="shared" si="1520"/>
        <v>815603.9020028722</v>
      </c>
      <c r="J6973" s="169">
        <f t="shared" si="1522"/>
        <v>744791.74305441929</v>
      </c>
      <c r="K6973" s="95"/>
      <c r="L6973" s="265">
        <f t="shared" si="1521"/>
        <v>312637.00870051433</v>
      </c>
      <c r="M6973" s="265">
        <f>$G6973*NonHospFrac+theModel!$H6973*NonHospFrac</f>
        <v>502966.89330235787</v>
      </c>
      <c r="N6973" s="266">
        <f t="shared" si="1523"/>
        <v>815603.9020028722</v>
      </c>
      <c r="O6973" s="159"/>
      <c r="P6973" s="265">
        <f t="shared" si="1524"/>
        <v>285493.31615698524</v>
      </c>
      <c r="Q6973" s="265">
        <f t="shared" si="1525"/>
        <v>502965.33866068308</v>
      </c>
      <c r="R6973" s="266">
        <f t="shared" si="1526"/>
        <v>788458.65481766826</v>
      </c>
    </row>
    <row r="6974" spans="1:18" x14ac:dyDescent="0.3">
      <c r="A6974" s="82">
        <v>6943</v>
      </c>
      <c r="B6974" s="94">
        <f t="shared" si="1515"/>
        <v>6.2770179526891681E-58</v>
      </c>
      <c r="C6974" s="179">
        <f t="shared" si="1516"/>
        <v>6.2628580812362543E-58</v>
      </c>
      <c r="D6974" s="166">
        <f t="shared" si="1517"/>
        <v>2.2558277767625785E-3</v>
      </c>
      <c r="E6974" s="167">
        <f t="shared" si="1527"/>
        <v>24.291375447755232</v>
      </c>
      <c r="F6974" s="168">
        <f t="shared" si="1528"/>
        <v>15.6644680818394</v>
      </c>
      <c r="G6974" s="168">
        <f t="shared" si="1518"/>
        <v>544371.95805799926</v>
      </c>
      <c r="H6974" s="168">
        <f t="shared" si="1519"/>
        <v>271310.33852408634</v>
      </c>
      <c r="I6974" s="169">
        <f t="shared" si="1520"/>
        <v>815682.29658208555</v>
      </c>
      <c r="J6974" s="169">
        <f t="shared" si="1522"/>
        <v>744850.81396909466</v>
      </c>
      <c r="K6974" s="95"/>
      <c r="L6974" s="265">
        <f t="shared" si="1521"/>
        <v>312667.05888379988</v>
      </c>
      <c r="M6974" s="265">
        <f>$G6974*NonHospFrac+theModel!$H6974*NonHospFrac</f>
        <v>503015.23769828567</v>
      </c>
      <c r="N6974" s="266">
        <f t="shared" si="1523"/>
        <v>815682.29658208555</v>
      </c>
      <c r="O6974" s="159"/>
      <c r="P6974" s="265">
        <f t="shared" si="1524"/>
        <v>285515.95919979067</v>
      </c>
      <c r="Q6974" s="265">
        <f t="shared" si="1525"/>
        <v>503013.68305661087</v>
      </c>
      <c r="R6974" s="266">
        <f t="shared" si="1526"/>
        <v>788529.64225640148</v>
      </c>
    </row>
    <row r="6975" spans="1:18" x14ac:dyDescent="0.3">
      <c r="A6975" s="82">
        <v>6944</v>
      </c>
      <c r="B6975" s="94">
        <f t="shared" si="1515"/>
        <v>6.1597603745221064E-58</v>
      </c>
      <c r="C6975" s="179">
        <f t="shared" si="1516"/>
        <v>6.1458650159710576E-58</v>
      </c>
      <c r="D6975" s="166">
        <f t="shared" si="1517"/>
        <v>2.2558277767625785E-3</v>
      </c>
      <c r="E6975" s="167">
        <f t="shared" si="1527"/>
        <v>24.291375447755232</v>
      </c>
      <c r="F6975" s="168">
        <f t="shared" si="1528"/>
        <v>15.666723909616163</v>
      </c>
      <c r="G6975" s="168">
        <f t="shared" si="1518"/>
        <v>544450.35263721284</v>
      </c>
      <c r="H6975" s="168">
        <f t="shared" si="1519"/>
        <v>271310.33852408634</v>
      </c>
      <c r="I6975" s="169">
        <f t="shared" si="1520"/>
        <v>815760.69116129912</v>
      </c>
      <c r="J6975" s="169">
        <f t="shared" si="1522"/>
        <v>744909.8824759234</v>
      </c>
      <c r="K6975" s="95"/>
      <c r="L6975" s="265">
        <f t="shared" si="1521"/>
        <v>312697.10906708555</v>
      </c>
      <c r="M6975" s="265">
        <f>$G6975*NonHospFrac+theModel!$H6975*NonHospFrac</f>
        <v>503063.58209421363</v>
      </c>
      <c r="N6975" s="266">
        <f t="shared" si="1523"/>
        <v>815760.69116129912</v>
      </c>
      <c r="O6975" s="159"/>
      <c r="P6975" s="265">
        <f t="shared" si="1524"/>
        <v>285538.60131962114</v>
      </c>
      <c r="Q6975" s="265">
        <f t="shared" si="1525"/>
        <v>503062.02745253884</v>
      </c>
      <c r="R6975" s="266">
        <f t="shared" si="1526"/>
        <v>788600.62877216004</v>
      </c>
    </row>
    <row r="6976" spans="1:18" x14ac:dyDescent="0.3">
      <c r="A6976" s="82">
        <v>6945</v>
      </c>
      <c r="B6976" s="94">
        <f t="shared" si="1515"/>
        <v>6.04469322176778E-58</v>
      </c>
      <c r="C6976" s="179">
        <f t="shared" si="1516"/>
        <v>6.0310574348961079E-58</v>
      </c>
      <c r="D6976" s="166">
        <f t="shared" si="1517"/>
        <v>2.2558277767625785E-3</v>
      </c>
      <c r="E6976" s="167">
        <f t="shared" si="1527"/>
        <v>24.291375447755232</v>
      </c>
      <c r="F6976" s="168">
        <f t="shared" si="1528"/>
        <v>15.668979737392926</v>
      </c>
      <c r="G6976" s="168">
        <f t="shared" si="1518"/>
        <v>544528.74721642619</v>
      </c>
      <c r="H6976" s="168">
        <f t="shared" si="1519"/>
        <v>271310.33852408634</v>
      </c>
      <c r="I6976" s="169">
        <f t="shared" si="1520"/>
        <v>815839.08574051247</v>
      </c>
      <c r="J6976" s="169">
        <f t="shared" si="1522"/>
        <v>744968.94857500331</v>
      </c>
      <c r="K6976" s="95"/>
      <c r="L6976" s="265">
        <f t="shared" si="1521"/>
        <v>312727.15925037104</v>
      </c>
      <c r="M6976" s="265">
        <f>$G6976*NonHospFrac+theModel!$H6976*NonHospFrac</f>
        <v>503111.92649014143</v>
      </c>
      <c r="N6976" s="266">
        <f t="shared" si="1523"/>
        <v>815839.08574051247</v>
      </c>
      <c r="O6976" s="159"/>
      <c r="P6976" s="265">
        <f t="shared" si="1524"/>
        <v>285561.24251651415</v>
      </c>
      <c r="Q6976" s="265">
        <f t="shared" si="1525"/>
        <v>503110.37184846663</v>
      </c>
      <c r="R6976" s="266">
        <f t="shared" si="1526"/>
        <v>788671.61436498072</v>
      </c>
    </row>
    <row r="6977" spans="1:18" x14ac:dyDescent="0.3">
      <c r="A6977" s="82">
        <v>6946</v>
      </c>
      <c r="B6977" s="94">
        <f t="shared" si="1515"/>
        <v>5.9317755762728059E-58</v>
      </c>
      <c r="C6977" s="179">
        <f t="shared" si="1516"/>
        <v>5.9183945121623275E-58</v>
      </c>
      <c r="D6977" s="166">
        <f t="shared" si="1517"/>
        <v>2.2558277767625785E-3</v>
      </c>
      <c r="E6977" s="167">
        <f t="shared" si="1527"/>
        <v>24.291375447755232</v>
      </c>
      <c r="F6977" s="168">
        <f t="shared" si="1528"/>
        <v>15.671235565169688</v>
      </c>
      <c r="G6977" s="168">
        <f t="shared" si="1518"/>
        <v>544607.14179563953</v>
      </c>
      <c r="H6977" s="168">
        <f t="shared" si="1519"/>
        <v>271310.33852408634</v>
      </c>
      <c r="I6977" s="169">
        <f t="shared" si="1520"/>
        <v>815917.48031972582</v>
      </c>
      <c r="J6977" s="169">
        <f t="shared" si="1522"/>
        <v>745028.01226643275</v>
      </c>
      <c r="K6977" s="95"/>
      <c r="L6977" s="265">
        <f t="shared" si="1521"/>
        <v>312757.20943365665</v>
      </c>
      <c r="M6977" s="265">
        <f>$G6977*NonHospFrac+theModel!$H6977*NonHospFrac</f>
        <v>503160.27088606922</v>
      </c>
      <c r="N6977" s="266">
        <f t="shared" si="1523"/>
        <v>815917.48031972582</v>
      </c>
      <c r="O6977" s="159"/>
      <c r="P6977" s="265">
        <f t="shared" si="1524"/>
        <v>285583.88279050746</v>
      </c>
      <c r="Q6977" s="265">
        <f t="shared" si="1525"/>
        <v>503158.71624439443</v>
      </c>
      <c r="R6977" s="266">
        <f t="shared" si="1526"/>
        <v>788742.59903490194</v>
      </c>
    </row>
    <row r="6978" spans="1:18" x14ac:dyDescent="0.3">
      <c r="A6978" s="82">
        <v>6947</v>
      </c>
      <c r="B6978" s="94">
        <f t="shared" si="1515"/>
        <v>5.8209672842550623E-58</v>
      </c>
      <c r="C6978" s="179">
        <f t="shared" si="1516"/>
        <v>5.8078361845676135E-58</v>
      </c>
      <c r="D6978" s="166">
        <f t="shared" si="1517"/>
        <v>2.2558277767625785E-3</v>
      </c>
      <c r="E6978" s="167">
        <f t="shared" si="1527"/>
        <v>24.291375447755232</v>
      </c>
      <c r="F6978" s="168">
        <f t="shared" si="1528"/>
        <v>15.673491392946451</v>
      </c>
      <c r="G6978" s="168">
        <f t="shared" si="1518"/>
        <v>544685.53637485299</v>
      </c>
      <c r="H6978" s="168">
        <f t="shared" si="1519"/>
        <v>271310.33852408634</v>
      </c>
      <c r="I6978" s="169">
        <f t="shared" si="1520"/>
        <v>815995.87489893939</v>
      </c>
      <c r="J6978" s="169">
        <f t="shared" si="1522"/>
        <v>745087.0735503101</v>
      </c>
      <c r="K6978" s="95"/>
      <c r="L6978" s="265">
        <f t="shared" si="1521"/>
        <v>312787.25961694226</v>
      </c>
      <c r="M6978" s="265">
        <f>$G6978*NonHospFrac+theModel!$H6978*NonHospFrac</f>
        <v>503208.61528199707</v>
      </c>
      <c r="N6978" s="266">
        <f t="shared" si="1523"/>
        <v>815995.87489893939</v>
      </c>
      <c r="O6978" s="159"/>
      <c r="P6978" s="265">
        <f t="shared" si="1524"/>
        <v>285606.52214163862</v>
      </c>
      <c r="Q6978" s="265">
        <f t="shared" si="1525"/>
        <v>503207.06064032228</v>
      </c>
      <c r="R6978" s="266">
        <f t="shared" si="1526"/>
        <v>788813.58278196095</v>
      </c>
    </row>
    <row r="6979" spans="1:18" x14ac:dyDescent="0.3">
      <c r="A6979" s="82">
        <v>6948</v>
      </c>
      <c r="B6979" s="94">
        <f t="shared" si="1515"/>
        <v>5.7122289420221824E-58</v>
      </c>
      <c r="C6979" s="179">
        <f t="shared" si="1516"/>
        <v>5.699343137307542E-58</v>
      </c>
      <c r="D6979" s="166">
        <f t="shared" si="1517"/>
        <v>2.2558277767625785E-3</v>
      </c>
      <c r="E6979" s="167">
        <f t="shared" si="1527"/>
        <v>24.291375447755232</v>
      </c>
      <c r="F6979" s="168">
        <f t="shared" si="1528"/>
        <v>15.675747220723213</v>
      </c>
      <c r="G6979" s="168">
        <f t="shared" si="1518"/>
        <v>544763.93095406645</v>
      </c>
      <c r="H6979" s="168">
        <f t="shared" si="1519"/>
        <v>271310.33852408634</v>
      </c>
      <c r="I6979" s="169">
        <f t="shared" si="1520"/>
        <v>816074.26947815274</v>
      </c>
      <c r="J6979" s="169">
        <f t="shared" si="1522"/>
        <v>745146.13242673303</v>
      </c>
      <c r="K6979" s="95"/>
      <c r="L6979" s="265">
        <f t="shared" si="1521"/>
        <v>312817.30980022781</v>
      </c>
      <c r="M6979" s="265">
        <f>$G6979*NonHospFrac+theModel!$H6979*NonHospFrac</f>
        <v>503256.95967792493</v>
      </c>
      <c r="N6979" s="266">
        <f t="shared" si="1523"/>
        <v>816074.26947815274</v>
      </c>
      <c r="O6979" s="159"/>
      <c r="P6979" s="265">
        <f t="shared" si="1524"/>
        <v>285629.16056994523</v>
      </c>
      <c r="Q6979" s="265">
        <f t="shared" si="1525"/>
        <v>503255.40503625013</v>
      </c>
      <c r="R6979" s="266">
        <f t="shared" si="1526"/>
        <v>788884.56560619536</v>
      </c>
    </row>
    <row r="6980" spans="1:18" x14ac:dyDescent="0.3">
      <c r="A6980" s="82">
        <v>6949</v>
      </c>
      <c r="B6980" s="94">
        <f t="shared" si="1515"/>
        <v>5.6055218819621799E-58</v>
      </c>
      <c r="C6980" s="179">
        <f t="shared" si="1516"/>
        <v>5.592876789997599E-58</v>
      </c>
      <c r="D6980" s="166">
        <f t="shared" si="1517"/>
        <v>2.2558277767625785E-3</v>
      </c>
      <c r="E6980" s="167">
        <f t="shared" si="1527"/>
        <v>24.291375447755232</v>
      </c>
      <c r="F6980" s="168">
        <f t="shared" si="1528"/>
        <v>15.678003048499976</v>
      </c>
      <c r="G6980" s="168">
        <f t="shared" si="1518"/>
        <v>544842.32553327992</v>
      </c>
      <c r="H6980" s="168">
        <f t="shared" si="1519"/>
        <v>271310.33852408634</v>
      </c>
      <c r="I6980" s="169">
        <f t="shared" si="1520"/>
        <v>816152.66405736632</v>
      </c>
      <c r="J6980" s="169">
        <f t="shared" si="1522"/>
        <v>745205.18889580003</v>
      </c>
      <c r="K6980" s="95"/>
      <c r="L6980" s="265">
        <f t="shared" si="1521"/>
        <v>312847.35998351342</v>
      </c>
      <c r="M6980" s="265">
        <f>$G6980*NonHospFrac+theModel!$H6980*NonHospFrac</f>
        <v>503305.30407385284</v>
      </c>
      <c r="N6980" s="266">
        <f t="shared" si="1523"/>
        <v>816152.66405736632</v>
      </c>
      <c r="O6980" s="159"/>
      <c r="P6980" s="265">
        <f t="shared" si="1524"/>
        <v>285651.79807546496</v>
      </c>
      <c r="Q6980" s="265">
        <f t="shared" si="1525"/>
        <v>503303.74943217804</v>
      </c>
      <c r="R6980" s="266">
        <f t="shared" si="1526"/>
        <v>788955.547507643</v>
      </c>
    </row>
    <row r="6981" spans="1:18" x14ac:dyDescent="0.3">
      <c r="A6981" s="82">
        <v>6950</v>
      </c>
      <c r="B6981" s="94">
        <f t="shared" si="1515"/>
        <v>5.5008081587905326E-58</v>
      </c>
      <c r="C6981" s="179">
        <f t="shared" si="1516"/>
        <v>5.4883992829512909E-58</v>
      </c>
      <c r="D6981" s="166">
        <f t="shared" si="1517"/>
        <v>2.2558277767625785E-3</v>
      </c>
      <c r="E6981" s="167">
        <f t="shared" si="1527"/>
        <v>24.291375447755232</v>
      </c>
      <c r="F6981" s="168">
        <f t="shared" si="1528"/>
        <v>15.680258876276739</v>
      </c>
      <c r="G6981" s="168">
        <f t="shared" si="1518"/>
        <v>544920.72011249326</v>
      </c>
      <c r="H6981" s="168">
        <f t="shared" si="1519"/>
        <v>271310.33852408634</v>
      </c>
      <c r="I6981" s="169">
        <f t="shared" si="1520"/>
        <v>816231.05863657966</v>
      </c>
      <c r="J6981" s="169">
        <f t="shared" si="1522"/>
        <v>745264.24295760901</v>
      </c>
      <c r="K6981" s="95"/>
      <c r="L6981" s="265">
        <f t="shared" si="1521"/>
        <v>312877.41016679897</v>
      </c>
      <c r="M6981" s="265">
        <f>$G6981*NonHospFrac+theModel!$H6981*NonHospFrac</f>
        <v>503353.64846978063</v>
      </c>
      <c r="N6981" s="266">
        <f t="shared" si="1523"/>
        <v>816231.05863657966</v>
      </c>
      <c r="O6981" s="159"/>
      <c r="P6981" s="265">
        <f t="shared" si="1524"/>
        <v>285674.43465823535</v>
      </c>
      <c r="Q6981" s="265">
        <f t="shared" si="1525"/>
        <v>503352.09382810583</v>
      </c>
      <c r="R6981" s="266">
        <f t="shared" si="1526"/>
        <v>789026.52848634124</v>
      </c>
    </row>
    <row r="6982" spans="1:18" x14ac:dyDescent="0.3">
      <c r="A6982" s="82">
        <v>6951</v>
      </c>
      <c r="B6982" s="94">
        <f t="shared" si="1515"/>
        <v>5.3980505360593229E-58</v>
      </c>
      <c r="C6982" s="179">
        <f t="shared" si="1516"/>
        <v>5.3858734637197123E-58</v>
      </c>
      <c r="D6982" s="166">
        <f t="shared" si="1517"/>
        <v>2.2558277767625785E-3</v>
      </c>
      <c r="E6982" s="167">
        <f t="shared" si="1527"/>
        <v>24.291375447755232</v>
      </c>
      <c r="F6982" s="168">
        <f t="shared" si="1528"/>
        <v>15.682514704053501</v>
      </c>
      <c r="G6982" s="168">
        <f t="shared" si="1518"/>
        <v>544999.11469170661</v>
      </c>
      <c r="H6982" s="168">
        <f t="shared" si="1519"/>
        <v>271310.33852408634</v>
      </c>
      <c r="I6982" s="169">
        <f t="shared" si="1520"/>
        <v>816309.45321579301</v>
      </c>
      <c r="J6982" s="169">
        <f t="shared" si="1522"/>
        <v>745323.29461225809</v>
      </c>
      <c r="K6982" s="95"/>
      <c r="L6982" s="265">
        <f t="shared" si="1521"/>
        <v>312907.46035008453</v>
      </c>
      <c r="M6982" s="265">
        <f>$G6982*NonHospFrac+theModel!$H6982*NonHospFrac</f>
        <v>503401.99286570842</v>
      </c>
      <c r="N6982" s="266">
        <f t="shared" si="1523"/>
        <v>816309.45321579301</v>
      </c>
      <c r="O6982" s="159"/>
      <c r="P6982" s="265">
        <f t="shared" si="1524"/>
        <v>285697.07031829411</v>
      </c>
      <c r="Q6982" s="265">
        <f t="shared" si="1525"/>
        <v>503400.43822403363</v>
      </c>
      <c r="R6982" s="266">
        <f t="shared" si="1526"/>
        <v>789097.50854232768</v>
      </c>
    </row>
    <row r="6983" spans="1:18" x14ac:dyDescent="0.3">
      <c r="A6983" s="82">
        <v>6952</v>
      </c>
      <c r="B6983" s="94">
        <f t="shared" si="1515"/>
        <v>5.2972124729134927E-58</v>
      </c>
      <c r="C6983" s="179">
        <f t="shared" si="1516"/>
        <v>5.285262873877681E-58</v>
      </c>
      <c r="D6983" s="166">
        <f t="shared" si="1517"/>
        <v>2.2558277767625785E-3</v>
      </c>
      <c r="E6983" s="167">
        <f t="shared" si="1527"/>
        <v>24.291375447755232</v>
      </c>
      <c r="F6983" s="168">
        <f t="shared" si="1528"/>
        <v>15.684770531830264</v>
      </c>
      <c r="G6983" s="168">
        <f t="shared" si="1518"/>
        <v>545077.50927092019</v>
      </c>
      <c r="H6983" s="168">
        <f t="shared" si="1519"/>
        <v>271310.33852408634</v>
      </c>
      <c r="I6983" s="169">
        <f t="shared" si="1520"/>
        <v>816387.84779500659</v>
      </c>
      <c r="J6983" s="169">
        <f t="shared" si="1522"/>
        <v>745382.34385984566</v>
      </c>
      <c r="K6983" s="95"/>
      <c r="L6983" s="265">
        <f t="shared" si="1521"/>
        <v>312937.51053337019</v>
      </c>
      <c r="M6983" s="265">
        <f>$G6983*NonHospFrac+theModel!$H6983*NonHospFrac</f>
        <v>503450.33726163633</v>
      </c>
      <c r="N6983" s="266">
        <f t="shared" si="1523"/>
        <v>816387.84779500659</v>
      </c>
      <c r="O6983" s="159"/>
      <c r="P6983" s="265">
        <f t="shared" si="1524"/>
        <v>285719.70505567885</v>
      </c>
      <c r="Q6983" s="265">
        <f t="shared" si="1525"/>
        <v>503448.78261996154</v>
      </c>
      <c r="R6983" s="266">
        <f t="shared" si="1526"/>
        <v>789168.48767564038</v>
      </c>
    </row>
    <row r="6984" spans="1:18" x14ac:dyDescent="0.3">
      <c r="A6984" s="82">
        <v>6953</v>
      </c>
      <c r="B6984" s="94">
        <f t="shared" si="1515"/>
        <v>5.1982581110985555E-58</v>
      </c>
      <c r="C6984" s="179">
        <f t="shared" si="1516"/>
        <v>5.1865317360607583E-58</v>
      </c>
      <c r="D6984" s="166">
        <f t="shared" si="1517"/>
        <v>2.2558277767625785E-3</v>
      </c>
      <c r="E6984" s="167">
        <f t="shared" si="1527"/>
        <v>24.291375447755232</v>
      </c>
      <c r="F6984" s="168">
        <f t="shared" si="1528"/>
        <v>15.687026359607026</v>
      </c>
      <c r="G6984" s="168">
        <f t="shared" si="1518"/>
        <v>545155.90385013353</v>
      </c>
      <c r="H6984" s="168">
        <f t="shared" si="1519"/>
        <v>271310.33852408634</v>
      </c>
      <c r="I6984" s="169">
        <f t="shared" si="1520"/>
        <v>816466.24237421993</v>
      </c>
      <c r="J6984" s="169">
        <f t="shared" si="1522"/>
        <v>745441.39070046949</v>
      </c>
      <c r="K6984" s="95"/>
      <c r="L6984" s="265">
        <f t="shared" si="1521"/>
        <v>312967.56071665569</v>
      </c>
      <c r="M6984" s="265">
        <f>$G6984*NonHospFrac+theModel!$H6984*NonHospFrac</f>
        <v>503498.68165756413</v>
      </c>
      <c r="N6984" s="266">
        <f t="shared" si="1523"/>
        <v>816466.24237421982</v>
      </c>
      <c r="O6984" s="159"/>
      <c r="P6984" s="265">
        <f t="shared" si="1524"/>
        <v>285742.33887042699</v>
      </c>
      <c r="Q6984" s="265">
        <f t="shared" si="1525"/>
        <v>503497.12701588933</v>
      </c>
      <c r="R6984" s="266">
        <f t="shared" si="1526"/>
        <v>789239.46588631626</v>
      </c>
    </row>
    <row r="6985" spans="1:18" x14ac:dyDescent="0.3">
      <c r="A6985" s="82">
        <v>6954</v>
      </c>
      <c r="B6985" s="94">
        <f t="shared" si="1515"/>
        <v>5.1011522622085335E-58</v>
      </c>
      <c r="C6985" s="179">
        <f t="shared" si="1516"/>
        <v>5.0896449412419483E-58</v>
      </c>
      <c r="D6985" s="166">
        <f t="shared" si="1517"/>
        <v>2.2558277767625785E-3</v>
      </c>
      <c r="E6985" s="167">
        <f t="shared" si="1527"/>
        <v>24.291375447755232</v>
      </c>
      <c r="F6985" s="168">
        <f t="shared" si="1528"/>
        <v>15.689282187383789</v>
      </c>
      <c r="G6985" s="168">
        <f t="shared" si="1518"/>
        <v>545234.29842934699</v>
      </c>
      <c r="H6985" s="168">
        <f t="shared" si="1519"/>
        <v>271310.33852408634</v>
      </c>
      <c r="I6985" s="169">
        <f t="shared" si="1520"/>
        <v>816544.63695343328</v>
      </c>
      <c r="J6985" s="169">
        <f t="shared" si="1522"/>
        <v>745500.43513422785</v>
      </c>
      <c r="K6985" s="95"/>
      <c r="L6985" s="265">
        <f t="shared" si="1521"/>
        <v>312997.6108999413</v>
      </c>
      <c r="M6985" s="265">
        <f>$G6985*NonHospFrac+theModel!$H6985*NonHospFrac</f>
        <v>503547.02605349198</v>
      </c>
      <c r="N6985" s="266">
        <f t="shared" si="1523"/>
        <v>816544.63695343328</v>
      </c>
      <c r="O6985" s="159"/>
      <c r="P6985" s="265">
        <f t="shared" si="1524"/>
        <v>285764.97176257637</v>
      </c>
      <c r="Q6985" s="265">
        <f t="shared" si="1525"/>
        <v>503545.47141181718</v>
      </c>
      <c r="R6985" s="266">
        <f t="shared" si="1526"/>
        <v>789310.44317439361</v>
      </c>
    </row>
    <row r="6986" spans="1:18" x14ac:dyDescent="0.3">
      <c r="A6986" s="82">
        <v>6955</v>
      </c>
      <c r="B6986" s="94">
        <f t="shared" si="1515"/>
        <v>5.0058603951730329E-58</v>
      </c>
      <c r="C6986" s="179">
        <f t="shared" si="1516"/>
        <v>4.9945680362470058E-58</v>
      </c>
      <c r="D6986" s="166">
        <f t="shared" si="1517"/>
        <v>2.2558277767625785E-3</v>
      </c>
      <c r="E6986" s="167">
        <f t="shared" si="1527"/>
        <v>24.291375447755232</v>
      </c>
      <c r="F6986" s="168">
        <f t="shared" si="1528"/>
        <v>15.691538015160551</v>
      </c>
      <c r="G6986" s="168">
        <f t="shared" si="1518"/>
        <v>545312.69300856034</v>
      </c>
      <c r="H6986" s="168">
        <f t="shared" si="1519"/>
        <v>271310.33852408634</v>
      </c>
      <c r="I6986" s="169">
        <f t="shared" si="1520"/>
        <v>816623.03153264662</v>
      </c>
      <c r="J6986" s="169">
        <f t="shared" si="1522"/>
        <v>745559.47716121888</v>
      </c>
      <c r="K6986" s="95"/>
      <c r="L6986" s="265">
        <f t="shared" si="1521"/>
        <v>313027.66108322685</v>
      </c>
      <c r="M6986" s="265">
        <f>$G6986*NonHospFrac+theModel!$H6986*NonHospFrac</f>
        <v>503595.37044941983</v>
      </c>
      <c r="N6986" s="266">
        <f t="shared" si="1523"/>
        <v>816623.03153264662</v>
      </c>
      <c r="O6986" s="159"/>
      <c r="P6986" s="265">
        <f t="shared" si="1524"/>
        <v>285787.60373216448</v>
      </c>
      <c r="Q6986" s="265">
        <f t="shared" si="1525"/>
        <v>503593.81580774504</v>
      </c>
      <c r="R6986" s="266">
        <f t="shared" si="1526"/>
        <v>789381.41953990958</v>
      </c>
    </row>
    <row r="6987" spans="1:18" x14ac:dyDescent="0.3">
      <c r="A6987" s="82">
        <v>6956</v>
      </c>
      <c r="B6987" s="94">
        <f t="shared" si="1515"/>
        <v>4.9123486239779133E-58</v>
      </c>
      <c r="C6987" s="179">
        <f t="shared" si="1516"/>
        <v>4.9012672115028021E-58</v>
      </c>
      <c r="D6987" s="166">
        <f t="shared" si="1517"/>
        <v>2.2558277767625785E-3</v>
      </c>
      <c r="E6987" s="167">
        <f t="shared" si="1527"/>
        <v>24.291375447755232</v>
      </c>
      <c r="F6987" s="168">
        <f t="shared" si="1528"/>
        <v>15.693793842937314</v>
      </c>
      <c r="G6987" s="168">
        <f t="shared" si="1518"/>
        <v>545391.0875877738</v>
      </c>
      <c r="H6987" s="168">
        <f t="shared" si="1519"/>
        <v>271310.33852408634</v>
      </c>
      <c r="I6987" s="169">
        <f t="shared" si="1520"/>
        <v>816701.4261118602</v>
      </c>
      <c r="J6987" s="169">
        <f t="shared" si="1522"/>
        <v>745618.51678154082</v>
      </c>
      <c r="K6987" s="95"/>
      <c r="L6987" s="265">
        <f t="shared" si="1521"/>
        <v>313057.7112665124</v>
      </c>
      <c r="M6987" s="265">
        <f>$G6987*NonHospFrac+theModel!$H6987*NonHospFrac</f>
        <v>503643.71484534768</v>
      </c>
      <c r="N6987" s="266">
        <f t="shared" si="1523"/>
        <v>816701.42611186008</v>
      </c>
      <c r="O6987" s="159"/>
      <c r="P6987" s="265">
        <f t="shared" si="1524"/>
        <v>285810.23477922898</v>
      </c>
      <c r="Q6987" s="265">
        <f t="shared" si="1525"/>
        <v>503642.16020367289</v>
      </c>
      <c r="R6987" s="266">
        <f t="shared" si="1526"/>
        <v>789452.39498290187</v>
      </c>
    </row>
    <row r="6988" spans="1:18" x14ac:dyDescent="0.3">
      <c r="A6988" s="82">
        <v>6957</v>
      </c>
      <c r="B6988" s="94">
        <f t="shared" si="1515"/>
        <v>4.8205836956153436E-58</v>
      </c>
      <c r="C6988" s="179">
        <f t="shared" si="1516"/>
        <v>4.8097092890145656E-58</v>
      </c>
      <c r="D6988" s="166">
        <f t="shared" si="1517"/>
        <v>2.2558277767625785E-3</v>
      </c>
      <c r="E6988" s="167">
        <f t="shared" si="1527"/>
        <v>24.291375447755232</v>
      </c>
      <c r="F6988" s="168">
        <f t="shared" si="1528"/>
        <v>15.696049670714077</v>
      </c>
      <c r="G6988" s="168">
        <f t="shared" si="1518"/>
        <v>545469.48216698726</v>
      </c>
      <c r="H6988" s="168">
        <f t="shared" si="1519"/>
        <v>271310.33852408634</v>
      </c>
      <c r="I6988" s="169">
        <f t="shared" si="1520"/>
        <v>816779.82069107355</v>
      </c>
      <c r="J6988" s="169">
        <f t="shared" si="1522"/>
        <v>745677.55399529147</v>
      </c>
      <c r="K6988" s="95"/>
      <c r="L6988" s="265">
        <f t="shared" si="1521"/>
        <v>313087.76144979801</v>
      </c>
      <c r="M6988" s="265">
        <f>$G6988*NonHospFrac+theModel!$H6988*NonHospFrac</f>
        <v>503692.05924127554</v>
      </c>
      <c r="N6988" s="266">
        <f t="shared" si="1523"/>
        <v>816779.82069107355</v>
      </c>
      <c r="O6988" s="159"/>
      <c r="P6988" s="265">
        <f t="shared" si="1524"/>
        <v>285832.86490380747</v>
      </c>
      <c r="Q6988" s="265">
        <f t="shared" si="1525"/>
        <v>503690.50459960074</v>
      </c>
      <c r="R6988" s="266">
        <f t="shared" si="1526"/>
        <v>789523.3695034082</v>
      </c>
    </row>
    <row r="6989" spans="1:18" x14ac:dyDescent="0.3">
      <c r="A6989" s="82">
        <v>6958</v>
      </c>
      <c r="B6989" s="94">
        <f t="shared" si="1515"/>
        <v>4.7305329782589475E-58</v>
      </c>
      <c r="C6989" s="179">
        <f t="shared" si="1516"/>
        <v>4.7198617105676993E-58</v>
      </c>
      <c r="D6989" s="166">
        <f t="shared" si="1517"/>
        <v>2.2558277767625785E-3</v>
      </c>
      <c r="E6989" s="167">
        <f t="shared" si="1527"/>
        <v>24.291375447755232</v>
      </c>
      <c r="F6989" s="168">
        <f t="shared" si="1528"/>
        <v>15.698305498490839</v>
      </c>
      <c r="G6989" s="168">
        <f t="shared" si="1518"/>
        <v>545547.87674620072</v>
      </c>
      <c r="H6989" s="168">
        <f t="shared" si="1519"/>
        <v>271310.33852408634</v>
      </c>
      <c r="I6989" s="169">
        <f t="shared" si="1520"/>
        <v>816858.21527028712</v>
      </c>
      <c r="J6989" s="169">
        <f t="shared" si="1522"/>
        <v>745736.5888025692</v>
      </c>
      <c r="K6989" s="95"/>
      <c r="L6989" s="265">
        <f t="shared" si="1521"/>
        <v>313117.81163308362</v>
      </c>
      <c r="M6989" s="265">
        <f>$G6989*NonHospFrac+theModel!$H6989*NonHospFrac</f>
        <v>503740.40363720339</v>
      </c>
      <c r="N6989" s="266">
        <f t="shared" si="1523"/>
        <v>816858.21527028701</v>
      </c>
      <c r="O6989" s="159"/>
      <c r="P6989" s="265">
        <f t="shared" si="1524"/>
        <v>285855.49410593754</v>
      </c>
      <c r="Q6989" s="265">
        <f t="shared" si="1525"/>
        <v>503738.84899552859</v>
      </c>
      <c r="R6989" s="266">
        <f t="shared" si="1526"/>
        <v>789594.34310146607</v>
      </c>
    </row>
    <row r="6990" spans="1:18" x14ac:dyDescent="0.3">
      <c r="A6990" s="82">
        <v>6959</v>
      </c>
      <c r="B6990" s="94">
        <f t="shared" si="1515"/>
        <v>4.642164449659855E-58</v>
      </c>
      <c r="C6990" s="179">
        <f t="shared" si="1516"/>
        <v>4.6316925261500127E-58</v>
      </c>
      <c r="D6990" s="166">
        <f t="shared" si="1517"/>
        <v>2.2558277767625785E-3</v>
      </c>
      <c r="E6990" s="167">
        <f t="shared" si="1527"/>
        <v>24.291375447755232</v>
      </c>
      <c r="F6990" s="168">
        <f t="shared" si="1528"/>
        <v>15.700561326267602</v>
      </c>
      <c r="G6990" s="168">
        <f t="shared" si="1518"/>
        <v>545626.27132541407</v>
      </c>
      <c r="H6990" s="168">
        <f t="shared" si="1519"/>
        <v>271310.33852408634</v>
      </c>
      <c r="I6990" s="169">
        <f t="shared" si="1520"/>
        <v>816936.60984950047</v>
      </c>
      <c r="J6990" s="169">
        <f t="shared" si="1522"/>
        <v>745795.62120347179</v>
      </c>
      <c r="K6990" s="95"/>
      <c r="L6990" s="265">
        <f t="shared" si="1521"/>
        <v>313147.86181636917</v>
      </c>
      <c r="M6990" s="265">
        <f>$G6990*NonHospFrac+theModel!$H6990*NonHospFrac</f>
        <v>503788.74803313118</v>
      </c>
      <c r="N6990" s="266">
        <f t="shared" si="1523"/>
        <v>816936.60984950035</v>
      </c>
      <c r="O6990" s="159"/>
      <c r="P6990" s="265">
        <f t="shared" si="1524"/>
        <v>285878.12238565675</v>
      </c>
      <c r="Q6990" s="265">
        <f t="shared" si="1525"/>
        <v>503787.19339145639</v>
      </c>
      <c r="R6990" s="266">
        <f t="shared" si="1526"/>
        <v>789665.3157771132</v>
      </c>
    </row>
    <row r="6991" spans="1:18" x14ac:dyDescent="0.3">
      <c r="A6991" s="82">
        <v>6960</v>
      </c>
      <c r="B6991" s="94">
        <f t="shared" si="1515"/>
        <v>4.5554466857595083E-58</v>
      </c>
      <c r="C6991" s="179">
        <f t="shared" si="1516"/>
        <v>4.5451703825902108E-58</v>
      </c>
      <c r="D6991" s="166">
        <f t="shared" si="1517"/>
        <v>2.2558277767625785E-3</v>
      </c>
      <c r="E6991" s="167">
        <f t="shared" si="1527"/>
        <v>24.291375447755232</v>
      </c>
      <c r="F6991" s="168">
        <f t="shared" si="1528"/>
        <v>15.702817154044364</v>
      </c>
      <c r="G6991" s="168">
        <f t="shared" si="1518"/>
        <v>545704.66590462741</v>
      </c>
      <c r="H6991" s="168">
        <f t="shared" si="1519"/>
        <v>271310.33852408634</v>
      </c>
      <c r="I6991" s="169">
        <f t="shared" si="1520"/>
        <v>817015.00442871382</v>
      </c>
      <c r="J6991" s="169">
        <f t="shared" si="1522"/>
        <v>745854.6511980975</v>
      </c>
      <c r="K6991" s="95"/>
      <c r="L6991" s="265">
        <f t="shared" si="1521"/>
        <v>313177.91199965472</v>
      </c>
      <c r="M6991" s="265">
        <f>$G6991*NonHospFrac+theModel!$H6991*NonHospFrac</f>
        <v>503837.09242905898</v>
      </c>
      <c r="N6991" s="266">
        <f t="shared" si="1523"/>
        <v>817015.0044287137</v>
      </c>
      <c r="O6991" s="159"/>
      <c r="P6991" s="265">
        <f t="shared" si="1524"/>
        <v>285900.74974300276</v>
      </c>
      <c r="Q6991" s="265">
        <f t="shared" si="1525"/>
        <v>503835.53778738418</v>
      </c>
      <c r="R6991" s="266">
        <f t="shared" si="1526"/>
        <v>789736.28753038694</v>
      </c>
    </row>
    <row r="6992" spans="1:18" x14ac:dyDescent="0.3">
      <c r="A6992" s="82">
        <v>6961</v>
      </c>
      <c r="B6992" s="94">
        <f t="shared" si="1515"/>
        <v>4.4703488495152002E-58</v>
      </c>
      <c r="C6992" s="179">
        <f t="shared" si="1516"/>
        <v>4.4602645124086451E-58</v>
      </c>
      <c r="D6992" s="166">
        <f t="shared" si="1517"/>
        <v>2.2558277767625785E-3</v>
      </c>
      <c r="E6992" s="167">
        <f t="shared" si="1527"/>
        <v>24.291375447755232</v>
      </c>
      <c r="F6992" s="168">
        <f t="shared" si="1528"/>
        <v>15.705072981821127</v>
      </c>
      <c r="G6992" s="168">
        <f t="shared" si="1518"/>
        <v>545783.06048384099</v>
      </c>
      <c r="H6992" s="168">
        <f t="shared" si="1519"/>
        <v>271310.33852408634</v>
      </c>
      <c r="I6992" s="169">
        <f t="shared" si="1520"/>
        <v>817093.39900792739</v>
      </c>
      <c r="J6992" s="169">
        <f t="shared" si="1522"/>
        <v>745913.67878654459</v>
      </c>
      <c r="K6992" s="95"/>
      <c r="L6992" s="265">
        <f t="shared" si="1521"/>
        <v>313207.96218294033</v>
      </c>
      <c r="M6992" s="265">
        <f>$G6992*NonHospFrac+theModel!$H6992*NonHospFrac</f>
        <v>503885.43682498694</v>
      </c>
      <c r="N6992" s="266">
        <f t="shared" si="1523"/>
        <v>817093.39900792728</v>
      </c>
      <c r="O6992" s="159"/>
      <c r="P6992" s="265">
        <f t="shared" si="1524"/>
        <v>285923.37617801316</v>
      </c>
      <c r="Q6992" s="265">
        <f t="shared" si="1525"/>
        <v>503883.88218331215</v>
      </c>
      <c r="R6992" s="266">
        <f t="shared" si="1526"/>
        <v>789807.25836132537</v>
      </c>
    </row>
    <row r="6993" spans="1:18" x14ac:dyDescent="0.3">
      <c r="A6993" s="82">
        <v>6962</v>
      </c>
      <c r="B6993" s="94">
        <f t="shared" si="1515"/>
        <v>4.3868406799343384E-58</v>
      </c>
      <c r="C6993" s="179">
        <f t="shared" si="1516"/>
        <v>4.3769447228763102E-58</v>
      </c>
      <c r="D6993" s="166">
        <f t="shared" si="1517"/>
        <v>2.2558277767625785E-3</v>
      </c>
      <c r="E6993" s="167">
        <f t="shared" si="1527"/>
        <v>24.291375447755232</v>
      </c>
      <c r="F6993" s="168">
        <f t="shared" si="1528"/>
        <v>15.70732880959789</v>
      </c>
      <c r="G6993" s="168">
        <f t="shared" si="1518"/>
        <v>545861.45506305434</v>
      </c>
      <c r="H6993" s="168">
        <f t="shared" si="1519"/>
        <v>271310.33852408634</v>
      </c>
      <c r="I6993" s="169">
        <f t="shared" si="1520"/>
        <v>817171.79358714074</v>
      </c>
      <c r="J6993" s="169">
        <f t="shared" si="1522"/>
        <v>745972.70396891085</v>
      </c>
      <c r="K6993" s="95"/>
      <c r="L6993" s="265">
        <f t="shared" si="1521"/>
        <v>313238.01236622594</v>
      </c>
      <c r="M6993" s="265">
        <f>$G6993*NonHospFrac+theModel!$H6993*NonHospFrac</f>
        <v>503933.78122091474</v>
      </c>
      <c r="N6993" s="266">
        <f t="shared" si="1523"/>
        <v>817171.79358714074</v>
      </c>
      <c r="O6993" s="159"/>
      <c r="P6993" s="265">
        <f t="shared" si="1524"/>
        <v>285946.0016907255</v>
      </c>
      <c r="Q6993" s="265">
        <f t="shared" si="1525"/>
        <v>503932.22657923994</v>
      </c>
      <c r="R6993" s="266">
        <f t="shared" si="1526"/>
        <v>789878.22826996539</v>
      </c>
    </row>
    <row r="6994" spans="1:18" x14ac:dyDescent="0.3">
      <c r="A6994" s="82">
        <v>6963</v>
      </c>
      <c r="B6994" s="94">
        <f t="shared" si="1515"/>
        <v>4.3048924813135732E-58</v>
      </c>
      <c r="C6994" s="179">
        <f t="shared" si="1516"/>
        <v>4.2951813852782496E-58</v>
      </c>
      <c r="D6994" s="166">
        <f t="shared" si="1517"/>
        <v>2.2558277767625785E-3</v>
      </c>
      <c r="E6994" s="167">
        <f t="shared" si="1527"/>
        <v>24.291375447755232</v>
      </c>
      <c r="F6994" s="168">
        <f t="shared" si="1528"/>
        <v>15.709584637374652</v>
      </c>
      <c r="G6994" s="168">
        <f t="shared" si="1518"/>
        <v>545939.84964226768</v>
      </c>
      <c r="H6994" s="168">
        <f t="shared" si="1519"/>
        <v>271310.33852408634</v>
      </c>
      <c r="I6994" s="169">
        <f t="shared" si="1520"/>
        <v>817250.18816635408</v>
      </c>
      <c r="J6994" s="169">
        <f t="shared" si="1522"/>
        <v>746031.72674529441</v>
      </c>
      <c r="K6994" s="95"/>
      <c r="L6994" s="265">
        <f t="shared" si="1521"/>
        <v>313268.06254951144</v>
      </c>
      <c r="M6994" s="265">
        <f>$G6994*NonHospFrac+theModel!$H6994*NonHospFrac</f>
        <v>503982.12561684253</v>
      </c>
      <c r="N6994" s="266">
        <f t="shared" si="1523"/>
        <v>817250.18816635397</v>
      </c>
      <c r="O6994" s="159"/>
      <c r="P6994" s="265">
        <f t="shared" si="1524"/>
        <v>285968.62628117733</v>
      </c>
      <c r="Q6994" s="265">
        <f t="shared" si="1525"/>
        <v>503980.57097516774</v>
      </c>
      <c r="R6994" s="266">
        <f t="shared" si="1526"/>
        <v>789949.19725634507</v>
      </c>
    </row>
    <row r="6995" spans="1:18" x14ac:dyDescent="0.3">
      <c r="A6995" s="82">
        <v>6964</v>
      </c>
      <c r="B6995" s="94">
        <f t="shared" si="1515"/>
        <v>4.2244751126789318E-58</v>
      </c>
      <c r="C6995" s="179">
        <f t="shared" si="1516"/>
        <v>4.2149454243775086E-58</v>
      </c>
      <c r="D6995" s="166">
        <f t="shared" si="1517"/>
        <v>2.2558277767625785E-3</v>
      </c>
      <c r="E6995" s="167">
        <f t="shared" si="1527"/>
        <v>24.291375447755232</v>
      </c>
      <c r="F6995" s="168">
        <f t="shared" si="1528"/>
        <v>15.711840465151415</v>
      </c>
      <c r="G6995" s="168">
        <f t="shared" si="1518"/>
        <v>546018.24422148115</v>
      </c>
      <c r="H6995" s="168">
        <f t="shared" si="1519"/>
        <v>271310.33852408634</v>
      </c>
      <c r="I6995" s="169">
        <f t="shared" si="1520"/>
        <v>817328.58274556743</v>
      </c>
      <c r="J6995" s="169">
        <f t="shared" si="1522"/>
        <v>746090.74711579341</v>
      </c>
      <c r="K6995" s="95"/>
      <c r="L6995" s="265">
        <f t="shared" si="1521"/>
        <v>313298.11273279705</v>
      </c>
      <c r="M6995" s="265">
        <f>$G6995*NonHospFrac+theModel!$H6995*NonHospFrac</f>
        <v>504030.47001277038</v>
      </c>
      <c r="N6995" s="266">
        <f t="shared" si="1523"/>
        <v>817328.58274556743</v>
      </c>
      <c r="O6995" s="159"/>
      <c r="P6995" s="265">
        <f t="shared" si="1524"/>
        <v>285991.24994940643</v>
      </c>
      <c r="Q6995" s="265">
        <f t="shared" si="1525"/>
        <v>504028.91537109559</v>
      </c>
      <c r="R6995" s="266">
        <f t="shared" si="1526"/>
        <v>790020.16532050201</v>
      </c>
    </row>
    <row r="6996" spans="1:18" x14ac:dyDescent="0.3">
      <c r="A6996" s="82">
        <v>6965</v>
      </c>
      <c r="B6996" s="94">
        <f t="shared" si="1515"/>
        <v>4.145559977423217E-58</v>
      </c>
      <c r="C6996" s="179">
        <f t="shared" si="1516"/>
        <v>4.1362083080759107E-58</v>
      </c>
      <c r="D6996" s="166">
        <f t="shared" si="1517"/>
        <v>2.2558277767625785E-3</v>
      </c>
      <c r="E6996" s="167">
        <f t="shared" si="1527"/>
        <v>24.291375447755232</v>
      </c>
      <c r="F6996" s="168">
        <f t="shared" si="1528"/>
        <v>15.714096292928177</v>
      </c>
      <c r="G6996" s="168">
        <f t="shared" si="1518"/>
        <v>546096.63880069461</v>
      </c>
      <c r="H6996" s="168">
        <f t="shared" si="1519"/>
        <v>271310.33852408634</v>
      </c>
      <c r="I6996" s="169">
        <f t="shared" si="1520"/>
        <v>817406.97732478101</v>
      </c>
      <c r="J6996" s="169">
        <f t="shared" si="1522"/>
        <v>746149.7650805061</v>
      </c>
      <c r="K6996" s="95"/>
      <c r="L6996" s="265">
        <f t="shared" si="1521"/>
        <v>313328.16291608266</v>
      </c>
      <c r="M6996" s="265">
        <f>$G6996*NonHospFrac+theModel!$H6996*NonHospFrac</f>
        <v>504078.81440869824</v>
      </c>
      <c r="N6996" s="266">
        <f t="shared" si="1523"/>
        <v>817406.97732478089</v>
      </c>
      <c r="O6996" s="159"/>
      <c r="P6996" s="265">
        <f t="shared" si="1524"/>
        <v>286013.87269545026</v>
      </c>
      <c r="Q6996" s="265">
        <f t="shared" si="1525"/>
        <v>504077.25976702344</v>
      </c>
      <c r="R6996" s="266">
        <f t="shared" si="1526"/>
        <v>790091.1324624737</v>
      </c>
    </row>
    <row r="6997" spans="1:18" x14ac:dyDescent="0.3">
      <c r="A6997" s="82">
        <v>6966</v>
      </c>
      <c r="B6997" s="94">
        <f t="shared" si="1515"/>
        <v>4.0681190131369881E-58</v>
      </c>
      <c r="C6997" s="179">
        <f t="shared" si="1516"/>
        <v>4.0589420372679781E-58</v>
      </c>
      <c r="D6997" s="166">
        <f t="shared" si="1517"/>
        <v>2.2558277767625785E-3</v>
      </c>
      <c r="E6997" s="167">
        <f t="shared" si="1527"/>
        <v>24.291375447755232</v>
      </c>
      <c r="F6997" s="168">
        <f t="shared" si="1528"/>
        <v>15.71635212070494</v>
      </c>
      <c r="G6997" s="168">
        <f t="shared" si="1518"/>
        <v>546175.03337990807</v>
      </c>
      <c r="H6997" s="168">
        <f t="shared" si="1519"/>
        <v>271310.33852408634</v>
      </c>
      <c r="I6997" s="169">
        <f t="shared" si="1520"/>
        <v>817485.37190399435</v>
      </c>
      <c r="J6997" s="169">
        <f t="shared" si="1522"/>
        <v>746208.78063953016</v>
      </c>
      <c r="K6997" s="95"/>
      <c r="L6997" s="265">
        <f t="shared" si="1521"/>
        <v>313358.21309936827</v>
      </c>
      <c r="M6997" s="265">
        <f>$G6997*NonHospFrac+theModel!$H6997*NonHospFrac</f>
        <v>504127.15880462615</v>
      </c>
      <c r="N6997" s="266">
        <f t="shared" si="1523"/>
        <v>817485.37190399435</v>
      </c>
      <c r="O6997" s="159"/>
      <c r="P6997" s="265">
        <f t="shared" si="1524"/>
        <v>286036.49451934639</v>
      </c>
      <c r="Q6997" s="265">
        <f t="shared" si="1525"/>
        <v>504125.60416295135</v>
      </c>
      <c r="R6997" s="266">
        <f t="shared" si="1526"/>
        <v>790162.09868229774</v>
      </c>
    </row>
    <row r="6998" spans="1:18" x14ac:dyDescent="0.3">
      <c r="A6998" s="82">
        <v>6967</v>
      </c>
      <c r="B6998" s="94">
        <f t="shared" si="1515"/>
        <v>3.9921246816295005E-58</v>
      </c>
      <c r="C6998" s="179">
        <f t="shared" si="1516"/>
        <v>3.9831191358843814E-58</v>
      </c>
      <c r="D6998" s="166">
        <f t="shared" si="1517"/>
        <v>2.2558277767625785E-3</v>
      </c>
      <c r="E6998" s="167">
        <f t="shared" si="1527"/>
        <v>24.291375447755232</v>
      </c>
      <c r="F6998" s="168">
        <f t="shared" si="1528"/>
        <v>15.718607948481703</v>
      </c>
      <c r="G6998" s="168">
        <f t="shared" si="1518"/>
        <v>546253.42795912153</v>
      </c>
      <c r="H6998" s="168">
        <f t="shared" si="1519"/>
        <v>271310.33852408634</v>
      </c>
      <c r="I6998" s="169">
        <f t="shared" si="1520"/>
        <v>817563.76648320793</v>
      </c>
      <c r="J6998" s="169">
        <f t="shared" si="1522"/>
        <v>746267.79379296408</v>
      </c>
      <c r="K6998" s="95"/>
      <c r="L6998" s="265">
        <f t="shared" si="1521"/>
        <v>313388.26328265388</v>
      </c>
      <c r="M6998" s="265">
        <f>$G6998*NonHospFrac+theModel!$H6998*NonHospFrac</f>
        <v>504175.503200554</v>
      </c>
      <c r="N6998" s="266">
        <f t="shared" si="1523"/>
        <v>817563.76648320793</v>
      </c>
      <c r="O6998" s="159"/>
      <c r="P6998" s="265">
        <f t="shared" si="1524"/>
        <v>286059.11542113248</v>
      </c>
      <c r="Q6998" s="265">
        <f t="shared" si="1525"/>
        <v>504173.9485588792</v>
      </c>
      <c r="R6998" s="266">
        <f t="shared" si="1526"/>
        <v>790233.06398001174</v>
      </c>
    </row>
    <row r="6999" spans="1:18" x14ac:dyDescent="0.3">
      <c r="A6999" s="82">
        <v>6968</v>
      </c>
      <c r="B6999" s="94">
        <f t="shared" si="1515"/>
        <v>3.9175499591360624E-58</v>
      </c>
      <c r="C6999" s="179">
        <f t="shared" si="1516"/>
        <v>3.9087126411213883E-58</v>
      </c>
      <c r="D6999" s="166">
        <f t="shared" si="1517"/>
        <v>2.2558277767625785E-3</v>
      </c>
      <c r="E6999" s="167">
        <f t="shared" si="1527"/>
        <v>24.291375447755232</v>
      </c>
      <c r="F6999" s="168">
        <f t="shared" si="1528"/>
        <v>15.720863776258465</v>
      </c>
      <c r="G6999" s="168">
        <f t="shared" si="1518"/>
        <v>546331.82253833476</v>
      </c>
      <c r="H6999" s="168">
        <f t="shared" si="1519"/>
        <v>271310.33852408634</v>
      </c>
      <c r="I6999" s="169">
        <f t="shared" si="1520"/>
        <v>817642.16106242104</v>
      </c>
      <c r="J6999" s="169">
        <f t="shared" si="1522"/>
        <v>746326.80454090529</v>
      </c>
      <c r="K6999" s="95"/>
      <c r="L6999" s="265">
        <f t="shared" si="1521"/>
        <v>313418.31346593937</v>
      </c>
      <c r="M6999" s="265">
        <f>$G6999*NonHospFrac+theModel!$H6999*NonHospFrac</f>
        <v>504223.84759648173</v>
      </c>
      <c r="N6999" s="266">
        <f t="shared" si="1523"/>
        <v>817642.16106242104</v>
      </c>
      <c r="O6999" s="159"/>
      <c r="P6999" s="265">
        <f t="shared" si="1524"/>
        <v>286081.735400846</v>
      </c>
      <c r="Q6999" s="265">
        <f t="shared" si="1525"/>
        <v>504222.29295480694</v>
      </c>
      <c r="R6999" s="266">
        <f t="shared" si="1526"/>
        <v>790304.02835565293</v>
      </c>
    </row>
    <row r="7000" spans="1:18" x14ac:dyDescent="0.3">
      <c r="A7000" s="82">
        <v>6969</v>
      </c>
      <c r="B7000" s="94">
        <f t="shared" si="1515"/>
        <v>3.8443683267083128E-58</v>
      </c>
      <c r="C7000" s="179">
        <f t="shared" si="1516"/>
        <v>3.8356960938528176E-58</v>
      </c>
      <c r="D7000" s="166">
        <f t="shared" si="1517"/>
        <v>2.2558277767625785E-3</v>
      </c>
      <c r="E7000" s="167">
        <f t="shared" si="1527"/>
        <v>24.291375447755232</v>
      </c>
      <c r="F7000" s="168">
        <f t="shared" si="1528"/>
        <v>15.723119604035228</v>
      </c>
      <c r="G7000" s="168">
        <f t="shared" si="1518"/>
        <v>546410.21711754834</v>
      </c>
      <c r="H7000" s="168">
        <f t="shared" si="1519"/>
        <v>271310.33852408634</v>
      </c>
      <c r="I7000" s="169">
        <f t="shared" si="1520"/>
        <v>817720.55564163462</v>
      </c>
      <c r="J7000" s="169">
        <f t="shared" si="1522"/>
        <v>746385.81288345263</v>
      </c>
      <c r="K7000" s="95"/>
      <c r="L7000" s="265">
        <f t="shared" si="1521"/>
        <v>313448.36364922498</v>
      </c>
      <c r="M7000" s="265">
        <f>$G7000*NonHospFrac+theModel!$H7000*NonHospFrac</f>
        <v>504272.19199240964</v>
      </c>
      <c r="N7000" s="266">
        <f t="shared" si="1523"/>
        <v>817720.55564163462</v>
      </c>
      <c r="O7000" s="159"/>
      <c r="P7000" s="265">
        <f t="shared" si="1524"/>
        <v>286104.35445852467</v>
      </c>
      <c r="Q7000" s="265">
        <f t="shared" si="1525"/>
        <v>504270.63735073485</v>
      </c>
      <c r="R7000" s="266">
        <f t="shared" si="1526"/>
        <v>790374.99180925952</v>
      </c>
    </row>
    <row r="7001" spans="1:18" x14ac:dyDescent="0.3">
      <c r="A7001" s="82">
        <v>6970</v>
      </c>
      <c r="B7001" s="94">
        <f t="shared" si="1515"/>
        <v>3.7725537607840302E-58</v>
      </c>
      <c r="C7001" s="179">
        <f t="shared" si="1516"/>
        <v>3.7640435292211234E-58</v>
      </c>
      <c r="D7001" s="166">
        <f t="shared" si="1517"/>
        <v>2.2558277767625785E-3</v>
      </c>
      <c r="E7001" s="167">
        <f t="shared" si="1527"/>
        <v>24.291375447755232</v>
      </c>
      <c r="F7001" s="168">
        <f t="shared" si="1528"/>
        <v>15.72537543181199</v>
      </c>
      <c r="G7001" s="168">
        <f t="shared" si="1518"/>
        <v>546488.61169676168</v>
      </c>
      <c r="H7001" s="168">
        <f t="shared" si="1519"/>
        <v>271310.33852408634</v>
      </c>
      <c r="I7001" s="169">
        <f t="shared" si="1520"/>
        <v>817798.95022084797</v>
      </c>
      <c r="J7001" s="169">
        <f t="shared" si="1522"/>
        <v>746444.81882070354</v>
      </c>
      <c r="K7001" s="95"/>
      <c r="L7001" s="265">
        <f t="shared" si="1521"/>
        <v>313478.41383251053</v>
      </c>
      <c r="M7001" s="265">
        <f>$G7001*NonHospFrac+theModel!$H7001*NonHospFrac</f>
        <v>504320.53638833744</v>
      </c>
      <c r="N7001" s="266">
        <f t="shared" si="1523"/>
        <v>817798.95022084797</v>
      </c>
      <c r="O7001" s="159"/>
      <c r="P7001" s="265">
        <f t="shared" si="1524"/>
        <v>286126.97259420599</v>
      </c>
      <c r="Q7001" s="265">
        <f t="shared" si="1525"/>
        <v>504318.98174666264</v>
      </c>
      <c r="R7001" s="266">
        <f t="shared" si="1526"/>
        <v>790445.95434086863</v>
      </c>
    </row>
    <row r="7002" spans="1:18" x14ac:dyDescent="0.3">
      <c r="A7002" s="82">
        <v>6971</v>
      </c>
      <c r="B7002" s="94">
        <f t="shared" si="1515"/>
        <v>3.7020807239330836E-58</v>
      </c>
      <c r="C7002" s="179">
        <f t="shared" si="1516"/>
        <v>3.6937294674042181E-58</v>
      </c>
      <c r="D7002" s="166">
        <f t="shared" si="1517"/>
        <v>2.2558277767625785E-3</v>
      </c>
      <c r="E7002" s="167">
        <f t="shared" si="1527"/>
        <v>24.291375447755232</v>
      </c>
      <c r="F7002" s="168">
        <f t="shared" si="1528"/>
        <v>15.727631259588753</v>
      </c>
      <c r="G7002" s="168">
        <f t="shared" si="1518"/>
        <v>546567.00627597515</v>
      </c>
      <c r="H7002" s="168">
        <f t="shared" si="1519"/>
        <v>271310.33852408634</v>
      </c>
      <c r="I7002" s="169">
        <f t="shared" si="1520"/>
        <v>817877.34480006155</v>
      </c>
      <c r="J7002" s="169">
        <f t="shared" si="1522"/>
        <v>746503.82235275651</v>
      </c>
      <c r="K7002" s="95"/>
      <c r="L7002" s="265">
        <f t="shared" si="1521"/>
        <v>313508.46401579614</v>
      </c>
      <c r="M7002" s="265">
        <f>$G7002*NonHospFrac+theModel!$H7002*NonHospFrac</f>
        <v>504368.88078426535</v>
      </c>
      <c r="N7002" s="266">
        <f t="shared" si="1523"/>
        <v>817877.34480006155</v>
      </c>
      <c r="O7002" s="159"/>
      <c r="P7002" s="265">
        <f t="shared" si="1524"/>
        <v>286149.58980792761</v>
      </c>
      <c r="Q7002" s="265">
        <f t="shared" si="1525"/>
        <v>504367.32614259055</v>
      </c>
      <c r="R7002" s="266">
        <f t="shared" si="1526"/>
        <v>790516.9159505181</v>
      </c>
    </row>
    <row r="7003" spans="1:18" x14ac:dyDescent="0.3">
      <c r="A7003" s="82">
        <v>6972</v>
      </c>
      <c r="B7003" s="94">
        <f t="shared" si="1515"/>
        <v>3.6329241557762679E-58</v>
      </c>
      <c r="C7003" s="179">
        <f t="shared" si="1516"/>
        <v>3.6247289045547962E-58</v>
      </c>
      <c r="D7003" s="166">
        <f t="shared" si="1517"/>
        <v>2.2558277767625785E-3</v>
      </c>
      <c r="E7003" s="167">
        <f t="shared" si="1527"/>
        <v>24.291375447755232</v>
      </c>
      <c r="F7003" s="168">
        <f t="shared" si="1528"/>
        <v>15.729887087365515</v>
      </c>
      <c r="G7003" s="168">
        <f t="shared" si="1518"/>
        <v>546645.40085518849</v>
      </c>
      <c r="H7003" s="168">
        <f t="shared" si="1519"/>
        <v>271310.33852408634</v>
      </c>
      <c r="I7003" s="169">
        <f t="shared" si="1520"/>
        <v>817955.73937927489</v>
      </c>
      <c r="J7003" s="169">
        <f t="shared" si="1522"/>
        <v>746562.82347970922</v>
      </c>
      <c r="K7003" s="95"/>
      <c r="L7003" s="265">
        <f t="shared" si="1521"/>
        <v>313538.51419908169</v>
      </c>
      <c r="M7003" s="265">
        <f>$G7003*NonHospFrac+theModel!$H7003*NonHospFrac</f>
        <v>504417.22518019314</v>
      </c>
      <c r="N7003" s="266">
        <f t="shared" si="1523"/>
        <v>817955.73937927489</v>
      </c>
      <c r="O7003" s="159"/>
      <c r="P7003" s="265">
        <f t="shared" si="1524"/>
        <v>286172.20609972702</v>
      </c>
      <c r="Q7003" s="265">
        <f t="shared" si="1525"/>
        <v>504415.67053851834</v>
      </c>
      <c r="R7003" s="266">
        <f t="shared" si="1526"/>
        <v>790587.8766382453</v>
      </c>
    </row>
    <row r="7004" spans="1:18" x14ac:dyDescent="0.3">
      <c r="A7004" s="82">
        <v>6973</v>
      </c>
      <c r="B7004" s="94">
        <f t="shared" si="1515"/>
        <v>3.5650594640737683E-58</v>
      </c>
      <c r="C7004" s="179">
        <f t="shared" si="1516"/>
        <v>3.5570173039089002E-58</v>
      </c>
      <c r="D7004" s="166">
        <f t="shared" si="1517"/>
        <v>2.2558277767625785E-3</v>
      </c>
      <c r="E7004" s="167">
        <f t="shared" si="1527"/>
        <v>24.291375447755232</v>
      </c>
      <c r="F7004" s="168">
        <f t="shared" si="1528"/>
        <v>15.732142915142278</v>
      </c>
      <c r="G7004" s="168">
        <f t="shared" si="1518"/>
        <v>546723.79543440195</v>
      </c>
      <c r="H7004" s="168">
        <f t="shared" si="1519"/>
        <v>271310.33852408634</v>
      </c>
      <c r="I7004" s="169">
        <f t="shared" si="1520"/>
        <v>818034.13395848824</v>
      </c>
      <c r="J7004" s="169">
        <f t="shared" si="1522"/>
        <v>746621.82220165979</v>
      </c>
      <c r="K7004" s="95"/>
      <c r="L7004" s="265">
        <f t="shared" si="1521"/>
        <v>313568.5643823673</v>
      </c>
      <c r="M7004" s="265">
        <f>$G7004*NonHospFrac+theModel!$H7004*NonHospFrac</f>
        <v>504465.56957612099</v>
      </c>
      <c r="N7004" s="266">
        <f t="shared" si="1523"/>
        <v>818034.13395848824</v>
      </c>
      <c r="O7004" s="159"/>
      <c r="P7004" s="265">
        <f t="shared" si="1524"/>
        <v>286194.82146964193</v>
      </c>
      <c r="Q7004" s="265">
        <f t="shared" si="1525"/>
        <v>504464.0149344462</v>
      </c>
      <c r="R7004" s="266">
        <f t="shared" si="1526"/>
        <v>790658.83640408819</v>
      </c>
    </row>
    <row r="7005" spans="1:18" x14ac:dyDescent="0.3">
      <c r="A7005" s="82">
        <v>6974</v>
      </c>
      <c r="B7005" s="94">
        <f t="shared" si="1515"/>
        <v>3.4984625159801057E-58</v>
      </c>
      <c r="C7005" s="179">
        <f t="shared" si="1516"/>
        <v>3.4905705870605948E-58</v>
      </c>
      <c r="D7005" s="166">
        <f t="shared" si="1517"/>
        <v>2.2558277767625785E-3</v>
      </c>
      <c r="E7005" s="167">
        <f t="shared" si="1527"/>
        <v>24.291375447755232</v>
      </c>
      <c r="F7005" s="168">
        <f t="shared" si="1528"/>
        <v>15.734398742919041</v>
      </c>
      <c r="G7005" s="168">
        <f t="shared" si="1518"/>
        <v>546802.19001361541</v>
      </c>
      <c r="H7005" s="168">
        <f t="shared" si="1519"/>
        <v>271310.33852408634</v>
      </c>
      <c r="I7005" s="169">
        <f t="shared" si="1520"/>
        <v>818112.52853770182</v>
      </c>
      <c r="J7005" s="169">
        <f t="shared" si="1522"/>
        <v>746680.81851870648</v>
      </c>
      <c r="K7005" s="95"/>
      <c r="L7005" s="265">
        <f t="shared" si="1521"/>
        <v>313598.61456565291</v>
      </c>
      <c r="M7005" s="265">
        <f>$G7005*NonHospFrac+theModel!$H7005*NonHospFrac</f>
        <v>504513.91397204885</v>
      </c>
      <c r="N7005" s="266">
        <f t="shared" si="1523"/>
        <v>818112.52853770182</v>
      </c>
      <c r="O7005" s="159"/>
      <c r="P7005" s="265">
        <f t="shared" si="1524"/>
        <v>286217.43591770984</v>
      </c>
      <c r="Q7005" s="265">
        <f t="shared" si="1525"/>
        <v>504512.35933037405</v>
      </c>
      <c r="R7005" s="266">
        <f t="shared" si="1526"/>
        <v>790729.79524808389</v>
      </c>
    </row>
    <row r="7006" spans="1:18" x14ac:dyDescent="0.3">
      <c r="A7006" s="82">
        <v>6975</v>
      </c>
      <c r="B7006" s="94">
        <f t="shared" si="1515"/>
        <v>3.4331096294624379E-58</v>
      </c>
      <c r="C7006" s="179">
        <f t="shared" si="1516"/>
        <v>3.4253651253996251E-58</v>
      </c>
      <c r="D7006" s="166">
        <f t="shared" si="1517"/>
        <v>2.2558277767625785E-3</v>
      </c>
      <c r="E7006" s="167">
        <f t="shared" si="1527"/>
        <v>24.291375447755232</v>
      </c>
      <c r="F7006" s="168">
        <f t="shared" si="1528"/>
        <v>15.736654570695803</v>
      </c>
      <c r="G7006" s="168">
        <f t="shared" si="1518"/>
        <v>546880.58459282888</v>
      </c>
      <c r="H7006" s="168">
        <f t="shared" si="1519"/>
        <v>271310.33852408634</v>
      </c>
      <c r="I7006" s="169">
        <f t="shared" si="1520"/>
        <v>818190.92311691516</v>
      </c>
      <c r="J7006" s="169">
        <f t="shared" si="1522"/>
        <v>746739.81243094697</v>
      </c>
      <c r="K7006" s="95"/>
      <c r="L7006" s="265">
        <f t="shared" si="1521"/>
        <v>313628.66474893846</v>
      </c>
      <c r="M7006" s="265">
        <f>$G7006*NonHospFrac+theModel!$H7006*NonHospFrac</f>
        <v>504562.2583679767</v>
      </c>
      <c r="N7006" s="266">
        <f t="shared" si="1523"/>
        <v>818190.92311691516</v>
      </c>
      <c r="O7006" s="159"/>
      <c r="P7006" s="265">
        <f t="shared" si="1524"/>
        <v>286240.04944396828</v>
      </c>
      <c r="Q7006" s="265">
        <f t="shared" si="1525"/>
        <v>504560.7037263019</v>
      </c>
      <c r="R7006" s="266">
        <f t="shared" si="1526"/>
        <v>790800.75317027024</v>
      </c>
    </row>
    <row r="7007" spans="1:18" x14ac:dyDescent="0.3">
      <c r="A7007" s="82">
        <v>6976</v>
      </c>
      <c r="B7007" s="94">
        <f t="shared" ref="B7007:B7070" si="1529">Constant*EXP(PowerTerm*(A7007)/7)</f>
        <v>3.3689775648791712E-58</v>
      </c>
      <c r="C7007" s="179">
        <f t="shared" ref="C7007:C7070" si="1530">(1-theFloor)*B7007</f>
        <v>3.3613777317090268E-58</v>
      </c>
      <c r="D7007" s="166">
        <f t="shared" ref="D7007:D7070" si="1531">theFloor</f>
        <v>2.2558277767625785E-3</v>
      </c>
      <c r="E7007" s="167">
        <f t="shared" si="1527"/>
        <v>24.291375447755232</v>
      </c>
      <c r="F7007" s="168">
        <f t="shared" si="1528"/>
        <v>15.738910398472566</v>
      </c>
      <c r="G7007" s="168">
        <f t="shared" ref="G7007:G7070" si="1532">$B$22*F7007*totInfected/365.25</f>
        <v>546958.97917204222</v>
      </c>
      <c r="H7007" s="168">
        <f t="shared" ref="H7007:H7070" si="1533">lostQALYs_Injured*E7007*totInfected/365.25</f>
        <v>271310.33852408634</v>
      </c>
      <c r="I7007" s="169">
        <f t="shared" ref="I7007:I7070" si="1534">H7007+G7007</f>
        <v>818269.31769612851</v>
      </c>
      <c r="J7007" s="169">
        <f t="shared" si="1522"/>
        <v>746798.80393847951</v>
      </c>
      <c r="K7007" s="95"/>
      <c r="L7007" s="265">
        <f t="shared" ref="L7007:L7070" si="1535">$G7007*HospFrac+$H7007*HospFrac</f>
        <v>313658.71493222401</v>
      </c>
      <c r="M7007" s="265">
        <f>$G7007*NonHospFrac+theModel!$H7007*NonHospFrac</f>
        <v>504610.60276390449</v>
      </c>
      <c r="N7007" s="266">
        <f t="shared" si="1523"/>
        <v>818269.31769612851</v>
      </c>
      <c r="O7007" s="159"/>
      <c r="P7007" s="265">
        <f t="shared" si="1524"/>
        <v>286262.66204845486</v>
      </c>
      <c r="Q7007" s="265">
        <f t="shared" si="1525"/>
        <v>504609.04812222969</v>
      </c>
      <c r="R7007" s="266">
        <f t="shared" si="1526"/>
        <v>790871.71017068462</v>
      </c>
    </row>
    <row r="7008" spans="1:18" x14ac:dyDescent="0.3">
      <c r="A7008" s="82">
        <v>6977</v>
      </c>
      <c r="B7008" s="94">
        <f t="shared" si="1529"/>
        <v>3.3060435167158928E-58</v>
      </c>
      <c r="C7008" s="179">
        <f t="shared" si="1530"/>
        <v>3.2985856519196991E-58</v>
      </c>
      <c r="D7008" s="166">
        <f t="shared" si="1531"/>
        <v>2.2558277767625785E-3</v>
      </c>
      <c r="E7008" s="167">
        <f t="shared" si="1527"/>
        <v>24.291375447755232</v>
      </c>
      <c r="F7008" s="168">
        <f t="shared" si="1528"/>
        <v>15.741166226249328</v>
      </c>
      <c r="G7008" s="168">
        <f t="shared" si="1532"/>
        <v>547037.37375125568</v>
      </c>
      <c r="H7008" s="168">
        <f t="shared" si="1533"/>
        <v>271310.33852408634</v>
      </c>
      <c r="I7008" s="169">
        <f t="shared" si="1534"/>
        <v>818347.71227534208</v>
      </c>
      <c r="J7008" s="169">
        <f t="shared" ref="J7008:J7071" si="1536">J7007+(I7008-I7007)/(1+discountDaily)^A7008</f>
        <v>746857.79304140224</v>
      </c>
      <c r="K7008" s="95"/>
      <c r="L7008" s="265">
        <f t="shared" si="1535"/>
        <v>313688.76511550962</v>
      </c>
      <c r="M7008" s="265">
        <f>$G7008*NonHospFrac+theModel!$H7008*NonHospFrac</f>
        <v>504658.9471598324</v>
      </c>
      <c r="N7008" s="266">
        <f t="shared" ref="N7008:N7071" si="1537">L7008+M7008</f>
        <v>818347.71227534208</v>
      </c>
      <c r="O7008" s="159"/>
      <c r="P7008" s="265">
        <f t="shared" ref="P7008:P7071" si="1538">P7007+(L7008-L7007)/(1+discountDaily)^A7008</f>
        <v>286285.27373120718</v>
      </c>
      <c r="Q7008" s="265">
        <f t="shared" ref="Q7008:Q7071" si="1539">Q7007+(M7008-M7007)/(1+discountDaily)^B7008</f>
        <v>504657.39251815761</v>
      </c>
      <c r="R7008" s="266">
        <f t="shared" ref="R7008:R7071" si="1540">P7008+Q7008</f>
        <v>790942.66624936485</v>
      </c>
    </row>
    <row r="7009" spans="1:18" x14ac:dyDescent="0.3">
      <c r="A7009" s="82">
        <v>6978</v>
      </c>
      <c r="B7009" s="94">
        <f t="shared" si="1529"/>
        <v>3.2442851054756694E-58</v>
      </c>
      <c r="C7009" s="179">
        <f t="shared" si="1530"/>
        <v>3.2369665570190005E-58</v>
      </c>
      <c r="D7009" s="166">
        <f t="shared" si="1531"/>
        <v>2.2558277767625785E-3</v>
      </c>
      <c r="E7009" s="167">
        <f t="shared" ref="E7009:E7072" si="1541">C7009+E7008</f>
        <v>24.291375447755232</v>
      </c>
      <c r="F7009" s="168">
        <f t="shared" ref="F7009:F7072" si="1542">D7009+F7008</f>
        <v>15.743422054026091</v>
      </c>
      <c r="G7009" s="168">
        <f t="shared" si="1532"/>
        <v>547115.76833046915</v>
      </c>
      <c r="H7009" s="168">
        <f t="shared" si="1533"/>
        <v>271310.33852408634</v>
      </c>
      <c r="I7009" s="169">
        <f t="shared" si="1534"/>
        <v>818426.10685455543</v>
      </c>
      <c r="J7009" s="169">
        <f t="shared" si="1536"/>
        <v>746916.77973981283</v>
      </c>
      <c r="K7009" s="95"/>
      <c r="L7009" s="265">
        <f t="shared" si="1535"/>
        <v>313718.81529879523</v>
      </c>
      <c r="M7009" s="265">
        <f>$G7009*NonHospFrac+theModel!$H7009*NonHospFrac</f>
        <v>504707.29155576025</v>
      </c>
      <c r="N7009" s="266">
        <f t="shared" si="1537"/>
        <v>818426.10685455543</v>
      </c>
      <c r="O7009" s="159"/>
      <c r="P7009" s="265">
        <f t="shared" si="1538"/>
        <v>286307.88449226285</v>
      </c>
      <c r="Q7009" s="265">
        <f t="shared" si="1539"/>
        <v>504705.73691408546</v>
      </c>
      <c r="R7009" s="266">
        <f t="shared" si="1540"/>
        <v>791013.62140634831</v>
      </c>
    </row>
    <row r="7010" spans="1:18" x14ac:dyDescent="0.3">
      <c r="A7010" s="82">
        <v>6979</v>
      </c>
      <c r="B7010" s="94">
        <f t="shared" si="1529"/>
        <v>3.1836803697208506E-58</v>
      </c>
      <c r="C7010" s="179">
        <f t="shared" si="1530"/>
        <v>3.1764985351105006E-58</v>
      </c>
      <c r="D7010" s="166">
        <f t="shared" si="1531"/>
        <v>2.2558277767625785E-3</v>
      </c>
      <c r="E7010" s="167">
        <f t="shared" si="1541"/>
        <v>24.291375447755232</v>
      </c>
      <c r="F7010" s="168">
        <f t="shared" si="1542"/>
        <v>15.745677881802854</v>
      </c>
      <c r="G7010" s="168">
        <f t="shared" si="1532"/>
        <v>547194.16290968249</v>
      </c>
      <c r="H7010" s="168">
        <f t="shared" si="1533"/>
        <v>271310.33852408634</v>
      </c>
      <c r="I7010" s="169">
        <f t="shared" si="1534"/>
        <v>818504.50143376878</v>
      </c>
      <c r="J7010" s="169">
        <f t="shared" si="1536"/>
        <v>746975.76403380942</v>
      </c>
      <c r="K7010" s="95"/>
      <c r="L7010" s="265">
        <f t="shared" si="1535"/>
        <v>313748.86548208073</v>
      </c>
      <c r="M7010" s="265">
        <f>$G7010*NonHospFrac+theModel!$H7010*NonHospFrac</f>
        <v>504755.63595168805</v>
      </c>
      <c r="N7010" s="266">
        <f t="shared" si="1537"/>
        <v>818504.50143376878</v>
      </c>
      <c r="O7010" s="159"/>
      <c r="P7010" s="265">
        <f t="shared" si="1538"/>
        <v>286330.49433165928</v>
      </c>
      <c r="Q7010" s="265">
        <f t="shared" si="1539"/>
        <v>504754.08131001325</v>
      </c>
      <c r="R7010" s="266">
        <f t="shared" si="1540"/>
        <v>791084.57564167259</v>
      </c>
    </row>
    <row r="7011" spans="1:18" x14ac:dyDescent="0.3">
      <c r="A7011" s="82">
        <v>6980</v>
      </c>
      <c r="B7011" s="94">
        <f t="shared" si="1529"/>
        <v>3.1242077582635277E-58</v>
      </c>
      <c r="C7011" s="179">
        <f t="shared" si="1530"/>
        <v>3.1171600836220598E-58</v>
      </c>
      <c r="D7011" s="166">
        <f t="shared" si="1531"/>
        <v>2.2558277767625785E-3</v>
      </c>
      <c r="E7011" s="167">
        <f t="shared" si="1541"/>
        <v>24.291375447755232</v>
      </c>
      <c r="F7011" s="168">
        <f t="shared" si="1542"/>
        <v>15.747933709579616</v>
      </c>
      <c r="G7011" s="168">
        <f t="shared" si="1532"/>
        <v>547272.55748889584</v>
      </c>
      <c r="H7011" s="168">
        <f t="shared" si="1533"/>
        <v>271310.33852408634</v>
      </c>
      <c r="I7011" s="169">
        <f t="shared" si="1534"/>
        <v>818582.89601298212</v>
      </c>
      <c r="J7011" s="169">
        <f t="shared" si="1536"/>
        <v>747034.74592349015</v>
      </c>
      <c r="K7011" s="95"/>
      <c r="L7011" s="265">
        <f t="shared" si="1535"/>
        <v>313778.91566536634</v>
      </c>
      <c r="M7011" s="265">
        <f>$G7011*NonHospFrac+theModel!$H7011*NonHospFrac</f>
        <v>504803.98034761584</v>
      </c>
      <c r="N7011" s="266">
        <f t="shared" si="1537"/>
        <v>818582.89601298212</v>
      </c>
      <c r="O7011" s="159"/>
      <c r="P7011" s="265">
        <f t="shared" si="1538"/>
        <v>286353.10324943421</v>
      </c>
      <c r="Q7011" s="265">
        <f t="shared" si="1539"/>
        <v>504802.42570594104</v>
      </c>
      <c r="R7011" s="266">
        <f t="shared" si="1540"/>
        <v>791155.52895537531</v>
      </c>
    </row>
    <row r="7012" spans="1:18" x14ac:dyDescent="0.3">
      <c r="A7012" s="82">
        <v>6981</v>
      </c>
      <c r="B7012" s="94">
        <f t="shared" si="1529"/>
        <v>3.0658461225018785E-58</v>
      </c>
      <c r="C7012" s="179">
        <f t="shared" si="1530"/>
        <v>3.058930101659459E-58</v>
      </c>
      <c r="D7012" s="166">
        <f t="shared" si="1531"/>
        <v>2.2558277767625785E-3</v>
      </c>
      <c r="E7012" s="167">
        <f t="shared" si="1541"/>
        <v>24.291375447755232</v>
      </c>
      <c r="F7012" s="168">
        <f t="shared" si="1542"/>
        <v>15.750189537356379</v>
      </c>
      <c r="G7012" s="168">
        <f t="shared" si="1532"/>
        <v>547350.95206810941</v>
      </c>
      <c r="H7012" s="168">
        <f t="shared" si="1533"/>
        <v>271310.33852408634</v>
      </c>
      <c r="I7012" s="169">
        <f t="shared" si="1534"/>
        <v>818661.2905921957</v>
      </c>
      <c r="J7012" s="169">
        <f t="shared" si="1536"/>
        <v>747093.72540895303</v>
      </c>
      <c r="K7012" s="95"/>
      <c r="L7012" s="265">
        <f t="shared" si="1535"/>
        <v>313808.96584865195</v>
      </c>
      <c r="M7012" s="265">
        <f>$G7012*NonHospFrac+theModel!$H7012*NonHospFrac</f>
        <v>504852.32474354381</v>
      </c>
      <c r="N7012" s="266">
        <f t="shared" si="1537"/>
        <v>818661.2905921957</v>
      </c>
      <c r="O7012" s="159"/>
      <c r="P7012" s="265">
        <f t="shared" si="1538"/>
        <v>286375.71124562516</v>
      </c>
      <c r="Q7012" s="265">
        <f t="shared" si="1539"/>
        <v>504850.77010186901</v>
      </c>
      <c r="R7012" s="266">
        <f t="shared" si="1540"/>
        <v>791226.48134749418</v>
      </c>
    </row>
    <row r="7013" spans="1:18" x14ac:dyDescent="0.3">
      <c r="A7013" s="82">
        <v>6982</v>
      </c>
      <c r="B7013" s="94">
        <f t="shared" si="1529"/>
        <v>3.0085747088996759E-58</v>
      </c>
      <c r="C7013" s="179">
        <f t="shared" si="1530"/>
        <v>3.0017878825028746E-58</v>
      </c>
      <c r="D7013" s="166">
        <f t="shared" si="1531"/>
        <v>2.2558277767625785E-3</v>
      </c>
      <c r="E7013" s="167">
        <f t="shared" si="1541"/>
        <v>24.291375447755232</v>
      </c>
      <c r="F7013" s="168">
        <f t="shared" si="1542"/>
        <v>15.752445365133141</v>
      </c>
      <c r="G7013" s="168">
        <f t="shared" si="1532"/>
        <v>547429.34664732276</v>
      </c>
      <c r="H7013" s="168">
        <f t="shared" si="1533"/>
        <v>271310.33852408634</v>
      </c>
      <c r="I7013" s="169">
        <f t="shared" si="1534"/>
        <v>818739.68517140904</v>
      </c>
      <c r="J7013" s="169">
        <f t="shared" si="1536"/>
        <v>747152.70249029587</v>
      </c>
      <c r="K7013" s="95"/>
      <c r="L7013" s="265">
        <f t="shared" si="1535"/>
        <v>313839.0160319375</v>
      </c>
      <c r="M7013" s="265">
        <f>$G7013*NonHospFrac+theModel!$H7013*NonHospFrac</f>
        <v>504900.6691394716</v>
      </c>
      <c r="N7013" s="266">
        <f t="shared" si="1537"/>
        <v>818739.68517140904</v>
      </c>
      <c r="O7013" s="159"/>
      <c r="P7013" s="265">
        <f t="shared" si="1538"/>
        <v>286398.31832026964</v>
      </c>
      <c r="Q7013" s="265">
        <f t="shared" si="1539"/>
        <v>504899.11449779681</v>
      </c>
      <c r="R7013" s="266">
        <f t="shared" si="1540"/>
        <v>791297.43281806645</v>
      </c>
    </row>
    <row r="7014" spans="1:18" x14ac:dyDescent="0.3">
      <c r="A7014" s="82">
        <v>6983</v>
      </c>
      <c r="B7014" s="94">
        <f t="shared" si="1529"/>
        <v>2.9523731516062822E-58</v>
      </c>
      <c r="C7014" s="179">
        <f t="shared" si="1530"/>
        <v>2.9457131062435205E-58</v>
      </c>
      <c r="D7014" s="166">
        <f t="shared" si="1531"/>
        <v>2.2558277767625785E-3</v>
      </c>
      <c r="E7014" s="167">
        <f t="shared" si="1541"/>
        <v>24.291375447755232</v>
      </c>
      <c r="F7014" s="168">
        <f t="shared" si="1542"/>
        <v>15.754701192909904</v>
      </c>
      <c r="G7014" s="168">
        <f t="shared" si="1532"/>
        <v>547507.74122653622</v>
      </c>
      <c r="H7014" s="168">
        <f t="shared" si="1533"/>
        <v>271310.33852408634</v>
      </c>
      <c r="I7014" s="169">
        <f t="shared" si="1534"/>
        <v>818818.07975062262</v>
      </c>
      <c r="J7014" s="169">
        <f t="shared" si="1536"/>
        <v>747211.6771676169</v>
      </c>
      <c r="K7014" s="95"/>
      <c r="L7014" s="265">
        <f t="shared" si="1535"/>
        <v>313869.06621522305</v>
      </c>
      <c r="M7014" s="265">
        <f>$G7014*NonHospFrac+theModel!$H7014*NonHospFrac</f>
        <v>504949.01353539946</v>
      </c>
      <c r="N7014" s="266">
        <f t="shared" si="1537"/>
        <v>818818.07975062251</v>
      </c>
      <c r="O7014" s="159"/>
      <c r="P7014" s="265">
        <f t="shared" si="1538"/>
        <v>286420.92447340523</v>
      </c>
      <c r="Q7014" s="265">
        <f t="shared" si="1539"/>
        <v>504947.45889372466</v>
      </c>
      <c r="R7014" s="266">
        <f t="shared" si="1540"/>
        <v>791368.38336712983</v>
      </c>
    </row>
    <row r="7015" spans="1:18" x14ac:dyDescent="0.3">
      <c r="A7015" s="82">
        <v>6984</v>
      </c>
      <c r="B7015" s="94">
        <f t="shared" si="1529"/>
        <v>2.8972214652145015E-58</v>
      </c>
      <c r="C7015" s="179">
        <f t="shared" si="1530"/>
        <v>2.8906858325578377E-58</v>
      </c>
      <c r="D7015" s="166">
        <f t="shared" si="1531"/>
        <v>2.2558277767625785E-3</v>
      </c>
      <c r="E7015" s="167">
        <f t="shared" si="1541"/>
        <v>24.291375447755232</v>
      </c>
      <c r="F7015" s="168">
        <f t="shared" si="1542"/>
        <v>15.756957020686666</v>
      </c>
      <c r="G7015" s="168">
        <f t="shared" si="1532"/>
        <v>547586.13580574968</v>
      </c>
      <c r="H7015" s="168">
        <f t="shared" si="1533"/>
        <v>271310.33852408634</v>
      </c>
      <c r="I7015" s="169">
        <f t="shared" si="1534"/>
        <v>818896.47432983597</v>
      </c>
      <c r="J7015" s="169">
        <f t="shared" si="1536"/>
        <v>747270.64944101381</v>
      </c>
      <c r="K7015" s="95"/>
      <c r="L7015" s="265">
        <f t="shared" si="1535"/>
        <v>313899.11639850866</v>
      </c>
      <c r="M7015" s="265">
        <f>$G7015*NonHospFrac+theModel!$H7015*NonHospFrac</f>
        <v>504997.35793132731</v>
      </c>
      <c r="N7015" s="266">
        <f t="shared" si="1537"/>
        <v>818896.47432983597</v>
      </c>
      <c r="O7015" s="159"/>
      <c r="P7015" s="265">
        <f t="shared" si="1538"/>
        <v>286443.52970506955</v>
      </c>
      <c r="Q7015" s="265">
        <f t="shared" si="1539"/>
        <v>504995.80328965251</v>
      </c>
      <c r="R7015" s="266">
        <f t="shared" si="1540"/>
        <v>791439.33299472206</v>
      </c>
    </row>
    <row r="7016" spans="1:18" x14ac:dyDescent="0.3">
      <c r="A7016" s="82">
        <v>6985</v>
      </c>
      <c r="B7016" s="94">
        <f t="shared" si="1529"/>
        <v>2.8431000376537233E-58</v>
      </c>
      <c r="C7016" s="179">
        <f t="shared" si="1530"/>
        <v>2.8366864936166694E-58</v>
      </c>
      <c r="D7016" s="166">
        <f t="shared" si="1531"/>
        <v>2.2558277767625785E-3</v>
      </c>
      <c r="E7016" s="167">
        <f t="shared" si="1541"/>
        <v>24.291375447755232</v>
      </c>
      <c r="F7016" s="168">
        <f t="shared" si="1542"/>
        <v>15.759212848463429</v>
      </c>
      <c r="G7016" s="168">
        <f t="shared" si="1532"/>
        <v>547664.53038496303</v>
      </c>
      <c r="H7016" s="168">
        <f t="shared" si="1533"/>
        <v>271310.33852408634</v>
      </c>
      <c r="I7016" s="169">
        <f t="shared" si="1534"/>
        <v>818974.86890904931</v>
      </c>
      <c r="J7016" s="169">
        <f t="shared" si="1536"/>
        <v>747329.61931058473</v>
      </c>
      <c r="K7016" s="95"/>
      <c r="L7016" s="265">
        <f t="shared" si="1535"/>
        <v>313929.16658179427</v>
      </c>
      <c r="M7016" s="265">
        <f>$G7016*NonHospFrac+theModel!$H7016*NonHospFrac</f>
        <v>505045.7023272551</v>
      </c>
      <c r="N7016" s="266">
        <f t="shared" si="1537"/>
        <v>818974.86890904931</v>
      </c>
      <c r="O7016" s="159"/>
      <c r="P7016" s="265">
        <f t="shared" si="1538"/>
        <v>286466.13401530014</v>
      </c>
      <c r="Q7016" s="265">
        <f t="shared" si="1539"/>
        <v>505044.1476855803</v>
      </c>
      <c r="R7016" s="266">
        <f t="shared" si="1540"/>
        <v>791510.2817008805</v>
      </c>
    </row>
    <row r="7017" spans="1:18" x14ac:dyDescent="0.3">
      <c r="A7017" s="82">
        <v>6986</v>
      </c>
      <c r="B7017" s="94">
        <f t="shared" si="1529"/>
        <v>2.7899896232158235E-58</v>
      </c>
      <c r="C7017" s="179">
        <f t="shared" si="1530"/>
        <v>2.7836958871268939E-58</v>
      </c>
      <c r="D7017" s="166">
        <f t="shared" si="1531"/>
        <v>2.2558277767625785E-3</v>
      </c>
      <c r="E7017" s="167">
        <f t="shared" si="1541"/>
        <v>24.291375447755232</v>
      </c>
      <c r="F7017" s="168">
        <f t="shared" si="1542"/>
        <v>15.761468676240192</v>
      </c>
      <c r="G7017" s="168">
        <f t="shared" si="1532"/>
        <v>547742.92496417649</v>
      </c>
      <c r="H7017" s="168">
        <f t="shared" si="1533"/>
        <v>271310.33852408634</v>
      </c>
      <c r="I7017" s="169">
        <f t="shared" si="1534"/>
        <v>819053.26348826289</v>
      </c>
      <c r="J7017" s="169">
        <f t="shared" si="1536"/>
        <v>747388.58677642792</v>
      </c>
      <c r="K7017" s="95"/>
      <c r="L7017" s="265">
        <f t="shared" si="1535"/>
        <v>313959.21676507982</v>
      </c>
      <c r="M7017" s="265">
        <f>$G7017*NonHospFrac+theModel!$H7017*NonHospFrac</f>
        <v>505094.04672318295</v>
      </c>
      <c r="N7017" s="266">
        <f t="shared" si="1537"/>
        <v>819053.26348826278</v>
      </c>
      <c r="O7017" s="159"/>
      <c r="P7017" s="265">
        <f t="shared" si="1538"/>
        <v>286488.73740413453</v>
      </c>
      <c r="Q7017" s="265">
        <f t="shared" si="1539"/>
        <v>505092.49208150816</v>
      </c>
      <c r="R7017" s="266">
        <f t="shared" si="1540"/>
        <v>791581.22948564263</v>
      </c>
    </row>
    <row r="7018" spans="1:18" x14ac:dyDescent="0.3">
      <c r="A7018" s="82">
        <v>6987</v>
      </c>
      <c r="B7018" s="94">
        <f t="shared" si="1529"/>
        <v>2.7378713357114221E-58</v>
      </c>
      <c r="C7018" s="179">
        <f t="shared" si="1530"/>
        <v>2.7316951695031222E-58</v>
      </c>
      <c r="D7018" s="166">
        <f t="shared" si="1531"/>
        <v>2.2558277767625785E-3</v>
      </c>
      <c r="E7018" s="167">
        <f t="shared" si="1541"/>
        <v>24.291375447755232</v>
      </c>
      <c r="F7018" s="168">
        <f t="shared" si="1542"/>
        <v>15.763724504016954</v>
      </c>
      <c r="G7018" s="168">
        <f t="shared" si="1532"/>
        <v>547821.31954338995</v>
      </c>
      <c r="H7018" s="168">
        <f t="shared" si="1533"/>
        <v>271310.33852408634</v>
      </c>
      <c r="I7018" s="169">
        <f t="shared" si="1534"/>
        <v>819131.65806747624</v>
      </c>
      <c r="J7018" s="169">
        <f t="shared" si="1536"/>
        <v>747447.55183864094</v>
      </c>
      <c r="K7018" s="95"/>
      <c r="L7018" s="265">
        <f t="shared" si="1535"/>
        <v>313989.26694836543</v>
      </c>
      <c r="M7018" s="265">
        <f>$G7018*NonHospFrac+theModel!$H7018*NonHospFrac</f>
        <v>505142.39111911086</v>
      </c>
      <c r="N7018" s="266">
        <f t="shared" si="1537"/>
        <v>819131.65806747624</v>
      </c>
      <c r="O7018" s="159"/>
      <c r="P7018" s="265">
        <f t="shared" si="1538"/>
        <v>286511.33987161034</v>
      </c>
      <c r="Q7018" s="265">
        <f t="shared" si="1539"/>
        <v>505140.83647743607</v>
      </c>
      <c r="R7018" s="266">
        <f t="shared" si="1540"/>
        <v>791652.17634904641</v>
      </c>
    </row>
    <row r="7019" spans="1:18" x14ac:dyDescent="0.3">
      <c r="A7019" s="82">
        <v>6988</v>
      </c>
      <c r="B7019" s="94">
        <f t="shared" si="1529"/>
        <v>2.6867266417535207E-58</v>
      </c>
      <c r="C7019" s="179">
        <f t="shared" si="1530"/>
        <v>2.6806658491664851E-58</v>
      </c>
      <c r="D7019" s="166">
        <f t="shared" si="1531"/>
        <v>2.2558277767625785E-3</v>
      </c>
      <c r="E7019" s="167">
        <f t="shared" si="1541"/>
        <v>24.291375447755232</v>
      </c>
      <c r="F7019" s="168">
        <f t="shared" si="1542"/>
        <v>15.765980331793717</v>
      </c>
      <c r="G7019" s="168">
        <f t="shared" si="1532"/>
        <v>547899.7141226033</v>
      </c>
      <c r="H7019" s="168">
        <f t="shared" si="1533"/>
        <v>271310.33852408634</v>
      </c>
      <c r="I7019" s="169">
        <f t="shared" si="1534"/>
        <v>819210.05264668958</v>
      </c>
      <c r="J7019" s="169">
        <f t="shared" si="1536"/>
        <v>747506.51449732191</v>
      </c>
      <c r="K7019" s="95"/>
      <c r="L7019" s="265">
        <f t="shared" si="1535"/>
        <v>314019.31713165098</v>
      </c>
      <c r="M7019" s="265">
        <f>$G7019*NonHospFrac+theModel!$H7019*NonHospFrac</f>
        <v>505190.73551503866</v>
      </c>
      <c r="N7019" s="266">
        <f t="shared" si="1537"/>
        <v>819210.05264668958</v>
      </c>
      <c r="O7019" s="159"/>
      <c r="P7019" s="265">
        <f t="shared" si="1538"/>
        <v>286533.94141776499</v>
      </c>
      <c r="Q7019" s="265">
        <f t="shared" si="1539"/>
        <v>505189.18087336386</v>
      </c>
      <c r="R7019" s="266">
        <f t="shared" si="1540"/>
        <v>791723.12229112885</v>
      </c>
    </row>
    <row r="7020" spans="1:18" x14ac:dyDescent="0.3">
      <c r="A7020" s="82">
        <v>6989</v>
      </c>
      <c r="B7020" s="94">
        <f t="shared" si="1529"/>
        <v>2.63653735416784E-58</v>
      </c>
      <c r="C7020" s="179">
        <f t="shared" si="1530"/>
        <v>2.630589779969836E-58</v>
      </c>
      <c r="D7020" s="166">
        <f t="shared" si="1531"/>
        <v>2.2558277767625785E-3</v>
      </c>
      <c r="E7020" s="167">
        <f t="shared" si="1541"/>
        <v>24.291375447755232</v>
      </c>
      <c r="F7020" s="168">
        <f t="shared" si="1542"/>
        <v>15.768236159570479</v>
      </c>
      <c r="G7020" s="168">
        <f t="shared" si="1532"/>
        <v>547978.10870181664</v>
      </c>
      <c r="H7020" s="168">
        <f t="shared" si="1533"/>
        <v>271310.33852408634</v>
      </c>
      <c r="I7020" s="169">
        <f t="shared" si="1534"/>
        <v>819288.44722590293</v>
      </c>
      <c r="J7020" s="169">
        <f t="shared" si="1536"/>
        <v>747565.47475256887</v>
      </c>
      <c r="K7020" s="95"/>
      <c r="L7020" s="265">
        <f t="shared" si="1535"/>
        <v>314049.36731493648</v>
      </c>
      <c r="M7020" s="265">
        <f>$G7020*NonHospFrac+theModel!$H7020*NonHospFrac</f>
        <v>505239.07991096645</v>
      </c>
      <c r="N7020" s="266">
        <f t="shared" si="1537"/>
        <v>819288.44722590293</v>
      </c>
      <c r="O7020" s="159"/>
      <c r="P7020" s="265">
        <f t="shared" si="1538"/>
        <v>286556.54204263608</v>
      </c>
      <c r="Q7020" s="265">
        <f t="shared" si="1539"/>
        <v>505237.52526929165</v>
      </c>
      <c r="R7020" s="266">
        <f t="shared" si="1540"/>
        <v>791794.06731192768</v>
      </c>
    </row>
    <row r="7021" spans="1:18" x14ac:dyDescent="0.3">
      <c r="A7021" s="82">
        <v>6990</v>
      </c>
      <c r="B7021" s="94">
        <f t="shared" si="1529"/>
        <v>2.5872856255242619E-58</v>
      </c>
      <c r="C7021" s="179">
        <f t="shared" si="1530"/>
        <v>2.5814491547437856E-58</v>
      </c>
      <c r="D7021" s="166">
        <f t="shared" si="1531"/>
        <v>2.2558277767625785E-3</v>
      </c>
      <c r="E7021" s="167">
        <f t="shared" si="1541"/>
        <v>24.291375447755232</v>
      </c>
      <c r="F7021" s="168">
        <f t="shared" si="1542"/>
        <v>15.770491987347242</v>
      </c>
      <c r="G7021" s="168">
        <f t="shared" si="1532"/>
        <v>548056.50328103011</v>
      </c>
      <c r="H7021" s="168">
        <f t="shared" si="1533"/>
        <v>271310.33852408634</v>
      </c>
      <c r="I7021" s="169">
        <f t="shared" si="1534"/>
        <v>819366.84180511651</v>
      </c>
      <c r="J7021" s="169">
        <f t="shared" si="1536"/>
        <v>747624.43260447984</v>
      </c>
      <c r="K7021" s="95"/>
      <c r="L7021" s="265">
        <f t="shared" si="1535"/>
        <v>314079.41749822209</v>
      </c>
      <c r="M7021" s="265">
        <f>$G7021*NonHospFrac+theModel!$H7021*NonHospFrac</f>
        <v>505287.4243068943</v>
      </c>
      <c r="N7021" s="266">
        <f t="shared" si="1537"/>
        <v>819366.84180511639</v>
      </c>
      <c r="O7021" s="159"/>
      <c r="P7021" s="265">
        <f t="shared" si="1538"/>
        <v>286579.14174626133</v>
      </c>
      <c r="Q7021" s="265">
        <f t="shared" si="1539"/>
        <v>505285.86966521951</v>
      </c>
      <c r="R7021" s="266">
        <f t="shared" si="1540"/>
        <v>791865.01141148084</v>
      </c>
    </row>
    <row r="7022" spans="1:18" x14ac:dyDescent="0.3">
      <c r="A7022" s="82">
        <v>6991</v>
      </c>
      <c r="B7022" s="94">
        <f t="shared" si="1529"/>
        <v>2.5389539417914554E-58</v>
      </c>
      <c r="C7022" s="179">
        <f t="shared" si="1530"/>
        <v>2.5332264989656413E-58</v>
      </c>
      <c r="D7022" s="166">
        <f t="shared" si="1531"/>
        <v>2.2558277767625785E-3</v>
      </c>
      <c r="E7022" s="167">
        <f t="shared" si="1541"/>
        <v>24.291375447755232</v>
      </c>
      <c r="F7022" s="168">
        <f t="shared" si="1542"/>
        <v>15.772747815124005</v>
      </c>
      <c r="G7022" s="168">
        <f t="shared" si="1532"/>
        <v>548134.89786024357</v>
      </c>
      <c r="H7022" s="168">
        <f t="shared" si="1533"/>
        <v>271310.33852408634</v>
      </c>
      <c r="I7022" s="169">
        <f t="shared" si="1534"/>
        <v>819445.23638432985</v>
      </c>
      <c r="J7022" s="169">
        <f t="shared" si="1536"/>
        <v>747683.38805315259</v>
      </c>
      <c r="K7022" s="95"/>
      <c r="L7022" s="265">
        <f t="shared" si="1535"/>
        <v>314109.4676815077</v>
      </c>
      <c r="M7022" s="265">
        <f>$G7022*NonHospFrac+theModel!$H7022*NonHospFrac</f>
        <v>505335.76870282216</v>
      </c>
      <c r="N7022" s="266">
        <f t="shared" si="1537"/>
        <v>819445.23638432985</v>
      </c>
      <c r="O7022" s="159"/>
      <c r="P7022" s="265">
        <f t="shared" si="1538"/>
        <v>286601.74052867817</v>
      </c>
      <c r="Q7022" s="265">
        <f t="shared" si="1539"/>
        <v>505334.21406114736</v>
      </c>
      <c r="R7022" s="266">
        <f t="shared" si="1540"/>
        <v>791935.95458982559</v>
      </c>
    </row>
    <row r="7023" spans="1:18" x14ac:dyDescent="0.3">
      <c r="A7023" s="82">
        <v>6992</v>
      </c>
      <c r="B7023" s="94">
        <f t="shared" si="1529"/>
        <v>2.4915251161076552E-58</v>
      </c>
      <c r="C7023" s="179">
        <f t="shared" si="1530"/>
        <v>2.4859046645442378E-58</v>
      </c>
      <c r="D7023" s="166">
        <f t="shared" si="1531"/>
        <v>2.2558277767625785E-3</v>
      </c>
      <c r="E7023" s="167">
        <f t="shared" si="1541"/>
        <v>24.291375447755232</v>
      </c>
      <c r="F7023" s="168">
        <f t="shared" si="1542"/>
        <v>15.775003642900767</v>
      </c>
      <c r="G7023" s="168">
        <f t="shared" si="1532"/>
        <v>548213.29243945703</v>
      </c>
      <c r="H7023" s="168">
        <f t="shared" si="1533"/>
        <v>271310.33852408634</v>
      </c>
      <c r="I7023" s="169">
        <f t="shared" si="1534"/>
        <v>819523.63096354343</v>
      </c>
      <c r="J7023" s="169">
        <f t="shared" si="1536"/>
        <v>747742.3410986854</v>
      </c>
      <c r="K7023" s="95"/>
      <c r="L7023" s="265">
        <f t="shared" si="1535"/>
        <v>314139.51786479331</v>
      </c>
      <c r="M7023" s="265">
        <f>$G7023*NonHospFrac+theModel!$H7023*NonHospFrac</f>
        <v>505384.11309875007</v>
      </c>
      <c r="N7023" s="266">
        <f t="shared" si="1537"/>
        <v>819523.63096354343</v>
      </c>
      <c r="O7023" s="159"/>
      <c r="P7023" s="265">
        <f t="shared" si="1538"/>
        <v>286624.33838992415</v>
      </c>
      <c r="Q7023" s="265">
        <f t="shared" si="1539"/>
        <v>505382.55845707527</v>
      </c>
      <c r="R7023" s="266">
        <f t="shared" si="1540"/>
        <v>792006.89684699941</v>
      </c>
    </row>
    <row r="7024" spans="1:18" x14ac:dyDescent="0.3">
      <c r="A7024" s="82">
        <v>6993</v>
      </c>
      <c r="B7024" s="94">
        <f t="shared" si="1529"/>
        <v>2.4449822826701381E-58</v>
      </c>
      <c r="C7024" s="179">
        <f t="shared" si="1530"/>
        <v>2.4394668237231983E-58</v>
      </c>
      <c r="D7024" s="166">
        <f t="shared" si="1531"/>
        <v>2.2558277767625785E-3</v>
      </c>
      <c r="E7024" s="167">
        <f t="shared" si="1541"/>
        <v>24.291375447755232</v>
      </c>
      <c r="F7024" s="168">
        <f t="shared" si="1542"/>
        <v>15.77725947067753</v>
      </c>
      <c r="G7024" s="168">
        <f t="shared" si="1532"/>
        <v>548291.68701867037</v>
      </c>
      <c r="H7024" s="168">
        <f t="shared" si="1533"/>
        <v>271310.33852408634</v>
      </c>
      <c r="I7024" s="169">
        <f t="shared" si="1534"/>
        <v>819602.02554275678</v>
      </c>
      <c r="J7024" s="169">
        <f t="shared" si="1536"/>
        <v>747801.29174117581</v>
      </c>
      <c r="K7024" s="95"/>
      <c r="L7024" s="265">
        <f t="shared" si="1535"/>
        <v>314169.56804807886</v>
      </c>
      <c r="M7024" s="265">
        <f>$G7024*NonHospFrac+theModel!$H7024*NonHospFrac</f>
        <v>505432.45749467786</v>
      </c>
      <c r="N7024" s="266">
        <f t="shared" si="1537"/>
        <v>819602.02554275678</v>
      </c>
      <c r="O7024" s="159"/>
      <c r="P7024" s="265">
        <f t="shared" si="1538"/>
        <v>286646.93533003674</v>
      </c>
      <c r="Q7024" s="265">
        <f t="shared" si="1539"/>
        <v>505430.90285300306</v>
      </c>
      <c r="R7024" s="266">
        <f t="shared" si="1540"/>
        <v>792077.8381830398</v>
      </c>
    </row>
    <row r="7025" spans="1:18" x14ac:dyDescent="0.3">
      <c r="A7025" s="82">
        <v>6994</v>
      </c>
      <c r="B7025" s="94">
        <f t="shared" si="1529"/>
        <v>2.3993088907365601E-58</v>
      </c>
      <c r="C7025" s="179">
        <f t="shared" si="1530"/>
        <v>2.3938964630958031E-58</v>
      </c>
      <c r="D7025" s="166">
        <f t="shared" si="1531"/>
        <v>2.2558277767625785E-3</v>
      </c>
      <c r="E7025" s="167">
        <f t="shared" si="1541"/>
        <v>24.291375447755232</v>
      </c>
      <c r="F7025" s="168">
        <f t="shared" si="1542"/>
        <v>15.779515298454292</v>
      </c>
      <c r="G7025" s="168">
        <f t="shared" si="1532"/>
        <v>548370.08159788384</v>
      </c>
      <c r="H7025" s="168">
        <f t="shared" si="1533"/>
        <v>271310.33852408634</v>
      </c>
      <c r="I7025" s="169">
        <f t="shared" si="1534"/>
        <v>819680.42012197012</v>
      </c>
      <c r="J7025" s="169">
        <f t="shared" si="1536"/>
        <v>747860.23998072196</v>
      </c>
      <c r="K7025" s="95"/>
      <c r="L7025" s="265">
        <f t="shared" si="1535"/>
        <v>314199.61823136441</v>
      </c>
      <c r="M7025" s="265">
        <f>$G7025*NonHospFrac+theModel!$H7025*NonHospFrac</f>
        <v>505480.80189060571</v>
      </c>
      <c r="N7025" s="266">
        <f t="shared" si="1537"/>
        <v>819680.42012197012</v>
      </c>
      <c r="O7025" s="159"/>
      <c r="P7025" s="265">
        <f t="shared" si="1538"/>
        <v>286669.53134905361</v>
      </c>
      <c r="Q7025" s="265">
        <f t="shared" si="1539"/>
        <v>505479.24724893091</v>
      </c>
      <c r="R7025" s="266">
        <f t="shared" si="1540"/>
        <v>792148.77859798446</v>
      </c>
    </row>
    <row r="7026" spans="1:18" x14ac:dyDescent="0.3">
      <c r="A7026" s="82">
        <v>6995</v>
      </c>
      <c r="B7026" s="94">
        <f t="shared" si="1529"/>
        <v>2.3544886987405983E-58</v>
      </c>
      <c r="C7026" s="179">
        <f t="shared" si="1530"/>
        <v>2.3491773777339057E-58</v>
      </c>
      <c r="D7026" s="166">
        <f t="shared" si="1531"/>
        <v>2.2558277767625785E-3</v>
      </c>
      <c r="E7026" s="167">
        <f t="shared" si="1541"/>
        <v>24.291375447755232</v>
      </c>
      <c r="F7026" s="168">
        <f t="shared" si="1542"/>
        <v>15.781771126231055</v>
      </c>
      <c r="G7026" s="168">
        <f t="shared" si="1532"/>
        <v>548448.4761770973</v>
      </c>
      <c r="H7026" s="168">
        <f t="shared" si="1533"/>
        <v>271310.33852408634</v>
      </c>
      <c r="I7026" s="169">
        <f t="shared" si="1534"/>
        <v>819758.8147011837</v>
      </c>
      <c r="J7026" s="169">
        <f t="shared" si="1536"/>
        <v>747919.185817422</v>
      </c>
      <c r="K7026" s="95"/>
      <c r="L7026" s="265">
        <f t="shared" si="1535"/>
        <v>314229.66841465002</v>
      </c>
      <c r="M7026" s="265">
        <f>$G7026*NonHospFrac+theModel!$H7026*NonHospFrac</f>
        <v>505529.14628653356</v>
      </c>
      <c r="N7026" s="266">
        <f t="shared" si="1537"/>
        <v>819758.81470118358</v>
      </c>
      <c r="O7026" s="159"/>
      <c r="P7026" s="265">
        <f t="shared" si="1538"/>
        <v>286692.1264470123</v>
      </c>
      <c r="Q7026" s="265">
        <f t="shared" si="1539"/>
        <v>505527.59164485877</v>
      </c>
      <c r="R7026" s="266">
        <f t="shared" si="1540"/>
        <v>792219.71809187112</v>
      </c>
    </row>
    <row r="7027" spans="1:18" x14ac:dyDescent="0.3">
      <c r="A7027" s="82">
        <v>6996</v>
      </c>
      <c r="B7027" s="94">
        <f t="shared" si="1529"/>
        <v>2.3105057685153054E-58</v>
      </c>
      <c r="C7027" s="179">
        <f t="shared" si="1530"/>
        <v>2.3052936654243185E-58</v>
      </c>
      <c r="D7027" s="166">
        <f t="shared" si="1531"/>
        <v>2.2558277767625785E-3</v>
      </c>
      <c r="E7027" s="167">
        <f t="shared" si="1541"/>
        <v>24.291375447755232</v>
      </c>
      <c r="F7027" s="168">
        <f t="shared" si="1542"/>
        <v>15.784026954007818</v>
      </c>
      <c r="G7027" s="168">
        <f t="shared" si="1532"/>
        <v>548526.87075631064</v>
      </c>
      <c r="H7027" s="168">
        <f t="shared" si="1533"/>
        <v>271310.33852408634</v>
      </c>
      <c r="I7027" s="169">
        <f t="shared" si="1534"/>
        <v>819837.20928039704</v>
      </c>
      <c r="J7027" s="169">
        <f t="shared" si="1536"/>
        <v>747978.12925137347</v>
      </c>
      <c r="K7027" s="95"/>
      <c r="L7027" s="265">
        <f t="shared" si="1535"/>
        <v>314259.71859793563</v>
      </c>
      <c r="M7027" s="265">
        <f>$G7027*NonHospFrac+theModel!$H7027*NonHospFrac</f>
        <v>505577.49068246136</v>
      </c>
      <c r="N7027" s="266">
        <f t="shared" si="1537"/>
        <v>819837.20928039704</v>
      </c>
      <c r="O7027" s="159"/>
      <c r="P7027" s="265">
        <f t="shared" si="1538"/>
        <v>286714.7206239503</v>
      </c>
      <c r="Q7027" s="265">
        <f t="shared" si="1539"/>
        <v>505575.93604078656</v>
      </c>
      <c r="R7027" s="266">
        <f t="shared" si="1540"/>
        <v>792290.6566647368</v>
      </c>
    </row>
    <row r="7028" spans="1:18" x14ac:dyDescent="0.3">
      <c r="A7028" s="82">
        <v>6997</v>
      </c>
      <c r="B7028" s="94">
        <f t="shared" si="1529"/>
        <v>2.2673444596265433E-58</v>
      </c>
      <c r="C7028" s="179">
        <f t="shared" si="1530"/>
        <v>2.2622297210150291E-58</v>
      </c>
      <c r="D7028" s="166">
        <f t="shared" si="1531"/>
        <v>2.2558277767625785E-3</v>
      </c>
      <c r="E7028" s="167">
        <f t="shared" si="1541"/>
        <v>24.291375447755232</v>
      </c>
      <c r="F7028" s="168">
        <f t="shared" si="1542"/>
        <v>15.78628278178458</v>
      </c>
      <c r="G7028" s="168">
        <f t="shared" si="1532"/>
        <v>548605.26533552399</v>
      </c>
      <c r="H7028" s="168">
        <f t="shared" si="1533"/>
        <v>271310.33852408634</v>
      </c>
      <c r="I7028" s="169">
        <f t="shared" si="1534"/>
        <v>819915.60385961039</v>
      </c>
      <c r="J7028" s="169">
        <f t="shared" si="1536"/>
        <v>748037.07028267463</v>
      </c>
      <c r="K7028" s="95"/>
      <c r="L7028" s="265">
        <f t="shared" si="1535"/>
        <v>314289.76878122112</v>
      </c>
      <c r="M7028" s="265">
        <f>$G7028*NonHospFrac+theModel!$H7028*NonHospFrac</f>
        <v>505625.83507838915</v>
      </c>
      <c r="N7028" s="266">
        <f t="shared" si="1537"/>
        <v>819915.60385961027</v>
      </c>
      <c r="O7028" s="159"/>
      <c r="P7028" s="265">
        <f t="shared" si="1538"/>
        <v>286737.31387990509</v>
      </c>
      <c r="Q7028" s="265">
        <f t="shared" si="1539"/>
        <v>505624.28043671435</v>
      </c>
      <c r="R7028" s="266">
        <f t="shared" si="1540"/>
        <v>792361.59431661945</v>
      </c>
    </row>
    <row r="7029" spans="1:18" x14ac:dyDescent="0.3">
      <c r="A7029" s="82">
        <v>6998</v>
      </c>
      <c r="B7029" s="94">
        <f t="shared" si="1529"/>
        <v>2.2249894238102103E-58</v>
      </c>
      <c r="C7029" s="179">
        <f t="shared" si="1530"/>
        <v>2.2199702308649763E-58</v>
      </c>
      <c r="D7029" s="166">
        <f t="shared" si="1531"/>
        <v>2.2558277767625785E-3</v>
      </c>
      <c r="E7029" s="167">
        <f t="shared" si="1541"/>
        <v>24.291375447755232</v>
      </c>
      <c r="F7029" s="168">
        <f t="shared" si="1542"/>
        <v>15.788538609561343</v>
      </c>
      <c r="G7029" s="168">
        <f t="shared" si="1532"/>
        <v>548683.65991473757</v>
      </c>
      <c r="H7029" s="168">
        <f t="shared" si="1533"/>
        <v>271310.33852408634</v>
      </c>
      <c r="I7029" s="169">
        <f t="shared" si="1534"/>
        <v>819993.99843882397</v>
      </c>
      <c r="J7029" s="169">
        <f t="shared" si="1536"/>
        <v>748096.00891142339</v>
      </c>
      <c r="K7029" s="95"/>
      <c r="L7029" s="265">
        <f t="shared" si="1535"/>
        <v>314319.81896450679</v>
      </c>
      <c r="M7029" s="265">
        <f>$G7029*NonHospFrac+theModel!$H7029*NonHospFrac</f>
        <v>505674.17947431712</v>
      </c>
      <c r="N7029" s="266">
        <f t="shared" si="1537"/>
        <v>819993.99843882397</v>
      </c>
      <c r="O7029" s="159"/>
      <c r="P7029" s="265">
        <f t="shared" si="1538"/>
        <v>286759.9062149144</v>
      </c>
      <c r="Q7029" s="265">
        <f t="shared" si="1539"/>
        <v>505672.62483264232</v>
      </c>
      <c r="R7029" s="266">
        <f t="shared" si="1540"/>
        <v>792432.53104755678</v>
      </c>
    </row>
    <row r="7030" spans="1:18" x14ac:dyDescent="0.3">
      <c r="A7030" s="82">
        <v>6999</v>
      </c>
      <c r="B7030" s="94">
        <f t="shared" si="1529"/>
        <v>2.1834255995150846E-58</v>
      </c>
      <c r="C7030" s="179">
        <f t="shared" si="1530"/>
        <v>2.178500167399204E-58</v>
      </c>
      <c r="D7030" s="166">
        <f t="shared" si="1531"/>
        <v>2.2558277767625785E-3</v>
      </c>
      <c r="E7030" s="167">
        <f t="shared" si="1541"/>
        <v>24.291375447755232</v>
      </c>
      <c r="F7030" s="168">
        <f t="shared" si="1542"/>
        <v>15.790794437338105</v>
      </c>
      <c r="G7030" s="168">
        <f t="shared" si="1532"/>
        <v>548762.05449395091</v>
      </c>
      <c r="H7030" s="168">
        <f t="shared" si="1533"/>
        <v>271310.33852408634</v>
      </c>
      <c r="I7030" s="169">
        <f t="shared" si="1534"/>
        <v>820072.39301803731</v>
      </c>
      <c r="J7030" s="169">
        <f t="shared" si="1536"/>
        <v>748154.94513771753</v>
      </c>
      <c r="K7030" s="95"/>
      <c r="L7030" s="265">
        <f t="shared" si="1535"/>
        <v>314349.86914779234</v>
      </c>
      <c r="M7030" s="265">
        <f>$G7030*NonHospFrac+theModel!$H7030*NonHospFrac</f>
        <v>505722.52387024491</v>
      </c>
      <c r="N7030" s="266">
        <f t="shared" si="1537"/>
        <v>820072.39301803731</v>
      </c>
      <c r="O7030" s="159"/>
      <c r="P7030" s="265">
        <f t="shared" si="1538"/>
        <v>286782.49762901559</v>
      </c>
      <c r="Q7030" s="265">
        <f t="shared" si="1539"/>
        <v>505720.96922857012</v>
      </c>
      <c r="R7030" s="266">
        <f t="shared" si="1540"/>
        <v>792503.46685758571</v>
      </c>
    </row>
    <row r="7031" spans="1:18" x14ac:dyDescent="0.3">
      <c r="A7031" s="82">
        <v>7000</v>
      </c>
      <c r="B7031" s="94">
        <f t="shared" si="1529"/>
        <v>2.1426382065465756E-58</v>
      </c>
      <c r="C7031" s="179">
        <f t="shared" si="1530"/>
        <v>2.137804783764695E-58</v>
      </c>
      <c r="D7031" s="166">
        <f t="shared" si="1531"/>
        <v>2.2558277767625785E-3</v>
      </c>
      <c r="E7031" s="167">
        <f t="shared" si="1541"/>
        <v>24.291375447755232</v>
      </c>
      <c r="F7031" s="168">
        <f t="shared" si="1542"/>
        <v>15.793050265114868</v>
      </c>
      <c r="G7031" s="168">
        <f t="shared" si="1532"/>
        <v>548840.44907316437</v>
      </c>
      <c r="H7031" s="168">
        <f t="shared" si="1533"/>
        <v>271310.33852408634</v>
      </c>
      <c r="I7031" s="169">
        <f t="shared" si="1534"/>
        <v>820150.78759725066</v>
      </c>
      <c r="J7031" s="169">
        <f t="shared" si="1536"/>
        <v>748213.87896165496</v>
      </c>
      <c r="K7031" s="95"/>
      <c r="L7031" s="265">
        <f t="shared" si="1535"/>
        <v>314379.91933107795</v>
      </c>
      <c r="M7031" s="265">
        <f>$G7031*NonHospFrac+theModel!$H7031*NonHospFrac</f>
        <v>505770.86826617277</v>
      </c>
      <c r="N7031" s="266">
        <f t="shared" si="1537"/>
        <v>820150.78759725066</v>
      </c>
      <c r="O7031" s="159"/>
      <c r="P7031" s="265">
        <f t="shared" si="1538"/>
        <v>286805.08812224632</v>
      </c>
      <c r="Q7031" s="265">
        <f t="shared" si="1539"/>
        <v>505769.31362449797</v>
      </c>
      <c r="R7031" s="266">
        <f t="shared" si="1540"/>
        <v>792574.40174674429</v>
      </c>
    </row>
    <row r="7032" spans="1:18" x14ac:dyDescent="0.3">
      <c r="A7032" s="82">
        <v>7001</v>
      </c>
      <c r="B7032" s="94">
        <f t="shared" si="1529"/>
        <v>2.1026127408109138E-58</v>
      </c>
      <c r="C7032" s="179">
        <f t="shared" si="1530"/>
        <v>2.0978696085864176E-58</v>
      </c>
      <c r="D7032" s="166">
        <f t="shared" si="1531"/>
        <v>2.2558277767625785E-3</v>
      </c>
      <c r="E7032" s="167">
        <f t="shared" si="1541"/>
        <v>24.291375447755232</v>
      </c>
      <c r="F7032" s="168">
        <f t="shared" si="1542"/>
        <v>15.79530609289163</v>
      </c>
      <c r="G7032" s="168">
        <f t="shared" si="1532"/>
        <v>548918.84365237784</v>
      </c>
      <c r="H7032" s="168">
        <f t="shared" si="1533"/>
        <v>271310.33852408634</v>
      </c>
      <c r="I7032" s="169">
        <f t="shared" si="1534"/>
        <v>820229.18217646424</v>
      </c>
      <c r="J7032" s="169">
        <f t="shared" si="1536"/>
        <v>748272.81038333394</v>
      </c>
      <c r="K7032" s="95"/>
      <c r="L7032" s="265">
        <f t="shared" si="1535"/>
        <v>314409.9695143635</v>
      </c>
      <c r="M7032" s="265">
        <f>$G7032*NonHospFrac+theModel!$H7032*NonHospFrac</f>
        <v>505819.21266210062</v>
      </c>
      <c r="N7032" s="266">
        <f t="shared" si="1537"/>
        <v>820229.18217646412</v>
      </c>
      <c r="O7032" s="159"/>
      <c r="P7032" s="265">
        <f t="shared" si="1538"/>
        <v>286827.67769464402</v>
      </c>
      <c r="Q7032" s="265">
        <f t="shared" si="1539"/>
        <v>505817.65802042582</v>
      </c>
      <c r="R7032" s="266">
        <f t="shared" si="1540"/>
        <v>792645.3357150699</v>
      </c>
    </row>
    <row r="7033" spans="1:18" x14ac:dyDescent="0.3">
      <c r="A7033" s="82">
        <v>7002</v>
      </c>
      <c r="B7033" s="94">
        <f t="shared" si="1529"/>
        <v>2.0633349691574645E-58</v>
      </c>
      <c r="C7033" s="179">
        <f t="shared" si="1530"/>
        <v>2.0586804408212735E-58</v>
      </c>
      <c r="D7033" s="166">
        <f t="shared" si="1531"/>
        <v>2.2558277767625785E-3</v>
      </c>
      <c r="E7033" s="167">
        <f t="shared" si="1541"/>
        <v>24.291375447755232</v>
      </c>
      <c r="F7033" s="168">
        <f t="shared" si="1542"/>
        <v>15.797561920668393</v>
      </c>
      <c r="G7033" s="168">
        <f t="shared" si="1532"/>
        <v>548997.23823159118</v>
      </c>
      <c r="H7033" s="168">
        <f t="shared" si="1533"/>
        <v>271310.33852408634</v>
      </c>
      <c r="I7033" s="169">
        <f t="shared" si="1534"/>
        <v>820307.57675567758</v>
      </c>
      <c r="J7033" s="169">
        <f t="shared" si="1536"/>
        <v>748331.73940285202</v>
      </c>
      <c r="K7033" s="95"/>
      <c r="L7033" s="265">
        <f t="shared" si="1535"/>
        <v>314440.01969764906</v>
      </c>
      <c r="M7033" s="265">
        <f>$G7033*NonHospFrac+theModel!$H7033*NonHospFrac</f>
        <v>505867.55705802841</v>
      </c>
      <c r="N7033" s="266">
        <f t="shared" si="1537"/>
        <v>820307.57675567747</v>
      </c>
      <c r="O7033" s="159"/>
      <c r="P7033" s="265">
        <f t="shared" si="1538"/>
        <v>286850.2663462463</v>
      </c>
      <c r="Q7033" s="265">
        <f t="shared" si="1539"/>
        <v>505866.00241635361</v>
      </c>
      <c r="R7033" s="266">
        <f t="shared" si="1540"/>
        <v>792716.26876259991</v>
      </c>
    </row>
    <row r="7034" spans="1:18" x14ac:dyDescent="0.3">
      <c r="A7034" s="82">
        <v>7003</v>
      </c>
      <c r="B7034" s="94">
        <f t="shared" si="1529"/>
        <v>2.0247909243173824E-58</v>
      </c>
      <c r="C7034" s="179">
        <f t="shared" si="1530"/>
        <v>2.0202233447081705E-58</v>
      </c>
      <c r="D7034" s="166">
        <f t="shared" si="1531"/>
        <v>2.2558277767625785E-3</v>
      </c>
      <c r="E7034" s="167">
        <f t="shared" si="1541"/>
        <v>24.291375447755232</v>
      </c>
      <c r="F7034" s="168">
        <f t="shared" si="1542"/>
        <v>15.799817748445156</v>
      </c>
      <c r="G7034" s="168">
        <f t="shared" si="1532"/>
        <v>549075.63281080464</v>
      </c>
      <c r="H7034" s="168">
        <f t="shared" si="1533"/>
        <v>271310.33852408634</v>
      </c>
      <c r="I7034" s="169">
        <f t="shared" si="1534"/>
        <v>820385.97133489093</v>
      </c>
      <c r="J7034" s="169">
        <f t="shared" si="1536"/>
        <v>748390.66602030722</v>
      </c>
      <c r="K7034" s="95"/>
      <c r="L7034" s="265">
        <f t="shared" si="1535"/>
        <v>314470.06988093466</v>
      </c>
      <c r="M7034" s="265">
        <f>$G7034*NonHospFrac+theModel!$H7034*NonHospFrac</f>
        <v>505915.90145395632</v>
      </c>
      <c r="N7034" s="266">
        <f t="shared" si="1537"/>
        <v>820385.97133489093</v>
      </c>
      <c r="O7034" s="159"/>
      <c r="P7034" s="265">
        <f t="shared" si="1538"/>
        <v>286872.85407709068</v>
      </c>
      <c r="Q7034" s="265">
        <f t="shared" si="1539"/>
        <v>505914.34681228152</v>
      </c>
      <c r="R7034" s="266">
        <f t="shared" si="1540"/>
        <v>792787.20088937227</v>
      </c>
    </row>
    <row r="7035" spans="1:18" x14ac:dyDescent="0.3">
      <c r="A7035" s="82">
        <v>7004</v>
      </c>
      <c r="B7035" s="94">
        <f t="shared" si="1529"/>
        <v>1.9869668999368194E-58</v>
      </c>
      <c r="C7035" s="179">
        <f t="shared" si="1530"/>
        <v>1.982484644812434E-58</v>
      </c>
      <c r="D7035" s="166">
        <f t="shared" si="1531"/>
        <v>2.2558277767625785E-3</v>
      </c>
      <c r="E7035" s="167">
        <f t="shared" si="1541"/>
        <v>24.291375447755232</v>
      </c>
      <c r="F7035" s="168">
        <f t="shared" si="1542"/>
        <v>15.802073576221918</v>
      </c>
      <c r="G7035" s="168">
        <f t="shared" si="1532"/>
        <v>549154.02739001811</v>
      </c>
      <c r="H7035" s="168">
        <f t="shared" si="1533"/>
        <v>271310.33852408634</v>
      </c>
      <c r="I7035" s="169">
        <f t="shared" si="1534"/>
        <v>820464.36591410451</v>
      </c>
      <c r="J7035" s="169">
        <f t="shared" si="1536"/>
        <v>748449.59023579769</v>
      </c>
      <c r="K7035" s="95"/>
      <c r="L7035" s="265">
        <f t="shared" si="1535"/>
        <v>314500.12006422027</v>
      </c>
      <c r="M7035" s="265">
        <f>$G7035*NonHospFrac+theModel!$H7035*NonHospFrac</f>
        <v>505964.24584988417</v>
      </c>
      <c r="N7035" s="266">
        <f t="shared" si="1537"/>
        <v>820464.36591410451</v>
      </c>
      <c r="O7035" s="159"/>
      <c r="P7035" s="265">
        <f t="shared" si="1538"/>
        <v>286895.44088721467</v>
      </c>
      <c r="Q7035" s="265">
        <f t="shared" si="1539"/>
        <v>505962.69120820938</v>
      </c>
      <c r="R7035" s="266">
        <f t="shared" si="1540"/>
        <v>792858.13209542399</v>
      </c>
    </row>
    <row r="7036" spans="1:18" x14ac:dyDescent="0.3">
      <c r="A7036" s="82">
        <v>7005</v>
      </c>
      <c r="B7036" s="94">
        <f t="shared" si="1529"/>
        <v>1.9498494457029114E-58</v>
      </c>
      <c r="C7036" s="179">
        <f t="shared" si="1530"/>
        <v>1.9454509211627896E-58</v>
      </c>
      <c r="D7036" s="166">
        <f t="shared" si="1531"/>
        <v>2.2558277767625785E-3</v>
      </c>
      <c r="E7036" s="167">
        <f t="shared" si="1541"/>
        <v>24.291375447755232</v>
      </c>
      <c r="F7036" s="168">
        <f t="shared" si="1542"/>
        <v>15.804329403998681</v>
      </c>
      <c r="G7036" s="168">
        <f t="shared" si="1532"/>
        <v>549232.42196923145</v>
      </c>
      <c r="H7036" s="168">
        <f t="shared" si="1533"/>
        <v>271310.33852408634</v>
      </c>
      <c r="I7036" s="169">
        <f t="shared" si="1534"/>
        <v>820542.76049331785</v>
      </c>
      <c r="J7036" s="169">
        <f t="shared" si="1536"/>
        <v>748508.51204942097</v>
      </c>
      <c r="K7036" s="95"/>
      <c r="L7036" s="265">
        <f t="shared" si="1535"/>
        <v>314530.17024750577</v>
      </c>
      <c r="M7036" s="265">
        <f>$G7036*NonHospFrac+theModel!$H7036*NonHospFrac</f>
        <v>506012.59024581197</v>
      </c>
      <c r="N7036" s="266">
        <f t="shared" si="1537"/>
        <v>820542.76049331774</v>
      </c>
      <c r="O7036" s="159"/>
      <c r="P7036" s="265">
        <f t="shared" si="1538"/>
        <v>286918.02677665575</v>
      </c>
      <c r="Q7036" s="265">
        <f t="shared" si="1539"/>
        <v>506011.03560413717</v>
      </c>
      <c r="R7036" s="266">
        <f t="shared" si="1540"/>
        <v>792929.06238079292</v>
      </c>
    </row>
    <row r="7037" spans="1:18" x14ac:dyDescent="0.3">
      <c r="A7037" s="82">
        <v>7006</v>
      </c>
      <c r="B7037" s="94">
        <f t="shared" si="1529"/>
        <v>1.9134253625608172E-58</v>
      </c>
      <c r="C7037" s="179">
        <f t="shared" si="1530"/>
        <v>1.9091090044791906E-58</v>
      </c>
      <c r="D7037" s="166">
        <f t="shared" si="1531"/>
        <v>2.2558277767625785E-3</v>
      </c>
      <c r="E7037" s="167">
        <f t="shared" si="1541"/>
        <v>24.291375447755232</v>
      </c>
      <c r="F7037" s="168">
        <f t="shared" si="1542"/>
        <v>15.806585231775443</v>
      </c>
      <c r="G7037" s="168">
        <f t="shared" si="1532"/>
        <v>549310.81654844491</v>
      </c>
      <c r="H7037" s="168">
        <f t="shared" si="1533"/>
        <v>271310.33852408634</v>
      </c>
      <c r="I7037" s="169">
        <f t="shared" si="1534"/>
        <v>820621.1550725312</v>
      </c>
      <c r="J7037" s="169">
        <f t="shared" si="1536"/>
        <v>748567.43146127509</v>
      </c>
      <c r="K7037" s="95"/>
      <c r="L7037" s="265">
        <f t="shared" si="1535"/>
        <v>314560.22043079138</v>
      </c>
      <c r="M7037" s="265">
        <f>$G7037*NonHospFrac+theModel!$H7037*NonHospFrac</f>
        <v>506060.93464173982</v>
      </c>
      <c r="N7037" s="266">
        <f t="shared" si="1537"/>
        <v>820621.1550725312</v>
      </c>
      <c r="O7037" s="159"/>
      <c r="P7037" s="265">
        <f t="shared" si="1538"/>
        <v>286940.61174545158</v>
      </c>
      <c r="Q7037" s="265">
        <f t="shared" si="1539"/>
        <v>506059.38000006502</v>
      </c>
      <c r="R7037" s="266">
        <f t="shared" si="1540"/>
        <v>792999.99174551666</v>
      </c>
    </row>
    <row r="7038" spans="1:18" x14ac:dyDescent="0.3">
      <c r="A7038" s="82">
        <v>7007</v>
      </c>
      <c r="B7038" s="94">
        <f t="shared" si="1529"/>
        <v>1.8776816980201003E-58</v>
      </c>
      <c r="C7038" s="179">
        <f t="shared" si="1530"/>
        <v>1.873445971489788E-58</v>
      </c>
      <c r="D7038" s="166">
        <f t="shared" si="1531"/>
        <v>2.2558277767625785E-3</v>
      </c>
      <c r="E7038" s="167">
        <f t="shared" si="1541"/>
        <v>24.291375447755232</v>
      </c>
      <c r="F7038" s="168">
        <f t="shared" si="1542"/>
        <v>15.808841059552206</v>
      </c>
      <c r="G7038" s="168">
        <f t="shared" si="1532"/>
        <v>549389.21112765837</v>
      </c>
      <c r="H7038" s="168">
        <f t="shared" si="1533"/>
        <v>271310.33852408634</v>
      </c>
      <c r="I7038" s="169">
        <f t="shared" si="1534"/>
        <v>820699.54965174478</v>
      </c>
      <c r="J7038" s="169">
        <f t="shared" si="1536"/>
        <v>748626.34847145819</v>
      </c>
      <c r="K7038" s="95"/>
      <c r="L7038" s="265">
        <f t="shared" si="1535"/>
        <v>314590.27061407699</v>
      </c>
      <c r="M7038" s="265">
        <f>$G7038*NonHospFrac+theModel!$H7038*NonHospFrac</f>
        <v>506109.27903766767</v>
      </c>
      <c r="N7038" s="266">
        <f t="shared" si="1537"/>
        <v>820699.54965174466</v>
      </c>
      <c r="O7038" s="159"/>
      <c r="P7038" s="265">
        <f t="shared" si="1538"/>
        <v>286963.19579363964</v>
      </c>
      <c r="Q7038" s="265">
        <f t="shared" si="1539"/>
        <v>506107.72439599287</v>
      </c>
      <c r="R7038" s="266">
        <f t="shared" si="1540"/>
        <v>793070.92018963257</v>
      </c>
    </row>
    <row r="7039" spans="1:18" x14ac:dyDescent="0.3">
      <c r="A7039" s="82">
        <v>7008</v>
      </c>
      <c r="B7039" s="94">
        <f t="shared" si="1529"/>
        <v>1.8426057415487955E-58</v>
      </c>
      <c r="C7039" s="179">
        <f t="shared" si="1530"/>
        <v>1.8384491403353874E-58</v>
      </c>
      <c r="D7039" s="166">
        <f t="shared" si="1531"/>
        <v>2.2558277767625785E-3</v>
      </c>
      <c r="E7039" s="167">
        <f t="shared" si="1541"/>
        <v>24.291375447755232</v>
      </c>
      <c r="F7039" s="168">
        <f t="shared" si="1542"/>
        <v>15.811096887328969</v>
      </c>
      <c r="G7039" s="168">
        <f t="shared" si="1532"/>
        <v>549467.60570687172</v>
      </c>
      <c r="H7039" s="168">
        <f t="shared" si="1533"/>
        <v>271310.33852408634</v>
      </c>
      <c r="I7039" s="169">
        <f t="shared" si="1534"/>
        <v>820777.94423095812</v>
      </c>
      <c r="J7039" s="169">
        <f t="shared" si="1536"/>
        <v>748685.26308006782</v>
      </c>
      <c r="K7039" s="95"/>
      <c r="L7039" s="265">
        <f t="shared" si="1535"/>
        <v>314620.32079736254</v>
      </c>
      <c r="M7039" s="265">
        <f>$G7039*NonHospFrac+theModel!$H7039*NonHospFrac</f>
        <v>506157.62343359547</v>
      </c>
      <c r="N7039" s="266">
        <f t="shared" si="1537"/>
        <v>820777.944230958</v>
      </c>
      <c r="O7039" s="159"/>
      <c r="P7039" s="265">
        <f t="shared" si="1538"/>
        <v>286985.77892125736</v>
      </c>
      <c r="Q7039" s="265">
        <f t="shared" si="1539"/>
        <v>506156.06879192067</v>
      </c>
      <c r="R7039" s="266">
        <f t="shared" si="1540"/>
        <v>793141.84771317802</v>
      </c>
    </row>
    <row r="7040" spans="1:18" x14ac:dyDescent="0.3">
      <c r="A7040" s="82">
        <v>7009</v>
      </c>
      <c r="B7040" s="94">
        <f t="shared" si="1529"/>
        <v>1.8081850200535118E-58</v>
      </c>
      <c r="C7040" s="179">
        <f t="shared" si="1530"/>
        <v>1.8041060660597491E-58</v>
      </c>
      <c r="D7040" s="166">
        <f t="shared" si="1531"/>
        <v>2.2558277767625785E-3</v>
      </c>
      <c r="E7040" s="167">
        <f t="shared" si="1541"/>
        <v>24.291375447755232</v>
      </c>
      <c r="F7040" s="168">
        <f t="shared" si="1542"/>
        <v>15.813352715105731</v>
      </c>
      <c r="G7040" s="168">
        <f t="shared" si="1532"/>
        <v>549546.00028608518</v>
      </c>
      <c r="H7040" s="168">
        <f t="shared" si="1533"/>
        <v>271310.33852408634</v>
      </c>
      <c r="I7040" s="169">
        <f t="shared" si="1534"/>
        <v>820856.33881017147</v>
      </c>
      <c r="J7040" s="169">
        <f t="shared" si="1536"/>
        <v>748744.175287202</v>
      </c>
      <c r="K7040" s="95"/>
      <c r="L7040" s="265">
        <f t="shared" si="1535"/>
        <v>314650.37098064815</v>
      </c>
      <c r="M7040" s="265">
        <f>$G7040*NonHospFrac+theModel!$H7040*NonHospFrac</f>
        <v>506205.96782952338</v>
      </c>
      <c r="N7040" s="266">
        <f t="shared" si="1537"/>
        <v>820856.33881017147</v>
      </c>
      <c r="O7040" s="159"/>
      <c r="P7040" s="265">
        <f t="shared" si="1538"/>
        <v>287008.3611283424</v>
      </c>
      <c r="Q7040" s="265">
        <f t="shared" si="1539"/>
        <v>506204.41318784858</v>
      </c>
      <c r="R7040" s="266">
        <f t="shared" si="1540"/>
        <v>793212.77431619097</v>
      </c>
    </row>
    <row r="7041" spans="1:18" x14ac:dyDescent="0.3">
      <c r="A7041" s="82">
        <v>7010</v>
      </c>
      <c r="B7041" s="94">
        <f t="shared" si="1529"/>
        <v>1.77440729344397E-58</v>
      </c>
      <c r="C7041" s="179">
        <f t="shared" si="1530"/>
        <v>1.7704045361841289E-58</v>
      </c>
      <c r="D7041" s="166">
        <f t="shared" si="1531"/>
        <v>2.2558277767625785E-3</v>
      </c>
      <c r="E7041" s="167">
        <f t="shared" si="1541"/>
        <v>24.291375447755232</v>
      </c>
      <c r="F7041" s="168">
        <f t="shared" si="1542"/>
        <v>15.815608542882494</v>
      </c>
      <c r="G7041" s="168">
        <f t="shared" si="1532"/>
        <v>549624.39486529853</v>
      </c>
      <c r="H7041" s="168">
        <f t="shared" si="1533"/>
        <v>271310.33852408634</v>
      </c>
      <c r="I7041" s="169">
        <f t="shared" si="1534"/>
        <v>820934.73338938481</v>
      </c>
      <c r="J7041" s="169">
        <f t="shared" si="1536"/>
        <v>748803.08509295864</v>
      </c>
      <c r="K7041" s="95"/>
      <c r="L7041" s="265">
        <f t="shared" si="1535"/>
        <v>314680.4211639337</v>
      </c>
      <c r="M7041" s="265">
        <f>$G7041*NonHospFrac+theModel!$H7041*NonHospFrac</f>
        <v>506254.31222545117</v>
      </c>
      <c r="N7041" s="266">
        <f t="shared" si="1537"/>
        <v>820934.73338938481</v>
      </c>
      <c r="O7041" s="159"/>
      <c r="P7041" s="265">
        <f t="shared" si="1538"/>
        <v>287030.94241493219</v>
      </c>
      <c r="Q7041" s="265">
        <f t="shared" si="1539"/>
        <v>506252.75758377637</v>
      </c>
      <c r="R7041" s="266">
        <f t="shared" si="1540"/>
        <v>793283.69999870856</v>
      </c>
    </row>
    <row r="7042" spans="1:18" x14ac:dyDescent="0.3">
      <c r="A7042" s="82">
        <v>7011</v>
      </c>
      <c r="B7042" s="94">
        <f t="shared" si="1529"/>
        <v>1.7412605502804012E-58</v>
      </c>
      <c r="C7042" s="179">
        <f t="shared" si="1530"/>
        <v>1.7373325663644978E-58</v>
      </c>
      <c r="D7042" s="166">
        <f t="shared" si="1531"/>
        <v>2.2558277767625785E-3</v>
      </c>
      <c r="E7042" s="167">
        <f t="shared" si="1541"/>
        <v>24.291375447755232</v>
      </c>
      <c r="F7042" s="168">
        <f t="shared" si="1542"/>
        <v>15.817864370659256</v>
      </c>
      <c r="G7042" s="168">
        <f t="shared" si="1532"/>
        <v>549702.78944451199</v>
      </c>
      <c r="H7042" s="168">
        <f t="shared" si="1533"/>
        <v>271310.33852408634</v>
      </c>
      <c r="I7042" s="169">
        <f t="shared" si="1534"/>
        <v>821013.12796859839</v>
      </c>
      <c r="J7042" s="169">
        <f t="shared" si="1536"/>
        <v>748861.99249743577</v>
      </c>
      <c r="K7042" s="95"/>
      <c r="L7042" s="265">
        <f t="shared" si="1535"/>
        <v>314710.47134721931</v>
      </c>
      <c r="M7042" s="265">
        <f>$G7042*NonHospFrac+theModel!$H7042*NonHospFrac</f>
        <v>506302.65662137902</v>
      </c>
      <c r="N7042" s="266">
        <f t="shared" si="1537"/>
        <v>821013.12796859839</v>
      </c>
      <c r="O7042" s="159"/>
      <c r="P7042" s="265">
        <f t="shared" si="1538"/>
        <v>287053.52278106433</v>
      </c>
      <c r="Q7042" s="265">
        <f t="shared" si="1539"/>
        <v>506301.10197970422</v>
      </c>
      <c r="R7042" s="266">
        <f t="shared" si="1540"/>
        <v>793354.62476076861</v>
      </c>
    </row>
    <row r="7043" spans="1:18" x14ac:dyDescent="0.3">
      <c r="A7043" s="82">
        <v>7012</v>
      </c>
      <c r="B7043" s="94">
        <f t="shared" si="1529"/>
        <v>1.7087330035022454E-58</v>
      </c>
      <c r="C7043" s="179">
        <f t="shared" si="1530"/>
        <v>1.704878396129874E-58</v>
      </c>
      <c r="D7043" s="166">
        <f t="shared" si="1531"/>
        <v>2.2558277767625785E-3</v>
      </c>
      <c r="E7043" s="167">
        <f t="shared" si="1541"/>
        <v>24.291375447755232</v>
      </c>
      <c r="F7043" s="168">
        <f t="shared" si="1542"/>
        <v>15.820120198436019</v>
      </c>
      <c r="G7043" s="168">
        <f t="shared" si="1532"/>
        <v>549781.18402372545</v>
      </c>
      <c r="H7043" s="168">
        <f t="shared" si="1533"/>
        <v>271310.33852408634</v>
      </c>
      <c r="I7043" s="169">
        <f t="shared" si="1534"/>
        <v>821091.52254781174</v>
      </c>
      <c r="J7043" s="169">
        <f t="shared" si="1536"/>
        <v>748920.89750073093</v>
      </c>
      <c r="K7043" s="95"/>
      <c r="L7043" s="265">
        <f t="shared" si="1535"/>
        <v>314740.52153050486</v>
      </c>
      <c r="M7043" s="265">
        <f>$G7043*NonHospFrac+theModel!$H7043*NonHospFrac</f>
        <v>506351.00101730687</v>
      </c>
      <c r="N7043" s="266">
        <f t="shared" si="1537"/>
        <v>821091.52254781174</v>
      </c>
      <c r="O7043" s="159"/>
      <c r="P7043" s="265">
        <f t="shared" si="1538"/>
        <v>287076.10222677625</v>
      </c>
      <c r="Q7043" s="265">
        <f t="shared" si="1539"/>
        <v>506349.44637563208</v>
      </c>
      <c r="R7043" s="266">
        <f t="shared" si="1540"/>
        <v>793425.54860240826</v>
      </c>
    </row>
    <row r="7044" spans="1:18" x14ac:dyDescent="0.3">
      <c r="A7044" s="82">
        <v>7013</v>
      </c>
      <c r="B7044" s="94">
        <f t="shared" si="1529"/>
        <v>1.6768130862366485E-58</v>
      </c>
      <c r="C7044" s="179">
        <f t="shared" si="1530"/>
        <v>1.6730304847002769E-58</v>
      </c>
      <c r="D7044" s="166">
        <f t="shared" si="1531"/>
        <v>2.2558277767625785E-3</v>
      </c>
      <c r="E7044" s="167">
        <f t="shared" si="1541"/>
        <v>24.291375447755232</v>
      </c>
      <c r="F7044" s="168">
        <f t="shared" si="1542"/>
        <v>15.822376026212781</v>
      </c>
      <c r="G7044" s="168">
        <f t="shared" si="1532"/>
        <v>549859.5786029388</v>
      </c>
      <c r="H7044" s="168">
        <f t="shared" si="1533"/>
        <v>271310.33852408634</v>
      </c>
      <c r="I7044" s="169">
        <f t="shared" si="1534"/>
        <v>821169.91712702508</v>
      </c>
      <c r="J7044" s="169">
        <f t="shared" si="1536"/>
        <v>748979.80010294227</v>
      </c>
      <c r="K7044" s="95"/>
      <c r="L7044" s="265">
        <f t="shared" si="1535"/>
        <v>314770.57171379041</v>
      </c>
      <c r="M7044" s="265">
        <f>$G7044*NonHospFrac+theModel!$H7044*NonHospFrac</f>
        <v>506399.34541323467</v>
      </c>
      <c r="N7044" s="266">
        <f t="shared" si="1537"/>
        <v>821169.91712702508</v>
      </c>
      <c r="O7044" s="159"/>
      <c r="P7044" s="265">
        <f t="shared" si="1538"/>
        <v>287098.68075210549</v>
      </c>
      <c r="Q7044" s="265">
        <f t="shared" si="1539"/>
        <v>506397.79077155987</v>
      </c>
      <c r="R7044" s="266">
        <f t="shared" si="1540"/>
        <v>793496.47152366536</v>
      </c>
    </row>
    <row r="7045" spans="1:18" x14ac:dyDescent="0.3">
      <c r="A7045" s="82">
        <v>7014</v>
      </c>
      <c r="B7045" s="94">
        <f t="shared" si="1529"/>
        <v>1.6454894476852535E-58</v>
      </c>
      <c r="C7045" s="179">
        <f t="shared" si="1530"/>
        <v>1.6417775068827953E-58</v>
      </c>
      <c r="D7045" s="166">
        <f t="shared" si="1531"/>
        <v>2.2558277767625785E-3</v>
      </c>
      <c r="E7045" s="167">
        <f t="shared" si="1541"/>
        <v>24.291375447755232</v>
      </c>
      <c r="F7045" s="168">
        <f t="shared" si="1542"/>
        <v>15.824631853989544</v>
      </c>
      <c r="G7045" s="168">
        <f t="shared" si="1532"/>
        <v>549937.97318215214</v>
      </c>
      <c r="H7045" s="168">
        <f t="shared" si="1533"/>
        <v>271310.33852408634</v>
      </c>
      <c r="I7045" s="169">
        <f t="shared" si="1534"/>
        <v>821248.31170623843</v>
      </c>
      <c r="J7045" s="169">
        <f t="shared" si="1536"/>
        <v>749038.70030416758</v>
      </c>
      <c r="K7045" s="95"/>
      <c r="L7045" s="265">
        <f t="shared" si="1535"/>
        <v>314800.62189707597</v>
      </c>
      <c r="M7045" s="265">
        <f>$G7045*NonHospFrac+theModel!$H7045*NonHospFrac</f>
        <v>506447.68980916246</v>
      </c>
      <c r="N7045" s="266">
        <f t="shared" si="1537"/>
        <v>821248.31170623843</v>
      </c>
      <c r="O7045" s="159"/>
      <c r="P7045" s="265">
        <f t="shared" si="1538"/>
        <v>287121.25835708959</v>
      </c>
      <c r="Q7045" s="265">
        <f t="shared" si="1539"/>
        <v>506446.13516748766</v>
      </c>
      <c r="R7045" s="266">
        <f t="shared" si="1540"/>
        <v>793567.39352457726</v>
      </c>
    </row>
    <row r="7046" spans="1:18" x14ac:dyDescent="0.3">
      <c r="A7046" s="82">
        <v>7015</v>
      </c>
      <c r="B7046" s="94">
        <f t="shared" si="1529"/>
        <v>1.6147509490878299E-58</v>
      </c>
      <c r="C7046" s="179">
        <f t="shared" si="1530"/>
        <v>1.6111083490443236E-58</v>
      </c>
      <c r="D7046" s="166">
        <f t="shared" si="1531"/>
        <v>2.2558277767625785E-3</v>
      </c>
      <c r="E7046" s="167">
        <f t="shared" si="1541"/>
        <v>24.291375447755232</v>
      </c>
      <c r="F7046" s="168">
        <f t="shared" si="1542"/>
        <v>15.826887681766307</v>
      </c>
      <c r="G7046" s="168">
        <f t="shared" si="1532"/>
        <v>550016.36776136572</v>
      </c>
      <c r="H7046" s="168">
        <f t="shared" si="1533"/>
        <v>271310.33852408634</v>
      </c>
      <c r="I7046" s="169">
        <f t="shared" si="1534"/>
        <v>821326.706285452</v>
      </c>
      <c r="J7046" s="169">
        <f t="shared" si="1536"/>
        <v>749097.59810450487</v>
      </c>
      <c r="K7046" s="95"/>
      <c r="L7046" s="265">
        <f t="shared" si="1535"/>
        <v>314830.67208036163</v>
      </c>
      <c r="M7046" s="265">
        <f>$G7046*NonHospFrac+theModel!$H7046*NonHospFrac</f>
        <v>506496.03420509043</v>
      </c>
      <c r="N7046" s="266">
        <f t="shared" si="1537"/>
        <v>821326.706285452</v>
      </c>
      <c r="O7046" s="159"/>
      <c r="P7046" s="265">
        <f t="shared" si="1538"/>
        <v>287143.83504176617</v>
      </c>
      <c r="Q7046" s="265">
        <f t="shared" si="1539"/>
        <v>506494.47956341563</v>
      </c>
      <c r="R7046" s="266">
        <f t="shared" si="1540"/>
        <v>793638.3146051818</v>
      </c>
    </row>
    <row r="7047" spans="1:18" x14ac:dyDescent="0.3">
      <c r="A7047" s="82">
        <v>7016</v>
      </c>
      <c r="B7047" s="94">
        <f t="shared" si="1529"/>
        <v>1.5845866597613028E-58</v>
      </c>
      <c r="C7047" s="179">
        <f t="shared" si="1530"/>
        <v>1.5810121051595258E-58</v>
      </c>
      <c r="D7047" s="166">
        <f t="shared" si="1531"/>
        <v>2.2558277767625785E-3</v>
      </c>
      <c r="E7047" s="167">
        <f t="shared" si="1541"/>
        <v>24.291375447755232</v>
      </c>
      <c r="F7047" s="168">
        <f t="shared" si="1542"/>
        <v>15.829143509543069</v>
      </c>
      <c r="G7047" s="168">
        <f t="shared" si="1532"/>
        <v>550094.76234057907</v>
      </c>
      <c r="H7047" s="168">
        <f t="shared" si="1533"/>
        <v>271310.33852408634</v>
      </c>
      <c r="I7047" s="169">
        <f t="shared" si="1534"/>
        <v>821405.10086466535</v>
      </c>
      <c r="J7047" s="169">
        <f t="shared" si="1536"/>
        <v>749156.4935040517</v>
      </c>
      <c r="K7047" s="95"/>
      <c r="L7047" s="265">
        <f t="shared" si="1535"/>
        <v>314860.72226364713</v>
      </c>
      <c r="M7047" s="265">
        <f>$G7047*NonHospFrac+theModel!$H7047*NonHospFrac</f>
        <v>506544.37860101822</v>
      </c>
      <c r="N7047" s="266">
        <f t="shared" si="1537"/>
        <v>821405.10086466535</v>
      </c>
      <c r="O7047" s="159"/>
      <c r="P7047" s="265">
        <f t="shared" si="1538"/>
        <v>287166.41080617253</v>
      </c>
      <c r="Q7047" s="265">
        <f t="shared" si="1539"/>
        <v>506542.82395934343</v>
      </c>
      <c r="R7047" s="266">
        <f t="shared" si="1540"/>
        <v>793709.2347655159</v>
      </c>
    </row>
    <row r="7048" spans="1:18" x14ac:dyDescent="0.3">
      <c r="A7048" s="82">
        <v>7017</v>
      </c>
      <c r="B7048" s="94">
        <f t="shared" si="1529"/>
        <v>1.5549858532127786E-58</v>
      </c>
      <c r="C7048" s="179">
        <f t="shared" si="1530"/>
        <v>1.5514780729326283E-58</v>
      </c>
      <c r="D7048" s="166">
        <f t="shared" si="1531"/>
        <v>2.2558277767625785E-3</v>
      </c>
      <c r="E7048" s="167">
        <f t="shared" si="1541"/>
        <v>24.291375447755232</v>
      </c>
      <c r="F7048" s="168">
        <f t="shared" si="1542"/>
        <v>15.831399337319832</v>
      </c>
      <c r="G7048" s="168">
        <f t="shared" si="1532"/>
        <v>550173.15691979253</v>
      </c>
      <c r="H7048" s="168">
        <f t="shared" si="1533"/>
        <v>271310.33852408634</v>
      </c>
      <c r="I7048" s="169">
        <f t="shared" si="1534"/>
        <v>821483.49544387893</v>
      </c>
      <c r="J7048" s="169">
        <f t="shared" si="1536"/>
        <v>749215.38650290621</v>
      </c>
      <c r="K7048" s="95"/>
      <c r="L7048" s="265">
        <f t="shared" si="1535"/>
        <v>314890.77244693274</v>
      </c>
      <c r="M7048" s="265">
        <f>$G7048*NonHospFrac+theModel!$H7048*NonHospFrac</f>
        <v>506592.72299694607</v>
      </c>
      <c r="N7048" s="266">
        <f t="shared" si="1537"/>
        <v>821483.49544387881</v>
      </c>
      <c r="O7048" s="159"/>
      <c r="P7048" s="265">
        <f t="shared" si="1538"/>
        <v>287188.98565034632</v>
      </c>
      <c r="Q7048" s="265">
        <f t="shared" si="1539"/>
        <v>506591.16835527128</v>
      </c>
      <c r="R7048" s="266">
        <f t="shared" si="1540"/>
        <v>793780.1540056176</v>
      </c>
    </row>
    <row r="7049" spans="1:18" x14ac:dyDescent="0.3">
      <c r="A7049" s="82">
        <v>7018</v>
      </c>
      <c r="B7049" s="94">
        <f t="shared" si="1529"/>
        <v>1.5259380033251763E-58</v>
      </c>
      <c r="C7049" s="179">
        <f t="shared" si="1530"/>
        <v>1.5224957499916577E-58</v>
      </c>
      <c r="D7049" s="166">
        <f t="shared" si="1531"/>
        <v>2.2558277767625785E-3</v>
      </c>
      <c r="E7049" s="167">
        <f t="shared" si="1541"/>
        <v>24.291375447755232</v>
      </c>
      <c r="F7049" s="168">
        <f t="shared" si="1542"/>
        <v>15.833655165096594</v>
      </c>
      <c r="G7049" s="168">
        <f t="shared" si="1532"/>
        <v>550251.55149900599</v>
      </c>
      <c r="H7049" s="168">
        <f t="shared" si="1533"/>
        <v>271310.33852408634</v>
      </c>
      <c r="I7049" s="169">
        <f t="shared" si="1534"/>
        <v>821561.89002309227</v>
      </c>
      <c r="J7049" s="169">
        <f t="shared" si="1536"/>
        <v>749274.27710116608</v>
      </c>
      <c r="K7049" s="95"/>
      <c r="L7049" s="265">
        <f t="shared" si="1535"/>
        <v>314920.82263021835</v>
      </c>
      <c r="M7049" s="265">
        <f>$G7049*NonHospFrac+theModel!$H7049*NonHospFrac</f>
        <v>506641.06739287393</v>
      </c>
      <c r="N7049" s="266">
        <f t="shared" si="1537"/>
        <v>821561.89002309227</v>
      </c>
      <c r="O7049" s="159"/>
      <c r="P7049" s="265">
        <f t="shared" si="1538"/>
        <v>287211.55957432505</v>
      </c>
      <c r="Q7049" s="265">
        <f t="shared" si="1539"/>
        <v>506639.51275119913</v>
      </c>
      <c r="R7049" s="266">
        <f t="shared" si="1540"/>
        <v>793851.07232552418</v>
      </c>
    </row>
    <row r="7050" spans="1:18" x14ac:dyDescent="0.3">
      <c r="A7050" s="82">
        <v>7019</v>
      </c>
      <c r="B7050" s="94">
        <f t="shared" si="1529"/>
        <v>1.4974327806141164E-58</v>
      </c>
      <c r="C7050" s="179">
        <f t="shared" si="1530"/>
        <v>1.4940548301537722E-58</v>
      </c>
      <c r="D7050" s="166">
        <f t="shared" si="1531"/>
        <v>2.2558277767625785E-3</v>
      </c>
      <c r="E7050" s="167">
        <f t="shared" si="1541"/>
        <v>24.291375447755232</v>
      </c>
      <c r="F7050" s="168">
        <f t="shared" si="1542"/>
        <v>15.835910992873357</v>
      </c>
      <c r="G7050" s="168">
        <f t="shared" si="1532"/>
        <v>550329.94607821933</v>
      </c>
      <c r="H7050" s="168">
        <f t="shared" si="1533"/>
        <v>271310.33852408634</v>
      </c>
      <c r="I7050" s="169">
        <f t="shared" si="1534"/>
        <v>821640.28460230562</v>
      </c>
      <c r="J7050" s="169">
        <f t="shared" si="1536"/>
        <v>749333.16529892921</v>
      </c>
      <c r="K7050" s="95"/>
      <c r="L7050" s="265">
        <f t="shared" si="1535"/>
        <v>314950.8728135039</v>
      </c>
      <c r="M7050" s="265">
        <f>$G7050*NonHospFrac+theModel!$H7050*NonHospFrac</f>
        <v>506689.41178880172</v>
      </c>
      <c r="N7050" s="266">
        <f t="shared" si="1537"/>
        <v>821640.28460230562</v>
      </c>
      <c r="O7050" s="159"/>
      <c r="P7050" s="265">
        <f t="shared" si="1538"/>
        <v>287234.13257814618</v>
      </c>
      <c r="Q7050" s="265">
        <f t="shared" si="1539"/>
        <v>506687.85714712692</v>
      </c>
      <c r="R7050" s="266">
        <f t="shared" si="1540"/>
        <v>793921.9897252731</v>
      </c>
    </row>
    <row r="7051" spans="1:18" x14ac:dyDescent="0.3">
      <c r="A7051" s="82">
        <v>7020</v>
      </c>
      <c r="B7051" s="94">
        <f t="shared" si="1529"/>
        <v>1.4694600485547323E-58</v>
      </c>
      <c r="C7051" s="179">
        <f t="shared" si="1530"/>
        <v>1.4661451997603596E-58</v>
      </c>
      <c r="D7051" s="166">
        <f t="shared" si="1531"/>
        <v>2.2558277767625785E-3</v>
      </c>
      <c r="E7051" s="167">
        <f t="shared" si="1541"/>
        <v>24.291375447755232</v>
      </c>
      <c r="F7051" s="168">
        <f t="shared" si="1542"/>
        <v>15.83816682065012</v>
      </c>
      <c r="G7051" s="168">
        <f t="shared" si="1532"/>
        <v>550408.3406574328</v>
      </c>
      <c r="H7051" s="168">
        <f t="shared" si="1533"/>
        <v>271310.33852408634</v>
      </c>
      <c r="I7051" s="169">
        <f t="shared" si="1534"/>
        <v>821718.6791815192</v>
      </c>
      <c r="J7051" s="169">
        <f t="shared" si="1536"/>
        <v>749392.05109629361</v>
      </c>
      <c r="K7051" s="95"/>
      <c r="L7051" s="265">
        <f t="shared" si="1535"/>
        <v>314980.92299678951</v>
      </c>
      <c r="M7051" s="265">
        <f>$G7051*NonHospFrac+theModel!$H7051*NonHospFrac</f>
        <v>506737.75618472963</v>
      </c>
      <c r="N7051" s="266">
        <f t="shared" si="1537"/>
        <v>821718.6791815192</v>
      </c>
      <c r="O7051" s="159"/>
      <c r="P7051" s="265">
        <f t="shared" si="1538"/>
        <v>287256.70466184727</v>
      </c>
      <c r="Q7051" s="265">
        <f t="shared" si="1539"/>
        <v>506736.20154305483</v>
      </c>
      <c r="R7051" s="266">
        <f t="shared" si="1540"/>
        <v>793992.9062049021</v>
      </c>
    </row>
    <row r="7052" spans="1:18" x14ac:dyDescent="0.3">
      <c r="A7052" s="82">
        <v>7021</v>
      </c>
      <c r="B7052" s="94">
        <f t="shared" si="1529"/>
        <v>1.4420098599770965E-58</v>
      </c>
      <c r="C7052" s="179">
        <f t="shared" si="1530"/>
        <v>1.4387569340805946E-58</v>
      </c>
      <c r="D7052" s="166">
        <f t="shared" si="1531"/>
        <v>2.2558277767625785E-3</v>
      </c>
      <c r="E7052" s="167">
        <f t="shared" si="1541"/>
        <v>24.291375447755232</v>
      </c>
      <c r="F7052" s="168">
        <f t="shared" si="1542"/>
        <v>15.840422648426882</v>
      </c>
      <c r="G7052" s="168">
        <f t="shared" si="1532"/>
        <v>550486.73523664626</v>
      </c>
      <c r="H7052" s="168">
        <f t="shared" si="1533"/>
        <v>271310.33852408634</v>
      </c>
      <c r="I7052" s="169">
        <f t="shared" si="1534"/>
        <v>821797.07376073254</v>
      </c>
      <c r="J7052" s="169">
        <f t="shared" si="1536"/>
        <v>749450.93449335685</v>
      </c>
      <c r="K7052" s="95"/>
      <c r="L7052" s="265">
        <f t="shared" si="1535"/>
        <v>315010.97318007506</v>
      </c>
      <c r="M7052" s="265">
        <f>$G7052*NonHospFrac+theModel!$H7052*NonHospFrac</f>
        <v>506786.10058065748</v>
      </c>
      <c r="N7052" s="266">
        <f t="shared" si="1537"/>
        <v>821797.07376073254</v>
      </c>
      <c r="O7052" s="159"/>
      <c r="P7052" s="265">
        <f t="shared" si="1538"/>
        <v>287279.27582546574</v>
      </c>
      <c r="Q7052" s="265">
        <f t="shared" si="1539"/>
        <v>506784.54593898269</v>
      </c>
      <c r="R7052" s="266">
        <f t="shared" si="1540"/>
        <v>794063.82176444842</v>
      </c>
    </row>
    <row r="7053" spans="1:18" x14ac:dyDescent="0.3">
      <c r="A7053" s="82">
        <v>7022</v>
      </c>
      <c r="B7053" s="94">
        <f t="shared" si="1529"/>
        <v>1.4150724535290246E-58</v>
      </c>
      <c r="C7053" s="179">
        <f t="shared" si="1530"/>
        <v>1.4118802937822222E-58</v>
      </c>
      <c r="D7053" s="166">
        <f t="shared" si="1531"/>
        <v>2.2558277767625785E-3</v>
      </c>
      <c r="E7053" s="167">
        <f t="shared" si="1541"/>
        <v>24.291375447755232</v>
      </c>
      <c r="F7053" s="168">
        <f t="shared" si="1542"/>
        <v>15.842678476203645</v>
      </c>
      <c r="G7053" s="168">
        <f t="shared" si="1532"/>
        <v>550565.12981585972</v>
      </c>
      <c r="H7053" s="168">
        <f t="shared" si="1533"/>
        <v>271310.33852408634</v>
      </c>
      <c r="I7053" s="169">
        <f t="shared" si="1534"/>
        <v>821875.46833994612</v>
      </c>
      <c r="J7053" s="169">
        <f t="shared" si="1536"/>
        <v>749509.81549021706</v>
      </c>
      <c r="K7053" s="95"/>
      <c r="L7053" s="265">
        <f t="shared" si="1535"/>
        <v>315041.02336336067</v>
      </c>
      <c r="M7053" s="265">
        <f>$G7053*NonHospFrac+theModel!$H7053*NonHospFrac</f>
        <v>506834.44497658534</v>
      </c>
      <c r="N7053" s="266">
        <f t="shared" si="1537"/>
        <v>821875.468339946</v>
      </c>
      <c r="O7053" s="159"/>
      <c r="P7053" s="265">
        <f t="shared" si="1538"/>
        <v>287301.84606903919</v>
      </c>
      <c r="Q7053" s="265">
        <f t="shared" si="1539"/>
        <v>506832.89033491054</v>
      </c>
      <c r="R7053" s="266">
        <f t="shared" si="1540"/>
        <v>794134.73640394979</v>
      </c>
    </row>
    <row r="7054" spans="1:18" x14ac:dyDescent="0.3">
      <c r="A7054" s="82">
        <v>7023</v>
      </c>
      <c r="B7054" s="94">
        <f t="shared" si="1529"/>
        <v>1.3886382502047135E-58</v>
      </c>
      <c r="C7054" s="179">
        <f t="shared" si="1530"/>
        <v>1.3855057214680267E-58</v>
      </c>
      <c r="D7054" s="166">
        <f t="shared" si="1531"/>
        <v>2.2558277767625785E-3</v>
      </c>
      <c r="E7054" s="167">
        <f t="shared" si="1541"/>
        <v>24.291375447755232</v>
      </c>
      <c r="F7054" s="168">
        <f t="shared" si="1542"/>
        <v>15.844934303980407</v>
      </c>
      <c r="G7054" s="168">
        <f t="shared" si="1532"/>
        <v>550643.52439507307</v>
      </c>
      <c r="H7054" s="168">
        <f t="shared" si="1533"/>
        <v>271310.33852408634</v>
      </c>
      <c r="I7054" s="169">
        <f t="shared" si="1534"/>
        <v>821953.86291915947</v>
      </c>
      <c r="J7054" s="169">
        <f t="shared" si="1536"/>
        <v>749568.69408697169</v>
      </c>
      <c r="K7054" s="95"/>
      <c r="L7054" s="265">
        <f t="shared" si="1535"/>
        <v>315071.07354664628</v>
      </c>
      <c r="M7054" s="265">
        <f>$G7054*NonHospFrac+theModel!$H7054*NonHospFrac</f>
        <v>506882.78937251313</v>
      </c>
      <c r="N7054" s="266">
        <f t="shared" si="1537"/>
        <v>821953.86291915947</v>
      </c>
      <c r="O7054" s="159"/>
      <c r="P7054" s="265">
        <f t="shared" si="1538"/>
        <v>287324.41539260506</v>
      </c>
      <c r="Q7054" s="265">
        <f t="shared" si="1539"/>
        <v>506881.23473083833</v>
      </c>
      <c r="R7054" s="266">
        <f t="shared" si="1540"/>
        <v>794205.65012344345</v>
      </c>
    </row>
    <row r="7055" spans="1:18" x14ac:dyDescent="0.3">
      <c r="A7055" s="82">
        <v>7024</v>
      </c>
      <c r="B7055" s="94">
        <f t="shared" si="1529"/>
        <v>1.3626978499388665E-58</v>
      </c>
      <c r="C7055" s="179">
        <f t="shared" si="1530"/>
        <v>1.3596238382776397E-58</v>
      </c>
      <c r="D7055" s="166">
        <f t="shared" si="1531"/>
        <v>2.2558277767625785E-3</v>
      </c>
      <c r="E7055" s="167">
        <f t="shared" si="1541"/>
        <v>24.291375447755232</v>
      </c>
      <c r="F7055" s="168">
        <f t="shared" si="1542"/>
        <v>15.84719013175717</v>
      </c>
      <c r="G7055" s="168">
        <f t="shared" si="1532"/>
        <v>550721.91897428653</v>
      </c>
      <c r="H7055" s="168">
        <f t="shared" si="1533"/>
        <v>271310.33852408634</v>
      </c>
      <c r="I7055" s="169">
        <f t="shared" si="1534"/>
        <v>822032.25749837281</v>
      </c>
      <c r="J7055" s="169">
        <f t="shared" si="1536"/>
        <v>749627.57028371887</v>
      </c>
      <c r="K7055" s="95"/>
      <c r="L7055" s="265">
        <f t="shared" si="1535"/>
        <v>315101.12372993183</v>
      </c>
      <c r="M7055" s="265">
        <f>$G7055*NonHospFrac+theModel!$H7055*NonHospFrac</f>
        <v>506931.13376844098</v>
      </c>
      <c r="N7055" s="266">
        <f t="shared" si="1537"/>
        <v>822032.25749837281</v>
      </c>
      <c r="O7055" s="159"/>
      <c r="P7055" s="265">
        <f t="shared" si="1538"/>
        <v>287346.98379620083</v>
      </c>
      <c r="Q7055" s="265">
        <f t="shared" si="1539"/>
        <v>506929.57912676618</v>
      </c>
      <c r="R7055" s="266">
        <f t="shared" si="1540"/>
        <v>794276.56292296702</v>
      </c>
    </row>
    <row r="7056" spans="1:18" x14ac:dyDescent="0.3">
      <c r="A7056" s="82">
        <v>7025</v>
      </c>
      <c r="B7056" s="94">
        <f t="shared" si="1529"/>
        <v>1.3372420282634101E-58</v>
      </c>
      <c r="C7056" s="179">
        <f t="shared" si="1530"/>
        <v>1.3342254405517992E-58</v>
      </c>
      <c r="D7056" s="166">
        <f t="shared" si="1531"/>
        <v>2.2558277767625785E-3</v>
      </c>
      <c r="E7056" s="167">
        <f t="shared" si="1541"/>
        <v>24.291375447755232</v>
      </c>
      <c r="F7056" s="168">
        <f t="shared" si="1542"/>
        <v>15.849445959533933</v>
      </c>
      <c r="G7056" s="168">
        <f t="shared" si="1532"/>
        <v>550800.31355349987</v>
      </c>
      <c r="H7056" s="168">
        <f t="shared" si="1533"/>
        <v>271310.33852408634</v>
      </c>
      <c r="I7056" s="169">
        <f t="shared" si="1534"/>
        <v>822110.65207758616</v>
      </c>
      <c r="J7056" s="169">
        <f t="shared" si="1536"/>
        <v>749686.44408055639</v>
      </c>
      <c r="K7056" s="95"/>
      <c r="L7056" s="265">
        <f t="shared" si="1535"/>
        <v>315131.17391321738</v>
      </c>
      <c r="M7056" s="265">
        <f>$G7056*NonHospFrac+theModel!$H7056*NonHospFrac</f>
        <v>506979.47816436883</v>
      </c>
      <c r="N7056" s="266">
        <f t="shared" si="1537"/>
        <v>822110.65207758616</v>
      </c>
      <c r="O7056" s="159"/>
      <c r="P7056" s="265">
        <f t="shared" si="1538"/>
        <v>287369.55127986404</v>
      </c>
      <c r="Q7056" s="265">
        <f t="shared" si="1539"/>
        <v>506977.92352269404</v>
      </c>
      <c r="R7056" s="266">
        <f t="shared" si="1540"/>
        <v>794347.47480255808</v>
      </c>
    </row>
    <row r="7057" spans="1:18" x14ac:dyDescent="0.3">
      <c r="A7057" s="82">
        <v>7026</v>
      </c>
      <c r="B7057" s="94">
        <f t="shared" si="1529"/>
        <v>1.3122617330278784E-58</v>
      </c>
      <c r="C7057" s="179">
        <f t="shared" si="1530"/>
        <v>1.3093014965601316E-58</v>
      </c>
      <c r="D7057" s="166">
        <f t="shared" si="1531"/>
        <v>2.2558277767625785E-3</v>
      </c>
      <c r="E7057" s="167">
        <f t="shared" si="1541"/>
        <v>24.291375447755232</v>
      </c>
      <c r="F7057" s="168">
        <f t="shared" si="1542"/>
        <v>15.851701787310695</v>
      </c>
      <c r="G7057" s="168">
        <f t="shared" si="1532"/>
        <v>550878.70813271333</v>
      </c>
      <c r="H7057" s="168">
        <f t="shared" si="1533"/>
        <v>271310.33852408634</v>
      </c>
      <c r="I7057" s="169">
        <f t="shared" si="1534"/>
        <v>822189.04665679974</v>
      </c>
      <c r="J7057" s="169">
        <f t="shared" si="1536"/>
        <v>749745.31547758216</v>
      </c>
      <c r="K7057" s="95"/>
      <c r="L7057" s="265">
        <f t="shared" si="1535"/>
        <v>315161.22409650299</v>
      </c>
      <c r="M7057" s="265">
        <f>$G7057*NonHospFrac+theModel!$H7057*NonHospFrac</f>
        <v>507027.82256029668</v>
      </c>
      <c r="N7057" s="266">
        <f t="shared" si="1537"/>
        <v>822189.04665679974</v>
      </c>
      <c r="O7057" s="159"/>
      <c r="P7057" s="265">
        <f t="shared" si="1538"/>
        <v>287392.11784363224</v>
      </c>
      <c r="Q7057" s="265">
        <f t="shared" si="1539"/>
        <v>507026.26791862189</v>
      </c>
      <c r="R7057" s="266">
        <f t="shared" si="1540"/>
        <v>794418.38576225413</v>
      </c>
    </row>
    <row r="7058" spans="1:18" x14ac:dyDescent="0.3">
      <c r="A7058" s="82">
        <v>7027</v>
      </c>
      <c r="B7058" s="94">
        <f t="shared" si="1529"/>
        <v>1.2877480811798319E-58</v>
      </c>
      <c r="C7058" s="179">
        <f t="shared" si="1530"/>
        <v>1.2848431432888336E-58</v>
      </c>
      <c r="D7058" s="166">
        <f t="shared" si="1531"/>
        <v>2.2558277767625785E-3</v>
      </c>
      <c r="E7058" s="167">
        <f t="shared" si="1541"/>
        <v>24.291375447755232</v>
      </c>
      <c r="F7058" s="168">
        <f t="shared" si="1542"/>
        <v>15.853957615087458</v>
      </c>
      <c r="G7058" s="168">
        <f t="shared" si="1532"/>
        <v>550957.1027119268</v>
      </c>
      <c r="H7058" s="168">
        <f t="shared" si="1533"/>
        <v>271310.33852408634</v>
      </c>
      <c r="I7058" s="169">
        <f t="shared" si="1534"/>
        <v>822267.44123601308</v>
      </c>
      <c r="J7058" s="169">
        <f t="shared" si="1536"/>
        <v>749804.18447489373</v>
      </c>
      <c r="K7058" s="95"/>
      <c r="L7058" s="265">
        <f t="shared" si="1535"/>
        <v>315191.2742797886</v>
      </c>
      <c r="M7058" s="265">
        <f>$G7058*NonHospFrac+theModel!$H7058*NonHospFrac</f>
        <v>507076.16695622454</v>
      </c>
      <c r="N7058" s="266">
        <f t="shared" si="1537"/>
        <v>822267.44123601308</v>
      </c>
      <c r="O7058" s="159"/>
      <c r="P7058" s="265">
        <f t="shared" si="1538"/>
        <v>287414.68348754285</v>
      </c>
      <c r="Q7058" s="265">
        <f t="shared" si="1539"/>
        <v>507074.61231454974</v>
      </c>
      <c r="R7058" s="266">
        <f t="shared" si="1540"/>
        <v>794489.29580209265</v>
      </c>
    </row>
    <row r="7059" spans="1:18" x14ac:dyDescent="0.3">
      <c r="A7059" s="82">
        <v>7028</v>
      </c>
      <c r="B7059" s="94">
        <f t="shared" si="1529"/>
        <v>1.263692355606626E-58</v>
      </c>
      <c r="C7059" s="179">
        <f t="shared" si="1530"/>
        <v>1.260841683289566E-58</v>
      </c>
      <c r="D7059" s="166">
        <f t="shared" si="1531"/>
        <v>2.2558277767625785E-3</v>
      </c>
      <c r="E7059" s="167">
        <f t="shared" si="1541"/>
        <v>24.291375447755232</v>
      </c>
      <c r="F7059" s="168">
        <f t="shared" si="1542"/>
        <v>15.85621344286422</v>
      </c>
      <c r="G7059" s="168">
        <f t="shared" si="1532"/>
        <v>551035.49729114014</v>
      </c>
      <c r="H7059" s="168">
        <f t="shared" si="1533"/>
        <v>271310.33852408634</v>
      </c>
      <c r="I7059" s="169">
        <f t="shared" si="1534"/>
        <v>822345.83581522643</v>
      </c>
      <c r="J7059" s="169">
        <f t="shared" si="1536"/>
        <v>749863.05107258912</v>
      </c>
      <c r="K7059" s="95"/>
      <c r="L7059" s="265">
        <f t="shared" si="1535"/>
        <v>315221.3244630741</v>
      </c>
      <c r="M7059" s="265">
        <f>$G7059*NonHospFrac+theModel!$H7059*NonHospFrac</f>
        <v>507124.51135215233</v>
      </c>
      <c r="N7059" s="266">
        <f t="shared" si="1537"/>
        <v>822345.83581522643</v>
      </c>
      <c r="O7059" s="159"/>
      <c r="P7059" s="265">
        <f t="shared" si="1538"/>
        <v>287437.2482116333</v>
      </c>
      <c r="Q7059" s="265">
        <f t="shared" si="1539"/>
        <v>507122.95671047753</v>
      </c>
      <c r="R7059" s="266">
        <f t="shared" si="1540"/>
        <v>794560.20492211077</v>
      </c>
    </row>
    <row r="7060" spans="1:18" x14ac:dyDescent="0.3">
      <c r="A7060" s="82">
        <v>7029</v>
      </c>
      <c r="B7060" s="94">
        <f t="shared" si="1529"/>
        <v>1.2400860020349941E-58</v>
      </c>
      <c r="C7060" s="179">
        <f t="shared" si="1530"/>
        <v>1.2372885815860291E-58</v>
      </c>
      <c r="D7060" s="166">
        <f t="shared" si="1531"/>
        <v>2.2558277767625785E-3</v>
      </c>
      <c r="E7060" s="167">
        <f t="shared" si="1541"/>
        <v>24.291375447755232</v>
      </c>
      <c r="F7060" s="168">
        <f t="shared" si="1542"/>
        <v>15.858469270640983</v>
      </c>
      <c r="G7060" s="168">
        <f t="shared" si="1532"/>
        <v>551113.8918703536</v>
      </c>
      <c r="H7060" s="168">
        <f t="shared" si="1533"/>
        <v>271310.33852408634</v>
      </c>
      <c r="I7060" s="169">
        <f t="shared" si="1534"/>
        <v>822424.23039444</v>
      </c>
      <c r="J7060" s="169">
        <f t="shared" si="1536"/>
        <v>749921.91527076624</v>
      </c>
      <c r="K7060" s="95"/>
      <c r="L7060" s="265">
        <f t="shared" si="1535"/>
        <v>315251.37464635971</v>
      </c>
      <c r="M7060" s="265">
        <f>$G7060*NonHospFrac+theModel!$H7060*NonHospFrac</f>
        <v>507172.85574808018</v>
      </c>
      <c r="N7060" s="266">
        <f t="shared" si="1537"/>
        <v>822424.23039443989</v>
      </c>
      <c r="O7060" s="159"/>
      <c r="P7060" s="265">
        <f t="shared" si="1538"/>
        <v>287459.81201594131</v>
      </c>
      <c r="Q7060" s="265">
        <f t="shared" si="1539"/>
        <v>507171.30110640539</v>
      </c>
      <c r="R7060" s="266">
        <f t="shared" si="1540"/>
        <v>794631.11312234669</v>
      </c>
    </row>
    <row r="7061" spans="1:18" x14ac:dyDescent="0.3">
      <c r="A7061" s="82">
        <v>7030</v>
      </c>
      <c r="B7061" s="94">
        <f t="shared" si="1529"/>
        <v>1.216920625989707E-58</v>
      </c>
      <c r="C7061" s="179">
        <f t="shared" si="1530"/>
        <v>1.2141754626394841E-58</v>
      </c>
      <c r="D7061" s="166">
        <f t="shared" si="1531"/>
        <v>2.2558277767625785E-3</v>
      </c>
      <c r="E7061" s="167">
        <f t="shared" si="1541"/>
        <v>24.291375447755232</v>
      </c>
      <c r="F7061" s="168">
        <f t="shared" si="1542"/>
        <v>15.860725098417745</v>
      </c>
      <c r="G7061" s="168">
        <f t="shared" si="1532"/>
        <v>551192.28644956695</v>
      </c>
      <c r="H7061" s="168">
        <f t="shared" si="1533"/>
        <v>271310.33852408634</v>
      </c>
      <c r="I7061" s="169">
        <f t="shared" si="1534"/>
        <v>822502.62497365335</v>
      </c>
      <c r="J7061" s="169">
        <f t="shared" si="1536"/>
        <v>749980.77706952253</v>
      </c>
      <c r="K7061" s="95"/>
      <c r="L7061" s="265">
        <f t="shared" si="1535"/>
        <v>315281.42482964526</v>
      </c>
      <c r="M7061" s="265">
        <f>$G7061*NonHospFrac+theModel!$H7061*NonHospFrac</f>
        <v>507221.20014400798</v>
      </c>
      <c r="N7061" s="266">
        <f t="shared" si="1537"/>
        <v>822502.62497365323</v>
      </c>
      <c r="O7061" s="159"/>
      <c r="P7061" s="265">
        <f t="shared" si="1538"/>
        <v>287482.37490050419</v>
      </c>
      <c r="Q7061" s="265">
        <f t="shared" si="1539"/>
        <v>507219.64550233318</v>
      </c>
      <c r="R7061" s="266">
        <f t="shared" si="1540"/>
        <v>794702.02040283731</v>
      </c>
    </row>
    <row r="7062" spans="1:18" x14ac:dyDescent="0.3">
      <c r="A7062" s="82">
        <v>7031</v>
      </c>
      <c r="B7062" s="94">
        <f t="shared" si="1529"/>
        <v>1.194187989807909E-58</v>
      </c>
      <c r="C7062" s="179">
        <f t="shared" si="1530"/>
        <v>1.191494107369824E-58</v>
      </c>
      <c r="D7062" s="166">
        <f t="shared" si="1531"/>
        <v>2.2558277767625785E-3</v>
      </c>
      <c r="E7062" s="167">
        <f t="shared" si="1541"/>
        <v>24.291375447755232</v>
      </c>
      <c r="F7062" s="168">
        <f t="shared" si="1542"/>
        <v>15.862980926194508</v>
      </c>
      <c r="G7062" s="168">
        <f t="shared" si="1532"/>
        <v>551270.68102878041</v>
      </c>
      <c r="H7062" s="168">
        <f t="shared" si="1533"/>
        <v>271310.33852408634</v>
      </c>
      <c r="I7062" s="169">
        <f t="shared" si="1534"/>
        <v>822581.0195528667</v>
      </c>
      <c r="J7062" s="169">
        <f t="shared" si="1536"/>
        <v>750039.63646895601</v>
      </c>
      <c r="K7062" s="95"/>
      <c r="L7062" s="265">
        <f t="shared" si="1535"/>
        <v>315311.47501293087</v>
      </c>
      <c r="M7062" s="265">
        <f>$G7062*NonHospFrac+theModel!$H7062*NonHospFrac</f>
        <v>507269.54453993589</v>
      </c>
      <c r="N7062" s="266">
        <f t="shared" si="1537"/>
        <v>822581.0195528667</v>
      </c>
      <c r="O7062" s="159"/>
      <c r="P7062" s="265">
        <f t="shared" si="1538"/>
        <v>287504.93686535949</v>
      </c>
      <c r="Q7062" s="265">
        <f t="shared" si="1539"/>
        <v>507267.98989826109</v>
      </c>
      <c r="R7062" s="266">
        <f t="shared" si="1540"/>
        <v>794772.92676362058</v>
      </c>
    </row>
    <row r="7063" spans="1:18" x14ac:dyDescent="0.3">
      <c r="A7063" s="82">
        <v>7032</v>
      </c>
      <c r="B7063" s="94">
        <f t="shared" si="1529"/>
        <v>1.1718800097103437E-58</v>
      </c>
      <c r="C7063" s="179">
        <f t="shared" si="1530"/>
        <v>1.1692364502334062E-58</v>
      </c>
      <c r="D7063" s="166">
        <f t="shared" si="1531"/>
        <v>2.2558277767625785E-3</v>
      </c>
      <c r="E7063" s="167">
        <f t="shared" si="1541"/>
        <v>24.291375447755232</v>
      </c>
      <c r="F7063" s="168">
        <f t="shared" si="1542"/>
        <v>15.865236753971271</v>
      </c>
      <c r="G7063" s="168">
        <f t="shared" si="1532"/>
        <v>551349.07560799387</v>
      </c>
      <c r="H7063" s="168">
        <f t="shared" si="1533"/>
        <v>271310.33852408634</v>
      </c>
      <c r="I7063" s="169">
        <f t="shared" si="1534"/>
        <v>822659.41413208027</v>
      </c>
      <c r="J7063" s="169">
        <f t="shared" si="1536"/>
        <v>750098.49346916471</v>
      </c>
      <c r="K7063" s="95"/>
      <c r="L7063" s="265">
        <f t="shared" si="1535"/>
        <v>315341.52519621642</v>
      </c>
      <c r="M7063" s="265">
        <f>$G7063*NonHospFrac+theModel!$H7063*NonHospFrac</f>
        <v>507317.88893586374</v>
      </c>
      <c r="N7063" s="266">
        <f t="shared" si="1537"/>
        <v>822659.41413208016</v>
      </c>
      <c r="O7063" s="159"/>
      <c r="P7063" s="265">
        <f t="shared" si="1538"/>
        <v>287527.49791054463</v>
      </c>
      <c r="Q7063" s="265">
        <f t="shared" si="1539"/>
        <v>507316.33429418894</v>
      </c>
      <c r="R7063" s="266">
        <f t="shared" si="1540"/>
        <v>794843.83220473351</v>
      </c>
    </row>
    <row r="7064" spans="1:18" x14ac:dyDescent="0.3">
      <c r="A7064" s="82">
        <v>7033</v>
      </c>
      <c r="B7064" s="94">
        <f t="shared" si="1529"/>
        <v>1.149988752926228E-58</v>
      </c>
      <c r="C7064" s="179">
        <f t="shared" si="1530"/>
        <v>1.1473945763544125E-58</v>
      </c>
      <c r="D7064" s="166">
        <f t="shared" si="1531"/>
        <v>2.2558277767625785E-3</v>
      </c>
      <c r="E7064" s="167">
        <f t="shared" si="1541"/>
        <v>24.291375447755232</v>
      </c>
      <c r="F7064" s="168">
        <f t="shared" si="1542"/>
        <v>15.867492581748033</v>
      </c>
      <c r="G7064" s="168">
        <f t="shared" si="1532"/>
        <v>551427.47018720722</v>
      </c>
      <c r="H7064" s="168">
        <f t="shared" si="1533"/>
        <v>271310.33852408634</v>
      </c>
      <c r="I7064" s="169">
        <f t="shared" si="1534"/>
        <v>822737.80871129362</v>
      </c>
      <c r="J7064" s="169">
        <f t="shared" si="1536"/>
        <v>750157.34807024605</v>
      </c>
      <c r="K7064" s="95"/>
      <c r="L7064" s="265">
        <f t="shared" si="1535"/>
        <v>315371.57537950203</v>
      </c>
      <c r="M7064" s="265">
        <f>$G7064*NonHospFrac+theModel!$H7064*NonHospFrac</f>
        <v>507366.23333179153</v>
      </c>
      <c r="N7064" s="266">
        <f t="shared" si="1537"/>
        <v>822737.80871129362</v>
      </c>
      <c r="O7064" s="159"/>
      <c r="P7064" s="265">
        <f t="shared" si="1538"/>
        <v>287550.05803609721</v>
      </c>
      <c r="Q7064" s="265">
        <f t="shared" si="1539"/>
        <v>507364.67869011674</v>
      </c>
      <c r="R7064" s="266">
        <f t="shared" si="1540"/>
        <v>794914.73672621395</v>
      </c>
    </row>
    <row r="7065" spans="1:18" x14ac:dyDescent="0.3">
      <c r="A7065" s="82">
        <v>7034</v>
      </c>
      <c r="B7065" s="94">
        <f t="shared" si="1529"/>
        <v>1.1285064348727139E-58</v>
      </c>
      <c r="C7065" s="179">
        <f t="shared" si="1530"/>
        <v>1.1259607187106727E-58</v>
      </c>
      <c r="D7065" s="166">
        <f t="shared" si="1531"/>
        <v>2.2558277767625785E-3</v>
      </c>
      <c r="E7065" s="167">
        <f t="shared" si="1541"/>
        <v>24.291375447755232</v>
      </c>
      <c r="F7065" s="168">
        <f t="shared" si="1542"/>
        <v>15.869748409524796</v>
      </c>
      <c r="G7065" s="168">
        <f t="shared" si="1532"/>
        <v>551505.86476642068</v>
      </c>
      <c r="H7065" s="168">
        <f t="shared" si="1533"/>
        <v>271310.33852408634</v>
      </c>
      <c r="I7065" s="169">
        <f t="shared" si="1534"/>
        <v>822816.20329050696</v>
      </c>
      <c r="J7065" s="169">
        <f t="shared" si="1536"/>
        <v>750216.20027229795</v>
      </c>
      <c r="K7065" s="95"/>
      <c r="L7065" s="265">
        <f t="shared" si="1535"/>
        <v>315401.62556278764</v>
      </c>
      <c r="M7065" s="265">
        <f>$G7065*NonHospFrac+theModel!$H7065*NonHospFrac</f>
        <v>507414.57772771938</v>
      </c>
      <c r="N7065" s="266">
        <f t="shared" si="1537"/>
        <v>822816.20329050696</v>
      </c>
      <c r="O7065" s="159"/>
      <c r="P7065" s="265">
        <f t="shared" si="1538"/>
        <v>287572.61724205466</v>
      </c>
      <c r="Q7065" s="265">
        <f t="shared" si="1539"/>
        <v>507413.02308604459</v>
      </c>
      <c r="R7065" s="266">
        <f t="shared" si="1540"/>
        <v>794985.64032809925</v>
      </c>
    </row>
    <row r="7066" spans="1:18" x14ac:dyDescent="0.3">
      <c r="A7066" s="82">
        <v>7035</v>
      </c>
      <c r="B7066" s="94">
        <f t="shared" si="1529"/>
        <v>1.1074254163865024E-58</v>
      </c>
      <c r="C7066" s="179">
        <f t="shared" si="1530"/>
        <v>1.1049272553715249E-58</v>
      </c>
      <c r="D7066" s="166">
        <f t="shared" si="1531"/>
        <v>2.2558277767625785E-3</v>
      </c>
      <c r="E7066" s="167">
        <f t="shared" si="1541"/>
        <v>24.291375447755232</v>
      </c>
      <c r="F7066" s="168">
        <f t="shared" si="1542"/>
        <v>15.872004237301558</v>
      </c>
      <c r="G7066" s="168">
        <f t="shared" si="1532"/>
        <v>551584.25934563414</v>
      </c>
      <c r="H7066" s="168">
        <f t="shared" si="1533"/>
        <v>271310.33852408634</v>
      </c>
      <c r="I7066" s="169">
        <f t="shared" si="1534"/>
        <v>822894.59786972054</v>
      </c>
      <c r="J7066" s="169">
        <f t="shared" si="1536"/>
        <v>750275.05007541843</v>
      </c>
      <c r="K7066" s="95"/>
      <c r="L7066" s="265">
        <f t="shared" si="1535"/>
        <v>315431.67574607319</v>
      </c>
      <c r="M7066" s="265">
        <f>$G7066*NonHospFrac+theModel!$H7066*NonHospFrac</f>
        <v>507462.92212364724</v>
      </c>
      <c r="N7066" s="266">
        <f t="shared" si="1537"/>
        <v>822894.59786972043</v>
      </c>
      <c r="O7066" s="159"/>
      <c r="P7066" s="265">
        <f t="shared" si="1538"/>
        <v>287595.17552845442</v>
      </c>
      <c r="Q7066" s="265">
        <f t="shared" si="1539"/>
        <v>507461.36748197244</v>
      </c>
      <c r="R7066" s="266">
        <f t="shared" si="1540"/>
        <v>795056.54301042692</v>
      </c>
    </row>
    <row r="7067" spans="1:18" x14ac:dyDescent="0.3">
      <c r="A7067" s="82">
        <v>7036</v>
      </c>
      <c r="B7067" s="94">
        <f t="shared" si="1529"/>
        <v>1.0867382010073738E-58</v>
      </c>
      <c r="C7067" s="179">
        <f t="shared" si="1530"/>
        <v>1.0842867067874724E-58</v>
      </c>
      <c r="D7067" s="166">
        <f t="shared" si="1531"/>
        <v>2.2558277767625785E-3</v>
      </c>
      <c r="E7067" s="167">
        <f t="shared" si="1541"/>
        <v>24.291375447755232</v>
      </c>
      <c r="F7067" s="168">
        <f t="shared" si="1542"/>
        <v>15.874260065078321</v>
      </c>
      <c r="G7067" s="168">
        <f t="shared" si="1532"/>
        <v>551662.65392484749</v>
      </c>
      <c r="H7067" s="168">
        <f t="shared" si="1533"/>
        <v>271310.33852408634</v>
      </c>
      <c r="I7067" s="169">
        <f t="shared" si="1534"/>
        <v>822972.99244893389</v>
      </c>
      <c r="J7067" s="169">
        <f t="shared" si="1536"/>
        <v>750333.89747970493</v>
      </c>
      <c r="K7067" s="95"/>
      <c r="L7067" s="265">
        <f t="shared" si="1535"/>
        <v>315461.72592935874</v>
      </c>
      <c r="M7067" s="265">
        <f>$G7067*NonHospFrac+theModel!$H7067*NonHospFrac</f>
        <v>507511.26651957509</v>
      </c>
      <c r="N7067" s="266">
        <f t="shared" si="1537"/>
        <v>822972.99244893389</v>
      </c>
      <c r="O7067" s="159"/>
      <c r="P7067" s="265">
        <f t="shared" si="1538"/>
        <v>287617.73289533402</v>
      </c>
      <c r="Q7067" s="265">
        <f t="shared" si="1539"/>
        <v>507509.71187790029</v>
      </c>
      <c r="R7067" s="266">
        <f t="shared" si="1540"/>
        <v>795127.44477323431</v>
      </c>
    </row>
    <row r="7068" spans="1:18" x14ac:dyDescent="0.3">
      <c r="A7068" s="82">
        <v>7037</v>
      </c>
      <c r="B7068" s="94">
        <f t="shared" si="1529"/>
        <v>1.0664374323124282E-58</v>
      </c>
      <c r="C7068" s="179">
        <f t="shared" si="1530"/>
        <v>1.0640317331304384E-58</v>
      </c>
      <c r="D7068" s="166">
        <f t="shared" si="1531"/>
        <v>2.2558277767625785E-3</v>
      </c>
      <c r="E7068" s="167">
        <f t="shared" si="1541"/>
        <v>24.291375447755232</v>
      </c>
      <c r="F7068" s="168">
        <f t="shared" si="1542"/>
        <v>15.876515892855084</v>
      </c>
      <c r="G7068" s="168">
        <f t="shared" si="1532"/>
        <v>551741.04850406095</v>
      </c>
      <c r="H7068" s="168">
        <f t="shared" si="1533"/>
        <v>271310.33852408634</v>
      </c>
      <c r="I7068" s="169">
        <f t="shared" si="1534"/>
        <v>823051.38702814723</v>
      </c>
      <c r="J7068" s="169">
        <f t="shared" si="1536"/>
        <v>750392.74248525535</v>
      </c>
      <c r="K7068" s="95"/>
      <c r="L7068" s="265">
        <f t="shared" si="1535"/>
        <v>315491.77611264435</v>
      </c>
      <c r="M7068" s="265">
        <f>$G7068*NonHospFrac+theModel!$H7068*NonHospFrac</f>
        <v>507559.61091550294</v>
      </c>
      <c r="N7068" s="266">
        <f t="shared" si="1537"/>
        <v>823051.38702814723</v>
      </c>
      <c r="O7068" s="159"/>
      <c r="P7068" s="265">
        <f t="shared" si="1538"/>
        <v>287640.289342731</v>
      </c>
      <c r="Q7068" s="265">
        <f t="shared" si="1539"/>
        <v>507558.05627382814</v>
      </c>
      <c r="R7068" s="266">
        <f t="shared" si="1540"/>
        <v>795198.34561655915</v>
      </c>
    </row>
    <row r="7069" spans="1:18" x14ac:dyDescent="0.3">
      <c r="A7069" s="82">
        <v>7038</v>
      </c>
      <c r="B7069" s="94">
        <f t="shared" si="1529"/>
        <v>1.046515891300124E-58</v>
      </c>
      <c r="C7069" s="179">
        <f t="shared" si="1530"/>
        <v>1.0441551316837057E-58</v>
      </c>
      <c r="D7069" s="166">
        <f t="shared" si="1531"/>
        <v>2.2558277767625785E-3</v>
      </c>
      <c r="E7069" s="167">
        <f t="shared" si="1541"/>
        <v>24.291375447755232</v>
      </c>
      <c r="F7069" s="168">
        <f t="shared" si="1542"/>
        <v>15.878771720631846</v>
      </c>
      <c r="G7069" s="168">
        <f t="shared" si="1532"/>
        <v>551819.44308327441</v>
      </c>
      <c r="H7069" s="168">
        <f t="shared" si="1533"/>
        <v>271310.33852408634</v>
      </c>
      <c r="I7069" s="169">
        <f t="shared" si="1534"/>
        <v>823129.78160736081</v>
      </c>
      <c r="J7069" s="169">
        <f t="shared" si="1536"/>
        <v>750451.58509216772</v>
      </c>
      <c r="K7069" s="95"/>
      <c r="L7069" s="265">
        <f t="shared" si="1535"/>
        <v>315521.82629592996</v>
      </c>
      <c r="M7069" s="265">
        <f>$G7069*NonHospFrac+theModel!$H7069*NonHospFrac</f>
        <v>507607.95531143079</v>
      </c>
      <c r="N7069" s="266">
        <f t="shared" si="1537"/>
        <v>823129.78160736081</v>
      </c>
      <c r="O7069" s="159"/>
      <c r="P7069" s="265">
        <f t="shared" si="1538"/>
        <v>287662.84487068281</v>
      </c>
      <c r="Q7069" s="265">
        <f t="shared" si="1539"/>
        <v>507606.400669756</v>
      </c>
      <c r="R7069" s="266">
        <f t="shared" si="1540"/>
        <v>795269.2455404388</v>
      </c>
    </row>
    <row r="7070" spans="1:18" x14ac:dyDescent="0.3">
      <c r="A7070" s="82">
        <v>7039</v>
      </c>
      <c r="B7070" s="94">
        <f t="shared" si="1529"/>
        <v>1.0269664938231832E-58</v>
      </c>
      <c r="C7070" s="179">
        <f t="shared" si="1530"/>
        <v>1.0246498342806123E-58</v>
      </c>
      <c r="D7070" s="166">
        <f t="shared" si="1531"/>
        <v>2.2558277767625785E-3</v>
      </c>
      <c r="E7070" s="167">
        <f t="shared" si="1541"/>
        <v>24.291375447755232</v>
      </c>
      <c r="F7070" s="168">
        <f t="shared" si="1542"/>
        <v>15.881027548408609</v>
      </c>
      <c r="G7070" s="168">
        <f t="shared" si="1532"/>
        <v>551897.83766248787</v>
      </c>
      <c r="H7070" s="168">
        <f t="shared" si="1533"/>
        <v>271310.33852408634</v>
      </c>
      <c r="I7070" s="169">
        <f t="shared" si="1534"/>
        <v>823208.17618657416</v>
      </c>
      <c r="J7070" s="169">
        <f t="shared" si="1536"/>
        <v>750510.42530053935</v>
      </c>
      <c r="K7070" s="95"/>
      <c r="L7070" s="265">
        <f t="shared" si="1535"/>
        <v>315551.87647921551</v>
      </c>
      <c r="M7070" s="265">
        <f>$G7070*NonHospFrac+theModel!$H7070*NonHospFrac</f>
        <v>507656.29970735864</v>
      </c>
      <c r="N7070" s="266">
        <f t="shared" si="1537"/>
        <v>823208.17618657416</v>
      </c>
      <c r="O7070" s="159"/>
      <c r="P7070" s="265">
        <f t="shared" si="1538"/>
        <v>287685.39947922679</v>
      </c>
      <c r="Q7070" s="265">
        <f t="shared" si="1539"/>
        <v>507654.74506568385</v>
      </c>
      <c r="R7070" s="266">
        <f t="shared" si="1540"/>
        <v>795340.14454491064</v>
      </c>
    </row>
    <row r="7071" spans="1:18" x14ac:dyDescent="0.3">
      <c r="A7071" s="82">
        <v>7040</v>
      </c>
      <c r="B7071" s="94">
        <f t="shared" ref="B7071:B7134" si="1543">Constant*EXP(PowerTerm*(A7071)/7)</f>
        <v>1.0077822880694532E-58</v>
      </c>
      <c r="C7071" s="179">
        <f t="shared" ref="C7071:C7134" si="1544">(1-theFloor)*B7071</f>
        <v>1.0055089047910967E-58</v>
      </c>
      <c r="D7071" s="166">
        <f t="shared" ref="D7071:D7134" si="1545">theFloor</f>
        <v>2.2558277767625785E-3</v>
      </c>
      <c r="E7071" s="167">
        <f t="shared" si="1541"/>
        <v>24.291375447755232</v>
      </c>
      <c r="F7071" s="168">
        <f t="shared" si="1542"/>
        <v>15.883283376185371</v>
      </c>
      <c r="G7071" s="168">
        <f t="shared" ref="G7071:G7134" si="1546">$B$22*F7071*totInfected/365.25</f>
        <v>551976.23224170122</v>
      </c>
      <c r="H7071" s="168">
        <f t="shared" ref="H7071:H7134" si="1547">lostQALYs_Injured*E7071*totInfected/365.25</f>
        <v>271310.33852408634</v>
      </c>
      <c r="I7071" s="169">
        <f t="shared" ref="I7071:I7134" si="1548">H7071+G7071</f>
        <v>823286.5707657875</v>
      </c>
      <c r="J7071" s="169">
        <f t="shared" si="1536"/>
        <v>750569.26311046828</v>
      </c>
      <c r="K7071" s="95"/>
      <c r="L7071" s="265">
        <f t="shared" ref="L7071:L7134" si="1549">$G7071*HospFrac+$H7071*HospFrac</f>
        <v>315581.92666250106</v>
      </c>
      <c r="M7071" s="265">
        <f>$G7071*NonHospFrac+theModel!$H7071*NonHospFrac</f>
        <v>507704.64410328644</v>
      </c>
      <c r="N7071" s="266">
        <f t="shared" si="1537"/>
        <v>823286.5707657875</v>
      </c>
      <c r="O7071" s="159"/>
      <c r="P7071" s="265">
        <f t="shared" si="1538"/>
        <v>287707.95316840056</v>
      </c>
      <c r="Q7071" s="265">
        <f t="shared" si="1539"/>
        <v>507703.08946161164</v>
      </c>
      <c r="R7071" s="266">
        <f t="shared" si="1540"/>
        <v>795411.04263001215</v>
      </c>
    </row>
    <row r="7072" spans="1:18" x14ac:dyDescent="0.3">
      <c r="A7072" s="82">
        <v>7041</v>
      </c>
      <c r="B7072" s="94">
        <f t="shared" si="1543"/>
        <v>9.8895645208982519E-59</v>
      </c>
      <c r="C7072" s="179">
        <f t="shared" si="1544"/>
        <v>9.8672553665519243E-59</v>
      </c>
      <c r="D7072" s="166">
        <f t="shared" si="1545"/>
        <v>2.2558277767625785E-3</v>
      </c>
      <c r="E7072" s="167">
        <f t="shared" si="1541"/>
        <v>24.291375447755232</v>
      </c>
      <c r="F7072" s="168">
        <f t="shared" si="1542"/>
        <v>15.885539203962134</v>
      </c>
      <c r="G7072" s="168">
        <f t="shared" si="1546"/>
        <v>552054.62682091468</v>
      </c>
      <c r="H7072" s="168">
        <f t="shared" si="1547"/>
        <v>271310.33852408634</v>
      </c>
      <c r="I7072" s="169">
        <f t="shared" si="1548"/>
        <v>823364.96534500108</v>
      </c>
      <c r="J7072" s="169">
        <f t="shared" ref="J7072:J7135" si="1550">J7071+(I7072-I7071)/(1+discountDaily)^A7072</f>
        <v>750628.0985220524</v>
      </c>
      <c r="K7072" s="95"/>
      <c r="L7072" s="265">
        <f t="shared" si="1549"/>
        <v>315611.97684578667</v>
      </c>
      <c r="M7072" s="265">
        <f>$G7072*NonHospFrac+theModel!$H7072*NonHospFrac</f>
        <v>507752.98849921435</v>
      </c>
      <c r="N7072" s="266">
        <f t="shared" ref="N7072:N7135" si="1551">L7072+M7072</f>
        <v>823364.96534500108</v>
      </c>
      <c r="O7072" s="159"/>
      <c r="P7072" s="265">
        <f t="shared" ref="P7072:P7135" si="1552">P7071+(L7072-L7071)/(1+discountDaily)^A7072</f>
        <v>287730.50593824161</v>
      </c>
      <c r="Q7072" s="265">
        <f t="shared" ref="Q7072:Q7135" si="1553">Q7071+(M7072-M7071)/(1+discountDaily)^B7072</f>
        <v>507751.43385753955</v>
      </c>
      <c r="R7072" s="266">
        <f t="shared" ref="R7072:R7135" si="1554">P7072+Q7072</f>
        <v>795481.93979578116</v>
      </c>
    </row>
    <row r="7073" spans="1:18" x14ac:dyDescent="0.3">
      <c r="A7073" s="82">
        <v>7042</v>
      </c>
      <c r="B7073" s="94">
        <f t="shared" si="1543"/>
        <v>9.7048229137233205E-59</v>
      </c>
      <c r="C7073" s="179">
        <f t="shared" si="1544"/>
        <v>9.6829305046259807E-59</v>
      </c>
      <c r="D7073" s="166">
        <f t="shared" si="1545"/>
        <v>2.2558277767625785E-3</v>
      </c>
      <c r="E7073" s="167">
        <f t="shared" ref="E7073:E7136" si="1555">C7073+E7072</f>
        <v>24.291375447755232</v>
      </c>
      <c r="F7073" s="168">
        <f t="shared" ref="F7073:F7136" si="1556">D7073+F7072</f>
        <v>15.887795031738897</v>
      </c>
      <c r="G7073" s="168">
        <f t="shared" si="1546"/>
        <v>552133.02140012803</v>
      </c>
      <c r="H7073" s="168">
        <f t="shared" si="1547"/>
        <v>271310.33852408634</v>
      </c>
      <c r="I7073" s="169">
        <f t="shared" si="1548"/>
        <v>823443.35992421443</v>
      </c>
      <c r="J7073" s="169">
        <f t="shared" si="1550"/>
        <v>750686.93153538916</v>
      </c>
      <c r="K7073" s="95"/>
      <c r="L7073" s="265">
        <f t="shared" si="1549"/>
        <v>315642.02702907223</v>
      </c>
      <c r="M7073" s="265">
        <f>$G7073*NonHospFrac+theModel!$H7073*NonHospFrac</f>
        <v>507801.33289514214</v>
      </c>
      <c r="N7073" s="266">
        <f t="shared" si="1551"/>
        <v>823443.35992421443</v>
      </c>
      <c r="O7073" s="159"/>
      <c r="P7073" s="265">
        <f t="shared" si="1552"/>
        <v>287753.05778878729</v>
      </c>
      <c r="Q7073" s="265">
        <f t="shared" si="1553"/>
        <v>507799.77825346735</v>
      </c>
      <c r="R7073" s="266">
        <f t="shared" si="1554"/>
        <v>795552.8360422547</v>
      </c>
    </row>
    <row r="7074" spans="1:18" x14ac:dyDescent="0.3">
      <c r="A7074" s="82">
        <v>7043</v>
      </c>
      <c r="B7074" s="94">
        <f t="shared" si="1543"/>
        <v>9.5235323646156531E-59</v>
      </c>
      <c r="C7074" s="179">
        <f t="shared" si="1544"/>
        <v>9.5020489157746548E-59</v>
      </c>
      <c r="D7074" s="166">
        <f t="shared" si="1545"/>
        <v>2.2558277767625785E-3</v>
      </c>
      <c r="E7074" s="167">
        <f t="shared" si="1555"/>
        <v>24.291375447755232</v>
      </c>
      <c r="F7074" s="168">
        <f t="shared" si="1556"/>
        <v>15.890050859515659</v>
      </c>
      <c r="G7074" s="168">
        <f t="shared" si="1546"/>
        <v>552211.4159793416</v>
      </c>
      <c r="H7074" s="168">
        <f t="shared" si="1547"/>
        <v>271310.33852408634</v>
      </c>
      <c r="I7074" s="169">
        <f t="shared" si="1548"/>
        <v>823521.754503428</v>
      </c>
      <c r="J7074" s="169">
        <f t="shared" si="1550"/>
        <v>750745.76215057669</v>
      </c>
      <c r="K7074" s="95"/>
      <c r="L7074" s="265">
        <f t="shared" si="1549"/>
        <v>315672.07721235789</v>
      </c>
      <c r="M7074" s="265">
        <f>$G7074*NonHospFrac+theModel!$H7074*NonHospFrac</f>
        <v>507849.67729107005</v>
      </c>
      <c r="N7074" s="266">
        <f t="shared" si="1551"/>
        <v>823521.754503428</v>
      </c>
      <c r="O7074" s="159"/>
      <c r="P7074" s="265">
        <f t="shared" si="1552"/>
        <v>287775.60872007522</v>
      </c>
      <c r="Q7074" s="265">
        <f t="shared" si="1553"/>
        <v>507848.12264939526</v>
      </c>
      <c r="R7074" s="266">
        <f t="shared" si="1554"/>
        <v>795623.73136947048</v>
      </c>
    </row>
    <row r="7075" spans="1:18" x14ac:dyDescent="0.3">
      <c r="A7075" s="82">
        <v>7044</v>
      </c>
      <c r="B7075" s="94">
        <f t="shared" si="1543"/>
        <v>9.3456284062256066E-59</v>
      </c>
      <c r="C7075" s="179">
        <f t="shared" si="1544"/>
        <v>9.3245462780755411E-59</v>
      </c>
      <c r="D7075" s="166">
        <f t="shared" si="1545"/>
        <v>2.2558277767625785E-3</v>
      </c>
      <c r="E7075" s="167">
        <f t="shared" si="1555"/>
        <v>24.291375447755232</v>
      </c>
      <c r="F7075" s="168">
        <f t="shared" si="1556"/>
        <v>15.892306687292422</v>
      </c>
      <c r="G7075" s="168">
        <f t="shared" si="1546"/>
        <v>552289.81055855495</v>
      </c>
      <c r="H7075" s="168">
        <f t="shared" si="1547"/>
        <v>271310.33852408634</v>
      </c>
      <c r="I7075" s="169">
        <f t="shared" si="1548"/>
        <v>823600.14908264135</v>
      </c>
      <c r="J7075" s="169">
        <f t="shared" si="1550"/>
        <v>750804.59036771231</v>
      </c>
      <c r="K7075" s="95"/>
      <c r="L7075" s="265">
        <f t="shared" si="1549"/>
        <v>315702.12739564339</v>
      </c>
      <c r="M7075" s="265">
        <f>$G7075*NonHospFrac+theModel!$H7075*NonHospFrac</f>
        <v>507898.02168699785</v>
      </c>
      <c r="N7075" s="266">
        <f t="shared" si="1551"/>
        <v>823600.14908264123</v>
      </c>
      <c r="O7075" s="159"/>
      <c r="P7075" s="265">
        <f t="shared" si="1552"/>
        <v>287798.15873214271</v>
      </c>
      <c r="Q7075" s="265">
        <f t="shared" si="1553"/>
        <v>507896.46704532305</v>
      </c>
      <c r="R7075" s="266">
        <f t="shared" si="1554"/>
        <v>795694.62577746576</v>
      </c>
    </row>
    <row r="7076" spans="1:18" x14ac:dyDescent="0.3">
      <c r="A7076" s="82">
        <v>7045</v>
      </c>
      <c r="B7076" s="94">
        <f t="shared" si="1543"/>
        <v>9.171047775483233E-59</v>
      </c>
      <c r="C7076" s="179">
        <f t="shared" si="1544"/>
        <v>9.1503594711692817E-59</v>
      </c>
      <c r="D7076" s="166">
        <f t="shared" si="1545"/>
        <v>2.2558277767625785E-3</v>
      </c>
      <c r="E7076" s="167">
        <f t="shared" si="1555"/>
        <v>24.291375447755232</v>
      </c>
      <c r="F7076" s="168">
        <f t="shared" si="1556"/>
        <v>15.894562515069184</v>
      </c>
      <c r="G7076" s="168">
        <f t="shared" si="1546"/>
        <v>552368.20513776829</v>
      </c>
      <c r="H7076" s="168">
        <f t="shared" si="1547"/>
        <v>271310.33852408634</v>
      </c>
      <c r="I7076" s="169">
        <f t="shared" si="1548"/>
        <v>823678.5436618547</v>
      </c>
      <c r="J7076" s="169">
        <f t="shared" si="1550"/>
        <v>750863.41618689406</v>
      </c>
      <c r="K7076" s="95"/>
      <c r="L7076" s="265">
        <f t="shared" si="1549"/>
        <v>315732.177578929</v>
      </c>
      <c r="M7076" s="265">
        <f>$G7076*NonHospFrac+theModel!$H7076*NonHospFrac</f>
        <v>507946.36608292564</v>
      </c>
      <c r="N7076" s="266">
        <f t="shared" si="1551"/>
        <v>823678.5436618547</v>
      </c>
      <c r="O7076" s="159"/>
      <c r="P7076" s="265">
        <f t="shared" si="1552"/>
        <v>287820.70782502741</v>
      </c>
      <c r="Q7076" s="265">
        <f t="shared" si="1553"/>
        <v>507944.81144125084</v>
      </c>
      <c r="R7076" s="266">
        <f t="shared" si="1554"/>
        <v>795765.51926627825</v>
      </c>
    </row>
    <row r="7077" spans="1:18" x14ac:dyDescent="0.3">
      <c r="A7077" s="82">
        <v>7046</v>
      </c>
      <c r="B7077" s="94">
        <f t="shared" si="1543"/>
        <v>8.9997283911017892E-59</v>
      </c>
      <c r="C7077" s="179">
        <f t="shared" si="1544"/>
        <v>8.979426553813822E-59</v>
      </c>
      <c r="D7077" s="166">
        <f t="shared" si="1545"/>
        <v>2.2558277767625785E-3</v>
      </c>
      <c r="E7077" s="167">
        <f t="shared" si="1555"/>
        <v>24.291375447755232</v>
      </c>
      <c r="F7077" s="168">
        <f t="shared" si="1556"/>
        <v>15.896818342845947</v>
      </c>
      <c r="G7077" s="168">
        <f t="shared" si="1546"/>
        <v>552446.59971698176</v>
      </c>
      <c r="H7077" s="168">
        <f t="shared" si="1547"/>
        <v>271310.33852408634</v>
      </c>
      <c r="I7077" s="169">
        <f t="shared" si="1548"/>
        <v>823756.93824106804</v>
      </c>
      <c r="J7077" s="169">
        <f t="shared" si="1550"/>
        <v>750922.23960821959</v>
      </c>
      <c r="K7077" s="95"/>
      <c r="L7077" s="265">
        <f t="shared" si="1549"/>
        <v>315762.22776221455</v>
      </c>
      <c r="M7077" s="265">
        <f>$G7077*NonHospFrac+theModel!$H7077*NonHospFrac</f>
        <v>507994.71047885349</v>
      </c>
      <c r="N7077" s="266">
        <f t="shared" si="1551"/>
        <v>823756.93824106804</v>
      </c>
      <c r="O7077" s="159"/>
      <c r="P7077" s="265">
        <f t="shared" si="1552"/>
        <v>287843.25599876663</v>
      </c>
      <c r="Q7077" s="265">
        <f t="shared" si="1553"/>
        <v>507993.1558371787</v>
      </c>
      <c r="R7077" s="266">
        <f t="shared" si="1554"/>
        <v>795836.41183594533</v>
      </c>
    </row>
    <row r="7078" spans="1:18" x14ac:dyDescent="0.3">
      <c r="A7078" s="82">
        <v>7047</v>
      </c>
      <c r="B7078" s="94">
        <f t="shared" si="1543"/>
        <v>8.8316093315014778E-59</v>
      </c>
      <c r="C7078" s="179">
        <f t="shared" si="1544"/>
        <v>8.8116867418579613E-59</v>
      </c>
      <c r="D7078" s="166">
        <f t="shared" si="1545"/>
        <v>2.2558277767625785E-3</v>
      </c>
      <c r="E7078" s="167">
        <f t="shared" si="1555"/>
        <v>24.291375447755232</v>
      </c>
      <c r="F7078" s="168">
        <f t="shared" si="1556"/>
        <v>15.899074170622709</v>
      </c>
      <c r="G7078" s="168">
        <f t="shared" si="1546"/>
        <v>552524.99429619522</v>
      </c>
      <c r="H7078" s="168">
        <f t="shared" si="1547"/>
        <v>271310.33852408634</v>
      </c>
      <c r="I7078" s="169">
        <f t="shared" si="1548"/>
        <v>823835.33282028162</v>
      </c>
      <c r="J7078" s="169">
        <f t="shared" si="1550"/>
        <v>750981.06063178682</v>
      </c>
      <c r="K7078" s="95"/>
      <c r="L7078" s="265">
        <f t="shared" si="1549"/>
        <v>315792.2779455001</v>
      </c>
      <c r="M7078" s="265">
        <f>$G7078*NonHospFrac+theModel!$H7078*NonHospFrac</f>
        <v>508043.0548747814</v>
      </c>
      <c r="N7078" s="266">
        <f t="shared" si="1551"/>
        <v>823835.3328202815</v>
      </c>
      <c r="O7078" s="159"/>
      <c r="P7078" s="265">
        <f t="shared" si="1552"/>
        <v>287865.80325339787</v>
      </c>
      <c r="Q7078" s="265">
        <f t="shared" si="1553"/>
        <v>508041.50023310661</v>
      </c>
      <c r="R7078" s="266">
        <f t="shared" si="1554"/>
        <v>795907.30348650448</v>
      </c>
    </row>
    <row r="7079" spans="1:18" x14ac:dyDescent="0.3">
      <c r="A7079" s="82">
        <v>7048</v>
      </c>
      <c r="B7079" s="94">
        <f t="shared" si="1543"/>
        <v>8.6666308131455968E-59</v>
      </c>
      <c r="C7079" s="179">
        <f t="shared" si="1544"/>
        <v>8.647080386626357E-59</v>
      </c>
      <c r="D7079" s="166">
        <f t="shared" si="1545"/>
        <v>2.2558277767625785E-3</v>
      </c>
      <c r="E7079" s="167">
        <f t="shared" si="1555"/>
        <v>24.291375447755232</v>
      </c>
      <c r="F7079" s="168">
        <f t="shared" si="1556"/>
        <v>15.901329998399472</v>
      </c>
      <c r="G7079" s="168">
        <f t="shared" si="1546"/>
        <v>552603.38887540856</v>
      </c>
      <c r="H7079" s="168">
        <f t="shared" si="1547"/>
        <v>271310.33852408634</v>
      </c>
      <c r="I7079" s="169">
        <f t="shared" si="1548"/>
        <v>823913.72739949496</v>
      </c>
      <c r="J7079" s="169">
        <f t="shared" si="1550"/>
        <v>751039.87925769319</v>
      </c>
      <c r="K7079" s="95"/>
      <c r="L7079" s="265">
        <f t="shared" si="1549"/>
        <v>315822.32812878571</v>
      </c>
      <c r="M7079" s="265">
        <f>$G7079*NonHospFrac+theModel!$H7079*NonHospFrac</f>
        <v>508091.3992707092</v>
      </c>
      <c r="N7079" s="266">
        <f t="shared" si="1551"/>
        <v>823913.72739949496</v>
      </c>
      <c r="O7079" s="159"/>
      <c r="P7079" s="265">
        <f t="shared" si="1552"/>
        <v>287888.34958895866</v>
      </c>
      <c r="Q7079" s="265">
        <f t="shared" si="1553"/>
        <v>508089.8446290344</v>
      </c>
      <c r="R7079" s="266">
        <f t="shared" si="1554"/>
        <v>795978.19421799306</v>
      </c>
    </row>
    <row r="7080" spans="1:18" x14ac:dyDescent="0.3">
      <c r="A7080" s="82">
        <v>7049</v>
      </c>
      <c r="B7080" s="94">
        <f t="shared" si="1543"/>
        <v>8.5047341692813537E-59</v>
      </c>
      <c r="C7080" s="179">
        <f t="shared" si="1544"/>
        <v>8.485548953708307E-59</v>
      </c>
      <c r="D7080" s="166">
        <f t="shared" si="1545"/>
        <v>2.2558277767625785E-3</v>
      </c>
      <c r="E7080" s="167">
        <f t="shared" si="1555"/>
        <v>24.291375447755232</v>
      </c>
      <c r="F7080" s="168">
        <f t="shared" si="1556"/>
        <v>15.903585826176235</v>
      </c>
      <c r="G7080" s="168">
        <f t="shared" si="1546"/>
        <v>552681.78345462203</v>
      </c>
      <c r="H7080" s="168">
        <f t="shared" si="1547"/>
        <v>271310.33852408634</v>
      </c>
      <c r="I7080" s="169">
        <f t="shared" si="1548"/>
        <v>823992.12197870831</v>
      </c>
      <c r="J7080" s="169">
        <f t="shared" si="1550"/>
        <v>751098.69548603659</v>
      </c>
      <c r="K7080" s="95"/>
      <c r="L7080" s="265">
        <f t="shared" si="1549"/>
        <v>315852.37831207132</v>
      </c>
      <c r="M7080" s="265">
        <f>$G7080*NonHospFrac+theModel!$H7080*NonHospFrac</f>
        <v>508139.74366663705</v>
      </c>
      <c r="N7080" s="266">
        <f t="shared" si="1551"/>
        <v>823992.12197870831</v>
      </c>
      <c r="O7080" s="159"/>
      <c r="P7080" s="265">
        <f t="shared" si="1552"/>
        <v>287910.89500548644</v>
      </c>
      <c r="Q7080" s="265">
        <f t="shared" si="1553"/>
        <v>508138.18902496225</v>
      </c>
      <c r="R7080" s="266">
        <f t="shared" si="1554"/>
        <v>796049.08403044869</v>
      </c>
    </row>
    <row r="7081" spans="1:18" x14ac:dyDescent="0.3">
      <c r="A7081" s="82">
        <v>7050</v>
      </c>
      <c r="B7081" s="94">
        <f t="shared" si="1543"/>
        <v>8.3458618290778566E-59</v>
      </c>
      <c r="C7081" s="179">
        <f t="shared" si="1544"/>
        <v>8.3270350021428009E-59</v>
      </c>
      <c r="D7081" s="166">
        <f t="shared" si="1545"/>
        <v>2.2558277767625785E-3</v>
      </c>
      <c r="E7081" s="167">
        <f t="shared" si="1555"/>
        <v>24.291375447755232</v>
      </c>
      <c r="F7081" s="168">
        <f t="shared" si="1556"/>
        <v>15.905841653952997</v>
      </c>
      <c r="G7081" s="168">
        <f t="shared" si="1546"/>
        <v>552760.17803383537</v>
      </c>
      <c r="H7081" s="168">
        <f t="shared" si="1547"/>
        <v>271310.33852408634</v>
      </c>
      <c r="I7081" s="169">
        <f t="shared" si="1548"/>
        <v>824070.51655792166</v>
      </c>
      <c r="J7081" s="169">
        <f t="shared" si="1550"/>
        <v>751157.50931691471</v>
      </c>
      <c r="K7081" s="95"/>
      <c r="L7081" s="265">
        <f t="shared" si="1549"/>
        <v>315882.42849535681</v>
      </c>
      <c r="M7081" s="265">
        <f>$G7081*NonHospFrac+theModel!$H7081*NonHospFrac</f>
        <v>508188.08806256484</v>
      </c>
      <c r="N7081" s="266">
        <f t="shared" si="1551"/>
        <v>824070.51655792166</v>
      </c>
      <c r="O7081" s="159"/>
      <c r="P7081" s="265">
        <f t="shared" si="1552"/>
        <v>287933.43950301857</v>
      </c>
      <c r="Q7081" s="265">
        <f t="shared" si="1553"/>
        <v>508186.53342089005</v>
      </c>
      <c r="R7081" s="266">
        <f t="shared" si="1554"/>
        <v>796119.97292390862</v>
      </c>
    </row>
    <row r="7082" spans="1:18" x14ac:dyDescent="0.3">
      <c r="A7082" s="82">
        <v>7051</v>
      </c>
      <c r="B7082" s="94">
        <f t="shared" si="1543"/>
        <v>8.1899572971537638E-59</v>
      </c>
      <c r="C7082" s="179">
        <f t="shared" si="1544"/>
        <v>8.1714821639923443E-59</v>
      </c>
      <c r="D7082" s="166">
        <f t="shared" si="1545"/>
        <v>2.2558277767625785E-3</v>
      </c>
      <c r="E7082" s="167">
        <f t="shared" si="1555"/>
        <v>24.291375447755232</v>
      </c>
      <c r="F7082" s="168">
        <f t="shared" si="1556"/>
        <v>15.90809748172976</v>
      </c>
      <c r="G7082" s="168">
        <f t="shared" si="1546"/>
        <v>552838.57261304883</v>
      </c>
      <c r="H7082" s="168">
        <f t="shared" si="1547"/>
        <v>271310.33852408634</v>
      </c>
      <c r="I7082" s="169">
        <f t="shared" si="1548"/>
        <v>824148.91113713523</v>
      </c>
      <c r="J7082" s="169">
        <f t="shared" si="1550"/>
        <v>751216.32075042545</v>
      </c>
      <c r="K7082" s="95"/>
      <c r="L7082" s="265">
        <f t="shared" si="1549"/>
        <v>315912.47867864242</v>
      </c>
      <c r="M7082" s="265">
        <f>$G7082*NonHospFrac+theModel!$H7082*NonHospFrac</f>
        <v>508236.43245849269</v>
      </c>
      <c r="N7082" s="266">
        <f t="shared" si="1551"/>
        <v>824148.91113713512</v>
      </c>
      <c r="O7082" s="159"/>
      <c r="P7082" s="265">
        <f t="shared" si="1552"/>
        <v>287955.98308159271</v>
      </c>
      <c r="Q7082" s="265">
        <f t="shared" si="1553"/>
        <v>508234.8778168179</v>
      </c>
      <c r="R7082" s="266">
        <f t="shared" si="1554"/>
        <v>796190.86089841067</v>
      </c>
    </row>
    <row r="7083" spans="1:18" x14ac:dyDescent="0.3">
      <c r="A7083" s="82">
        <v>7052</v>
      </c>
      <c r="B7083" s="94">
        <f t="shared" si="1543"/>
        <v>8.0369651334874086E-59</v>
      </c>
      <c r="C7083" s="179">
        <f t="shared" si="1544"/>
        <v>8.0188351242984152E-59</v>
      </c>
      <c r="D7083" s="166">
        <f t="shared" si="1545"/>
        <v>2.2558277767625785E-3</v>
      </c>
      <c r="E7083" s="167">
        <f t="shared" si="1555"/>
        <v>24.291375447755232</v>
      </c>
      <c r="F7083" s="168">
        <f t="shared" si="1556"/>
        <v>15.910353309506522</v>
      </c>
      <c r="G7083" s="168">
        <f t="shared" si="1546"/>
        <v>552916.96719226229</v>
      </c>
      <c r="H7083" s="168">
        <f t="shared" si="1547"/>
        <v>271310.33852408634</v>
      </c>
      <c r="I7083" s="169">
        <f t="shared" si="1548"/>
        <v>824227.30571634858</v>
      </c>
      <c r="J7083" s="169">
        <f t="shared" si="1550"/>
        <v>751275.12978666625</v>
      </c>
      <c r="K7083" s="95"/>
      <c r="L7083" s="265">
        <f t="shared" si="1549"/>
        <v>315942.52886192803</v>
      </c>
      <c r="M7083" s="265">
        <f>$G7083*NonHospFrac+theModel!$H7083*NonHospFrac</f>
        <v>508284.7768544206</v>
      </c>
      <c r="N7083" s="266">
        <f t="shared" si="1551"/>
        <v>824227.30571634858</v>
      </c>
      <c r="O7083" s="159"/>
      <c r="P7083" s="265">
        <f t="shared" si="1552"/>
        <v>287978.52574124618</v>
      </c>
      <c r="Q7083" s="265">
        <f t="shared" si="1553"/>
        <v>508283.22221274581</v>
      </c>
      <c r="R7083" s="266">
        <f t="shared" si="1554"/>
        <v>796261.74795399199</v>
      </c>
    </row>
    <row r="7084" spans="1:18" x14ac:dyDescent="0.3">
      <c r="A7084" s="82">
        <v>7053</v>
      </c>
      <c r="B7084" s="94">
        <f t="shared" si="1543"/>
        <v>7.8868309337021897E-59</v>
      </c>
      <c r="C7084" s="179">
        <f t="shared" si="1544"/>
        <v>7.8690396014113136E-59</v>
      </c>
      <c r="D7084" s="166">
        <f t="shared" si="1545"/>
        <v>2.2558277767625785E-3</v>
      </c>
      <c r="E7084" s="167">
        <f t="shared" si="1555"/>
        <v>24.291375447755232</v>
      </c>
      <c r="F7084" s="168">
        <f t="shared" si="1556"/>
        <v>15.912609137283285</v>
      </c>
      <c r="G7084" s="168">
        <f t="shared" si="1546"/>
        <v>552995.36177147564</v>
      </c>
      <c r="H7084" s="168">
        <f t="shared" si="1547"/>
        <v>271310.33852408634</v>
      </c>
      <c r="I7084" s="169">
        <f t="shared" si="1548"/>
        <v>824305.70029556192</v>
      </c>
      <c r="J7084" s="169">
        <f t="shared" si="1550"/>
        <v>751333.93642573489</v>
      </c>
      <c r="K7084" s="95"/>
      <c r="L7084" s="265">
        <f t="shared" si="1549"/>
        <v>315972.57904521358</v>
      </c>
      <c r="M7084" s="265">
        <f>$G7084*NonHospFrac+theModel!$H7084*NonHospFrac</f>
        <v>508333.1212503484</v>
      </c>
      <c r="N7084" s="266">
        <f t="shared" si="1551"/>
        <v>824305.70029556192</v>
      </c>
      <c r="O7084" s="159"/>
      <c r="P7084" s="265">
        <f t="shared" si="1552"/>
        <v>288001.06748201646</v>
      </c>
      <c r="Q7084" s="265">
        <f t="shared" si="1553"/>
        <v>508331.5666086736</v>
      </c>
      <c r="R7084" s="266">
        <f t="shared" si="1554"/>
        <v>796332.63409069006</v>
      </c>
    </row>
    <row r="7085" spans="1:18" x14ac:dyDescent="0.3">
      <c r="A7085" s="82">
        <v>7054</v>
      </c>
      <c r="B7085" s="94">
        <f t="shared" si="1543"/>
        <v>7.739501309720247E-59</v>
      </c>
      <c r="C7085" s="179">
        <f t="shared" si="1544"/>
        <v>7.72204232768749E-59</v>
      </c>
      <c r="D7085" s="166">
        <f t="shared" si="1545"/>
        <v>2.2558277767625785E-3</v>
      </c>
      <c r="E7085" s="167">
        <f t="shared" si="1555"/>
        <v>24.291375447755232</v>
      </c>
      <c r="F7085" s="168">
        <f t="shared" si="1556"/>
        <v>15.914864965060048</v>
      </c>
      <c r="G7085" s="168">
        <f t="shared" si="1546"/>
        <v>553073.7563506891</v>
      </c>
      <c r="H7085" s="168">
        <f t="shared" si="1547"/>
        <v>271310.33852408634</v>
      </c>
      <c r="I7085" s="169">
        <f t="shared" si="1548"/>
        <v>824384.0948747755</v>
      </c>
      <c r="J7085" s="169">
        <f t="shared" si="1550"/>
        <v>751392.74066772941</v>
      </c>
      <c r="K7085" s="95"/>
      <c r="L7085" s="265">
        <f t="shared" si="1549"/>
        <v>316002.62922849914</v>
      </c>
      <c r="M7085" s="265">
        <f>$G7085*NonHospFrac+theModel!$H7085*NonHospFrac</f>
        <v>508381.46564627625</v>
      </c>
      <c r="N7085" s="266">
        <f t="shared" si="1551"/>
        <v>824384.09487477539</v>
      </c>
      <c r="O7085" s="159"/>
      <c r="P7085" s="265">
        <f t="shared" si="1552"/>
        <v>288023.60830394097</v>
      </c>
      <c r="Q7085" s="265">
        <f t="shared" si="1553"/>
        <v>508379.91100460145</v>
      </c>
      <c r="R7085" s="266">
        <f t="shared" si="1554"/>
        <v>796403.51930854237</v>
      </c>
    </row>
    <row r="7086" spans="1:18" x14ac:dyDescent="0.3">
      <c r="A7086" s="82">
        <v>7055</v>
      </c>
      <c r="B7086" s="94">
        <f t="shared" si="1543"/>
        <v>7.5949238707775318E-59</v>
      </c>
      <c r="C7086" s="179">
        <f t="shared" si="1544"/>
        <v>7.5777910305474347E-59</v>
      </c>
      <c r="D7086" s="166">
        <f t="shared" si="1545"/>
        <v>2.2558277767625785E-3</v>
      </c>
      <c r="E7086" s="167">
        <f t="shared" si="1555"/>
        <v>24.291375447755232</v>
      </c>
      <c r="F7086" s="168">
        <f t="shared" si="1556"/>
        <v>15.91712079283681</v>
      </c>
      <c r="G7086" s="168">
        <f t="shared" si="1546"/>
        <v>553152.15092990256</v>
      </c>
      <c r="H7086" s="168">
        <f t="shared" si="1547"/>
        <v>271310.33852408634</v>
      </c>
      <c r="I7086" s="169">
        <f t="shared" si="1548"/>
        <v>824462.48945398885</v>
      </c>
      <c r="J7086" s="169">
        <f t="shared" si="1550"/>
        <v>751451.54251274699</v>
      </c>
      <c r="K7086" s="95"/>
      <c r="L7086" s="265">
        <f t="shared" si="1549"/>
        <v>316032.67941178475</v>
      </c>
      <c r="M7086" s="265">
        <f>$G7086*NonHospFrac+theModel!$H7086*NonHospFrac</f>
        <v>508429.8100422041</v>
      </c>
      <c r="N7086" s="266">
        <f t="shared" si="1551"/>
        <v>824462.48945398885</v>
      </c>
      <c r="O7086" s="159"/>
      <c r="P7086" s="265">
        <f t="shared" si="1552"/>
        <v>288046.14820705727</v>
      </c>
      <c r="Q7086" s="265">
        <f t="shared" si="1553"/>
        <v>508428.25540052931</v>
      </c>
      <c r="R7086" s="266">
        <f t="shared" si="1554"/>
        <v>796474.40360758663</v>
      </c>
    </row>
    <row r="7087" spans="1:18" x14ac:dyDescent="0.3">
      <c r="A7087" s="82">
        <v>7056</v>
      </c>
      <c r="B7087" s="94">
        <f t="shared" si="1543"/>
        <v>7.4530472047935328E-59</v>
      </c>
      <c r="C7087" s="179">
        <f t="shared" si="1544"/>
        <v>7.4362344138874366E-59</v>
      </c>
      <c r="D7087" s="166">
        <f t="shared" si="1545"/>
        <v>2.2558277767625785E-3</v>
      </c>
      <c r="E7087" s="167">
        <f t="shared" si="1555"/>
        <v>24.291375447755232</v>
      </c>
      <c r="F7087" s="168">
        <f t="shared" si="1556"/>
        <v>15.919376620613573</v>
      </c>
      <c r="G7087" s="168">
        <f t="shared" si="1546"/>
        <v>553230.54550911603</v>
      </c>
      <c r="H7087" s="168">
        <f t="shared" si="1547"/>
        <v>271310.33852408634</v>
      </c>
      <c r="I7087" s="169">
        <f t="shared" si="1548"/>
        <v>824540.88403320243</v>
      </c>
      <c r="J7087" s="169">
        <f t="shared" si="1550"/>
        <v>751510.34196088579</v>
      </c>
      <c r="K7087" s="95"/>
      <c r="L7087" s="265">
        <f t="shared" si="1549"/>
        <v>316062.72959507036</v>
      </c>
      <c r="M7087" s="265">
        <f>$G7087*NonHospFrac+theModel!$H7087*NonHospFrac</f>
        <v>508478.15443813195</v>
      </c>
      <c r="N7087" s="266">
        <f t="shared" si="1551"/>
        <v>824540.88403320231</v>
      </c>
      <c r="O7087" s="159"/>
      <c r="P7087" s="265">
        <f t="shared" si="1552"/>
        <v>288068.68719140271</v>
      </c>
      <c r="Q7087" s="265">
        <f t="shared" si="1553"/>
        <v>508476.59979645716</v>
      </c>
      <c r="R7087" s="266">
        <f t="shared" si="1554"/>
        <v>796545.28698785987</v>
      </c>
    </row>
    <row r="7088" spans="1:18" x14ac:dyDescent="0.3">
      <c r="A7088" s="82">
        <v>7057</v>
      </c>
      <c r="B7088" s="94">
        <f t="shared" si="1543"/>
        <v>7.3138208600890102E-59</v>
      </c>
      <c r="C7088" s="179">
        <f t="shared" si="1544"/>
        <v>7.2973221398385554E-59</v>
      </c>
      <c r="D7088" s="166">
        <f t="shared" si="1545"/>
        <v>2.2558277767625785E-3</v>
      </c>
      <c r="E7088" s="167">
        <f t="shared" si="1555"/>
        <v>24.291375447755232</v>
      </c>
      <c r="F7088" s="168">
        <f t="shared" si="1556"/>
        <v>15.921632448390335</v>
      </c>
      <c r="G7088" s="168">
        <f t="shared" si="1546"/>
        <v>553308.94008832937</v>
      </c>
      <c r="H7088" s="168">
        <f t="shared" si="1547"/>
        <v>271310.33852408634</v>
      </c>
      <c r="I7088" s="169">
        <f t="shared" si="1548"/>
        <v>824619.27861241577</v>
      </c>
      <c r="J7088" s="169">
        <f t="shared" si="1550"/>
        <v>751569.13901224313</v>
      </c>
      <c r="K7088" s="95"/>
      <c r="L7088" s="265">
        <f t="shared" si="1549"/>
        <v>316092.77977835591</v>
      </c>
      <c r="M7088" s="265">
        <f>$G7088*NonHospFrac+theModel!$H7088*NonHospFrac</f>
        <v>508526.49883405975</v>
      </c>
      <c r="N7088" s="266">
        <f t="shared" si="1551"/>
        <v>824619.27861241566</v>
      </c>
      <c r="O7088" s="159"/>
      <c r="P7088" s="265">
        <f t="shared" si="1552"/>
        <v>288091.22525701474</v>
      </c>
      <c r="Q7088" s="265">
        <f t="shared" si="1553"/>
        <v>508524.94419238495</v>
      </c>
      <c r="R7088" s="266">
        <f t="shared" si="1554"/>
        <v>796616.16944939969</v>
      </c>
    </row>
    <row r="7089" spans="1:18" x14ac:dyDescent="0.3">
      <c r="A7089" s="82">
        <v>7058</v>
      </c>
      <c r="B7089" s="94">
        <f t="shared" si="1543"/>
        <v>7.1771953274452677E-59</v>
      </c>
      <c r="C7089" s="179">
        <f t="shared" si="1544"/>
        <v>7.1610048108663661E-59</v>
      </c>
      <c r="D7089" s="166">
        <f t="shared" si="1545"/>
        <v>2.2558277767625785E-3</v>
      </c>
      <c r="E7089" s="167">
        <f t="shared" si="1555"/>
        <v>24.291375447755232</v>
      </c>
      <c r="F7089" s="168">
        <f t="shared" si="1556"/>
        <v>15.923888276167098</v>
      </c>
      <c r="G7089" s="168">
        <f t="shared" si="1546"/>
        <v>553387.33466754283</v>
      </c>
      <c r="H7089" s="168">
        <f t="shared" si="1547"/>
        <v>271310.33852408634</v>
      </c>
      <c r="I7089" s="169">
        <f t="shared" si="1548"/>
        <v>824697.67319162912</v>
      </c>
      <c r="J7089" s="169">
        <f t="shared" si="1550"/>
        <v>751627.93366691691</v>
      </c>
      <c r="K7089" s="95"/>
      <c r="L7089" s="265">
        <f t="shared" si="1549"/>
        <v>316122.82996164146</v>
      </c>
      <c r="M7089" s="265">
        <f>$G7089*NonHospFrac+theModel!$H7089*NonHospFrac</f>
        <v>508574.84322998766</v>
      </c>
      <c r="N7089" s="266">
        <f t="shared" si="1551"/>
        <v>824697.67319162912</v>
      </c>
      <c r="O7089" s="159"/>
      <c r="P7089" s="265">
        <f t="shared" si="1552"/>
        <v>288113.76240393089</v>
      </c>
      <c r="Q7089" s="265">
        <f t="shared" si="1553"/>
        <v>508573.28858831286</v>
      </c>
      <c r="R7089" s="266">
        <f t="shared" si="1554"/>
        <v>796687.05099224369</v>
      </c>
    </row>
    <row r="7090" spans="1:18" x14ac:dyDescent="0.3">
      <c r="A7090" s="82">
        <v>7059</v>
      </c>
      <c r="B7090" s="94">
        <f t="shared" si="1543"/>
        <v>7.0431220224985483E-59</v>
      </c>
      <c r="C7090" s="179">
        <f t="shared" si="1544"/>
        <v>7.0272339522050681E-59</v>
      </c>
      <c r="D7090" s="166">
        <f t="shared" si="1545"/>
        <v>2.2558277767625785E-3</v>
      </c>
      <c r="E7090" s="167">
        <f t="shared" si="1555"/>
        <v>24.291375447755232</v>
      </c>
      <c r="F7090" s="168">
        <f t="shared" si="1556"/>
        <v>15.92614410394386</v>
      </c>
      <c r="G7090" s="168">
        <f t="shared" si="1546"/>
        <v>553465.72924675618</v>
      </c>
      <c r="H7090" s="168">
        <f t="shared" si="1547"/>
        <v>271310.33852408634</v>
      </c>
      <c r="I7090" s="169">
        <f t="shared" si="1548"/>
        <v>824776.06777084246</v>
      </c>
      <c r="J7090" s="169">
        <f t="shared" si="1550"/>
        <v>751686.72592500492</v>
      </c>
      <c r="K7090" s="95"/>
      <c r="L7090" s="265">
        <f t="shared" si="1549"/>
        <v>316152.88014492707</v>
      </c>
      <c r="M7090" s="265">
        <f>$G7090*NonHospFrac+theModel!$H7090*NonHospFrac</f>
        <v>508623.18762591545</v>
      </c>
      <c r="N7090" s="266">
        <f t="shared" si="1551"/>
        <v>824776.06777084246</v>
      </c>
      <c r="O7090" s="159"/>
      <c r="P7090" s="265">
        <f t="shared" si="1552"/>
        <v>288136.29863218858</v>
      </c>
      <c r="Q7090" s="265">
        <f t="shared" si="1553"/>
        <v>508621.63298424066</v>
      </c>
      <c r="R7090" s="266">
        <f t="shared" si="1554"/>
        <v>796757.93161642924</v>
      </c>
    </row>
    <row r="7091" spans="1:18" x14ac:dyDescent="0.3">
      <c r="A7091" s="82">
        <v>7060</v>
      </c>
      <c r="B7091" s="94">
        <f t="shared" si="1543"/>
        <v>6.9115532684633254E-59</v>
      </c>
      <c r="C7091" s="179">
        <f t="shared" si="1544"/>
        <v>6.8959619946197512E-59</v>
      </c>
      <c r="D7091" s="166">
        <f t="shared" si="1545"/>
        <v>2.2558277767625785E-3</v>
      </c>
      <c r="E7091" s="167">
        <f t="shared" si="1555"/>
        <v>24.291375447755232</v>
      </c>
      <c r="F7091" s="168">
        <f t="shared" si="1556"/>
        <v>15.928399931720623</v>
      </c>
      <c r="G7091" s="168">
        <f t="shared" si="1546"/>
        <v>553544.12382596976</v>
      </c>
      <c r="H7091" s="168">
        <f t="shared" si="1547"/>
        <v>271310.33852408634</v>
      </c>
      <c r="I7091" s="169">
        <f t="shared" si="1548"/>
        <v>824854.46235005604</v>
      </c>
      <c r="J7091" s="169">
        <f t="shared" si="1550"/>
        <v>751745.51578660484</v>
      </c>
      <c r="K7091" s="95"/>
      <c r="L7091" s="265">
        <f t="shared" si="1549"/>
        <v>316182.93032821268</v>
      </c>
      <c r="M7091" s="265">
        <f>$G7091*NonHospFrac+theModel!$H7091*NonHospFrac</f>
        <v>508671.53202184336</v>
      </c>
      <c r="N7091" s="266">
        <f t="shared" si="1551"/>
        <v>824854.46235005604</v>
      </c>
      <c r="O7091" s="159"/>
      <c r="P7091" s="265">
        <f t="shared" si="1552"/>
        <v>288158.83394182526</v>
      </c>
      <c r="Q7091" s="265">
        <f t="shared" si="1553"/>
        <v>508669.97738016857</v>
      </c>
      <c r="R7091" s="266">
        <f t="shared" si="1554"/>
        <v>796828.81132199382</v>
      </c>
    </row>
    <row r="7092" spans="1:18" x14ac:dyDescent="0.3">
      <c r="A7092" s="82">
        <v>7061</v>
      </c>
      <c r="B7092" s="94">
        <f t="shared" si="1543"/>
        <v>6.7824422791783199E-59</v>
      </c>
      <c r="C7092" s="179">
        <f t="shared" si="1544"/>
        <v>6.7671422574906609E-59</v>
      </c>
      <c r="D7092" s="166">
        <f t="shared" si="1545"/>
        <v>2.2558277767625785E-3</v>
      </c>
      <c r="E7092" s="167">
        <f t="shared" si="1555"/>
        <v>24.291375447755232</v>
      </c>
      <c r="F7092" s="168">
        <f t="shared" si="1556"/>
        <v>15.930655759497386</v>
      </c>
      <c r="G7092" s="168">
        <f t="shared" si="1546"/>
        <v>553622.5184051831</v>
      </c>
      <c r="H7092" s="168">
        <f t="shared" si="1547"/>
        <v>271310.33852408634</v>
      </c>
      <c r="I7092" s="169">
        <f t="shared" si="1548"/>
        <v>824932.85692926939</v>
      </c>
      <c r="J7092" s="169">
        <f t="shared" si="1550"/>
        <v>751804.3032518141</v>
      </c>
      <c r="K7092" s="95"/>
      <c r="L7092" s="265">
        <f t="shared" si="1549"/>
        <v>316212.98051149823</v>
      </c>
      <c r="M7092" s="265">
        <f>$G7092*NonHospFrac+theModel!$H7092*NonHospFrac</f>
        <v>508719.87641777116</v>
      </c>
      <c r="N7092" s="266">
        <f t="shared" si="1551"/>
        <v>824932.85692926939</v>
      </c>
      <c r="O7092" s="159"/>
      <c r="P7092" s="265">
        <f t="shared" si="1552"/>
        <v>288181.36833287828</v>
      </c>
      <c r="Q7092" s="265">
        <f t="shared" si="1553"/>
        <v>508718.32177609636</v>
      </c>
      <c r="R7092" s="266">
        <f t="shared" si="1554"/>
        <v>796899.6901089747</v>
      </c>
    </row>
    <row r="7093" spans="1:18" x14ac:dyDescent="0.3">
      <c r="A7093" s="82">
        <v>7062</v>
      </c>
      <c r="B7093" s="94">
        <f t="shared" si="1543"/>
        <v>6.6557431424692343E-59</v>
      </c>
      <c r="C7093" s="179">
        <f t="shared" si="1544"/>
        <v>6.6407289322134551E-59</v>
      </c>
      <c r="D7093" s="166">
        <f t="shared" si="1545"/>
        <v>2.2558277767625785E-3</v>
      </c>
      <c r="E7093" s="167">
        <f t="shared" si="1555"/>
        <v>24.291375447755232</v>
      </c>
      <c r="F7093" s="168">
        <f t="shared" si="1556"/>
        <v>15.932911587274148</v>
      </c>
      <c r="G7093" s="168">
        <f t="shared" si="1546"/>
        <v>553700.91298439645</v>
      </c>
      <c r="H7093" s="168">
        <f t="shared" si="1547"/>
        <v>271310.33852408634</v>
      </c>
      <c r="I7093" s="169">
        <f t="shared" si="1548"/>
        <v>825011.25150848273</v>
      </c>
      <c r="J7093" s="169">
        <f t="shared" si="1550"/>
        <v>751863.0883207306</v>
      </c>
      <c r="K7093" s="95"/>
      <c r="L7093" s="265">
        <f t="shared" si="1549"/>
        <v>316243.03069478378</v>
      </c>
      <c r="M7093" s="265">
        <f>$G7093*NonHospFrac+theModel!$H7093*NonHospFrac</f>
        <v>508768.22081369895</v>
      </c>
      <c r="N7093" s="266">
        <f t="shared" si="1551"/>
        <v>825011.25150848273</v>
      </c>
      <c r="O7093" s="159"/>
      <c r="P7093" s="265">
        <f t="shared" si="1552"/>
        <v>288203.90180538519</v>
      </c>
      <c r="Q7093" s="265">
        <f t="shared" si="1553"/>
        <v>508766.66617202415</v>
      </c>
      <c r="R7093" s="266">
        <f t="shared" si="1554"/>
        <v>796970.56797740934</v>
      </c>
    </row>
    <row r="7094" spans="1:18" x14ac:dyDescent="0.3">
      <c r="A7094" s="82">
        <v>7063</v>
      </c>
      <c r="B7094" s="94">
        <f t="shared" si="1543"/>
        <v>6.5314108038222731E-59</v>
      </c>
      <c r="C7094" s="179">
        <f t="shared" si="1544"/>
        <v>6.5166770659095638E-59</v>
      </c>
      <c r="D7094" s="166">
        <f t="shared" si="1545"/>
        <v>2.2558277767625785E-3</v>
      </c>
      <c r="E7094" s="167">
        <f t="shared" si="1555"/>
        <v>24.291375447755232</v>
      </c>
      <c r="F7094" s="168">
        <f t="shared" si="1556"/>
        <v>15.935167415050911</v>
      </c>
      <c r="G7094" s="168">
        <f t="shared" si="1546"/>
        <v>553779.30756360991</v>
      </c>
      <c r="H7094" s="168">
        <f t="shared" si="1547"/>
        <v>271310.33852408634</v>
      </c>
      <c r="I7094" s="169">
        <f t="shared" si="1548"/>
        <v>825089.64608769631</v>
      </c>
      <c r="J7094" s="169">
        <f t="shared" si="1550"/>
        <v>751921.87099345215</v>
      </c>
      <c r="K7094" s="95"/>
      <c r="L7094" s="265">
        <f t="shared" si="1549"/>
        <v>316273.08087806939</v>
      </c>
      <c r="M7094" s="265">
        <f>$G7094*NonHospFrac+theModel!$H7094*NonHospFrac</f>
        <v>508816.56520962686</v>
      </c>
      <c r="N7094" s="266">
        <f t="shared" si="1551"/>
        <v>825089.64608769631</v>
      </c>
      <c r="O7094" s="159"/>
      <c r="P7094" s="265">
        <f t="shared" si="1552"/>
        <v>288226.43435938342</v>
      </c>
      <c r="Q7094" s="265">
        <f t="shared" si="1553"/>
        <v>508815.01056795206</v>
      </c>
      <c r="R7094" s="266">
        <f t="shared" si="1554"/>
        <v>797041.44492733548</v>
      </c>
    </row>
    <row r="7095" spans="1:18" x14ac:dyDescent="0.3">
      <c r="A7095" s="82">
        <v>7064</v>
      </c>
      <c r="B7095" s="94">
        <f t="shared" si="1543"/>
        <v>6.4094010503626494E-59</v>
      </c>
      <c r="C7095" s="179">
        <f t="shared" si="1544"/>
        <v>6.3949425454408303E-59</v>
      </c>
      <c r="D7095" s="166">
        <f t="shared" si="1545"/>
        <v>2.2558277767625785E-3</v>
      </c>
      <c r="E7095" s="167">
        <f t="shared" si="1555"/>
        <v>24.291375447755232</v>
      </c>
      <c r="F7095" s="168">
        <f t="shared" si="1556"/>
        <v>15.937423242827673</v>
      </c>
      <c r="G7095" s="168">
        <f t="shared" si="1546"/>
        <v>553857.70214282337</v>
      </c>
      <c r="H7095" s="168">
        <f t="shared" si="1547"/>
        <v>271310.33852408634</v>
      </c>
      <c r="I7095" s="169">
        <f t="shared" si="1548"/>
        <v>825168.04066690966</v>
      </c>
      <c r="J7095" s="169">
        <f t="shared" si="1550"/>
        <v>751980.65127007605</v>
      </c>
      <c r="K7095" s="95"/>
      <c r="L7095" s="265">
        <f t="shared" si="1549"/>
        <v>316303.131061355</v>
      </c>
      <c r="M7095" s="265">
        <f>$G7095*NonHospFrac+theModel!$H7095*NonHospFrac</f>
        <v>508864.90960555471</v>
      </c>
      <c r="N7095" s="266">
        <f t="shared" si="1551"/>
        <v>825168.04066690966</v>
      </c>
      <c r="O7095" s="159"/>
      <c r="P7095" s="265">
        <f t="shared" si="1552"/>
        <v>288248.9659949104</v>
      </c>
      <c r="Q7095" s="265">
        <f t="shared" si="1553"/>
        <v>508863.35496387992</v>
      </c>
      <c r="R7095" s="266">
        <f t="shared" si="1554"/>
        <v>797112.32095879037</v>
      </c>
    </row>
    <row r="7096" spans="1:18" x14ac:dyDescent="0.3">
      <c r="A7096" s="82">
        <v>7065</v>
      </c>
      <c r="B7096" s="94">
        <f t="shared" si="1543"/>
        <v>6.2896704951323828E-59</v>
      </c>
      <c r="C7096" s="179">
        <f t="shared" si="1544"/>
        <v>6.2754820817227793E-59</v>
      </c>
      <c r="D7096" s="166">
        <f t="shared" si="1545"/>
        <v>2.2558277767625785E-3</v>
      </c>
      <c r="E7096" s="167">
        <f t="shared" si="1555"/>
        <v>24.291375447755232</v>
      </c>
      <c r="F7096" s="168">
        <f t="shared" si="1556"/>
        <v>15.939679070604436</v>
      </c>
      <c r="G7096" s="168">
        <f t="shared" si="1546"/>
        <v>553936.09672203672</v>
      </c>
      <c r="H7096" s="168">
        <f t="shared" si="1547"/>
        <v>271310.33852408634</v>
      </c>
      <c r="I7096" s="169">
        <f t="shared" si="1548"/>
        <v>825246.435246123</v>
      </c>
      <c r="J7096" s="169">
        <f t="shared" si="1550"/>
        <v>752039.4291507001</v>
      </c>
      <c r="K7096" s="95"/>
      <c r="L7096" s="265">
        <f t="shared" si="1549"/>
        <v>316333.18124464049</v>
      </c>
      <c r="M7096" s="265">
        <f>$G7096*NonHospFrac+theModel!$H7096*NonHospFrac</f>
        <v>508913.25400148251</v>
      </c>
      <c r="N7096" s="266">
        <f t="shared" si="1551"/>
        <v>825246.435246123</v>
      </c>
      <c r="O7096" s="159"/>
      <c r="P7096" s="265">
        <f t="shared" si="1552"/>
        <v>288271.49671200349</v>
      </c>
      <c r="Q7096" s="265">
        <f t="shared" si="1553"/>
        <v>508911.69935980771</v>
      </c>
      <c r="R7096" s="266">
        <f t="shared" si="1554"/>
        <v>797183.19607181125</v>
      </c>
    </row>
    <row r="7097" spans="1:18" x14ac:dyDescent="0.3">
      <c r="A7097" s="82">
        <v>7066</v>
      </c>
      <c r="B7097" s="94">
        <f t="shared" si="1543"/>
        <v>6.1721765616619709E-59</v>
      </c>
      <c r="C7097" s="179">
        <f t="shared" si="1544"/>
        <v>6.1582531943310907E-59</v>
      </c>
      <c r="D7097" s="166">
        <f t="shared" si="1545"/>
        <v>2.2558277767625785E-3</v>
      </c>
      <c r="E7097" s="167">
        <f t="shared" si="1555"/>
        <v>24.291375447755232</v>
      </c>
      <c r="F7097" s="168">
        <f t="shared" si="1556"/>
        <v>15.941934898381199</v>
      </c>
      <c r="G7097" s="168">
        <f t="shared" si="1546"/>
        <v>554014.49130125018</v>
      </c>
      <c r="H7097" s="168">
        <f t="shared" si="1547"/>
        <v>271310.33852408634</v>
      </c>
      <c r="I7097" s="169">
        <f t="shared" si="1548"/>
        <v>825324.82982533658</v>
      </c>
      <c r="J7097" s="169">
        <f t="shared" si="1550"/>
        <v>752098.20463542221</v>
      </c>
      <c r="K7097" s="95"/>
      <c r="L7097" s="265">
        <f t="shared" si="1549"/>
        <v>316363.2314279261</v>
      </c>
      <c r="M7097" s="265">
        <f>$G7097*NonHospFrac+theModel!$H7097*NonHospFrac</f>
        <v>508961.59839741036</v>
      </c>
      <c r="N7097" s="266">
        <f t="shared" si="1551"/>
        <v>825324.82982533646</v>
      </c>
      <c r="O7097" s="159"/>
      <c r="P7097" s="265">
        <f t="shared" si="1552"/>
        <v>288294.02651070029</v>
      </c>
      <c r="Q7097" s="265">
        <f t="shared" si="1553"/>
        <v>508960.04375573556</v>
      </c>
      <c r="R7097" s="266">
        <f t="shared" si="1554"/>
        <v>797254.07026643585</v>
      </c>
    </row>
    <row r="7098" spans="1:18" x14ac:dyDescent="0.3">
      <c r="A7098" s="82">
        <v>7067</v>
      </c>
      <c r="B7098" s="94">
        <f t="shared" si="1543"/>
        <v>6.0568774688292148E-59</v>
      </c>
      <c r="C7098" s="179">
        <f t="shared" si="1544"/>
        <v>6.0432141963945819E-59</v>
      </c>
      <c r="D7098" s="166">
        <f t="shared" si="1545"/>
        <v>2.2558277767625785E-3</v>
      </c>
      <c r="E7098" s="167">
        <f t="shared" si="1555"/>
        <v>24.291375447755232</v>
      </c>
      <c r="F7098" s="168">
        <f t="shared" si="1556"/>
        <v>15.944190726157961</v>
      </c>
      <c r="G7098" s="168">
        <f t="shared" si="1546"/>
        <v>554092.88588046364</v>
      </c>
      <c r="H7098" s="168">
        <f t="shared" si="1547"/>
        <v>271310.33852408634</v>
      </c>
      <c r="I7098" s="169">
        <f t="shared" si="1548"/>
        <v>825403.22440454992</v>
      </c>
      <c r="J7098" s="169">
        <f t="shared" si="1550"/>
        <v>752156.9777243397</v>
      </c>
      <c r="K7098" s="95"/>
      <c r="L7098" s="265">
        <f t="shared" si="1549"/>
        <v>316393.28161121171</v>
      </c>
      <c r="M7098" s="265">
        <f>$G7098*NonHospFrac+theModel!$H7098*NonHospFrac</f>
        <v>509009.94279333821</v>
      </c>
      <c r="N7098" s="266">
        <f t="shared" si="1551"/>
        <v>825403.22440454992</v>
      </c>
      <c r="O7098" s="159"/>
      <c r="P7098" s="265">
        <f t="shared" si="1552"/>
        <v>288316.55539103813</v>
      </c>
      <c r="Q7098" s="265">
        <f t="shared" si="1553"/>
        <v>509008.38815166341</v>
      </c>
      <c r="R7098" s="266">
        <f t="shared" si="1554"/>
        <v>797324.94354270154</v>
      </c>
    </row>
    <row r="7099" spans="1:18" x14ac:dyDescent="0.3">
      <c r="A7099" s="82">
        <v>7068</v>
      </c>
      <c r="B7099" s="94">
        <f t="shared" si="1543"/>
        <v>5.9437322160036807E-59</v>
      </c>
      <c r="C7099" s="179">
        <f t="shared" si="1544"/>
        <v>5.9303241797731813E-59</v>
      </c>
      <c r="D7099" s="166">
        <f t="shared" si="1545"/>
        <v>2.2558277767625785E-3</v>
      </c>
      <c r="E7099" s="167">
        <f t="shared" si="1555"/>
        <v>24.291375447755232</v>
      </c>
      <c r="F7099" s="168">
        <f t="shared" si="1556"/>
        <v>15.946446553934724</v>
      </c>
      <c r="G7099" s="168">
        <f t="shared" si="1546"/>
        <v>554171.2804596771</v>
      </c>
      <c r="H7099" s="168">
        <f t="shared" si="1547"/>
        <v>271310.33852408634</v>
      </c>
      <c r="I7099" s="169">
        <f t="shared" si="1548"/>
        <v>825481.6189837635</v>
      </c>
      <c r="J7099" s="169">
        <f t="shared" si="1550"/>
        <v>752215.74841755058</v>
      </c>
      <c r="K7099" s="95"/>
      <c r="L7099" s="265">
        <f t="shared" si="1549"/>
        <v>316423.33179449732</v>
      </c>
      <c r="M7099" s="265">
        <f>$G7099*NonHospFrac+theModel!$H7099*NonHospFrac</f>
        <v>509058.28718926612</v>
      </c>
      <c r="N7099" s="266">
        <f t="shared" si="1551"/>
        <v>825481.6189837635</v>
      </c>
      <c r="O7099" s="159"/>
      <c r="P7099" s="265">
        <f t="shared" si="1552"/>
        <v>288339.08335305442</v>
      </c>
      <c r="Q7099" s="265">
        <f t="shared" si="1553"/>
        <v>509056.73254759132</v>
      </c>
      <c r="R7099" s="266">
        <f t="shared" si="1554"/>
        <v>797395.81590064568</v>
      </c>
    </row>
    <row r="7100" spans="1:18" x14ac:dyDescent="0.3">
      <c r="A7100" s="82">
        <v>7069</v>
      </c>
      <c r="B7100" s="94">
        <f t="shared" si="1543"/>
        <v>5.8327005684641737E-59</v>
      </c>
      <c r="C7100" s="179">
        <f t="shared" si="1544"/>
        <v>5.8195430005082937E-59</v>
      </c>
      <c r="D7100" s="166">
        <f t="shared" si="1545"/>
        <v>2.2558277767625785E-3</v>
      </c>
      <c r="E7100" s="167">
        <f t="shared" si="1555"/>
        <v>24.291375447755232</v>
      </c>
      <c r="F7100" s="168">
        <f t="shared" si="1556"/>
        <v>15.948702381711486</v>
      </c>
      <c r="G7100" s="168">
        <f t="shared" si="1546"/>
        <v>554249.67503889056</v>
      </c>
      <c r="H7100" s="168">
        <f t="shared" si="1547"/>
        <v>271310.33852408634</v>
      </c>
      <c r="I7100" s="169">
        <f t="shared" si="1548"/>
        <v>825560.01356297685</v>
      </c>
      <c r="J7100" s="169">
        <f t="shared" si="1550"/>
        <v>752274.51671515207</v>
      </c>
      <c r="K7100" s="95"/>
      <c r="L7100" s="265">
        <f t="shared" si="1549"/>
        <v>316453.38197778293</v>
      </c>
      <c r="M7100" s="265">
        <f>$G7100*NonHospFrac+theModel!$H7100*NonHospFrac</f>
        <v>509106.63158519397</v>
      </c>
      <c r="N7100" s="266">
        <f t="shared" si="1551"/>
        <v>825560.01356297685</v>
      </c>
      <c r="O7100" s="159"/>
      <c r="P7100" s="265">
        <f t="shared" si="1552"/>
        <v>288361.61039678665</v>
      </c>
      <c r="Q7100" s="265">
        <f t="shared" si="1553"/>
        <v>509105.07694351918</v>
      </c>
      <c r="R7100" s="266">
        <f t="shared" si="1554"/>
        <v>797466.68734030589</v>
      </c>
    </row>
    <row r="7101" spans="1:18" x14ac:dyDescent="0.3">
      <c r="A7101" s="82">
        <v>7070</v>
      </c>
      <c r="B7101" s="94">
        <f t="shared" si="1543"/>
        <v>5.7237430430939142E-59</v>
      </c>
      <c r="C7101" s="179">
        <f t="shared" si="1544"/>
        <v>5.7108312645502515E-59</v>
      </c>
      <c r="D7101" s="166">
        <f t="shared" si="1545"/>
        <v>2.2558277767625785E-3</v>
      </c>
      <c r="E7101" s="167">
        <f t="shared" si="1555"/>
        <v>24.291375447755232</v>
      </c>
      <c r="F7101" s="168">
        <f t="shared" si="1556"/>
        <v>15.950958209488249</v>
      </c>
      <c r="G7101" s="168">
        <f t="shared" si="1546"/>
        <v>554328.06961810379</v>
      </c>
      <c r="H7101" s="168">
        <f t="shared" si="1547"/>
        <v>271310.33852408634</v>
      </c>
      <c r="I7101" s="169">
        <f t="shared" si="1548"/>
        <v>825638.40814219019</v>
      </c>
      <c r="J7101" s="169">
        <f t="shared" si="1550"/>
        <v>752333.28261724208</v>
      </c>
      <c r="K7101" s="95"/>
      <c r="L7101" s="265">
        <f t="shared" si="1549"/>
        <v>316483.43216106843</v>
      </c>
      <c r="M7101" s="265">
        <f>$G7101*NonHospFrac+theModel!$H7101*NonHospFrac</f>
        <v>509154.97598112171</v>
      </c>
      <c r="N7101" s="266">
        <f t="shared" si="1551"/>
        <v>825638.40814219019</v>
      </c>
      <c r="O7101" s="159"/>
      <c r="P7101" s="265">
        <f t="shared" si="1552"/>
        <v>288384.13652227214</v>
      </c>
      <c r="Q7101" s="265">
        <f t="shared" si="1553"/>
        <v>509153.42133944691</v>
      </c>
      <c r="R7101" s="266">
        <f t="shared" si="1554"/>
        <v>797537.55786171905</v>
      </c>
    </row>
    <row r="7102" spans="1:18" x14ac:dyDescent="0.3">
      <c r="A7102" s="82">
        <v>7071</v>
      </c>
      <c r="B7102" s="94">
        <f t="shared" si="1543"/>
        <v>5.6168208943375563E-59</v>
      </c>
      <c r="C7102" s="179">
        <f t="shared" si="1544"/>
        <v>5.6041503137470088E-59</v>
      </c>
      <c r="D7102" s="166">
        <f t="shared" si="1545"/>
        <v>2.2558277767625785E-3</v>
      </c>
      <c r="E7102" s="167">
        <f t="shared" si="1555"/>
        <v>24.291375447755232</v>
      </c>
      <c r="F7102" s="168">
        <f t="shared" si="1556"/>
        <v>15.953214037265012</v>
      </c>
      <c r="G7102" s="168">
        <f t="shared" si="1546"/>
        <v>554406.46419731725</v>
      </c>
      <c r="H7102" s="168">
        <f t="shared" si="1547"/>
        <v>271310.33852408634</v>
      </c>
      <c r="I7102" s="169">
        <f t="shared" si="1548"/>
        <v>825716.80272140354</v>
      </c>
      <c r="J7102" s="169">
        <f t="shared" si="1550"/>
        <v>752392.04612391826</v>
      </c>
      <c r="K7102" s="95"/>
      <c r="L7102" s="265">
        <f t="shared" si="1549"/>
        <v>316513.48234435404</v>
      </c>
      <c r="M7102" s="265">
        <f>$G7102*NonHospFrac+theModel!$H7102*NonHospFrac</f>
        <v>509203.32037704956</v>
      </c>
      <c r="N7102" s="266">
        <f t="shared" si="1551"/>
        <v>825716.80272140354</v>
      </c>
      <c r="O7102" s="159"/>
      <c r="P7102" s="265">
        <f t="shared" si="1552"/>
        <v>288406.66172954848</v>
      </c>
      <c r="Q7102" s="265">
        <f t="shared" si="1553"/>
        <v>509201.76573537476</v>
      </c>
      <c r="R7102" s="266">
        <f t="shared" si="1554"/>
        <v>797608.42746492324</v>
      </c>
    </row>
    <row r="7103" spans="1:18" x14ac:dyDescent="0.3">
      <c r="A7103" s="82">
        <v>7072</v>
      </c>
      <c r="B7103" s="94">
        <f t="shared" si="1543"/>
        <v>5.5118961004258165E-59</v>
      </c>
      <c r="C7103" s="179">
        <f t="shared" si="1544"/>
        <v>5.4994622120998467E-59</v>
      </c>
      <c r="D7103" s="166">
        <f t="shared" si="1545"/>
        <v>2.2558277767625785E-3</v>
      </c>
      <c r="E7103" s="167">
        <f t="shared" si="1555"/>
        <v>24.291375447755232</v>
      </c>
      <c r="F7103" s="168">
        <f t="shared" si="1556"/>
        <v>15.955469865041774</v>
      </c>
      <c r="G7103" s="168">
        <f t="shared" si="1546"/>
        <v>554484.85877653072</v>
      </c>
      <c r="H7103" s="168">
        <f t="shared" si="1547"/>
        <v>271310.33852408634</v>
      </c>
      <c r="I7103" s="169">
        <f t="shared" si="1548"/>
        <v>825795.19730061712</v>
      </c>
      <c r="J7103" s="169">
        <f t="shared" si="1550"/>
        <v>752450.80723527842</v>
      </c>
      <c r="K7103" s="95"/>
      <c r="L7103" s="265">
        <f t="shared" si="1549"/>
        <v>316543.53252763959</v>
      </c>
      <c r="M7103" s="265">
        <f>$G7103*NonHospFrac+theModel!$H7103*NonHospFrac</f>
        <v>509251.66477297741</v>
      </c>
      <c r="N7103" s="266">
        <f t="shared" si="1551"/>
        <v>825795.197300617</v>
      </c>
      <c r="O7103" s="159"/>
      <c r="P7103" s="265">
        <f t="shared" si="1552"/>
        <v>288429.18601865298</v>
      </c>
      <c r="Q7103" s="265">
        <f t="shared" si="1553"/>
        <v>509250.11013130262</v>
      </c>
      <c r="R7103" s="266">
        <f t="shared" si="1554"/>
        <v>797679.2961499556</v>
      </c>
    </row>
    <row r="7104" spans="1:18" x14ac:dyDescent="0.3">
      <c r="A7104" s="82">
        <v>7073</v>
      </c>
      <c r="B7104" s="94">
        <f t="shared" si="1543"/>
        <v>5.4089313498522557E-59</v>
      </c>
      <c r="C7104" s="179">
        <f t="shared" si="1544"/>
        <v>5.3967297322706574E-59</v>
      </c>
      <c r="D7104" s="166">
        <f t="shared" si="1545"/>
        <v>2.2558277767625785E-3</v>
      </c>
      <c r="E7104" s="167">
        <f t="shared" si="1555"/>
        <v>24.291375447755232</v>
      </c>
      <c r="F7104" s="168">
        <f t="shared" si="1556"/>
        <v>15.957725692818537</v>
      </c>
      <c r="G7104" s="168">
        <f t="shared" si="1546"/>
        <v>554563.25335574418</v>
      </c>
      <c r="H7104" s="168">
        <f t="shared" si="1547"/>
        <v>271310.33852408634</v>
      </c>
      <c r="I7104" s="169">
        <f t="shared" si="1548"/>
        <v>825873.59187983046</v>
      </c>
      <c r="J7104" s="169">
        <f t="shared" si="1550"/>
        <v>752509.56595141976</v>
      </c>
      <c r="K7104" s="95"/>
      <c r="L7104" s="265">
        <f t="shared" si="1549"/>
        <v>316573.5827109252</v>
      </c>
      <c r="M7104" s="265">
        <f>$G7104*NonHospFrac+theModel!$H7104*NonHospFrac</f>
        <v>509300.00916890532</v>
      </c>
      <c r="N7104" s="266">
        <f t="shared" si="1551"/>
        <v>825873.59187983046</v>
      </c>
      <c r="O7104" s="159"/>
      <c r="P7104" s="265">
        <f t="shared" si="1552"/>
        <v>288451.7093896232</v>
      </c>
      <c r="Q7104" s="265">
        <f t="shared" si="1553"/>
        <v>509298.45452723053</v>
      </c>
      <c r="R7104" s="266">
        <f t="shared" si="1554"/>
        <v>797750.16391685372</v>
      </c>
    </row>
    <row r="7105" spans="1:18" x14ac:dyDescent="0.3">
      <c r="A7105" s="82">
        <v>7074</v>
      </c>
      <c r="B7105" s="94">
        <f t="shared" si="1543"/>
        <v>5.3078900281077538E-59</v>
      </c>
      <c r="C7105" s="179">
        <f t="shared" si="1544"/>
        <v>5.295916342346347E-59</v>
      </c>
      <c r="D7105" s="166">
        <f t="shared" si="1545"/>
        <v>2.2558277767625785E-3</v>
      </c>
      <c r="E7105" s="167">
        <f t="shared" si="1555"/>
        <v>24.291375447755232</v>
      </c>
      <c r="F7105" s="168">
        <f t="shared" si="1556"/>
        <v>15.959981520595299</v>
      </c>
      <c r="G7105" s="168">
        <f t="shared" si="1546"/>
        <v>554641.64793495752</v>
      </c>
      <c r="H7105" s="168">
        <f t="shared" si="1547"/>
        <v>271310.33852408634</v>
      </c>
      <c r="I7105" s="169">
        <f t="shared" si="1548"/>
        <v>825951.98645904381</v>
      </c>
      <c r="J7105" s="169">
        <f t="shared" si="1550"/>
        <v>752568.32227244019</v>
      </c>
      <c r="K7105" s="95"/>
      <c r="L7105" s="265">
        <f t="shared" si="1549"/>
        <v>316603.63289421075</v>
      </c>
      <c r="M7105" s="265">
        <f>$G7105*NonHospFrac+theModel!$H7105*NonHospFrac</f>
        <v>509348.35356483312</v>
      </c>
      <c r="N7105" s="266">
        <f t="shared" si="1551"/>
        <v>825951.98645904381</v>
      </c>
      <c r="O7105" s="159"/>
      <c r="P7105" s="265">
        <f t="shared" si="1552"/>
        <v>288474.23184249643</v>
      </c>
      <c r="Q7105" s="265">
        <f t="shared" si="1553"/>
        <v>509346.79892315832</v>
      </c>
      <c r="R7105" s="266">
        <f t="shared" si="1554"/>
        <v>797821.03076565475</v>
      </c>
    </row>
    <row r="7106" spans="1:18" x14ac:dyDescent="0.3">
      <c r="A7106" s="82">
        <v>7075</v>
      </c>
      <c r="B7106" s="94">
        <f t="shared" si="1543"/>
        <v>5.2087362046578196E-59</v>
      </c>
      <c r="C7106" s="179">
        <f t="shared" si="1544"/>
        <v>5.1969861928455232E-59</v>
      </c>
      <c r="D7106" s="166">
        <f t="shared" si="1545"/>
        <v>2.2558277767625785E-3</v>
      </c>
      <c r="E7106" s="167">
        <f t="shared" si="1555"/>
        <v>24.291375447755232</v>
      </c>
      <c r="F7106" s="168">
        <f t="shared" si="1556"/>
        <v>15.962237348372062</v>
      </c>
      <c r="G7106" s="168">
        <f t="shared" si="1546"/>
        <v>554720.04251417099</v>
      </c>
      <c r="H7106" s="168">
        <f t="shared" si="1547"/>
        <v>271310.33852408634</v>
      </c>
      <c r="I7106" s="169">
        <f t="shared" si="1548"/>
        <v>826030.38103825739</v>
      </c>
      <c r="J7106" s="169">
        <f t="shared" si="1550"/>
        <v>752627.07619843748</v>
      </c>
      <c r="K7106" s="95"/>
      <c r="L7106" s="265">
        <f t="shared" si="1549"/>
        <v>316633.68307749636</v>
      </c>
      <c r="M7106" s="265">
        <f>$G7106*NonHospFrac+theModel!$H7106*NonHospFrac</f>
        <v>509396.69796076097</v>
      </c>
      <c r="N7106" s="266">
        <f t="shared" si="1551"/>
        <v>826030.38103825739</v>
      </c>
      <c r="O7106" s="159"/>
      <c r="P7106" s="265">
        <f t="shared" si="1552"/>
        <v>288496.75337731017</v>
      </c>
      <c r="Q7106" s="265">
        <f t="shared" si="1553"/>
        <v>509395.14331908617</v>
      </c>
      <c r="R7106" s="266">
        <f t="shared" si="1554"/>
        <v>797891.8966963964</v>
      </c>
    </row>
    <row r="7107" spans="1:18" x14ac:dyDescent="0.3">
      <c r="A7107" s="82">
        <v>7076</v>
      </c>
      <c r="B7107" s="94">
        <f t="shared" si="1543"/>
        <v>5.1114346201680408E-59</v>
      </c>
      <c r="C7107" s="179">
        <f t="shared" si="1544"/>
        <v>5.0999041039727595E-59</v>
      </c>
      <c r="D7107" s="166">
        <f t="shared" si="1545"/>
        <v>2.2558277767625785E-3</v>
      </c>
      <c r="E7107" s="167">
        <f t="shared" si="1555"/>
        <v>24.291375447755232</v>
      </c>
      <c r="F7107" s="168">
        <f t="shared" si="1556"/>
        <v>15.964493176148824</v>
      </c>
      <c r="G7107" s="168">
        <f t="shared" si="1546"/>
        <v>554798.43709338433</v>
      </c>
      <c r="H7107" s="168">
        <f t="shared" si="1547"/>
        <v>271310.33852408634</v>
      </c>
      <c r="I7107" s="169">
        <f t="shared" si="1548"/>
        <v>826108.77561747073</v>
      </c>
      <c r="J7107" s="169">
        <f t="shared" si="1550"/>
        <v>752685.82772950886</v>
      </c>
      <c r="K7107" s="95"/>
      <c r="L7107" s="265">
        <f t="shared" si="1549"/>
        <v>316663.73326078185</v>
      </c>
      <c r="M7107" s="265">
        <f>$G7107*NonHospFrac+theModel!$H7107*NonHospFrac</f>
        <v>509445.04235668876</v>
      </c>
      <c r="N7107" s="266">
        <f t="shared" si="1551"/>
        <v>826108.77561747062</v>
      </c>
      <c r="O7107" s="159"/>
      <c r="P7107" s="265">
        <f t="shared" si="1552"/>
        <v>288519.27399410174</v>
      </c>
      <c r="Q7107" s="265">
        <f t="shared" si="1553"/>
        <v>509443.48771501397</v>
      </c>
      <c r="R7107" s="266">
        <f t="shared" si="1554"/>
        <v>797962.7617091157</v>
      </c>
    </row>
    <row r="7108" spans="1:18" x14ac:dyDescent="0.3">
      <c r="A7108" s="82">
        <v>7077</v>
      </c>
      <c r="B7108" s="94">
        <f t="shared" si="1543"/>
        <v>5.0159506739635363E-59</v>
      </c>
      <c r="C7108" s="179">
        <f t="shared" si="1544"/>
        <v>5.0046355531063382E-59</v>
      </c>
      <c r="D7108" s="166">
        <f t="shared" si="1545"/>
        <v>2.2558277767625785E-3</v>
      </c>
      <c r="E7108" s="167">
        <f t="shared" si="1555"/>
        <v>24.291375447755232</v>
      </c>
      <c r="F7108" s="168">
        <f t="shared" si="1556"/>
        <v>15.966749003925587</v>
      </c>
      <c r="G7108" s="168">
        <f t="shared" si="1546"/>
        <v>554876.83167259791</v>
      </c>
      <c r="H7108" s="168">
        <f t="shared" si="1547"/>
        <v>271310.33852408634</v>
      </c>
      <c r="I7108" s="169">
        <f t="shared" si="1548"/>
        <v>826187.17019668431</v>
      </c>
      <c r="J7108" s="169">
        <f t="shared" si="1550"/>
        <v>752744.57686575234</v>
      </c>
      <c r="K7108" s="95"/>
      <c r="L7108" s="265">
        <f t="shared" si="1549"/>
        <v>316693.78344406752</v>
      </c>
      <c r="M7108" s="265">
        <f>$G7108*NonHospFrac+theModel!$H7108*NonHospFrac</f>
        <v>509493.38675261667</v>
      </c>
      <c r="N7108" s="266">
        <f t="shared" si="1551"/>
        <v>826187.17019668419</v>
      </c>
      <c r="O7108" s="159"/>
      <c r="P7108" s="265">
        <f t="shared" si="1552"/>
        <v>288541.79369290877</v>
      </c>
      <c r="Q7108" s="265">
        <f t="shared" si="1553"/>
        <v>509491.83211094188</v>
      </c>
      <c r="R7108" s="266">
        <f t="shared" si="1554"/>
        <v>798033.62580385059</v>
      </c>
    </row>
    <row r="7109" spans="1:18" x14ac:dyDescent="0.3">
      <c r="A7109" s="82">
        <v>7078</v>
      </c>
      <c r="B7109" s="94">
        <f t="shared" si="1543"/>
        <v>4.9222504117265048E-59</v>
      </c>
      <c r="C7109" s="179">
        <f t="shared" si="1544"/>
        <v>4.9111466625235514E-59</v>
      </c>
      <c r="D7109" s="166">
        <f t="shared" si="1545"/>
        <v>2.2558277767625785E-3</v>
      </c>
      <c r="E7109" s="167">
        <f t="shared" si="1555"/>
        <v>24.291375447755232</v>
      </c>
      <c r="F7109" s="168">
        <f t="shared" si="1556"/>
        <v>15.96900483170235</v>
      </c>
      <c r="G7109" s="168">
        <f t="shared" si="1546"/>
        <v>554955.22625181125</v>
      </c>
      <c r="H7109" s="168">
        <f t="shared" si="1547"/>
        <v>271310.33852408634</v>
      </c>
      <c r="I7109" s="169">
        <f t="shared" si="1548"/>
        <v>826265.56477589766</v>
      </c>
      <c r="J7109" s="169">
        <f t="shared" si="1550"/>
        <v>752803.32360726525</v>
      </c>
      <c r="K7109" s="95"/>
      <c r="L7109" s="265">
        <f t="shared" si="1549"/>
        <v>316723.83362735307</v>
      </c>
      <c r="M7109" s="265">
        <f>$G7109*NonHospFrac+theModel!$H7109*NonHospFrac</f>
        <v>509541.73114854447</v>
      </c>
      <c r="N7109" s="266">
        <f t="shared" si="1551"/>
        <v>826265.56477589754</v>
      </c>
      <c r="O7109" s="159"/>
      <c r="P7109" s="265">
        <f t="shared" si="1552"/>
        <v>288564.31247376843</v>
      </c>
      <c r="Q7109" s="265">
        <f t="shared" si="1553"/>
        <v>509540.17650686967</v>
      </c>
      <c r="R7109" s="266">
        <f t="shared" si="1554"/>
        <v>798104.4889806381</v>
      </c>
    </row>
    <row r="7110" spans="1:18" x14ac:dyDescent="0.3">
      <c r="A7110" s="82">
        <v>7079</v>
      </c>
      <c r="B7110" s="94">
        <f t="shared" si="1543"/>
        <v>4.8303005134212523E-59</v>
      </c>
      <c r="C7110" s="179">
        <f t="shared" si="1544"/>
        <v>4.8194041873529658E-59</v>
      </c>
      <c r="D7110" s="166">
        <f t="shared" si="1545"/>
        <v>2.2558277767625785E-3</v>
      </c>
      <c r="E7110" s="167">
        <f t="shared" si="1555"/>
        <v>24.291375447755232</v>
      </c>
      <c r="F7110" s="168">
        <f t="shared" si="1556"/>
        <v>15.971260659479112</v>
      </c>
      <c r="G7110" s="168">
        <f t="shared" si="1546"/>
        <v>555033.6208310246</v>
      </c>
      <c r="H7110" s="168">
        <f t="shared" si="1547"/>
        <v>271310.33852408634</v>
      </c>
      <c r="I7110" s="169">
        <f t="shared" si="1548"/>
        <v>826343.959355111</v>
      </c>
      <c r="J7110" s="169">
        <f t="shared" si="1550"/>
        <v>752862.06795414537</v>
      </c>
      <c r="K7110" s="95"/>
      <c r="L7110" s="265">
        <f t="shared" si="1549"/>
        <v>316753.88381063862</v>
      </c>
      <c r="M7110" s="265">
        <f>$G7110*NonHospFrac+theModel!$H7110*NonHospFrac</f>
        <v>509590.07554447226</v>
      </c>
      <c r="N7110" s="266">
        <f t="shared" si="1551"/>
        <v>826343.95935511088</v>
      </c>
      <c r="O7110" s="159"/>
      <c r="P7110" s="265">
        <f t="shared" si="1552"/>
        <v>288586.83033671824</v>
      </c>
      <c r="Q7110" s="265">
        <f t="shared" si="1553"/>
        <v>509588.52090279746</v>
      </c>
      <c r="R7110" s="266">
        <f t="shared" si="1554"/>
        <v>798175.3512395157</v>
      </c>
    </row>
    <row r="7111" spans="1:18" x14ac:dyDescent="0.3">
      <c r="A7111" s="82">
        <v>7080</v>
      </c>
      <c r="B7111" s="94">
        <f t="shared" si="1543"/>
        <v>4.7400682814456553E-59</v>
      </c>
      <c r="C7111" s="179">
        <f t="shared" si="1544"/>
        <v>4.7293755037526191E-59</v>
      </c>
      <c r="D7111" s="166">
        <f t="shared" si="1545"/>
        <v>2.2558277767625785E-3</v>
      </c>
      <c r="E7111" s="167">
        <f t="shared" si="1555"/>
        <v>24.291375447755232</v>
      </c>
      <c r="F7111" s="168">
        <f t="shared" si="1556"/>
        <v>15.973516487255875</v>
      </c>
      <c r="G7111" s="168">
        <f t="shared" si="1546"/>
        <v>555112.01541023806</v>
      </c>
      <c r="H7111" s="168">
        <f t="shared" si="1547"/>
        <v>271310.33852408634</v>
      </c>
      <c r="I7111" s="169">
        <f t="shared" si="1548"/>
        <v>826422.35393432435</v>
      </c>
      <c r="J7111" s="169">
        <f t="shared" si="1550"/>
        <v>752920.80990649026</v>
      </c>
      <c r="K7111" s="95"/>
      <c r="L7111" s="265">
        <f t="shared" si="1549"/>
        <v>316783.93399392423</v>
      </c>
      <c r="M7111" s="265">
        <f>$G7111*NonHospFrac+theModel!$H7111*NonHospFrac</f>
        <v>509638.41994040017</v>
      </c>
      <c r="N7111" s="266">
        <f t="shared" si="1551"/>
        <v>826422.35393432435</v>
      </c>
      <c r="O7111" s="159"/>
      <c r="P7111" s="265">
        <f t="shared" si="1552"/>
        <v>288609.34728179569</v>
      </c>
      <c r="Q7111" s="265">
        <f t="shared" si="1553"/>
        <v>509636.86529872537</v>
      </c>
      <c r="R7111" s="266">
        <f t="shared" si="1554"/>
        <v>798246.21258052113</v>
      </c>
    </row>
    <row r="7112" spans="1:18" x14ac:dyDescent="0.3">
      <c r="A7112" s="82">
        <v>7081</v>
      </c>
      <c r="B7112" s="94">
        <f t="shared" si="1543"/>
        <v>4.6515216290038088E-59</v>
      </c>
      <c r="C7112" s="179">
        <f t="shared" si="1544"/>
        <v>4.6410285973088901E-59</v>
      </c>
      <c r="D7112" s="166">
        <f t="shared" si="1545"/>
        <v>2.2558277767625785E-3</v>
      </c>
      <c r="E7112" s="167">
        <f t="shared" si="1555"/>
        <v>24.291375447755232</v>
      </c>
      <c r="F7112" s="168">
        <f t="shared" si="1556"/>
        <v>15.975772315032637</v>
      </c>
      <c r="G7112" s="168">
        <f t="shared" si="1546"/>
        <v>555190.40998945152</v>
      </c>
      <c r="H7112" s="168">
        <f t="shared" si="1547"/>
        <v>271310.33852408634</v>
      </c>
      <c r="I7112" s="169">
        <f t="shared" si="1548"/>
        <v>826500.74851353792</v>
      </c>
      <c r="J7112" s="169">
        <f t="shared" si="1550"/>
        <v>752979.54946439771</v>
      </c>
      <c r="K7112" s="95"/>
      <c r="L7112" s="265">
        <f t="shared" si="1549"/>
        <v>316813.98417720979</v>
      </c>
      <c r="M7112" s="265">
        <f>$G7112*NonHospFrac+theModel!$H7112*NonHospFrac</f>
        <v>509686.76433632802</v>
      </c>
      <c r="N7112" s="266">
        <f t="shared" si="1551"/>
        <v>826500.74851353781</v>
      </c>
      <c r="O7112" s="159"/>
      <c r="P7112" s="265">
        <f t="shared" si="1552"/>
        <v>288631.8633090381</v>
      </c>
      <c r="Q7112" s="265">
        <f t="shared" si="1553"/>
        <v>509685.20969465323</v>
      </c>
      <c r="R7112" s="266">
        <f t="shared" si="1554"/>
        <v>798317.07300369139</v>
      </c>
    </row>
    <row r="7113" spans="1:18" x14ac:dyDescent="0.3">
      <c r="A7113" s="82">
        <v>7082</v>
      </c>
      <c r="B7113" s="94">
        <f t="shared" si="1543"/>
        <v>4.5646290686958989E-59</v>
      </c>
      <c r="C7113" s="179">
        <f t="shared" si="1544"/>
        <v>4.5543320516521167E-59</v>
      </c>
      <c r="D7113" s="166">
        <f t="shared" si="1545"/>
        <v>2.2558277767625785E-3</v>
      </c>
      <c r="E7113" s="167">
        <f t="shared" si="1555"/>
        <v>24.291375447755232</v>
      </c>
      <c r="F7113" s="168">
        <f t="shared" si="1556"/>
        <v>15.9780281428094</v>
      </c>
      <c r="G7113" s="168">
        <f t="shared" si="1546"/>
        <v>555268.80456866487</v>
      </c>
      <c r="H7113" s="168">
        <f t="shared" si="1547"/>
        <v>271310.33852408634</v>
      </c>
      <c r="I7113" s="169">
        <f t="shared" si="1548"/>
        <v>826579.14309275127</v>
      </c>
      <c r="J7113" s="169">
        <f t="shared" si="1550"/>
        <v>753038.28662796493</v>
      </c>
      <c r="K7113" s="95"/>
      <c r="L7113" s="265">
        <f t="shared" si="1549"/>
        <v>316844.0343604954</v>
      </c>
      <c r="M7113" s="265">
        <f>$G7113*NonHospFrac+theModel!$H7113*NonHospFrac</f>
        <v>509735.10873225582</v>
      </c>
      <c r="N7113" s="266">
        <f t="shared" si="1551"/>
        <v>826579.14309275127</v>
      </c>
      <c r="O7113" s="159"/>
      <c r="P7113" s="265">
        <f t="shared" si="1552"/>
        <v>288654.37841848296</v>
      </c>
      <c r="Q7113" s="265">
        <f t="shared" si="1553"/>
        <v>509733.55409058102</v>
      </c>
      <c r="R7113" s="266">
        <f t="shared" si="1554"/>
        <v>798387.93250906398</v>
      </c>
    </row>
    <row r="7114" spans="1:18" x14ac:dyDescent="0.3">
      <c r="A7114" s="82">
        <v>7083</v>
      </c>
      <c r="B7114" s="94">
        <f t="shared" si="1543"/>
        <v>4.4793597013211971E-59</v>
      </c>
      <c r="C7114" s="179">
        <f t="shared" si="1544"/>
        <v>4.4692550372848462E-59</v>
      </c>
      <c r="D7114" s="166">
        <f t="shared" si="1545"/>
        <v>2.2558277767625785E-3</v>
      </c>
      <c r="E7114" s="167">
        <f t="shared" si="1555"/>
        <v>24.291375447755232</v>
      </c>
      <c r="F7114" s="168">
        <f t="shared" si="1556"/>
        <v>15.980283970586163</v>
      </c>
      <c r="G7114" s="168">
        <f t="shared" si="1546"/>
        <v>555347.19914787833</v>
      </c>
      <c r="H7114" s="168">
        <f t="shared" si="1547"/>
        <v>271310.33852408634</v>
      </c>
      <c r="I7114" s="169">
        <f t="shared" si="1548"/>
        <v>826657.53767196462</v>
      </c>
      <c r="J7114" s="169">
        <f t="shared" si="1550"/>
        <v>753097.0213972897</v>
      </c>
      <c r="K7114" s="95"/>
      <c r="L7114" s="265">
        <f t="shared" si="1549"/>
        <v>316874.08454378095</v>
      </c>
      <c r="M7114" s="265">
        <f>$G7114*NonHospFrac+theModel!$H7114*NonHospFrac</f>
        <v>509783.45312818367</v>
      </c>
      <c r="N7114" s="266">
        <f t="shared" si="1551"/>
        <v>826657.53767196462</v>
      </c>
      <c r="O7114" s="159"/>
      <c r="P7114" s="265">
        <f t="shared" si="1552"/>
        <v>288676.89261016756</v>
      </c>
      <c r="Q7114" s="265">
        <f t="shared" si="1553"/>
        <v>509781.89848650887</v>
      </c>
      <c r="R7114" s="266">
        <f t="shared" si="1554"/>
        <v>798458.79109667637</v>
      </c>
    </row>
    <row r="7115" spans="1:18" x14ac:dyDescent="0.3">
      <c r="A7115" s="82">
        <v>7084</v>
      </c>
      <c r="B7115" s="94">
        <f t="shared" si="1543"/>
        <v>4.3956832048902368E-59</v>
      </c>
      <c r="C7115" s="179">
        <f t="shared" si="1544"/>
        <v>4.3857673006187968E-59</v>
      </c>
      <c r="D7115" s="166">
        <f t="shared" si="1545"/>
        <v>2.2558277767625785E-3</v>
      </c>
      <c r="E7115" s="167">
        <f t="shared" si="1555"/>
        <v>24.291375447755232</v>
      </c>
      <c r="F7115" s="168">
        <f t="shared" si="1556"/>
        <v>15.982539798362925</v>
      </c>
      <c r="G7115" s="168">
        <f t="shared" si="1546"/>
        <v>555425.59372709179</v>
      </c>
      <c r="H7115" s="168">
        <f t="shared" si="1547"/>
        <v>271310.33852408634</v>
      </c>
      <c r="I7115" s="169">
        <f t="shared" si="1548"/>
        <v>826735.93225117819</v>
      </c>
      <c r="J7115" s="169">
        <f t="shared" si="1550"/>
        <v>753155.75377246982</v>
      </c>
      <c r="K7115" s="95"/>
      <c r="L7115" s="265">
        <f t="shared" si="1549"/>
        <v>316904.13472706656</v>
      </c>
      <c r="M7115" s="265">
        <f>$G7115*NonHospFrac+theModel!$H7115*NonHospFrac</f>
        <v>509831.79752411158</v>
      </c>
      <c r="N7115" s="266">
        <f t="shared" si="1551"/>
        <v>826735.93225117819</v>
      </c>
      <c r="O7115" s="159"/>
      <c r="P7115" s="265">
        <f t="shared" si="1552"/>
        <v>288699.40588412946</v>
      </c>
      <c r="Q7115" s="265">
        <f t="shared" si="1553"/>
        <v>509830.24288243678</v>
      </c>
      <c r="R7115" s="266">
        <f t="shared" si="1554"/>
        <v>798529.6487665663</v>
      </c>
    </row>
    <row r="7116" spans="1:18" x14ac:dyDescent="0.3">
      <c r="A7116" s="82">
        <v>7085</v>
      </c>
      <c r="B7116" s="94">
        <f t="shared" si="1543"/>
        <v>4.3135698238422379E-59</v>
      </c>
      <c r="C7116" s="179">
        <f t="shared" si="1544"/>
        <v>4.3038391532166092E-59</v>
      </c>
      <c r="D7116" s="166">
        <f t="shared" si="1545"/>
        <v>2.2558277767625785E-3</v>
      </c>
      <c r="E7116" s="167">
        <f t="shared" si="1555"/>
        <v>24.291375447755232</v>
      </c>
      <c r="F7116" s="168">
        <f t="shared" si="1556"/>
        <v>15.984795626139688</v>
      </c>
      <c r="G7116" s="168">
        <f t="shared" si="1546"/>
        <v>555503.98830630525</v>
      </c>
      <c r="H7116" s="168">
        <f t="shared" si="1547"/>
        <v>271310.33852408634</v>
      </c>
      <c r="I7116" s="169">
        <f t="shared" si="1548"/>
        <v>826814.32683039154</v>
      </c>
      <c r="J7116" s="169">
        <f t="shared" si="1550"/>
        <v>753214.4837536026</v>
      </c>
      <c r="K7116" s="95"/>
      <c r="L7116" s="265">
        <f t="shared" si="1549"/>
        <v>316934.18491035211</v>
      </c>
      <c r="M7116" s="265">
        <f>$G7116*NonHospFrac+theModel!$H7116*NonHospFrac</f>
        <v>509880.14192003943</v>
      </c>
      <c r="N7116" s="266">
        <f t="shared" si="1551"/>
        <v>826814.32683039154</v>
      </c>
      <c r="O7116" s="159"/>
      <c r="P7116" s="265">
        <f t="shared" si="1552"/>
        <v>288721.91824040591</v>
      </c>
      <c r="Q7116" s="265">
        <f t="shared" si="1553"/>
        <v>509878.58727836463</v>
      </c>
      <c r="R7116" s="266">
        <f t="shared" si="1554"/>
        <v>798600.50551877054</v>
      </c>
    </row>
    <row r="7117" spans="1:18" x14ac:dyDescent="0.3">
      <c r="A7117" s="82">
        <v>7086</v>
      </c>
      <c r="B7117" s="94">
        <f t="shared" si="1543"/>
        <v>4.232990358463967E-59</v>
      </c>
      <c r="C7117" s="179">
        <f t="shared" si="1544"/>
        <v>4.2234414612345757E-59</v>
      </c>
      <c r="D7117" s="166">
        <f t="shared" si="1545"/>
        <v>2.2558277767625785E-3</v>
      </c>
      <c r="E7117" s="167">
        <f t="shared" si="1555"/>
        <v>24.291375447755232</v>
      </c>
      <c r="F7117" s="168">
        <f t="shared" si="1556"/>
        <v>15.98705145391645</v>
      </c>
      <c r="G7117" s="168">
        <f t="shared" si="1546"/>
        <v>555582.38288551872</v>
      </c>
      <c r="H7117" s="168">
        <f t="shared" si="1547"/>
        <v>271310.33852408634</v>
      </c>
      <c r="I7117" s="169">
        <f t="shared" si="1548"/>
        <v>826892.72140960512</v>
      </c>
      <c r="J7117" s="169">
        <f t="shared" si="1550"/>
        <v>753273.21134078584</v>
      </c>
      <c r="K7117" s="95"/>
      <c r="L7117" s="265">
        <f t="shared" si="1549"/>
        <v>316964.23509363772</v>
      </c>
      <c r="M7117" s="265">
        <f>$G7117*NonHospFrac+theModel!$H7117*NonHospFrac</f>
        <v>509928.48631596728</v>
      </c>
      <c r="N7117" s="266">
        <f t="shared" si="1551"/>
        <v>826892.721409605</v>
      </c>
      <c r="O7117" s="159"/>
      <c r="P7117" s="265">
        <f t="shared" si="1552"/>
        <v>288744.42967903445</v>
      </c>
      <c r="Q7117" s="265">
        <f t="shared" si="1553"/>
        <v>509926.93167429249</v>
      </c>
      <c r="R7117" s="266">
        <f t="shared" si="1554"/>
        <v>798671.36135332694</v>
      </c>
    </row>
    <row r="7118" spans="1:18" x14ac:dyDescent="0.3">
      <c r="A7118" s="82">
        <v>7087</v>
      </c>
      <c r="B7118" s="94">
        <f t="shared" si="1543"/>
        <v>4.1539161545062393E-59</v>
      </c>
      <c r="C7118" s="179">
        <f t="shared" si="1544"/>
        <v>4.1445456350625615E-59</v>
      </c>
      <c r="D7118" s="166">
        <f t="shared" si="1545"/>
        <v>2.2558277767625785E-3</v>
      </c>
      <c r="E7118" s="167">
        <f t="shared" si="1555"/>
        <v>24.291375447755232</v>
      </c>
      <c r="F7118" s="168">
        <f t="shared" si="1556"/>
        <v>15.989307281693213</v>
      </c>
      <c r="G7118" s="168">
        <f t="shared" si="1546"/>
        <v>555660.77746473206</v>
      </c>
      <c r="H7118" s="168">
        <f t="shared" si="1547"/>
        <v>271310.33852408634</v>
      </c>
      <c r="I7118" s="169">
        <f t="shared" si="1548"/>
        <v>826971.11598881846</v>
      </c>
      <c r="J7118" s="169">
        <f t="shared" si="1550"/>
        <v>753331.93653411686</v>
      </c>
      <c r="K7118" s="95"/>
      <c r="L7118" s="265">
        <f t="shared" si="1549"/>
        <v>316994.28527692333</v>
      </c>
      <c r="M7118" s="265">
        <f>$G7118*NonHospFrac+theModel!$H7118*NonHospFrac</f>
        <v>509976.83071189508</v>
      </c>
      <c r="N7118" s="266">
        <f t="shared" si="1551"/>
        <v>826971.11598881846</v>
      </c>
      <c r="O7118" s="159"/>
      <c r="P7118" s="265">
        <f t="shared" si="1552"/>
        <v>288766.94020005246</v>
      </c>
      <c r="Q7118" s="265">
        <f t="shared" si="1553"/>
        <v>509975.27607022028</v>
      </c>
      <c r="R7118" s="266">
        <f t="shared" si="1554"/>
        <v>798742.21627027274</v>
      </c>
    </row>
    <row r="7119" spans="1:18" x14ac:dyDescent="0.3">
      <c r="A7119" s="82">
        <v>7088</v>
      </c>
      <c r="B7119" s="94">
        <f t="shared" si="1543"/>
        <v>4.0763190929944048E-59</v>
      </c>
      <c r="C7119" s="179">
        <f t="shared" si="1544"/>
        <v>4.0671236191574808E-59</v>
      </c>
      <c r="D7119" s="166">
        <f t="shared" si="1545"/>
        <v>2.2558277767625785E-3</v>
      </c>
      <c r="E7119" s="167">
        <f t="shared" si="1555"/>
        <v>24.291375447755232</v>
      </c>
      <c r="F7119" s="168">
        <f t="shared" si="1556"/>
        <v>15.991563109469976</v>
      </c>
      <c r="G7119" s="168">
        <f t="shared" si="1546"/>
        <v>555739.17204394541</v>
      </c>
      <c r="H7119" s="168">
        <f t="shared" si="1547"/>
        <v>271310.33852408634</v>
      </c>
      <c r="I7119" s="169">
        <f t="shared" si="1548"/>
        <v>827049.51056803181</v>
      </c>
      <c r="J7119" s="169">
        <f t="shared" si="1550"/>
        <v>753390.65933369333</v>
      </c>
      <c r="K7119" s="95"/>
      <c r="L7119" s="265">
        <f t="shared" si="1549"/>
        <v>317024.33546020882</v>
      </c>
      <c r="M7119" s="265">
        <f>$G7119*NonHospFrac+theModel!$H7119*NonHospFrac</f>
        <v>510025.17510782287</v>
      </c>
      <c r="N7119" s="266">
        <f t="shared" si="1551"/>
        <v>827049.51056803169</v>
      </c>
      <c r="O7119" s="159"/>
      <c r="P7119" s="265">
        <f t="shared" si="1552"/>
        <v>288789.44980349723</v>
      </c>
      <c r="Q7119" s="265">
        <f t="shared" si="1553"/>
        <v>510023.62046614807</v>
      </c>
      <c r="R7119" s="266">
        <f t="shared" si="1554"/>
        <v>798813.07026964531</v>
      </c>
    </row>
    <row r="7120" spans="1:18" x14ac:dyDescent="0.3">
      <c r="A7120" s="82">
        <v>7089</v>
      </c>
      <c r="B7120" s="94">
        <f t="shared" si="1543"/>
        <v>4.0001715802291762E-59</v>
      </c>
      <c r="C7120" s="179">
        <f t="shared" si="1544"/>
        <v>3.9911478820666787E-59</v>
      </c>
      <c r="D7120" s="166">
        <f t="shared" si="1545"/>
        <v>2.2558277767625785E-3</v>
      </c>
      <c r="E7120" s="167">
        <f t="shared" si="1555"/>
        <v>24.291375447755232</v>
      </c>
      <c r="F7120" s="168">
        <f t="shared" si="1556"/>
        <v>15.993818937246738</v>
      </c>
      <c r="G7120" s="168">
        <f t="shared" si="1546"/>
        <v>555817.56662315899</v>
      </c>
      <c r="H7120" s="168">
        <f t="shared" si="1547"/>
        <v>271310.33852408634</v>
      </c>
      <c r="I7120" s="169">
        <f t="shared" si="1548"/>
        <v>827127.90514724539</v>
      </c>
      <c r="J7120" s="169">
        <f t="shared" si="1550"/>
        <v>753449.37973961316</v>
      </c>
      <c r="K7120" s="95"/>
      <c r="L7120" s="265">
        <f t="shared" si="1549"/>
        <v>317054.38564349449</v>
      </c>
      <c r="M7120" s="265">
        <f>$G7120*NonHospFrac+theModel!$H7120*NonHospFrac</f>
        <v>510073.51950375084</v>
      </c>
      <c r="N7120" s="266">
        <f t="shared" si="1551"/>
        <v>827127.90514724539</v>
      </c>
      <c r="O7120" s="159"/>
      <c r="P7120" s="265">
        <f t="shared" si="1552"/>
        <v>288811.95848940639</v>
      </c>
      <c r="Q7120" s="265">
        <f t="shared" si="1553"/>
        <v>510071.96486207604</v>
      </c>
      <c r="R7120" s="266">
        <f t="shared" si="1554"/>
        <v>798883.92335148249</v>
      </c>
    </row>
    <row r="7121" spans="1:18" x14ac:dyDescent="0.3">
      <c r="A7121" s="82">
        <v>7090</v>
      </c>
      <c r="B7121" s="94">
        <f t="shared" si="1543"/>
        <v>3.9254465379742425E-59</v>
      </c>
      <c r="C7121" s="179">
        <f t="shared" si="1544"/>
        <v>3.9165914066376838E-59</v>
      </c>
      <c r="D7121" s="166">
        <f t="shared" si="1545"/>
        <v>2.2558277767625785E-3</v>
      </c>
      <c r="E7121" s="167">
        <f t="shared" si="1555"/>
        <v>24.291375447755232</v>
      </c>
      <c r="F7121" s="168">
        <f t="shared" si="1556"/>
        <v>15.996074765023501</v>
      </c>
      <c r="G7121" s="168">
        <f t="shared" si="1546"/>
        <v>555895.96120237233</v>
      </c>
      <c r="H7121" s="168">
        <f t="shared" si="1547"/>
        <v>271310.33852408634</v>
      </c>
      <c r="I7121" s="169">
        <f t="shared" si="1548"/>
        <v>827206.29972645873</v>
      </c>
      <c r="J7121" s="169">
        <f t="shared" si="1550"/>
        <v>753508.09775197343</v>
      </c>
      <c r="K7121" s="95"/>
      <c r="L7121" s="265">
        <f t="shared" si="1549"/>
        <v>317084.43582678004</v>
      </c>
      <c r="M7121" s="265">
        <f>$G7121*NonHospFrac+theModel!$H7121*NonHospFrac</f>
        <v>510121.86389967863</v>
      </c>
      <c r="N7121" s="266">
        <f t="shared" si="1551"/>
        <v>827206.29972645873</v>
      </c>
      <c r="O7121" s="159"/>
      <c r="P7121" s="265">
        <f t="shared" si="1552"/>
        <v>288834.46625781711</v>
      </c>
      <c r="Q7121" s="265">
        <f t="shared" si="1553"/>
        <v>510120.30925800384</v>
      </c>
      <c r="R7121" s="266">
        <f t="shared" si="1554"/>
        <v>798954.77551582095</v>
      </c>
    </row>
    <row r="7122" spans="1:18" x14ac:dyDescent="0.3">
      <c r="A7122" s="82">
        <v>7091</v>
      </c>
      <c r="B7122" s="94">
        <f t="shared" si="1543"/>
        <v>3.8521173938271791E-59</v>
      </c>
      <c r="C7122" s="179">
        <f t="shared" si="1544"/>
        <v>3.8434276804108333E-59</v>
      </c>
      <c r="D7122" s="166">
        <f t="shared" si="1545"/>
        <v>2.2558277767625785E-3</v>
      </c>
      <c r="E7122" s="167">
        <f t="shared" si="1555"/>
        <v>24.291375447755232</v>
      </c>
      <c r="F7122" s="168">
        <f t="shared" si="1556"/>
        <v>15.998330592800263</v>
      </c>
      <c r="G7122" s="168">
        <f t="shared" si="1546"/>
        <v>555974.35578158568</v>
      </c>
      <c r="H7122" s="168">
        <f t="shared" si="1547"/>
        <v>271310.33852408634</v>
      </c>
      <c r="I7122" s="169">
        <f t="shared" si="1548"/>
        <v>827284.69430567208</v>
      </c>
      <c r="J7122" s="169">
        <f t="shared" si="1550"/>
        <v>753566.81337087194</v>
      </c>
      <c r="K7122" s="95"/>
      <c r="L7122" s="265">
        <f t="shared" si="1549"/>
        <v>317114.48601006559</v>
      </c>
      <c r="M7122" s="265">
        <f>$G7122*NonHospFrac+theModel!$H7122*NonHospFrac</f>
        <v>510170.20829560643</v>
      </c>
      <c r="N7122" s="266">
        <f t="shared" si="1551"/>
        <v>827284.69430567208</v>
      </c>
      <c r="O7122" s="159"/>
      <c r="P7122" s="265">
        <f t="shared" si="1552"/>
        <v>288856.97310876689</v>
      </c>
      <c r="Q7122" s="265">
        <f t="shared" si="1553"/>
        <v>510168.65365393163</v>
      </c>
      <c r="R7122" s="266">
        <f t="shared" si="1554"/>
        <v>799025.62676269852</v>
      </c>
    </row>
    <row r="7123" spans="1:18" x14ac:dyDescent="0.3">
      <c r="A7123" s="82">
        <v>7092</v>
      </c>
      <c r="B7123" s="94">
        <f t="shared" si="1543"/>
        <v>3.7801580717702453E-59</v>
      </c>
      <c r="C7123" s="179">
        <f t="shared" si="1544"/>
        <v>3.7716306861913929E-59</v>
      </c>
      <c r="D7123" s="166">
        <f t="shared" si="1545"/>
        <v>2.2558277767625785E-3</v>
      </c>
      <c r="E7123" s="167">
        <f t="shared" si="1555"/>
        <v>24.291375447755232</v>
      </c>
      <c r="F7123" s="168">
        <f t="shared" si="1556"/>
        <v>16.000586420577026</v>
      </c>
      <c r="G7123" s="168">
        <f t="shared" si="1546"/>
        <v>556052.75036079914</v>
      </c>
      <c r="H7123" s="168">
        <f t="shared" si="1547"/>
        <v>271310.33852408634</v>
      </c>
      <c r="I7123" s="169">
        <f t="shared" si="1548"/>
        <v>827363.08888488542</v>
      </c>
      <c r="J7123" s="169">
        <f t="shared" si="1550"/>
        <v>753625.52659640624</v>
      </c>
      <c r="K7123" s="95"/>
      <c r="L7123" s="265">
        <f t="shared" si="1549"/>
        <v>317144.53619335114</v>
      </c>
      <c r="M7123" s="265">
        <f>$G7123*NonHospFrac+theModel!$H7123*NonHospFrac</f>
        <v>510218.55269153428</v>
      </c>
      <c r="N7123" s="266">
        <f t="shared" si="1551"/>
        <v>827363.08888488542</v>
      </c>
      <c r="O7123" s="159"/>
      <c r="P7123" s="265">
        <f t="shared" si="1552"/>
        <v>288879.4790422931</v>
      </c>
      <c r="Q7123" s="265">
        <f t="shared" si="1553"/>
        <v>510216.99804985948</v>
      </c>
      <c r="R7123" s="266">
        <f t="shared" si="1554"/>
        <v>799096.47709215258</v>
      </c>
    </row>
    <row r="7124" spans="1:18" x14ac:dyDescent="0.3">
      <c r="A7124" s="82">
        <v>7093</v>
      </c>
      <c r="B7124" s="94">
        <f t="shared" si="1543"/>
        <v>3.7095429828976874E-59</v>
      </c>
      <c r="C7124" s="179">
        <f t="shared" si="1544"/>
        <v>3.7011748927977719E-59</v>
      </c>
      <c r="D7124" s="166">
        <f t="shared" si="1545"/>
        <v>2.2558277767625785E-3</v>
      </c>
      <c r="E7124" s="167">
        <f t="shared" si="1555"/>
        <v>24.291375447755232</v>
      </c>
      <c r="F7124" s="168">
        <f t="shared" si="1556"/>
        <v>16.002842248353787</v>
      </c>
      <c r="G7124" s="168">
        <f t="shared" si="1546"/>
        <v>556131.14494001248</v>
      </c>
      <c r="H7124" s="168">
        <f t="shared" si="1547"/>
        <v>271310.33852408634</v>
      </c>
      <c r="I7124" s="169">
        <f t="shared" si="1548"/>
        <v>827441.48346409877</v>
      </c>
      <c r="J7124" s="169">
        <f t="shared" si="1550"/>
        <v>753684.23742867389</v>
      </c>
      <c r="K7124" s="95"/>
      <c r="L7124" s="265">
        <f t="shared" si="1549"/>
        <v>317174.58637663675</v>
      </c>
      <c r="M7124" s="265">
        <f>$G7124*NonHospFrac+theModel!$H7124*NonHospFrac</f>
        <v>510266.89708746207</v>
      </c>
      <c r="N7124" s="266">
        <f t="shared" si="1551"/>
        <v>827441.48346409877</v>
      </c>
      <c r="O7124" s="159"/>
      <c r="P7124" s="265">
        <f t="shared" si="1552"/>
        <v>288901.98405843321</v>
      </c>
      <c r="Q7124" s="265">
        <f t="shared" si="1553"/>
        <v>510265.34244578728</v>
      </c>
      <c r="R7124" s="266">
        <f t="shared" si="1554"/>
        <v>799167.32650422049</v>
      </c>
    </row>
    <row r="7125" spans="1:18" x14ac:dyDescent="0.3">
      <c r="A7125" s="82">
        <v>7094</v>
      </c>
      <c r="B7125" s="94">
        <f t="shared" si="1543"/>
        <v>3.6402470163162627E-59</v>
      </c>
      <c r="C7125" s="179">
        <f t="shared" si="1544"/>
        <v>3.6320352459825796E-59</v>
      </c>
      <c r="D7125" s="166">
        <f t="shared" si="1545"/>
        <v>2.2558277767625785E-3</v>
      </c>
      <c r="E7125" s="167">
        <f t="shared" si="1555"/>
        <v>24.291375447755232</v>
      </c>
      <c r="F7125" s="168">
        <f t="shared" si="1556"/>
        <v>16.005098076130547</v>
      </c>
      <c r="G7125" s="168">
        <f t="shared" si="1546"/>
        <v>556209.53951922583</v>
      </c>
      <c r="H7125" s="168">
        <f t="shared" si="1547"/>
        <v>271310.33852408634</v>
      </c>
      <c r="I7125" s="169">
        <f t="shared" si="1548"/>
        <v>827519.87804331211</v>
      </c>
      <c r="J7125" s="169">
        <f t="shared" si="1550"/>
        <v>753742.94586777245</v>
      </c>
      <c r="K7125" s="95"/>
      <c r="L7125" s="265">
        <f t="shared" si="1549"/>
        <v>317204.63655992225</v>
      </c>
      <c r="M7125" s="265">
        <f>$G7125*NonHospFrac+theModel!$H7125*NonHospFrac</f>
        <v>510315.24148338987</v>
      </c>
      <c r="N7125" s="266">
        <f t="shared" si="1551"/>
        <v>827519.87804331211</v>
      </c>
      <c r="O7125" s="159"/>
      <c r="P7125" s="265">
        <f t="shared" si="1552"/>
        <v>288924.48815722443</v>
      </c>
      <c r="Q7125" s="265">
        <f t="shared" si="1553"/>
        <v>510313.68684171507</v>
      </c>
      <c r="R7125" s="266">
        <f t="shared" si="1554"/>
        <v>799238.1749989395</v>
      </c>
    </row>
    <row r="7126" spans="1:18" x14ac:dyDescent="0.3">
      <c r="A7126" s="82">
        <v>7095</v>
      </c>
      <c r="B7126" s="94">
        <f t="shared" si="1543"/>
        <v>3.5722455302157476E-59</v>
      </c>
      <c r="C7126" s="179">
        <f t="shared" si="1544"/>
        <v>3.564187159523271E-59</v>
      </c>
      <c r="D7126" s="166">
        <f t="shared" si="1545"/>
        <v>2.2558277767625785E-3</v>
      </c>
      <c r="E7126" s="167">
        <f t="shared" si="1555"/>
        <v>24.291375447755232</v>
      </c>
      <c r="F7126" s="168">
        <f t="shared" si="1556"/>
        <v>16.007353903907308</v>
      </c>
      <c r="G7126" s="168">
        <f t="shared" si="1546"/>
        <v>556287.93409843917</v>
      </c>
      <c r="H7126" s="168">
        <f t="shared" si="1547"/>
        <v>271310.33852408634</v>
      </c>
      <c r="I7126" s="169">
        <f t="shared" si="1548"/>
        <v>827598.27262252546</v>
      </c>
      <c r="J7126" s="169">
        <f t="shared" si="1550"/>
        <v>753801.65191379935</v>
      </c>
      <c r="K7126" s="95"/>
      <c r="L7126" s="265">
        <f t="shared" si="1549"/>
        <v>317234.68674320786</v>
      </c>
      <c r="M7126" s="265">
        <f>$G7126*NonHospFrac+theModel!$H7126*NonHospFrac</f>
        <v>510363.58587931766</v>
      </c>
      <c r="N7126" s="266">
        <f t="shared" si="1551"/>
        <v>827598.27262252546</v>
      </c>
      <c r="O7126" s="159"/>
      <c r="P7126" s="265">
        <f t="shared" si="1552"/>
        <v>288946.99133870442</v>
      </c>
      <c r="Q7126" s="265">
        <f t="shared" si="1553"/>
        <v>510362.03123764286</v>
      </c>
      <c r="R7126" s="266">
        <f t="shared" si="1554"/>
        <v>799309.02257634723</v>
      </c>
    </row>
    <row r="7127" spans="1:18" x14ac:dyDescent="0.3">
      <c r="A7127" s="82">
        <v>7096</v>
      </c>
      <c r="B7127" s="94">
        <f t="shared" si="1543"/>
        <v>3.5055143431062487E-59</v>
      </c>
      <c r="C7127" s="179">
        <f t="shared" si="1544"/>
        <v>3.4976065064792298E-59</v>
      </c>
      <c r="D7127" s="166">
        <f t="shared" si="1545"/>
        <v>2.2558277767625785E-3</v>
      </c>
      <c r="E7127" s="167">
        <f t="shared" si="1555"/>
        <v>24.291375447755232</v>
      </c>
      <c r="F7127" s="168">
        <f t="shared" si="1556"/>
        <v>16.009609731684069</v>
      </c>
      <c r="G7127" s="168">
        <f t="shared" si="1546"/>
        <v>556366.32867765264</v>
      </c>
      <c r="H7127" s="168">
        <f t="shared" si="1547"/>
        <v>271310.33852408634</v>
      </c>
      <c r="I7127" s="169">
        <f t="shared" si="1548"/>
        <v>827676.66720173904</v>
      </c>
      <c r="J7127" s="169">
        <f t="shared" si="1550"/>
        <v>753860.35556685249</v>
      </c>
      <c r="K7127" s="95"/>
      <c r="L7127" s="265">
        <f t="shared" si="1549"/>
        <v>317264.73692649341</v>
      </c>
      <c r="M7127" s="265">
        <f>$G7127*NonHospFrac+theModel!$H7127*NonHospFrac</f>
        <v>510411.93027524551</v>
      </c>
      <c r="N7127" s="266">
        <f t="shared" si="1551"/>
        <v>827676.66720173892</v>
      </c>
      <c r="O7127" s="159"/>
      <c r="P7127" s="265">
        <f t="shared" si="1552"/>
        <v>288969.49360291037</v>
      </c>
      <c r="Q7127" s="265">
        <f t="shared" si="1553"/>
        <v>510410.37563357071</v>
      </c>
      <c r="R7127" s="266">
        <f t="shared" si="1554"/>
        <v>799379.86923648114</v>
      </c>
    </row>
    <row r="7128" spans="1:18" x14ac:dyDescent="0.3">
      <c r="A7128" s="82">
        <v>7097</v>
      </c>
      <c r="B7128" s="94">
        <f t="shared" si="1543"/>
        <v>3.4400297252192113E-59</v>
      </c>
      <c r="C7128" s="179">
        <f t="shared" si="1544"/>
        <v>3.4322696106121728E-59</v>
      </c>
      <c r="D7128" s="166">
        <f t="shared" si="1545"/>
        <v>2.2558277767625785E-3</v>
      </c>
      <c r="E7128" s="167">
        <f t="shared" si="1555"/>
        <v>24.291375447755232</v>
      </c>
      <c r="F7128" s="168">
        <f t="shared" si="1556"/>
        <v>16.01186555946083</v>
      </c>
      <c r="G7128" s="168">
        <f t="shared" si="1546"/>
        <v>556444.72325686598</v>
      </c>
      <c r="H7128" s="168">
        <f t="shared" si="1547"/>
        <v>271310.33852408634</v>
      </c>
      <c r="I7128" s="169">
        <f t="shared" si="1548"/>
        <v>827755.06178095238</v>
      </c>
      <c r="J7128" s="169">
        <f t="shared" si="1550"/>
        <v>753919.05682702898</v>
      </c>
      <c r="K7128" s="95"/>
      <c r="L7128" s="265">
        <f t="shared" si="1549"/>
        <v>317294.78710977896</v>
      </c>
      <c r="M7128" s="265">
        <f>$G7128*NonHospFrac+theModel!$H7128*NonHospFrac</f>
        <v>510460.27467117331</v>
      </c>
      <c r="N7128" s="266">
        <f t="shared" si="1551"/>
        <v>827755.06178095227</v>
      </c>
      <c r="O7128" s="159"/>
      <c r="P7128" s="265">
        <f t="shared" si="1552"/>
        <v>288991.99494987971</v>
      </c>
      <c r="Q7128" s="265">
        <f t="shared" si="1553"/>
        <v>510458.72002949851</v>
      </c>
      <c r="R7128" s="266">
        <f t="shared" si="1554"/>
        <v>799450.71497937827</v>
      </c>
    </row>
    <row r="7129" spans="1:18" x14ac:dyDescent="0.3">
      <c r="A7129" s="82">
        <v>7098</v>
      </c>
      <c r="B7129" s="94">
        <f t="shared" si="1543"/>
        <v>3.3757683900690554E-59</v>
      </c>
      <c r="C7129" s="179">
        <f t="shared" si="1544"/>
        <v>3.3681532379668203E-59</v>
      </c>
      <c r="D7129" s="166">
        <f t="shared" si="1545"/>
        <v>2.2558277767625785E-3</v>
      </c>
      <c r="E7129" s="167">
        <f t="shared" si="1555"/>
        <v>24.291375447755232</v>
      </c>
      <c r="F7129" s="168">
        <f t="shared" si="1556"/>
        <v>16.014121387237591</v>
      </c>
      <c r="G7129" s="168">
        <f t="shared" si="1546"/>
        <v>556523.11783607933</v>
      </c>
      <c r="H7129" s="168">
        <f t="shared" si="1547"/>
        <v>271310.33852408634</v>
      </c>
      <c r="I7129" s="169">
        <f t="shared" si="1548"/>
        <v>827833.45636016573</v>
      </c>
      <c r="J7129" s="169">
        <f t="shared" si="1550"/>
        <v>753977.75569442648</v>
      </c>
      <c r="K7129" s="95"/>
      <c r="L7129" s="265">
        <f t="shared" si="1549"/>
        <v>317324.83729306451</v>
      </c>
      <c r="M7129" s="265">
        <f>$G7129*NonHospFrac+theModel!$H7129*NonHospFrac</f>
        <v>510508.6190671011</v>
      </c>
      <c r="N7129" s="266">
        <f t="shared" si="1551"/>
        <v>827833.45636016561</v>
      </c>
      <c r="O7129" s="159"/>
      <c r="P7129" s="265">
        <f t="shared" si="1552"/>
        <v>289014.49537964986</v>
      </c>
      <c r="Q7129" s="265">
        <f t="shared" si="1553"/>
        <v>510507.0644254263</v>
      </c>
      <c r="R7129" s="266">
        <f t="shared" si="1554"/>
        <v>799521.5598050761</v>
      </c>
    </row>
    <row r="7130" spans="1:18" x14ac:dyDescent="0.3">
      <c r="A7130" s="82">
        <v>7099</v>
      </c>
      <c r="B7130" s="94">
        <f t="shared" si="1543"/>
        <v>3.3127074861724451E-59</v>
      </c>
      <c r="C7130" s="179">
        <f t="shared" si="1544"/>
        <v>3.3052345886088479E-59</v>
      </c>
      <c r="D7130" s="166">
        <f t="shared" si="1545"/>
        <v>2.2558277767625785E-3</v>
      </c>
      <c r="E7130" s="167">
        <f t="shared" si="1555"/>
        <v>24.291375447755232</v>
      </c>
      <c r="F7130" s="168">
        <f t="shared" si="1556"/>
        <v>16.016377215014352</v>
      </c>
      <c r="G7130" s="168">
        <f t="shared" si="1546"/>
        <v>556601.51241529267</v>
      </c>
      <c r="H7130" s="168">
        <f t="shared" si="1547"/>
        <v>271310.33852408634</v>
      </c>
      <c r="I7130" s="169">
        <f t="shared" si="1548"/>
        <v>827911.85093937907</v>
      </c>
      <c r="J7130" s="169">
        <f t="shared" si="1550"/>
        <v>754036.45216914266</v>
      </c>
      <c r="K7130" s="95"/>
      <c r="L7130" s="265">
        <f t="shared" si="1549"/>
        <v>317354.88747635006</v>
      </c>
      <c r="M7130" s="265">
        <f>$G7130*NonHospFrac+theModel!$H7130*NonHospFrac</f>
        <v>510556.96346302889</v>
      </c>
      <c r="N7130" s="266">
        <f t="shared" si="1551"/>
        <v>827911.85093937896</v>
      </c>
      <c r="O7130" s="159"/>
      <c r="P7130" s="265">
        <f t="shared" si="1552"/>
        <v>289036.9948922582</v>
      </c>
      <c r="Q7130" s="265">
        <f t="shared" si="1553"/>
        <v>510555.4088213541</v>
      </c>
      <c r="R7130" s="266">
        <f t="shared" si="1554"/>
        <v>799592.40371361235</v>
      </c>
    </row>
    <row r="7131" spans="1:18" x14ac:dyDescent="0.3">
      <c r="A7131" s="82">
        <v>7100</v>
      </c>
      <c r="B7131" s="94">
        <f t="shared" si="1543"/>
        <v>3.2508245889222499E-59</v>
      </c>
      <c r="C7131" s="179">
        <f t="shared" si="1544"/>
        <v>3.2434912885171764E-59</v>
      </c>
      <c r="D7131" s="166">
        <f t="shared" si="1545"/>
        <v>2.2558277767625785E-3</v>
      </c>
      <c r="E7131" s="167">
        <f t="shared" si="1555"/>
        <v>24.291375447755232</v>
      </c>
      <c r="F7131" s="168">
        <f t="shared" si="1556"/>
        <v>16.018633042791112</v>
      </c>
      <c r="G7131" s="168">
        <f t="shared" si="1546"/>
        <v>556679.90699450602</v>
      </c>
      <c r="H7131" s="168">
        <f t="shared" si="1547"/>
        <v>271310.33852408634</v>
      </c>
      <c r="I7131" s="169">
        <f t="shared" si="1548"/>
        <v>827990.24551859242</v>
      </c>
      <c r="J7131" s="169">
        <f t="shared" si="1550"/>
        <v>754095.14625127497</v>
      </c>
      <c r="K7131" s="95"/>
      <c r="L7131" s="265">
        <f t="shared" si="1549"/>
        <v>317384.93765963562</v>
      </c>
      <c r="M7131" s="265">
        <f>$G7131*NonHospFrac+theModel!$H7131*NonHospFrac</f>
        <v>510605.30785895669</v>
      </c>
      <c r="N7131" s="266">
        <f t="shared" si="1551"/>
        <v>827990.2455185923</v>
      </c>
      <c r="O7131" s="159"/>
      <c r="P7131" s="265">
        <f t="shared" si="1552"/>
        <v>289059.49348774209</v>
      </c>
      <c r="Q7131" s="265">
        <f t="shared" si="1553"/>
        <v>510603.75321728189</v>
      </c>
      <c r="R7131" s="266">
        <f t="shared" si="1554"/>
        <v>799663.24670502404</v>
      </c>
    </row>
    <row r="7132" spans="1:18" x14ac:dyDescent="0.3">
      <c r="A7132" s="82">
        <v>7101</v>
      </c>
      <c r="B7132" s="94">
        <f t="shared" si="1543"/>
        <v>3.1900976926133883E-59</v>
      </c>
      <c r="C7132" s="179">
        <f t="shared" si="1544"/>
        <v>3.1829013816278047E-59</v>
      </c>
      <c r="D7132" s="166">
        <f t="shared" si="1545"/>
        <v>2.2558277767625785E-3</v>
      </c>
      <c r="E7132" s="167">
        <f t="shared" si="1555"/>
        <v>24.291375447755232</v>
      </c>
      <c r="F7132" s="168">
        <f t="shared" si="1556"/>
        <v>16.020888870567873</v>
      </c>
      <c r="G7132" s="168">
        <f t="shared" si="1546"/>
        <v>556758.30157371936</v>
      </c>
      <c r="H7132" s="168">
        <f t="shared" si="1547"/>
        <v>271310.33852408634</v>
      </c>
      <c r="I7132" s="169">
        <f t="shared" si="1548"/>
        <v>828068.64009780576</v>
      </c>
      <c r="J7132" s="169">
        <f t="shared" si="1550"/>
        <v>754153.83794092096</v>
      </c>
      <c r="K7132" s="95"/>
      <c r="L7132" s="265">
        <f t="shared" si="1549"/>
        <v>317414.98784292117</v>
      </c>
      <c r="M7132" s="265">
        <f>$G7132*NonHospFrac+theModel!$H7132*NonHospFrac</f>
        <v>510653.65225488448</v>
      </c>
      <c r="N7132" s="266">
        <f t="shared" si="1551"/>
        <v>828068.64009780565</v>
      </c>
      <c r="O7132" s="159"/>
      <c r="P7132" s="265">
        <f t="shared" si="1552"/>
        <v>289081.99116613896</v>
      </c>
      <c r="Q7132" s="265">
        <f t="shared" si="1553"/>
        <v>510652.09761320968</v>
      </c>
      <c r="R7132" s="266">
        <f t="shared" si="1554"/>
        <v>799734.08877934865</v>
      </c>
    </row>
    <row r="7133" spans="1:18" x14ac:dyDescent="0.3">
      <c r="A7133" s="82">
        <v>7102</v>
      </c>
      <c r="B7133" s="94">
        <f t="shared" si="1543"/>
        <v>3.130505202617096E-59</v>
      </c>
      <c r="C7133" s="179">
        <f t="shared" si="1544"/>
        <v>3.1234433220257327E-59</v>
      </c>
      <c r="D7133" s="166">
        <f t="shared" si="1545"/>
        <v>2.2558277767625785E-3</v>
      </c>
      <c r="E7133" s="167">
        <f t="shared" si="1555"/>
        <v>24.291375447755232</v>
      </c>
      <c r="F7133" s="168">
        <f t="shared" si="1556"/>
        <v>16.023144698344634</v>
      </c>
      <c r="G7133" s="168">
        <f t="shared" si="1546"/>
        <v>556836.69615293271</v>
      </c>
      <c r="H7133" s="168">
        <f t="shared" si="1547"/>
        <v>271310.33852408634</v>
      </c>
      <c r="I7133" s="169">
        <f t="shared" si="1548"/>
        <v>828147.03467701911</v>
      </c>
      <c r="J7133" s="169">
        <f t="shared" si="1550"/>
        <v>754212.52723817807</v>
      </c>
      <c r="K7133" s="95"/>
      <c r="L7133" s="265">
        <f t="shared" si="1549"/>
        <v>317445.03802620672</v>
      </c>
      <c r="M7133" s="265">
        <f>$G7133*NonHospFrac+theModel!$H7133*NonHospFrac</f>
        <v>510701.99665081233</v>
      </c>
      <c r="N7133" s="266">
        <f t="shared" si="1551"/>
        <v>828147.03467701911</v>
      </c>
      <c r="O7133" s="159"/>
      <c r="P7133" s="265">
        <f t="shared" si="1552"/>
        <v>289104.48792748619</v>
      </c>
      <c r="Q7133" s="265">
        <f t="shared" si="1553"/>
        <v>510700.44200913754</v>
      </c>
      <c r="R7133" s="266">
        <f t="shared" si="1554"/>
        <v>799804.92993662367</v>
      </c>
    </row>
    <row r="7134" spans="1:18" x14ac:dyDescent="0.3">
      <c r="A7134" s="82">
        <v>7103</v>
      </c>
      <c r="B7134" s="94">
        <f t="shared" si="1543"/>
        <v>3.0720259277028172E-59</v>
      </c>
      <c r="C7134" s="179">
        <f t="shared" si="1544"/>
        <v>3.0650959662841705E-59</v>
      </c>
      <c r="D7134" s="166">
        <f t="shared" si="1545"/>
        <v>2.2558277767625785E-3</v>
      </c>
      <c r="E7134" s="167">
        <f t="shared" si="1555"/>
        <v>24.291375447755232</v>
      </c>
      <c r="F7134" s="168">
        <f t="shared" si="1556"/>
        <v>16.025400526121395</v>
      </c>
      <c r="G7134" s="168">
        <f t="shared" si="1546"/>
        <v>556915.09073214617</v>
      </c>
      <c r="H7134" s="168">
        <f t="shared" si="1547"/>
        <v>271310.33852408634</v>
      </c>
      <c r="I7134" s="169">
        <f t="shared" si="1548"/>
        <v>828225.42925623246</v>
      </c>
      <c r="J7134" s="169">
        <f t="shared" si="1550"/>
        <v>754271.21414314397</v>
      </c>
      <c r="K7134" s="95"/>
      <c r="L7134" s="265">
        <f t="shared" si="1549"/>
        <v>317475.08820949227</v>
      </c>
      <c r="M7134" s="265">
        <f>$G7134*NonHospFrac+theModel!$H7134*NonHospFrac</f>
        <v>510750.34104674018</v>
      </c>
      <c r="N7134" s="266">
        <f t="shared" si="1551"/>
        <v>828225.42925623246</v>
      </c>
      <c r="O7134" s="159"/>
      <c r="P7134" s="265">
        <f t="shared" si="1552"/>
        <v>289126.98377182113</v>
      </c>
      <c r="Q7134" s="265">
        <f t="shared" si="1553"/>
        <v>510748.78640506539</v>
      </c>
      <c r="R7134" s="266">
        <f t="shared" si="1554"/>
        <v>799875.77017688658</v>
      </c>
    </row>
    <row r="7135" spans="1:18" x14ac:dyDescent="0.3">
      <c r="A7135" s="82">
        <v>7104</v>
      </c>
      <c r="B7135" s="94">
        <f t="shared" ref="B7135:B7198" si="1557">Constant*EXP(PowerTerm*(A7135)/7)</f>
        <v>3.0146390725012117E-59</v>
      </c>
      <c r="C7135" s="179">
        <f t="shared" ref="C7135:C7198" si="1558">(1-theFloor)*B7135</f>
        <v>3.0078385659445497E-59</v>
      </c>
      <c r="D7135" s="166">
        <f t="shared" ref="D7135:D7198" si="1559">theFloor</f>
        <v>2.2558277767625785E-3</v>
      </c>
      <c r="E7135" s="167">
        <f t="shared" si="1555"/>
        <v>24.291375447755232</v>
      </c>
      <c r="F7135" s="168">
        <f t="shared" si="1556"/>
        <v>16.027656353898156</v>
      </c>
      <c r="G7135" s="168">
        <f t="shared" ref="G7135:G7198" si="1560">$B$22*F7135*totInfected/365.25</f>
        <v>556993.48531135952</v>
      </c>
      <c r="H7135" s="168">
        <f t="shared" ref="H7135:H7198" si="1561">lostQALYs_Injured*E7135*totInfected/365.25</f>
        <v>271310.33852408634</v>
      </c>
      <c r="I7135" s="169">
        <f t="shared" ref="I7135:I7198" si="1562">H7135+G7135</f>
        <v>828303.8238354458</v>
      </c>
      <c r="J7135" s="169">
        <f t="shared" si="1550"/>
        <v>754329.8986559161</v>
      </c>
      <c r="K7135" s="95"/>
      <c r="L7135" s="265">
        <f t="shared" ref="L7135:L7198" si="1563">$G7135*HospFrac+$H7135*HospFrac</f>
        <v>317505.13839277788</v>
      </c>
      <c r="M7135" s="265">
        <f>$G7135*NonHospFrac+theModel!$H7135*NonHospFrac</f>
        <v>510798.68544266798</v>
      </c>
      <c r="N7135" s="266">
        <f t="shared" si="1551"/>
        <v>828303.8238354458</v>
      </c>
      <c r="O7135" s="159"/>
      <c r="P7135" s="265">
        <f t="shared" si="1552"/>
        <v>289149.47869918123</v>
      </c>
      <c r="Q7135" s="265">
        <f t="shared" si="1553"/>
        <v>510797.13080099318</v>
      </c>
      <c r="R7135" s="266">
        <f t="shared" si="1554"/>
        <v>799946.60950017441</v>
      </c>
    </row>
    <row r="7136" spans="1:18" x14ac:dyDescent="0.3">
      <c r="A7136" s="82">
        <v>7105</v>
      </c>
      <c r="B7136" s="94">
        <f t="shared" si="1557"/>
        <v>2.9583242301106793E-59</v>
      </c>
      <c r="C7136" s="179">
        <f t="shared" si="1558"/>
        <v>2.9516507601397259E-59</v>
      </c>
      <c r="D7136" s="166">
        <f t="shared" si="1559"/>
        <v>2.2558277767625785E-3</v>
      </c>
      <c r="E7136" s="167">
        <f t="shared" si="1555"/>
        <v>24.291375447755232</v>
      </c>
      <c r="F7136" s="168">
        <f t="shared" si="1556"/>
        <v>16.029912181674916</v>
      </c>
      <c r="G7136" s="168">
        <f t="shared" si="1560"/>
        <v>557071.87989057286</v>
      </c>
      <c r="H7136" s="168">
        <f t="shared" si="1561"/>
        <v>271310.33852408634</v>
      </c>
      <c r="I7136" s="169">
        <f t="shared" si="1562"/>
        <v>828382.21841465915</v>
      </c>
      <c r="J7136" s="169">
        <f t="shared" ref="J7136:J7199" si="1564">J7135+(I7136-I7135)/(1+discountDaily)^A7136</f>
        <v>754388.5807765919</v>
      </c>
      <c r="K7136" s="95"/>
      <c r="L7136" s="265">
        <f t="shared" si="1563"/>
        <v>317535.18857606337</v>
      </c>
      <c r="M7136" s="265">
        <f>$G7136*NonHospFrac+theModel!$H7136*NonHospFrac</f>
        <v>510847.02983859577</v>
      </c>
      <c r="N7136" s="266">
        <f t="shared" ref="N7136:N7199" si="1565">L7136+M7136</f>
        <v>828382.21841465915</v>
      </c>
      <c r="O7136" s="159"/>
      <c r="P7136" s="265">
        <f t="shared" ref="P7136:P7199" si="1566">P7135+(L7136-L7135)/(1+discountDaily)^A7136</f>
        <v>289171.97270960367</v>
      </c>
      <c r="Q7136" s="265">
        <f t="shared" ref="Q7136:Q7199" si="1567">Q7135+(M7136-M7135)/(1+discountDaily)^B7136</f>
        <v>510845.47519692098</v>
      </c>
      <c r="R7136" s="266">
        <f t="shared" ref="R7136:R7199" si="1568">P7136+Q7136</f>
        <v>800017.44790652464</v>
      </c>
    </row>
    <row r="7137" spans="1:18" x14ac:dyDescent="0.3">
      <c r="A7137" s="82">
        <v>7106</v>
      </c>
      <c r="B7137" s="94">
        <f t="shared" si="1557"/>
        <v>2.9030613748392358E-59</v>
      </c>
      <c r="C7137" s="179">
        <f t="shared" si="1558"/>
        <v>2.8965125683522268E-59</v>
      </c>
      <c r="D7137" s="166">
        <f t="shared" si="1559"/>
        <v>2.2558277767625785E-3</v>
      </c>
      <c r="E7137" s="167">
        <f t="shared" ref="E7137:E7200" si="1569">C7137+E7136</f>
        <v>24.291375447755232</v>
      </c>
      <c r="F7137" s="168">
        <f t="shared" ref="F7137:F7200" si="1570">D7137+F7136</f>
        <v>16.032168009451677</v>
      </c>
      <c r="G7137" s="168">
        <f t="shared" si="1560"/>
        <v>557150.27446978621</v>
      </c>
      <c r="H7137" s="168">
        <f t="shared" si="1561"/>
        <v>271310.33852408634</v>
      </c>
      <c r="I7137" s="169">
        <f t="shared" si="1562"/>
        <v>828460.61299387249</v>
      </c>
      <c r="J7137" s="169">
        <f t="shared" si="1564"/>
        <v>754447.26050526893</v>
      </c>
      <c r="K7137" s="95"/>
      <c r="L7137" s="265">
        <f t="shared" si="1563"/>
        <v>317565.23875934898</v>
      </c>
      <c r="M7137" s="265">
        <f>$G7137*NonHospFrac+theModel!$H7137*NonHospFrac</f>
        <v>510895.37423452357</v>
      </c>
      <c r="N7137" s="266">
        <f t="shared" si="1565"/>
        <v>828460.61299387249</v>
      </c>
      <c r="O7137" s="159"/>
      <c r="P7137" s="265">
        <f t="shared" si="1566"/>
        <v>289194.46580312605</v>
      </c>
      <c r="Q7137" s="265">
        <f t="shared" si="1567"/>
        <v>510893.81959284877</v>
      </c>
      <c r="R7137" s="266">
        <f t="shared" si="1568"/>
        <v>800088.28539597476</v>
      </c>
    </row>
    <row r="7138" spans="1:18" x14ac:dyDescent="0.3">
      <c r="A7138" s="82">
        <v>7107</v>
      </c>
      <c r="B7138" s="94">
        <f t="shared" si="1557"/>
        <v>2.8488308550846858E-59</v>
      </c>
      <c r="C7138" s="179">
        <f t="shared" si="1558"/>
        <v>2.8424043833104875E-59</v>
      </c>
      <c r="D7138" s="166">
        <f t="shared" si="1559"/>
        <v>2.2558277767625785E-3</v>
      </c>
      <c r="E7138" s="167">
        <f t="shared" si="1569"/>
        <v>24.291375447755232</v>
      </c>
      <c r="F7138" s="168">
        <f t="shared" si="1570"/>
        <v>16.034423837228438</v>
      </c>
      <c r="G7138" s="168">
        <f t="shared" si="1560"/>
        <v>557228.66904899955</v>
      </c>
      <c r="H7138" s="168">
        <f t="shared" si="1561"/>
        <v>271310.33852408634</v>
      </c>
      <c r="I7138" s="169">
        <f t="shared" si="1562"/>
        <v>828539.00757308584</v>
      </c>
      <c r="J7138" s="169">
        <f t="shared" si="1564"/>
        <v>754505.93784204475</v>
      </c>
      <c r="K7138" s="95"/>
      <c r="L7138" s="265">
        <f t="shared" si="1563"/>
        <v>317595.28894263448</v>
      </c>
      <c r="M7138" s="265">
        <f>$G7138*NonHospFrac+theModel!$H7138*NonHospFrac</f>
        <v>510943.71863045136</v>
      </c>
      <c r="N7138" s="266">
        <f t="shared" si="1565"/>
        <v>828539.00757308584</v>
      </c>
      <c r="O7138" s="159"/>
      <c r="P7138" s="265">
        <f t="shared" si="1566"/>
        <v>289216.95797978557</v>
      </c>
      <c r="Q7138" s="265">
        <f t="shared" si="1567"/>
        <v>510942.16398877656</v>
      </c>
      <c r="R7138" s="266">
        <f t="shared" si="1568"/>
        <v>800159.12196856213</v>
      </c>
    </row>
    <row r="7139" spans="1:18" x14ac:dyDescent="0.3">
      <c r="A7139" s="82">
        <v>7108</v>
      </c>
      <c r="B7139" s="94">
        <f t="shared" si="1557"/>
        <v>2.7956133863451358E-59</v>
      </c>
      <c r="C7139" s="179">
        <f t="shared" si="1558"/>
        <v>2.7893069640151292E-59</v>
      </c>
      <c r="D7139" s="166">
        <f t="shared" si="1559"/>
        <v>2.2558277767625785E-3</v>
      </c>
      <c r="E7139" s="167">
        <f t="shared" si="1569"/>
        <v>24.291375447755232</v>
      </c>
      <c r="F7139" s="168">
        <f t="shared" si="1570"/>
        <v>16.036679665005199</v>
      </c>
      <c r="G7139" s="168">
        <f t="shared" si="1560"/>
        <v>557307.0636282129</v>
      </c>
      <c r="H7139" s="168">
        <f t="shared" si="1561"/>
        <v>271310.33852408634</v>
      </c>
      <c r="I7139" s="169">
        <f t="shared" si="1562"/>
        <v>828617.40215229918</v>
      </c>
      <c r="J7139" s="169">
        <f t="shared" si="1564"/>
        <v>754564.61278701678</v>
      </c>
      <c r="K7139" s="95"/>
      <c r="L7139" s="265">
        <f t="shared" si="1563"/>
        <v>317625.33912592009</v>
      </c>
      <c r="M7139" s="265">
        <f>$G7139*NonHospFrac+theModel!$H7139*NonHospFrac</f>
        <v>510992.06302637915</v>
      </c>
      <c r="N7139" s="266">
        <f t="shared" si="1565"/>
        <v>828617.40215229918</v>
      </c>
      <c r="O7139" s="159"/>
      <c r="P7139" s="265">
        <f t="shared" si="1566"/>
        <v>289239.44923961977</v>
      </c>
      <c r="Q7139" s="265">
        <f t="shared" si="1567"/>
        <v>510990.50838470436</v>
      </c>
      <c r="R7139" s="266">
        <f t="shared" si="1568"/>
        <v>800229.95762432413</v>
      </c>
    </row>
    <row r="7140" spans="1:18" x14ac:dyDescent="0.3">
      <c r="A7140" s="82">
        <v>7109</v>
      </c>
      <c r="B7140" s="94">
        <f t="shared" si="1557"/>
        <v>2.7433900443626854E-59</v>
      </c>
      <c r="C7140" s="179">
        <f t="shared" si="1558"/>
        <v>2.7372014288981183E-59</v>
      </c>
      <c r="D7140" s="166">
        <f t="shared" si="1559"/>
        <v>2.2558277767625785E-3</v>
      </c>
      <c r="E7140" s="167">
        <f t="shared" si="1569"/>
        <v>24.291375447755232</v>
      </c>
      <c r="F7140" s="168">
        <f t="shared" si="1570"/>
        <v>16.03893549278196</v>
      </c>
      <c r="G7140" s="168">
        <f t="shared" si="1560"/>
        <v>557385.45820742624</v>
      </c>
      <c r="H7140" s="168">
        <f t="shared" si="1561"/>
        <v>271310.33852408634</v>
      </c>
      <c r="I7140" s="169">
        <f t="shared" si="1562"/>
        <v>828695.79673151253</v>
      </c>
      <c r="J7140" s="169">
        <f t="shared" si="1564"/>
        <v>754623.28534028248</v>
      </c>
      <c r="K7140" s="95"/>
      <c r="L7140" s="265">
        <f t="shared" si="1563"/>
        <v>317655.38930920558</v>
      </c>
      <c r="M7140" s="265">
        <f>$G7140*NonHospFrac+theModel!$H7140*NonHospFrac</f>
        <v>511040.40742230695</v>
      </c>
      <c r="N7140" s="266">
        <f t="shared" si="1565"/>
        <v>828695.79673151253</v>
      </c>
      <c r="O7140" s="159"/>
      <c r="P7140" s="265">
        <f t="shared" si="1566"/>
        <v>289261.93958266586</v>
      </c>
      <c r="Q7140" s="265">
        <f t="shared" si="1567"/>
        <v>511038.85278063215</v>
      </c>
      <c r="R7140" s="266">
        <f t="shared" si="1568"/>
        <v>800300.79236329801</v>
      </c>
    </row>
    <row r="7141" spans="1:18" x14ac:dyDescent="0.3">
      <c r="A7141" s="82">
        <v>7110</v>
      </c>
      <c r="B7141" s="94">
        <f t="shared" si="1557"/>
        <v>2.6921422583926321E-59</v>
      </c>
      <c r="C7141" s="179">
        <f t="shared" si="1558"/>
        <v>2.6860692491071536E-59</v>
      </c>
      <c r="D7141" s="166">
        <f t="shared" si="1559"/>
        <v>2.2558277767625785E-3</v>
      </c>
      <c r="E7141" s="167">
        <f t="shared" si="1569"/>
        <v>24.291375447755232</v>
      </c>
      <c r="F7141" s="168">
        <f t="shared" si="1570"/>
        <v>16.04119132055872</v>
      </c>
      <c r="G7141" s="168">
        <f t="shared" si="1560"/>
        <v>557463.85278663959</v>
      </c>
      <c r="H7141" s="168">
        <f t="shared" si="1561"/>
        <v>271310.33852408634</v>
      </c>
      <c r="I7141" s="169">
        <f t="shared" si="1562"/>
        <v>828774.19131072587</v>
      </c>
      <c r="J7141" s="169">
        <f t="shared" si="1564"/>
        <v>754681.9555019394</v>
      </c>
      <c r="K7141" s="95"/>
      <c r="L7141" s="265">
        <f t="shared" si="1563"/>
        <v>317685.43949249119</v>
      </c>
      <c r="M7141" s="265">
        <f>$G7141*NonHospFrac+theModel!$H7141*NonHospFrac</f>
        <v>511088.75181823474</v>
      </c>
      <c r="N7141" s="266">
        <f t="shared" si="1565"/>
        <v>828774.19131072587</v>
      </c>
      <c r="O7141" s="159"/>
      <c r="P7141" s="265">
        <f t="shared" si="1566"/>
        <v>289284.42900896142</v>
      </c>
      <c r="Q7141" s="265">
        <f t="shared" si="1567"/>
        <v>511087.19717655994</v>
      </c>
      <c r="R7141" s="266">
        <f t="shared" si="1568"/>
        <v>800371.62618552137</v>
      </c>
    </row>
    <row r="7142" spans="1:18" x14ac:dyDescent="0.3">
      <c r="A7142" s="82">
        <v>7111</v>
      </c>
      <c r="B7142" s="94">
        <f t="shared" si="1557"/>
        <v>2.6418518046009324E-59</v>
      </c>
      <c r="C7142" s="179">
        <f t="shared" si="1558"/>
        <v>2.6358922419180232E-59</v>
      </c>
      <c r="D7142" s="166">
        <f t="shared" si="1559"/>
        <v>2.2558277767625785E-3</v>
      </c>
      <c r="E7142" s="167">
        <f t="shared" si="1569"/>
        <v>24.291375447755232</v>
      </c>
      <c r="F7142" s="168">
        <f t="shared" si="1570"/>
        <v>16.043447148335481</v>
      </c>
      <c r="G7142" s="168">
        <f t="shared" si="1560"/>
        <v>557542.24736585305</v>
      </c>
      <c r="H7142" s="168">
        <f t="shared" si="1561"/>
        <v>271310.33852408634</v>
      </c>
      <c r="I7142" s="169">
        <f t="shared" si="1562"/>
        <v>828852.58588993945</v>
      </c>
      <c r="J7142" s="169">
        <f t="shared" si="1564"/>
        <v>754740.62327208521</v>
      </c>
      <c r="K7142" s="95"/>
      <c r="L7142" s="265">
        <f t="shared" si="1563"/>
        <v>317715.48967577674</v>
      </c>
      <c r="M7142" s="265">
        <f>$G7142*NonHospFrac+theModel!$H7142*NonHospFrac</f>
        <v>511137.09621416259</v>
      </c>
      <c r="N7142" s="266">
        <f t="shared" si="1565"/>
        <v>828852.58588993934</v>
      </c>
      <c r="O7142" s="159"/>
      <c r="P7142" s="265">
        <f t="shared" si="1566"/>
        <v>289306.9175185436</v>
      </c>
      <c r="Q7142" s="265">
        <f t="shared" si="1567"/>
        <v>511135.5415724878</v>
      </c>
      <c r="R7142" s="266">
        <f t="shared" si="1568"/>
        <v>800442.45909103146</v>
      </c>
    </row>
    <row r="7143" spans="1:18" x14ac:dyDescent="0.3">
      <c r="A7143" s="82">
        <v>7112</v>
      </c>
      <c r="B7143" s="94">
        <f t="shared" si="1557"/>
        <v>2.5925007995826005E-59</v>
      </c>
      <c r="C7143" s="179">
        <f t="shared" si="1558"/>
        <v>2.5866525642676228E-59</v>
      </c>
      <c r="D7143" s="166">
        <f t="shared" si="1559"/>
        <v>2.2558277767625785E-3</v>
      </c>
      <c r="E7143" s="167">
        <f t="shared" si="1569"/>
        <v>24.291375447755232</v>
      </c>
      <c r="F7143" s="168">
        <f t="shared" si="1570"/>
        <v>16.045702976112242</v>
      </c>
      <c r="G7143" s="168">
        <f t="shared" si="1560"/>
        <v>557620.6419450664</v>
      </c>
      <c r="H7143" s="168">
        <f t="shared" si="1561"/>
        <v>271310.33852408634</v>
      </c>
      <c r="I7143" s="169">
        <f t="shared" si="1562"/>
        <v>828930.9804691528</v>
      </c>
      <c r="J7143" s="169">
        <f t="shared" si="1564"/>
        <v>754799.28865081712</v>
      </c>
      <c r="K7143" s="95"/>
      <c r="L7143" s="265">
        <f t="shared" si="1563"/>
        <v>317745.53985906229</v>
      </c>
      <c r="M7143" s="265">
        <f>$G7143*NonHospFrac+theModel!$H7143*NonHospFrac</f>
        <v>511185.44061009039</v>
      </c>
      <c r="N7143" s="266">
        <f t="shared" si="1565"/>
        <v>828930.98046915268</v>
      </c>
      <c r="O7143" s="159"/>
      <c r="P7143" s="265">
        <f t="shared" si="1566"/>
        <v>289329.40511144989</v>
      </c>
      <c r="Q7143" s="265">
        <f t="shared" si="1567"/>
        <v>511183.88596841559</v>
      </c>
      <c r="R7143" s="266">
        <f t="shared" si="1568"/>
        <v>800513.29107986554</v>
      </c>
    </row>
    <row r="7144" spans="1:18" x14ac:dyDescent="0.3">
      <c r="A7144" s="82">
        <v>7113</v>
      </c>
      <c r="B7144" s="94">
        <f t="shared" si="1557"/>
        <v>2.5440716940031686E-59</v>
      </c>
      <c r="C7144" s="179">
        <f t="shared" si="1558"/>
        <v>2.5383327064097606E-59</v>
      </c>
      <c r="D7144" s="166">
        <f t="shared" si="1559"/>
        <v>2.2558277767625785E-3</v>
      </c>
      <c r="E7144" s="167">
        <f t="shared" si="1569"/>
        <v>24.291375447755232</v>
      </c>
      <c r="F7144" s="168">
        <f t="shared" si="1570"/>
        <v>16.047958803889003</v>
      </c>
      <c r="G7144" s="168">
        <f t="shared" si="1560"/>
        <v>557699.03652427974</v>
      </c>
      <c r="H7144" s="168">
        <f t="shared" si="1561"/>
        <v>271310.33852408634</v>
      </c>
      <c r="I7144" s="169">
        <f t="shared" si="1562"/>
        <v>829009.37504836614</v>
      </c>
      <c r="J7144" s="169">
        <f t="shared" si="1564"/>
        <v>754857.95163823268</v>
      </c>
      <c r="K7144" s="95"/>
      <c r="L7144" s="265">
        <f t="shared" si="1563"/>
        <v>317775.59004234785</v>
      </c>
      <c r="M7144" s="265">
        <f>$G7144*NonHospFrac+theModel!$H7144*NonHospFrac</f>
        <v>511233.78500601818</v>
      </c>
      <c r="N7144" s="266">
        <f t="shared" si="1565"/>
        <v>829009.37504836603</v>
      </c>
      <c r="O7144" s="159"/>
      <c r="P7144" s="265">
        <f t="shared" si="1566"/>
        <v>289351.89178771764</v>
      </c>
      <c r="Q7144" s="265">
        <f t="shared" si="1567"/>
        <v>511232.23036434338</v>
      </c>
      <c r="R7144" s="266">
        <f t="shared" si="1568"/>
        <v>800584.12215206097</v>
      </c>
    </row>
    <row r="7145" spans="1:18" x14ac:dyDescent="0.3">
      <c r="A7145" s="82">
        <v>7114</v>
      </c>
      <c r="B7145" s="94">
        <f t="shared" si="1557"/>
        <v>2.496547266357723E-59</v>
      </c>
      <c r="C7145" s="179">
        <f t="shared" si="1558"/>
        <v>2.4909154856882724E-59</v>
      </c>
      <c r="D7145" s="166">
        <f t="shared" si="1559"/>
        <v>2.2558277767625785E-3</v>
      </c>
      <c r="E7145" s="167">
        <f t="shared" si="1569"/>
        <v>24.291375447755232</v>
      </c>
      <c r="F7145" s="168">
        <f t="shared" si="1570"/>
        <v>16.050214631665764</v>
      </c>
      <c r="G7145" s="168">
        <f t="shared" si="1560"/>
        <v>557777.43110349309</v>
      </c>
      <c r="H7145" s="168">
        <f t="shared" si="1561"/>
        <v>271310.33852408634</v>
      </c>
      <c r="I7145" s="169">
        <f t="shared" si="1562"/>
        <v>829087.76962757949</v>
      </c>
      <c r="J7145" s="169">
        <f t="shared" si="1564"/>
        <v>754916.61223442934</v>
      </c>
      <c r="K7145" s="95"/>
      <c r="L7145" s="265">
        <f t="shared" si="1563"/>
        <v>317805.6402256334</v>
      </c>
      <c r="M7145" s="265">
        <f>$G7145*NonHospFrac+theModel!$H7145*NonHospFrac</f>
        <v>511282.12940194597</v>
      </c>
      <c r="N7145" s="266">
        <f t="shared" si="1565"/>
        <v>829087.76962757937</v>
      </c>
      <c r="O7145" s="159"/>
      <c r="P7145" s="265">
        <f t="shared" si="1566"/>
        <v>289374.37754738418</v>
      </c>
      <c r="Q7145" s="265">
        <f t="shared" si="1567"/>
        <v>511280.57476027118</v>
      </c>
      <c r="R7145" s="266">
        <f t="shared" si="1568"/>
        <v>800654.95230765536</v>
      </c>
    </row>
    <row r="7146" spans="1:18" x14ac:dyDescent="0.3">
      <c r="A7146" s="82">
        <v>7115</v>
      </c>
      <c r="B7146" s="94">
        <f t="shared" si="1557"/>
        <v>2.4499106168469702E-59</v>
      </c>
      <c r="C7146" s="179">
        <f t="shared" si="1558"/>
        <v>2.444384040426901E-59</v>
      </c>
      <c r="D7146" s="166">
        <f t="shared" si="1559"/>
        <v>2.2558277767625785E-3</v>
      </c>
      <c r="E7146" s="167">
        <f t="shared" si="1569"/>
        <v>24.291375447755232</v>
      </c>
      <c r="F7146" s="168">
        <f t="shared" si="1570"/>
        <v>16.052470459442524</v>
      </c>
      <c r="G7146" s="168">
        <f t="shared" si="1560"/>
        <v>557855.82568270643</v>
      </c>
      <c r="H7146" s="168">
        <f t="shared" si="1561"/>
        <v>271310.33852408634</v>
      </c>
      <c r="I7146" s="169">
        <f t="shared" si="1562"/>
        <v>829166.16420679283</v>
      </c>
      <c r="J7146" s="169">
        <f t="shared" si="1564"/>
        <v>754975.27043950465</v>
      </c>
      <c r="K7146" s="95"/>
      <c r="L7146" s="265">
        <f t="shared" si="1563"/>
        <v>317835.69040891895</v>
      </c>
      <c r="M7146" s="265">
        <f>$G7146*NonHospFrac+theModel!$H7146*NonHospFrac</f>
        <v>511330.47379787377</v>
      </c>
      <c r="N7146" s="266">
        <f t="shared" si="1565"/>
        <v>829166.16420679272</v>
      </c>
      <c r="O7146" s="159"/>
      <c r="P7146" s="265">
        <f t="shared" si="1566"/>
        <v>289396.86239048687</v>
      </c>
      <c r="Q7146" s="265">
        <f t="shared" si="1567"/>
        <v>511328.91915619897</v>
      </c>
      <c r="R7146" s="266">
        <f t="shared" si="1568"/>
        <v>800725.78154668584</v>
      </c>
    </row>
    <row r="7147" spans="1:18" x14ac:dyDescent="0.3">
      <c r="A7147" s="82">
        <v>7116</v>
      </c>
      <c r="B7147" s="94">
        <f t="shared" si="1557"/>
        <v>2.4041451613676296E-59</v>
      </c>
      <c r="C7147" s="179">
        <f t="shared" si="1558"/>
        <v>2.3987218239332472E-59</v>
      </c>
      <c r="D7147" s="166">
        <f t="shared" si="1559"/>
        <v>2.2558277767625785E-3</v>
      </c>
      <c r="E7147" s="167">
        <f t="shared" si="1569"/>
        <v>24.291375447755232</v>
      </c>
      <c r="F7147" s="168">
        <f t="shared" si="1570"/>
        <v>16.054726287219285</v>
      </c>
      <c r="G7147" s="168">
        <f t="shared" si="1560"/>
        <v>557934.22026191978</v>
      </c>
      <c r="H7147" s="168">
        <f t="shared" si="1561"/>
        <v>271310.33852408634</v>
      </c>
      <c r="I7147" s="169">
        <f t="shared" si="1562"/>
        <v>829244.55878600618</v>
      </c>
      <c r="J7147" s="169">
        <f t="shared" si="1564"/>
        <v>755033.92625355604</v>
      </c>
      <c r="K7147" s="95"/>
      <c r="L7147" s="265">
        <f t="shared" si="1563"/>
        <v>317865.7405922045</v>
      </c>
      <c r="M7147" s="265">
        <f>$G7147*NonHospFrac+theModel!$H7147*NonHospFrac</f>
        <v>511378.81819380156</v>
      </c>
      <c r="N7147" s="266">
        <f t="shared" si="1565"/>
        <v>829244.55878600606</v>
      </c>
      <c r="O7147" s="159"/>
      <c r="P7147" s="265">
        <f t="shared" si="1566"/>
        <v>289419.34631706309</v>
      </c>
      <c r="Q7147" s="265">
        <f t="shared" si="1567"/>
        <v>511377.26355212677</v>
      </c>
      <c r="R7147" s="266">
        <f t="shared" si="1568"/>
        <v>800796.60986918979</v>
      </c>
    </row>
    <row r="7148" spans="1:18" x14ac:dyDescent="0.3">
      <c r="A7148" s="82">
        <v>7117</v>
      </c>
      <c r="B7148" s="94">
        <f t="shared" si="1557"/>
        <v>2.3592346256150856E-59</v>
      </c>
      <c r="C7148" s="179">
        <f t="shared" si="1558"/>
        <v>2.3539125986147232E-59</v>
      </c>
      <c r="D7148" s="166">
        <f t="shared" si="1559"/>
        <v>2.2558277767625785E-3</v>
      </c>
      <c r="E7148" s="167">
        <f t="shared" si="1569"/>
        <v>24.291375447755232</v>
      </c>
      <c r="F7148" s="168">
        <f t="shared" si="1570"/>
        <v>16.056982114996046</v>
      </c>
      <c r="G7148" s="168">
        <f t="shared" si="1560"/>
        <v>558012.61484113312</v>
      </c>
      <c r="H7148" s="168">
        <f t="shared" si="1561"/>
        <v>271310.33852408634</v>
      </c>
      <c r="I7148" s="169">
        <f t="shared" si="1562"/>
        <v>829322.95336521952</v>
      </c>
      <c r="J7148" s="169">
        <f t="shared" si="1564"/>
        <v>755092.57967668097</v>
      </c>
      <c r="K7148" s="95"/>
      <c r="L7148" s="265">
        <f t="shared" si="1563"/>
        <v>317895.79077549005</v>
      </c>
      <c r="M7148" s="265">
        <f>$G7148*NonHospFrac+theModel!$H7148*NonHospFrac</f>
        <v>511427.16258972936</v>
      </c>
      <c r="N7148" s="266">
        <f t="shared" si="1565"/>
        <v>829322.95336521941</v>
      </c>
      <c r="O7148" s="159"/>
      <c r="P7148" s="265">
        <f t="shared" si="1566"/>
        <v>289441.82932715019</v>
      </c>
      <c r="Q7148" s="265">
        <f t="shared" si="1567"/>
        <v>511425.60794805456</v>
      </c>
      <c r="R7148" s="266">
        <f t="shared" si="1568"/>
        <v>800867.43727520481</v>
      </c>
    </row>
    <row r="7149" spans="1:18" x14ac:dyDescent="0.3">
      <c r="A7149" s="82">
        <v>7118</v>
      </c>
      <c r="B7149" s="94">
        <f t="shared" si="1557"/>
        <v>2.3151630392962081E-59</v>
      </c>
      <c r="C7149" s="179">
        <f t="shared" si="1558"/>
        <v>2.3099404302044296E-59</v>
      </c>
      <c r="D7149" s="166">
        <f t="shared" si="1559"/>
        <v>2.2558277767625785E-3</v>
      </c>
      <c r="E7149" s="167">
        <f t="shared" si="1569"/>
        <v>24.291375447755232</v>
      </c>
      <c r="F7149" s="168">
        <f t="shared" si="1570"/>
        <v>16.059237942772807</v>
      </c>
      <c r="G7149" s="168">
        <f t="shared" si="1560"/>
        <v>558091.00942034647</v>
      </c>
      <c r="H7149" s="168">
        <f t="shared" si="1561"/>
        <v>271310.33852408634</v>
      </c>
      <c r="I7149" s="169">
        <f t="shared" si="1562"/>
        <v>829401.34794443287</v>
      </c>
      <c r="J7149" s="169">
        <f t="shared" si="1564"/>
        <v>755151.23070897686</v>
      </c>
      <c r="K7149" s="95"/>
      <c r="L7149" s="265">
        <f t="shared" si="1563"/>
        <v>317925.8409587756</v>
      </c>
      <c r="M7149" s="265">
        <f>$G7149*NonHospFrac+theModel!$H7149*NonHospFrac</f>
        <v>511475.50698565721</v>
      </c>
      <c r="N7149" s="266">
        <f t="shared" si="1565"/>
        <v>829401.34794443287</v>
      </c>
      <c r="O7149" s="159"/>
      <c r="P7149" s="265">
        <f t="shared" si="1566"/>
        <v>289464.31142078555</v>
      </c>
      <c r="Q7149" s="265">
        <f t="shared" si="1567"/>
        <v>511473.95234398241</v>
      </c>
      <c r="R7149" s="266">
        <f t="shared" si="1568"/>
        <v>800938.26376476791</v>
      </c>
    </row>
    <row r="7150" spans="1:18" x14ac:dyDescent="0.3">
      <c r="A7150" s="82">
        <v>7119</v>
      </c>
      <c r="B7150" s="94">
        <f t="shared" si="1557"/>
        <v>2.2719147304502756E-59</v>
      </c>
      <c r="C7150" s="179">
        <f t="shared" si="1558"/>
        <v>2.2667896820948897E-59</v>
      </c>
      <c r="D7150" s="166">
        <f t="shared" si="1559"/>
        <v>2.2558277767625785E-3</v>
      </c>
      <c r="E7150" s="167">
        <f t="shared" si="1569"/>
        <v>24.291375447755232</v>
      </c>
      <c r="F7150" s="168">
        <f t="shared" si="1570"/>
        <v>16.061493770549568</v>
      </c>
      <c r="G7150" s="168">
        <f t="shared" si="1560"/>
        <v>558169.40399955993</v>
      </c>
      <c r="H7150" s="168">
        <f t="shared" si="1561"/>
        <v>271310.33852408634</v>
      </c>
      <c r="I7150" s="169">
        <f t="shared" si="1562"/>
        <v>829479.74252364621</v>
      </c>
      <c r="J7150" s="169">
        <f t="shared" si="1564"/>
        <v>755209.87935054128</v>
      </c>
      <c r="K7150" s="95"/>
      <c r="L7150" s="265">
        <f t="shared" si="1563"/>
        <v>317955.89114206121</v>
      </c>
      <c r="M7150" s="265">
        <f>$G7150*NonHospFrac+theModel!$H7150*NonHospFrac</f>
        <v>511523.85138158506</v>
      </c>
      <c r="N7150" s="266">
        <f t="shared" si="1565"/>
        <v>829479.74252364621</v>
      </c>
      <c r="O7150" s="159"/>
      <c r="P7150" s="265">
        <f t="shared" si="1566"/>
        <v>289486.79259800655</v>
      </c>
      <c r="Q7150" s="265">
        <f t="shared" si="1567"/>
        <v>511522.29673991026</v>
      </c>
      <c r="R7150" s="266">
        <f t="shared" si="1568"/>
        <v>801009.08933791681</v>
      </c>
    </row>
    <row r="7151" spans="1:18" x14ac:dyDescent="0.3">
      <c r="A7151" s="82">
        <v>7120</v>
      </c>
      <c r="B7151" s="94">
        <f t="shared" si="1557"/>
        <v>2.2294743198759925E-59</v>
      </c>
      <c r="C7151" s="179">
        <f t="shared" si="1558"/>
        <v>2.2244450097776373E-59</v>
      </c>
      <c r="D7151" s="166">
        <f t="shared" si="1559"/>
        <v>2.2558277767625785E-3</v>
      </c>
      <c r="E7151" s="167">
        <f t="shared" si="1569"/>
        <v>24.291375447755232</v>
      </c>
      <c r="F7151" s="168">
        <f t="shared" si="1570"/>
        <v>16.063749598326329</v>
      </c>
      <c r="G7151" s="168">
        <f t="shared" si="1560"/>
        <v>558247.79857877328</v>
      </c>
      <c r="H7151" s="168">
        <f t="shared" si="1561"/>
        <v>271310.33852408634</v>
      </c>
      <c r="I7151" s="169">
        <f t="shared" si="1562"/>
        <v>829558.13710285956</v>
      </c>
      <c r="J7151" s="169">
        <f t="shared" si="1564"/>
        <v>755268.52560147154</v>
      </c>
      <c r="K7151" s="95"/>
      <c r="L7151" s="265">
        <f t="shared" si="1563"/>
        <v>317985.94132534671</v>
      </c>
      <c r="M7151" s="265">
        <f>$G7151*NonHospFrac+theModel!$H7151*NonHospFrac</f>
        <v>511572.19577751285</v>
      </c>
      <c r="N7151" s="266">
        <f t="shared" si="1565"/>
        <v>829558.13710285956</v>
      </c>
      <c r="O7151" s="159"/>
      <c r="P7151" s="265">
        <f t="shared" si="1566"/>
        <v>289509.27285885043</v>
      </c>
      <c r="Q7151" s="265">
        <f t="shared" si="1567"/>
        <v>511570.64113583806</v>
      </c>
      <c r="R7151" s="266">
        <f t="shared" si="1568"/>
        <v>801079.91399468854</v>
      </c>
    </row>
    <row r="7152" spans="1:18" x14ac:dyDescent="0.3">
      <c r="A7152" s="82">
        <v>7121</v>
      </c>
      <c r="B7152" s="94">
        <f t="shared" si="1557"/>
        <v>2.1878267156626053E-59</v>
      </c>
      <c r="C7152" s="179">
        <f t="shared" si="1558"/>
        <v>2.1828913553866704E-59</v>
      </c>
      <c r="D7152" s="166">
        <f t="shared" si="1559"/>
        <v>2.2558277767625785E-3</v>
      </c>
      <c r="E7152" s="167">
        <f t="shared" si="1569"/>
        <v>24.291375447755232</v>
      </c>
      <c r="F7152" s="168">
        <f t="shared" si="1570"/>
        <v>16.066005426103089</v>
      </c>
      <c r="G7152" s="168">
        <f t="shared" si="1560"/>
        <v>558326.19315798662</v>
      </c>
      <c r="H7152" s="168">
        <f t="shared" si="1561"/>
        <v>271310.33852408634</v>
      </c>
      <c r="I7152" s="169">
        <f t="shared" si="1562"/>
        <v>829636.53168207291</v>
      </c>
      <c r="J7152" s="169">
        <f t="shared" si="1564"/>
        <v>755327.16946186521</v>
      </c>
      <c r="K7152" s="95"/>
      <c r="L7152" s="265">
        <f t="shared" si="1563"/>
        <v>318015.99150863232</v>
      </c>
      <c r="M7152" s="265">
        <f>$G7152*NonHospFrac+theModel!$H7152*NonHospFrac</f>
        <v>511620.54017344065</v>
      </c>
      <c r="N7152" s="266">
        <f t="shared" si="1565"/>
        <v>829636.53168207291</v>
      </c>
      <c r="O7152" s="159"/>
      <c r="P7152" s="265">
        <f t="shared" si="1566"/>
        <v>289531.75220335473</v>
      </c>
      <c r="Q7152" s="265">
        <f t="shared" si="1567"/>
        <v>511618.98553176585</v>
      </c>
      <c r="R7152" s="266">
        <f t="shared" si="1568"/>
        <v>801150.73773512058</v>
      </c>
    </row>
    <row r="7153" spans="1:18" x14ac:dyDescent="0.3">
      <c r="A7153" s="82">
        <v>7122</v>
      </c>
      <c r="B7153" s="94">
        <f t="shared" si="1557"/>
        <v>2.1469571078231841E-59</v>
      </c>
      <c r="C7153" s="179">
        <f t="shared" si="1558"/>
        <v>2.1421139423438388E-59</v>
      </c>
      <c r="D7153" s="166">
        <f t="shared" si="1559"/>
        <v>2.2558277767625785E-3</v>
      </c>
      <c r="E7153" s="167">
        <f t="shared" si="1569"/>
        <v>24.291375447755232</v>
      </c>
      <c r="F7153" s="168">
        <f t="shared" si="1570"/>
        <v>16.06826125387985</v>
      </c>
      <c r="G7153" s="168">
        <f t="shared" si="1560"/>
        <v>558404.58773719997</v>
      </c>
      <c r="H7153" s="168">
        <f t="shared" si="1561"/>
        <v>271310.33852408634</v>
      </c>
      <c r="I7153" s="169">
        <f t="shared" si="1562"/>
        <v>829714.92626128625</v>
      </c>
      <c r="J7153" s="169">
        <f t="shared" si="1564"/>
        <v>755385.81093181972</v>
      </c>
      <c r="K7153" s="95"/>
      <c r="L7153" s="265">
        <f t="shared" si="1563"/>
        <v>318046.04169191781</v>
      </c>
      <c r="M7153" s="265">
        <f>$G7153*NonHospFrac+theModel!$H7153*NonHospFrac</f>
        <v>511668.88456936844</v>
      </c>
      <c r="N7153" s="266">
        <f t="shared" si="1565"/>
        <v>829714.92626128625</v>
      </c>
      <c r="O7153" s="159"/>
      <c r="P7153" s="265">
        <f t="shared" si="1566"/>
        <v>289554.23063155659</v>
      </c>
      <c r="Q7153" s="265">
        <f t="shared" si="1567"/>
        <v>511667.32992769365</v>
      </c>
      <c r="R7153" s="266">
        <f t="shared" si="1568"/>
        <v>801221.56055925018</v>
      </c>
    </row>
    <row r="7154" spans="1:18" x14ac:dyDescent="0.3">
      <c r="A7154" s="82">
        <v>7123</v>
      </c>
      <c r="B7154" s="94">
        <f t="shared" si="1557"/>
        <v>2.1068509630281584E-59</v>
      </c>
      <c r="C7154" s="179">
        <f t="shared" si="1558"/>
        <v>2.1020982701042605E-59</v>
      </c>
      <c r="D7154" s="166">
        <f t="shared" si="1559"/>
        <v>2.2558277767625785E-3</v>
      </c>
      <c r="E7154" s="167">
        <f t="shared" si="1569"/>
        <v>24.291375447755232</v>
      </c>
      <c r="F7154" s="168">
        <f t="shared" si="1570"/>
        <v>16.070517081656611</v>
      </c>
      <c r="G7154" s="168">
        <f t="shared" si="1560"/>
        <v>558482.98231641331</v>
      </c>
      <c r="H7154" s="168">
        <f t="shared" si="1561"/>
        <v>271310.33852408634</v>
      </c>
      <c r="I7154" s="169">
        <f t="shared" si="1562"/>
        <v>829793.3208404996</v>
      </c>
      <c r="J7154" s="169">
        <f t="shared" si="1564"/>
        <v>755444.4500114324</v>
      </c>
      <c r="K7154" s="95"/>
      <c r="L7154" s="265">
        <f t="shared" si="1563"/>
        <v>318076.09187520342</v>
      </c>
      <c r="M7154" s="265">
        <f>$G7154*NonHospFrac+theModel!$H7154*NonHospFrac</f>
        <v>511717.22896529624</v>
      </c>
      <c r="N7154" s="266">
        <f t="shared" si="1565"/>
        <v>829793.3208404996</v>
      </c>
      <c r="O7154" s="159"/>
      <c r="P7154" s="265">
        <f t="shared" si="1566"/>
        <v>289576.70814349357</v>
      </c>
      <c r="Q7154" s="265">
        <f t="shared" si="1567"/>
        <v>511715.67432362144</v>
      </c>
      <c r="R7154" s="266">
        <f t="shared" si="1568"/>
        <v>801292.38246711507</v>
      </c>
    </row>
    <row r="7155" spans="1:18" x14ac:dyDescent="0.3">
      <c r="A7155" s="82">
        <v>7124</v>
      </c>
      <c r="B7155" s="94">
        <f t="shared" si="1557"/>
        <v>2.0674940194372264E-59</v>
      </c>
      <c r="C7155" s="179">
        <f t="shared" si="1558"/>
        <v>2.0628301089998892E-59</v>
      </c>
      <c r="D7155" s="166">
        <f t="shared" si="1559"/>
        <v>2.2558277767625785E-3</v>
      </c>
      <c r="E7155" s="167">
        <f t="shared" si="1569"/>
        <v>24.291375447755232</v>
      </c>
      <c r="F7155" s="168">
        <f t="shared" si="1570"/>
        <v>16.072772909433372</v>
      </c>
      <c r="G7155" s="168">
        <f t="shared" si="1560"/>
        <v>558561.37689562666</v>
      </c>
      <c r="H7155" s="168">
        <f t="shared" si="1561"/>
        <v>271310.33852408634</v>
      </c>
      <c r="I7155" s="169">
        <f t="shared" si="1562"/>
        <v>829871.71541971294</v>
      </c>
      <c r="J7155" s="169">
        <f t="shared" si="1564"/>
        <v>755503.08670080081</v>
      </c>
      <c r="K7155" s="95"/>
      <c r="L7155" s="265">
        <f t="shared" si="1563"/>
        <v>318106.14205848891</v>
      </c>
      <c r="M7155" s="265">
        <f>$G7155*NonHospFrac+theModel!$H7155*NonHospFrac</f>
        <v>511765.57336122403</v>
      </c>
      <c r="N7155" s="266">
        <f t="shared" si="1565"/>
        <v>829871.71541971294</v>
      </c>
      <c r="O7155" s="159"/>
      <c r="P7155" s="265">
        <f t="shared" si="1566"/>
        <v>289599.18473920284</v>
      </c>
      <c r="Q7155" s="265">
        <f t="shared" si="1567"/>
        <v>511764.01871954923</v>
      </c>
      <c r="R7155" s="266">
        <f t="shared" si="1568"/>
        <v>801363.20345875202</v>
      </c>
    </row>
    <row r="7156" spans="1:18" x14ac:dyDescent="0.3">
      <c r="A7156" s="82">
        <v>7125</v>
      </c>
      <c r="B7156" s="94">
        <f t="shared" si="1557"/>
        <v>2.0288722816278148E-59</v>
      </c>
      <c r="C7156" s="179">
        <f t="shared" si="1558"/>
        <v>2.024295495179415E-59</v>
      </c>
      <c r="D7156" s="166">
        <f t="shared" si="1559"/>
        <v>2.2558277767625785E-3</v>
      </c>
      <c r="E7156" s="167">
        <f t="shared" si="1569"/>
        <v>24.291375447755232</v>
      </c>
      <c r="F7156" s="168">
        <f t="shared" si="1570"/>
        <v>16.075028737210133</v>
      </c>
      <c r="G7156" s="168">
        <f t="shared" si="1560"/>
        <v>558639.77147484</v>
      </c>
      <c r="H7156" s="168">
        <f t="shared" si="1561"/>
        <v>271310.33852408634</v>
      </c>
      <c r="I7156" s="169">
        <f t="shared" si="1562"/>
        <v>829950.10999892629</v>
      </c>
      <c r="J7156" s="169">
        <f t="shared" si="1564"/>
        <v>755561.72100002225</v>
      </c>
      <c r="K7156" s="95"/>
      <c r="L7156" s="265">
        <f t="shared" si="1563"/>
        <v>318136.19224177452</v>
      </c>
      <c r="M7156" s="265">
        <f>$G7156*NonHospFrac+theModel!$H7156*NonHospFrac</f>
        <v>511813.91775715182</v>
      </c>
      <c r="N7156" s="266">
        <f t="shared" si="1565"/>
        <v>829950.10999892629</v>
      </c>
      <c r="O7156" s="159"/>
      <c r="P7156" s="265">
        <f t="shared" si="1566"/>
        <v>289621.66041872191</v>
      </c>
      <c r="Q7156" s="265">
        <f t="shared" si="1567"/>
        <v>511812.36311547703</v>
      </c>
      <c r="R7156" s="266">
        <f t="shared" si="1568"/>
        <v>801434.02353419899</v>
      </c>
    </row>
    <row r="7157" spans="1:18" x14ac:dyDescent="0.3">
      <c r="A7157" s="82">
        <v>7126</v>
      </c>
      <c r="B7157" s="94">
        <f t="shared" si="1557"/>
        <v>1.9909720156182708E-59</v>
      </c>
      <c r="C7157" s="179">
        <f t="shared" si="1558"/>
        <v>1.9864807256426821E-59</v>
      </c>
      <c r="D7157" s="166">
        <f t="shared" si="1559"/>
        <v>2.2558277767625785E-3</v>
      </c>
      <c r="E7157" s="167">
        <f t="shared" si="1569"/>
        <v>24.291375447755232</v>
      </c>
      <c r="F7157" s="168">
        <f t="shared" si="1570"/>
        <v>16.077284564986893</v>
      </c>
      <c r="G7157" s="168">
        <f t="shared" si="1560"/>
        <v>558718.16605405335</v>
      </c>
      <c r="H7157" s="168">
        <f t="shared" si="1561"/>
        <v>271310.33852408634</v>
      </c>
      <c r="I7157" s="169">
        <f t="shared" si="1562"/>
        <v>830028.50457813963</v>
      </c>
      <c r="J7157" s="169">
        <f t="shared" si="1564"/>
        <v>755620.35290919431</v>
      </c>
      <c r="K7157" s="95"/>
      <c r="L7157" s="265">
        <f t="shared" si="1563"/>
        <v>318166.24242506002</v>
      </c>
      <c r="M7157" s="265">
        <f>$G7157*NonHospFrac+theModel!$H7157*NonHospFrac</f>
        <v>511862.26215307962</v>
      </c>
      <c r="N7157" s="266">
        <f t="shared" si="1565"/>
        <v>830028.50457813963</v>
      </c>
      <c r="O7157" s="159"/>
      <c r="P7157" s="265">
        <f t="shared" si="1566"/>
        <v>289644.13518208789</v>
      </c>
      <c r="Q7157" s="265">
        <f t="shared" si="1567"/>
        <v>511860.70751140482</v>
      </c>
      <c r="R7157" s="266">
        <f t="shared" si="1568"/>
        <v>801504.84269349277</v>
      </c>
    </row>
    <row r="7158" spans="1:18" x14ac:dyDescent="0.3">
      <c r="A7158" s="82">
        <v>7127</v>
      </c>
      <c r="B7158" s="94">
        <f t="shared" si="1557"/>
        <v>1.9537797439840266E-59</v>
      </c>
      <c r="C7158" s="179">
        <f t="shared" si="1558"/>
        <v>1.9493723533678715E-59</v>
      </c>
      <c r="D7158" s="166">
        <f t="shared" si="1559"/>
        <v>2.2558277767625785E-3</v>
      </c>
      <c r="E7158" s="167">
        <f t="shared" si="1569"/>
        <v>24.291375447755232</v>
      </c>
      <c r="F7158" s="168">
        <f t="shared" si="1570"/>
        <v>16.079540392763654</v>
      </c>
      <c r="G7158" s="168">
        <f t="shared" si="1560"/>
        <v>558796.56063326681</v>
      </c>
      <c r="H7158" s="168">
        <f t="shared" si="1561"/>
        <v>271310.33852408634</v>
      </c>
      <c r="I7158" s="169">
        <f t="shared" si="1562"/>
        <v>830106.89915735321</v>
      </c>
      <c r="J7158" s="169">
        <f t="shared" si="1564"/>
        <v>755678.98242841451</v>
      </c>
      <c r="K7158" s="95"/>
      <c r="L7158" s="265">
        <f t="shared" si="1563"/>
        <v>318196.29260834563</v>
      </c>
      <c r="M7158" s="265">
        <f>$G7158*NonHospFrac+theModel!$H7158*NonHospFrac</f>
        <v>511910.60654900747</v>
      </c>
      <c r="N7158" s="266">
        <f t="shared" si="1565"/>
        <v>830106.89915735309</v>
      </c>
      <c r="O7158" s="159"/>
      <c r="P7158" s="265">
        <f t="shared" si="1566"/>
        <v>289666.6090293384</v>
      </c>
      <c r="Q7158" s="265">
        <f t="shared" si="1567"/>
        <v>511909.05190733267</v>
      </c>
      <c r="R7158" s="266">
        <f t="shared" si="1568"/>
        <v>801575.66093667108</v>
      </c>
    </row>
    <row r="7159" spans="1:18" x14ac:dyDescent="0.3">
      <c r="A7159" s="82">
        <v>7128</v>
      </c>
      <c r="B7159" s="94">
        <f t="shared" si="1557"/>
        <v>1.9172822410649952E-59</v>
      </c>
      <c r="C7159" s="179">
        <f t="shared" si="1558"/>
        <v>1.9129571825297071E-59</v>
      </c>
      <c r="D7159" s="166">
        <f t="shared" si="1559"/>
        <v>2.2558277767625785E-3</v>
      </c>
      <c r="E7159" s="167">
        <f t="shared" si="1569"/>
        <v>24.291375447755232</v>
      </c>
      <c r="F7159" s="168">
        <f t="shared" si="1570"/>
        <v>16.081796220540415</v>
      </c>
      <c r="G7159" s="168">
        <f t="shared" si="1560"/>
        <v>558874.95521248016</v>
      </c>
      <c r="H7159" s="168">
        <f t="shared" si="1561"/>
        <v>271310.33852408634</v>
      </c>
      <c r="I7159" s="169">
        <f t="shared" si="1562"/>
        <v>830185.29373656656</v>
      </c>
      <c r="J7159" s="169">
        <f t="shared" si="1564"/>
        <v>755737.60955777986</v>
      </c>
      <c r="K7159" s="95"/>
      <c r="L7159" s="265">
        <f t="shared" si="1563"/>
        <v>318226.34279163118</v>
      </c>
      <c r="M7159" s="265">
        <f>$G7159*NonHospFrac+theModel!$H7159*NonHospFrac</f>
        <v>511958.95094493526</v>
      </c>
      <c r="N7159" s="266">
        <f t="shared" si="1565"/>
        <v>830185.29373656644</v>
      </c>
      <c r="O7159" s="159"/>
      <c r="P7159" s="265">
        <f t="shared" si="1566"/>
        <v>289689.08196051058</v>
      </c>
      <c r="Q7159" s="265">
        <f t="shared" si="1567"/>
        <v>511957.39630326047</v>
      </c>
      <c r="R7159" s="266">
        <f t="shared" si="1568"/>
        <v>801646.47826377105</v>
      </c>
    </row>
    <row r="7160" spans="1:18" x14ac:dyDescent="0.3">
      <c r="A7160" s="82">
        <v>7129</v>
      </c>
      <c r="B7160" s="94">
        <f t="shared" si="1557"/>
        <v>1.8814665282624935E-59</v>
      </c>
      <c r="C7160" s="179">
        <f t="shared" si="1558"/>
        <v>1.87722226380699E-59</v>
      </c>
      <c r="D7160" s="166">
        <f t="shared" si="1559"/>
        <v>2.2558277767625785E-3</v>
      </c>
      <c r="E7160" s="167">
        <f t="shared" si="1569"/>
        <v>24.291375447755232</v>
      </c>
      <c r="F7160" s="168">
        <f t="shared" si="1570"/>
        <v>16.084052048317176</v>
      </c>
      <c r="G7160" s="168">
        <f t="shared" si="1560"/>
        <v>558953.3497916935</v>
      </c>
      <c r="H7160" s="168">
        <f t="shared" si="1561"/>
        <v>271310.33852408634</v>
      </c>
      <c r="I7160" s="169">
        <f t="shared" si="1562"/>
        <v>830263.6883157799</v>
      </c>
      <c r="J7160" s="169">
        <f t="shared" si="1564"/>
        <v>755796.234297388</v>
      </c>
      <c r="K7160" s="95"/>
      <c r="L7160" s="265">
        <f t="shared" si="1563"/>
        <v>318256.39297491673</v>
      </c>
      <c r="M7160" s="265">
        <f>$G7160*NonHospFrac+theModel!$H7160*NonHospFrac</f>
        <v>512007.29534086306</v>
      </c>
      <c r="N7160" s="266">
        <f t="shared" si="1565"/>
        <v>830263.68831577979</v>
      </c>
      <c r="O7160" s="159"/>
      <c r="P7160" s="265">
        <f t="shared" si="1566"/>
        <v>289711.55397564184</v>
      </c>
      <c r="Q7160" s="265">
        <f t="shared" si="1567"/>
        <v>512005.74069918826</v>
      </c>
      <c r="R7160" s="266">
        <f t="shared" si="1568"/>
        <v>801717.29467483005</v>
      </c>
    </row>
    <row r="7161" spans="1:18" x14ac:dyDescent="0.3">
      <c r="A7161" s="82">
        <v>7130</v>
      </c>
      <c r="B7161" s="94">
        <f t="shared" si="1557"/>
        <v>1.846319869424023E-59</v>
      </c>
      <c r="C7161" s="179">
        <f t="shared" si="1558"/>
        <v>1.8421548897777875E-59</v>
      </c>
      <c r="D7161" s="166">
        <f t="shared" si="1559"/>
        <v>2.2558277767625785E-3</v>
      </c>
      <c r="E7161" s="167">
        <f t="shared" si="1569"/>
        <v>24.291375447755232</v>
      </c>
      <c r="F7161" s="168">
        <f t="shared" si="1570"/>
        <v>16.086307876093937</v>
      </c>
      <c r="G7161" s="168">
        <f t="shared" si="1560"/>
        <v>559031.74437090685</v>
      </c>
      <c r="H7161" s="168">
        <f t="shared" si="1561"/>
        <v>271310.33852408634</v>
      </c>
      <c r="I7161" s="169">
        <f t="shared" si="1562"/>
        <v>830342.08289499325</v>
      </c>
      <c r="J7161" s="169">
        <f t="shared" si="1564"/>
        <v>755854.85664733639</v>
      </c>
      <c r="K7161" s="95"/>
      <c r="L7161" s="265">
        <f t="shared" si="1563"/>
        <v>318286.44315820228</v>
      </c>
      <c r="M7161" s="265">
        <f>$G7161*NonHospFrac+theModel!$H7161*NonHospFrac</f>
        <v>512055.63973679085</v>
      </c>
      <c r="N7161" s="266">
        <f t="shared" si="1565"/>
        <v>830342.08289499313</v>
      </c>
      <c r="O7161" s="159"/>
      <c r="P7161" s="265">
        <f t="shared" si="1566"/>
        <v>289734.02507476957</v>
      </c>
      <c r="Q7161" s="265">
        <f t="shared" si="1567"/>
        <v>512054.08509511605</v>
      </c>
      <c r="R7161" s="266">
        <f t="shared" si="1568"/>
        <v>801788.11016988568</v>
      </c>
    </row>
    <row r="7162" spans="1:18" x14ac:dyDescent="0.3">
      <c r="A7162" s="82">
        <v>7131</v>
      </c>
      <c r="B7162" s="94">
        <f t="shared" si="1557"/>
        <v>1.8118297663142631E-59</v>
      </c>
      <c r="C7162" s="179">
        <f t="shared" si="1558"/>
        <v>1.8077425904006461E-59</v>
      </c>
      <c r="D7162" s="166">
        <f t="shared" si="1559"/>
        <v>2.2558277767625785E-3</v>
      </c>
      <c r="E7162" s="167">
        <f t="shared" si="1569"/>
        <v>24.291375447755232</v>
      </c>
      <c r="F7162" s="168">
        <f t="shared" si="1570"/>
        <v>16.088563703870697</v>
      </c>
      <c r="G7162" s="168">
        <f t="shared" si="1560"/>
        <v>559110.13895012019</v>
      </c>
      <c r="H7162" s="168">
        <f t="shared" si="1561"/>
        <v>271310.33852408634</v>
      </c>
      <c r="I7162" s="169">
        <f t="shared" si="1562"/>
        <v>830420.47747420659</v>
      </c>
      <c r="J7162" s="169">
        <f t="shared" si="1564"/>
        <v>755913.47660772235</v>
      </c>
      <c r="K7162" s="95"/>
      <c r="L7162" s="265">
        <f t="shared" si="1563"/>
        <v>318316.49334148783</v>
      </c>
      <c r="M7162" s="265">
        <f>$G7162*NonHospFrac+theModel!$H7162*NonHospFrac</f>
        <v>512103.98413271864</v>
      </c>
      <c r="N7162" s="266">
        <f t="shared" si="1565"/>
        <v>830420.47747420648</v>
      </c>
      <c r="O7162" s="159"/>
      <c r="P7162" s="265">
        <f t="shared" si="1566"/>
        <v>289756.49525793106</v>
      </c>
      <c r="Q7162" s="265">
        <f t="shared" si="1567"/>
        <v>512102.42949104385</v>
      </c>
      <c r="R7162" s="266">
        <f t="shared" si="1568"/>
        <v>801858.92474897485</v>
      </c>
    </row>
    <row r="7163" spans="1:18" x14ac:dyDescent="0.3">
      <c r="A7163" s="82">
        <v>7132</v>
      </c>
      <c r="B7163" s="94">
        <f t="shared" si="1557"/>
        <v>1.7779839541706689E-59</v>
      </c>
      <c r="C7163" s="179">
        <f t="shared" si="1558"/>
        <v>1.7739731285802125E-59</v>
      </c>
      <c r="D7163" s="166">
        <f t="shared" si="1559"/>
        <v>2.2558277767625785E-3</v>
      </c>
      <c r="E7163" s="167">
        <f t="shared" si="1569"/>
        <v>24.291375447755232</v>
      </c>
      <c r="F7163" s="168">
        <f t="shared" si="1570"/>
        <v>16.090819531647458</v>
      </c>
      <c r="G7163" s="168">
        <f t="shared" si="1560"/>
        <v>559188.53352933354</v>
      </c>
      <c r="H7163" s="168">
        <f t="shared" si="1561"/>
        <v>271310.33852408634</v>
      </c>
      <c r="I7163" s="169">
        <f t="shared" si="1562"/>
        <v>830498.87205341994</v>
      </c>
      <c r="J7163" s="169">
        <f t="shared" si="1564"/>
        <v>755972.09417864331</v>
      </c>
      <c r="K7163" s="95"/>
      <c r="L7163" s="265">
        <f t="shared" si="1563"/>
        <v>318346.54352477338</v>
      </c>
      <c r="M7163" s="265">
        <f>$G7163*NonHospFrac+theModel!$H7163*NonHospFrac</f>
        <v>512152.32852864644</v>
      </c>
      <c r="N7163" s="266">
        <f t="shared" si="1565"/>
        <v>830498.87205341982</v>
      </c>
      <c r="O7163" s="159"/>
      <c r="P7163" s="265">
        <f t="shared" si="1566"/>
        <v>289778.96452516364</v>
      </c>
      <c r="Q7163" s="265">
        <f t="shared" si="1567"/>
        <v>512150.77388697164</v>
      </c>
      <c r="R7163" s="266">
        <f t="shared" si="1568"/>
        <v>801929.73841213528</v>
      </c>
    </row>
    <row r="7164" spans="1:18" x14ac:dyDescent="0.3">
      <c r="A7164" s="82">
        <v>7133</v>
      </c>
      <c r="B7164" s="94">
        <f t="shared" si="1557"/>
        <v>1.7447703973420922E-59</v>
      </c>
      <c r="C7164" s="179">
        <f t="shared" si="1558"/>
        <v>1.7408344958156949E-59</v>
      </c>
      <c r="D7164" s="166">
        <f t="shared" si="1559"/>
        <v>2.2558277767625785E-3</v>
      </c>
      <c r="E7164" s="167">
        <f t="shared" si="1569"/>
        <v>24.291375447755232</v>
      </c>
      <c r="F7164" s="168">
        <f t="shared" si="1570"/>
        <v>16.093075359424219</v>
      </c>
      <c r="G7164" s="168">
        <f t="shared" si="1560"/>
        <v>559266.92810854688</v>
      </c>
      <c r="H7164" s="168">
        <f t="shared" si="1561"/>
        <v>271310.33852408634</v>
      </c>
      <c r="I7164" s="169">
        <f t="shared" si="1562"/>
        <v>830577.26663263328</v>
      </c>
      <c r="J7164" s="169">
        <f t="shared" si="1564"/>
        <v>756030.70936019672</v>
      </c>
      <c r="K7164" s="95"/>
      <c r="L7164" s="265">
        <f t="shared" si="1563"/>
        <v>318376.59370805894</v>
      </c>
      <c r="M7164" s="265">
        <f>$G7164*NonHospFrac+theModel!$H7164*NonHospFrac</f>
        <v>512200.67292457423</v>
      </c>
      <c r="N7164" s="266">
        <f t="shared" si="1565"/>
        <v>830577.26663263317</v>
      </c>
      <c r="O7164" s="159"/>
      <c r="P7164" s="265">
        <f t="shared" si="1566"/>
        <v>289801.43287650467</v>
      </c>
      <c r="Q7164" s="265">
        <f t="shared" si="1567"/>
        <v>512199.11828289944</v>
      </c>
      <c r="R7164" s="266">
        <f t="shared" si="1568"/>
        <v>802000.5511594041</v>
      </c>
    </row>
    <row r="7165" spans="1:18" x14ac:dyDescent="0.3">
      <c r="A7165" s="82">
        <v>7134</v>
      </c>
      <c r="B7165" s="94">
        <f t="shared" si="1557"/>
        <v>1.7121772850088765E-59</v>
      </c>
      <c r="C7165" s="179">
        <f t="shared" si="1558"/>
        <v>1.7083149079306116E-59</v>
      </c>
      <c r="D7165" s="166">
        <f t="shared" si="1559"/>
        <v>2.2558277767625785E-3</v>
      </c>
      <c r="E7165" s="167">
        <f t="shared" si="1569"/>
        <v>24.291375447755232</v>
      </c>
      <c r="F7165" s="168">
        <f t="shared" si="1570"/>
        <v>16.09533118720098</v>
      </c>
      <c r="G7165" s="168">
        <f t="shared" si="1560"/>
        <v>559345.32268776023</v>
      </c>
      <c r="H7165" s="168">
        <f t="shared" si="1561"/>
        <v>271310.33852408634</v>
      </c>
      <c r="I7165" s="169">
        <f t="shared" si="1562"/>
        <v>830655.66121184663</v>
      </c>
      <c r="J7165" s="169">
        <f t="shared" si="1564"/>
        <v>756089.3221524799</v>
      </c>
      <c r="K7165" s="95"/>
      <c r="L7165" s="265">
        <f t="shared" si="1563"/>
        <v>318406.64389134449</v>
      </c>
      <c r="M7165" s="265">
        <f>$G7165*NonHospFrac+theModel!$H7165*NonHospFrac</f>
        <v>512249.01732050208</v>
      </c>
      <c r="N7165" s="266">
        <f t="shared" si="1565"/>
        <v>830655.66121184663</v>
      </c>
      <c r="O7165" s="159"/>
      <c r="P7165" s="265">
        <f t="shared" si="1566"/>
        <v>289823.90031199146</v>
      </c>
      <c r="Q7165" s="265">
        <f t="shared" si="1567"/>
        <v>512247.46267882729</v>
      </c>
      <c r="R7165" s="266">
        <f t="shared" si="1568"/>
        <v>802071.36299081868</v>
      </c>
    </row>
    <row r="7166" spans="1:18" x14ac:dyDescent="0.3">
      <c r="A7166" s="82">
        <v>7135</v>
      </c>
      <c r="B7166" s="94">
        <f t="shared" si="1557"/>
        <v>1.6801930269829003E-59</v>
      </c>
      <c r="C7166" s="179">
        <f t="shared" si="1558"/>
        <v>1.6764028008823094E-59</v>
      </c>
      <c r="D7166" s="166">
        <f t="shared" si="1559"/>
        <v>2.2558277767625785E-3</v>
      </c>
      <c r="E7166" s="167">
        <f t="shared" si="1569"/>
        <v>24.291375447755232</v>
      </c>
      <c r="F7166" s="168">
        <f t="shared" si="1570"/>
        <v>16.097587014977741</v>
      </c>
      <c r="G7166" s="168">
        <f t="shared" si="1560"/>
        <v>559423.71726697369</v>
      </c>
      <c r="H7166" s="168">
        <f t="shared" si="1561"/>
        <v>271310.33852408634</v>
      </c>
      <c r="I7166" s="169">
        <f t="shared" si="1562"/>
        <v>830734.05579105997</v>
      </c>
      <c r="J7166" s="169">
        <f t="shared" si="1564"/>
        <v>756147.93255559029</v>
      </c>
      <c r="K7166" s="95"/>
      <c r="L7166" s="265">
        <f t="shared" si="1563"/>
        <v>318436.69407463004</v>
      </c>
      <c r="M7166" s="265">
        <f>$G7166*NonHospFrac+theModel!$H7166*NonHospFrac</f>
        <v>512297.36171642994</v>
      </c>
      <c r="N7166" s="266">
        <f t="shared" si="1565"/>
        <v>830734.05579105997</v>
      </c>
      <c r="O7166" s="159"/>
      <c r="P7166" s="265">
        <f t="shared" si="1566"/>
        <v>289846.36683166132</v>
      </c>
      <c r="Q7166" s="265">
        <f t="shared" si="1567"/>
        <v>512295.80707475514</v>
      </c>
      <c r="R7166" s="266">
        <f t="shared" si="1568"/>
        <v>802142.1739064164</v>
      </c>
    </row>
    <row r="7167" spans="1:18" x14ac:dyDescent="0.3">
      <c r="A7167" s="82">
        <v>7136</v>
      </c>
      <c r="B7167" s="94">
        <f t="shared" si="1557"/>
        <v>1.648806249586079E-59</v>
      </c>
      <c r="C7167" s="179">
        <f t="shared" si="1558"/>
        <v>1.6450868266497631E-59</v>
      </c>
      <c r="D7167" s="166">
        <f t="shared" si="1559"/>
        <v>2.2558277767625785E-3</v>
      </c>
      <c r="E7167" s="167">
        <f t="shared" si="1569"/>
        <v>24.291375447755232</v>
      </c>
      <c r="F7167" s="168">
        <f t="shared" si="1570"/>
        <v>16.099842842754502</v>
      </c>
      <c r="G7167" s="168">
        <f t="shared" si="1560"/>
        <v>559502.11184618704</v>
      </c>
      <c r="H7167" s="168">
        <f t="shared" si="1561"/>
        <v>271310.33852408634</v>
      </c>
      <c r="I7167" s="169">
        <f t="shared" si="1562"/>
        <v>830812.45037027332</v>
      </c>
      <c r="J7167" s="169">
        <f t="shared" si="1564"/>
        <v>756206.54056962533</v>
      </c>
      <c r="K7167" s="95"/>
      <c r="L7167" s="265">
        <f t="shared" si="1563"/>
        <v>318466.74425791565</v>
      </c>
      <c r="M7167" s="265">
        <f>$G7167*NonHospFrac+theModel!$H7167*NonHospFrac</f>
        <v>512345.70611235773</v>
      </c>
      <c r="N7167" s="266">
        <f t="shared" si="1565"/>
        <v>830812.45037027332</v>
      </c>
      <c r="O7167" s="159"/>
      <c r="P7167" s="265">
        <f t="shared" si="1566"/>
        <v>289868.83243555168</v>
      </c>
      <c r="Q7167" s="265">
        <f t="shared" si="1567"/>
        <v>512344.15147068293</v>
      </c>
      <c r="R7167" s="266">
        <f t="shared" si="1568"/>
        <v>802212.98390623461</v>
      </c>
    </row>
    <row r="7168" spans="1:18" x14ac:dyDescent="0.3">
      <c r="A7168" s="82">
        <v>7137</v>
      </c>
      <c r="B7168" s="94">
        <f t="shared" si="1557"/>
        <v>1.6180057916058588E-59</v>
      </c>
      <c r="C7168" s="179">
        <f t="shared" si="1558"/>
        <v>1.6143558491981917E-59</v>
      </c>
      <c r="D7168" s="166">
        <f t="shared" si="1559"/>
        <v>2.2558277767625785E-3</v>
      </c>
      <c r="E7168" s="167">
        <f t="shared" si="1569"/>
        <v>24.291375447755232</v>
      </c>
      <c r="F7168" s="168">
        <f t="shared" si="1570"/>
        <v>16.102098670531262</v>
      </c>
      <c r="G7168" s="168">
        <f t="shared" si="1560"/>
        <v>559580.50642540038</v>
      </c>
      <c r="H7168" s="168">
        <f t="shared" si="1561"/>
        <v>271310.33852408634</v>
      </c>
      <c r="I7168" s="169">
        <f t="shared" si="1562"/>
        <v>830890.84494948667</v>
      </c>
      <c r="J7168" s="169">
        <f t="shared" si="1564"/>
        <v>756265.14619468234</v>
      </c>
      <c r="K7168" s="95"/>
      <c r="L7168" s="265">
        <f t="shared" si="1563"/>
        <v>318496.79444120114</v>
      </c>
      <c r="M7168" s="265">
        <f>$G7168*NonHospFrac+theModel!$H7168*NonHospFrac</f>
        <v>512394.05050828552</v>
      </c>
      <c r="N7168" s="266">
        <f t="shared" si="1565"/>
        <v>830890.84494948667</v>
      </c>
      <c r="O7168" s="159"/>
      <c r="P7168" s="265">
        <f t="shared" si="1566"/>
        <v>289891.29712369968</v>
      </c>
      <c r="Q7168" s="265">
        <f t="shared" si="1567"/>
        <v>512392.49586661073</v>
      </c>
      <c r="R7168" s="266">
        <f t="shared" si="1568"/>
        <v>802283.79299031035</v>
      </c>
    </row>
    <row r="7169" spans="1:18" x14ac:dyDescent="0.3">
      <c r="A7169" s="82">
        <v>7138</v>
      </c>
      <c r="B7169" s="94">
        <f t="shared" si="1557"/>
        <v>1.5877807003262618E-59</v>
      </c>
      <c r="C7169" s="179">
        <f t="shared" si="1558"/>
        <v>1.5841989405190582E-59</v>
      </c>
      <c r="D7169" s="166">
        <f t="shared" si="1559"/>
        <v>2.2558277767625785E-3</v>
      </c>
      <c r="E7169" s="167">
        <f t="shared" si="1569"/>
        <v>24.291375447755232</v>
      </c>
      <c r="F7169" s="168">
        <f t="shared" si="1570"/>
        <v>16.104354498308023</v>
      </c>
      <c r="G7169" s="168">
        <f t="shared" si="1560"/>
        <v>559658.90100461373</v>
      </c>
      <c r="H7169" s="168">
        <f t="shared" si="1561"/>
        <v>271310.33852408634</v>
      </c>
      <c r="I7169" s="169">
        <f t="shared" si="1562"/>
        <v>830969.23952870001</v>
      </c>
      <c r="J7169" s="169">
        <f t="shared" si="1564"/>
        <v>756323.74943085865</v>
      </c>
      <c r="K7169" s="95"/>
      <c r="L7169" s="265">
        <f t="shared" si="1563"/>
        <v>318526.84462448675</v>
      </c>
      <c r="M7169" s="265">
        <f>$G7169*NonHospFrac+theModel!$H7169*NonHospFrac</f>
        <v>512442.39490421332</v>
      </c>
      <c r="N7169" s="266">
        <f t="shared" si="1565"/>
        <v>830969.23952870001</v>
      </c>
      <c r="O7169" s="159"/>
      <c r="P7169" s="265">
        <f t="shared" si="1566"/>
        <v>289913.76089614286</v>
      </c>
      <c r="Q7169" s="265">
        <f t="shared" si="1567"/>
        <v>512440.84026253852</v>
      </c>
      <c r="R7169" s="266">
        <f t="shared" si="1568"/>
        <v>802354.60115868133</v>
      </c>
    </row>
    <row r="7170" spans="1:18" x14ac:dyDescent="0.3">
      <c r="A7170" s="82">
        <v>7139</v>
      </c>
      <c r="B7170" s="94">
        <f t="shared" si="1557"/>
        <v>1.558120227633075E-59</v>
      </c>
      <c r="C7170" s="179">
        <f t="shared" si="1558"/>
        <v>1.5546053767440447E-59</v>
      </c>
      <c r="D7170" s="166">
        <f t="shared" si="1559"/>
        <v>2.2558277767625785E-3</v>
      </c>
      <c r="E7170" s="167">
        <f t="shared" si="1569"/>
        <v>24.291375447755232</v>
      </c>
      <c r="F7170" s="168">
        <f t="shared" si="1570"/>
        <v>16.106610326084784</v>
      </c>
      <c r="G7170" s="168">
        <f t="shared" si="1560"/>
        <v>559737.29558382707</v>
      </c>
      <c r="H7170" s="168">
        <f t="shared" si="1561"/>
        <v>271310.33852408634</v>
      </c>
      <c r="I7170" s="169">
        <f t="shared" si="1562"/>
        <v>831047.63410791336</v>
      </c>
      <c r="J7170" s="169">
        <f t="shared" si="1564"/>
        <v>756382.35027825169</v>
      </c>
      <c r="K7170" s="95"/>
      <c r="L7170" s="265">
        <f t="shared" si="1563"/>
        <v>318556.89480777225</v>
      </c>
      <c r="M7170" s="265">
        <f>$G7170*NonHospFrac+theModel!$H7170*NonHospFrac</f>
        <v>512490.73930014111</v>
      </c>
      <c r="N7170" s="266">
        <f t="shared" si="1565"/>
        <v>831047.63410791336</v>
      </c>
      <c r="O7170" s="159"/>
      <c r="P7170" s="265">
        <f t="shared" si="1566"/>
        <v>289936.22375291836</v>
      </c>
      <c r="Q7170" s="265">
        <f t="shared" si="1567"/>
        <v>512489.18465846631</v>
      </c>
      <c r="R7170" s="266">
        <f t="shared" si="1568"/>
        <v>802425.40841138468</v>
      </c>
    </row>
    <row r="7171" spans="1:18" x14ac:dyDescent="0.3">
      <c r="A7171" s="82">
        <v>7140</v>
      </c>
      <c r="B7171" s="94">
        <f t="shared" si="1557"/>
        <v>1.5290138261917951E-59</v>
      </c>
      <c r="C7171" s="179">
        <f t="shared" si="1558"/>
        <v>1.5255646343316176E-59</v>
      </c>
      <c r="D7171" s="166">
        <f t="shared" si="1559"/>
        <v>2.2558277767625785E-3</v>
      </c>
      <c r="E7171" s="167">
        <f t="shared" si="1569"/>
        <v>24.291375447755232</v>
      </c>
      <c r="F7171" s="168">
        <f t="shared" si="1570"/>
        <v>16.108866153861545</v>
      </c>
      <c r="G7171" s="168">
        <f t="shared" si="1560"/>
        <v>559815.69016304042</v>
      </c>
      <c r="H7171" s="168">
        <f t="shared" si="1561"/>
        <v>271310.33852408634</v>
      </c>
      <c r="I7171" s="169">
        <f t="shared" si="1562"/>
        <v>831126.0286871267</v>
      </c>
      <c r="J7171" s="169">
        <f t="shared" si="1564"/>
        <v>756440.94873695879</v>
      </c>
      <c r="K7171" s="95"/>
      <c r="L7171" s="265">
        <f t="shared" si="1563"/>
        <v>318586.94499105786</v>
      </c>
      <c r="M7171" s="265">
        <f>$G7171*NonHospFrac+theModel!$H7171*NonHospFrac</f>
        <v>512539.0836960689</v>
      </c>
      <c r="N7171" s="266">
        <f t="shared" si="1565"/>
        <v>831126.0286871267</v>
      </c>
      <c r="O7171" s="159"/>
      <c r="P7171" s="265">
        <f t="shared" si="1566"/>
        <v>289958.68569406372</v>
      </c>
      <c r="Q7171" s="265">
        <f t="shared" si="1567"/>
        <v>512537.52905439411</v>
      </c>
      <c r="R7171" s="266">
        <f t="shared" si="1568"/>
        <v>802496.21474845777</v>
      </c>
    </row>
    <row r="7172" spans="1:18" x14ac:dyDescent="0.3">
      <c r="A7172" s="82">
        <v>7141</v>
      </c>
      <c r="B7172" s="94">
        <f t="shared" si="1557"/>
        <v>1.500451145696971E-59</v>
      </c>
      <c r="C7172" s="179">
        <f t="shared" si="1558"/>
        <v>1.4970663863248324E-59</v>
      </c>
      <c r="D7172" s="166">
        <f t="shared" si="1559"/>
        <v>2.2558277767625785E-3</v>
      </c>
      <c r="E7172" s="167">
        <f t="shared" si="1569"/>
        <v>24.291375447755232</v>
      </c>
      <c r="F7172" s="168">
        <f t="shared" si="1570"/>
        <v>16.111121981638306</v>
      </c>
      <c r="G7172" s="168">
        <f t="shared" si="1560"/>
        <v>559894.08474225376</v>
      </c>
      <c r="H7172" s="168">
        <f t="shared" si="1561"/>
        <v>271310.33852408634</v>
      </c>
      <c r="I7172" s="169">
        <f t="shared" si="1562"/>
        <v>831204.42326634005</v>
      </c>
      <c r="J7172" s="169">
        <f t="shared" si="1564"/>
        <v>756499.54480707739</v>
      </c>
      <c r="K7172" s="95"/>
      <c r="L7172" s="265">
        <f t="shared" si="1563"/>
        <v>318616.99517434335</v>
      </c>
      <c r="M7172" s="265">
        <f>$G7172*NonHospFrac+theModel!$H7172*NonHospFrac</f>
        <v>512587.4280919967</v>
      </c>
      <c r="N7172" s="266">
        <f t="shared" si="1565"/>
        <v>831204.42326634005</v>
      </c>
      <c r="O7172" s="159"/>
      <c r="P7172" s="265">
        <f t="shared" si="1566"/>
        <v>289981.14671961602</v>
      </c>
      <c r="Q7172" s="265">
        <f t="shared" si="1567"/>
        <v>512585.8734503219</v>
      </c>
      <c r="R7172" s="266">
        <f t="shared" si="1568"/>
        <v>802567.02016993798</v>
      </c>
    </row>
    <row r="7173" spans="1:18" x14ac:dyDescent="0.3">
      <c r="A7173" s="82">
        <v>7142</v>
      </c>
      <c r="B7173" s="94">
        <f t="shared" si="1557"/>
        <v>1.4724220291916117E-59</v>
      </c>
      <c r="C7173" s="179">
        <f t="shared" si="1558"/>
        <v>1.4691004986790441E-59</v>
      </c>
      <c r="D7173" s="166">
        <f t="shared" si="1559"/>
        <v>2.2558277767625785E-3</v>
      </c>
      <c r="E7173" s="167">
        <f t="shared" si="1569"/>
        <v>24.291375447755232</v>
      </c>
      <c r="F7173" s="168">
        <f t="shared" si="1570"/>
        <v>16.113377809415066</v>
      </c>
      <c r="G7173" s="168">
        <f t="shared" si="1560"/>
        <v>559972.47932146711</v>
      </c>
      <c r="H7173" s="168">
        <f t="shared" si="1561"/>
        <v>271310.33852408634</v>
      </c>
      <c r="I7173" s="169">
        <f t="shared" si="1562"/>
        <v>831282.81784555339</v>
      </c>
      <c r="J7173" s="169">
        <f t="shared" si="1564"/>
        <v>756558.1384887048</v>
      </c>
      <c r="K7173" s="95"/>
      <c r="L7173" s="265">
        <f t="shared" si="1563"/>
        <v>318647.04535762896</v>
      </c>
      <c r="M7173" s="265">
        <f>$G7173*NonHospFrac+theModel!$H7173*NonHospFrac</f>
        <v>512635.77248792449</v>
      </c>
      <c r="N7173" s="266">
        <f t="shared" si="1565"/>
        <v>831282.81784555339</v>
      </c>
      <c r="O7173" s="159"/>
      <c r="P7173" s="265">
        <f t="shared" si="1566"/>
        <v>290003.60682961281</v>
      </c>
      <c r="Q7173" s="265">
        <f t="shared" si="1567"/>
        <v>512634.2178462497</v>
      </c>
      <c r="R7173" s="266">
        <f t="shared" si="1568"/>
        <v>802637.82467586244</v>
      </c>
    </row>
    <row r="7174" spans="1:18" x14ac:dyDescent="0.3">
      <c r="A7174" s="82">
        <v>7143</v>
      </c>
      <c r="B7174" s="94">
        <f t="shared" si="1557"/>
        <v>1.4449165094553469E-59</v>
      </c>
      <c r="C7174" s="179">
        <f t="shared" si="1558"/>
        <v>1.4416570266582147E-59</v>
      </c>
      <c r="D7174" s="166">
        <f t="shared" si="1559"/>
        <v>2.2558277767625785E-3</v>
      </c>
      <c r="E7174" s="167">
        <f t="shared" si="1569"/>
        <v>24.291375447755232</v>
      </c>
      <c r="F7174" s="168">
        <f t="shared" si="1570"/>
        <v>16.115633637191827</v>
      </c>
      <c r="G7174" s="168">
        <f t="shared" si="1560"/>
        <v>560050.87390068045</v>
      </c>
      <c r="H7174" s="168">
        <f t="shared" si="1561"/>
        <v>271310.33852408634</v>
      </c>
      <c r="I7174" s="169">
        <f t="shared" si="1562"/>
        <v>831361.21242476674</v>
      </c>
      <c r="J7174" s="169">
        <f t="shared" si="1564"/>
        <v>756616.72978193837</v>
      </c>
      <c r="K7174" s="95"/>
      <c r="L7174" s="265">
        <f t="shared" si="1563"/>
        <v>318677.09554091445</v>
      </c>
      <c r="M7174" s="265">
        <f>$G7174*NonHospFrac+theModel!$H7174*NonHospFrac</f>
        <v>512684.11688385229</v>
      </c>
      <c r="N7174" s="266">
        <f t="shared" si="1565"/>
        <v>831361.21242476674</v>
      </c>
      <c r="O7174" s="159"/>
      <c r="P7174" s="265">
        <f t="shared" si="1566"/>
        <v>290026.06602409121</v>
      </c>
      <c r="Q7174" s="265">
        <f t="shared" si="1567"/>
        <v>512682.56224217749</v>
      </c>
      <c r="R7174" s="266">
        <f t="shared" si="1568"/>
        <v>802708.62826626864</v>
      </c>
    </row>
    <row r="7175" spans="1:18" x14ac:dyDescent="0.3">
      <c r="A7175" s="82">
        <v>7144</v>
      </c>
      <c r="B7175" s="94">
        <f t="shared" si="1557"/>
        <v>1.4179248054600603E-59</v>
      </c>
      <c r="C7175" s="179">
        <f t="shared" si="1558"/>
        <v>1.4147262112985428E-59</v>
      </c>
      <c r="D7175" s="166">
        <f t="shared" si="1559"/>
        <v>2.2558277767625785E-3</v>
      </c>
      <c r="E7175" s="167">
        <f t="shared" si="1569"/>
        <v>24.291375447755232</v>
      </c>
      <c r="F7175" s="168">
        <f t="shared" si="1570"/>
        <v>16.117889464968588</v>
      </c>
      <c r="G7175" s="168">
        <f t="shared" si="1560"/>
        <v>560129.26847989392</v>
      </c>
      <c r="H7175" s="168">
        <f t="shared" si="1561"/>
        <v>271310.33852408634</v>
      </c>
      <c r="I7175" s="169">
        <f t="shared" si="1562"/>
        <v>831439.60700398032</v>
      </c>
      <c r="J7175" s="169">
        <f t="shared" si="1564"/>
        <v>756675.31868687575</v>
      </c>
      <c r="K7175" s="95"/>
      <c r="L7175" s="265">
        <f t="shared" si="1563"/>
        <v>318707.14572420006</v>
      </c>
      <c r="M7175" s="265">
        <f>$G7175*NonHospFrac+theModel!$H7175*NonHospFrac</f>
        <v>512732.46127978014</v>
      </c>
      <c r="N7175" s="266">
        <f t="shared" si="1565"/>
        <v>831439.6070039802</v>
      </c>
      <c r="O7175" s="159"/>
      <c r="P7175" s="265">
        <f t="shared" si="1566"/>
        <v>290048.52430308872</v>
      </c>
      <c r="Q7175" s="265">
        <f t="shared" si="1567"/>
        <v>512730.90663810534</v>
      </c>
      <c r="R7175" s="266">
        <f t="shared" si="1568"/>
        <v>802779.43094119406</v>
      </c>
    </row>
    <row r="7176" spans="1:18" x14ac:dyDescent="0.3">
      <c r="A7176" s="82">
        <v>7145</v>
      </c>
      <c r="B7176" s="94">
        <f t="shared" si="1557"/>
        <v>1.3914373188917335E-59</v>
      </c>
      <c r="C7176" s="179">
        <f t="shared" si="1558"/>
        <v>1.3882984759381535E-59</v>
      </c>
      <c r="D7176" s="166">
        <f t="shared" si="1559"/>
        <v>2.2558277767625785E-3</v>
      </c>
      <c r="E7176" s="167">
        <f t="shared" si="1569"/>
        <v>24.291375447755232</v>
      </c>
      <c r="F7176" s="168">
        <f t="shared" si="1570"/>
        <v>16.120145292745349</v>
      </c>
      <c r="G7176" s="168">
        <f t="shared" si="1560"/>
        <v>560207.66305910726</v>
      </c>
      <c r="H7176" s="168">
        <f t="shared" si="1561"/>
        <v>271310.33852408634</v>
      </c>
      <c r="I7176" s="169">
        <f t="shared" si="1562"/>
        <v>831518.00158319366</v>
      </c>
      <c r="J7176" s="169">
        <f t="shared" si="1564"/>
        <v>756733.9052036138</v>
      </c>
      <c r="K7176" s="95"/>
      <c r="L7176" s="265">
        <f t="shared" si="1563"/>
        <v>318737.19590748561</v>
      </c>
      <c r="M7176" s="265">
        <f>$G7176*NonHospFrac+theModel!$H7176*NonHospFrac</f>
        <v>512780.80567570793</v>
      </c>
      <c r="N7176" s="266">
        <f t="shared" si="1565"/>
        <v>831518.00158319355</v>
      </c>
      <c r="O7176" s="159"/>
      <c r="P7176" s="265">
        <f t="shared" si="1566"/>
        <v>290070.98166664253</v>
      </c>
      <c r="Q7176" s="265">
        <f t="shared" si="1567"/>
        <v>512779.25103403314</v>
      </c>
      <c r="R7176" s="266">
        <f t="shared" si="1568"/>
        <v>802850.23270067573</v>
      </c>
    </row>
    <row r="7177" spans="1:18" x14ac:dyDescent="0.3">
      <c r="A7177" s="82">
        <v>7146</v>
      </c>
      <c r="B7177" s="94">
        <f t="shared" si="1557"/>
        <v>1.3654446307372616E-59</v>
      </c>
      <c r="C7177" s="179">
        <f t="shared" si="1558"/>
        <v>1.3623644228116132E-59</v>
      </c>
      <c r="D7177" s="166">
        <f t="shared" si="1559"/>
        <v>2.2558277767625785E-3</v>
      </c>
      <c r="E7177" s="167">
        <f t="shared" si="1569"/>
        <v>24.291375447755232</v>
      </c>
      <c r="F7177" s="168">
        <f t="shared" si="1570"/>
        <v>16.12240112052211</v>
      </c>
      <c r="G7177" s="168">
        <f t="shared" si="1560"/>
        <v>560286.05763832061</v>
      </c>
      <c r="H7177" s="168">
        <f t="shared" si="1561"/>
        <v>271310.33852408634</v>
      </c>
      <c r="I7177" s="169">
        <f t="shared" si="1562"/>
        <v>831596.39616240701</v>
      </c>
      <c r="J7177" s="169">
        <f t="shared" si="1564"/>
        <v>756792.48933225009</v>
      </c>
      <c r="K7177" s="95"/>
      <c r="L7177" s="265">
        <f t="shared" si="1563"/>
        <v>318767.24609077116</v>
      </c>
      <c r="M7177" s="265">
        <f>$G7177*NonHospFrac+theModel!$H7177*NonHospFrac</f>
        <v>512829.15007163573</v>
      </c>
      <c r="N7177" s="266">
        <f t="shared" si="1565"/>
        <v>831596.39616240689</v>
      </c>
      <c r="O7177" s="159"/>
      <c r="P7177" s="265">
        <f t="shared" si="1566"/>
        <v>290093.43811478995</v>
      </c>
      <c r="Q7177" s="265">
        <f t="shared" si="1567"/>
        <v>512827.59542996093</v>
      </c>
      <c r="R7177" s="266">
        <f t="shared" si="1568"/>
        <v>802921.03354475088</v>
      </c>
    </row>
    <row r="7178" spans="1:18" x14ac:dyDescent="0.3">
      <c r="A7178" s="82">
        <v>7147</v>
      </c>
      <c r="B7178" s="94">
        <f t="shared" si="1557"/>
        <v>1.3399374979350688E-59</v>
      </c>
      <c r="C7178" s="179">
        <f t="shared" si="1558"/>
        <v>1.3369148297081011E-59</v>
      </c>
      <c r="D7178" s="166">
        <f t="shared" si="1559"/>
        <v>2.2558277767625785E-3</v>
      </c>
      <c r="E7178" s="167">
        <f t="shared" si="1569"/>
        <v>24.291375447755232</v>
      </c>
      <c r="F7178" s="168">
        <f t="shared" si="1570"/>
        <v>16.12465694829887</v>
      </c>
      <c r="G7178" s="168">
        <f t="shared" si="1560"/>
        <v>560364.45221753395</v>
      </c>
      <c r="H7178" s="168">
        <f t="shared" si="1561"/>
        <v>271310.33852408634</v>
      </c>
      <c r="I7178" s="169">
        <f t="shared" si="1562"/>
        <v>831674.79074162035</v>
      </c>
      <c r="J7178" s="169">
        <f t="shared" si="1564"/>
        <v>756851.07107288192</v>
      </c>
      <c r="K7178" s="95"/>
      <c r="L7178" s="265">
        <f t="shared" si="1563"/>
        <v>318797.29627405672</v>
      </c>
      <c r="M7178" s="265">
        <f>$G7178*NonHospFrac+theModel!$H7178*NonHospFrac</f>
        <v>512877.49446756352</v>
      </c>
      <c r="N7178" s="266">
        <f t="shared" si="1565"/>
        <v>831674.79074162024</v>
      </c>
      <c r="O7178" s="159"/>
      <c r="P7178" s="265">
        <f t="shared" si="1566"/>
        <v>290115.89364756836</v>
      </c>
      <c r="Q7178" s="265">
        <f t="shared" si="1567"/>
        <v>512875.93982588872</v>
      </c>
      <c r="R7178" s="266">
        <f t="shared" si="1568"/>
        <v>802991.83347345702</v>
      </c>
    </row>
    <row r="7179" spans="1:18" x14ac:dyDescent="0.3">
      <c r="A7179" s="82">
        <v>7148</v>
      </c>
      <c r="B7179" s="94">
        <f t="shared" si="1557"/>
        <v>1.3149068500880628E-59</v>
      </c>
      <c r="C7179" s="179">
        <f t="shared" si="1558"/>
        <v>1.3119406466917787E-59</v>
      </c>
      <c r="D7179" s="166">
        <f t="shared" si="1559"/>
        <v>2.2558277767625785E-3</v>
      </c>
      <c r="E7179" s="167">
        <f t="shared" si="1569"/>
        <v>24.291375447755232</v>
      </c>
      <c r="F7179" s="168">
        <f t="shared" si="1570"/>
        <v>16.126912776075631</v>
      </c>
      <c r="G7179" s="168">
        <f t="shared" si="1560"/>
        <v>560442.8467967473</v>
      </c>
      <c r="H7179" s="168">
        <f t="shared" si="1561"/>
        <v>271310.33852408634</v>
      </c>
      <c r="I7179" s="169">
        <f t="shared" si="1562"/>
        <v>831753.1853208337</v>
      </c>
      <c r="J7179" s="169">
        <f t="shared" si="1564"/>
        <v>756909.65042560676</v>
      </c>
      <c r="K7179" s="95"/>
      <c r="L7179" s="265">
        <f t="shared" si="1563"/>
        <v>318827.34645734227</v>
      </c>
      <c r="M7179" s="265">
        <f>$G7179*NonHospFrac+theModel!$H7179*NonHospFrac</f>
        <v>512925.83886349131</v>
      </c>
      <c r="N7179" s="266">
        <f t="shared" si="1565"/>
        <v>831753.18532083358</v>
      </c>
      <c r="O7179" s="159"/>
      <c r="P7179" s="265">
        <f t="shared" si="1566"/>
        <v>290138.34826501505</v>
      </c>
      <c r="Q7179" s="265">
        <f t="shared" si="1567"/>
        <v>512924.28422181652</v>
      </c>
      <c r="R7179" s="266">
        <f t="shared" si="1568"/>
        <v>803062.63248683163</v>
      </c>
    </row>
    <row r="7180" spans="1:18" x14ac:dyDescent="0.3">
      <c r="A7180" s="82">
        <v>7149</v>
      </c>
      <c r="B7180" s="94">
        <f t="shared" si="1557"/>
        <v>1.2903437862385973E-59</v>
      </c>
      <c r="C7180" s="179">
        <f t="shared" si="1558"/>
        <v>1.2874329928840273E-59</v>
      </c>
      <c r="D7180" s="166">
        <f t="shared" si="1559"/>
        <v>2.2558277767625785E-3</v>
      </c>
      <c r="E7180" s="167">
        <f t="shared" si="1569"/>
        <v>24.291375447755232</v>
      </c>
      <c r="F7180" s="168">
        <f t="shared" si="1570"/>
        <v>16.129168603852392</v>
      </c>
      <c r="G7180" s="168">
        <f t="shared" si="1560"/>
        <v>560521.24137596064</v>
      </c>
      <c r="H7180" s="168">
        <f t="shared" si="1561"/>
        <v>271310.33852408634</v>
      </c>
      <c r="I7180" s="169">
        <f t="shared" si="1562"/>
        <v>831831.57990004704</v>
      </c>
      <c r="J7180" s="169">
        <f t="shared" si="1564"/>
        <v>756968.22739052179</v>
      </c>
      <c r="K7180" s="95"/>
      <c r="L7180" s="265">
        <f t="shared" si="1563"/>
        <v>318857.39664062782</v>
      </c>
      <c r="M7180" s="265">
        <f>$G7180*NonHospFrac+theModel!$H7180*NonHospFrac</f>
        <v>512974.18325941911</v>
      </c>
      <c r="N7180" s="266">
        <f t="shared" si="1565"/>
        <v>831831.57990004693</v>
      </c>
      <c r="O7180" s="159"/>
      <c r="P7180" s="265">
        <f t="shared" si="1566"/>
        <v>290160.8019671673</v>
      </c>
      <c r="Q7180" s="265">
        <f t="shared" si="1567"/>
        <v>512972.62861774431</v>
      </c>
      <c r="R7180" s="266">
        <f t="shared" si="1568"/>
        <v>803133.43058491161</v>
      </c>
    </row>
    <row r="7181" spans="1:18" x14ac:dyDescent="0.3">
      <c r="A7181" s="82">
        <v>7150</v>
      </c>
      <c r="B7181" s="94">
        <f t="shared" si="1557"/>
        <v>1.266239571702707E-59</v>
      </c>
      <c r="C7181" s="179">
        <f t="shared" si="1558"/>
        <v>1.263383153304824E-59</v>
      </c>
      <c r="D7181" s="166">
        <f t="shared" si="1559"/>
        <v>2.2558277767625785E-3</v>
      </c>
      <c r="E7181" s="167">
        <f t="shared" si="1569"/>
        <v>24.291375447755232</v>
      </c>
      <c r="F7181" s="168">
        <f t="shared" si="1570"/>
        <v>16.131424431629153</v>
      </c>
      <c r="G7181" s="168">
        <f t="shared" si="1560"/>
        <v>560599.63595517399</v>
      </c>
      <c r="H7181" s="168">
        <f t="shared" si="1561"/>
        <v>271310.33852408634</v>
      </c>
      <c r="I7181" s="169">
        <f t="shared" si="1562"/>
        <v>831909.97447926039</v>
      </c>
      <c r="J7181" s="169">
        <f t="shared" si="1564"/>
        <v>757026.80196772446</v>
      </c>
      <c r="K7181" s="95"/>
      <c r="L7181" s="265">
        <f t="shared" si="1563"/>
        <v>318887.44682391337</v>
      </c>
      <c r="M7181" s="265">
        <f>$G7181*NonHospFrac+theModel!$H7181*NonHospFrac</f>
        <v>513022.5276553469</v>
      </c>
      <c r="N7181" s="266">
        <f t="shared" si="1565"/>
        <v>831909.97447926027</v>
      </c>
      <c r="O7181" s="159"/>
      <c r="P7181" s="265">
        <f t="shared" si="1566"/>
        <v>290183.25475406245</v>
      </c>
      <c r="Q7181" s="265">
        <f t="shared" si="1567"/>
        <v>513020.9730136721</v>
      </c>
      <c r="R7181" s="266">
        <f t="shared" si="1568"/>
        <v>803204.22776773456</v>
      </c>
    </row>
    <row r="7182" spans="1:18" x14ac:dyDescent="0.3">
      <c r="A7182" s="82">
        <v>7151</v>
      </c>
      <c r="B7182" s="94">
        <f t="shared" si="1557"/>
        <v>1.2425856349646251E-59</v>
      </c>
      <c r="C7182" s="179">
        <f t="shared" si="1558"/>
        <v>1.2397825757742656E-59</v>
      </c>
      <c r="D7182" s="166">
        <f t="shared" si="1559"/>
        <v>2.2558277767625785E-3</v>
      </c>
      <c r="E7182" s="167">
        <f t="shared" si="1569"/>
        <v>24.291375447755232</v>
      </c>
      <c r="F7182" s="168">
        <f t="shared" si="1570"/>
        <v>16.133680259405914</v>
      </c>
      <c r="G7182" s="168">
        <f t="shared" si="1560"/>
        <v>560678.03053438733</v>
      </c>
      <c r="H7182" s="168">
        <f t="shared" si="1561"/>
        <v>271310.33852408634</v>
      </c>
      <c r="I7182" s="169">
        <f t="shared" si="1562"/>
        <v>831988.36905847373</v>
      </c>
      <c r="J7182" s="169">
        <f t="shared" si="1564"/>
        <v>757085.37415731198</v>
      </c>
      <c r="K7182" s="95"/>
      <c r="L7182" s="265">
        <f t="shared" si="1563"/>
        <v>318917.49700719892</v>
      </c>
      <c r="M7182" s="265">
        <f>$G7182*NonHospFrac+theModel!$H7182*NonHospFrac</f>
        <v>513070.87205127475</v>
      </c>
      <c r="N7182" s="266">
        <f t="shared" si="1565"/>
        <v>831988.36905847373</v>
      </c>
      <c r="O7182" s="159"/>
      <c r="P7182" s="265">
        <f t="shared" si="1566"/>
        <v>290205.70662573783</v>
      </c>
      <c r="Q7182" s="265">
        <f t="shared" si="1567"/>
        <v>513069.31740959996</v>
      </c>
      <c r="R7182" s="266">
        <f t="shared" si="1568"/>
        <v>803275.02403533785</v>
      </c>
    </row>
    <row r="7183" spans="1:18" x14ac:dyDescent="0.3">
      <c r="A7183" s="82">
        <v>7152</v>
      </c>
      <c r="B7183" s="94">
        <f t="shared" si="1557"/>
        <v>1.2193735646281511E-59</v>
      </c>
      <c r="C7183" s="179">
        <f t="shared" si="1558"/>
        <v>1.2166228678708129E-59</v>
      </c>
      <c r="D7183" s="166">
        <f t="shared" si="1559"/>
        <v>2.2558277767625785E-3</v>
      </c>
      <c r="E7183" s="167">
        <f t="shared" si="1569"/>
        <v>24.291375447755232</v>
      </c>
      <c r="F7183" s="168">
        <f t="shared" si="1570"/>
        <v>16.135936087182674</v>
      </c>
      <c r="G7183" s="168">
        <f t="shared" si="1560"/>
        <v>560756.4251136008</v>
      </c>
      <c r="H7183" s="168">
        <f t="shared" si="1561"/>
        <v>271310.33852408634</v>
      </c>
      <c r="I7183" s="169">
        <f t="shared" si="1562"/>
        <v>832066.76363768708</v>
      </c>
      <c r="J7183" s="169">
        <f t="shared" si="1564"/>
        <v>757143.94395938178</v>
      </c>
      <c r="K7183" s="95"/>
      <c r="L7183" s="265">
        <f t="shared" si="1563"/>
        <v>318947.54719048447</v>
      </c>
      <c r="M7183" s="265">
        <f>$G7183*NonHospFrac+theModel!$H7183*NonHospFrac</f>
        <v>513119.21644720261</v>
      </c>
      <c r="N7183" s="266">
        <f t="shared" si="1565"/>
        <v>832066.76363768708</v>
      </c>
      <c r="O7183" s="159"/>
      <c r="P7183" s="265">
        <f t="shared" si="1566"/>
        <v>290228.15758223069</v>
      </c>
      <c r="Q7183" s="265">
        <f t="shared" si="1567"/>
        <v>513117.66180552781</v>
      </c>
      <c r="R7183" s="266">
        <f t="shared" si="1568"/>
        <v>803345.8193877585</v>
      </c>
    </row>
    <row r="7184" spans="1:18" x14ac:dyDescent="0.3">
      <c r="A7184" s="82">
        <v>7153</v>
      </c>
      <c r="B7184" s="94">
        <f t="shared" si="1557"/>
        <v>1.1965951064261073E-59</v>
      </c>
      <c r="C7184" s="179">
        <f t="shared" si="1558"/>
        <v>1.1938957939474932E-59</v>
      </c>
      <c r="D7184" s="166">
        <f t="shared" si="1559"/>
        <v>2.2558277767625785E-3</v>
      </c>
      <c r="E7184" s="167">
        <f t="shared" si="1569"/>
        <v>24.291375447755232</v>
      </c>
      <c r="F7184" s="168">
        <f t="shared" si="1570"/>
        <v>16.138191914959435</v>
      </c>
      <c r="G7184" s="168">
        <f t="shared" si="1560"/>
        <v>560834.81969281414</v>
      </c>
      <c r="H7184" s="168">
        <f t="shared" si="1561"/>
        <v>271310.33852408634</v>
      </c>
      <c r="I7184" s="169">
        <f t="shared" si="1562"/>
        <v>832145.15821690043</v>
      </c>
      <c r="J7184" s="169">
        <f t="shared" si="1564"/>
        <v>757202.51137403119</v>
      </c>
      <c r="K7184" s="95"/>
      <c r="L7184" s="265">
        <f t="shared" si="1563"/>
        <v>318977.59737377008</v>
      </c>
      <c r="M7184" s="265">
        <f>$G7184*NonHospFrac+theModel!$H7184*NonHospFrac</f>
        <v>513167.5608431304</v>
      </c>
      <c r="N7184" s="266">
        <f t="shared" si="1565"/>
        <v>832145.15821690043</v>
      </c>
      <c r="O7184" s="159"/>
      <c r="P7184" s="265">
        <f t="shared" si="1566"/>
        <v>290250.60762357846</v>
      </c>
      <c r="Q7184" s="265">
        <f t="shared" si="1567"/>
        <v>513166.0062014556</v>
      </c>
      <c r="R7184" s="266">
        <f t="shared" si="1568"/>
        <v>803416.61382503412</v>
      </c>
    </row>
    <row r="7185" spans="1:18" x14ac:dyDescent="0.3">
      <c r="A7185" s="82">
        <v>7154</v>
      </c>
      <c r="B7185" s="94">
        <f t="shared" si="1557"/>
        <v>1.1742421602845447E-59</v>
      </c>
      <c r="C7185" s="179">
        <f t="shared" si="1558"/>
        <v>1.1715932722027291E-59</v>
      </c>
      <c r="D7185" s="166">
        <f t="shared" si="1559"/>
        <v>2.2558277767625785E-3</v>
      </c>
      <c r="E7185" s="167">
        <f t="shared" si="1569"/>
        <v>24.291375447755232</v>
      </c>
      <c r="F7185" s="168">
        <f t="shared" si="1570"/>
        <v>16.140447742736196</v>
      </c>
      <c r="G7185" s="168">
        <f t="shared" si="1560"/>
        <v>560913.21427202749</v>
      </c>
      <c r="H7185" s="168">
        <f t="shared" si="1561"/>
        <v>271310.33852408634</v>
      </c>
      <c r="I7185" s="169">
        <f t="shared" si="1562"/>
        <v>832223.55279611377</v>
      </c>
      <c r="J7185" s="169">
        <f t="shared" si="1564"/>
        <v>757261.07640135742</v>
      </c>
      <c r="K7185" s="95"/>
      <c r="L7185" s="265">
        <f t="shared" si="1563"/>
        <v>319007.64755705558</v>
      </c>
      <c r="M7185" s="265">
        <f>$G7185*NonHospFrac+theModel!$H7185*NonHospFrac</f>
        <v>513215.90523905819</v>
      </c>
      <c r="N7185" s="266">
        <f t="shared" si="1565"/>
        <v>832223.55279611377</v>
      </c>
      <c r="O7185" s="159"/>
      <c r="P7185" s="265">
        <f t="shared" si="1566"/>
        <v>290273.05674981821</v>
      </c>
      <c r="Q7185" s="265">
        <f t="shared" si="1567"/>
        <v>513214.3505973834</v>
      </c>
      <c r="R7185" s="266">
        <f t="shared" si="1568"/>
        <v>803487.4073472016</v>
      </c>
    </row>
    <row r="7186" spans="1:18" x14ac:dyDescent="0.3">
      <c r="A7186" s="82">
        <v>7155</v>
      </c>
      <c r="B7186" s="94">
        <f t="shared" si="1557"/>
        <v>1.1523067774428844E-59</v>
      </c>
      <c r="C7186" s="179">
        <f t="shared" si="1558"/>
        <v>1.1497073718069769E-59</v>
      </c>
      <c r="D7186" s="166">
        <f t="shared" si="1559"/>
        <v>2.2558277767625785E-3</v>
      </c>
      <c r="E7186" s="167">
        <f t="shared" si="1569"/>
        <v>24.291375447755232</v>
      </c>
      <c r="F7186" s="168">
        <f t="shared" si="1570"/>
        <v>16.142703570512957</v>
      </c>
      <c r="G7186" s="168">
        <f t="shared" si="1560"/>
        <v>560991.60885124083</v>
      </c>
      <c r="H7186" s="168">
        <f t="shared" si="1561"/>
        <v>271310.33852408634</v>
      </c>
      <c r="I7186" s="169">
        <f t="shared" si="1562"/>
        <v>832301.94737532712</v>
      </c>
      <c r="J7186" s="169">
        <f t="shared" si="1564"/>
        <v>757319.63904145791</v>
      </c>
      <c r="K7186" s="95"/>
      <c r="L7186" s="265">
        <f t="shared" si="1563"/>
        <v>319037.69774034119</v>
      </c>
      <c r="M7186" s="265">
        <f>$G7186*NonHospFrac+theModel!$H7186*NonHospFrac</f>
        <v>513264.24963498599</v>
      </c>
      <c r="N7186" s="266">
        <f t="shared" si="1565"/>
        <v>832301.94737532712</v>
      </c>
      <c r="O7186" s="159"/>
      <c r="P7186" s="265">
        <f t="shared" si="1566"/>
        <v>290295.50496098748</v>
      </c>
      <c r="Q7186" s="265">
        <f t="shared" si="1567"/>
        <v>513262.69499331119</v>
      </c>
      <c r="R7186" s="266">
        <f t="shared" si="1568"/>
        <v>803558.19995429867</v>
      </c>
    </row>
    <row r="7187" spans="1:18" x14ac:dyDescent="0.3">
      <c r="A7187" s="82">
        <v>7156</v>
      </c>
      <c r="B7187" s="94">
        <f t="shared" si="1557"/>
        <v>1.1307811576267806E-59</v>
      </c>
      <c r="C7187" s="179">
        <f t="shared" si="1558"/>
        <v>1.1282303100819663E-59</v>
      </c>
      <c r="D7187" s="166">
        <f t="shared" si="1559"/>
        <v>2.2558277767625785E-3</v>
      </c>
      <c r="E7187" s="167">
        <f t="shared" si="1569"/>
        <v>24.291375447755232</v>
      </c>
      <c r="F7187" s="168">
        <f t="shared" si="1570"/>
        <v>16.144959398289718</v>
      </c>
      <c r="G7187" s="168">
        <f t="shared" si="1560"/>
        <v>561070.00343045418</v>
      </c>
      <c r="H7187" s="168">
        <f t="shared" si="1561"/>
        <v>271310.33852408634</v>
      </c>
      <c r="I7187" s="169">
        <f t="shared" si="1562"/>
        <v>832380.34195454046</v>
      </c>
      <c r="J7187" s="169">
        <f t="shared" si="1564"/>
        <v>757378.19929442985</v>
      </c>
      <c r="K7187" s="95"/>
      <c r="L7187" s="265">
        <f t="shared" si="1563"/>
        <v>319067.74792362668</v>
      </c>
      <c r="M7187" s="265">
        <f>$G7187*NonHospFrac+theModel!$H7187*NonHospFrac</f>
        <v>513312.59403091378</v>
      </c>
      <c r="N7187" s="266">
        <f t="shared" si="1565"/>
        <v>832380.34195454046</v>
      </c>
      <c r="O7187" s="159"/>
      <c r="P7187" s="265">
        <f t="shared" si="1566"/>
        <v>290317.95225712337</v>
      </c>
      <c r="Q7187" s="265">
        <f t="shared" si="1567"/>
        <v>513311.03938923898</v>
      </c>
      <c r="R7187" s="266">
        <f t="shared" si="1568"/>
        <v>803628.99164636235</v>
      </c>
    </row>
    <row r="7188" spans="1:18" x14ac:dyDescent="0.3">
      <c r="A7188" s="82">
        <v>7157</v>
      </c>
      <c r="B7188" s="94">
        <f t="shared" si="1557"/>
        <v>1.1096576462748557E-59</v>
      </c>
      <c r="C7188" s="179">
        <f t="shared" si="1558"/>
        <v>1.1071544497336919E-59</v>
      </c>
      <c r="D7188" s="166">
        <f t="shared" si="1559"/>
        <v>2.2558277767625785E-3</v>
      </c>
      <c r="E7188" s="167">
        <f t="shared" si="1569"/>
        <v>24.291375447755232</v>
      </c>
      <c r="F7188" s="168">
        <f t="shared" si="1570"/>
        <v>16.147215226066479</v>
      </c>
      <c r="G7188" s="168">
        <f t="shared" si="1560"/>
        <v>561148.39800966752</v>
      </c>
      <c r="H7188" s="168">
        <f t="shared" si="1561"/>
        <v>271310.33852408634</v>
      </c>
      <c r="I7188" s="169">
        <f t="shared" si="1562"/>
        <v>832458.73653375381</v>
      </c>
      <c r="J7188" s="169">
        <f t="shared" si="1564"/>
        <v>757436.75716037059</v>
      </c>
      <c r="K7188" s="95"/>
      <c r="L7188" s="265">
        <f t="shared" si="1563"/>
        <v>319097.79810691229</v>
      </c>
      <c r="M7188" s="265">
        <f>$G7188*NonHospFrac+theModel!$H7188*NonHospFrac</f>
        <v>513360.93842684157</v>
      </c>
      <c r="N7188" s="266">
        <f t="shared" si="1565"/>
        <v>832458.73653375381</v>
      </c>
      <c r="O7188" s="159"/>
      <c r="P7188" s="265">
        <f t="shared" si="1566"/>
        <v>290340.3986382634</v>
      </c>
      <c r="Q7188" s="265">
        <f t="shared" si="1567"/>
        <v>513359.38378516678</v>
      </c>
      <c r="R7188" s="266">
        <f t="shared" si="1568"/>
        <v>803699.78242343012</v>
      </c>
    </row>
    <row r="7189" spans="1:18" x14ac:dyDescent="0.3">
      <c r="A7189" s="82">
        <v>7158</v>
      </c>
      <c r="B7189" s="94">
        <f t="shared" si="1557"/>
        <v>1.088928731816229E-59</v>
      </c>
      <c r="C7189" s="179">
        <f t="shared" si="1558"/>
        <v>1.0864722961360831E-59</v>
      </c>
      <c r="D7189" s="166">
        <f t="shared" si="1559"/>
        <v>2.2558277767625785E-3</v>
      </c>
      <c r="E7189" s="167">
        <f t="shared" si="1569"/>
        <v>24.291375447755232</v>
      </c>
      <c r="F7189" s="168">
        <f t="shared" si="1570"/>
        <v>16.149471053843239</v>
      </c>
      <c r="G7189" s="168">
        <f t="shared" si="1560"/>
        <v>561226.79258888087</v>
      </c>
      <c r="H7189" s="168">
        <f t="shared" si="1561"/>
        <v>271310.33852408634</v>
      </c>
      <c r="I7189" s="169">
        <f t="shared" si="1562"/>
        <v>832537.13111296715</v>
      </c>
      <c r="J7189" s="169">
        <f t="shared" si="1564"/>
        <v>757495.31263937743</v>
      </c>
      <c r="K7189" s="95"/>
      <c r="L7189" s="265">
        <f t="shared" si="1563"/>
        <v>319127.84829019778</v>
      </c>
      <c r="M7189" s="265">
        <f>$G7189*NonHospFrac+theModel!$H7189*NonHospFrac</f>
        <v>513409.28282276937</v>
      </c>
      <c r="N7189" s="266">
        <f t="shared" si="1565"/>
        <v>832537.13111296715</v>
      </c>
      <c r="O7189" s="159"/>
      <c r="P7189" s="265">
        <f t="shared" si="1566"/>
        <v>290362.84410444467</v>
      </c>
      <c r="Q7189" s="265">
        <f t="shared" si="1567"/>
        <v>513407.72818109457</v>
      </c>
      <c r="R7189" s="266">
        <f t="shared" si="1568"/>
        <v>803770.57228553924</v>
      </c>
    </row>
    <row r="7190" spans="1:18" x14ac:dyDescent="0.3">
      <c r="A7190" s="82">
        <v>7159</v>
      </c>
      <c r="B7190" s="94">
        <f t="shared" si="1557"/>
        <v>1.0685870429997414E-59</v>
      </c>
      <c r="C7190" s="179">
        <f t="shared" si="1558"/>
        <v>1.0661764946662541E-59</v>
      </c>
      <c r="D7190" s="166">
        <f t="shared" si="1559"/>
        <v>2.2558277767625785E-3</v>
      </c>
      <c r="E7190" s="167">
        <f t="shared" si="1569"/>
        <v>24.291375447755232</v>
      </c>
      <c r="F7190" s="168">
        <f t="shared" si="1570"/>
        <v>16.15172688162</v>
      </c>
      <c r="G7190" s="168">
        <f t="shared" si="1560"/>
        <v>561305.18716809421</v>
      </c>
      <c r="H7190" s="168">
        <f t="shared" si="1561"/>
        <v>271310.33852408634</v>
      </c>
      <c r="I7190" s="169">
        <f t="shared" si="1562"/>
        <v>832615.5256921805</v>
      </c>
      <c r="J7190" s="169">
        <f t="shared" si="1564"/>
        <v>757553.8657315477</v>
      </c>
      <c r="K7190" s="95"/>
      <c r="L7190" s="265">
        <f t="shared" si="1563"/>
        <v>319157.89847348339</v>
      </c>
      <c r="M7190" s="265">
        <f>$G7190*NonHospFrac+theModel!$H7190*NonHospFrac</f>
        <v>513457.62721869716</v>
      </c>
      <c r="N7190" s="266">
        <f t="shared" si="1565"/>
        <v>832615.5256921805</v>
      </c>
      <c r="O7190" s="159"/>
      <c r="P7190" s="265">
        <f t="shared" si="1566"/>
        <v>290385.28865570459</v>
      </c>
      <c r="Q7190" s="265">
        <f t="shared" si="1567"/>
        <v>513456.07257702237</v>
      </c>
      <c r="R7190" s="266">
        <f t="shared" si="1568"/>
        <v>803841.36123272695</v>
      </c>
    </row>
    <row r="7191" spans="1:18" x14ac:dyDescent="0.3">
      <c r="A7191" s="82">
        <v>7160</v>
      </c>
      <c r="B7191" s="94">
        <f t="shared" si="1557"/>
        <v>1.0486253462725584E-59</v>
      </c>
      <c r="C7191" s="179">
        <f t="shared" si="1558"/>
        <v>1.0462598280890195E-59</v>
      </c>
      <c r="D7191" s="166">
        <f t="shared" si="1559"/>
        <v>2.2558277767625785E-3</v>
      </c>
      <c r="E7191" s="167">
        <f t="shared" si="1569"/>
        <v>24.291375447755232</v>
      </c>
      <c r="F7191" s="168">
        <f t="shared" si="1570"/>
        <v>16.153982709396761</v>
      </c>
      <c r="G7191" s="168">
        <f t="shared" si="1560"/>
        <v>561383.58174730756</v>
      </c>
      <c r="H7191" s="168">
        <f t="shared" si="1561"/>
        <v>271310.33852408634</v>
      </c>
      <c r="I7191" s="169">
        <f t="shared" si="1562"/>
        <v>832693.92027139384</v>
      </c>
      <c r="J7191" s="169">
        <f t="shared" si="1564"/>
        <v>757612.41643697862</v>
      </c>
      <c r="K7191" s="95"/>
      <c r="L7191" s="265">
        <f t="shared" si="1563"/>
        <v>319187.94865676889</v>
      </c>
      <c r="M7191" s="265">
        <f>$G7191*NonHospFrac+theModel!$H7191*NonHospFrac</f>
        <v>513505.97161462496</v>
      </c>
      <c r="N7191" s="266">
        <f t="shared" si="1565"/>
        <v>832693.92027139384</v>
      </c>
      <c r="O7191" s="159"/>
      <c r="P7191" s="265">
        <f t="shared" si="1566"/>
        <v>290407.73229208036</v>
      </c>
      <c r="Q7191" s="265">
        <f t="shared" si="1567"/>
        <v>513504.41697295016</v>
      </c>
      <c r="R7191" s="266">
        <f t="shared" si="1568"/>
        <v>803912.14926503052</v>
      </c>
    </row>
    <row r="7192" spans="1:18" x14ac:dyDescent="0.3">
      <c r="A7192" s="82">
        <v>7161</v>
      </c>
      <c r="B7192" s="94">
        <f t="shared" si="1557"/>
        <v>1.0290365432079351E-59</v>
      </c>
      <c r="C7192" s="179">
        <f t="shared" si="1558"/>
        <v>1.0267152139904629E-59</v>
      </c>
      <c r="D7192" s="166">
        <f t="shared" si="1559"/>
        <v>2.2558277767625785E-3</v>
      </c>
      <c r="E7192" s="167">
        <f t="shared" si="1569"/>
        <v>24.291375447755232</v>
      </c>
      <c r="F7192" s="168">
        <f t="shared" si="1570"/>
        <v>16.156238537173522</v>
      </c>
      <c r="G7192" s="168">
        <f t="shared" si="1560"/>
        <v>561461.97632652102</v>
      </c>
      <c r="H7192" s="168">
        <f t="shared" si="1561"/>
        <v>271310.33852408634</v>
      </c>
      <c r="I7192" s="169">
        <f t="shared" si="1562"/>
        <v>832772.31485060742</v>
      </c>
      <c r="J7192" s="169">
        <f t="shared" si="1564"/>
        <v>757670.96475576772</v>
      </c>
      <c r="K7192" s="95"/>
      <c r="L7192" s="265">
        <f t="shared" si="1563"/>
        <v>319217.9988400545</v>
      </c>
      <c r="M7192" s="265">
        <f>$G7192*NonHospFrac+theModel!$H7192*NonHospFrac</f>
        <v>513554.31601055281</v>
      </c>
      <c r="N7192" s="266">
        <f t="shared" si="1565"/>
        <v>832772.3148506073</v>
      </c>
      <c r="O7192" s="159"/>
      <c r="P7192" s="265">
        <f t="shared" si="1566"/>
        <v>290430.17501360941</v>
      </c>
      <c r="Q7192" s="265">
        <f t="shared" si="1567"/>
        <v>513552.76136887801</v>
      </c>
      <c r="R7192" s="266">
        <f t="shared" si="1568"/>
        <v>803982.93638248742</v>
      </c>
    </row>
    <row r="7193" spans="1:18" x14ac:dyDescent="0.3">
      <c r="A7193" s="82">
        <v>7162</v>
      </c>
      <c r="B7193" s="94">
        <f t="shared" si="1557"/>
        <v>1.009813667980998E-59</v>
      </c>
      <c r="C7193" s="179">
        <f t="shared" si="1558"/>
        <v>1.007535702259412E-59</v>
      </c>
      <c r="D7193" s="166">
        <f t="shared" si="1559"/>
        <v>2.2558277767625785E-3</v>
      </c>
      <c r="E7193" s="167">
        <f t="shared" si="1569"/>
        <v>24.291375447755232</v>
      </c>
      <c r="F7193" s="168">
        <f t="shared" si="1570"/>
        <v>16.158494364950283</v>
      </c>
      <c r="G7193" s="168">
        <f t="shared" si="1560"/>
        <v>561540.37090573437</v>
      </c>
      <c r="H7193" s="168">
        <f t="shared" si="1561"/>
        <v>271310.33852408634</v>
      </c>
      <c r="I7193" s="169">
        <f t="shared" si="1562"/>
        <v>832850.70942982077</v>
      </c>
      <c r="J7193" s="169">
        <f t="shared" si="1564"/>
        <v>757729.51068801188</v>
      </c>
      <c r="K7193" s="95"/>
      <c r="L7193" s="265">
        <f t="shared" si="1563"/>
        <v>319248.04902334005</v>
      </c>
      <c r="M7193" s="265">
        <f>$G7193*NonHospFrac+theModel!$H7193*NonHospFrac</f>
        <v>513602.6604064806</v>
      </c>
      <c r="N7193" s="266">
        <f t="shared" si="1565"/>
        <v>832850.70942982065</v>
      </c>
      <c r="O7193" s="159"/>
      <c r="P7193" s="265">
        <f t="shared" si="1566"/>
        <v>290452.61682032887</v>
      </c>
      <c r="Q7193" s="265">
        <f t="shared" si="1567"/>
        <v>513601.1057648058</v>
      </c>
      <c r="R7193" s="266">
        <f t="shared" si="1568"/>
        <v>804053.72258513467</v>
      </c>
    </row>
    <row r="7194" spans="1:18" x14ac:dyDescent="0.3">
      <c r="A7194" s="82">
        <v>7163</v>
      </c>
      <c r="B7194" s="94">
        <f t="shared" si="1557"/>
        <v>9.9094988489168185E-60</v>
      </c>
      <c r="C7194" s="179">
        <f t="shared" si="1558"/>
        <v>9.8871447261596354E-60</v>
      </c>
      <c r="D7194" s="166">
        <f t="shared" si="1559"/>
        <v>2.2558277767625785E-3</v>
      </c>
      <c r="E7194" s="167">
        <f t="shared" si="1569"/>
        <v>24.291375447755232</v>
      </c>
      <c r="F7194" s="168">
        <f t="shared" si="1570"/>
        <v>16.160750192727043</v>
      </c>
      <c r="G7194" s="168">
        <f t="shared" si="1560"/>
        <v>561618.76548494771</v>
      </c>
      <c r="H7194" s="168">
        <f t="shared" si="1561"/>
        <v>271310.33852408634</v>
      </c>
      <c r="I7194" s="169">
        <f t="shared" si="1562"/>
        <v>832929.10400903411</v>
      </c>
      <c r="J7194" s="169">
        <f t="shared" si="1564"/>
        <v>757788.05423380865</v>
      </c>
      <c r="K7194" s="95"/>
      <c r="L7194" s="265">
        <f t="shared" si="1563"/>
        <v>319278.0992066256</v>
      </c>
      <c r="M7194" s="265">
        <f>$G7194*NonHospFrac+theModel!$H7194*NonHospFrac</f>
        <v>513651.0048024084</v>
      </c>
      <c r="N7194" s="266">
        <f t="shared" si="1565"/>
        <v>832929.104009034</v>
      </c>
      <c r="O7194" s="159"/>
      <c r="P7194" s="265">
        <f t="shared" si="1566"/>
        <v>290475.05771227612</v>
      </c>
      <c r="Q7194" s="265">
        <f t="shared" si="1567"/>
        <v>513649.4501607336</v>
      </c>
      <c r="R7194" s="266">
        <f t="shared" si="1568"/>
        <v>804124.50787300966</v>
      </c>
    </row>
    <row r="7195" spans="1:18" x14ac:dyDescent="0.3">
      <c r="A7195" s="82">
        <v>7164</v>
      </c>
      <c r="B7195" s="94">
        <f t="shared" si="1557"/>
        <v>9.7243848593393751E-60</v>
      </c>
      <c r="C7195" s="179">
        <f t="shared" si="1558"/>
        <v>9.7024483218617482E-60</v>
      </c>
      <c r="D7195" s="166">
        <f t="shared" si="1559"/>
        <v>2.2558277767625785E-3</v>
      </c>
      <c r="E7195" s="167">
        <f t="shared" si="1569"/>
        <v>24.291375447755232</v>
      </c>
      <c r="F7195" s="168">
        <f t="shared" si="1570"/>
        <v>16.163006020503804</v>
      </c>
      <c r="G7195" s="168">
        <f t="shared" si="1560"/>
        <v>561697.16006416106</v>
      </c>
      <c r="H7195" s="168">
        <f t="shared" si="1561"/>
        <v>271310.33852408634</v>
      </c>
      <c r="I7195" s="169">
        <f t="shared" si="1562"/>
        <v>833007.49858824746</v>
      </c>
      <c r="J7195" s="169">
        <f t="shared" si="1564"/>
        <v>757846.59539325524</v>
      </c>
      <c r="K7195" s="95"/>
      <c r="L7195" s="265">
        <f t="shared" si="1563"/>
        <v>319308.14938991115</v>
      </c>
      <c r="M7195" s="265">
        <f>$G7195*NonHospFrac+theModel!$H7195*NonHospFrac</f>
        <v>513699.34919833619</v>
      </c>
      <c r="N7195" s="266">
        <f t="shared" si="1565"/>
        <v>833007.49858824734</v>
      </c>
      <c r="O7195" s="159"/>
      <c r="P7195" s="265">
        <f t="shared" si="1566"/>
        <v>290497.49768948846</v>
      </c>
      <c r="Q7195" s="265">
        <f t="shared" si="1567"/>
        <v>513697.79455666139</v>
      </c>
      <c r="R7195" s="266">
        <f t="shared" si="1568"/>
        <v>804195.29224614985</v>
      </c>
    </row>
    <row r="7196" spans="1:18" x14ac:dyDescent="0.3">
      <c r="A7196" s="82">
        <v>7165</v>
      </c>
      <c r="B7196" s="94">
        <f t="shared" si="1557"/>
        <v>9.5427288841034944E-60</v>
      </c>
      <c r="C7196" s="179">
        <f t="shared" si="1558"/>
        <v>9.5212021312206188E-60</v>
      </c>
      <c r="D7196" s="166">
        <f t="shared" si="1559"/>
        <v>2.2558277767625785E-3</v>
      </c>
      <c r="E7196" s="167">
        <f t="shared" si="1569"/>
        <v>24.291375447755232</v>
      </c>
      <c r="F7196" s="168">
        <f t="shared" si="1570"/>
        <v>16.165261848280565</v>
      </c>
      <c r="G7196" s="168">
        <f t="shared" si="1560"/>
        <v>561775.5546433744</v>
      </c>
      <c r="H7196" s="168">
        <f t="shared" si="1561"/>
        <v>271310.33852408634</v>
      </c>
      <c r="I7196" s="169">
        <f t="shared" si="1562"/>
        <v>833085.8931674608</v>
      </c>
      <c r="J7196" s="169">
        <f t="shared" si="1564"/>
        <v>757905.13416644896</v>
      </c>
      <c r="K7196" s="95"/>
      <c r="L7196" s="265">
        <f t="shared" si="1563"/>
        <v>319338.1995731967</v>
      </c>
      <c r="M7196" s="265">
        <f>$G7196*NonHospFrac+theModel!$H7196*NonHospFrac</f>
        <v>513747.69359426398</v>
      </c>
      <c r="N7196" s="266">
        <f t="shared" si="1565"/>
        <v>833085.89316746069</v>
      </c>
      <c r="O7196" s="159"/>
      <c r="P7196" s="265">
        <f t="shared" si="1566"/>
        <v>290519.93675200315</v>
      </c>
      <c r="Q7196" s="265">
        <f t="shared" si="1567"/>
        <v>513746.13895258919</v>
      </c>
      <c r="R7196" s="266">
        <f t="shared" si="1568"/>
        <v>804266.07570459228</v>
      </c>
    </row>
    <row r="7197" spans="1:18" x14ac:dyDescent="0.3">
      <c r="A7197" s="82">
        <v>7166</v>
      </c>
      <c r="B7197" s="94">
        <f t="shared" si="1557"/>
        <v>9.3644663259131367E-60</v>
      </c>
      <c r="C7197" s="179">
        <f t="shared" si="1558"/>
        <v>9.3433417026605838E-60</v>
      </c>
      <c r="D7197" s="166">
        <f t="shared" si="1559"/>
        <v>2.2558277767625785E-3</v>
      </c>
      <c r="E7197" s="167">
        <f t="shared" si="1569"/>
        <v>24.291375447755232</v>
      </c>
      <c r="F7197" s="168">
        <f t="shared" si="1570"/>
        <v>16.167517676057326</v>
      </c>
      <c r="G7197" s="168">
        <f t="shared" si="1560"/>
        <v>561853.94922258775</v>
      </c>
      <c r="H7197" s="168">
        <f t="shared" si="1561"/>
        <v>271310.33852408634</v>
      </c>
      <c r="I7197" s="169">
        <f t="shared" si="1562"/>
        <v>833164.28774667415</v>
      </c>
      <c r="J7197" s="169">
        <f t="shared" si="1564"/>
        <v>757963.67055348703</v>
      </c>
      <c r="K7197" s="95"/>
      <c r="L7197" s="265">
        <f t="shared" si="1563"/>
        <v>319368.24975648226</v>
      </c>
      <c r="M7197" s="265">
        <f>$G7197*NonHospFrac+theModel!$H7197*NonHospFrac</f>
        <v>513796.03799019178</v>
      </c>
      <c r="N7197" s="266">
        <f t="shared" si="1565"/>
        <v>833164.28774667403</v>
      </c>
      <c r="O7197" s="159"/>
      <c r="P7197" s="265">
        <f t="shared" si="1566"/>
        <v>290542.3748998575</v>
      </c>
      <c r="Q7197" s="265">
        <f t="shared" si="1567"/>
        <v>513794.48334851698</v>
      </c>
      <c r="R7197" s="266">
        <f t="shared" si="1568"/>
        <v>804336.85824837442</v>
      </c>
    </row>
    <row r="7198" spans="1:18" x14ac:dyDescent="0.3">
      <c r="A7198" s="82">
        <v>7167</v>
      </c>
      <c r="B7198" s="94">
        <f t="shared" si="1557"/>
        <v>9.1895337941794156E-60</v>
      </c>
      <c r="C7198" s="179">
        <f t="shared" si="1558"/>
        <v>9.1688037885910073E-60</v>
      </c>
      <c r="D7198" s="166">
        <f t="shared" si="1559"/>
        <v>2.2558277767625785E-3</v>
      </c>
      <c r="E7198" s="167">
        <f t="shared" si="1569"/>
        <v>24.291375447755232</v>
      </c>
      <c r="F7198" s="168">
        <f t="shared" si="1570"/>
        <v>16.169773503834087</v>
      </c>
      <c r="G7198" s="168">
        <f t="shared" si="1560"/>
        <v>561932.34380180109</v>
      </c>
      <c r="H7198" s="168">
        <f t="shared" si="1561"/>
        <v>271310.33852408634</v>
      </c>
      <c r="I7198" s="169">
        <f t="shared" si="1562"/>
        <v>833242.68232588749</v>
      </c>
      <c r="J7198" s="169">
        <f t="shared" si="1564"/>
        <v>758022.20455446665</v>
      </c>
      <c r="K7198" s="95"/>
      <c r="L7198" s="265">
        <f t="shared" si="1563"/>
        <v>319398.29993976781</v>
      </c>
      <c r="M7198" s="265">
        <f>$G7198*NonHospFrac+theModel!$H7198*NonHospFrac</f>
        <v>513844.38238611963</v>
      </c>
      <c r="N7198" s="266">
        <f t="shared" si="1565"/>
        <v>833242.68232588749</v>
      </c>
      <c r="O7198" s="159"/>
      <c r="P7198" s="265">
        <f t="shared" si="1566"/>
        <v>290564.81213308877</v>
      </c>
      <c r="Q7198" s="265">
        <f t="shared" si="1567"/>
        <v>513842.82774444483</v>
      </c>
      <c r="R7198" s="266">
        <f t="shared" si="1568"/>
        <v>804407.63987753354</v>
      </c>
    </row>
    <row r="7199" spans="1:18" x14ac:dyDescent="0.3">
      <c r="A7199" s="82">
        <v>7168</v>
      </c>
      <c r="B7199" s="94">
        <f t="shared" ref="B7199:B7262" si="1571">Constant*EXP(PowerTerm*(A7199)/7)</f>
        <v>9.0178690824787583E-60</v>
      </c>
      <c r="C7199" s="179">
        <f t="shared" ref="C7199:C7262" si="1572">(1-theFloor)*B7199</f>
        <v>8.9975263229152941E-60</v>
      </c>
      <c r="D7199" s="166">
        <f t="shared" ref="D7199:D7262" si="1573">theFloor</f>
        <v>2.2558277767625785E-3</v>
      </c>
      <c r="E7199" s="167">
        <f t="shared" si="1569"/>
        <v>24.291375447755232</v>
      </c>
      <c r="F7199" s="168">
        <f t="shared" si="1570"/>
        <v>16.172029331610847</v>
      </c>
      <c r="G7199" s="168">
        <f t="shared" ref="G7199:G7262" si="1574">$B$22*F7199*totInfected/365.25</f>
        <v>562010.73838101444</v>
      </c>
      <c r="H7199" s="168">
        <f t="shared" ref="H7199:H7262" si="1575">lostQALYs_Injured*E7199*totInfected/365.25</f>
        <v>271310.33852408634</v>
      </c>
      <c r="I7199" s="169">
        <f t="shared" ref="I7199:I7262" si="1576">H7199+G7199</f>
        <v>833321.07690510084</v>
      </c>
      <c r="J7199" s="169">
        <f t="shared" si="1564"/>
        <v>758080.73616948514</v>
      </c>
      <c r="K7199" s="95"/>
      <c r="L7199" s="265">
        <f t="shared" ref="L7199:L7262" si="1577">$G7199*HospFrac+$H7199*HospFrac</f>
        <v>319428.35012305336</v>
      </c>
      <c r="M7199" s="265">
        <f>$G7199*NonHospFrac+theModel!$H7199*NonHospFrac</f>
        <v>513892.72678204742</v>
      </c>
      <c r="N7199" s="266">
        <f t="shared" si="1565"/>
        <v>833321.07690510084</v>
      </c>
      <c r="O7199" s="159"/>
      <c r="P7199" s="265">
        <f t="shared" si="1566"/>
        <v>290587.24845173419</v>
      </c>
      <c r="Q7199" s="265">
        <f t="shared" si="1567"/>
        <v>513891.17214037263</v>
      </c>
      <c r="R7199" s="266">
        <f t="shared" si="1568"/>
        <v>804478.42059210688</v>
      </c>
    </row>
    <row r="7200" spans="1:18" x14ac:dyDescent="0.3">
      <c r="A7200" s="82">
        <v>7169</v>
      </c>
      <c r="B7200" s="94">
        <f t="shared" si="1571"/>
        <v>8.8494111464321525E-60</v>
      </c>
      <c r="C7200" s="179">
        <f t="shared" si="1572"/>
        <v>8.829448398960038E-60</v>
      </c>
      <c r="D7200" s="166">
        <f t="shared" si="1573"/>
        <v>2.2558277767625785E-3</v>
      </c>
      <c r="E7200" s="167">
        <f t="shared" si="1569"/>
        <v>24.291375447755232</v>
      </c>
      <c r="F7200" s="168">
        <f t="shared" si="1570"/>
        <v>16.174285159387608</v>
      </c>
      <c r="G7200" s="168">
        <f t="shared" si="1574"/>
        <v>562089.1329602279</v>
      </c>
      <c r="H7200" s="168">
        <f t="shared" si="1575"/>
        <v>271310.33852408634</v>
      </c>
      <c r="I7200" s="169">
        <f t="shared" si="1576"/>
        <v>833399.47148431418</v>
      </c>
      <c r="J7200" s="169">
        <f t="shared" ref="J7200:J7263" si="1578">J7199+(I7200-I7199)/(1+discountDaily)^A7200</f>
        <v>758139.26539863984</v>
      </c>
      <c r="K7200" s="95"/>
      <c r="L7200" s="265">
        <f t="shared" si="1577"/>
        <v>319458.40030633891</v>
      </c>
      <c r="M7200" s="265">
        <f>$G7200*NonHospFrac+theModel!$H7200*NonHospFrac</f>
        <v>513941.07117797527</v>
      </c>
      <c r="N7200" s="266">
        <f t="shared" ref="N7200:N7263" si="1579">L7200+M7200</f>
        <v>833399.47148431418</v>
      </c>
      <c r="O7200" s="159"/>
      <c r="P7200" s="265">
        <f t="shared" ref="P7200:P7263" si="1580">P7199+(L7200-L7199)/(1+discountDaily)^A7200</f>
        <v>290609.6838558311</v>
      </c>
      <c r="Q7200" s="265">
        <f t="shared" ref="Q7200:Q7263" si="1581">Q7199+(M7200-M7199)/(1+discountDaily)^B7200</f>
        <v>513939.51653630048</v>
      </c>
      <c r="R7200" s="266">
        <f t="shared" ref="R7200:R7263" si="1582">P7200+Q7200</f>
        <v>804549.20039213158</v>
      </c>
    </row>
    <row r="7201" spans="1:18" x14ac:dyDescent="0.3">
      <c r="A7201" s="82">
        <v>7170</v>
      </c>
      <c r="B7201" s="94">
        <f t="shared" si="1571"/>
        <v>8.6841000819976261E-60</v>
      </c>
      <c r="C7201" s="179">
        <f t="shared" si="1572"/>
        <v>8.6645102478164702E-60</v>
      </c>
      <c r="D7201" s="166">
        <f t="shared" si="1573"/>
        <v>2.2558277767625785E-3</v>
      </c>
      <c r="E7201" s="167">
        <f t="shared" ref="E7201:E7264" si="1583">C7201+E7200</f>
        <v>24.291375447755232</v>
      </c>
      <c r="F7201" s="168">
        <f t="shared" ref="F7201:F7264" si="1584">D7201+F7200</f>
        <v>16.176540987164369</v>
      </c>
      <c r="G7201" s="168">
        <f t="shared" si="1574"/>
        <v>562167.52753944125</v>
      </c>
      <c r="H7201" s="168">
        <f t="shared" si="1575"/>
        <v>271310.33852408634</v>
      </c>
      <c r="I7201" s="169">
        <f t="shared" si="1576"/>
        <v>833477.86606352753</v>
      </c>
      <c r="J7201" s="169">
        <f t="shared" si="1578"/>
        <v>758197.79224202794</v>
      </c>
      <c r="K7201" s="95"/>
      <c r="L7201" s="265">
        <f t="shared" si="1577"/>
        <v>319488.45048962452</v>
      </c>
      <c r="M7201" s="265">
        <f>$G7201*NonHospFrac+theModel!$H7201*NonHospFrac</f>
        <v>513989.41557390307</v>
      </c>
      <c r="N7201" s="266">
        <f t="shared" si="1579"/>
        <v>833477.86606352753</v>
      </c>
      <c r="O7201" s="159"/>
      <c r="P7201" s="265">
        <f t="shared" si="1580"/>
        <v>290632.11834541685</v>
      </c>
      <c r="Q7201" s="265">
        <f t="shared" si="1581"/>
        <v>513987.86093222827</v>
      </c>
      <c r="R7201" s="266">
        <f t="shared" si="1582"/>
        <v>804619.97927764512</v>
      </c>
    </row>
    <row r="7202" spans="1:18" x14ac:dyDescent="0.3">
      <c r="A7202" s="82">
        <v>7171</v>
      </c>
      <c r="B7202" s="94">
        <f t="shared" si="1571"/>
        <v>8.521877104168215E-60</v>
      </c>
      <c r="C7202" s="179">
        <f t="shared" si="1572"/>
        <v>8.5026532170864748E-60</v>
      </c>
      <c r="D7202" s="166">
        <f t="shared" si="1573"/>
        <v>2.2558277767625785E-3</v>
      </c>
      <c r="E7202" s="167">
        <f t="shared" si="1583"/>
        <v>24.291375447755232</v>
      </c>
      <c r="F7202" s="168">
        <f t="shared" si="1584"/>
        <v>16.17879681494113</v>
      </c>
      <c r="G7202" s="168">
        <f t="shared" si="1574"/>
        <v>562245.92211865459</v>
      </c>
      <c r="H7202" s="168">
        <f t="shared" si="1575"/>
        <v>271310.33852408634</v>
      </c>
      <c r="I7202" s="169">
        <f t="shared" si="1576"/>
        <v>833556.26064274088</v>
      </c>
      <c r="J7202" s="169">
        <f t="shared" si="1578"/>
        <v>758256.31669974665</v>
      </c>
      <c r="K7202" s="95"/>
      <c r="L7202" s="265">
        <f t="shared" si="1577"/>
        <v>319518.50067291001</v>
      </c>
      <c r="M7202" s="265">
        <f>$G7202*NonHospFrac+theModel!$H7202*NonHospFrac</f>
        <v>514037.75996983086</v>
      </c>
      <c r="N7202" s="266">
        <f t="shared" si="1579"/>
        <v>833556.26064274088</v>
      </c>
      <c r="O7202" s="159"/>
      <c r="P7202" s="265">
        <f t="shared" si="1580"/>
        <v>290654.55192052852</v>
      </c>
      <c r="Q7202" s="265">
        <f t="shared" si="1581"/>
        <v>514036.20532815607</v>
      </c>
      <c r="R7202" s="266">
        <f t="shared" si="1582"/>
        <v>804690.75724868453</v>
      </c>
    </row>
    <row r="7203" spans="1:18" x14ac:dyDescent="0.3">
      <c r="A7203" s="82">
        <v>7172</v>
      </c>
      <c r="B7203" s="94">
        <f t="shared" si="1571"/>
        <v>8.3626845260678925E-60</v>
      </c>
      <c r="C7203" s="179">
        <f t="shared" si="1572"/>
        <v>8.3438197500256855E-60</v>
      </c>
      <c r="D7203" s="166">
        <f t="shared" si="1573"/>
        <v>2.2558277767625785E-3</v>
      </c>
      <c r="E7203" s="167">
        <f t="shared" si="1583"/>
        <v>24.291375447755232</v>
      </c>
      <c r="F7203" s="168">
        <f t="shared" si="1584"/>
        <v>16.181052642717891</v>
      </c>
      <c r="G7203" s="168">
        <f t="shared" si="1574"/>
        <v>562324.31669786794</v>
      </c>
      <c r="H7203" s="168">
        <f t="shared" si="1575"/>
        <v>271310.33852408634</v>
      </c>
      <c r="I7203" s="169">
        <f t="shared" si="1576"/>
        <v>833634.65522195422</v>
      </c>
      <c r="J7203" s="169">
        <f t="shared" si="1578"/>
        <v>758314.83877189329</v>
      </c>
      <c r="K7203" s="95"/>
      <c r="L7203" s="265">
        <f t="shared" si="1577"/>
        <v>319548.55085619562</v>
      </c>
      <c r="M7203" s="265">
        <f>$G7203*NonHospFrac+theModel!$H7203*NonHospFrac</f>
        <v>514086.10436575866</v>
      </c>
      <c r="N7203" s="266">
        <f t="shared" si="1579"/>
        <v>833634.65522195422</v>
      </c>
      <c r="O7203" s="159"/>
      <c r="P7203" s="265">
        <f t="shared" si="1580"/>
        <v>290676.98458120361</v>
      </c>
      <c r="Q7203" s="265">
        <f t="shared" si="1581"/>
        <v>514084.54972408386</v>
      </c>
      <c r="R7203" s="266">
        <f t="shared" si="1582"/>
        <v>804761.53430528753</v>
      </c>
    </row>
    <row r="7204" spans="1:18" x14ac:dyDescent="0.3">
      <c r="A7204" s="82">
        <v>7173</v>
      </c>
      <c r="B7204" s="94">
        <f t="shared" si="1571"/>
        <v>8.2064657384379602E-60</v>
      </c>
      <c r="C7204" s="179">
        <f t="shared" si="1572"/>
        <v>8.1879533650761409E-60</v>
      </c>
      <c r="D7204" s="166">
        <f t="shared" si="1573"/>
        <v>2.2558277767625785E-3</v>
      </c>
      <c r="E7204" s="167">
        <f t="shared" si="1583"/>
        <v>24.291375447755232</v>
      </c>
      <c r="F7204" s="168">
        <f t="shared" si="1584"/>
        <v>16.183308470494651</v>
      </c>
      <c r="G7204" s="168">
        <f t="shared" si="1574"/>
        <v>562402.71127708128</v>
      </c>
      <c r="H7204" s="168">
        <f t="shared" si="1575"/>
        <v>271310.33852408634</v>
      </c>
      <c r="I7204" s="169">
        <f t="shared" si="1576"/>
        <v>833713.04980116757</v>
      </c>
      <c r="J7204" s="169">
        <f t="shared" si="1578"/>
        <v>758373.35845856508</v>
      </c>
      <c r="K7204" s="95"/>
      <c r="L7204" s="265">
        <f t="shared" si="1577"/>
        <v>319578.60103948112</v>
      </c>
      <c r="M7204" s="265">
        <f>$G7204*NonHospFrac+theModel!$H7204*NonHospFrac</f>
        <v>514134.44876168645</v>
      </c>
      <c r="N7204" s="266">
        <f t="shared" si="1579"/>
        <v>833713.04980116757</v>
      </c>
      <c r="O7204" s="159"/>
      <c r="P7204" s="265">
        <f t="shared" si="1580"/>
        <v>290699.41632747918</v>
      </c>
      <c r="Q7204" s="265">
        <f t="shared" si="1581"/>
        <v>514132.89412001165</v>
      </c>
      <c r="R7204" s="266">
        <f t="shared" si="1582"/>
        <v>804832.31044749077</v>
      </c>
    </row>
    <row r="7205" spans="1:18" x14ac:dyDescent="0.3">
      <c r="A7205" s="82">
        <v>7174</v>
      </c>
      <c r="B7205" s="94">
        <f t="shared" si="1571"/>
        <v>8.0531651895066773E-60</v>
      </c>
      <c r="C7205" s="179">
        <f t="shared" si="1572"/>
        <v>8.0349986357813306E-60</v>
      </c>
      <c r="D7205" s="166">
        <f t="shared" si="1573"/>
        <v>2.2558277767625785E-3</v>
      </c>
      <c r="E7205" s="167">
        <f t="shared" si="1583"/>
        <v>24.291375447755232</v>
      </c>
      <c r="F7205" s="168">
        <f t="shared" si="1584"/>
        <v>16.185564298271412</v>
      </c>
      <c r="G7205" s="168">
        <f t="shared" si="1574"/>
        <v>562481.10585629463</v>
      </c>
      <c r="H7205" s="168">
        <f t="shared" si="1575"/>
        <v>271310.33852408634</v>
      </c>
      <c r="I7205" s="169">
        <f t="shared" si="1576"/>
        <v>833791.44438038091</v>
      </c>
      <c r="J7205" s="169">
        <f t="shared" si="1578"/>
        <v>758431.87575985922</v>
      </c>
      <c r="K7205" s="95"/>
      <c r="L7205" s="265">
        <f t="shared" si="1577"/>
        <v>319608.65122276673</v>
      </c>
      <c r="M7205" s="265">
        <f>$G7205*NonHospFrac+theModel!$H7205*NonHospFrac</f>
        <v>514182.79315761424</v>
      </c>
      <c r="N7205" s="266">
        <f t="shared" si="1579"/>
        <v>833791.44438038091</v>
      </c>
      <c r="O7205" s="159"/>
      <c r="P7205" s="265">
        <f t="shared" si="1580"/>
        <v>290721.84715939272</v>
      </c>
      <c r="Q7205" s="265">
        <f t="shared" si="1581"/>
        <v>514181.23851593945</v>
      </c>
      <c r="R7205" s="266">
        <f t="shared" si="1582"/>
        <v>804903.08567533223</v>
      </c>
    </row>
    <row r="7206" spans="1:18" x14ac:dyDescent="0.3">
      <c r="A7206" s="82">
        <v>7175</v>
      </c>
      <c r="B7206" s="94">
        <f t="shared" si="1571"/>
        <v>7.9027283652349096E-60</v>
      </c>
      <c r="C7206" s="179">
        <f t="shared" si="1572"/>
        <v>7.8849011710764032E-60</v>
      </c>
      <c r="D7206" s="166">
        <f t="shared" si="1573"/>
        <v>2.2558277767625785E-3</v>
      </c>
      <c r="E7206" s="167">
        <f t="shared" si="1583"/>
        <v>24.291375447755232</v>
      </c>
      <c r="F7206" s="168">
        <f t="shared" si="1584"/>
        <v>16.187820126048173</v>
      </c>
      <c r="G7206" s="168">
        <f t="shared" si="1574"/>
        <v>562559.50043550797</v>
      </c>
      <c r="H7206" s="168">
        <f t="shared" si="1575"/>
        <v>271310.33852408634</v>
      </c>
      <c r="I7206" s="169">
        <f t="shared" si="1576"/>
        <v>833869.83895959426</v>
      </c>
      <c r="J7206" s="169">
        <f t="shared" si="1578"/>
        <v>758490.39067587291</v>
      </c>
      <c r="K7206" s="95"/>
      <c r="L7206" s="265">
        <f t="shared" si="1577"/>
        <v>319638.70140605222</v>
      </c>
      <c r="M7206" s="265">
        <f>$G7206*NonHospFrac+theModel!$H7206*NonHospFrac</f>
        <v>514231.13755354204</v>
      </c>
      <c r="N7206" s="266">
        <f t="shared" si="1579"/>
        <v>833869.83895959426</v>
      </c>
      <c r="O7206" s="159"/>
      <c r="P7206" s="265">
        <f t="shared" si="1580"/>
        <v>290744.27707698132</v>
      </c>
      <c r="Q7206" s="265">
        <f t="shared" si="1581"/>
        <v>514229.58291186724</v>
      </c>
      <c r="R7206" s="266">
        <f t="shared" si="1582"/>
        <v>804973.85998884856</v>
      </c>
    </row>
    <row r="7207" spans="1:18" x14ac:dyDescent="0.3">
      <c r="A7207" s="82">
        <v>7176</v>
      </c>
      <c r="B7207" s="94">
        <f t="shared" si="1571"/>
        <v>7.7551017699308119E-60</v>
      </c>
      <c r="C7207" s="179">
        <f t="shared" si="1572"/>
        <v>7.7376075959465816E-60</v>
      </c>
      <c r="D7207" s="166">
        <f t="shared" si="1573"/>
        <v>2.2558277767625785E-3</v>
      </c>
      <c r="E7207" s="167">
        <f t="shared" si="1583"/>
        <v>24.291375447755232</v>
      </c>
      <c r="F7207" s="168">
        <f t="shared" si="1584"/>
        <v>16.190075953824934</v>
      </c>
      <c r="G7207" s="168">
        <f t="shared" si="1574"/>
        <v>562637.89501472132</v>
      </c>
      <c r="H7207" s="168">
        <f t="shared" si="1575"/>
        <v>271310.33852408634</v>
      </c>
      <c r="I7207" s="169">
        <f t="shared" si="1576"/>
        <v>833948.2335388076</v>
      </c>
      <c r="J7207" s="169">
        <f t="shared" si="1578"/>
        <v>758548.90320670349</v>
      </c>
      <c r="K7207" s="95"/>
      <c r="L7207" s="265">
        <f t="shared" si="1577"/>
        <v>319668.75158933783</v>
      </c>
      <c r="M7207" s="265">
        <f>$G7207*NonHospFrac+theModel!$H7207*NonHospFrac</f>
        <v>514279.48194946983</v>
      </c>
      <c r="N7207" s="266">
        <f t="shared" si="1579"/>
        <v>833948.2335388076</v>
      </c>
      <c r="O7207" s="159"/>
      <c r="P7207" s="265">
        <f t="shared" si="1580"/>
        <v>290766.7060802824</v>
      </c>
      <c r="Q7207" s="265">
        <f t="shared" si="1581"/>
        <v>514277.92730779503</v>
      </c>
      <c r="R7207" s="266">
        <f t="shared" si="1582"/>
        <v>805044.63338807737</v>
      </c>
    </row>
    <row r="7208" spans="1:18" x14ac:dyDescent="0.3">
      <c r="A7208" s="82">
        <v>7177</v>
      </c>
      <c r="B7208" s="94">
        <f t="shared" si="1571"/>
        <v>7.6102329072266281E-60</v>
      </c>
      <c r="C7208" s="179">
        <f t="shared" si="1572"/>
        <v>7.5930655324468731E-60</v>
      </c>
      <c r="D7208" s="166">
        <f t="shared" si="1573"/>
        <v>2.2558277767625785E-3</v>
      </c>
      <c r="E7208" s="167">
        <f t="shared" si="1583"/>
        <v>24.291375447755232</v>
      </c>
      <c r="F7208" s="168">
        <f t="shared" si="1584"/>
        <v>16.192331781601695</v>
      </c>
      <c r="G7208" s="168">
        <f t="shared" si="1574"/>
        <v>562716.28959393466</v>
      </c>
      <c r="H7208" s="168">
        <f t="shared" si="1575"/>
        <v>271310.33852408634</v>
      </c>
      <c r="I7208" s="169">
        <f t="shared" si="1576"/>
        <v>834026.62811802095</v>
      </c>
      <c r="J7208" s="169">
        <f t="shared" si="1578"/>
        <v>758607.41335244803</v>
      </c>
      <c r="K7208" s="95"/>
      <c r="L7208" s="265">
        <f t="shared" si="1577"/>
        <v>319698.80177262332</v>
      </c>
      <c r="M7208" s="265">
        <f>$G7208*NonHospFrac+theModel!$H7208*NonHospFrac</f>
        <v>514327.82634539763</v>
      </c>
      <c r="N7208" s="266">
        <f t="shared" si="1579"/>
        <v>834026.62811802095</v>
      </c>
      <c r="O7208" s="159"/>
      <c r="P7208" s="265">
        <f t="shared" si="1580"/>
        <v>290789.13416933303</v>
      </c>
      <c r="Q7208" s="265">
        <f t="shared" si="1581"/>
        <v>514326.27170372283</v>
      </c>
      <c r="R7208" s="266">
        <f t="shared" si="1582"/>
        <v>805115.4058730558</v>
      </c>
    </row>
    <row r="7209" spans="1:18" x14ac:dyDescent="0.3">
      <c r="A7209" s="82">
        <v>7178</v>
      </c>
      <c r="B7209" s="94">
        <f t="shared" si="1571"/>
        <v>7.4680702614108656E-60</v>
      </c>
      <c r="C7209" s="179">
        <f t="shared" si="1572"/>
        <v>7.4512235810763599E-60</v>
      </c>
      <c r="D7209" s="166">
        <f t="shared" si="1573"/>
        <v>2.2558277767625785E-3</v>
      </c>
      <c r="E7209" s="167">
        <f t="shared" si="1583"/>
        <v>24.291375447755232</v>
      </c>
      <c r="F7209" s="168">
        <f t="shared" si="1584"/>
        <v>16.194587609378456</v>
      </c>
      <c r="G7209" s="168">
        <f t="shared" si="1574"/>
        <v>562794.68417314813</v>
      </c>
      <c r="H7209" s="168">
        <f t="shared" si="1575"/>
        <v>271310.33852408634</v>
      </c>
      <c r="I7209" s="169">
        <f t="shared" si="1576"/>
        <v>834105.02269723453</v>
      </c>
      <c r="J7209" s="169">
        <f t="shared" si="1578"/>
        <v>758665.92111320409</v>
      </c>
      <c r="K7209" s="95"/>
      <c r="L7209" s="265">
        <f t="shared" si="1577"/>
        <v>319728.85195590893</v>
      </c>
      <c r="M7209" s="265">
        <f>$G7209*NonHospFrac+theModel!$H7209*NonHospFrac</f>
        <v>514376.17074132548</v>
      </c>
      <c r="N7209" s="266">
        <f t="shared" si="1579"/>
        <v>834105.02269723441</v>
      </c>
      <c r="O7209" s="159"/>
      <c r="P7209" s="265">
        <f t="shared" si="1580"/>
        <v>290811.56134417071</v>
      </c>
      <c r="Q7209" s="265">
        <f t="shared" si="1581"/>
        <v>514374.61609965068</v>
      </c>
      <c r="R7209" s="266">
        <f t="shared" si="1582"/>
        <v>805186.17744382145</v>
      </c>
    </row>
    <row r="7210" spans="1:18" x14ac:dyDescent="0.3">
      <c r="A7210" s="82">
        <v>7179</v>
      </c>
      <c r="B7210" s="94">
        <f t="shared" si="1571"/>
        <v>7.3285632791091761E-60</v>
      </c>
      <c r="C7210" s="179">
        <f t="shared" si="1572"/>
        <v>7.3120313025003988E-60</v>
      </c>
      <c r="D7210" s="166">
        <f t="shared" si="1573"/>
        <v>2.2558277767625785E-3</v>
      </c>
      <c r="E7210" s="167">
        <f t="shared" si="1583"/>
        <v>24.291375447755232</v>
      </c>
      <c r="F7210" s="168">
        <f t="shared" si="1584"/>
        <v>16.196843437155216</v>
      </c>
      <c r="G7210" s="168">
        <f t="shared" si="1574"/>
        <v>562873.07875236147</v>
      </c>
      <c r="H7210" s="168">
        <f t="shared" si="1575"/>
        <v>271310.33852408634</v>
      </c>
      <c r="I7210" s="169">
        <f t="shared" si="1576"/>
        <v>834183.41727644787</v>
      </c>
      <c r="J7210" s="169">
        <f t="shared" si="1578"/>
        <v>758724.42648906843</v>
      </c>
      <c r="K7210" s="95"/>
      <c r="L7210" s="265">
        <f t="shared" si="1577"/>
        <v>319758.90213919448</v>
      </c>
      <c r="M7210" s="265">
        <f>$G7210*NonHospFrac+theModel!$H7210*NonHospFrac</f>
        <v>514424.51513725327</v>
      </c>
      <c r="N7210" s="266">
        <f t="shared" si="1579"/>
        <v>834183.41727644776</v>
      </c>
      <c r="O7210" s="159"/>
      <c r="P7210" s="265">
        <f t="shared" si="1580"/>
        <v>290833.98760483257</v>
      </c>
      <c r="Q7210" s="265">
        <f t="shared" si="1581"/>
        <v>514422.96049557847</v>
      </c>
      <c r="R7210" s="266">
        <f t="shared" si="1582"/>
        <v>805256.9481004111</v>
      </c>
    </row>
    <row r="7211" spans="1:18" x14ac:dyDescent="0.3">
      <c r="A7211" s="82">
        <v>7180</v>
      </c>
      <c r="B7211" s="94">
        <f t="shared" si="1571"/>
        <v>7.1916623513076741E-60</v>
      </c>
      <c r="C7211" s="179">
        <f t="shared" si="1572"/>
        <v>7.1754391996144967E-60</v>
      </c>
      <c r="D7211" s="166">
        <f t="shared" si="1573"/>
        <v>2.2558277767625785E-3</v>
      </c>
      <c r="E7211" s="167">
        <f t="shared" si="1583"/>
        <v>24.291375447755232</v>
      </c>
      <c r="F7211" s="168">
        <f t="shared" si="1584"/>
        <v>16.199099264931977</v>
      </c>
      <c r="G7211" s="168">
        <f t="shared" si="1574"/>
        <v>562951.47333157482</v>
      </c>
      <c r="H7211" s="168">
        <f t="shared" si="1575"/>
        <v>271310.33852408634</v>
      </c>
      <c r="I7211" s="169">
        <f t="shared" si="1576"/>
        <v>834261.81185566122</v>
      </c>
      <c r="J7211" s="169">
        <f t="shared" si="1578"/>
        <v>758782.92948013847</v>
      </c>
      <c r="K7211" s="95"/>
      <c r="L7211" s="265">
        <f t="shared" si="1577"/>
        <v>319788.95232248004</v>
      </c>
      <c r="M7211" s="265">
        <f>$G7211*NonHospFrac+theModel!$H7211*NonHospFrac</f>
        <v>514472.85953318106</v>
      </c>
      <c r="N7211" s="266">
        <f t="shared" si="1579"/>
        <v>834261.8118556611</v>
      </c>
      <c r="O7211" s="159"/>
      <c r="P7211" s="265">
        <f t="shared" si="1580"/>
        <v>290856.41295135586</v>
      </c>
      <c r="Q7211" s="265">
        <f t="shared" si="1581"/>
        <v>514471.30489150627</v>
      </c>
      <c r="R7211" s="266">
        <f t="shared" si="1582"/>
        <v>805327.71784286213</v>
      </c>
    </row>
    <row r="7212" spans="1:18" x14ac:dyDescent="0.3">
      <c r="A7212" s="82">
        <v>7181</v>
      </c>
      <c r="B7212" s="94">
        <f t="shared" si="1571"/>
        <v>7.0573187957108166E-60</v>
      </c>
      <c r="C7212" s="179">
        <f t="shared" si="1572"/>
        <v>7.0413986999419831E-60</v>
      </c>
      <c r="D7212" s="166">
        <f t="shared" si="1573"/>
        <v>2.2558277767625785E-3</v>
      </c>
      <c r="E7212" s="167">
        <f t="shared" si="1583"/>
        <v>24.291375447755232</v>
      </c>
      <c r="F7212" s="168">
        <f t="shared" si="1584"/>
        <v>16.201355092708738</v>
      </c>
      <c r="G7212" s="168">
        <f t="shared" si="1574"/>
        <v>563029.86791078816</v>
      </c>
      <c r="H7212" s="168">
        <f t="shared" si="1575"/>
        <v>271310.33852408634</v>
      </c>
      <c r="I7212" s="169">
        <f t="shared" si="1576"/>
        <v>834340.20643487456</v>
      </c>
      <c r="J7212" s="169">
        <f t="shared" si="1578"/>
        <v>758841.43008651142</v>
      </c>
      <c r="K7212" s="95"/>
      <c r="L7212" s="265">
        <f t="shared" si="1577"/>
        <v>319819.00250576559</v>
      </c>
      <c r="M7212" s="265">
        <f>$G7212*NonHospFrac+theModel!$H7212*NonHospFrac</f>
        <v>514521.20392910886</v>
      </c>
      <c r="N7212" s="266">
        <f t="shared" si="1579"/>
        <v>834340.20643487445</v>
      </c>
      <c r="O7212" s="159"/>
      <c r="P7212" s="265">
        <f t="shared" si="1580"/>
        <v>290878.83738377789</v>
      </c>
      <c r="Q7212" s="265">
        <f t="shared" si="1581"/>
        <v>514519.64928743406</v>
      </c>
      <c r="R7212" s="266">
        <f t="shared" si="1582"/>
        <v>805398.4866712119</v>
      </c>
    </row>
    <row r="7213" spans="1:18" x14ac:dyDescent="0.3">
      <c r="A7213" s="82">
        <v>7182</v>
      </c>
      <c r="B7213" s="94">
        <f t="shared" si="1571"/>
        <v>6.9254848394321124E-60</v>
      </c>
      <c r="C7213" s="179">
        <f t="shared" si="1572"/>
        <v>6.9098621383637729E-60</v>
      </c>
      <c r="D7213" s="166">
        <f t="shared" si="1573"/>
        <v>2.2558277767625785E-3</v>
      </c>
      <c r="E7213" s="167">
        <f t="shared" si="1583"/>
        <v>24.291375447755232</v>
      </c>
      <c r="F7213" s="168">
        <f t="shared" si="1584"/>
        <v>16.203610920485499</v>
      </c>
      <c r="G7213" s="168">
        <f t="shared" si="1574"/>
        <v>563108.26249000151</v>
      </c>
      <c r="H7213" s="168">
        <f t="shared" si="1575"/>
        <v>271310.33852408634</v>
      </c>
      <c r="I7213" s="169">
        <f t="shared" si="1576"/>
        <v>834418.60101408791</v>
      </c>
      <c r="J7213" s="169">
        <f t="shared" si="1578"/>
        <v>758899.92830828449</v>
      </c>
      <c r="K7213" s="95"/>
      <c r="L7213" s="265">
        <f t="shared" si="1577"/>
        <v>319849.05268905114</v>
      </c>
      <c r="M7213" s="265">
        <f>$G7213*NonHospFrac+theModel!$H7213*NonHospFrac</f>
        <v>514569.54832503665</v>
      </c>
      <c r="N7213" s="266">
        <f t="shared" si="1579"/>
        <v>834418.60101408779</v>
      </c>
      <c r="O7213" s="159"/>
      <c r="P7213" s="265">
        <f t="shared" si="1580"/>
        <v>290901.26090213592</v>
      </c>
      <c r="Q7213" s="265">
        <f t="shared" si="1581"/>
        <v>514567.99368336186</v>
      </c>
      <c r="R7213" s="266">
        <f t="shared" si="1582"/>
        <v>805469.25458549778</v>
      </c>
    </row>
    <row r="7214" spans="1:18" x14ac:dyDescent="0.3">
      <c r="A7214" s="82">
        <v>7183</v>
      </c>
      <c r="B7214" s="94">
        <f t="shared" si="1571"/>
        <v>6.7961136020029435E-60</v>
      </c>
      <c r="C7214" s="179">
        <f t="shared" si="1572"/>
        <v>6.7807827401655112E-60</v>
      </c>
      <c r="D7214" s="166">
        <f t="shared" si="1573"/>
        <v>2.2558277767625785E-3</v>
      </c>
      <c r="E7214" s="167">
        <f t="shared" si="1583"/>
        <v>24.291375447755232</v>
      </c>
      <c r="F7214" s="168">
        <f t="shared" si="1584"/>
        <v>16.20586674826226</v>
      </c>
      <c r="G7214" s="168">
        <f t="shared" si="1574"/>
        <v>563186.65706921485</v>
      </c>
      <c r="H7214" s="168">
        <f t="shared" si="1575"/>
        <v>271310.33852408634</v>
      </c>
      <c r="I7214" s="169">
        <f t="shared" si="1576"/>
        <v>834496.99559330125</v>
      </c>
      <c r="J7214" s="169">
        <f t="shared" si="1578"/>
        <v>758958.42414555489</v>
      </c>
      <c r="K7214" s="95"/>
      <c r="L7214" s="265">
        <f t="shared" si="1577"/>
        <v>319879.10287233669</v>
      </c>
      <c r="M7214" s="265">
        <f>$G7214*NonHospFrac+theModel!$H7214*NonHospFrac</f>
        <v>514617.8927209645</v>
      </c>
      <c r="N7214" s="266">
        <f t="shared" si="1579"/>
        <v>834496.99559330125</v>
      </c>
      <c r="O7214" s="159"/>
      <c r="P7214" s="265">
        <f t="shared" si="1580"/>
        <v>290923.68350646721</v>
      </c>
      <c r="Q7214" s="265">
        <f t="shared" si="1581"/>
        <v>514616.33807928971</v>
      </c>
      <c r="R7214" s="266">
        <f t="shared" si="1582"/>
        <v>805540.02158575691</v>
      </c>
    </row>
    <row r="7215" spans="1:18" x14ac:dyDescent="0.3">
      <c r="A7215" s="82">
        <v>7184</v>
      </c>
      <c r="B7215" s="94">
        <f t="shared" si="1571"/>
        <v>6.6691590787049325E-60</v>
      </c>
      <c r="C7215" s="179">
        <f t="shared" si="1572"/>
        <v>6.6541146044075419E-60</v>
      </c>
      <c r="D7215" s="166">
        <f t="shared" si="1573"/>
        <v>2.2558277767625785E-3</v>
      </c>
      <c r="E7215" s="167">
        <f t="shared" si="1583"/>
        <v>24.291375447755232</v>
      </c>
      <c r="F7215" s="168">
        <f t="shared" si="1584"/>
        <v>16.20812257603902</v>
      </c>
      <c r="G7215" s="168">
        <f t="shared" si="1574"/>
        <v>563265.0516484282</v>
      </c>
      <c r="H7215" s="168">
        <f t="shared" si="1575"/>
        <v>271310.33852408634</v>
      </c>
      <c r="I7215" s="169">
        <f t="shared" si="1576"/>
        <v>834575.3901725146</v>
      </c>
      <c r="J7215" s="169">
        <f t="shared" si="1578"/>
        <v>759016.91759841982</v>
      </c>
      <c r="K7215" s="95"/>
      <c r="L7215" s="265">
        <f t="shared" si="1577"/>
        <v>319909.15305562224</v>
      </c>
      <c r="M7215" s="265">
        <f>$G7215*NonHospFrac+theModel!$H7215*NonHospFrac</f>
        <v>514666.2371168923</v>
      </c>
      <c r="N7215" s="266">
        <f t="shared" si="1579"/>
        <v>834575.3901725146</v>
      </c>
      <c r="O7215" s="159"/>
      <c r="P7215" s="265">
        <f t="shared" si="1580"/>
        <v>290946.10519680899</v>
      </c>
      <c r="Q7215" s="265">
        <f t="shared" si="1581"/>
        <v>514664.6824752175</v>
      </c>
      <c r="R7215" s="266">
        <f t="shared" si="1582"/>
        <v>805610.78767202655</v>
      </c>
    </row>
    <row r="7216" spans="1:18" x14ac:dyDescent="0.3">
      <c r="A7216" s="82">
        <v>7185</v>
      </c>
      <c r="B7216" s="94">
        <f t="shared" si="1571"/>
        <v>6.5445761242074395E-60</v>
      </c>
      <c r="C7216" s="179">
        <f t="shared" si="1572"/>
        <v>6.5298126875993156E-60</v>
      </c>
      <c r="D7216" s="166">
        <f t="shared" si="1573"/>
        <v>2.2558277767625785E-3</v>
      </c>
      <c r="E7216" s="167">
        <f t="shared" si="1583"/>
        <v>24.291375447755232</v>
      </c>
      <c r="F7216" s="168">
        <f t="shared" si="1584"/>
        <v>16.210378403815781</v>
      </c>
      <c r="G7216" s="168">
        <f t="shared" si="1574"/>
        <v>563343.44622764154</v>
      </c>
      <c r="H7216" s="168">
        <f t="shared" si="1575"/>
        <v>271310.33852408634</v>
      </c>
      <c r="I7216" s="169">
        <f t="shared" si="1576"/>
        <v>834653.78475172794</v>
      </c>
      <c r="J7216" s="169">
        <f t="shared" si="1578"/>
        <v>759075.40866697649</v>
      </c>
      <c r="K7216" s="95"/>
      <c r="L7216" s="265">
        <f t="shared" si="1577"/>
        <v>319939.20323890779</v>
      </c>
      <c r="M7216" s="265">
        <f>$G7216*NonHospFrac+theModel!$H7216*NonHospFrac</f>
        <v>514714.58151282009</v>
      </c>
      <c r="N7216" s="266">
        <f t="shared" si="1579"/>
        <v>834653.78475172794</v>
      </c>
      <c r="O7216" s="159"/>
      <c r="P7216" s="265">
        <f t="shared" si="1580"/>
        <v>290968.52597319853</v>
      </c>
      <c r="Q7216" s="265">
        <f t="shared" si="1581"/>
        <v>514713.0268711453</v>
      </c>
      <c r="R7216" s="266">
        <f t="shared" si="1582"/>
        <v>805681.55284434382</v>
      </c>
    </row>
    <row r="7217" spans="1:18" x14ac:dyDescent="0.3">
      <c r="A7217" s="82">
        <v>7186</v>
      </c>
      <c r="B7217" s="94">
        <f t="shared" si="1571"/>
        <v>6.4223204365168417E-60</v>
      </c>
      <c r="C7217" s="179">
        <f t="shared" si="1572"/>
        <v>6.4078327876848769E-60</v>
      </c>
      <c r="D7217" s="166">
        <f t="shared" si="1573"/>
        <v>2.2558277767625785E-3</v>
      </c>
      <c r="E7217" s="167">
        <f t="shared" si="1583"/>
        <v>24.291375447755232</v>
      </c>
      <c r="F7217" s="168">
        <f t="shared" si="1584"/>
        <v>16.212634231592542</v>
      </c>
      <c r="G7217" s="168">
        <f t="shared" si="1574"/>
        <v>563421.84080685501</v>
      </c>
      <c r="H7217" s="168">
        <f t="shared" si="1575"/>
        <v>271310.33852408634</v>
      </c>
      <c r="I7217" s="169">
        <f t="shared" si="1576"/>
        <v>834732.17933094129</v>
      </c>
      <c r="J7217" s="169">
        <f t="shared" si="1578"/>
        <v>759133.897351322</v>
      </c>
      <c r="K7217" s="95"/>
      <c r="L7217" s="265">
        <f t="shared" si="1577"/>
        <v>319969.25342219335</v>
      </c>
      <c r="M7217" s="265">
        <f>$G7217*NonHospFrac+theModel!$H7217*NonHospFrac</f>
        <v>514762.92590874794</v>
      </c>
      <c r="N7217" s="266">
        <f t="shared" si="1579"/>
        <v>834732.17933094129</v>
      </c>
      <c r="O7217" s="159"/>
      <c r="P7217" s="265">
        <f t="shared" si="1580"/>
        <v>290990.94583567308</v>
      </c>
      <c r="Q7217" s="265">
        <f t="shared" si="1581"/>
        <v>514761.37126707315</v>
      </c>
      <c r="R7217" s="266">
        <f t="shared" si="1582"/>
        <v>805752.31710274622</v>
      </c>
    </row>
    <row r="7218" spans="1:18" x14ac:dyDescent="0.3">
      <c r="A7218" s="82">
        <v>7187</v>
      </c>
      <c r="B7218" s="94">
        <f t="shared" si="1571"/>
        <v>6.3023485412196227E-60</v>
      </c>
      <c r="C7218" s="179">
        <f t="shared" si="1572"/>
        <v>6.2881315283214998E-60</v>
      </c>
      <c r="D7218" s="166">
        <f t="shared" si="1573"/>
        <v>2.2558277767625785E-3</v>
      </c>
      <c r="E7218" s="167">
        <f t="shared" si="1583"/>
        <v>24.291375447755232</v>
      </c>
      <c r="F7218" s="168">
        <f t="shared" si="1584"/>
        <v>16.214890059369303</v>
      </c>
      <c r="G7218" s="168">
        <f t="shared" si="1574"/>
        <v>563500.23538606835</v>
      </c>
      <c r="H7218" s="168">
        <f t="shared" si="1575"/>
        <v>271310.33852408634</v>
      </c>
      <c r="I7218" s="169">
        <f t="shared" si="1576"/>
        <v>834810.57391015464</v>
      </c>
      <c r="J7218" s="169">
        <f t="shared" si="1578"/>
        <v>759192.38365155365</v>
      </c>
      <c r="K7218" s="95"/>
      <c r="L7218" s="265">
        <f t="shared" si="1577"/>
        <v>319999.30360547896</v>
      </c>
      <c r="M7218" s="265">
        <f>$G7218*NonHospFrac+theModel!$H7218*NonHospFrac</f>
        <v>514811.27030467574</v>
      </c>
      <c r="N7218" s="266">
        <f t="shared" si="1579"/>
        <v>834810.57391015464</v>
      </c>
      <c r="O7218" s="159"/>
      <c r="P7218" s="265">
        <f t="shared" si="1580"/>
        <v>291013.36478426994</v>
      </c>
      <c r="Q7218" s="265">
        <f t="shared" si="1581"/>
        <v>514809.71566300094</v>
      </c>
      <c r="R7218" s="266">
        <f t="shared" si="1582"/>
        <v>805823.08044727088</v>
      </c>
    </row>
    <row r="7219" spans="1:18" x14ac:dyDescent="0.3">
      <c r="A7219" s="82">
        <v>7188</v>
      </c>
      <c r="B7219" s="94">
        <f t="shared" si="1571"/>
        <v>6.1846177760257251E-60</v>
      </c>
      <c r="C7219" s="179">
        <f t="shared" si="1572"/>
        <v>6.1706663434579062E-60</v>
      </c>
      <c r="D7219" s="166">
        <f t="shared" si="1573"/>
        <v>2.2558277767625785E-3</v>
      </c>
      <c r="E7219" s="167">
        <f t="shared" si="1583"/>
        <v>24.291375447755232</v>
      </c>
      <c r="F7219" s="168">
        <f t="shared" si="1584"/>
        <v>16.217145887146064</v>
      </c>
      <c r="G7219" s="168">
        <f t="shared" si="1574"/>
        <v>563578.6299652817</v>
      </c>
      <c r="H7219" s="168">
        <f t="shared" si="1575"/>
        <v>271310.33852408634</v>
      </c>
      <c r="I7219" s="169">
        <f t="shared" si="1576"/>
        <v>834888.96848936798</v>
      </c>
      <c r="J7219" s="169">
        <f t="shared" si="1578"/>
        <v>759250.86756776855</v>
      </c>
      <c r="K7219" s="95"/>
      <c r="L7219" s="265">
        <f t="shared" si="1577"/>
        <v>320029.35378876445</v>
      </c>
      <c r="M7219" s="265">
        <f>$G7219*NonHospFrac+theModel!$H7219*NonHospFrac</f>
        <v>514859.61470060353</v>
      </c>
      <c r="N7219" s="266">
        <f t="shared" si="1579"/>
        <v>834888.96848936798</v>
      </c>
      <c r="O7219" s="159"/>
      <c r="P7219" s="265">
        <f t="shared" si="1580"/>
        <v>291035.78281902627</v>
      </c>
      <c r="Q7219" s="265">
        <f t="shared" si="1581"/>
        <v>514858.06005892874</v>
      </c>
      <c r="R7219" s="266">
        <f t="shared" si="1582"/>
        <v>805893.84287795494</v>
      </c>
    </row>
    <row r="7220" spans="1:18" x14ac:dyDescent="0.3">
      <c r="A7220" s="82">
        <v>7189</v>
      </c>
      <c r="B7220" s="94">
        <f t="shared" si="1571"/>
        <v>6.0690862755948488E-60</v>
      </c>
      <c r="C7220" s="179">
        <f t="shared" si="1572"/>
        <v>6.0553954621947935E-60</v>
      </c>
      <c r="D7220" s="166">
        <f t="shared" si="1573"/>
        <v>2.2558277767625785E-3</v>
      </c>
      <c r="E7220" s="167">
        <f t="shared" si="1583"/>
        <v>24.291375447755232</v>
      </c>
      <c r="F7220" s="168">
        <f t="shared" si="1584"/>
        <v>16.219401714922824</v>
      </c>
      <c r="G7220" s="168">
        <f t="shared" si="1574"/>
        <v>563657.02454449504</v>
      </c>
      <c r="H7220" s="168">
        <f t="shared" si="1575"/>
        <v>271310.33852408634</v>
      </c>
      <c r="I7220" s="169">
        <f t="shared" si="1576"/>
        <v>834967.36306858133</v>
      </c>
      <c r="J7220" s="169">
        <f t="shared" si="1578"/>
        <v>759309.3491000639</v>
      </c>
      <c r="K7220" s="95"/>
      <c r="L7220" s="265">
        <f t="shared" si="1577"/>
        <v>320059.40397205006</v>
      </c>
      <c r="M7220" s="265">
        <f>$G7220*NonHospFrac+theModel!$H7220*NonHospFrac</f>
        <v>514907.95909653133</v>
      </c>
      <c r="N7220" s="266">
        <f t="shared" si="1579"/>
        <v>834967.36306858133</v>
      </c>
      <c r="O7220" s="159"/>
      <c r="P7220" s="265">
        <f t="shared" si="1580"/>
        <v>291058.19993997941</v>
      </c>
      <c r="Q7220" s="265">
        <f t="shared" si="1581"/>
        <v>514906.40445485653</v>
      </c>
      <c r="R7220" s="266">
        <f t="shared" si="1582"/>
        <v>805964.60439483589</v>
      </c>
    </row>
    <row r="7221" spans="1:18" x14ac:dyDescent="0.3">
      <c r="A7221" s="82">
        <v>7190</v>
      </c>
      <c r="B7221" s="94">
        <f t="shared" si="1571"/>
        <v>5.9557129566518622E-60</v>
      </c>
      <c r="C7221" s="179">
        <f t="shared" si="1572"/>
        <v>5.9422778939338222E-60</v>
      </c>
      <c r="D7221" s="166">
        <f t="shared" si="1573"/>
        <v>2.2558277767625785E-3</v>
      </c>
      <c r="E7221" s="167">
        <f t="shared" si="1583"/>
        <v>24.291375447755232</v>
      </c>
      <c r="F7221" s="168">
        <f t="shared" si="1584"/>
        <v>16.221657542699585</v>
      </c>
      <c r="G7221" s="168">
        <f t="shared" si="1574"/>
        <v>563735.41912370839</v>
      </c>
      <c r="H7221" s="168">
        <f t="shared" si="1575"/>
        <v>271310.33852408634</v>
      </c>
      <c r="I7221" s="169">
        <f t="shared" si="1576"/>
        <v>835045.75764779467</v>
      </c>
      <c r="J7221" s="169">
        <f t="shared" si="1578"/>
        <v>759367.8282485368</v>
      </c>
      <c r="K7221" s="95"/>
      <c r="L7221" s="265">
        <f t="shared" si="1577"/>
        <v>320089.45415533555</v>
      </c>
      <c r="M7221" s="265">
        <f>$G7221*NonHospFrac+theModel!$H7221*NonHospFrac</f>
        <v>514956.30349245912</v>
      </c>
      <c r="N7221" s="266">
        <f t="shared" si="1579"/>
        <v>835045.75764779467</v>
      </c>
      <c r="O7221" s="159"/>
      <c r="P7221" s="265">
        <f t="shared" si="1580"/>
        <v>291080.61614716653</v>
      </c>
      <c r="Q7221" s="265">
        <f t="shared" si="1581"/>
        <v>514954.74885078432</v>
      </c>
      <c r="R7221" s="266">
        <f t="shared" si="1582"/>
        <v>806035.36499795085</v>
      </c>
    </row>
    <row r="7222" spans="1:18" x14ac:dyDescent="0.3">
      <c r="A7222" s="82">
        <v>7191</v>
      </c>
      <c r="B7222" s="94">
        <f t="shared" si="1571"/>
        <v>5.8444575033748873E-60</v>
      </c>
      <c r="C7222" s="179">
        <f t="shared" si="1572"/>
        <v>5.8312734137986662E-60</v>
      </c>
      <c r="D7222" s="166">
        <f t="shared" si="1573"/>
        <v>2.2558277767625785E-3</v>
      </c>
      <c r="E7222" s="167">
        <f t="shared" si="1583"/>
        <v>24.291375447755232</v>
      </c>
      <c r="F7222" s="168">
        <f t="shared" si="1584"/>
        <v>16.223913370476346</v>
      </c>
      <c r="G7222" s="168">
        <f t="shared" si="1574"/>
        <v>563813.81370292173</v>
      </c>
      <c r="H7222" s="168">
        <f t="shared" si="1575"/>
        <v>271310.33852408634</v>
      </c>
      <c r="I7222" s="169">
        <f t="shared" si="1576"/>
        <v>835124.15222700802</v>
      </c>
      <c r="J7222" s="169">
        <f t="shared" si="1578"/>
        <v>759426.30501328455</v>
      </c>
      <c r="K7222" s="95"/>
      <c r="L7222" s="265">
        <f t="shared" si="1577"/>
        <v>320119.50433862116</v>
      </c>
      <c r="M7222" s="265">
        <f>$G7222*NonHospFrac+theModel!$H7222*NonHospFrac</f>
        <v>515004.64788838691</v>
      </c>
      <c r="N7222" s="266">
        <f t="shared" si="1579"/>
        <v>835124.15222700802</v>
      </c>
      <c r="O7222" s="159"/>
      <c r="P7222" s="265">
        <f t="shared" si="1580"/>
        <v>291103.03144062497</v>
      </c>
      <c r="Q7222" s="265">
        <f t="shared" si="1581"/>
        <v>515003.09324671212</v>
      </c>
      <c r="R7222" s="266">
        <f t="shared" si="1582"/>
        <v>806106.12468733708</v>
      </c>
    </row>
    <row r="7223" spans="1:18" x14ac:dyDescent="0.3">
      <c r="A7223" s="82">
        <v>7192</v>
      </c>
      <c r="B7223" s="94">
        <f t="shared" si="1571"/>
        <v>5.7352803530607907E-60</v>
      </c>
      <c r="C7223" s="179">
        <f t="shared" si="1572"/>
        <v>5.7223425483328354E-60</v>
      </c>
      <c r="D7223" s="166">
        <f t="shared" si="1573"/>
        <v>2.2558277767625785E-3</v>
      </c>
      <c r="E7223" s="167">
        <f t="shared" si="1583"/>
        <v>24.291375447755232</v>
      </c>
      <c r="F7223" s="168">
        <f t="shared" si="1584"/>
        <v>16.226169198253107</v>
      </c>
      <c r="G7223" s="168">
        <f t="shared" si="1574"/>
        <v>563892.20828213508</v>
      </c>
      <c r="H7223" s="168">
        <f t="shared" si="1575"/>
        <v>271310.33852408634</v>
      </c>
      <c r="I7223" s="169">
        <f t="shared" si="1576"/>
        <v>835202.54680622136</v>
      </c>
      <c r="J7223" s="169">
        <f t="shared" si="1578"/>
        <v>759484.77939440426</v>
      </c>
      <c r="K7223" s="95"/>
      <c r="L7223" s="265">
        <f t="shared" si="1577"/>
        <v>320149.55452190666</v>
      </c>
      <c r="M7223" s="265">
        <f>$G7223*NonHospFrac+theModel!$H7223*NonHospFrac</f>
        <v>515052.99228431471</v>
      </c>
      <c r="N7223" s="266">
        <f t="shared" si="1579"/>
        <v>835202.54680622136</v>
      </c>
      <c r="O7223" s="159"/>
      <c r="P7223" s="265">
        <f t="shared" si="1580"/>
        <v>291125.44582039182</v>
      </c>
      <c r="Q7223" s="265">
        <f t="shared" si="1581"/>
        <v>515051.43764263991</v>
      </c>
      <c r="R7223" s="266">
        <f t="shared" si="1582"/>
        <v>806176.88346303173</v>
      </c>
    </row>
    <row r="7224" spans="1:18" x14ac:dyDescent="0.3">
      <c r="A7224" s="82">
        <v>7193</v>
      </c>
      <c r="B7224" s="94">
        <f t="shared" si="1571"/>
        <v>5.6281426820557362E-60</v>
      </c>
      <c r="C7224" s="179">
        <f t="shared" si="1572"/>
        <v>5.6154465614619713E-60</v>
      </c>
      <c r="D7224" s="166">
        <f t="shared" si="1573"/>
        <v>2.2558277767625785E-3</v>
      </c>
      <c r="E7224" s="167">
        <f t="shared" si="1583"/>
        <v>24.291375447755232</v>
      </c>
      <c r="F7224" s="168">
        <f t="shared" si="1584"/>
        <v>16.228425026029868</v>
      </c>
      <c r="G7224" s="168">
        <f t="shared" si="1574"/>
        <v>563970.60286134842</v>
      </c>
      <c r="H7224" s="168">
        <f t="shared" si="1575"/>
        <v>271310.33852408634</v>
      </c>
      <c r="I7224" s="169">
        <f t="shared" si="1576"/>
        <v>835280.94138543471</v>
      </c>
      <c r="J7224" s="169">
        <f t="shared" si="1578"/>
        <v>759543.25139199302</v>
      </c>
      <c r="K7224" s="95"/>
      <c r="L7224" s="265">
        <f t="shared" si="1577"/>
        <v>320179.60470519227</v>
      </c>
      <c r="M7224" s="265">
        <f>$G7224*NonHospFrac+theModel!$H7224*NonHospFrac</f>
        <v>515101.3366802425</v>
      </c>
      <c r="N7224" s="266">
        <f t="shared" si="1579"/>
        <v>835280.94138543471</v>
      </c>
      <c r="O7224" s="159"/>
      <c r="P7224" s="265">
        <f t="shared" si="1580"/>
        <v>291147.85928650451</v>
      </c>
      <c r="Q7224" s="265">
        <f t="shared" si="1581"/>
        <v>515099.7820385677</v>
      </c>
      <c r="R7224" s="266">
        <f t="shared" si="1582"/>
        <v>806247.64132507215</v>
      </c>
    </row>
    <row r="7225" spans="1:18" x14ac:dyDescent="0.3">
      <c r="A7225" s="82">
        <v>7194</v>
      </c>
      <c r="B7225" s="94">
        <f t="shared" si="1571"/>
        <v>5.5230063919495694E-60</v>
      </c>
      <c r="C7225" s="179">
        <f t="shared" si="1572"/>
        <v>5.5105474407193722E-60</v>
      </c>
      <c r="D7225" s="166">
        <f t="shared" si="1573"/>
        <v>2.2558277767625785E-3</v>
      </c>
      <c r="E7225" s="167">
        <f t="shared" si="1583"/>
        <v>24.291375447755232</v>
      </c>
      <c r="F7225" s="168">
        <f t="shared" si="1584"/>
        <v>16.230680853806629</v>
      </c>
      <c r="G7225" s="168">
        <f t="shared" si="1574"/>
        <v>564048.99744056177</v>
      </c>
      <c r="H7225" s="168">
        <f t="shared" si="1575"/>
        <v>271310.33852408634</v>
      </c>
      <c r="I7225" s="169">
        <f t="shared" si="1576"/>
        <v>835359.33596464805</v>
      </c>
      <c r="J7225" s="169">
        <f t="shared" si="1578"/>
        <v>759601.72100614803</v>
      </c>
      <c r="K7225" s="95"/>
      <c r="L7225" s="265">
        <f t="shared" si="1577"/>
        <v>320209.65488847776</v>
      </c>
      <c r="M7225" s="265">
        <f>$G7225*NonHospFrac+theModel!$H7225*NonHospFrac</f>
        <v>515149.68107617029</v>
      </c>
      <c r="N7225" s="266">
        <f t="shared" si="1579"/>
        <v>835359.33596464805</v>
      </c>
      <c r="O7225" s="159"/>
      <c r="P7225" s="265">
        <f t="shared" si="1580"/>
        <v>291170.27183900011</v>
      </c>
      <c r="Q7225" s="265">
        <f t="shared" si="1581"/>
        <v>515148.1264344955</v>
      </c>
      <c r="R7225" s="266">
        <f t="shared" si="1582"/>
        <v>806318.39827349561</v>
      </c>
    </row>
    <row r="7226" spans="1:18" x14ac:dyDescent="0.3">
      <c r="A7226" s="82">
        <v>7195</v>
      </c>
      <c r="B7226" s="94">
        <f t="shared" si="1571"/>
        <v>5.4198340960279387E-60</v>
      </c>
      <c r="C7226" s="179">
        <f t="shared" si="1572"/>
        <v>5.4076078837286744E-60</v>
      </c>
      <c r="D7226" s="166">
        <f t="shared" si="1573"/>
        <v>2.2558277767625785E-3</v>
      </c>
      <c r="E7226" s="167">
        <f t="shared" si="1583"/>
        <v>24.291375447755232</v>
      </c>
      <c r="F7226" s="168">
        <f t="shared" si="1584"/>
        <v>16.232936681583389</v>
      </c>
      <c r="G7226" s="168">
        <f t="shared" si="1574"/>
        <v>564127.39201977523</v>
      </c>
      <c r="H7226" s="168">
        <f t="shared" si="1575"/>
        <v>271310.33852408634</v>
      </c>
      <c r="I7226" s="169">
        <f t="shared" si="1576"/>
        <v>835437.73054386163</v>
      </c>
      <c r="J7226" s="169">
        <f t="shared" si="1578"/>
        <v>759660.18823696673</v>
      </c>
      <c r="K7226" s="95"/>
      <c r="L7226" s="265">
        <f t="shared" si="1577"/>
        <v>320239.70507176337</v>
      </c>
      <c r="M7226" s="265">
        <f>$G7226*NonHospFrac+theModel!$H7226*NonHospFrac</f>
        <v>515198.02547209815</v>
      </c>
      <c r="N7226" s="266">
        <f t="shared" si="1579"/>
        <v>835437.73054386151</v>
      </c>
      <c r="O7226" s="159"/>
      <c r="P7226" s="265">
        <f t="shared" si="1580"/>
        <v>291192.68347791606</v>
      </c>
      <c r="Q7226" s="265">
        <f t="shared" si="1581"/>
        <v>515196.47083042335</v>
      </c>
      <c r="R7226" s="266">
        <f t="shared" si="1582"/>
        <v>806389.15430833935</v>
      </c>
    </row>
    <row r="7227" spans="1:18" x14ac:dyDescent="0.3">
      <c r="A7227" s="82">
        <v>7196</v>
      </c>
      <c r="B7227" s="94">
        <f t="shared" si="1571"/>
        <v>5.3185891059774821E-60</v>
      </c>
      <c r="C7227" s="179">
        <f t="shared" si="1572"/>
        <v>5.3065912849390311E-60</v>
      </c>
      <c r="D7227" s="166">
        <f t="shared" si="1573"/>
        <v>2.2558277767625785E-3</v>
      </c>
      <c r="E7227" s="167">
        <f t="shared" si="1583"/>
        <v>24.291375447755232</v>
      </c>
      <c r="F7227" s="168">
        <f t="shared" si="1584"/>
        <v>16.23519250936015</v>
      </c>
      <c r="G7227" s="168">
        <f t="shared" si="1574"/>
        <v>564205.78659898858</v>
      </c>
      <c r="H7227" s="168">
        <f t="shared" si="1575"/>
        <v>271310.33852408634</v>
      </c>
      <c r="I7227" s="169">
        <f t="shared" si="1576"/>
        <v>835516.12512307498</v>
      </c>
      <c r="J7227" s="169">
        <f t="shared" si="1578"/>
        <v>759718.65308454575</v>
      </c>
      <c r="K7227" s="95"/>
      <c r="L7227" s="265">
        <f t="shared" si="1577"/>
        <v>320269.75525504892</v>
      </c>
      <c r="M7227" s="265">
        <f>$G7227*NonHospFrac+theModel!$H7227*NonHospFrac</f>
        <v>515246.36986802594</v>
      </c>
      <c r="N7227" s="266">
        <f t="shared" si="1579"/>
        <v>835516.12512307486</v>
      </c>
      <c r="O7227" s="159"/>
      <c r="P7227" s="265">
        <f t="shared" si="1580"/>
        <v>291215.09420328942</v>
      </c>
      <c r="Q7227" s="265">
        <f t="shared" si="1581"/>
        <v>515244.81522635114</v>
      </c>
      <c r="R7227" s="266">
        <f t="shared" si="1582"/>
        <v>806459.90942964051</v>
      </c>
    </row>
    <row r="7228" spans="1:18" x14ac:dyDescent="0.3">
      <c r="A7228" s="82">
        <v>7197</v>
      </c>
      <c r="B7228" s="94">
        <f t="shared" si="1571"/>
        <v>5.2192354188393835E-60</v>
      </c>
      <c r="C7228" s="179">
        <f t="shared" si="1572"/>
        <v>5.207461722608102E-60</v>
      </c>
      <c r="D7228" s="166">
        <f t="shared" si="1573"/>
        <v>2.2558277767625785E-3</v>
      </c>
      <c r="E7228" s="167">
        <f t="shared" si="1583"/>
        <v>24.291375447755232</v>
      </c>
      <c r="F7228" s="168">
        <f t="shared" si="1584"/>
        <v>16.237448337136911</v>
      </c>
      <c r="G7228" s="168">
        <f t="shared" si="1574"/>
        <v>564284.18117820192</v>
      </c>
      <c r="H7228" s="168">
        <f t="shared" si="1575"/>
        <v>271310.33852408634</v>
      </c>
      <c r="I7228" s="169">
        <f t="shared" si="1576"/>
        <v>835594.51970228832</v>
      </c>
      <c r="J7228" s="169">
        <f t="shared" si="1578"/>
        <v>759777.11554898252</v>
      </c>
      <c r="K7228" s="95"/>
      <c r="L7228" s="265">
        <f t="shared" si="1577"/>
        <v>320299.80543833447</v>
      </c>
      <c r="M7228" s="265">
        <f>$G7228*NonHospFrac+theModel!$H7228*NonHospFrac</f>
        <v>515294.71426395373</v>
      </c>
      <c r="N7228" s="266">
        <f t="shared" si="1579"/>
        <v>835594.51970228821</v>
      </c>
      <c r="O7228" s="159"/>
      <c r="P7228" s="265">
        <f t="shared" si="1580"/>
        <v>291237.50401515752</v>
      </c>
      <c r="Q7228" s="265">
        <f t="shared" si="1581"/>
        <v>515293.15962227894</v>
      </c>
      <c r="R7228" s="266">
        <f t="shared" si="1582"/>
        <v>806530.66363743646</v>
      </c>
    </row>
    <row r="7229" spans="1:18" x14ac:dyDescent="0.3">
      <c r="A7229" s="82">
        <v>7198</v>
      </c>
      <c r="B7229" s="94">
        <f t="shared" si="1571"/>
        <v>5.1217377042066325E-60</v>
      </c>
      <c r="C7229" s="179">
        <f t="shared" si="1572"/>
        <v>5.1101839460281912E-60</v>
      </c>
      <c r="D7229" s="166">
        <f t="shared" si="1573"/>
        <v>2.2558277767625785E-3</v>
      </c>
      <c r="E7229" s="167">
        <f t="shared" si="1583"/>
        <v>24.291375447755232</v>
      </c>
      <c r="F7229" s="168">
        <f t="shared" si="1584"/>
        <v>16.239704164913672</v>
      </c>
      <c r="G7229" s="168">
        <f t="shared" si="1574"/>
        <v>564362.57575741527</v>
      </c>
      <c r="H7229" s="168">
        <f t="shared" si="1575"/>
        <v>271310.33852408634</v>
      </c>
      <c r="I7229" s="169">
        <f t="shared" si="1576"/>
        <v>835672.91428150167</v>
      </c>
      <c r="J7229" s="169">
        <f t="shared" si="1578"/>
        <v>759835.57563037414</v>
      </c>
      <c r="K7229" s="95"/>
      <c r="L7229" s="265">
        <f t="shared" si="1577"/>
        <v>320329.85562162002</v>
      </c>
      <c r="M7229" s="265">
        <f>$G7229*NonHospFrac+theModel!$H7229*NonHospFrac</f>
        <v>515343.05865988153</v>
      </c>
      <c r="N7229" s="266">
        <f t="shared" si="1579"/>
        <v>835672.91428150155</v>
      </c>
      <c r="O7229" s="159"/>
      <c r="P7229" s="265">
        <f t="shared" si="1580"/>
        <v>291259.91291355755</v>
      </c>
      <c r="Q7229" s="265">
        <f t="shared" si="1581"/>
        <v>515341.50401820673</v>
      </c>
      <c r="R7229" s="266">
        <f t="shared" si="1582"/>
        <v>806601.41693176422</v>
      </c>
    </row>
    <row r="7230" spans="1:18" x14ac:dyDescent="0.3">
      <c r="A7230" s="82">
        <v>7199</v>
      </c>
      <c r="B7230" s="94">
        <f t="shared" si="1571"/>
        <v>5.026061291660448E-60</v>
      </c>
      <c r="C7230" s="179">
        <f t="shared" si="1572"/>
        <v>5.0147233629910086E-60</v>
      </c>
      <c r="D7230" s="166">
        <f t="shared" si="1573"/>
        <v>2.2558277767625785E-3</v>
      </c>
      <c r="E7230" s="167">
        <f t="shared" si="1583"/>
        <v>24.291375447755232</v>
      </c>
      <c r="F7230" s="168">
        <f t="shared" si="1584"/>
        <v>16.241959992690433</v>
      </c>
      <c r="G7230" s="168">
        <f t="shared" si="1574"/>
        <v>564440.97033662861</v>
      </c>
      <c r="H7230" s="168">
        <f t="shared" si="1575"/>
        <v>271310.33852408634</v>
      </c>
      <c r="I7230" s="169">
        <f t="shared" si="1576"/>
        <v>835751.30886071501</v>
      </c>
      <c r="J7230" s="169">
        <f t="shared" si="1578"/>
        <v>759894.03332881769</v>
      </c>
      <c r="K7230" s="95"/>
      <c r="L7230" s="265">
        <f t="shared" si="1577"/>
        <v>320359.90580490557</v>
      </c>
      <c r="M7230" s="265">
        <f>$G7230*NonHospFrac+theModel!$H7230*NonHospFrac</f>
        <v>515391.40305580932</v>
      </c>
      <c r="N7230" s="266">
        <f t="shared" si="1579"/>
        <v>835751.3088607149</v>
      </c>
      <c r="O7230" s="159"/>
      <c r="P7230" s="265">
        <f t="shared" si="1580"/>
        <v>291282.32089852676</v>
      </c>
      <c r="Q7230" s="265">
        <f t="shared" si="1581"/>
        <v>515389.84841413453</v>
      </c>
      <c r="R7230" s="266">
        <f t="shared" si="1582"/>
        <v>806672.16931266128</v>
      </c>
    </row>
    <row r="7231" spans="1:18" x14ac:dyDescent="0.3">
      <c r="A7231" s="82">
        <v>7200</v>
      </c>
      <c r="B7231" s="94">
        <f t="shared" si="1571"/>
        <v>4.932172158441392E-60</v>
      </c>
      <c r="C7231" s="179">
        <f t="shared" si="1572"/>
        <v>4.9210460274866048E-60</v>
      </c>
      <c r="D7231" s="166">
        <f t="shared" si="1573"/>
        <v>2.2558277767625785E-3</v>
      </c>
      <c r="E7231" s="167">
        <f t="shared" si="1583"/>
        <v>24.291375447755232</v>
      </c>
      <c r="F7231" s="168">
        <f t="shared" si="1584"/>
        <v>16.244215820467193</v>
      </c>
      <c r="G7231" s="168">
        <f t="shared" si="1574"/>
        <v>564519.36491584196</v>
      </c>
      <c r="H7231" s="168">
        <f t="shared" si="1575"/>
        <v>271310.33852408634</v>
      </c>
      <c r="I7231" s="169">
        <f t="shared" si="1576"/>
        <v>835829.70343992836</v>
      </c>
      <c r="J7231" s="169">
        <f t="shared" si="1578"/>
        <v>759952.48864441039</v>
      </c>
      <c r="K7231" s="95"/>
      <c r="L7231" s="265">
        <f t="shared" si="1577"/>
        <v>320389.95598819113</v>
      </c>
      <c r="M7231" s="265">
        <f>$G7231*NonHospFrac+theModel!$H7231*NonHospFrac</f>
        <v>515439.74745173717</v>
      </c>
      <c r="N7231" s="266">
        <f t="shared" si="1579"/>
        <v>835829.70343992836</v>
      </c>
      <c r="O7231" s="159"/>
      <c r="P7231" s="265">
        <f t="shared" si="1580"/>
        <v>291304.72797010239</v>
      </c>
      <c r="Q7231" s="265">
        <f t="shared" si="1581"/>
        <v>515438.19281006238</v>
      </c>
      <c r="R7231" s="266">
        <f t="shared" si="1582"/>
        <v>806742.92078016477</v>
      </c>
    </row>
    <row r="7232" spans="1:18" x14ac:dyDescent="0.3">
      <c r="A7232" s="82">
        <v>7201</v>
      </c>
      <c r="B7232" s="94">
        <f t="shared" si="1571"/>
        <v>4.8400369173508015E-60</v>
      </c>
      <c r="C7232" s="179">
        <f t="shared" si="1572"/>
        <v>4.8291186276320851E-60</v>
      </c>
      <c r="D7232" s="166">
        <f t="shared" si="1573"/>
        <v>2.2558277767625785E-3</v>
      </c>
      <c r="E7232" s="167">
        <f t="shared" si="1583"/>
        <v>24.291375447755232</v>
      </c>
      <c r="F7232" s="168">
        <f t="shared" si="1584"/>
        <v>16.246471648243954</v>
      </c>
      <c r="G7232" s="168">
        <f t="shared" si="1574"/>
        <v>564597.7594950553</v>
      </c>
      <c r="H7232" s="168">
        <f t="shared" si="1575"/>
        <v>271310.33852408634</v>
      </c>
      <c r="I7232" s="169">
        <f t="shared" si="1576"/>
        <v>835908.0980191417</v>
      </c>
      <c r="J7232" s="169">
        <f t="shared" si="1578"/>
        <v>760010.94157724944</v>
      </c>
      <c r="K7232" s="95"/>
      <c r="L7232" s="265">
        <f t="shared" si="1577"/>
        <v>320420.00617147668</v>
      </c>
      <c r="M7232" s="265">
        <f>$G7232*NonHospFrac+theModel!$H7232*NonHospFrac</f>
        <v>515488.09184766497</v>
      </c>
      <c r="N7232" s="266">
        <f t="shared" si="1579"/>
        <v>835908.0980191417</v>
      </c>
      <c r="O7232" s="159"/>
      <c r="P7232" s="265">
        <f t="shared" si="1580"/>
        <v>291327.13412832172</v>
      </c>
      <c r="Q7232" s="265">
        <f t="shared" si="1581"/>
        <v>515486.53720599017</v>
      </c>
      <c r="R7232" s="266">
        <f t="shared" si="1582"/>
        <v>806813.67133431183</v>
      </c>
    </row>
    <row r="7233" spans="1:18" x14ac:dyDescent="0.3">
      <c r="A7233" s="82">
        <v>7202</v>
      </c>
      <c r="B7233" s="94">
        <f t="shared" si="1571"/>
        <v>4.7496228048782149E-60</v>
      </c>
      <c r="C7233" s="179">
        <f t="shared" si="1572"/>
        <v>4.7389084738258258E-60</v>
      </c>
      <c r="D7233" s="166">
        <f t="shared" si="1573"/>
        <v>2.2558277767625785E-3</v>
      </c>
      <c r="E7233" s="167">
        <f t="shared" si="1583"/>
        <v>24.291375447755232</v>
      </c>
      <c r="F7233" s="168">
        <f t="shared" si="1584"/>
        <v>16.248727476020715</v>
      </c>
      <c r="G7233" s="168">
        <f t="shared" si="1574"/>
        <v>564676.15407426865</v>
      </c>
      <c r="H7233" s="168">
        <f t="shared" si="1575"/>
        <v>271310.33852408634</v>
      </c>
      <c r="I7233" s="169">
        <f t="shared" si="1576"/>
        <v>835986.49259835505</v>
      </c>
      <c r="J7233" s="169">
        <f t="shared" si="1578"/>
        <v>760069.39212743181</v>
      </c>
      <c r="K7233" s="95"/>
      <c r="L7233" s="265">
        <f t="shared" si="1577"/>
        <v>320450.05635476223</v>
      </c>
      <c r="M7233" s="265">
        <f>$G7233*NonHospFrac+theModel!$H7233*NonHospFrac</f>
        <v>515536.43624359276</v>
      </c>
      <c r="N7233" s="266">
        <f t="shared" si="1579"/>
        <v>835986.49259835505</v>
      </c>
      <c r="O7233" s="159"/>
      <c r="P7233" s="265">
        <f t="shared" si="1580"/>
        <v>291349.53937322192</v>
      </c>
      <c r="Q7233" s="265">
        <f t="shared" si="1581"/>
        <v>515534.88160191796</v>
      </c>
      <c r="R7233" s="266">
        <f t="shared" si="1582"/>
        <v>806884.42097513983</v>
      </c>
    </row>
    <row r="7234" spans="1:18" x14ac:dyDescent="0.3">
      <c r="A7234" s="82">
        <v>7203</v>
      </c>
      <c r="B7234" s="94">
        <f t="shared" si="1571"/>
        <v>4.6608976695505973E-60</v>
      </c>
      <c r="C7234" s="179">
        <f t="shared" si="1572"/>
        <v>4.6503834871229771E-60</v>
      </c>
      <c r="D7234" s="166">
        <f t="shared" si="1573"/>
        <v>2.2558277767625785E-3</v>
      </c>
      <c r="E7234" s="167">
        <f t="shared" si="1583"/>
        <v>24.291375447755232</v>
      </c>
      <c r="F7234" s="168">
        <f t="shared" si="1584"/>
        <v>16.250983303797476</v>
      </c>
      <c r="G7234" s="168">
        <f t="shared" si="1574"/>
        <v>564754.54865348211</v>
      </c>
      <c r="H7234" s="168">
        <f t="shared" si="1575"/>
        <v>271310.33852408634</v>
      </c>
      <c r="I7234" s="169">
        <f t="shared" si="1576"/>
        <v>836064.88717756839</v>
      </c>
      <c r="J7234" s="169">
        <f t="shared" si="1578"/>
        <v>760127.84029505472</v>
      </c>
      <c r="K7234" s="95"/>
      <c r="L7234" s="265">
        <f t="shared" si="1577"/>
        <v>320480.10653804778</v>
      </c>
      <c r="M7234" s="265">
        <f>$G7234*NonHospFrac+theModel!$H7234*NonHospFrac</f>
        <v>515584.78063952061</v>
      </c>
      <c r="N7234" s="266">
        <f t="shared" si="1579"/>
        <v>836064.88717756839</v>
      </c>
      <c r="O7234" s="159"/>
      <c r="P7234" s="265">
        <f t="shared" si="1580"/>
        <v>291371.9437048402</v>
      </c>
      <c r="Q7234" s="265">
        <f t="shared" si="1581"/>
        <v>515583.22599784582</v>
      </c>
      <c r="R7234" s="266">
        <f t="shared" si="1582"/>
        <v>806955.16970268602</v>
      </c>
    </row>
    <row r="7235" spans="1:18" x14ac:dyDescent="0.3">
      <c r="A7235" s="82">
        <v>7204</v>
      </c>
      <c r="B7235" s="94">
        <f t="shared" si="1571"/>
        <v>4.5738299604991919E-60</v>
      </c>
      <c r="C7235" s="179">
        <f t="shared" si="1572"/>
        <v>4.5635121878281086E-60</v>
      </c>
      <c r="D7235" s="166">
        <f t="shared" si="1573"/>
        <v>2.2558277767625785E-3</v>
      </c>
      <c r="E7235" s="167">
        <f t="shared" si="1583"/>
        <v>24.291375447755232</v>
      </c>
      <c r="F7235" s="168">
        <f t="shared" si="1584"/>
        <v>16.253239131574237</v>
      </c>
      <c r="G7235" s="168">
        <f t="shared" si="1574"/>
        <v>564832.94323269546</v>
      </c>
      <c r="H7235" s="168">
        <f t="shared" si="1575"/>
        <v>271310.33852408634</v>
      </c>
      <c r="I7235" s="169">
        <f t="shared" si="1576"/>
        <v>836143.28175678174</v>
      </c>
      <c r="J7235" s="169">
        <f t="shared" si="1578"/>
        <v>760186.28608021524</v>
      </c>
      <c r="K7235" s="95"/>
      <c r="L7235" s="265">
        <f t="shared" si="1577"/>
        <v>320510.15672133339</v>
      </c>
      <c r="M7235" s="265">
        <f>$G7235*NonHospFrac+theModel!$H7235*NonHospFrac</f>
        <v>515633.12503544841</v>
      </c>
      <c r="N7235" s="266">
        <f t="shared" si="1579"/>
        <v>836143.28175678174</v>
      </c>
      <c r="O7235" s="159"/>
      <c r="P7235" s="265">
        <f t="shared" si="1580"/>
        <v>291394.34712321387</v>
      </c>
      <c r="Q7235" s="265">
        <f t="shared" si="1581"/>
        <v>515631.57039377361</v>
      </c>
      <c r="R7235" s="266">
        <f t="shared" si="1582"/>
        <v>807025.91751698754</v>
      </c>
    </row>
    <row r="7236" spans="1:18" x14ac:dyDescent="0.3">
      <c r="A7236" s="82">
        <v>7205</v>
      </c>
      <c r="B7236" s="94">
        <f t="shared" si="1571"/>
        <v>4.4883887162399629E-60</v>
      </c>
      <c r="C7236" s="179">
        <f t="shared" si="1572"/>
        <v>4.478263684300961E-60</v>
      </c>
      <c r="D7236" s="166">
        <f t="shared" si="1573"/>
        <v>2.2558277767625785E-3</v>
      </c>
      <c r="E7236" s="167">
        <f t="shared" si="1583"/>
        <v>24.291375447755232</v>
      </c>
      <c r="F7236" s="168">
        <f t="shared" si="1584"/>
        <v>16.255494959350997</v>
      </c>
      <c r="G7236" s="168">
        <f t="shared" si="1574"/>
        <v>564911.3378119088</v>
      </c>
      <c r="H7236" s="168">
        <f t="shared" si="1575"/>
        <v>271310.33852408634</v>
      </c>
      <c r="I7236" s="169">
        <f t="shared" si="1576"/>
        <v>836221.67633599509</v>
      </c>
      <c r="J7236" s="169">
        <f t="shared" si="1578"/>
        <v>760244.72948301048</v>
      </c>
      <c r="K7236" s="95"/>
      <c r="L7236" s="265">
        <f t="shared" si="1577"/>
        <v>320540.20690461888</v>
      </c>
      <c r="M7236" s="265">
        <f>$G7236*NonHospFrac+theModel!$H7236*NonHospFrac</f>
        <v>515681.4694313762</v>
      </c>
      <c r="N7236" s="266">
        <f t="shared" si="1579"/>
        <v>836221.67633599509</v>
      </c>
      <c r="O7236" s="159"/>
      <c r="P7236" s="265">
        <f t="shared" si="1580"/>
        <v>291416.74962838</v>
      </c>
      <c r="Q7236" s="265">
        <f t="shared" si="1581"/>
        <v>515679.9147897014</v>
      </c>
      <c r="R7236" s="266">
        <f t="shared" si="1582"/>
        <v>807096.6644180814</v>
      </c>
    </row>
    <row r="7237" spans="1:18" x14ac:dyDescent="0.3">
      <c r="A7237" s="82">
        <v>7206</v>
      </c>
      <c r="B7237" s="94">
        <f t="shared" si="1571"/>
        <v>4.404543553663615E-60</v>
      </c>
      <c r="C7237" s="179">
        <f t="shared" si="1572"/>
        <v>4.3946076619713001E-60</v>
      </c>
      <c r="D7237" s="166">
        <f t="shared" si="1573"/>
        <v>2.2558277767625785E-3</v>
      </c>
      <c r="E7237" s="167">
        <f t="shared" si="1583"/>
        <v>24.291375447755232</v>
      </c>
      <c r="F7237" s="168">
        <f t="shared" si="1584"/>
        <v>16.257750787127758</v>
      </c>
      <c r="G7237" s="168">
        <f t="shared" si="1574"/>
        <v>564989.73239112215</v>
      </c>
      <c r="H7237" s="168">
        <f t="shared" si="1575"/>
        <v>271310.33852408634</v>
      </c>
      <c r="I7237" s="169">
        <f t="shared" si="1576"/>
        <v>836300.07091520843</v>
      </c>
      <c r="J7237" s="169">
        <f t="shared" si="1578"/>
        <v>760303.17050353752</v>
      </c>
      <c r="K7237" s="95"/>
      <c r="L7237" s="265">
        <f t="shared" si="1577"/>
        <v>320570.25708790449</v>
      </c>
      <c r="M7237" s="265">
        <f>$G7237*NonHospFrac+theModel!$H7237*NonHospFrac</f>
        <v>515729.81382730399</v>
      </c>
      <c r="N7237" s="266">
        <f t="shared" si="1579"/>
        <v>836300.07091520843</v>
      </c>
      <c r="O7237" s="159"/>
      <c r="P7237" s="265">
        <f t="shared" si="1580"/>
        <v>291439.15122037602</v>
      </c>
      <c r="Q7237" s="265">
        <f t="shared" si="1581"/>
        <v>515728.2591856292</v>
      </c>
      <c r="R7237" s="266">
        <f t="shared" si="1582"/>
        <v>807167.41040600522</v>
      </c>
    </row>
    <row r="7238" spans="1:18" x14ac:dyDescent="0.3">
      <c r="A7238" s="82">
        <v>7207</v>
      </c>
      <c r="B7238" s="94">
        <f t="shared" si="1571"/>
        <v>4.3222646572312877E-60</v>
      </c>
      <c r="C7238" s="179">
        <f t="shared" si="1572"/>
        <v>4.3125143725589861E-60</v>
      </c>
      <c r="D7238" s="166">
        <f t="shared" si="1573"/>
        <v>2.2558277767625785E-3</v>
      </c>
      <c r="E7238" s="167">
        <f t="shared" si="1583"/>
        <v>24.291375447755232</v>
      </c>
      <c r="F7238" s="168">
        <f t="shared" si="1584"/>
        <v>16.260006614904519</v>
      </c>
      <c r="G7238" s="168">
        <f t="shared" si="1574"/>
        <v>565068.12697033549</v>
      </c>
      <c r="H7238" s="168">
        <f t="shared" si="1575"/>
        <v>271310.33852408634</v>
      </c>
      <c r="I7238" s="169">
        <f t="shared" si="1576"/>
        <v>836378.46549442178</v>
      </c>
      <c r="J7238" s="169">
        <f t="shared" si="1578"/>
        <v>760361.60914189357</v>
      </c>
      <c r="K7238" s="95"/>
      <c r="L7238" s="265">
        <f t="shared" si="1577"/>
        <v>320600.30727118999</v>
      </c>
      <c r="M7238" s="265">
        <f>$G7238*NonHospFrac+theModel!$H7238*NonHospFrac</f>
        <v>515778.15822323179</v>
      </c>
      <c r="N7238" s="266">
        <f t="shared" si="1579"/>
        <v>836378.46549442178</v>
      </c>
      <c r="O7238" s="159"/>
      <c r="P7238" s="265">
        <f t="shared" si="1580"/>
        <v>291461.55189923896</v>
      </c>
      <c r="Q7238" s="265">
        <f t="shared" si="1581"/>
        <v>515776.60358155699</v>
      </c>
      <c r="R7238" s="266">
        <f t="shared" si="1582"/>
        <v>807238.15548079601</v>
      </c>
    </row>
    <row r="7239" spans="1:18" x14ac:dyDescent="0.3">
      <c r="A7239" s="82">
        <v>7208</v>
      </c>
      <c r="B7239" s="94">
        <f t="shared" si="1571"/>
        <v>4.2415227683720822E-60</v>
      </c>
      <c r="C7239" s="179">
        <f t="shared" si="1572"/>
        <v>4.2319546234954177E-60</v>
      </c>
      <c r="D7239" s="166">
        <f t="shared" si="1573"/>
        <v>2.2558277767625785E-3</v>
      </c>
      <c r="E7239" s="167">
        <f t="shared" si="1583"/>
        <v>24.291375447755232</v>
      </c>
      <c r="F7239" s="168">
        <f t="shared" si="1584"/>
        <v>16.26226244268128</v>
      </c>
      <c r="G7239" s="168">
        <f t="shared" si="1574"/>
        <v>565146.52154954884</v>
      </c>
      <c r="H7239" s="168">
        <f t="shared" si="1575"/>
        <v>271310.33852408634</v>
      </c>
      <c r="I7239" s="169">
        <f t="shared" si="1576"/>
        <v>836456.86007363512</v>
      </c>
      <c r="J7239" s="169">
        <f t="shared" si="1578"/>
        <v>760420.04539817572</v>
      </c>
      <c r="K7239" s="95"/>
      <c r="L7239" s="265">
        <f t="shared" si="1577"/>
        <v>320630.3574544756</v>
      </c>
      <c r="M7239" s="265">
        <f>$G7239*NonHospFrac+theModel!$H7239*NonHospFrac</f>
        <v>515826.50261915958</v>
      </c>
      <c r="N7239" s="266">
        <f t="shared" si="1579"/>
        <v>836456.86007363512</v>
      </c>
      <c r="O7239" s="159"/>
      <c r="P7239" s="265">
        <f t="shared" si="1580"/>
        <v>291483.95166500623</v>
      </c>
      <c r="Q7239" s="265">
        <f t="shared" si="1581"/>
        <v>515824.94797748479</v>
      </c>
      <c r="R7239" s="266">
        <f t="shared" si="1582"/>
        <v>807308.89964249101</v>
      </c>
    </row>
    <row r="7240" spans="1:18" x14ac:dyDescent="0.3">
      <c r="A7240" s="82">
        <v>7209</v>
      </c>
      <c r="B7240" s="94">
        <f t="shared" si="1571"/>
        <v>4.1622891750786385E-60</v>
      </c>
      <c r="C7240" s="179">
        <f t="shared" si="1572"/>
        <v>4.152899767542578E-60</v>
      </c>
      <c r="D7240" s="166">
        <f t="shared" si="1573"/>
        <v>2.2558277767625785E-3</v>
      </c>
      <c r="E7240" s="167">
        <f t="shared" si="1583"/>
        <v>24.291375447755232</v>
      </c>
      <c r="F7240" s="168">
        <f t="shared" si="1584"/>
        <v>16.264518270458041</v>
      </c>
      <c r="G7240" s="168">
        <f t="shared" si="1574"/>
        <v>565224.91612876218</v>
      </c>
      <c r="H7240" s="168">
        <f t="shared" si="1575"/>
        <v>271310.33852408634</v>
      </c>
      <c r="I7240" s="169">
        <f t="shared" si="1576"/>
        <v>836535.25465284847</v>
      </c>
      <c r="J7240" s="169">
        <f t="shared" si="1578"/>
        <v>760478.47927248094</v>
      </c>
      <c r="K7240" s="95"/>
      <c r="L7240" s="265">
        <f t="shared" si="1577"/>
        <v>320660.40763776109</v>
      </c>
      <c r="M7240" s="265">
        <f>$G7240*NonHospFrac+theModel!$H7240*NonHospFrac</f>
        <v>515874.84701508738</v>
      </c>
      <c r="N7240" s="266">
        <f t="shared" si="1579"/>
        <v>836535.25465284847</v>
      </c>
      <c r="O7240" s="159"/>
      <c r="P7240" s="265">
        <f t="shared" si="1580"/>
        <v>291506.35051771486</v>
      </c>
      <c r="Q7240" s="265">
        <f t="shared" si="1581"/>
        <v>515873.29237341258</v>
      </c>
      <c r="R7240" s="266">
        <f t="shared" si="1582"/>
        <v>807379.64289112738</v>
      </c>
    </row>
    <row r="7241" spans="1:18" x14ac:dyDescent="0.3">
      <c r="A7241" s="82">
        <v>7210</v>
      </c>
      <c r="B7241" s="94">
        <f t="shared" si="1571"/>
        <v>4.084535701697082E-60</v>
      </c>
      <c r="C7241" s="179">
        <f t="shared" si="1572"/>
        <v>4.0753216926060153E-60</v>
      </c>
      <c r="D7241" s="166">
        <f t="shared" si="1573"/>
        <v>2.2558277767625785E-3</v>
      </c>
      <c r="E7241" s="167">
        <f t="shared" si="1583"/>
        <v>24.291375447755232</v>
      </c>
      <c r="F7241" s="168">
        <f t="shared" si="1584"/>
        <v>16.266774098234801</v>
      </c>
      <c r="G7241" s="168">
        <f t="shared" si="1574"/>
        <v>565303.31070797553</v>
      </c>
      <c r="H7241" s="168">
        <f t="shared" si="1575"/>
        <v>271310.33852408634</v>
      </c>
      <c r="I7241" s="169">
        <f t="shared" si="1576"/>
        <v>836613.64923206181</v>
      </c>
      <c r="J7241" s="169">
        <f t="shared" si="1578"/>
        <v>760536.91076490644</v>
      </c>
      <c r="K7241" s="95"/>
      <c r="L7241" s="265">
        <f t="shared" si="1577"/>
        <v>320690.4578210467</v>
      </c>
      <c r="M7241" s="265">
        <f>$G7241*NonHospFrac+theModel!$H7241*NonHospFrac</f>
        <v>515923.19141101517</v>
      </c>
      <c r="N7241" s="266">
        <f t="shared" si="1579"/>
        <v>836613.64923206181</v>
      </c>
      <c r="O7241" s="159"/>
      <c r="P7241" s="265">
        <f t="shared" si="1580"/>
        <v>291528.74845740222</v>
      </c>
      <c r="Q7241" s="265">
        <f t="shared" si="1581"/>
        <v>515921.63676934037</v>
      </c>
      <c r="R7241" s="266">
        <f t="shared" si="1582"/>
        <v>807450.3852267426</v>
      </c>
    </row>
    <row r="7242" spans="1:18" x14ac:dyDescent="0.3">
      <c r="A7242" s="82">
        <v>7211</v>
      </c>
      <c r="B7242" s="94">
        <f t="shared" si="1571"/>
        <v>4.0082346989076926E-60</v>
      </c>
      <c r="C7242" s="179">
        <f t="shared" si="1572"/>
        <v>3.9991928117381131E-60</v>
      </c>
      <c r="D7242" s="166">
        <f t="shared" si="1573"/>
        <v>2.2558277767625785E-3</v>
      </c>
      <c r="E7242" s="167">
        <f t="shared" si="1583"/>
        <v>24.291375447755232</v>
      </c>
      <c r="F7242" s="168">
        <f t="shared" si="1584"/>
        <v>16.269029926011562</v>
      </c>
      <c r="G7242" s="168">
        <f t="shared" si="1574"/>
        <v>565381.70528718887</v>
      </c>
      <c r="H7242" s="168">
        <f t="shared" si="1575"/>
        <v>271310.33852408634</v>
      </c>
      <c r="I7242" s="169">
        <f t="shared" si="1576"/>
        <v>836692.04381127516</v>
      </c>
      <c r="J7242" s="169">
        <f t="shared" si="1578"/>
        <v>760595.33987554931</v>
      </c>
      <c r="K7242" s="95"/>
      <c r="L7242" s="265">
        <f t="shared" si="1577"/>
        <v>320720.50800433219</v>
      </c>
      <c r="M7242" s="265">
        <f>$G7242*NonHospFrac+theModel!$H7242*NonHospFrac</f>
        <v>515971.53580694296</v>
      </c>
      <c r="N7242" s="266">
        <f t="shared" si="1579"/>
        <v>836692.04381127516</v>
      </c>
      <c r="O7242" s="159"/>
      <c r="P7242" s="265">
        <f t="shared" si="1580"/>
        <v>291551.14548410539</v>
      </c>
      <c r="Q7242" s="265">
        <f t="shared" si="1581"/>
        <v>515969.98116526817</v>
      </c>
      <c r="R7242" s="266">
        <f t="shared" si="1582"/>
        <v>807521.12664937356</v>
      </c>
    </row>
    <row r="7243" spans="1:18" x14ac:dyDescent="0.3">
      <c r="A7243" s="82">
        <v>7212</v>
      </c>
      <c r="B7243" s="94">
        <f t="shared" si="1571"/>
        <v>3.9333590338927403E-60</v>
      </c>
      <c r="C7243" s="179">
        <f t="shared" si="1572"/>
        <v>3.9244860533281048E-60</v>
      </c>
      <c r="D7243" s="166">
        <f t="shared" si="1573"/>
        <v>2.2558277767625785E-3</v>
      </c>
      <c r="E7243" s="167">
        <f t="shared" si="1583"/>
        <v>24.291375447755232</v>
      </c>
      <c r="F7243" s="168">
        <f t="shared" si="1584"/>
        <v>16.271285753788323</v>
      </c>
      <c r="G7243" s="168">
        <f t="shared" si="1574"/>
        <v>565460.09986640234</v>
      </c>
      <c r="H7243" s="168">
        <f t="shared" si="1575"/>
        <v>271310.33852408634</v>
      </c>
      <c r="I7243" s="169">
        <f t="shared" si="1576"/>
        <v>836770.43839048874</v>
      </c>
      <c r="J7243" s="169">
        <f t="shared" si="1578"/>
        <v>760653.76660450676</v>
      </c>
      <c r="K7243" s="95"/>
      <c r="L7243" s="265">
        <f t="shared" si="1577"/>
        <v>320750.5581876178</v>
      </c>
      <c r="M7243" s="265">
        <f>$G7243*NonHospFrac+theModel!$H7243*NonHospFrac</f>
        <v>516019.88020287082</v>
      </c>
      <c r="N7243" s="266">
        <f t="shared" si="1579"/>
        <v>836770.43839048862</v>
      </c>
      <c r="O7243" s="159"/>
      <c r="P7243" s="265">
        <f t="shared" si="1580"/>
        <v>291573.54159786174</v>
      </c>
      <c r="Q7243" s="265">
        <f t="shared" si="1581"/>
        <v>516018.32556119602</v>
      </c>
      <c r="R7243" s="266">
        <f t="shared" si="1582"/>
        <v>807591.86715905776</v>
      </c>
    </row>
    <row r="7244" spans="1:18" x14ac:dyDescent="0.3">
      <c r="A7244" s="82">
        <v>7213</v>
      </c>
      <c r="B7244" s="94">
        <f t="shared" si="1571"/>
        <v>3.8598820806879921E-60</v>
      </c>
      <c r="C7244" s="179">
        <f t="shared" si="1572"/>
        <v>3.851174851475348E-60</v>
      </c>
      <c r="D7244" s="166">
        <f t="shared" si="1573"/>
        <v>2.2558277767625785E-3</v>
      </c>
      <c r="E7244" s="167">
        <f t="shared" si="1583"/>
        <v>24.291375447755232</v>
      </c>
      <c r="F7244" s="168">
        <f t="shared" si="1584"/>
        <v>16.273541581565084</v>
      </c>
      <c r="G7244" s="168">
        <f t="shared" si="1574"/>
        <v>565538.49444561568</v>
      </c>
      <c r="H7244" s="168">
        <f t="shared" si="1575"/>
        <v>271310.33852408634</v>
      </c>
      <c r="I7244" s="169">
        <f t="shared" si="1576"/>
        <v>836848.83296970208</v>
      </c>
      <c r="J7244" s="169">
        <f t="shared" si="1578"/>
        <v>760712.19095187553</v>
      </c>
      <c r="K7244" s="95"/>
      <c r="L7244" s="265">
        <f t="shared" si="1577"/>
        <v>320780.60837090336</v>
      </c>
      <c r="M7244" s="265">
        <f>$G7244*NonHospFrac+theModel!$H7244*NonHospFrac</f>
        <v>516068.22459879861</v>
      </c>
      <c r="N7244" s="266">
        <f t="shared" si="1579"/>
        <v>836848.83296970197</v>
      </c>
      <c r="O7244" s="159"/>
      <c r="P7244" s="265">
        <f t="shared" si="1580"/>
        <v>291595.9367987084</v>
      </c>
      <c r="Q7244" s="265">
        <f t="shared" si="1581"/>
        <v>516066.66995712381</v>
      </c>
      <c r="R7244" s="266">
        <f t="shared" si="1582"/>
        <v>807662.60675583221</v>
      </c>
    </row>
    <row r="7245" spans="1:18" x14ac:dyDescent="0.3">
      <c r="A7245" s="82">
        <v>7214</v>
      </c>
      <c r="B7245" s="94">
        <f t="shared" si="1571"/>
        <v>3.7877777107144546E-60</v>
      </c>
      <c r="C7245" s="179">
        <f t="shared" si="1572"/>
        <v>3.7792331365424227E-60</v>
      </c>
      <c r="D7245" s="166">
        <f t="shared" si="1573"/>
        <v>2.2558277767625785E-3</v>
      </c>
      <c r="E7245" s="167">
        <f t="shared" si="1583"/>
        <v>24.291375447755232</v>
      </c>
      <c r="F7245" s="168">
        <f t="shared" si="1584"/>
        <v>16.275797409341845</v>
      </c>
      <c r="G7245" s="168">
        <f t="shared" si="1574"/>
        <v>565616.88902482903</v>
      </c>
      <c r="H7245" s="168">
        <f t="shared" si="1575"/>
        <v>271310.33852408634</v>
      </c>
      <c r="I7245" s="169">
        <f t="shared" si="1576"/>
        <v>836927.22754891543</v>
      </c>
      <c r="J7245" s="169">
        <f t="shared" si="1578"/>
        <v>760770.61291775294</v>
      </c>
      <c r="K7245" s="95"/>
      <c r="L7245" s="265">
        <f t="shared" si="1577"/>
        <v>320810.65855418891</v>
      </c>
      <c r="M7245" s="265">
        <f>$G7245*NonHospFrac+theModel!$H7245*NonHospFrac</f>
        <v>516116.5689947264</v>
      </c>
      <c r="N7245" s="266">
        <f t="shared" si="1579"/>
        <v>836927.22754891531</v>
      </c>
      <c r="O7245" s="159"/>
      <c r="P7245" s="265">
        <f t="shared" si="1580"/>
        <v>291618.33108668256</v>
      </c>
      <c r="Q7245" s="265">
        <f t="shared" si="1581"/>
        <v>516115.01435305161</v>
      </c>
      <c r="R7245" s="266">
        <f t="shared" si="1582"/>
        <v>807733.34543973417</v>
      </c>
    </row>
    <row r="7246" spans="1:18" x14ac:dyDescent="0.3">
      <c r="A7246" s="82">
        <v>7215</v>
      </c>
      <c r="B7246" s="94">
        <f t="shared" si="1571"/>
        <v>3.7170202834869904E-60</v>
      </c>
      <c r="C7246" s="179">
        <f t="shared" si="1572"/>
        <v>3.7086353258847103E-60</v>
      </c>
      <c r="D7246" s="166">
        <f t="shared" si="1573"/>
        <v>2.2558277767625785E-3</v>
      </c>
      <c r="E7246" s="167">
        <f t="shared" si="1583"/>
        <v>24.291375447755232</v>
      </c>
      <c r="F7246" s="168">
        <f t="shared" si="1584"/>
        <v>16.278053237118606</v>
      </c>
      <c r="G7246" s="168">
        <f t="shared" si="1574"/>
        <v>565695.28360404237</v>
      </c>
      <c r="H7246" s="168">
        <f t="shared" si="1575"/>
        <v>271310.33852408634</v>
      </c>
      <c r="I7246" s="169">
        <f t="shared" si="1576"/>
        <v>837005.62212812877</v>
      </c>
      <c r="J7246" s="169">
        <f t="shared" si="1578"/>
        <v>760829.03250223596</v>
      </c>
      <c r="K7246" s="95"/>
      <c r="L7246" s="265">
        <f t="shared" si="1577"/>
        <v>320840.70873747446</v>
      </c>
      <c r="M7246" s="265">
        <f>$G7246*NonHospFrac+theModel!$H7246*NonHospFrac</f>
        <v>516164.9133906542</v>
      </c>
      <c r="N7246" s="266">
        <f t="shared" si="1579"/>
        <v>837005.62212812866</v>
      </c>
      <c r="O7246" s="159"/>
      <c r="P7246" s="265">
        <f t="shared" si="1580"/>
        <v>291640.72446182149</v>
      </c>
      <c r="Q7246" s="265">
        <f t="shared" si="1581"/>
        <v>516163.3587489794</v>
      </c>
      <c r="R7246" s="266">
        <f t="shared" si="1582"/>
        <v>807804.08321080089</v>
      </c>
    </row>
    <row r="7247" spans="1:18" x14ac:dyDescent="0.3">
      <c r="A7247" s="82">
        <v>7216</v>
      </c>
      <c r="B7247" s="94">
        <f t="shared" si="1571"/>
        <v>3.6475846374964994E-60</v>
      </c>
      <c r="C7247" s="179">
        <f t="shared" si="1572"/>
        <v>3.6393563147531425E-60</v>
      </c>
      <c r="D7247" s="166">
        <f t="shared" si="1573"/>
        <v>2.2558277767625785E-3</v>
      </c>
      <c r="E7247" s="167">
        <f t="shared" si="1583"/>
        <v>24.291375447755232</v>
      </c>
      <c r="F7247" s="168">
        <f t="shared" si="1584"/>
        <v>16.280309064895366</v>
      </c>
      <c r="G7247" s="168">
        <f t="shared" si="1574"/>
        <v>565773.67818325572</v>
      </c>
      <c r="H7247" s="168">
        <f t="shared" si="1575"/>
        <v>271310.33852408634</v>
      </c>
      <c r="I7247" s="169">
        <f t="shared" si="1576"/>
        <v>837084.01670734212</v>
      </c>
      <c r="J7247" s="169">
        <f t="shared" si="1578"/>
        <v>760887.44970542169</v>
      </c>
      <c r="K7247" s="95"/>
      <c r="L7247" s="265">
        <f t="shared" si="1577"/>
        <v>320870.75892076001</v>
      </c>
      <c r="M7247" s="265">
        <f>$G7247*NonHospFrac+theModel!$H7247*NonHospFrac</f>
        <v>516213.25778658205</v>
      </c>
      <c r="N7247" s="266">
        <f t="shared" si="1579"/>
        <v>837084.01670734212</v>
      </c>
      <c r="O7247" s="159"/>
      <c r="P7247" s="265">
        <f t="shared" si="1580"/>
        <v>291663.11692416231</v>
      </c>
      <c r="Q7247" s="265">
        <f t="shared" si="1581"/>
        <v>516211.70314490725</v>
      </c>
      <c r="R7247" s="266">
        <f t="shared" si="1582"/>
        <v>807874.82006906951</v>
      </c>
    </row>
    <row r="7248" spans="1:18" x14ac:dyDescent="0.3">
      <c r="A7248" s="82">
        <v>7217</v>
      </c>
      <c r="B7248" s="94">
        <f t="shared" si="1571"/>
        <v>3.5794460812624295E-60</v>
      </c>
      <c r="C7248" s="179">
        <f t="shared" si="1572"/>
        <v>3.5713714673668938E-60</v>
      </c>
      <c r="D7248" s="166">
        <f t="shared" si="1573"/>
        <v>2.2558277767625785E-3</v>
      </c>
      <c r="E7248" s="167">
        <f t="shared" si="1583"/>
        <v>24.291375447755232</v>
      </c>
      <c r="F7248" s="168">
        <f t="shared" si="1584"/>
        <v>16.282564892672127</v>
      </c>
      <c r="G7248" s="168">
        <f t="shared" si="1574"/>
        <v>565852.07276246906</v>
      </c>
      <c r="H7248" s="168">
        <f t="shared" si="1575"/>
        <v>271310.33852408634</v>
      </c>
      <c r="I7248" s="169">
        <f t="shared" si="1576"/>
        <v>837162.41128655546</v>
      </c>
      <c r="J7248" s="169">
        <f t="shared" si="1578"/>
        <v>760945.86452740722</v>
      </c>
      <c r="K7248" s="95"/>
      <c r="L7248" s="265">
        <f t="shared" si="1577"/>
        <v>320900.80910404556</v>
      </c>
      <c r="M7248" s="265">
        <f>$G7248*NonHospFrac+theModel!$H7248*NonHospFrac</f>
        <v>516261.60218250984</v>
      </c>
      <c r="N7248" s="266">
        <f t="shared" si="1579"/>
        <v>837162.41128655546</v>
      </c>
      <c r="O7248" s="159"/>
      <c r="P7248" s="265">
        <f t="shared" si="1580"/>
        <v>291685.50847374229</v>
      </c>
      <c r="Q7248" s="265">
        <f t="shared" si="1581"/>
        <v>516260.04754083505</v>
      </c>
      <c r="R7248" s="266">
        <f t="shared" si="1582"/>
        <v>807945.55601457739</v>
      </c>
    </row>
    <row r="7249" spans="1:18" x14ac:dyDescent="0.3">
      <c r="A7249" s="82">
        <v>7218</v>
      </c>
      <c r="B7249" s="94">
        <f t="shared" si="1571"/>
        <v>3.5125803845524219E-60</v>
      </c>
      <c r="C7249" s="179">
        <f t="shared" si="1572"/>
        <v>3.5046566081528373E-60</v>
      </c>
      <c r="D7249" s="166">
        <f t="shared" si="1573"/>
        <v>2.2558277767625785E-3</v>
      </c>
      <c r="E7249" s="167">
        <f t="shared" si="1583"/>
        <v>24.291375447755232</v>
      </c>
      <c r="F7249" s="168">
        <f t="shared" si="1584"/>
        <v>16.284820720448888</v>
      </c>
      <c r="G7249" s="168">
        <f t="shared" si="1574"/>
        <v>565930.46734168241</v>
      </c>
      <c r="H7249" s="168">
        <f t="shared" si="1575"/>
        <v>271310.33852408634</v>
      </c>
      <c r="I7249" s="169">
        <f t="shared" si="1576"/>
        <v>837240.80586576881</v>
      </c>
      <c r="J7249" s="169">
        <f t="shared" si="1578"/>
        <v>761004.27696828963</v>
      </c>
      <c r="K7249" s="95"/>
      <c r="L7249" s="265">
        <f t="shared" si="1577"/>
        <v>320930.85928733111</v>
      </c>
      <c r="M7249" s="265">
        <f>$G7249*NonHospFrac+theModel!$H7249*NonHospFrac</f>
        <v>516309.94657843764</v>
      </c>
      <c r="N7249" s="266">
        <f t="shared" si="1579"/>
        <v>837240.80586576881</v>
      </c>
      <c r="O7249" s="159"/>
      <c r="P7249" s="265">
        <f t="shared" si="1580"/>
        <v>291707.89911059866</v>
      </c>
      <c r="Q7249" s="265">
        <f t="shared" si="1581"/>
        <v>516308.39193676284</v>
      </c>
      <c r="R7249" s="266">
        <f t="shared" si="1582"/>
        <v>808016.29104736145</v>
      </c>
    </row>
    <row r="7250" spans="1:18" x14ac:dyDescent="0.3">
      <c r="A7250" s="82">
        <v>7219</v>
      </c>
      <c r="B7250" s="94">
        <f t="shared" si="1571"/>
        <v>3.4469637697659887E-60</v>
      </c>
      <c r="C7250" s="179">
        <f t="shared" si="1572"/>
        <v>3.4391880131486564E-60</v>
      </c>
      <c r="D7250" s="166">
        <f t="shared" si="1573"/>
        <v>2.2558277767625785E-3</v>
      </c>
      <c r="E7250" s="167">
        <f t="shared" si="1583"/>
        <v>24.291375447755232</v>
      </c>
      <c r="F7250" s="168">
        <f t="shared" si="1584"/>
        <v>16.287076548225649</v>
      </c>
      <c r="G7250" s="168">
        <f t="shared" si="1574"/>
        <v>566008.86192089587</v>
      </c>
      <c r="H7250" s="168">
        <f t="shared" si="1575"/>
        <v>271310.33852408634</v>
      </c>
      <c r="I7250" s="169">
        <f t="shared" si="1576"/>
        <v>837319.20044498215</v>
      </c>
      <c r="J7250" s="169">
        <f t="shared" si="1578"/>
        <v>761062.68702816591</v>
      </c>
      <c r="K7250" s="95"/>
      <c r="L7250" s="265">
        <f t="shared" si="1577"/>
        <v>320960.90947061672</v>
      </c>
      <c r="M7250" s="265">
        <f>$G7250*NonHospFrac+theModel!$H7250*NonHospFrac</f>
        <v>516358.29097436549</v>
      </c>
      <c r="N7250" s="266">
        <f t="shared" si="1579"/>
        <v>837319.20044498215</v>
      </c>
      <c r="O7250" s="159"/>
      <c r="P7250" s="265">
        <f t="shared" si="1580"/>
        <v>291730.28883476864</v>
      </c>
      <c r="Q7250" s="265">
        <f t="shared" si="1581"/>
        <v>516356.73633269069</v>
      </c>
      <c r="R7250" s="266">
        <f t="shared" si="1582"/>
        <v>808087.02516745939</v>
      </c>
    </row>
    <row r="7251" spans="1:18" x14ac:dyDescent="0.3">
      <c r="A7251" s="82">
        <v>7220</v>
      </c>
      <c r="B7251" s="94">
        <f t="shared" si="1571"/>
        <v>3.38257290347914E-60</v>
      </c>
      <c r="C7251" s="179">
        <f t="shared" si="1572"/>
        <v>3.3749424015665476E-60</v>
      </c>
      <c r="D7251" s="166">
        <f t="shared" si="1573"/>
        <v>2.2558277767625785E-3</v>
      </c>
      <c r="E7251" s="167">
        <f t="shared" si="1583"/>
        <v>24.291375447755232</v>
      </c>
      <c r="F7251" s="168">
        <f t="shared" si="1584"/>
        <v>16.28933237600241</v>
      </c>
      <c r="G7251" s="168">
        <f t="shared" si="1574"/>
        <v>566087.25650010922</v>
      </c>
      <c r="H7251" s="168">
        <f t="shared" si="1575"/>
        <v>271310.33852408634</v>
      </c>
      <c r="I7251" s="169">
        <f t="shared" si="1576"/>
        <v>837397.5950241955</v>
      </c>
      <c r="J7251" s="169">
        <f t="shared" si="1578"/>
        <v>761121.09470713325</v>
      </c>
      <c r="K7251" s="95"/>
      <c r="L7251" s="265">
        <f t="shared" si="1577"/>
        <v>320990.95965390222</v>
      </c>
      <c r="M7251" s="265">
        <f>$G7251*NonHospFrac+theModel!$H7251*NonHospFrac</f>
        <v>516406.63537029328</v>
      </c>
      <c r="N7251" s="266">
        <f t="shared" si="1579"/>
        <v>837397.5950241955</v>
      </c>
      <c r="O7251" s="159"/>
      <c r="P7251" s="265">
        <f t="shared" si="1580"/>
        <v>291752.67764628929</v>
      </c>
      <c r="Q7251" s="265">
        <f t="shared" si="1581"/>
        <v>516405.08072861849</v>
      </c>
      <c r="R7251" s="266">
        <f t="shared" si="1582"/>
        <v>808157.75837490777</v>
      </c>
    </row>
    <row r="7252" spans="1:18" x14ac:dyDescent="0.3">
      <c r="A7252" s="82">
        <v>7221</v>
      </c>
      <c r="B7252" s="94">
        <f t="shared" si="1571"/>
        <v>3.3193848881469593E-60</v>
      </c>
      <c r="C7252" s="179">
        <f t="shared" si="1572"/>
        <v>3.3118969275145117E-60</v>
      </c>
      <c r="D7252" s="166">
        <f t="shared" si="1573"/>
        <v>2.2558277767625785E-3</v>
      </c>
      <c r="E7252" s="167">
        <f t="shared" si="1583"/>
        <v>24.291375447755232</v>
      </c>
      <c r="F7252" s="168">
        <f t="shared" si="1584"/>
        <v>16.29158820377917</v>
      </c>
      <c r="G7252" s="168">
        <f t="shared" si="1574"/>
        <v>566165.65107932256</v>
      </c>
      <c r="H7252" s="168">
        <f t="shared" si="1575"/>
        <v>271310.33852408634</v>
      </c>
      <c r="I7252" s="169">
        <f t="shared" si="1576"/>
        <v>837475.98960340885</v>
      </c>
      <c r="J7252" s="169">
        <f t="shared" si="1578"/>
        <v>761179.50000528852</v>
      </c>
      <c r="K7252" s="95"/>
      <c r="L7252" s="265">
        <f t="shared" si="1577"/>
        <v>321021.00983718783</v>
      </c>
      <c r="M7252" s="265">
        <f>$G7252*NonHospFrac+theModel!$H7252*NonHospFrac</f>
        <v>516454.97976622108</v>
      </c>
      <c r="N7252" s="266">
        <f t="shared" si="1579"/>
        <v>837475.98960340885</v>
      </c>
      <c r="O7252" s="159"/>
      <c r="P7252" s="265">
        <f t="shared" si="1580"/>
        <v>291775.06554519798</v>
      </c>
      <c r="Q7252" s="265">
        <f t="shared" si="1581"/>
        <v>516453.42512454628</v>
      </c>
      <c r="R7252" s="266">
        <f t="shared" si="1582"/>
        <v>808228.49066974432</v>
      </c>
    </row>
    <row r="7253" spans="1:18" x14ac:dyDescent="0.3">
      <c r="A7253" s="82">
        <v>7222</v>
      </c>
      <c r="B7253" s="94">
        <f t="shared" si="1571"/>
        <v>3.2573772539611866E-60</v>
      </c>
      <c r="C7253" s="179">
        <f t="shared" si="1572"/>
        <v>3.2500291718723066E-60</v>
      </c>
      <c r="D7253" s="166">
        <f t="shared" si="1573"/>
        <v>2.2558277767625785E-3</v>
      </c>
      <c r="E7253" s="167">
        <f t="shared" si="1583"/>
        <v>24.291375447755232</v>
      </c>
      <c r="F7253" s="168">
        <f t="shared" si="1584"/>
        <v>16.293844031555931</v>
      </c>
      <c r="G7253" s="168">
        <f t="shared" si="1574"/>
        <v>566244.04565853591</v>
      </c>
      <c r="H7253" s="168">
        <f t="shared" si="1575"/>
        <v>271310.33852408634</v>
      </c>
      <c r="I7253" s="169">
        <f t="shared" si="1576"/>
        <v>837554.38418262219</v>
      </c>
      <c r="J7253" s="169">
        <f t="shared" si="1578"/>
        <v>761237.90292272891</v>
      </c>
      <c r="K7253" s="95"/>
      <c r="L7253" s="265">
        <f t="shared" si="1577"/>
        <v>321051.06002047332</v>
      </c>
      <c r="M7253" s="265">
        <f>$G7253*NonHospFrac+theModel!$H7253*NonHospFrac</f>
        <v>516503.32416214887</v>
      </c>
      <c r="N7253" s="266">
        <f t="shared" si="1579"/>
        <v>837554.38418262219</v>
      </c>
      <c r="O7253" s="159"/>
      <c r="P7253" s="265">
        <f t="shared" si="1580"/>
        <v>291797.45253153174</v>
      </c>
      <c r="Q7253" s="265">
        <f t="shared" si="1581"/>
        <v>516501.76952047407</v>
      </c>
      <c r="R7253" s="266">
        <f t="shared" si="1582"/>
        <v>808299.22205200582</v>
      </c>
    </row>
    <row r="7254" spans="1:18" x14ac:dyDescent="0.3">
      <c r="A7254" s="82">
        <v>7223</v>
      </c>
      <c r="B7254" s="94">
        <f t="shared" si="1571"/>
        <v>3.1965279508599017E-60</v>
      </c>
      <c r="C7254" s="179">
        <f t="shared" si="1572"/>
        <v>3.1893171343191538E-60</v>
      </c>
      <c r="D7254" s="166">
        <f t="shared" si="1573"/>
        <v>2.2558277767625785E-3</v>
      </c>
      <c r="E7254" s="167">
        <f t="shared" si="1583"/>
        <v>24.291375447755232</v>
      </c>
      <c r="F7254" s="168">
        <f t="shared" si="1584"/>
        <v>16.296099859332692</v>
      </c>
      <c r="G7254" s="168">
        <f t="shared" si="1574"/>
        <v>566322.44023774925</v>
      </c>
      <c r="H7254" s="168">
        <f t="shared" si="1575"/>
        <v>271310.33852408634</v>
      </c>
      <c r="I7254" s="169">
        <f t="shared" si="1576"/>
        <v>837632.77876183554</v>
      </c>
      <c r="J7254" s="169">
        <f t="shared" si="1578"/>
        <v>761296.30345955142</v>
      </c>
      <c r="K7254" s="95"/>
      <c r="L7254" s="265">
        <f t="shared" si="1577"/>
        <v>321081.11020375893</v>
      </c>
      <c r="M7254" s="265">
        <f>$G7254*NonHospFrac+theModel!$H7254*NonHospFrac</f>
        <v>516551.66855807666</v>
      </c>
      <c r="N7254" s="266">
        <f t="shared" si="1579"/>
        <v>837632.77876183554</v>
      </c>
      <c r="O7254" s="159"/>
      <c r="P7254" s="265">
        <f t="shared" si="1580"/>
        <v>291819.83860532794</v>
      </c>
      <c r="Q7254" s="265">
        <f t="shared" si="1581"/>
        <v>516550.11391640187</v>
      </c>
      <c r="R7254" s="266">
        <f t="shared" si="1582"/>
        <v>808369.95252172975</v>
      </c>
    </row>
    <row r="7255" spans="1:18" x14ac:dyDescent="0.3">
      <c r="A7255" s="82">
        <v>7224</v>
      </c>
      <c r="B7255" s="94">
        <f t="shared" si="1571"/>
        <v>3.1368153406864651E-60</v>
      </c>
      <c r="C7255" s="179">
        <f t="shared" si="1572"/>
        <v>3.1297392255103697E-60</v>
      </c>
      <c r="D7255" s="166">
        <f t="shared" si="1573"/>
        <v>2.2558277767625785E-3</v>
      </c>
      <c r="E7255" s="167">
        <f t="shared" si="1583"/>
        <v>24.291375447755232</v>
      </c>
      <c r="F7255" s="168">
        <f t="shared" si="1584"/>
        <v>16.298355687109453</v>
      </c>
      <c r="G7255" s="168">
        <f t="shared" si="1574"/>
        <v>566400.8348169626</v>
      </c>
      <c r="H7255" s="168">
        <f t="shared" si="1575"/>
        <v>271310.33852408634</v>
      </c>
      <c r="I7255" s="169">
        <f t="shared" si="1576"/>
        <v>837711.17334104888</v>
      </c>
      <c r="J7255" s="169">
        <f t="shared" si="1578"/>
        <v>761354.701615853</v>
      </c>
      <c r="K7255" s="95"/>
      <c r="L7255" s="265">
        <f t="shared" si="1577"/>
        <v>321111.16038704442</v>
      </c>
      <c r="M7255" s="265">
        <f>$G7255*NonHospFrac+theModel!$H7255*NonHospFrac</f>
        <v>516600.01295400446</v>
      </c>
      <c r="N7255" s="266">
        <f t="shared" si="1579"/>
        <v>837711.17334104888</v>
      </c>
      <c r="O7255" s="159"/>
      <c r="P7255" s="265">
        <f t="shared" si="1580"/>
        <v>291842.22376662365</v>
      </c>
      <c r="Q7255" s="265">
        <f t="shared" si="1581"/>
        <v>516598.45831232966</v>
      </c>
      <c r="R7255" s="266">
        <f t="shared" si="1582"/>
        <v>808440.68207895337</v>
      </c>
    </row>
    <row r="7256" spans="1:18" x14ac:dyDescent="0.3">
      <c r="A7256" s="82">
        <v>7225</v>
      </c>
      <c r="B7256" s="94">
        <f t="shared" si="1571"/>
        <v>3.0782181894949418E-60</v>
      </c>
      <c r="C7256" s="179">
        <f t="shared" si="1572"/>
        <v>3.071274259400143E-60</v>
      </c>
      <c r="D7256" s="166">
        <f t="shared" si="1573"/>
        <v>2.2558277767625785E-3</v>
      </c>
      <c r="E7256" s="167">
        <f t="shared" si="1583"/>
        <v>24.291375447755232</v>
      </c>
      <c r="F7256" s="168">
        <f t="shared" si="1584"/>
        <v>16.300611514886214</v>
      </c>
      <c r="G7256" s="168">
        <f t="shared" si="1574"/>
        <v>566479.22939617594</v>
      </c>
      <c r="H7256" s="168">
        <f t="shared" si="1575"/>
        <v>271310.33852408634</v>
      </c>
      <c r="I7256" s="169">
        <f t="shared" si="1576"/>
        <v>837789.56792026223</v>
      </c>
      <c r="J7256" s="169">
        <f t="shared" si="1578"/>
        <v>761413.09739173087</v>
      </c>
      <c r="K7256" s="95"/>
      <c r="L7256" s="265">
        <f t="shared" si="1577"/>
        <v>321141.21057033003</v>
      </c>
      <c r="M7256" s="265">
        <f>$G7256*NonHospFrac+theModel!$H7256*NonHospFrac</f>
        <v>516648.35734993225</v>
      </c>
      <c r="N7256" s="266">
        <f t="shared" si="1579"/>
        <v>837789.56792026223</v>
      </c>
      <c r="O7256" s="159"/>
      <c r="P7256" s="265">
        <f t="shared" si="1580"/>
        <v>291864.60801545618</v>
      </c>
      <c r="Q7256" s="265">
        <f t="shared" si="1581"/>
        <v>516646.80270825746</v>
      </c>
      <c r="R7256" s="266">
        <f t="shared" si="1582"/>
        <v>808511.41072371369</v>
      </c>
    </row>
    <row r="7257" spans="1:18" x14ac:dyDescent="0.3">
      <c r="A7257" s="82">
        <v>7226</v>
      </c>
      <c r="B7257" s="94">
        <f t="shared" si="1571"/>
        <v>3.0207156599993454E-60</v>
      </c>
      <c r="C7257" s="179">
        <f t="shared" si="1572"/>
        <v>3.013901445707817E-60</v>
      </c>
      <c r="D7257" s="166">
        <f t="shared" si="1573"/>
        <v>2.2558277767625785E-3</v>
      </c>
      <c r="E7257" s="167">
        <f t="shared" si="1583"/>
        <v>24.291375447755232</v>
      </c>
      <c r="F7257" s="168">
        <f t="shared" si="1584"/>
        <v>16.302867342662974</v>
      </c>
      <c r="G7257" s="168">
        <f t="shared" si="1574"/>
        <v>566557.62397538929</v>
      </c>
      <c r="H7257" s="168">
        <f t="shared" si="1575"/>
        <v>271310.33852408634</v>
      </c>
      <c r="I7257" s="169">
        <f t="shared" si="1576"/>
        <v>837867.96249947557</v>
      </c>
      <c r="J7257" s="169">
        <f t="shared" si="1578"/>
        <v>761471.49078728189</v>
      </c>
      <c r="K7257" s="95"/>
      <c r="L7257" s="265">
        <f t="shared" si="1577"/>
        <v>321171.26075361553</v>
      </c>
      <c r="M7257" s="265">
        <f>$G7257*NonHospFrac+theModel!$H7257*NonHospFrac</f>
        <v>516696.70174586005</v>
      </c>
      <c r="N7257" s="266">
        <f t="shared" si="1579"/>
        <v>837867.96249947557</v>
      </c>
      <c r="O7257" s="159"/>
      <c r="P7257" s="265">
        <f t="shared" si="1580"/>
        <v>291886.99135186261</v>
      </c>
      <c r="Q7257" s="265">
        <f t="shared" si="1581"/>
        <v>516695.14710418525</v>
      </c>
      <c r="R7257" s="266">
        <f t="shared" si="1582"/>
        <v>808582.13845604786</v>
      </c>
    </row>
    <row r="7258" spans="1:18" x14ac:dyDescent="0.3">
      <c r="A7258" s="82">
        <v>7227</v>
      </c>
      <c r="B7258" s="94">
        <f t="shared" si="1571"/>
        <v>2.9642873041634197E-60</v>
      </c>
      <c r="C7258" s="179">
        <f t="shared" si="1572"/>
        <v>2.957600382524383E-60</v>
      </c>
      <c r="D7258" s="166">
        <f t="shared" si="1573"/>
        <v>2.2558277767625785E-3</v>
      </c>
      <c r="E7258" s="167">
        <f t="shared" si="1583"/>
        <v>24.291375447755232</v>
      </c>
      <c r="F7258" s="168">
        <f t="shared" si="1584"/>
        <v>16.305123170439735</v>
      </c>
      <c r="G7258" s="168">
        <f t="shared" si="1574"/>
        <v>566636.01855460275</v>
      </c>
      <c r="H7258" s="168">
        <f t="shared" si="1575"/>
        <v>271310.33852408634</v>
      </c>
      <c r="I7258" s="169">
        <f t="shared" si="1576"/>
        <v>837946.35707868915</v>
      </c>
      <c r="J7258" s="169">
        <f t="shared" si="1578"/>
        <v>761529.88180260337</v>
      </c>
      <c r="K7258" s="95"/>
      <c r="L7258" s="265">
        <f t="shared" si="1577"/>
        <v>321201.31093690114</v>
      </c>
      <c r="M7258" s="265">
        <f>$G7258*NonHospFrac+theModel!$H7258*NonHospFrac</f>
        <v>516745.0461417879</v>
      </c>
      <c r="N7258" s="266">
        <f t="shared" si="1579"/>
        <v>837946.35707868903</v>
      </c>
      <c r="O7258" s="159"/>
      <c r="P7258" s="265">
        <f t="shared" si="1580"/>
        <v>291909.37377588026</v>
      </c>
      <c r="Q7258" s="265">
        <f t="shared" si="1581"/>
        <v>516743.4915001131</v>
      </c>
      <c r="R7258" s="266">
        <f t="shared" si="1582"/>
        <v>808652.86527599336</v>
      </c>
    </row>
    <row r="7259" spans="1:18" x14ac:dyDescent="0.3">
      <c r="A7259" s="82">
        <v>7228</v>
      </c>
      <c r="B7259" s="94">
        <f t="shared" si="1571"/>
        <v>2.9089130559302083E-60</v>
      </c>
      <c r="C7259" s="179">
        <f t="shared" si="1572"/>
        <v>2.9023510490584538E-60</v>
      </c>
      <c r="D7259" s="166">
        <f t="shared" si="1573"/>
        <v>2.2558277767625785E-3</v>
      </c>
      <c r="E7259" s="167">
        <f t="shared" si="1583"/>
        <v>24.291375447755232</v>
      </c>
      <c r="F7259" s="168">
        <f t="shared" si="1584"/>
        <v>16.307378998216496</v>
      </c>
      <c r="G7259" s="168">
        <f t="shared" si="1574"/>
        <v>566714.4131338161</v>
      </c>
      <c r="H7259" s="168">
        <f t="shared" si="1575"/>
        <v>271310.33852408634</v>
      </c>
      <c r="I7259" s="169">
        <f t="shared" si="1576"/>
        <v>838024.7516579025</v>
      </c>
      <c r="J7259" s="169">
        <f t="shared" si="1578"/>
        <v>761588.27043779194</v>
      </c>
      <c r="K7259" s="95"/>
      <c r="L7259" s="265">
        <f t="shared" si="1577"/>
        <v>321231.36112018669</v>
      </c>
      <c r="M7259" s="265">
        <f>$G7259*NonHospFrac+theModel!$H7259*NonHospFrac</f>
        <v>516793.39053771569</v>
      </c>
      <c r="N7259" s="266">
        <f t="shared" si="1579"/>
        <v>838024.75165790238</v>
      </c>
      <c r="O7259" s="159"/>
      <c r="P7259" s="265">
        <f t="shared" si="1580"/>
        <v>291931.7552875462</v>
      </c>
      <c r="Q7259" s="265">
        <f t="shared" si="1581"/>
        <v>516791.8358960409</v>
      </c>
      <c r="R7259" s="266">
        <f t="shared" si="1582"/>
        <v>808723.59118358709</v>
      </c>
    </row>
    <row r="7260" spans="1:18" x14ac:dyDescent="0.3">
      <c r="A7260" s="82">
        <v>7229</v>
      </c>
      <c r="B7260" s="94">
        <f t="shared" si="1571"/>
        <v>2.8545732240852484E-60</v>
      </c>
      <c r="C7260" s="179">
        <f t="shared" si="1572"/>
        <v>2.8481337985155543E-60</v>
      </c>
      <c r="D7260" s="166">
        <f t="shared" si="1573"/>
        <v>2.2558277767625785E-3</v>
      </c>
      <c r="E7260" s="167">
        <f t="shared" si="1583"/>
        <v>24.291375447755232</v>
      </c>
      <c r="F7260" s="168">
        <f t="shared" si="1584"/>
        <v>16.309634825993257</v>
      </c>
      <c r="G7260" s="168">
        <f t="shared" si="1574"/>
        <v>566792.80771302944</v>
      </c>
      <c r="H7260" s="168">
        <f t="shared" si="1575"/>
        <v>271310.33852408634</v>
      </c>
      <c r="I7260" s="169">
        <f t="shared" si="1576"/>
        <v>838103.14623711584</v>
      </c>
      <c r="J7260" s="169">
        <f t="shared" si="1578"/>
        <v>761646.65669294482</v>
      </c>
      <c r="K7260" s="95"/>
      <c r="L7260" s="265">
        <f t="shared" si="1577"/>
        <v>321261.41130347224</v>
      </c>
      <c r="M7260" s="265">
        <f>$G7260*NonHospFrac+theModel!$H7260*NonHospFrac</f>
        <v>516841.73493364349</v>
      </c>
      <c r="N7260" s="266">
        <f t="shared" si="1579"/>
        <v>838103.14623711572</v>
      </c>
      <c r="O7260" s="159"/>
      <c r="P7260" s="265">
        <f t="shared" si="1580"/>
        <v>291954.13588689762</v>
      </c>
      <c r="Q7260" s="265">
        <f t="shared" si="1581"/>
        <v>516840.18029196869</v>
      </c>
      <c r="R7260" s="266">
        <f t="shared" si="1582"/>
        <v>808794.31617886631</v>
      </c>
    </row>
    <row r="7261" spans="1:18" x14ac:dyDescent="0.3">
      <c r="A7261" s="82">
        <v>7230</v>
      </c>
      <c r="B7261" s="94">
        <f t="shared" si="1571"/>
        <v>2.8012484852556618E-60</v>
      </c>
      <c r="C7261" s="179">
        <f t="shared" si="1572"/>
        <v>2.7949293511130081E-60</v>
      </c>
      <c r="D7261" s="166">
        <f t="shared" si="1573"/>
        <v>2.2558277767625785E-3</v>
      </c>
      <c r="E7261" s="167">
        <f t="shared" si="1583"/>
        <v>24.291375447755232</v>
      </c>
      <c r="F7261" s="168">
        <f t="shared" si="1584"/>
        <v>16.311890653770018</v>
      </c>
      <c r="G7261" s="168">
        <f t="shared" si="1574"/>
        <v>566871.20229224279</v>
      </c>
      <c r="H7261" s="168">
        <f t="shared" si="1575"/>
        <v>271310.33852408634</v>
      </c>
      <c r="I7261" s="169">
        <f t="shared" si="1576"/>
        <v>838181.54081632919</v>
      </c>
      <c r="J7261" s="169">
        <f t="shared" si="1578"/>
        <v>761705.04056815896</v>
      </c>
      <c r="K7261" s="95"/>
      <c r="L7261" s="265">
        <f t="shared" si="1577"/>
        <v>321291.46148675779</v>
      </c>
      <c r="M7261" s="265">
        <f>$G7261*NonHospFrac+theModel!$H7261*NonHospFrac</f>
        <v>516890.07932957128</v>
      </c>
      <c r="N7261" s="266">
        <f t="shared" si="1579"/>
        <v>838181.54081632907</v>
      </c>
      <c r="O7261" s="159"/>
      <c r="P7261" s="265">
        <f t="shared" si="1580"/>
        <v>291976.51557397179</v>
      </c>
      <c r="Q7261" s="265">
        <f t="shared" si="1581"/>
        <v>516888.52468789648</v>
      </c>
      <c r="R7261" s="266">
        <f t="shared" si="1582"/>
        <v>808865.04026186827</v>
      </c>
    </row>
    <row r="7262" spans="1:18" x14ac:dyDescent="0.3">
      <c r="A7262" s="82">
        <v>7231</v>
      </c>
      <c r="B7262" s="94">
        <f t="shared" si="1571"/>
        <v>2.7489198770374066E-60</v>
      </c>
      <c r="C7262" s="179">
        <f t="shared" si="1572"/>
        <v>2.7427187872226909E-60</v>
      </c>
      <c r="D7262" s="166">
        <f t="shared" si="1573"/>
        <v>2.2558277767625785E-3</v>
      </c>
      <c r="E7262" s="167">
        <f t="shared" si="1583"/>
        <v>24.291375447755232</v>
      </c>
      <c r="F7262" s="168">
        <f t="shared" si="1584"/>
        <v>16.314146481546778</v>
      </c>
      <c r="G7262" s="168">
        <f t="shared" si="1574"/>
        <v>566949.59687145613</v>
      </c>
      <c r="H7262" s="168">
        <f t="shared" si="1575"/>
        <v>271310.33852408634</v>
      </c>
      <c r="I7262" s="169">
        <f t="shared" si="1576"/>
        <v>838259.93539554253</v>
      </c>
      <c r="J7262" s="169">
        <f t="shared" si="1578"/>
        <v>761763.42206353135</v>
      </c>
      <c r="K7262" s="95"/>
      <c r="L7262" s="265">
        <f t="shared" si="1577"/>
        <v>321321.51167004334</v>
      </c>
      <c r="M7262" s="265">
        <f>$G7262*NonHospFrac+theModel!$H7262*NonHospFrac</f>
        <v>516938.42372549907</v>
      </c>
      <c r="N7262" s="266">
        <f t="shared" si="1579"/>
        <v>838259.93539554242</v>
      </c>
      <c r="O7262" s="159"/>
      <c r="P7262" s="265">
        <f t="shared" si="1580"/>
        <v>291998.89434880583</v>
      </c>
      <c r="Q7262" s="265">
        <f t="shared" si="1581"/>
        <v>516936.86908382428</v>
      </c>
      <c r="R7262" s="266">
        <f t="shared" si="1582"/>
        <v>808935.7634326301</v>
      </c>
    </row>
    <row r="7263" spans="1:18" x14ac:dyDescent="0.3">
      <c r="A7263" s="82">
        <v>7232</v>
      </c>
      <c r="B7263" s="94">
        <f t="shared" ref="B7263:B7326" si="1585">Constant*EXP(PowerTerm*(A7263)/7)</f>
        <v>2.6975687912534872E-60</v>
      </c>
      <c r="C7263" s="179">
        <f t="shared" ref="C7263:C7326" si="1586">(1-theFloor)*B7263</f>
        <v>2.6914835406444498E-60</v>
      </c>
      <c r="D7263" s="166">
        <f t="shared" ref="D7263:D7326" si="1587">theFloor</f>
        <v>2.2558277767625785E-3</v>
      </c>
      <c r="E7263" s="167">
        <f t="shared" si="1583"/>
        <v>24.291375447755232</v>
      </c>
      <c r="F7263" s="168">
        <f t="shared" si="1584"/>
        <v>16.316402309323539</v>
      </c>
      <c r="G7263" s="168">
        <f t="shared" ref="G7263:G7326" si="1588">$B$22*F7263*totInfected/365.25</f>
        <v>567027.99145066948</v>
      </c>
      <c r="H7263" s="168">
        <f t="shared" ref="H7263:H7326" si="1589">lostQALYs_Injured*E7263*totInfected/365.25</f>
        <v>271310.33852408634</v>
      </c>
      <c r="I7263" s="169">
        <f t="shared" ref="I7263:I7326" si="1590">H7263+G7263</f>
        <v>838338.32997475588</v>
      </c>
      <c r="J7263" s="169">
        <f t="shared" si="1578"/>
        <v>761821.80117915908</v>
      </c>
      <c r="K7263" s="95"/>
      <c r="L7263" s="265">
        <f t="shared" ref="L7263:L7326" si="1591">$G7263*HospFrac+$H7263*HospFrac</f>
        <v>321351.56185332889</v>
      </c>
      <c r="M7263" s="265">
        <f>$G7263*NonHospFrac+theModel!$H7263*NonHospFrac</f>
        <v>516986.76812142693</v>
      </c>
      <c r="N7263" s="266">
        <f t="shared" si="1579"/>
        <v>838338.32997475588</v>
      </c>
      <c r="O7263" s="159"/>
      <c r="P7263" s="265">
        <f t="shared" si="1580"/>
        <v>292021.272211437</v>
      </c>
      <c r="Q7263" s="265">
        <f t="shared" si="1581"/>
        <v>516985.21347975213</v>
      </c>
      <c r="R7263" s="266">
        <f t="shared" si="1582"/>
        <v>809006.48569118907</v>
      </c>
    </row>
    <row r="7264" spans="1:18" x14ac:dyDescent="0.3">
      <c r="A7264" s="82">
        <v>7233</v>
      </c>
      <c r="B7264" s="94">
        <f t="shared" si="1585"/>
        <v>2.6471769673355838E-60</v>
      </c>
      <c r="C7264" s="179">
        <f t="shared" si="1586"/>
        <v>2.6412053920026619E-60</v>
      </c>
      <c r="D7264" s="166">
        <f t="shared" si="1587"/>
        <v>2.2558277767625785E-3</v>
      </c>
      <c r="E7264" s="167">
        <f t="shared" si="1583"/>
        <v>24.291375447755232</v>
      </c>
      <c r="F7264" s="168">
        <f t="shared" si="1584"/>
        <v>16.3186581371003</v>
      </c>
      <c r="G7264" s="168">
        <f t="shared" si="1588"/>
        <v>567106.38602988282</v>
      </c>
      <c r="H7264" s="168">
        <f t="shared" si="1589"/>
        <v>271310.33852408634</v>
      </c>
      <c r="I7264" s="169">
        <f t="shared" si="1590"/>
        <v>838416.72455396922</v>
      </c>
      <c r="J7264" s="169">
        <f t="shared" ref="J7264:J7327" si="1592">J7263+(I7264-I7263)/(1+discountDaily)^A7264</f>
        <v>761880.17791513912</v>
      </c>
      <c r="K7264" s="95"/>
      <c r="L7264" s="265">
        <f t="shared" si="1591"/>
        <v>321381.61203661445</v>
      </c>
      <c r="M7264" s="265">
        <f>$G7264*NonHospFrac+theModel!$H7264*NonHospFrac</f>
        <v>517035.11251735472</v>
      </c>
      <c r="N7264" s="266">
        <f t="shared" ref="N7264:N7327" si="1593">L7264+M7264</f>
        <v>838416.72455396922</v>
      </c>
      <c r="O7264" s="159"/>
      <c r="P7264" s="265">
        <f t="shared" ref="P7264:P7327" si="1594">P7263+(L7264-L7263)/(1+discountDaily)^A7264</f>
        <v>292043.64916190243</v>
      </c>
      <c r="Q7264" s="265">
        <f t="shared" ref="Q7264:Q7327" si="1595">Q7263+(M7264-M7263)/(1+discountDaily)^B7264</f>
        <v>517033.55787567992</v>
      </c>
      <c r="R7264" s="266">
        <f t="shared" ref="R7264:R7327" si="1596">P7264+Q7264</f>
        <v>809077.2070375823</v>
      </c>
    </row>
    <row r="7265" spans="1:18" x14ac:dyDescent="0.3">
      <c r="A7265" s="82">
        <v>7234</v>
      </c>
      <c r="B7265" s="94">
        <f t="shared" si="1585"/>
        <v>2.5977264858317847E-60</v>
      </c>
      <c r="C7265" s="179">
        <f t="shared" si="1586"/>
        <v>2.5918664622686136E-60</v>
      </c>
      <c r="D7265" s="166">
        <f t="shared" si="1587"/>
        <v>2.2558277767625785E-3</v>
      </c>
      <c r="E7265" s="167">
        <f t="shared" ref="E7265:E7328" si="1597">C7265+E7264</f>
        <v>24.291375447755232</v>
      </c>
      <c r="F7265" s="168">
        <f t="shared" ref="F7265:F7328" si="1598">D7265+F7264</f>
        <v>16.320913964877061</v>
      </c>
      <c r="G7265" s="168">
        <f t="shared" si="1588"/>
        <v>567184.78060909617</v>
      </c>
      <c r="H7265" s="168">
        <f t="shared" si="1589"/>
        <v>271310.33852408634</v>
      </c>
      <c r="I7265" s="169">
        <f t="shared" si="1590"/>
        <v>838495.11913318257</v>
      </c>
      <c r="J7265" s="169">
        <f t="shared" si="1592"/>
        <v>761938.55227156857</v>
      </c>
      <c r="K7265" s="95"/>
      <c r="L7265" s="265">
        <f t="shared" si="1591"/>
        <v>321411.6622199</v>
      </c>
      <c r="M7265" s="265">
        <f>$G7265*NonHospFrac+theModel!$H7265*NonHospFrac</f>
        <v>517083.45691328251</v>
      </c>
      <c r="N7265" s="266">
        <f t="shared" si="1593"/>
        <v>838495.11913318257</v>
      </c>
      <c r="O7265" s="159"/>
      <c r="P7265" s="265">
        <f t="shared" si="1594"/>
        <v>292066.02520023927</v>
      </c>
      <c r="Q7265" s="265">
        <f t="shared" si="1595"/>
        <v>517081.90227160772</v>
      </c>
      <c r="R7265" s="266">
        <f t="shared" si="1596"/>
        <v>809147.92747184704</v>
      </c>
    </row>
    <row r="7266" spans="1:18" x14ac:dyDescent="0.3">
      <c r="A7266" s="82">
        <v>7235</v>
      </c>
      <c r="B7266" s="94">
        <f t="shared" si="1585"/>
        <v>2.549199762033174E-60</v>
      </c>
      <c r="C7266" s="179">
        <f t="shared" si="1586"/>
        <v>2.543449206401463E-60</v>
      </c>
      <c r="D7266" s="166">
        <f t="shared" si="1587"/>
        <v>2.2558277767625785E-3</v>
      </c>
      <c r="E7266" s="167">
        <f t="shared" si="1597"/>
        <v>24.291375447755232</v>
      </c>
      <c r="F7266" s="168">
        <f t="shared" si="1598"/>
        <v>16.323169792653822</v>
      </c>
      <c r="G7266" s="168">
        <f t="shared" si="1588"/>
        <v>567263.17518830963</v>
      </c>
      <c r="H7266" s="168">
        <f t="shared" si="1589"/>
        <v>271310.33852408634</v>
      </c>
      <c r="I7266" s="169">
        <f t="shared" si="1590"/>
        <v>838573.51371239591</v>
      </c>
      <c r="J7266" s="169">
        <f t="shared" si="1592"/>
        <v>761996.92424854427</v>
      </c>
      <c r="K7266" s="95"/>
      <c r="L7266" s="265">
        <f t="shared" si="1591"/>
        <v>321441.71240318555</v>
      </c>
      <c r="M7266" s="265">
        <f>$G7266*NonHospFrac+theModel!$H7266*NonHospFrac</f>
        <v>517131.80130921036</v>
      </c>
      <c r="N7266" s="266">
        <f t="shared" si="1593"/>
        <v>838573.51371239591</v>
      </c>
      <c r="O7266" s="159"/>
      <c r="P7266" s="265">
        <f t="shared" si="1594"/>
        <v>292088.40032648476</v>
      </c>
      <c r="Q7266" s="265">
        <f t="shared" si="1595"/>
        <v>517130.24666753557</v>
      </c>
      <c r="R7266" s="266">
        <f t="shared" si="1596"/>
        <v>809218.64699402032</v>
      </c>
    </row>
    <row r="7267" spans="1:18" x14ac:dyDescent="0.3">
      <c r="A7267" s="82">
        <v>7236</v>
      </c>
      <c r="B7267" s="94">
        <f t="shared" si="1585"/>
        <v>2.5015795397218602E-60</v>
      </c>
      <c r="C7267" s="179">
        <f t="shared" si="1586"/>
        <v>2.4959364071103745E-60</v>
      </c>
      <c r="D7267" s="166">
        <f t="shared" si="1587"/>
        <v>2.2558277767625785E-3</v>
      </c>
      <c r="E7267" s="167">
        <f t="shared" si="1597"/>
        <v>24.291375447755232</v>
      </c>
      <c r="F7267" s="168">
        <f t="shared" si="1598"/>
        <v>16.325425620430583</v>
      </c>
      <c r="G7267" s="168">
        <f t="shared" si="1588"/>
        <v>567341.56976752297</v>
      </c>
      <c r="H7267" s="168">
        <f t="shared" si="1589"/>
        <v>271310.33852408634</v>
      </c>
      <c r="I7267" s="169">
        <f t="shared" si="1590"/>
        <v>838651.90829160926</v>
      </c>
      <c r="J7267" s="169">
        <f t="shared" si="1592"/>
        <v>762055.29384616332</v>
      </c>
      <c r="K7267" s="95"/>
      <c r="L7267" s="265">
        <f t="shared" si="1591"/>
        <v>321471.76258647116</v>
      </c>
      <c r="M7267" s="265">
        <f>$G7267*NonHospFrac+theModel!$H7267*NonHospFrac</f>
        <v>517180.14570513816</v>
      </c>
      <c r="N7267" s="266">
        <f t="shared" si="1593"/>
        <v>838651.90829160926</v>
      </c>
      <c r="O7267" s="159"/>
      <c r="P7267" s="265">
        <f t="shared" si="1594"/>
        <v>292110.7745406761</v>
      </c>
      <c r="Q7267" s="265">
        <f t="shared" si="1595"/>
        <v>517178.59106346336</v>
      </c>
      <c r="R7267" s="266">
        <f t="shared" si="1596"/>
        <v>809289.3656041394</v>
      </c>
    </row>
    <row r="7268" spans="1:18" x14ac:dyDescent="0.3">
      <c r="A7268" s="82">
        <v>7237</v>
      </c>
      <c r="B7268" s="94">
        <f t="shared" si="1585"/>
        <v>2.4548488850335214E-60</v>
      </c>
      <c r="C7268" s="179">
        <f t="shared" si="1586"/>
        <v>2.4493111687309082E-60</v>
      </c>
      <c r="D7268" s="166">
        <f t="shared" si="1587"/>
        <v>2.2558277767625785E-3</v>
      </c>
      <c r="E7268" s="167">
        <f t="shared" si="1597"/>
        <v>24.291375447755232</v>
      </c>
      <c r="F7268" s="168">
        <f t="shared" si="1598"/>
        <v>16.327681448207343</v>
      </c>
      <c r="G7268" s="168">
        <f t="shared" si="1588"/>
        <v>567419.96434673632</v>
      </c>
      <c r="H7268" s="168">
        <f t="shared" si="1589"/>
        <v>271310.33852408634</v>
      </c>
      <c r="I7268" s="169">
        <f t="shared" si="1590"/>
        <v>838730.3028708226</v>
      </c>
      <c r="J7268" s="169">
        <f t="shared" si="1592"/>
        <v>762113.66106452257</v>
      </c>
      <c r="K7268" s="95"/>
      <c r="L7268" s="265">
        <f t="shared" si="1591"/>
        <v>321501.81276975665</v>
      </c>
      <c r="M7268" s="265">
        <f>$G7268*NonHospFrac+theModel!$H7268*NonHospFrac</f>
        <v>517228.49010106595</v>
      </c>
      <c r="N7268" s="266">
        <f t="shared" si="1593"/>
        <v>838730.3028708226</v>
      </c>
      <c r="O7268" s="159"/>
      <c r="P7268" s="265">
        <f t="shared" si="1594"/>
        <v>292133.1478428503</v>
      </c>
      <c r="Q7268" s="265">
        <f t="shared" si="1595"/>
        <v>517226.93545939116</v>
      </c>
      <c r="R7268" s="266">
        <f t="shared" si="1596"/>
        <v>809360.08330224152</v>
      </c>
    </row>
    <row r="7269" spans="1:18" x14ac:dyDescent="0.3">
      <c r="A7269" s="82">
        <v>7238</v>
      </c>
      <c r="B7269" s="94">
        <f t="shared" si="1585"/>
        <v>2.4089911804364856E-60</v>
      </c>
      <c r="C7269" s="179">
        <f t="shared" si="1586"/>
        <v>2.4035569112176809E-60</v>
      </c>
      <c r="D7269" s="166">
        <f t="shared" si="1587"/>
        <v>2.2558277767625785E-3</v>
      </c>
      <c r="E7269" s="167">
        <f t="shared" si="1597"/>
        <v>24.291375447755232</v>
      </c>
      <c r="F7269" s="168">
        <f t="shared" si="1598"/>
        <v>16.329937275984104</v>
      </c>
      <c r="G7269" s="168">
        <f t="shared" si="1588"/>
        <v>567498.35892594967</v>
      </c>
      <c r="H7269" s="168">
        <f t="shared" si="1589"/>
        <v>271310.33852408634</v>
      </c>
      <c r="I7269" s="169">
        <f t="shared" si="1590"/>
        <v>838808.69745003595</v>
      </c>
      <c r="J7269" s="169">
        <f t="shared" si="1592"/>
        <v>762172.02590371913</v>
      </c>
      <c r="K7269" s="95"/>
      <c r="L7269" s="265">
        <f t="shared" si="1591"/>
        <v>321531.86295304226</v>
      </c>
      <c r="M7269" s="265">
        <f>$G7269*NonHospFrac+theModel!$H7269*NonHospFrac</f>
        <v>517276.83449699375</v>
      </c>
      <c r="N7269" s="266">
        <f t="shared" si="1593"/>
        <v>838808.69745003595</v>
      </c>
      <c r="O7269" s="159"/>
      <c r="P7269" s="265">
        <f t="shared" si="1594"/>
        <v>292155.52023304475</v>
      </c>
      <c r="Q7269" s="265">
        <f t="shared" si="1595"/>
        <v>517275.27985531895</v>
      </c>
      <c r="R7269" s="266">
        <f t="shared" si="1596"/>
        <v>809430.8000883637</v>
      </c>
    </row>
    <row r="7270" spans="1:18" x14ac:dyDescent="0.3">
      <c r="A7270" s="82">
        <v>7239</v>
      </c>
      <c r="B7270" s="94">
        <f t="shared" si="1585"/>
        <v>2.3639901188221314E-60</v>
      </c>
      <c r="C7270" s="179">
        <f t="shared" si="1586"/>
        <v>2.3586573642481002E-60</v>
      </c>
      <c r="D7270" s="166">
        <f t="shared" si="1587"/>
        <v>2.2558277767625785E-3</v>
      </c>
      <c r="E7270" s="167">
        <f t="shared" si="1597"/>
        <v>24.291375447755232</v>
      </c>
      <c r="F7270" s="168">
        <f t="shared" si="1598"/>
        <v>16.332193103760865</v>
      </c>
      <c r="G7270" s="168">
        <f t="shared" si="1588"/>
        <v>567576.75350516301</v>
      </c>
      <c r="H7270" s="168">
        <f t="shared" si="1589"/>
        <v>271310.33852408634</v>
      </c>
      <c r="I7270" s="169">
        <f t="shared" si="1590"/>
        <v>838887.0920292493</v>
      </c>
      <c r="J7270" s="169">
        <f t="shared" si="1592"/>
        <v>762230.38836384995</v>
      </c>
      <c r="K7270" s="95"/>
      <c r="L7270" s="265">
        <f t="shared" si="1591"/>
        <v>321561.91313632776</v>
      </c>
      <c r="M7270" s="265">
        <f>$G7270*NonHospFrac+theModel!$H7270*NonHospFrac</f>
        <v>517325.17889292154</v>
      </c>
      <c r="N7270" s="266">
        <f t="shared" si="1593"/>
        <v>838887.0920292493</v>
      </c>
      <c r="O7270" s="159"/>
      <c r="P7270" s="265">
        <f t="shared" si="1594"/>
        <v>292177.89171129646</v>
      </c>
      <c r="Q7270" s="265">
        <f t="shared" si="1595"/>
        <v>517323.62425124674</v>
      </c>
      <c r="R7270" s="266">
        <f t="shared" si="1596"/>
        <v>809501.5159625432</v>
      </c>
    </row>
    <row r="7271" spans="1:18" x14ac:dyDescent="0.3">
      <c r="A7271" s="82">
        <v>7240</v>
      </c>
      <c r="B7271" s="94">
        <f t="shared" si="1585"/>
        <v>2.3198296977061175E-60</v>
      </c>
      <c r="C7271" s="179">
        <f t="shared" si="1586"/>
        <v>2.3145965614366732E-60</v>
      </c>
      <c r="D7271" s="166">
        <f t="shared" si="1587"/>
        <v>2.2558277767625785E-3</v>
      </c>
      <c r="E7271" s="167">
        <f t="shared" si="1597"/>
        <v>24.291375447755232</v>
      </c>
      <c r="F7271" s="168">
        <f t="shared" si="1598"/>
        <v>16.334448931537626</v>
      </c>
      <c r="G7271" s="168">
        <f t="shared" si="1588"/>
        <v>567655.14808437636</v>
      </c>
      <c r="H7271" s="168">
        <f t="shared" si="1589"/>
        <v>271310.33852408634</v>
      </c>
      <c r="I7271" s="169">
        <f t="shared" si="1590"/>
        <v>838965.48660846264</v>
      </c>
      <c r="J7271" s="169">
        <f t="shared" si="1592"/>
        <v>762288.74844501202</v>
      </c>
      <c r="K7271" s="95"/>
      <c r="L7271" s="265">
        <f t="shared" si="1591"/>
        <v>321591.96331961337</v>
      </c>
      <c r="M7271" s="265">
        <f>$G7271*NonHospFrac+theModel!$H7271*NonHospFrac</f>
        <v>517373.52328884933</v>
      </c>
      <c r="N7271" s="266">
        <f t="shared" si="1593"/>
        <v>838965.48660846264</v>
      </c>
      <c r="O7271" s="159"/>
      <c r="P7271" s="265">
        <f t="shared" si="1594"/>
        <v>292200.26227764279</v>
      </c>
      <c r="Q7271" s="265">
        <f t="shared" si="1595"/>
        <v>517371.96864717454</v>
      </c>
      <c r="R7271" s="266">
        <f t="shared" si="1596"/>
        <v>809572.23092481727</v>
      </c>
    </row>
    <row r="7272" spans="1:18" x14ac:dyDescent="0.3">
      <c r="A7272" s="82">
        <v>7241</v>
      </c>
      <c r="B7272" s="94">
        <f t="shared" si="1585"/>
        <v>2.2764942135378582E-60</v>
      </c>
      <c r="C7272" s="179">
        <f t="shared" si="1586"/>
        <v>2.2713588346573202E-60</v>
      </c>
      <c r="D7272" s="166">
        <f t="shared" si="1587"/>
        <v>2.2558277767625785E-3</v>
      </c>
      <c r="E7272" s="167">
        <f t="shared" si="1597"/>
        <v>24.291375447755232</v>
      </c>
      <c r="F7272" s="168">
        <f t="shared" si="1598"/>
        <v>16.336704759314387</v>
      </c>
      <c r="G7272" s="168">
        <f t="shared" si="1588"/>
        <v>567733.5426635897</v>
      </c>
      <c r="H7272" s="168">
        <f t="shared" si="1589"/>
        <v>271310.33852408634</v>
      </c>
      <c r="I7272" s="169">
        <f t="shared" si="1590"/>
        <v>839043.88118767599</v>
      </c>
      <c r="J7272" s="169">
        <f t="shared" si="1592"/>
        <v>762347.10614730231</v>
      </c>
      <c r="K7272" s="95"/>
      <c r="L7272" s="265">
        <f t="shared" si="1591"/>
        <v>321622.01350289886</v>
      </c>
      <c r="M7272" s="265">
        <f>$G7272*NonHospFrac+theModel!$H7272*NonHospFrac</f>
        <v>517421.86768477713</v>
      </c>
      <c r="N7272" s="266">
        <f t="shared" si="1593"/>
        <v>839043.88118767599</v>
      </c>
      <c r="O7272" s="159"/>
      <c r="P7272" s="265">
        <f t="shared" si="1594"/>
        <v>292222.63193212071</v>
      </c>
      <c r="Q7272" s="265">
        <f t="shared" si="1595"/>
        <v>517420.31304310233</v>
      </c>
      <c r="R7272" s="266">
        <f t="shared" si="1596"/>
        <v>809642.94497522304</v>
      </c>
    </row>
    <row r="7273" spans="1:18" x14ac:dyDescent="0.3">
      <c r="A7273" s="82">
        <v>7242</v>
      </c>
      <c r="B7273" s="94">
        <f t="shared" si="1585"/>
        <v>2.2339682561163057E-60</v>
      </c>
      <c r="C7273" s="179">
        <f t="shared" si="1586"/>
        <v>2.2289288084717527E-60</v>
      </c>
      <c r="D7273" s="166">
        <f t="shared" si="1587"/>
        <v>2.2558277767625785E-3</v>
      </c>
      <c r="E7273" s="167">
        <f t="shared" si="1597"/>
        <v>24.291375447755232</v>
      </c>
      <c r="F7273" s="168">
        <f t="shared" si="1598"/>
        <v>16.338960587091147</v>
      </c>
      <c r="G7273" s="168">
        <f t="shared" si="1588"/>
        <v>567811.93724280305</v>
      </c>
      <c r="H7273" s="168">
        <f t="shared" si="1589"/>
        <v>271310.33852408634</v>
      </c>
      <c r="I7273" s="169">
        <f t="shared" si="1590"/>
        <v>839122.27576688933</v>
      </c>
      <c r="J7273" s="169">
        <f t="shared" si="1592"/>
        <v>762405.4614708178</v>
      </c>
      <c r="K7273" s="95"/>
      <c r="L7273" s="265">
        <f t="shared" si="1591"/>
        <v>321652.06368618447</v>
      </c>
      <c r="M7273" s="265">
        <f>$G7273*NonHospFrac+theModel!$H7273*NonHospFrac</f>
        <v>517470.21208070492</v>
      </c>
      <c r="N7273" s="266">
        <f t="shared" si="1593"/>
        <v>839122.27576688933</v>
      </c>
      <c r="O7273" s="159"/>
      <c r="P7273" s="265">
        <f t="shared" si="1594"/>
        <v>292245.00067476754</v>
      </c>
      <c r="Q7273" s="265">
        <f t="shared" si="1595"/>
        <v>517468.65743903012</v>
      </c>
      <c r="R7273" s="266">
        <f t="shared" si="1596"/>
        <v>809713.65811379766</v>
      </c>
    </row>
    <row r="7274" spans="1:18" x14ac:dyDescent="0.3">
      <c r="A7274" s="82">
        <v>7243</v>
      </c>
      <c r="B7274" s="94">
        <f t="shared" si="1585"/>
        <v>2.1922367031100447E-60</v>
      </c>
      <c r="C7274" s="179">
        <f t="shared" si="1586"/>
        <v>2.1872913946619306E-60</v>
      </c>
      <c r="D7274" s="166">
        <f t="shared" si="1587"/>
        <v>2.2558277767625785E-3</v>
      </c>
      <c r="E7274" s="167">
        <f t="shared" si="1597"/>
        <v>24.291375447755232</v>
      </c>
      <c r="F7274" s="168">
        <f t="shared" si="1598"/>
        <v>16.341216414867908</v>
      </c>
      <c r="G7274" s="168">
        <f t="shared" si="1588"/>
        <v>567890.33182201651</v>
      </c>
      <c r="H7274" s="168">
        <f t="shared" si="1589"/>
        <v>271310.33852408634</v>
      </c>
      <c r="I7274" s="169">
        <f t="shared" si="1590"/>
        <v>839200.67034610291</v>
      </c>
      <c r="J7274" s="169">
        <f t="shared" si="1592"/>
        <v>762463.81441565556</v>
      </c>
      <c r="K7274" s="95"/>
      <c r="L7274" s="265">
        <f t="shared" si="1591"/>
        <v>321682.11386947002</v>
      </c>
      <c r="M7274" s="265">
        <f>$G7274*NonHospFrac+theModel!$H7274*NonHospFrac</f>
        <v>517518.55647663277</v>
      </c>
      <c r="N7274" s="266">
        <f t="shared" si="1593"/>
        <v>839200.67034610279</v>
      </c>
      <c r="O7274" s="159"/>
      <c r="P7274" s="265">
        <f t="shared" si="1594"/>
        <v>292267.36850562034</v>
      </c>
      <c r="Q7274" s="265">
        <f t="shared" si="1595"/>
        <v>517517.00183495798</v>
      </c>
      <c r="R7274" s="266">
        <f t="shared" si="1596"/>
        <v>809784.37034057826</v>
      </c>
    </row>
    <row r="7275" spans="1:18" x14ac:dyDescent="0.3">
      <c r="A7275" s="82">
        <v>7244</v>
      </c>
      <c r="B7275" s="94">
        <f t="shared" si="1585"/>
        <v>2.1512847146797556E-60</v>
      </c>
      <c r="C7275" s="179">
        <f t="shared" si="1586"/>
        <v>2.1464317868646561E-60</v>
      </c>
      <c r="D7275" s="166">
        <f t="shared" si="1587"/>
        <v>2.2558277767625785E-3</v>
      </c>
      <c r="E7275" s="167">
        <f t="shared" si="1597"/>
        <v>24.291375447755232</v>
      </c>
      <c r="F7275" s="168">
        <f t="shared" si="1598"/>
        <v>16.343472242644669</v>
      </c>
      <c r="G7275" s="168">
        <f t="shared" si="1588"/>
        <v>567968.72640122985</v>
      </c>
      <c r="H7275" s="168">
        <f t="shared" si="1589"/>
        <v>271310.33852408634</v>
      </c>
      <c r="I7275" s="169">
        <f t="shared" si="1590"/>
        <v>839279.06492531626</v>
      </c>
      <c r="J7275" s="169">
        <f t="shared" si="1592"/>
        <v>762522.16498191224</v>
      </c>
      <c r="K7275" s="95"/>
      <c r="L7275" s="265">
        <f t="shared" si="1591"/>
        <v>321712.16405275557</v>
      </c>
      <c r="M7275" s="265">
        <f>$G7275*NonHospFrac+theModel!$H7275*NonHospFrac</f>
        <v>517566.90087256057</v>
      </c>
      <c r="N7275" s="266">
        <f t="shared" si="1593"/>
        <v>839279.06492531614</v>
      </c>
      <c r="O7275" s="159"/>
      <c r="P7275" s="265">
        <f t="shared" si="1594"/>
        <v>292289.73542471632</v>
      </c>
      <c r="Q7275" s="265">
        <f t="shared" si="1595"/>
        <v>517565.34623088577</v>
      </c>
      <c r="R7275" s="266">
        <f t="shared" si="1596"/>
        <v>809855.08165560209</v>
      </c>
    </row>
    <row r="7276" spans="1:18" x14ac:dyDescent="0.3">
      <c r="A7276" s="82">
        <v>7245</v>
      </c>
      <c r="B7276" s="94">
        <f t="shared" si="1585"/>
        <v>2.1110977282011333E-60</v>
      </c>
      <c r="C7276" s="179">
        <f t="shared" si="1586"/>
        <v>2.1063354553063969E-60</v>
      </c>
      <c r="D7276" s="166">
        <f t="shared" si="1587"/>
        <v>2.2558277767625785E-3</v>
      </c>
      <c r="E7276" s="167">
        <f t="shared" si="1597"/>
        <v>24.291375447755232</v>
      </c>
      <c r="F7276" s="168">
        <f t="shared" si="1598"/>
        <v>16.34572807042143</v>
      </c>
      <c r="G7276" s="168">
        <f t="shared" si="1588"/>
        <v>568047.1209804432</v>
      </c>
      <c r="H7276" s="168">
        <f t="shared" si="1589"/>
        <v>271310.33852408634</v>
      </c>
      <c r="I7276" s="169">
        <f t="shared" si="1590"/>
        <v>839357.4595045296</v>
      </c>
      <c r="J7276" s="169">
        <f t="shared" si="1592"/>
        <v>762580.51316968491</v>
      </c>
      <c r="K7276" s="95"/>
      <c r="L7276" s="265">
        <f t="shared" si="1591"/>
        <v>321742.21423604112</v>
      </c>
      <c r="M7276" s="265">
        <f>$G7276*NonHospFrac+theModel!$H7276*NonHospFrac</f>
        <v>517615.24526848836</v>
      </c>
      <c r="N7276" s="266">
        <f t="shared" si="1593"/>
        <v>839357.45950452948</v>
      </c>
      <c r="O7276" s="159"/>
      <c r="P7276" s="265">
        <f t="shared" si="1594"/>
        <v>292312.10143209266</v>
      </c>
      <c r="Q7276" s="265">
        <f t="shared" si="1595"/>
        <v>517613.69062681356</v>
      </c>
      <c r="R7276" s="266">
        <f t="shared" si="1596"/>
        <v>809925.79205890629</v>
      </c>
    </row>
    <row r="7277" spans="1:18" x14ac:dyDescent="0.3">
      <c r="A7277" s="82">
        <v>7246</v>
      </c>
      <c r="B7277" s="94">
        <f t="shared" si="1585"/>
        <v>2.0716614530863824E-60</v>
      </c>
      <c r="C7277" s="179">
        <f t="shared" si="1586"/>
        <v>2.0669881416364618E-60</v>
      </c>
      <c r="D7277" s="166">
        <f t="shared" si="1587"/>
        <v>2.2558277767625785E-3</v>
      </c>
      <c r="E7277" s="167">
        <f t="shared" si="1597"/>
        <v>24.291375447755232</v>
      </c>
      <c r="F7277" s="168">
        <f t="shared" si="1598"/>
        <v>16.347983898198191</v>
      </c>
      <c r="G7277" s="168">
        <f t="shared" si="1588"/>
        <v>568125.51555965655</v>
      </c>
      <c r="H7277" s="168">
        <f t="shared" si="1589"/>
        <v>271310.33852408634</v>
      </c>
      <c r="I7277" s="169">
        <f t="shared" si="1590"/>
        <v>839435.85408374295</v>
      </c>
      <c r="J7277" s="169">
        <f t="shared" si="1592"/>
        <v>762638.85897907056</v>
      </c>
      <c r="K7277" s="95"/>
      <c r="L7277" s="265">
        <f t="shared" si="1591"/>
        <v>321772.26441932668</v>
      </c>
      <c r="M7277" s="265">
        <f>$G7277*NonHospFrac+theModel!$H7277*NonHospFrac</f>
        <v>517663.58966441615</v>
      </c>
      <c r="N7277" s="266">
        <f t="shared" si="1593"/>
        <v>839435.85408374283</v>
      </c>
      <c r="O7277" s="159"/>
      <c r="P7277" s="265">
        <f t="shared" si="1594"/>
        <v>292334.46652778651</v>
      </c>
      <c r="Q7277" s="265">
        <f t="shared" si="1595"/>
        <v>517662.03502274136</v>
      </c>
      <c r="R7277" s="266">
        <f t="shared" si="1596"/>
        <v>809996.50155052787</v>
      </c>
    </row>
    <row r="7278" spans="1:18" x14ac:dyDescent="0.3">
      <c r="A7278" s="82">
        <v>7247</v>
      </c>
      <c r="B7278" s="94">
        <f t="shared" si="1585"/>
        <v>2.0329618657024505E-60</v>
      </c>
      <c r="C7278" s="179">
        <f t="shared" si="1586"/>
        <v>2.0283758538566998E-60</v>
      </c>
      <c r="D7278" s="166">
        <f t="shared" si="1587"/>
        <v>2.2558277767625785E-3</v>
      </c>
      <c r="E7278" s="167">
        <f t="shared" si="1597"/>
        <v>24.291375447755232</v>
      </c>
      <c r="F7278" s="168">
        <f t="shared" si="1598"/>
        <v>16.350239725974951</v>
      </c>
      <c r="G7278" s="168">
        <f t="shared" si="1588"/>
        <v>568203.91013886989</v>
      </c>
      <c r="H7278" s="168">
        <f t="shared" si="1589"/>
        <v>271310.33852408634</v>
      </c>
      <c r="I7278" s="169">
        <f t="shared" si="1590"/>
        <v>839514.24866295629</v>
      </c>
      <c r="J7278" s="169">
        <f t="shared" si="1592"/>
        <v>762697.20241016615</v>
      </c>
      <c r="K7278" s="95"/>
      <c r="L7278" s="265">
        <f t="shared" si="1591"/>
        <v>321802.31460261223</v>
      </c>
      <c r="M7278" s="265">
        <f>$G7278*NonHospFrac+theModel!$H7278*NonHospFrac</f>
        <v>517711.93406034395</v>
      </c>
      <c r="N7278" s="266">
        <f t="shared" si="1593"/>
        <v>839514.24866295618</v>
      </c>
      <c r="O7278" s="159"/>
      <c r="P7278" s="265">
        <f t="shared" si="1594"/>
        <v>292356.83071183501</v>
      </c>
      <c r="Q7278" s="265">
        <f t="shared" si="1595"/>
        <v>517710.37941866915</v>
      </c>
      <c r="R7278" s="266">
        <f t="shared" si="1596"/>
        <v>810067.2101305041</v>
      </c>
    </row>
    <row r="7279" spans="1:18" x14ac:dyDescent="0.3">
      <c r="A7279" s="82">
        <v>7248</v>
      </c>
      <c r="B7279" s="94">
        <f t="shared" si="1585"/>
        <v>1.9949852043841922E-60</v>
      </c>
      <c r="C7279" s="179">
        <f t="shared" si="1586"/>
        <v>1.990484861345912E-60</v>
      </c>
      <c r="D7279" s="166">
        <f t="shared" si="1587"/>
        <v>2.2558277767625785E-3</v>
      </c>
      <c r="E7279" s="167">
        <f t="shared" si="1597"/>
        <v>24.291375447755232</v>
      </c>
      <c r="F7279" s="168">
        <f t="shared" si="1598"/>
        <v>16.352495553751712</v>
      </c>
      <c r="G7279" s="168">
        <f t="shared" si="1588"/>
        <v>568282.30471808324</v>
      </c>
      <c r="H7279" s="168">
        <f t="shared" si="1589"/>
        <v>271310.33852408634</v>
      </c>
      <c r="I7279" s="169">
        <f t="shared" si="1590"/>
        <v>839592.64324216964</v>
      </c>
      <c r="J7279" s="169">
        <f t="shared" si="1592"/>
        <v>762755.54346306867</v>
      </c>
      <c r="K7279" s="95"/>
      <c r="L7279" s="265">
        <f t="shared" si="1591"/>
        <v>321832.36478589778</v>
      </c>
      <c r="M7279" s="265">
        <f>$G7279*NonHospFrac+theModel!$H7279*NonHospFrac</f>
        <v>517760.27845627174</v>
      </c>
      <c r="N7279" s="266">
        <f t="shared" si="1593"/>
        <v>839592.64324216952</v>
      </c>
      <c r="O7279" s="159"/>
      <c r="P7279" s="265">
        <f t="shared" si="1594"/>
        <v>292379.19398427533</v>
      </c>
      <c r="Q7279" s="265">
        <f t="shared" si="1595"/>
        <v>517758.72381459695</v>
      </c>
      <c r="R7279" s="266">
        <f t="shared" si="1596"/>
        <v>810137.91779887234</v>
      </c>
    </row>
    <row r="7280" spans="1:18" x14ac:dyDescent="0.3">
      <c r="A7280" s="82">
        <v>7249</v>
      </c>
      <c r="B7280" s="94">
        <f t="shared" si="1585"/>
        <v>1.9577179645406859E-60</v>
      </c>
      <c r="C7280" s="179">
        <f t="shared" si="1586"/>
        <v>1.953301689977208E-60</v>
      </c>
      <c r="D7280" s="166">
        <f t="shared" si="1587"/>
        <v>2.2558277767625785E-3</v>
      </c>
      <c r="E7280" s="167">
        <f t="shared" si="1597"/>
        <v>24.291375447755232</v>
      </c>
      <c r="F7280" s="168">
        <f t="shared" si="1598"/>
        <v>16.354751381528473</v>
      </c>
      <c r="G7280" s="168">
        <f t="shared" si="1588"/>
        <v>568360.69929729658</v>
      </c>
      <c r="H7280" s="168">
        <f t="shared" si="1589"/>
        <v>271310.33852408634</v>
      </c>
      <c r="I7280" s="169">
        <f t="shared" si="1590"/>
        <v>839671.03782138298</v>
      </c>
      <c r="J7280" s="169">
        <f t="shared" si="1592"/>
        <v>762813.88213787507</v>
      </c>
      <c r="K7280" s="95"/>
      <c r="L7280" s="265">
        <f t="shared" si="1591"/>
        <v>321862.41496918333</v>
      </c>
      <c r="M7280" s="265">
        <f>$G7280*NonHospFrac+theModel!$H7280*NonHospFrac</f>
        <v>517808.62285219959</v>
      </c>
      <c r="N7280" s="266">
        <f t="shared" si="1593"/>
        <v>839671.03782138298</v>
      </c>
      <c r="O7280" s="159"/>
      <c r="P7280" s="265">
        <f t="shared" si="1594"/>
        <v>292401.55634514464</v>
      </c>
      <c r="Q7280" s="265">
        <f t="shared" si="1595"/>
        <v>517807.0682105248</v>
      </c>
      <c r="R7280" s="266">
        <f t="shared" si="1596"/>
        <v>810208.62455566949</v>
      </c>
    </row>
    <row r="7281" spans="1:18" x14ac:dyDescent="0.3">
      <c r="A7281" s="82">
        <v>7250</v>
      </c>
      <c r="B7281" s="94">
        <f t="shared" si="1585"/>
        <v>1.9211468938529715E-60</v>
      </c>
      <c r="C7281" s="179">
        <f t="shared" si="1586"/>
        <v>1.9168131173265768E-60</v>
      </c>
      <c r="D7281" s="166">
        <f t="shared" si="1587"/>
        <v>2.2558277767625785E-3</v>
      </c>
      <c r="E7281" s="167">
        <f t="shared" si="1597"/>
        <v>24.291375447755232</v>
      </c>
      <c r="F7281" s="168">
        <f t="shared" si="1598"/>
        <v>16.357007209305234</v>
      </c>
      <c r="G7281" s="168">
        <f t="shared" si="1588"/>
        <v>568439.09387651004</v>
      </c>
      <c r="H7281" s="168">
        <f t="shared" si="1589"/>
        <v>271310.33852408634</v>
      </c>
      <c r="I7281" s="169">
        <f t="shared" si="1590"/>
        <v>839749.43240059633</v>
      </c>
      <c r="J7281" s="169">
        <f t="shared" si="1592"/>
        <v>762872.21843468223</v>
      </c>
      <c r="K7281" s="95"/>
      <c r="L7281" s="265">
        <f t="shared" si="1591"/>
        <v>321892.46515246888</v>
      </c>
      <c r="M7281" s="265">
        <f>$G7281*NonHospFrac+theModel!$H7281*NonHospFrac</f>
        <v>517856.96724812745</v>
      </c>
      <c r="N7281" s="266">
        <f t="shared" si="1593"/>
        <v>839749.43240059633</v>
      </c>
      <c r="O7281" s="159"/>
      <c r="P7281" s="265">
        <f t="shared" si="1594"/>
        <v>292423.9177944801</v>
      </c>
      <c r="Q7281" s="265">
        <f t="shared" si="1595"/>
        <v>517855.41260645265</v>
      </c>
      <c r="R7281" s="266">
        <f t="shared" si="1596"/>
        <v>810279.33040093281</v>
      </c>
    </row>
    <row r="7282" spans="1:18" x14ac:dyDescent="0.3">
      <c r="A7282" s="82">
        <v>7251</v>
      </c>
      <c r="B7282" s="94">
        <f t="shared" si="1585"/>
        <v>1.8852589875614934E-60</v>
      </c>
      <c r="C7282" s="179">
        <f t="shared" si="1586"/>
        <v>1.8810061679709609E-60</v>
      </c>
      <c r="D7282" s="166">
        <f t="shared" si="1587"/>
        <v>2.2558277767625785E-3</v>
      </c>
      <c r="E7282" s="167">
        <f t="shared" si="1597"/>
        <v>24.291375447755232</v>
      </c>
      <c r="F7282" s="168">
        <f t="shared" si="1598"/>
        <v>16.359263037081995</v>
      </c>
      <c r="G7282" s="168">
        <f t="shared" si="1588"/>
        <v>568517.48845572339</v>
      </c>
      <c r="H7282" s="168">
        <f t="shared" si="1589"/>
        <v>271310.33852408634</v>
      </c>
      <c r="I7282" s="169">
        <f t="shared" si="1590"/>
        <v>839827.82697980967</v>
      </c>
      <c r="J7282" s="169">
        <f t="shared" si="1592"/>
        <v>762930.55235358712</v>
      </c>
      <c r="K7282" s="95"/>
      <c r="L7282" s="265">
        <f t="shared" si="1591"/>
        <v>321922.51533575449</v>
      </c>
      <c r="M7282" s="265">
        <f>$G7282*NonHospFrac+theModel!$H7282*NonHospFrac</f>
        <v>517905.31164405524</v>
      </c>
      <c r="N7282" s="266">
        <f t="shared" si="1593"/>
        <v>839827.82697980967</v>
      </c>
      <c r="O7282" s="159"/>
      <c r="P7282" s="265">
        <f t="shared" si="1594"/>
        <v>292446.27833231894</v>
      </c>
      <c r="Q7282" s="265">
        <f t="shared" si="1595"/>
        <v>517903.75700238044</v>
      </c>
      <c r="R7282" s="266">
        <f t="shared" si="1596"/>
        <v>810350.03533469932</v>
      </c>
    </row>
    <row r="7283" spans="1:18" x14ac:dyDescent="0.3">
      <c r="A7283" s="82">
        <v>7252</v>
      </c>
      <c r="B7283" s="94">
        <f t="shared" si="1585"/>
        <v>1.8500414838415763E-60</v>
      </c>
      <c r="C7283" s="179">
        <f t="shared" si="1586"/>
        <v>1.8458681088741634E-60</v>
      </c>
      <c r="D7283" s="166">
        <f t="shared" si="1587"/>
        <v>2.2558277767625785E-3</v>
      </c>
      <c r="E7283" s="167">
        <f t="shared" si="1597"/>
        <v>24.291375447755232</v>
      </c>
      <c r="F7283" s="168">
        <f t="shared" si="1598"/>
        <v>16.361518864858756</v>
      </c>
      <c r="G7283" s="168">
        <f t="shared" si="1588"/>
        <v>568595.88303493673</v>
      </c>
      <c r="H7283" s="168">
        <f t="shared" si="1589"/>
        <v>271310.33852408634</v>
      </c>
      <c r="I7283" s="169">
        <f t="shared" si="1590"/>
        <v>839906.22155902302</v>
      </c>
      <c r="J7283" s="169">
        <f t="shared" si="1592"/>
        <v>762988.88389468659</v>
      </c>
      <c r="K7283" s="95"/>
      <c r="L7283" s="265">
        <f t="shared" si="1591"/>
        <v>321952.56551903998</v>
      </c>
      <c r="M7283" s="265">
        <f>$G7283*NonHospFrac+theModel!$H7283*NonHospFrac</f>
        <v>517953.65603998303</v>
      </c>
      <c r="N7283" s="266">
        <f t="shared" si="1593"/>
        <v>839906.22155902302</v>
      </c>
      <c r="O7283" s="159"/>
      <c r="P7283" s="265">
        <f t="shared" si="1594"/>
        <v>292468.63795869815</v>
      </c>
      <c r="Q7283" s="265">
        <f t="shared" si="1595"/>
        <v>517952.10139830824</v>
      </c>
      <c r="R7283" s="266">
        <f t="shared" si="1596"/>
        <v>810420.73935700639</v>
      </c>
    </row>
    <row r="7284" spans="1:18" x14ac:dyDescent="0.3">
      <c r="A7284" s="82">
        <v>7253</v>
      </c>
      <c r="B7284" s="94">
        <f t="shared" si="1585"/>
        <v>1.8154818592652915E-60</v>
      </c>
      <c r="C7284" s="179">
        <f t="shared" si="1586"/>
        <v>1.8113864448589523E-60</v>
      </c>
      <c r="D7284" s="166">
        <f t="shared" si="1587"/>
        <v>2.2558277767625785E-3</v>
      </c>
      <c r="E7284" s="167">
        <f t="shared" si="1597"/>
        <v>24.291375447755232</v>
      </c>
      <c r="F7284" s="168">
        <f t="shared" si="1598"/>
        <v>16.363774692635516</v>
      </c>
      <c r="G7284" s="168">
        <f t="shared" si="1588"/>
        <v>568674.27761415008</v>
      </c>
      <c r="H7284" s="168">
        <f t="shared" si="1589"/>
        <v>271310.33852408634</v>
      </c>
      <c r="I7284" s="169">
        <f t="shared" si="1590"/>
        <v>839984.61613823636</v>
      </c>
      <c r="J7284" s="169">
        <f t="shared" si="1592"/>
        <v>763047.21305807761</v>
      </c>
      <c r="K7284" s="95"/>
      <c r="L7284" s="265">
        <f t="shared" si="1591"/>
        <v>321982.61570232559</v>
      </c>
      <c r="M7284" s="265">
        <f>$G7284*NonHospFrac+theModel!$H7284*NonHospFrac</f>
        <v>518002.00043591083</v>
      </c>
      <c r="N7284" s="266">
        <f t="shared" si="1593"/>
        <v>839984.61613823636</v>
      </c>
      <c r="O7284" s="159"/>
      <c r="P7284" s="265">
        <f t="shared" si="1594"/>
        <v>292490.99667365506</v>
      </c>
      <c r="Q7284" s="265">
        <f t="shared" si="1595"/>
        <v>518000.44579423603</v>
      </c>
      <c r="R7284" s="266">
        <f t="shared" si="1596"/>
        <v>810491.44246789115</v>
      </c>
    </row>
    <row r="7285" spans="1:18" x14ac:dyDescent="0.3">
      <c r="A7285" s="82">
        <v>7254</v>
      </c>
      <c r="B7285" s="94">
        <f t="shared" si="1585"/>
        <v>1.7815678243480959E-60</v>
      </c>
      <c r="C7285" s="179">
        <f t="shared" si="1586"/>
        <v>1.7775489141637448E-60</v>
      </c>
      <c r="D7285" s="166">
        <f t="shared" si="1587"/>
        <v>2.2558277767625785E-3</v>
      </c>
      <c r="E7285" s="167">
        <f t="shared" si="1597"/>
        <v>24.291375447755232</v>
      </c>
      <c r="F7285" s="168">
        <f t="shared" si="1598"/>
        <v>16.366030520412277</v>
      </c>
      <c r="G7285" s="168">
        <f t="shared" si="1588"/>
        <v>568752.67219336343</v>
      </c>
      <c r="H7285" s="168">
        <f t="shared" si="1589"/>
        <v>271310.33852408634</v>
      </c>
      <c r="I7285" s="169">
        <f t="shared" si="1590"/>
        <v>840063.01071744971</v>
      </c>
      <c r="J7285" s="169">
        <f t="shared" si="1592"/>
        <v>763105.53984385706</v>
      </c>
      <c r="K7285" s="95"/>
      <c r="L7285" s="265">
        <f t="shared" si="1591"/>
        <v>322012.66588561109</v>
      </c>
      <c r="M7285" s="265">
        <f>$G7285*NonHospFrac+theModel!$H7285*NonHospFrac</f>
        <v>518050.34483183862</v>
      </c>
      <c r="N7285" s="266">
        <f t="shared" si="1593"/>
        <v>840063.01071744971</v>
      </c>
      <c r="O7285" s="159"/>
      <c r="P7285" s="265">
        <f t="shared" si="1594"/>
        <v>292513.35447722662</v>
      </c>
      <c r="Q7285" s="265">
        <f t="shared" si="1595"/>
        <v>518048.79019016383</v>
      </c>
      <c r="R7285" s="266">
        <f t="shared" si="1596"/>
        <v>810562.1446673905</v>
      </c>
    </row>
    <row r="7286" spans="1:18" x14ac:dyDescent="0.3">
      <c r="A7286" s="82">
        <v>7255</v>
      </c>
      <c r="B7286" s="94">
        <f t="shared" si="1585"/>
        <v>1.7482873191786612E-60</v>
      </c>
      <c r="C7286" s="179">
        <f t="shared" si="1586"/>
        <v>1.7443434840822962E-60</v>
      </c>
      <c r="D7286" s="166">
        <f t="shared" si="1587"/>
        <v>2.2558277767625785E-3</v>
      </c>
      <c r="E7286" s="167">
        <f t="shared" si="1597"/>
        <v>24.291375447755232</v>
      </c>
      <c r="F7286" s="168">
        <f t="shared" si="1598"/>
        <v>16.368286348189038</v>
      </c>
      <c r="G7286" s="168">
        <f t="shared" si="1588"/>
        <v>568831.06677257677</v>
      </c>
      <c r="H7286" s="168">
        <f t="shared" si="1589"/>
        <v>271310.33852408634</v>
      </c>
      <c r="I7286" s="169">
        <f t="shared" si="1590"/>
        <v>840141.40529666306</v>
      </c>
      <c r="J7286" s="169">
        <f t="shared" si="1592"/>
        <v>763163.86425212189</v>
      </c>
      <c r="K7286" s="95"/>
      <c r="L7286" s="265">
        <f t="shared" si="1591"/>
        <v>322042.7160688967</v>
      </c>
      <c r="M7286" s="265">
        <f>$G7286*NonHospFrac+theModel!$H7286*NonHospFrac</f>
        <v>518098.68922776642</v>
      </c>
      <c r="N7286" s="266">
        <f t="shared" si="1593"/>
        <v>840141.40529666306</v>
      </c>
      <c r="O7286" s="159"/>
      <c r="P7286" s="265">
        <f t="shared" si="1594"/>
        <v>292535.7113694502</v>
      </c>
      <c r="Q7286" s="265">
        <f t="shared" si="1595"/>
        <v>518097.13458609162</v>
      </c>
      <c r="R7286" s="266">
        <f t="shared" si="1596"/>
        <v>810632.84595554182</v>
      </c>
    </row>
    <row r="7287" spans="1:18" x14ac:dyDescent="0.3">
      <c r="A7287" s="82">
        <v>7256</v>
      </c>
      <c r="B7287" s="94">
        <f t="shared" si="1585"/>
        <v>1.7156285091303416E-60</v>
      </c>
      <c r="C7287" s="179">
        <f t="shared" si="1586"/>
        <v>1.7117583466848396E-60</v>
      </c>
      <c r="D7287" s="166">
        <f t="shared" si="1587"/>
        <v>2.2558277767625785E-3</v>
      </c>
      <c r="E7287" s="167">
        <f t="shared" si="1597"/>
        <v>24.291375447755232</v>
      </c>
      <c r="F7287" s="168">
        <f t="shared" si="1598"/>
        <v>16.370542175965799</v>
      </c>
      <c r="G7287" s="168">
        <f t="shared" si="1588"/>
        <v>568909.46135179012</v>
      </c>
      <c r="H7287" s="168">
        <f t="shared" si="1589"/>
        <v>271310.33852408634</v>
      </c>
      <c r="I7287" s="169">
        <f t="shared" si="1590"/>
        <v>840219.7998758764</v>
      </c>
      <c r="J7287" s="169">
        <f t="shared" si="1592"/>
        <v>763222.18628296908</v>
      </c>
      <c r="K7287" s="95"/>
      <c r="L7287" s="265">
        <f t="shared" si="1591"/>
        <v>322072.76625218219</v>
      </c>
      <c r="M7287" s="265">
        <f>$G7287*NonHospFrac+theModel!$H7287*NonHospFrac</f>
        <v>518147.03362369421</v>
      </c>
      <c r="N7287" s="266">
        <f t="shared" si="1593"/>
        <v>840219.7998758764</v>
      </c>
      <c r="O7287" s="159"/>
      <c r="P7287" s="265">
        <f t="shared" si="1594"/>
        <v>292558.06735036272</v>
      </c>
      <c r="Q7287" s="265">
        <f t="shared" si="1595"/>
        <v>518145.47898201941</v>
      </c>
      <c r="R7287" s="266">
        <f t="shared" si="1596"/>
        <v>810703.54633238213</v>
      </c>
    </row>
    <row r="7288" spans="1:18" x14ac:dyDescent="0.3">
      <c r="A7288" s="82">
        <v>7257</v>
      </c>
      <c r="B7288" s="94">
        <f t="shared" si="1585"/>
        <v>1.6835797806527519E-60</v>
      </c>
      <c r="C7288" s="179">
        <f t="shared" si="1586"/>
        <v>1.6797819146191596E-60</v>
      </c>
      <c r="D7288" s="166">
        <f t="shared" si="1587"/>
        <v>2.2558277767625785E-3</v>
      </c>
      <c r="E7288" s="167">
        <f t="shared" si="1597"/>
        <v>24.291375447755232</v>
      </c>
      <c r="F7288" s="168">
        <f t="shared" si="1598"/>
        <v>16.37279800374256</v>
      </c>
      <c r="G7288" s="168">
        <f t="shared" si="1588"/>
        <v>568987.85593100346</v>
      </c>
      <c r="H7288" s="168">
        <f t="shared" si="1589"/>
        <v>271310.33852408634</v>
      </c>
      <c r="I7288" s="169">
        <f t="shared" si="1590"/>
        <v>840298.19445508975</v>
      </c>
      <c r="J7288" s="169">
        <f t="shared" si="1592"/>
        <v>763280.50593649549</v>
      </c>
      <c r="K7288" s="95"/>
      <c r="L7288" s="265">
        <f t="shared" si="1591"/>
        <v>322102.8164354678</v>
      </c>
      <c r="M7288" s="265">
        <f>$G7288*NonHospFrac+theModel!$H7288*NonHospFrac</f>
        <v>518195.378019622</v>
      </c>
      <c r="N7288" s="266">
        <f t="shared" si="1593"/>
        <v>840298.19445508975</v>
      </c>
      <c r="O7288" s="159"/>
      <c r="P7288" s="265">
        <f t="shared" si="1594"/>
        <v>292580.42242000153</v>
      </c>
      <c r="Q7288" s="265">
        <f t="shared" si="1595"/>
        <v>518193.82337794721</v>
      </c>
      <c r="R7288" s="266">
        <f t="shared" si="1596"/>
        <v>810774.24579794868</v>
      </c>
    </row>
    <row r="7289" spans="1:18" x14ac:dyDescent="0.3">
      <c r="A7289" s="82">
        <v>7258</v>
      </c>
      <c r="B7289" s="94">
        <f t="shared" si="1585"/>
        <v>1.6521297371419626E-60</v>
      </c>
      <c r="C7289" s="179">
        <f t="shared" si="1586"/>
        <v>1.6484028169901022E-60</v>
      </c>
      <c r="D7289" s="166">
        <f t="shared" si="1587"/>
        <v>2.2558277767625785E-3</v>
      </c>
      <c r="E7289" s="167">
        <f t="shared" si="1597"/>
        <v>24.291375447755232</v>
      </c>
      <c r="F7289" s="168">
        <f t="shared" si="1598"/>
        <v>16.37505383151932</v>
      </c>
      <c r="G7289" s="168">
        <f t="shared" si="1588"/>
        <v>569066.25051021692</v>
      </c>
      <c r="H7289" s="168">
        <f t="shared" si="1589"/>
        <v>271310.33852408634</v>
      </c>
      <c r="I7289" s="169">
        <f t="shared" si="1590"/>
        <v>840376.58903430332</v>
      </c>
      <c r="J7289" s="169">
        <f t="shared" si="1592"/>
        <v>763338.8232127981</v>
      </c>
      <c r="K7289" s="95"/>
      <c r="L7289" s="265">
        <f t="shared" si="1591"/>
        <v>322132.86661875335</v>
      </c>
      <c r="M7289" s="265">
        <f>$G7289*NonHospFrac+theModel!$H7289*NonHospFrac</f>
        <v>518243.72241554986</v>
      </c>
      <c r="N7289" s="266">
        <f t="shared" si="1593"/>
        <v>840376.58903430321</v>
      </c>
      <c r="O7289" s="159"/>
      <c r="P7289" s="265">
        <f t="shared" si="1594"/>
        <v>292602.77657840366</v>
      </c>
      <c r="Q7289" s="265">
        <f t="shared" si="1595"/>
        <v>518242.16777387506</v>
      </c>
      <c r="R7289" s="266">
        <f t="shared" si="1596"/>
        <v>810844.94435227872</v>
      </c>
    </row>
    <row r="7290" spans="1:18" x14ac:dyDescent="0.3">
      <c r="A7290" s="82">
        <v>7259</v>
      </c>
      <c r="B7290" s="94">
        <f t="shared" si="1585"/>
        <v>1.6212671948878392E-60</v>
      </c>
      <c r="C7290" s="179">
        <f t="shared" si="1586"/>
        <v>1.6176098953160574E-60</v>
      </c>
      <c r="D7290" s="166">
        <f t="shared" si="1587"/>
        <v>2.2558277767625785E-3</v>
      </c>
      <c r="E7290" s="167">
        <f t="shared" si="1597"/>
        <v>24.291375447755232</v>
      </c>
      <c r="F7290" s="168">
        <f t="shared" si="1598"/>
        <v>16.377309659296081</v>
      </c>
      <c r="G7290" s="168">
        <f t="shared" si="1588"/>
        <v>569144.64508943027</v>
      </c>
      <c r="H7290" s="168">
        <f t="shared" si="1589"/>
        <v>271310.33852408634</v>
      </c>
      <c r="I7290" s="169">
        <f t="shared" si="1590"/>
        <v>840454.98361351667</v>
      </c>
      <c r="J7290" s="169">
        <f t="shared" si="1592"/>
        <v>763397.13811197365</v>
      </c>
      <c r="K7290" s="95"/>
      <c r="L7290" s="265">
        <f t="shared" si="1591"/>
        <v>322162.9168020389</v>
      </c>
      <c r="M7290" s="265">
        <f>$G7290*NonHospFrac+theModel!$H7290*NonHospFrac</f>
        <v>518292.06681147765</v>
      </c>
      <c r="N7290" s="266">
        <f t="shared" si="1593"/>
        <v>840454.98361351655</v>
      </c>
      <c r="O7290" s="159"/>
      <c r="P7290" s="265">
        <f t="shared" si="1594"/>
        <v>292625.1298256063</v>
      </c>
      <c r="Q7290" s="265">
        <f t="shared" si="1595"/>
        <v>518290.51216980285</v>
      </c>
      <c r="R7290" s="266">
        <f t="shared" si="1596"/>
        <v>810915.64199540915</v>
      </c>
    </row>
    <row r="7291" spans="1:18" x14ac:dyDescent="0.3">
      <c r="A7291" s="82">
        <v>7260</v>
      </c>
      <c r="B7291" s="94">
        <f t="shared" si="1585"/>
        <v>1.5909811790970885E-60</v>
      </c>
      <c r="C7291" s="179">
        <f t="shared" si="1586"/>
        <v>1.5873921995609748E-60</v>
      </c>
      <c r="D7291" s="166">
        <f t="shared" si="1587"/>
        <v>2.2558277767625785E-3</v>
      </c>
      <c r="E7291" s="167">
        <f t="shared" si="1597"/>
        <v>24.291375447755232</v>
      </c>
      <c r="F7291" s="168">
        <f t="shared" si="1598"/>
        <v>16.379565487072842</v>
      </c>
      <c r="G7291" s="168">
        <f t="shared" si="1588"/>
        <v>569223.03966864361</v>
      </c>
      <c r="H7291" s="168">
        <f t="shared" si="1589"/>
        <v>271310.33852408634</v>
      </c>
      <c r="I7291" s="169">
        <f t="shared" si="1590"/>
        <v>840533.37819273002</v>
      </c>
      <c r="J7291" s="169">
        <f t="shared" si="1592"/>
        <v>763455.4506341191</v>
      </c>
      <c r="K7291" s="95"/>
      <c r="L7291" s="265">
        <f t="shared" si="1591"/>
        <v>322192.96698532446</v>
      </c>
      <c r="M7291" s="265">
        <f>$G7291*NonHospFrac+theModel!$H7291*NonHospFrac</f>
        <v>518340.41120740544</v>
      </c>
      <c r="N7291" s="266">
        <f t="shared" si="1593"/>
        <v>840533.3781927299</v>
      </c>
      <c r="O7291" s="159"/>
      <c r="P7291" s="265">
        <f t="shared" si="1594"/>
        <v>292647.48216164659</v>
      </c>
      <c r="Q7291" s="265">
        <f t="shared" si="1595"/>
        <v>518338.85656573065</v>
      </c>
      <c r="R7291" s="266">
        <f t="shared" si="1596"/>
        <v>810986.33872737724</v>
      </c>
    </row>
    <row r="7292" spans="1:18" x14ac:dyDescent="0.3">
      <c r="A7292" s="82">
        <v>7261</v>
      </c>
      <c r="B7292" s="94">
        <f t="shared" si="1585"/>
        <v>1.561260919990641E-60</v>
      </c>
      <c r="C7292" s="179">
        <f t="shared" si="1586"/>
        <v>1.5577389842405523E-60</v>
      </c>
      <c r="D7292" s="166">
        <f t="shared" si="1587"/>
        <v>2.2558277767625785E-3</v>
      </c>
      <c r="E7292" s="167">
        <f t="shared" si="1597"/>
        <v>24.291375447755232</v>
      </c>
      <c r="F7292" s="168">
        <f t="shared" si="1598"/>
        <v>16.381821314849603</v>
      </c>
      <c r="G7292" s="168">
        <f t="shared" si="1588"/>
        <v>569301.43424785696</v>
      </c>
      <c r="H7292" s="168">
        <f t="shared" si="1589"/>
        <v>271310.33852408634</v>
      </c>
      <c r="I7292" s="169">
        <f t="shared" si="1590"/>
        <v>840611.77277194336</v>
      </c>
      <c r="J7292" s="169">
        <f t="shared" si="1592"/>
        <v>763513.76077933132</v>
      </c>
      <c r="K7292" s="95"/>
      <c r="L7292" s="265">
        <f t="shared" si="1591"/>
        <v>322223.01716861001</v>
      </c>
      <c r="M7292" s="265">
        <f>$G7292*NonHospFrac+theModel!$H7292*NonHospFrac</f>
        <v>518388.75560333324</v>
      </c>
      <c r="N7292" s="266">
        <f t="shared" si="1593"/>
        <v>840611.77277194324</v>
      </c>
      <c r="O7292" s="159"/>
      <c r="P7292" s="265">
        <f t="shared" si="1594"/>
        <v>292669.83358656167</v>
      </c>
      <c r="Q7292" s="265">
        <f t="shared" si="1595"/>
        <v>518387.20096165844</v>
      </c>
      <c r="R7292" s="266">
        <f t="shared" si="1596"/>
        <v>811057.03454822011</v>
      </c>
    </row>
    <row r="7293" spans="1:18" x14ac:dyDescent="0.3">
      <c r="A7293" s="82">
        <v>7262</v>
      </c>
      <c r="B7293" s="94">
        <f t="shared" si="1585"/>
        <v>1.5320958489736701E-60</v>
      </c>
      <c r="C7293" s="179">
        <f t="shared" si="1586"/>
        <v>1.5286397046008927E-60</v>
      </c>
      <c r="D7293" s="166">
        <f t="shared" si="1587"/>
        <v>2.2558277767625785E-3</v>
      </c>
      <c r="E7293" s="167">
        <f t="shared" si="1597"/>
        <v>24.291375447755232</v>
      </c>
      <c r="F7293" s="168">
        <f t="shared" si="1598"/>
        <v>16.384077142626364</v>
      </c>
      <c r="G7293" s="168">
        <f t="shared" si="1588"/>
        <v>569379.82882707031</v>
      </c>
      <c r="H7293" s="168">
        <f t="shared" si="1589"/>
        <v>271310.33852408634</v>
      </c>
      <c r="I7293" s="169">
        <f t="shared" si="1590"/>
        <v>840690.16735115671</v>
      </c>
      <c r="J7293" s="169">
        <f t="shared" si="1592"/>
        <v>763572.06854770717</v>
      </c>
      <c r="K7293" s="95"/>
      <c r="L7293" s="265">
        <f t="shared" si="1591"/>
        <v>322253.06735189556</v>
      </c>
      <c r="M7293" s="265">
        <f>$G7293*NonHospFrac+theModel!$H7293*NonHospFrac</f>
        <v>518437.09999926103</v>
      </c>
      <c r="N7293" s="266">
        <f t="shared" si="1593"/>
        <v>840690.16735115659</v>
      </c>
      <c r="O7293" s="159"/>
      <c r="P7293" s="265">
        <f t="shared" si="1594"/>
        <v>292692.18410038867</v>
      </c>
      <c r="Q7293" s="265">
        <f t="shared" si="1595"/>
        <v>518435.54535758623</v>
      </c>
      <c r="R7293" s="266">
        <f t="shared" si="1596"/>
        <v>811127.7294579749</v>
      </c>
    </row>
    <row r="7294" spans="1:18" x14ac:dyDescent="0.3">
      <c r="A7294" s="82">
        <v>7263</v>
      </c>
      <c r="B7294" s="94">
        <f t="shared" si="1585"/>
        <v>1.5034755948778603E-60</v>
      </c>
      <c r="C7294" s="179">
        <f t="shared" si="1586"/>
        <v>1.5000840128692501E-60</v>
      </c>
      <c r="D7294" s="166">
        <f t="shared" si="1587"/>
        <v>2.2558277767625785E-3</v>
      </c>
      <c r="E7294" s="167">
        <f t="shared" si="1597"/>
        <v>24.291375447755232</v>
      </c>
      <c r="F7294" s="168">
        <f t="shared" si="1598"/>
        <v>16.386332970403124</v>
      </c>
      <c r="G7294" s="168">
        <f t="shared" si="1588"/>
        <v>569458.22340628365</v>
      </c>
      <c r="H7294" s="168">
        <f t="shared" si="1589"/>
        <v>271310.33852408634</v>
      </c>
      <c r="I7294" s="169">
        <f t="shared" si="1590"/>
        <v>840768.56193037005</v>
      </c>
      <c r="J7294" s="169">
        <f t="shared" si="1592"/>
        <v>763630.37393934361</v>
      </c>
      <c r="K7294" s="95"/>
      <c r="L7294" s="265">
        <f t="shared" si="1591"/>
        <v>322283.11753518111</v>
      </c>
      <c r="M7294" s="265">
        <f>$G7294*NonHospFrac+theModel!$H7294*NonHospFrac</f>
        <v>518485.44439518882</v>
      </c>
      <c r="N7294" s="266">
        <f t="shared" si="1593"/>
        <v>840768.56193036993</v>
      </c>
      <c r="O7294" s="159"/>
      <c r="P7294" s="265">
        <f t="shared" si="1594"/>
        <v>292714.53370316466</v>
      </c>
      <c r="Q7294" s="265">
        <f t="shared" si="1595"/>
        <v>518483.88975351403</v>
      </c>
      <c r="R7294" s="266">
        <f t="shared" si="1596"/>
        <v>811198.42345667863</v>
      </c>
    </row>
    <row r="7295" spans="1:18" x14ac:dyDescent="0.3">
      <c r="A7295" s="82">
        <v>7264</v>
      </c>
      <c r="B7295" s="94">
        <f t="shared" si="1585"/>
        <v>1.4753899802727384E-60</v>
      </c>
      <c r="C7295" s="179">
        <f t="shared" si="1586"/>
        <v>1.4720617545736819E-60</v>
      </c>
      <c r="D7295" s="166">
        <f t="shared" si="1587"/>
        <v>2.2558277767625785E-3</v>
      </c>
      <c r="E7295" s="167">
        <f t="shared" si="1597"/>
        <v>24.291375447755232</v>
      </c>
      <c r="F7295" s="168">
        <f t="shared" si="1598"/>
        <v>16.388588798179885</v>
      </c>
      <c r="G7295" s="168">
        <f t="shared" si="1588"/>
        <v>569536.617985497</v>
      </c>
      <c r="H7295" s="168">
        <f t="shared" si="1589"/>
        <v>271310.33852408634</v>
      </c>
      <c r="I7295" s="169">
        <f t="shared" si="1590"/>
        <v>840846.9565095834</v>
      </c>
      <c r="J7295" s="169">
        <f t="shared" si="1592"/>
        <v>763688.67695433751</v>
      </c>
      <c r="K7295" s="95"/>
      <c r="L7295" s="265">
        <f t="shared" si="1591"/>
        <v>322313.16771846666</v>
      </c>
      <c r="M7295" s="265">
        <f>$G7295*NonHospFrac+theModel!$H7295*NonHospFrac</f>
        <v>518533.78879111662</v>
      </c>
      <c r="N7295" s="266">
        <f t="shared" si="1593"/>
        <v>840846.95650958328</v>
      </c>
      <c r="O7295" s="159"/>
      <c r="P7295" s="265">
        <f t="shared" si="1594"/>
        <v>292736.88239492686</v>
      </c>
      <c r="Q7295" s="265">
        <f t="shared" si="1595"/>
        <v>518532.23414944182</v>
      </c>
      <c r="R7295" s="266">
        <f t="shared" si="1596"/>
        <v>811269.11654436868</v>
      </c>
    </row>
    <row r="7296" spans="1:18" x14ac:dyDescent="0.3">
      <c r="A7296" s="82">
        <v>7265</v>
      </c>
      <c r="B7296" s="94">
        <f t="shared" si="1585"/>
        <v>1.4478290178472448E-60</v>
      </c>
      <c r="C7296" s="179">
        <f t="shared" si="1586"/>
        <v>1.4445629649327822E-60</v>
      </c>
      <c r="D7296" s="166">
        <f t="shared" si="1587"/>
        <v>2.2558277767625785E-3</v>
      </c>
      <c r="E7296" s="167">
        <f t="shared" si="1597"/>
        <v>24.291375447755232</v>
      </c>
      <c r="F7296" s="168">
        <f t="shared" si="1598"/>
        <v>16.390844625956646</v>
      </c>
      <c r="G7296" s="168">
        <f t="shared" si="1588"/>
        <v>569615.01256471034</v>
      </c>
      <c r="H7296" s="168">
        <f t="shared" si="1589"/>
        <v>271310.33852408634</v>
      </c>
      <c r="I7296" s="169">
        <f t="shared" si="1590"/>
        <v>840925.35108879674</v>
      </c>
      <c r="J7296" s="169">
        <f t="shared" si="1592"/>
        <v>763746.97759278573</v>
      </c>
      <c r="K7296" s="95"/>
      <c r="L7296" s="265">
        <f t="shared" si="1591"/>
        <v>322343.21790175221</v>
      </c>
      <c r="M7296" s="265">
        <f>$G7296*NonHospFrac+theModel!$H7296*NonHospFrac</f>
        <v>518582.13318704447</v>
      </c>
      <c r="N7296" s="266">
        <f t="shared" si="1593"/>
        <v>840925.35108879674</v>
      </c>
      <c r="O7296" s="159"/>
      <c r="P7296" s="265">
        <f t="shared" si="1594"/>
        <v>292759.23017571238</v>
      </c>
      <c r="Q7296" s="265">
        <f t="shared" si="1595"/>
        <v>518580.57854536967</v>
      </c>
      <c r="R7296" s="266">
        <f t="shared" si="1596"/>
        <v>811339.80872108205</v>
      </c>
    </row>
    <row r="7297" spans="1:18" x14ac:dyDescent="0.3">
      <c r="A7297" s="82">
        <v>7266</v>
      </c>
      <c r="B7297" s="94">
        <f t="shared" si="1585"/>
        <v>1.4207829068575459E-60</v>
      </c>
      <c r="C7297" s="179">
        <f t="shared" si="1586"/>
        <v>1.4175778653115072E-60</v>
      </c>
      <c r="D7297" s="166">
        <f t="shared" si="1587"/>
        <v>2.2558277767625785E-3</v>
      </c>
      <c r="E7297" s="167">
        <f t="shared" si="1597"/>
        <v>24.291375447755232</v>
      </c>
      <c r="F7297" s="168">
        <f t="shared" si="1598"/>
        <v>16.393100453733407</v>
      </c>
      <c r="G7297" s="168">
        <f t="shared" si="1588"/>
        <v>569693.4071439238</v>
      </c>
      <c r="H7297" s="168">
        <f t="shared" si="1589"/>
        <v>271310.33852408634</v>
      </c>
      <c r="I7297" s="169">
        <f t="shared" si="1590"/>
        <v>841003.74566801009</v>
      </c>
      <c r="J7297" s="169">
        <f t="shared" si="1592"/>
        <v>763805.27585478523</v>
      </c>
      <c r="K7297" s="95"/>
      <c r="L7297" s="265">
        <f t="shared" si="1591"/>
        <v>322373.26808503782</v>
      </c>
      <c r="M7297" s="265">
        <f>$G7297*NonHospFrac+theModel!$H7297*NonHospFrac</f>
        <v>518630.47758297232</v>
      </c>
      <c r="N7297" s="266">
        <f t="shared" si="1593"/>
        <v>841003.74566801009</v>
      </c>
      <c r="O7297" s="159"/>
      <c r="P7297" s="265">
        <f t="shared" si="1594"/>
        <v>292781.57704555843</v>
      </c>
      <c r="Q7297" s="265">
        <f t="shared" si="1595"/>
        <v>518628.92294129753</v>
      </c>
      <c r="R7297" s="266">
        <f t="shared" si="1596"/>
        <v>811410.49998685601</v>
      </c>
    </row>
    <row r="7298" spans="1:18" x14ac:dyDescent="0.3">
      <c r="A7298" s="82">
        <v>7267</v>
      </c>
      <c r="B7298" s="94">
        <f t="shared" si="1585"/>
        <v>1.3942420296425296E-60</v>
      </c>
      <c r="C7298" s="179">
        <f t="shared" si="1586"/>
        <v>1.391096859744532E-60</v>
      </c>
      <c r="D7298" s="166">
        <f t="shared" si="1587"/>
        <v>2.2558277767625785E-3</v>
      </c>
      <c r="E7298" s="167">
        <f t="shared" si="1597"/>
        <v>24.291375447755232</v>
      </c>
      <c r="F7298" s="168">
        <f t="shared" si="1598"/>
        <v>16.395356281510168</v>
      </c>
      <c r="G7298" s="168">
        <f t="shared" si="1588"/>
        <v>569771.80172313715</v>
      </c>
      <c r="H7298" s="168">
        <f t="shared" si="1589"/>
        <v>271310.33852408634</v>
      </c>
      <c r="I7298" s="169">
        <f t="shared" si="1590"/>
        <v>841082.14024722343</v>
      </c>
      <c r="J7298" s="169">
        <f t="shared" si="1592"/>
        <v>763863.57174043276</v>
      </c>
      <c r="K7298" s="95"/>
      <c r="L7298" s="265">
        <f t="shared" si="1591"/>
        <v>322403.31826832332</v>
      </c>
      <c r="M7298" s="265">
        <f>$G7298*NonHospFrac+theModel!$H7298*NonHospFrac</f>
        <v>518678.82197890012</v>
      </c>
      <c r="N7298" s="266">
        <f t="shared" si="1593"/>
        <v>841082.14024722343</v>
      </c>
      <c r="O7298" s="159"/>
      <c r="P7298" s="265">
        <f t="shared" si="1594"/>
        <v>292803.92300450196</v>
      </c>
      <c r="Q7298" s="265">
        <f t="shared" si="1595"/>
        <v>518677.26733722532</v>
      </c>
      <c r="R7298" s="266">
        <f t="shared" si="1596"/>
        <v>811481.19034172734</v>
      </c>
    </row>
    <row r="7299" spans="1:18" x14ac:dyDescent="0.3">
      <c r="A7299" s="82">
        <v>7268</v>
      </c>
      <c r="B7299" s="94">
        <f t="shared" si="1585"/>
        <v>1.3681969482030905E-60</v>
      </c>
      <c r="C7299" s="179">
        <f t="shared" si="1586"/>
        <v>1.365110531523252E-60</v>
      </c>
      <c r="D7299" s="166">
        <f t="shared" si="1587"/>
        <v>2.2558277767625785E-3</v>
      </c>
      <c r="E7299" s="167">
        <f t="shared" si="1597"/>
        <v>24.291375447755232</v>
      </c>
      <c r="F7299" s="168">
        <f t="shared" si="1598"/>
        <v>16.397612109286928</v>
      </c>
      <c r="G7299" s="168">
        <f t="shared" si="1588"/>
        <v>569850.19630235049</v>
      </c>
      <c r="H7299" s="168">
        <f t="shared" si="1589"/>
        <v>271310.33852408634</v>
      </c>
      <c r="I7299" s="169">
        <f t="shared" si="1590"/>
        <v>841160.53482643678</v>
      </c>
      <c r="J7299" s="169">
        <f t="shared" si="1592"/>
        <v>763921.86524982518</v>
      </c>
      <c r="K7299" s="95"/>
      <c r="L7299" s="265">
        <f t="shared" si="1591"/>
        <v>322433.36845160893</v>
      </c>
      <c r="M7299" s="265">
        <f>$G7299*NonHospFrac+theModel!$H7299*NonHospFrac</f>
        <v>518727.16637482791</v>
      </c>
      <c r="N7299" s="266">
        <f t="shared" si="1593"/>
        <v>841160.53482643678</v>
      </c>
      <c r="O7299" s="159"/>
      <c r="P7299" s="265">
        <f t="shared" si="1594"/>
        <v>292826.2680525803</v>
      </c>
      <c r="Q7299" s="265">
        <f t="shared" si="1595"/>
        <v>518725.61173315311</v>
      </c>
      <c r="R7299" s="266">
        <f t="shared" si="1596"/>
        <v>811551.87978573341</v>
      </c>
    </row>
    <row r="7300" spans="1:18" x14ac:dyDescent="0.3">
      <c r="A7300" s="82">
        <v>7269</v>
      </c>
      <c r="B7300" s="94">
        <f t="shared" si="1585"/>
        <v>1.3426384008465948E-60</v>
      </c>
      <c r="C7300" s="179">
        <f t="shared" si="1586"/>
        <v>1.3396096398478169E-60</v>
      </c>
      <c r="D7300" s="166">
        <f t="shared" si="1587"/>
        <v>2.2558277767625785E-3</v>
      </c>
      <c r="E7300" s="167">
        <f t="shared" si="1597"/>
        <v>24.291375447755232</v>
      </c>
      <c r="F7300" s="168">
        <f t="shared" si="1598"/>
        <v>16.399867937063689</v>
      </c>
      <c r="G7300" s="168">
        <f t="shared" si="1588"/>
        <v>569928.59088156384</v>
      </c>
      <c r="H7300" s="168">
        <f t="shared" si="1589"/>
        <v>271310.33852408634</v>
      </c>
      <c r="I7300" s="169">
        <f t="shared" si="1590"/>
        <v>841238.92940565012</v>
      </c>
      <c r="J7300" s="169">
        <f t="shared" si="1592"/>
        <v>763980.15638305945</v>
      </c>
      <c r="K7300" s="95"/>
      <c r="L7300" s="265">
        <f t="shared" si="1591"/>
        <v>322463.41863489442</v>
      </c>
      <c r="M7300" s="265">
        <f>$G7300*NonHospFrac+theModel!$H7300*NonHospFrac</f>
        <v>518775.5107707557</v>
      </c>
      <c r="N7300" s="266">
        <f t="shared" si="1593"/>
        <v>841238.92940565012</v>
      </c>
      <c r="O7300" s="159"/>
      <c r="P7300" s="265">
        <f t="shared" si="1594"/>
        <v>292848.61218983046</v>
      </c>
      <c r="Q7300" s="265">
        <f t="shared" si="1595"/>
        <v>518773.95612908091</v>
      </c>
      <c r="R7300" s="266">
        <f t="shared" si="1596"/>
        <v>811622.56831891136</v>
      </c>
    </row>
    <row r="7301" spans="1:18" x14ac:dyDescent="0.3">
      <c r="A7301" s="82">
        <v>7270</v>
      </c>
      <c r="B7301" s="94">
        <f t="shared" si="1585"/>
        <v>1.3175572988927729E-60</v>
      </c>
      <c r="C7301" s="179">
        <f t="shared" si="1586"/>
        <v>1.3145851165404543E-60</v>
      </c>
      <c r="D7301" s="166">
        <f t="shared" si="1587"/>
        <v>2.2558277767625785E-3</v>
      </c>
      <c r="E7301" s="167">
        <f t="shared" si="1597"/>
        <v>24.291375447755232</v>
      </c>
      <c r="F7301" s="168">
        <f t="shared" si="1598"/>
        <v>16.40212376484045</v>
      </c>
      <c r="G7301" s="168">
        <f t="shared" si="1588"/>
        <v>570006.98546077718</v>
      </c>
      <c r="H7301" s="168">
        <f t="shared" si="1589"/>
        <v>271310.33852408634</v>
      </c>
      <c r="I7301" s="169">
        <f t="shared" si="1590"/>
        <v>841317.32398486347</v>
      </c>
      <c r="J7301" s="169">
        <f t="shared" si="1592"/>
        <v>764038.44514023233</v>
      </c>
      <c r="K7301" s="95"/>
      <c r="L7301" s="265">
        <f t="shared" si="1591"/>
        <v>322493.46881818003</v>
      </c>
      <c r="M7301" s="265">
        <f>$G7301*NonHospFrac+theModel!$H7301*NonHospFrac</f>
        <v>518823.8551666835</v>
      </c>
      <c r="N7301" s="266">
        <f t="shared" si="1593"/>
        <v>841317.32398486347</v>
      </c>
      <c r="O7301" s="159"/>
      <c r="P7301" s="265">
        <f t="shared" si="1594"/>
        <v>292870.95541628962</v>
      </c>
      <c r="Q7301" s="265">
        <f t="shared" si="1595"/>
        <v>518822.3005250087</v>
      </c>
      <c r="R7301" s="266">
        <f t="shared" si="1596"/>
        <v>811693.25594129832</v>
      </c>
    </row>
    <row r="7302" spans="1:18" x14ac:dyDescent="0.3">
      <c r="A7302" s="82">
        <v>7271</v>
      </c>
      <c r="B7302" s="94">
        <f t="shared" si="1585"/>
        <v>1.2929447234423787E-60</v>
      </c>
      <c r="C7302" s="179">
        <f t="shared" si="1586"/>
        <v>1.2900280628214188E-60</v>
      </c>
      <c r="D7302" s="166">
        <f t="shared" si="1587"/>
        <v>2.2558277767625785E-3</v>
      </c>
      <c r="E7302" s="167">
        <f t="shared" si="1597"/>
        <v>24.291375447755232</v>
      </c>
      <c r="F7302" s="168">
        <f t="shared" si="1598"/>
        <v>16.404379592617211</v>
      </c>
      <c r="G7302" s="168">
        <f t="shared" si="1588"/>
        <v>570085.38003999053</v>
      </c>
      <c r="H7302" s="168">
        <f t="shared" si="1589"/>
        <v>271310.33852408634</v>
      </c>
      <c r="I7302" s="169">
        <f t="shared" si="1590"/>
        <v>841395.71856407681</v>
      </c>
      <c r="J7302" s="169">
        <f t="shared" si="1592"/>
        <v>764096.73152144079</v>
      </c>
      <c r="K7302" s="95"/>
      <c r="L7302" s="265">
        <f t="shared" si="1591"/>
        <v>322523.51900146552</v>
      </c>
      <c r="M7302" s="265">
        <f>$G7302*NonHospFrac+theModel!$H7302*NonHospFrac</f>
        <v>518872.19956261129</v>
      </c>
      <c r="N7302" s="266">
        <f t="shared" si="1593"/>
        <v>841395.71856407681</v>
      </c>
      <c r="O7302" s="159"/>
      <c r="P7302" s="265">
        <f t="shared" si="1594"/>
        <v>292893.29773199483</v>
      </c>
      <c r="Q7302" s="265">
        <f t="shared" si="1595"/>
        <v>518870.64492093649</v>
      </c>
      <c r="R7302" s="266">
        <f t="shared" si="1596"/>
        <v>811763.94265293132</v>
      </c>
    </row>
    <row r="7303" spans="1:18" x14ac:dyDescent="0.3">
      <c r="A7303" s="82">
        <v>7272</v>
      </c>
      <c r="B7303" s="94">
        <f t="shared" si="1585"/>
        <v>1.26879192220504E-60</v>
      </c>
      <c r="C7303" s="179">
        <f t="shared" si="1586"/>
        <v>1.2659297461439979E-60</v>
      </c>
      <c r="D7303" s="166">
        <f t="shared" si="1587"/>
        <v>2.2558277767625785E-3</v>
      </c>
      <c r="E7303" s="167">
        <f t="shared" si="1597"/>
        <v>24.291375447755232</v>
      </c>
      <c r="F7303" s="168">
        <f t="shared" si="1598"/>
        <v>16.406635420393972</v>
      </c>
      <c r="G7303" s="168">
        <f t="shared" si="1588"/>
        <v>570163.77461920388</v>
      </c>
      <c r="H7303" s="168">
        <f t="shared" si="1589"/>
        <v>271310.33852408634</v>
      </c>
      <c r="I7303" s="169">
        <f t="shared" si="1590"/>
        <v>841474.11314329016</v>
      </c>
      <c r="J7303" s="169">
        <f t="shared" si="1592"/>
        <v>764155.01552678156</v>
      </c>
      <c r="K7303" s="95"/>
      <c r="L7303" s="265">
        <f t="shared" si="1591"/>
        <v>322553.56918475113</v>
      </c>
      <c r="M7303" s="265">
        <f>$G7303*NonHospFrac+theModel!$H7303*NonHospFrac</f>
        <v>518920.54395853908</v>
      </c>
      <c r="N7303" s="266">
        <f t="shared" si="1593"/>
        <v>841474.11314329016</v>
      </c>
      <c r="O7303" s="159"/>
      <c r="P7303" s="265">
        <f t="shared" si="1594"/>
        <v>292915.63913698337</v>
      </c>
      <c r="Q7303" s="265">
        <f t="shared" si="1595"/>
        <v>518918.98931686429</v>
      </c>
      <c r="R7303" s="266">
        <f t="shared" si="1596"/>
        <v>811834.62845384772</v>
      </c>
    </row>
    <row r="7304" spans="1:18" x14ac:dyDescent="0.3">
      <c r="A7304" s="82">
        <v>7273</v>
      </c>
      <c r="B7304" s="94">
        <f t="shared" si="1585"/>
        <v>1.2450903063873355E-60</v>
      </c>
      <c r="C7304" s="179">
        <f t="shared" si="1586"/>
        <v>1.2422815970896091E-60</v>
      </c>
      <c r="D7304" s="166">
        <f t="shared" si="1587"/>
        <v>2.2558277767625785E-3</v>
      </c>
      <c r="E7304" s="167">
        <f t="shared" si="1597"/>
        <v>24.291375447755232</v>
      </c>
      <c r="F7304" s="168">
        <f t="shared" si="1598"/>
        <v>16.408891248170733</v>
      </c>
      <c r="G7304" s="168">
        <f t="shared" si="1588"/>
        <v>570242.16919841734</v>
      </c>
      <c r="H7304" s="168">
        <f t="shared" si="1589"/>
        <v>271310.33852408634</v>
      </c>
      <c r="I7304" s="169">
        <f t="shared" si="1590"/>
        <v>841552.50772250374</v>
      </c>
      <c r="J7304" s="169">
        <f t="shared" si="1592"/>
        <v>764213.29715635173</v>
      </c>
      <c r="K7304" s="95"/>
      <c r="L7304" s="265">
        <f t="shared" si="1591"/>
        <v>322583.61936803669</v>
      </c>
      <c r="M7304" s="265">
        <f>$G7304*NonHospFrac+theModel!$H7304*NonHospFrac</f>
        <v>518968.88835446694</v>
      </c>
      <c r="N7304" s="266">
        <f t="shared" si="1593"/>
        <v>841552.50772250362</v>
      </c>
      <c r="O7304" s="159"/>
      <c r="P7304" s="265">
        <f t="shared" si="1594"/>
        <v>292937.97963129223</v>
      </c>
      <c r="Q7304" s="265">
        <f t="shared" si="1595"/>
        <v>518967.33371279214</v>
      </c>
      <c r="R7304" s="266">
        <f t="shared" si="1596"/>
        <v>811905.31334408442</v>
      </c>
    </row>
    <row r="7305" spans="1:18" x14ac:dyDescent="0.3">
      <c r="A7305" s="82">
        <v>7274</v>
      </c>
      <c r="B7305" s="94">
        <f t="shared" si="1585"/>
        <v>1.2218314476384134E-60</v>
      </c>
      <c r="C7305" s="179">
        <f t="shared" si="1586"/>
        <v>1.2190752063203087E-60</v>
      </c>
      <c r="D7305" s="166">
        <f t="shared" si="1587"/>
        <v>2.2558277767625785E-3</v>
      </c>
      <c r="E7305" s="167">
        <f t="shared" si="1597"/>
        <v>24.291375447755232</v>
      </c>
      <c r="F7305" s="168">
        <f t="shared" si="1598"/>
        <v>16.411147075947493</v>
      </c>
      <c r="G7305" s="168">
        <f t="shared" si="1588"/>
        <v>570320.56377763068</v>
      </c>
      <c r="H7305" s="168">
        <f t="shared" si="1589"/>
        <v>271310.33852408634</v>
      </c>
      <c r="I7305" s="169">
        <f t="shared" si="1590"/>
        <v>841630.90230171708</v>
      </c>
      <c r="J7305" s="169">
        <f t="shared" si="1592"/>
        <v>764271.57641024783</v>
      </c>
      <c r="K7305" s="95"/>
      <c r="L7305" s="265">
        <f t="shared" si="1591"/>
        <v>322613.66955132224</v>
      </c>
      <c r="M7305" s="265">
        <f>$G7305*NonHospFrac+theModel!$H7305*NonHospFrac</f>
        <v>519017.23275039473</v>
      </c>
      <c r="N7305" s="266">
        <f t="shared" si="1593"/>
        <v>841630.90230171697</v>
      </c>
      <c r="O7305" s="159"/>
      <c r="P7305" s="265">
        <f t="shared" si="1594"/>
        <v>292960.31921495852</v>
      </c>
      <c r="Q7305" s="265">
        <f t="shared" si="1595"/>
        <v>519015.67810871993</v>
      </c>
      <c r="R7305" s="266">
        <f t="shared" si="1596"/>
        <v>811975.99732367846</v>
      </c>
    </row>
    <row r="7306" spans="1:18" x14ac:dyDescent="0.3">
      <c r="A7306" s="82">
        <v>7275</v>
      </c>
      <c r="B7306" s="94">
        <f t="shared" si="1585"/>
        <v>1.1990070750528862E-60</v>
      </c>
      <c r="C7306" s="179">
        <f t="shared" si="1586"/>
        <v>1.1963023215884471E-60</v>
      </c>
      <c r="D7306" s="166">
        <f t="shared" si="1587"/>
        <v>2.2558277767625785E-3</v>
      </c>
      <c r="E7306" s="167">
        <f t="shared" si="1597"/>
        <v>24.291375447755232</v>
      </c>
      <c r="F7306" s="168">
        <f t="shared" si="1598"/>
        <v>16.413402903724254</v>
      </c>
      <c r="G7306" s="168">
        <f t="shared" si="1588"/>
        <v>570398.95835684403</v>
      </c>
      <c r="H7306" s="168">
        <f t="shared" si="1589"/>
        <v>271310.33852408634</v>
      </c>
      <c r="I7306" s="169">
        <f t="shared" si="1590"/>
        <v>841709.29688093043</v>
      </c>
      <c r="J7306" s="169">
        <f t="shared" si="1592"/>
        <v>764329.85328856669</v>
      </c>
      <c r="K7306" s="95"/>
      <c r="L7306" s="265">
        <f t="shared" si="1591"/>
        <v>322643.71973460779</v>
      </c>
      <c r="M7306" s="265">
        <f>$G7306*NonHospFrac+theModel!$H7306*NonHospFrac</f>
        <v>519065.57714632252</v>
      </c>
      <c r="N7306" s="266">
        <f t="shared" si="1593"/>
        <v>841709.29688093031</v>
      </c>
      <c r="O7306" s="159"/>
      <c r="P7306" s="265">
        <f t="shared" si="1594"/>
        <v>292982.6578880194</v>
      </c>
      <c r="Q7306" s="265">
        <f t="shared" si="1595"/>
        <v>519064.02250464773</v>
      </c>
      <c r="R7306" s="266">
        <f t="shared" si="1596"/>
        <v>812046.68039266719</v>
      </c>
    </row>
    <row r="7307" spans="1:18" x14ac:dyDescent="0.3">
      <c r="A7307" s="82">
        <v>7276</v>
      </c>
      <c r="B7307" s="94">
        <f t="shared" si="1585"/>
        <v>1.1766090722296776E-60</v>
      </c>
      <c r="C7307" s="179">
        <f t="shared" si="1586"/>
        <v>1.173954844802151E-60</v>
      </c>
      <c r="D7307" s="166">
        <f t="shared" si="1587"/>
        <v>2.2558277767625785E-3</v>
      </c>
      <c r="E7307" s="167">
        <f t="shared" si="1597"/>
        <v>24.291375447755232</v>
      </c>
      <c r="F7307" s="168">
        <f t="shared" si="1598"/>
        <v>16.415658731501015</v>
      </c>
      <c r="G7307" s="168">
        <f t="shared" si="1588"/>
        <v>570477.35293605737</v>
      </c>
      <c r="H7307" s="168">
        <f t="shared" si="1589"/>
        <v>271310.33852408634</v>
      </c>
      <c r="I7307" s="169">
        <f t="shared" si="1590"/>
        <v>841787.69146014377</v>
      </c>
      <c r="J7307" s="169">
        <f t="shared" si="1592"/>
        <v>764388.12779140531</v>
      </c>
      <c r="K7307" s="95"/>
      <c r="L7307" s="265">
        <f t="shared" si="1591"/>
        <v>322673.76991789334</v>
      </c>
      <c r="M7307" s="265">
        <f>$G7307*NonHospFrac+theModel!$H7307*NonHospFrac</f>
        <v>519113.92154225032</v>
      </c>
      <c r="N7307" s="266">
        <f t="shared" si="1593"/>
        <v>841787.69146014366</v>
      </c>
      <c r="O7307" s="159"/>
      <c r="P7307" s="265">
        <f t="shared" si="1594"/>
        <v>293004.99565051199</v>
      </c>
      <c r="Q7307" s="265">
        <f t="shared" si="1595"/>
        <v>519112.36690057552</v>
      </c>
      <c r="R7307" s="266">
        <f t="shared" si="1596"/>
        <v>812117.36255108751</v>
      </c>
    </row>
    <row r="7308" spans="1:18" x14ac:dyDescent="0.3">
      <c r="A7308" s="82">
        <v>7277</v>
      </c>
      <c r="B7308" s="94">
        <f t="shared" si="1585"/>
        <v>1.1546294743858108E-60</v>
      </c>
      <c r="C7308" s="179">
        <f t="shared" si="1586"/>
        <v>1.1520248291456224E-60</v>
      </c>
      <c r="D7308" s="166">
        <f t="shared" si="1587"/>
        <v>2.2558277767625785E-3</v>
      </c>
      <c r="E7308" s="167">
        <f t="shared" si="1597"/>
        <v>24.291375447755232</v>
      </c>
      <c r="F7308" s="168">
        <f t="shared" si="1598"/>
        <v>16.417914559277776</v>
      </c>
      <c r="G7308" s="168">
        <f t="shared" si="1588"/>
        <v>570555.74751527072</v>
      </c>
      <c r="H7308" s="168">
        <f t="shared" si="1589"/>
        <v>271310.33852408634</v>
      </c>
      <c r="I7308" s="169">
        <f t="shared" si="1590"/>
        <v>841866.08603935712</v>
      </c>
      <c r="J7308" s="169">
        <f t="shared" si="1592"/>
        <v>764446.39991886052</v>
      </c>
      <c r="K7308" s="95"/>
      <c r="L7308" s="265">
        <f t="shared" si="1591"/>
        <v>322703.82010117889</v>
      </c>
      <c r="M7308" s="265">
        <f>$G7308*NonHospFrac+theModel!$H7308*NonHospFrac</f>
        <v>519162.26593817811</v>
      </c>
      <c r="N7308" s="266">
        <f t="shared" si="1593"/>
        <v>841866.086039357</v>
      </c>
      <c r="O7308" s="159"/>
      <c r="P7308" s="265">
        <f t="shared" si="1594"/>
        <v>293027.33250247344</v>
      </c>
      <c r="Q7308" s="265">
        <f t="shared" si="1595"/>
        <v>519160.71129650332</v>
      </c>
      <c r="R7308" s="266">
        <f t="shared" si="1596"/>
        <v>812188.04379897681</v>
      </c>
    </row>
    <row r="7309" spans="1:18" x14ac:dyDescent="0.3">
      <c r="A7309" s="82">
        <v>7278</v>
      </c>
      <c r="B7309" s="94">
        <f t="shared" si="1585"/>
        <v>1.1330604655241135E-60</v>
      </c>
      <c r="C7309" s="179">
        <f t="shared" si="1586"/>
        <v>1.1305044762532327E-60</v>
      </c>
      <c r="D7309" s="166">
        <f t="shared" si="1587"/>
        <v>2.2558277767625785E-3</v>
      </c>
      <c r="E7309" s="167">
        <f t="shared" si="1597"/>
        <v>24.291375447755232</v>
      </c>
      <c r="F7309" s="168">
        <f t="shared" si="1598"/>
        <v>16.420170387054537</v>
      </c>
      <c r="G7309" s="168">
        <f t="shared" si="1588"/>
        <v>570634.14209448406</v>
      </c>
      <c r="H7309" s="168">
        <f t="shared" si="1589"/>
        <v>271310.33852408634</v>
      </c>
      <c r="I7309" s="169">
        <f t="shared" si="1590"/>
        <v>841944.48061857047</v>
      </c>
      <c r="J7309" s="169">
        <f t="shared" si="1592"/>
        <v>764504.66967102909</v>
      </c>
      <c r="K7309" s="95"/>
      <c r="L7309" s="265">
        <f t="shared" si="1591"/>
        <v>322733.87028446444</v>
      </c>
      <c r="M7309" s="265">
        <f>$G7309*NonHospFrac+theModel!$H7309*NonHospFrac</f>
        <v>519210.61033410591</v>
      </c>
      <c r="N7309" s="266">
        <f t="shared" si="1593"/>
        <v>841944.48061857035</v>
      </c>
      <c r="O7309" s="159"/>
      <c r="P7309" s="265">
        <f t="shared" si="1594"/>
        <v>293049.66844394081</v>
      </c>
      <c r="Q7309" s="265">
        <f t="shared" si="1595"/>
        <v>519209.05569243111</v>
      </c>
      <c r="R7309" s="266">
        <f t="shared" si="1596"/>
        <v>812258.72413637186</v>
      </c>
    </row>
    <row r="7310" spans="1:18" x14ac:dyDescent="0.3">
      <c r="A7310" s="82">
        <v>7279</v>
      </c>
      <c r="B7310" s="94">
        <f t="shared" si="1585"/>
        <v>1.1118943756538298E-60</v>
      </c>
      <c r="C7310" s="179">
        <f t="shared" si="1586"/>
        <v>1.1093861334364039E-60</v>
      </c>
      <c r="D7310" s="166">
        <f t="shared" si="1587"/>
        <v>2.2558277767625785E-3</v>
      </c>
      <c r="E7310" s="167">
        <f t="shared" si="1597"/>
        <v>24.291375447755232</v>
      </c>
      <c r="F7310" s="168">
        <f t="shared" si="1598"/>
        <v>16.422426214831297</v>
      </c>
      <c r="G7310" s="168">
        <f t="shared" si="1588"/>
        <v>570712.53667369741</v>
      </c>
      <c r="H7310" s="168">
        <f t="shared" si="1589"/>
        <v>271310.33852408634</v>
      </c>
      <c r="I7310" s="169">
        <f t="shared" si="1590"/>
        <v>842022.87519778381</v>
      </c>
      <c r="J7310" s="169">
        <f t="shared" si="1592"/>
        <v>764562.93704800785</v>
      </c>
      <c r="K7310" s="95"/>
      <c r="L7310" s="265">
        <f t="shared" si="1591"/>
        <v>322763.92046774999</v>
      </c>
      <c r="M7310" s="265">
        <f>$G7310*NonHospFrac+theModel!$H7310*NonHospFrac</f>
        <v>519258.9547300337</v>
      </c>
      <c r="N7310" s="266">
        <f t="shared" si="1593"/>
        <v>842022.87519778369</v>
      </c>
      <c r="O7310" s="159"/>
      <c r="P7310" s="265">
        <f t="shared" si="1594"/>
        <v>293072.00347495126</v>
      </c>
      <c r="Q7310" s="265">
        <f t="shared" si="1595"/>
        <v>519257.4000883589</v>
      </c>
      <c r="R7310" s="266">
        <f t="shared" si="1596"/>
        <v>812329.40356331016</v>
      </c>
    </row>
    <row r="7311" spans="1:18" x14ac:dyDescent="0.3">
      <c r="A7311" s="82">
        <v>7280</v>
      </c>
      <c r="B7311" s="94">
        <f t="shared" si="1585"/>
        <v>1.091123678063154E-60</v>
      </c>
      <c r="C7311" s="179">
        <f t="shared" si="1586"/>
        <v>1.0886622909622957E-60</v>
      </c>
      <c r="D7311" s="166">
        <f t="shared" si="1587"/>
        <v>2.2558277767625785E-3</v>
      </c>
      <c r="E7311" s="167">
        <f t="shared" si="1597"/>
        <v>24.291375447755232</v>
      </c>
      <c r="F7311" s="168">
        <f t="shared" si="1598"/>
        <v>16.424682042608058</v>
      </c>
      <c r="G7311" s="168">
        <f t="shared" si="1588"/>
        <v>570790.93125291076</v>
      </c>
      <c r="H7311" s="168">
        <f t="shared" si="1589"/>
        <v>271310.33852408634</v>
      </c>
      <c r="I7311" s="169">
        <f t="shared" si="1590"/>
        <v>842101.26977699716</v>
      </c>
      <c r="J7311" s="169">
        <f t="shared" si="1592"/>
        <v>764621.20204989356</v>
      </c>
      <c r="K7311" s="95"/>
      <c r="L7311" s="265">
        <f t="shared" si="1591"/>
        <v>322793.97065103555</v>
      </c>
      <c r="M7311" s="265">
        <f>$G7311*NonHospFrac+theModel!$H7311*NonHospFrac</f>
        <v>519307.29912596149</v>
      </c>
      <c r="N7311" s="266">
        <f t="shared" si="1593"/>
        <v>842101.26977699704</v>
      </c>
      <c r="O7311" s="159"/>
      <c r="P7311" s="265">
        <f t="shared" si="1594"/>
        <v>293094.33759554185</v>
      </c>
      <c r="Q7311" s="265">
        <f t="shared" si="1595"/>
        <v>519305.7444842867</v>
      </c>
      <c r="R7311" s="266">
        <f t="shared" si="1596"/>
        <v>812400.08207982848</v>
      </c>
    </row>
    <row r="7312" spans="1:18" x14ac:dyDescent="0.3">
      <c r="A7312" s="82">
        <v>7281</v>
      </c>
      <c r="B7312" s="94">
        <f t="shared" si="1585"/>
        <v>1.0707409866427131E-60</v>
      </c>
      <c r="C7312" s="179">
        <f t="shared" si="1586"/>
        <v>1.0683255793833263E-60</v>
      </c>
      <c r="D7312" s="166">
        <f t="shared" si="1587"/>
        <v>2.2558277767625785E-3</v>
      </c>
      <c r="E7312" s="167">
        <f t="shared" si="1597"/>
        <v>24.291375447755232</v>
      </c>
      <c r="F7312" s="168">
        <f t="shared" si="1598"/>
        <v>16.426937870384819</v>
      </c>
      <c r="G7312" s="168">
        <f t="shared" si="1588"/>
        <v>570869.32583212422</v>
      </c>
      <c r="H7312" s="168">
        <f t="shared" si="1589"/>
        <v>271310.33852408634</v>
      </c>
      <c r="I7312" s="169">
        <f t="shared" si="1590"/>
        <v>842179.6643562105</v>
      </c>
      <c r="J7312" s="169">
        <f t="shared" si="1592"/>
        <v>764679.46467678307</v>
      </c>
      <c r="K7312" s="95"/>
      <c r="L7312" s="265">
        <f t="shared" si="1591"/>
        <v>322824.02083432116</v>
      </c>
      <c r="M7312" s="265">
        <f>$G7312*NonHospFrac+theModel!$H7312*NonHospFrac</f>
        <v>519355.6435218894</v>
      </c>
      <c r="N7312" s="266">
        <f t="shared" si="1593"/>
        <v>842179.6643562105</v>
      </c>
      <c r="O7312" s="159"/>
      <c r="P7312" s="265">
        <f t="shared" si="1594"/>
        <v>293116.67080574977</v>
      </c>
      <c r="Q7312" s="265">
        <f t="shared" si="1595"/>
        <v>519354.08888021461</v>
      </c>
      <c r="R7312" s="266">
        <f t="shared" si="1596"/>
        <v>812470.75968596432</v>
      </c>
    </row>
    <row r="7313" spans="1:18" x14ac:dyDescent="0.3">
      <c r="A7313" s="82">
        <v>7282</v>
      </c>
      <c r="B7313" s="94">
        <f t="shared" si="1585"/>
        <v>1.0507390532590498E-60</v>
      </c>
      <c r="C7313" s="179">
        <f t="shared" si="1586"/>
        <v>1.0483687669165788E-60</v>
      </c>
      <c r="D7313" s="166">
        <f t="shared" si="1587"/>
        <v>2.2558277767625785E-3</v>
      </c>
      <c r="E7313" s="167">
        <f t="shared" si="1597"/>
        <v>24.291375447755232</v>
      </c>
      <c r="F7313" s="168">
        <f t="shared" si="1598"/>
        <v>16.42919369816158</v>
      </c>
      <c r="G7313" s="168">
        <f t="shared" si="1588"/>
        <v>570947.72041133756</v>
      </c>
      <c r="H7313" s="168">
        <f t="shared" si="1589"/>
        <v>271310.33852408634</v>
      </c>
      <c r="I7313" s="169">
        <f t="shared" si="1590"/>
        <v>842258.05893542385</v>
      </c>
      <c r="J7313" s="169">
        <f t="shared" si="1592"/>
        <v>764737.72492877324</v>
      </c>
      <c r="K7313" s="95"/>
      <c r="L7313" s="265">
        <f t="shared" si="1591"/>
        <v>322854.07101760665</v>
      </c>
      <c r="M7313" s="265">
        <f>$G7313*NonHospFrac+theModel!$H7313*NonHospFrac</f>
        <v>519403.9879178172</v>
      </c>
      <c r="N7313" s="266">
        <f t="shared" si="1593"/>
        <v>842258.05893542385</v>
      </c>
      <c r="O7313" s="159"/>
      <c r="P7313" s="265">
        <f t="shared" si="1594"/>
        <v>293139.00310561201</v>
      </c>
      <c r="Q7313" s="265">
        <f t="shared" si="1595"/>
        <v>519402.4332761424</v>
      </c>
      <c r="R7313" s="266">
        <f t="shared" si="1596"/>
        <v>812541.43638175447</v>
      </c>
    </row>
    <row r="7314" spans="1:18" x14ac:dyDescent="0.3">
      <c r="A7314" s="82">
        <v>7283</v>
      </c>
      <c r="B7314" s="94">
        <f t="shared" si="1585"/>
        <v>1.0311107651771686E-60</v>
      </c>
      <c r="C7314" s="179">
        <f t="shared" si="1586"/>
        <v>1.028784756872163E-60</v>
      </c>
      <c r="D7314" s="166">
        <f t="shared" si="1587"/>
        <v>2.2558277767625785E-3</v>
      </c>
      <c r="E7314" s="167">
        <f t="shared" si="1597"/>
        <v>24.291375447755232</v>
      </c>
      <c r="F7314" s="168">
        <f t="shared" si="1598"/>
        <v>16.431449525938341</v>
      </c>
      <c r="G7314" s="168">
        <f t="shared" si="1588"/>
        <v>571026.11499055091</v>
      </c>
      <c r="H7314" s="168">
        <f t="shared" si="1589"/>
        <v>271310.33852408634</v>
      </c>
      <c r="I7314" s="169">
        <f t="shared" si="1590"/>
        <v>842336.45351463719</v>
      </c>
      <c r="J7314" s="169">
        <f t="shared" si="1592"/>
        <v>764795.98280596081</v>
      </c>
      <c r="K7314" s="95"/>
      <c r="L7314" s="265">
        <f t="shared" si="1591"/>
        <v>322884.12120089226</v>
      </c>
      <c r="M7314" s="265">
        <f>$G7314*NonHospFrac+theModel!$H7314*NonHospFrac</f>
        <v>519452.33231374499</v>
      </c>
      <c r="N7314" s="266">
        <f t="shared" si="1593"/>
        <v>842336.45351463719</v>
      </c>
      <c r="O7314" s="159"/>
      <c r="P7314" s="265">
        <f t="shared" si="1594"/>
        <v>293161.33449516579</v>
      </c>
      <c r="Q7314" s="265">
        <f t="shared" si="1595"/>
        <v>519450.77767207019</v>
      </c>
      <c r="R7314" s="266">
        <f t="shared" si="1596"/>
        <v>812612.11216723593</v>
      </c>
    </row>
    <row r="7315" spans="1:18" x14ac:dyDescent="0.3">
      <c r="A7315" s="82">
        <v>7284</v>
      </c>
      <c r="B7315" s="94">
        <f t="shared" si="1585"/>
        <v>1.0118491425312302E-60</v>
      </c>
      <c r="C7315" s="179">
        <f t="shared" si="1586"/>
        <v>1.0095665851296149E-60</v>
      </c>
      <c r="D7315" s="166">
        <f t="shared" si="1587"/>
        <v>2.2558277767625785E-3</v>
      </c>
      <c r="E7315" s="167">
        <f t="shared" si="1597"/>
        <v>24.291375447755232</v>
      </c>
      <c r="F7315" s="168">
        <f t="shared" si="1598"/>
        <v>16.433705353715101</v>
      </c>
      <c r="G7315" s="168">
        <f t="shared" si="1588"/>
        <v>571104.50956976425</v>
      </c>
      <c r="H7315" s="168">
        <f t="shared" si="1589"/>
        <v>271310.33852408634</v>
      </c>
      <c r="I7315" s="169">
        <f t="shared" si="1590"/>
        <v>842414.84809385054</v>
      </c>
      <c r="J7315" s="169">
        <f t="shared" si="1592"/>
        <v>764854.23830844264</v>
      </c>
      <c r="K7315" s="95"/>
      <c r="L7315" s="265">
        <f t="shared" si="1591"/>
        <v>322914.17138417775</v>
      </c>
      <c r="M7315" s="265">
        <f>$G7315*NonHospFrac+theModel!$H7315*NonHospFrac</f>
        <v>519500.67670967279</v>
      </c>
      <c r="N7315" s="266">
        <f t="shared" si="1593"/>
        <v>842414.84809385054</v>
      </c>
      <c r="O7315" s="159"/>
      <c r="P7315" s="265">
        <f t="shared" si="1594"/>
        <v>293183.6649744481</v>
      </c>
      <c r="Q7315" s="265">
        <f t="shared" si="1595"/>
        <v>519499.12206799799</v>
      </c>
      <c r="R7315" s="266">
        <f t="shared" si="1596"/>
        <v>812682.78704244609</v>
      </c>
    </row>
    <row r="7316" spans="1:18" x14ac:dyDescent="0.3">
      <c r="A7316" s="82">
        <v>7285</v>
      </c>
      <c r="B7316" s="94">
        <f t="shared" si="1585"/>
        <v>9.9294733584249456E-61</v>
      </c>
      <c r="C7316" s="179">
        <f t="shared" si="1586"/>
        <v>9.9070741766143859E-61</v>
      </c>
      <c r="D7316" s="166">
        <f t="shared" si="1587"/>
        <v>2.2558277767625785E-3</v>
      </c>
      <c r="E7316" s="167">
        <f t="shared" si="1597"/>
        <v>24.291375447755232</v>
      </c>
      <c r="F7316" s="168">
        <f t="shared" si="1598"/>
        <v>16.435961181491862</v>
      </c>
      <c r="G7316" s="168">
        <f t="shared" si="1588"/>
        <v>571182.9041489776</v>
      </c>
      <c r="H7316" s="168">
        <f t="shared" si="1589"/>
        <v>271310.33852408634</v>
      </c>
      <c r="I7316" s="169">
        <f t="shared" si="1590"/>
        <v>842493.24267306388</v>
      </c>
      <c r="J7316" s="169">
        <f t="shared" si="1592"/>
        <v>764912.49143631558</v>
      </c>
      <c r="K7316" s="95"/>
      <c r="L7316" s="265">
        <f t="shared" si="1591"/>
        <v>322944.22156746336</v>
      </c>
      <c r="M7316" s="265">
        <f>$G7316*NonHospFrac+theModel!$H7316*NonHospFrac</f>
        <v>519549.02110560058</v>
      </c>
      <c r="N7316" s="266">
        <f t="shared" si="1593"/>
        <v>842493.24267306388</v>
      </c>
      <c r="O7316" s="159"/>
      <c r="P7316" s="265">
        <f t="shared" si="1594"/>
        <v>293205.99454349617</v>
      </c>
      <c r="Q7316" s="265">
        <f t="shared" si="1595"/>
        <v>519547.46646392578</v>
      </c>
      <c r="R7316" s="266">
        <f t="shared" si="1596"/>
        <v>812753.46100742195</v>
      </c>
    </row>
    <row r="7317" spans="1:18" x14ac:dyDescent="0.3">
      <c r="A7317" s="82">
        <v>7286</v>
      </c>
      <c r="B7317" s="94">
        <f t="shared" si="1585"/>
        <v>9.7439862358363098E-61</v>
      </c>
      <c r="C7317" s="179">
        <f t="shared" si="1586"/>
        <v>9.722005481029118E-61</v>
      </c>
      <c r="D7317" s="166">
        <f t="shared" si="1587"/>
        <v>2.2558277767625785E-3</v>
      </c>
      <c r="E7317" s="167">
        <f t="shared" si="1597"/>
        <v>24.291375447755232</v>
      </c>
      <c r="F7317" s="168">
        <f t="shared" si="1598"/>
        <v>16.438217009268623</v>
      </c>
      <c r="G7317" s="168">
        <f t="shared" si="1588"/>
        <v>571261.29872819094</v>
      </c>
      <c r="H7317" s="168">
        <f t="shared" si="1589"/>
        <v>271310.33852408634</v>
      </c>
      <c r="I7317" s="169">
        <f t="shared" si="1590"/>
        <v>842571.63725227723</v>
      </c>
      <c r="J7317" s="169">
        <f t="shared" si="1592"/>
        <v>764970.74218967627</v>
      </c>
      <c r="K7317" s="95"/>
      <c r="L7317" s="265">
        <f t="shared" si="1591"/>
        <v>322974.27175074886</v>
      </c>
      <c r="M7317" s="265">
        <f>$G7317*NonHospFrac+theModel!$H7317*NonHospFrac</f>
        <v>519597.36550152837</v>
      </c>
      <c r="N7317" s="266">
        <f t="shared" si="1593"/>
        <v>842571.63725227723</v>
      </c>
      <c r="O7317" s="159"/>
      <c r="P7317" s="265">
        <f t="shared" si="1594"/>
        <v>293228.32320234698</v>
      </c>
      <c r="Q7317" s="265">
        <f t="shared" si="1595"/>
        <v>519595.81085985358</v>
      </c>
      <c r="R7317" s="266">
        <f t="shared" si="1596"/>
        <v>812824.13406220055</v>
      </c>
    </row>
    <row r="7318" spans="1:18" x14ac:dyDescent="0.3">
      <c r="A7318" s="82">
        <v>7287</v>
      </c>
      <c r="B7318" s="94">
        <f t="shared" si="1585"/>
        <v>9.5619640978852531E-61</v>
      </c>
      <c r="C7318" s="179">
        <f t="shared" si="1586"/>
        <v>9.5403939536728365E-61</v>
      </c>
      <c r="D7318" s="166">
        <f t="shared" si="1587"/>
        <v>2.2558277767625785E-3</v>
      </c>
      <c r="E7318" s="167">
        <f t="shared" si="1597"/>
        <v>24.291375447755232</v>
      </c>
      <c r="F7318" s="168">
        <f t="shared" si="1598"/>
        <v>16.440472837045384</v>
      </c>
      <c r="G7318" s="168">
        <f t="shared" si="1588"/>
        <v>571339.69330740429</v>
      </c>
      <c r="H7318" s="168">
        <f t="shared" si="1589"/>
        <v>271310.33852408634</v>
      </c>
      <c r="I7318" s="169">
        <f t="shared" si="1590"/>
        <v>842650.03183149057</v>
      </c>
      <c r="J7318" s="169">
        <f t="shared" si="1592"/>
        <v>765028.99056862155</v>
      </c>
      <c r="K7318" s="95"/>
      <c r="L7318" s="265">
        <f t="shared" si="1591"/>
        <v>323004.32193403447</v>
      </c>
      <c r="M7318" s="265">
        <f>$G7318*NonHospFrac+theModel!$H7318*NonHospFrac</f>
        <v>519645.70989745617</v>
      </c>
      <c r="N7318" s="266">
        <f t="shared" si="1593"/>
        <v>842650.03183149057</v>
      </c>
      <c r="O7318" s="159"/>
      <c r="P7318" s="265">
        <f t="shared" si="1594"/>
        <v>293250.65095103777</v>
      </c>
      <c r="Q7318" s="265">
        <f t="shared" si="1595"/>
        <v>519644.15525578137</v>
      </c>
      <c r="R7318" s="266">
        <f t="shared" si="1596"/>
        <v>812894.80620681914</v>
      </c>
    </row>
    <row r="7319" spans="1:18" x14ac:dyDescent="0.3">
      <c r="A7319" s="82">
        <v>7288</v>
      </c>
      <c r="B7319" s="94">
        <f t="shared" si="1585"/>
        <v>9.3833422170674044E-61</v>
      </c>
      <c r="C7319" s="179">
        <f t="shared" si="1586"/>
        <v>9.362175013055275E-61</v>
      </c>
      <c r="D7319" s="166">
        <f t="shared" si="1587"/>
        <v>2.2558277767625785E-3</v>
      </c>
      <c r="E7319" s="167">
        <f t="shared" si="1597"/>
        <v>24.291375447755232</v>
      </c>
      <c r="F7319" s="168">
        <f t="shared" si="1598"/>
        <v>16.442728664822145</v>
      </c>
      <c r="G7319" s="168">
        <f t="shared" si="1588"/>
        <v>571418.08788661764</v>
      </c>
      <c r="H7319" s="168">
        <f t="shared" si="1589"/>
        <v>271310.33852408634</v>
      </c>
      <c r="I7319" s="169">
        <f t="shared" si="1590"/>
        <v>842728.42641070392</v>
      </c>
      <c r="J7319" s="169">
        <f t="shared" si="1592"/>
        <v>765087.23657324829</v>
      </c>
      <c r="K7319" s="95"/>
      <c r="L7319" s="265">
        <f t="shared" si="1591"/>
        <v>323034.37211731996</v>
      </c>
      <c r="M7319" s="265">
        <f>$G7319*NonHospFrac+theModel!$H7319*NonHospFrac</f>
        <v>519694.05429338396</v>
      </c>
      <c r="N7319" s="266">
        <f t="shared" si="1593"/>
        <v>842728.42641070392</v>
      </c>
      <c r="O7319" s="159"/>
      <c r="P7319" s="265">
        <f t="shared" si="1594"/>
        <v>293272.9777896055</v>
      </c>
      <c r="Q7319" s="265">
        <f t="shared" si="1595"/>
        <v>519692.49965170916</v>
      </c>
      <c r="R7319" s="266">
        <f t="shared" si="1596"/>
        <v>812965.47744131461</v>
      </c>
    </row>
    <row r="7320" spans="1:18" x14ac:dyDescent="0.3">
      <c r="A7320" s="82">
        <v>7289</v>
      </c>
      <c r="B7320" s="94">
        <f t="shared" si="1585"/>
        <v>9.2080570750178974E-61</v>
      </c>
      <c r="C7320" s="179">
        <f t="shared" si="1586"/>
        <v>9.1872852840980562E-61</v>
      </c>
      <c r="D7320" s="166">
        <f t="shared" si="1587"/>
        <v>2.2558277767625785E-3</v>
      </c>
      <c r="E7320" s="167">
        <f t="shared" si="1597"/>
        <v>24.291375447755232</v>
      </c>
      <c r="F7320" s="168">
        <f t="shared" si="1598"/>
        <v>16.444984492598905</v>
      </c>
      <c r="G7320" s="168">
        <f t="shared" si="1588"/>
        <v>571496.4824658311</v>
      </c>
      <c r="H7320" s="168">
        <f t="shared" si="1589"/>
        <v>271310.33852408634</v>
      </c>
      <c r="I7320" s="169">
        <f t="shared" si="1590"/>
        <v>842806.8209899175</v>
      </c>
      <c r="J7320" s="169">
        <f t="shared" si="1592"/>
        <v>765145.48020365334</v>
      </c>
      <c r="K7320" s="95"/>
      <c r="L7320" s="265">
        <f t="shared" si="1591"/>
        <v>323064.42230060557</v>
      </c>
      <c r="M7320" s="265">
        <f>$G7320*NonHospFrac+theModel!$H7320*NonHospFrac</f>
        <v>519742.39868931181</v>
      </c>
      <c r="N7320" s="266">
        <f t="shared" si="1593"/>
        <v>842806.82098991738</v>
      </c>
      <c r="O7320" s="159"/>
      <c r="P7320" s="265">
        <f t="shared" si="1594"/>
        <v>293295.30371808744</v>
      </c>
      <c r="Q7320" s="265">
        <f t="shared" si="1595"/>
        <v>519740.84404763702</v>
      </c>
      <c r="R7320" s="266">
        <f t="shared" si="1596"/>
        <v>813036.14776572445</v>
      </c>
    </row>
    <row r="7321" spans="1:18" x14ac:dyDescent="0.3">
      <c r="A7321" s="82">
        <v>7290</v>
      </c>
      <c r="B7321" s="94">
        <f t="shared" si="1585"/>
        <v>9.036046339924095E-61</v>
      </c>
      <c r="C7321" s="179">
        <f t="shared" si="1586"/>
        <v>9.0156625755983808E-61</v>
      </c>
      <c r="D7321" s="166">
        <f t="shared" si="1587"/>
        <v>2.2558277767625785E-3</v>
      </c>
      <c r="E7321" s="167">
        <f t="shared" si="1597"/>
        <v>24.291375447755232</v>
      </c>
      <c r="F7321" s="168">
        <f t="shared" si="1598"/>
        <v>16.447240320375666</v>
      </c>
      <c r="G7321" s="168">
        <f t="shared" si="1588"/>
        <v>571574.87704504444</v>
      </c>
      <c r="H7321" s="168">
        <f t="shared" si="1589"/>
        <v>271310.33852408634</v>
      </c>
      <c r="I7321" s="169">
        <f t="shared" si="1590"/>
        <v>842885.21556913084</v>
      </c>
      <c r="J7321" s="169">
        <f t="shared" si="1592"/>
        <v>765203.72145993321</v>
      </c>
      <c r="K7321" s="95"/>
      <c r="L7321" s="265">
        <f t="shared" si="1591"/>
        <v>323094.47248389112</v>
      </c>
      <c r="M7321" s="265">
        <f>$G7321*NonHospFrac+theModel!$H7321*NonHospFrac</f>
        <v>519790.74308523961</v>
      </c>
      <c r="N7321" s="266">
        <f t="shared" si="1593"/>
        <v>842885.21556913073</v>
      </c>
      <c r="O7321" s="159"/>
      <c r="P7321" s="265">
        <f t="shared" si="1594"/>
        <v>293317.62873652054</v>
      </c>
      <c r="Q7321" s="265">
        <f t="shared" si="1595"/>
        <v>519789.18844356481</v>
      </c>
      <c r="R7321" s="266">
        <f t="shared" si="1596"/>
        <v>813106.81718008535</v>
      </c>
    </row>
    <row r="7322" spans="1:18" x14ac:dyDescent="0.3">
      <c r="A7322" s="82">
        <v>7291</v>
      </c>
      <c r="B7322" s="94">
        <f t="shared" si="1585"/>
        <v>8.8672488443602436E-61</v>
      </c>
      <c r="C7322" s="179">
        <f t="shared" si="1586"/>
        <v>8.8472458581136692E-61</v>
      </c>
      <c r="D7322" s="166">
        <f t="shared" si="1587"/>
        <v>2.2558277767625785E-3</v>
      </c>
      <c r="E7322" s="167">
        <f t="shared" si="1597"/>
        <v>24.291375447755232</v>
      </c>
      <c r="F7322" s="168">
        <f t="shared" si="1598"/>
        <v>16.449496148152427</v>
      </c>
      <c r="G7322" s="168">
        <f t="shared" si="1588"/>
        <v>571653.27162425779</v>
      </c>
      <c r="H7322" s="168">
        <f t="shared" si="1589"/>
        <v>271310.33852408634</v>
      </c>
      <c r="I7322" s="169">
        <f t="shared" si="1590"/>
        <v>842963.61014834419</v>
      </c>
      <c r="J7322" s="169">
        <f t="shared" si="1592"/>
        <v>765261.96034218487</v>
      </c>
      <c r="K7322" s="95"/>
      <c r="L7322" s="265">
        <f t="shared" si="1591"/>
        <v>323124.52266717667</v>
      </c>
      <c r="M7322" s="265">
        <f>$G7322*NonHospFrac+theModel!$H7322*NonHospFrac</f>
        <v>519839.0874811674</v>
      </c>
      <c r="N7322" s="266">
        <f t="shared" si="1593"/>
        <v>842963.61014834407</v>
      </c>
      <c r="O7322" s="159"/>
      <c r="P7322" s="265">
        <f t="shared" si="1594"/>
        <v>293339.95284494193</v>
      </c>
      <c r="Q7322" s="265">
        <f t="shared" si="1595"/>
        <v>519837.5328394926</v>
      </c>
      <c r="R7322" s="266">
        <f t="shared" si="1596"/>
        <v>813177.48568443453</v>
      </c>
    </row>
    <row r="7323" spans="1:18" x14ac:dyDescent="0.3">
      <c r="A7323" s="82">
        <v>7292</v>
      </c>
      <c r="B7323" s="94">
        <f t="shared" si="1585"/>
        <v>8.7016045635362007E-61</v>
      </c>
      <c r="C7323" s="179">
        <f t="shared" si="1586"/>
        <v>8.6819752422593715E-61</v>
      </c>
      <c r="D7323" s="166">
        <f t="shared" si="1587"/>
        <v>2.2558277767625785E-3</v>
      </c>
      <c r="E7323" s="167">
        <f t="shared" si="1597"/>
        <v>24.291375447755232</v>
      </c>
      <c r="F7323" s="168">
        <f t="shared" si="1598"/>
        <v>16.451751975929188</v>
      </c>
      <c r="G7323" s="168">
        <f t="shared" si="1588"/>
        <v>571731.66620347113</v>
      </c>
      <c r="H7323" s="168">
        <f t="shared" si="1589"/>
        <v>271310.33852408634</v>
      </c>
      <c r="I7323" s="169">
        <f t="shared" si="1590"/>
        <v>843042.00472755753</v>
      </c>
      <c r="J7323" s="169">
        <f t="shared" si="1592"/>
        <v>765320.19685050496</v>
      </c>
      <c r="K7323" s="95"/>
      <c r="L7323" s="265">
        <f t="shared" si="1591"/>
        <v>323154.57285046222</v>
      </c>
      <c r="M7323" s="265">
        <f>$G7323*NonHospFrac+theModel!$H7323*NonHospFrac</f>
        <v>519887.43187709519</v>
      </c>
      <c r="N7323" s="266">
        <f t="shared" si="1593"/>
        <v>843042.00472755742</v>
      </c>
      <c r="O7323" s="159"/>
      <c r="P7323" s="265">
        <f t="shared" si="1594"/>
        <v>293362.2760433887</v>
      </c>
      <c r="Q7323" s="265">
        <f t="shared" si="1595"/>
        <v>519885.8772354204</v>
      </c>
      <c r="R7323" s="266">
        <f t="shared" si="1596"/>
        <v>813248.15327880904</v>
      </c>
    </row>
    <row r="7324" spans="1:18" x14ac:dyDescent="0.3">
      <c r="A7324" s="82">
        <v>7293</v>
      </c>
      <c r="B7324" s="94">
        <f t="shared" si="1585"/>
        <v>8.5390545939524657E-61</v>
      </c>
      <c r="C7324" s="179">
        <f t="shared" si="1586"/>
        <v>8.519791957412136E-61</v>
      </c>
      <c r="D7324" s="166">
        <f t="shared" si="1587"/>
        <v>2.2558277767625785E-3</v>
      </c>
      <c r="E7324" s="167">
        <f t="shared" si="1597"/>
        <v>24.291375447755232</v>
      </c>
      <c r="F7324" s="168">
        <f t="shared" si="1598"/>
        <v>16.454007803705949</v>
      </c>
      <c r="G7324" s="168">
        <f t="shared" si="1588"/>
        <v>571810.06078268448</v>
      </c>
      <c r="H7324" s="168">
        <f t="shared" si="1589"/>
        <v>271310.33852408634</v>
      </c>
      <c r="I7324" s="169">
        <f t="shared" si="1590"/>
        <v>843120.39930677088</v>
      </c>
      <c r="J7324" s="169">
        <f t="shared" si="1592"/>
        <v>765378.43098499032</v>
      </c>
      <c r="K7324" s="95"/>
      <c r="L7324" s="265">
        <f t="shared" si="1591"/>
        <v>323184.62303374778</v>
      </c>
      <c r="M7324" s="265">
        <f>$G7324*NonHospFrac+theModel!$H7324*NonHospFrac</f>
        <v>519935.77627302299</v>
      </c>
      <c r="N7324" s="266">
        <f t="shared" si="1593"/>
        <v>843120.39930677076</v>
      </c>
      <c r="O7324" s="159"/>
      <c r="P7324" s="265">
        <f t="shared" si="1594"/>
        <v>293384.59833189799</v>
      </c>
      <c r="Q7324" s="265">
        <f t="shared" si="1595"/>
        <v>519934.22163134819</v>
      </c>
      <c r="R7324" s="266">
        <f t="shared" si="1596"/>
        <v>813318.81996324612</v>
      </c>
    </row>
    <row r="7325" spans="1:18" x14ac:dyDescent="0.3">
      <c r="A7325" s="82">
        <v>7294</v>
      </c>
      <c r="B7325" s="94">
        <f t="shared" si="1585"/>
        <v>8.3795411324539629E-61</v>
      </c>
      <c r="C7325" s="179">
        <f t="shared" si="1586"/>
        <v>8.3606383308108491E-61</v>
      </c>
      <c r="D7325" s="166">
        <f t="shared" si="1587"/>
        <v>2.2558277767625785E-3</v>
      </c>
      <c r="E7325" s="167">
        <f t="shared" si="1597"/>
        <v>24.291375447755232</v>
      </c>
      <c r="F7325" s="168">
        <f t="shared" si="1598"/>
        <v>16.45626363148271</v>
      </c>
      <c r="G7325" s="168">
        <f t="shared" si="1588"/>
        <v>571888.45536189782</v>
      </c>
      <c r="H7325" s="168">
        <f t="shared" si="1589"/>
        <v>271310.33852408634</v>
      </c>
      <c r="I7325" s="169">
        <f t="shared" si="1590"/>
        <v>843198.79388598423</v>
      </c>
      <c r="J7325" s="169">
        <f t="shared" si="1592"/>
        <v>765436.66274573782</v>
      </c>
      <c r="K7325" s="95"/>
      <c r="L7325" s="265">
        <f t="shared" si="1591"/>
        <v>323214.67321703333</v>
      </c>
      <c r="M7325" s="265">
        <f>$G7325*NonHospFrac+theModel!$H7325*NonHospFrac</f>
        <v>519984.12066895078</v>
      </c>
      <c r="N7325" s="266">
        <f t="shared" si="1593"/>
        <v>843198.79388598411</v>
      </c>
      <c r="O7325" s="159"/>
      <c r="P7325" s="265">
        <f t="shared" si="1594"/>
        <v>293406.9197105068</v>
      </c>
      <c r="Q7325" s="265">
        <f t="shared" si="1595"/>
        <v>519982.56602727599</v>
      </c>
      <c r="R7325" s="266">
        <f t="shared" si="1596"/>
        <v>813389.48573778279</v>
      </c>
    </row>
    <row r="7326" spans="1:18" x14ac:dyDescent="0.3">
      <c r="A7326" s="82">
        <v>7295</v>
      </c>
      <c r="B7326" s="94">
        <f t="shared" si="1585"/>
        <v>8.2230074556751009E-61</v>
      </c>
      <c r="C7326" s="179">
        <f t="shared" si="1586"/>
        <v>8.204457767048063E-61</v>
      </c>
      <c r="D7326" s="166">
        <f t="shared" si="1587"/>
        <v>2.2558277767625785E-3</v>
      </c>
      <c r="E7326" s="167">
        <f t="shared" si="1597"/>
        <v>24.291375447755232</v>
      </c>
      <c r="F7326" s="168">
        <f t="shared" si="1598"/>
        <v>16.45851945925947</v>
      </c>
      <c r="G7326" s="168">
        <f t="shared" si="1588"/>
        <v>571966.84994111117</v>
      </c>
      <c r="H7326" s="168">
        <f t="shared" si="1589"/>
        <v>271310.33852408634</v>
      </c>
      <c r="I7326" s="169">
        <f t="shared" si="1590"/>
        <v>843277.18846519757</v>
      </c>
      <c r="J7326" s="169">
        <f t="shared" si="1592"/>
        <v>765494.89213284408</v>
      </c>
      <c r="K7326" s="95"/>
      <c r="L7326" s="265">
        <f t="shared" si="1591"/>
        <v>323244.72340031888</v>
      </c>
      <c r="M7326" s="265">
        <f>$G7326*NonHospFrac+theModel!$H7326*NonHospFrac</f>
        <v>520032.46506487858</v>
      </c>
      <c r="N7326" s="266">
        <f t="shared" si="1593"/>
        <v>843277.18846519745</v>
      </c>
      <c r="O7326" s="159"/>
      <c r="P7326" s="265">
        <f t="shared" si="1594"/>
        <v>293429.24017925229</v>
      </c>
      <c r="Q7326" s="265">
        <f t="shared" si="1595"/>
        <v>520030.91042320378</v>
      </c>
      <c r="R7326" s="266">
        <f t="shared" si="1596"/>
        <v>813460.15060245607</v>
      </c>
    </row>
    <row r="7327" spans="1:18" x14ac:dyDescent="0.3">
      <c r="A7327" s="82">
        <v>7296</v>
      </c>
      <c r="B7327" s="94">
        <f t="shared" ref="B7327:B7390" si="1599">Constant*EXP(PowerTerm*(A7327)/7)</f>
        <v>8.069397899868807E-61</v>
      </c>
      <c r="C7327" s="179">
        <f t="shared" ref="C7327:C7390" si="1600">(1-theFloor)*B7327</f>
        <v>8.0511947279445329E-61</v>
      </c>
      <c r="D7327" s="166">
        <f t="shared" ref="D7327:D7390" si="1601">theFloor</f>
        <v>2.2558277767625785E-3</v>
      </c>
      <c r="E7327" s="167">
        <f t="shared" si="1597"/>
        <v>24.291375447755232</v>
      </c>
      <c r="F7327" s="168">
        <f t="shared" si="1598"/>
        <v>16.460775287036231</v>
      </c>
      <c r="G7327" s="168">
        <f t="shared" ref="G7327:G7390" si="1602">$B$22*F7327*totInfected/365.25</f>
        <v>572045.24452032452</v>
      </c>
      <c r="H7327" s="168">
        <f t="shared" ref="H7327:H7390" si="1603">lostQALYs_Injured*E7327*totInfected/365.25</f>
        <v>271310.33852408634</v>
      </c>
      <c r="I7327" s="169">
        <f t="shared" ref="I7327:I7390" si="1604">H7327+G7327</f>
        <v>843355.58304441092</v>
      </c>
      <c r="J7327" s="169">
        <f t="shared" si="1592"/>
        <v>765553.11914640584</v>
      </c>
      <c r="K7327" s="95"/>
      <c r="L7327" s="265">
        <f t="shared" ref="L7327:L7390" si="1605">$G7327*HospFrac+$H7327*HospFrac</f>
        <v>323274.77358360443</v>
      </c>
      <c r="M7327" s="265">
        <f>$G7327*NonHospFrac+theModel!$H7327*NonHospFrac</f>
        <v>520080.80946080637</v>
      </c>
      <c r="N7327" s="266">
        <f t="shared" si="1593"/>
        <v>843355.5830444108</v>
      </c>
      <c r="O7327" s="159"/>
      <c r="P7327" s="265">
        <f t="shared" si="1594"/>
        <v>293451.55973817152</v>
      </c>
      <c r="Q7327" s="265">
        <f t="shared" si="1595"/>
        <v>520079.25481913157</v>
      </c>
      <c r="R7327" s="266">
        <f t="shared" si="1596"/>
        <v>813530.81455730309</v>
      </c>
    </row>
    <row r="7328" spans="1:18" x14ac:dyDescent="0.3">
      <c r="A7328" s="82">
        <v>7297</v>
      </c>
      <c r="B7328" s="94">
        <f t="shared" si="1599"/>
        <v>7.9186578411123711E-61</v>
      </c>
      <c r="C7328" s="179">
        <f t="shared" si="1600"/>
        <v>7.9007947127997114E-61</v>
      </c>
      <c r="D7328" s="166">
        <f t="shared" si="1601"/>
        <v>2.2558277767625785E-3</v>
      </c>
      <c r="E7328" s="167">
        <f t="shared" si="1597"/>
        <v>24.291375447755232</v>
      </c>
      <c r="F7328" s="168">
        <f t="shared" si="1598"/>
        <v>16.463031114812992</v>
      </c>
      <c r="G7328" s="168">
        <f t="shared" si="1602"/>
        <v>572123.63909953798</v>
      </c>
      <c r="H7328" s="168">
        <f t="shared" si="1603"/>
        <v>271310.33852408634</v>
      </c>
      <c r="I7328" s="169">
        <f t="shared" si="1604"/>
        <v>843433.97762362426</v>
      </c>
      <c r="J7328" s="169">
        <f t="shared" ref="J7328:J7391" si="1606">J7327+(I7328-I7327)/(1+discountDaily)^A7328</f>
        <v>765611.34378651995</v>
      </c>
      <c r="K7328" s="95"/>
      <c r="L7328" s="265">
        <f t="shared" si="1605"/>
        <v>323304.82376688998</v>
      </c>
      <c r="M7328" s="265">
        <f>$G7328*NonHospFrac+theModel!$H7328*NonHospFrac</f>
        <v>520129.15385673428</v>
      </c>
      <c r="N7328" s="266">
        <f t="shared" ref="N7328:N7391" si="1607">L7328+M7328</f>
        <v>843433.97762362426</v>
      </c>
      <c r="O7328" s="159"/>
      <c r="P7328" s="265">
        <f t="shared" ref="P7328:P7391" si="1608">P7327+(L7328-L7327)/(1+discountDaily)^A7328</f>
        <v>293473.87838730164</v>
      </c>
      <c r="Q7328" s="265">
        <f t="shared" ref="Q7328:Q7391" si="1609">Q7327+(M7328-M7327)/(1+discountDaily)^B7328</f>
        <v>520127.59921505948</v>
      </c>
      <c r="R7328" s="266">
        <f t="shared" ref="R7328:R7391" si="1610">P7328+Q7328</f>
        <v>813601.47760236112</v>
      </c>
    </row>
    <row r="7329" spans="1:18" x14ac:dyDescent="0.3">
      <c r="A7329" s="82">
        <v>7298</v>
      </c>
      <c r="B7329" s="94">
        <f t="shared" si="1599"/>
        <v>7.7707336758830411E-61</v>
      </c>
      <c r="C7329" s="179">
        <f t="shared" si="1600"/>
        <v>7.7532042390111596E-61</v>
      </c>
      <c r="D7329" s="166">
        <f t="shared" si="1601"/>
        <v>2.2558277767625785E-3</v>
      </c>
      <c r="E7329" s="167">
        <f t="shared" ref="E7329:E7392" si="1611">C7329+E7328</f>
        <v>24.291375447755232</v>
      </c>
      <c r="F7329" s="168">
        <f t="shared" ref="F7329:F7392" si="1612">D7329+F7328</f>
        <v>16.465286942589753</v>
      </c>
      <c r="G7329" s="168">
        <f t="shared" si="1602"/>
        <v>572202.03367875132</v>
      </c>
      <c r="H7329" s="168">
        <f t="shared" si="1603"/>
        <v>271310.33852408634</v>
      </c>
      <c r="I7329" s="169">
        <f t="shared" si="1604"/>
        <v>843512.37220283761</v>
      </c>
      <c r="J7329" s="169">
        <f t="shared" si="1606"/>
        <v>765669.56605328305</v>
      </c>
      <c r="K7329" s="95"/>
      <c r="L7329" s="265">
        <f t="shared" si="1605"/>
        <v>323334.87395017559</v>
      </c>
      <c r="M7329" s="265">
        <f>$G7329*NonHospFrac+theModel!$H7329*NonHospFrac</f>
        <v>520177.49825266207</v>
      </c>
      <c r="N7329" s="266">
        <f t="shared" si="1607"/>
        <v>843512.37220283761</v>
      </c>
      <c r="O7329" s="159"/>
      <c r="P7329" s="265">
        <f t="shared" si="1608"/>
        <v>293496.19612667972</v>
      </c>
      <c r="Q7329" s="265">
        <f t="shared" si="1609"/>
        <v>520175.94361098728</v>
      </c>
      <c r="R7329" s="266">
        <f t="shared" si="1610"/>
        <v>813672.13973766705</v>
      </c>
    </row>
    <row r="7330" spans="1:18" x14ac:dyDescent="0.3">
      <c r="A7330" s="82">
        <v>7299</v>
      </c>
      <c r="B7330" s="94">
        <f t="shared" si="1599"/>
        <v>7.6255728019964921E-61</v>
      </c>
      <c r="C7330" s="179">
        <f t="shared" si="1600"/>
        <v>7.6083708230560226E-61</v>
      </c>
      <c r="D7330" s="166">
        <f t="shared" si="1601"/>
        <v>2.2558277767625785E-3</v>
      </c>
      <c r="E7330" s="167">
        <f t="shared" si="1611"/>
        <v>24.291375447755232</v>
      </c>
      <c r="F7330" s="168">
        <f t="shared" si="1612"/>
        <v>16.467542770366514</v>
      </c>
      <c r="G7330" s="168">
        <f t="shared" si="1602"/>
        <v>572280.42825796467</v>
      </c>
      <c r="H7330" s="168">
        <f t="shared" si="1603"/>
        <v>271310.33852408634</v>
      </c>
      <c r="I7330" s="169">
        <f t="shared" si="1604"/>
        <v>843590.76678205095</v>
      </c>
      <c r="J7330" s="169">
        <f t="shared" si="1606"/>
        <v>765727.78594679199</v>
      </c>
      <c r="K7330" s="95"/>
      <c r="L7330" s="265">
        <f t="shared" si="1605"/>
        <v>323364.92413346109</v>
      </c>
      <c r="M7330" s="265">
        <f>$G7330*NonHospFrac+theModel!$H7330*NonHospFrac</f>
        <v>520225.84264858987</v>
      </c>
      <c r="N7330" s="266">
        <f t="shared" si="1607"/>
        <v>843590.76678205095</v>
      </c>
      <c r="O7330" s="159"/>
      <c r="P7330" s="265">
        <f t="shared" si="1608"/>
        <v>293518.51295634272</v>
      </c>
      <c r="Q7330" s="265">
        <f t="shared" si="1609"/>
        <v>520224.28800691507</v>
      </c>
      <c r="R7330" s="266">
        <f t="shared" si="1610"/>
        <v>813742.80096325779</v>
      </c>
    </row>
    <row r="7331" spans="1:18" x14ac:dyDescent="0.3">
      <c r="A7331" s="82">
        <v>7300</v>
      </c>
      <c r="B7331" s="94">
        <f t="shared" si="1599"/>
        <v>7.4831235999013603E-61</v>
      </c>
      <c r="C7331" s="179">
        <f t="shared" si="1600"/>
        <v>7.4662429618277548E-61</v>
      </c>
      <c r="D7331" s="166">
        <f t="shared" si="1601"/>
        <v>2.2558277767625785E-3</v>
      </c>
      <c r="E7331" s="167">
        <f t="shared" si="1611"/>
        <v>24.291375447755232</v>
      </c>
      <c r="F7331" s="168">
        <f t="shared" si="1612"/>
        <v>16.469798598143274</v>
      </c>
      <c r="G7331" s="168">
        <f t="shared" si="1602"/>
        <v>572358.82283717801</v>
      </c>
      <c r="H7331" s="168">
        <f t="shared" si="1603"/>
        <v>271310.33852408634</v>
      </c>
      <c r="I7331" s="169">
        <f t="shared" si="1604"/>
        <v>843669.1613612643</v>
      </c>
      <c r="J7331" s="169">
        <f t="shared" si="1606"/>
        <v>765786.0034671434</v>
      </c>
      <c r="K7331" s="95"/>
      <c r="L7331" s="265">
        <f t="shared" si="1605"/>
        <v>323394.97431674669</v>
      </c>
      <c r="M7331" s="265">
        <f>$G7331*NonHospFrac+theModel!$H7331*NonHospFrac</f>
        <v>520274.18704451766</v>
      </c>
      <c r="N7331" s="266">
        <f t="shared" si="1607"/>
        <v>843669.1613612643</v>
      </c>
      <c r="O7331" s="159"/>
      <c r="P7331" s="265">
        <f t="shared" si="1608"/>
        <v>293540.8288763279</v>
      </c>
      <c r="Q7331" s="265">
        <f t="shared" si="1609"/>
        <v>520272.63240284286</v>
      </c>
      <c r="R7331" s="266">
        <f t="shared" si="1610"/>
        <v>813813.46127917082</v>
      </c>
    </row>
    <row r="7332" spans="1:18" x14ac:dyDescent="0.3">
      <c r="A7332" s="82">
        <v>7301</v>
      </c>
      <c r="B7332" s="94">
        <f t="shared" si="1599"/>
        <v>7.3433354143232073E-61</v>
      </c>
      <c r="C7332" s="179">
        <f t="shared" si="1600"/>
        <v>7.3267701143214928E-61</v>
      </c>
      <c r="D7332" s="166">
        <f t="shared" si="1601"/>
        <v>2.2558277767625785E-3</v>
      </c>
      <c r="E7332" s="167">
        <f t="shared" si="1611"/>
        <v>24.291375447755232</v>
      </c>
      <c r="F7332" s="168">
        <f t="shared" si="1612"/>
        <v>16.472054425920035</v>
      </c>
      <c r="G7332" s="168">
        <f t="shared" si="1602"/>
        <v>572437.21741639136</v>
      </c>
      <c r="H7332" s="168">
        <f t="shared" si="1603"/>
        <v>271310.33852408634</v>
      </c>
      <c r="I7332" s="169">
        <f t="shared" si="1604"/>
        <v>843747.55594047764</v>
      </c>
      <c r="J7332" s="169">
        <f t="shared" si="1606"/>
        <v>765844.21861443412</v>
      </c>
      <c r="K7332" s="95"/>
      <c r="L7332" s="265">
        <f t="shared" si="1605"/>
        <v>323425.02450003219</v>
      </c>
      <c r="M7332" s="265">
        <f>$G7332*NonHospFrac+theModel!$H7332*NonHospFrac</f>
        <v>520322.53144044545</v>
      </c>
      <c r="N7332" s="266">
        <f t="shared" si="1607"/>
        <v>843747.55594047764</v>
      </c>
      <c r="O7332" s="159"/>
      <c r="P7332" s="265">
        <f t="shared" si="1608"/>
        <v>293563.14388667216</v>
      </c>
      <c r="Q7332" s="265">
        <f t="shared" si="1609"/>
        <v>520320.97679877066</v>
      </c>
      <c r="R7332" s="266">
        <f t="shared" si="1610"/>
        <v>813884.12068544282</v>
      </c>
    </row>
    <row r="7333" spans="1:18" x14ac:dyDescent="0.3">
      <c r="A7333" s="82">
        <v>7302</v>
      </c>
      <c r="B7333" s="94">
        <f t="shared" si="1599"/>
        <v>7.2061585362513872E-61</v>
      </c>
      <c r="C7333" s="179">
        <f t="shared" si="1600"/>
        <v>7.1899026836615559E-61</v>
      </c>
      <c r="D7333" s="166">
        <f t="shared" si="1601"/>
        <v>2.2558277767625785E-3</v>
      </c>
      <c r="E7333" s="167">
        <f t="shared" si="1611"/>
        <v>24.291375447755232</v>
      </c>
      <c r="F7333" s="168">
        <f t="shared" si="1612"/>
        <v>16.474310253696796</v>
      </c>
      <c r="G7333" s="168">
        <f t="shared" si="1602"/>
        <v>572515.6119956047</v>
      </c>
      <c r="H7333" s="168">
        <f t="shared" si="1603"/>
        <v>271310.33852408634</v>
      </c>
      <c r="I7333" s="169">
        <f t="shared" si="1604"/>
        <v>843825.95051969099</v>
      </c>
      <c r="J7333" s="169">
        <f t="shared" si="1606"/>
        <v>765902.4313887608</v>
      </c>
      <c r="K7333" s="95"/>
      <c r="L7333" s="265">
        <f t="shared" si="1605"/>
        <v>323455.0746833178</v>
      </c>
      <c r="M7333" s="265">
        <f>$G7333*NonHospFrac+theModel!$H7333*NonHospFrac</f>
        <v>520370.87583637325</v>
      </c>
      <c r="N7333" s="266">
        <f t="shared" si="1607"/>
        <v>843825.95051969099</v>
      </c>
      <c r="O7333" s="159"/>
      <c r="P7333" s="265">
        <f t="shared" si="1608"/>
        <v>293585.45798741275</v>
      </c>
      <c r="Q7333" s="265">
        <f t="shared" si="1609"/>
        <v>520369.32119469845</v>
      </c>
      <c r="R7333" s="266">
        <f t="shared" si="1610"/>
        <v>813954.77918211115</v>
      </c>
    </row>
    <row r="7334" spans="1:18" x14ac:dyDescent="0.3">
      <c r="A7334" s="82">
        <v>7303</v>
      </c>
      <c r="B7334" s="94">
        <f t="shared" si="1599"/>
        <v>7.0715441852624004E-61</v>
      </c>
      <c r="C7334" s="179">
        <f t="shared" si="1600"/>
        <v>7.0555919994646818E-61</v>
      </c>
      <c r="D7334" s="166">
        <f t="shared" si="1601"/>
        <v>2.2558277767625785E-3</v>
      </c>
      <c r="E7334" s="167">
        <f t="shared" si="1611"/>
        <v>24.291375447755232</v>
      </c>
      <c r="F7334" s="168">
        <f t="shared" si="1612"/>
        <v>16.476566081473557</v>
      </c>
      <c r="G7334" s="168">
        <f t="shared" si="1602"/>
        <v>572594.00657481805</v>
      </c>
      <c r="H7334" s="168">
        <f t="shared" si="1603"/>
        <v>271310.33852408634</v>
      </c>
      <c r="I7334" s="169">
        <f t="shared" si="1604"/>
        <v>843904.34509890433</v>
      </c>
      <c r="J7334" s="169">
        <f t="shared" si="1606"/>
        <v>765960.64179022016</v>
      </c>
      <c r="K7334" s="95"/>
      <c r="L7334" s="265">
        <f t="shared" si="1605"/>
        <v>323485.12486660329</v>
      </c>
      <c r="M7334" s="265">
        <f>$G7334*NonHospFrac+theModel!$H7334*NonHospFrac</f>
        <v>520419.22023230104</v>
      </c>
      <c r="N7334" s="266">
        <f t="shared" si="1607"/>
        <v>843904.34509890433</v>
      </c>
      <c r="O7334" s="159"/>
      <c r="P7334" s="265">
        <f t="shared" si="1608"/>
        <v>293607.77117858658</v>
      </c>
      <c r="Q7334" s="265">
        <f t="shared" si="1609"/>
        <v>520417.66559062625</v>
      </c>
      <c r="R7334" s="266">
        <f t="shared" si="1610"/>
        <v>814025.43676921283</v>
      </c>
    </row>
    <row r="7335" spans="1:18" x14ac:dyDescent="0.3">
      <c r="A7335" s="82">
        <v>7304</v>
      </c>
      <c r="B7335" s="94">
        <f t="shared" si="1599"/>
        <v>6.9394444921734616E-61</v>
      </c>
      <c r="C7335" s="179">
        <f t="shared" si="1600"/>
        <v>6.9237903005327152E-61</v>
      </c>
      <c r="D7335" s="166">
        <f t="shared" si="1601"/>
        <v>2.2558277767625785E-3</v>
      </c>
      <c r="E7335" s="167">
        <f t="shared" si="1611"/>
        <v>24.291375447755232</v>
      </c>
      <c r="F7335" s="168">
        <f t="shared" si="1612"/>
        <v>16.478821909250318</v>
      </c>
      <c r="G7335" s="168">
        <f t="shared" si="1602"/>
        <v>572672.40115403151</v>
      </c>
      <c r="H7335" s="168">
        <f t="shared" si="1603"/>
        <v>271310.33852408634</v>
      </c>
      <c r="I7335" s="169">
        <f t="shared" si="1604"/>
        <v>843982.73967811791</v>
      </c>
      <c r="J7335" s="169">
        <f t="shared" si="1606"/>
        <v>766018.84981890919</v>
      </c>
      <c r="K7335" s="95"/>
      <c r="L7335" s="265">
        <f t="shared" si="1605"/>
        <v>323515.1750498889</v>
      </c>
      <c r="M7335" s="265">
        <f>$G7335*NonHospFrac+theModel!$H7335*NonHospFrac</f>
        <v>520467.56462822889</v>
      </c>
      <c r="N7335" s="266">
        <f t="shared" si="1607"/>
        <v>843982.7396781178</v>
      </c>
      <c r="O7335" s="159"/>
      <c r="P7335" s="265">
        <f t="shared" si="1608"/>
        <v>293630.0834602309</v>
      </c>
      <c r="Q7335" s="265">
        <f t="shared" si="1609"/>
        <v>520466.0099865541</v>
      </c>
      <c r="R7335" s="266">
        <f t="shared" si="1610"/>
        <v>814096.093446785</v>
      </c>
    </row>
    <row r="7336" spans="1:18" x14ac:dyDescent="0.3">
      <c r="A7336" s="82">
        <v>7305</v>
      </c>
      <c r="B7336" s="94">
        <f t="shared" si="1599"/>
        <v>6.8098124820202991E-61</v>
      </c>
      <c r="C7336" s="179">
        <f t="shared" si="1600"/>
        <v>6.7944507178688127E-61</v>
      </c>
      <c r="D7336" s="166">
        <f t="shared" si="1601"/>
        <v>2.2558277767625785E-3</v>
      </c>
      <c r="E7336" s="167">
        <f t="shared" si="1611"/>
        <v>24.291375447755232</v>
      </c>
      <c r="F7336" s="168">
        <f t="shared" si="1612"/>
        <v>16.481077737027078</v>
      </c>
      <c r="G7336" s="168">
        <f t="shared" si="1602"/>
        <v>572750.79573324486</v>
      </c>
      <c r="H7336" s="168">
        <f t="shared" si="1603"/>
        <v>271310.33852408634</v>
      </c>
      <c r="I7336" s="169">
        <f t="shared" si="1604"/>
        <v>844061.13425733126</v>
      </c>
      <c r="J7336" s="169">
        <f t="shared" si="1606"/>
        <v>766077.05547492416</v>
      </c>
      <c r="K7336" s="95"/>
      <c r="L7336" s="265">
        <f t="shared" si="1605"/>
        <v>323545.22523317445</v>
      </c>
      <c r="M7336" s="265">
        <f>$G7336*NonHospFrac+theModel!$H7336*NonHospFrac</f>
        <v>520515.90902415669</v>
      </c>
      <c r="N7336" s="266">
        <f t="shared" si="1607"/>
        <v>844061.13425733114</v>
      </c>
      <c r="O7336" s="159"/>
      <c r="P7336" s="265">
        <f t="shared" si="1608"/>
        <v>293652.39483238262</v>
      </c>
      <c r="Q7336" s="265">
        <f t="shared" si="1609"/>
        <v>520514.35438248189</v>
      </c>
      <c r="R7336" s="266">
        <f t="shared" si="1610"/>
        <v>814166.74921486457</v>
      </c>
    </row>
    <row r="7337" spans="1:18" x14ac:dyDescent="0.3">
      <c r="A7337" s="82">
        <v>7306</v>
      </c>
      <c r="B7337" s="94">
        <f t="shared" si="1599"/>
        <v>6.682602057351777E-61</v>
      </c>
      <c r="C7337" s="179">
        <f t="shared" si="1600"/>
        <v>6.6675272580097519E-61</v>
      </c>
      <c r="D7337" s="166">
        <f t="shared" si="1601"/>
        <v>2.2558277767625785E-3</v>
      </c>
      <c r="E7337" s="167">
        <f t="shared" si="1611"/>
        <v>24.291375447755232</v>
      </c>
      <c r="F7337" s="168">
        <f t="shared" si="1612"/>
        <v>16.483333564803839</v>
      </c>
      <c r="G7337" s="168">
        <f t="shared" si="1602"/>
        <v>572829.1903124582</v>
      </c>
      <c r="H7337" s="168">
        <f t="shared" si="1603"/>
        <v>271310.33852408634</v>
      </c>
      <c r="I7337" s="169">
        <f t="shared" si="1604"/>
        <v>844139.5288365446</v>
      </c>
      <c r="J7337" s="169">
        <f t="shared" si="1606"/>
        <v>766135.25875836203</v>
      </c>
      <c r="K7337" s="95"/>
      <c r="L7337" s="265">
        <f t="shared" si="1605"/>
        <v>323575.27541646</v>
      </c>
      <c r="M7337" s="265">
        <f>$G7337*NonHospFrac+theModel!$H7337*NonHospFrac</f>
        <v>520564.25342008448</v>
      </c>
      <c r="N7337" s="266">
        <f t="shared" si="1607"/>
        <v>844139.52883654449</v>
      </c>
      <c r="O7337" s="159"/>
      <c r="P7337" s="265">
        <f t="shared" si="1608"/>
        <v>293674.70529507892</v>
      </c>
      <c r="Q7337" s="265">
        <f t="shared" si="1609"/>
        <v>520562.69877840969</v>
      </c>
      <c r="R7337" s="266">
        <f t="shared" si="1610"/>
        <v>814237.40407348867</v>
      </c>
    </row>
    <row r="7338" spans="1:18" x14ac:dyDescent="0.3">
      <c r="A7338" s="82">
        <v>7307</v>
      </c>
      <c r="B7338" s="94">
        <f t="shared" si="1599"/>
        <v>6.5577679818396541E-61</v>
      </c>
      <c r="C7338" s="179">
        <f t="shared" si="1600"/>
        <v>6.542974786672656E-61</v>
      </c>
      <c r="D7338" s="166">
        <f t="shared" si="1601"/>
        <v>2.2558277767625785E-3</v>
      </c>
      <c r="E7338" s="167">
        <f t="shared" si="1611"/>
        <v>24.291375447755232</v>
      </c>
      <c r="F7338" s="168">
        <f t="shared" si="1612"/>
        <v>16.4855893925806</v>
      </c>
      <c r="G7338" s="168">
        <f t="shared" si="1602"/>
        <v>572907.58489167155</v>
      </c>
      <c r="H7338" s="168">
        <f t="shared" si="1603"/>
        <v>271310.33852408634</v>
      </c>
      <c r="I7338" s="169">
        <f t="shared" si="1604"/>
        <v>844217.92341575795</v>
      </c>
      <c r="J7338" s="169">
        <f t="shared" si="1606"/>
        <v>766193.45966931956</v>
      </c>
      <c r="K7338" s="95"/>
      <c r="L7338" s="265">
        <f t="shared" si="1605"/>
        <v>323605.32559974556</v>
      </c>
      <c r="M7338" s="265">
        <f>$G7338*NonHospFrac+theModel!$H7338*NonHospFrac</f>
        <v>520612.59781601228</v>
      </c>
      <c r="N7338" s="266">
        <f t="shared" si="1607"/>
        <v>844217.92341575783</v>
      </c>
      <c r="O7338" s="159"/>
      <c r="P7338" s="265">
        <f t="shared" si="1608"/>
        <v>293697.01484835683</v>
      </c>
      <c r="Q7338" s="265">
        <f t="shared" si="1609"/>
        <v>520611.04317433748</v>
      </c>
      <c r="R7338" s="266">
        <f t="shared" si="1610"/>
        <v>814308.05802269431</v>
      </c>
    </row>
    <row r="7339" spans="1:18" x14ac:dyDescent="0.3">
      <c r="A7339" s="82">
        <v>7308</v>
      </c>
      <c r="B7339" s="94">
        <f t="shared" si="1599"/>
        <v>6.4352658641895702E-61</v>
      </c>
      <c r="C7339" s="179">
        <f t="shared" si="1600"/>
        <v>6.4207490127022791E-61</v>
      </c>
      <c r="D7339" s="166">
        <f t="shared" si="1601"/>
        <v>2.2558277767625785E-3</v>
      </c>
      <c r="E7339" s="167">
        <f t="shared" si="1611"/>
        <v>24.291375447755232</v>
      </c>
      <c r="F7339" s="168">
        <f t="shared" si="1612"/>
        <v>16.487845220357361</v>
      </c>
      <c r="G7339" s="168">
        <f t="shared" si="1602"/>
        <v>572985.97947088489</v>
      </c>
      <c r="H7339" s="168">
        <f t="shared" si="1603"/>
        <v>271310.33852408634</v>
      </c>
      <c r="I7339" s="169">
        <f t="shared" si="1604"/>
        <v>844296.31799497129</v>
      </c>
      <c r="J7339" s="169">
        <f t="shared" si="1606"/>
        <v>766251.65820789337</v>
      </c>
      <c r="K7339" s="95"/>
      <c r="L7339" s="265">
        <f t="shared" si="1605"/>
        <v>323635.37578303111</v>
      </c>
      <c r="M7339" s="265">
        <f>$G7339*NonHospFrac+theModel!$H7339*NonHospFrac</f>
        <v>520660.94221194007</v>
      </c>
      <c r="N7339" s="266">
        <f t="shared" si="1607"/>
        <v>844296.31799497118</v>
      </c>
      <c r="O7339" s="159"/>
      <c r="P7339" s="265">
        <f t="shared" si="1608"/>
        <v>293719.32349225343</v>
      </c>
      <c r="Q7339" s="265">
        <f t="shared" si="1609"/>
        <v>520659.38757026527</v>
      </c>
      <c r="R7339" s="266">
        <f t="shared" si="1610"/>
        <v>814378.71106251865</v>
      </c>
    </row>
    <row r="7340" spans="1:18" x14ac:dyDescent="0.3">
      <c r="A7340" s="82">
        <v>7309</v>
      </c>
      <c r="B7340" s="94">
        <f t="shared" si="1599"/>
        <v>6.3150521423584094E-61</v>
      </c>
      <c r="C7340" s="179">
        <f t="shared" si="1600"/>
        <v>6.3008064723239732E-61</v>
      </c>
      <c r="D7340" s="166">
        <f t="shared" si="1601"/>
        <v>2.2558277767625785E-3</v>
      </c>
      <c r="E7340" s="167">
        <f t="shared" si="1611"/>
        <v>24.291375447755232</v>
      </c>
      <c r="F7340" s="168">
        <f t="shared" si="1612"/>
        <v>16.490101048134122</v>
      </c>
      <c r="G7340" s="168">
        <f t="shared" si="1602"/>
        <v>573064.37405009824</v>
      </c>
      <c r="H7340" s="168">
        <f t="shared" si="1603"/>
        <v>271310.33852408634</v>
      </c>
      <c r="I7340" s="169">
        <f t="shared" si="1604"/>
        <v>844374.71257418464</v>
      </c>
      <c r="J7340" s="169">
        <f t="shared" si="1606"/>
        <v>766309.8543741802</v>
      </c>
      <c r="K7340" s="95"/>
      <c r="L7340" s="265">
        <f t="shared" si="1605"/>
        <v>323665.42596631666</v>
      </c>
      <c r="M7340" s="265">
        <f>$G7340*NonHospFrac+theModel!$H7340*NonHospFrac</f>
        <v>520709.28660786786</v>
      </c>
      <c r="N7340" s="266">
        <f t="shared" si="1607"/>
        <v>844374.71257418452</v>
      </c>
      <c r="O7340" s="159"/>
      <c r="P7340" s="265">
        <f t="shared" si="1608"/>
        <v>293741.6312268058</v>
      </c>
      <c r="Q7340" s="265">
        <f t="shared" si="1609"/>
        <v>520707.73196619307</v>
      </c>
      <c r="R7340" s="266">
        <f t="shared" si="1610"/>
        <v>814449.3631929988</v>
      </c>
    </row>
    <row r="7341" spans="1:18" x14ac:dyDescent="0.3">
      <c r="A7341" s="82">
        <v>7310</v>
      </c>
      <c r="B7341" s="94">
        <f t="shared" si="1599"/>
        <v>6.197084068060577E-61</v>
      </c>
      <c r="C7341" s="179">
        <f t="shared" si="1600"/>
        <v>6.183104513684913E-61</v>
      </c>
      <c r="D7341" s="166">
        <f t="shared" si="1601"/>
        <v>2.2558277767625785E-3</v>
      </c>
      <c r="E7341" s="167">
        <f t="shared" si="1611"/>
        <v>24.291375447755232</v>
      </c>
      <c r="F7341" s="168">
        <f t="shared" si="1612"/>
        <v>16.492356875910883</v>
      </c>
      <c r="G7341" s="168">
        <f t="shared" si="1602"/>
        <v>573142.76862931158</v>
      </c>
      <c r="H7341" s="168">
        <f t="shared" si="1603"/>
        <v>271310.33852408634</v>
      </c>
      <c r="I7341" s="169">
        <f t="shared" si="1604"/>
        <v>844453.10715339798</v>
      </c>
      <c r="J7341" s="169">
        <f t="shared" si="1606"/>
        <v>766368.04816827667</v>
      </c>
      <c r="K7341" s="95"/>
      <c r="L7341" s="265">
        <f t="shared" si="1605"/>
        <v>323695.47614960221</v>
      </c>
      <c r="M7341" s="265">
        <f>$G7341*NonHospFrac+theModel!$H7341*NonHospFrac</f>
        <v>520757.63100379566</v>
      </c>
      <c r="N7341" s="266">
        <f t="shared" si="1607"/>
        <v>844453.10715339787</v>
      </c>
      <c r="O7341" s="159"/>
      <c r="P7341" s="265">
        <f t="shared" si="1608"/>
        <v>293763.93805205094</v>
      </c>
      <c r="Q7341" s="265">
        <f t="shared" si="1609"/>
        <v>520756.07636212086</v>
      </c>
      <c r="R7341" s="266">
        <f t="shared" si="1610"/>
        <v>814520.0144141718</v>
      </c>
    </row>
    <row r="7342" spans="1:18" x14ac:dyDescent="0.3">
      <c r="A7342" s="82">
        <v>7311</v>
      </c>
      <c r="B7342" s="94">
        <f t="shared" si="1599"/>
        <v>6.0813196915695105E-61</v>
      </c>
      <c r="C7342" s="179">
        <f t="shared" si="1600"/>
        <v>6.0676012816898946E-61</v>
      </c>
      <c r="D7342" s="166">
        <f t="shared" si="1601"/>
        <v>2.2558277767625785E-3</v>
      </c>
      <c r="E7342" s="167">
        <f t="shared" si="1611"/>
        <v>24.291375447755232</v>
      </c>
      <c r="F7342" s="168">
        <f t="shared" si="1612"/>
        <v>16.494612703687643</v>
      </c>
      <c r="G7342" s="168">
        <f t="shared" si="1602"/>
        <v>573221.16320852493</v>
      </c>
      <c r="H7342" s="168">
        <f t="shared" si="1603"/>
        <v>271310.33852408634</v>
      </c>
      <c r="I7342" s="169">
        <f t="shared" si="1604"/>
        <v>844531.50173261133</v>
      </c>
      <c r="J7342" s="169">
        <f t="shared" si="1606"/>
        <v>766426.23959027953</v>
      </c>
      <c r="K7342" s="95"/>
      <c r="L7342" s="265">
        <f t="shared" si="1605"/>
        <v>323725.52633288776</v>
      </c>
      <c r="M7342" s="265">
        <f>$G7342*NonHospFrac+theModel!$H7342*NonHospFrac</f>
        <v>520805.97539972345</v>
      </c>
      <c r="N7342" s="266">
        <f t="shared" si="1607"/>
        <v>844531.50173261121</v>
      </c>
      <c r="O7342" s="159"/>
      <c r="P7342" s="265">
        <f t="shared" si="1608"/>
        <v>293786.24396802601</v>
      </c>
      <c r="Q7342" s="265">
        <f t="shared" si="1609"/>
        <v>520804.42075804865</v>
      </c>
      <c r="R7342" s="266">
        <f t="shared" si="1610"/>
        <v>814590.66472607467</v>
      </c>
    </row>
    <row r="7343" spans="1:18" x14ac:dyDescent="0.3">
      <c r="A7343" s="82">
        <v>7312</v>
      </c>
      <c r="B7343" s="94">
        <f t="shared" si="1599"/>
        <v>5.9677178467974059E-61</v>
      </c>
      <c r="C7343" s="179">
        <f t="shared" si="1600"/>
        <v>5.9542557031147187E-61</v>
      </c>
      <c r="D7343" s="166">
        <f t="shared" si="1601"/>
        <v>2.2558277767625785E-3</v>
      </c>
      <c r="E7343" s="167">
        <f t="shared" si="1611"/>
        <v>24.291375447755232</v>
      </c>
      <c r="F7343" s="168">
        <f t="shared" si="1612"/>
        <v>16.496868531464404</v>
      </c>
      <c r="G7343" s="168">
        <f t="shared" si="1602"/>
        <v>573299.55778773839</v>
      </c>
      <c r="H7343" s="168">
        <f t="shared" si="1603"/>
        <v>271310.33852408634</v>
      </c>
      <c r="I7343" s="169">
        <f t="shared" si="1604"/>
        <v>844609.89631182468</v>
      </c>
      <c r="J7343" s="169">
        <f t="shared" si="1606"/>
        <v>766484.42864028551</v>
      </c>
      <c r="K7343" s="95"/>
      <c r="L7343" s="265">
        <f t="shared" si="1605"/>
        <v>323755.57651617337</v>
      </c>
      <c r="M7343" s="265">
        <f>$G7343*NonHospFrac+theModel!$H7343*NonHospFrac</f>
        <v>520854.31979565136</v>
      </c>
      <c r="N7343" s="266">
        <f t="shared" si="1607"/>
        <v>844609.89631182468</v>
      </c>
      <c r="O7343" s="159"/>
      <c r="P7343" s="265">
        <f t="shared" si="1608"/>
        <v>293808.54897476808</v>
      </c>
      <c r="Q7343" s="265">
        <f t="shared" si="1609"/>
        <v>520852.76515397656</v>
      </c>
      <c r="R7343" s="266">
        <f t="shared" si="1610"/>
        <v>814661.31412874465</v>
      </c>
    </row>
    <row r="7344" spans="1:18" x14ac:dyDescent="0.3">
      <c r="A7344" s="82">
        <v>7313</v>
      </c>
      <c r="B7344" s="94">
        <f t="shared" si="1599"/>
        <v>5.8562381366592608E-61</v>
      </c>
      <c r="C7344" s="179">
        <f t="shared" si="1600"/>
        <v>5.8430274720032488E-61</v>
      </c>
      <c r="D7344" s="166">
        <f t="shared" si="1601"/>
        <v>2.2558277767625785E-3</v>
      </c>
      <c r="E7344" s="167">
        <f t="shared" si="1611"/>
        <v>24.291375447755232</v>
      </c>
      <c r="F7344" s="168">
        <f t="shared" si="1612"/>
        <v>16.499124359241165</v>
      </c>
      <c r="G7344" s="168">
        <f t="shared" si="1602"/>
        <v>573377.95236695174</v>
      </c>
      <c r="H7344" s="168">
        <f t="shared" si="1603"/>
        <v>271310.33852408634</v>
      </c>
      <c r="I7344" s="169">
        <f t="shared" si="1604"/>
        <v>844688.29089103802</v>
      </c>
      <c r="J7344" s="169">
        <f t="shared" si="1606"/>
        <v>766542.61531839124</v>
      </c>
      <c r="K7344" s="95"/>
      <c r="L7344" s="265">
        <f t="shared" si="1605"/>
        <v>323785.62669945892</v>
      </c>
      <c r="M7344" s="265">
        <f>$G7344*NonHospFrac+theModel!$H7344*NonHospFrac</f>
        <v>520902.66419157916</v>
      </c>
      <c r="N7344" s="266">
        <f t="shared" si="1607"/>
        <v>844688.29089103802</v>
      </c>
      <c r="O7344" s="159"/>
      <c r="P7344" s="265">
        <f t="shared" si="1608"/>
        <v>293830.85307231412</v>
      </c>
      <c r="Q7344" s="265">
        <f t="shared" si="1609"/>
        <v>520901.10954990436</v>
      </c>
      <c r="R7344" s="266">
        <f t="shared" si="1610"/>
        <v>814731.96262221853</v>
      </c>
    </row>
    <row r="7345" spans="1:18" x14ac:dyDescent="0.3">
      <c r="A7345" s="82">
        <v>7314</v>
      </c>
      <c r="B7345" s="94">
        <f t="shared" si="1599"/>
        <v>5.7468409187048243E-61</v>
      </c>
      <c r="C7345" s="179">
        <f t="shared" si="1600"/>
        <v>5.733877035331774E-61</v>
      </c>
      <c r="D7345" s="166">
        <f t="shared" si="1601"/>
        <v>2.2558277767625785E-3</v>
      </c>
      <c r="E7345" s="167">
        <f t="shared" si="1611"/>
        <v>24.291375447755232</v>
      </c>
      <c r="F7345" s="168">
        <f t="shared" si="1612"/>
        <v>16.501380187017926</v>
      </c>
      <c r="G7345" s="168">
        <f t="shared" si="1602"/>
        <v>573456.34694616508</v>
      </c>
      <c r="H7345" s="168">
        <f t="shared" si="1603"/>
        <v>271310.33852408634</v>
      </c>
      <c r="I7345" s="169">
        <f t="shared" si="1604"/>
        <v>844766.68547025137</v>
      </c>
      <c r="J7345" s="169">
        <f t="shared" si="1606"/>
        <v>766600.79962469335</v>
      </c>
      <c r="K7345" s="95"/>
      <c r="L7345" s="265">
        <f t="shared" si="1605"/>
        <v>323815.67688274442</v>
      </c>
      <c r="M7345" s="265">
        <f>$G7345*NonHospFrac+theModel!$H7345*NonHospFrac</f>
        <v>520951.00858750695</v>
      </c>
      <c r="N7345" s="266">
        <f t="shared" si="1607"/>
        <v>844766.68547025137</v>
      </c>
      <c r="O7345" s="159"/>
      <c r="P7345" s="265">
        <f t="shared" si="1608"/>
        <v>293853.15626070119</v>
      </c>
      <c r="Q7345" s="265">
        <f t="shared" si="1609"/>
        <v>520949.45394583215</v>
      </c>
      <c r="R7345" s="266">
        <f t="shared" si="1610"/>
        <v>814802.61020653334</v>
      </c>
    </row>
    <row r="7346" spans="1:18" x14ac:dyDescent="0.3">
      <c r="A7346" s="82">
        <v>7315</v>
      </c>
      <c r="B7346" s="94">
        <f t="shared" si="1599"/>
        <v>5.6394872910243429E-61</v>
      </c>
      <c r="C7346" s="179">
        <f t="shared" si="1600"/>
        <v>5.6267655789465503E-61</v>
      </c>
      <c r="D7346" s="166">
        <f t="shared" si="1601"/>
        <v>2.2558277767625785E-3</v>
      </c>
      <c r="E7346" s="167">
        <f t="shared" si="1611"/>
        <v>24.291375447755232</v>
      </c>
      <c r="F7346" s="168">
        <f t="shared" si="1612"/>
        <v>16.503636014794687</v>
      </c>
      <c r="G7346" s="168">
        <f t="shared" si="1602"/>
        <v>573534.74152537843</v>
      </c>
      <c r="H7346" s="168">
        <f t="shared" si="1603"/>
        <v>271310.33852408634</v>
      </c>
      <c r="I7346" s="169">
        <f t="shared" si="1604"/>
        <v>844845.08004946471</v>
      </c>
      <c r="J7346" s="169">
        <f t="shared" si="1606"/>
        <v>766658.98155928869</v>
      </c>
      <c r="K7346" s="95"/>
      <c r="L7346" s="265">
        <f t="shared" si="1605"/>
        <v>323845.72706603003</v>
      </c>
      <c r="M7346" s="265">
        <f>$G7346*NonHospFrac+theModel!$H7346*NonHospFrac</f>
        <v>520999.35298343474</v>
      </c>
      <c r="N7346" s="266">
        <f t="shared" si="1607"/>
        <v>844845.08004946471</v>
      </c>
      <c r="O7346" s="159"/>
      <c r="P7346" s="265">
        <f t="shared" si="1608"/>
        <v>293875.45853996644</v>
      </c>
      <c r="Q7346" s="265">
        <f t="shared" si="1609"/>
        <v>520997.79834175995</v>
      </c>
      <c r="R7346" s="266">
        <f t="shared" si="1610"/>
        <v>814873.25688172644</v>
      </c>
    </row>
    <row r="7347" spans="1:18" x14ac:dyDescent="0.3">
      <c r="A7347" s="82">
        <v>7316</v>
      </c>
      <c r="B7347" s="94">
        <f t="shared" si="1599"/>
        <v>5.5341390784124685E-61</v>
      </c>
      <c r="C7347" s="179">
        <f t="shared" si="1600"/>
        <v>5.5216550137589182E-61</v>
      </c>
      <c r="D7347" s="166">
        <f t="shared" si="1601"/>
        <v>2.2558277767625785E-3</v>
      </c>
      <c r="E7347" s="167">
        <f t="shared" si="1611"/>
        <v>24.291375447755232</v>
      </c>
      <c r="F7347" s="168">
        <f t="shared" si="1612"/>
        <v>16.505891842571447</v>
      </c>
      <c r="G7347" s="168">
        <f t="shared" si="1602"/>
        <v>573613.13610459177</v>
      </c>
      <c r="H7347" s="168">
        <f t="shared" si="1603"/>
        <v>271310.33852408634</v>
      </c>
      <c r="I7347" s="169">
        <f t="shared" si="1604"/>
        <v>844923.47462867806</v>
      </c>
      <c r="J7347" s="169">
        <f t="shared" si="1606"/>
        <v>766717.16112227377</v>
      </c>
      <c r="K7347" s="95"/>
      <c r="L7347" s="265">
        <f t="shared" si="1605"/>
        <v>323875.77724931552</v>
      </c>
      <c r="M7347" s="265">
        <f>$G7347*NonHospFrac+theModel!$H7347*NonHospFrac</f>
        <v>521047.69737936254</v>
      </c>
      <c r="N7347" s="266">
        <f t="shared" si="1607"/>
        <v>844923.47462867806</v>
      </c>
      <c r="O7347" s="159"/>
      <c r="P7347" s="265">
        <f t="shared" si="1608"/>
        <v>293897.75991014682</v>
      </c>
      <c r="Q7347" s="265">
        <f t="shared" si="1609"/>
        <v>521046.14273768774</v>
      </c>
      <c r="R7347" s="266">
        <f t="shared" si="1610"/>
        <v>814943.9026478345</v>
      </c>
    </row>
    <row r="7348" spans="1:18" x14ac:dyDescent="0.3">
      <c r="A7348" s="82">
        <v>7317</v>
      </c>
      <c r="B7348" s="94">
        <f t="shared" si="1599"/>
        <v>5.4307588187948641E-61</v>
      </c>
      <c r="C7348" s="179">
        <f t="shared" si="1600"/>
        <v>5.4185079622025286E-61</v>
      </c>
      <c r="D7348" s="166">
        <f t="shared" si="1601"/>
        <v>2.2558277767625785E-3</v>
      </c>
      <c r="E7348" s="167">
        <f t="shared" si="1611"/>
        <v>24.291375447755232</v>
      </c>
      <c r="F7348" s="168">
        <f t="shared" si="1612"/>
        <v>16.508147670348208</v>
      </c>
      <c r="G7348" s="168">
        <f t="shared" si="1602"/>
        <v>573691.53068380512</v>
      </c>
      <c r="H7348" s="168">
        <f t="shared" si="1603"/>
        <v>271310.33852408634</v>
      </c>
      <c r="I7348" s="169">
        <f t="shared" si="1604"/>
        <v>845001.8692078914</v>
      </c>
      <c r="J7348" s="169">
        <f t="shared" si="1606"/>
        <v>766775.33831374533</v>
      </c>
      <c r="K7348" s="95"/>
      <c r="L7348" s="265">
        <f t="shared" si="1605"/>
        <v>323905.82743260113</v>
      </c>
      <c r="M7348" s="265">
        <f>$G7348*NonHospFrac+theModel!$H7348*NonHospFrac</f>
        <v>521096.04177529033</v>
      </c>
      <c r="N7348" s="266">
        <f t="shared" si="1607"/>
        <v>845001.8692078914</v>
      </c>
      <c r="O7348" s="159"/>
      <c r="P7348" s="265">
        <f t="shared" si="1608"/>
        <v>293920.06037127954</v>
      </c>
      <c r="Q7348" s="265">
        <f t="shared" si="1609"/>
        <v>521094.48713361553</v>
      </c>
      <c r="R7348" s="266">
        <f t="shared" si="1610"/>
        <v>815014.54750489513</v>
      </c>
    </row>
    <row r="7349" spans="1:18" x14ac:dyDescent="0.3">
      <c r="A7349" s="82">
        <v>7318</v>
      </c>
      <c r="B7349" s="94">
        <f t="shared" si="1599"/>
        <v>5.3293097499057851E-61</v>
      </c>
      <c r="C7349" s="179">
        <f t="shared" si="1600"/>
        <v>5.3172877449409759E-61</v>
      </c>
      <c r="D7349" s="166">
        <f t="shared" si="1601"/>
        <v>2.2558277767625785E-3</v>
      </c>
      <c r="E7349" s="167">
        <f t="shared" si="1611"/>
        <v>24.291375447755232</v>
      </c>
      <c r="F7349" s="168">
        <f t="shared" si="1612"/>
        <v>16.510403498124969</v>
      </c>
      <c r="G7349" s="168">
        <f t="shared" si="1602"/>
        <v>573769.92526301846</v>
      </c>
      <c r="H7349" s="168">
        <f t="shared" si="1603"/>
        <v>271310.33852408634</v>
      </c>
      <c r="I7349" s="169">
        <f t="shared" si="1604"/>
        <v>845080.26378710475</v>
      </c>
      <c r="J7349" s="169">
        <f t="shared" si="1606"/>
        <v>766833.51313380001</v>
      </c>
      <c r="K7349" s="95"/>
      <c r="L7349" s="265">
        <f t="shared" si="1605"/>
        <v>323935.87761588662</v>
      </c>
      <c r="M7349" s="265">
        <f>$G7349*NonHospFrac+theModel!$H7349*NonHospFrac</f>
        <v>521144.38617121812</v>
      </c>
      <c r="N7349" s="266">
        <f t="shared" si="1607"/>
        <v>845080.26378710475</v>
      </c>
      <c r="O7349" s="159"/>
      <c r="P7349" s="265">
        <f t="shared" si="1608"/>
        <v>293942.3599234015</v>
      </c>
      <c r="Q7349" s="265">
        <f t="shared" si="1609"/>
        <v>521142.83152954333</v>
      </c>
      <c r="R7349" s="266">
        <f t="shared" si="1610"/>
        <v>815085.19145294488</v>
      </c>
    </row>
    <row r="7350" spans="1:18" x14ac:dyDescent="0.3">
      <c r="A7350" s="82">
        <v>7319</v>
      </c>
      <c r="B7350" s="94">
        <f t="shared" si="1599"/>
        <v>5.2297557962154967E-61</v>
      </c>
      <c r="C7350" s="179">
        <f t="shared" si="1600"/>
        <v>5.2179583678247088E-61</v>
      </c>
      <c r="D7350" s="166">
        <f t="shared" si="1601"/>
        <v>2.2558277767625785E-3</v>
      </c>
      <c r="E7350" s="167">
        <f t="shared" si="1611"/>
        <v>24.291375447755232</v>
      </c>
      <c r="F7350" s="168">
        <f t="shared" si="1612"/>
        <v>16.51265932590173</v>
      </c>
      <c r="G7350" s="168">
        <f t="shared" si="1602"/>
        <v>573848.31984223181</v>
      </c>
      <c r="H7350" s="168">
        <f t="shared" si="1603"/>
        <v>271310.33852408634</v>
      </c>
      <c r="I7350" s="169">
        <f t="shared" si="1604"/>
        <v>845158.65836631809</v>
      </c>
      <c r="J7350" s="169">
        <f t="shared" si="1606"/>
        <v>766891.68558253453</v>
      </c>
      <c r="K7350" s="95"/>
      <c r="L7350" s="265">
        <f t="shared" si="1605"/>
        <v>323965.92779917223</v>
      </c>
      <c r="M7350" s="265">
        <f>$G7350*NonHospFrac+theModel!$H7350*NonHospFrac</f>
        <v>521192.73056714592</v>
      </c>
      <c r="N7350" s="266">
        <f t="shared" si="1607"/>
        <v>845158.65836631809</v>
      </c>
      <c r="O7350" s="159"/>
      <c r="P7350" s="265">
        <f t="shared" si="1608"/>
        <v>293964.65856654989</v>
      </c>
      <c r="Q7350" s="265">
        <f t="shared" si="1609"/>
        <v>521191.17592547112</v>
      </c>
      <c r="R7350" s="266">
        <f t="shared" si="1610"/>
        <v>815155.83449202101</v>
      </c>
    </row>
    <row r="7351" spans="1:18" x14ac:dyDescent="0.3">
      <c r="A7351" s="82">
        <v>7320</v>
      </c>
      <c r="B7351" s="94">
        <f t="shared" si="1599"/>
        <v>5.1320615561017254E-61</v>
      </c>
      <c r="C7351" s="179">
        <f t="shared" si="1600"/>
        <v>5.1204845090914155E-61</v>
      </c>
      <c r="D7351" s="166">
        <f t="shared" si="1601"/>
        <v>2.2558277767625785E-3</v>
      </c>
      <c r="E7351" s="167">
        <f t="shared" si="1611"/>
        <v>24.291375447755232</v>
      </c>
      <c r="F7351" s="168">
        <f t="shared" si="1612"/>
        <v>16.514915153678491</v>
      </c>
      <c r="G7351" s="168">
        <f t="shared" si="1602"/>
        <v>573926.71442144527</v>
      </c>
      <c r="H7351" s="168">
        <f t="shared" si="1603"/>
        <v>271310.33852408634</v>
      </c>
      <c r="I7351" s="169">
        <f t="shared" si="1604"/>
        <v>845237.05294553167</v>
      </c>
      <c r="J7351" s="169">
        <f t="shared" si="1606"/>
        <v>766949.85566004564</v>
      </c>
      <c r="K7351" s="95"/>
      <c r="L7351" s="265">
        <f t="shared" si="1605"/>
        <v>323995.97798245784</v>
      </c>
      <c r="M7351" s="265">
        <f>$G7351*NonHospFrac+theModel!$H7351*NonHospFrac</f>
        <v>521241.07496307377</v>
      </c>
      <c r="N7351" s="266">
        <f t="shared" si="1607"/>
        <v>845237.05294553167</v>
      </c>
      <c r="O7351" s="159"/>
      <c r="P7351" s="265">
        <f t="shared" si="1608"/>
        <v>293986.95630076167</v>
      </c>
      <c r="Q7351" s="265">
        <f t="shared" si="1609"/>
        <v>521239.52032139897</v>
      </c>
      <c r="R7351" s="266">
        <f t="shared" si="1610"/>
        <v>815226.47662216064</v>
      </c>
    </row>
    <row r="7352" spans="1:18" x14ac:dyDescent="0.3">
      <c r="A7352" s="82">
        <v>7321</v>
      </c>
      <c r="B7352" s="94">
        <f t="shared" si="1599"/>
        <v>5.0361922892607629E-61</v>
      </c>
      <c r="C7352" s="179">
        <f t="shared" si="1600"/>
        <v>5.0248315068055313E-61</v>
      </c>
      <c r="D7352" s="166">
        <f t="shared" si="1601"/>
        <v>2.2558277767625785E-3</v>
      </c>
      <c r="E7352" s="167">
        <f t="shared" si="1611"/>
        <v>24.291375447755232</v>
      </c>
      <c r="F7352" s="168">
        <f t="shared" si="1612"/>
        <v>16.517170981455251</v>
      </c>
      <c r="G7352" s="168">
        <f t="shared" si="1602"/>
        <v>574005.10900065862</v>
      </c>
      <c r="H7352" s="168">
        <f t="shared" si="1603"/>
        <v>271310.33852408634</v>
      </c>
      <c r="I7352" s="169">
        <f t="shared" si="1604"/>
        <v>845315.44752474502</v>
      </c>
      <c r="J7352" s="169">
        <f t="shared" si="1606"/>
        <v>767008.02336642973</v>
      </c>
      <c r="K7352" s="95"/>
      <c r="L7352" s="265">
        <f t="shared" si="1605"/>
        <v>324026.02816574334</v>
      </c>
      <c r="M7352" s="265">
        <f>$G7352*NonHospFrac+theModel!$H7352*NonHospFrac</f>
        <v>521289.41935900156</v>
      </c>
      <c r="N7352" s="266">
        <f t="shared" si="1607"/>
        <v>845315.4475247449</v>
      </c>
      <c r="O7352" s="159"/>
      <c r="P7352" s="265">
        <f t="shared" si="1608"/>
        <v>294009.2531260738</v>
      </c>
      <c r="Q7352" s="265">
        <f t="shared" si="1609"/>
        <v>521287.86471732677</v>
      </c>
      <c r="R7352" s="266">
        <f t="shared" si="1610"/>
        <v>815297.11784340057</v>
      </c>
    </row>
    <row r="7353" spans="1:18" x14ac:dyDescent="0.3">
      <c r="A7353" s="82">
        <v>7322</v>
      </c>
      <c r="B7353" s="94">
        <f t="shared" si="1599"/>
        <v>4.9421139043537271E-61</v>
      </c>
      <c r="C7353" s="179">
        <f t="shared" si="1600"/>
        <v>4.9309653465323613E-61</v>
      </c>
      <c r="D7353" s="166">
        <f t="shared" si="1601"/>
        <v>2.2558277767625785E-3</v>
      </c>
      <c r="E7353" s="167">
        <f t="shared" si="1611"/>
        <v>24.291375447755232</v>
      </c>
      <c r="F7353" s="168">
        <f t="shared" si="1612"/>
        <v>16.519426809232012</v>
      </c>
      <c r="G7353" s="168">
        <f t="shared" si="1602"/>
        <v>574083.50357987196</v>
      </c>
      <c r="H7353" s="168">
        <f t="shared" si="1603"/>
        <v>271310.33852408634</v>
      </c>
      <c r="I7353" s="169">
        <f t="shared" si="1604"/>
        <v>845393.84210395836</v>
      </c>
      <c r="J7353" s="169">
        <f t="shared" si="1606"/>
        <v>767066.18870178366</v>
      </c>
      <c r="K7353" s="95"/>
      <c r="L7353" s="265">
        <f t="shared" si="1605"/>
        <v>324056.07834902889</v>
      </c>
      <c r="M7353" s="265">
        <f>$G7353*NonHospFrac+theModel!$H7353*NonHospFrac</f>
        <v>521337.76375492936</v>
      </c>
      <c r="N7353" s="266">
        <f t="shared" si="1607"/>
        <v>845393.84210395825</v>
      </c>
      <c r="O7353" s="159"/>
      <c r="P7353" s="265">
        <f t="shared" si="1608"/>
        <v>294031.54904252349</v>
      </c>
      <c r="Q7353" s="265">
        <f t="shared" si="1609"/>
        <v>521336.20911325456</v>
      </c>
      <c r="R7353" s="266">
        <f t="shared" si="1610"/>
        <v>815367.75815577805</v>
      </c>
    </row>
    <row r="7354" spans="1:18" x14ac:dyDescent="0.3">
      <c r="A7354" s="82">
        <v>7323</v>
      </c>
      <c r="B7354" s="94">
        <f t="shared" si="1599"/>
        <v>4.849792946883604E-61</v>
      </c>
      <c r="C7354" s="179">
        <f t="shared" si="1600"/>
        <v>4.8388526492424765E-61</v>
      </c>
      <c r="D7354" s="166">
        <f t="shared" si="1601"/>
        <v>2.2558277767625785E-3</v>
      </c>
      <c r="E7354" s="167">
        <f t="shared" si="1611"/>
        <v>24.291375447755232</v>
      </c>
      <c r="F7354" s="168">
        <f t="shared" si="1612"/>
        <v>16.521682637008773</v>
      </c>
      <c r="G7354" s="168">
        <f t="shared" si="1602"/>
        <v>574161.89815908531</v>
      </c>
      <c r="H7354" s="168">
        <f t="shared" si="1603"/>
        <v>271310.33852408634</v>
      </c>
      <c r="I7354" s="169">
        <f t="shared" si="1604"/>
        <v>845472.23668317171</v>
      </c>
      <c r="J7354" s="169">
        <f t="shared" si="1606"/>
        <v>767124.35166620393</v>
      </c>
      <c r="K7354" s="95"/>
      <c r="L7354" s="265">
        <f t="shared" si="1605"/>
        <v>324086.12853231444</v>
      </c>
      <c r="M7354" s="265">
        <f>$G7354*NonHospFrac+theModel!$H7354*NonHospFrac</f>
        <v>521386.10815085715</v>
      </c>
      <c r="N7354" s="266">
        <f t="shared" si="1607"/>
        <v>845472.23668317159</v>
      </c>
      <c r="O7354" s="159"/>
      <c r="P7354" s="265">
        <f t="shared" si="1608"/>
        <v>294053.84405014775</v>
      </c>
      <c r="Q7354" s="265">
        <f t="shared" si="1609"/>
        <v>521384.55350918235</v>
      </c>
      <c r="R7354" s="266">
        <f t="shared" si="1610"/>
        <v>815438.3975593301</v>
      </c>
    </row>
    <row r="7355" spans="1:18" x14ac:dyDescent="0.3">
      <c r="A7355" s="82">
        <v>7324</v>
      </c>
      <c r="B7355" s="94">
        <f t="shared" si="1599"/>
        <v>4.759196587298749E-61</v>
      </c>
      <c r="C7355" s="179">
        <f t="shared" si="1600"/>
        <v>4.7484606594420469E-61</v>
      </c>
      <c r="D7355" s="166">
        <f t="shared" si="1601"/>
        <v>2.2558277767625785E-3</v>
      </c>
      <c r="E7355" s="167">
        <f t="shared" si="1611"/>
        <v>24.291375447755232</v>
      </c>
      <c r="F7355" s="168">
        <f t="shared" si="1612"/>
        <v>16.523938464785534</v>
      </c>
      <c r="G7355" s="168">
        <f t="shared" si="1602"/>
        <v>574240.29273829865</v>
      </c>
      <c r="H7355" s="168">
        <f t="shared" si="1603"/>
        <v>271310.33852408634</v>
      </c>
      <c r="I7355" s="169">
        <f t="shared" si="1604"/>
        <v>845550.63126238505</v>
      </c>
      <c r="J7355" s="169">
        <f t="shared" si="1606"/>
        <v>767182.5122597873</v>
      </c>
      <c r="K7355" s="95"/>
      <c r="L7355" s="265">
        <f t="shared" si="1605"/>
        <v>324116.17871559999</v>
      </c>
      <c r="M7355" s="265">
        <f>$G7355*NonHospFrac+theModel!$H7355*NonHospFrac</f>
        <v>521434.45254678495</v>
      </c>
      <c r="N7355" s="266">
        <f t="shared" si="1607"/>
        <v>845550.63126238494</v>
      </c>
      <c r="O7355" s="159"/>
      <c r="P7355" s="265">
        <f t="shared" si="1608"/>
        <v>294076.13814898359</v>
      </c>
      <c r="Q7355" s="265">
        <f t="shared" si="1609"/>
        <v>521432.89790511015</v>
      </c>
      <c r="R7355" s="266">
        <f t="shared" si="1610"/>
        <v>815509.03605409374</v>
      </c>
    </row>
    <row r="7356" spans="1:18" x14ac:dyDescent="0.3">
      <c r="A7356" s="82">
        <v>7325</v>
      </c>
      <c r="B7356" s="94">
        <f t="shared" si="1599"/>
        <v>4.6702926093186184E-61</v>
      </c>
      <c r="C7356" s="179">
        <f t="shared" si="1600"/>
        <v>4.6597572335249084E-61</v>
      </c>
      <c r="D7356" s="166">
        <f t="shared" si="1601"/>
        <v>2.2558277767625785E-3</v>
      </c>
      <c r="E7356" s="167">
        <f t="shared" si="1611"/>
        <v>24.291375447755232</v>
      </c>
      <c r="F7356" s="168">
        <f t="shared" si="1612"/>
        <v>16.526194292562295</v>
      </c>
      <c r="G7356" s="168">
        <f t="shared" si="1602"/>
        <v>574318.687317512</v>
      </c>
      <c r="H7356" s="168">
        <f t="shared" si="1603"/>
        <v>271310.33852408634</v>
      </c>
      <c r="I7356" s="169">
        <f t="shared" si="1604"/>
        <v>845629.0258415984</v>
      </c>
      <c r="J7356" s="169">
        <f t="shared" si="1606"/>
        <v>767240.67048263038</v>
      </c>
      <c r="K7356" s="95"/>
      <c r="L7356" s="265">
        <f t="shared" si="1605"/>
        <v>324146.22889888554</v>
      </c>
      <c r="M7356" s="265">
        <f>$G7356*NonHospFrac+theModel!$H7356*NonHospFrac</f>
        <v>521482.79694271274</v>
      </c>
      <c r="N7356" s="266">
        <f t="shared" si="1607"/>
        <v>845629.02584159828</v>
      </c>
      <c r="O7356" s="159"/>
      <c r="P7356" s="265">
        <f t="shared" si="1608"/>
        <v>294098.43133906811</v>
      </c>
      <c r="Q7356" s="265">
        <f t="shared" si="1609"/>
        <v>521481.24230103794</v>
      </c>
      <c r="R7356" s="266">
        <f t="shared" si="1610"/>
        <v>815579.67364010611</v>
      </c>
    </row>
    <row r="7357" spans="1:18" x14ac:dyDescent="0.3">
      <c r="A7357" s="82">
        <v>7326</v>
      </c>
      <c r="B7357" s="94">
        <f t="shared" si="1599"/>
        <v>4.5830493984775861E-61</v>
      </c>
      <c r="C7357" s="179">
        <f t="shared" si="1600"/>
        <v>4.5727108283422256E-61</v>
      </c>
      <c r="D7357" s="166">
        <f t="shared" si="1601"/>
        <v>2.2558277767625785E-3</v>
      </c>
      <c r="E7357" s="167">
        <f t="shared" si="1611"/>
        <v>24.291375447755232</v>
      </c>
      <c r="F7357" s="168">
        <f t="shared" si="1612"/>
        <v>16.528450120339055</v>
      </c>
      <c r="G7357" s="168">
        <f t="shared" si="1602"/>
        <v>574397.08189672534</v>
      </c>
      <c r="H7357" s="168">
        <f t="shared" si="1603"/>
        <v>271310.33852408634</v>
      </c>
      <c r="I7357" s="169">
        <f t="shared" si="1604"/>
        <v>845707.42042081174</v>
      </c>
      <c r="J7357" s="169">
        <f t="shared" si="1606"/>
        <v>767298.82633482979</v>
      </c>
      <c r="K7357" s="95"/>
      <c r="L7357" s="265">
        <f t="shared" si="1605"/>
        <v>324176.2790821711</v>
      </c>
      <c r="M7357" s="265">
        <f>$G7357*NonHospFrac+theModel!$H7357*NonHospFrac</f>
        <v>521531.14133864053</v>
      </c>
      <c r="N7357" s="266">
        <f t="shared" si="1607"/>
        <v>845707.42042081163</v>
      </c>
      <c r="O7357" s="159"/>
      <c r="P7357" s="265">
        <f t="shared" si="1608"/>
        <v>294120.72362043831</v>
      </c>
      <c r="Q7357" s="265">
        <f t="shared" si="1609"/>
        <v>521529.58669696574</v>
      </c>
      <c r="R7357" s="266">
        <f t="shared" si="1610"/>
        <v>815650.3103174041</v>
      </c>
    </row>
    <row r="7358" spans="1:18" x14ac:dyDescent="0.3">
      <c r="A7358" s="82">
        <v>7327</v>
      </c>
      <c r="B7358" s="94">
        <f t="shared" si="1599"/>
        <v>4.4974359308827609E-61</v>
      </c>
      <c r="C7358" s="179">
        <f t="shared" si="1600"/>
        <v>4.4872904899856654E-61</v>
      </c>
      <c r="D7358" s="166">
        <f t="shared" si="1601"/>
        <v>2.2558277767625785E-3</v>
      </c>
      <c r="E7358" s="167">
        <f t="shared" si="1611"/>
        <v>24.291375447755232</v>
      </c>
      <c r="F7358" s="168">
        <f t="shared" si="1612"/>
        <v>16.530705948115816</v>
      </c>
      <c r="G7358" s="168">
        <f t="shared" si="1602"/>
        <v>574475.47647593869</v>
      </c>
      <c r="H7358" s="168">
        <f t="shared" si="1603"/>
        <v>271310.33852408634</v>
      </c>
      <c r="I7358" s="169">
        <f t="shared" si="1604"/>
        <v>845785.81500002509</v>
      </c>
      <c r="J7358" s="169">
        <f t="shared" si="1606"/>
        <v>767356.97981648217</v>
      </c>
      <c r="K7358" s="95"/>
      <c r="L7358" s="265">
        <f t="shared" si="1605"/>
        <v>324206.32926545665</v>
      </c>
      <c r="M7358" s="265">
        <f>$G7358*NonHospFrac+theModel!$H7358*NonHospFrac</f>
        <v>521579.48573456833</v>
      </c>
      <c r="N7358" s="266">
        <f t="shared" si="1607"/>
        <v>845785.81500002497</v>
      </c>
      <c r="O7358" s="159"/>
      <c r="P7358" s="265">
        <f t="shared" si="1608"/>
        <v>294143.01499313122</v>
      </c>
      <c r="Q7358" s="265">
        <f t="shared" si="1609"/>
        <v>521577.93109289353</v>
      </c>
      <c r="R7358" s="266">
        <f t="shared" si="1610"/>
        <v>815720.94608602475</v>
      </c>
    </row>
    <row r="7359" spans="1:18" x14ac:dyDescent="0.3">
      <c r="A7359" s="82">
        <v>7328</v>
      </c>
      <c r="B7359" s="94">
        <f t="shared" si="1599"/>
        <v>4.4134217621818218E-61</v>
      </c>
      <c r="C7359" s="179">
        <f t="shared" si="1600"/>
        <v>4.4034658427801236E-61</v>
      </c>
      <c r="D7359" s="166">
        <f t="shared" si="1601"/>
        <v>2.2558277767625785E-3</v>
      </c>
      <c r="E7359" s="167">
        <f t="shared" si="1611"/>
        <v>24.291375447755232</v>
      </c>
      <c r="F7359" s="168">
        <f t="shared" si="1612"/>
        <v>16.532961775892577</v>
      </c>
      <c r="G7359" s="168">
        <f t="shared" si="1602"/>
        <v>574553.87105515215</v>
      </c>
      <c r="H7359" s="168">
        <f t="shared" si="1603"/>
        <v>271310.33852408634</v>
      </c>
      <c r="I7359" s="169">
        <f t="shared" si="1604"/>
        <v>845864.20957923844</v>
      </c>
      <c r="J7359" s="169">
        <f t="shared" si="1606"/>
        <v>767415.13092768413</v>
      </c>
      <c r="K7359" s="95"/>
      <c r="L7359" s="265">
        <f t="shared" si="1605"/>
        <v>324236.37944874226</v>
      </c>
      <c r="M7359" s="265">
        <f>$G7359*NonHospFrac+theModel!$H7359*NonHospFrac</f>
        <v>521627.83013049624</v>
      </c>
      <c r="N7359" s="266">
        <f t="shared" si="1607"/>
        <v>845864.20957923844</v>
      </c>
      <c r="O7359" s="159"/>
      <c r="P7359" s="265">
        <f t="shared" si="1608"/>
        <v>294165.30545718392</v>
      </c>
      <c r="Q7359" s="265">
        <f t="shared" si="1609"/>
        <v>521626.27548882144</v>
      </c>
      <c r="R7359" s="266">
        <f t="shared" si="1610"/>
        <v>815791.58094600542</v>
      </c>
    </row>
    <row r="7360" spans="1:18" x14ac:dyDescent="0.3">
      <c r="A7360" s="82">
        <v>7329</v>
      </c>
      <c r="B7360" s="94">
        <f t="shared" si="1599"/>
        <v>4.33097701673693E-61</v>
      </c>
      <c r="C7360" s="179">
        <f t="shared" si="1600"/>
        <v>4.3212070784820546E-61</v>
      </c>
      <c r="D7360" s="166">
        <f t="shared" si="1601"/>
        <v>2.2558277767625785E-3</v>
      </c>
      <c r="E7360" s="167">
        <f t="shared" si="1611"/>
        <v>24.291375447755232</v>
      </c>
      <c r="F7360" s="168">
        <f t="shared" si="1612"/>
        <v>16.535217603669338</v>
      </c>
      <c r="G7360" s="168">
        <f t="shared" si="1602"/>
        <v>574632.2656343655</v>
      </c>
      <c r="H7360" s="168">
        <f t="shared" si="1603"/>
        <v>271310.33852408634</v>
      </c>
      <c r="I7360" s="169">
        <f t="shared" si="1604"/>
        <v>845942.60415845178</v>
      </c>
      <c r="J7360" s="169">
        <f t="shared" si="1606"/>
        <v>767473.27966853243</v>
      </c>
      <c r="K7360" s="95"/>
      <c r="L7360" s="265">
        <f t="shared" si="1605"/>
        <v>324266.42963202775</v>
      </c>
      <c r="M7360" s="265">
        <f>$G7360*NonHospFrac+theModel!$H7360*NonHospFrac</f>
        <v>521676.17452642403</v>
      </c>
      <c r="N7360" s="266">
        <f t="shared" si="1607"/>
        <v>845942.60415845178</v>
      </c>
      <c r="O7360" s="159"/>
      <c r="P7360" s="265">
        <f t="shared" si="1608"/>
        <v>294187.59501263336</v>
      </c>
      <c r="Q7360" s="265">
        <f t="shared" si="1609"/>
        <v>521674.61988474923</v>
      </c>
      <c r="R7360" s="266">
        <f t="shared" si="1610"/>
        <v>815862.21489738254</v>
      </c>
    </row>
    <row r="7361" spans="1:18" x14ac:dyDescent="0.3">
      <c r="A7361" s="82">
        <v>7330</v>
      </c>
      <c r="B7361" s="94">
        <f t="shared" si="1599"/>
        <v>4.250072377000883E-61</v>
      </c>
      <c r="C7361" s="179">
        <f t="shared" si="1600"/>
        <v>4.2404849456795931E-61</v>
      </c>
      <c r="D7361" s="166">
        <f t="shared" si="1601"/>
        <v>2.2558277767625785E-3</v>
      </c>
      <c r="E7361" s="167">
        <f t="shared" si="1611"/>
        <v>24.291375447755232</v>
      </c>
      <c r="F7361" s="168">
        <f t="shared" si="1612"/>
        <v>16.537473431446099</v>
      </c>
      <c r="G7361" s="168">
        <f t="shared" si="1602"/>
        <v>574710.66021357884</v>
      </c>
      <c r="H7361" s="168">
        <f t="shared" si="1603"/>
        <v>271310.33852408634</v>
      </c>
      <c r="I7361" s="169">
        <f t="shared" si="1604"/>
        <v>846020.99873766513</v>
      </c>
      <c r="J7361" s="169">
        <f t="shared" si="1606"/>
        <v>767531.42603912356</v>
      </c>
      <c r="K7361" s="95"/>
      <c r="L7361" s="265">
        <f t="shared" si="1605"/>
        <v>324296.47981531336</v>
      </c>
      <c r="M7361" s="265">
        <f>$G7361*NonHospFrac+theModel!$H7361*NonHospFrac</f>
        <v>521724.51892235182</v>
      </c>
      <c r="N7361" s="266">
        <f t="shared" si="1607"/>
        <v>846020.99873766513</v>
      </c>
      <c r="O7361" s="159"/>
      <c r="P7361" s="265">
        <f t="shared" si="1608"/>
        <v>294209.88365951669</v>
      </c>
      <c r="Q7361" s="265">
        <f t="shared" si="1609"/>
        <v>521722.96428067703</v>
      </c>
      <c r="R7361" s="266">
        <f t="shared" si="1610"/>
        <v>815932.84794019372</v>
      </c>
    </row>
    <row r="7362" spans="1:18" x14ac:dyDescent="0.3">
      <c r="A7362" s="82">
        <v>7331</v>
      </c>
      <c r="B7362" s="94">
        <f t="shared" si="1599"/>
        <v>4.1706790730917224E-61</v>
      </c>
      <c r="C7362" s="179">
        <f t="shared" si="1600"/>
        <v>4.1612707393906796E-61</v>
      </c>
      <c r="D7362" s="166">
        <f t="shared" si="1601"/>
        <v>2.2558277767625785E-3</v>
      </c>
      <c r="E7362" s="167">
        <f t="shared" si="1611"/>
        <v>24.291375447755232</v>
      </c>
      <c r="F7362" s="168">
        <f t="shared" si="1612"/>
        <v>16.53972925922286</v>
      </c>
      <c r="G7362" s="168">
        <f t="shared" si="1602"/>
        <v>574789.05479279219</v>
      </c>
      <c r="H7362" s="168">
        <f t="shared" si="1603"/>
        <v>271310.33852408634</v>
      </c>
      <c r="I7362" s="169">
        <f t="shared" si="1604"/>
        <v>846099.39331687847</v>
      </c>
      <c r="J7362" s="169">
        <f t="shared" si="1606"/>
        <v>767589.57003955415</v>
      </c>
      <c r="K7362" s="95"/>
      <c r="L7362" s="265">
        <f t="shared" si="1605"/>
        <v>324326.52999859885</v>
      </c>
      <c r="M7362" s="265">
        <f>$G7362*NonHospFrac+theModel!$H7362*NonHospFrac</f>
        <v>521772.86331827962</v>
      </c>
      <c r="N7362" s="266">
        <f t="shared" si="1607"/>
        <v>846099.39331687847</v>
      </c>
      <c r="O7362" s="159"/>
      <c r="P7362" s="265">
        <f t="shared" si="1608"/>
        <v>294232.17139787081</v>
      </c>
      <c r="Q7362" s="265">
        <f t="shared" si="1609"/>
        <v>521771.30867660482</v>
      </c>
      <c r="R7362" s="266">
        <f t="shared" si="1610"/>
        <v>816003.48007447564</v>
      </c>
    </row>
    <row r="7363" spans="1:18" x14ac:dyDescent="0.3">
      <c r="A7363" s="82">
        <v>7332</v>
      </c>
      <c r="B7363" s="94">
        <f t="shared" si="1599"/>
        <v>4.0927688725621004E-61</v>
      </c>
      <c r="C7363" s="179">
        <f t="shared" si="1600"/>
        <v>4.0835362908555052E-61</v>
      </c>
      <c r="D7363" s="166">
        <f t="shared" si="1601"/>
        <v>2.2558277767625785E-3</v>
      </c>
      <c r="E7363" s="167">
        <f t="shared" si="1611"/>
        <v>24.291375447755232</v>
      </c>
      <c r="F7363" s="168">
        <f t="shared" si="1612"/>
        <v>16.54198508699962</v>
      </c>
      <c r="G7363" s="168">
        <f t="shared" si="1602"/>
        <v>574867.44937200553</v>
      </c>
      <c r="H7363" s="168">
        <f t="shared" si="1603"/>
        <v>271310.33852408634</v>
      </c>
      <c r="I7363" s="169">
        <f t="shared" si="1604"/>
        <v>846177.78789609182</v>
      </c>
      <c r="J7363" s="169">
        <f t="shared" si="1606"/>
        <v>767647.71166992083</v>
      </c>
      <c r="K7363" s="95"/>
      <c r="L7363" s="265">
        <f t="shared" si="1605"/>
        <v>324356.58018188446</v>
      </c>
      <c r="M7363" s="265">
        <f>$G7363*NonHospFrac+theModel!$H7363*NonHospFrac</f>
        <v>521821.20771420741</v>
      </c>
      <c r="N7363" s="266">
        <f t="shared" si="1607"/>
        <v>846177.78789609182</v>
      </c>
      <c r="O7363" s="159"/>
      <c r="P7363" s="265">
        <f t="shared" si="1608"/>
        <v>294254.45822773298</v>
      </c>
      <c r="Q7363" s="265">
        <f t="shared" si="1609"/>
        <v>521819.65307253262</v>
      </c>
      <c r="R7363" s="266">
        <f t="shared" si="1610"/>
        <v>816074.11130026565</v>
      </c>
    </row>
    <row r="7364" spans="1:18" x14ac:dyDescent="0.3">
      <c r="A7364" s="82">
        <v>7333</v>
      </c>
      <c r="B7364" s="94">
        <f t="shared" si="1599"/>
        <v>4.0163140703597506E-61</v>
      </c>
      <c r="C7364" s="179">
        <f t="shared" si="1600"/>
        <v>4.0072539575196303E-61</v>
      </c>
      <c r="D7364" s="166">
        <f t="shared" si="1601"/>
        <v>2.2558277767625785E-3</v>
      </c>
      <c r="E7364" s="167">
        <f t="shared" si="1611"/>
        <v>24.291375447755232</v>
      </c>
      <c r="F7364" s="168">
        <f t="shared" si="1612"/>
        <v>16.544240914776381</v>
      </c>
      <c r="G7364" s="168">
        <f t="shared" si="1602"/>
        <v>574945.84395121888</v>
      </c>
      <c r="H7364" s="168">
        <f t="shared" si="1603"/>
        <v>271310.33852408634</v>
      </c>
      <c r="I7364" s="169">
        <f t="shared" si="1604"/>
        <v>846256.18247530516</v>
      </c>
      <c r="J7364" s="169">
        <f t="shared" si="1606"/>
        <v>767705.8509303201</v>
      </c>
      <c r="K7364" s="95"/>
      <c r="L7364" s="265">
        <f t="shared" si="1605"/>
        <v>324386.63036516996</v>
      </c>
      <c r="M7364" s="265">
        <f>$G7364*NonHospFrac+theModel!$H7364*NonHospFrac</f>
        <v>521869.55211013521</v>
      </c>
      <c r="N7364" s="266">
        <f t="shared" si="1607"/>
        <v>846256.18247530516</v>
      </c>
      <c r="O7364" s="159"/>
      <c r="P7364" s="265">
        <f t="shared" si="1608"/>
        <v>294276.74414913997</v>
      </c>
      <c r="Q7364" s="265">
        <f t="shared" si="1609"/>
        <v>521867.99746846041</v>
      </c>
      <c r="R7364" s="266">
        <f t="shared" si="1610"/>
        <v>816144.74161760043</v>
      </c>
    </row>
    <row r="7365" spans="1:18" x14ac:dyDescent="0.3">
      <c r="A7365" s="82">
        <v>7334</v>
      </c>
      <c r="B7365" s="94">
        <f t="shared" si="1599"/>
        <v>3.9412874789755063E-61</v>
      </c>
      <c r="C7365" s="179">
        <f t="shared" si="1600"/>
        <v>3.9323966132042264E-61</v>
      </c>
      <c r="D7365" s="166">
        <f t="shared" si="1601"/>
        <v>2.2558277767625785E-3</v>
      </c>
      <c r="E7365" s="167">
        <f t="shared" si="1611"/>
        <v>24.291375447755232</v>
      </c>
      <c r="F7365" s="168">
        <f t="shared" si="1612"/>
        <v>16.546496742553142</v>
      </c>
      <c r="G7365" s="168">
        <f t="shared" si="1602"/>
        <v>575024.23853043222</v>
      </c>
      <c r="H7365" s="168">
        <f t="shared" si="1603"/>
        <v>271310.33852408634</v>
      </c>
      <c r="I7365" s="169">
        <f t="shared" si="1604"/>
        <v>846334.57705451851</v>
      </c>
      <c r="J7365" s="169">
        <f t="shared" si="1606"/>
        <v>767763.98782084871</v>
      </c>
      <c r="K7365" s="95"/>
      <c r="L7365" s="265">
        <f t="shared" si="1605"/>
        <v>324416.68054845557</v>
      </c>
      <c r="M7365" s="265">
        <f>$G7365*NonHospFrac+theModel!$H7365*NonHospFrac</f>
        <v>521917.896506063</v>
      </c>
      <c r="N7365" s="266">
        <f t="shared" si="1607"/>
        <v>846334.57705451851</v>
      </c>
      <c r="O7365" s="159"/>
      <c r="P7365" s="265">
        <f t="shared" si="1608"/>
        <v>294299.02916212904</v>
      </c>
      <c r="Q7365" s="265">
        <f t="shared" si="1609"/>
        <v>521916.3418643882</v>
      </c>
      <c r="R7365" s="266">
        <f t="shared" si="1610"/>
        <v>816215.37102651724</v>
      </c>
    </row>
    <row r="7366" spans="1:18" x14ac:dyDescent="0.3">
      <c r="A7366" s="82">
        <v>7335</v>
      </c>
      <c r="B7366" s="94">
        <f t="shared" si="1599"/>
        <v>3.8676624187753596E-61</v>
      </c>
      <c r="C7366" s="179">
        <f t="shared" si="1600"/>
        <v>3.8589376384599456E-61</v>
      </c>
      <c r="D7366" s="166">
        <f t="shared" si="1601"/>
        <v>2.2558277767625785E-3</v>
      </c>
      <c r="E7366" s="167">
        <f t="shared" si="1611"/>
        <v>24.291375447755232</v>
      </c>
      <c r="F7366" s="168">
        <f t="shared" si="1612"/>
        <v>16.548752570329903</v>
      </c>
      <c r="G7366" s="168">
        <f t="shared" si="1602"/>
        <v>575102.63310964557</v>
      </c>
      <c r="H7366" s="168">
        <f t="shared" si="1603"/>
        <v>271310.33852408634</v>
      </c>
      <c r="I7366" s="169">
        <f t="shared" si="1604"/>
        <v>846412.97163373185</v>
      </c>
      <c r="J7366" s="169">
        <f t="shared" si="1606"/>
        <v>767822.12234160316</v>
      </c>
      <c r="K7366" s="95"/>
      <c r="L7366" s="265">
        <f t="shared" si="1605"/>
        <v>324446.73073174106</v>
      </c>
      <c r="M7366" s="265">
        <f>$G7366*NonHospFrac+theModel!$H7366*NonHospFrac</f>
        <v>521966.24090199079</v>
      </c>
      <c r="N7366" s="266">
        <f t="shared" si="1607"/>
        <v>846412.97163373185</v>
      </c>
      <c r="O7366" s="159"/>
      <c r="P7366" s="265">
        <f t="shared" si="1608"/>
        <v>294321.31326673698</v>
      </c>
      <c r="Q7366" s="265">
        <f t="shared" si="1609"/>
        <v>521964.686260316</v>
      </c>
      <c r="R7366" s="266">
        <f t="shared" si="1610"/>
        <v>816285.99952705298</v>
      </c>
    </row>
    <row r="7367" spans="1:18" x14ac:dyDescent="0.3">
      <c r="A7367" s="82">
        <v>7336</v>
      </c>
      <c r="B7367" s="94">
        <f t="shared" si="1599"/>
        <v>3.7954127085131183E-61</v>
      </c>
      <c r="C7367" s="179">
        <f t="shared" si="1600"/>
        <v>3.7868509111009764E-61</v>
      </c>
      <c r="D7367" s="166">
        <f t="shared" si="1601"/>
        <v>2.2558277767625785E-3</v>
      </c>
      <c r="E7367" s="167">
        <f t="shared" si="1611"/>
        <v>24.291375447755232</v>
      </c>
      <c r="F7367" s="168">
        <f t="shared" si="1612"/>
        <v>16.551008398106664</v>
      </c>
      <c r="G7367" s="168">
        <f t="shared" si="1602"/>
        <v>575181.02768885903</v>
      </c>
      <c r="H7367" s="168">
        <f t="shared" si="1603"/>
        <v>271310.33852408634</v>
      </c>
      <c r="I7367" s="169">
        <f t="shared" si="1604"/>
        <v>846491.36621294543</v>
      </c>
      <c r="J7367" s="169">
        <f t="shared" si="1606"/>
        <v>767880.25449268031</v>
      </c>
      <c r="K7367" s="95"/>
      <c r="L7367" s="265">
        <f t="shared" si="1605"/>
        <v>324476.78091502667</v>
      </c>
      <c r="M7367" s="265">
        <f>$G7367*NonHospFrac+theModel!$H7367*NonHospFrac</f>
        <v>522014.58529791865</v>
      </c>
      <c r="N7367" s="266">
        <f t="shared" si="1607"/>
        <v>846491.36621294532</v>
      </c>
      <c r="O7367" s="159"/>
      <c r="P7367" s="265">
        <f t="shared" si="1608"/>
        <v>294343.59646300104</v>
      </c>
      <c r="Q7367" s="265">
        <f t="shared" si="1609"/>
        <v>522013.03065624385</v>
      </c>
      <c r="R7367" s="266">
        <f t="shared" si="1610"/>
        <v>816356.62711924489</v>
      </c>
    </row>
    <row r="7368" spans="1:18" x14ac:dyDescent="0.3">
      <c r="A7368" s="82">
        <v>7337</v>
      </c>
      <c r="B7368" s="94">
        <f t="shared" si="1599"/>
        <v>3.7245126560202926E-61</v>
      </c>
      <c r="C7368" s="179">
        <f t="shared" si="1600"/>
        <v>3.7161107969159386E-61</v>
      </c>
      <c r="D7368" s="166">
        <f t="shared" si="1601"/>
        <v>2.2558277767625785E-3</v>
      </c>
      <c r="E7368" s="167">
        <f t="shared" si="1611"/>
        <v>24.291375447755232</v>
      </c>
      <c r="F7368" s="168">
        <f t="shared" si="1612"/>
        <v>16.553264225883424</v>
      </c>
      <c r="G7368" s="168">
        <f t="shared" si="1602"/>
        <v>575259.42226807238</v>
      </c>
      <c r="H7368" s="168">
        <f t="shared" si="1603"/>
        <v>271310.33852408634</v>
      </c>
      <c r="I7368" s="169">
        <f t="shared" si="1604"/>
        <v>846569.76079215878</v>
      </c>
      <c r="J7368" s="169">
        <f t="shared" si="1606"/>
        <v>767938.38427417644</v>
      </c>
      <c r="K7368" s="95"/>
      <c r="L7368" s="265">
        <f t="shared" si="1605"/>
        <v>324506.83109831228</v>
      </c>
      <c r="M7368" s="265">
        <f>$G7368*NonHospFrac+theModel!$H7368*NonHospFrac</f>
        <v>522062.92969384644</v>
      </c>
      <c r="N7368" s="266">
        <f t="shared" si="1607"/>
        <v>846569.76079215878</v>
      </c>
      <c r="O7368" s="159"/>
      <c r="P7368" s="265">
        <f t="shared" si="1608"/>
        <v>294365.87875095819</v>
      </c>
      <c r="Q7368" s="265">
        <f t="shared" si="1609"/>
        <v>522061.37505217164</v>
      </c>
      <c r="R7368" s="266">
        <f t="shared" si="1610"/>
        <v>816427.25380312977</v>
      </c>
    </row>
    <row r="7369" spans="1:18" x14ac:dyDescent="0.3">
      <c r="A7369" s="82">
        <v>7338</v>
      </c>
      <c r="B7369" s="94">
        <f t="shared" si="1599"/>
        <v>3.6549370490699005E-61</v>
      </c>
      <c r="C7369" s="179">
        <f t="shared" si="1600"/>
        <v>3.6466921405522902E-61</v>
      </c>
      <c r="D7369" s="166">
        <f t="shared" si="1601"/>
        <v>2.2558277767625785E-3</v>
      </c>
      <c r="E7369" s="167">
        <f t="shared" si="1611"/>
        <v>24.291375447755232</v>
      </c>
      <c r="F7369" s="168">
        <f t="shared" si="1612"/>
        <v>16.555520053660185</v>
      </c>
      <c r="G7369" s="168">
        <f t="shared" si="1602"/>
        <v>575337.81684728572</v>
      </c>
      <c r="H7369" s="168">
        <f t="shared" si="1603"/>
        <v>271310.33852408634</v>
      </c>
      <c r="I7369" s="169">
        <f t="shared" si="1604"/>
        <v>846648.15537137212</v>
      </c>
      <c r="J7369" s="169">
        <f t="shared" si="1606"/>
        <v>767996.51168618817</v>
      </c>
      <c r="K7369" s="95"/>
      <c r="L7369" s="265">
        <f t="shared" si="1605"/>
        <v>324536.88128159777</v>
      </c>
      <c r="M7369" s="265">
        <f>$G7369*NonHospFrac+theModel!$H7369*NonHospFrac</f>
        <v>522111.27408977423</v>
      </c>
      <c r="N7369" s="266">
        <f t="shared" si="1607"/>
        <v>846648.15537137201</v>
      </c>
      <c r="O7369" s="159"/>
      <c r="P7369" s="265">
        <f t="shared" si="1608"/>
        <v>294388.16013064532</v>
      </c>
      <c r="Q7369" s="265">
        <f t="shared" si="1609"/>
        <v>522109.71944809944</v>
      </c>
      <c r="R7369" s="266">
        <f t="shared" si="1610"/>
        <v>816497.87957874476</v>
      </c>
    </row>
    <row r="7370" spans="1:18" x14ac:dyDescent="0.3">
      <c r="A7370" s="82">
        <v>7339</v>
      </c>
      <c r="B7370" s="94">
        <f t="shared" si="1599"/>
        <v>3.5866611464109382E-61</v>
      </c>
      <c r="C7370" s="179">
        <f t="shared" si="1600"/>
        <v>3.5785702565710295E-61</v>
      </c>
      <c r="D7370" s="166">
        <f t="shared" si="1601"/>
        <v>2.2558277767625785E-3</v>
      </c>
      <c r="E7370" s="167">
        <f t="shared" si="1611"/>
        <v>24.291375447755232</v>
      </c>
      <c r="F7370" s="168">
        <f t="shared" si="1612"/>
        <v>16.557775881436946</v>
      </c>
      <c r="G7370" s="168">
        <f t="shared" si="1602"/>
        <v>575416.21142649907</v>
      </c>
      <c r="H7370" s="168">
        <f t="shared" si="1603"/>
        <v>271310.33852408634</v>
      </c>
      <c r="I7370" s="169">
        <f t="shared" si="1604"/>
        <v>846726.54995058547</v>
      </c>
      <c r="J7370" s="169">
        <f t="shared" si="1606"/>
        <v>768054.63672881213</v>
      </c>
      <c r="K7370" s="95"/>
      <c r="L7370" s="265">
        <f t="shared" si="1605"/>
        <v>324566.93146488332</v>
      </c>
      <c r="M7370" s="265">
        <f>$G7370*NonHospFrac+theModel!$H7370*NonHospFrac</f>
        <v>522159.61848570203</v>
      </c>
      <c r="N7370" s="266">
        <f t="shared" si="1607"/>
        <v>846726.54995058535</v>
      </c>
      <c r="O7370" s="159"/>
      <c r="P7370" s="265">
        <f t="shared" si="1608"/>
        <v>294410.44060209958</v>
      </c>
      <c r="Q7370" s="265">
        <f t="shared" si="1609"/>
        <v>522158.06384402723</v>
      </c>
      <c r="R7370" s="266">
        <f t="shared" si="1610"/>
        <v>816568.50444612675</v>
      </c>
    </row>
    <row r="7371" spans="1:18" x14ac:dyDescent="0.3">
      <c r="A7371" s="82">
        <v>7340</v>
      </c>
      <c r="B7371" s="94">
        <f t="shared" si="1599"/>
        <v>3.5196606689704344E-61</v>
      </c>
      <c r="C7371" s="179">
        <f t="shared" si="1600"/>
        <v>3.5117209206685924E-61</v>
      </c>
      <c r="D7371" s="166">
        <f t="shared" si="1601"/>
        <v>2.2558277767625785E-3</v>
      </c>
      <c r="E7371" s="167">
        <f t="shared" si="1611"/>
        <v>24.291375447755232</v>
      </c>
      <c r="F7371" s="168">
        <f t="shared" si="1612"/>
        <v>16.560031709213707</v>
      </c>
      <c r="G7371" s="168">
        <f t="shared" si="1602"/>
        <v>575494.60600571241</v>
      </c>
      <c r="H7371" s="168">
        <f t="shared" si="1603"/>
        <v>271310.33852408634</v>
      </c>
      <c r="I7371" s="169">
        <f t="shared" si="1604"/>
        <v>846804.94452979881</v>
      </c>
      <c r="J7371" s="169">
        <f t="shared" si="1606"/>
        <v>768112.75940214493</v>
      </c>
      <c r="K7371" s="95"/>
      <c r="L7371" s="265">
        <f t="shared" si="1605"/>
        <v>324596.98164816888</v>
      </c>
      <c r="M7371" s="265">
        <f>$G7371*NonHospFrac+theModel!$H7371*NonHospFrac</f>
        <v>522207.96288162982</v>
      </c>
      <c r="N7371" s="266">
        <f t="shared" si="1607"/>
        <v>846804.9445297987</v>
      </c>
      <c r="O7371" s="159"/>
      <c r="P7371" s="265">
        <f t="shared" si="1608"/>
        <v>294432.72016535798</v>
      </c>
      <c r="Q7371" s="265">
        <f t="shared" si="1609"/>
        <v>522206.40823995502</v>
      </c>
      <c r="R7371" s="266">
        <f t="shared" si="1610"/>
        <v>816639.12840531301</v>
      </c>
    </row>
    <row r="7372" spans="1:18" x14ac:dyDescent="0.3">
      <c r="A7372" s="82">
        <v>7341</v>
      </c>
      <c r="B7372" s="94">
        <f t="shared" si="1599"/>
        <v>3.4539117912192519E-61</v>
      </c>
      <c r="C7372" s="179">
        <f t="shared" si="1600"/>
        <v>3.4461203610621315E-61</v>
      </c>
      <c r="D7372" s="166">
        <f t="shared" si="1601"/>
        <v>2.2558277767625785E-3</v>
      </c>
      <c r="E7372" s="167">
        <f t="shared" si="1611"/>
        <v>24.291375447755232</v>
      </c>
      <c r="F7372" s="168">
        <f t="shared" si="1612"/>
        <v>16.562287536990468</v>
      </c>
      <c r="G7372" s="168">
        <f t="shared" si="1602"/>
        <v>575573.00058492576</v>
      </c>
      <c r="H7372" s="168">
        <f t="shared" si="1603"/>
        <v>271310.33852408634</v>
      </c>
      <c r="I7372" s="169">
        <f t="shared" si="1604"/>
        <v>846883.33910901216</v>
      </c>
      <c r="J7372" s="169">
        <f t="shared" si="1606"/>
        <v>768170.87970628322</v>
      </c>
      <c r="K7372" s="95"/>
      <c r="L7372" s="265">
        <f t="shared" si="1605"/>
        <v>324627.03183145443</v>
      </c>
      <c r="M7372" s="265">
        <f>$G7372*NonHospFrac+theModel!$H7372*NonHospFrac</f>
        <v>522256.30727755761</v>
      </c>
      <c r="N7372" s="266">
        <f t="shared" si="1607"/>
        <v>846883.33910901204</v>
      </c>
      <c r="O7372" s="159"/>
      <c r="P7372" s="265">
        <f t="shared" si="1608"/>
        <v>294454.99882045749</v>
      </c>
      <c r="Q7372" s="265">
        <f t="shared" si="1609"/>
        <v>522254.75263588282</v>
      </c>
      <c r="R7372" s="266">
        <f t="shared" si="1610"/>
        <v>816709.75145634031</v>
      </c>
    </row>
    <row r="7373" spans="1:18" x14ac:dyDescent="0.3">
      <c r="A7373" s="82">
        <v>7342</v>
      </c>
      <c r="B7373" s="94">
        <f t="shared" si="1599"/>
        <v>3.389391132700774E-61</v>
      </c>
      <c r="C7373" s="179">
        <f t="shared" si="1600"/>
        <v>3.3817452500373151E-61</v>
      </c>
      <c r="D7373" s="166">
        <f t="shared" si="1601"/>
        <v>2.2558277767625785E-3</v>
      </c>
      <c r="E7373" s="167">
        <f t="shared" si="1611"/>
        <v>24.291375447755232</v>
      </c>
      <c r="F7373" s="168">
        <f t="shared" si="1612"/>
        <v>16.564543364767228</v>
      </c>
      <c r="G7373" s="168">
        <f t="shared" si="1602"/>
        <v>575651.3951641391</v>
      </c>
      <c r="H7373" s="168">
        <f t="shared" si="1603"/>
        <v>271310.33852408634</v>
      </c>
      <c r="I7373" s="169">
        <f t="shared" si="1604"/>
        <v>846961.7336882255</v>
      </c>
      <c r="J7373" s="169">
        <f t="shared" si="1606"/>
        <v>768228.99764132348</v>
      </c>
      <c r="K7373" s="95"/>
      <c r="L7373" s="265">
        <f t="shared" si="1605"/>
        <v>324657.08201473998</v>
      </c>
      <c r="M7373" s="265">
        <f>$G7373*NonHospFrac+theModel!$H7373*NonHospFrac</f>
        <v>522304.65167348541</v>
      </c>
      <c r="N7373" s="266">
        <f t="shared" si="1607"/>
        <v>846961.73368822539</v>
      </c>
      <c r="O7373" s="159"/>
      <c r="P7373" s="265">
        <f t="shared" si="1608"/>
        <v>294477.27656743518</v>
      </c>
      <c r="Q7373" s="265">
        <f t="shared" si="1609"/>
        <v>522303.09703181061</v>
      </c>
      <c r="R7373" s="266">
        <f t="shared" si="1610"/>
        <v>816780.3735992458</v>
      </c>
    </row>
    <row r="7374" spans="1:18" x14ac:dyDescent="0.3">
      <c r="A7374" s="82">
        <v>7343</v>
      </c>
      <c r="B7374" s="94">
        <f t="shared" si="1599"/>
        <v>3.3260757497152687E-61</v>
      </c>
      <c r="C7374" s="179">
        <f t="shared" si="1600"/>
        <v>3.3185726956514447E-61</v>
      </c>
      <c r="D7374" s="166">
        <f t="shared" si="1601"/>
        <v>2.2558277767625785E-3</v>
      </c>
      <c r="E7374" s="167">
        <f t="shared" si="1611"/>
        <v>24.291375447755232</v>
      </c>
      <c r="F7374" s="168">
        <f t="shared" si="1612"/>
        <v>16.566799192543989</v>
      </c>
      <c r="G7374" s="168">
        <f t="shared" si="1602"/>
        <v>575729.78974335245</v>
      </c>
      <c r="H7374" s="168">
        <f t="shared" si="1603"/>
        <v>271310.33852408634</v>
      </c>
      <c r="I7374" s="169">
        <f t="shared" si="1604"/>
        <v>847040.12826743885</v>
      </c>
      <c r="J7374" s="169">
        <f t="shared" si="1606"/>
        <v>768287.11320736224</v>
      </c>
      <c r="K7374" s="95"/>
      <c r="L7374" s="265">
        <f t="shared" si="1605"/>
        <v>324687.13219802553</v>
      </c>
      <c r="M7374" s="265">
        <f>$G7374*NonHospFrac+theModel!$H7374*NonHospFrac</f>
        <v>522352.9960694132</v>
      </c>
      <c r="N7374" s="266">
        <f t="shared" si="1607"/>
        <v>847040.12826743873</v>
      </c>
      <c r="O7374" s="159"/>
      <c r="P7374" s="265">
        <f t="shared" si="1608"/>
        <v>294499.55340632802</v>
      </c>
      <c r="Q7374" s="265">
        <f t="shared" si="1609"/>
        <v>522351.44142773841</v>
      </c>
      <c r="R7374" s="266">
        <f t="shared" si="1610"/>
        <v>816850.99483406637</v>
      </c>
    </row>
    <row r="7375" spans="1:18" x14ac:dyDescent="0.3">
      <c r="A7375" s="82">
        <v>7344</v>
      </c>
      <c r="B7375" s="94">
        <f t="shared" si="1599"/>
        <v>3.2639431271626185E-61</v>
      </c>
      <c r="C7375" s="179">
        <f t="shared" si="1600"/>
        <v>3.2565802335945915E-61</v>
      </c>
      <c r="D7375" s="166">
        <f t="shared" si="1601"/>
        <v>2.2558277767625785E-3</v>
      </c>
      <c r="E7375" s="167">
        <f t="shared" si="1611"/>
        <v>24.291375447755232</v>
      </c>
      <c r="F7375" s="168">
        <f t="shared" si="1612"/>
        <v>16.56905502032075</v>
      </c>
      <c r="G7375" s="168">
        <f t="shared" si="1602"/>
        <v>575808.18432256591</v>
      </c>
      <c r="H7375" s="168">
        <f t="shared" si="1603"/>
        <v>271310.33852408634</v>
      </c>
      <c r="I7375" s="169">
        <f t="shared" si="1604"/>
        <v>847118.52284665219</v>
      </c>
      <c r="J7375" s="169">
        <f t="shared" si="1606"/>
        <v>768345.22640449612</v>
      </c>
      <c r="K7375" s="95"/>
      <c r="L7375" s="265">
        <f t="shared" si="1605"/>
        <v>324717.18238131114</v>
      </c>
      <c r="M7375" s="265">
        <f>$G7375*NonHospFrac+theModel!$H7375*NonHospFrac</f>
        <v>522401.34046534111</v>
      </c>
      <c r="N7375" s="266">
        <f t="shared" si="1607"/>
        <v>847118.52284665219</v>
      </c>
      <c r="O7375" s="159"/>
      <c r="P7375" s="265">
        <f t="shared" si="1608"/>
        <v>294521.82933717314</v>
      </c>
      <c r="Q7375" s="265">
        <f t="shared" si="1609"/>
        <v>522399.78582366632</v>
      </c>
      <c r="R7375" s="266">
        <f t="shared" si="1610"/>
        <v>816921.6151608394</v>
      </c>
    </row>
    <row r="7376" spans="1:18" x14ac:dyDescent="0.3">
      <c r="A7376" s="82">
        <v>7345</v>
      </c>
      <c r="B7376" s="94">
        <f t="shared" si="1599"/>
        <v>3.2029711705343686E-61</v>
      </c>
      <c r="C7376" s="179">
        <f t="shared" si="1600"/>
        <v>3.1957458191997072E-61</v>
      </c>
      <c r="D7376" s="166">
        <f t="shared" si="1601"/>
        <v>2.2558277767625785E-3</v>
      </c>
      <c r="E7376" s="167">
        <f t="shared" si="1611"/>
        <v>24.291375447755232</v>
      </c>
      <c r="F7376" s="168">
        <f t="shared" si="1612"/>
        <v>16.571310848097511</v>
      </c>
      <c r="G7376" s="168">
        <f t="shared" si="1602"/>
        <v>575886.57890177926</v>
      </c>
      <c r="H7376" s="168">
        <f t="shared" si="1603"/>
        <v>271310.33852408634</v>
      </c>
      <c r="I7376" s="169">
        <f t="shared" si="1604"/>
        <v>847196.91742586554</v>
      </c>
      <c r="J7376" s="169">
        <f t="shared" si="1606"/>
        <v>768403.33723282174</v>
      </c>
      <c r="K7376" s="95"/>
      <c r="L7376" s="265">
        <f t="shared" si="1605"/>
        <v>324747.23256459669</v>
      </c>
      <c r="M7376" s="265">
        <f>$G7376*NonHospFrac+theModel!$H7376*NonHospFrac</f>
        <v>522449.68486126891</v>
      </c>
      <c r="N7376" s="266">
        <f t="shared" si="1607"/>
        <v>847196.91742586554</v>
      </c>
      <c r="O7376" s="159"/>
      <c r="P7376" s="265">
        <f t="shared" si="1608"/>
        <v>294544.10436000739</v>
      </c>
      <c r="Q7376" s="265">
        <f t="shared" si="1609"/>
        <v>522448.13021959411</v>
      </c>
      <c r="R7376" s="266">
        <f t="shared" si="1610"/>
        <v>816992.23457960156</v>
      </c>
    </row>
    <row r="7377" spans="1:18" x14ac:dyDescent="0.3">
      <c r="A7377" s="82">
        <v>7346</v>
      </c>
      <c r="B7377" s="94">
        <f t="shared" si="1599"/>
        <v>3.143138198058361E-61</v>
      </c>
      <c r="C7377" s="179">
        <f t="shared" si="1600"/>
        <v>3.1360478196049772E-61</v>
      </c>
      <c r="D7377" s="166">
        <f t="shared" si="1601"/>
        <v>2.2558277767625785E-3</v>
      </c>
      <c r="E7377" s="167">
        <f t="shared" si="1611"/>
        <v>24.291375447755232</v>
      </c>
      <c r="F7377" s="168">
        <f t="shared" si="1612"/>
        <v>16.573566675874272</v>
      </c>
      <c r="G7377" s="168">
        <f t="shared" si="1602"/>
        <v>575964.9734809926</v>
      </c>
      <c r="H7377" s="168">
        <f t="shared" si="1603"/>
        <v>271310.33852408634</v>
      </c>
      <c r="I7377" s="169">
        <f t="shared" si="1604"/>
        <v>847275.31200507889</v>
      </c>
      <c r="J7377" s="169">
        <f t="shared" si="1606"/>
        <v>768461.44569243561</v>
      </c>
      <c r="K7377" s="95"/>
      <c r="L7377" s="265">
        <f t="shared" si="1605"/>
        <v>324777.28274788219</v>
      </c>
      <c r="M7377" s="265">
        <f>$G7377*NonHospFrac+theModel!$H7377*NonHospFrac</f>
        <v>522498.0292571967</v>
      </c>
      <c r="N7377" s="266">
        <f t="shared" si="1607"/>
        <v>847275.31200507889</v>
      </c>
      <c r="O7377" s="159"/>
      <c r="P7377" s="265">
        <f t="shared" si="1608"/>
        <v>294566.37847486784</v>
      </c>
      <c r="Q7377" s="265">
        <f t="shared" si="1609"/>
        <v>522496.4746155219</v>
      </c>
      <c r="R7377" s="266">
        <f t="shared" si="1610"/>
        <v>817062.85309038975</v>
      </c>
    </row>
    <row r="7378" spans="1:18" x14ac:dyDescent="0.3">
      <c r="A7378" s="82">
        <v>7347</v>
      </c>
      <c r="B7378" s="94">
        <f t="shared" si="1599"/>
        <v>3.0844229329871802E-61</v>
      </c>
      <c r="C7378" s="179">
        <f t="shared" si="1600"/>
        <v>3.0774650060596643E-61</v>
      </c>
      <c r="D7378" s="166">
        <f t="shared" si="1601"/>
        <v>2.2558277767625785E-3</v>
      </c>
      <c r="E7378" s="167">
        <f t="shared" si="1611"/>
        <v>24.291375447755232</v>
      </c>
      <c r="F7378" s="168">
        <f t="shared" si="1612"/>
        <v>16.575822503651032</v>
      </c>
      <c r="G7378" s="168">
        <f t="shared" si="1602"/>
        <v>576043.36806020595</v>
      </c>
      <c r="H7378" s="168">
        <f t="shared" si="1603"/>
        <v>271310.33852408634</v>
      </c>
      <c r="I7378" s="169">
        <f t="shared" si="1604"/>
        <v>847353.70658429223</v>
      </c>
      <c r="J7378" s="169">
        <f t="shared" si="1606"/>
        <v>768519.55178343423</v>
      </c>
      <c r="K7378" s="95"/>
      <c r="L7378" s="265">
        <f t="shared" si="1605"/>
        <v>324807.3329311678</v>
      </c>
      <c r="M7378" s="265">
        <f>$G7378*NonHospFrac+theModel!$H7378*NonHospFrac</f>
        <v>522546.37365312449</v>
      </c>
      <c r="N7378" s="266">
        <f t="shared" si="1607"/>
        <v>847353.70658429223</v>
      </c>
      <c r="O7378" s="159"/>
      <c r="P7378" s="265">
        <f t="shared" si="1608"/>
        <v>294588.65168179158</v>
      </c>
      <c r="Q7378" s="265">
        <f t="shared" si="1609"/>
        <v>522544.8190114497</v>
      </c>
      <c r="R7378" s="266">
        <f t="shared" si="1610"/>
        <v>817133.47069324134</v>
      </c>
    </row>
    <row r="7379" spans="1:18" x14ac:dyDescent="0.3">
      <c r="A7379" s="82">
        <v>7348</v>
      </c>
      <c r="B7379" s="94">
        <f t="shared" si="1599"/>
        <v>3.0268044960335312E-61</v>
      </c>
      <c r="C7379" s="179">
        <f t="shared" si="1600"/>
        <v>3.0199765463765489E-61</v>
      </c>
      <c r="D7379" s="166">
        <f t="shared" si="1601"/>
        <v>2.2558277767625785E-3</v>
      </c>
      <c r="E7379" s="167">
        <f t="shared" si="1611"/>
        <v>24.291375447755232</v>
      </c>
      <c r="F7379" s="168">
        <f t="shared" si="1612"/>
        <v>16.578078331427793</v>
      </c>
      <c r="G7379" s="168">
        <f t="shared" si="1602"/>
        <v>576121.76263941929</v>
      </c>
      <c r="H7379" s="168">
        <f t="shared" si="1603"/>
        <v>271310.33852408634</v>
      </c>
      <c r="I7379" s="169">
        <f t="shared" si="1604"/>
        <v>847432.10116350558</v>
      </c>
      <c r="J7379" s="169">
        <f t="shared" si="1606"/>
        <v>768577.65550591424</v>
      </c>
      <c r="K7379" s="95"/>
      <c r="L7379" s="265">
        <f t="shared" si="1605"/>
        <v>324837.38311445329</v>
      </c>
      <c r="M7379" s="265">
        <f>$G7379*NonHospFrac+theModel!$H7379*NonHospFrac</f>
        <v>522594.71804905229</v>
      </c>
      <c r="N7379" s="266">
        <f t="shared" si="1607"/>
        <v>847432.10116350558</v>
      </c>
      <c r="O7379" s="159"/>
      <c r="P7379" s="265">
        <f t="shared" si="1608"/>
        <v>294610.92398081545</v>
      </c>
      <c r="Q7379" s="265">
        <f t="shared" si="1609"/>
        <v>522593.16340737749</v>
      </c>
      <c r="R7379" s="266">
        <f t="shared" si="1610"/>
        <v>817204.087388193</v>
      </c>
    </row>
    <row r="7380" spans="1:18" x14ac:dyDescent="0.3">
      <c r="A7380" s="82">
        <v>7349</v>
      </c>
      <c r="B7380" s="94">
        <f t="shared" si="1599"/>
        <v>2.9702623979441009E-61</v>
      </c>
      <c r="C7380" s="179">
        <f t="shared" si="1600"/>
        <v>2.9635619975225453E-61</v>
      </c>
      <c r="D7380" s="166">
        <f t="shared" si="1601"/>
        <v>2.2558277767625785E-3</v>
      </c>
      <c r="E7380" s="167">
        <f t="shared" si="1611"/>
        <v>24.291375447755232</v>
      </c>
      <c r="F7380" s="168">
        <f t="shared" si="1612"/>
        <v>16.580334159204554</v>
      </c>
      <c r="G7380" s="168">
        <f t="shared" si="1602"/>
        <v>576200.15721863264</v>
      </c>
      <c r="H7380" s="168">
        <f t="shared" si="1603"/>
        <v>271310.33852408634</v>
      </c>
      <c r="I7380" s="169">
        <f t="shared" si="1604"/>
        <v>847510.49574271892</v>
      </c>
      <c r="J7380" s="169">
        <f t="shared" si="1606"/>
        <v>768635.75685997203</v>
      </c>
      <c r="K7380" s="95"/>
      <c r="L7380" s="265">
        <f t="shared" si="1605"/>
        <v>324867.4332977389</v>
      </c>
      <c r="M7380" s="265">
        <f>$G7380*NonHospFrac+theModel!$H7380*NonHospFrac</f>
        <v>522643.06244498008</v>
      </c>
      <c r="N7380" s="266">
        <f t="shared" si="1607"/>
        <v>847510.49574271892</v>
      </c>
      <c r="O7380" s="159"/>
      <c r="P7380" s="265">
        <f t="shared" si="1608"/>
        <v>294633.1953719767</v>
      </c>
      <c r="Q7380" s="265">
        <f t="shared" si="1609"/>
        <v>522641.50780330529</v>
      </c>
      <c r="R7380" s="266">
        <f t="shared" si="1610"/>
        <v>817274.70317528199</v>
      </c>
    </row>
    <row r="7381" spans="1:18" x14ac:dyDescent="0.3">
      <c r="A7381" s="82">
        <v>7350</v>
      </c>
      <c r="B7381" s="94">
        <f t="shared" si="1599"/>
        <v>2.9147765322149195E-61</v>
      </c>
      <c r="C7381" s="179">
        <f t="shared" si="1600"/>
        <v>2.9082012983504935E-61</v>
      </c>
      <c r="D7381" s="166">
        <f t="shared" si="1601"/>
        <v>2.2558277767625785E-3</v>
      </c>
      <c r="E7381" s="167">
        <f t="shared" si="1611"/>
        <v>24.291375447755232</v>
      </c>
      <c r="F7381" s="168">
        <f t="shared" si="1612"/>
        <v>16.582589986981315</v>
      </c>
      <c r="G7381" s="168">
        <f t="shared" si="1602"/>
        <v>576278.55179784598</v>
      </c>
      <c r="H7381" s="168">
        <f t="shared" si="1603"/>
        <v>271310.33852408634</v>
      </c>
      <c r="I7381" s="169">
        <f t="shared" si="1604"/>
        <v>847588.89032193227</v>
      </c>
      <c r="J7381" s="169">
        <f t="shared" si="1606"/>
        <v>768693.85584570433</v>
      </c>
      <c r="K7381" s="95"/>
      <c r="L7381" s="265">
        <f t="shared" si="1605"/>
        <v>324897.48348102439</v>
      </c>
      <c r="M7381" s="265">
        <f>$G7381*NonHospFrac+theModel!$H7381*NonHospFrac</f>
        <v>522691.40684090788</v>
      </c>
      <c r="N7381" s="266">
        <f t="shared" si="1607"/>
        <v>847588.89032193227</v>
      </c>
      <c r="O7381" s="159"/>
      <c r="P7381" s="265">
        <f t="shared" si="1608"/>
        <v>294655.46585531213</v>
      </c>
      <c r="Q7381" s="265">
        <f t="shared" si="1609"/>
        <v>522689.85219923308</v>
      </c>
      <c r="R7381" s="266">
        <f t="shared" si="1610"/>
        <v>817345.31805454521</v>
      </c>
    </row>
    <row r="7382" spans="1:18" x14ac:dyDescent="0.3">
      <c r="A7382" s="82">
        <v>7351</v>
      </c>
      <c r="B7382" s="94">
        <f t="shared" si="1599"/>
        <v>2.8603271679401566E-61</v>
      </c>
      <c r="C7382" s="179">
        <f t="shared" si="1600"/>
        <v>2.8538747624640884E-61</v>
      </c>
      <c r="D7382" s="166">
        <f t="shared" si="1601"/>
        <v>2.2558277767625785E-3</v>
      </c>
      <c r="E7382" s="167">
        <f t="shared" si="1611"/>
        <v>24.291375447755232</v>
      </c>
      <c r="F7382" s="168">
        <f t="shared" si="1612"/>
        <v>16.584845814758076</v>
      </c>
      <c r="G7382" s="168">
        <f t="shared" si="1602"/>
        <v>576356.94637705933</v>
      </c>
      <c r="H7382" s="168">
        <f t="shared" si="1603"/>
        <v>271310.33852408634</v>
      </c>
      <c r="I7382" s="169">
        <f t="shared" si="1604"/>
        <v>847667.28490114561</v>
      </c>
      <c r="J7382" s="169">
        <f t="shared" si="1606"/>
        <v>768751.95246320753</v>
      </c>
      <c r="K7382" s="95"/>
      <c r="L7382" s="265">
        <f t="shared" si="1605"/>
        <v>324927.53366431</v>
      </c>
      <c r="M7382" s="265">
        <f>$G7382*NonHospFrac+theModel!$H7382*NonHospFrac</f>
        <v>522739.75123683567</v>
      </c>
      <c r="N7382" s="266">
        <f t="shared" si="1607"/>
        <v>847667.28490114561</v>
      </c>
      <c r="O7382" s="159"/>
      <c r="P7382" s="265">
        <f t="shared" si="1608"/>
        <v>294677.73543085885</v>
      </c>
      <c r="Q7382" s="265">
        <f t="shared" si="1609"/>
        <v>522738.19659516087</v>
      </c>
      <c r="R7382" s="266">
        <f t="shared" si="1610"/>
        <v>817415.93202601979</v>
      </c>
    </row>
    <row r="7383" spans="1:18" x14ac:dyDescent="0.3">
      <c r="A7383" s="82">
        <v>7352</v>
      </c>
      <c r="B7383" s="94">
        <f t="shared" si="1599"/>
        <v>2.8068949427966991E-61</v>
      </c>
      <c r="C7383" s="179">
        <f t="shared" si="1600"/>
        <v>2.8005630712182839E-61</v>
      </c>
      <c r="D7383" s="166">
        <f t="shared" si="1601"/>
        <v>2.2558277767625785E-3</v>
      </c>
      <c r="E7383" s="167">
        <f t="shared" si="1611"/>
        <v>24.291375447755232</v>
      </c>
      <c r="F7383" s="168">
        <f t="shared" si="1612"/>
        <v>16.587101642534837</v>
      </c>
      <c r="G7383" s="168">
        <f t="shared" si="1602"/>
        <v>576435.34095627267</v>
      </c>
      <c r="H7383" s="168">
        <f t="shared" si="1603"/>
        <v>271310.33852408634</v>
      </c>
      <c r="I7383" s="169">
        <f t="shared" si="1604"/>
        <v>847745.67948035896</v>
      </c>
      <c r="J7383" s="169">
        <f t="shared" si="1606"/>
        <v>768810.04671257827</v>
      </c>
      <c r="K7383" s="95"/>
      <c r="L7383" s="265">
        <f t="shared" si="1605"/>
        <v>324957.5838475955</v>
      </c>
      <c r="M7383" s="265">
        <f>$G7383*NonHospFrac+theModel!$H7383*NonHospFrac</f>
        <v>522788.09563276346</v>
      </c>
      <c r="N7383" s="266">
        <f t="shared" si="1607"/>
        <v>847745.67948035896</v>
      </c>
      <c r="O7383" s="159"/>
      <c r="P7383" s="265">
        <f t="shared" si="1608"/>
        <v>294700.00409865379</v>
      </c>
      <c r="Q7383" s="265">
        <f t="shared" si="1609"/>
        <v>522786.54099108867</v>
      </c>
      <c r="R7383" s="266">
        <f t="shared" si="1610"/>
        <v>817486.5450897424</v>
      </c>
    </row>
    <row r="7384" spans="1:18" x14ac:dyDescent="0.3">
      <c r="A7384" s="82">
        <v>7353</v>
      </c>
      <c r="B7384" s="94">
        <f t="shared" si="1599"/>
        <v>2.7544608561584382E-61</v>
      </c>
      <c r="C7384" s="179">
        <f t="shared" si="1600"/>
        <v>2.7482472668491107E-61</v>
      </c>
      <c r="D7384" s="166">
        <f t="shared" si="1601"/>
        <v>2.2558277767625785E-3</v>
      </c>
      <c r="E7384" s="167">
        <f t="shared" si="1611"/>
        <v>24.291375447755232</v>
      </c>
      <c r="F7384" s="168">
        <f t="shared" si="1612"/>
        <v>16.589357470311597</v>
      </c>
      <c r="G7384" s="168">
        <f t="shared" si="1602"/>
        <v>576513.73553548614</v>
      </c>
      <c r="H7384" s="168">
        <f t="shared" si="1603"/>
        <v>271310.33852408634</v>
      </c>
      <c r="I7384" s="169">
        <f t="shared" si="1604"/>
        <v>847824.07405957254</v>
      </c>
      <c r="J7384" s="169">
        <f t="shared" si="1606"/>
        <v>768868.13859391317</v>
      </c>
      <c r="K7384" s="95"/>
      <c r="L7384" s="265">
        <f t="shared" si="1605"/>
        <v>324987.6340308811</v>
      </c>
      <c r="M7384" s="265">
        <f>$G7384*NonHospFrac+theModel!$H7384*NonHospFrac</f>
        <v>522836.44002869132</v>
      </c>
      <c r="N7384" s="266">
        <f t="shared" si="1607"/>
        <v>847824.07405957242</v>
      </c>
      <c r="O7384" s="159"/>
      <c r="P7384" s="265">
        <f t="shared" si="1608"/>
        <v>294722.27185873408</v>
      </c>
      <c r="Q7384" s="265">
        <f t="shared" si="1609"/>
        <v>522834.88538701652</v>
      </c>
      <c r="R7384" s="266">
        <f t="shared" si="1610"/>
        <v>817557.15724575054</v>
      </c>
    </row>
    <row r="7385" spans="1:18" x14ac:dyDescent="0.3">
      <c r="A7385" s="82">
        <v>7354</v>
      </c>
      <c r="B7385" s="94">
        <f t="shared" si="1599"/>
        <v>2.7030062623396875E-61</v>
      </c>
      <c r="C7385" s="179">
        <f t="shared" si="1600"/>
        <v>2.6969087457323382E-61</v>
      </c>
      <c r="D7385" s="166">
        <f t="shared" si="1601"/>
        <v>2.2558277767625785E-3</v>
      </c>
      <c r="E7385" s="167">
        <f t="shared" si="1611"/>
        <v>24.291375447755232</v>
      </c>
      <c r="F7385" s="168">
        <f t="shared" si="1612"/>
        <v>16.591613298088358</v>
      </c>
      <c r="G7385" s="168">
        <f t="shared" si="1602"/>
        <v>576592.13011469948</v>
      </c>
      <c r="H7385" s="168">
        <f t="shared" si="1603"/>
        <v>271310.33852408634</v>
      </c>
      <c r="I7385" s="169">
        <f t="shared" si="1604"/>
        <v>847902.46863878588</v>
      </c>
      <c r="J7385" s="169">
        <f t="shared" si="1606"/>
        <v>768926.2281073085</v>
      </c>
      <c r="K7385" s="95"/>
      <c r="L7385" s="265">
        <f t="shared" si="1605"/>
        <v>325017.68421416666</v>
      </c>
      <c r="M7385" s="265">
        <f>$G7385*NonHospFrac+theModel!$H7385*NonHospFrac</f>
        <v>522884.78442461911</v>
      </c>
      <c r="N7385" s="266">
        <f t="shared" si="1607"/>
        <v>847902.46863878577</v>
      </c>
      <c r="O7385" s="159"/>
      <c r="P7385" s="265">
        <f t="shared" si="1608"/>
        <v>294744.53871113656</v>
      </c>
      <c r="Q7385" s="265">
        <f t="shared" si="1609"/>
        <v>522883.22978294431</v>
      </c>
      <c r="R7385" s="266">
        <f t="shared" si="1610"/>
        <v>817627.76849408087</v>
      </c>
    </row>
    <row r="7386" spans="1:18" x14ac:dyDescent="0.3">
      <c r="A7386" s="82">
        <v>7355</v>
      </c>
      <c r="B7386" s="94">
        <f t="shared" si="1599"/>
        <v>2.6525128639647323E-61</v>
      </c>
      <c r="C7386" s="179">
        <f t="shared" si="1600"/>
        <v>2.6465292517679807E-61</v>
      </c>
      <c r="D7386" s="166">
        <f t="shared" si="1601"/>
        <v>2.2558277767625785E-3</v>
      </c>
      <c r="E7386" s="167">
        <f t="shared" si="1611"/>
        <v>24.291375447755232</v>
      </c>
      <c r="F7386" s="168">
        <f t="shared" si="1612"/>
        <v>16.593869125865119</v>
      </c>
      <c r="G7386" s="168">
        <f t="shared" si="1602"/>
        <v>576670.52469391283</v>
      </c>
      <c r="H7386" s="168">
        <f t="shared" si="1603"/>
        <v>271310.33852408634</v>
      </c>
      <c r="I7386" s="169">
        <f t="shared" si="1604"/>
        <v>847980.86321799923</v>
      </c>
      <c r="J7386" s="169">
        <f t="shared" si="1606"/>
        <v>768984.31525286089</v>
      </c>
      <c r="K7386" s="95"/>
      <c r="L7386" s="265">
        <f t="shared" si="1605"/>
        <v>325047.73439745221</v>
      </c>
      <c r="M7386" s="265">
        <f>$G7386*NonHospFrac+theModel!$H7386*NonHospFrac</f>
        <v>522933.1288205469</v>
      </c>
      <c r="N7386" s="266">
        <f t="shared" si="1607"/>
        <v>847980.86321799911</v>
      </c>
      <c r="O7386" s="159"/>
      <c r="P7386" s="265">
        <f t="shared" si="1608"/>
        <v>294766.8046558983</v>
      </c>
      <c r="Q7386" s="265">
        <f t="shared" si="1609"/>
        <v>522931.57417887211</v>
      </c>
      <c r="R7386" s="266">
        <f t="shared" si="1610"/>
        <v>817698.37883477041</v>
      </c>
    </row>
    <row r="7387" spans="1:18" x14ac:dyDescent="0.3">
      <c r="A7387" s="82">
        <v>7356</v>
      </c>
      <c r="B7387" s="94">
        <f t="shared" si="1599"/>
        <v>2.6029627054612399E-61</v>
      </c>
      <c r="C7387" s="179">
        <f t="shared" si="1600"/>
        <v>2.5970908698883834E-61</v>
      </c>
      <c r="D7387" s="166">
        <f t="shared" si="1601"/>
        <v>2.2558277767625785E-3</v>
      </c>
      <c r="E7387" s="167">
        <f t="shared" si="1611"/>
        <v>24.291375447755232</v>
      </c>
      <c r="F7387" s="168">
        <f t="shared" si="1612"/>
        <v>16.59612495364188</v>
      </c>
      <c r="G7387" s="168">
        <f t="shared" si="1602"/>
        <v>576748.91927312617</v>
      </c>
      <c r="H7387" s="168">
        <f t="shared" si="1603"/>
        <v>271310.33852408634</v>
      </c>
      <c r="I7387" s="169">
        <f t="shared" si="1604"/>
        <v>848059.25779721257</v>
      </c>
      <c r="J7387" s="169">
        <f t="shared" si="1606"/>
        <v>769042.40003066685</v>
      </c>
      <c r="K7387" s="95"/>
      <c r="L7387" s="265">
        <f t="shared" si="1605"/>
        <v>325077.78458073776</v>
      </c>
      <c r="M7387" s="265">
        <f>$G7387*NonHospFrac+theModel!$H7387*NonHospFrac</f>
        <v>522981.4732164747</v>
      </c>
      <c r="N7387" s="266">
        <f t="shared" si="1607"/>
        <v>848059.25779721246</v>
      </c>
      <c r="O7387" s="159"/>
      <c r="P7387" s="265">
        <f t="shared" si="1608"/>
        <v>294789.06969305628</v>
      </c>
      <c r="Q7387" s="265">
        <f t="shared" si="1609"/>
        <v>522979.9185747999</v>
      </c>
      <c r="R7387" s="266">
        <f t="shared" si="1610"/>
        <v>817768.98826785618</v>
      </c>
    </row>
    <row r="7388" spans="1:18" x14ac:dyDescent="0.3">
      <c r="A7388" s="82">
        <v>7357</v>
      </c>
      <c r="B7388" s="94">
        <f t="shared" si="1599"/>
        <v>2.5543381666752148E-61</v>
      </c>
      <c r="C7388" s="179">
        <f t="shared" si="1600"/>
        <v>2.548576019687584E-61</v>
      </c>
      <c r="D7388" s="166">
        <f t="shared" si="1601"/>
        <v>2.2558277767625785E-3</v>
      </c>
      <c r="E7388" s="167">
        <f t="shared" si="1611"/>
        <v>24.291375447755232</v>
      </c>
      <c r="F7388" s="168">
        <f t="shared" si="1612"/>
        <v>16.598380781418641</v>
      </c>
      <c r="G7388" s="168">
        <f t="shared" si="1602"/>
        <v>576827.31385233952</v>
      </c>
      <c r="H7388" s="168">
        <f t="shared" si="1603"/>
        <v>271310.33852408634</v>
      </c>
      <c r="I7388" s="169">
        <f t="shared" si="1604"/>
        <v>848137.65237642592</v>
      </c>
      <c r="J7388" s="169">
        <f t="shared" si="1606"/>
        <v>769100.48244082299</v>
      </c>
      <c r="K7388" s="95"/>
      <c r="L7388" s="265">
        <f t="shared" si="1605"/>
        <v>325107.83476402331</v>
      </c>
      <c r="M7388" s="265">
        <f>$G7388*NonHospFrac+theModel!$H7388*NonHospFrac</f>
        <v>523029.81761240249</v>
      </c>
      <c r="N7388" s="266">
        <f t="shared" si="1607"/>
        <v>848137.6523764258</v>
      </c>
      <c r="O7388" s="159"/>
      <c r="P7388" s="265">
        <f t="shared" si="1608"/>
        <v>294811.33382264752</v>
      </c>
      <c r="Q7388" s="265">
        <f t="shared" si="1609"/>
        <v>523028.26297072769</v>
      </c>
      <c r="R7388" s="266">
        <f t="shared" si="1610"/>
        <v>817839.59679337521</v>
      </c>
    </row>
    <row r="7389" spans="1:18" x14ac:dyDescent="0.3">
      <c r="A7389" s="82">
        <v>7358</v>
      </c>
      <c r="B7389" s="94">
        <f t="shared" si="1599"/>
        <v>2.50662195660523E-61</v>
      </c>
      <c r="C7389" s="179">
        <f t="shared" si="1600"/>
        <v>2.5009674491696769E-61</v>
      </c>
      <c r="D7389" s="166">
        <f t="shared" si="1601"/>
        <v>2.2558277767625785E-3</v>
      </c>
      <c r="E7389" s="167">
        <f t="shared" si="1611"/>
        <v>24.291375447755232</v>
      </c>
      <c r="F7389" s="168">
        <f t="shared" si="1612"/>
        <v>16.600636609195401</v>
      </c>
      <c r="G7389" s="168">
        <f t="shared" si="1602"/>
        <v>576905.70843155286</v>
      </c>
      <c r="H7389" s="168">
        <f t="shared" si="1603"/>
        <v>271310.33852408634</v>
      </c>
      <c r="I7389" s="169">
        <f t="shared" si="1604"/>
        <v>848216.04695563926</v>
      </c>
      <c r="J7389" s="169">
        <f t="shared" si="1606"/>
        <v>769158.56248342572</v>
      </c>
      <c r="K7389" s="95"/>
      <c r="L7389" s="265">
        <f t="shared" si="1605"/>
        <v>325137.88494730886</v>
      </c>
      <c r="M7389" s="265">
        <f>$G7389*NonHospFrac+theModel!$H7389*NonHospFrac</f>
        <v>523078.16200833028</v>
      </c>
      <c r="N7389" s="266">
        <f t="shared" si="1607"/>
        <v>848216.04695563915</v>
      </c>
      <c r="O7389" s="159"/>
      <c r="P7389" s="265">
        <f t="shared" si="1608"/>
        <v>294833.59704470902</v>
      </c>
      <c r="Q7389" s="265">
        <f t="shared" si="1609"/>
        <v>523076.60736665549</v>
      </c>
      <c r="R7389" s="266">
        <f t="shared" si="1610"/>
        <v>817910.20441136451</v>
      </c>
    </row>
    <row r="7390" spans="1:18" x14ac:dyDescent="0.3">
      <c r="A7390" s="82">
        <v>7359</v>
      </c>
      <c r="B7390" s="94">
        <f t="shared" si="1599"/>
        <v>2.4597971072537077E-61</v>
      </c>
      <c r="C7390" s="179">
        <f t="shared" si="1600"/>
        <v>2.4542482286139647E-61</v>
      </c>
      <c r="D7390" s="166">
        <f t="shared" si="1601"/>
        <v>2.2558277767625785E-3</v>
      </c>
      <c r="E7390" s="167">
        <f t="shared" si="1611"/>
        <v>24.291375447755232</v>
      </c>
      <c r="F7390" s="168">
        <f t="shared" si="1612"/>
        <v>16.602892436972162</v>
      </c>
      <c r="G7390" s="168">
        <f t="shared" si="1602"/>
        <v>576984.10301076621</v>
      </c>
      <c r="H7390" s="168">
        <f t="shared" si="1603"/>
        <v>271310.33852408634</v>
      </c>
      <c r="I7390" s="169">
        <f t="shared" si="1604"/>
        <v>848294.44153485261</v>
      </c>
      <c r="J7390" s="169">
        <f t="shared" si="1606"/>
        <v>769216.64015857154</v>
      </c>
      <c r="K7390" s="95"/>
      <c r="L7390" s="265">
        <f t="shared" si="1605"/>
        <v>325167.93513059441</v>
      </c>
      <c r="M7390" s="265">
        <f>$G7390*NonHospFrac+theModel!$H7390*NonHospFrac</f>
        <v>523126.50640425808</v>
      </c>
      <c r="N7390" s="266">
        <f t="shared" si="1607"/>
        <v>848294.44153485249</v>
      </c>
      <c r="O7390" s="159"/>
      <c r="P7390" s="265">
        <f t="shared" si="1608"/>
        <v>294855.85935927776</v>
      </c>
      <c r="Q7390" s="265">
        <f t="shared" si="1609"/>
        <v>523124.95176258328</v>
      </c>
      <c r="R7390" s="266">
        <f t="shared" si="1610"/>
        <v>817980.81112186098</v>
      </c>
    </row>
    <row r="7391" spans="1:18" x14ac:dyDescent="0.3">
      <c r="A7391" s="82">
        <v>7360</v>
      </c>
      <c r="B7391" s="94">
        <f t="shared" ref="B7391:B7454" si="1613">Constant*EXP(PowerTerm*(A7391)/7)</f>
        <v>2.4138469675930564E-61</v>
      </c>
      <c r="C7391" s="179">
        <f t="shared" ref="C7391:C7454" si="1614">(1-theFloor)*B7391</f>
        <v>2.408401744554706E-61</v>
      </c>
      <c r="D7391" s="166">
        <f t="shared" ref="D7391:D7454" si="1615">theFloor</f>
        <v>2.2558277767625785E-3</v>
      </c>
      <c r="E7391" s="167">
        <f t="shared" si="1611"/>
        <v>24.291375447755232</v>
      </c>
      <c r="F7391" s="168">
        <f t="shared" si="1612"/>
        <v>16.605148264748923</v>
      </c>
      <c r="G7391" s="168">
        <f t="shared" ref="G7391:G7454" si="1616">$B$22*F7391*totInfected/365.25</f>
        <v>577062.49758997955</v>
      </c>
      <c r="H7391" s="168">
        <f t="shared" ref="H7391:H7454" si="1617">lostQALYs_Injured*E7391*totInfected/365.25</f>
        <v>271310.33852408634</v>
      </c>
      <c r="I7391" s="169">
        <f t="shared" ref="I7391:I7454" si="1618">H7391+G7391</f>
        <v>848372.83611406595</v>
      </c>
      <c r="J7391" s="169">
        <f t="shared" si="1606"/>
        <v>769274.71546635695</v>
      </c>
      <c r="K7391" s="95"/>
      <c r="L7391" s="265">
        <f t="shared" ref="L7391:L7454" si="1619">$G7391*HospFrac+$H7391*HospFrac</f>
        <v>325197.98531387997</v>
      </c>
      <c r="M7391" s="265">
        <f>$G7391*NonHospFrac+theModel!$H7391*NonHospFrac</f>
        <v>523174.85080018587</v>
      </c>
      <c r="N7391" s="266">
        <f t="shared" si="1607"/>
        <v>848372.83611406584</v>
      </c>
      <c r="O7391" s="159"/>
      <c r="P7391" s="265">
        <f t="shared" si="1608"/>
        <v>294878.12076639076</v>
      </c>
      <c r="Q7391" s="265">
        <f t="shared" si="1609"/>
        <v>523173.29615851108</v>
      </c>
      <c r="R7391" s="266">
        <f t="shared" si="1610"/>
        <v>818051.41692490177</v>
      </c>
    </row>
    <row r="7392" spans="1:18" x14ac:dyDescent="0.3">
      <c r="A7392" s="82">
        <v>7361</v>
      </c>
      <c r="B7392" s="94">
        <f t="shared" si="1613"/>
        <v>2.3687551976445274E-61</v>
      </c>
      <c r="C7392" s="179">
        <f t="shared" si="1614"/>
        <v>2.3634116938733302E-61</v>
      </c>
      <c r="D7392" s="166">
        <f t="shared" si="1615"/>
        <v>2.2558277767625785E-3</v>
      </c>
      <c r="E7392" s="167">
        <f t="shared" si="1611"/>
        <v>24.291375447755232</v>
      </c>
      <c r="F7392" s="168">
        <f t="shared" si="1612"/>
        <v>16.607404092525684</v>
      </c>
      <c r="G7392" s="168">
        <f t="shared" si="1616"/>
        <v>577140.89216919302</v>
      </c>
      <c r="H7392" s="168">
        <f t="shared" si="1617"/>
        <v>271310.33852408634</v>
      </c>
      <c r="I7392" s="169">
        <f t="shared" si="1618"/>
        <v>848451.2306932793</v>
      </c>
      <c r="J7392" s="169">
        <f t="shared" ref="J7392:J7455" si="1620">J7391+(I7392-I7391)/(1+discountDaily)^A7392</f>
        <v>769332.78840687859</v>
      </c>
      <c r="K7392" s="95"/>
      <c r="L7392" s="265">
        <f t="shared" si="1619"/>
        <v>325228.03549716558</v>
      </c>
      <c r="M7392" s="265">
        <f>$G7392*NonHospFrac+theModel!$H7392*NonHospFrac</f>
        <v>523223.19519611378</v>
      </c>
      <c r="N7392" s="266">
        <f t="shared" ref="N7392:N7455" si="1621">L7392+M7392</f>
        <v>848451.2306932793</v>
      </c>
      <c r="O7392" s="159"/>
      <c r="P7392" s="265">
        <f t="shared" ref="P7392:P7455" si="1622">P7391+(L7392-L7391)/(1+discountDaily)^A7392</f>
        <v>294900.38126608497</v>
      </c>
      <c r="Q7392" s="265">
        <f t="shared" ref="Q7392:Q7455" si="1623">Q7391+(M7392-M7391)/(1+discountDaily)^B7392</f>
        <v>523221.64055443899</v>
      </c>
      <c r="R7392" s="266">
        <f t="shared" ref="R7392:R7455" si="1624">P7392+Q7392</f>
        <v>818122.02182052401</v>
      </c>
    </row>
    <row r="7393" spans="1:18" x14ac:dyDescent="0.3">
      <c r="A7393" s="82">
        <v>7362</v>
      </c>
      <c r="B7393" s="94">
        <f t="shared" si="1613"/>
        <v>2.3245057626676801E-61</v>
      </c>
      <c r="C7393" s="179">
        <f t="shared" si="1614"/>
        <v>2.3192620780010098E-61</v>
      </c>
      <c r="D7393" s="166">
        <f t="shared" si="1615"/>
        <v>2.2558277767625785E-3</v>
      </c>
      <c r="E7393" s="167">
        <f t="shared" ref="E7393:E7456" si="1625">C7393+E7392</f>
        <v>24.291375447755232</v>
      </c>
      <c r="F7393" s="168">
        <f t="shared" ref="F7393:F7456" si="1626">D7393+F7392</f>
        <v>16.609659920302445</v>
      </c>
      <c r="G7393" s="168">
        <f t="shared" si="1616"/>
        <v>577219.28674840636</v>
      </c>
      <c r="H7393" s="168">
        <f t="shared" si="1617"/>
        <v>271310.33852408634</v>
      </c>
      <c r="I7393" s="169">
        <f t="shared" si="1618"/>
        <v>848529.62527249265</v>
      </c>
      <c r="J7393" s="169">
        <f t="shared" si="1620"/>
        <v>769390.85898023285</v>
      </c>
      <c r="K7393" s="95"/>
      <c r="L7393" s="265">
        <f t="shared" si="1619"/>
        <v>325258.08568045113</v>
      </c>
      <c r="M7393" s="265">
        <f>$G7393*NonHospFrac+theModel!$H7393*NonHospFrac</f>
        <v>523271.53959204158</v>
      </c>
      <c r="N7393" s="266">
        <f t="shared" si="1621"/>
        <v>848529.62527249265</v>
      </c>
      <c r="O7393" s="159"/>
      <c r="P7393" s="265">
        <f t="shared" si="1622"/>
        <v>294922.64085839735</v>
      </c>
      <c r="Q7393" s="265">
        <f t="shared" si="1623"/>
        <v>523269.98495036678</v>
      </c>
      <c r="R7393" s="266">
        <f t="shared" si="1624"/>
        <v>818192.62580876413</v>
      </c>
    </row>
    <row r="7394" spans="1:18" x14ac:dyDescent="0.3">
      <c r="A7394" s="82">
        <v>7363</v>
      </c>
      <c r="B7394" s="94">
        <f t="shared" si="1613"/>
        <v>2.281082927458389E-61</v>
      </c>
      <c r="C7394" s="179">
        <f t="shared" si="1614"/>
        <v>2.2759371972295292E-61</v>
      </c>
      <c r="D7394" s="166">
        <f t="shared" si="1615"/>
        <v>2.2558277767625785E-3</v>
      </c>
      <c r="E7394" s="167">
        <f t="shared" si="1625"/>
        <v>24.291375447755232</v>
      </c>
      <c r="F7394" s="168">
        <f t="shared" si="1626"/>
        <v>16.611915748079205</v>
      </c>
      <c r="G7394" s="168">
        <f t="shared" si="1616"/>
        <v>577297.68132761971</v>
      </c>
      <c r="H7394" s="168">
        <f t="shared" si="1617"/>
        <v>271310.33852408634</v>
      </c>
      <c r="I7394" s="169">
        <f t="shared" si="1618"/>
        <v>848608.01985170599</v>
      </c>
      <c r="J7394" s="169">
        <f t="shared" si="1620"/>
        <v>769448.92718651611</v>
      </c>
      <c r="K7394" s="95"/>
      <c r="L7394" s="265">
        <f t="shared" si="1619"/>
        <v>325288.13586373662</v>
      </c>
      <c r="M7394" s="265">
        <f>$G7394*NonHospFrac+theModel!$H7394*NonHospFrac</f>
        <v>523319.88398796937</v>
      </c>
      <c r="N7394" s="266">
        <f t="shared" si="1621"/>
        <v>848608.01985170599</v>
      </c>
      <c r="O7394" s="159"/>
      <c r="P7394" s="265">
        <f t="shared" si="1622"/>
        <v>294944.89954336488</v>
      </c>
      <c r="Q7394" s="265">
        <f t="shared" si="1623"/>
        <v>523318.32934629457</v>
      </c>
      <c r="R7394" s="266">
        <f t="shared" si="1624"/>
        <v>818263.22888965951</v>
      </c>
    </row>
    <row r="7395" spans="1:18" x14ac:dyDescent="0.3">
      <c r="A7395" s="82">
        <v>7364</v>
      </c>
      <c r="B7395" s="94">
        <f t="shared" si="1613"/>
        <v>2.2384712507533685E-61</v>
      </c>
      <c r="C7395" s="179">
        <f t="shared" si="1614"/>
        <v>2.2334216451284346E-61</v>
      </c>
      <c r="D7395" s="166">
        <f t="shared" si="1615"/>
        <v>2.2558277767625785E-3</v>
      </c>
      <c r="E7395" s="167">
        <f t="shared" si="1625"/>
        <v>24.291375447755232</v>
      </c>
      <c r="F7395" s="168">
        <f t="shared" si="1626"/>
        <v>16.614171575855966</v>
      </c>
      <c r="G7395" s="168">
        <f t="shared" si="1616"/>
        <v>577376.07590683305</v>
      </c>
      <c r="H7395" s="168">
        <f t="shared" si="1617"/>
        <v>271310.33852408634</v>
      </c>
      <c r="I7395" s="169">
        <f t="shared" si="1618"/>
        <v>848686.41443091934</v>
      </c>
      <c r="J7395" s="169">
        <f t="shared" si="1620"/>
        <v>769506.99302582501</v>
      </c>
      <c r="K7395" s="95"/>
      <c r="L7395" s="265">
        <f t="shared" si="1619"/>
        <v>325318.18604702223</v>
      </c>
      <c r="M7395" s="265">
        <f>$G7395*NonHospFrac+theModel!$H7395*NonHospFrac</f>
        <v>523368.22838389716</v>
      </c>
      <c r="N7395" s="266">
        <f t="shared" si="1621"/>
        <v>848686.41443091934</v>
      </c>
      <c r="O7395" s="159"/>
      <c r="P7395" s="265">
        <f t="shared" si="1622"/>
        <v>294967.15732102469</v>
      </c>
      <c r="Q7395" s="265">
        <f t="shared" si="1623"/>
        <v>523366.67374222237</v>
      </c>
      <c r="R7395" s="266">
        <f t="shared" si="1624"/>
        <v>818333.83106324705</v>
      </c>
    </row>
    <row r="7396" spans="1:18" x14ac:dyDescent="0.3">
      <c r="A7396" s="82">
        <v>7365</v>
      </c>
      <c r="B7396" s="94">
        <f t="shared" si="1613"/>
        <v>2.1966555797392219E-61</v>
      </c>
      <c r="C7396" s="179">
        <f t="shared" si="1614"/>
        <v>2.1917003030664655E-61</v>
      </c>
      <c r="D7396" s="166">
        <f t="shared" si="1615"/>
        <v>2.2558277767625785E-3</v>
      </c>
      <c r="E7396" s="167">
        <f t="shared" si="1625"/>
        <v>24.291375447755232</v>
      </c>
      <c r="F7396" s="168">
        <f t="shared" si="1626"/>
        <v>16.616427403632727</v>
      </c>
      <c r="G7396" s="168">
        <f t="shared" si="1616"/>
        <v>577454.4704860464</v>
      </c>
      <c r="H7396" s="168">
        <f t="shared" si="1617"/>
        <v>271310.33852408634</v>
      </c>
      <c r="I7396" s="169">
        <f t="shared" si="1618"/>
        <v>848764.80901013268</v>
      </c>
      <c r="J7396" s="169">
        <f t="shared" si="1620"/>
        <v>769565.05649825605</v>
      </c>
      <c r="K7396" s="95"/>
      <c r="L7396" s="265">
        <f t="shared" si="1619"/>
        <v>325348.23623030772</v>
      </c>
      <c r="M7396" s="265">
        <f>$G7396*NonHospFrac+theModel!$H7396*NonHospFrac</f>
        <v>523416.57277982496</v>
      </c>
      <c r="N7396" s="266">
        <f t="shared" si="1621"/>
        <v>848764.80901013268</v>
      </c>
      <c r="O7396" s="159"/>
      <c r="P7396" s="265">
        <f t="shared" si="1622"/>
        <v>294989.41419141361</v>
      </c>
      <c r="Q7396" s="265">
        <f t="shared" si="1623"/>
        <v>523415.01813815016</v>
      </c>
      <c r="R7396" s="266">
        <f t="shared" si="1624"/>
        <v>818404.43232956377</v>
      </c>
    </row>
    <row r="7397" spans="1:18" x14ac:dyDescent="0.3">
      <c r="A7397" s="82">
        <v>7366</v>
      </c>
      <c r="B7397" s="94">
        <f t="shared" si="1613"/>
        <v>2.1556210446640673E-61</v>
      </c>
      <c r="C7397" s="179">
        <f t="shared" si="1614"/>
        <v>2.15075833483534E-61</v>
      </c>
      <c r="D7397" s="166">
        <f t="shared" si="1615"/>
        <v>2.2558277767625785E-3</v>
      </c>
      <c r="E7397" s="167">
        <f t="shared" si="1625"/>
        <v>24.291375447755232</v>
      </c>
      <c r="F7397" s="168">
        <f t="shared" si="1626"/>
        <v>16.618683231409488</v>
      </c>
      <c r="G7397" s="168">
        <f t="shared" si="1616"/>
        <v>577532.86506525974</v>
      </c>
      <c r="H7397" s="168">
        <f t="shared" si="1617"/>
        <v>271310.33852408634</v>
      </c>
      <c r="I7397" s="169">
        <f t="shared" si="1618"/>
        <v>848843.20358934603</v>
      </c>
      <c r="J7397" s="169">
        <f t="shared" si="1620"/>
        <v>769623.11760390562</v>
      </c>
      <c r="K7397" s="95"/>
      <c r="L7397" s="265">
        <f t="shared" si="1619"/>
        <v>325378.28641359333</v>
      </c>
      <c r="M7397" s="265">
        <f>$G7397*NonHospFrac+theModel!$H7397*NonHospFrac</f>
        <v>523464.91717575275</v>
      </c>
      <c r="N7397" s="266">
        <f t="shared" si="1621"/>
        <v>848843.20358934603</v>
      </c>
      <c r="O7397" s="159"/>
      <c r="P7397" s="265">
        <f t="shared" si="1622"/>
        <v>295011.67015456874</v>
      </c>
      <c r="Q7397" s="265">
        <f t="shared" si="1623"/>
        <v>523463.36253407795</v>
      </c>
      <c r="R7397" s="266">
        <f t="shared" si="1624"/>
        <v>818475.03268864669</v>
      </c>
    </row>
    <row r="7398" spans="1:18" x14ac:dyDescent="0.3">
      <c r="A7398" s="82">
        <v>7367</v>
      </c>
      <c r="B7398" s="94">
        <f t="shared" si="1613"/>
        <v>2.1153530535498164E-61</v>
      </c>
      <c r="C7398" s="179">
        <f t="shared" si="1614"/>
        <v>2.1105811813739592E-61</v>
      </c>
      <c r="D7398" s="166">
        <f t="shared" si="1615"/>
        <v>2.2558277767625785E-3</v>
      </c>
      <c r="E7398" s="167">
        <f t="shared" si="1625"/>
        <v>24.291375447755232</v>
      </c>
      <c r="F7398" s="168">
        <f t="shared" si="1626"/>
        <v>16.620939059186249</v>
      </c>
      <c r="G7398" s="168">
        <f t="shared" si="1616"/>
        <v>577611.25964447309</v>
      </c>
      <c r="H7398" s="168">
        <f t="shared" si="1617"/>
        <v>271310.33852408634</v>
      </c>
      <c r="I7398" s="169">
        <f t="shared" si="1618"/>
        <v>848921.59816855937</v>
      </c>
      <c r="J7398" s="169">
        <f t="shared" si="1620"/>
        <v>769681.17634287023</v>
      </c>
      <c r="K7398" s="95"/>
      <c r="L7398" s="265">
        <f t="shared" si="1619"/>
        <v>325408.33659687883</v>
      </c>
      <c r="M7398" s="265">
        <f>$G7398*NonHospFrac+theModel!$H7398*NonHospFrac</f>
        <v>523513.26157168054</v>
      </c>
      <c r="N7398" s="266">
        <f t="shared" si="1621"/>
        <v>848921.59816855937</v>
      </c>
      <c r="O7398" s="159"/>
      <c r="P7398" s="265">
        <f t="shared" si="1622"/>
        <v>295033.92521052691</v>
      </c>
      <c r="Q7398" s="265">
        <f t="shared" si="1623"/>
        <v>523511.70693000575</v>
      </c>
      <c r="R7398" s="266">
        <f t="shared" si="1624"/>
        <v>818545.6321405326</v>
      </c>
    </row>
    <row r="7399" spans="1:18" x14ac:dyDescent="0.3">
      <c r="A7399" s="82">
        <v>7368</v>
      </c>
      <c r="B7399" s="94">
        <f t="shared" si="1613"/>
        <v>2.0758372870032328E-61</v>
      </c>
      <c r="C7399" s="179">
        <f t="shared" si="1614"/>
        <v>2.0711545555911714E-61</v>
      </c>
      <c r="D7399" s="166">
        <f t="shared" si="1615"/>
        <v>2.2558277767625785E-3</v>
      </c>
      <c r="E7399" s="167">
        <f t="shared" si="1625"/>
        <v>24.291375447755232</v>
      </c>
      <c r="F7399" s="168">
        <f t="shared" si="1626"/>
        <v>16.62319488696301</v>
      </c>
      <c r="G7399" s="168">
        <f t="shared" si="1616"/>
        <v>577689.65422368643</v>
      </c>
      <c r="H7399" s="168">
        <f t="shared" si="1617"/>
        <v>271310.33852408634</v>
      </c>
      <c r="I7399" s="169">
        <f t="shared" si="1618"/>
        <v>848999.99274777272</v>
      </c>
      <c r="J7399" s="169">
        <f t="shared" si="1620"/>
        <v>769739.23271524627</v>
      </c>
      <c r="K7399" s="95"/>
      <c r="L7399" s="265">
        <f t="shared" si="1619"/>
        <v>325438.38678016444</v>
      </c>
      <c r="M7399" s="265">
        <f>$G7399*NonHospFrac+theModel!$H7399*NonHospFrac</f>
        <v>523561.60596760834</v>
      </c>
      <c r="N7399" s="266">
        <f t="shared" si="1621"/>
        <v>848999.99274777272</v>
      </c>
      <c r="O7399" s="159"/>
      <c r="P7399" s="265">
        <f t="shared" si="1622"/>
        <v>295056.17935932527</v>
      </c>
      <c r="Q7399" s="265">
        <f t="shared" si="1623"/>
        <v>523560.05132593354</v>
      </c>
      <c r="R7399" s="266">
        <f t="shared" si="1624"/>
        <v>818616.23068525875</v>
      </c>
    </row>
    <row r="7400" spans="1:18" x14ac:dyDescent="0.3">
      <c r="A7400" s="82">
        <v>7369</v>
      </c>
      <c r="B7400" s="94">
        <f t="shared" si="1613"/>
        <v>2.0370596931239223E-61</v>
      </c>
      <c r="C7400" s="179">
        <f t="shared" si="1614"/>
        <v>2.0324644372852501E-61</v>
      </c>
      <c r="D7400" s="166">
        <f t="shared" si="1615"/>
        <v>2.2558277767625785E-3</v>
      </c>
      <c r="E7400" s="167">
        <f t="shared" si="1625"/>
        <v>24.291375447755232</v>
      </c>
      <c r="F7400" s="168">
        <f t="shared" si="1626"/>
        <v>16.62545071473977</v>
      </c>
      <c r="G7400" s="168">
        <f t="shared" si="1616"/>
        <v>577768.04880289978</v>
      </c>
      <c r="H7400" s="168">
        <f t="shared" si="1617"/>
        <v>271310.33852408634</v>
      </c>
      <c r="I7400" s="169">
        <f t="shared" si="1618"/>
        <v>849078.38732698606</v>
      </c>
      <c r="J7400" s="169">
        <f t="shared" si="1620"/>
        <v>769797.28672113037</v>
      </c>
      <c r="K7400" s="95"/>
      <c r="L7400" s="265">
        <f t="shared" si="1619"/>
        <v>325468.43696344993</v>
      </c>
      <c r="M7400" s="265">
        <f>$G7400*NonHospFrac+theModel!$H7400*NonHospFrac</f>
        <v>523609.95036353613</v>
      </c>
      <c r="N7400" s="266">
        <f t="shared" si="1621"/>
        <v>849078.38732698606</v>
      </c>
      <c r="O7400" s="159"/>
      <c r="P7400" s="265">
        <f t="shared" si="1622"/>
        <v>295078.43260100065</v>
      </c>
      <c r="Q7400" s="265">
        <f t="shared" si="1623"/>
        <v>523608.39572186134</v>
      </c>
      <c r="R7400" s="266">
        <f t="shared" si="1624"/>
        <v>818686.82832286204</v>
      </c>
    </row>
    <row r="7401" spans="1:18" x14ac:dyDescent="0.3">
      <c r="A7401" s="82">
        <v>7370</v>
      </c>
      <c r="B7401" s="94">
        <f t="shared" si="1613"/>
        <v>1.9990064825074448E-61</v>
      </c>
      <c r="C7401" s="179">
        <f t="shared" si="1614"/>
        <v>1.9944970681582759E-61</v>
      </c>
      <c r="D7401" s="166">
        <f t="shared" si="1615"/>
        <v>2.2558277767625785E-3</v>
      </c>
      <c r="E7401" s="167">
        <f t="shared" si="1625"/>
        <v>24.291375447755232</v>
      </c>
      <c r="F7401" s="168">
        <f t="shared" si="1626"/>
        <v>16.627706542516531</v>
      </c>
      <c r="G7401" s="168">
        <f t="shared" si="1616"/>
        <v>577846.44338211324</v>
      </c>
      <c r="H7401" s="168">
        <f t="shared" si="1617"/>
        <v>271310.33852408634</v>
      </c>
      <c r="I7401" s="169">
        <f t="shared" si="1618"/>
        <v>849156.78190619964</v>
      </c>
      <c r="J7401" s="169">
        <f t="shared" si="1620"/>
        <v>769855.33836061903</v>
      </c>
      <c r="K7401" s="95"/>
      <c r="L7401" s="265">
        <f t="shared" si="1619"/>
        <v>325498.48714673554</v>
      </c>
      <c r="M7401" s="265">
        <f>$G7401*NonHospFrac+theModel!$H7401*NonHospFrac</f>
        <v>523658.29475946398</v>
      </c>
      <c r="N7401" s="266">
        <f t="shared" si="1621"/>
        <v>849156.78190619953</v>
      </c>
      <c r="O7401" s="159"/>
      <c r="P7401" s="265">
        <f t="shared" si="1622"/>
        <v>295100.68493559014</v>
      </c>
      <c r="Q7401" s="265">
        <f t="shared" si="1623"/>
        <v>523656.74011778919</v>
      </c>
      <c r="R7401" s="266">
        <f t="shared" si="1624"/>
        <v>818757.42505337927</v>
      </c>
    </row>
    <row r="7402" spans="1:18" x14ac:dyDescent="0.3">
      <c r="A7402" s="82">
        <v>7371</v>
      </c>
      <c r="B7402" s="94">
        <f t="shared" si="1613"/>
        <v>1.9616641233417662E-61</v>
      </c>
      <c r="C7402" s="179">
        <f t="shared" si="1614"/>
        <v>1.9572389469236533E-61</v>
      </c>
      <c r="D7402" s="166">
        <f t="shared" si="1615"/>
        <v>2.2558277767625785E-3</v>
      </c>
      <c r="E7402" s="167">
        <f t="shared" si="1625"/>
        <v>24.291375447755232</v>
      </c>
      <c r="F7402" s="168">
        <f t="shared" si="1626"/>
        <v>16.629962370293292</v>
      </c>
      <c r="G7402" s="168">
        <f t="shared" si="1616"/>
        <v>577924.83796132659</v>
      </c>
      <c r="H7402" s="168">
        <f t="shared" si="1617"/>
        <v>271310.33852408634</v>
      </c>
      <c r="I7402" s="169">
        <f t="shared" si="1618"/>
        <v>849235.17648541299</v>
      </c>
      <c r="J7402" s="169">
        <f t="shared" si="1620"/>
        <v>769913.38763380842</v>
      </c>
      <c r="K7402" s="95"/>
      <c r="L7402" s="265">
        <f t="shared" si="1619"/>
        <v>325528.53733002109</v>
      </c>
      <c r="M7402" s="265">
        <f>$G7402*NonHospFrac+theModel!$H7402*NonHospFrac</f>
        <v>523706.63915539178</v>
      </c>
      <c r="N7402" s="266">
        <f t="shared" si="1621"/>
        <v>849235.17648541287</v>
      </c>
      <c r="O7402" s="159"/>
      <c r="P7402" s="265">
        <f t="shared" si="1622"/>
        <v>295122.93636313063</v>
      </c>
      <c r="Q7402" s="265">
        <f t="shared" si="1623"/>
        <v>523705.08451371698</v>
      </c>
      <c r="R7402" s="266">
        <f t="shared" si="1624"/>
        <v>818828.02087684767</v>
      </c>
    </row>
    <row r="7403" spans="1:18" x14ac:dyDescent="0.3">
      <c r="A7403" s="82">
        <v>7372</v>
      </c>
      <c r="B7403" s="94">
        <f t="shared" si="1613"/>
        <v>1.925019336595318E-61</v>
      </c>
      <c r="C7403" s="179">
        <f t="shared" si="1614"/>
        <v>1.9206768245050213E-61</v>
      </c>
      <c r="D7403" s="166">
        <f t="shared" si="1615"/>
        <v>2.2558277767625785E-3</v>
      </c>
      <c r="E7403" s="167">
        <f t="shared" si="1625"/>
        <v>24.291375447755232</v>
      </c>
      <c r="F7403" s="168">
        <f t="shared" si="1626"/>
        <v>16.632218198070053</v>
      </c>
      <c r="G7403" s="168">
        <f t="shared" si="1616"/>
        <v>578003.23254053993</v>
      </c>
      <c r="H7403" s="168">
        <f t="shared" si="1617"/>
        <v>271310.33852408634</v>
      </c>
      <c r="I7403" s="169">
        <f t="shared" si="1618"/>
        <v>849313.57106462633</v>
      </c>
      <c r="J7403" s="169">
        <f t="shared" si="1620"/>
        <v>769971.43454079516</v>
      </c>
      <c r="K7403" s="95"/>
      <c r="L7403" s="265">
        <f t="shared" si="1619"/>
        <v>325558.58751330664</v>
      </c>
      <c r="M7403" s="265">
        <f>$G7403*NonHospFrac+theModel!$H7403*NonHospFrac</f>
        <v>523754.98355131957</v>
      </c>
      <c r="N7403" s="266">
        <f t="shared" si="1621"/>
        <v>849313.57106462622</v>
      </c>
      <c r="O7403" s="159"/>
      <c r="P7403" s="265">
        <f t="shared" si="1622"/>
        <v>295145.18688365916</v>
      </c>
      <c r="Q7403" s="265">
        <f t="shared" si="1623"/>
        <v>523753.42890964478</v>
      </c>
      <c r="R7403" s="266">
        <f t="shared" si="1624"/>
        <v>818898.61579330394</v>
      </c>
    </row>
    <row r="7404" spans="1:18" x14ac:dyDescent="0.3">
      <c r="A7404" s="82">
        <v>7373</v>
      </c>
      <c r="B7404" s="94">
        <f t="shared" si="1613"/>
        <v>1.8890590912949378E-61</v>
      </c>
      <c r="C7404" s="179">
        <f t="shared" si="1614"/>
        <v>1.8847976993248489E-61</v>
      </c>
      <c r="D7404" s="166">
        <f t="shared" si="1615"/>
        <v>2.2558277767625785E-3</v>
      </c>
      <c r="E7404" s="167">
        <f t="shared" si="1625"/>
        <v>24.291375447755232</v>
      </c>
      <c r="F7404" s="168">
        <f t="shared" si="1626"/>
        <v>16.634474025846814</v>
      </c>
      <c r="G7404" s="168">
        <f t="shared" si="1616"/>
        <v>578081.62711975328</v>
      </c>
      <c r="H7404" s="168">
        <f t="shared" si="1617"/>
        <v>271310.33852408634</v>
      </c>
      <c r="I7404" s="169">
        <f t="shared" si="1618"/>
        <v>849391.96564383968</v>
      </c>
      <c r="J7404" s="169">
        <f t="shared" si="1620"/>
        <v>770029.47908167564</v>
      </c>
      <c r="K7404" s="95"/>
      <c r="L7404" s="265">
        <f t="shared" si="1619"/>
        <v>325588.6376965922</v>
      </c>
      <c r="M7404" s="265">
        <f>$G7404*NonHospFrac+theModel!$H7404*NonHospFrac</f>
        <v>523803.32794724737</v>
      </c>
      <c r="N7404" s="266">
        <f t="shared" si="1621"/>
        <v>849391.96564383956</v>
      </c>
      <c r="O7404" s="159"/>
      <c r="P7404" s="265">
        <f t="shared" si="1622"/>
        <v>295167.43649721268</v>
      </c>
      <c r="Q7404" s="265">
        <f t="shared" si="1623"/>
        <v>523801.77330557257</v>
      </c>
      <c r="R7404" s="266">
        <f t="shared" si="1624"/>
        <v>818969.20980278519</v>
      </c>
    </row>
    <row r="7405" spans="1:18" x14ac:dyDescent="0.3">
      <c r="A7405" s="82">
        <v>7374</v>
      </c>
      <c r="B7405" s="94">
        <f t="shared" si="1613"/>
        <v>1.8537705998920273E-61</v>
      </c>
      <c r="C7405" s="179">
        <f t="shared" si="1614"/>
        <v>1.8495888126810451E-61</v>
      </c>
      <c r="D7405" s="166">
        <f t="shared" si="1615"/>
        <v>2.2558277767625785E-3</v>
      </c>
      <c r="E7405" s="167">
        <f t="shared" si="1625"/>
        <v>24.291375447755232</v>
      </c>
      <c r="F7405" s="168">
        <f t="shared" si="1626"/>
        <v>16.636729853623574</v>
      </c>
      <c r="G7405" s="168">
        <f t="shared" si="1616"/>
        <v>578160.02169896662</v>
      </c>
      <c r="H7405" s="168">
        <f t="shared" si="1617"/>
        <v>271310.33852408634</v>
      </c>
      <c r="I7405" s="169">
        <f t="shared" si="1618"/>
        <v>849470.36022305302</v>
      </c>
      <c r="J7405" s="169">
        <f t="shared" si="1620"/>
        <v>770087.52125654637</v>
      </c>
      <c r="K7405" s="95"/>
      <c r="L7405" s="265">
        <f t="shared" si="1619"/>
        <v>325618.68787987775</v>
      </c>
      <c r="M7405" s="265">
        <f>$G7405*NonHospFrac+theModel!$H7405*NonHospFrac</f>
        <v>523851.67234317516</v>
      </c>
      <c r="N7405" s="266">
        <f t="shared" si="1621"/>
        <v>849470.36022305291</v>
      </c>
      <c r="O7405" s="159"/>
      <c r="P7405" s="265">
        <f t="shared" si="1622"/>
        <v>295189.68520382809</v>
      </c>
      <c r="Q7405" s="265">
        <f t="shared" si="1623"/>
        <v>523850.11770150036</v>
      </c>
      <c r="R7405" s="266">
        <f t="shared" si="1624"/>
        <v>819039.80290532846</v>
      </c>
    </row>
    <row r="7406" spans="1:18" x14ac:dyDescent="0.3">
      <c r="A7406" s="82">
        <v>7375</v>
      </c>
      <c r="B7406" s="94">
        <f t="shared" si="1613"/>
        <v>1.8191413137152703E-61</v>
      </c>
      <c r="C7406" s="179">
        <f t="shared" si="1614"/>
        <v>1.815037644209935E-61</v>
      </c>
      <c r="D7406" s="166">
        <f t="shared" si="1615"/>
        <v>2.2558277767625785E-3</v>
      </c>
      <c r="E7406" s="167">
        <f t="shared" si="1625"/>
        <v>24.291375447755232</v>
      </c>
      <c r="F7406" s="168">
        <f t="shared" si="1626"/>
        <v>16.638985681400335</v>
      </c>
      <c r="G7406" s="168">
        <f t="shared" si="1616"/>
        <v>578238.41627817997</v>
      </c>
      <c r="H7406" s="168">
        <f t="shared" si="1617"/>
        <v>271310.33852408634</v>
      </c>
      <c r="I7406" s="169">
        <f t="shared" si="1618"/>
        <v>849548.75480226637</v>
      </c>
      <c r="J7406" s="169">
        <f t="shared" si="1620"/>
        <v>770145.56106550386</v>
      </c>
      <c r="K7406" s="95"/>
      <c r="L7406" s="265">
        <f t="shared" si="1619"/>
        <v>325648.7380631633</v>
      </c>
      <c r="M7406" s="265">
        <f>$G7406*NonHospFrac+theModel!$H7406*NonHospFrac</f>
        <v>523900.01673910295</v>
      </c>
      <c r="N7406" s="266">
        <f t="shared" si="1621"/>
        <v>849548.75480226625</v>
      </c>
      <c r="O7406" s="159"/>
      <c r="P7406" s="265">
        <f t="shared" si="1622"/>
        <v>295211.93300354248</v>
      </c>
      <c r="Q7406" s="265">
        <f t="shared" si="1623"/>
        <v>523898.46209742816</v>
      </c>
      <c r="R7406" s="266">
        <f t="shared" si="1624"/>
        <v>819110.39510097064</v>
      </c>
    </row>
    <row r="7407" spans="1:18" x14ac:dyDescent="0.3">
      <c r="A7407" s="82">
        <v>7376</v>
      </c>
      <c r="B7407" s="94">
        <f t="shared" si="1613"/>
        <v>1.7851589185082922E-61</v>
      </c>
      <c r="C7407" s="179">
        <f t="shared" si="1614"/>
        <v>1.7811319074339857E-61</v>
      </c>
      <c r="D7407" s="166">
        <f t="shared" si="1615"/>
        <v>2.2558277767625785E-3</v>
      </c>
      <c r="E7407" s="167">
        <f t="shared" si="1625"/>
        <v>24.291375447755232</v>
      </c>
      <c r="F7407" s="168">
        <f t="shared" si="1626"/>
        <v>16.641241509177096</v>
      </c>
      <c r="G7407" s="168">
        <f t="shared" si="1616"/>
        <v>578316.81085739331</v>
      </c>
      <c r="H7407" s="168">
        <f t="shared" si="1617"/>
        <v>271310.33852408634</v>
      </c>
      <c r="I7407" s="169">
        <f t="shared" si="1618"/>
        <v>849627.14938147971</v>
      </c>
      <c r="J7407" s="169">
        <f t="shared" si="1620"/>
        <v>770203.5985086445</v>
      </c>
      <c r="K7407" s="95"/>
      <c r="L7407" s="265">
        <f t="shared" si="1619"/>
        <v>325678.78824644885</v>
      </c>
      <c r="M7407" s="265">
        <f>$G7407*NonHospFrac+theModel!$H7407*NonHospFrac</f>
        <v>523948.36113503075</v>
      </c>
      <c r="N7407" s="266">
        <f t="shared" si="1621"/>
        <v>849627.1493814796</v>
      </c>
      <c r="O7407" s="159"/>
      <c r="P7407" s="265">
        <f t="shared" si="1622"/>
        <v>295234.17989639274</v>
      </c>
      <c r="Q7407" s="265">
        <f t="shared" si="1623"/>
        <v>523946.80649335595</v>
      </c>
      <c r="R7407" s="266">
        <f t="shared" si="1624"/>
        <v>819180.98638974875</v>
      </c>
    </row>
    <row r="7408" spans="1:18" x14ac:dyDescent="0.3">
      <c r="A7408" s="82">
        <v>7377</v>
      </c>
      <c r="B7408" s="94">
        <f t="shared" si="1613"/>
        <v>1.7518113300506832E-61</v>
      </c>
      <c r="C7408" s="179">
        <f t="shared" si="1614"/>
        <v>1.7478595453927073E-61</v>
      </c>
      <c r="D7408" s="166">
        <f t="shared" si="1615"/>
        <v>2.2558277767625785E-3</v>
      </c>
      <c r="E7408" s="167">
        <f t="shared" si="1625"/>
        <v>24.291375447755232</v>
      </c>
      <c r="F7408" s="168">
        <f t="shared" si="1626"/>
        <v>16.643497336953857</v>
      </c>
      <c r="G7408" s="168">
        <f t="shared" si="1616"/>
        <v>578395.20543660666</v>
      </c>
      <c r="H7408" s="168">
        <f t="shared" si="1617"/>
        <v>271310.33852408634</v>
      </c>
      <c r="I7408" s="169">
        <f t="shared" si="1618"/>
        <v>849705.54396069306</v>
      </c>
      <c r="J7408" s="169">
        <f t="shared" si="1620"/>
        <v>770261.63358606468</v>
      </c>
      <c r="K7408" s="95"/>
      <c r="L7408" s="265">
        <f t="shared" si="1619"/>
        <v>325708.8384297344</v>
      </c>
      <c r="M7408" s="265">
        <f>$G7408*NonHospFrac+theModel!$H7408*NonHospFrac</f>
        <v>523996.70553095854</v>
      </c>
      <c r="N7408" s="266">
        <f t="shared" si="1621"/>
        <v>849705.54396069294</v>
      </c>
      <c r="O7408" s="159"/>
      <c r="P7408" s="265">
        <f t="shared" si="1622"/>
        <v>295256.42588241585</v>
      </c>
      <c r="Q7408" s="265">
        <f t="shared" si="1623"/>
        <v>523995.15088928374</v>
      </c>
      <c r="R7408" s="266">
        <f t="shared" si="1624"/>
        <v>819251.57677169959</v>
      </c>
    </row>
    <row r="7409" spans="1:18" x14ac:dyDescent="0.3">
      <c r="A7409" s="82">
        <v>7378</v>
      </c>
      <c r="B7409" s="94">
        <f t="shared" si="1613"/>
        <v>1.7190866898608216E-61</v>
      </c>
      <c r="C7409" s="179">
        <f t="shared" si="1614"/>
        <v>1.7152087263551705E-61</v>
      </c>
      <c r="D7409" s="166">
        <f t="shared" si="1615"/>
        <v>2.2558277767625785E-3</v>
      </c>
      <c r="E7409" s="167">
        <f t="shared" si="1625"/>
        <v>24.291375447755232</v>
      </c>
      <c r="F7409" s="168">
        <f t="shared" si="1626"/>
        <v>16.645753164730618</v>
      </c>
      <c r="G7409" s="168">
        <f t="shared" si="1616"/>
        <v>578473.60001582012</v>
      </c>
      <c r="H7409" s="168">
        <f t="shared" si="1617"/>
        <v>271310.33852408634</v>
      </c>
      <c r="I7409" s="169">
        <f t="shared" si="1618"/>
        <v>849783.9385399064</v>
      </c>
      <c r="J7409" s="169">
        <f t="shared" si="1620"/>
        <v>770319.66629786079</v>
      </c>
      <c r="K7409" s="95"/>
      <c r="L7409" s="265">
        <f t="shared" si="1619"/>
        <v>325738.88861301995</v>
      </c>
      <c r="M7409" s="265">
        <f>$G7409*NonHospFrac+theModel!$H7409*NonHospFrac</f>
        <v>524045.04992688645</v>
      </c>
      <c r="N7409" s="266">
        <f t="shared" si="1621"/>
        <v>849783.9385399064</v>
      </c>
      <c r="O7409" s="159"/>
      <c r="P7409" s="265">
        <f t="shared" si="1622"/>
        <v>295278.67096164875</v>
      </c>
      <c r="Q7409" s="265">
        <f t="shared" si="1623"/>
        <v>524043.49528521165</v>
      </c>
      <c r="R7409" s="266">
        <f t="shared" si="1624"/>
        <v>819322.1662468604</v>
      </c>
    </row>
    <row r="7410" spans="1:18" x14ac:dyDescent="0.3">
      <c r="A7410" s="82">
        <v>7379</v>
      </c>
      <c r="B7410" s="94">
        <f t="shared" si="1613"/>
        <v>1.6869733609789672E-61</v>
      </c>
      <c r="C7410" s="179">
        <f t="shared" si="1614"/>
        <v>1.6831678396126123E-61</v>
      </c>
      <c r="D7410" s="166">
        <f t="shared" si="1615"/>
        <v>2.2558277767625785E-3</v>
      </c>
      <c r="E7410" s="167">
        <f t="shared" si="1625"/>
        <v>24.291375447755232</v>
      </c>
      <c r="F7410" s="168">
        <f t="shared" si="1626"/>
        <v>16.648008992507378</v>
      </c>
      <c r="G7410" s="168">
        <f t="shared" si="1616"/>
        <v>578551.99459503347</v>
      </c>
      <c r="H7410" s="168">
        <f t="shared" si="1617"/>
        <v>271310.33852408634</v>
      </c>
      <c r="I7410" s="169">
        <f t="shared" si="1618"/>
        <v>849862.33311911975</v>
      </c>
      <c r="J7410" s="169">
        <f t="shared" si="1620"/>
        <v>770377.69664412935</v>
      </c>
      <c r="K7410" s="95"/>
      <c r="L7410" s="265">
        <f t="shared" si="1619"/>
        <v>325768.93879630556</v>
      </c>
      <c r="M7410" s="265">
        <f>$G7410*NonHospFrac+theModel!$H7410*NonHospFrac</f>
        <v>524093.39432281425</v>
      </c>
      <c r="N7410" s="266">
        <f t="shared" si="1621"/>
        <v>849862.33311911975</v>
      </c>
      <c r="O7410" s="159"/>
      <c r="P7410" s="265">
        <f t="shared" si="1622"/>
        <v>295300.91513412847</v>
      </c>
      <c r="Q7410" s="265">
        <f t="shared" si="1623"/>
        <v>524091.83968113945</v>
      </c>
      <c r="R7410" s="266">
        <f t="shared" si="1624"/>
        <v>819392.75481526786</v>
      </c>
    </row>
    <row r="7411" spans="1:18" x14ac:dyDescent="0.3">
      <c r="A7411" s="82">
        <v>7380</v>
      </c>
      <c r="B7411" s="94">
        <f t="shared" si="1613"/>
        <v>1.655459923829134E-61</v>
      </c>
      <c r="C7411" s="179">
        <f t="shared" si="1614"/>
        <v>1.651725491349643E-61</v>
      </c>
      <c r="D7411" s="166">
        <f t="shared" si="1615"/>
        <v>2.2558277767625785E-3</v>
      </c>
      <c r="E7411" s="167">
        <f t="shared" si="1625"/>
        <v>24.291375447755232</v>
      </c>
      <c r="F7411" s="168">
        <f t="shared" si="1626"/>
        <v>16.650264820284139</v>
      </c>
      <c r="G7411" s="168">
        <f t="shared" si="1616"/>
        <v>578630.38917424681</v>
      </c>
      <c r="H7411" s="168">
        <f t="shared" si="1617"/>
        <v>271310.33852408634</v>
      </c>
      <c r="I7411" s="169">
        <f t="shared" si="1618"/>
        <v>849940.7276983331</v>
      </c>
      <c r="J7411" s="169">
        <f t="shared" si="1620"/>
        <v>770435.72462496674</v>
      </c>
      <c r="K7411" s="95"/>
      <c r="L7411" s="265">
        <f t="shared" si="1619"/>
        <v>325798.98897959106</v>
      </c>
      <c r="M7411" s="265">
        <f>$G7411*NonHospFrac+theModel!$H7411*NonHospFrac</f>
        <v>524141.73871874204</v>
      </c>
      <c r="N7411" s="266">
        <f t="shared" si="1621"/>
        <v>849940.7276983331</v>
      </c>
      <c r="O7411" s="159"/>
      <c r="P7411" s="265">
        <f t="shared" si="1622"/>
        <v>295323.15839989186</v>
      </c>
      <c r="Q7411" s="265">
        <f t="shared" si="1623"/>
        <v>524140.18407706724</v>
      </c>
      <c r="R7411" s="266">
        <f t="shared" si="1624"/>
        <v>819463.34247695911</v>
      </c>
    </row>
    <row r="7412" spans="1:18" x14ac:dyDescent="0.3">
      <c r="A7412" s="82">
        <v>7381</v>
      </c>
      <c r="B7412" s="94">
        <f t="shared" si="1613"/>
        <v>1.624535172158258E-61</v>
      </c>
      <c r="C7412" s="179">
        <f t="shared" si="1614"/>
        <v>1.6208705005925755E-61</v>
      </c>
      <c r="D7412" s="166">
        <f t="shared" si="1615"/>
        <v>2.2558277767625785E-3</v>
      </c>
      <c r="E7412" s="167">
        <f t="shared" si="1625"/>
        <v>24.291375447755232</v>
      </c>
      <c r="F7412" s="168">
        <f t="shared" si="1626"/>
        <v>16.6525206480609</v>
      </c>
      <c r="G7412" s="168">
        <f t="shared" si="1616"/>
        <v>578708.78375346016</v>
      </c>
      <c r="H7412" s="168">
        <f t="shared" si="1617"/>
        <v>271310.33852408634</v>
      </c>
      <c r="I7412" s="169">
        <f t="shared" si="1618"/>
        <v>850019.12227754644</v>
      </c>
      <c r="J7412" s="169">
        <f t="shared" si="1620"/>
        <v>770493.75024046947</v>
      </c>
      <c r="K7412" s="95"/>
      <c r="L7412" s="265">
        <f t="shared" si="1619"/>
        <v>325829.03916287667</v>
      </c>
      <c r="M7412" s="265">
        <f>$G7412*NonHospFrac+theModel!$H7412*NonHospFrac</f>
        <v>524190.08311466983</v>
      </c>
      <c r="N7412" s="266">
        <f t="shared" si="1621"/>
        <v>850019.12227754644</v>
      </c>
      <c r="O7412" s="159"/>
      <c r="P7412" s="265">
        <f t="shared" si="1622"/>
        <v>295345.40075897606</v>
      </c>
      <c r="Q7412" s="265">
        <f t="shared" si="1623"/>
        <v>524188.52847299504</v>
      </c>
      <c r="R7412" s="266">
        <f t="shared" si="1624"/>
        <v>819533.92923197104</v>
      </c>
    </row>
    <row r="7413" spans="1:18" x14ac:dyDescent="0.3">
      <c r="A7413" s="82">
        <v>7382</v>
      </c>
      <c r="B7413" s="94">
        <f t="shared" si="1613"/>
        <v>1.5941881090512305E-61</v>
      </c>
      <c r="C7413" s="179">
        <f t="shared" si="1614"/>
        <v>1.5905918952334481E-61</v>
      </c>
      <c r="D7413" s="166">
        <f t="shared" si="1615"/>
        <v>2.2558277767625785E-3</v>
      </c>
      <c r="E7413" s="167">
        <f t="shared" si="1625"/>
        <v>24.291375447755232</v>
      </c>
      <c r="F7413" s="168">
        <f t="shared" si="1626"/>
        <v>16.654776475837661</v>
      </c>
      <c r="G7413" s="168">
        <f t="shared" si="1616"/>
        <v>578787.1783326735</v>
      </c>
      <c r="H7413" s="168">
        <f t="shared" si="1617"/>
        <v>271310.33852408634</v>
      </c>
      <c r="I7413" s="169">
        <f t="shared" si="1618"/>
        <v>850097.51685675979</v>
      </c>
      <c r="J7413" s="169">
        <f t="shared" si="1620"/>
        <v>770551.77349073382</v>
      </c>
      <c r="K7413" s="95"/>
      <c r="L7413" s="265">
        <f t="shared" si="1619"/>
        <v>325859.08934616216</v>
      </c>
      <c r="M7413" s="265">
        <f>$G7413*NonHospFrac+theModel!$H7413*NonHospFrac</f>
        <v>524238.42751059763</v>
      </c>
      <c r="N7413" s="266">
        <f t="shared" si="1621"/>
        <v>850097.51685675979</v>
      </c>
      <c r="O7413" s="159"/>
      <c r="P7413" s="265">
        <f t="shared" si="1622"/>
        <v>295367.64221141778</v>
      </c>
      <c r="Q7413" s="265">
        <f t="shared" si="1623"/>
        <v>524236.87286892283</v>
      </c>
      <c r="R7413" s="266">
        <f t="shared" si="1624"/>
        <v>819604.51508034067</v>
      </c>
    </row>
    <row r="7414" spans="1:18" x14ac:dyDescent="0.3">
      <c r="A7414" s="82">
        <v>7383</v>
      </c>
      <c r="B7414" s="94">
        <f t="shared" si="1613"/>
        <v>1.5644079430203666E-61</v>
      </c>
      <c r="C7414" s="179">
        <f t="shared" si="1614"/>
        <v>1.5608789081283133E-61</v>
      </c>
      <c r="D7414" s="166">
        <f t="shared" si="1615"/>
        <v>2.2558277767625785E-3</v>
      </c>
      <c r="E7414" s="167">
        <f t="shared" si="1625"/>
        <v>24.291375447755232</v>
      </c>
      <c r="F7414" s="168">
        <f t="shared" si="1626"/>
        <v>16.657032303614422</v>
      </c>
      <c r="G7414" s="168">
        <f t="shared" si="1616"/>
        <v>578865.57291188685</v>
      </c>
      <c r="H7414" s="168">
        <f t="shared" si="1617"/>
        <v>271310.33852408634</v>
      </c>
      <c r="I7414" s="169">
        <f t="shared" si="1618"/>
        <v>850175.91143597313</v>
      </c>
      <c r="J7414" s="169">
        <f t="shared" si="1620"/>
        <v>770609.79437585629</v>
      </c>
      <c r="K7414" s="95"/>
      <c r="L7414" s="265">
        <f t="shared" si="1619"/>
        <v>325889.13952944777</v>
      </c>
      <c r="M7414" s="265">
        <f>$G7414*NonHospFrac+theModel!$H7414*NonHospFrac</f>
        <v>524286.77190652542</v>
      </c>
      <c r="N7414" s="266">
        <f t="shared" si="1621"/>
        <v>850175.91143597313</v>
      </c>
      <c r="O7414" s="159"/>
      <c r="P7414" s="265">
        <f t="shared" si="1622"/>
        <v>295389.88275725424</v>
      </c>
      <c r="Q7414" s="265">
        <f t="shared" si="1623"/>
        <v>524285.21726485062</v>
      </c>
      <c r="R7414" s="266">
        <f t="shared" si="1624"/>
        <v>819675.1000221048</v>
      </c>
    </row>
    <row r="7415" spans="1:18" x14ac:dyDescent="0.3">
      <c r="A7415" s="82">
        <v>7384</v>
      </c>
      <c r="B7415" s="94">
        <f t="shared" si="1613"/>
        <v>1.5351840841679286E-61</v>
      </c>
      <c r="C7415" s="179">
        <f t="shared" si="1614"/>
        <v>1.5317209732684188E-61</v>
      </c>
      <c r="D7415" s="166">
        <f t="shared" si="1615"/>
        <v>2.2558277767625785E-3</v>
      </c>
      <c r="E7415" s="167">
        <f t="shared" si="1625"/>
        <v>24.291375447755232</v>
      </c>
      <c r="F7415" s="168">
        <f t="shared" si="1626"/>
        <v>16.659288131391182</v>
      </c>
      <c r="G7415" s="168">
        <f t="shared" si="1616"/>
        <v>578943.96749110019</v>
      </c>
      <c r="H7415" s="168">
        <f t="shared" si="1617"/>
        <v>271310.33852408634</v>
      </c>
      <c r="I7415" s="169">
        <f t="shared" si="1618"/>
        <v>850254.30601518648</v>
      </c>
      <c r="J7415" s="169">
        <f t="shared" si="1620"/>
        <v>770667.81289593328</v>
      </c>
      <c r="K7415" s="95"/>
      <c r="L7415" s="265">
        <f t="shared" si="1619"/>
        <v>325919.18971273326</v>
      </c>
      <c r="M7415" s="265">
        <f>$G7415*NonHospFrac+theModel!$H7415*NonHospFrac</f>
        <v>524335.11630245321</v>
      </c>
      <c r="N7415" s="266">
        <f t="shared" si="1621"/>
        <v>850254.30601518648</v>
      </c>
      <c r="O7415" s="159"/>
      <c r="P7415" s="265">
        <f t="shared" si="1622"/>
        <v>295412.12239652214</v>
      </c>
      <c r="Q7415" s="265">
        <f t="shared" si="1623"/>
        <v>524333.56166077848</v>
      </c>
      <c r="R7415" s="266">
        <f t="shared" si="1624"/>
        <v>819745.68405730068</v>
      </c>
    </row>
    <row r="7416" spans="1:18" x14ac:dyDescent="0.3">
      <c r="A7416" s="82">
        <v>7385</v>
      </c>
      <c r="B7416" s="94">
        <f t="shared" si="1613"/>
        <v>1.5065061404203306E-61</v>
      </c>
      <c r="C7416" s="179">
        <f t="shared" si="1614"/>
        <v>1.5031077220229071E-61</v>
      </c>
      <c r="D7416" s="166">
        <f t="shared" si="1615"/>
        <v>2.2558277767625785E-3</v>
      </c>
      <c r="E7416" s="167">
        <f t="shared" si="1625"/>
        <v>24.291375447755232</v>
      </c>
      <c r="F7416" s="168">
        <f t="shared" si="1626"/>
        <v>16.661543959167943</v>
      </c>
      <c r="G7416" s="168">
        <f t="shared" si="1616"/>
        <v>579022.36207031354</v>
      </c>
      <c r="H7416" s="168">
        <f t="shared" si="1617"/>
        <v>271310.33852408634</v>
      </c>
      <c r="I7416" s="169">
        <f t="shared" si="1618"/>
        <v>850332.70059439982</v>
      </c>
      <c r="J7416" s="169">
        <f t="shared" si="1620"/>
        <v>770725.82905106118</v>
      </c>
      <c r="K7416" s="95"/>
      <c r="L7416" s="265">
        <f t="shared" si="1619"/>
        <v>325949.23989601887</v>
      </c>
      <c r="M7416" s="265">
        <f>$G7416*NonHospFrac+theModel!$H7416*NonHospFrac</f>
        <v>524383.46069838107</v>
      </c>
      <c r="N7416" s="266">
        <f t="shared" si="1621"/>
        <v>850332.70059439994</v>
      </c>
      <c r="O7416" s="159"/>
      <c r="P7416" s="265">
        <f t="shared" si="1622"/>
        <v>295434.3611292587</v>
      </c>
      <c r="Q7416" s="265">
        <f t="shared" si="1623"/>
        <v>524381.90605670633</v>
      </c>
      <c r="R7416" s="266">
        <f t="shared" si="1624"/>
        <v>819816.26718596509</v>
      </c>
    </row>
    <row r="7417" spans="1:18" x14ac:dyDescent="0.3">
      <c r="A7417" s="82">
        <v>7386</v>
      </c>
      <c r="B7417" s="94">
        <f t="shared" si="1613"/>
        <v>1.4783639138327377E-61</v>
      </c>
      <c r="C7417" s="179">
        <f t="shared" si="1614"/>
        <v>1.4750289794517504E-61</v>
      </c>
      <c r="D7417" s="166">
        <f t="shared" si="1615"/>
        <v>2.2558277767625785E-3</v>
      </c>
      <c r="E7417" s="167">
        <f t="shared" si="1625"/>
        <v>24.291375447755232</v>
      </c>
      <c r="F7417" s="168">
        <f t="shared" si="1626"/>
        <v>16.663799786944704</v>
      </c>
      <c r="G7417" s="168">
        <f t="shared" si="1616"/>
        <v>579100.75664952688</v>
      </c>
      <c r="H7417" s="168">
        <f t="shared" si="1617"/>
        <v>271310.33852408634</v>
      </c>
      <c r="I7417" s="169">
        <f t="shared" si="1618"/>
        <v>850411.09517361317</v>
      </c>
      <c r="J7417" s="169">
        <f t="shared" si="1620"/>
        <v>770783.84284133639</v>
      </c>
      <c r="K7417" s="95"/>
      <c r="L7417" s="265">
        <f t="shared" si="1619"/>
        <v>325979.29007930437</v>
      </c>
      <c r="M7417" s="265">
        <f>$G7417*NonHospFrac+theModel!$H7417*NonHospFrac</f>
        <v>524431.8050943088</v>
      </c>
      <c r="N7417" s="266">
        <f t="shared" si="1621"/>
        <v>850411.09517361317</v>
      </c>
      <c r="O7417" s="159"/>
      <c r="P7417" s="265">
        <f t="shared" si="1622"/>
        <v>295456.59895550064</v>
      </c>
      <c r="Q7417" s="265">
        <f t="shared" si="1623"/>
        <v>524430.25045263406</v>
      </c>
      <c r="R7417" s="266">
        <f t="shared" si="1624"/>
        <v>819886.8494081347</v>
      </c>
    </row>
    <row r="7418" spans="1:18" x14ac:dyDescent="0.3">
      <c r="A7418" s="82">
        <v>7387</v>
      </c>
      <c r="B7418" s="94">
        <f t="shared" si="1613"/>
        <v>1.4507473969624397E-61</v>
      </c>
      <c r="C7418" s="179">
        <f t="shared" si="1614"/>
        <v>1.4474747606873058E-61</v>
      </c>
      <c r="D7418" s="166">
        <f t="shared" si="1615"/>
        <v>2.2558277767625785E-3</v>
      </c>
      <c r="E7418" s="167">
        <f t="shared" si="1625"/>
        <v>24.291375447755232</v>
      </c>
      <c r="F7418" s="168">
        <f t="shared" si="1626"/>
        <v>16.666055614721465</v>
      </c>
      <c r="G7418" s="168">
        <f t="shared" si="1616"/>
        <v>579179.15122874035</v>
      </c>
      <c r="H7418" s="168">
        <f t="shared" si="1617"/>
        <v>271310.33852408634</v>
      </c>
      <c r="I7418" s="169">
        <f t="shared" si="1618"/>
        <v>850489.48975282675</v>
      </c>
      <c r="J7418" s="169">
        <f t="shared" si="1620"/>
        <v>770841.8542668554</v>
      </c>
      <c r="K7418" s="95"/>
      <c r="L7418" s="265">
        <f t="shared" si="1619"/>
        <v>326009.34026258998</v>
      </c>
      <c r="M7418" s="265">
        <f>$G7418*NonHospFrac+theModel!$H7418*NonHospFrac</f>
        <v>524480.14949023665</v>
      </c>
      <c r="N7418" s="266">
        <f t="shared" si="1621"/>
        <v>850489.48975282663</v>
      </c>
      <c r="O7418" s="159"/>
      <c r="P7418" s="265">
        <f t="shared" si="1622"/>
        <v>295478.83587528509</v>
      </c>
      <c r="Q7418" s="265">
        <f t="shared" si="1623"/>
        <v>524478.59484856192</v>
      </c>
      <c r="R7418" s="266">
        <f t="shared" si="1624"/>
        <v>819957.43072384701</v>
      </c>
    </row>
    <row r="7419" spans="1:18" x14ac:dyDescent="0.3">
      <c r="A7419" s="82">
        <v>7388</v>
      </c>
      <c r="B7419" s="94">
        <f t="shared" si="1613"/>
        <v>1.4236467693106422E-61</v>
      </c>
      <c r="C7419" s="179">
        <f t="shared" si="1614"/>
        <v>1.4204352673841328E-61</v>
      </c>
      <c r="D7419" s="166">
        <f t="shared" si="1615"/>
        <v>2.2558277767625785E-3</v>
      </c>
      <c r="E7419" s="167">
        <f t="shared" si="1625"/>
        <v>24.291375447755232</v>
      </c>
      <c r="F7419" s="168">
        <f t="shared" si="1626"/>
        <v>16.668311442498226</v>
      </c>
      <c r="G7419" s="168">
        <f t="shared" si="1616"/>
        <v>579257.54580795369</v>
      </c>
      <c r="H7419" s="168">
        <f t="shared" si="1617"/>
        <v>271310.33852408634</v>
      </c>
      <c r="I7419" s="169">
        <f t="shared" si="1618"/>
        <v>850567.88433204009</v>
      </c>
      <c r="J7419" s="169">
        <f t="shared" si="1620"/>
        <v>770899.86332771438</v>
      </c>
      <c r="K7419" s="95"/>
      <c r="L7419" s="265">
        <f t="shared" si="1619"/>
        <v>326039.39044587553</v>
      </c>
      <c r="M7419" s="265">
        <f>$G7419*NonHospFrac+theModel!$H7419*NonHospFrac</f>
        <v>524528.49388616439</v>
      </c>
      <c r="N7419" s="266">
        <f t="shared" si="1621"/>
        <v>850567.88433203986</v>
      </c>
      <c r="O7419" s="159"/>
      <c r="P7419" s="265">
        <f t="shared" si="1622"/>
        <v>295501.07188864885</v>
      </c>
      <c r="Q7419" s="265">
        <f t="shared" si="1623"/>
        <v>524526.93924448965</v>
      </c>
      <c r="R7419" s="266">
        <f t="shared" si="1624"/>
        <v>820028.01113313856</v>
      </c>
    </row>
    <row r="7420" spans="1:18" x14ac:dyDescent="0.3">
      <c r="A7420" s="82">
        <v>7389</v>
      </c>
      <c r="B7420" s="94">
        <f t="shared" si="1613"/>
        <v>1.3970523938296527E-61</v>
      </c>
      <c r="C7420" s="179">
        <f t="shared" si="1614"/>
        <v>1.3939008842340591E-61</v>
      </c>
      <c r="D7420" s="166">
        <f t="shared" si="1615"/>
        <v>2.2558277767625785E-3</v>
      </c>
      <c r="E7420" s="167">
        <f t="shared" si="1625"/>
        <v>24.291375447755232</v>
      </c>
      <c r="F7420" s="168">
        <f t="shared" si="1626"/>
        <v>16.670567270274987</v>
      </c>
      <c r="G7420" s="168">
        <f t="shared" si="1616"/>
        <v>579335.94038716704</v>
      </c>
      <c r="H7420" s="168">
        <f t="shared" si="1617"/>
        <v>271310.33852408634</v>
      </c>
      <c r="I7420" s="169">
        <f t="shared" si="1618"/>
        <v>850646.27891125344</v>
      </c>
      <c r="J7420" s="169">
        <f t="shared" si="1620"/>
        <v>770957.87002400984</v>
      </c>
      <c r="K7420" s="95"/>
      <c r="L7420" s="265">
        <f t="shared" si="1619"/>
        <v>326069.44062916108</v>
      </c>
      <c r="M7420" s="265">
        <f>$G7420*NonHospFrac+theModel!$H7420*NonHospFrac</f>
        <v>524576.83828209224</v>
      </c>
      <c r="N7420" s="266">
        <f t="shared" si="1621"/>
        <v>850646.27891125332</v>
      </c>
      <c r="O7420" s="159"/>
      <c r="P7420" s="265">
        <f t="shared" si="1622"/>
        <v>295523.30699562893</v>
      </c>
      <c r="Q7420" s="265">
        <f t="shared" si="1623"/>
        <v>524575.2836404175</v>
      </c>
      <c r="R7420" s="266">
        <f t="shared" si="1624"/>
        <v>820098.59063604637</v>
      </c>
    </row>
    <row r="7421" spans="1:18" x14ac:dyDescent="0.3">
      <c r="A7421" s="82">
        <v>7390</v>
      </c>
      <c r="B7421" s="94">
        <f t="shared" si="1613"/>
        <v>1.3709548134965757E-61</v>
      </c>
      <c r="C7421" s="179">
        <f t="shared" si="1614"/>
        <v>1.3678621755476037E-61</v>
      </c>
      <c r="D7421" s="166">
        <f t="shared" si="1615"/>
        <v>2.2558277767625785E-3</v>
      </c>
      <c r="E7421" s="167">
        <f t="shared" si="1625"/>
        <v>24.291375447755232</v>
      </c>
      <c r="F7421" s="168">
        <f t="shared" si="1626"/>
        <v>16.672823098051747</v>
      </c>
      <c r="G7421" s="168">
        <f t="shared" si="1616"/>
        <v>579414.33496638038</v>
      </c>
      <c r="H7421" s="168">
        <f t="shared" si="1617"/>
        <v>271310.33852408634</v>
      </c>
      <c r="I7421" s="169">
        <f t="shared" si="1618"/>
        <v>850724.67349046678</v>
      </c>
      <c r="J7421" s="169">
        <f t="shared" si="1620"/>
        <v>771015.87435583817</v>
      </c>
      <c r="K7421" s="95"/>
      <c r="L7421" s="265">
        <f t="shared" si="1619"/>
        <v>326099.49081244663</v>
      </c>
      <c r="M7421" s="265">
        <f>$G7421*NonHospFrac+theModel!$H7421*NonHospFrac</f>
        <v>524625.18267802009</v>
      </c>
      <c r="N7421" s="266">
        <f t="shared" si="1621"/>
        <v>850724.67349046678</v>
      </c>
      <c r="O7421" s="159"/>
      <c r="P7421" s="265">
        <f t="shared" si="1622"/>
        <v>295545.54119626229</v>
      </c>
      <c r="Q7421" s="265">
        <f t="shared" si="1623"/>
        <v>524623.62803634536</v>
      </c>
      <c r="R7421" s="266">
        <f t="shared" si="1624"/>
        <v>820169.16923260759</v>
      </c>
    </row>
    <row r="7422" spans="1:18" x14ac:dyDescent="0.3">
      <c r="A7422" s="82">
        <v>7391</v>
      </c>
      <c r="B7422" s="94">
        <f t="shared" si="1613"/>
        <v>1.3453447479497321E-61</v>
      </c>
      <c r="C7422" s="179">
        <f t="shared" si="1614"/>
        <v>1.3423098818979853E-61</v>
      </c>
      <c r="D7422" s="166">
        <f t="shared" si="1615"/>
        <v>2.2558277767625785E-3</v>
      </c>
      <c r="E7422" s="167">
        <f t="shared" si="1625"/>
        <v>24.291375447755232</v>
      </c>
      <c r="F7422" s="168">
        <f t="shared" si="1626"/>
        <v>16.675078925828508</v>
      </c>
      <c r="G7422" s="168">
        <f t="shared" si="1616"/>
        <v>579492.72954559373</v>
      </c>
      <c r="H7422" s="168">
        <f t="shared" si="1617"/>
        <v>271310.33852408634</v>
      </c>
      <c r="I7422" s="169">
        <f t="shared" si="1618"/>
        <v>850803.06806968013</v>
      </c>
      <c r="J7422" s="169">
        <f t="shared" si="1620"/>
        <v>771073.87632329576</v>
      </c>
      <c r="K7422" s="95"/>
      <c r="L7422" s="265">
        <f t="shared" si="1619"/>
        <v>326129.54099573218</v>
      </c>
      <c r="M7422" s="265">
        <f>$G7422*NonHospFrac+theModel!$H7422*NonHospFrac</f>
        <v>524673.52707394783</v>
      </c>
      <c r="N7422" s="266">
        <f t="shared" si="1621"/>
        <v>850803.06806968001</v>
      </c>
      <c r="O7422" s="159"/>
      <c r="P7422" s="265">
        <f t="shared" si="1622"/>
        <v>295567.77449058584</v>
      </c>
      <c r="Q7422" s="265">
        <f t="shared" si="1623"/>
        <v>524671.97243227309</v>
      </c>
      <c r="R7422" s="266">
        <f t="shared" si="1624"/>
        <v>820239.74692285899</v>
      </c>
    </row>
    <row r="7423" spans="1:18" x14ac:dyDescent="0.3">
      <c r="A7423" s="82">
        <v>7392</v>
      </c>
      <c r="B7423" s="94">
        <f t="shared" si="1613"/>
        <v>1.3202130901891696E-61</v>
      </c>
      <c r="C7423" s="179">
        <f t="shared" si="1614"/>
        <v>1.3172349168290753E-61</v>
      </c>
      <c r="D7423" s="166">
        <f t="shared" si="1615"/>
        <v>2.2558277767625785E-3</v>
      </c>
      <c r="E7423" s="167">
        <f t="shared" si="1625"/>
        <v>24.291375447755232</v>
      </c>
      <c r="F7423" s="168">
        <f t="shared" si="1626"/>
        <v>16.677334753605269</v>
      </c>
      <c r="G7423" s="168">
        <f t="shared" si="1616"/>
        <v>579571.12412480707</v>
      </c>
      <c r="H7423" s="168">
        <f t="shared" si="1617"/>
        <v>271310.33852408634</v>
      </c>
      <c r="I7423" s="169">
        <f t="shared" si="1618"/>
        <v>850881.46264889347</v>
      </c>
      <c r="J7423" s="169">
        <f t="shared" si="1620"/>
        <v>771131.87592647888</v>
      </c>
      <c r="K7423" s="95"/>
      <c r="L7423" s="265">
        <f t="shared" si="1619"/>
        <v>326159.59117901773</v>
      </c>
      <c r="M7423" s="265">
        <f>$G7423*NonHospFrac+theModel!$H7423*NonHospFrac</f>
        <v>524721.87146987556</v>
      </c>
      <c r="N7423" s="266">
        <f t="shared" si="1621"/>
        <v>850881.46264889324</v>
      </c>
      <c r="O7423" s="159"/>
      <c r="P7423" s="265">
        <f t="shared" si="1622"/>
        <v>295590.00687863654</v>
      </c>
      <c r="Q7423" s="265">
        <f t="shared" si="1623"/>
        <v>524720.31682820083</v>
      </c>
      <c r="R7423" s="266">
        <f t="shared" si="1624"/>
        <v>820310.32370683737</v>
      </c>
    </row>
    <row r="7424" spans="1:18" x14ac:dyDescent="0.3">
      <c r="A7424" s="82">
        <v>7393</v>
      </c>
      <c r="B7424" s="94">
        <f t="shared" si="1613"/>
        <v>1.2955509033375751E-61</v>
      </c>
      <c r="C7424" s="179">
        <f t="shared" si="1614"/>
        <v>1.2926283636236162E-61</v>
      </c>
      <c r="D7424" s="166">
        <f t="shared" si="1615"/>
        <v>2.2558277767625785E-3</v>
      </c>
      <c r="E7424" s="167">
        <f t="shared" si="1625"/>
        <v>24.291375447755232</v>
      </c>
      <c r="F7424" s="168">
        <f t="shared" si="1626"/>
        <v>16.67959058138203</v>
      </c>
      <c r="G7424" s="168">
        <f t="shared" si="1616"/>
        <v>579649.51870402042</v>
      </c>
      <c r="H7424" s="168">
        <f t="shared" si="1617"/>
        <v>271310.33852408634</v>
      </c>
      <c r="I7424" s="169">
        <f t="shared" si="1618"/>
        <v>850959.85722810682</v>
      </c>
      <c r="J7424" s="169">
        <f t="shared" si="1620"/>
        <v>771189.87316548405</v>
      </c>
      <c r="K7424" s="95"/>
      <c r="L7424" s="265">
        <f t="shared" si="1619"/>
        <v>326189.64136230329</v>
      </c>
      <c r="M7424" s="265">
        <f>$G7424*NonHospFrac+theModel!$H7424*NonHospFrac</f>
        <v>524770.21586580342</v>
      </c>
      <c r="N7424" s="266">
        <f t="shared" si="1621"/>
        <v>850959.8572281067</v>
      </c>
      <c r="O7424" s="159"/>
      <c r="P7424" s="265">
        <f t="shared" si="1622"/>
        <v>295612.23836045136</v>
      </c>
      <c r="Q7424" s="265">
        <f t="shared" si="1623"/>
        <v>524768.66122412868</v>
      </c>
      <c r="R7424" s="266">
        <f t="shared" si="1624"/>
        <v>820380.89958457998</v>
      </c>
    </row>
    <row r="7425" spans="1:18" x14ac:dyDescent="0.3">
      <c r="A7425" s="82">
        <v>7394</v>
      </c>
      <c r="B7425" s="94">
        <f t="shared" si="1613"/>
        <v>1.2713494174629047E-61</v>
      </c>
      <c r="C7425" s="179">
        <f t="shared" si="1614"/>
        <v>1.268481472133021E-61</v>
      </c>
      <c r="D7425" s="166">
        <f t="shared" si="1615"/>
        <v>2.2558277767625785E-3</v>
      </c>
      <c r="E7425" s="167">
        <f t="shared" si="1625"/>
        <v>24.291375447755232</v>
      </c>
      <c r="F7425" s="168">
        <f t="shared" si="1626"/>
        <v>16.681846409158791</v>
      </c>
      <c r="G7425" s="168">
        <f t="shared" si="1616"/>
        <v>579727.91328323376</v>
      </c>
      <c r="H7425" s="168">
        <f t="shared" si="1617"/>
        <v>271310.33852408634</v>
      </c>
      <c r="I7425" s="169">
        <f t="shared" si="1618"/>
        <v>851038.25180732016</v>
      </c>
      <c r="J7425" s="169">
        <f t="shared" si="1620"/>
        <v>771247.86804040754</v>
      </c>
      <c r="K7425" s="95"/>
      <c r="L7425" s="265">
        <f t="shared" si="1619"/>
        <v>326219.69154558884</v>
      </c>
      <c r="M7425" s="265">
        <f>$G7425*NonHospFrac+theModel!$H7425*NonHospFrac</f>
        <v>524818.56026173127</v>
      </c>
      <c r="N7425" s="266">
        <f t="shared" si="1621"/>
        <v>851038.25180732016</v>
      </c>
      <c r="O7425" s="159"/>
      <c r="P7425" s="265">
        <f t="shared" si="1622"/>
        <v>295634.46893606719</v>
      </c>
      <c r="Q7425" s="265">
        <f t="shared" si="1623"/>
        <v>524817.00562005653</v>
      </c>
      <c r="R7425" s="266">
        <f t="shared" si="1624"/>
        <v>820451.47455612372</v>
      </c>
    </row>
    <row r="7426" spans="1:18" x14ac:dyDescent="0.3">
      <c r="A7426" s="82">
        <v>7395</v>
      </c>
      <c r="B7426" s="94">
        <f t="shared" si="1613"/>
        <v>1.2476000264591814E-61</v>
      </c>
      <c r="C7426" s="179">
        <f t="shared" si="1614"/>
        <v>1.2447856556652051E-61</v>
      </c>
      <c r="D7426" s="166">
        <f t="shared" si="1615"/>
        <v>2.2558277767625785E-3</v>
      </c>
      <c r="E7426" s="167">
        <f t="shared" si="1625"/>
        <v>24.291375447755232</v>
      </c>
      <c r="F7426" s="168">
        <f t="shared" si="1626"/>
        <v>16.684102236935551</v>
      </c>
      <c r="G7426" s="168">
        <f t="shared" si="1616"/>
        <v>579806.30786244711</v>
      </c>
      <c r="H7426" s="168">
        <f t="shared" si="1617"/>
        <v>271310.33852408634</v>
      </c>
      <c r="I7426" s="169">
        <f t="shared" si="1618"/>
        <v>851116.64638653351</v>
      </c>
      <c r="J7426" s="169">
        <f t="shared" si="1620"/>
        <v>771305.86055134574</v>
      </c>
      <c r="K7426" s="95"/>
      <c r="L7426" s="265">
        <f t="shared" si="1619"/>
        <v>326249.74172887439</v>
      </c>
      <c r="M7426" s="265">
        <f>$G7426*NonHospFrac+theModel!$H7426*NonHospFrac</f>
        <v>524866.904657659</v>
      </c>
      <c r="N7426" s="266">
        <f t="shared" si="1621"/>
        <v>851116.64638653339</v>
      </c>
      <c r="O7426" s="159"/>
      <c r="P7426" s="265">
        <f t="shared" si="1622"/>
        <v>295656.698605521</v>
      </c>
      <c r="Q7426" s="265">
        <f t="shared" si="1623"/>
        <v>524865.35001598427</v>
      </c>
      <c r="R7426" s="266">
        <f t="shared" si="1624"/>
        <v>820522.04862150527</v>
      </c>
    </row>
    <row r="7427" spans="1:18" x14ac:dyDescent="0.3">
      <c r="A7427" s="82">
        <v>7396</v>
      </c>
      <c r="B7427" s="94">
        <f t="shared" si="1613"/>
        <v>1.224294284986727E-61</v>
      </c>
      <c r="C7427" s="179">
        <f t="shared" si="1614"/>
        <v>1.2215324879317223E-61</v>
      </c>
      <c r="D7427" s="166">
        <f t="shared" si="1615"/>
        <v>2.2558277767625785E-3</v>
      </c>
      <c r="E7427" s="167">
        <f t="shared" si="1625"/>
        <v>24.291375447755232</v>
      </c>
      <c r="F7427" s="168">
        <f t="shared" si="1626"/>
        <v>16.686358064712312</v>
      </c>
      <c r="G7427" s="168">
        <f t="shared" si="1616"/>
        <v>579884.70244166057</v>
      </c>
      <c r="H7427" s="168">
        <f t="shared" si="1617"/>
        <v>271310.33852408634</v>
      </c>
      <c r="I7427" s="169">
        <f t="shared" si="1618"/>
        <v>851195.04096574686</v>
      </c>
      <c r="J7427" s="169">
        <f t="shared" si="1620"/>
        <v>771363.85069839505</v>
      </c>
      <c r="K7427" s="95"/>
      <c r="L7427" s="265">
        <f t="shared" si="1619"/>
        <v>326279.79191216</v>
      </c>
      <c r="M7427" s="265">
        <f>$G7427*NonHospFrac+theModel!$H7427*NonHospFrac</f>
        <v>524915.24905358697</v>
      </c>
      <c r="N7427" s="266">
        <f t="shared" si="1621"/>
        <v>851195.04096574697</v>
      </c>
      <c r="O7427" s="159"/>
      <c r="P7427" s="265">
        <f t="shared" si="1622"/>
        <v>295678.92736884975</v>
      </c>
      <c r="Q7427" s="265">
        <f t="shared" si="1623"/>
        <v>524913.69441191223</v>
      </c>
      <c r="R7427" s="266">
        <f t="shared" si="1624"/>
        <v>820592.62178076198</v>
      </c>
    </row>
    <row r="7428" spans="1:18" x14ac:dyDescent="0.3">
      <c r="A7428" s="82">
        <v>7397</v>
      </c>
      <c r="B7428" s="94">
        <f t="shared" si="1613"/>
        <v>1.2014239054684398E-61</v>
      </c>
      <c r="C7428" s="179">
        <f t="shared" si="1614"/>
        <v>1.1987137000508175E-61</v>
      </c>
      <c r="D7428" s="166">
        <f t="shared" si="1615"/>
        <v>2.2558277767625785E-3</v>
      </c>
      <c r="E7428" s="167">
        <f t="shared" si="1625"/>
        <v>24.291375447755232</v>
      </c>
      <c r="F7428" s="168">
        <f t="shared" si="1626"/>
        <v>16.688613892489073</v>
      </c>
      <c r="G7428" s="168">
        <f t="shared" si="1616"/>
        <v>579963.09702087392</v>
      </c>
      <c r="H7428" s="168">
        <f t="shared" si="1617"/>
        <v>271310.33852408634</v>
      </c>
      <c r="I7428" s="169">
        <f t="shared" si="1618"/>
        <v>851273.4355449602</v>
      </c>
      <c r="J7428" s="169">
        <f t="shared" si="1620"/>
        <v>771421.83848165185</v>
      </c>
      <c r="K7428" s="95"/>
      <c r="L7428" s="265">
        <f t="shared" si="1619"/>
        <v>326309.84209544549</v>
      </c>
      <c r="M7428" s="265">
        <f>$G7428*NonHospFrac+theModel!$H7428*NonHospFrac</f>
        <v>524963.59344951471</v>
      </c>
      <c r="N7428" s="266">
        <f t="shared" si="1621"/>
        <v>851273.4355449602</v>
      </c>
      <c r="O7428" s="159"/>
      <c r="P7428" s="265">
        <f t="shared" si="1622"/>
        <v>295701.15522609028</v>
      </c>
      <c r="Q7428" s="265">
        <f t="shared" si="1623"/>
        <v>524962.03880783997</v>
      </c>
      <c r="R7428" s="266">
        <f t="shared" si="1624"/>
        <v>820663.19403393031</v>
      </c>
    </row>
    <row r="7429" spans="1:18" x14ac:dyDescent="0.3">
      <c r="A7429" s="82">
        <v>7398</v>
      </c>
      <c r="B7429" s="94">
        <f t="shared" si="1613"/>
        <v>1.1789807551431044E-61</v>
      </c>
      <c r="C7429" s="179">
        <f t="shared" si="1614"/>
        <v>1.176321177607384E-61</v>
      </c>
      <c r="D7429" s="166">
        <f t="shared" si="1615"/>
        <v>2.2558277767625785E-3</v>
      </c>
      <c r="E7429" s="167">
        <f t="shared" si="1625"/>
        <v>24.291375447755232</v>
      </c>
      <c r="F7429" s="168">
        <f t="shared" si="1626"/>
        <v>16.690869720265834</v>
      </c>
      <c r="G7429" s="168">
        <f t="shared" si="1616"/>
        <v>580041.49160008726</v>
      </c>
      <c r="H7429" s="168">
        <f t="shared" si="1617"/>
        <v>271310.33852408634</v>
      </c>
      <c r="I7429" s="169">
        <f t="shared" si="1618"/>
        <v>851351.83012417355</v>
      </c>
      <c r="J7429" s="169">
        <f t="shared" si="1620"/>
        <v>771479.82390121242</v>
      </c>
      <c r="K7429" s="95"/>
      <c r="L7429" s="265">
        <f t="shared" si="1619"/>
        <v>326339.8922787311</v>
      </c>
      <c r="M7429" s="265">
        <f>$G7429*NonHospFrac+theModel!$H7429*NonHospFrac</f>
        <v>525011.93784544244</v>
      </c>
      <c r="N7429" s="266">
        <f t="shared" si="1621"/>
        <v>851351.83012417355</v>
      </c>
      <c r="O7429" s="159"/>
      <c r="P7429" s="265">
        <f t="shared" si="1622"/>
        <v>295723.38217727968</v>
      </c>
      <c r="Q7429" s="265">
        <f t="shared" si="1623"/>
        <v>525010.38320376771</v>
      </c>
      <c r="R7429" s="266">
        <f t="shared" si="1624"/>
        <v>820733.76538104739</v>
      </c>
    </row>
    <row r="7430" spans="1:18" x14ac:dyDescent="0.3">
      <c r="A7430" s="82">
        <v>7399</v>
      </c>
      <c r="B7430" s="94">
        <f t="shared" si="1613"/>
        <v>1.1569568531731856E-61</v>
      </c>
      <c r="C7430" s="179">
        <f t="shared" si="1614"/>
        <v>1.1543469577672818E-61</v>
      </c>
      <c r="D7430" s="166">
        <f t="shared" si="1615"/>
        <v>2.2558277767625785E-3</v>
      </c>
      <c r="E7430" s="167">
        <f t="shared" si="1625"/>
        <v>24.291375447755232</v>
      </c>
      <c r="F7430" s="168">
        <f t="shared" si="1626"/>
        <v>16.693125548042595</v>
      </c>
      <c r="G7430" s="168">
        <f t="shared" si="1616"/>
        <v>580119.88617930061</v>
      </c>
      <c r="H7430" s="168">
        <f t="shared" si="1617"/>
        <v>271310.33852408634</v>
      </c>
      <c r="I7430" s="169">
        <f t="shared" si="1618"/>
        <v>851430.22470338689</v>
      </c>
      <c r="J7430" s="169">
        <f t="shared" si="1620"/>
        <v>771537.80695717316</v>
      </c>
      <c r="K7430" s="95"/>
      <c r="L7430" s="265">
        <f t="shared" si="1619"/>
        <v>326369.9424620166</v>
      </c>
      <c r="M7430" s="265">
        <f>$G7430*NonHospFrac+theModel!$H7430*NonHospFrac</f>
        <v>525060.2822413703</v>
      </c>
      <c r="N7430" s="266">
        <f t="shared" si="1621"/>
        <v>851430.22470338689</v>
      </c>
      <c r="O7430" s="159"/>
      <c r="P7430" s="265">
        <f t="shared" si="1622"/>
        <v>295745.60822245473</v>
      </c>
      <c r="Q7430" s="265">
        <f t="shared" si="1623"/>
        <v>525058.72759969556</v>
      </c>
      <c r="R7430" s="266">
        <f t="shared" si="1624"/>
        <v>820804.33582215034</v>
      </c>
    </row>
    <row r="7431" spans="1:18" x14ac:dyDescent="0.3">
      <c r="A7431" s="82">
        <v>7400</v>
      </c>
      <c r="B7431" s="94">
        <f t="shared" si="1613"/>
        <v>1.1353443678068582E-61</v>
      </c>
      <c r="C7431" s="179">
        <f t="shared" si="1614"/>
        <v>1.1327832264457685E-61</v>
      </c>
      <c r="D7431" s="166">
        <f t="shared" si="1615"/>
        <v>2.2558277767625785E-3</v>
      </c>
      <c r="E7431" s="167">
        <f t="shared" si="1625"/>
        <v>24.291375447755232</v>
      </c>
      <c r="F7431" s="168">
        <f t="shared" si="1626"/>
        <v>16.695381375819355</v>
      </c>
      <c r="G7431" s="168">
        <f t="shared" si="1616"/>
        <v>580198.28075851395</v>
      </c>
      <c r="H7431" s="168">
        <f t="shared" si="1617"/>
        <v>271310.33852408634</v>
      </c>
      <c r="I7431" s="169">
        <f t="shared" si="1618"/>
        <v>851508.61928260024</v>
      </c>
      <c r="J7431" s="169">
        <f t="shared" si="1620"/>
        <v>771595.78764963034</v>
      </c>
      <c r="K7431" s="95"/>
      <c r="L7431" s="265">
        <f t="shared" si="1619"/>
        <v>326399.99264530221</v>
      </c>
      <c r="M7431" s="265">
        <f>$G7431*NonHospFrac+theModel!$H7431*NonHospFrac</f>
        <v>525108.62663729815</v>
      </c>
      <c r="N7431" s="266">
        <f t="shared" si="1621"/>
        <v>851508.61928260035</v>
      </c>
      <c r="O7431" s="159"/>
      <c r="P7431" s="265">
        <f t="shared" si="1622"/>
        <v>295767.83336165251</v>
      </c>
      <c r="Q7431" s="265">
        <f t="shared" si="1623"/>
        <v>525107.07199562341</v>
      </c>
      <c r="R7431" s="266">
        <f t="shared" si="1624"/>
        <v>820874.90535727586</v>
      </c>
    </row>
    <row r="7432" spans="1:18" x14ac:dyDescent="0.3">
      <c r="A7432" s="82">
        <v>7401</v>
      </c>
      <c r="B7432" s="94">
        <f t="shared" si="1613"/>
        <v>1.1141356135930177E-61</v>
      </c>
      <c r="C7432" s="179">
        <f t="shared" si="1614"/>
        <v>1.1116223155287942E-61</v>
      </c>
      <c r="D7432" s="166">
        <f t="shared" si="1615"/>
        <v>2.2558277767625785E-3</v>
      </c>
      <c r="E7432" s="167">
        <f t="shared" si="1625"/>
        <v>24.291375447755232</v>
      </c>
      <c r="F7432" s="168">
        <f t="shared" si="1626"/>
        <v>16.697637203596116</v>
      </c>
      <c r="G7432" s="168">
        <f t="shared" si="1616"/>
        <v>580276.6753377273</v>
      </c>
      <c r="H7432" s="168">
        <f t="shared" si="1617"/>
        <v>271310.33852408634</v>
      </c>
      <c r="I7432" s="169">
        <f t="shared" si="1618"/>
        <v>851587.01386181358</v>
      </c>
      <c r="J7432" s="169">
        <f t="shared" si="1620"/>
        <v>771653.76597868034</v>
      </c>
      <c r="K7432" s="95"/>
      <c r="L7432" s="265">
        <f t="shared" si="1619"/>
        <v>326430.0428285877</v>
      </c>
      <c r="M7432" s="265">
        <f>$G7432*NonHospFrac+theModel!$H7432*NonHospFrac</f>
        <v>525156.97103322588</v>
      </c>
      <c r="N7432" s="266">
        <f t="shared" si="1621"/>
        <v>851587.01386181358</v>
      </c>
      <c r="O7432" s="159"/>
      <c r="P7432" s="265">
        <f t="shared" si="1622"/>
        <v>295790.05759490974</v>
      </c>
      <c r="Q7432" s="265">
        <f t="shared" si="1623"/>
        <v>525155.41639155115</v>
      </c>
      <c r="R7432" s="266">
        <f t="shared" si="1624"/>
        <v>820945.47398646083</v>
      </c>
    </row>
    <row r="7433" spans="1:18" x14ac:dyDescent="0.3">
      <c r="A7433" s="82">
        <v>7402</v>
      </c>
      <c r="B7433" s="94">
        <f t="shared" si="1613"/>
        <v>1.0933230486483172E-61</v>
      </c>
      <c r="C7433" s="179">
        <f t="shared" si="1614"/>
        <v>1.0908567001462015E-61</v>
      </c>
      <c r="D7433" s="166">
        <f t="shared" si="1615"/>
        <v>2.2558277767625785E-3</v>
      </c>
      <c r="E7433" s="167">
        <f t="shared" si="1625"/>
        <v>24.291375447755232</v>
      </c>
      <c r="F7433" s="168">
        <f t="shared" si="1626"/>
        <v>16.699893031372877</v>
      </c>
      <c r="G7433" s="168">
        <f t="shared" si="1616"/>
        <v>580355.06991694064</v>
      </c>
      <c r="H7433" s="168">
        <f t="shared" si="1617"/>
        <v>271310.33852408634</v>
      </c>
      <c r="I7433" s="169">
        <f t="shared" si="1618"/>
        <v>851665.40844102693</v>
      </c>
      <c r="J7433" s="169">
        <f t="shared" si="1620"/>
        <v>771711.74194441957</v>
      </c>
      <c r="K7433" s="95"/>
      <c r="L7433" s="265">
        <f t="shared" si="1619"/>
        <v>326460.09301187331</v>
      </c>
      <c r="M7433" s="265">
        <f>$G7433*NonHospFrac+theModel!$H7433*NonHospFrac</f>
        <v>525205.31542915362</v>
      </c>
      <c r="N7433" s="266">
        <f t="shared" si="1621"/>
        <v>851665.40844102693</v>
      </c>
      <c r="O7433" s="159"/>
      <c r="P7433" s="265">
        <f t="shared" si="1622"/>
        <v>295812.28092226357</v>
      </c>
      <c r="Q7433" s="265">
        <f t="shared" si="1623"/>
        <v>525203.76078747888</v>
      </c>
      <c r="R7433" s="266">
        <f t="shared" si="1624"/>
        <v>821016.04170974251</v>
      </c>
    </row>
    <row r="7434" spans="1:18" x14ac:dyDescent="0.3">
      <c r="A7434" s="82">
        <v>7403</v>
      </c>
      <c r="B7434" s="94">
        <f t="shared" si="1613"/>
        <v>1.0728992719752529E-61</v>
      </c>
      <c r="C7434" s="179">
        <f t="shared" si="1614"/>
        <v>1.0704789959958627E-61</v>
      </c>
      <c r="D7434" s="166">
        <f t="shared" si="1615"/>
        <v>2.2558277767625785E-3</v>
      </c>
      <c r="E7434" s="167">
        <f t="shared" si="1625"/>
        <v>24.291375447755232</v>
      </c>
      <c r="F7434" s="168">
        <f t="shared" si="1626"/>
        <v>16.702148859149638</v>
      </c>
      <c r="G7434" s="168">
        <f t="shared" si="1616"/>
        <v>580433.46449615399</v>
      </c>
      <c r="H7434" s="168">
        <f t="shared" si="1617"/>
        <v>271310.33852408634</v>
      </c>
      <c r="I7434" s="169">
        <f t="shared" si="1618"/>
        <v>851743.80302024027</v>
      </c>
      <c r="J7434" s="169">
        <f t="shared" si="1620"/>
        <v>771769.7155469443</v>
      </c>
      <c r="K7434" s="95"/>
      <c r="L7434" s="265">
        <f t="shared" si="1619"/>
        <v>326490.1431951588</v>
      </c>
      <c r="M7434" s="265">
        <f>$G7434*NonHospFrac+theModel!$H7434*NonHospFrac</f>
        <v>525253.65982508147</v>
      </c>
      <c r="N7434" s="266">
        <f t="shared" si="1621"/>
        <v>851743.80302024027</v>
      </c>
      <c r="O7434" s="159"/>
      <c r="P7434" s="265">
        <f t="shared" si="1622"/>
        <v>295834.50334375072</v>
      </c>
      <c r="Q7434" s="265">
        <f t="shared" si="1623"/>
        <v>525252.10518340673</v>
      </c>
      <c r="R7434" s="266">
        <f t="shared" si="1624"/>
        <v>821086.60852715746</v>
      </c>
    </row>
    <row r="7435" spans="1:18" x14ac:dyDescent="0.3">
      <c r="A7435" s="82">
        <v>7404</v>
      </c>
      <c r="B7435" s="94">
        <f t="shared" si="1613"/>
        <v>1.0528570208303541E-61</v>
      </c>
      <c r="C7435" s="179">
        <f t="shared" si="1614"/>
        <v>1.0504819567178055E-61</v>
      </c>
      <c r="D7435" s="166">
        <f t="shared" si="1615"/>
        <v>2.2558277767625785E-3</v>
      </c>
      <c r="E7435" s="167">
        <f t="shared" si="1625"/>
        <v>24.291375447755232</v>
      </c>
      <c r="F7435" s="168">
        <f t="shared" si="1626"/>
        <v>16.704404686926399</v>
      </c>
      <c r="G7435" s="168">
        <f t="shared" si="1616"/>
        <v>580511.85907536745</v>
      </c>
      <c r="H7435" s="168">
        <f t="shared" si="1617"/>
        <v>271310.33852408634</v>
      </c>
      <c r="I7435" s="169">
        <f t="shared" si="1618"/>
        <v>851822.19759945385</v>
      </c>
      <c r="J7435" s="169">
        <f t="shared" si="1620"/>
        <v>771827.68678635103</v>
      </c>
      <c r="K7435" s="95"/>
      <c r="L7435" s="265">
        <f t="shared" si="1619"/>
        <v>326520.19337844441</v>
      </c>
      <c r="M7435" s="265">
        <f>$G7435*NonHospFrac+theModel!$H7435*NonHospFrac</f>
        <v>525302.00422100932</v>
      </c>
      <c r="N7435" s="266">
        <f t="shared" si="1621"/>
        <v>851822.19759945374</v>
      </c>
      <c r="O7435" s="159"/>
      <c r="P7435" s="265">
        <f t="shared" si="1622"/>
        <v>295856.72485940834</v>
      </c>
      <c r="Q7435" s="265">
        <f t="shared" si="1623"/>
        <v>525300.44957933458</v>
      </c>
      <c r="R7435" s="266">
        <f t="shared" si="1624"/>
        <v>821157.17443874292</v>
      </c>
    </row>
    <row r="7436" spans="1:18" x14ac:dyDescent="0.3">
      <c r="A7436" s="82">
        <v>7405</v>
      </c>
      <c r="B7436" s="94">
        <f t="shared" si="1613"/>
        <v>1.0331891681415339E-61</v>
      </c>
      <c r="C7436" s="179">
        <f t="shared" si="1614"/>
        <v>1.03085847131739E-61</v>
      </c>
      <c r="D7436" s="166">
        <f t="shared" si="1615"/>
        <v>2.2558277767625785E-3</v>
      </c>
      <c r="E7436" s="167">
        <f t="shared" si="1625"/>
        <v>24.291375447755232</v>
      </c>
      <c r="F7436" s="168">
        <f t="shared" si="1626"/>
        <v>16.706660514703159</v>
      </c>
      <c r="G7436" s="168">
        <f t="shared" si="1616"/>
        <v>580590.2536545808</v>
      </c>
      <c r="H7436" s="168">
        <f t="shared" si="1617"/>
        <v>271310.33852408634</v>
      </c>
      <c r="I7436" s="169">
        <f t="shared" si="1618"/>
        <v>851900.5921786672</v>
      </c>
      <c r="J7436" s="169">
        <f t="shared" si="1620"/>
        <v>771885.65566273569</v>
      </c>
      <c r="K7436" s="95"/>
      <c r="L7436" s="265">
        <f t="shared" si="1619"/>
        <v>326550.24356172996</v>
      </c>
      <c r="M7436" s="265">
        <f>$G7436*NonHospFrac+theModel!$H7436*NonHospFrac</f>
        <v>525350.34861693718</v>
      </c>
      <c r="N7436" s="266">
        <f t="shared" si="1621"/>
        <v>851900.5921786672</v>
      </c>
      <c r="O7436" s="159"/>
      <c r="P7436" s="265">
        <f t="shared" si="1622"/>
        <v>295878.9454692732</v>
      </c>
      <c r="Q7436" s="265">
        <f t="shared" si="1623"/>
        <v>525348.79397526244</v>
      </c>
      <c r="R7436" s="266">
        <f t="shared" si="1624"/>
        <v>821227.73944453569</v>
      </c>
    </row>
    <row r="7437" spans="1:18" x14ac:dyDescent="0.3">
      <c r="A7437" s="82">
        <v>7406</v>
      </c>
      <c r="B7437" s="94">
        <f t="shared" si="1613"/>
        <v>1.0138887199736846E-61</v>
      </c>
      <c r="C7437" s="179">
        <f t="shared" si="1614"/>
        <v>1.0116015616366217E-61</v>
      </c>
      <c r="D7437" s="166">
        <f t="shared" si="1615"/>
        <v>2.2558277767625785E-3</v>
      </c>
      <c r="E7437" s="167">
        <f t="shared" si="1625"/>
        <v>24.291375447755232</v>
      </c>
      <c r="F7437" s="168">
        <f t="shared" si="1626"/>
        <v>16.70891634247992</v>
      </c>
      <c r="G7437" s="168">
        <f t="shared" si="1616"/>
        <v>580668.64823379414</v>
      </c>
      <c r="H7437" s="168">
        <f t="shared" si="1617"/>
        <v>271310.33852408634</v>
      </c>
      <c r="I7437" s="169">
        <f t="shared" si="1618"/>
        <v>851978.98675788054</v>
      </c>
      <c r="J7437" s="169">
        <f t="shared" si="1620"/>
        <v>771943.62217619491</v>
      </c>
      <c r="K7437" s="95"/>
      <c r="L7437" s="265">
        <f t="shared" si="1619"/>
        <v>326580.29374501552</v>
      </c>
      <c r="M7437" s="265">
        <f>$G7437*NonHospFrac+theModel!$H7437*NonHospFrac</f>
        <v>525398.69301286491</v>
      </c>
      <c r="N7437" s="266">
        <f t="shared" si="1621"/>
        <v>851978.98675788043</v>
      </c>
      <c r="O7437" s="159"/>
      <c r="P7437" s="265">
        <f t="shared" si="1622"/>
        <v>295901.16517338221</v>
      </c>
      <c r="Q7437" s="265">
        <f t="shared" si="1623"/>
        <v>525397.13837119017</v>
      </c>
      <c r="R7437" s="266">
        <f t="shared" si="1624"/>
        <v>821298.30354457232</v>
      </c>
    </row>
    <row r="7438" spans="1:18" x14ac:dyDescent="0.3">
      <c r="A7438" s="82">
        <v>7407</v>
      </c>
      <c r="B7438" s="94">
        <f t="shared" si="1613"/>
        <v>9.9494881304161887E-62</v>
      </c>
      <c r="C7438" s="179">
        <f t="shared" si="1614"/>
        <v>9.9270437987270265E-62</v>
      </c>
      <c r="D7438" s="166">
        <f t="shared" si="1615"/>
        <v>2.2558277767625785E-3</v>
      </c>
      <c r="E7438" s="167">
        <f t="shared" si="1625"/>
        <v>24.291375447755232</v>
      </c>
      <c r="F7438" s="168">
        <f t="shared" si="1626"/>
        <v>16.711172170256681</v>
      </c>
      <c r="G7438" s="168">
        <f t="shared" si="1616"/>
        <v>580747.04281300749</v>
      </c>
      <c r="H7438" s="168">
        <f t="shared" si="1617"/>
        <v>271310.33852408634</v>
      </c>
      <c r="I7438" s="169">
        <f t="shared" si="1618"/>
        <v>852057.38133709389</v>
      </c>
      <c r="J7438" s="169">
        <f t="shared" si="1620"/>
        <v>772001.58632682485</v>
      </c>
      <c r="K7438" s="95"/>
      <c r="L7438" s="265">
        <f t="shared" si="1619"/>
        <v>326610.34392830107</v>
      </c>
      <c r="M7438" s="265">
        <f>$G7438*NonHospFrac+theModel!$H7438*NonHospFrac</f>
        <v>525447.03740879265</v>
      </c>
      <c r="N7438" s="266">
        <f t="shared" si="1621"/>
        <v>852057.38133709366</v>
      </c>
      <c r="O7438" s="159"/>
      <c r="P7438" s="265">
        <f t="shared" si="1622"/>
        <v>295923.38397177233</v>
      </c>
      <c r="Q7438" s="265">
        <f t="shared" si="1623"/>
        <v>525445.48276711791</v>
      </c>
      <c r="R7438" s="266">
        <f t="shared" si="1624"/>
        <v>821368.8667388903</v>
      </c>
    </row>
    <row r="7439" spans="1:18" x14ac:dyDescent="0.3">
      <c r="A7439" s="82">
        <v>7408</v>
      </c>
      <c r="B7439" s="94">
        <f t="shared" si="1613"/>
        <v>9.7636271226946856E-62</v>
      </c>
      <c r="C7439" s="179">
        <f t="shared" si="1614"/>
        <v>9.7416020614293578E-62</v>
      </c>
      <c r="D7439" s="166">
        <f t="shared" si="1615"/>
        <v>2.2558277767625785E-3</v>
      </c>
      <c r="E7439" s="167">
        <f t="shared" si="1625"/>
        <v>24.291375447755232</v>
      </c>
      <c r="F7439" s="168">
        <f t="shared" si="1626"/>
        <v>16.713427998033442</v>
      </c>
      <c r="G7439" s="168">
        <f t="shared" si="1616"/>
        <v>580825.43739222083</v>
      </c>
      <c r="H7439" s="168">
        <f t="shared" si="1617"/>
        <v>271310.33852408634</v>
      </c>
      <c r="I7439" s="169">
        <f t="shared" si="1618"/>
        <v>852135.77591630723</v>
      </c>
      <c r="J7439" s="169">
        <f t="shared" si="1620"/>
        <v>772059.5481147219</v>
      </c>
      <c r="K7439" s="95"/>
      <c r="L7439" s="265">
        <f t="shared" si="1619"/>
        <v>326640.39411158662</v>
      </c>
      <c r="M7439" s="265">
        <f>$G7439*NonHospFrac+theModel!$H7439*NonHospFrac</f>
        <v>525495.3818047205</v>
      </c>
      <c r="N7439" s="266">
        <f t="shared" si="1621"/>
        <v>852135.77591630712</v>
      </c>
      <c r="O7439" s="159"/>
      <c r="P7439" s="265">
        <f t="shared" si="1622"/>
        <v>295945.60186448053</v>
      </c>
      <c r="Q7439" s="265">
        <f t="shared" si="1623"/>
        <v>525493.82716304576</v>
      </c>
      <c r="R7439" s="266">
        <f t="shared" si="1624"/>
        <v>821439.42902752629</v>
      </c>
    </row>
    <row r="7440" spans="1:18" x14ac:dyDescent="0.3">
      <c r="A7440" s="82">
        <v>7409</v>
      </c>
      <c r="B7440" s="94">
        <f t="shared" si="1613"/>
        <v>9.5812380839567549E-62</v>
      </c>
      <c r="C7440" s="179">
        <f t="shared" si="1614"/>
        <v>9.5596244609511889E-62</v>
      </c>
      <c r="D7440" s="166">
        <f t="shared" si="1615"/>
        <v>2.2558277767625785E-3</v>
      </c>
      <c r="E7440" s="167">
        <f t="shared" si="1625"/>
        <v>24.291375447755232</v>
      </c>
      <c r="F7440" s="168">
        <f t="shared" si="1626"/>
        <v>16.715683825810203</v>
      </c>
      <c r="G7440" s="168">
        <f t="shared" si="1616"/>
        <v>580903.83197143418</v>
      </c>
      <c r="H7440" s="168">
        <f t="shared" si="1617"/>
        <v>271310.33852408634</v>
      </c>
      <c r="I7440" s="169">
        <f t="shared" si="1618"/>
        <v>852214.17049552058</v>
      </c>
      <c r="J7440" s="169">
        <f t="shared" si="1620"/>
        <v>772117.50753998244</v>
      </c>
      <c r="K7440" s="95"/>
      <c r="L7440" s="265">
        <f t="shared" si="1619"/>
        <v>326670.44429487217</v>
      </c>
      <c r="M7440" s="265">
        <f>$G7440*NonHospFrac+theModel!$H7440*NonHospFrac</f>
        <v>525543.72620064835</v>
      </c>
      <c r="N7440" s="266">
        <f t="shared" si="1621"/>
        <v>852214.17049552058</v>
      </c>
      <c r="O7440" s="159"/>
      <c r="P7440" s="265">
        <f t="shared" si="1622"/>
        <v>295967.81885154365</v>
      </c>
      <c r="Q7440" s="265">
        <f t="shared" si="1623"/>
        <v>525542.17155897361</v>
      </c>
      <c r="R7440" s="266">
        <f t="shared" si="1624"/>
        <v>821509.9904105172</v>
      </c>
    </row>
    <row r="7441" spans="1:18" x14ac:dyDescent="0.3">
      <c r="A7441" s="82">
        <v>7410</v>
      </c>
      <c r="B7441" s="94">
        <f t="shared" si="1613"/>
        <v>9.4022561562272354E-62</v>
      </c>
      <c r="C7441" s="179">
        <f t="shared" si="1614"/>
        <v>9.3810462856257804E-62</v>
      </c>
      <c r="D7441" s="166">
        <f t="shared" si="1615"/>
        <v>2.2558277767625785E-3</v>
      </c>
      <c r="E7441" s="167">
        <f t="shared" si="1625"/>
        <v>24.291375447755232</v>
      </c>
      <c r="F7441" s="168">
        <f t="shared" si="1626"/>
        <v>16.717939653586964</v>
      </c>
      <c r="G7441" s="168">
        <f t="shared" si="1616"/>
        <v>580982.22655064752</v>
      </c>
      <c r="H7441" s="168">
        <f t="shared" si="1617"/>
        <v>271310.33852408634</v>
      </c>
      <c r="I7441" s="169">
        <f t="shared" si="1618"/>
        <v>852292.56507473392</v>
      </c>
      <c r="J7441" s="169">
        <f t="shared" si="1620"/>
        <v>772175.46460270265</v>
      </c>
      <c r="K7441" s="95"/>
      <c r="L7441" s="265">
        <f t="shared" si="1619"/>
        <v>326700.49447815772</v>
      </c>
      <c r="M7441" s="265">
        <f>$G7441*NonHospFrac+theModel!$H7441*NonHospFrac</f>
        <v>525592.07059657609</v>
      </c>
      <c r="N7441" s="266">
        <f t="shared" si="1621"/>
        <v>852292.56507473381</v>
      </c>
      <c r="O7441" s="159"/>
      <c r="P7441" s="265">
        <f t="shared" si="1622"/>
        <v>295990.03493299865</v>
      </c>
      <c r="Q7441" s="265">
        <f t="shared" si="1623"/>
        <v>525590.51595490135</v>
      </c>
      <c r="R7441" s="266">
        <f t="shared" si="1624"/>
        <v>821580.55088789994</v>
      </c>
    </row>
    <row r="7442" spans="1:18" x14ac:dyDescent="0.3">
      <c r="A7442" s="82">
        <v>7411</v>
      </c>
      <c r="B7442" s="94">
        <f t="shared" si="1613"/>
        <v>9.2266176931077251E-62</v>
      </c>
      <c r="C7442" s="179">
        <f t="shared" si="1614"/>
        <v>9.2058040326300427E-62</v>
      </c>
      <c r="D7442" s="166">
        <f t="shared" si="1615"/>
        <v>2.2558277767625785E-3</v>
      </c>
      <c r="E7442" s="167">
        <f t="shared" si="1625"/>
        <v>24.291375447755232</v>
      </c>
      <c r="F7442" s="168">
        <f t="shared" si="1626"/>
        <v>16.720195481363724</v>
      </c>
      <c r="G7442" s="168">
        <f t="shared" si="1616"/>
        <v>581060.62112986087</v>
      </c>
      <c r="H7442" s="168">
        <f t="shared" si="1617"/>
        <v>271310.33852408634</v>
      </c>
      <c r="I7442" s="169">
        <f t="shared" si="1618"/>
        <v>852370.95965394727</v>
      </c>
      <c r="J7442" s="169">
        <f t="shared" si="1620"/>
        <v>772233.4193029789</v>
      </c>
      <c r="K7442" s="95"/>
      <c r="L7442" s="265">
        <f t="shared" si="1619"/>
        <v>326730.54466144327</v>
      </c>
      <c r="M7442" s="265">
        <f>$G7442*NonHospFrac+theModel!$H7442*NonHospFrac</f>
        <v>525640.41499250382</v>
      </c>
      <c r="N7442" s="266">
        <f t="shared" si="1621"/>
        <v>852370.95965394704</v>
      </c>
      <c r="O7442" s="159"/>
      <c r="P7442" s="265">
        <f t="shared" si="1622"/>
        <v>296012.25010888244</v>
      </c>
      <c r="Q7442" s="265">
        <f t="shared" si="1623"/>
        <v>525638.86035082908</v>
      </c>
      <c r="R7442" s="266">
        <f t="shared" si="1624"/>
        <v>821651.11045971152</v>
      </c>
    </row>
    <row r="7443" spans="1:18" x14ac:dyDescent="0.3">
      <c r="A7443" s="82">
        <v>7412</v>
      </c>
      <c r="B7443" s="94">
        <f t="shared" si="1613"/>
        <v>9.0542602371437742E-62</v>
      </c>
      <c r="C7443" s="179">
        <f t="shared" si="1614"/>
        <v>9.0338353854027882E-62</v>
      </c>
      <c r="D7443" s="166">
        <f t="shared" si="1615"/>
        <v>2.2558277767625785E-3</v>
      </c>
      <c r="E7443" s="167">
        <f t="shared" si="1625"/>
        <v>24.291375447755232</v>
      </c>
      <c r="F7443" s="168">
        <f t="shared" si="1626"/>
        <v>16.722451309140485</v>
      </c>
      <c r="G7443" s="168">
        <f t="shared" si="1616"/>
        <v>581139.01570907421</v>
      </c>
      <c r="H7443" s="168">
        <f t="shared" si="1617"/>
        <v>271310.33852408634</v>
      </c>
      <c r="I7443" s="169">
        <f t="shared" si="1618"/>
        <v>852449.35423316061</v>
      </c>
      <c r="J7443" s="169">
        <f t="shared" si="1620"/>
        <v>772291.37164090748</v>
      </c>
      <c r="K7443" s="95"/>
      <c r="L7443" s="265">
        <f t="shared" si="1619"/>
        <v>326760.59484472882</v>
      </c>
      <c r="M7443" s="265">
        <f>$G7443*NonHospFrac+theModel!$H7443*NonHospFrac</f>
        <v>525688.75938843167</v>
      </c>
      <c r="N7443" s="266">
        <f t="shared" si="1621"/>
        <v>852449.3542331605</v>
      </c>
      <c r="O7443" s="159"/>
      <c r="P7443" s="265">
        <f t="shared" si="1622"/>
        <v>296034.46437923191</v>
      </c>
      <c r="Q7443" s="265">
        <f t="shared" si="1623"/>
        <v>525687.20474675694</v>
      </c>
      <c r="R7443" s="266">
        <f t="shared" si="1624"/>
        <v>821721.66912598885</v>
      </c>
    </row>
    <row r="7444" spans="1:18" x14ac:dyDescent="0.3">
      <c r="A7444" s="82">
        <v>7413</v>
      </c>
      <c r="B7444" s="94">
        <f t="shared" si="1613"/>
        <v>8.885122497614865E-62</v>
      </c>
      <c r="C7444" s="179">
        <f t="shared" si="1614"/>
        <v>8.865079191484808E-62</v>
      </c>
      <c r="D7444" s="166">
        <f t="shared" si="1615"/>
        <v>2.2558277767625785E-3</v>
      </c>
      <c r="E7444" s="167">
        <f t="shared" si="1625"/>
        <v>24.291375447755232</v>
      </c>
      <c r="F7444" s="168">
        <f t="shared" si="1626"/>
        <v>16.724707136917246</v>
      </c>
      <c r="G7444" s="168">
        <f t="shared" si="1616"/>
        <v>581217.41028828768</v>
      </c>
      <c r="H7444" s="168">
        <f t="shared" si="1617"/>
        <v>271310.33852408634</v>
      </c>
      <c r="I7444" s="169">
        <f t="shared" si="1618"/>
        <v>852527.74881237396</v>
      </c>
      <c r="J7444" s="169">
        <f t="shared" si="1620"/>
        <v>772349.32161658467</v>
      </c>
      <c r="K7444" s="95"/>
      <c r="L7444" s="265">
        <f t="shared" si="1619"/>
        <v>326790.64502801443</v>
      </c>
      <c r="M7444" s="265">
        <f>$G7444*NonHospFrac+theModel!$H7444*NonHospFrac</f>
        <v>525737.10378435953</v>
      </c>
      <c r="N7444" s="266">
        <f t="shared" si="1621"/>
        <v>852527.74881237396</v>
      </c>
      <c r="O7444" s="159"/>
      <c r="P7444" s="265">
        <f t="shared" si="1622"/>
        <v>296056.67774408404</v>
      </c>
      <c r="Q7444" s="265">
        <f t="shared" si="1623"/>
        <v>525735.54914268479</v>
      </c>
      <c r="R7444" s="266">
        <f t="shared" si="1624"/>
        <v>821792.22688676883</v>
      </c>
    </row>
    <row r="7445" spans="1:18" x14ac:dyDescent="0.3">
      <c r="A7445" s="82">
        <v>7414</v>
      </c>
      <c r="B7445" s="94">
        <f t="shared" si="1613"/>
        <v>8.7191443287392944E-62</v>
      </c>
      <c r="C7445" s="179">
        <f t="shared" si="1614"/>
        <v>8.6994754407729218E-62</v>
      </c>
      <c r="D7445" s="166">
        <f t="shared" si="1615"/>
        <v>2.2558277767625785E-3</v>
      </c>
      <c r="E7445" s="167">
        <f t="shared" si="1625"/>
        <v>24.291375447755232</v>
      </c>
      <c r="F7445" s="168">
        <f t="shared" si="1626"/>
        <v>16.726962964694007</v>
      </c>
      <c r="G7445" s="168">
        <f t="shared" si="1616"/>
        <v>581295.80486750102</v>
      </c>
      <c r="H7445" s="168">
        <f t="shared" si="1617"/>
        <v>271310.33852408634</v>
      </c>
      <c r="I7445" s="169">
        <f t="shared" si="1618"/>
        <v>852606.14339158731</v>
      </c>
      <c r="J7445" s="169">
        <f t="shared" si="1620"/>
        <v>772407.26923010673</v>
      </c>
      <c r="K7445" s="95"/>
      <c r="L7445" s="265">
        <f t="shared" si="1619"/>
        <v>326820.69521129993</v>
      </c>
      <c r="M7445" s="265">
        <f>$G7445*NonHospFrac+theModel!$H7445*NonHospFrac</f>
        <v>525785.44818028738</v>
      </c>
      <c r="N7445" s="266">
        <f t="shared" si="1621"/>
        <v>852606.14339158731</v>
      </c>
      <c r="O7445" s="159"/>
      <c r="P7445" s="265">
        <f t="shared" si="1622"/>
        <v>296078.8902034756</v>
      </c>
      <c r="Q7445" s="265">
        <f t="shared" si="1623"/>
        <v>525783.89353861264</v>
      </c>
      <c r="R7445" s="266">
        <f t="shared" si="1624"/>
        <v>821862.78374208824</v>
      </c>
    </row>
    <row r="7446" spans="1:18" x14ac:dyDescent="0.3">
      <c r="A7446" s="82">
        <v>7415</v>
      </c>
      <c r="B7446" s="94">
        <f t="shared" si="1613"/>
        <v>8.5562667082861761E-62</v>
      </c>
      <c r="C7446" s="179">
        <f t="shared" si="1614"/>
        <v>8.5369652441802349E-62</v>
      </c>
      <c r="D7446" s="166">
        <f t="shared" si="1615"/>
        <v>2.2558277767625785E-3</v>
      </c>
      <c r="E7446" s="167">
        <f t="shared" si="1625"/>
        <v>24.291375447755232</v>
      </c>
      <c r="F7446" s="168">
        <f t="shared" si="1626"/>
        <v>16.729218792470768</v>
      </c>
      <c r="G7446" s="168">
        <f t="shared" si="1616"/>
        <v>581374.19944671437</v>
      </c>
      <c r="H7446" s="168">
        <f t="shared" si="1617"/>
        <v>271310.33852408634</v>
      </c>
      <c r="I7446" s="169">
        <f t="shared" si="1618"/>
        <v>852684.53797080065</v>
      </c>
      <c r="J7446" s="169">
        <f t="shared" si="1620"/>
        <v>772465.21448157006</v>
      </c>
      <c r="K7446" s="95"/>
      <c r="L7446" s="265">
        <f t="shared" si="1619"/>
        <v>326850.74539458554</v>
      </c>
      <c r="M7446" s="265">
        <f>$G7446*NonHospFrac+theModel!$H7446*NonHospFrac</f>
        <v>525833.79257621523</v>
      </c>
      <c r="N7446" s="266">
        <f t="shared" si="1621"/>
        <v>852684.53797080077</v>
      </c>
      <c r="O7446" s="159"/>
      <c r="P7446" s="265">
        <f t="shared" si="1622"/>
        <v>296101.10175744368</v>
      </c>
      <c r="Q7446" s="265">
        <f t="shared" si="1623"/>
        <v>525832.23793454049</v>
      </c>
      <c r="R7446" s="266">
        <f t="shared" si="1624"/>
        <v>821933.33969198423</v>
      </c>
    </row>
    <row r="7447" spans="1:18" x14ac:dyDescent="0.3">
      <c r="A7447" s="82">
        <v>7416</v>
      </c>
      <c r="B7447" s="94">
        <f t="shared" si="1613"/>
        <v>8.3964317165870077E-62</v>
      </c>
      <c r="C7447" s="179">
        <f t="shared" si="1614"/>
        <v>8.3774908126950396E-62</v>
      </c>
      <c r="D7447" s="166">
        <f t="shared" si="1615"/>
        <v>2.2558277767625785E-3</v>
      </c>
      <c r="E7447" s="167">
        <f t="shared" si="1625"/>
        <v>24.291375447755232</v>
      </c>
      <c r="F7447" s="168">
        <f t="shared" si="1626"/>
        <v>16.731474620247528</v>
      </c>
      <c r="G7447" s="168">
        <f t="shared" si="1616"/>
        <v>581452.59402592771</v>
      </c>
      <c r="H7447" s="168">
        <f t="shared" si="1617"/>
        <v>271310.33852408634</v>
      </c>
      <c r="I7447" s="169">
        <f t="shared" si="1618"/>
        <v>852762.932550014</v>
      </c>
      <c r="J7447" s="169">
        <f t="shared" si="1620"/>
        <v>772523.15737107082</v>
      </c>
      <c r="K7447" s="95"/>
      <c r="L7447" s="265">
        <f t="shared" si="1619"/>
        <v>326880.79557787103</v>
      </c>
      <c r="M7447" s="265">
        <f>$G7447*NonHospFrac+theModel!$H7447*NonHospFrac</f>
        <v>525882.13697214297</v>
      </c>
      <c r="N7447" s="266">
        <f t="shared" si="1621"/>
        <v>852762.932550014</v>
      </c>
      <c r="O7447" s="159"/>
      <c r="P7447" s="265">
        <f t="shared" si="1622"/>
        <v>296123.31240602501</v>
      </c>
      <c r="Q7447" s="265">
        <f t="shared" si="1623"/>
        <v>525880.58233046823</v>
      </c>
      <c r="R7447" s="266">
        <f t="shared" si="1624"/>
        <v>822003.89473649324</v>
      </c>
    </row>
    <row r="7448" spans="1:18" x14ac:dyDescent="0.3">
      <c r="A7448" s="82">
        <v>7417</v>
      </c>
      <c r="B7448" s="94">
        <f t="shared" si="1613"/>
        <v>8.2395825159392972E-62</v>
      </c>
      <c r="C7448" s="179">
        <f t="shared" si="1614"/>
        <v>8.2209954368309137E-62</v>
      </c>
      <c r="D7448" s="166">
        <f t="shared" si="1615"/>
        <v>2.2558277767625785E-3</v>
      </c>
      <c r="E7448" s="167">
        <f t="shared" si="1625"/>
        <v>24.291375447755232</v>
      </c>
      <c r="F7448" s="168">
        <f t="shared" si="1626"/>
        <v>16.733730448024289</v>
      </c>
      <c r="G7448" s="168">
        <f t="shared" si="1616"/>
        <v>581530.98860514106</v>
      </c>
      <c r="H7448" s="168">
        <f t="shared" si="1617"/>
        <v>271310.33852408634</v>
      </c>
      <c r="I7448" s="169">
        <f t="shared" si="1618"/>
        <v>852841.32712922734</v>
      </c>
      <c r="J7448" s="169">
        <f t="shared" si="1620"/>
        <v>772581.0978987054</v>
      </c>
      <c r="K7448" s="95"/>
      <c r="L7448" s="265">
        <f t="shared" si="1619"/>
        <v>326910.84576115664</v>
      </c>
      <c r="M7448" s="265">
        <f>$G7448*NonHospFrac+theModel!$H7448*NonHospFrac</f>
        <v>525930.4813680707</v>
      </c>
      <c r="N7448" s="266">
        <f t="shared" si="1621"/>
        <v>852841.32712922734</v>
      </c>
      <c r="O7448" s="159"/>
      <c r="P7448" s="265">
        <f t="shared" si="1622"/>
        <v>296145.52214925666</v>
      </c>
      <c r="Q7448" s="265">
        <f t="shared" si="1623"/>
        <v>525928.92672639596</v>
      </c>
      <c r="R7448" s="266">
        <f t="shared" si="1624"/>
        <v>822074.44887565263</v>
      </c>
    </row>
    <row r="7449" spans="1:18" x14ac:dyDescent="0.3">
      <c r="A7449" s="82">
        <v>7418</v>
      </c>
      <c r="B7449" s="94">
        <f t="shared" si="1613"/>
        <v>8.0856633303949352E-62</v>
      </c>
      <c r="C7449" s="179">
        <f t="shared" si="1614"/>
        <v>8.0674234664606798E-62</v>
      </c>
      <c r="D7449" s="166">
        <f t="shared" si="1615"/>
        <v>2.2558277767625785E-3</v>
      </c>
      <c r="E7449" s="167">
        <f t="shared" si="1625"/>
        <v>24.291375447755232</v>
      </c>
      <c r="F7449" s="168">
        <f t="shared" si="1626"/>
        <v>16.73598627580105</v>
      </c>
      <c r="G7449" s="168">
        <f t="shared" si="1616"/>
        <v>581609.3831843544</v>
      </c>
      <c r="H7449" s="168">
        <f t="shared" si="1617"/>
        <v>271310.33852408634</v>
      </c>
      <c r="I7449" s="169">
        <f t="shared" si="1618"/>
        <v>852919.72170844069</v>
      </c>
      <c r="J7449" s="169">
        <f t="shared" si="1620"/>
        <v>772639.03606456995</v>
      </c>
      <c r="K7449" s="95"/>
      <c r="L7449" s="265">
        <f t="shared" si="1619"/>
        <v>326940.89594444213</v>
      </c>
      <c r="M7449" s="265">
        <f>$G7449*NonHospFrac+theModel!$H7449*NonHospFrac</f>
        <v>525978.82576399855</v>
      </c>
      <c r="N7449" s="266">
        <f t="shared" si="1621"/>
        <v>852919.72170844069</v>
      </c>
      <c r="O7449" s="159"/>
      <c r="P7449" s="265">
        <f t="shared" si="1622"/>
        <v>296167.73098717537</v>
      </c>
      <c r="Q7449" s="265">
        <f t="shared" si="1623"/>
        <v>525977.27112232381</v>
      </c>
      <c r="R7449" s="266">
        <f t="shared" si="1624"/>
        <v>822145.00210949918</v>
      </c>
    </row>
    <row r="7450" spans="1:18" x14ac:dyDescent="0.3">
      <c r="A7450" s="82">
        <v>7419</v>
      </c>
      <c r="B7450" s="94">
        <f t="shared" si="1613"/>
        <v>7.9346194259263628E-62</v>
      </c>
      <c r="C7450" s="179">
        <f t="shared" si="1614"/>
        <v>7.9167202910273176E-62</v>
      </c>
      <c r="D7450" s="166">
        <f t="shared" si="1615"/>
        <v>2.2558277767625785E-3</v>
      </c>
      <c r="E7450" s="167">
        <f t="shared" si="1625"/>
        <v>24.291375447755232</v>
      </c>
      <c r="F7450" s="168">
        <f t="shared" si="1626"/>
        <v>16.738242103577811</v>
      </c>
      <c r="G7450" s="168">
        <f t="shared" si="1616"/>
        <v>581687.77776356775</v>
      </c>
      <c r="H7450" s="168">
        <f t="shared" si="1617"/>
        <v>271310.33852408634</v>
      </c>
      <c r="I7450" s="169">
        <f t="shared" si="1618"/>
        <v>852998.11628765403</v>
      </c>
      <c r="J7450" s="169">
        <f t="shared" si="1620"/>
        <v>772696.97186876077</v>
      </c>
      <c r="K7450" s="95"/>
      <c r="L7450" s="265">
        <f t="shared" si="1619"/>
        <v>326970.94612772774</v>
      </c>
      <c r="M7450" s="265">
        <f>$G7450*NonHospFrac+theModel!$H7450*NonHospFrac</f>
        <v>526027.17015992641</v>
      </c>
      <c r="N7450" s="266">
        <f t="shared" si="1621"/>
        <v>852998.11628765415</v>
      </c>
      <c r="O7450" s="159"/>
      <c r="P7450" s="265">
        <f t="shared" si="1622"/>
        <v>296189.9389198182</v>
      </c>
      <c r="Q7450" s="265">
        <f t="shared" si="1623"/>
        <v>526025.61551825167</v>
      </c>
      <c r="R7450" s="266">
        <f t="shared" si="1624"/>
        <v>822215.55443806993</v>
      </c>
    </row>
    <row r="7451" spans="1:18" x14ac:dyDescent="0.3">
      <c r="A7451" s="82">
        <v>7420</v>
      </c>
      <c r="B7451" s="94">
        <f t="shared" si="1613"/>
        <v>7.7863970909618987E-62</v>
      </c>
      <c r="C7451" s="179">
        <f t="shared" si="1614"/>
        <v>7.7688323201232035E-62</v>
      </c>
      <c r="D7451" s="166">
        <f t="shared" si="1615"/>
        <v>2.2558277767625785E-3</v>
      </c>
      <c r="E7451" s="167">
        <f t="shared" si="1625"/>
        <v>24.291375447755232</v>
      </c>
      <c r="F7451" s="168">
        <f t="shared" si="1626"/>
        <v>16.740497931354572</v>
      </c>
      <c r="G7451" s="168">
        <f t="shared" si="1616"/>
        <v>581766.17234278121</v>
      </c>
      <c r="H7451" s="168">
        <f t="shared" si="1617"/>
        <v>271310.33852408634</v>
      </c>
      <c r="I7451" s="169">
        <f t="shared" si="1618"/>
        <v>853076.51086686761</v>
      </c>
      <c r="J7451" s="169">
        <f t="shared" si="1620"/>
        <v>772754.90531137434</v>
      </c>
      <c r="K7451" s="95"/>
      <c r="L7451" s="265">
        <f t="shared" si="1619"/>
        <v>327000.9963110133</v>
      </c>
      <c r="M7451" s="265">
        <f>$G7451*NonHospFrac+theModel!$H7451*NonHospFrac</f>
        <v>526075.51455585426</v>
      </c>
      <c r="N7451" s="266">
        <f t="shared" si="1621"/>
        <v>853076.51086686761</v>
      </c>
      <c r="O7451" s="159"/>
      <c r="P7451" s="265">
        <f t="shared" si="1622"/>
        <v>296212.14594722196</v>
      </c>
      <c r="Q7451" s="265">
        <f t="shared" si="1623"/>
        <v>526073.95991417952</v>
      </c>
      <c r="R7451" s="266">
        <f t="shared" si="1624"/>
        <v>822286.10586140142</v>
      </c>
    </row>
    <row r="7452" spans="1:18" x14ac:dyDescent="0.3">
      <c r="A7452" s="82">
        <v>7421</v>
      </c>
      <c r="B7452" s="94">
        <f t="shared" si="1613"/>
        <v>7.6409436172882461E-62</v>
      </c>
      <c r="C7452" s="179">
        <f t="shared" si="1614"/>
        <v>7.6237069644356901E-62</v>
      </c>
      <c r="D7452" s="166">
        <f t="shared" si="1615"/>
        <v>2.2558277767625785E-3</v>
      </c>
      <c r="E7452" s="167">
        <f t="shared" si="1625"/>
        <v>24.291375447755232</v>
      </c>
      <c r="F7452" s="168">
        <f t="shared" si="1626"/>
        <v>16.742753759131332</v>
      </c>
      <c r="G7452" s="168">
        <f t="shared" si="1616"/>
        <v>581844.56692199456</v>
      </c>
      <c r="H7452" s="168">
        <f t="shared" si="1617"/>
        <v>271310.33852408634</v>
      </c>
      <c r="I7452" s="169">
        <f t="shared" si="1618"/>
        <v>853154.90544608096</v>
      </c>
      <c r="J7452" s="169">
        <f t="shared" si="1620"/>
        <v>772812.83639250661</v>
      </c>
      <c r="K7452" s="95"/>
      <c r="L7452" s="265">
        <f t="shared" si="1619"/>
        <v>327031.04649429885</v>
      </c>
      <c r="M7452" s="265">
        <f>$G7452*NonHospFrac+theModel!$H7452*NonHospFrac</f>
        <v>526123.85895178199</v>
      </c>
      <c r="N7452" s="266">
        <f t="shared" si="1621"/>
        <v>853154.90544608084</v>
      </c>
      <c r="O7452" s="159"/>
      <c r="P7452" s="265">
        <f t="shared" si="1622"/>
        <v>296234.35206942353</v>
      </c>
      <c r="Q7452" s="265">
        <f t="shared" si="1623"/>
        <v>526122.30431010725</v>
      </c>
      <c r="R7452" s="266">
        <f t="shared" si="1624"/>
        <v>822356.65637953079</v>
      </c>
    </row>
    <row r="7453" spans="1:18" x14ac:dyDescent="0.3">
      <c r="A7453" s="82">
        <v>7422</v>
      </c>
      <c r="B7453" s="94">
        <f t="shared" si="1613"/>
        <v>7.4982072813039842E-62</v>
      </c>
      <c r="C7453" s="179">
        <f t="shared" si="1614"/>
        <v>7.4812926170428949E-62</v>
      </c>
      <c r="D7453" s="166">
        <f t="shared" si="1615"/>
        <v>2.2558277767625785E-3</v>
      </c>
      <c r="E7453" s="167">
        <f t="shared" si="1625"/>
        <v>24.291375447755232</v>
      </c>
      <c r="F7453" s="168">
        <f t="shared" si="1626"/>
        <v>16.745009586908093</v>
      </c>
      <c r="G7453" s="168">
        <f t="shared" si="1616"/>
        <v>581922.9615012079</v>
      </c>
      <c r="H7453" s="168">
        <f t="shared" si="1617"/>
        <v>271310.33852408634</v>
      </c>
      <c r="I7453" s="169">
        <f t="shared" si="1618"/>
        <v>853233.3000252943</v>
      </c>
      <c r="J7453" s="169">
        <f t="shared" si="1620"/>
        <v>772870.76511225395</v>
      </c>
      <c r="K7453" s="95"/>
      <c r="L7453" s="265">
        <f t="shared" si="1619"/>
        <v>327061.0966775844</v>
      </c>
      <c r="M7453" s="265">
        <f>$G7453*NonHospFrac+theModel!$H7453*NonHospFrac</f>
        <v>526172.20334770973</v>
      </c>
      <c r="N7453" s="266">
        <f t="shared" si="1621"/>
        <v>853233.30002529407</v>
      </c>
      <c r="O7453" s="159"/>
      <c r="P7453" s="265">
        <f t="shared" si="1622"/>
        <v>296256.55728645989</v>
      </c>
      <c r="Q7453" s="265">
        <f t="shared" si="1623"/>
        <v>526170.64870603499</v>
      </c>
      <c r="R7453" s="266">
        <f t="shared" si="1624"/>
        <v>822427.20599249494</v>
      </c>
    </row>
    <row r="7454" spans="1:18" x14ac:dyDescent="0.3">
      <c r="A7454" s="82">
        <v>7423</v>
      </c>
      <c r="B7454" s="94">
        <f t="shared" si="1613"/>
        <v>7.3581373256300415E-62</v>
      </c>
      <c r="C7454" s="179">
        <f t="shared" si="1614"/>
        <v>7.3415386350656519E-62</v>
      </c>
      <c r="D7454" s="166">
        <f t="shared" si="1615"/>
        <v>2.2558277767625785E-3</v>
      </c>
      <c r="E7454" s="167">
        <f t="shared" si="1625"/>
        <v>24.291375447755232</v>
      </c>
      <c r="F7454" s="168">
        <f t="shared" si="1626"/>
        <v>16.747265414684854</v>
      </c>
      <c r="G7454" s="168">
        <f t="shared" si="1616"/>
        <v>582001.35608042125</v>
      </c>
      <c r="H7454" s="168">
        <f t="shared" si="1617"/>
        <v>271310.33852408634</v>
      </c>
      <c r="I7454" s="169">
        <f t="shared" si="1618"/>
        <v>853311.69460450765</v>
      </c>
      <c r="J7454" s="169">
        <f t="shared" si="1620"/>
        <v>772928.69147071266</v>
      </c>
      <c r="K7454" s="95"/>
      <c r="L7454" s="265">
        <f t="shared" si="1619"/>
        <v>327091.14686086995</v>
      </c>
      <c r="M7454" s="265">
        <f>$G7454*NonHospFrac+theModel!$H7454*NonHospFrac</f>
        <v>526220.54774363758</v>
      </c>
      <c r="N7454" s="266">
        <f t="shared" si="1621"/>
        <v>853311.69460450753</v>
      </c>
      <c r="O7454" s="159"/>
      <c r="P7454" s="265">
        <f t="shared" si="1622"/>
        <v>296278.76159836788</v>
      </c>
      <c r="Q7454" s="265">
        <f t="shared" si="1623"/>
        <v>526218.99310196284</v>
      </c>
      <c r="R7454" s="266">
        <f t="shared" si="1624"/>
        <v>822497.75470033078</v>
      </c>
    </row>
    <row r="7455" spans="1:18" x14ac:dyDescent="0.3">
      <c r="A7455" s="82">
        <v>7424</v>
      </c>
      <c r="B7455" s="94">
        <f t="shared" ref="B7455:B7518" si="1627">Constant*EXP(PowerTerm*(A7455)/7)</f>
        <v>7.220683941056814E-62</v>
      </c>
      <c r="C7455" s="179">
        <f t="shared" ref="C7455:C7518" si="1628">(1-theFloor)*B7455</f>
        <v>7.2043953216553543E-62</v>
      </c>
      <c r="D7455" s="166">
        <f t="shared" ref="D7455:D7518" si="1629">theFloor</f>
        <v>2.2558277767625785E-3</v>
      </c>
      <c r="E7455" s="167">
        <f t="shared" si="1625"/>
        <v>24.291375447755232</v>
      </c>
      <c r="F7455" s="168">
        <f t="shared" si="1626"/>
        <v>16.749521242461615</v>
      </c>
      <c r="G7455" s="168">
        <f t="shared" ref="G7455:G7518" si="1630">$B$22*F7455*totInfected/365.25</f>
        <v>582079.75065963459</v>
      </c>
      <c r="H7455" s="168">
        <f t="shared" ref="H7455:H7518" si="1631">lostQALYs_Injured*E7455*totInfected/365.25</f>
        <v>271310.33852408634</v>
      </c>
      <c r="I7455" s="169">
        <f t="shared" ref="I7455:I7518" si="1632">H7455+G7455</f>
        <v>853390.08918372099</v>
      </c>
      <c r="J7455" s="169">
        <f t="shared" si="1620"/>
        <v>772986.61546797899</v>
      </c>
      <c r="K7455" s="95"/>
      <c r="L7455" s="265">
        <f t="shared" ref="L7455:L7518" si="1633">$G7455*HospFrac+$H7455*HospFrac</f>
        <v>327121.1970441555</v>
      </c>
      <c r="M7455" s="265">
        <f>$G7455*NonHospFrac+theModel!$H7455*NonHospFrac</f>
        <v>526268.89213956543</v>
      </c>
      <c r="N7455" s="266">
        <f t="shared" si="1621"/>
        <v>853390.08918372099</v>
      </c>
      <c r="O7455" s="159"/>
      <c r="P7455" s="265">
        <f t="shared" si="1622"/>
        <v>296300.96500518441</v>
      </c>
      <c r="Q7455" s="265">
        <f t="shared" si="1623"/>
        <v>526267.33749789069</v>
      </c>
      <c r="R7455" s="266">
        <f t="shared" si="1624"/>
        <v>822568.3025030751</v>
      </c>
    </row>
    <row r="7456" spans="1:18" x14ac:dyDescent="0.3">
      <c r="A7456" s="82">
        <v>7425</v>
      </c>
      <c r="B7456" s="94">
        <f t="shared" si="1627"/>
        <v>7.0857982488352621E-62</v>
      </c>
      <c r="C7456" s="179">
        <f t="shared" si="1628"/>
        <v>7.0698139083250036E-62</v>
      </c>
      <c r="D7456" s="166">
        <f t="shared" si="1629"/>
        <v>2.2558277767625785E-3</v>
      </c>
      <c r="E7456" s="167">
        <f t="shared" si="1625"/>
        <v>24.291375447755232</v>
      </c>
      <c r="F7456" s="168">
        <f t="shared" si="1626"/>
        <v>16.751777070238376</v>
      </c>
      <c r="G7456" s="168">
        <f t="shared" si="1630"/>
        <v>582158.14523884794</v>
      </c>
      <c r="H7456" s="168">
        <f t="shared" si="1631"/>
        <v>271310.33852408634</v>
      </c>
      <c r="I7456" s="169">
        <f t="shared" si="1632"/>
        <v>853468.48376293434</v>
      </c>
      <c r="J7456" s="169">
        <f t="shared" ref="J7456:J7519" si="1634">J7455+(I7456-I7455)/(1+discountDaily)^A7456</f>
        <v>773044.53710414912</v>
      </c>
      <c r="K7456" s="95"/>
      <c r="L7456" s="265">
        <f t="shared" si="1633"/>
        <v>327151.24722744105</v>
      </c>
      <c r="M7456" s="265">
        <f>$G7456*NonHospFrac+theModel!$H7456*NonHospFrac</f>
        <v>526317.23653549317</v>
      </c>
      <c r="N7456" s="266">
        <f t="shared" ref="N7456:N7519" si="1635">L7456+M7456</f>
        <v>853468.48376293422</v>
      </c>
      <c r="O7456" s="159"/>
      <c r="P7456" s="265">
        <f t="shared" ref="P7456:P7519" si="1636">P7455+(L7456-L7455)/(1+discountDaily)^A7456</f>
        <v>296323.16750694637</v>
      </c>
      <c r="Q7456" s="265">
        <f t="shared" ref="Q7456:Q7519" si="1637">Q7455+(M7456-M7455)/(1+discountDaily)^B7456</f>
        <v>526315.68189381843</v>
      </c>
      <c r="R7456" s="266">
        <f t="shared" ref="R7456:R7519" si="1638">P7456+Q7456</f>
        <v>822638.8494007648</v>
      </c>
    </row>
    <row r="7457" spans="1:18" x14ac:dyDescent="0.3">
      <c r="A7457" s="82">
        <v>7426</v>
      </c>
      <c r="B7457" s="94">
        <f t="shared" si="1627"/>
        <v>6.9534322832922015E-62</v>
      </c>
      <c r="C7457" s="179">
        <f t="shared" si="1628"/>
        <v>6.937746537603713E-62</v>
      </c>
      <c r="D7457" s="166">
        <f t="shared" si="1629"/>
        <v>2.2558277767625785E-3</v>
      </c>
      <c r="E7457" s="167">
        <f t="shared" ref="E7457:E7520" si="1639">C7457+E7456</f>
        <v>24.291375447755232</v>
      </c>
      <c r="F7457" s="168">
        <f t="shared" ref="F7457:F7520" si="1640">D7457+F7456</f>
        <v>16.754032898015137</v>
      </c>
      <c r="G7457" s="168">
        <f t="shared" si="1630"/>
        <v>582236.53981806128</v>
      </c>
      <c r="H7457" s="168">
        <f t="shared" si="1631"/>
        <v>271310.33852408634</v>
      </c>
      <c r="I7457" s="169">
        <f t="shared" si="1632"/>
        <v>853546.87834214768</v>
      </c>
      <c r="J7457" s="169">
        <f t="shared" si="1634"/>
        <v>773102.45637931931</v>
      </c>
      <c r="K7457" s="95"/>
      <c r="L7457" s="265">
        <f t="shared" si="1633"/>
        <v>327181.29741072661</v>
      </c>
      <c r="M7457" s="265">
        <f>$G7457*NonHospFrac+theModel!$H7457*NonHospFrac</f>
        <v>526365.5809314209</v>
      </c>
      <c r="N7457" s="266">
        <f t="shared" si="1635"/>
        <v>853546.87834214745</v>
      </c>
      <c r="O7457" s="159"/>
      <c r="P7457" s="265">
        <f t="shared" si="1636"/>
        <v>296345.36910369061</v>
      </c>
      <c r="Q7457" s="265">
        <f t="shared" si="1637"/>
        <v>526364.02628974617</v>
      </c>
      <c r="R7457" s="266">
        <f t="shared" si="1638"/>
        <v>822709.39539343677</v>
      </c>
    </row>
    <row r="7458" spans="1:18" x14ac:dyDescent="0.3">
      <c r="A7458" s="82">
        <v>7427</v>
      </c>
      <c r="B7458" s="94">
        <f t="shared" si="1627"/>
        <v>6.8235389747768476E-62</v>
      </c>
      <c r="C7458" s="179">
        <f t="shared" si="1628"/>
        <v>6.8081462460217238E-62</v>
      </c>
      <c r="D7458" s="166">
        <f t="shared" si="1629"/>
        <v>2.2558277767625785E-3</v>
      </c>
      <c r="E7458" s="167">
        <f t="shared" si="1639"/>
        <v>24.291375447755232</v>
      </c>
      <c r="F7458" s="168">
        <f t="shared" si="1640"/>
        <v>16.756288725791897</v>
      </c>
      <c r="G7458" s="168">
        <f t="shared" si="1630"/>
        <v>582314.93439727463</v>
      </c>
      <c r="H7458" s="168">
        <f t="shared" si="1631"/>
        <v>271310.33852408634</v>
      </c>
      <c r="I7458" s="169">
        <f t="shared" si="1632"/>
        <v>853625.27292136103</v>
      </c>
      <c r="J7458" s="169">
        <f t="shared" si="1634"/>
        <v>773160.37329358584</v>
      </c>
      <c r="K7458" s="95"/>
      <c r="L7458" s="265">
        <f t="shared" si="1633"/>
        <v>327211.34759401216</v>
      </c>
      <c r="M7458" s="265">
        <f>$G7458*NonHospFrac+theModel!$H7458*NonHospFrac</f>
        <v>526413.92532734876</v>
      </c>
      <c r="N7458" s="266">
        <f t="shared" si="1635"/>
        <v>853625.27292136091</v>
      </c>
      <c r="O7458" s="159"/>
      <c r="P7458" s="265">
        <f t="shared" si="1636"/>
        <v>296367.5697954541</v>
      </c>
      <c r="Q7458" s="265">
        <f t="shared" si="1637"/>
        <v>526412.37068567402</v>
      </c>
      <c r="R7458" s="266">
        <f t="shared" si="1638"/>
        <v>822779.94048112817</v>
      </c>
    </row>
    <row r="7459" spans="1:18" x14ac:dyDescent="0.3">
      <c r="A7459" s="82">
        <v>7428</v>
      </c>
      <c r="B7459" s="94">
        <f t="shared" si="1627"/>
        <v>6.6960721329195437E-62</v>
      </c>
      <c r="C7459" s="179">
        <f t="shared" si="1628"/>
        <v>6.6809669474068979E-62</v>
      </c>
      <c r="D7459" s="166">
        <f t="shared" si="1629"/>
        <v>2.2558277767625785E-3</v>
      </c>
      <c r="E7459" s="167">
        <f t="shared" si="1639"/>
        <v>24.291375447755232</v>
      </c>
      <c r="F7459" s="168">
        <f t="shared" si="1640"/>
        <v>16.758544553568658</v>
      </c>
      <c r="G7459" s="168">
        <f t="shared" si="1630"/>
        <v>582393.32897648809</v>
      </c>
      <c r="H7459" s="168">
        <f t="shared" si="1631"/>
        <v>271310.33852408634</v>
      </c>
      <c r="I7459" s="169">
        <f t="shared" si="1632"/>
        <v>853703.66750057437</v>
      </c>
      <c r="J7459" s="169">
        <f t="shared" si="1634"/>
        <v>773218.28784704488</v>
      </c>
      <c r="K7459" s="95"/>
      <c r="L7459" s="265">
        <f t="shared" si="1633"/>
        <v>327241.39777729777</v>
      </c>
      <c r="M7459" s="265">
        <f>$G7459*NonHospFrac+theModel!$H7459*NonHospFrac</f>
        <v>526462.26972327661</v>
      </c>
      <c r="N7459" s="266">
        <f t="shared" si="1635"/>
        <v>853703.66750057437</v>
      </c>
      <c r="O7459" s="159"/>
      <c r="P7459" s="265">
        <f t="shared" si="1636"/>
        <v>296389.76958227373</v>
      </c>
      <c r="Q7459" s="265">
        <f t="shared" si="1637"/>
        <v>526460.71508160187</v>
      </c>
      <c r="R7459" s="266">
        <f t="shared" si="1638"/>
        <v>822850.48466387554</v>
      </c>
    </row>
    <row r="7460" spans="1:18" x14ac:dyDescent="0.3">
      <c r="A7460" s="82">
        <v>7429</v>
      </c>
      <c r="B7460" s="94">
        <f t="shared" si="1627"/>
        <v>6.5709864302094895E-62</v>
      </c>
      <c r="C7460" s="179">
        <f t="shared" si="1628"/>
        <v>6.5561634164994928E-62</v>
      </c>
      <c r="D7460" s="166">
        <f t="shared" si="1629"/>
        <v>2.2558277767625785E-3</v>
      </c>
      <c r="E7460" s="167">
        <f t="shared" si="1639"/>
        <v>24.291375447755232</v>
      </c>
      <c r="F7460" s="168">
        <f t="shared" si="1640"/>
        <v>16.760800381345419</v>
      </c>
      <c r="G7460" s="168">
        <f t="shared" si="1630"/>
        <v>582471.72355570144</v>
      </c>
      <c r="H7460" s="168">
        <f t="shared" si="1631"/>
        <v>271310.33852408634</v>
      </c>
      <c r="I7460" s="169">
        <f t="shared" si="1632"/>
        <v>853782.06207978772</v>
      </c>
      <c r="J7460" s="169">
        <f t="shared" si="1634"/>
        <v>773276.20003979269</v>
      </c>
      <c r="K7460" s="95"/>
      <c r="L7460" s="265">
        <f t="shared" si="1633"/>
        <v>327271.44796058326</v>
      </c>
      <c r="M7460" s="265">
        <f>$G7460*NonHospFrac+theModel!$H7460*NonHospFrac</f>
        <v>526510.61411920446</v>
      </c>
      <c r="N7460" s="266">
        <f t="shared" si="1635"/>
        <v>853782.06207978772</v>
      </c>
      <c r="O7460" s="159"/>
      <c r="P7460" s="265">
        <f t="shared" si="1636"/>
        <v>296411.96846418624</v>
      </c>
      <c r="Q7460" s="265">
        <f t="shared" si="1637"/>
        <v>526509.05947752972</v>
      </c>
      <c r="R7460" s="266">
        <f t="shared" si="1638"/>
        <v>822921.0279417159</v>
      </c>
    </row>
    <row r="7461" spans="1:18" x14ac:dyDescent="0.3">
      <c r="A7461" s="82">
        <v>7430</v>
      </c>
      <c r="B7461" s="94">
        <f t="shared" si="1627"/>
        <v>6.448237385873277E-62</v>
      </c>
      <c r="C7461" s="179">
        <f t="shared" si="1628"/>
        <v>6.4336912728670649E-62</v>
      </c>
      <c r="D7461" s="166">
        <f t="shared" si="1629"/>
        <v>2.2558277767625785E-3</v>
      </c>
      <c r="E7461" s="167">
        <f t="shared" si="1639"/>
        <v>24.291375447755232</v>
      </c>
      <c r="F7461" s="168">
        <f t="shared" si="1640"/>
        <v>16.76305620912218</v>
      </c>
      <c r="G7461" s="168">
        <f t="shared" si="1630"/>
        <v>582550.11813491478</v>
      </c>
      <c r="H7461" s="168">
        <f t="shared" si="1631"/>
        <v>271310.33852408634</v>
      </c>
      <c r="I7461" s="169">
        <f t="shared" si="1632"/>
        <v>853860.45665900107</v>
      </c>
      <c r="J7461" s="169">
        <f t="shared" si="1634"/>
        <v>773334.10987192555</v>
      </c>
      <c r="K7461" s="95"/>
      <c r="L7461" s="265">
        <f t="shared" si="1633"/>
        <v>327301.49814386887</v>
      </c>
      <c r="M7461" s="265">
        <f>$G7461*NonHospFrac+theModel!$H7461*NonHospFrac</f>
        <v>526558.95851513231</v>
      </c>
      <c r="N7461" s="266">
        <f t="shared" si="1635"/>
        <v>853860.45665900118</v>
      </c>
      <c r="O7461" s="159"/>
      <c r="P7461" s="265">
        <f t="shared" si="1636"/>
        <v>296434.16644122871</v>
      </c>
      <c r="Q7461" s="265">
        <f t="shared" si="1637"/>
        <v>526557.40387345757</v>
      </c>
      <c r="R7461" s="266">
        <f t="shared" si="1638"/>
        <v>822991.57031468628</v>
      </c>
    </row>
    <row r="7462" spans="1:18" x14ac:dyDescent="0.3">
      <c r="A7462" s="82">
        <v>7431</v>
      </c>
      <c r="B7462" s="94">
        <f t="shared" si="1627"/>
        <v>6.3277813500595279E-62</v>
      </c>
      <c r="C7462" s="179">
        <f t="shared" si="1628"/>
        <v>6.3135069651247837E-62</v>
      </c>
      <c r="D7462" s="166">
        <f t="shared" si="1629"/>
        <v>2.2558277767625785E-3</v>
      </c>
      <c r="E7462" s="167">
        <f t="shared" si="1639"/>
        <v>24.291375447755232</v>
      </c>
      <c r="F7462" s="168">
        <f t="shared" si="1640"/>
        <v>16.765312036898941</v>
      </c>
      <c r="G7462" s="168">
        <f t="shared" si="1630"/>
        <v>582628.51271412813</v>
      </c>
      <c r="H7462" s="168">
        <f t="shared" si="1631"/>
        <v>271310.33852408634</v>
      </c>
      <c r="I7462" s="169">
        <f t="shared" si="1632"/>
        <v>853938.85123821441</v>
      </c>
      <c r="J7462" s="169">
        <f t="shared" si="1634"/>
        <v>773392.01734353963</v>
      </c>
      <c r="K7462" s="95"/>
      <c r="L7462" s="265">
        <f t="shared" si="1633"/>
        <v>327331.54832715436</v>
      </c>
      <c r="M7462" s="265">
        <f>$G7462*NonHospFrac+theModel!$H7462*NonHospFrac</f>
        <v>526607.30291106005</v>
      </c>
      <c r="N7462" s="266">
        <f t="shared" si="1635"/>
        <v>853938.85123821441</v>
      </c>
      <c r="O7462" s="159"/>
      <c r="P7462" s="265">
        <f t="shared" si="1636"/>
        <v>296456.36351343786</v>
      </c>
      <c r="Q7462" s="265">
        <f t="shared" si="1637"/>
        <v>526605.74826938531</v>
      </c>
      <c r="R7462" s="266">
        <f t="shared" si="1638"/>
        <v>823062.11178282322</v>
      </c>
    </row>
    <row r="7463" spans="1:18" x14ac:dyDescent="0.3">
      <c r="A7463" s="82">
        <v>7432</v>
      </c>
      <c r="B7463" s="94">
        <f t="shared" si="1627"/>
        <v>6.2095754883159433E-62</v>
      </c>
      <c r="C7463" s="179">
        <f t="shared" si="1628"/>
        <v>6.1955677554474963E-62</v>
      </c>
      <c r="D7463" s="166">
        <f t="shared" si="1629"/>
        <v>2.2558277767625785E-3</v>
      </c>
      <c r="E7463" s="167">
        <f t="shared" si="1639"/>
        <v>24.291375447755232</v>
      </c>
      <c r="F7463" s="168">
        <f t="shared" si="1640"/>
        <v>16.767567864675701</v>
      </c>
      <c r="G7463" s="168">
        <f t="shared" si="1630"/>
        <v>582706.90729334147</v>
      </c>
      <c r="H7463" s="168">
        <f t="shared" si="1631"/>
        <v>271310.33852408634</v>
      </c>
      <c r="I7463" s="169">
        <f t="shared" si="1632"/>
        <v>854017.24581742776</v>
      </c>
      <c r="J7463" s="169">
        <f t="shared" si="1634"/>
        <v>773449.92245473119</v>
      </c>
      <c r="K7463" s="95"/>
      <c r="L7463" s="265">
        <f t="shared" si="1633"/>
        <v>327361.59851043997</v>
      </c>
      <c r="M7463" s="265">
        <f>$G7463*NonHospFrac+theModel!$H7463*NonHospFrac</f>
        <v>526655.64730698778</v>
      </c>
      <c r="N7463" s="266">
        <f t="shared" si="1635"/>
        <v>854017.24581742776</v>
      </c>
      <c r="O7463" s="159"/>
      <c r="P7463" s="265">
        <f t="shared" si="1636"/>
        <v>296478.55968085071</v>
      </c>
      <c r="Q7463" s="265">
        <f t="shared" si="1637"/>
        <v>526654.09266531304</v>
      </c>
      <c r="R7463" s="266">
        <f t="shared" si="1638"/>
        <v>823132.65234616376</v>
      </c>
    </row>
    <row r="7464" spans="1:18" x14ac:dyDescent="0.3">
      <c r="A7464" s="82">
        <v>7433</v>
      </c>
      <c r="B7464" s="94">
        <f t="shared" si="1627"/>
        <v>6.0935777663574694E-62</v>
      </c>
      <c r="C7464" s="179">
        <f t="shared" si="1628"/>
        <v>6.079831704372257E-62</v>
      </c>
      <c r="D7464" s="166">
        <f t="shared" si="1629"/>
        <v>2.2558277767625785E-3</v>
      </c>
      <c r="E7464" s="167">
        <f t="shared" si="1639"/>
        <v>24.291375447755232</v>
      </c>
      <c r="F7464" s="168">
        <f t="shared" si="1640"/>
        <v>16.769823692452462</v>
      </c>
      <c r="G7464" s="168">
        <f t="shared" si="1630"/>
        <v>582785.30187255482</v>
      </c>
      <c r="H7464" s="168">
        <f t="shared" si="1631"/>
        <v>271310.33852408634</v>
      </c>
      <c r="I7464" s="169">
        <f t="shared" si="1632"/>
        <v>854095.6403966411</v>
      </c>
      <c r="J7464" s="169">
        <f t="shared" si="1634"/>
        <v>773507.8252055964</v>
      </c>
      <c r="K7464" s="95"/>
      <c r="L7464" s="265">
        <f t="shared" si="1633"/>
        <v>327391.64869372547</v>
      </c>
      <c r="M7464" s="265">
        <f>$G7464*NonHospFrac+theModel!$H7464*NonHospFrac</f>
        <v>526703.99170291563</v>
      </c>
      <c r="N7464" s="266">
        <f t="shared" si="1635"/>
        <v>854095.6403966411</v>
      </c>
      <c r="O7464" s="159"/>
      <c r="P7464" s="265">
        <f t="shared" si="1636"/>
        <v>296500.754943504</v>
      </c>
      <c r="Q7464" s="265">
        <f t="shared" si="1637"/>
        <v>526702.4370612409</v>
      </c>
      <c r="R7464" s="266">
        <f t="shared" si="1638"/>
        <v>823203.19200474489</v>
      </c>
    </row>
    <row r="7465" spans="1:18" x14ac:dyDescent="0.3">
      <c r="A7465" s="82">
        <v>7434</v>
      </c>
      <c r="B7465" s="94">
        <f t="shared" si="1627"/>
        <v>5.9797469351187991E-62</v>
      </c>
      <c r="C7465" s="179">
        <f t="shared" si="1628"/>
        <v>5.9662576558845469E-62</v>
      </c>
      <c r="D7465" s="166">
        <f t="shared" si="1629"/>
        <v>2.2558277767625785E-3</v>
      </c>
      <c r="E7465" s="167">
        <f t="shared" si="1639"/>
        <v>24.291375447755232</v>
      </c>
      <c r="F7465" s="168">
        <f t="shared" si="1640"/>
        <v>16.772079520229223</v>
      </c>
      <c r="G7465" s="168">
        <f t="shared" si="1630"/>
        <v>582863.69645176816</v>
      </c>
      <c r="H7465" s="168">
        <f t="shared" si="1631"/>
        <v>271310.33852408634</v>
      </c>
      <c r="I7465" s="169">
        <f t="shared" si="1632"/>
        <v>854174.03497585445</v>
      </c>
      <c r="J7465" s="169">
        <f t="shared" si="1634"/>
        <v>773565.72559623152</v>
      </c>
      <c r="K7465" s="95"/>
      <c r="L7465" s="265">
        <f t="shared" si="1633"/>
        <v>327421.69887701108</v>
      </c>
      <c r="M7465" s="265">
        <f>$G7465*NonHospFrac+theModel!$H7465*NonHospFrac</f>
        <v>526752.33609884349</v>
      </c>
      <c r="N7465" s="266">
        <f t="shared" si="1635"/>
        <v>854174.03497585456</v>
      </c>
      <c r="O7465" s="159"/>
      <c r="P7465" s="265">
        <f t="shared" si="1636"/>
        <v>296522.9493014348</v>
      </c>
      <c r="Q7465" s="265">
        <f t="shared" si="1637"/>
        <v>526750.78145716875</v>
      </c>
      <c r="R7465" s="266">
        <f t="shared" si="1638"/>
        <v>823273.73075860355</v>
      </c>
    </row>
    <row r="7466" spans="1:18" x14ac:dyDescent="0.3">
      <c r="A7466" s="82">
        <v>7435</v>
      </c>
      <c r="B7466" s="94">
        <f t="shared" si="1627"/>
        <v>5.8680425160861117E-62</v>
      </c>
      <c r="C7466" s="179">
        <f t="shared" si="1628"/>
        <v>5.8548052227831005E-62</v>
      </c>
      <c r="D7466" s="166">
        <f t="shared" si="1629"/>
        <v>2.2558277767625785E-3</v>
      </c>
      <c r="E7466" s="167">
        <f t="shared" si="1639"/>
        <v>24.291375447755232</v>
      </c>
      <c r="F7466" s="168">
        <f t="shared" si="1640"/>
        <v>16.774335348005984</v>
      </c>
      <c r="G7466" s="168">
        <f t="shared" si="1630"/>
        <v>582942.09103098151</v>
      </c>
      <c r="H7466" s="168">
        <f t="shared" si="1631"/>
        <v>271310.33852408634</v>
      </c>
      <c r="I7466" s="169">
        <f t="shared" si="1632"/>
        <v>854252.42955506779</v>
      </c>
      <c r="J7466" s="169">
        <f t="shared" si="1634"/>
        <v>773623.62362673273</v>
      </c>
      <c r="K7466" s="95"/>
      <c r="L7466" s="265">
        <f t="shared" si="1633"/>
        <v>327451.74906029657</v>
      </c>
      <c r="M7466" s="265">
        <f>$G7466*NonHospFrac+theModel!$H7466*NonHospFrac</f>
        <v>526800.68049477122</v>
      </c>
      <c r="N7466" s="266">
        <f t="shared" si="1635"/>
        <v>854252.42955506779</v>
      </c>
      <c r="O7466" s="159"/>
      <c r="P7466" s="265">
        <f t="shared" si="1636"/>
        <v>296545.14275467978</v>
      </c>
      <c r="Q7466" s="265">
        <f t="shared" si="1637"/>
        <v>526799.12585309648</v>
      </c>
      <c r="R7466" s="266">
        <f t="shared" si="1638"/>
        <v>823344.26860777626</v>
      </c>
    </row>
    <row r="7467" spans="1:18" x14ac:dyDescent="0.3">
      <c r="A7467" s="82">
        <v>7436</v>
      </c>
      <c r="B7467" s="94">
        <f t="shared" si="1627"/>
        <v>5.7584247869028146E-62</v>
      </c>
      <c r="C7467" s="179">
        <f t="shared" si="1628"/>
        <v>5.7454347723181208E-62</v>
      </c>
      <c r="D7467" s="166">
        <f t="shared" si="1629"/>
        <v>2.2558277767625785E-3</v>
      </c>
      <c r="E7467" s="167">
        <f t="shared" si="1639"/>
        <v>24.291375447755232</v>
      </c>
      <c r="F7467" s="168">
        <f t="shared" si="1640"/>
        <v>16.776591175782745</v>
      </c>
      <c r="G7467" s="168">
        <f t="shared" si="1630"/>
        <v>583020.48561019497</v>
      </c>
      <c r="H7467" s="168">
        <f t="shared" si="1631"/>
        <v>271310.33852408634</v>
      </c>
      <c r="I7467" s="169">
        <f t="shared" si="1632"/>
        <v>854330.82413428137</v>
      </c>
      <c r="J7467" s="169">
        <f t="shared" si="1634"/>
        <v>773681.51929719641</v>
      </c>
      <c r="K7467" s="95"/>
      <c r="L7467" s="265">
        <f t="shared" si="1633"/>
        <v>327481.79924358218</v>
      </c>
      <c r="M7467" s="265">
        <f>$G7467*NonHospFrac+theModel!$H7467*NonHospFrac</f>
        <v>526849.02489069907</v>
      </c>
      <c r="N7467" s="266">
        <f t="shared" si="1635"/>
        <v>854330.82413428125</v>
      </c>
      <c r="O7467" s="159"/>
      <c r="P7467" s="265">
        <f t="shared" si="1636"/>
        <v>296567.33530327602</v>
      </c>
      <c r="Q7467" s="265">
        <f t="shared" si="1637"/>
        <v>526847.47024902434</v>
      </c>
      <c r="R7467" s="266">
        <f t="shared" si="1638"/>
        <v>823414.8055523003</v>
      </c>
    </row>
    <row r="7468" spans="1:18" x14ac:dyDescent="0.3">
      <c r="A7468" s="82">
        <v>7437</v>
      </c>
      <c r="B7468" s="94">
        <f t="shared" si="1627"/>
        <v>5.6508547672441772E-62</v>
      </c>
      <c r="C7468" s="179">
        <f t="shared" si="1628"/>
        <v>5.6381074120977764E-62</v>
      </c>
      <c r="D7468" s="166">
        <f t="shared" si="1629"/>
        <v>2.2558277767625785E-3</v>
      </c>
      <c r="E7468" s="167">
        <f t="shared" si="1639"/>
        <v>24.291375447755232</v>
      </c>
      <c r="F7468" s="168">
        <f t="shared" si="1640"/>
        <v>16.778847003559505</v>
      </c>
      <c r="G7468" s="168">
        <f t="shared" si="1630"/>
        <v>583098.88018940832</v>
      </c>
      <c r="H7468" s="168">
        <f t="shared" si="1631"/>
        <v>271310.33852408634</v>
      </c>
      <c r="I7468" s="169">
        <f t="shared" si="1632"/>
        <v>854409.21871349472</v>
      </c>
      <c r="J7468" s="169">
        <f t="shared" si="1634"/>
        <v>773739.41260771849</v>
      </c>
      <c r="K7468" s="95"/>
      <c r="L7468" s="265">
        <f t="shared" si="1633"/>
        <v>327511.84942686773</v>
      </c>
      <c r="M7468" s="265">
        <f>$G7468*NonHospFrac+theModel!$H7468*NonHospFrac</f>
        <v>526897.36928662681</v>
      </c>
      <c r="N7468" s="266">
        <f t="shared" si="1635"/>
        <v>854409.21871349448</v>
      </c>
      <c r="O7468" s="159"/>
      <c r="P7468" s="265">
        <f t="shared" si="1636"/>
        <v>296589.52694726025</v>
      </c>
      <c r="Q7468" s="265">
        <f t="shared" si="1637"/>
        <v>526895.81464495207</v>
      </c>
      <c r="R7468" s="266">
        <f t="shared" si="1638"/>
        <v>823485.34159221232</v>
      </c>
    </row>
    <row r="7469" spans="1:18" x14ac:dyDescent="0.3">
      <c r="A7469" s="82">
        <v>7438</v>
      </c>
      <c r="B7469" s="94">
        <f t="shared" si="1627"/>
        <v>5.5452942049558392E-62</v>
      </c>
      <c r="C7469" s="179">
        <f t="shared" si="1628"/>
        <v>5.5327849762579792E-62</v>
      </c>
      <c r="D7469" s="166">
        <f t="shared" si="1629"/>
        <v>2.2558277767625785E-3</v>
      </c>
      <c r="E7469" s="167">
        <f t="shared" si="1639"/>
        <v>24.291375447755232</v>
      </c>
      <c r="F7469" s="168">
        <f t="shared" si="1640"/>
        <v>16.781102831336266</v>
      </c>
      <c r="G7469" s="168">
        <f t="shared" si="1630"/>
        <v>583177.27476862166</v>
      </c>
      <c r="H7469" s="168">
        <f t="shared" si="1631"/>
        <v>271310.33852408634</v>
      </c>
      <c r="I7469" s="169">
        <f t="shared" si="1632"/>
        <v>854487.61329270806</v>
      </c>
      <c r="J7469" s="169">
        <f t="shared" si="1634"/>
        <v>773797.30355839524</v>
      </c>
      <c r="K7469" s="95"/>
      <c r="L7469" s="265">
        <f t="shared" si="1633"/>
        <v>327541.89961015328</v>
      </c>
      <c r="M7469" s="265">
        <f>$G7469*NonHospFrac+theModel!$H7469*NonHospFrac</f>
        <v>526945.71368255466</v>
      </c>
      <c r="N7469" s="266">
        <f t="shared" si="1635"/>
        <v>854487.61329270795</v>
      </c>
      <c r="O7469" s="159"/>
      <c r="P7469" s="265">
        <f t="shared" si="1636"/>
        <v>296611.71768666938</v>
      </c>
      <c r="Q7469" s="265">
        <f t="shared" si="1637"/>
        <v>526944.15904087992</v>
      </c>
      <c r="R7469" s="266">
        <f t="shared" si="1638"/>
        <v>823555.87672754936</v>
      </c>
    </row>
    <row r="7470" spans="1:18" x14ac:dyDescent="0.3">
      <c r="A7470" s="82">
        <v>7439</v>
      </c>
      <c r="B7470" s="94">
        <f t="shared" si="1627"/>
        <v>5.4417055624512521E-62</v>
      </c>
      <c r="C7470" s="179">
        <f t="shared" si="1628"/>
        <v>5.4294300118905112E-62</v>
      </c>
      <c r="D7470" s="166">
        <f t="shared" si="1629"/>
        <v>2.2558277767625785E-3</v>
      </c>
      <c r="E7470" s="167">
        <f t="shared" si="1639"/>
        <v>24.291375447755232</v>
      </c>
      <c r="F7470" s="168">
        <f t="shared" si="1640"/>
        <v>16.783358659113027</v>
      </c>
      <c r="G7470" s="168">
        <f t="shared" si="1630"/>
        <v>583255.66934783501</v>
      </c>
      <c r="H7470" s="168">
        <f t="shared" si="1631"/>
        <v>271310.33852408634</v>
      </c>
      <c r="I7470" s="169">
        <f t="shared" si="1632"/>
        <v>854566.00787192141</v>
      </c>
      <c r="J7470" s="169">
        <f t="shared" si="1634"/>
        <v>773855.19214932283</v>
      </c>
      <c r="K7470" s="95"/>
      <c r="L7470" s="265">
        <f t="shared" si="1633"/>
        <v>327571.94979343883</v>
      </c>
      <c r="M7470" s="265">
        <f>$G7470*NonHospFrac+theModel!$H7470*NonHospFrac</f>
        <v>526994.05807848251</v>
      </c>
      <c r="N7470" s="266">
        <f t="shared" si="1635"/>
        <v>854566.00787192141</v>
      </c>
      <c r="O7470" s="159"/>
      <c r="P7470" s="265">
        <f t="shared" si="1636"/>
        <v>296633.90752154024</v>
      </c>
      <c r="Q7470" s="265">
        <f t="shared" si="1637"/>
        <v>526992.50343680778</v>
      </c>
      <c r="R7470" s="266">
        <f t="shared" si="1638"/>
        <v>823626.41095834807</v>
      </c>
    </row>
    <row r="7471" spans="1:18" x14ac:dyDescent="0.3">
      <c r="A7471" s="82">
        <v>7440</v>
      </c>
      <c r="B7471" s="94">
        <f t="shared" si="1627"/>
        <v>5.3400520033632226E-62</v>
      </c>
      <c r="C7471" s="179">
        <f t="shared" si="1628"/>
        <v>5.3280057657246795E-62</v>
      </c>
      <c r="D7471" s="166">
        <f t="shared" si="1629"/>
        <v>2.2558277767625785E-3</v>
      </c>
      <c r="E7471" s="167">
        <f t="shared" si="1639"/>
        <v>24.291375447755232</v>
      </c>
      <c r="F7471" s="168">
        <f t="shared" si="1640"/>
        <v>16.785614486889788</v>
      </c>
      <c r="G7471" s="168">
        <f t="shared" si="1630"/>
        <v>583334.06392704835</v>
      </c>
      <c r="H7471" s="168">
        <f t="shared" si="1631"/>
        <v>271310.33852408634</v>
      </c>
      <c r="I7471" s="169">
        <f t="shared" si="1632"/>
        <v>854644.40245113475</v>
      </c>
      <c r="J7471" s="169">
        <f t="shared" si="1634"/>
        <v>773913.07838059752</v>
      </c>
      <c r="K7471" s="95"/>
      <c r="L7471" s="265">
        <f t="shared" si="1633"/>
        <v>327601.99997672439</v>
      </c>
      <c r="M7471" s="265">
        <f>$G7471*NonHospFrac+theModel!$H7471*NonHospFrac</f>
        <v>527042.40247441025</v>
      </c>
      <c r="N7471" s="266">
        <f t="shared" si="1635"/>
        <v>854644.40245113464</v>
      </c>
      <c r="O7471" s="159"/>
      <c r="P7471" s="265">
        <f t="shared" si="1636"/>
        <v>296656.09645190975</v>
      </c>
      <c r="Q7471" s="265">
        <f t="shared" si="1637"/>
        <v>527040.84783273551</v>
      </c>
      <c r="R7471" s="266">
        <f t="shared" si="1638"/>
        <v>823696.94428464526</v>
      </c>
    </row>
    <row r="7472" spans="1:18" x14ac:dyDescent="0.3">
      <c r="A7472" s="82">
        <v>7441</v>
      </c>
      <c r="B7472" s="94">
        <f t="shared" si="1627"/>
        <v>5.2402973794448148E-62</v>
      </c>
      <c r="C7472" s="179">
        <f t="shared" si="1628"/>
        <v>5.2284761710577665E-62</v>
      </c>
      <c r="D7472" s="166">
        <f t="shared" si="1629"/>
        <v>2.2558277767625785E-3</v>
      </c>
      <c r="E7472" s="167">
        <f t="shared" si="1639"/>
        <v>24.291375447755232</v>
      </c>
      <c r="F7472" s="168">
        <f t="shared" si="1640"/>
        <v>16.787870314666549</v>
      </c>
      <c r="G7472" s="168">
        <f t="shared" si="1630"/>
        <v>583412.4585062617</v>
      </c>
      <c r="H7472" s="168">
        <f t="shared" si="1631"/>
        <v>271310.33852408634</v>
      </c>
      <c r="I7472" s="169">
        <f t="shared" si="1632"/>
        <v>854722.7970303481</v>
      </c>
      <c r="J7472" s="169">
        <f t="shared" si="1634"/>
        <v>773970.96225231548</v>
      </c>
      <c r="K7472" s="95"/>
      <c r="L7472" s="265">
        <f t="shared" si="1633"/>
        <v>327632.05016000994</v>
      </c>
      <c r="M7472" s="265">
        <f>$G7472*NonHospFrac+theModel!$H7472*NonHospFrac</f>
        <v>527090.74687033799</v>
      </c>
      <c r="N7472" s="266">
        <f t="shared" si="1635"/>
        <v>854722.79703034787</v>
      </c>
      <c r="O7472" s="159"/>
      <c r="P7472" s="265">
        <f t="shared" si="1636"/>
        <v>296678.2844778148</v>
      </c>
      <c r="Q7472" s="265">
        <f t="shared" si="1637"/>
        <v>527089.19222866325</v>
      </c>
      <c r="R7472" s="266">
        <f t="shared" si="1638"/>
        <v>823767.47670647805</v>
      </c>
    </row>
    <row r="7473" spans="1:18" x14ac:dyDescent="0.3">
      <c r="A7473" s="82">
        <v>7442</v>
      </c>
      <c r="B7473" s="94">
        <f t="shared" si="1627"/>
        <v>5.142406217714947E-62</v>
      </c>
      <c r="C7473" s="179">
        <f t="shared" si="1628"/>
        <v>5.1308058349296287E-62</v>
      </c>
      <c r="D7473" s="166">
        <f t="shared" si="1629"/>
        <v>2.2558277767625785E-3</v>
      </c>
      <c r="E7473" s="167">
        <f t="shared" si="1639"/>
        <v>24.291375447755232</v>
      </c>
      <c r="F7473" s="168">
        <f t="shared" si="1640"/>
        <v>16.790126142443309</v>
      </c>
      <c r="G7473" s="168">
        <f t="shared" si="1630"/>
        <v>583490.85308547504</v>
      </c>
      <c r="H7473" s="168">
        <f t="shared" si="1631"/>
        <v>271310.33852408634</v>
      </c>
      <c r="I7473" s="169">
        <f t="shared" si="1632"/>
        <v>854801.19160956144</v>
      </c>
      <c r="J7473" s="169">
        <f t="shared" si="1634"/>
        <v>774028.84376457287</v>
      </c>
      <c r="K7473" s="95"/>
      <c r="L7473" s="265">
        <f t="shared" si="1633"/>
        <v>327662.10034329549</v>
      </c>
      <c r="M7473" s="265">
        <f>$G7473*NonHospFrac+theModel!$H7473*NonHospFrac</f>
        <v>527139.09126626584</v>
      </c>
      <c r="N7473" s="266">
        <f t="shared" si="1635"/>
        <v>854801.19160956133</v>
      </c>
      <c r="O7473" s="159"/>
      <c r="P7473" s="265">
        <f t="shared" si="1636"/>
        <v>296700.47159929224</v>
      </c>
      <c r="Q7473" s="265">
        <f t="shared" si="1637"/>
        <v>527137.5366245911</v>
      </c>
      <c r="R7473" s="266">
        <f t="shared" si="1638"/>
        <v>823838.00822388334</v>
      </c>
    </row>
    <row r="7474" spans="1:18" x14ac:dyDescent="0.3">
      <c r="A7474" s="82">
        <v>7443</v>
      </c>
      <c r="B7474" s="94">
        <f t="shared" si="1627"/>
        <v>5.0463437078441146E-62</v>
      </c>
      <c r="C7474" s="179">
        <f t="shared" si="1628"/>
        <v>5.0349600255368684E-62</v>
      </c>
      <c r="D7474" s="166">
        <f t="shared" si="1629"/>
        <v>2.2558277767625785E-3</v>
      </c>
      <c r="E7474" s="167">
        <f t="shared" si="1639"/>
        <v>24.291375447755232</v>
      </c>
      <c r="F7474" s="168">
        <f t="shared" si="1640"/>
        <v>16.79238197022007</v>
      </c>
      <c r="G7474" s="168">
        <f t="shared" si="1630"/>
        <v>583569.2476646885</v>
      </c>
      <c r="H7474" s="168">
        <f t="shared" si="1631"/>
        <v>271310.33852408634</v>
      </c>
      <c r="I7474" s="169">
        <f t="shared" si="1632"/>
        <v>854879.58618877479</v>
      </c>
      <c r="J7474" s="169">
        <f t="shared" si="1634"/>
        <v>774086.72291746584</v>
      </c>
      <c r="K7474" s="95"/>
      <c r="L7474" s="265">
        <f t="shared" si="1633"/>
        <v>327692.1505265811</v>
      </c>
      <c r="M7474" s="265">
        <f>$G7474*NonHospFrac+theModel!$H7474*NonHospFrac</f>
        <v>527187.43566219369</v>
      </c>
      <c r="N7474" s="266">
        <f t="shared" si="1635"/>
        <v>854879.58618877479</v>
      </c>
      <c r="O7474" s="159"/>
      <c r="P7474" s="265">
        <f t="shared" si="1636"/>
        <v>296722.65781637898</v>
      </c>
      <c r="Q7474" s="265">
        <f t="shared" si="1637"/>
        <v>527185.88102051895</v>
      </c>
      <c r="R7474" s="266">
        <f t="shared" si="1638"/>
        <v>823908.53883689793</v>
      </c>
    </row>
    <row r="7475" spans="1:18" x14ac:dyDescent="0.3">
      <c r="A7475" s="82">
        <v>7444</v>
      </c>
      <c r="B7475" s="94">
        <f t="shared" si="1627"/>
        <v>4.9520756897757569E-62</v>
      </c>
      <c r="C7475" s="179">
        <f t="shared" si="1628"/>
        <v>4.9409046598821298E-62</v>
      </c>
      <c r="D7475" s="166">
        <f t="shared" si="1629"/>
        <v>2.2558277767625785E-3</v>
      </c>
      <c r="E7475" s="167">
        <f t="shared" si="1639"/>
        <v>24.291375447755232</v>
      </c>
      <c r="F7475" s="168">
        <f t="shared" si="1640"/>
        <v>16.794637797996831</v>
      </c>
      <c r="G7475" s="168">
        <f t="shared" si="1630"/>
        <v>583647.64224390185</v>
      </c>
      <c r="H7475" s="168">
        <f t="shared" si="1631"/>
        <v>271310.33852408634</v>
      </c>
      <c r="I7475" s="169">
        <f t="shared" si="1632"/>
        <v>854957.98076798813</v>
      </c>
      <c r="J7475" s="169">
        <f t="shared" si="1634"/>
        <v>774144.59971109056</v>
      </c>
      <c r="K7475" s="95"/>
      <c r="L7475" s="265">
        <f t="shared" si="1633"/>
        <v>327722.20070986659</v>
      </c>
      <c r="M7475" s="265">
        <f>$G7475*NonHospFrac+theModel!$H7475*NonHospFrac</f>
        <v>527235.78005812154</v>
      </c>
      <c r="N7475" s="266">
        <f t="shared" si="1635"/>
        <v>854957.98076798813</v>
      </c>
      <c r="O7475" s="159"/>
      <c r="P7475" s="265">
        <f t="shared" si="1636"/>
        <v>296744.84312911174</v>
      </c>
      <c r="Q7475" s="265">
        <f t="shared" si="1637"/>
        <v>527234.2254164468</v>
      </c>
      <c r="R7475" s="266">
        <f t="shared" si="1638"/>
        <v>823979.06854555849</v>
      </c>
    </row>
    <row r="7476" spans="1:18" x14ac:dyDescent="0.3">
      <c r="A7476" s="82">
        <v>7445</v>
      </c>
      <c r="B7476" s="94">
        <f t="shared" si="1627"/>
        <v>4.8595686415788583E-62</v>
      </c>
      <c r="C7476" s="179">
        <f t="shared" si="1628"/>
        <v>4.8486062916541E-62</v>
      </c>
      <c r="D7476" s="166">
        <f t="shared" si="1629"/>
        <v>2.2558277767625785E-3</v>
      </c>
      <c r="E7476" s="167">
        <f t="shared" si="1639"/>
        <v>24.291375447755232</v>
      </c>
      <c r="F7476" s="168">
        <f t="shared" si="1640"/>
        <v>16.796893625773592</v>
      </c>
      <c r="G7476" s="168">
        <f t="shared" si="1630"/>
        <v>583726.0368231152</v>
      </c>
      <c r="H7476" s="168">
        <f t="shared" si="1631"/>
        <v>271310.33852408634</v>
      </c>
      <c r="I7476" s="169">
        <f t="shared" si="1632"/>
        <v>855036.37534720148</v>
      </c>
      <c r="J7476" s="169">
        <f t="shared" si="1634"/>
        <v>774202.4741455433</v>
      </c>
      <c r="K7476" s="95"/>
      <c r="L7476" s="265">
        <f t="shared" si="1633"/>
        <v>327752.2508931522</v>
      </c>
      <c r="M7476" s="265">
        <f>$G7476*NonHospFrac+theModel!$H7476*NonHospFrac</f>
        <v>527284.12445404939</v>
      </c>
      <c r="N7476" s="266">
        <f t="shared" si="1635"/>
        <v>855036.3753472016</v>
      </c>
      <c r="O7476" s="159"/>
      <c r="P7476" s="265">
        <f t="shared" si="1636"/>
        <v>296767.02753752755</v>
      </c>
      <c r="Q7476" s="265">
        <f t="shared" si="1637"/>
        <v>527282.56981237466</v>
      </c>
      <c r="R7476" s="266">
        <f t="shared" si="1638"/>
        <v>824049.59734990215</v>
      </c>
    </row>
    <row r="7477" spans="1:18" x14ac:dyDescent="0.3">
      <c r="A7477" s="82">
        <v>7446</v>
      </c>
      <c r="B7477" s="94">
        <f t="shared" si="1627"/>
        <v>4.7687896675274671E-62</v>
      </c>
      <c r="C7477" s="179">
        <f t="shared" si="1628"/>
        <v>4.7580320993339202E-62</v>
      </c>
      <c r="D7477" s="166">
        <f t="shared" si="1629"/>
        <v>2.2558277767625785E-3</v>
      </c>
      <c r="E7477" s="167">
        <f t="shared" si="1639"/>
        <v>24.291375447755232</v>
      </c>
      <c r="F7477" s="168">
        <f t="shared" si="1640"/>
        <v>16.799149453550353</v>
      </c>
      <c r="G7477" s="168">
        <f t="shared" si="1630"/>
        <v>583804.43140232854</v>
      </c>
      <c r="H7477" s="168">
        <f t="shared" si="1631"/>
        <v>271310.33852408634</v>
      </c>
      <c r="I7477" s="169">
        <f t="shared" si="1632"/>
        <v>855114.76992641483</v>
      </c>
      <c r="J7477" s="169">
        <f t="shared" si="1634"/>
        <v>774260.3462209201</v>
      </c>
      <c r="K7477" s="95"/>
      <c r="L7477" s="265">
        <f t="shared" si="1633"/>
        <v>327782.3010764377</v>
      </c>
      <c r="M7477" s="265">
        <f>$G7477*NonHospFrac+theModel!$H7477*NonHospFrac</f>
        <v>527332.46884997713</v>
      </c>
      <c r="N7477" s="266">
        <f t="shared" si="1635"/>
        <v>855114.76992641483</v>
      </c>
      <c r="O7477" s="159"/>
      <c r="P7477" s="265">
        <f t="shared" si="1636"/>
        <v>296789.21104166313</v>
      </c>
      <c r="Q7477" s="265">
        <f t="shared" si="1637"/>
        <v>527330.91420830239</v>
      </c>
      <c r="R7477" s="266">
        <f t="shared" si="1638"/>
        <v>824120.12524996558</v>
      </c>
    </row>
    <row r="7478" spans="1:18" x14ac:dyDescent="0.3">
      <c r="A7478" s="82">
        <v>7447</v>
      </c>
      <c r="B7478" s="94">
        <f t="shared" si="1627"/>
        <v>4.6797064864029041E-62</v>
      </c>
      <c r="C7478" s="179">
        <f t="shared" si="1628"/>
        <v>4.6691498745237804E-62</v>
      </c>
      <c r="D7478" s="166">
        <f t="shared" si="1629"/>
        <v>2.2558277767625785E-3</v>
      </c>
      <c r="E7478" s="167">
        <f t="shared" si="1639"/>
        <v>24.291375447755232</v>
      </c>
      <c r="F7478" s="168">
        <f t="shared" si="1640"/>
        <v>16.801405281327114</v>
      </c>
      <c r="G7478" s="168">
        <f t="shared" si="1630"/>
        <v>583882.82598154189</v>
      </c>
      <c r="H7478" s="168">
        <f t="shared" si="1631"/>
        <v>271310.33852408634</v>
      </c>
      <c r="I7478" s="169">
        <f t="shared" si="1632"/>
        <v>855193.16450562817</v>
      </c>
      <c r="J7478" s="169">
        <f t="shared" si="1634"/>
        <v>774318.21593731723</v>
      </c>
      <c r="K7478" s="95"/>
      <c r="L7478" s="265">
        <f t="shared" si="1633"/>
        <v>327812.35125972331</v>
      </c>
      <c r="M7478" s="265">
        <f>$G7478*NonHospFrac+theModel!$H7478*NonHospFrac</f>
        <v>527380.81324590486</v>
      </c>
      <c r="N7478" s="266">
        <f t="shared" si="1635"/>
        <v>855193.16450562817</v>
      </c>
      <c r="O7478" s="159"/>
      <c r="P7478" s="265">
        <f t="shared" si="1636"/>
        <v>296811.39364155551</v>
      </c>
      <c r="Q7478" s="265">
        <f t="shared" si="1637"/>
        <v>527379.25860423013</v>
      </c>
      <c r="R7478" s="266">
        <f t="shared" si="1638"/>
        <v>824190.65224578558</v>
      </c>
    </row>
    <row r="7479" spans="1:18" x14ac:dyDescent="0.3">
      <c r="A7479" s="82">
        <v>7448</v>
      </c>
      <c r="B7479" s="94">
        <f t="shared" si="1627"/>
        <v>4.592287420014478E-62</v>
      </c>
      <c r="C7479" s="179">
        <f t="shared" si="1628"/>
        <v>4.5819280104935319E-62</v>
      </c>
      <c r="D7479" s="166">
        <f t="shared" si="1629"/>
        <v>2.2558277767625785E-3</v>
      </c>
      <c r="E7479" s="167">
        <f t="shared" si="1639"/>
        <v>24.291375447755232</v>
      </c>
      <c r="F7479" s="168">
        <f t="shared" si="1640"/>
        <v>16.803661109103874</v>
      </c>
      <c r="G7479" s="168">
        <f t="shared" si="1630"/>
        <v>583961.22056075523</v>
      </c>
      <c r="H7479" s="168">
        <f t="shared" si="1631"/>
        <v>271310.33852408634</v>
      </c>
      <c r="I7479" s="169">
        <f t="shared" si="1632"/>
        <v>855271.55908484152</v>
      </c>
      <c r="J7479" s="169">
        <f t="shared" si="1634"/>
        <v>774376.08329483075</v>
      </c>
      <c r="K7479" s="95"/>
      <c r="L7479" s="265">
        <f t="shared" si="1633"/>
        <v>327842.4014430088</v>
      </c>
      <c r="M7479" s="265">
        <f>$G7479*NonHospFrac+theModel!$H7479*NonHospFrac</f>
        <v>527429.15764183272</v>
      </c>
      <c r="N7479" s="266">
        <f t="shared" si="1635"/>
        <v>855271.55908484152</v>
      </c>
      <c r="O7479" s="159"/>
      <c r="P7479" s="265">
        <f t="shared" si="1636"/>
        <v>296833.57533724135</v>
      </c>
      <c r="Q7479" s="265">
        <f t="shared" si="1637"/>
        <v>527427.60300015798</v>
      </c>
      <c r="R7479" s="266">
        <f t="shared" si="1638"/>
        <v>824261.17833739938</v>
      </c>
    </row>
    <row r="7480" spans="1:18" x14ac:dyDescent="0.3">
      <c r="A7480" s="82">
        <v>7449</v>
      </c>
      <c r="B7480" s="94">
        <f t="shared" si="1627"/>
        <v>4.5065013819346496E-62</v>
      </c>
      <c r="C7480" s="179">
        <f t="shared" si="1628"/>
        <v>4.4963354909412626E-62</v>
      </c>
      <c r="D7480" s="166">
        <f t="shared" si="1629"/>
        <v>2.2558277767625785E-3</v>
      </c>
      <c r="E7480" s="167">
        <f t="shared" si="1639"/>
        <v>24.291375447755232</v>
      </c>
      <c r="F7480" s="168">
        <f t="shared" si="1640"/>
        <v>16.805916936880635</v>
      </c>
      <c r="G7480" s="168">
        <f t="shared" si="1630"/>
        <v>584039.61513996858</v>
      </c>
      <c r="H7480" s="168">
        <f t="shared" si="1631"/>
        <v>271310.33852408634</v>
      </c>
      <c r="I7480" s="169">
        <f t="shared" si="1632"/>
        <v>855349.95366405486</v>
      </c>
      <c r="J7480" s="169">
        <f t="shared" si="1634"/>
        <v>774433.94829355692</v>
      </c>
      <c r="K7480" s="95"/>
      <c r="L7480" s="265">
        <f t="shared" si="1633"/>
        <v>327872.45162629441</v>
      </c>
      <c r="M7480" s="265">
        <f>$G7480*NonHospFrac+theModel!$H7480*NonHospFrac</f>
        <v>527477.50203776057</v>
      </c>
      <c r="N7480" s="266">
        <f t="shared" si="1635"/>
        <v>855349.95366405498</v>
      </c>
      <c r="O7480" s="159"/>
      <c r="P7480" s="265">
        <f t="shared" si="1636"/>
        <v>296855.75612875767</v>
      </c>
      <c r="Q7480" s="265">
        <f t="shared" si="1637"/>
        <v>527475.94739608583</v>
      </c>
      <c r="R7480" s="266">
        <f t="shared" si="1638"/>
        <v>824331.70352484356</v>
      </c>
    </row>
    <row r="7481" spans="1:18" x14ac:dyDescent="0.3">
      <c r="A7481" s="82">
        <v>7450</v>
      </c>
      <c r="B7481" s="94">
        <f t="shared" si="1627"/>
        <v>4.4223178664446234E-62</v>
      </c>
      <c r="C7481" s="179">
        <f t="shared" si="1628"/>
        <v>4.4123418789638238E-62</v>
      </c>
      <c r="D7481" s="166">
        <f t="shared" si="1629"/>
        <v>2.2558277767625785E-3</v>
      </c>
      <c r="E7481" s="167">
        <f t="shared" si="1639"/>
        <v>24.291375447755232</v>
      </c>
      <c r="F7481" s="168">
        <f t="shared" si="1640"/>
        <v>16.808172764657396</v>
      </c>
      <c r="G7481" s="168">
        <f t="shared" si="1630"/>
        <v>584118.00971918192</v>
      </c>
      <c r="H7481" s="168">
        <f t="shared" si="1631"/>
        <v>271310.33852408634</v>
      </c>
      <c r="I7481" s="169">
        <f t="shared" si="1632"/>
        <v>855428.34824326821</v>
      </c>
      <c r="J7481" s="169">
        <f t="shared" si="1634"/>
        <v>774491.8109335918</v>
      </c>
      <c r="K7481" s="95"/>
      <c r="L7481" s="265">
        <f t="shared" si="1633"/>
        <v>327902.5018095799</v>
      </c>
      <c r="M7481" s="265">
        <f>$G7481*NonHospFrac+theModel!$H7481*NonHospFrac</f>
        <v>527525.8464336883</v>
      </c>
      <c r="N7481" s="266">
        <f t="shared" si="1635"/>
        <v>855428.34824326821</v>
      </c>
      <c r="O7481" s="159"/>
      <c r="P7481" s="265">
        <f t="shared" si="1636"/>
        <v>296877.9360161412</v>
      </c>
      <c r="Q7481" s="265">
        <f t="shared" si="1637"/>
        <v>527524.29179201357</v>
      </c>
      <c r="R7481" s="266">
        <f t="shared" si="1638"/>
        <v>824402.22780815477</v>
      </c>
    </row>
    <row r="7482" spans="1:18" x14ac:dyDescent="0.3">
      <c r="A7482" s="82">
        <v>7451</v>
      </c>
      <c r="B7482" s="94">
        <f t="shared" si="1627"/>
        <v>4.3397069376864395E-62</v>
      </c>
      <c r="C7482" s="179">
        <f t="shared" si="1628"/>
        <v>4.3299173062333973E-62</v>
      </c>
      <c r="D7482" s="166">
        <f t="shared" si="1629"/>
        <v>2.2558277767625785E-3</v>
      </c>
      <c r="E7482" s="167">
        <f t="shared" si="1639"/>
        <v>24.291375447755232</v>
      </c>
      <c r="F7482" s="168">
        <f t="shared" si="1640"/>
        <v>16.810428592434157</v>
      </c>
      <c r="G7482" s="168">
        <f t="shared" si="1630"/>
        <v>584196.40429839538</v>
      </c>
      <c r="H7482" s="168">
        <f t="shared" si="1631"/>
        <v>271310.33852408634</v>
      </c>
      <c r="I7482" s="169">
        <f t="shared" si="1632"/>
        <v>855506.74282248178</v>
      </c>
      <c r="J7482" s="169">
        <f t="shared" si="1634"/>
        <v>774549.67121503176</v>
      </c>
      <c r="K7482" s="95"/>
      <c r="L7482" s="265">
        <f t="shared" si="1633"/>
        <v>327932.55199286551</v>
      </c>
      <c r="M7482" s="265">
        <f>$G7482*NonHospFrac+theModel!$H7482*NonHospFrac</f>
        <v>527574.19082961616</v>
      </c>
      <c r="N7482" s="266">
        <f t="shared" si="1635"/>
        <v>855506.74282248167</v>
      </c>
      <c r="O7482" s="159"/>
      <c r="P7482" s="265">
        <f t="shared" si="1636"/>
        <v>296900.11499942892</v>
      </c>
      <c r="Q7482" s="265">
        <f t="shared" si="1637"/>
        <v>527572.63618794142</v>
      </c>
      <c r="R7482" s="266">
        <f t="shared" si="1638"/>
        <v>824472.75118737039</v>
      </c>
    </row>
    <row r="7483" spans="1:18" x14ac:dyDescent="0.3">
      <c r="A7483" s="82">
        <v>7452</v>
      </c>
      <c r="B7483" s="94">
        <f t="shared" si="1627"/>
        <v>4.2586392190177132E-62</v>
      </c>
      <c r="C7483" s="179">
        <f t="shared" si="1628"/>
        <v>4.2490324623762421E-62</v>
      </c>
      <c r="D7483" s="166">
        <f t="shared" si="1629"/>
        <v>2.2558277767625785E-3</v>
      </c>
      <c r="E7483" s="167">
        <f t="shared" si="1639"/>
        <v>24.291375447755232</v>
      </c>
      <c r="F7483" s="168">
        <f t="shared" si="1640"/>
        <v>16.812684420210918</v>
      </c>
      <c r="G7483" s="168">
        <f t="shared" si="1630"/>
        <v>584274.79887760873</v>
      </c>
      <c r="H7483" s="168">
        <f t="shared" si="1631"/>
        <v>271310.33852408634</v>
      </c>
      <c r="I7483" s="169">
        <f t="shared" si="1632"/>
        <v>855585.13740169513</v>
      </c>
      <c r="J7483" s="169">
        <f t="shared" si="1634"/>
        <v>774607.52913797251</v>
      </c>
      <c r="K7483" s="95"/>
      <c r="L7483" s="265">
        <f t="shared" si="1633"/>
        <v>327962.60217615106</v>
      </c>
      <c r="M7483" s="265">
        <f>$G7483*NonHospFrac+theModel!$H7483*NonHospFrac</f>
        <v>527622.53522554389</v>
      </c>
      <c r="N7483" s="266">
        <f t="shared" si="1635"/>
        <v>855585.1374016949</v>
      </c>
      <c r="O7483" s="159"/>
      <c r="P7483" s="265">
        <f t="shared" si="1636"/>
        <v>296922.29307865759</v>
      </c>
      <c r="Q7483" s="265">
        <f t="shared" si="1637"/>
        <v>527620.98058386915</v>
      </c>
      <c r="R7483" s="266">
        <f t="shared" si="1638"/>
        <v>824543.27366252674</v>
      </c>
    </row>
    <row r="7484" spans="1:18" x14ac:dyDescent="0.3">
      <c r="A7484" s="82">
        <v>7453</v>
      </c>
      <c r="B7484" s="94">
        <f t="shared" si="1627"/>
        <v>4.1790858825652333E-62</v>
      </c>
      <c r="C7484" s="179">
        <f t="shared" si="1628"/>
        <v>4.1696585845498658E-62</v>
      </c>
      <c r="D7484" s="166">
        <f t="shared" si="1629"/>
        <v>2.2558277767625785E-3</v>
      </c>
      <c r="E7484" s="167">
        <f t="shared" si="1639"/>
        <v>24.291375447755232</v>
      </c>
      <c r="F7484" s="168">
        <f t="shared" si="1640"/>
        <v>16.814940247987678</v>
      </c>
      <c r="G7484" s="168">
        <f t="shared" si="1630"/>
        <v>584353.19345682207</v>
      </c>
      <c r="H7484" s="168">
        <f t="shared" si="1631"/>
        <v>271310.33852408634</v>
      </c>
      <c r="I7484" s="169">
        <f t="shared" si="1632"/>
        <v>855663.53198090848</v>
      </c>
      <c r="J7484" s="169">
        <f t="shared" si="1634"/>
        <v>774665.38470251043</v>
      </c>
      <c r="K7484" s="95"/>
      <c r="L7484" s="265">
        <f t="shared" si="1633"/>
        <v>327992.65235943662</v>
      </c>
      <c r="M7484" s="265">
        <f>$G7484*NonHospFrac+theModel!$H7484*NonHospFrac</f>
        <v>527670.87962147174</v>
      </c>
      <c r="N7484" s="266">
        <f t="shared" si="1635"/>
        <v>855663.53198090836</v>
      </c>
      <c r="O7484" s="159"/>
      <c r="P7484" s="265">
        <f t="shared" si="1636"/>
        <v>296944.47025386407</v>
      </c>
      <c r="Q7484" s="265">
        <f t="shared" si="1637"/>
        <v>527669.32497979701</v>
      </c>
      <c r="R7484" s="266">
        <f t="shared" si="1638"/>
        <v>824613.79523366108</v>
      </c>
    </row>
    <row r="7485" spans="1:18" x14ac:dyDescent="0.3">
      <c r="A7485" s="82">
        <v>7454</v>
      </c>
      <c r="B7485" s="94">
        <f t="shared" si="1627"/>
        <v>4.1010186389736984E-62</v>
      </c>
      <c r="C7485" s="179">
        <f t="shared" si="1628"/>
        <v>4.0917674472148803E-62</v>
      </c>
      <c r="D7485" s="166">
        <f t="shared" si="1629"/>
        <v>2.2558277767625785E-3</v>
      </c>
      <c r="E7485" s="167">
        <f t="shared" si="1639"/>
        <v>24.291375447755232</v>
      </c>
      <c r="F7485" s="168">
        <f t="shared" si="1640"/>
        <v>16.817196075764439</v>
      </c>
      <c r="G7485" s="168">
        <f t="shared" si="1630"/>
        <v>584431.58803603542</v>
      </c>
      <c r="H7485" s="168">
        <f t="shared" si="1631"/>
        <v>271310.33852408634</v>
      </c>
      <c r="I7485" s="169">
        <f t="shared" si="1632"/>
        <v>855741.92656012182</v>
      </c>
      <c r="J7485" s="169">
        <f t="shared" si="1634"/>
        <v>774723.23790874169</v>
      </c>
      <c r="K7485" s="95"/>
      <c r="L7485" s="265">
        <f t="shared" si="1633"/>
        <v>328022.70254272217</v>
      </c>
      <c r="M7485" s="265">
        <f>$G7485*NonHospFrac+theModel!$H7485*NonHospFrac</f>
        <v>527719.2240173996</v>
      </c>
      <c r="N7485" s="266">
        <f t="shared" si="1635"/>
        <v>855741.92656012182</v>
      </c>
      <c r="O7485" s="159"/>
      <c r="P7485" s="265">
        <f t="shared" si="1636"/>
        <v>296966.64652508526</v>
      </c>
      <c r="Q7485" s="265">
        <f t="shared" si="1637"/>
        <v>527717.66937572486</v>
      </c>
      <c r="R7485" s="266">
        <f t="shared" si="1638"/>
        <v>824684.31590081006</v>
      </c>
    </row>
    <row r="7486" spans="1:18" x14ac:dyDescent="0.3">
      <c r="A7486" s="82">
        <v>7455</v>
      </c>
      <c r="B7486" s="94">
        <f t="shared" si="1627"/>
        <v>4.0244097273459553E-62</v>
      </c>
      <c r="C7486" s="179">
        <f t="shared" si="1628"/>
        <v>4.0153313520979351E-62</v>
      </c>
      <c r="D7486" s="166">
        <f t="shared" si="1629"/>
        <v>2.2558277767625785E-3</v>
      </c>
      <c r="E7486" s="167">
        <f t="shared" si="1639"/>
        <v>24.291375447755232</v>
      </c>
      <c r="F7486" s="168">
        <f t="shared" si="1640"/>
        <v>16.8194519035412</v>
      </c>
      <c r="G7486" s="168">
        <f t="shared" si="1630"/>
        <v>584509.98261524877</v>
      </c>
      <c r="H7486" s="168">
        <f t="shared" si="1631"/>
        <v>271310.33852408634</v>
      </c>
      <c r="I7486" s="169">
        <f t="shared" si="1632"/>
        <v>855820.32113933517</v>
      </c>
      <c r="J7486" s="169">
        <f t="shared" si="1634"/>
        <v>774781.08875676233</v>
      </c>
      <c r="K7486" s="95"/>
      <c r="L7486" s="265">
        <f t="shared" si="1633"/>
        <v>328052.75272600772</v>
      </c>
      <c r="M7486" s="265">
        <f>$G7486*NonHospFrac+theModel!$H7486*NonHospFrac</f>
        <v>527767.56841332733</v>
      </c>
      <c r="N7486" s="266">
        <f t="shared" si="1635"/>
        <v>855820.32113933505</v>
      </c>
      <c r="O7486" s="159"/>
      <c r="P7486" s="265">
        <f t="shared" si="1636"/>
        <v>296988.82189235796</v>
      </c>
      <c r="Q7486" s="265">
        <f t="shared" si="1637"/>
        <v>527766.01377165259</v>
      </c>
      <c r="R7486" s="266">
        <f t="shared" si="1638"/>
        <v>824754.83566401061</v>
      </c>
    </row>
    <row r="7487" spans="1:18" x14ac:dyDescent="0.3">
      <c r="A7487" s="82">
        <v>7456</v>
      </c>
      <c r="B7487" s="94">
        <f t="shared" si="1627"/>
        <v>3.9492319053711632E-62</v>
      </c>
      <c r="C7487" s="179">
        <f t="shared" si="1628"/>
        <v>3.9403231183421495E-62</v>
      </c>
      <c r="D7487" s="166">
        <f t="shared" si="1629"/>
        <v>2.2558277767625785E-3</v>
      </c>
      <c r="E7487" s="167">
        <f t="shared" si="1639"/>
        <v>24.291375447755232</v>
      </c>
      <c r="F7487" s="168">
        <f t="shared" si="1640"/>
        <v>16.821707731317961</v>
      </c>
      <c r="G7487" s="168">
        <f t="shared" si="1630"/>
        <v>584588.37719446211</v>
      </c>
      <c r="H7487" s="168">
        <f t="shared" si="1631"/>
        <v>271310.33852408634</v>
      </c>
      <c r="I7487" s="169">
        <f t="shared" si="1632"/>
        <v>855898.71571854851</v>
      </c>
      <c r="J7487" s="169">
        <f t="shared" si="1634"/>
        <v>774838.9372466685</v>
      </c>
      <c r="K7487" s="95"/>
      <c r="L7487" s="265">
        <f t="shared" si="1633"/>
        <v>328082.80290929327</v>
      </c>
      <c r="M7487" s="265">
        <f>$G7487*NonHospFrac+theModel!$H7487*NonHospFrac</f>
        <v>527815.91280925507</v>
      </c>
      <c r="N7487" s="266">
        <f t="shared" si="1635"/>
        <v>855898.71571854828</v>
      </c>
      <c r="O7487" s="159"/>
      <c r="P7487" s="265">
        <f t="shared" si="1636"/>
        <v>297010.99635571905</v>
      </c>
      <c r="Q7487" s="265">
        <f t="shared" si="1637"/>
        <v>527814.35816758033</v>
      </c>
      <c r="R7487" s="266">
        <f t="shared" si="1638"/>
        <v>824825.35452329938</v>
      </c>
    </row>
    <row r="7488" spans="1:18" x14ac:dyDescent="0.3">
      <c r="A7488" s="82">
        <v>7457</v>
      </c>
      <c r="B7488" s="94">
        <f t="shared" si="1627"/>
        <v>3.8754584396373529E-62</v>
      </c>
      <c r="C7488" s="179">
        <f t="shared" si="1628"/>
        <v>3.8667160728415298E-62</v>
      </c>
      <c r="D7488" s="166">
        <f t="shared" si="1629"/>
        <v>2.2558277767625785E-3</v>
      </c>
      <c r="E7488" s="167">
        <f t="shared" si="1639"/>
        <v>24.291375447755232</v>
      </c>
      <c r="F7488" s="168">
        <f t="shared" si="1640"/>
        <v>16.823963559094722</v>
      </c>
      <c r="G7488" s="168">
        <f t="shared" si="1630"/>
        <v>584666.77177367546</v>
      </c>
      <c r="H7488" s="168">
        <f t="shared" si="1631"/>
        <v>271310.33852408634</v>
      </c>
      <c r="I7488" s="169">
        <f t="shared" si="1632"/>
        <v>855977.11029776186</v>
      </c>
      <c r="J7488" s="169">
        <f t="shared" si="1634"/>
        <v>774896.78337855637</v>
      </c>
      <c r="K7488" s="95"/>
      <c r="L7488" s="265">
        <f t="shared" si="1633"/>
        <v>328112.85309257882</v>
      </c>
      <c r="M7488" s="265">
        <f>$G7488*NonHospFrac+theModel!$H7488*NonHospFrac</f>
        <v>527864.25720518292</v>
      </c>
      <c r="N7488" s="266">
        <f t="shared" si="1635"/>
        <v>855977.11029776174</v>
      </c>
      <c r="O7488" s="159"/>
      <c r="P7488" s="265">
        <f t="shared" si="1636"/>
        <v>297033.16991520533</v>
      </c>
      <c r="Q7488" s="265">
        <f t="shared" si="1637"/>
        <v>527862.70256350818</v>
      </c>
      <c r="R7488" s="266">
        <f t="shared" si="1638"/>
        <v>824895.87247871351</v>
      </c>
    </row>
    <row r="7489" spans="1:18" x14ac:dyDescent="0.3">
      <c r="A7489" s="82">
        <v>7458</v>
      </c>
      <c r="B7489" s="94">
        <f t="shared" si="1627"/>
        <v>3.8030630961249752E-62</v>
      </c>
      <c r="C7489" s="179">
        <f t="shared" si="1628"/>
        <v>3.7944840407559556E-62</v>
      </c>
      <c r="D7489" s="166">
        <f t="shared" si="1629"/>
        <v>2.2558277767625785E-3</v>
      </c>
      <c r="E7489" s="167">
        <f t="shared" si="1639"/>
        <v>24.291375447755232</v>
      </c>
      <c r="F7489" s="168">
        <f t="shared" si="1640"/>
        <v>16.826219386871482</v>
      </c>
      <c r="G7489" s="168">
        <f t="shared" si="1630"/>
        <v>584745.1663528888</v>
      </c>
      <c r="H7489" s="168">
        <f t="shared" si="1631"/>
        <v>271310.33852408634</v>
      </c>
      <c r="I7489" s="169">
        <f t="shared" si="1632"/>
        <v>856055.5048769752</v>
      </c>
      <c r="J7489" s="169">
        <f t="shared" si="1634"/>
        <v>774954.62715252198</v>
      </c>
      <c r="K7489" s="95"/>
      <c r="L7489" s="265">
        <f t="shared" si="1633"/>
        <v>328142.90327586437</v>
      </c>
      <c r="M7489" s="265">
        <f>$G7489*NonHospFrac+theModel!$H7489*NonHospFrac</f>
        <v>527912.60160111077</v>
      </c>
      <c r="N7489" s="266">
        <f t="shared" si="1635"/>
        <v>856055.5048769752</v>
      </c>
      <c r="O7489" s="159"/>
      <c r="P7489" s="265">
        <f t="shared" si="1636"/>
        <v>297055.34257085371</v>
      </c>
      <c r="Q7489" s="265">
        <f t="shared" si="1637"/>
        <v>527911.04695943603</v>
      </c>
      <c r="R7489" s="266">
        <f t="shared" si="1638"/>
        <v>824966.38953028969</v>
      </c>
    </row>
    <row r="7490" spans="1:18" x14ac:dyDescent="0.3">
      <c r="A7490" s="82">
        <v>7459</v>
      </c>
      <c r="B7490" s="94">
        <f t="shared" si="1627"/>
        <v>3.7320201308780096E-62</v>
      </c>
      <c r="C7490" s="179">
        <f t="shared" si="1628"/>
        <v>3.7236013362033377E-62</v>
      </c>
      <c r="D7490" s="166">
        <f t="shared" si="1629"/>
        <v>2.2558277767625785E-3</v>
      </c>
      <c r="E7490" s="167">
        <f t="shared" si="1639"/>
        <v>24.291375447755232</v>
      </c>
      <c r="F7490" s="168">
        <f t="shared" si="1640"/>
        <v>16.828475214648243</v>
      </c>
      <c r="G7490" s="168">
        <f t="shared" si="1630"/>
        <v>584823.56093210226</v>
      </c>
      <c r="H7490" s="168">
        <f t="shared" si="1631"/>
        <v>271310.33852408634</v>
      </c>
      <c r="I7490" s="169">
        <f t="shared" si="1632"/>
        <v>856133.89945618855</v>
      </c>
      <c r="J7490" s="169">
        <f t="shared" si="1634"/>
        <v>775012.46856866148</v>
      </c>
      <c r="K7490" s="95"/>
      <c r="L7490" s="265">
        <f t="shared" si="1633"/>
        <v>328172.95345914998</v>
      </c>
      <c r="M7490" s="265">
        <f>$G7490*NonHospFrac+theModel!$H7490*NonHospFrac</f>
        <v>527960.94599703862</v>
      </c>
      <c r="N7490" s="266">
        <f t="shared" si="1635"/>
        <v>856133.89945618855</v>
      </c>
      <c r="O7490" s="159"/>
      <c r="P7490" s="265">
        <f t="shared" si="1636"/>
        <v>297077.51432270103</v>
      </c>
      <c r="Q7490" s="265">
        <f t="shared" si="1637"/>
        <v>527959.39135536388</v>
      </c>
      <c r="R7490" s="266">
        <f t="shared" si="1638"/>
        <v>825036.90567806491</v>
      </c>
    </row>
    <row r="7491" spans="1:18" x14ac:dyDescent="0.3">
      <c r="A7491" s="82">
        <v>7460</v>
      </c>
      <c r="B7491" s="94">
        <f t="shared" si="1627"/>
        <v>3.6623042808493591E-62</v>
      </c>
      <c r="C7491" s="179">
        <f t="shared" si="1628"/>
        <v>3.6540427531256624E-62</v>
      </c>
      <c r="D7491" s="166">
        <f t="shared" si="1629"/>
        <v>2.2558277767625785E-3</v>
      </c>
      <c r="E7491" s="167">
        <f t="shared" si="1639"/>
        <v>24.291375447755232</v>
      </c>
      <c r="F7491" s="168">
        <f t="shared" si="1640"/>
        <v>16.830731042425004</v>
      </c>
      <c r="G7491" s="168">
        <f t="shared" si="1630"/>
        <v>584901.95551131561</v>
      </c>
      <c r="H7491" s="168">
        <f t="shared" si="1631"/>
        <v>271310.33852408634</v>
      </c>
      <c r="I7491" s="169">
        <f t="shared" si="1632"/>
        <v>856212.29403540189</v>
      </c>
      <c r="J7491" s="169">
        <f t="shared" si="1634"/>
        <v>775070.30762707104</v>
      </c>
      <c r="K7491" s="95"/>
      <c r="L7491" s="265">
        <f t="shared" si="1633"/>
        <v>328203.00364243553</v>
      </c>
      <c r="M7491" s="265">
        <f>$G7491*NonHospFrac+theModel!$H7491*NonHospFrac</f>
        <v>528009.29039296648</v>
      </c>
      <c r="N7491" s="266">
        <f t="shared" si="1635"/>
        <v>856212.29403540201</v>
      </c>
      <c r="O7491" s="159"/>
      <c r="P7491" s="265">
        <f t="shared" si="1636"/>
        <v>297099.68517078401</v>
      </c>
      <c r="Q7491" s="265">
        <f t="shared" si="1637"/>
        <v>528007.73575129174</v>
      </c>
      <c r="R7491" s="266">
        <f t="shared" si="1638"/>
        <v>825107.42092207575</v>
      </c>
    </row>
    <row r="7492" spans="1:18" x14ac:dyDescent="0.3">
      <c r="A7492" s="82">
        <v>7461</v>
      </c>
      <c r="B7492" s="94">
        <f t="shared" si="1627"/>
        <v>3.5938907549172502E-62</v>
      </c>
      <c r="C7492" s="179">
        <f t="shared" si="1628"/>
        <v>3.5857835563256574E-62</v>
      </c>
      <c r="D7492" s="166">
        <f t="shared" si="1629"/>
        <v>2.2558277767625785E-3</v>
      </c>
      <c r="E7492" s="167">
        <f t="shared" si="1639"/>
        <v>24.291375447755232</v>
      </c>
      <c r="F7492" s="168">
        <f t="shared" si="1640"/>
        <v>16.832986870201765</v>
      </c>
      <c r="G7492" s="168">
        <f t="shared" si="1630"/>
        <v>584980.35009052895</v>
      </c>
      <c r="H7492" s="168">
        <f t="shared" si="1631"/>
        <v>271310.33852408634</v>
      </c>
      <c r="I7492" s="169">
        <f t="shared" si="1632"/>
        <v>856290.68861461524</v>
      </c>
      <c r="J7492" s="169">
        <f t="shared" si="1634"/>
        <v>775128.1443278467</v>
      </c>
      <c r="K7492" s="95"/>
      <c r="L7492" s="265">
        <f t="shared" si="1633"/>
        <v>328233.05382572103</v>
      </c>
      <c r="M7492" s="265">
        <f>$G7492*NonHospFrac+theModel!$H7492*NonHospFrac</f>
        <v>528057.63478889421</v>
      </c>
      <c r="N7492" s="266">
        <f t="shared" si="1635"/>
        <v>856290.68861461524</v>
      </c>
      <c r="O7492" s="159"/>
      <c r="P7492" s="265">
        <f t="shared" si="1636"/>
        <v>297121.85511513957</v>
      </c>
      <c r="Q7492" s="265">
        <f t="shared" si="1637"/>
        <v>528056.08014721947</v>
      </c>
      <c r="R7492" s="266">
        <f t="shared" si="1638"/>
        <v>825177.93526235898</v>
      </c>
    </row>
    <row r="7493" spans="1:18" x14ac:dyDescent="0.3">
      <c r="A7493" s="82">
        <v>7462</v>
      </c>
      <c r="B7493" s="94">
        <f t="shared" si="1627"/>
        <v>3.5267552250694468E-62</v>
      </c>
      <c r="C7493" s="179">
        <f t="shared" si="1628"/>
        <v>3.5187994726708925E-62</v>
      </c>
      <c r="D7493" s="166">
        <f t="shared" si="1629"/>
        <v>2.2558277767625785E-3</v>
      </c>
      <c r="E7493" s="167">
        <f t="shared" si="1639"/>
        <v>24.291375447755232</v>
      </c>
      <c r="F7493" s="168">
        <f t="shared" si="1640"/>
        <v>16.835242697978526</v>
      </c>
      <c r="G7493" s="168">
        <f t="shared" si="1630"/>
        <v>585058.7446697423</v>
      </c>
      <c r="H7493" s="168">
        <f t="shared" si="1631"/>
        <v>271310.33852408634</v>
      </c>
      <c r="I7493" s="169">
        <f t="shared" si="1632"/>
        <v>856369.08319382858</v>
      </c>
      <c r="J7493" s="169">
        <f t="shared" si="1634"/>
        <v>775185.97867108462</v>
      </c>
      <c r="K7493" s="95"/>
      <c r="L7493" s="265">
        <f t="shared" si="1633"/>
        <v>328263.10400900664</v>
      </c>
      <c r="M7493" s="265">
        <f>$G7493*NonHospFrac+theModel!$H7493*NonHospFrac</f>
        <v>528105.97918482195</v>
      </c>
      <c r="N7493" s="266">
        <f t="shared" si="1635"/>
        <v>856369.08319382858</v>
      </c>
      <c r="O7493" s="159"/>
      <c r="P7493" s="265">
        <f t="shared" si="1636"/>
        <v>297144.02415580465</v>
      </c>
      <c r="Q7493" s="265">
        <f t="shared" si="1637"/>
        <v>528104.42454314721</v>
      </c>
      <c r="R7493" s="266">
        <f t="shared" si="1638"/>
        <v>825248.44869895186</v>
      </c>
    </row>
    <row r="7494" spans="1:18" x14ac:dyDescent="0.3">
      <c r="A7494" s="82">
        <v>7463</v>
      </c>
      <c r="B7494" s="94">
        <f t="shared" si="1627"/>
        <v>3.4608738177521566E-62</v>
      </c>
      <c r="C7494" s="179">
        <f t="shared" si="1628"/>
        <v>3.4530666824622009E-62</v>
      </c>
      <c r="D7494" s="166">
        <f t="shared" si="1629"/>
        <v>2.2558277767625785E-3</v>
      </c>
      <c r="E7494" s="167">
        <f t="shared" si="1639"/>
        <v>24.291375447755232</v>
      </c>
      <c r="F7494" s="168">
        <f t="shared" si="1640"/>
        <v>16.837498525755286</v>
      </c>
      <c r="G7494" s="168">
        <f t="shared" si="1630"/>
        <v>585137.13924895565</v>
      </c>
      <c r="H7494" s="168">
        <f t="shared" si="1631"/>
        <v>271310.33852408634</v>
      </c>
      <c r="I7494" s="169">
        <f t="shared" si="1632"/>
        <v>856447.47777304193</v>
      </c>
      <c r="J7494" s="169">
        <f t="shared" si="1634"/>
        <v>775243.81065688084</v>
      </c>
      <c r="K7494" s="95"/>
      <c r="L7494" s="265">
        <f t="shared" si="1633"/>
        <v>328293.15419229213</v>
      </c>
      <c r="M7494" s="265">
        <f>$G7494*NonHospFrac+theModel!$H7494*NonHospFrac</f>
        <v>528154.3235807498</v>
      </c>
      <c r="N7494" s="266">
        <f t="shared" si="1635"/>
        <v>856447.47777304193</v>
      </c>
      <c r="O7494" s="159"/>
      <c r="P7494" s="265">
        <f t="shared" si="1636"/>
        <v>297166.19229281589</v>
      </c>
      <c r="Q7494" s="265">
        <f t="shared" si="1637"/>
        <v>528152.76893907506</v>
      </c>
      <c r="R7494" s="266">
        <f t="shared" si="1638"/>
        <v>825318.96123189095</v>
      </c>
    </row>
    <row r="7495" spans="1:18" x14ac:dyDescent="0.3">
      <c r="A7495" s="82">
        <v>7464</v>
      </c>
      <c r="B7495" s="94">
        <f t="shared" si="1627"/>
        <v>3.3962231053805364E-62</v>
      </c>
      <c r="C7495" s="179">
        <f t="shared" si="1628"/>
        <v>3.3885618109633362E-62</v>
      </c>
      <c r="D7495" s="166">
        <f t="shared" si="1629"/>
        <v>2.2558277767625785E-3</v>
      </c>
      <c r="E7495" s="167">
        <f t="shared" si="1639"/>
        <v>24.291375447755232</v>
      </c>
      <c r="F7495" s="168">
        <f t="shared" si="1640"/>
        <v>16.839754353532047</v>
      </c>
      <c r="G7495" s="168">
        <f t="shared" si="1630"/>
        <v>585215.53382816899</v>
      </c>
      <c r="H7495" s="168">
        <f t="shared" si="1631"/>
        <v>271310.33852408634</v>
      </c>
      <c r="I7495" s="169">
        <f t="shared" si="1632"/>
        <v>856525.87235225528</v>
      </c>
      <c r="J7495" s="169">
        <f t="shared" si="1634"/>
        <v>775301.64028533141</v>
      </c>
      <c r="K7495" s="95"/>
      <c r="L7495" s="265">
        <f t="shared" si="1633"/>
        <v>328323.20437557774</v>
      </c>
      <c r="M7495" s="265">
        <f>$G7495*NonHospFrac+theModel!$H7495*NonHospFrac</f>
        <v>528202.66797667765</v>
      </c>
      <c r="N7495" s="266">
        <f t="shared" si="1635"/>
        <v>856525.87235225539</v>
      </c>
      <c r="O7495" s="159"/>
      <c r="P7495" s="265">
        <f t="shared" si="1636"/>
        <v>297188.35952621029</v>
      </c>
      <c r="Q7495" s="265">
        <f t="shared" si="1637"/>
        <v>528201.11333500291</v>
      </c>
      <c r="R7495" s="266">
        <f t="shared" si="1638"/>
        <v>825389.47286121314</v>
      </c>
    </row>
    <row r="7496" spans="1:18" x14ac:dyDescent="0.3">
      <c r="A7496" s="82">
        <v>7465</v>
      </c>
      <c r="B7496" s="94">
        <f t="shared" si="1627"/>
        <v>3.3327800980078808E-62</v>
      </c>
      <c r="C7496" s="179">
        <f t="shared" si="1628"/>
        <v>3.3252619200889531E-62</v>
      </c>
      <c r="D7496" s="166">
        <f t="shared" si="1629"/>
        <v>2.2558277767625785E-3</v>
      </c>
      <c r="E7496" s="167">
        <f t="shared" si="1639"/>
        <v>24.291375447755232</v>
      </c>
      <c r="F7496" s="168">
        <f t="shared" si="1640"/>
        <v>16.842010181308808</v>
      </c>
      <c r="G7496" s="168">
        <f t="shared" si="1630"/>
        <v>585293.92840738234</v>
      </c>
      <c r="H7496" s="168">
        <f t="shared" si="1631"/>
        <v>271310.33852408634</v>
      </c>
      <c r="I7496" s="169">
        <f t="shared" si="1632"/>
        <v>856604.26693146862</v>
      </c>
      <c r="J7496" s="169">
        <f t="shared" si="1634"/>
        <v>775359.46755653247</v>
      </c>
      <c r="K7496" s="95"/>
      <c r="L7496" s="265">
        <f t="shared" si="1633"/>
        <v>328353.25455886323</v>
      </c>
      <c r="M7496" s="265">
        <f>$G7496*NonHospFrac+theModel!$H7496*NonHospFrac</f>
        <v>528251.01237260539</v>
      </c>
      <c r="N7496" s="266">
        <f t="shared" si="1635"/>
        <v>856604.26693146862</v>
      </c>
      <c r="O7496" s="159"/>
      <c r="P7496" s="265">
        <f t="shared" si="1636"/>
        <v>297210.52585602453</v>
      </c>
      <c r="Q7496" s="265">
        <f t="shared" si="1637"/>
        <v>528249.45773093065</v>
      </c>
      <c r="R7496" s="266">
        <f t="shared" si="1638"/>
        <v>825459.98358695512</v>
      </c>
    </row>
    <row r="7497" spans="1:18" x14ac:dyDescent="0.3">
      <c r="A7497" s="82">
        <v>7466</v>
      </c>
      <c r="B7497" s="94">
        <f t="shared" si="1627"/>
        <v>3.2705222351498716E-62</v>
      </c>
      <c r="C7497" s="179">
        <f t="shared" si="1628"/>
        <v>3.2631445002473007E-62</v>
      </c>
      <c r="D7497" s="166">
        <f t="shared" si="1629"/>
        <v>2.2558277767625785E-3</v>
      </c>
      <c r="E7497" s="167">
        <f t="shared" si="1639"/>
        <v>24.291375447755232</v>
      </c>
      <c r="F7497" s="168">
        <f t="shared" si="1640"/>
        <v>16.844266009085569</v>
      </c>
      <c r="G7497" s="168">
        <f t="shared" si="1630"/>
        <v>585372.32298659568</v>
      </c>
      <c r="H7497" s="168">
        <f t="shared" si="1631"/>
        <v>271310.33852408634</v>
      </c>
      <c r="I7497" s="169">
        <f t="shared" si="1632"/>
        <v>856682.66151068197</v>
      </c>
      <c r="J7497" s="169">
        <f t="shared" si="1634"/>
        <v>775417.2924705802</v>
      </c>
      <c r="K7497" s="95"/>
      <c r="L7497" s="265">
        <f t="shared" si="1633"/>
        <v>328383.30474214884</v>
      </c>
      <c r="M7497" s="265">
        <f>$G7497*NonHospFrac+theModel!$H7497*NonHospFrac</f>
        <v>528299.35676853312</v>
      </c>
      <c r="N7497" s="266">
        <f t="shared" si="1635"/>
        <v>856682.66151068197</v>
      </c>
      <c r="O7497" s="159"/>
      <c r="P7497" s="265">
        <f t="shared" si="1636"/>
        <v>297232.69128229562</v>
      </c>
      <c r="Q7497" s="265">
        <f t="shared" si="1637"/>
        <v>528297.80212685838</v>
      </c>
      <c r="R7497" s="266">
        <f t="shared" si="1638"/>
        <v>825530.49340915401</v>
      </c>
    </row>
    <row r="7498" spans="1:18" x14ac:dyDescent="0.3">
      <c r="A7498" s="82">
        <v>7467</v>
      </c>
      <c r="B7498" s="94">
        <f t="shared" si="1627"/>
        <v>3.2094273777630513E-62</v>
      </c>
      <c r="C7498" s="179">
        <f t="shared" si="1628"/>
        <v>3.202187462336791E-62</v>
      </c>
      <c r="D7498" s="166">
        <f t="shared" si="1629"/>
        <v>2.2558277767625785E-3</v>
      </c>
      <c r="E7498" s="167">
        <f t="shared" si="1639"/>
        <v>24.291375447755232</v>
      </c>
      <c r="F7498" s="168">
        <f t="shared" si="1640"/>
        <v>16.84652183686233</v>
      </c>
      <c r="G7498" s="168">
        <f t="shared" si="1630"/>
        <v>585450.71756580914</v>
      </c>
      <c r="H7498" s="168">
        <f t="shared" si="1631"/>
        <v>271310.33852408634</v>
      </c>
      <c r="I7498" s="169">
        <f t="shared" si="1632"/>
        <v>856761.05608989554</v>
      </c>
      <c r="J7498" s="169">
        <f t="shared" si="1634"/>
        <v>775475.11502757075</v>
      </c>
      <c r="K7498" s="95"/>
      <c r="L7498" s="265">
        <f t="shared" si="1633"/>
        <v>328413.35492543445</v>
      </c>
      <c r="M7498" s="265">
        <f>$G7498*NonHospFrac+theModel!$H7498*NonHospFrac</f>
        <v>528347.70116446097</v>
      </c>
      <c r="N7498" s="266">
        <f t="shared" si="1635"/>
        <v>856761.05608989543</v>
      </c>
      <c r="O7498" s="159"/>
      <c r="P7498" s="265">
        <f t="shared" si="1636"/>
        <v>297254.8558050603</v>
      </c>
      <c r="Q7498" s="265">
        <f t="shared" si="1637"/>
        <v>528346.14652278624</v>
      </c>
      <c r="R7498" s="266">
        <f t="shared" si="1638"/>
        <v>825601.0023278466</v>
      </c>
    </row>
    <row r="7499" spans="1:18" x14ac:dyDescent="0.3">
      <c r="A7499" s="82">
        <v>7468</v>
      </c>
      <c r="B7499" s="94">
        <f t="shared" si="1627"/>
        <v>3.1494738003707271E-62</v>
      </c>
      <c r="C7499" s="179">
        <f t="shared" si="1628"/>
        <v>3.1423691298896647E-62</v>
      </c>
      <c r="D7499" s="166">
        <f t="shared" si="1629"/>
        <v>2.2558277767625785E-3</v>
      </c>
      <c r="E7499" s="167">
        <f t="shared" si="1639"/>
        <v>24.291375447755232</v>
      </c>
      <c r="F7499" s="168">
        <f t="shared" si="1640"/>
        <v>16.848777664639091</v>
      </c>
      <c r="G7499" s="168">
        <f t="shared" si="1630"/>
        <v>585529.11214502249</v>
      </c>
      <c r="H7499" s="168">
        <f t="shared" si="1631"/>
        <v>271310.33852408634</v>
      </c>
      <c r="I7499" s="169">
        <f t="shared" si="1632"/>
        <v>856839.45066910889</v>
      </c>
      <c r="J7499" s="169">
        <f t="shared" si="1634"/>
        <v>775532.93522759981</v>
      </c>
      <c r="K7499" s="95"/>
      <c r="L7499" s="265">
        <f t="shared" si="1633"/>
        <v>328443.40510871995</v>
      </c>
      <c r="M7499" s="265">
        <f>$G7499*NonHospFrac+theModel!$H7499*NonHospFrac</f>
        <v>528396.04556038883</v>
      </c>
      <c r="N7499" s="266">
        <f t="shared" si="1635"/>
        <v>856839.45066910877</v>
      </c>
      <c r="O7499" s="159"/>
      <c r="P7499" s="265">
        <f t="shared" si="1636"/>
        <v>297277.01942435536</v>
      </c>
      <c r="Q7499" s="265">
        <f t="shared" si="1637"/>
        <v>528394.49091871409</v>
      </c>
      <c r="R7499" s="266">
        <f t="shared" si="1638"/>
        <v>825671.51034306944</v>
      </c>
    </row>
    <row r="7500" spans="1:18" x14ac:dyDescent="0.3">
      <c r="A7500" s="82">
        <v>7469</v>
      </c>
      <c r="B7500" s="94">
        <f t="shared" si="1627"/>
        <v>3.0906401833388107E-62</v>
      </c>
      <c r="C7500" s="179">
        <f t="shared" si="1628"/>
        <v>3.0836682313652562E-62</v>
      </c>
      <c r="D7500" s="166">
        <f t="shared" si="1629"/>
        <v>2.2558277767625785E-3</v>
      </c>
      <c r="E7500" s="167">
        <f t="shared" si="1639"/>
        <v>24.291375447755232</v>
      </c>
      <c r="F7500" s="168">
        <f t="shared" si="1640"/>
        <v>16.851033492415851</v>
      </c>
      <c r="G7500" s="168">
        <f t="shared" si="1630"/>
        <v>585607.50672423583</v>
      </c>
      <c r="H7500" s="168">
        <f t="shared" si="1631"/>
        <v>271310.33852408634</v>
      </c>
      <c r="I7500" s="169">
        <f t="shared" si="1632"/>
        <v>856917.84524832224</v>
      </c>
      <c r="J7500" s="169">
        <f t="shared" si="1634"/>
        <v>775590.75307076378</v>
      </c>
      <c r="K7500" s="95"/>
      <c r="L7500" s="265">
        <f t="shared" si="1633"/>
        <v>328473.4552920055</v>
      </c>
      <c r="M7500" s="265">
        <f>$G7500*NonHospFrac+theModel!$H7500*NonHospFrac</f>
        <v>528444.38995631668</v>
      </c>
      <c r="N7500" s="266">
        <f t="shared" si="1635"/>
        <v>856917.84524832224</v>
      </c>
      <c r="O7500" s="159"/>
      <c r="P7500" s="265">
        <f t="shared" si="1636"/>
        <v>297299.18214021769</v>
      </c>
      <c r="Q7500" s="265">
        <f t="shared" si="1637"/>
        <v>528442.83531464194</v>
      </c>
      <c r="R7500" s="266">
        <f t="shared" si="1638"/>
        <v>825742.01745485957</v>
      </c>
    </row>
    <row r="7501" spans="1:18" x14ac:dyDescent="0.3">
      <c r="A7501" s="82">
        <v>7470</v>
      </c>
      <c r="B7501" s="94">
        <f t="shared" si="1627"/>
        <v>3.0329056052930592E-62</v>
      </c>
      <c r="C7501" s="179">
        <f t="shared" si="1628"/>
        <v>3.0260638925843404E-62</v>
      </c>
      <c r="D7501" s="166">
        <f t="shared" si="1629"/>
        <v>2.2558277767625785E-3</v>
      </c>
      <c r="E7501" s="167">
        <f t="shared" si="1639"/>
        <v>24.291375447755232</v>
      </c>
      <c r="F7501" s="168">
        <f t="shared" si="1640"/>
        <v>16.853289320192612</v>
      </c>
      <c r="G7501" s="168">
        <f t="shared" si="1630"/>
        <v>585685.90130344918</v>
      </c>
      <c r="H7501" s="168">
        <f t="shared" si="1631"/>
        <v>271310.33852408634</v>
      </c>
      <c r="I7501" s="169">
        <f t="shared" si="1632"/>
        <v>856996.23982753558</v>
      </c>
      <c r="J7501" s="169">
        <f t="shared" si="1634"/>
        <v>775648.56855715858</v>
      </c>
      <c r="K7501" s="95"/>
      <c r="L7501" s="265">
        <f t="shared" si="1633"/>
        <v>328503.50547529105</v>
      </c>
      <c r="M7501" s="265">
        <f>$G7501*NonHospFrac+theModel!$H7501*NonHospFrac</f>
        <v>528492.73435224441</v>
      </c>
      <c r="N7501" s="266">
        <f t="shared" si="1635"/>
        <v>856996.23982753546</v>
      </c>
      <c r="O7501" s="159"/>
      <c r="P7501" s="265">
        <f t="shared" si="1636"/>
        <v>297321.34395268408</v>
      </c>
      <c r="Q7501" s="265">
        <f t="shared" si="1637"/>
        <v>528491.17971056968</v>
      </c>
      <c r="R7501" s="266">
        <f t="shared" si="1638"/>
        <v>825812.52366325376</v>
      </c>
    </row>
    <row r="7502" spans="1:18" x14ac:dyDescent="0.3">
      <c r="A7502" s="82">
        <v>7471</v>
      </c>
      <c r="B7502" s="94">
        <f t="shared" si="1627"/>
        <v>2.9762495356808083E-62</v>
      </c>
      <c r="C7502" s="179">
        <f t="shared" si="1628"/>
        <v>2.969535629307643E-62</v>
      </c>
      <c r="D7502" s="166">
        <f t="shared" si="1629"/>
        <v>2.2558277767625785E-3</v>
      </c>
      <c r="E7502" s="167">
        <f t="shared" si="1639"/>
        <v>24.291375447755232</v>
      </c>
      <c r="F7502" s="168">
        <f t="shared" si="1640"/>
        <v>16.855545147969373</v>
      </c>
      <c r="G7502" s="168">
        <f t="shared" si="1630"/>
        <v>585764.29588266253</v>
      </c>
      <c r="H7502" s="168">
        <f t="shared" si="1631"/>
        <v>271310.33852408634</v>
      </c>
      <c r="I7502" s="169">
        <f t="shared" si="1632"/>
        <v>857074.63440674893</v>
      </c>
      <c r="J7502" s="169">
        <f t="shared" si="1634"/>
        <v>775706.38168688037</v>
      </c>
      <c r="K7502" s="95"/>
      <c r="L7502" s="265">
        <f t="shared" si="1633"/>
        <v>328533.5556585766</v>
      </c>
      <c r="M7502" s="265">
        <f>$G7502*NonHospFrac+theModel!$H7502*NonHospFrac</f>
        <v>528541.07874817215</v>
      </c>
      <c r="N7502" s="266">
        <f t="shared" si="1635"/>
        <v>857074.63440674869</v>
      </c>
      <c r="O7502" s="159"/>
      <c r="P7502" s="265">
        <f t="shared" si="1636"/>
        <v>297343.50486179139</v>
      </c>
      <c r="Q7502" s="265">
        <f t="shared" si="1637"/>
        <v>528539.52410649741</v>
      </c>
      <c r="R7502" s="266">
        <f t="shared" si="1638"/>
        <v>825883.0289682888</v>
      </c>
    </row>
    <row r="7503" spans="1:18" x14ac:dyDescent="0.3">
      <c r="A7503" s="82">
        <v>7472</v>
      </c>
      <c r="B7503" s="94">
        <f t="shared" si="1627"/>
        <v>2.9206518274688599E-62</v>
      </c>
      <c r="C7503" s="179">
        <f t="shared" si="1628"/>
        <v>2.9140633399502031E-62</v>
      </c>
      <c r="D7503" s="166">
        <f t="shared" si="1629"/>
        <v>2.2558277767625785E-3</v>
      </c>
      <c r="E7503" s="167">
        <f t="shared" si="1639"/>
        <v>24.291375447755232</v>
      </c>
      <c r="F7503" s="168">
        <f t="shared" si="1640"/>
        <v>16.857800975746134</v>
      </c>
      <c r="G7503" s="168">
        <f t="shared" si="1630"/>
        <v>585842.69046187587</v>
      </c>
      <c r="H7503" s="168">
        <f t="shared" si="1631"/>
        <v>271310.33852408634</v>
      </c>
      <c r="I7503" s="169">
        <f t="shared" si="1632"/>
        <v>857153.02898596227</v>
      </c>
      <c r="J7503" s="169">
        <f t="shared" si="1634"/>
        <v>775764.1924600252</v>
      </c>
      <c r="K7503" s="95"/>
      <c r="L7503" s="265">
        <f t="shared" si="1633"/>
        <v>328563.60584186215</v>
      </c>
      <c r="M7503" s="265">
        <f>$G7503*NonHospFrac+theModel!$H7503*NonHospFrac</f>
        <v>528589.4231441</v>
      </c>
      <c r="N7503" s="266">
        <f t="shared" si="1635"/>
        <v>857153.02898596216</v>
      </c>
      <c r="O7503" s="159"/>
      <c r="P7503" s="265">
        <f t="shared" si="1636"/>
        <v>297365.66486757639</v>
      </c>
      <c r="Q7503" s="265">
        <f t="shared" si="1637"/>
        <v>528587.86850242526</v>
      </c>
      <c r="R7503" s="266">
        <f t="shared" si="1638"/>
        <v>825953.53337000171</v>
      </c>
    </row>
    <row r="7504" spans="1:18" x14ac:dyDescent="0.3">
      <c r="A7504" s="82">
        <v>7473</v>
      </c>
      <c r="B7504" s="94">
        <f t="shared" si="1627"/>
        <v>2.8660927099805215E-62</v>
      </c>
      <c r="C7504" s="179">
        <f t="shared" si="1628"/>
        <v>2.8596272984345708E-62</v>
      </c>
      <c r="D7504" s="166">
        <f t="shared" si="1629"/>
        <v>2.2558277767625785E-3</v>
      </c>
      <c r="E7504" s="167">
        <f t="shared" si="1639"/>
        <v>24.291375447755232</v>
      </c>
      <c r="F7504" s="168">
        <f t="shared" si="1640"/>
        <v>16.860056803522895</v>
      </c>
      <c r="G7504" s="168">
        <f t="shared" si="1630"/>
        <v>585921.08504108922</v>
      </c>
      <c r="H7504" s="168">
        <f t="shared" si="1631"/>
        <v>271310.33852408634</v>
      </c>
      <c r="I7504" s="169">
        <f t="shared" si="1632"/>
        <v>857231.42356517562</v>
      </c>
      <c r="J7504" s="169">
        <f t="shared" si="1634"/>
        <v>775822.0008766891</v>
      </c>
      <c r="K7504" s="95"/>
      <c r="L7504" s="265">
        <f t="shared" si="1633"/>
        <v>328593.65602514771</v>
      </c>
      <c r="M7504" s="265">
        <f>$G7504*NonHospFrac+theModel!$H7504*NonHospFrac</f>
        <v>528637.76754002785</v>
      </c>
      <c r="N7504" s="266">
        <f t="shared" si="1635"/>
        <v>857231.42356517562</v>
      </c>
      <c r="O7504" s="159"/>
      <c r="P7504" s="265">
        <f t="shared" si="1636"/>
        <v>297387.82397007593</v>
      </c>
      <c r="Q7504" s="265">
        <f t="shared" si="1637"/>
        <v>528636.21289835311</v>
      </c>
      <c r="R7504" s="266">
        <f t="shared" si="1638"/>
        <v>826024.03686842904</v>
      </c>
    </row>
    <row r="7505" spans="1:18" x14ac:dyDescent="0.3">
      <c r="A7505" s="82">
        <v>7474</v>
      </c>
      <c r="B7505" s="94">
        <f t="shared" si="1627"/>
        <v>2.8125527818637621E-62</v>
      </c>
      <c r="C7505" s="179">
        <f t="shared" si="1628"/>
        <v>2.806208147174823E-62</v>
      </c>
      <c r="D7505" s="166">
        <f t="shared" si="1629"/>
        <v>2.2558277767625785E-3</v>
      </c>
      <c r="E7505" s="167">
        <f t="shared" si="1639"/>
        <v>24.291375447755232</v>
      </c>
      <c r="F7505" s="168">
        <f t="shared" si="1640"/>
        <v>16.862312631299655</v>
      </c>
      <c r="G7505" s="168">
        <f t="shared" si="1630"/>
        <v>585999.47962030268</v>
      </c>
      <c r="H7505" s="168">
        <f t="shared" si="1631"/>
        <v>271310.33852408634</v>
      </c>
      <c r="I7505" s="169">
        <f t="shared" si="1632"/>
        <v>857309.81814438896</v>
      </c>
      <c r="J7505" s="169">
        <f t="shared" si="1634"/>
        <v>775879.80693696812</v>
      </c>
      <c r="K7505" s="95"/>
      <c r="L7505" s="265">
        <f t="shared" si="1633"/>
        <v>328623.70620843332</v>
      </c>
      <c r="M7505" s="265">
        <f>$G7505*NonHospFrac+theModel!$H7505*NonHospFrac</f>
        <v>528686.11193595571</v>
      </c>
      <c r="N7505" s="266">
        <f t="shared" si="1635"/>
        <v>857309.81814438896</v>
      </c>
      <c r="O7505" s="159"/>
      <c r="P7505" s="265">
        <f t="shared" si="1636"/>
        <v>297409.98216932686</v>
      </c>
      <c r="Q7505" s="265">
        <f t="shared" si="1637"/>
        <v>528684.55729428097</v>
      </c>
      <c r="R7505" s="266">
        <f t="shared" si="1638"/>
        <v>826094.53946360783</v>
      </c>
    </row>
    <row r="7506" spans="1:18" x14ac:dyDescent="0.3">
      <c r="A7506" s="82">
        <v>7475</v>
      </c>
      <c r="B7506" s="94">
        <f t="shared" si="1627"/>
        <v>2.760013004193363E-62</v>
      </c>
      <c r="C7506" s="179">
        <f t="shared" si="1628"/>
        <v>2.7537868901942776E-62</v>
      </c>
      <c r="D7506" s="166">
        <f t="shared" si="1629"/>
        <v>2.2558277767625785E-3</v>
      </c>
      <c r="E7506" s="167">
        <f t="shared" si="1639"/>
        <v>24.291375447755232</v>
      </c>
      <c r="F7506" s="168">
        <f t="shared" si="1640"/>
        <v>16.864568459076416</v>
      </c>
      <c r="G7506" s="168">
        <f t="shared" si="1630"/>
        <v>586077.87419951602</v>
      </c>
      <c r="H7506" s="168">
        <f t="shared" si="1631"/>
        <v>271310.33852408634</v>
      </c>
      <c r="I7506" s="169">
        <f t="shared" si="1632"/>
        <v>857388.21272360231</v>
      </c>
      <c r="J7506" s="169">
        <f t="shared" si="1634"/>
        <v>775937.6106409583</v>
      </c>
      <c r="K7506" s="95"/>
      <c r="L7506" s="265">
        <f t="shared" si="1633"/>
        <v>328653.75639171887</v>
      </c>
      <c r="M7506" s="265">
        <f>$G7506*NonHospFrac+theModel!$H7506*NonHospFrac</f>
        <v>528734.45633188356</v>
      </c>
      <c r="N7506" s="266">
        <f t="shared" si="1635"/>
        <v>857388.21272360242</v>
      </c>
      <c r="O7506" s="159"/>
      <c r="P7506" s="265">
        <f t="shared" si="1636"/>
        <v>297432.13946536591</v>
      </c>
      <c r="Q7506" s="265">
        <f t="shared" si="1637"/>
        <v>528732.90169020882</v>
      </c>
      <c r="R7506" s="266">
        <f t="shared" si="1638"/>
        <v>826165.04115557473</v>
      </c>
    </row>
    <row r="7507" spans="1:18" x14ac:dyDescent="0.3">
      <c r="A7507" s="82">
        <v>7476</v>
      </c>
      <c r="B7507" s="94">
        <f t="shared" si="1627"/>
        <v>2.7084546936994162E-62</v>
      </c>
      <c r="C7507" s="179">
        <f t="shared" si="1628"/>
        <v>2.7023448863692661E-62</v>
      </c>
      <c r="D7507" s="166">
        <f t="shared" si="1629"/>
        <v>2.2558277767625785E-3</v>
      </c>
      <c r="E7507" s="167">
        <f t="shared" si="1639"/>
        <v>24.291375447755232</v>
      </c>
      <c r="F7507" s="168">
        <f t="shared" si="1640"/>
        <v>16.866824286853177</v>
      </c>
      <c r="G7507" s="168">
        <f t="shared" si="1630"/>
        <v>586156.26877872937</v>
      </c>
      <c r="H7507" s="168">
        <f t="shared" si="1631"/>
        <v>271310.33852408634</v>
      </c>
      <c r="I7507" s="169">
        <f t="shared" si="1632"/>
        <v>857466.60730281565</v>
      </c>
      <c r="J7507" s="169">
        <f t="shared" si="1634"/>
        <v>775995.41198875569</v>
      </c>
      <c r="K7507" s="95"/>
      <c r="L7507" s="265">
        <f t="shared" si="1633"/>
        <v>328683.80657500436</v>
      </c>
      <c r="M7507" s="265">
        <f>$G7507*NonHospFrac+theModel!$H7507*NonHospFrac</f>
        <v>528782.80072781129</v>
      </c>
      <c r="N7507" s="266">
        <f t="shared" si="1635"/>
        <v>857466.60730281565</v>
      </c>
      <c r="O7507" s="159"/>
      <c r="P7507" s="265">
        <f t="shared" si="1636"/>
        <v>297454.29585822992</v>
      </c>
      <c r="Q7507" s="265">
        <f t="shared" si="1637"/>
        <v>528781.24608613655</v>
      </c>
      <c r="R7507" s="266">
        <f t="shared" si="1638"/>
        <v>826235.54194436641</v>
      </c>
    </row>
    <row r="7508" spans="1:18" x14ac:dyDescent="0.3">
      <c r="A7508" s="82">
        <v>7477</v>
      </c>
      <c r="B7508" s="94">
        <f t="shared" si="1627"/>
        <v>2.6578595161243908E-62</v>
      </c>
      <c r="C7508" s="179">
        <f t="shared" si="1628"/>
        <v>2.6518638428011845E-62</v>
      </c>
      <c r="D7508" s="166">
        <f t="shared" si="1629"/>
        <v>2.2558277767625785E-3</v>
      </c>
      <c r="E7508" s="167">
        <f t="shared" si="1639"/>
        <v>24.291375447755232</v>
      </c>
      <c r="F7508" s="168">
        <f t="shared" si="1640"/>
        <v>16.869080114629938</v>
      </c>
      <c r="G7508" s="168">
        <f t="shared" si="1630"/>
        <v>586234.66335794271</v>
      </c>
      <c r="H7508" s="168">
        <f t="shared" si="1631"/>
        <v>271310.33852408634</v>
      </c>
      <c r="I7508" s="169">
        <f t="shared" si="1632"/>
        <v>857545.001882029</v>
      </c>
      <c r="J7508" s="169">
        <f t="shared" si="1634"/>
        <v>776053.21098045632</v>
      </c>
      <c r="K7508" s="95"/>
      <c r="L7508" s="265">
        <f t="shared" si="1633"/>
        <v>328713.85675828997</v>
      </c>
      <c r="M7508" s="265">
        <f>$G7508*NonHospFrac+theModel!$H7508*NonHospFrac</f>
        <v>528831.14512373903</v>
      </c>
      <c r="N7508" s="266">
        <f t="shared" si="1635"/>
        <v>857545.001882029</v>
      </c>
      <c r="O7508" s="159"/>
      <c r="P7508" s="265">
        <f t="shared" si="1636"/>
        <v>297476.45134795585</v>
      </c>
      <c r="Q7508" s="265">
        <f t="shared" si="1637"/>
        <v>528829.59048206429</v>
      </c>
      <c r="R7508" s="266">
        <f t="shared" si="1638"/>
        <v>826306.04183002014</v>
      </c>
    </row>
    <row r="7509" spans="1:18" x14ac:dyDescent="0.3">
      <c r="A7509" s="82">
        <v>7478</v>
      </c>
      <c r="B7509" s="94">
        <f t="shared" si="1627"/>
        <v>2.6082094797030292E-62</v>
      </c>
      <c r="C7509" s="179">
        <f t="shared" si="1628"/>
        <v>2.6023258083110996E-62</v>
      </c>
      <c r="D7509" s="166">
        <f t="shared" si="1629"/>
        <v>2.2558277767625785E-3</v>
      </c>
      <c r="E7509" s="167">
        <f t="shared" si="1639"/>
        <v>24.291375447755232</v>
      </c>
      <c r="F7509" s="168">
        <f t="shared" si="1640"/>
        <v>16.871335942406699</v>
      </c>
      <c r="G7509" s="168">
        <f t="shared" si="1630"/>
        <v>586313.05793715606</v>
      </c>
      <c r="H7509" s="168">
        <f t="shared" si="1631"/>
        <v>271310.33852408634</v>
      </c>
      <c r="I7509" s="169">
        <f t="shared" si="1632"/>
        <v>857623.39646124234</v>
      </c>
      <c r="J7509" s="169">
        <f t="shared" si="1634"/>
        <v>776111.00761615636</v>
      </c>
      <c r="K7509" s="95"/>
      <c r="L7509" s="265">
        <f t="shared" si="1633"/>
        <v>328743.90694157546</v>
      </c>
      <c r="M7509" s="265">
        <f>$G7509*NonHospFrac+theModel!$H7509*NonHospFrac</f>
        <v>528879.48951966688</v>
      </c>
      <c r="N7509" s="266">
        <f t="shared" si="1635"/>
        <v>857623.39646124234</v>
      </c>
      <c r="O7509" s="159"/>
      <c r="P7509" s="265">
        <f t="shared" si="1636"/>
        <v>297498.60593458032</v>
      </c>
      <c r="Q7509" s="265">
        <f t="shared" si="1637"/>
        <v>528877.93487799214</v>
      </c>
      <c r="R7509" s="266">
        <f t="shared" si="1638"/>
        <v>826376.54081257246</v>
      </c>
    </row>
    <row r="7510" spans="1:18" x14ac:dyDescent="0.3">
      <c r="A7510" s="82">
        <v>7479</v>
      </c>
      <c r="B7510" s="94">
        <f t="shared" si="1627"/>
        <v>2.5594869287645108E-62</v>
      </c>
      <c r="C7510" s="179">
        <f t="shared" si="1628"/>
        <v>2.5537131670563432E-62</v>
      </c>
      <c r="D7510" s="166">
        <f t="shared" si="1629"/>
        <v>2.2558277767625785E-3</v>
      </c>
      <c r="E7510" s="167">
        <f t="shared" si="1639"/>
        <v>24.291375447755232</v>
      </c>
      <c r="F7510" s="168">
        <f t="shared" si="1640"/>
        <v>16.873591770183459</v>
      </c>
      <c r="G7510" s="168">
        <f t="shared" si="1630"/>
        <v>586391.45251636941</v>
      </c>
      <c r="H7510" s="168">
        <f t="shared" si="1631"/>
        <v>271310.33852408634</v>
      </c>
      <c r="I7510" s="169">
        <f t="shared" si="1632"/>
        <v>857701.79104045569</v>
      </c>
      <c r="J7510" s="169">
        <f t="shared" si="1634"/>
        <v>776168.80189595174</v>
      </c>
      <c r="K7510" s="95"/>
      <c r="L7510" s="265">
        <f t="shared" si="1633"/>
        <v>328773.95712486107</v>
      </c>
      <c r="M7510" s="265">
        <f>$G7510*NonHospFrac+theModel!$H7510*NonHospFrac</f>
        <v>528927.83391559473</v>
      </c>
      <c r="N7510" s="266">
        <f t="shared" si="1635"/>
        <v>857701.79104045581</v>
      </c>
      <c r="O7510" s="159"/>
      <c r="P7510" s="265">
        <f t="shared" si="1636"/>
        <v>297520.75961814029</v>
      </c>
      <c r="Q7510" s="265">
        <f t="shared" si="1637"/>
        <v>528926.27927391999</v>
      </c>
      <c r="R7510" s="266">
        <f t="shared" si="1638"/>
        <v>826447.03889206029</v>
      </c>
    </row>
    <row r="7511" spans="1:18" x14ac:dyDescent="0.3">
      <c r="A7511" s="82">
        <v>7480</v>
      </c>
      <c r="B7511" s="94">
        <f t="shared" si="1627"/>
        <v>2.5116745374540553E-62</v>
      </c>
      <c r="C7511" s="179">
        <f t="shared" si="1628"/>
        <v>2.5060086322662791E-62</v>
      </c>
      <c r="D7511" s="166">
        <f t="shared" si="1629"/>
        <v>2.2558277767625785E-3</v>
      </c>
      <c r="E7511" s="167">
        <f t="shared" si="1639"/>
        <v>24.291375447755232</v>
      </c>
      <c r="F7511" s="168">
        <f t="shared" si="1640"/>
        <v>16.87584759796022</v>
      </c>
      <c r="G7511" s="168">
        <f t="shared" si="1630"/>
        <v>586469.84709558275</v>
      </c>
      <c r="H7511" s="168">
        <f t="shared" si="1631"/>
        <v>271310.33852408634</v>
      </c>
      <c r="I7511" s="169">
        <f t="shared" si="1632"/>
        <v>857780.18561966904</v>
      </c>
      <c r="J7511" s="169">
        <f t="shared" si="1634"/>
        <v>776226.59381993848</v>
      </c>
      <c r="K7511" s="95"/>
      <c r="L7511" s="265">
        <f t="shared" si="1633"/>
        <v>328804.00730814657</v>
      </c>
      <c r="M7511" s="265">
        <f>$G7511*NonHospFrac+theModel!$H7511*NonHospFrac</f>
        <v>528976.17831152247</v>
      </c>
      <c r="N7511" s="266">
        <f t="shared" si="1635"/>
        <v>857780.18561966904</v>
      </c>
      <c r="O7511" s="159"/>
      <c r="P7511" s="265">
        <f t="shared" si="1636"/>
        <v>297542.91239867243</v>
      </c>
      <c r="Q7511" s="265">
        <f t="shared" si="1637"/>
        <v>528974.62366984773</v>
      </c>
      <c r="R7511" s="266">
        <f t="shared" si="1638"/>
        <v>826517.53606852016</v>
      </c>
    </row>
    <row r="7512" spans="1:18" x14ac:dyDescent="0.3">
      <c r="A7512" s="82">
        <v>7481</v>
      </c>
      <c r="B7512" s="94">
        <f t="shared" si="1627"/>
        <v>2.4647553035718066E-62</v>
      </c>
      <c r="C7512" s="179">
        <f t="shared" si="1628"/>
        <v>2.4591952400950862E-62</v>
      </c>
      <c r="D7512" s="166">
        <f t="shared" si="1629"/>
        <v>2.2558277767625785E-3</v>
      </c>
      <c r="E7512" s="167">
        <f t="shared" si="1639"/>
        <v>24.291375447755232</v>
      </c>
      <c r="F7512" s="168">
        <f t="shared" si="1640"/>
        <v>16.878103425736981</v>
      </c>
      <c r="G7512" s="168">
        <f t="shared" si="1630"/>
        <v>586548.2416747961</v>
      </c>
      <c r="H7512" s="168">
        <f t="shared" si="1631"/>
        <v>271310.33852408634</v>
      </c>
      <c r="I7512" s="169">
        <f t="shared" si="1632"/>
        <v>857858.58019888238</v>
      </c>
      <c r="J7512" s="169">
        <f t="shared" si="1634"/>
        <v>776284.38338821265</v>
      </c>
      <c r="K7512" s="95"/>
      <c r="L7512" s="265">
        <f t="shared" si="1633"/>
        <v>328834.05749143218</v>
      </c>
      <c r="M7512" s="265">
        <f>$G7512*NonHospFrac+theModel!$H7512*NonHospFrac</f>
        <v>529024.5227074502</v>
      </c>
      <c r="N7512" s="266">
        <f t="shared" si="1635"/>
        <v>857858.58019888238</v>
      </c>
      <c r="O7512" s="159"/>
      <c r="P7512" s="265">
        <f t="shared" si="1636"/>
        <v>297565.0642762137</v>
      </c>
      <c r="Q7512" s="265">
        <f t="shared" si="1637"/>
        <v>529022.96806577547</v>
      </c>
      <c r="R7512" s="266">
        <f t="shared" si="1638"/>
        <v>826588.03234198922</v>
      </c>
    </row>
    <row r="7513" spans="1:18" x14ac:dyDescent="0.3">
      <c r="A7513" s="82">
        <v>7482</v>
      </c>
      <c r="B7513" s="94">
        <f t="shared" si="1627"/>
        <v>2.4187125425268102E-62</v>
      </c>
      <c r="C7513" s="179">
        <f t="shared" si="1628"/>
        <v>2.4132563435893741E-62</v>
      </c>
      <c r="D7513" s="166">
        <f t="shared" si="1629"/>
        <v>2.2558277767625785E-3</v>
      </c>
      <c r="E7513" s="167">
        <f t="shared" si="1639"/>
        <v>24.291375447755232</v>
      </c>
      <c r="F7513" s="168">
        <f t="shared" si="1640"/>
        <v>16.880359253513742</v>
      </c>
      <c r="G7513" s="168">
        <f t="shared" si="1630"/>
        <v>586626.63625400956</v>
      </c>
      <c r="H7513" s="168">
        <f t="shared" si="1631"/>
        <v>271310.33852408634</v>
      </c>
      <c r="I7513" s="169">
        <f t="shared" si="1632"/>
        <v>857936.97477809596</v>
      </c>
      <c r="J7513" s="169">
        <f t="shared" si="1634"/>
        <v>776342.17060087039</v>
      </c>
      <c r="K7513" s="95"/>
      <c r="L7513" s="265">
        <f t="shared" si="1633"/>
        <v>328864.10767471779</v>
      </c>
      <c r="M7513" s="265">
        <f>$G7513*NonHospFrac+theModel!$H7513*NonHospFrac</f>
        <v>529072.86710337806</v>
      </c>
      <c r="N7513" s="266">
        <f t="shared" si="1635"/>
        <v>857936.97477809584</v>
      </c>
      <c r="O7513" s="159"/>
      <c r="P7513" s="265">
        <f t="shared" si="1636"/>
        <v>297587.21525080083</v>
      </c>
      <c r="Q7513" s="265">
        <f t="shared" si="1637"/>
        <v>529071.31246170332</v>
      </c>
      <c r="R7513" s="266">
        <f t="shared" si="1638"/>
        <v>826658.52771250415</v>
      </c>
    </row>
    <row r="7514" spans="1:18" x14ac:dyDescent="0.3">
      <c r="A7514" s="82">
        <v>7483</v>
      </c>
      <c r="B7514" s="94">
        <f t="shared" si="1627"/>
        <v>2.373529881403934E-62</v>
      </c>
      <c r="C7514" s="179">
        <f t="shared" si="1628"/>
        <v>2.3681756067684868E-62</v>
      </c>
      <c r="D7514" s="166">
        <f t="shared" si="1629"/>
        <v>2.2558277767625785E-3</v>
      </c>
      <c r="E7514" s="167">
        <f t="shared" si="1639"/>
        <v>24.291375447755232</v>
      </c>
      <c r="F7514" s="168">
        <f t="shared" si="1640"/>
        <v>16.882615081290503</v>
      </c>
      <c r="G7514" s="168">
        <f t="shared" si="1630"/>
        <v>586705.0308332229</v>
      </c>
      <c r="H7514" s="168">
        <f t="shared" si="1631"/>
        <v>271310.33852408634</v>
      </c>
      <c r="I7514" s="169">
        <f t="shared" si="1632"/>
        <v>858015.3693573093</v>
      </c>
      <c r="J7514" s="169">
        <f t="shared" si="1634"/>
        <v>776399.9554580074</v>
      </c>
      <c r="K7514" s="95"/>
      <c r="L7514" s="265">
        <f t="shared" si="1633"/>
        <v>328894.15785800328</v>
      </c>
      <c r="M7514" s="265">
        <f>$G7514*NonHospFrac+theModel!$H7514*NonHospFrac</f>
        <v>529121.21149930591</v>
      </c>
      <c r="N7514" s="266">
        <f t="shared" si="1635"/>
        <v>858015.36935730919</v>
      </c>
      <c r="O7514" s="159"/>
      <c r="P7514" s="265">
        <f t="shared" si="1636"/>
        <v>297609.36532247055</v>
      </c>
      <c r="Q7514" s="265">
        <f t="shared" si="1637"/>
        <v>529119.65685763117</v>
      </c>
      <c r="R7514" s="266">
        <f t="shared" si="1638"/>
        <v>826729.02218010172</v>
      </c>
    </row>
    <row r="7515" spans="1:18" x14ac:dyDescent="0.3">
      <c r="A7515" s="82">
        <v>7484</v>
      </c>
      <c r="B7515" s="94">
        <f t="shared" si="1627"/>
        <v>2.3291912531416187E-62</v>
      </c>
      <c r="C7515" s="179">
        <f t="shared" si="1628"/>
        <v>2.3239369988153894E-62</v>
      </c>
      <c r="D7515" s="166">
        <f t="shared" si="1629"/>
        <v>2.2558277767625785E-3</v>
      </c>
      <c r="E7515" s="167">
        <f t="shared" si="1639"/>
        <v>24.291375447755232</v>
      </c>
      <c r="F7515" s="168">
        <f t="shared" si="1640"/>
        <v>16.884870909067264</v>
      </c>
      <c r="G7515" s="168">
        <f t="shared" si="1630"/>
        <v>586783.42541243625</v>
      </c>
      <c r="H7515" s="168">
        <f t="shared" si="1631"/>
        <v>271310.33852408634</v>
      </c>
      <c r="I7515" s="169">
        <f t="shared" si="1632"/>
        <v>858093.76393652265</v>
      </c>
      <c r="J7515" s="169">
        <f t="shared" si="1634"/>
        <v>776457.73795971985</v>
      </c>
      <c r="K7515" s="95"/>
      <c r="L7515" s="265">
        <f t="shared" si="1633"/>
        <v>328924.20804128883</v>
      </c>
      <c r="M7515" s="265">
        <f>$G7515*NonHospFrac+theModel!$H7515*NonHospFrac</f>
        <v>529169.55589523376</v>
      </c>
      <c r="N7515" s="266">
        <f t="shared" si="1635"/>
        <v>858093.76393652265</v>
      </c>
      <c r="O7515" s="159"/>
      <c r="P7515" s="265">
        <f t="shared" si="1636"/>
        <v>297631.51449125976</v>
      </c>
      <c r="Q7515" s="265">
        <f t="shared" si="1637"/>
        <v>529168.00125355902</v>
      </c>
      <c r="R7515" s="266">
        <f t="shared" si="1638"/>
        <v>826799.51574481884</v>
      </c>
    </row>
    <row r="7516" spans="1:18" x14ac:dyDescent="0.3">
      <c r="A7516" s="82">
        <v>7485</v>
      </c>
      <c r="B7516" s="94">
        <f t="shared" si="1627"/>
        <v>2.2856808908183957E-62</v>
      </c>
      <c r="C7516" s="179">
        <f t="shared" si="1628"/>
        <v>2.2805247883760719E-62</v>
      </c>
      <c r="D7516" s="166">
        <f t="shared" si="1629"/>
        <v>2.2558277767625785E-3</v>
      </c>
      <c r="E7516" s="167">
        <f t="shared" si="1639"/>
        <v>24.291375447755232</v>
      </c>
      <c r="F7516" s="168">
        <f t="shared" si="1640"/>
        <v>16.887126736844024</v>
      </c>
      <c r="G7516" s="168">
        <f t="shared" si="1630"/>
        <v>586861.81999164959</v>
      </c>
      <c r="H7516" s="168">
        <f t="shared" si="1631"/>
        <v>271310.33852408634</v>
      </c>
      <c r="I7516" s="169">
        <f t="shared" si="1632"/>
        <v>858172.158515736</v>
      </c>
      <c r="J7516" s="169">
        <f t="shared" si="1634"/>
        <v>776515.51810610376</v>
      </c>
      <c r="K7516" s="95"/>
      <c r="L7516" s="265">
        <f t="shared" si="1633"/>
        <v>328954.25822457438</v>
      </c>
      <c r="M7516" s="265">
        <f>$G7516*NonHospFrac+theModel!$H7516*NonHospFrac</f>
        <v>529217.9002911615</v>
      </c>
      <c r="N7516" s="266">
        <f t="shared" si="1635"/>
        <v>858172.15851573588</v>
      </c>
      <c r="O7516" s="159"/>
      <c r="P7516" s="265">
        <f t="shared" si="1636"/>
        <v>297653.66275720525</v>
      </c>
      <c r="Q7516" s="265">
        <f t="shared" si="1637"/>
        <v>529216.34564948676</v>
      </c>
      <c r="R7516" s="266">
        <f t="shared" si="1638"/>
        <v>826870.00840669195</v>
      </c>
    </row>
    <row r="7517" spans="1:18" x14ac:dyDescent="0.3">
      <c r="A7517" s="82">
        <v>7486</v>
      </c>
      <c r="B7517" s="94">
        <f t="shared" si="1627"/>
        <v>2.2429833220461294E-62</v>
      </c>
      <c r="C7517" s="179">
        <f t="shared" si="1628"/>
        <v>2.2379235379654425E-62</v>
      </c>
      <c r="D7517" s="166">
        <f t="shared" si="1629"/>
        <v>2.2558277767625785E-3</v>
      </c>
      <c r="E7517" s="167">
        <f t="shared" si="1639"/>
        <v>24.291375447755232</v>
      </c>
      <c r="F7517" s="168">
        <f t="shared" si="1640"/>
        <v>16.889382564620785</v>
      </c>
      <c r="G7517" s="168">
        <f t="shared" si="1630"/>
        <v>586940.21457086294</v>
      </c>
      <c r="H7517" s="168">
        <f t="shared" si="1631"/>
        <v>271310.33852408634</v>
      </c>
      <c r="I7517" s="169">
        <f t="shared" si="1632"/>
        <v>858250.55309494934</v>
      </c>
      <c r="J7517" s="169">
        <f t="shared" si="1634"/>
        <v>776573.29589725519</v>
      </c>
      <c r="K7517" s="95"/>
      <c r="L7517" s="265">
        <f t="shared" si="1633"/>
        <v>328984.30840785993</v>
      </c>
      <c r="M7517" s="265">
        <f>$G7517*NonHospFrac+theModel!$H7517*NonHospFrac</f>
        <v>529266.24468708923</v>
      </c>
      <c r="N7517" s="266">
        <f t="shared" si="1635"/>
        <v>858250.55309494911</v>
      </c>
      <c r="O7517" s="159"/>
      <c r="P7517" s="265">
        <f t="shared" si="1636"/>
        <v>297675.81012034387</v>
      </c>
      <c r="Q7517" s="265">
        <f t="shared" si="1637"/>
        <v>529264.69004541449</v>
      </c>
      <c r="R7517" s="266">
        <f t="shared" si="1638"/>
        <v>826940.50016575842</v>
      </c>
    </row>
    <row r="7518" spans="1:18" x14ac:dyDescent="0.3">
      <c r="A7518" s="82">
        <v>7487</v>
      </c>
      <c r="B7518" s="94">
        <f t="shared" si="1627"/>
        <v>2.2010833634680006E-62</v>
      </c>
      <c r="C7518" s="179">
        <f t="shared" si="1628"/>
        <v>2.1961180984777195E-62</v>
      </c>
      <c r="D7518" s="166">
        <f t="shared" si="1629"/>
        <v>2.2558277767625785E-3</v>
      </c>
      <c r="E7518" s="167">
        <f t="shared" si="1639"/>
        <v>24.291375447755232</v>
      </c>
      <c r="F7518" s="168">
        <f t="shared" si="1640"/>
        <v>16.891638392397546</v>
      </c>
      <c r="G7518" s="168">
        <f t="shared" si="1630"/>
        <v>587018.60915007629</v>
      </c>
      <c r="H7518" s="168">
        <f t="shared" si="1631"/>
        <v>271310.33852408634</v>
      </c>
      <c r="I7518" s="169">
        <f t="shared" si="1632"/>
        <v>858328.94767416269</v>
      </c>
      <c r="J7518" s="169">
        <f t="shared" si="1634"/>
        <v>776631.07133327005</v>
      </c>
      <c r="K7518" s="95"/>
      <c r="L7518" s="265">
        <f t="shared" si="1633"/>
        <v>329014.35859114549</v>
      </c>
      <c r="M7518" s="265">
        <f>$G7518*NonHospFrac+theModel!$H7518*NonHospFrac</f>
        <v>529314.58908301708</v>
      </c>
      <c r="N7518" s="266">
        <f t="shared" si="1635"/>
        <v>858328.94767416257</v>
      </c>
      <c r="O7518" s="159"/>
      <c r="P7518" s="265">
        <f t="shared" si="1636"/>
        <v>297697.95658071234</v>
      </c>
      <c r="Q7518" s="265">
        <f t="shared" si="1637"/>
        <v>529313.03444134234</v>
      </c>
      <c r="R7518" s="266">
        <f t="shared" si="1638"/>
        <v>827010.99102205469</v>
      </c>
    </row>
    <row r="7519" spans="1:18" x14ac:dyDescent="0.3">
      <c r="A7519" s="82">
        <v>7488</v>
      </c>
      <c r="B7519" s="94">
        <f t="shared" ref="B7519:B7582" si="1641">Constant*EXP(PowerTerm*(A7519)/7)</f>
        <v>2.1599661153592691E-62</v>
      </c>
      <c r="C7519" s="179">
        <f t="shared" ref="C7519:C7582" si="1642">(1-theFloor)*B7519</f>
        <v>2.1550936037993756E-62</v>
      </c>
      <c r="D7519" s="166">
        <f t="shared" ref="D7519:D7582" si="1643">theFloor</f>
        <v>2.2558277767625785E-3</v>
      </c>
      <c r="E7519" s="167">
        <f t="shared" si="1639"/>
        <v>24.291375447755232</v>
      </c>
      <c r="F7519" s="168">
        <f t="shared" si="1640"/>
        <v>16.893894220174307</v>
      </c>
      <c r="G7519" s="168">
        <f t="shared" ref="G7519:G7582" si="1644">$B$22*F7519*totInfected/365.25</f>
        <v>587097.00372928963</v>
      </c>
      <c r="H7519" s="168">
        <f t="shared" ref="H7519:H7582" si="1645">lostQALYs_Injured*E7519*totInfected/365.25</f>
        <v>271310.33852408634</v>
      </c>
      <c r="I7519" s="169">
        <f t="shared" ref="I7519:I7582" si="1646">H7519+G7519</f>
        <v>858407.34225337603</v>
      </c>
      <c r="J7519" s="169">
        <f t="shared" si="1634"/>
        <v>776688.84441424452</v>
      </c>
      <c r="K7519" s="95"/>
      <c r="L7519" s="265">
        <f t="shared" ref="L7519:L7582" si="1647">$G7519*HospFrac+$H7519*HospFrac</f>
        <v>329044.40877443104</v>
      </c>
      <c r="M7519" s="265">
        <f>$G7519*NonHospFrac+theModel!$H7519*NonHospFrac</f>
        <v>529362.93347894493</v>
      </c>
      <c r="N7519" s="266">
        <f t="shared" si="1635"/>
        <v>858407.34225337603</v>
      </c>
      <c r="O7519" s="159"/>
      <c r="P7519" s="265">
        <f t="shared" si="1636"/>
        <v>297720.10213834752</v>
      </c>
      <c r="Q7519" s="265">
        <f t="shared" si="1637"/>
        <v>529361.3788372702</v>
      </c>
      <c r="R7519" s="266">
        <f t="shared" si="1638"/>
        <v>827081.48097561765</v>
      </c>
    </row>
    <row r="7520" spans="1:18" x14ac:dyDescent="0.3">
      <c r="A7520" s="82">
        <v>7489</v>
      </c>
      <c r="B7520" s="94">
        <f t="shared" si="1641"/>
        <v>2.1196169563288954E-62</v>
      </c>
      <c r="C7520" s="179">
        <f t="shared" si="1642"/>
        <v>2.1148354655227115E-62</v>
      </c>
      <c r="D7520" s="166">
        <f t="shared" si="1643"/>
        <v>2.2558277767625785E-3</v>
      </c>
      <c r="E7520" s="167">
        <f t="shared" si="1639"/>
        <v>24.291375447755232</v>
      </c>
      <c r="F7520" s="168">
        <f t="shared" si="1640"/>
        <v>16.896150047951068</v>
      </c>
      <c r="G7520" s="168">
        <f t="shared" si="1644"/>
        <v>587175.39830850298</v>
      </c>
      <c r="H7520" s="168">
        <f t="shared" si="1645"/>
        <v>271310.33852408634</v>
      </c>
      <c r="I7520" s="169">
        <f t="shared" si="1646"/>
        <v>858485.73683258938</v>
      </c>
      <c r="J7520" s="169">
        <f t="shared" ref="J7520:J7583" si="1648">J7519+(I7520-I7519)/(1+discountDaily)^A7520</f>
        <v>776746.6151402744</v>
      </c>
      <c r="K7520" s="95"/>
      <c r="L7520" s="265">
        <f t="shared" si="1647"/>
        <v>329074.45895771659</v>
      </c>
      <c r="M7520" s="265">
        <f>$G7520*NonHospFrac+theModel!$H7520*NonHospFrac</f>
        <v>529411.27787487267</v>
      </c>
      <c r="N7520" s="266">
        <f t="shared" ref="N7520:N7583" si="1649">L7520+M7520</f>
        <v>858485.73683258926</v>
      </c>
      <c r="O7520" s="159"/>
      <c r="P7520" s="265">
        <f t="shared" ref="P7520:P7583" si="1650">P7519+(L7520-L7519)/(1+discountDaily)^A7520</f>
        <v>297742.24679328612</v>
      </c>
      <c r="Q7520" s="265">
        <f t="shared" ref="Q7520:Q7583" si="1651">Q7519+(M7520-M7519)/(1+discountDaily)^B7520</f>
        <v>529409.72323319793</v>
      </c>
      <c r="R7520" s="266">
        <f t="shared" ref="R7520:R7583" si="1652">P7520+Q7520</f>
        <v>827151.97002648399</v>
      </c>
    </row>
    <row r="7521" spans="1:18" x14ac:dyDescent="0.3">
      <c r="A7521" s="82">
        <v>7490</v>
      </c>
      <c r="B7521" s="94">
        <f t="shared" si="1641"/>
        <v>2.0800215381201401E-62</v>
      </c>
      <c r="C7521" s="179">
        <f t="shared" si="1642"/>
        <v>2.0753293677581841E-62</v>
      </c>
      <c r="D7521" s="166">
        <f t="shared" si="1643"/>
        <v>2.2558277767625785E-3</v>
      </c>
      <c r="E7521" s="167">
        <f t="shared" ref="E7521:E7584" si="1653">C7521+E7520</f>
        <v>24.291375447755232</v>
      </c>
      <c r="F7521" s="168">
        <f t="shared" ref="F7521:F7584" si="1654">D7521+F7520</f>
        <v>16.898405875727828</v>
      </c>
      <c r="G7521" s="168">
        <f t="shared" si="1644"/>
        <v>587253.79288771644</v>
      </c>
      <c r="H7521" s="168">
        <f t="shared" si="1645"/>
        <v>271310.33852408634</v>
      </c>
      <c r="I7521" s="169">
        <f t="shared" si="1646"/>
        <v>858564.13141180272</v>
      </c>
      <c r="J7521" s="169">
        <f t="shared" si="1648"/>
        <v>776804.38351145573</v>
      </c>
      <c r="K7521" s="95"/>
      <c r="L7521" s="265">
        <f t="shared" si="1647"/>
        <v>329104.5091410022</v>
      </c>
      <c r="M7521" s="265">
        <f>$G7521*NonHospFrac+theModel!$H7521*NonHospFrac</f>
        <v>529459.62227080064</v>
      </c>
      <c r="N7521" s="266">
        <f t="shared" si="1649"/>
        <v>858564.13141180284</v>
      </c>
      <c r="O7521" s="159"/>
      <c r="P7521" s="265">
        <f t="shared" si="1650"/>
        <v>297764.39054556505</v>
      </c>
      <c r="Q7521" s="265">
        <f t="shared" si="1651"/>
        <v>529458.0676291259</v>
      </c>
      <c r="R7521" s="266">
        <f t="shared" si="1652"/>
        <v>827222.45817469095</v>
      </c>
    </row>
    <row r="7522" spans="1:18" x14ac:dyDescent="0.3">
      <c r="A7522" s="82">
        <v>7491</v>
      </c>
      <c r="B7522" s="94">
        <f t="shared" si="1641"/>
        <v>2.0411657805082885E-62</v>
      </c>
      <c r="C7522" s="179">
        <f t="shared" si="1642"/>
        <v>2.0365612620436404E-62</v>
      </c>
      <c r="D7522" s="166">
        <f t="shared" si="1643"/>
        <v>2.2558277767625785E-3</v>
      </c>
      <c r="E7522" s="167">
        <f t="shared" si="1653"/>
        <v>24.291375447755232</v>
      </c>
      <c r="F7522" s="168">
        <f t="shared" si="1654"/>
        <v>16.900661703504589</v>
      </c>
      <c r="G7522" s="168">
        <f t="shared" si="1644"/>
        <v>587332.18746692978</v>
      </c>
      <c r="H7522" s="168">
        <f t="shared" si="1645"/>
        <v>271310.33852408634</v>
      </c>
      <c r="I7522" s="169">
        <f t="shared" si="1646"/>
        <v>858642.52599101607</v>
      </c>
      <c r="J7522" s="169">
        <f t="shared" si="1648"/>
        <v>776862.14952788455</v>
      </c>
      <c r="K7522" s="95"/>
      <c r="L7522" s="265">
        <f t="shared" si="1647"/>
        <v>329134.55932428775</v>
      </c>
      <c r="M7522" s="265">
        <f>$G7522*NonHospFrac+theModel!$H7522*NonHospFrac</f>
        <v>529507.96666672837</v>
      </c>
      <c r="N7522" s="266">
        <f t="shared" si="1649"/>
        <v>858642.52599101607</v>
      </c>
      <c r="O7522" s="159"/>
      <c r="P7522" s="265">
        <f t="shared" si="1650"/>
        <v>297786.53339522099</v>
      </c>
      <c r="Q7522" s="265">
        <f t="shared" si="1651"/>
        <v>529506.41202505364</v>
      </c>
      <c r="R7522" s="266">
        <f t="shared" si="1652"/>
        <v>827292.94542027463</v>
      </c>
    </row>
    <row r="7523" spans="1:18" x14ac:dyDescent="0.3">
      <c r="A7523" s="82">
        <v>7492</v>
      </c>
      <c r="B7523" s="94">
        <f t="shared" si="1641"/>
        <v>2.0030358662936913E-62</v>
      </c>
      <c r="C7523" s="179">
        <f t="shared" si="1642"/>
        <v>1.9985173623486542E-62</v>
      </c>
      <c r="D7523" s="166">
        <f t="shared" si="1643"/>
        <v>2.2558277767625785E-3</v>
      </c>
      <c r="E7523" s="167">
        <f t="shared" si="1653"/>
        <v>24.291375447755232</v>
      </c>
      <c r="F7523" s="168">
        <f t="shared" si="1654"/>
        <v>16.90291753128135</v>
      </c>
      <c r="G7523" s="168">
        <f t="shared" si="1644"/>
        <v>587410.58204614313</v>
      </c>
      <c r="H7523" s="168">
        <f t="shared" si="1645"/>
        <v>271310.33852408634</v>
      </c>
      <c r="I7523" s="169">
        <f t="shared" si="1646"/>
        <v>858720.92057022941</v>
      </c>
      <c r="J7523" s="169">
        <f t="shared" si="1648"/>
        <v>776919.9131896568</v>
      </c>
      <c r="K7523" s="95"/>
      <c r="L7523" s="265">
        <f t="shared" si="1647"/>
        <v>329164.6095075733</v>
      </c>
      <c r="M7523" s="265">
        <f>$G7523*NonHospFrac+theModel!$H7523*NonHospFrac</f>
        <v>529556.31106265611</v>
      </c>
      <c r="N7523" s="266">
        <f t="shared" si="1649"/>
        <v>858720.92057022941</v>
      </c>
      <c r="O7523" s="159"/>
      <c r="P7523" s="265">
        <f t="shared" si="1650"/>
        <v>297808.67534229078</v>
      </c>
      <c r="Q7523" s="265">
        <f t="shared" si="1651"/>
        <v>529554.75642098137</v>
      </c>
      <c r="R7523" s="266">
        <f t="shared" si="1652"/>
        <v>827363.43176327215</v>
      </c>
    </row>
    <row r="7524" spans="1:18" x14ac:dyDescent="0.3">
      <c r="A7524" s="82">
        <v>7493</v>
      </c>
      <c r="B7524" s="94">
        <f t="shared" si="1641"/>
        <v>1.9656182363883331E-62</v>
      </c>
      <c r="C7524" s="179">
        <f t="shared" si="1642"/>
        <v>1.9611841401721774E-62</v>
      </c>
      <c r="D7524" s="166">
        <f t="shared" si="1643"/>
        <v>2.2558277767625785E-3</v>
      </c>
      <c r="E7524" s="167">
        <f t="shared" si="1653"/>
        <v>24.291375447755232</v>
      </c>
      <c r="F7524" s="168">
        <f t="shared" si="1654"/>
        <v>16.905173359058111</v>
      </c>
      <c r="G7524" s="168">
        <f t="shared" si="1644"/>
        <v>587488.97662535647</v>
      </c>
      <c r="H7524" s="168">
        <f t="shared" si="1645"/>
        <v>271310.33852408634</v>
      </c>
      <c r="I7524" s="169">
        <f t="shared" si="1646"/>
        <v>858799.31514944276</v>
      </c>
      <c r="J7524" s="169">
        <f t="shared" si="1648"/>
        <v>776977.67449686851</v>
      </c>
      <c r="K7524" s="95"/>
      <c r="L7524" s="265">
        <f t="shared" si="1647"/>
        <v>329194.6596908588</v>
      </c>
      <c r="M7524" s="265">
        <f>$G7524*NonHospFrac+theModel!$H7524*NonHospFrac</f>
        <v>529604.65545858396</v>
      </c>
      <c r="N7524" s="266">
        <f t="shared" si="1649"/>
        <v>858799.31514944276</v>
      </c>
      <c r="O7524" s="159"/>
      <c r="P7524" s="265">
        <f t="shared" si="1650"/>
        <v>297830.8163868112</v>
      </c>
      <c r="Q7524" s="265">
        <f t="shared" si="1651"/>
        <v>529603.10081690922</v>
      </c>
      <c r="R7524" s="266">
        <f t="shared" si="1652"/>
        <v>827433.91720372043</v>
      </c>
    </row>
    <row r="7525" spans="1:18" x14ac:dyDescent="0.3">
      <c r="A7525" s="82">
        <v>7494</v>
      </c>
      <c r="B7525" s="94">
        <f t="shared" si="1641"/>
        <v>1.928899584994192E-62</v>
      </c>
      <c r="C7525" s="179">
        <f t="shared" si="1642"/>
        <v>1.9245483197317762E-62</v>
      </c>
      <c r="D7525" s="166">
        <f t="shared" si="1643"/>
        <v>2.2558277767625785E-3</v>
      </c>
      <c r="E7525" s="167">
        <f t="shared" si="1653"/>
        <v>24.291375447755232</v>
      </c>
      <c r="F7525" s="168">
        <f t="shared" si="1654"/>
        <v>16.907429186834872</v>
      </c>
      <c r="G7525" s="168">
        <f t="shared" si="1644"/>
        <v>587567.37120456982</v>
      </c>
      <c r="H7525" s="168">
        <f t="shared" si="1645"/>
        <v>271310.33852408634</v>
      </c>
      <c r="I7525" s="169">
        <f t="shared" si="1646"/>
        <v>858877.7097286561</v>
      </c>
      <c r="J7525" s="169">
        <f t="shared" si="1648"/>
        <v>777035.43344961561</v>
      </c>
      <c r="K7525" s="95"/>
      <c r="L7525" s="265">
        <f t="shared" si="1647"/>
        <v>329224.70987414441</v>
      </c>
      <c r="M7525" s="265">
        <f>$G7525*NonHospFrac+theModel!$H7525*NonHospFrac</f>
        <v>529652.99985451181</v>
      </c>
      <c r="N7525" s="266">
        <f t="shared" si="1649"/>
        <v>858877.70972865622</v>
      </c>
      <c r="O7525" s="159"/>
      <c r="P7525" s="265">
        <f t="shared" si="1650"/>
        <v>297852.95652881917</v>
      </c>
      <c r="Q7525" s="265">
        <f t="shared" si="1651"/>
        <v>529651.44521283708</v>
      </c>
      <c r="R7525" s="266">
        <f t="shared" si="1652"/>
        <v>827504.40174165624</v>
      </c>
    </row>
    <row r="7526" spans="1:18" x14ac:dyDescent="0.3">
      <c r="A7526" s="82">
        <v>7495</v>
      </c>
      <c r="B7526" s="94">
        <f t="shared" si="1641"/>
        <v>1.8928668548716607E-62</v>
      </c>
      <c r="C7526" s="179">
        <f t="shared" si="1642"/>
        <v>1.888596873242728E-62</v>
      </c>
      <c r="D7526" s="166">
        <f t="shared" si="1643"/>
        <v>2.2558277767625785E-3</v>
      </c>
      <c r="E7526" s="167">
        <f t="shared" si="1653"/>
        <v>24.291375447755232</v>
      </c>
      <c r="F7526" s="168">
        <f t="shared" si="1654"/>
        <v>16.909685014611632</v>
      </c>
      <c r="G7526" s="168">
        <f t="shared" si="1644"/>
        <v>587645.76578378305</v>
      </c>
      <c r="H7526" s="168">
        <f t="shared" si="1645"/>
        <v>271310.33852408634</v>
      </c>
      <c r="I7526" s="169">
        <f t="shared" si="1646"/>
        <v>858956.10430786945</v>
      </c>
      <c r="J7526" s="169">
        <f t="shared" si="1648"/>
        <v>777093.19004799414</v>
      </c>
      <c r="K7526" s="95"/>
      <c r="L7526" s="265">
        <f t="shared" si="1647"/>
        <v>329254.7600574299</v>
      </c>
      <c r="M7526" s="265">
        <f>$G7526*NonHospFrac+theModel!$H7526*NonHospFrac</f>
        <v>529701.34425043943</v>
      </c>
      <c r="N7526" s="266">
        <f t="shared" si="1649"/>
        <v>858956.10430786933</v>
      </c>
      <c r="O7526" s="159"/>
      <c r="P7526" s="265">
        <f t="shared" si="1650"/>
        <v>297875.09576835122</v>
      </c>
      <c r="Q7526" s="265">
        <f t="shared" si="1651"/>
        <v>529699.7896087647</v>
      </c>
      <c r="R7526" s="266">
        <f t="shared" si="1652"/>
        <v>827574.88537711592</v>
      </c>
    </row>
    <row r="7527" spans="1:18" x14ac:dyDescent="0.3">
      <c r="A7527" s="82">
        <v>7496</v>
      </c>
      <c r="B7527" s="94">
        <f t="shared" si="1641"/>
        <v>1.8575072326963675E-62</v>
      </c>
      <c r="C7527" s="179">
        <f t="shared" si="1642"/>
        <v>1.8533170162853136E-62</v>
      </c>
      <c r="D7527" s="166">
        <f t="shared" si="1643"/>
        <v>2.2558277767625785E-3</v>
      </c>
      <c r="E7527" s="167">
        <f t="shared" si="1653"/>
        <v>24.291375447755232</v>
      </c>
      <c r="F7527" s="168">
        <f t="shared" si="1654"/>
        <v>16.911940842388393</v>
      </c>
      <c r="G7527" s="168">
        <f t="shared" si="1644"/>
        <v>587724.16036299651</v>
      </c>
      <c r="H7527" s="168">
        <f t="shared" si="1645"/>
        <v>271310.33852408634</v>
      </c>
      <c r="I7527" s="169">
        <f t="shared" si="1646"/>
        <v>859034.49888708279</v>
      </c>
      <c r="J7527" s="169">
        <f t="shared" si="1648"/>
        <v>777150.94429210003</v>
      </c>
      <c r="K7527" s="95"/>
      <c r="L7527" s="265">
        <f t="shared" si="1647"/>
        <v>329284.81024071551</v>
      </c>
      <c r="M7527" s="265">
        <f>$G7527*NonHospFrac+theModel!$H7527*NonHospFrac</f>
        <v>529749.68864636729</v>
      </c>
      <c r="N7527" s="266">
        <f t="shared" si="1649"/>
        <v>859034.49888708279</v>
      </c>
      <c r="O7527" s="159"/>
      <c r="P7527" s="265">
        <f t="shared" si="1650"/>
        <v>297897.2341054444</v>
      </c>
      <c r="Q7527" s="265">
        <f t="shared" si="1651"/>
        <v>529748.13400469255</v>
      </c>
      <c r="R7527" s="266">
        <f t="shared" si="1652"/>
        <v>827645.36811013694</v>
      </c>
    </row>
    <row r="7528" spans="1:18" x14ac:dyDescent="0.3">
      <c r="A7528" s="82">
        <v>7497</v>
      </c>
      <c r="B7528" s="94">
        <f t="shared" si="1641"/>
        <v>1.8228081445027227E-62</v>
      </c>
      <c r="C7528" s="179">
        <f t="shared" si="1642"/>
        <v>1.8186962032586443E-62</v>
      </c>
      <c r="D7528" s="166">
        <f t="shared" si="1643"/>
        <v>2.2558277767625785E-3</v>
      </c>
      <c r="E7528" s="167">
        <f t="shared" si="1653"/>
        <v>24.291375447755232</v>
      </c>
      <c r="F7528" s="168">
        <f t="shared" si="1654"/>
        <v>16.914196670165154</v>
      </c>
      <c r="G7528" s="168">
        <f t="shared" si="1644"/>
        <v>587802.55494220986</v>
      </c>
      <c r="H7528" s="168">
        <f t="shared" si="1645"/>
        <v>271310.33852408634</v>
      </c>
      <c r="I7528" s="169">
        <f t="shared" si="1646"/>
        <v>859112.89346629614</v>
      </c>
      <c r="J7528" s="169">
        <f t="shared" si="1648"/>
        <v>777208.69618202921</v>
      </c>
      <c r="K7528" s="95"/>
      <c r="L7528" s="265">
        <f t="shared" si="1647"/>
        <v>329314.860424001</v>
      </c>
      <c r="M7528" s="265">
        <f>$G7528*NonHospFrac+theModel!$H7528*NonHospFrac</f>
        <v>529798.03304229514</v>
      </c>
      <c r="N7528" s="266">
        <f t="shared" si="1649"/>
        <v>859112.89346629614</v>
      </c>
      <c r="O7528" s="159"/>
      <c r="P7528" s="265">
        <f t="shared" si="1650"/>
        <v>297919.3715401353</v>
      </c>
      <c r="Q7528" s="265">
        <f t="shared" si="1651"/>
        <v>529796.4784006204</v>
      </c>
      <c r="R7528" s="266">
        <f t="shared" si="1652"/>
        <v>827715.84994075564</v>
      </c>
    </row>
    <row r="7529" spans="1:18" x14ac:dyDescent="0.3">
      <c r="A7529" s="82">
        <v>7498</v>
      </c>
      <c r="B7529" s="94">
        <f t="shared" si="1641"/>
        <v>1.788757251212641E-62</v>
      </c>
      <c r="C7529" s="179">
        <f t="shared" si="1642"/>
        <v>1.78472212291947E-62</v>
      </c>
      <c r="D7529" s="166">
        <f t="shared" si="1643"/>
        <v>2.2558277767625785E-3</v>
      </c>
      <c r="E7529" s="167">
        <f t="shared" si="1653"/>
        <v>24.291375447755232</v>
      </c>
      <c r="F7529" s="168">
        <f t="shared" si="1654"/>
        <v>16.916452497941915</v>
      </c>
      <c r="G7529" s="168">
        <f t="shared" si="1644"/>
        <v>587880.94952142332</v>
      </c>
      <c r="H7529" s="168">
        <f t="shared" si="1645"/>
        <v>271310.33852408634</v>
      </c>
      <c r="I7529" s="169">
        <f t="shared" si="1646"/>
        <v>859191.28804550972</v>
      </c>
      <c r="J7529" s="169">
        <f t="shared" si="1648"/>
        <v>777266.44571787782</v>
      </c>
      <c r="K7529" s="95"/>
      <c r="L7529" s="265">
        <f t="shared" si="1647"/>
        <v>329344.91060728661</v>
      </c>
      <c r="M7529" s="265">
        <f>$G7529*NonHospFrac+theModel!$H7529*NonHospFrac</f>
        <v>529846.37743822299</v>
      </c>
      <c r="N7529" s="266">
        <f t="shared" si="1649"/>
        <v>859191.2880455096</v>
      </c>
      <c r="O7529" s="159"/>
      <c r="P7529" s="265">
        <f t="shared" si="1650"/>
        <v>297941.50807246083</v>
      </c>
      <c r="Q7529" s="265">
        <f t="shared" si="1651"/>
        <v>529844.82279654825</v>
      </c>
      <c r="R7529" s="266">
        <f t="shared" si="1652"/>
        <v>827786.33086900902</v>
      </c>
    </row>
    <row r="7530" spans="1:18" x14ac:dyDescent="0.3">
      <c r="A7530" s="82">
        <v>7499</v>
      </c>
      <c r="B7530" s="94">
        <f t="shared" si="1641"/>
        <v>1.7553424442474791E-62</v>
      </c>
      <c r="C7530" s="179">
        <f t="shared" si="1642"/>
        <v>1.7513826940040152E-62</v>
      </c>
      <c r="D7530" s="166">
        <f t="shared" si="1643"/>
        <v>2.2558277767625785E-3</v>
      </c>
      <c r="E7530" s="167">
        <f t="shared" si="1653"/>
        <v>24.291375447755232</v>
      </c>
      <c r="F7530" s="168">
        <f t="shared" si="1654"/>
        <v>16.918708325718676</v>
      </c>
      <c r="G7530" s="168">
        <f t="shared" si="1644"/>
        <v>587959.34410063666</v>
      </c>
      <c r="H7530" s="168">
        <f t="shared" si="1645"/>
        <v>271310.33852408634</v>
      </c>
      <c r="I7530" s="169">
        <f t="shared" si="1646"/>
        <v>859269.68262472306</v>
      </c>
      <c r="J7530" s="169">
        <f t="shared" si="1648"/>
        <v>777324.19289974147</v>
      </c>
      <c r="K7530" s="95"/>
      <c r="L7530" s="265">
        <f t="shared" si="1647"/>
        <v>329374.96079057222</v>
      </c>
      <c r="M7530" s="265">
        <f>$G7530*NonHospFrac+theModel!$H7530*NonHospFrac</f>
        <v>529894.72183415084</v>
      </c>
      <c r="N7530" s="266">
        <f t="shared" si="1649"/>
        <v>859269.68262472306</v>
      </c>
      <c r="O7530" s="159"/>
      <c r="P7530" s="265">
        <f t="shared" si="1650"/>
        <v>297963.64370245772</v>
      </c>
      <c r="Q7530" s="265">
        <f t="shared" si="1651"/>
        <v>529893.1671924761</v>
      </c>
      <c r="R7530" s="266">
        <f t="shared" si="1652"/>
        <v>827856.81089493376</v>
      </c>
    </row>
    <row r="7531" spans="1:18" x14ac:dyDescent="0.3">
      <c r="A7531" s="82">
        <v>7500</v>
      </c>
      <c r="B7531" s="94">
        <f t="shared" si="1641"/>
        <v>1.7225518412227553E-62</v>
      </c>
      <c r="C7531" s="179">
        <f t="shared" si="1642"/>
        <v>1.7186660609324114E-62</v>
      </c>
      <c r="D7531" s="166">
        <f t="shared" si="1643"/>
        <v>2.2558277767625785E-3</v>
      </c>
      <c r="E7531" s="167">
        <f t="shared" si="1653"/>
        <v>24.291375447755232</v>
      </c>
      <c r="F7531" s="168">
        <f t="shared" si="1654"/>
        <v>16.920964153495436</v>
      </c>
      <c r="G7531" s="168">
        <f t="shared" si="1644"/>
        <v>588037.73867985001</v>
      </c>
      <c r="H7531" s="168">
        <f t="shared" si="1645"/>
        <v>271310.33852408634</v>
      </c>
      <c r="I7531" s="169">
        <f t="shared" si="1646"/>
        <v>859348.07720393641</v>
      </c>
      <c r="J7531" s="169">
        <f t="shared" si="1648"/>
        <v>777381.93772771629</v>
      </c>
      <c r="K7531" s="95"/>
      <c r="L7531" s="265">
        <f t="shared" si="1647"/>
        <v>329405.01097385772</v>
      </c>
      <c r="M7531" s="265">
        <f>$G7531*NonHospFrac+theModel!$H7531*NonHospFrac</f>
        <v>529943.06623007858</v>
      </c>
      <c r="N7531" s="266">
        <f t="shared" si="1649"/>
        <v>859348.07720393629</v>
      </c>
      <c r="O7531" s="159"/>
      <c r="P7531" s="265">
        <f t="shared" si="1650"/>
        <v>297985.7784301627</v>
      </c>
      <c r="Q7531" s="265">
        <f t="shared" si="1651"/>
        <v>529941.51158840384</v>
      </c>
      <c r="R7531" s="266">
        <f t="shared" si="1652"/>
        <v>827927.29001856653</v>
      </c>
    </row>
    <row r="7532" spans="1:18" x14ac:dyDescent="0.3">
      <c r="A7532" s="82">
        <v>7501</v>
      </c>
      <c r="B7532" s="94">
        <f t="shared" si="1641"/>
        <v>1.6903737817219918E-62</v>
      </c>
      <c r="C7532" s="179">
        <f t="shared" si="1642"/>
        <v>1.6865605895920721E-62</v>
      </c>
      <c r="D7532" s="166">
        <f t="shared" si="1643"/>
        <v>2.2558277767625785E-3</v>
      </c>
      <c r="E7532" s="167">
        <f t="shared" si="1653"/>
        <v>24.291375447755232</v>
      </c>
      <c r="F7532" s="168">
        <f t="shared" si="1654"/>
        <v>16.923219981272197</v>
      </c>
      <c r="G7532" s="168">
        <f t="shared" si="1644"/>
        <v>588116.13325906335</v>
      </c>
      <c r="H7532" s="168">
        <f t="shared" si="1645"/>
        <v>271310.33852408634</v>
      </c>
      <c r="I7532" s="169">
        <f t="shared" si="1646"/>
        <v>859426.47178314975</v>
      </c>
      <c r="J7532" s="169">
        <f t="shared" si="1648"/>
        <v>777439.68020189833</v>
      </c>
      <c r="K7532" s="95"/>
      <c r="L7532" s="265">
        <f t="shared" si="1647"/>
        <v>329435.06115714327</v>
      </c>
      <c r="M7532" s="265">
        <f>$G7532*NonHospFrac+theModel!$H7532*NonHospFrac</f>
        <v>529991.41062600631</v>
      </c>
      <c r="N7532" s="266">
        <f t="shared" si="1649"/>
        <v>859426.47178314952</v>
      </c>
      <c r="O7532" s="159"/>
      <c r="P7532" s="265">
        <f t="shared" si="1650"/>
        <v>298007.91225561267</v>
      </c>
      <c r="Q7532" s="265">
        <f t="shared" si="1651"/>
        <v>529989.85598433157</v>
      </c>
      <c r="R7532" s="266">
        <f t="shared" si="1652"/>
        <v>827997.76823994424</v>
      </c>
    </row>
    <row r="7533" spans="1:18" x14ac:dyDescent="0.3">
      <c r="A7533" s="82">
        <v>7502</v>
      </c>
      <c r="B7533" s="94">
        <f t="shared" si="1641"/>
        <v>1.6587968231510337E-62</v>
      </c>
      <c r="C7533" s="179">
        <f t="shared" si="1642"/>
        <v>1.6550548632013641E-62</v>
      </c>
      <c r="D7533" s="166">
        <f t="shared" si="1643"/>
        <v>2.2558277767625785E-3</v>
      </c>
      <c r="E7533" s="167">
        <f t="shared" si="1653"/>
        <v>24.291375447755232</v>
      </c>
      <c r="F7533" s="168">
        <f t="shared" si="1654"/>
        <v>16.925475809048958</v>
      </c>
      <c r="G7533" s="168">
        <f t="shared" si="1644"/>
        <v>588194.5278382767</v>
      </c>
      <c r="H7533" s="168">
        <f t="shared" si="1645"/>
        <v>271310.33852408634</v>
      </c>
      <c r="I7533" s="169">
        <f t="shared" si="1646"/>
        <v>859504.8663623631</v>
      </c>
      <c r="J7533" s="169">
        <f t="shared" si="1648"/>
        <v>777497.4203223834</v>
      </c>
      <c r="K7533" s="95"/>
      <c r="L7533" s="265">
        <f t="shared" si="1647"/>
        <v>329465.11134042882</v>
      </c>
      <c r="M7533" s="265">
        <f>$G7533*NonHospFrac+theModel!$H7533*NonHospFrac</f>
        <v>530039.75502193416</v>
      </c>
      <c r="N7533" s="266">
        <f t="shared" si="1649"/>
        <v>859504.86636236298</v>
      </c>
      <c r="O7533" s="159"/>
      <c r="P7533" s="265">
        <f t="shared" si="1650"/>
        <v>298030.0451788443</v>
      </c>
      <c r="Q7533" s="265">
        <f t="shared" si="1651"/>
        <v>530038.20038025943</v>
      </c>
      <c r="R7533" s="266">
        <f t="shared" si="1652"/>
        <v>828068.24555910379</v>
      </c>
    </row>
    <row r="7534" spans="1:18" x14ac:dyDescent="0.3">
      <c r="A7534" s="82">
        <v>7503</v>
      </c>
      <c r="B7534" s="94">
        <f t="shared" si="1641"/>
        <v>1.6278097366682594E-62</v>
      </c>
      <c r="C7534" s="179">
        <f t="shared" si="1642"/>
        <v>1.6241376782489985E-62</v>
      </c>
      <c r="D7534" s="166">
        <f t="shared" si="1643"/>
        <v>2.2558277767625785E-3</v>
      </c>
      <c r="E7534" s="167">
        <f t="shared" si="1653"/>
        <v>24.291375447755232</v>
      </c>
      <c r="F7534" s="168">
        <f t="shared" si="1654"/>
        <v>16.927731636825719</v>
      </c>
      <c r="G7534" s="168">
        <f t="shared" si="1644"/>
        <v>588272.92241748993</v>
      </c>
      <c r="H7534" s="168">
        <f t="shared" si="1645"/>
        <v>271310.33852408634</v>
      </c>
      <c r="I7534" s="169">
        <f t="shared" si="1646"/>
        <v>859583.26094157621</v>
      </c>
      <c r="J7534" s="169">
        <f t="shared" si="1648"/>
        <v>777555.15808926732</v>
      </c>
      <c r="K7534" s="95"/>
      <c r="L7534" s="265">
        <f t="shared" si="1647"/>
        <v>329495.16152371431</v>
      </c>
      <c r="M7534" s="265">
        <f>$G7534*NonHospFrac+theModel!$H7534*NonHospFrac</f>
        <v>530088.0994178619</v>
      </c>
      <c r="N7534" s="266">
        <f t="shared" si="1649"/>
        <v>859583.26094157621</v>
      </c>
      <c r="O7534" s="159"/>
      <c r="P7534" s="265">
        <f t="shared" si="1650"/>
        <v>298052.17719989439</v>
      </c>
      <c r="Q7534" s="265">
        <f t="shared" si="1651"/>
        <v>530086.54477618716</v>
      </c>
      <c r="R7534" s="266">
        <f t="shared" si="1652"/>
        <v>828138.72197608161</v>
      </c>
    </row>
    <row r="7535" spans="1:18" x14ac:dyDescent="0.3">
      <c r="A7535" s="82">
        <v>7504</v>
      </c>
      <c r="B7535" s="94">
        <f t="shared" si="1641"/>
        <v>1.5974015031923397E-62</v>
      </c>
      <c r="C7535" s="179">
        <f t="shared" si="1642"/>
        <v>1.5937980405107961E-62</v>
      </c>
      <c r="D7535" s="166">
        <f t="shared" si="1643"/>
        <v>2.2558277767625785E-3</v>
      </c>
      <c r="E7535" s="167">
        <f t="shared" si="1653"/>
        <v>24.291375447755232</v>
      </c>
      <c r="F7535" s="168">
        <f t="shared" si="1654"/>
        <v>16.92998746460248</v>
      </c>
      <c r="G7535" s="168">
        <f t="shared" si="1644"/>
        <v>588351.31699670339</v>
      </c>
      <c r="H7535" s="168">
        <f t="shared" si="1645"/>
        <v>271310.33852408634</v>
      </c>
      <c r="I7535" s="169">
        <f t="shared" si="1646"/>
        <v>859661.65552078979</v>
      </c>
      <c r="J7535" s="169">
        <f t="shared" si="1648"/>
        <v>777612.89350264659</v>
      </c>
      <c r="K7535" s="95"/>
      <c r="L7535" s="265">
        <f t="shared" si="1647"/>
        <v>329525.21170699992</v>
      </c>
      <c r="M7535" s="265">
        <f>$G7535*NonHospFrac+theModel!$H7535*NonHospFrac</f>
        <v>530136.44381378975</v>
      </c>
      <c r="N7535" s="266">
        <f t="shared" si="1649"/>
        <v>859661.65552078967</v>
      </c>
      <c r="O7535" s="159"/>
      <c r="P7535" s="265">
        <f t="shared" si="1650"/>
        <v>298074.30831879983</v>
      </c>
      <c r="Q7535" s="265">
        <f t="shared" si="1651"/>
        <v>530134.88917211501</v>
      </c>
      <c r="R7535" s="266">
        <f t="shared" si="1652"/>
        <v>828209.19749091484</v>
      </c>
    </row>
    <row r="7536" spans="1:18" x14ac:dyDescent="0.3">
      <c r="A7536" s="82">
        <v>7505</v>
      </c>
      <c r="B7536" s="94">
        <f t="shared" si="1641"/>
        <v>1.567561309483078E-62</v>
      </c>
      <c r="C7536" s="179">
        <f t="shared" si="1642"/>
        <v>1.5640251611393679E-62</v>
      </c>
      <c r="D7536" s="166">
        <f t="shared" si="1643"/>
        <v>2.2558277767625785E-3</v>
      </c>
      <c r="E7536" s="167">
        <f t="shared" si="1653"/>
        <v>24.291375447755232</v>
      </c>
      <c r="F7536" s="168">
        <f t="shared" si="1654"/>
        <v>16.932243292379241</v>
      </c>
      <c r="G7536" s="168">
        <f t="shared" si="1644"/>
        <v>588429.71157591685</v>
      </c>
      <c r="H7536" s="168">
        <f t="shared" si="1645"/>
        <v>271310.33852408634</v>
      </c>
      <c r="I7536" s="169">
        <f t="shared" si="1646"/>
        <v>859740.05010000314</v>
      </c>
      <c r="J7536" s="169">
        <f t="shared" si="1648"/>
        <v>777670.62656261656</v>
      </c>
      <c r="K7536" s="95"/>
      <c r="L7536" s="265">
        <f t="shared" si="1647"/>
        <v>329555.26189028553</v>
      </c>
      <c r="M7536" s="265">
        <f>$G7536*NonHospFrac+theModel!$H7536*NonHospFrac</f>
        <v>530184.78820971772</v>
      </c>
      <c r="N7536" s="266">
        <f t="shared" si="1649"/>
        <v>859740.05010000325</v>
      </c>
      <c r="O7536" s="159"/>
      <c r="P7536" s="265">
        <f t="shared" si="1650"/>
        <v>298096.43853559729</v>
      </c>
      <c r="Q7536" s="265">
        <f t="shared" si="1651"/>
        <v>530183.23356804298</v>
      </c>
      <c r="R7536" s="266">
        <f t="shared" si="1652"/>
        <v>828279.67210364027</v>
      </c>
    </row>
    <row r="7537" spans="1:18" x14ac:dyDescent="0.3">
      <c r="A7537" s="82">
        <v>7506</v>
      </c>
      <c r="B7537" s="94">
        <f t="shared" si="1641"/>
        <v>1.5382785442969313E-62</v>
      </c>
      <c r="C7537" s="179">
        <f t="shared" si="1642"/>
        <v>1.5348084528283085E-62</v>
      </c>
      <c r="D7537" s="166">
        <f t="shared" si="1643"/>
        <v>2.2558277767625785E-3</v>
      </c>
      <c r="E7537" s="167">
        <f t="shared" si="1653"/>
        <v>24.291375447755232</v>
      </c>
      <c r="F7537" s="168">
        <f t="shared" si="1654"/>
        <v>16.934499120156001</v>
      </c>
      <c r="G7537" s="168">
        <f t="shared" si="1644"/>
        <v>588508.1061551302</v>
      </c>
      <c r="H7537" s="168">
        <f t="shared" si="1645"/>
        <v>271310.33852408634</v>
      </c>
      <c r="I7537" s="169">
        <f t="shared" si="1646"/>
        <v>859818.44467921648</v>
      </c>
      <c r="J7537" s="169">
        <f t="shared" si="1648"/>
        <v>777728.35726927326</v>
      </c>
      <c r="K7537" s="95"/>
      <c r="L7537" s="265">
        <f t="shared" si="1647"/>
        <v>329585.31207357108</v>
      </c>
      <c r="M7537" s="265">
        <f>$G7537*NonHospFrac+theModel!$H7537*NonHospFrac</f>
        <v>530233.13260564546</v>
      </c>
      <c r="N7537" s="266">
        <f t="shared" si="1649"/>
        <v>859818.44467921648</v>
      </c>
      <c r="O7537" s="159"/>
      <c r="P7537" s="265">
        <f t="shared" si="1650"/>
        <v>298118.56785032351</v>
      </c>
      <c r="Q7537" s="265">
        <f t="shared" si="1651"/>
        <v>530231.57796397072</v>
      </c>
      <c r="R7537" s="266">
        <f t="shared" si="1652"/>
        <v>828350.14581429423</v>
      </c>
    </row>
    <row r="7538" spans="1:18" x14ac:dyDescent="0.3">
      <c r="A7538" s="82">
        <v>7507</v>
      </c>
      <c r="B7538" s="94">
        <f t="shared" si="1641"/>
        <v>1.5095427946129055E-62</v>
      </c>
      <c r="C7538" s="179">
        <f t="shared" si="1642"/>
        <v>1.5061375260466058E-62</v>
      </c>
      <c r="D7538" s="166">
        <f t="shared" si="1643"/>
        <v>2.2558277767625785E-3</v>
      </c>
      <c r="E7538" s="167">
        <f t="shared" si="1653"/>
        <v>24.291375447755232</v>
      </c>
      <c r="F7538" s="168">
        <f t="shared" si="1654"/>
        <v>16.936754947932762</v>
      </c>
      <c r="G7538" s="168">
        <f t="shared" si="1644"/>
        <v>588586.50073434354</v>
      </c>
      <c r="H7538" s="168">
        <f t="shared" si="1645"/>
        <v>271310.33852408634</v>
      </c>
      <c r="I7538" s="169">
        <f t="shared" si="1646"/>
        <v>859896.83925842983</v>
      </c>
      <c r="J7538" s="169">
        <f t="shared" si="1648"/>
        <v>777786.08562271274</v>
      </c>
      <c r="K7538" s="95"/>
      <c r="L7538" s="265">
        <f t="shared" si="1647"/>
        <v>329615.36225685664</v>
      </c>
      <c r="M7538" s="265">
        <f>$G7538*NonHospFrac+theModel!$H7538*NonHospFrac</f>
        <v>530281.47700157319</v>
      </c>
      <c r="N7538" s="266">
        <f t="shared" si="1649"/>
        <v>859896.83925842983</v>
      </c>
      <c r="O7538" s="159"/>
      <c r="P7538" s="265">
        <f t="shared" si="1650"/>
        <v>298140.69626301527</v>
      </c>
      <c r="Q7538" s="265">
        <f t="shared" si="1651"/>
        <v>530279.92235989845</v>
      </c>
      <c r="R7538" s="266">
        <f t="shared" si="1652"/>
        <v>828420.61862291372</v>
      </c>
    </row>
    <row r="7539" spans="1:18" x14ac:dyDescent="0.3">
      <c r="A7539" s="82">
        <v>7508</v>
      </c>
      <c r="B7539" s="94">
        <f t="shared" si="1641"/>
        <v>1.4813438419303683E-62</v>
      </c>
      <c r="C7539" s="179">
        <f t="shared" si="1642"/>
        <v>1.4780021853448055E-62</v>
      </c>
      <c r="D7539" s="166">
        <f t="shared" si="1643"/>
        <v>2.2558277767625785E-3</v>
      </c>
      <c r="E7539" s="167">
        <f t="shared" si="1653"/>
        <v>24.291375447755232</v>
      </c>
      <c r="F7539" s="168">
        <f t="shared" si="1654"/>
        <v>16.939010775709523</v>
      </c>
      <c r="G7539" s="168">
        <f t="shared" si="1644"/>
        <v>588664.89531355689</v>
      </c>
      <c r="H7539" s="168">
        <f t="shared" si="1645"/>
        <v>271310.33852408634</v>
      </c>
      <c r="I7539" s="169">
        <f t="shared" si="1646"/>
        <v>859975.23383764317</v>
      </c>
      <c r="J7539" s="169">
        <f t="shared" si="1648"/>
        <v>777843.81162303092</v>
      </c>
      <c r="K7539" s="95"/>
      <c r="L7539" s="265">
        <f t="shared" si="1647"/>
        <v>329645.41244014219</v>
      </c>
      <c r="M7539" s="265">
        <f>$G7539*NonHospFrac+theModel!$H7539*NonHospFrac</f>
        <v>530329.82139750104</v>
      </c>
      <c r="N7539" s="266">
        <f t="shared" si="1649"/>
        <v>859975.23383764317</v>
      </c>
      <c r="O7539" s="159"/>
      <c r="P7539" s="265">
        <f t="shared" si="1650"/>
        <v>298162.82377370936</v>
      </c>
      <c r="Q7539" s="265">
        <f t="shared" si="1651"/>
        <v>530328.26675582631</v>
      </c>
      <c r="R7539" s="266">
        <f t="shared" si="1652"/>
        <v>828491.09052953566</v>
      </c>
    </row>
    <row r="7540" spans="1:18" x14ac:dyDescent="0.3">
      <c r="A7540" s="82">
        <v>7509</v>
      </c>
      <c r="B7540" s="94">
        <f t="shared" si="1641"/>
        <v>1.4536716586346315E-62</v>
      </c>
      <c r="C7540" s="179">
        <f t="shared" si="1642"/>
        <v>1.450392425728791E-62</v>
      </c>
      <c r="D7540" s="166">
        <f t="shared" si="1643"/>
        <v>2.2558277767625785E-3</v>
      </c>
      <c r="E7540" s="167">
        <f t="shared" si="1653"/>
        <v>24.291375447755232</v>
      </c>
      <c r="F7540" s="168">
        <f t="shared" si="1654"/>
        <v>16.941266603486284</v>
      </c>
      <c r="G7540" s="168">
        <f t="shared" si="1644"/>
        <v>588743.28989277023</v>
      </c>
      <c r="H7540" s="168">
        <f t="shared" si="1645"/>
        <v>271310.33852408634</v>
      </c>
      <c r="I7540" s="169">
        <f t="shared" si="1646"/>
        <v>860053.62841685652</v>
      </c>
      <c r="J7540" s="169">
        <f t="shared" si="1648"/>
        <v>777901.53527032363</v>
      </c>
      <c r="K7540" s="95"/>
      <c r="L7540" s="265">
        <f t="shared" si="1647"/>
        <v>329675.46262342774</v>
      </c>
      <c r="M7540" s="265">
        <f>$G7540*NonHospFrac+theModel!$H7540*NonHospFrac</f>
        <v>530378.1657934289</v>
      </c>
      <c r="N7540" s="266">
        <f t="shared" si="1649"/>
        <v>860053.62841685663</v>
      </c>
      <c r="O7540" s="159"/>
      <c r="P7540" s="265">
        <f t="shared" si="1650"/>
        <v>298184.95038244256</v>
      </c>
      <c r="Q7540" s="265">
        <f t="shared" si="1651"/>
        <v>530376.61115175416</v>
      </c>
      <c r="R7540" s="266">
        <f t="shared" si="1652"/>
        <v>828561.56153419672</v>
      </c>
    </row>
    <row r="7541" spans="1:18" x14ac:dyDescent="0.3">
      <c r="A7541" s="82">
        <v>7510</v>
      </c>
      <c r="B7541" s="94">
        <f t="shared" si="1641"/>
        <v>1.4265164044317885E-62</v>
      </c>
      <c r="C7541" s="179">
        <f t="shared" si="1642"/>
        <v>1.4232984291026638E-62</v>
      </c>
      <c r="D7541" s="166">
        <f t="shared" si="1643"/>
        <v>2.2558277767625785E-3</v>
      </c>
      <c r="E7541" s="167">
        <f t="shared" si="1653"/>
        <v>24.291375447755232</v>
      </c>
      <c r="F7541" s="168">
        <f t="shared" si="1654"/>
        <v>16.943522431263045</v>
      </c>
      <c r="G7541" s="168">
        <f t="shared" si="1644"/>
        <v>588821.68447198358</v>
      </c>
      <c r="H7541" s="168">
        <f t="shared" si="1645"/>
        <v>271310.33852408634</v>
      </c>
      <c r="I7541" s="169">
        <f t="shared" si="1646"/>
        <v>860132.02299606986</v>
      </c>
      <c r="J7541" s="169">
        <f t="shared" si="1648"/>
        <v>777959.25656468689</v>
      </c>
      <c r="K7541" s="95"/>
      <c r="L7541" s="265">
        <f t="shared" si="1647"/>
        <v>329705.51280671323</v>
      </c>
      <c r="M7541" s="265">
        <f>$G7541*NonHospFrac+theModel!$H7541*NonHospFrac</f>
        <v>530426.51018935663</v>
      </c>
      <c r="N7541" s="266">
        <f t="shared" si="1649"/>
        <v>860132.02299606986</v>
      </c>
      <c r="O7541" s="159"/>
      <c r="P7541" s="265">
        <f t="shared" si="1650"/>
        <v>298207.07608925161</v>
      </c>
      <c r="Q7541" s="265">
        <f t="shared" si="1651"/>
        <v>530424.95554768189</v>
      </c>
      <c r="R7541" s="266">
        <f t="shared" si="1652"/>
        <v>828632.03163693356</v>
      </c>
    </row>
    <row r="7542" spans="1:18" x14ac:dyDescent="0.3">
      <c r="A7542" s="82">
        <v>7511</v>
      </c>
      <c r="B7542" s="94">
        <f t="shared" si="1641"/>
        <v>1.3998684228488546E-62</v>
      </c>
      <c r="C7542" s="179">
        <f t="shared" si="1642"/>
        <v>1.3967105607767793E-62</v>
      </c>
      <c r="D7542" s="166">
        <f t="shared" si="1643"/>
        <v>2.2558277767625785E-3</v>
      </c>
      <c r="E7542" s="167">
        <f t="shared" si="1653"/>
        <v>24.291375447755232</v>
      </c>
      <c r="F7542" s="168">
        <f t="shared" si="1654"/>
        <v>16.945778259039805</v>
      </c>
      <c r="G7542" s="168">
        <f t="shared" si="1644"/>
        <v>588900.07905119681</v>
      </c>
      <c r="H7542" s="168">
        <f t="shared" si="1645"/>
        <v>271310.33852408634</v>
      </c>
      <c r="I7542" s="169">
        <f t="shared" si="1646"/>
        <v>860210.41757528321</v>
      </c>
      <c r="J7542" s="169">
        <f t="shared" si="1648"/>
        <v>778016.97550621652</v>
      </c>
      <c r="K7542" s="95"/>
      <c r="L7542" s="265">
        <f t="shared" si="1647"/>
        <v>329735.56298999878</v>
      </c>
      <c r="M7542" s="265">
        <f>$G7542*NonHospFrac+theModel!$H7542*NonHospFrac</f>
        <v>530474.85458528437</v>
      </c>
      <c r="N7542" s="266">
        <f t="shared" si="1649"/>
        <v>860210.41757528321</v>
      </c>
      <c r="O7542" s="159"/>
      <c r="P7542" s="265">
        <f t="shared" si="1650"/>
        <v>298229.20089417329</v>
      </c>
      <c r="Q7542" s="265">
        <f t="shared" si="1651"/>
        <v>530473.29994360963</v>
      </c>
      <c r="R7542" s="266">
        <f t="shared" si="1652"/>
        <v>828702.50083778286</v>
      </c>
    </row>
    <row r="7543" spans="1:18" x14ac:dyDescent="0.3">
      <c r="A7543" s="82">
        <v>7512</v>
      </c>
      <c r="B7543" s="94">
        <f t="shared" si="1641"/>
        <v>1.3737182378003582E-62</v>
      </c>
      <c r="C7543" s="179">
        <f t="shared" si="1642"/>
        <v>1.3706193660420828E-62</v>
      </c>
      <c r="D7543" s="166">
        <f t="shared" si="1643"/>
        <v>2.2558277767625785E-3</v>
      </c>
      <c r="E7543" s="167">
        <f t="shared" si="1653"/>
        <v>24.291375447755232</v>
      </c>
      <c r="F7543" s="168">
        <f t="shared" si="1654"/>
        <v>16.948034086816566</v>
      </c>
      <c r="G7543" s="168">
        <f t="shared" si="1644"/>
        <v>588978.47363041015</v>
      </c>
      <c r="H7543" s="168">
        <f t="shared" si="1645"/>
        <v>271310.33852408634</v>
      </c>
      <c r="I7543" s="169">
        <f t="shared" si="1646"/>
        <v>860288.81215449655</v>
      </c>
      <c r="J7543" s="169">
        <f t="shared" si="1648"/>
        <v>778074.69209500845</v>
      </c>
      <c r="K7543" s="95"/>
      <c r="L7543" s="265">
        <f t="shared" si="1647"/>
        <v>329765.61317328434</v>
      </c>
      <c r="M7543" s="265">
        <f>$G7543*NonHospFrac+theModel!$H7543*NonHospFrac</f>
        <v>530523.19898121222</v>
      </c>
      <c r="N7543" s="266">
        <f t="shared" si="1649"/>
        <v>860288.81215449655</v>
      </c>
      <c r="O7543" s="159"/>
      <c r="P7543" s="265">
        <f t="shared" si="1650"/>
        <v>298251.32479724439</v>
      </c>
      <c r="Q7543" s="265">
        <f t="shared" si="1651"/>
        <v>530521.64433953748</v>
      </c>
      <c r="R7543" s="266">
        <f t="shared" si="1652"/>
        <v>828772.96913678187</v>
      </c>
    </row>
    <row r="7544" spans="1:18" x14ac:dyDescent="0.3">
      <c r="A7544" s="82">
        <v>7513</v>
      </c>
      <c r="B7544" s="94">
        <f t="shared" si="1641"/>
        <v>1.3480565502184158E-62</v>
      </c>
      <c r="C7544" s="179">
        <f t="shared" si="1642"/>
        <v>1.3450155668077864E-62</v>
      </c>
      <c r="D7544" s="166">
        <f t="shared" si="1643"/>
        <v>2.2558277767625785E-3</v>
      </c>
      <c r="E7544" s="167">
        <f t="shared" si="1653"/>
        <v>24.291375447755232</v>
      </c>
      <c r="F7544" s="168">
        <f t="shared" si="1654"/>
        <v>16.950289914593327</v>
      </c>
      <c r="G7544" s="168">
        <f t="shared" si="1644"/>
        <v>589056.86820962373</v>
      </c>
      <c r="H7544" s="168">
        <f t="shared" si="1645"/>
        <v>271310.33852408634</v>
      </c>
      <c r="I7544" s="169">
        <f t="shared" si="1646"/>
        <v>860367.20673371013</v>
      </c>
      <c r="J7544" s="169">
        <f t="shared" si="1648"/>
        <v>778132.40633115883</v>
      </c>
      <c r="K7544" s="95"/>
      <c r="L7544" s="265">
        <f t="shared" si="1647"/>
        <v>329795.66335656994</v>
      </c>
      <c r="M7544" s="265">
        <f>$G7544*NonHospFrac+theModel!$H7544*NonHospFrac</f>
        <v>530571.54337714007</v>
      </c>
      <c r="N7544" s="266">
        <f t="shared" si="1649"/>
        <v>860367.20673371002</v>
      </c>
      <c r="O7544" s="159"/>
      <c r="P7544" s="265">
        <f t="shared" si="1650"/>
        <v>298273.4477985017</v>
      </c>
      <c r="Q7544" s="265">
        <f t="shared" si="1651"/>
        <v>530569.98873546533</v>
      </c>
      <c r="R7544" s="266">
        <f t="shared" si="1652"/>
        <v>828843.43653396703</v>
      </c>
    </row>
    <row r="7545" spans="1:18" x14ac:dyDescent="0.3">
      <c r="A7545" s="82">
        <v>7514</v>
      </c>
      <c r="B7545" s="94">
        <f t="shared" si="1641"/>
        <v>1.3228742347460025E-62</v>
      </c>
      <c r="C7545" s="179">
        <f t="shared" si="1642"/>
        <v>1.319890058302099E-62</v>
      </c>
      <c r="D7545" s="166">
        <f t="shared" si="1643"/>
        <v>2.2558277767625785E-3</v>
      </c>
      <c r="E7545" s="167">
        <f t="shared" si="1653"/>
        <v>24.291375447755232</v>
      </c>
      <c r="F7545" s="168">
        <f t="shared" si="1654"/>
        <v>16.952545742370088</v>
      </c>
      <c r="G7545" s="168">
        <f t="shared" si="1644"/>
        <v>589135.26278883708</v>
      </c>
      <c r="H7545" s="168">
        <f t="shared" si="1645"/>
        <v>271310.33852408634</v>
      </c>
      <c r="I7545" s="169">
        <f t="shared" si="1646"/>
        <v>860445.60131292348</v>
      </c>
      <c r="J7545" s="169">
        <f t="shared" si="1648"/>
        <v>778190.11821476312</v>
      </c>
      <c r="K7545" s="95"/>
      <c r="L7545" s="265">
        <f t="shared" si="1647"/>
        <v>329825.71353985555</v>
      </c>
      <c r="M7545" s="265">
        <f>$G7545*NonHospFrac+theModel!$H7545*NonHospFrac</f>
        <v>530619.88777306792</v>
      </c>
      <c r="N7545" s="266">
        <f t="shared" si="1649"/>
        <v>860445.60131292348</v>
      </c>
      <c r="O7545" s="159"/>
      <c r="P7545" s="265">
        <f t="shared" si="1650"/>
        <v>298295.56989798194</v>
      </c>
      <c r="Q7545" s="265">
        <f t="shared" si="1651"/>
        <v>530618.33313139318</v>
      </c>
      <c r="R7545" s="266">
        <f t="shared" si="1652"/>
        <v>828913.90302937513</v>
      </c>
    </row>
    <row r="7546" spans="1:18" x14ac:dyDescent="0.3">
      <c r="A7546" s="82">
        <v>7515</v>
      </c>
      <c r="B7546" s="94">
        <f t="shared" si="1641"/>
        <v>1.2981623364919544E-62</v>
      </c>
      <c r="C7546" s="179">
        <f t="shared" si="1642"/>
        <v>1.2952339058345488E-62</v>
      </c>
      <c r="D7546" s="166">
        <f t="shared" si="1643"/>
        <v>2.2558277767625785E-3</v>
      </c>
      <c r="E7546" s="167">
        <f t="shared" si="1653"/>
        <v>24.291375447755232</v>
      </c>
      <c r="F7546" s="168">
        <f t="shared" si="1654"/>
        <v>16.954801570146849</v>
      </c>
      <c r="G7546" s="168">
        <f t="shared" si="1644"/>
        <v>589213.65736805042</v>
      </c>
      <c r="H7546" s="168">
        <f t="shared" si="1645"/>
        <v>271310.33852408634</v>
      </c>
      <c r="I7546" s="169">
        <f t="shared" si="1646"/>
        <v>860523.99589213682</v>
      </c>
      <c r="J7546" s="169">
        <f t="shared" si="1648"/>
        <v>778247.82774591749</v>
      </c>
      <c r="K7546" s="95"/>
      <c r="L7546" s="265">
        <f t="shared" si="1647"/>
        <v>329855.76372314105</v>
      </c>
      <c r="M7546" s="265">
        <f>$G7546*NonHospFrac+theModel!$H7546*NonHospFrac</f>
        <v>530668.23216899566</v>
      </c>
      <c r="N7546" s="266">
        <f t="shared" si="1649"/>
        <v>860523.99589213671</v>
      </c>
      <c r="O7546" s="159"/>
      <c r="P7546" s="265">
        <f t="shared" si="1650"/>
        <v>298317.69109572173</v>
      </c>
      <c r="Q7546" s="265">
        <f t="shared" si="1651"/>
        <v>530666.67752732092</v>
      </c>
      <c r="R7546" s="266">
        <f t="shared" si="1652"/>
        <v>828984.36862304271</v>
      </c>
    </row>
    <row r="7547" spans="1:18" x14ac:dyDescent="0.3">
      <c r="A7547" s="82">
        <v>7516</v>
      </c>
      <c r="B7547" s="94">
        <f t="shared" si="1641"/>
        <v>1.2739120678465859E-62</v>
      </c>
      <c r="C7547" s="179">
        <f t="shared" si="1642"/>
        <v>1.2710383416187844E-62</v>
      </c>
      <c r="D7547" s="166">
        <f t="shared" si="1643"/>
        <v>2.2558277767625785E-3</v>
      </c>
      <c r="E7547" s="167">
        <f t="shared" si="1653"/>
        <v>24.291375447755232</v>
      </c>
      <c r="F7547" s="168">
        <f t="shared" si="1654"/>
        <v>16.957057397923609</v>
      </c>
      <c r="G7547" s="168">
        <f t="shared" si="1644"/>
        <v>589292.05194726377</v>
      </c>
      <c r="H7547" s="168">
        <f t="shared" si="1645"/>
        <v>271310.33852408634</v>
      </c>
      <c r="I7547" s="169">
        <f t="shared" si="1646"/>
        <v>860602.39047135017</v>
      </c>
      <c r="J7547" s="169">
        <f t="shared" si="1648"/>
        <v>778305.53492471774</v>
      </c>
      <c r="K7547" s="95"/>
      <c r="L7547" s="265">
        <f t="shared" si="1647"/>
        <v>329885.81390642666</v>
      </c>
      <c r="M7547" s="265">
        <f>$G7547*NonHospFrac+theModel!$H7547*NonHospFrac</f>
        <v>530716.57656492339</v>
      </c>
      <c r="N7547" s="266">
        <f t="shared" si="1649"/>
        <v>860602.39047135005</v>
      </c>
      <c r="O7547" s="159"/>
      <c r="P7547" s="265">
        <f t="shared" si="1650"/>
        <v>298339.81139175803</v>
      </c>
      <c r="Q7547" s="265">
        <f t="shared" si="1651"/>
        <v>530715.02192324866</v>
      </c>
      <c r="R7547" s="266">
        <f t="shared" si="1652"/>
        <v>829054.83331500669</v>
      </c>
    </row>
    <row r="7548" spans="1:18" x14ac:dyDescent="0.3">
      <c r="A7548" s="82">
        <v>7517</v>
      </c>
      <c r="B7548" s="94">
        <f t="shared" si="1641"/>
        <v>1.250114805356797E-62</v>
      </c>
      <c r="C7548" s="179">
        <f t="shared" si="1642"/>
        <v>1.247294761654731E-62</v>
      </c>
      <c r="D7548" s="166">
        <f t="shared" si="1643"/>
        <v>2.2558277767625785E-3</v>
      </c>
      <c r="E7548" s="167">
        <f t="shared" si="1653"/>
        <v>24.291375447755232</v>
      </c>
      <c r="F7548" s="168">
        <f t="shared" si="1654"/>
        <v>16.95931322570037</v>
      </c>
      <c r="G7548" s="168">
        <f t="shared" si="1644"/>
        <v>589370.44652647711</v>
      </c>
      <c r="H7548" s="168">
        <f t="shared" si="1645"/>
        <v>271310.33852408634</v>
      </c>
      <c r="I7548" s="169">
        <f t="shared" si="1646"/>
        <v>860680.78505056351</v>
      </c>
      <c r="J7548" s="169">
        <f t="shared" si="1648"/>
        <v>778363.2397512598</v>
      </c>
      <c r="K7548" s="95"/>
      <c r="L7548" s="265">
        <f t="shared" si="1647"/>
        <v>329915.86408971215</v>
      </c>
      <c r="M7548" s="265">
        <f>$G7548*NonHospFrac+theModel!$H7548*NonHospFrac</f>
        <v>530764.92096085125</v>
      </c>
      <c r="N7548" s="266">
        <f t="shared" si="1649"/>
        <v>860680.7850505634</v>
      </c>
      <c r="O7548" s="159"/>
      <c r="P7548" s="265">
        <f t="shared" si="1650"/>
        <v>298361.93078612746</v>
      </c>
      <c r="Q7548" s="265">
        <f t="shared" si="1651"/>
        <v>530763.36631917651</v>
      </c>
      <c r="R7548" s="266">
        <f t="shared" si="1652"/>
        <v>829125.29710530397</v>
      </c>
    </row>
    <row r="7549" spans="1:18" x14ac:dyDescent="0.3">
      <c r="A7549" s="82">
        <v>7518</v>
      </c>
      <c r="B7549" s="94">
        <f t="shared" si="1641"/>
        <v>1.2267620866595521E-62</v>
      </c>
      <c r="C7549" s="179">
        <f t="shared" si="1642"/>
        <v>1.2239947226689863E-62</v>
      </c>
      <c r="D7549" s="166">
        <f t="shared" si="1643"/>
        <v>2.2558277767625785E-3</v>
      </c>
      <c r="E7549" s="167">
        <f t="shared" si="1653"/>
        <v>24.291375447755232</v>
      </c>
      <c r="F7549" s="168">
        <f t="shared" si="1654"/>
        <v>16.961569053477131</v>
      </c>
      <c r="G7549" s="168">
        <f t="shared" si="1644"/>
        <v>589448.84110569046</v>
      </c>
      <c r="H7549" s="168">
        <f t="shared" si="1645"/>
        <v>271310.33852408634</v>
      </c>
      <c r="I7549" s="169">
        <f t="shared" si="1646"/>
        <v>860759.17962977686</v>
      </c>
      <c r="J7549" s="169">
        <f t="shared" si="1648"/>
        <v>778420.94222563948</v>
      </c>
      <c r="K7549" s="95"/>
      <c r="L7549" s="265">
        <f t="shared" si="1647"/>
        <v>329945.9142729977</v>
      </c>
      <c r="M7549" s="265">
        <f>$G7549*NonHospFrac+theModel!$H7549*NonHospFrac</f>
        <v>530813.2653567791</v>
      </c>
      <c r="N7549" s="266">
        <f t="shared" si="1649"/>
        <v>860759.17962977686</v>
      </c>
      <c r="O7549" s="159"/>
      <c r="P7549" s="265">
        <f t="shared" si="1650"/>
        <v>298384.04927886685</v>
      </c>
      <c r="Q7549" s="265">
        <f t="shared" si="1651"/>
        <v>530811.71071510436</v>
      </c>
      <c r="R7549" s="266">
        <f t="shared" si="1652"/>
        <v>829195.75999397121</v>
      </c>
    </row>
    <row r="7550" spans="1:18" x14ac:dyDescent="0.3">
      <c r="A7550" s="82">
        <v>7519</v>
      </c>
      <c r="B7550" s="94">
        <f t="shared" si="1641"/>
        <v>1.203845607472643E-62</v>
      </c>
      <c r="C7550" s="179">
        <f t="shared" si="1642"/>
        <v>1.2011299391123725E-62</v>
      </c>
      <c r="D7550" s="166">
        <f t="shared" si="1643"/>
        <v>2.2558277767625785E-3</v>
      </c>
      <c r="E7550" s="167">
        <f t="shared" si="1653"/>
        <v>24.291375447755232</v>
      </c>
      <c r="F7550" s="168">
        <f t="shared" si="1654"/>
        <v>16.963824881253892</v>
      </c>
      <c r="G7550" s="168">
        <f t="shared" si="1644"/>
        <v>589527.23568490369</v>
      </c>
      <c r="H7550" s="168">
        <f t="shared" si="1645"/>
        <v>271310.33852408634</v>
      </c>
      <c r="I7550" s="169">
        <f t="shared" si="1646"/>
        <v>860837.57420898997</v>
      </c>
      <c r="J7550" s="169">
        <f t="shared" si="1648"/>
        <v>778478.64234795258</v>
      </c>
      <c r="K7550" s="95"/>
      <c r="L7550" s="265">
        <f t="shared" si="1647"/>
        <v>329975.96445628325</v>
      </c>
      <c r="M7550" s="265">
        <f>$G7550*NonHospFrac+theModel!$H7550*NonHospFrac</f>
        <v>530861.60975270672</v>
      </c>
      <c r="N7550" s="266">
        <f t="shared" si="1649"/>
        <v>860837.57420898997</v>
      </c>
      <c r="O7550" s="159"/>
      <c r="P7550" s="265">
        <f t="shared" si="1650"/>
        <v>298406.16687001294</v>
      </c>
      <c r="Q7550" s="265">
        <f t="shared" si="1651"/>
        <v>530860.05511103198</v>
      </c>
      <c r="R7550" s="266">
        <f t="shared" si="1652"/>
        <v>829266.22198104486</v>
      </c>
    </row>
    <row r="7551" spans="1:18" x14ac:dyDescent="0.3">
      <c r="A7551" s="82">
        <v>7520</v>
      </c>
      <c r="B7551" s="94">
        <f t="shared" si="1641"/>
        <v>1.1813572186416677E-62</v>
      </c>
      <c r="C7551" s="179">
        <f t="shared" si="1642"/>
        <v>1.1786922802135769E-62</v>
      </c>
      <c r="D7551" s="166">
        <f t="shared" si="1643"/>
        <v>2.2558277767625785E-3</v>
      </c>
      <c r="E7551" s="167">
        <f t="shared" si="1653"/>
        <v>24.291375447755232</v>
      </c>
      <c r="F7551" s="168">
        <f t="shared" si="1654"/>
        <v>16.966080709030653</v>
      </c>
      <c r="G7551" s="168">
        <f t="shared" si="1644"/>
        <v>589605.63026411703</v>
      </c>
      <c r="H7551" s="168">
        <f t="shared" si="1645"/>
        <v>271310.33852408634</v>
      </c>
      <c r="I7551" s="169">
        <f t="shared" si="1646"/>
        <v>860915.96878820332</v>
      </c>
      <c r="J7551" s="169">
        <f t="shared" si="1648"/>
        <v>778536.34011829528</v>
      </c>
      <c r="K7551" s="95"/>
      <c r="L7551" s="265">
        <f t="shared" si="1647"/>
        <v>330006.01463956875</v>
      </c>
      <c r="M7551" s="265">
        <f>$G7551*NonHospFrac+theModel!$H7551*NonHospFrac</f>
        <v>530909.95414863457</v>
      </c>
      <c r="N7551" s="266">
        <f t="shared" si="1649"/>
        <v>860915.96878820332</v>
      </c>
      <c r="O7551" s="159"/>
      <c r="P7551" s="265">
        <f t="shared" si="1650"/>
        <v>298428.28355960245</v>
      </c>
      <c r="Q7551" s="265">
        <f t="shared" si="1651"/>
        <v>530908.39950695983</v>
      </c>
      <c r="R7551" s="266">
        <f t="shared" si="1652"/>
        <v>829336.68306656228</v>
      </c>
    </row>
    <row r="7552" spans="1:18" x14ac:dyDescent="0.3">
      <c r="A7552" s="82">
        <v>7521</v>
      </c>
      <c r="B7552" s="94">
        <f t="shared" si="1641"/>
        <v>1.1592889232421706E-62</v>
      </c>
      <c r="C7552" s="179">
        <f t="shared" si="1642"/>
        <v>1.1566737670878278E-62</v>
      </c>
      <c r="D7552" s="166">
        <f t="shared" si="1643"/>
        <v>2.2558277767625785E-3</v>
      </c>
      <c r="E7552" s="167">
        <f t="shared" si="1653"/>
        <v>24.291375447755232</v>
      </c>
      <c r="F7552" s="168">
        <f t="shared" si="1654"/>
        <v>16.968336536807413</v>
      </c>
      <c r="G7552" s="168">
        <f t="shared" si="1644"/>
        <v>589684.02484333061</v>
      </c>
      <c r="H7552" s="168">
        <f t="shared" si="1645"/>
        <v>271310.33852408634</v>
      </c>
      <c r="I7552" s="169">
        <f t="shared" si="1646"/>
        <v>860994.3633674169</v>
      </c>
      <c r="J7552" s="169">
        <f t="shared" si="1648"/>
        <v>778594.03553676337</v>
      </c>
      <c r="K7552" s="95"/>
      <c r="L7552" s="265">
        <f t="shared" si="1647"/>
        <v>330036.06482285442</v>
      </c>
      <c r="M7552" s="265">
        <f>$G7552*NonHospFrac+theModel!$H7552*NonHospFrac</f>
        <v>530958.29854456254</v>
      </c>
      <c r="N7552" s="266">
        <f t="shared" si="1649"/>
        <v>860994.3633674169</v>
      </c>
      <c r="O7552" s="159"/>
      <c r="P7552" s="265">
        <f t="shared" si="1650"/>
        <v>298450.3993476723</v>
      </c>
      <c r="Q7552" s="265">
        <f t="shared" si="1651"/>
        <v>530956.7439028878</v>
      </c>
      <c r="R7552" s="266">
        <f t="shared" si="1652"/>
        <v>829407.14325056016</v>
      </c>
    </row>
    <row r="7553" spans="1:18" x14ac:dyDescent="0.3">
      <c r="A7553" s="82">
        <v>7522</v>
      </c>
      <c r="B7553" s="94">
        <f t="shared" si="1641"/>
        <v>1.1376328737359179E-62</v>
      </c>
      <c r="C7553" s="179">
        <f t="shared" si="1642"/>
        <v>1.1350665698995861E-62</v>
      </c>
      <c r="D7553" s="166">
        <f t="shared" si="1643"/>
        <v>2.2558277767625785E-3</v>
      </c>
      <c r="E7553" s="167">
        <f t="shared" si="1653"/>
        <v>24.291375447755232</v>
      </c>
      <c r="F7553" s="168">
        <f t="shared" si="1654"/>
        <v>16.970592364584174</v>
      </c>
      <c r="G7553" s="168">
        <f t="shared" si="1644"/>
        <v>589762.41942254396</v>
      </c>
      <c r="H7553" s="168">
        <f t="shared" si="1645"/>
        <v>271310.33852408634</v>
      </c>
      <c r="I7553" s="169">
        <f t="shared" si="1646"/>
        <v>861072.75794663024</v>
      </c>
      <c r="J7553" s="169">
        <f t="shared" si="1648"/>
        <v>778651.72860345244</v>
      </c>
      <c r="K7553" s="95"/>
      <c r="L7553" s="265">
        <f t="shared" si="1647"/>
        <v>330066.11500613997</v>
      </c>
      <c r="M7553" s="265">
        <f>$G7553*NonHospFrac+theModel!$H7553*NonHospFrac</f>
        <v>531006.64294049027</v>
      </c>
      <c r="N7553" s="266">
        <f t="shared" si="1649"/>
        <v>861072.75794663024</v>
      </c>
      <c r="O7553" s="159"/>
      <c r="P7553" s="265">
        <f t="shared" si="1650"/>
        <v>298472.51423425897</v>
      </c>
      <c r="Q7553" s="265">
        <f t="shared" si="1651"/>
        <v>531005.08829881554</v>
      </c>
      <c r="R7553" s="266">
        <f t="shared" si="1652"/>
        <v>829477.60253307456</v>
      </c>
    </row>
    <row r="7554" spans="1:18" x14ac:dyDescent="0.3">
      <c r="A7554" s="82">
        <v>7523</v>
      </c>
      <c r="B7554" s="94">
        <f t="shared" si="1641"/>
        <v>1.1163813691802934E-62</v>
      </c>
      <c r="C7554" s="179">
        <f t="shared" si="1642"/>
        <v>1.1138630050782363E-62</v>
      </c>
      <c r="D7554" s="166">
        <f t="shared" si="1643"/>
        <v>2.2558277767625785E-3</v>
      </c>
      <c r="E7554" s="167">
        <f t="shared" si="1653"/>
        <v>24.291375447755232</v>
      </c>
      <c r="F7554" s="168">
        <f t="shared" si="1654"/>
        <v>16.972848192360935</v>
      </c>
      <c r="G7554" s="168">
        <f t="shared" si="1644"/>
        <v>589840.8140017573</v>
      </c>
      <c r="H7554" s="168">
        <f t="shared" si="1645"/>
        <v>271310.33852408634</v>
      </c>
      <c r="I7554" s="169">
        <f t="shared" si="1646"/>
        <v>861151.15252584359</v>
      </c>
      <c r="J7554" s="169">
        <f t="shared" si="1648"/>
        <v>778709.41931845853</v>
      </c>
      <c r="K7554" s="95"/>
      <c r="L7554" s="265">
        <f t="shared" si="1647"/>
        <v>330096.16518942552</v>
      </c>
      <c r="M7554" s="265">
        <f>$G7554*NonHospFrac+theModel!$H7554*NonHospFrac</f>
        <v>531054.98733641813</v>
      </c>
      <c r="N7554" s="266">
        <f t="shared" si="1649"/>
        <v>861151.15252584359</v>
      </c>
      <c r="O7554" s="159"/>
      <c r="P7554" s="265">
        <f t="shared" si="1650"/>
        <v>298494.62821939931</v>
      </c>
      <c r="Q7554" s="265">
        <f t="shared" si="1651"/>
        <v>531053.43269474339</v>
      </c>
      <c r="R7554" s="266">
        <f t="shared" si="1652"/>
        <v>829548.06091414276</v>
      </c>
    </row>
    <row r="7555" spans="1:18" x14ac:dyDescent="0.3">
      <c r="A7555" s="82">
        <v>7524</v>
      </c>
      <c r="B7555" s="94">
        <f t="shared" si="1641"/>
        <v>1.0955268524898269E-62</v>
      </c>
      <c r="C7555" s="179">
        <f t="shared" si="1642"/>
        <v>1.0930555325857911E-62</v>
      </c>
      <c r="D7555" s="166">
        <f t="shared" si="1643"/>
        <v>2.2558277767625785E-3</v>
      </c>
      <c r="E7555" s="167">
        <f t="shared" si="1653"/>
        <v>24.291375447755232</v>
      </c>
      <c r="F7555" s="168">
        <f t="shared" si="1654"/>
        <v>16.975104020137696</v>
      </c>
      <c r="G7555" s="168">
        <f t="shared" si="1644"/>
        <v>589919.20858097065</v>
      </c>
      <c r="H7555" s="168">
        <f t="shared" si="1645"/>
        <v>271310.33852408634</v>
      </c>
      <c r="I7555" s="169">
        <f t="shared" si="1646"/>
        <v>861229.54710505693</v>
      </c>
      <c r="J7555" s="169">
        <f t="shared" si="1648"/>
        <v>778767.10768187756</v>
      </c>
      <c r="K7555" s="95"/>
      <c r="L7555" s="265">
        <f t="shared" si="1647"/>
        <v>330126.21537271107</v>
      </c>
      <c r="M7555" s="265">
        <f>$G7555*NonHospFrac+theModel!$H7555*NonHospFrac</f>
        <v>531103.33173234598</v>
      </c>
      <c r="N7555" s="266">
        <f t="shared" si="1649"/>
        <v>861229.54710505705</v>
      </c>
      <c r="O7555" s="159"/>
      <c r="P7555" s="265">
        <f t="shared" si="1650"/>
        <v>298516.74130313011</v>
      </c>
      <c r="Q7555" s="265">
        <f t="shared" si="1651"/>
        <v>531101.77709067124</v>
      </c>
      <c r="R7555" s="266">
        <f t="shared" si="1652"/>
        <v>829618.51839380129</v>
      </c>
    </row>
    <row r="7556" spans="1:18" x14ac:dyDescent="0.3">
      <c r="A7556" s="82">
        <v>7525</v>
      </c>
      <c r="B7556" s="94">
        <f t="shared" si="1641"/>
        <v>1.0750619077488748E-62</v>
      </c>
      <c r="C7556" s="179">
        <f t="shared" si="1642"/>
        <v>1.0726367532356356E-62</v>
      </c>
      <c r="D7556" s="166">
        <f t="shared" si="1643"/>
        <v>2.2558277767625785E-3</v>
      </c>
      <c r="E7556" s="167">
        <f t="shared" si="1653"/>
        <v>24.291375447755232</v>
      </c>
      <c r="F7556" s="168">
        <f t="shared" si="1654"/>
        <v>16.977359847914457</v>
      </c>
      <c r="G7556" s="168">
        <f t="shared" si="1644"/>
        <v>589997.60316018399</v>
      </c>
      <c r="H7556" s="168">
        <f t="shared" si="1645"/>
        <v>271310.33852408634</v>
      </c>
      <c r="I7556" s="169">
        <f t="shared" si="1646"/>
        <v>861307.94168427028</v>
      </c>
      <c r="J7556" s="169">
        <f t="shared" si="1648"/>
        <v>778824.79369380535</v>
      </c>
      <c r="K7556" s="95"/>
      <c r="L7556" s="265">
        <f t="shared" si="1647"/>
        <v>330156.26555599656</v>
      </c>
      <c r="M7556" s="265">
        <f>$G7556*NonHospFrac+theModel!$H7556*NonHospFrac</f>
        <v>531151.67612827371</v>
      </c>
      <c r="N7556" s="266">
        <f t="shared" si="1649"/>
        <v>861307.94168427028</v>
      </c>
      <c r="O7556" s="159"/>
      <c r="P7556" s="265">
        <f t="shared" si="1650"/>
        <v>298538.85348548804</v>
      </c>
      <c r="Q7556" s="265">
        <f t="shared" si="1651"/>
        <v>531150.12148659898</v>
      </c>
      <c r="R7556" s="266">
        <f t="shared" si="1652"/>
        <v>829688.97497208696</v>
      </c>
    </row>
    <row r="7557" spans="1:18" x14ac:dyDescent="0.3">
      <c r="A7557" s="82">
        <v>7526</v>
      </c>
      <c r="B7557" s="94">
        <f t="shared" si="1641"/>
        <v>1.0549792575745033E-62</v>
      </c>
      <c r="C7557" s="179">
        <f t="shared" si="1642"/>
        <v>1.0525994060613583E-62</v>
      </c>
      <c r="D7557" s="166">
        <f t="shared" si="1643"/>
        <v>2.2558277767625785E-3</v>
      </c>
      <c r="E7557" s="167">
        <f t="shared" si="1653"/>
        <v>24.291375447755232</v>
      </c>
      <c r="F7557" s="168">
        <f t="shared" si="1654"/>
        <v>16.979615675691218</v>
      </c>
      <c r="G7557" s="168">
        <f t="shared" si="1644"/>
        <v>590075.99773939722</v>
      </c>
      <c r="H7557" s="168">
        <f t="shared" si="1645"/>
        <v>271310.33852408634</v>
      </c>
      <c r="I7557" s="169">
        <f t="shared" si="1646"/>
        <v>861386.33626348362</v>
      </c>
      <c r="J7557" s="169">
        <f t="shared" si="1648"/>
        <v>778882.47735433769</v>
      </c>
      <c r="K7557" s="95"/>
      <c r="L7557" s="265">
        <f t="shared" si="1647"/>
        <v>330186.31573928212</v>
      </c>
      <c r="M7557" s="265">
        <f>$G7557*NonHospFrac+theModel!$H7557*NonHospFrac</f>
        <v>531200.02052420145</v>
      </c>
      <c r="N7557" s="266">
        <f t="shared" si="1649"/>
        <v>861386.33626348362</v>
      </c>
      <c r="O7557" s="159"/>
      <c r="P7557" s="265">
        <f t="shared" si="1650"/>
        <v>298560.96476650995</v>
      </c>
      <c r="Q7557" s="265">
        <f t="shared" si="1651"/>
        <v>531198.46588252671</v>
      </c>
      <c r="R7557" s="266">
        <f t="shared" si="1652"/>
        <v>829759.43064903666</v>
      </c>
    </row>
    <row r="7558" spans="1:18" x14ac:dyDescent="0.3">
      <c r="A7558" s="82">
        <v>7527</v>
      </c>
      <c r="B7558" s="94">
        <f t="shared" si="1641"/>
        <v>1.0352717605286348E-62</v>
      </c>
      <c r="C7558" s="179">
        <f t="shared" si="1642"/>
        <v>1.0329363657347364E-62</v>
      </c>
      <c r="D7558" s="166">
        <f t="shared" si="1643"/>
        <v>2.2558277767625785E-3</v>
      </c>
      <c r="E7558" s="167">
        <f t="shared" si="1653"/>
        <v>24.291375447755232</v>
      </c>
      <c r="F7558" s="168">
        <f t="shared" si="1654"/>
        <v>16.981871503467978</v>
      </c>
      <c r="G7558" s="168">
        <f t="shared" si="1644"/>
        <v>590154.39231861057</v>
      </c>
      <c r="H7558" s="168">
        <f t="shared" si="1645"/>
        <v>271310.33852408634</v>
      </c>
      <c r="I7558" s="169">
        <f t="shared" si="1646"/>
        <v>861464.73084269697</v>
      </c>
      <c r="J7558" s="169">
        <f t="shared" si="1648"/>
        <v>778940.15866357042</v>
      </c>
      <c r="K7558" s="95"/>
      <c r="L7558" s="265">
        <f t="shared" si="1647"/>
        <v>330216.36592256767</v>
      </c>
      <c r="M7558" s="265">
        <f>$G7558*NonHospFrac+theModel!$H7558*NonHospFrac</f>
        <v>531248.3649201293</v>
      </c>
      <c r="N7558" s="266">
        <f t="shared" si="1649"/>
        <v>861464.73084269697</v>
      </c>
      <c r="O7558" s="159"/>
      <c r="P7558" s="265">
        <f t="shared" si="1650"/>
        <v>298583.0751462325</v>
      </c>
      <c r="Q7558" s="265">
        <f t="shared" si="1651"/>
        <v>531246.81027845456</v>
      </c>
      <c r="R7558" s="266">
        <f t="shared" si="1652"/>
        <v>829829.88542468706</v>
      </c>
    </row>
    <row r="7559" spans="1:18" x14ac:dyDescent="0.3">
      <c r="A7559" s="82">
        <v>7528</v>
      </c>
      <c r="B7559" s="94">
        <f t="shared" si="1641"/>
        <v>1.0159324085785339E-62</v>
      </c>
      <c r="C7559" s="179">
        <f t="shared" si="1642"/>
        <v>1.0136406400319491E-62</v>
      </c>
      <c r="D7559" s="166">
        <f t="shared" si="1643"/>
        <v>2.2558277767625785E-3</v>
      </c>
      <c r="E7559" s="167">
        <f t="shared" si="1653"/>
        <v>24.291375447755232</v>
      </c>
      <c r="F7559" s="168">
        <f t="shared" si="1654"/>
        <v>16.984127331244739</v>
      </c>
      <c r="G7559" s="168">
        <f t="shared" si="1644"/>
        <v>590232.78689782391</v>
      </c>
      <c r="H7559" s="168">
        <f t="shared" si="1645"/>
        <v>271310.33852408634</v>
      </c>
      <c r="I7559" s="169">
        <f t="shared" si="1646"/>
        <v>861543.12542191031</v>
      </c>
      <c r="J7559" s="169">
        <f t="shared" si="1648"/>
        <v>778997.83762159944</v>
      </c>
      <c r="K7559" s="95"/>
      <c r="L7559" s="265">
        <f t="shared" si="1647"/>
        <v>330246.41610585322</v>
      </c>
      <c r="M7559" s="265">
        <f>$G7559*NonHospFrac+theModel!$H7559*NonHospFrac</f>
        <v>531296.70931605704</v>
      </c>
      <c r="N7559" s="266">
        <f t="shared" si="1649"/>
        <v>861543.12542191031</v>
      </c>
      <c r="O7559" s="159"/>
      <c r="P7559" s="265">
        <f t="shared" si="1650"/>
        <v>298605.18462469243</v>
      </c>
      <c r="Q7559" s="265">
        <f t="shared" si="1651"/>
        <v>531295.1546743823</v>
      </c>
      <c r="R7559" s="266">
        <f t="shared" si="1652"/>
        <v>829900.33929907472</v>
      </c>
    </row>
    <row r="7560" spans="1:18" x14ac:dyDescent="0.3">
      <c r="A7560" s="82">
        <v>7529</v>
      </c>
      <c r="B7560" s="94">
        <f t="shared" si="1641"/>
        <v>9.969543246047361E-63</v>
      </c>
      <c r="C7560" s="179">
        <f t="shared" si="1642"/>
        <v>9.9470536734712923E-63</v>
      </c>
      <c r="D7560" s="166">
        <f t="shared" si="1643"/>
        <v>2.2558277767625785E-3</v>
      </c>
      <c r="E7560" s="167">
        <f t="shared" si="1653"/>
        <v>24.291375447755232</v>
      </c>
      <c r="F7560" s="168">
        <f t="shared" si="1654"/>
        <v>16.9863831590215</v>
      </c>
      <c r="G7560" s="168">
        <f t="shared" si="1644"/>
        <v>590311.18147703749</v>
      </c>
      <c r="H7560" s="168">
        <f t="shared" si="1645"/>
        <v>271310.33852408634</v>
      </c>
      <c r="I7560" s="169">
        <f t="shared" si="1646"/>
        <v>861621.52000112389</v>
      </c>
      <c r="J7560" s="169">
        <f t="shared" si="1648"/>
        <v>779055.5142285208</v>
      </c>
      <c r="K7560" s="95"/>
      <c r="L7560" s="265">
        <f t="shared" si="1647"/>
        <v>330276.46628913889</v>
      </c>
      <c r="M7560" s="265">
        <f>$G7560*NonHospFrac+theModel!$H7560*NonHospFrac</f>
        <v>531345.05371198501</v>
      </c>
      <c r="N7560" s="266">
        <f t="shared" si="1649"/>
        <v>861621.52000112389</v>
      </c>
      <c r="O7560" s="159"/>
      <c r="P7560" s="265">
        <f t="shared" si="1650"/>
        <v>298627.29320192657</v>
      </c>
      <c r="Q7560" s="265">
        <f t="shared" si="1651"/>
        <v>531343.49907031027</v>
      </c>
      <c r="R7560" s="266">
        <f t="shared" si="1652"/>
        <v>829970.7922722369</v>
      </c>
    </row>
    <row r="7561" spans="1:18" x14ac:dyDescent="0.3">
      <c r="A7561" s="82">
        <v>7530</v>
      </c>
      <c r="B7561" s="94">
        <f t="shared" si="1641"/>
        <v>9.7833075995552676E-63</v>
      </c>
      <c r="C7561" s="179">
        <f t="shared" si="1642"/>
        <v>9.7612381425235782E-63</v>
      </c>
      <c r="D7561" s="166">
        <f t="shared" si="1643"/>
        <v>2.2558277767625785E-3</v>
      </c>
      <c r="E7561" s="167">
        <f t="shared" si="1653"/>
        <v>24.291375447755232</v>
      </c>
      <c r="F7561" s="168">
        <f t="shared" si="1654"/>
        <v>16.988638986798261</v>
      </c>
      <c r="G7561" s="168">
        <f t="shared" si="1644"/>
        <v>590389.57605625084</v>
      </c>
      <c r="H7561" s="168">
        <f t="shared" si="1645"/>
        <v>271310.33852408634</v>
      </c>
      <c r="I7561" s="169">
        <f t="shared" si="1646"/>
        <v>861699.91458033724</v>
      </c>
      <c r="J7561" s="169">
        <f t="shared" si="1648"/>
        <v>779113.18848442996</v>
      </c>
      <c r="K7561" s="95"/>
      <c r="L7561" s="265">
        <f t="shared" si="1647"/>
        <v>330306.51647242438</v>
      </c>
      <c r="M7561" s="265">
        <f>$G7561*NonHospFrac+theModel!$H7561*NonHospFrac</f>
        <v>531393.39810791274</v>
      </c>
      <c r="N7561" s="266">
        <f t="shared" si="1649"/>
        <v>861699.91458033712</v>
      </c>
      <c r="O7561" s="159"/>
      <c r="P7561" s="265">
        <f t="shared" si="1650"/>
        <v>298649.40087797143</v>
      </c>
      <c r="Q7561" s="265">
        <f t="shared" si="1651"/>
        <v>531391.843466238</v>
      </c>
      <c r="R7561" s="266">
        <f t="shared" si="1652"/>
        <v>830041.24434420944</v>
      </c>
    </row>
    <row r="7562" spans="1:18" x14ac:dyDescent="0.3">
      <c r="A7562" s="82">
        <v>7531</v>
      </c>
      <c r="B7562" s="94">
        <f t="shared" si="1641"/>
        <v>9.6005509204710395E-63</v>
      </c>
      <c r="C7562" s="179">
        <f t="shared" si="1642"/>
        <v>9.5788937310324176E-63</v>
      </c>
      <c r="D7562" s="166">
        <f t="shared" si="1643"/>
        <v>2.2558277767625785E-3</v>
      </c>
      <c r="E7562" s="167">
        <f t="shared" si="1653"/>
        <v>24.291375447755232</v>
      </c>
      <c r="F7562" s="168">
        <f t="shared" si="1654"/>
        <v>16.990894814575022</v>
      </c>
      <c r="G7562" s="168">
        <f t="shared" si="1644"/>
        <v>590467.97063546418</v>
      </c>
      <c r="H7562" s="168">
        <f t="shared" si="1645"/>
        <v>271310.33852408634</v>
      </c>
      <c r="I7562" s="169">
        <f t="shared" si="1646"/>
        <v>861778.30915955058</v>
      </c>
      <c r="J7562" s="169">
        <f t="shared" si="1648"/>
        <v>779170.86038942286</v>
      </c>
      <c r="K7562" s="95"/>
      <c r="L7562" s="265">
        <f t="shared" si="1647"/>
        <v>330336.56665570999</v>
      </c>
      <c r="M7562" s="265">
        <f>$G7562*NonHospFrac+theModel!$H7562*NonHospFrac</f>
        <v>531441.74250384048</v>
      </c>
      <c r="N7562" s="266">
        <f t="shared" si="1649"/>
        <v>861778.30915955047</v>
      </c>
      <c r="O7562" s="159"/>
      <c r="P7562" s="265">
        <f t="shared" si="1650"/>
        <v>298671.50765286403</v>
      </c>
      <c r="Q7562" s="265">
        <f t="shared" si="1651"/>
        <v>531440.18786216574</v>
      </c>
      <c r="R7562" s="266">
        <f t="shared" si="1652"/>
        <v>830111.69551502983</v>
      </c>
    </row>
    <row r="7563" spans="1:18" x14ac:dyDescent="0.3">
      <c r="A7563" s="82">
        <v>7532</v>
      </c>
      <c r="B7563" s="94">
        <f t="shared" si="1641"/>
        <v>9.4212082200857356E-63</v>
      </c>
      <c r="C7563" s="179">
        <f t="shared" si="1642"/>
        <v>9.3999555968922026E-63</v>
      </c>
      <c r="D7563" s="166">
        <f t="shared" si="1643"/>
        <v>2.2558277767625785E-3</v>
      </c>
      <c r="E7563" s="167">
        <f t="shared" si="1653"/>
        <v>24.291375447755232</v>
      </c>
      <c r="F7563" s="168">
        <f t="shared" si="1654"/>
        <v>16.993150642351782</v>
      </c>
      <c r="G7563" s="168">
        <f t="shared" si="1644"/>
        <v>590546.36521467753</v>
      </c>
      <c r="H7563" s="168">
        <f t="shared" si="1645"/>
        <v>271310.33852408634</v>
      </c>
      <c r="I7563" s="169">
        <f t="shared" si="1646"/>
        <v>861856.70373876393</v>
      </c>
      <c r="J7563" s="169">
        <f t="shared" si="1648"/>
        <v>779228.52994359541</v>
      </c>
      <c r="K7563" s="95"/>
      <c r="L7563" s="265">
        <f t="shared" si="1647"/>
        <v>330366.61683899548</v>
      </c>
      <c r="M7563" s="265">
        <f>$G7563*NonHospFrac+theModel!$H7563*NonHospFrac</f>
        <v>531490.08689976833</v>
      </c>
      <c r="N7563" s="266">
        <f t="shared" si="1649"/>
        <v>861856.70373876381</v>
      </c>
      <c r="O7563" s="159"/>
      <c r="P7563" s="265">
        <f t="shared" si="1650"/>
        <v>298693.61352664087</v>
      </c>
      <c r="Q7563" s="265">
        <f t="shared" si="1651"/>
        <v>531488.53225809359</v>
      </c>
      <c r="R7563" s="266">
        <f t="shared" si="1652"/>
        <v>830182.14578473452</v>
      </c>
    </row>
    <row r="7564" spans="1:18" x14ac:dyDescent="0.3">
      <c r="A7564" s="82">
        <v>7533</v>
      </c>
      <c r="B7564" s="94">
        <f t="shared" si="1641"/>
        <v>9.2452157237093423E-63</v>
      </c>
      <c r="C7564" s="179">
        <f t="shared" si="1642"/>
        <v>9.2243601092776366E-63</v>
      </c>
      <c r="D7564" s="166">
        <f t="shared" si="1643"/>
        <v>2.2558277767625785E-3</v>
      </c>
      <c r="E7564" s="167">
        <f t="shared" si="1653"/>
        <v>24.291375447755232</v>
      </c>
      <c r="F7564" s="168">
        <f t="shared" si="1654"/>
        <v>16.995406470128543</v>
      </c>
      <c r="G7564" s="168">
        <f t="shared" si="1644"/>
        <v>590624.75979389087</v>
      </c>
      <c r="H7564" s="168">
        <f t="shared" si="1645"/>
        <v>271310.33852408634</v>
      </c>
      <c r="I7564" s="169">
        <f t="shared" si="1646"/>
        <v>861935.09831797727</v>
      </c>
      <c r="J7564" s="169">
        <f t="shared" si="1648"/>
        <v>779286.19714704342</v>
      </c>
      <c r="K7564" s="95"/>
      <c r="L7564" s="265">
        <f t="shared" si="1647"/>
        <v>330396.66702228104</v>
      </c>
      <c r="M7564" s="265">
        <f>$G7564*NonHospFrac+theModel!$H7564*NonHospFrac</f>
        <v>531538.43129569618</v>
      </c>
      <c r="N7564" s="266">
        <f t="shared" si="1649"/>
        <v>861935.09831797727</v>
      </c>
      <c r="O7564" s="159"/>
      <c r="P7564" s="265">
        <f t="shared" si="1650"/>
        <v>298715.71849933878</v>
      </c>
      <c r="Q7564" s="265">
        <f t="shared" si="1651"/>
        <v>531536.87665402144</v>
      </c>
      <c r="R7564" s="266">
        <f t="shared" si="1652"/>
        <v>830252.59515336016</v>
      </c>
    </row>
    <row r="7565" spans="1:18" x14ac:dyDescent="0.3">
      <c r="A7565" s="82">
        <v>7534</v>
      </c>
      <c r="B7565" s="94">
        <f t="shared" si="1641"/>
        <v>9.0725108479923377E-63</v>
      </c>
      <c r="C7565" s="179">
        <f t="shared" si="1642"/>
        <v>9.0520448260164564E-63</v>
      </c>
      <c r="D7565" s="166">
        <f t="shared" si="1643"/>
        <v>2.2558277767625785E-3</v>
      </c>
      <c r="E7565" s="167">
        <f t="shared" si="1653"/>
        <v>24.291375447755232</v>
      </c>
      <c r="F7565" s="168">
        <f t="shared" si="1654"/>
        <v>16.997662297905304</v>
      </c>
      <c r="G7565" s="168">
        <f t="shared" si="1644"/>
        <v>590703.1543731041</v>
      </c>
      <c r="H7565" s="168">
        <f t="shared" si="1645"/>
        <v>271310.33852408634</v>
      </c>
      <c r="I7565" s="169">
        <f t="shared" si="1646"/>
        <v>862013.49289719039</v>
      </c>
      <c r="J7565" s="169">
        <f t="shared" si="1648"/>
        <v>779343.86199986248</v>
      </c>
      <c r="K7565" s="95"/>
      <c r="L7565" s="265">
        <f t="shared" si="1647"/>
        <v>330426.71720556659</v>
      </c>
      <c r="M7565" s="265">
        <f>$G7565*NonHospFrac+theModel!$H7565*NonHospFrac</f>
        <v>531586.7756916238</v>
      </c>
      <c r="N7565" s="266">
        <f t="shared" si="1649"/>
        <v>862013.49289719039</v>
      </c>
      <c r="O7565" s="159"/>
      <c r="P7565" s="265">
        <f t="shared" si="1650"/>
        <v>298737.8225709945</v>
      </c>
      <c r="Q7565" s="265">
        <f t="shared" si="1651"/>
        <v>531585.22104994906</v>
      </c>
      <c r="R7565" s="266">
        <f t="shared" si="1652"/>
        <v>830323.04362094356</v>
      </c>
    </row>
    <row r="7566" spans="1:18" x14ac:dyDescent="0.3">
      <c r="A7566" s="82">
        <v>7535</v>
      </c>
      <c r="B7566" s="94">
        <f t="shared" si="1641"/>
        <v>8.9030321786709239E-63</v>
      </c>
      <c r="C7566" s="179">
        <f t="shared" si="1642"/>
        <v>8.8829484713848669E-63</v>
      </c>
      <c r="D7566" s="166">
        <f t="shared" si="1643"/>
        <v>2.2558277767625785E-3</v>
      </c>
      <c r="E7566" s="167">
        <f t="shared" si="1653"/>
        <v>24.291375447755232</v>
      </c>
      <c r="F7566" s="168">
        <f t="shared" si="1654"/>
        <v>16.999918125682065</v>
      </c>
      <c r="G7566" s="168">
        <f t="shared" si="1644"/>
        <v>590781.54895231745</v>
      </c>
      <c r="H7566" s="168">
        <f t="shared" si="1645"/>
        <v>271310.33852408634</v>
      </c>
      <c r="I7566" s="169">
        <f t="shared" si="1646"/>
        <v>862091.88747640373</v>
      </c>
      <c r="J7566" s="169">
        <f t="shared" si="1648"/>
        <v>779401.52450214885</v>
      </c>
      <c r="K7566" s="95"/>
      <c r="L7566" s="265">
        <f t="shared" si="1647"/>
        <v>330456.76738885208</v>
      </c>
      <c r="M7566" s="265">
        <f>$G7566*NonHospFrac+theModel!$H7566*NonHospFrac</f>
        <v>531635.12008755165</v>
      </c>
      <c r="N7566" s="266">
        <f t="shared" si="1649"/>
        <v>862091.88747640373</v>
      </c>
      <c r="O7566" s="159"/>
      <c r="P7566" s="265">
        <f t="shared" si="1650"/>
        <v>298759.92574164469</v>
      </c>
      <c r="Q7566" s="265">
        <f t="shared" si="1651"/>
        <v>531633.56544587691</v>
      </c>
      <c r="R7566" s="266">
        <f t="shared" si="1652"/>
        <v>830393.49118752161</v>
      </c>
    </row>
    <row r="7567" spans="1:18" x14ac:dyDescent="0.3">
      <c r="A7567" s="82">
        <v>7536</v>
      </c>
      <c r="B7567" s="94">
        <f t="shared" si="1641"/>
        <v>8.7367194487279468E-63</v>
      </c>
      <c r="C7567" s="179">
        <f t="shared" si="1642"/>
        <v>8.7170109143177239E-63</v>
      </c>
      <c r="D7567" s="166">
        <f t="shared" si="1643"/>
        <v>2.2558277767625785E-3</v>
      </c>
      <c r="E7567" s="167">
        <f t="shared" si="1653"/>
        <v>24.291375447755232</v>
      </c>
      <c r="F7567" s="168">
        <f t="shared" si="1654"/>
        <v>17.002173953458826</v>
      </c>
      <c r="G7567" s="168">
        <f t="shared" si="1644"/>
        <v>590859.94353153103</v>
      </c>
      <c r="H7567" s="168">
        <f t="shared" si="1645"/>
        <v>271310.33852408634</v>
      </c>
      <c r="I7567" s="169">
        <f t="shared" si="1646"/>
        <v>862170.28205561731</v>
      </c>
      <c r="J7567" s="169">
        <f t="shared" si="1648"/>
        <v>779459.18465399824</v>
      </c>
      <c r="K7567" s="95"/>
      <c r="L7567" s="265">
        <f t="shared" si="1647"/>
        <v>330486.81757213775</v>
      </c>
      <c r="M7567" s="265">
        <f>$G7567*NonHospFrac+theModel!$H7567*NonHospFrac</f>
        <v>531683.46448347962</v>
      </c>
      <c r="N7567" s="266">
        <f t="shared" si="1649"/>
        <v>862170.28205561731</v>
      </c>
      <c r="O7567" s="159"/>
      <c r="P7567" s="265">
        <f t="shared" si="1650"/>
        <v>298782.02801132627</v>
      </c>
      <c r="Q7567" s="265">
        <f t="shared" si="1651"/>
        <v>531681.90984180488</v>
      </c>
      <c r="R7567" s="266">
        <f t="shared" si="1652"/>
        <v>830463.93785313121</v>
      </c>
    </row>
    <row r="7568" spans="1:18" x14ac:dyDescent="0.3">
      <c r="A7568" s="82">
        <v>7537</v>
      </c>
      <c r="B7568" s="94">
        <f t="shared" si="1641"/>
        <v>8.5735135169618152E-63</v>
      </c>
      <c r="C7568" s="179">
        <f t="shared" si="1642"/>
        <v>8.5541731470258035E-63</v>
      </c>
      <c r="D7568" s="166">
        <f t="shared" si="1643"/>
        <v>2.2558277767625785E-3</v>
      </c>
      <c r="E7568" s="167">
        <f t="shared" si="1653"/>
        <v>24.291375447755232</v>
      </c>
      <c r="F7568" s="168">
        <f t="shared" si="1654"/>
        <v>17.004429781235586</v>
      </c>
      <c r="G7568" s="168">
        <f t="shared" si="1644"/>
        <v>590938.33811074437</v>
      </c>
      <c r="H7568" s="168">
        <f t="shared" si="1645"/>
        <v>271310.33852408634</v>
      </c>
      <c r="I7568" s="169">
        <f t="shared" si="1646"/>
        <v>862248.67663483066</v>
      </c>
      <c r="J7568" s="169">
        <f t="shared" si="1648"/>
        <v>779516.84245550609</v>
      </c>
      <c r="K7568" s="95"/>
      <c r="L7568" s="265">
        <f t="shared" si="1647"/>
        <v>330516.8677554233</v>
      </c>
      <c r="M7568" s="265">
        <f>$G7568*NonHospFrac+theModel!$H7568*NonHospFrac</f>
        <v>531731.80887940736</v>
      </c>
      <c r="N7568" s="266">
        <f t="shared" si="1649"/>
        <v>862248.67663483066</v>
      </c>
      <c r="O7568" s="159"/>
      <c r="P7568" s="265">
        <f t="shared" si="1650"/>
        <v>298804.12938007573</v>
      </c>
      <c r="Q7568" s="265">
        <f t="shared" si="1651"/>
        <v>531730.25423773262</v>
      </c>
      <c r="R7568" s="266">
        <f t="shared" si="1652"/>
        <v>830534.38361780834</v>
      </c>
    </row>
    <row r="7569" spans="1:18" x14ac:dyDescent="0.3">
      <c r="A7569" s="82">
        <v>7538</v>
      </c>
      <c r="B7569" s="94">
        <f t="shared" si="1641"/>
        <v>8.413356346955742E-63</v>
      </c>
      <c r="C7569" s="179">
        <f t="shared" si="1642"/>
        <v>8.3943772640124778E-63</v>
      </c>
      <c r="D7569" s="166">
        <f t="shared" si="1643"/>
        <v>2.2558277767625785E-3</v>
      </c>
      <c r="E7569" s="167">
        <f t="shared" si="1653"/>
        <v>24.291375447755232</v>
      </c>
      <c r="F7569" s="168">
        <f t="shared" si="1654"/>
        <v>17.006685609012347</v>
      </c>
      <c r="G7569" s="168">
        <f t="shared" si="1644"/>
        <v>591016.73268995772</v>
      </c>
      <c r="H7569" s="168">
        <f t="shared" si="1645"/>
        <v>271310.33852408634</v>
      </c>
      <c r="I7569" s="169">
        <f t="shared" si="1646"/>
        <v>862327.071214044</v>
      </c>
      <c r="J7569" s="169">
        <f t="shared" si="1648"/>
        <v>779574.49790676846</v>
      </c>
      <c r="K7569" s="95"/>
      <c r="L7569" s="265">
        <f t="shared" si="1647"/>
        <v>330546.91793870885</v>
      </c>
      <c r="M7569" s="265">
        <f>$G7569*NonHospFrac+theModel!$H7569*NonHospFrac</f>
        <v>531780.15327533521</v>
      </c>
      <c r="N7569" s="266">
        <f t="shared" si="1649"/>
        <v>862327.071214044</v>
      </c>
      <c r="O7569" s="159"/>
      <c r="P7569" s="265">
        <f t="shared" si="1650"/>
        <v>298826.22984792991</v>
      </c>
      <c r="Q7569" s="265">
        <f t="shared" si="1651"/>
        <v>531778.59863366047</v>
      </c>
      <c r="R7569" s="266">
        <f t="shared" si="1652"/>
        <v>830604.82848159038</v>
      </c>
    </row>
    <row r="7570" spans="1:18" x14ac:dyDescent="0.3">
      <c r="A7570" s="82">
        <v>7539</v>
      </c>
      <c r="B7570" s="94">
        <f t="shared" si="1641"/>
        <v>8.2561909864398641E-63</v>
      </c>
      <c r="C7570" s="179">
        <f t="shared" si="1642"/>
        <v>8.2375664414823965E-63</v>
      </c>
      <c r="D7570" s="166">
        <f t="shared" si="1643"/>
        <v>2.2558277767625785E-3</v>
      </c>
      <c r="E7570" s="167">
        <f t="shared" si="1653"/>
        <v>24.291375447755232</v>
      </c>
      <c r="F7570" s="168">
        <f t="shared" si="1654"/>
        <v>17.008941436789108</v>
      </c>
      <c r="G7570" s="168">
        <f t="shared" si="1644"/>
        <v>591095.12726917106</v>
      </c>
      <c r="H7570" s="168">
        <f t="shared" si="1645"/>
        <v>271310.33852408634</v>
      </c>
      <c r="I7570" s="169">
        <f t="shared" si="1646"/>
        <v>862405.46579325735</v>
      </c>
      <c r="J7570" s="169">
        <f t="shared" si="1648"/>
        <v>779632.15100788116</v>
      </c>
      <c r="K7570" s="95"/>
      <c r="L7570" s="265">
        <f t="shared" si="1647"/>
        <v>330576.9681219944</v>
      </c>
      <c r="M7570" s="265">
        <f>$G7570*NonHospFrac+theModel!$H7570*NonHospFrac</f>
        <v>531828.49767126306</v>
      </c>
      <c r="N7570" s="266">
        <f t="shared" si="1649"/>
        <v>862405.46579325746</v>
      </c>
      <c r="O7570" s="159"/>
      <c r="P7570" s="265">
        <f t="shared" si="1650"/>
        <v>298848.32941492554</v>
      </c>
      <c r="Q7570" s="265">
        <f t="shared" si="1651"/>
        <v>531826.94302958832</v>
      </c>
      <c r="R7570" s="266">
        <f t="shared" si="1652"/>
        <v>830675.27244451386</v>
      </c>
    </row>
    <row r="7571" spans="1:18" x14ac:dyDescent="0.3">
      <c r="A7571" s="82">
        <v>7540</v>
      </c>
      <c r="B7571" s="94">
        <f t="shared" si="1641"/>
        <v>8.1019615470388725E-63</v>
      </c>
      <c r="C7571" s="179">
        <f t="shared" si="1642"/>
        <v>8.0836849171348001E-63</v>
      </c>
      <c r="D7571" s="166">
        <f t="shared" si="1643"/>
        <v>2.2558277767625785E-3</v>
      </c>
      <c r="E7571" s="167">
        <f t="shared" si="1653"/>
        <v>24.291375447755232</v>
      </c>
      <c r="F7571" s="168">
        <f t="shared" si="1654"/>
        <v>17.011197264565869</v>
      </c>
      <c r="G7571" s="168">
        <f t="shared" si="1644"/>
        <v>591173.52184838441</v>
      </c>
      <c r="H7571" s="168">
        <f t="shared" si="1645"/>
        <v>271310.33852408634</v>
      </c>
      <c r="I7571" s="169">
        <f t="shared" si="1646"/>
        <v>862483.86037247069</v>
      </c>
      <c r="J7571" s="169">
        <f t="shared" si="1648"/>
        <v>779689.80175893998</v>
      </c>
      <c r="K7571" s="95"/>
      <c r="L7571" s="265">
        <f t="shared" si="1647"/>
        <v>330607.01830527995</v>
      </c>
      <c r="M7571" s="265">
        <f>$G7571*NonHospFrac+theModel!$H7571*NonHospFrac</f>
        <v>531876.8420671908</v>
      </c>
      <c r="N7571" s="266">
        <f t="shared" si="1649"/>
        <v>862483.86037247069</v>
      </c>
      <c r="O7571" s="159"/>
      <c r="P7571" s="265">
        <f t="shared" si="1650"/>
        <v>298870.42808109929</v>
      </c>
      <c r="Q7571" s="265">
        <f t="shared" si="1651"/>
        <v>531875.28742551606</v>
      </c>
      <c r="R7571" s="266">
        <f t="shared" si="1652"/>
        <v>830745.71550661535</v>
      </c>
    </row>
    <row r="7572" spans="1:18" x14ac:dyDescent="0.3">
      <c r="A7572" s="82">
        <v>7541</v>
      </c>
      <c r="B7572" s="94">
        <f t="shared" si="1641"/>
        <v>7.950613184397975E-63</v>
      </c>
      <c r="C7572" s="179">
        <f t="shared" si="1642"/>
        <v>7.9326779703343155E-63</v>
      </c>
      <c r="D7572" s="166">
        <f t="shared" si="1643"/>
        <v>2.2558277767625785E-3</v>
      </c>
      <c r="E7572" s="167">
        <f t="shared" si="1653"/>
        <v>24.291375447755232</v>
      </c>
      <c r="F7572" s="168">
        <f t="shared" si="1654"/>
        <v>17.01345309234263</v>
      </c>
      <c r="G7572" s="168">
        <f t="shared" si="1644"/>
        <v>591251.91642759775</v>
      </c>
      <c r="H7572" s="168">
        <f t="shared" si="1645"/>
        <v>271310.33852408634</v>
      </c>
      <c r="I7572" s="169">
        <f t="shared" si="1646"/>
        <v>862562.25495168404</v>
      </c>
      <c r="J7572" s="169">
        <f t="shared" si="1648"/>
        <v>779747.45016004075</v>
      </c>
      <c r="K7572" s="95"/>
      <c r="L7572" s="265">
        <f t="shared" si="1647"/>
        <v>330637.06848856551</v>
      </c>
      <c r="M7572" s="265">
        <f>$G7572*NonHospFrac+theModel!$H7572*NonHospFrac</f>
        <v>531925.18646311853</v>
      </c>
      <c r="N7572" s="266">
        <f t="shared" si="1649"/>
        <v>862562.25495168404</v>
      </c>
      <c r="O7572" s="159"/>
      <c r="P7572" s="265">
        <f t="shared" si="1650"/>
        <v>298892.5258464879</v>
      </c>
      <c r="Q7572" s="265">
        <f t="shared" si="1651"/>
        <v>531923.63182144379</v>
      </c>
      <c r="R7572" s="266">
        <f t="shared" si="1652"/>
        <v>830816.15766793163</v>
      </c>
    </row>
    <row r="7573" spans="1:18" x14ac:dyDescent="0.3">
      <c r="A7573" s="82">
        <v>7542</v>
      </c>
      <c r="B7573" s="94">
        <f t="shared" si="1641"/>
        <v>7.8020920786801188E-63</v>
      </c>
      <c r="C7573" s="179">
        <f t="shared" si="1642"/>
        <v>7.784491902652173E-63</v>
      </c>
      <c r="D7573" s="166">
        <f t="shared" si="1643"/>
        <v>2.2558277767625785E-3</v>
      </c>
      <c r="E7573" s="167">
        <f t="shared" si="1653"/>
        <v>24.291375447755232</v>
      </c>
      <c r="F7573" s="168">
        <f t="shared" si="1654"/>
        <v>17.015708920119391</v>
      </c>
      <c r="G7573" s="168">
        <f t="shared" si="1644"/>
        <v>591330.31100681098</v>
      </c>
      <c r="H7573" s="168">
        <f t="shared" si="1645"/>
        <v>271310.33852408634</v>
      </c>
      <c r="I7573" s="169">
        <f t="shared" si="1646"/>
        <v>862640.64953089738</v>
      </c>
      <c r="J7573" s="169">
        <f t="shared" si="1648"/>
        <v>779805.09621127916</v>
      </c>
      <c r="K7573" s="95"/>
      <c r="L7573" s="265">
        <f t="shared" si="1647"/>
        <v>330667.118671851</v>
      </c>
      <c r="M7573" s="265">
        <f>$G7573*NonHospFrac+theModel!$H7573*NonHospFrac</f>
        <v>531973.53085904627</v>
      </c>
      <c r="N7573" s="266">
        <f t="shared" si="1649"/>
        <v>862640.64953089727</v>
      </c>
      <c r="O7573" s="159"/>
      <c r="P7573" s="265">
        <f t="shared" si="1650"/>
        <v>298914.62271112803</v>
      </c>
      <c r="Q7573" s="265">
        <f t="shared" si="1651"/>
        <v>531971.97621737153</v>
      </c>
      <c r="R7573" s="266">
        <f t="shared" si="1652"/>
        <v>830886.5989284995</v>
      </c>
    </row>
    <row r="7574" spans="1:18" x14ac:dyDescent="0.3">
      <c r="A7574" s="82">
        <v>7543</v>
      </c>
      <c r="B7574" s="94">
        <f t="shared" si="1641"/>
        <v>7.6563454154275242E-63</v>
      </c>
      <c r="C7574" s="179">
        <f t="shared" si="1642"/>
        <v>7.6390740187709144E-63</v>
      </c>
      <c r="D7574" s="166">
        <f t="shared" si="1643"/>
        <v>2.2558277767625785E-3</v>
      </c>
      <c r="E7574" s="167">
        <f t="shared" si="1653"/>
        <v>24.291375447755232</v>
      </c>
      <c r="F7574" s="168">
        <f t="shared" si="1654"/>
        <v>17.017964747896151</v>
      </c>
      <c r="G7574" s="168">
        <f t="shared" si="1644"/>
        <v>591408.70558602433</v>
      </c>
      <c r="H7574" s="168">
        <f t="shared" si="1645"/>
        <v>271310.33852408634</v>
      </c>
      <c r="I7574" s="169">
        <f t="shared" si="1646"/>
        <v>862719.04411011073</v>
      </c>
      <c r="J7574" s="169">
        <f t="shared" si="1648"/>
        <v>779862.73991275101</v>
      </c>
      <c r="K7574" s="95"/>
      <c r="L7574" s="265">
        <f t="shared" si="1647"/>
        <v>330697.16885513655</v>
      </c>
      <c r="M7574" s="265">
        <f>$G7574*NonHospFrac+theModel!$H7574*NonHospFrac</f>
        <v>532021.87525497412</v>
      </c>
      <c r="N7574" s="266">
        <f t="shared" si="1649"/>
        <v>862719.04411011073</v>
      </c>
      <c r="O7574" s="159"/>
      <c r="P7574" s="265">
        <f t="shared" si="1650"/>
        <v>298936.71867505653</v>
      </c>
      <c r="Q7574" s="265">
        <f t="shared" si="1651"/>
        <v>532020.32061329938</v>
      </c>
      <c r="R7574" s="266">
        <f t="shared" si="1652"/>
        <v>830957.03928835597</v>
      </c>
    </row>
    <row r="7575" spans="1:18" x14ac:dyDescent="0.3">
      <c r="A7575" s="82">
        <v>7544</v>
      </c>
      <c r="B7575" s="94">
        <f t="shared" si="1641"/>
        <v>7.51332136678095E-63</v>
      </c>
      <c r="C7575" s="179">
        <f t="shared" si="1642"/>
        <v>7.4963726077460212E-63</v>
      </c>
      <c r="D7575" s="166">
        <f t="shared" si="1643"/>
        <v>2.2558277767625785E-3</v>
      </c>
      <c r="E7575" s="167">
        <f t="shared" si="1653"/>
        <v>24.291375447755232</v>
      </c>
      <c r="F7575" s="168">
        <f t="shared" si="1654"/>
        <v>17.020220575672912</v>
      </c>
      <c r="G7575" s="168">
        <f t="shared" si="1644"/>
        <v>591487.10016523779</v>
      </c>
      <c r="H7575" s="168">
        <f t="shared" si="1645"/>
        <v>271310.33852408634</v>
      </c>
      <c r="I7575" s="169">
        <f t="shared" si="1646"/>
        <v>862797.43868932407</v>
      </c>
      <c r="J7575" s="169">
        <f t="shared" si="1648"/>
        <v>779920.38126455212</v>
      </c>
      <c r="K7575" s="95"/>
      <c r="L7575" s="265">
        <f t="shared" si="1647"/>
        <v>330727.2190384221</v>
      </c>
      <c r="M7575" s="265">
        <f>$G7575*NonHospFrac+theModel!$H7575*NonHospFrac</f>
        <v>532070.21965090197</v>
      </c>
      <c r="N7575" s="266">
        <f t="shared" si="1649"/>
        <v>862797.43868932407</v>
      </c>
      <c r="O7575" s="159"/>
      <c r="P7575" s="265">
        <f t="shared" si="1650"/>
        <v>298958.81373831001</v>
      </c>
      <c r="Q7575" s="265">
        <f t="shared" si="1651"/>
        <v>532068.66500922723</v>
      </c>
      <c r="R7575" s="266">
        <f t="shared" si="1652"/>
        <v>831027.47874753724</v>
      </c>
    </row>
    <row r="7576" spans="1:18" x14ac:dyDescent="0.3">
      <c r="A7576" s="82">
        <v>7545</v>
      </c>
      <c r="B7576" s="94">
        <f t="shared" si="1641"/>
        <v>7.3729690730485194E-63</v>
      </c>
      <c r="C7576" s="179">
        <f t="shared" si="1642"/>
        <v>7.3563369246163255E-63</v>
      </c>
      <c r="D7576" s="166">
        <f t="shared" si="1643"/>
        <v>2.2558277767625785E-3</v>
      </c>
      <c r="E7576" s="167">
        <f t="shared" si="1653"/>
        <v>24.291375447755232</v>
      </c>
      <c r="F7576" s="168">
        <f t="shared" si="1654"/>
        <v>17.022476403449673</v>
      </c>
      <c r="G7576" s="168">
        <f t="shared" si="1644"/>
        <v>591565.49474445125</v>
      </c>
      <c r="H7576" s="168">
        <f t="shared" si="1645"/>
        <v>271310.33852408634</v>
      </c>
      <c r="I7576" s="169">
        <f t="shared" si="1646"/>
        <v>862875.83326853765</v>
      </c>
      <c r="J7576" s="169">
        <f t="shared" si="1648"/>
        <v>779978.02026677842</v>
      </c>
      <c r="K7576" s="95"/>
      <c r="L7576" s="265">
        <f t="shared" si="1647"/>
        <v>330757.26922170771</v>
      </c>
      <c r="M7576" s="265">
        <f>$G7576*NonHospFrac+theModel!$H7576*NonHospFrac</f>
        <v>532118.56404682982</v>
      </c>
      <c r="N7576" s="266">
        <f t="shared" si="1649"/>
        <v>862875.83326853754</v>
      </c>
      <c r="O7576" s="159"/>
      <c r="P7576" s="265">
        <f t="shared" si="1650"/>
        <v>298980.90790092526</v>
      </c>
      <c r="Q7576" s="265">
        <f t="shared" si="1651"/>
        <v>532117.00940515508</v>
      </c>
      <c r="R7576" s="266">
        <f t="shared" si="1652"/>
        <v>831097.91730608034</v>
      </c>
    </row>
    <row r="7577" spans="1:18" x14ac:dyDescent="0.3">
      <c r="A7577" s="82">
        <v>7546</v>
      </c>
      <c r="B7577" s="94">
        <f t="shared" si="1641"/>
        <v>7.2352386246222319E-63</v>
      </c>
      <c r="C7577" s="179">
        <f t="shared" si="1642"/>
        <v>7.2189171723613037E-63</v>
      </c>
      <c r="D7577" s="166">
        <f t="shared" si="1643"/>
        <v>2.2558277767625785E-3</v>
      </c>
      <c r="E7577" s="167">
        <f t="shared" si="1653"/>
        <v>24.291375447755232</v>
      </c>
      <c r="F7577" s="168">
        <f t="shared" si="1654"/>
        <v>17.024732231226434</v>
      </c>
      <c r="G7577" s="168">
        <f t="shared" si="1644"/>
        <v>591643.8893236646</v>
      </c>
      <c r="H7577" s="168">
        <f t="shared" si="1645"/>
        <v>271310.33852408634</v>
      </c>
      <c r="I7577" s="169">
        <f t="shared" si="1646"/>
        <v>862954.227847751</v>
      </c>
      <c r="J7577" s="169">
        <f t="shared" si="1648"/>
        <v>780035.65691952535</v>
      </c>
      <c r="K7577" s="95"/>
      <c r="L7577" s="265">
        <f t="shared" si="1647"/>
        <v>330787.31940499332</v>
      </c>
      <c r="M7577" s="265">
        <f>$G7577*NonHospFrac+theModel!$H7577*NonHospFrac</f>
        <v>532166.90844275756</v>
      </c>
      <c r="N7577" s="266">
        <f t="shared" si="1649"/>
        <v>862954.22784775088</v>
      </c>
      <c r="O7577" s="159"/>
      <c r="P7577" s="265">
        <f t="shared" si="1650"/>
        <v>299003.00116293895</v>
      </c>
      <c r="Q7577" s="265">
        <f t="shared" si="1651"/>
        <v>532165.35380108282</v>
      </c>
      <c r="R7577" s="266">
        <f t="shared" si="1652"/>
        <v>831168.35496402183</v>
      </c>
    </row>
    <row r="7578" spans="1:18" x14ac:dyDescent="0.3">
      <c r="A7578" s="82">
        <v>7547</v>
      </c>
      <c r="B7578" s="94">
        <f t="shared" si="1641"/>
        <v>7.1000810442268278E-63</v>
      </c>
      <c r="C7578" s="179">
        <f t="shared" si="1642"/>
        <v>7.0840644841899952E-63</v>
      </c>
      <c r="D7578" s="166">
        <f t="shared" si="1643"/>
        <v>2.2558277767625785E-3</v>
      </c>
      <c r="E7578" s="167">
        <f t="shared" si="1653"/>
        <v>24.291375447755232</v>
      </c>
      <c r="F7578" s="168">
        <f t="shared" si="1654"/>
        <v>17.026988059003195</v>
      </c>
      <c r="G7578" s="168">
        <f t="shared" si="1644"/>
        <v>591722.28390287794</v>
      </c>
      <c r="H7578" s="168">
        <f t="shared" si="1645"/>
        <v>271310.33852408634</v>
      </c>
      <c r="I7578" s="169">
        <f t="shared" si="1646"/>
        <v>863032.62242696434</v>
      </c>
      <c r="J7578" s="169">
        <f t="shared" si="1648"/>
        <v>780093.29122288886</v>
      </c>
      <c r="K7578" s="95"/>
      <c r="L7578" s="265">
        <f t="shared" si="1647"/>
        <v>330817.36958827882</v>
      </c>
      <c r="M7578" s="265">
        <f>$G7578*NonHospFrac+theModel!$H7578*NonHospFrac</f>
        <v>532215.25283868541</v>
      </c>
      <c r="N7578" s="266">
        <f t="shared" si="1649"/>
        <v>863032.62242696423</v>
      </c>
      <c r="O7578" s="159"/>
      <c r="P7578" s="265">
        <f t="shared" si="1650"/>
        <v>299025.09352438769</v>
      </c>
      <c r="Q7578" s="265">
        <f t="shared" si="1651"/>
        <v>532213.69819701067</v>
      </c>
      <c r="R7578" s="266">
        <f t="shared" si="1652"/>
        <v>831238.79172139836</v>
      </c>
    </row>
    <row r="7579" spans="1:18" x14ac:dyDescent="0.3">
      <c r="A7579" s="82">
        <v>7548</v>
      </c>
      <c r="B7579" s="94">
        <f t="shared" si="1641"/>
        <v>6.9674482695066688E-63</v>
      </c>
      <c r="C7579" s="179">
        <f t="shared" si="1642"/>
        <v>6.9517309061671587E-63</v>
      </c>
      <c r="D7579" s="166">
        <f t="shared" si="1643"/>
        <v>2.2558277767625785E-3</v>
      </c>
      <c r="E7579" s="167">
        <f t="shared" si="1653"/>
        <v>24.291375447755232</v>
      </c>
      <c r="F7579" s="168">
        <f t="shared" si="1654"/>
        <v>17.029243886779955</v>
      </c>
      <c r="G7579" s="168">
        <f t="shared" si="1644"/>
        <v>591800.67848209129</v>
      </c>
      <c r="H7579" s="168">
        <f t="shared" si="1645"/>
        <v>271310.33852408634</v>
      </c>
      <c r="I7579" s="169">
        <f t="shared" si="1646"/>
        <v>863111.01700617769</v>
      </c>
      <c r="J7579" s="169">
        <f t="shared" si="1648"/>
        <v>780150.92317696474</v>
      </c>
      <c r="K7579" s="95"/>
      <c r="L7579" s="265">
        <f t="shared" si="1647"/>
        <v>330847.41977156443</v>
      </c>
      <c r="M7579" s="265">
        <f>$G7579*NonHospFrac+theModel!$H7579*NonHospFrac</f>
        <v>532263.59723461326</v>
      </c>
      <c r="N7579" s="266">
        <f t="shared" si="1649"/>
        <v>863111.01700617769</v>
      </c>
      <c r="O7579" s="159"/>
      <c r="P7579" s="265">
        <f t="shared" si="1650"/>
        <v>299047.18498530838</v>
      </c>
      <c r="Q7579" s="265">
        <f t="shared" si="1651"/>
        <v>532262.04259293852</v>
      </c>
      <c r="R7579" s="266">
        <f t="shared" si="1652"/>
        <v>831309.22757824697</v>
      </c>
    </row>
    <row r="7580" spans="1:18" x14ac:dyDescent="0.3">
      <c r="A7580" s="82">
        <v>7549</v>
      </c>
      <c r="B7580" s="94">
        <f t="shared" si="1641"/>
        <v>6.8372931359313975E-63</v>
      </c>
      <c r="C7580" s="179">
        <f t="shared" si="1642"/>
        <v>6.8218693801574954E-63</v>
      </c>
      <c r="D7580" s="166">
        <f t="shared" si="1643"/>
        <v>2.2558277767625785E-3</v>
      </c>
      <c r="E7580" s="167">
        <f t="shared" si="1653"/>
        <v>24.291375447755232</v>
      </c>
      <c r="F7580" s="168">
        <f t="shared" si="1654"/>
        <v>17.031499714556716</v>
      </c>
      <c r="G7580" s="168">
        <f t="shared" si="1644"/>
        <v>591879.07306130463</v>
      </c>
      <c r="H7580" s="168">
        <f t="shared" si="1645"/>
        <v>271310.33852408634</v>
      </c>
      <c r="I7580" s="169">
        <f t="shared" si="1646"/>
        <v>863189.41158539103</v>
      </c>
      <c r="J7580" s="169">
        <f t="shared" si="1648"/>
        <v>780208.5527818487</v>
      </c>
      <c r="K7580" s="95"/>
      <c r="L7580" s="265">
        <f t="shared" si="1647"/>
        <v>330877.46995484992</v>
      </c>
      <c r="M7580" s="265">
        <f>$G7580*NonHospFrac+theModel!$H7580*NonHospFrac</f>
        <v>532311.941630541</v>
      </c>
      <c r="N7580" s="266">
        <f t="shared" si="1649"/>
        <v>863189.41158539092</v>
      </c>
      <c r="O7580" s="159"/>
      <c r="P7580" s="265">
        <f t="shared" si="1650"/>
        <v>299069.27554573759</v>
      </c>
      <c r="Q7580" s="265">
        <f t="shared" si="1651"/>
        <v>532310.38698886626</v>
      </c>
      <c r="R7580" s="266">
        <f t="shared" si="1652"/>
        <v>831379.66253460385</v>
      </c>
    </row>
    <row r="7581" spans="1:18" x14ac:dyDescent="0.3">
      <c r="A7581" s="82">
        <v>7550</v>
      </c>
      <c r="B7581" s="94">
        <f t="shared" si="1641"/>
        <v>6.7095693600273118E-63</v>
      </c>
      <c r="C7581" s="179">
        <f t="shared" si="1642"/>
        <v>6.6944337270948468E-63</v>
      </c>
      <c r="D7581" s="166">
        <f t="shared" si="1643"/>
        <v>2.2558277767625785E-3</v>
      </c>
      <c r="E7581" s="167">
        <f t="shared" si="1653"/>
        <v>24.291375447755232</v>
      </c>
      <c r="F7581" s="168">
        <f t="shared" si="1654"/>
        <v>17.033755542333477</v>
      </c>
      <c r="G7581" s="168">
        <f t="shared" si="1644"/>
        <v>591957.46764051786</v>
      </c>
      <c r="H7581" s="168">
        <f t="shared" si="1645"/>
        <v>271310.33852408634</v>
      </c>
      <c r="I7581" s="169">
        <f t="shared" si="1646"/>
        <v>863267.80616460415</v>
      </c>
      <c r="J7581" s="169">
        <f t="shared" si="1648"/>
        <v>780266.18003763631</v>
      </c>
      <c r="K7581" s="95"/>
      <c r="L7581" s="265">
        <f t="shared" si="1647"/>
        <v>330907.52013813541</v>
      </c>
      <c r="M7581" s="265">
        <f>$G7581*NonHospFrac+theModel!$H7581*NonHospFrac</f>
        <v>532360.28602646873</v>
      </c>
      <c r="N7581" s="266">
        <f t="shared" si="1649"/>
        <v>863267.80616460415</v>
      </c>
      <c r="O7581" s="159"/>
      <c r="P7581" s="265">
        <f t="shared" si="1650"/>
        <v>299091.36520571203</v>
      </c>
      <c r="Q7581" s="265">
        <f t="shared" si="1651"/>
        <v>532358.73138479399</v>
      </c>
      <c r="R7581" s="266">
        <f t="shared" si="1652"/>
        <v>831450.09659050603</v>
      </c>
    </row>
    <row r="7582" spans="1:18" x14ac:dyDescent="0.3">
      <c r="A7582" s="82">
        <v>7551</v>
      </c>
      <c r="B7582" s="94">
        <f t="shared" si="1641"/>
        <v>6.5842315229157158E-63</v>
      </c>
      <c r="C7582" s="179">
        <f t="shared" si="1642"/>
        <v>6.569378630557687E-63</v>
      </c>
      <c r="D7582" s="166">
        <f t="shared" si="1643"/>
        <v>2.2558277767625785E-3</v>
      </c>
      <c r="E7582" s="167">
        <f t="shared" si="1653"/>
        <v>24.291375447755232</v>
      </c>
      <c r="F7582" s="168">
        <f t="shared" si="1654"/>
        <v>17.036011370110238</v>
      </c>
      <c r="G7582" s="168">
        <f t="shared" si="1644"/>
        <v>592035.86221973121</v>
      </c>
      <c r="H7582" s="168">
        <f t="shared" si="1645"/>
        <v>271310.33852408634</v>
      </c>
      <c r="I7582" s="169">
        <f t="shared" si="1646"/>
        <v>863346.20074381749</v>
      </c>
      <c r="J7582" s="169">
        <f t="shared" si="1648"/>
        <v>780323.80494442373</v>
      </c>
      <c r="K7582" s="95"/>
      <c r="L7582" s="265">
        <f t="shared" si="1647"/>
        <v>330937.57032142102</v>
      </c>
      <c r="M7582" s="265">
        <f>$G7582*NonHospFrac+theModel!$H7582*NonHospFrac</f>
        <v>532408.63042239659</v>
      </c>
      <c r="N7582" s="266">
        <f t="shared" si="1649"/>
        <v>863346.20074381761</v>
      </c>
      <c r="O7582" s="159"/>
      <c r="P7582" s="265">
        <f t="shared" si="1650"/>
        <v>299113.45396526856</v>
      </c>
      <c r="Q7582" s="265">
        <f t="shared" si="1651"/>
        <v>532407.07578072185</v>
      </c>
      <c r="R7582" s="266">
        <f t="shared" si="1652"/>
        <v>831520.52974599041</v>
      </c>
    </row>
    <row r="7583" spans="1:18" x14ac:dyDescent="0.3">
      <c r="A7583" s="82">
        <v>7552</v>
      </c>
      <c r="B7583" s="94">
        <f t="shared" ref="B7583:B7646" si="1655">Constant*EXP(PowerTerm*(A7583)/7)</f>
        <v>6.4612350541649355E-63</v>
      </c>
      <c r="C7583" s="179">
        <f t="shared" ref="C7583:C7646" si="1656">(1-theFloor)*B7583</f>
        <v>6.4466596206575586E-63</v>
      </c>
      <c r="D7583" s="166">
        <f t="shared" ref="D7583:D7646" si="1657">theFloor</f>
        <v>2.2558277767625785E-3</v>
      </c>
      <c r="E7583" s="167">
        <f t="shared" si="1653"/>
        <v>24.291375447755232</v>
      </c>
      <c r="F7583" s="168">
        <f t="shared" si="1654"/>
        <v>17.038267197886999</v>
      </c>
      <c r="G7583" s="168">
        <f t="shared" ref="G7583:G7646" si="1658">$B$22*F7583*totInfected/365.25</f>
        <v>592114.25679894467</v>
      </c>
      <c r="H7583" s="168">
        <f t="shared" ref="H7583:H7646" si="1659">lostQALYs_Injured*E7583*totInfected/365.25</f>
        <v>271310.33852408634</v>
      </c>
      <c r="I7583" s="169">
        <f t="shared" ref="I7583:I7646" si="1660">H7583+G7583</f>
        <v>863424.59532303107</v>
      </c>
      <c r="J7583" s="169">
        <f t="shared" si="1648"/>
        <v>780381.42750230664</v>
      </c>
      <c r="K7583" s="95"/>
      <c r="L7583" s="265">
        <f t="shared" ref="L7583:L7646" si="1661">$G7583*HospFrac+$H7583*HospFrac</f>
        <v>330967.62050470657</v>
      </c>
      <c r="M7583" s="265">
        <f>$G7583*NonHospFrac+theModel!$H7583*NonHospFrac</f>
        <v>532456.97481832444</v>
      </c>
      <c r="N7583" s="266">
        <f t="shared" si="1649"/>
        <v>863424.59532303107</v>
      </c>
      <c r="O7583" s="159"/>
      <c r="P7583" s="265">
        <f t="shared" si="1650"/>
        <v>299135.54182444373</v>
      </c>
      <c r="Q7583" s="265">
        <f t="shared" si="1651"/>
        <v>532455.4201766497</v>
      </c>
      <c r="R7583" s="266">
        <f t="shared" si="1652"/>
        <v>831590.96200109343</v>
      </c>
    </row>
    <row r="7584" spans="1:18" x14ac:dyDescent="0.3">
      <c r="A7584" s="82">
        <v>7553</v>
      </c>
      <c r="B7584" s="94">
        <f t="shared" si="1655"/>
        <v>6.340536215937951E-63</v>
      </c>
      <c r="C7584" s="179">
        <f t="shared" si="1656"/>
        <v>6.326233058222469E-63</v>
      </c>
      <c r="D7584" s="166">
        <f t="shared" si="1657"/>
        <v>2.2558277767625785E-3</v>
      </c>
      <c r="E7584" s="167">
        <f t="shared" si="1653"/>
        <v>24.291375447755232</v>
      </c>
      <c r="F7584" s="168">
        <f t="shared" si="1654"/>
        <v>17.040523025663759</v>
      </c>
      <c r="G7584" s="168">
        <f t="shared" si="1658"/>
        <v>592192.65137815801</v>
      </c>
      <c r="H7584" s="168">
        <f t="shared" si="1659"/>
        <v>271310.33852408634</v>
      </c>
      <c r="I7584" s="169">
        <f t="shared" si="1660"/>
        <v>863502.98990224442</v>
      </c>
      <c r="J7584" s="169">
        <f t="shared" ref="J7584:J7647" si="1662">J7583+(I7584-I7583)/(1+discountDaily)^A7584</f>
        <v>780439.04771138052</v>
      </c>
      <c r="K7584" s="95"/>
      <c r="L7584" s="265">
        <f t="shared" si="1661"/>
        <v>330997.67068799213</v>
      </c>
      <c r="M7584" s="265">
        <f>$G7584*NonHospFrac+theModel!$H7584*NonHospFrac</f>
        <v>532505.31921425217</v>
      </c>
      <c r="N7584" s="266">
        <f t="shared" ref="N7584:N7647" si="1663">L7584+M7584</f>
        <v>863502.9899022443</v>
      </c>
      <c r="O7584" s="159"/>
      <c r="P7584" s="265">
        <f t="shared" ref="P7584:P7647" si="1664">P7583+(L7584-L7583)/(1+discountDaily)^A7584</f>
        <v>299157.62878327427</v>
      </c>
      <c r="Q7584" s="265">
        <f t="shared" ref="Q7584:Q7647" si="1665">Q7583+(M7584-M7583)/(1+discountDaily)^B7584</f>
        <v>532503.76457257743</v>
      </c>
      <c r="R7584" s="266">
        <f t="shared" ref="R7584:R7647" si="1666">P7584+Q7584</f>
        <v>831661.39335585176</v>
      </c>
    </row>
    <row r="7585" spans="1:18" x14ac:dyDescent="0.3">
      <c r="A7585" s="82">
        <v>7554</v>
      </c>
      <c r="B7585" s="94">
        <f t="shared" si="1655"/>
        <v>6.2220920874420804E-63</v>
      </c>
      <c r="C7585" s="179">
        <f t="shared" si="1656"/>
        <v>6.2080561192816537E-63</v>
      </c>
      <c r="D7585" s="166">
        <f t="shared" si="1657"/>
        <v>2.2558277767625785E-3</v>
      </c>
      <c r="E7585" s="167">
        <f t="shared" ref="E7585:E7648" si="1667">C7585+E7584</f>
        <v>24.291375447755232</v>
      </c>
      <c r="F7585" s="168">
        <f t="shared" ref="F7585:F7648" si="1668">D7585+F7584</f>
        <v>17.04277885344052</v>
      </c>
      <c r="G7585" s="168">
        <f t="shared" si="1658"/>
        <v>592271.04595737148</v>
      </c>
      <c r="H7585" s="168">
        <f t="shared" si="1659"/>
        <v>271310.33852408634</v>
      </c>
      <c r="I7585" s="169">
        <f t="shared" si="1660"/>
        <v>863581.38448145776</v>
      </c>
      <c r="J7585" s="169">
        <f t="shared" si="1662"/>
        <v>780496.66557174118</v>
      </c>
      <c r="K7585" s="95"/>
      <c r="L7585" s="265">
        <f t="shared" si="1661"/>
        <v>331027.72087127774</v>
      </c>
      <c r="M7585" s="265">
        <f>$G7585*NonHospFrac+theModel!$H7585*NonHospFrac</f>
        <v>532553.66361018014</v>
      </c>
      <c r="N7585" s="266">
        <f t="shared" si="1663"/>
        <v>863581.38448145788</v>
      </c>
      <c r="O7585" s="159"/>
      <c r="P7585" s="265">
        <f t="shared" si="1664"/>
        <v>299179.7148417969</v>
      </c>
      <c r="Q7585" s="265">
        <f t="shared" si="1665"/>
        <v>532552.1089685054</v>
      </c>
      <c r="R7585" s="266">
        <f t="shared" si="1666"/>
        <v>831731.8238103023</v>
      </c>
    </row>
    <row r="7586" spans="1:18" x14ac:dyDescent="0.3">
      <c r="A7586" s="82">
        <v>7555</v>
      </c>
      <c r="B7586" s="94">
        <f t="shared" si="1655"/>
        <v>6.1058605496635021E-63</v>
      </c>
      <c r="C7586" s="179">
        <f t="shared" si="1656"/>
        <v>6.0920867798345319E-63</v>
      </c>
      <c r="D7586" s="166">
        <f t="shared" si="1657"/>
        <v>2.2558277767625785E-3</v>
      </c>
      <c r="E7586" s="167">
        <f t="shared" si="1667"/>
        <v>24.291375447755232</v>
      </c>
      <c r="F7586" s="168">
        <f t="shared" si="1668"/>
        <v>17.045034681217281</v>
      </c>
      <c r="G7586" s="168">
        <f t="shared" si="1658"/>
        <v>592349.44053658482</v>
      </c>
      <c r="H7586" s="168">
        <f t="shared" si="1659"/>
        <v>271310.33852408634</v>
      </c>
      <c r="I7586" s="169">
        <f t="shared" si="1660"/>
        <v>863659.77906067111</v>
      </c>
      <c r="J7586" s="169">
        <f t="shared" si="1662"/>
        <v>780554.28108348441</v>
      </c>
      <c r="K7586" s="95"/>
      <c r="L7586" s="265">
        <f t="shared" si="1661"/>
        <v>331057.77105456329</v>
      </c>
      <c r="M7586" s="265">
        <f>$G7586*NonHospFrac+theModel!$H7586*NonHospFrac</f>
        <v>532602.00800610788</v>
      </c>
      <c r="N7586" s="266">
        <f t="shared" si="1663"/>
        <v>863659.77906067111</v>
      </c>
      <c r="O7586" s="159"/>
      <c r="P7586" s="265">
        <f t="shared" si="1664"/>
        <v>299201.80000004824</v>
      </c>
      <c r="Q7586" s="265">
        <f t="shared" si="1665"/>
        <v>532600.45336443314</v>
      </c>
      <c r="R7586" s="266">
        <f t="shared" si="1666"/>
        <v>831802.25336448138</v>
      </c>
    </row>
    <row r="7587" spans="1:18" x14ac:dyDescent="0.3">
      <c r="A7587" s="82">
        <v>7556</v>
      </c>
      <c r="B7587" s="94">
        <f t="shared" si="1655"/>
        <v>5.9918002703916306E-63</v>
      </c>
      <c r="C7587" s="179">
        <f t="shared" si="1656"/>
        <v>5.9782838009088681E-63</v>
      </c>
      <c r="D7587" s="166">
        <f t="shared" si="1657"/>
        <v>2.2558277767625785E-3</v>
      </c>
      <c r="E7587" s="167">
        <f t="shared" si="1667"/>
        <v>24.291375447755232</v>
      </c>
      <c r="F7587" s="168">
        <f t="shared" si="1668"/>
        <v>17.047290508994042</v>
      </c>
      <c r="G7587" s="168">
        <f t="shared" si="1658"/>
        <v>592427.83511579817</v>
      </c>
      <c r="H7587" s="168">
        <f t="shared" si="1659"/>
        <v>271310.33852408634</v>
      </c>
      <c r="I7587" s="169">
        <f t="shared" si="1660"/>
        <v>863738.17363988445</v>
      </c>
      <c r="J7587" s="169">
        <f t="shared" si="1662"/>
        <v>780611.89424670604</v>
      </c>
      <c r="K7587" s="95"/>
      <c r="L7587" s="265">
        <f t="shared" si="1661"/>
        <v>331087.82123784884</v>
      </c>
      <c r="M7587" s="265">
        <f>$G7587*NonHospFrac+theModel!$H7587*NonHospFrac</f>
        <v>532650.35240203561</v>
      </c>
      <c r="N7587" s="266">
        <f t="shared" si="1663"/>
        <v>863738.17363988445</v>
      </c>
      <c r="O7587" s="159"/>
      <c r="P7587" s="265">
        <f t="shared" si="1664"/>
        <v>299223.88425806508</v>
      </c>
      <c r="Q7587" s="265">
        <f t="shared" si="1665"/>
        <v>532648.79776036087</v>
      </c>
      <c r="R7587" s="266">
        <f t="shared" si="1666"/>
        <v>831872.68201842601</v>
      </c>
    </row>
    <row r="7588" spans="1:18" x14ac:dyDescent="0.3">
      <c r="A7588" s="82">
        <v>7557</v>
      </c>
      <c r="B7588" s="94">
        <f t="shared" si="1655"/>
        <v>5.8798706895203789E-63</v>
      </c>
      <c r="C7588" s="179">
        <f t="shared" si="1656"/>
        <v>5.8666067138951864E-63</v>
      </c>
      <c r="D7588" s="166">
        <f t="shared" si="1657"/>
        <v>2.2558277767625785E-3</v>
      </c>
      <c r="E7588" s="167">
        <f t="shared" si="1667"/>
        <v>24.291375447755232</v>
      </c>
      <c r="F7588" s="168">
        <f t="shared" si="1668"/>
        <v>17.049546336770803</v>
      </c>
      <c r="G7588" s="168">
        <f t="shared" si="1658"/>
        <v>592506.22969501151</v>
      </c>
      <c r="H7588" s="168">
        <f t="shared" si="1659"/>
        <v>271310.33852408634</v>
      </c>
      <c r="I7588" s="169">
        <f t="shared" si="1660"/>
        <v>863816.5682190978</v>
      </c>
      <c r="J7588" s="169">
        <f t="shared" si="1662"/>
        <v>780669.50506150164</v>
      </c>
      <c r="K7588" s="95"/>
      <c r="L7588" s="265">
        <f t="shared" si="1661"/>
        <v>331117.87142113439</v>
      </c>
      <c r="M7588" s="265">
        <f>$G7588*NonHospFrac+theModel!$H7588*NonHospFrac</f>
        <v>532698.69679796346</v>
      </c>
      <c r="N7588" s="266">
        <f t="shared" si="1663"/>
        <v>863816.5682190978</v>
      </c>
      <c r="O7588" s="159"/>
      <c r="P7588" s="265">
        <f t="shared" si="1664"/>
        <v>299245.96761588409</v>
      </c>
      <c r="Q7588" s="265">
        <f t="shared" si="1665"/>
        <v>532697.14215628873</v>
      </c>
      <c r="R7588" s="266">
        <f t="shared" si="1666"/>
        <v>831943.10977217276</v>
      </c>
    </row>
    <row r="7589" spans="1:18" x14ac:dyDescent="0.3">
      <c r="A7589" s="82">
        <v>7558</v>
      </c>
      <c r="B7589" s="94">
        <f t="shared" si="1655"/>
        <v>5.7700320046250706E-63</v>
      </c>
      <c r="C7589" s="179">
        <f t="shared" si="1656"/>
        <v>5.7570158061562287E-63</v>
      </c>
      <c r="D7589" s="166">
        <f t="shared" si="1657"/>
        <v>2.2558277767625785E-3</v>
      </c>
      <c r="E7589" s="167">
        <f t="shared" si="1667"/>
        <v>24.291375447755232</v>
      </c>
      <c r="F7589" s="168">
        <f t="shared" si="1668"/>
        <v>17.051802164547563</v>
      </c>
      <c r="G7589" s="168">
        <f t="shared" si="1658"/>
        <v>592584.62427422474</v>
      </c>
      <c r="H7589" s="168">
        <f t="shared" si="1659"/>
        <v>271310.33852408634</v>
      </c>
      <c r="I7589" s="169">
        <f t="shared" si="1660"/>
        <v>863894.96279831114</v>
      </c>
      <c r="J7589" s="169">
        <f t="shared" si="1662"/>
        <v>780727.11352796701</v>
      </c>
      <c r="K7589" s="95"/>
      <c r="L7589" s="265">
        <f t="shared" si="1661"/>
        <v>331147.92160441988</v>
      </c>
      <c r="M7589" s="265">
        <f>$G7589*NonHospFrac+theModel!$H7589*NonHospFrac</f>
        <v>532747.04119389108</v>
      </c>
      <c r="N7589" s="266">
        <f t="shared" si="1663"/>
        <v>863894.96279831091</v>
      </c>
      <c r="O7589" s="159"/>
      <c r="P7589" s="265">
        <f t="shared" si="1664"/>
        <v>299268.05007354193</v>
      </c>
      <c r="Q7589" s="265">
        <f t="shared" si="1665"/>
        <v>532745.48655221635</v>
      </c>
      <c r="R7589" s="266">
        <f t="shared" si="1666"/>
        <v>832013.53662575828</v>
      </c>
    </row>
    <row r="7590" spans="1:18" x14ac:dyDescent="0.3">
      <c r="A7590" s="82">
        <v>7559</v>
      </c>
      <c r="B7590" s="94">
        <f t="shared" si="1655"/>
        <v>5.6622451568086003E-63</v>
      </c>
      <c r="C7590" s="179">
        <f t="shared" si="1656"/>
        <v>5.6494721069050324E-63</v>
      </c>
      <c r="D7590" s="166">
        <f t="shared" si="1657"/>
        <v>2.2558277767625785E-3</v>
      </c>
      <c r="E7590" s="167">
        <f t="shared" si="1667"/>
        <v>24.291375447755232</v>
      </c>
      <c r="F7590" s="168">
        <f t="shared" si="1668"/>
        <v>17.054057992324324</v>
      </c>
      <c r="G7590" s="168">
        <f t="shared" si="1658"/>
        <v>592663.0188534382</v>
      </c>
      <c r="H7590" s="168">
        <f t="shared" si="1659"/>
        <v>271310.33852408634</v>
      </c>
      <c r="I7590" s="169">
        <f t="shared" si="1660"/>
        <v>863973.35737752449</v>
      </c>
      <c r="J7590" s="169">
        <f t="shared" si="1662"/>
        <v>780784.71964619798</v>
      </c>
      <c r="K7590" s="95"/>
      <c r="L7590" s="265">
        <f t="shared" si="1661"/>
        <v>331177.97178770544</v>
      </c>
      <c r="M7590" s="265">
        <f>$G7590*NonHospFrac+theModel!$H7590*NonHospFrac</f>
        <v>532795.38558981905</v>
      </c>
      <c r="N7590" s="266">
        <f t="shared" si="1663"/>
        <v>863973.35737752449</v>
      </c>
      <c r="O7590" s="159"/>
      <c r="P7590" s="265">
        <f t="shared" si="1664"/>
        <v>299290.13163107535</v>
      </c>
      <c r="Q7590" s="265">
        <f t="shared" si="1665"/>
        <v>532793.83094814431</v>
      </c>
      <c r="R7590" s="266">
        <f t="shared" si="1666"/>
        <v>832083.9625792196</v>
      </c>
    </row>
    <row r="7591" spans="1:18" x14ac:dyDescent="0.3">
      <c r="A7591" s="82">
        <v>7560</v>
      </c>
      <c r="B7591" s="94">
        <f t="shared" si="1655"/>
        <v>5.5564718168119985E-63</v>
      </c>
      <c r="C7591" s="179">
        <f t="shared" si="1656"/>
        <v>5.5439373733468355E-63</v>
      </c>
      <c r="D7591" s="166">
        <f t="shared" si="1657"/>
        <v>2.2558277767625785E-3</v>
      </c>
      <c r="E7591" s="167">
        <f t="shared" si="1667"/>
        <v>24.291375447755232</v>
      </c>
      <c r="F7591" s="168">
        <f t="shared" si="1668"/>
        <v>17.056313820101085</v>
      </c>
      <c r="G7591" s="168">
        <f t="shared" si="1658"/>
        <v>592741.41343265155</v>
      </c>
      <c r="H7591" s="168">
        <f t="shared" si="1659"/>
        <v>271310.33852408634</v>
      </c>
      <c r="I7591" s="169">
        <f t="shared" si="1660"/>
        <v>864051.75195673783</v>
      </c>
      <c r="J7591" s="169">
        <f t="shared" si="1662"/>
        <v>780842.32341629011</v>
      </c>
      <c r="K7591" s="95"/>
      <c r="L7591" s="265">
        <f t="shared" si="1661"/>
        <v>331208.02197099105</v>
      </c>
      <c r="M7591" s="265">
        <f>$G7591*NonHospFrac+theModel!$H7591*NonHospFrac</f>
        <v>532843.72998574679</v>
      </c>
      <c r="N7591" s="266">
        <f t="shared" si="1663"/>
        <v>864051.75195673783</v>
      </c>
      <c r="O7591" s="159"/>
      <c r="P7591" s="265">
        <f t="shared" si="1664"/>
        <v>299312.21228852106</v>
      </c>
      <c r="Q7591" s="265">
        <f t="shared" si="1665"/>
        <v>532842.17534407205</v>
      </c>
      <c r="R7591" s="266">
        <f t="shared" si="1666"/>
        <v>832154.38763259305</v>
      </c>
    </row>
    <row r="7592" spans="1:18" x14ac:dyDescent="0.3">
      <c r="A7592" s="82">
        <v>7561</v>
      </c>
      <c r="B7592" s="94">
        <f t="shared" si="1655"/>
        <v>5.452674371384461E-63</v>
      </c>
      <c r="C7592" s="179">
        <f t="shared" si="1656"/>
        <v>5.4403740770798502E-63</v>
      </c>
      <c r="D7592" s="166">
        <f t="shared" si="1657"/>
        <v>2.2558277767625785E-3</v>
      </c>
      <c r="E7592" s="167">
        <f t="shared" si="1667"/>
        <v>24.291375447755232</v>
      </c>
      <c r="F7592" s="168">
        <f t="shared" si="1668"/>
        <v>17.058569647877846</v>
      </c>
      <c r="G7592" s="168">
        <f t="shared" si="1658"/>
        <v>592819.80801186489</v>
      </c>
      <c r="H7592" s="168">
        <f t="shared" si="1659"/>
        <v>271310.33852408634</v>
      </c>
      <c r="I7592" s="169">
        <f t="shared" si="1660"/>
        <v>864130.14653595118</v>
      </c>
      <c r="J7592" s="169">
        <f t="shared" si="1662"/>
        <v>780899.92483833921</v>
      </c>
      <c r="K7592" s="95"/>
      <c r="L7592" s="265">
        <f t="shared" si="1661"/>
        <v>331238.07215427654</v>
      </c>
      <c r="M7592" s="265">
        <f>$G7592*NonHospFrac+theModel!$H7592*NonHospFrac</f>
        <v>532892.07438167464</v>
      </c>
      <c r="N7592" s="266">
        <f t="shared" si="1663"/>
        <v>864130.14653595118</v>
      </c>
      <c r="O7592" s="159"/>
      <c r="P7592" s="265">
        <f t="shared" si="1664"/>
        <v>299334.29204591562</v>
      </c>
      <c r="Q7592" s="265">
        <f t="shared" si="1665"/>
        <v>532890.5197399999</v>
      </c>
      <c r="R7592" s="266">
        <f t="shared" si="1666"/>
        <v>832224.81178591552</v>
      </c>
    </row>
    <row r="7593" spans="1:18" x14ac:dyDescent="0.3">
      <c r="A7593" s="82">
        <v>7562</v>
      </c>
      <c r="B7593" s="94">
        <f t="shared" si="1655"/>
        <v>5.350815909907975E-63</v>
      </c>
      <c r="C7593" s="179">
        <f t="shared" si="1656"/>
        <v>5.3387453907500613E-63</v>
      </c>
      <c r="D7593" s="166">
        <f t="shared" si="1657"/>
        <v>2.2558277767625785E-3</v>
      </c>
      <c r="E7593" s="167">
        <f t="shared" si="1667"/>
        <v>24.291375447755232</v>
      </c>
      <c r="F7593" s="168">
        <f t="shared" si="1668"/>
        <v>17.060825475654607</v>
      </c>
      <c r="G7593" s="168">
        <f t="shared" si="1658"/>
        <v>592898.20259107836</v>
      </c>
      <c r="H7593" s="168">
        <f t="shared" si="1659"/>
        <v>271310.33852408634</v>
      </c>
      <c r="I7593" s="169">
        <f t="shared" si="1660"/>
        <v>864208.54111516476</v>
      </c>
      <c r="J7593" s="169">
        <f t="shared" si="1662"/>
        <v>780957.5239124411</v>
      </c>
      <c r="K7593" s="95"/>
      <c r="L7593" s="265">
        <f t="shared" si="1661"/>
        <v>331268.12233756215</v>
      </c>
      <c r="M7593" s="265">
        <f>$G7593*NonHospFrac+theModel!$H7593*NonHospFrac</f>
        <v>532940.41877760249</v>
      </c>
      <c r="N7593" s="266">
        <f t="shared" si="1663"/>
        <v>864208.54111516464</v>
      </c>
      <c r="O7593" s="159"/>
      <c r="P7593" s="265">
        <f t="shared" si="1664"/>
        <v>299356.37090329587</v>
      </c>
      <c r="Q7593" s="265">
        <f t="shared" si="1665"/>
        <v>532938.86413592775</v>
      </c>
      <c r="R7593" s="266">
        <f t="shared" si="1666"/>
        <v>832295.23503922368</v>
      </c>
    </row>
    <row r="7594" spans="1:18" x14ac:dyDescent="0.3">
      <c r="A7594" s="82">
        <v>7563</v>
      </c>
      <c r="B7594" s="94">
        <f t="shared" si="1655"/>
        <v>5.2508602112718325E-63</v>
      </c>
      <c r="C7594" s="179">
        <f t="shared" si="1656"/>
        <v>5.239015174955348E-63</v>
      </c>
      <c r="D7594" s="166">
        <f t="shared" si="1657"/>
        <v>2.2558277767625785E-3</v>
      </c>
      <c r="E7594" s="167">
        <f t="shared" si="1667"/>
        <v>24.291375447755232</v>
      </c>
      <c r="F7594" s="168">
        <f t="shared" si="1668"/>
        <v>17.063081303431368</v>
      </c>
      <c r="G7594" s="168">
        <f t="shared" si="1658"/>
        <v>592976.5971702917</v>
      </c>
      <c r="H7594" s="168">
        <f t="shared" si="1659"/>
        <v>271310.33852408634</v>
      </c>
      <c r="I7594" s="169">
        <f t="shared" si="1660"/>
        <v>864286.9356943781</v>
      </c>
      <c r="J7594" s="169">
        <f t="shared" si="1662"/>
        <v>781015.12063869112</v>
      </c>
      <c r="K7594" s="95"/>
      <c r="L7594" s="265">
        <f t="shared" si="1661"/>
        <v>331298.17252084776</v>
      </c>
      <c r="M7594" s="265">
        <f>$G7594*NonHospFrac+theModel!$H7594*NonHospFrac</f>
        <v>532988.76317353034</v>
      </c>
      <c r="N7594" s="266">
        <f t="shared" si="1663"/>
        <v>864286.9356943781</v>
      </c>
      <c r="O7594" s="159"/>
      <c r="P7594" s="265">
        <f t="shared" si="1664"/>
        <v>299378.44886069844</v>
      </c>
      <c r="Q7594" s="265">
        <f t="shared" si="1665"/>
        <v>532987.20853185561</v>
      </c>
      <c r="R7594" s="266">
        <f t="shared" si="1666"/>
        <v>832365.65739255399</v>
      </c>
    </row>
    <row r="7595" spans="1:18" x14ac:dyDescent="0.3">
      <c r="A7595" s="82">
        <v>7564</v>
      </c>
      <c r="B7595" s="94">
        <f t="shared" si="1655"/>
        <v>5.1527717309923031E-63</v>
      </c>
      <c r="C7595" s="179">
        <f t="shared" si="1656"/>
        <v>5.1411479653942136E-63</v>
      </c>
      <c r="D7595" s="166">
        <f t="shared" si="1657"/>
        <v>2.2558277767625785E-3</v>
      </c>
      <c r="E7595" s="167">
        <f t="shared" si="1667"/>
        <v>24.291375447755232</v>
      </c>
      <c r="F7595" s="168">
        <f t="shared" si="1668"/>
        <v>17.065337131208128</v>
      </c>
      <c r="G7595" s="168">
        <f t="shared" si="1658"/>
        <v>593054.99174950505</v>
      </c>
      <c r="H7595" s="168">
        <f t="shared" si="1659"/>
        <v>271310.33852408634</v>
      </c>
      <c r="I7595" s="169">
        <f t="shared" si="1660"/>
        <v>864365.33027359145</v>
      </c>
      <c r="J7595" s="169">
        <f t="shared" si="1662"/>
        <v>781072.7150171852</v>
      </c>
      <c r="K7595" s="95"/>
      <c r="L7595" s="265">
        <f t="shared" si="1661"/>
        <v>331328.22270413325</v>
      </c>
      <c r="M7595" s="265">
        <f>$G7595*NonHospFrac+theModel!$H7595*NonHospFrac</f>
        <v>533037.10756945808</v>
      </c>
      <c r="N7595" s="266">
        <f t="shared" si="1663"/>
        <v>864365.33027359133</v>
      </c>
      <c r="O7595" s="159"/>
      <c r="P7595" s="265">
        <f t="shared" si="1664"/>
        <v>299400.52591815992</v>
      </c>
      <c r="Q7595" s="265">
        <f t="shared" si="1665"/>
        <v>533035.55292778334</v>
      </c>
      <c r="R7595" s="266">
        <f t="shared" si="1666"/>
        <v>832436.07884594332</v>
      </c>
    </row>
    <row r="7596" spans="1:18" x14ac:dyDescent="0.3">
      <c r="A7596" s="82">
        <v>7565</v>
      </c>
      <c r="B7596" s="94">
        <f t="shared" si="1655"/>
        <v>5.0565155885729396E-63</v>
      </c>
      <c r="C7596" s="179">
        <f t="shared" si="1656"/>
        <v>5.0451089602546039E-63</v>
      </c>
      <c r="D7596" s="166">
        <f t="shared" si="1657"/>
        <v>2.2558277767625785E-3</v>
      </c>
      <c r="E7596" s="167">
        <f t="shared" si="1667"/>
        <v>24.291375447755232</v>
      </c>
      <c r="F7596" s="168">
        <f t="shared" si="1668"/>
        <v>17.067592958984889</v>
      </c>
      <c r="G7596" s="168">
        <f t="shared" si="1658"/>
        <v>593133.38632871839</v>
      </c>
      <c r="H7596" s="168">
        <f t="shared" si="1659"/>
        <v>271310.33852408634</v>
      </c>
      <c r="I7596" s="169">
        <f t="shared" si="1660"/>
        <v>864443.72485280479</v>
      </c>
      <c r="J7596" s="169">
        <f t="shared" si="1662"/>
        <v>781130.30704801902</v>
      </c>
      <c r="K7596" s="95"/>
      <c r="L7596" s="265">
        <f t="shared" si="1661"/>
        <v>331358.27288741886</v>
      </c>
      <c r="M7596" s="265">
        <f>$G7596*NonHospFrac+theModel!$H7596*NonHospFrac</f>
        <v>533085.45196538582</v>
      </c>
      <c r="N7596" s="266">
        <f t="shared" si="1663"/>
        <v>864443.72485280468</v>
      </c>
      <c r="O7596" s="159"/>
      <c r="P7596" s="265">
        <f t="shared" si="1664"/>
        <v>299422.60207571718</v>
      </c>
      <c r="Q7596" s="265">
        <f t="shared" si="1665"/>
        <v>533083.89732371108</v>
      </c>
      <c r="R7596" s="266">
        <f t="shared" si="1666"/>
        <v>832506.49939942826</v>
      </c>
    </row>
    <row r="7597" spans="1:18" x14ac:dyDescent="0.3">
      <c r="A7597" s="82">
        <v>7566</v>
      </c>
      <c r="B7597" s="94">
        <f t="shared" si="1655"/>
        <v>4.9620575551009858E-63</v>
      </c>
      <c r="C7597" s="179">
        <f t="shared" si="1656"/>
        <v>4.9508640078382949E-63</v>
      </c>
      <c r="D7597" s="166">
        <f t="shared" si="1657"/>
        <v>2.2558277767625785E-3</v>
      </c>
      <c r="E7597" s="167">
        <f t="shared" si="1667"/>
        <v>24.291375447755232</v>
      </c>
      <c r="F7597" s="168">
        <f t="shared" si="1668"/>
        <v>17.06984878676165</v>
      </c>
      <c r="G7597" s="168">
        <f t="shared" si="1658"/>
        <v>593211.78090793162</v>
      </c>
      <c r="H7597" s="168">
        <f t="shared" si="1659"/>
        <v>271310.33852408634</v>
      </c>
      <c r="I7597" s="169">
        <f t="shared" si="1660"/>
        <v>864522.11943201791</v>
      </c>
      <c r="J7597" s="169">
        <f t="shared" si="1662"/>
        <v>781187.89673128817</v>
      </c>
      <c r="K7597" s="95"/>
      <c r="L7597" s="265">
        <f t="shared" si="1661"/>
        <v>331388.32307070435</v>
      </c>
      <c r="M7597" s="265">
        <f>$G7597*NonHospFrac+theModel!$H7597*NonHospFrac</f>
        <v>533133.79636131367</v>
      </c>
      <c r="N7597" s="266">
        <f t="shared" si="1663"/>
        <v>864522.11943201802</v>
      </c>
      <c r="O7597" s="159"/>
      <c r="P7597" s="265">
        <f t="shared" si="1664"/>
        <v>299444.6773334067</v>
      </c>
      <c r="Q7597" s="265">
        <f t="shared" si="1665"/>
        <v>533132.24171963893</v>
      </c>
      <c r="R7597" s="266">
        <f t="shared" si="1666"/>
        <v>832576.91905304557</v>
      </c>
    </row>
    <row r="7598" spans="1:18" x14ac:dyDescent="0.3">
      <c r="A7598" s="82">
        <v>7567</v>
      </c>
      <c r="B7598" s="94">
        <f t="shared" si="1655"/>
        <v>4.8693640410754955E-63</v>
      </c>
      <c r="C7598" s="179">
        <f t="shared" si="1656"/>
        <v>4.8583795944164682E-63</v>
      </c>
      <c r="D7598" s="166">
        <f t="shared" si="1657"/>
        <v>2.2558277767625785E-3</v>
      </c>
      <c r="E7598" s="167">
        <f t="shared" si="1667"/>
        <v>24.291375447755232</v>
      </c>
      <c r="F7598" s="168">
        <f t="shared" si="1668"/>
        <v>17.072104614538411</v>
      </c>
      <c r="G7598" s="168">
        <f t="shared" si="1658"/>
        <v>593290.17548714508</v>
      </c>
      <c r="H7598" s="168">
        <f t="shared" si="1659"/>
        <v>271310.33852408634</v>
      </c>
      <c r="I7598" s="169">
        <f t="shared" si="1660"/>
        <v>864600.51401123148</v>
      </c>
      <c r="J7598" s="169">
        <f t="shared" si="1662"/>
        <v>781245.48406708881</v>
      </c>
      <c r="K7598" s="95"/>
      <c r="L7598" s="265">
        <f t="shared" si="1661"/>
        <v>331418.37325398991</v>
      </c>
      <c r="M7598" s="265">
        <f>$G7598*NonHospFrac+theModel!$H7598*NonHospFrac</f>
        <v>533182.14075724152</v>
      </c>
      <c r="N7598" s="266">
        <f t="shared" si="1663"/>
        <v>864600.51401123148</v>
      </c>
      <c r="O7598" s="159"/>
      <c r="P7598" s="265">
        <f t="shared" si="1664"/>
        <v>299466.75169126526</v>
      </c>
      <c r="Q7598" s="265">
        <f t="shared" si="1665"/>
        <v>533180.58611556678</v>
      </c>
      <c r="R7598" s="266">
        <f t="shared" si="1666"/>
        <v>832647.33780683205</v>
      </c>
    </row>
    <row r="7599" spans="1:18" x14ac:dyDescent="0.3">
      <c r="A7599" s="82">
        <v>7568</v>
      </c>
      <c r="B7599" s="94">
        <f t="shared" si="1655"/>
        <v>4.7784020844628307E-63</v>
      </c>
      <c r="C7599" s="179">
        <f t="shared" si="1656"/>
        <v>4.7676228323121594E-63</v>
      </c>
      <c r="D7599" s="166">
        <f t="shared" si="1657"/>
        <v>2.2558277767625785E-3</v>
      </c>
      <c r="E7599" s="167">
        <f t="shared" si="1667"/>
        <v>24.291375447755232</v>
      </c>
      <c r="F7599" s="168">
        <f t="shared" si="1668"/>
        <v>17.074360442315172</v>
      </c>
      <c r="G7599" s="168">
        <f t="shared" si="1658"/>
        <v>593368.57006635843</v>
      </c>
      <c r="H7599" s="168">
        <f t="shared" si="1659"/>
        <v>271310.33852408634</v>
      </c>
      <c r="I7599" s="169">
        <f t="shared" si="1660"/>
        <v>864678.90859044483</v>
      </c>
      <c r="J7599" s="169">
        <f t="shared" si="1662"/>
        <v>781303.06905551604</v>
      </c>
      <c r="K7599" s="95"/>
      <c r="L7599" s="265">
        <f t="shared" si="1661"/>
        <v>331448.42343727546</v>
      </c>
      <c r="M7599" s="265">
        <f>$G7599*NonHospFrac+theModel!$H7599*NonHospFrac</f>
        <v>533230.48515316925</v>
      </c>
      <c r="N7599" s="266">
        <f t="shared" si="1663"/>
        <v>864678.90859044471</v>
      </c>
      <c r="O7599" s="159"/>
      <c r="P7599" s="265">
        <f t="shared" si="1664"/>
        <v>299488.82514932955</v>
      </c>
      <c r="Q7599" s="265">
        <f t="shared" si="1665"/>
        <v>533228.93051149452</v>
      </c>
      <c r="R7599" s="266">
        <f t="shared" si="1666"/>
        <v>832717.75566082401</v>
      </c>
    </row>
    <row r="7600" spans="1:18" x14ac:dyDescent="0.3">
      <c r="A7600" s="82">
        <v>7569</v>
      </c>
      <c r="B7600" s="94">
        <f t="shared" si="1655"/>
        <v>4.6891393389752735E-63</v>
      </c>
      <c r="C7600" s="179">
        <f t="shared" si="1656"/>
        <v>4.6785614482053031E-63</v>
      </c>
      <c r="D7600" s="166">
        <f t="shared" si="1657"/>
        <v>2.2558277767625785E-3</v>
      </c>
      <c r="E7600" s="167">
        <f t="shared" si="1667"/>
        <v>24.291375447755232</v>
      </c>
      <c r="F7600" s="168">
        <f t="shared" si="1668"/>
        <v>17.076616270091932</v>
      </c>
      <c r="G7600" s="168">
        <f t="shared" si="1658"/>
        <v>593446.96464557177</v>
      </c>
      <c r="H7600" s="168">
        <f t="shared" si="1659"/>
        <v>271310.33852408634</v>
      </c>
      <c r="I7600" s="169">
        <f t="shared" si="1660"/>
        <v>864757.30316965817</v>
      </c>
      <c r="J7600" s="169">
        <f t="shared" si="1662"/>
        <v>781360.65169666579</v>
      </c>
      <c r="K7600" s="95"/>
      <c r="L7600" s="265">
        <f t="shared" si="1661"/>
        <v>331478.47362056101</v>
      </c>
      <c r="M7600" s="265">
        <f>$G7600*NonHospFrac+theModel!$H7600*NonHospFrac</f>
        <v>533278.82954909699</v>
      </c>
      <c r="N7600" s="266">
        <f t="shared" si="1663"/>
        <v>864757.30316965794</v>
      </c>
      <c r="O7600" s="159"/>
      <c r="P7600" s="265">
        <f t="shared" si="1664"/>
        <v>299510.89770763624</v>
      </c>
      <c r="Q7600" s="265">
        <f t="shared" si="1665"/>
        <v>533277.27490742225</v>
      </c>
      <c r="R7600" s="266">
        <f t="shared" si="1666"/>
        <v>832788.17261505849</v>
      </c>
    </row>
    <row r="7601" spans="1:18" x14ac:dyDescent="0.3">
      <c r="A7601" s="82">
        <v>7570</v>
      </c>
      <c r="B7601" s="94">
        <f t="shared" si="1655"/>
        <v>4.6015440625686231E-63</v>
      </c>
      <c r="C7601" s="179">
        <f t="shared" si="1656"/>
        <v>4.5911637716562839E-63</v>
      </c>
      <c r="D7601" s="166">
        <f t="shared" si="1657"/>
        <v>2.2558277767625785E-3</v>
      </c>
      <c r="E7601" s="167">
        <f t="shared" si="1667"/>
        <v>24.291375447755232</v>
      </c>
      <c r="F7601" s="168">
        <f t="shared" si="1668"/>
        <v>17.078872097868693</v>
      </c>
      <c r="G7601" s="168">
        <f t="shared" si="1658"/>
        <v>593525.35922478512</v>
      </c>
      <c r="H7601" s="168">
        <f t="shared" si="1659"/>
        <v>271310.33852408634</v>
      </c>
      <c r="I7601" s="169">
        <f t="shared" si="1660"/>
        <v>864835.69774887152</v>
      </c>
      <c r="J7601" s="169">
        <f t="shared" si="1662"/>
        <v>781418.23199063377</v>
      </c>
      <c r="K7601" s="95"/>
      <c r="L7601" s="265">
        <f t="shared" si="1661"/>
        <v>331508.52380384656</v>
      </c>
      <c r="M7601" s="265">
        <f>$G7601*NonHospFrac+theModel!$H7601*NonHospFrac</f>
        <v>533327.17394502484</v>
      </c>
      <c r="N7601" s="266">
        <f t="shared" si="1663"/>
        <v>864835.6977488714</v>
      </c>
      <c r="O7601" s="159"/>
      <c r="P7601" s="265">
        <f t="shared" si="1664"/>
        <v>299532.96936622204</v>
      </c>
      <c r="Q7601" s="265">
        <f t="shared" si="1665"/>
        <v>533325.6193033501</v>
      </c>
      <c r="R7601" s="266">
        <f t="shared" si="1666"/>
        <v>832858.58866957214</v>
      </c>
    </row>
    <row r="7602" spans="1:18" x14ac:dyDescent="0.3">
      <c r="A7602" s="82">
        <v>7571</v>
      </c>
      <c r="B7602" s="94">
        <f t="shared" si="1655"/>
        <v>4.5155851061546384E-63</v>
      </c>
      <c r="C7602" s="179">
        <f t="shared" si="1656"/>
        <v>4.5053987238438395E-63</v>
      </c>
      <c r="D7602" s="166">
        <f t="shared" si="1657"/>
        <v>2.2558277767625785E-3</v>
      </c>
      <c r="E7602" s="167">
        <f t="shared" si="1667"/>
        <v>24.291375447755232</v>
      </c>
      <c r="F7602" s="168">
        <f t="shared" si="1668"/>
        <v>17.081127925645454</v>
      </c>
      <c r="G7602" s="168">
        <f t="shared" si="1658"/>
        <v>593603.75380399858</v>
      </c>
      <c r="H7602" s="168">
        <f t="shared" si="1659"/>
        <v>271310.33852408634</v>
      </c>
      <c r="I7602" s="169">
        <f t="shared" si="1660"/>
        <v>864914.09232808487</v>
      </c>
      <c r="J7602" s="169">
        <f t="shared" si="1662"/>
        <v>781475.80993751553</v>
      </c>
      <c r="K7602" s="95"/>
      <c r="L7602" s="265">
        <f t="shared" si="1661"/>
        <v>331538.57398713217</v>
      </c>
      <c r="M7602" s="265">
        <f>$G7602*NonHospFrac+theModel!$H7602*NonHospFrac</f>
        <v>533375.51834095269</v>
      </c>
      <c r="N7602" s="266">
        <f t="shared" si="1663"/>
        <v>864914.09232808487</v>
      </c>
      <c r="O7602" s="159"/>
      <c r="P7602" s="265">
        <f t="shared" si="1664"/>
        <v>299555.04012512357</v>
      </c>
      <c r="Q7602" s="265">
        <f t="shared" si="1665"/>
        <v>533373.96369927796</v>
      </c>
      <c r="R7602" s="266">
        <f t="shared" si="1666"/>
        <v>832929.00382440153</v>
      </c>
    </row>
    <row r="7603" spans="1:18" x14ac:dyDescent="0.3">
      <c r="A7603" s="82">
        <v>7572</v>
      </c>
      <c r="B7603" s="94">
        <f t="shared" si="1655"/>
        <v>4.4312319025243515E-63</v>
      </c>
      <c r="C7603" s="179">
        <f t="shared" si="1656"/>
        <v>4.4212358065133606E-63</v>
      </c>
      <c r="D7603" s="166">
        <f t="shared" si="1657"/>
        <v>2.2558277767625785E-3</v>
      </c>
      <c r="E7603" s="167">
        <f t="shared" si="1667"/>
        <v>24.291375447755232</v>
      </c>
      <c r="F7603" s="168">
        <f t="shared" si="1668"/>
        <v>17.083383753422215</v>
      </c>
      <c r="G7603" s="168">
        <f t="shared" si="1658"/>
        <v>593682.14838321193</v>
      </c>
      <c r="H7603" s="168">
        <f t="shared" si="1659"/>
        <v>271310.33852408634</v>
      </c>
      <c r="I7603" s="169">
        <f t="shared" si="1660"/>
        <v>864992.48690729821</v>
      </c>
      <c r="J7603" s="169">
        <f t="shared" si="1662"/>
        <v>781533.3855374069</v>
      </c>
      <c r="K7603" s="95"/>
      <c r="L7603" s="265">
        <f t="shared" si="1661"/>
        <v>331568.62417041772</v>
      </c>
      <c r="M7603" s="265">
        <f>$G7603*NonHospFrac+theModel!$H7603*NonHospFrac</f>
        <v>533423.86273688055</v>
      </c>
      <c r="N7603" s="266">
        <f t="shared" si="1663"/>
        <v>864992.48690729821</v>
      </c>
      <c r="O7603" s="159"/>
      <c r="P7603" s="265">
        <f t="shared" si="1664"/>
        <v>299577.10998437752</v>
      </c>
      <c r="Q7603" s="265">
        <f t="shared" si="1665"/>
        <v>533422.30809520581</v>
      </c>
      <c r="R7603" s="266">
        <f t="shared" si="1666"/>
        <v>832999.41807958332</v>
      </c>
    </row>
    <row r="7604" spans="1:18" x14ac:dyDescent="0.3">
      <c r="A7604" s="82">
        <v>7573</v>
      </c>
      <c r="B7604" s="94">
        <f t="shared" si="1655"/>
        <v>4.3484544554782982E-63</v>
      </c>
      <c r="C7604" s="179">
        <f t="shared" si="1656"/>
        <v>4.338645091131643E-63</v>
      </c>
      <c r="D7604" s="166">
        <f t="shared" si="1657"/>
        <v>2.2558277767625785E-3</v>
      </c>
      <c r="E7604" s="167">
        <f t="shared" si="1667"/>
        <v>24.291375447755232</v>
      </c>
      <c r="F7604" s="168">
        <f t="shared" si="1668"/>
        <v>17.085639581198976</v>
      </c>
      <c r="G7604" s="168">
        <f t="shared" si="1658"/>
        <v>593760.54296242527</v>
      </c>
      <c r="H7604" s="168">
        <f t="shared" si="1659"/>
        <v>271310.33852408634</v>
      </c>
      <c r="I7604" s="169">
        <f t="shared" si="1660"/>
        <v>865070.88148651156</v>
      </c>
      <c r="J7604" s="169">
        <f t="shared" si="1662"/>
        <v>781590.95879040344</v>
      </c>
      <c r="K7604" s="95"/>
      <c r="L7604" s="265">
        <f t="shared" si="1661"/>
        <v>331598.67435370327</v>
      </c>
      <c r="M7604" s="265">
        <f>$G7604*NonHospFrac+theModel!$H7604*NonHospFrac</f>
        <v>533472.2071328084</v>
      </c>
      <c r="N7604" s="266">
        <f t="shared" si="1663"/>
        <v>865070.88148651167</v>
      </c>
      <c r="O7604" s="159"/>
      <c r="P7604" s="265">
        <f t="shared" si="1664"/>
        <v>299599.17894402053</v>
      </c>
      <c r="Q7604" s="265">
        <f t="shared" si="1665"/>
        <v>533470.65249113366</v>
      </c>
      <c r="R7604" s="266">
        <f t="shared" si="1666"/>
        <v>833069.83143515419</v>
      </c>
    </row>
    <row r="7605" spans="1:18" x14ac:dyDescent="0.3">
      <c r="A7605" s="82">
        <v>7574</v>
      </c>
      <c r="B7605" s="94">
        <f t="shared" si="1655"/>
        <v>4.2672233291597968E-63</v>
      </c>
      <c r="C7605" s="179">
        <f t="shared" si="1656"/>
        <v>4.2575972082442289E-63</v>
      </c>
      <c r="D7605" s="166">
        <f t="shared" si="1657"/>
        <v>2.2558277767625785E-3</v>
      </c>
      <c r="E7605" s="167">
        <f t="shared" si="1667"/>
        <v>24.291375447755232</v>
      </c>
      <c r="F7605" s="168">
        <f t="shared" si="1668"/>
        <v>17.087895408975736</v>
      </c>
      <c r="G7605" s="168">
        <f t="shared" si="1658"/>
        <v>593838.9375416385</v>
      </c>
      <c r="H7605" s="168">
        <f t="shared" si="1659"/>
        <v>271310.33852408634</v>
      </c>
      <c r="I7605" s="169">
        <f t="shared" si="1660"/>
        <v>865149.2760657249</v>
      </c>
      <c r="J7605" s="169">
        <f t="shared" si="1662"/>
        <v>781648.52969660086</v>
      </c>
      <c r="K7605" s="95"/>
      <c r="L7605" s="265">
        <f t="shared" si="1661"/>
        <v>331628.72453698877</v>
      </c>
      <c r="M7605" s="265">
        <f>$G7605*NonHospFrac+theModel!$H7605*NonHospFrac</f>
        <v>533520.55152873602</v>
      </c>
      <c r="N7605" s="266">
        <f t="shared" si="1663"/>
        <v>865149.27606572479</v>
      </c>
      <c r="O7605" s="159"/>
      <c r="P7605" s="265">
        <f t="shared" si="1664"/>
        <v>299621.24700408929</v>
      </c>
      <c r="Q7605" s="265">
        <f t="shared" si="1665"/>
        <v>533518.99688706128</v>
      </c>
      <c r="R7605" s="266">
        <f t="shared" si="1666"/>
        <v>833140.24389115057</v>
      </c>
    </row>
    <row r="7606" spans="1:18" x14ac:dyDescent="0.3">
      <c r="A7606" s="82">
        <v>7575</v>
      </c>
      <c r="B7606" s="94">
        <f t="shared" si="1655"/>
        <v>4.1875096375874874E-63</v>
      </c>
      <c r="C7606" s="179">
        <f t="shared" si="1656"/>
        <v>4.1780633370315563E-63</v>
      </c>
      <c r="D7606" s="166">
        <f t="shared" si="1657"/>
        <v>2.2558277767625785E-3</v>
      </c>
      <c r="E7606" s="167">
        <f t="shared" si="1667"/>
        <v>24.291375447755232</v>
      </c>
      <c r="F7606" s="168">
        <f t="shared" si="1668"/>
        <v>17.090151236752497</v>
      </c>
      <c r="G7606" s="168">
        <f t="shared" si="1658"/>
        <v>593917.33212085196</v>
      </c>
      <c r="H7606" s="168">
        <f t="shared" si="1659"/>
        <v>271310.33852408634</v>
      </c>
      <c r="I7606" s="169">
        <f t="shared" si="1660"/>
        <v>865227.67064493825</v>
      </c>
      <c r="J7606" s="169">
        <f t="shared" si="1662"/>
        <v>781706.09825609485</v>
      </c>
      <c r="K7606" s="95"/>
      <c r="L7606" s="265">
        <f t="shared" si="1661"/>
        <v>331658.77472027438</v>
      </c>
      <c r="M7606" s="265">
        <f>$G7606*NonHospFrac+theModel!$H7606*NonHospFrac</f>
        <v>533568.89592466387</v>
      </c>
      <c r="N7606" s="266">
        <f t="shared" si="1663"/>
        <v>865227.67064493825</v>
      </c>
      <c r="O7606" s="159"/>
      <c r="P7606" s="265">
        <f t="shared" si="1664"/>
        <v>299643.31416462053</v>
      </c>
      <c r="Q7606" s="265">
        <f t="shared" si="1665"/>
        <v>533567.34128298913</v>
      </c>
      <c r="R7606" s="266">
        <f t="shared" si="1666"/>
        <v>833210.65544760972</v>
      </c>
    </row>
    <row r="7607" spans="1:18" x14ac:dyDescent="0.3">
      <c r="A7607" s="82">
        <v>7576</v>
      </c>
      <c r="B7607" s="94">
        <f t="shared" si="1655"/>
        <v>4.1092850343834061E-63</v>
      </c>
      <c r="C7607" s="179">
        <f t="shared" si="1656"/>
        <v>4.1000151950602093E-63</v>
      </c>
      <c r="D7607" s="166">
        <f t="shared" si="1657"/>
        <v>2.2558277767625785E-3</v>
      </c>
      <c r="E7607" s="167">
        <f t="shared" si="1667"/>
        <v>24.291375447755232</v>
      </c>
      <c r="F7607" s="168">
        <f t="shared" si="1668"/>
        <v>17.092407064529258</v>
      </c>
      <c r="G7607" s="168">
        <f t="shared" si="1658"/>
        <v>593995.72670006531</v>
      </c>
      <c r="H7607" s="168">
        <f t="shared" si="1659"/>
        <v>271310.33852408634</v>
      </c>
      <c r="I7607" s="169">
        <f t="shared" si="1660"/>
        <v>865306.06522415159</v>
      </c>
      <c r="J7607" s="169">
        <f t="shared" si="1662"/>
        <v>781763.66446898098</v>
      </c>
      <c r="K7607" s="95"/>
      <c r="L7607" s="265">
        <f t="shared" si="1661"/>
        <v>331688.82490355987</v>
      </c>
      <c r="M7607" s="265">
        <f>$G7607*NonHospFrac+theModel!$H7607*NonHospFrac</f>
        <v>533617.24032059172</v>
      </c>
      <c r="N7607" s="266">
        <f t="shared" si="1663"/>
        <v>865306.06522415159</v>
      </c>
      <c r="O7607" s="159"/>
      <c r="P7607" s="265">
        <f t="shared" si="1664"/>
        <v>299665.3804256508</v>
      </c>
      <c r="Q7607" s="265">
        <f t="shared" si="1665"/>
        <v>533615.68567891698</v>
      </c>
      <c r="R7607" s="266">
        <f t="shared" si="1666"/>
        <v>833281.06610456784</v>
      </c>
    </row>
    <row r="7608" spans="1:18" x14ac:dyDescent="0.3">
      <c r="A7608" s="82">
        <v>7577</v>
      </c>
      <c r="B7608" s="94">
        <f t="shared" si="1655"/>
        <v>4.0325217026929489E-63</v>
      </c>
      <c r="C7608" s="179">
        <f t="shared" si="1656"/>
        <v>4.0234250282256163E-63</v>
      </c>
      <c r="D7608" s="166">
        <f t="shared" si="1657"/>
        <v>2.2558277767625785E-3</v>
      </c>
      <c r="E7608" s="167">
        <f t="shared" si="1667"/>
        <v>24.291375447755232</v>
      </c>
      <c r="F7608" s="168">
        <f t="shared" si="1668"/>
        <v>17.094662892306019</v>
      </c>
      <c r="G7608" s="168">
        <f t="shared" si="1658"/>
        <v>594074.12127927865</v>
      </c>
      <c r="H7608" s="168">
        <f t="shared" si="1659"/>
        <v>271310.33852408634</v>
      </c>
      <c r="I7608" s="169">
        <f t="shared" si="1660"/>
        <v>865384.45980336494</v>
      </c>
      <c r="J7608" s="169">
        <f t="shared" si="1662"/>
        <v>781821.22833535494</v>
      </c>
      <c r="K7608" s="95"/>
      <c r="L7608" s="265">
        <f t="shared" si="1661"/>
        <v>331718.87508684548</v>
      </c>
      <c r="M7608" s="265">
        <f>$G7608*NonHospFrac+theModel!$H7608*NonHospFrac</f>
        <v>533665.58471651957</v>
      </c>
      <c r="N7608" s="266">
        <f t="shared" si="1663"/>
        <v>865384.45980336505</v>
      </c>
      <c r="O7608" s="159"/>
      <c r="P7608" s="265">
        <f t="shared" si="1664"/>
        <v>299687.44578721689</v>
      </c>
      <c r="Q7608" s="265">
        <f t="shared" si="1665"/>
        <v>533664.03007484484</v>
      </c>
      <c r="R7608" s="266">
        <f t="shared" si="1666"/>
        <v>833351.47586206172</v>
      </c>
    </row>
    <row r="7609" spans="1:18" x14ac:dyDescent="0.3">
      <c r="A7609" s="82">
        <v>7578</v>
      </c>
      <c r="B7609" s="94">
        <f t="shared" si="1655"/>
        <v>3.9571923452931334E-63</v>
      </c>
      <c r="C7609" s="179">
        <f t="shared" si="1656"/>
        <v>3.9482656008826287E-63</v>
      </c>
      <c r="D7609" s="166">
        <f t="shared" si="1657"/>
        <v>2.2558277767625785E-3</v>
      </c>
      <c r="E7609" s="167">
        <f t="shared" si="1667"/>
        <v>24.291375447755232</v>
      </c>
      <c r="F7609" s="168">
        <f t="shared" si="1668"/>
        <v>17.09691872008278</v>
      </c>
      <c r="G7609" s="168">
        <f t="shared" si="1658"/>
        <v>594152.515858492</v>
      </c>
      <c r="H7609" s="168">
        <f t="shared" si="1659"/>
        <v>271310.33852408634</v>
      </c>
      <c r="I7609" s="169">
        <f t="shared" si="1660"/>
        <v>865462.85438257828</v>
      </c>
      <c r="J7609" s="169">
        <f t="shared" si="1662"/>
        <v>781878.78985531232</v>
      </c>
      <c r="K7609" s="95"/>
      <c r="L7609" s="265">
        <f t="shared" si="1661"/>
        <v>331748.92527013097</v>
      </c>
      <c r="M7609" s="265">
        <f>$G7609*NonHospFrac+theModel!$H7609*NonHospFrac</f>
        <v>533713.92911244731</v>
      </c>
      <c r="N7609" s="266">
        <f t="shared" si="1663"/>
        <v>865462.85438257828</v>
      </c>
      <c r="O7609" s="159"/>
      <c r="P7609" s="265">
        <f t="shared" si="1664"/>
        <v>299709.51024935534</v>
      </c>
      <c r="Q7609" s="265">
        <f t="shared" si="1665"/>
        <v>533712.37447077257</v>
      </c>
      <c r="R7609" s="266">
        <f t="shared" si="1666"/>
        <v>833421.88472012791</v>
      </c>
    </row>
    <row r="7610" spans="1:18" x14ac:dyDescent="0.3">
      <c r="A7610" s="82">
        <v>7579</v>
      </c>
      <c r="B7610" s="94">
        <f t="shared" si="1655"/>
        <v>3.8832701748857453E-63</v>
      </c>
      <c r="C7610" s="179">
        <f t="shared" si="1656"/>
        <v>3.8745101861605641E-63</v>
      </c>
      <c r="D7610" s="166">
        <f t="shared" si="1657"/>
        <v>2.2558277767625785E-3</v>
      </c>
      <c r="E7610" s="167">
        <f t="shared" si="1667"/>
        <v>24.291375447755232</v>
      </c>
      <c r="F7610" s="168">
        <f t="shared" si="1668"/>
        <v>17.09917454785954</v>
      </c>
      <c r="G7610" s="168">
        <f t="shared" si="1658"/>
        <v>594230.91043770546</v>
      </c>
      <c r="H7610" s="168">
        <f t="shared" si="1659"/>
        <v>271310.33852408634</v>
      </c>
      <c r="I7610" s="169">
        <f t="shared" si="1660"/>
        <v>865541.24896179186</v>
      </c>
      <c r="J7610" s="169">
        <f t="shared" si="1662"/>
        <v>781936.34902894904</v>
      </c>
      <c r="K7610" s="95"/>
      <c r="L7610" s="265">
        <f t="shared" si="1661"/>
        <v>331778.97545341658</v>
      </c>
      <c r="M7610" s="265">
        <f>$G7610*NonHospFrac+theModel!$H7610*NonHospFrac</f>
        <v>533762.27350837516</v>
      </c>
      <c r="N7610" s="266">
        <f t="shared" si="1663"/>
        <v>865541.24896179175</v>
      </c>
      <c r="O7610" s="159"/>
      <c r="P7610" s="265">
        <f t="shared" si="1664"/>
        <v>299731.57381210296</v>
      </c>
      <c r="Q7610" s="265">
        <f t="shared" si="1665"/>
        <v>533760.71886670042</v>
      </c>
      <c r="R7610" s="266">
        <f t="shared" si="1666"/>
        <v>833492.29267880344</v>
      </c>
    </row>
    <row r="7611" spans="1:18" x14ac:dyDescent="0.3">
      <c r="A7611" s="82">
        <v>7580</v>
      </c>
      <c r="B7611" s="94">
        <f t="shared" si="1655"/>
        <v>3.8107289045711669E-63</v>
      </c>
      <c r="C7611" s="179">
        <f t="shared" si="1656"/>
        <v>3.8021325564585234E-63</v>
      </c>
      <c r="D7611" s="166">
        <f t="shared" si="1657"/>
        <v>2.2558277767625785E-3</v>
      </c>
      <c r="E7611" s="167">
        <f t="shared" si="1667"/>
        <v>24.291375447755232</v>
      </c>
      <c r="F7611" s="168">
        <f t="shared" si="1668"/>
        <v>17.101430375636301</v>
      </c>
      <c r="G7611" s="168">
        <f t="shared" si="1658"/>
        <v>594309.30501691881</v>
      </c>
      <c r="H7611" s="168">
        <f t="shared" si="1659"/>
        <v>271310.33852408634</v>
      </c>
      <c r="I7611" s="169">
        <f t="shared" si="1660"/>
        <v>865619.64354100521</v>
      </c>
      <c r="J7611" s="169">
        <f t="shared" si="1662"/>
        <v>781993.90585636033</v>
      </c>
      <c r="K7611" s="95"/>
      <c r="L7611" s="265">
        <f t="shared" si="1661"/>
        <v>331809.02563670219</v>
      </c>
      <c r="M7611" s="265">
        <f>$G7611*NonHospFrac+theModel!$H7611*NonHospFrac</f>
        <v>533810.6179043029</v>
      </c>
      <c r="N7611" s="266">
        <f t="shared" si="1663"/>
        <v>865619.64354100509</v>
      </c>
      <c r="O7611" s="159"/>
      <c r="P7611" s="265">
        <f t="shared" si="1664"/>
        <v>299753.63647549634</v>
      </c>
      <c r="Q7611" s="265">
        <f t="shared" si="1665"/>
        <v>533809.06326262816</v>
      </c>
      <c r="R7611" s="266">
        <f t="shared" si="1666"/>
        <v>833562.6997381245</v>
      </c>
    </row>
    <row r="7612" spans="1:18" x14ac:dyDescent="0.3">
      <c r="A7612" s="82">
        <v>7581</v>
      </c>
      <c r="B7612" s="94">
        <f t="shared" si="1655"/>
        <v>3.7395427385019002E-63</v>
      </c>
      <c r="C7612" s="179">
        <f t="shared" si="1656"/>
        <v>3.731106974119997E-63</v>
      </c>
      <c r="D7612" s="166">
        <f t="shared" si="1657"/>
        <v>2.2558277767625785E-3</v>
      </c>
      <c r="E7612" s="167">
        <f t="shared" si="1667"/>
        <v>24.291375447755232</v>
      </c>
      <c r="F7612" s="168">
        <f t="shared" si="1668"/>
        <v>17.103686203413062</v>
      </c>
      <c r="G7612" s="168">
        <f t="shared" si="1658"/>
        <v>594387.69959613215</v>
      </c>
      <c r="H7612" s="168">
        <f t="shared" si="1659"/>
        <v>271310.33852408634</v>
      </c>
      <c r="I7612" s="169">
        <f t="shared" si="1660"/>
        <v>865698.03812021855</v>
      </c>
      <c r="J7612" s="169">
        <f t="shared" si="1662"/>
        <v>782051.46033764211</v>
      </c>
      <c r="K7612" s="95"/>
      <c r="L7612" s="265">
        <f t="shared" si="1661"/>
        <v>331839.07581998769</v>
      </c>
      <c r="M7612" s="265">
        <f>$G7612*NonHospFrac+theModel!$H7612*NonHospFrac</f>
        <v>533858.96230023075</v>
      </c>
      <c r="N7612" s="266">
        <f t="shared" si="1663"/>
        <v>865698.03812021844</v>
      </c>
      <c r="O7612" s="159"/>
      <c r="P7612" s="265">
        <f t="shared" si="1664"/>
        <v>299775.69823957206</v>
      </c>
      <c r="Q7612" s="265">
        <f t="shared" si="1665"/>
        <v>533857.40765855601</v>
      </c>
      <c r="R7612" s="266">
        <f t="shared" si="1666"/>
        <v>833633.10589812812</v>
      </c>
    </row>
    <row r="7613" spans="1:18" x14ac:dyDescent="0.3">
      <c r="A7613" s="82">
        <v>7582</v>
      </c>
      <c r="B7613" s="94">
        <f t="shared" si="1655"/>
        <v>3.6696863627078659E-63</v>
      </c>
      <c r="C7613" s="179">
        <f t="shared" si="1656"/>
        <v>3.6614081822788627E-63</v>
      </c>
      <c r="D7613" s="166">
        <f t="shared" si="1657"/>
        <v>2.2558277767625785E-3</v>
      </c>
      <c r="E7613" s="167">
        <f t="shared" si="1667"/>
        <v>24.291375447755232</v>
      </c>
      <c r="F7613" s="168">
        <f t="shared" si="1668"/>
        <v>17.105942031189823</v>
      </c>
      <c r="G7613" s="168">
        <f t="shared" si="1658"/>
        <v>594466.09417534538</v>
      </c>
      <c r="H7613" s="168">
        <f t="shared" si="1659"/>
        <v>271310.33852408634</v>
      </c>
      <c r="I7613" s="169">
        <f t="shared" si="1660"/>
        <v>865776.43269943167</v>
      </c>
      <c r="J7613" s="169">
        <f t="shared" si="1662"/>
        <v>782109.01247288974</v>
      </c>
      <c r="K7613" s="95"/>
      <c r="L7613" s="265">
        <f t="shared" si="1661"/>
        <v>331869.12600327318</v>
      </c>
      <c r="M7613" s="265">
        <f>$G7613*NonHospFrac+theModel!$H7613*NonHospFrac</f>
        <v>533907.30669615848</v>
      </c>
      <c r="N7613" s="266">
        <f t="shared" si="1663"/>
        <v>865776.43269943167</v>
      </c>
      <c r="O7613" s="159"/>
      <c r="P7613" s="265">
        <f t="shared" si="1664"/>
        <v>299797.75910436682</v>
      </c>
      <c r="Q7613" s="265">
        <f t="shared" si="1665"/>
        <v>533905.75205448375</v>
      </c>
      <c r="R7613" s="266">
        <f t="shared" si="1666"/>
        <v>833703.51115885051</v>
      </c>
    </row>
    <row r="7614" spans="1:18" x14ac:dyDescent="0.3">
      <c r="A7614" s="82">
        <v>7583</v>
      </c>
      <c r="B7614" s="94">
        <f t="shared" si="1655"/>
        <v>3.6011349360964152E-63</v>
      </c>
      <c r="C7614" s="179">
        <f t="shared" si="1656"/>
        <v>3.5930113958796989E-63</v>
      </c>
      <c r="D7614" s="166">
        <f t="shared" si="1657"/>
        <v>2.2558277767625785E-3</v>
      </c>
      <c r="E7614" s="167">
        <f t="shared" si="1667"/>
        <v>24.291375447755232</v>
      </c>
      <c r="F7614" s="168">
        <f t="shared" si="1668"/>
        <v>17.108197858966584</v>
      </c>
      <c r="G7614" s="168">
        <f t="shared" si="1658"/>
        <v>594544.48875455884</v>
      </c>
      <c r="H7614" s="168">
        <f t="shared" si="1659"/>
        <v>271310.33852408634</v>
      </c>
      <c r="I7614" s="169">
        <f t="shared" si="1660"/>
        <v>865854.82727864524</v>
      </c>
      <c r="J7614" s="169">
        <f t="shared" si="1662"/>
        <v>782166.56226219935</v>
      </c>
      <c r="K7614" s="95"/>
      <c r="L7614" s="265">
        <f t="shared" si="1661"/>
        <v>331899.17618655879</v>
      </c>
      <c r="M7614" s="265">
        <f>$G7614*NonHospFrac+theModel!$H7614*NonHospFrac</f>
        <v>533955.65109208634</v>
      </c>
      <c r="N7614" s="266">
        <f t="shared" si="1663"/>
        <v>865854.82727864513</v>
      </c>
      <c r="O7614" s="159"/>
      <c r="P7614" s="265">
        <f t="shared" si="1664"/>
        <v>299819.81906991737</v>
      </c>
      <c r="Q7614" s="265">
        <f t="shared" si="1665"/>
        <v>533954.0964504116</v>
      </c>
      <c r="R7614" s="266">
        <f t="shared" si="1666"/>
        <v>833773.91552032903</v>
      </c>
    </row>
    <row r="7615" spans="1:18" x14ac:dyDescent="0.3">
      <c r="A7615" s="82">
        <v>7584</v>
      </c>
      <c r="B7615" s="94">
        <f t="shared" si="1655"/>
        <v>3.5338640816170903E-63</v>
      </c>
      <c r="C7615" s="179">
        <f t="shared" si="1656"/>
        <v>3.5258922928624751E-63</v>
      </c>
      <c r="D7615" s="166">
        <f t="shared" si="1657"/>
        <v>2.2558277767625785E-3</v>
      </c>
      <c r="E7615" s="167">
        <f t="shared" si="1667"/>
        <v>24.291375447755232</v>
      </c>
      <c r="F7615" s="168">
        <f t="shared" si="1668"/>
        <v>17.110453686743345</v>
      </c>
      <c r="G7615" s="168">
        <f t="shared" si="1658"/>
        <v>594622.88333377219</v>
      </c>
      <c r="H7615" s="168">
        <f t="shared" si="1659"/>
        <v>271310.33852408634</v>
      </c>
      <c r="I7615" s="169">
        <f t="shared" si="1660"/>
        <v>865933.22185785859</v>
      </c>
      <c r="J7615" s="169">
        <f t="shared" si="1662"/>
        <v>782224.10970566608</v>
      </c>
      <c r="K7615" s="95"/>
      <c r="L7615" s="265">
        <f t="shared" si="1661"/>
        <v>331929.22636984434</v>
      </c>
      <c r="M7615" s="265">
        <f>$G7615*NonHospFrac+theModel!$H7615*NonHospFrac</f>
        <v>534003.99548801407</v>
      </c>
      <c r="N7615" s="266">
        <f t="shared" si="1663"/>
        <v>865933.22185785836</v>
      </c>
      <c r="O7615" s="159"/>
      <c r="P7615" s="265">
        <f t="shared" si="1664"/>
        <v>299841.87813626026</v>
      </c>
      <c r="Q7615" s="265">
        <f t="shared" si="1665"/>
        <v>534002.44084633933</v>
      </c>
      <c r="R7615" s="266">
        <f t="shared" si="1666"/>
        <v>833844.31898259954</v>
      </c>
    </row>
    <row r="7616" spans="1:18" x14ac:dyDescent="0.3">
      <c r="A7616" s="82">
        <v>7585</v>
      </c>
      <c r="B7616" s="94">
        <f t="shared" si="1655"/>
        <v>3.4678498775947444E-63</v>
      </c>
      <c r="C7616" s="179">
        <f t="shared" si="1656"/>
        <v>3.4600270055152234E-63</v>
      </c>
      <c r="D7616" s="166">
        <f t="shared" si="1657"/>
        <v>2.2558277767625785E-3</v>
      </c>
      <c r="E7616" s="167">
        <f t="shared" si="1667"/>
        <v>24.291375447755232</v>
      </c>
      <c r="F7616" s="168">
        <f t="shared" si="1668"/>
        <v>17.112709514520105</v>
      </c>
      <c r="G7616" s="168">
        <f t="shared" si="1658"/>
        <v>594701.27791298553</v>
      </c>
      <c r="H7616" s="168">
        <f t="shared" si="1659"/>
        <v>271310.33852408634</v>
      </c>
      <c r="I7616" s="169">
        <f t="shared" si="1660"/>
        <v>866011.61643707193</v>
      </c>
      <c r="J7616" s="169">
        <f t="shared" si="1662"/>
        <v>782281.65480338573</v>
      </c>
      <c r="K7616" s="95"/>
      <c r="L7616" s="265">
        <f t="shared" si="1661"/>
        <v>331959.27655312989</v>
      </c>
      <c r="M7616" s="265">
        <f>$G7616*NonHospFrac+theModel!$H7616*NonHospFrac</f>
        <v>534052.33988394192</v>
      </c>
      <c r="N7616" s="266">
        <f t="shared" si="1663"/>
        <v>866011.61643707182</v>
      </c>
      <c r="O7616" s="159"/>
      <c r="P7616" s="265">
        <f t="shared" si="1664"/>
        <v>299863.93630343216</v>
      </c>
      <c r="Q7616" s="265">
        <f t="shared" si="1665"/>
        <v>534050.78524226719</v>
      </c>
      <c r="R7616" s="266">
        <f t="shared" si="1666"/>
        <v>833914.72154569929</v>
      </c>
    </row>
    <row r="7617" spans="1:18" x14ac:dyDescent="0.3">
      <c r="A7617" s="82">
        <v>7586</v>
      </c>
      <c r="B7617" s="94">
        <f t="shared" si="1655"/>
        <v>3.4030688492213117E-63</v>
      </c>
      <c r="C7617" s="179">
        <f t="shared" si="1656"/>
        <v>3.3953921119850027E-63</v>
      </c>
      <c r="D7617" s="166">
        <f t="shared" si="1657"/>
        <v>2.2558277767625785E-3</v>
      </c>
      <c r="E7617" s="167">
        <f t="shared" si="1667"/>
        <v>24.291375447755232</v>
      </c>
      <c r="F7617" s="168">
        <f t="shared" si="1668"/>
        <v>17.114965342296866</v>
      </c>
      <c r="G7617" s="168">
        <f t="shared" si="1658"/>
        <v>594779.67249219888</v>
      </c>
      <c r="H7617" s="168">
        <f t="shared" si="1659"/>
        <v>271310.33852408634</v>
      </c>
      <c r="I7617" s="169">
        <f t="shared" si="1660"/>
        <v>866090.01101628528</v>
      </c>
      <c r="J7617" s="169">
        <f t="shared" si="1662"/>
        <v>782339.19755545387</v>
      </c>
      <c r="K7617" s="95"/>
      <c r="L7617" s="265">
        <f t="shared" si="1661"/>
        <v>331989.32673641545</v>
      </c>
      <c r="M7617" s="265">
        <f>$G7617*NonHospFrac+theModel!$H7617*NonHospFrac</f>
        <v>534100.68427986978</v>
      </c>
      <c r="N7617" s="266">
        <f t="shared" si="1663"/>
        <v>866090.01101628528</v>
      </c>
      <c r="O7617" s="159"/>
      <c r="P7617" s="265">
        <f t="shared" si="1664"/>
        <v>299885.99357146973</v>
      </c>
      <c r="Q7617" s="265">
        <f t="shared" si="1665"/>
        <v>534099.12963819504</v>
      </c>
      <c r="R7617" s="266">
        <f t="shared" si="1666"/>
        <v>833985.12320966483</v>
      </c>
    </row>
    <row r="7618" spans="1:18" x14ac:dyDescent="0.3">
      <c r="A7618" s="82">
        <v>7587</v>
      </c>
      <c r="B7618" s="94">
        <f t="shared" si="1655"/>
        <v>3.3394979602097049E-63</v>
      </c>
      <c r="C7618" s="179">
        <f t="shared" si="1656"/>
        <v>3.3319646279506216E-63</v>
      </c>
      <c r="D7618" s="166">
        <f t="shared" si="1657"/>
        <v>2.2558277767625785E-3</v>
      </c>
      <c r="E7618" s="167">
        <f t="shared" si="1667"/>
        <v>24.291375447755232</v>
      </c>
      <c r="F7618" s="168">
        <f t="shared" si="1668"/>
        <v>17.117221170073627</v>
      </c>
      <c r="G7618" s="168">
        <f t="shared" si="1658"/>
        <v>594858.06707141222</v>
      </c>
      <c r="H7618" s="168">
        <f t="shared" si="1659"/>
        <v>271310.33852408634</v>
      </c>
      <c r="I7618" s="169">
        <f t="shared" si="1660"/>
        <v>866168.40559549863</v>
      </c>
      <c r="J7618" s="169">
        <f t="shared" si="1662"/>
        <v>782396.7379619662</v>
      </c>
      <c r="K7618" s="95"/>
      <c r="L7618" s="265">
        <f t="shared" si="1661"/>
        <v>332019.376919701</v>
      </c>
      <c r="M7618" s="265">
        <f>$G7618*NonHospFrac+theModel!$H7618*NonHospFrac</f>
        <v>534149.02867579751</v>
      </c>
      <c r="N7618" s="266">
        <f t="shared" si="1663"/>
        <v>866168.40559549851</v>
      </c>
      <c r="O7618" s="159"/>
      <c r="P7618" s="265">
        <f t="shared" si="1664"/>
        <v>299908.04994040966</v>
      </c>
      <c r="Q7618" s="265">
        <f t="shared" si="1665"/>
        <v>534147.47403412277</v>
      </c>
      <c r="R7618" s="266">
        <f t="shared" si="1666"/>
        <v>834055.52397453249</v>
      </c>
    </row>
    <row r="7619" spans="1:18" x14ac:dyDescent="0.3">
      <c r="A7619" s="82">
        <v>7588</v>
      </c>
      <c r="B7619" s="94">
        <f t="shared" si="1655"/>
        <v>3.2771146046004906E-63</v>
      </c>
      <c r="C7619" s="179">
        <f t="shared" si="1656"/>
        <v>3.2697219984477983E-63</v>
      </c>
      <c r="D7619" s="166">
        <f t="shared" si="1657"/>
        <v>2.2558277767625785E-3</v>
      </c>
      <c r="E7619" s="167">
        <f t="shared" si="1667"/>
        <v>24.291375447755232</v>
      </c>
      <c r="F7619" s="168">
        <f t="shared" si="1668"/>
        <v>17.119476997850388</v>
      </c>
      <c r="G7619" s="168">
        <f t="shared" si="1658"/>
        <v>594936.46165062569</v>
      </c>
      <c r="H7619" s="168">
        <f t="shared" si="1659"/>
        <v>271310.33852408634</v>
      </c>
      <c r="I7619" s="169">
        <f t="shared" si="1660"/>
        <v>866246.80017471197</v>
      </c>
      <c r="J7619" s="169">
        <f t="shared" si="1662"/>
        <v>782454.27602301829</v>
      </c>
      <c r="K7619" s="95"/>
      <c r="L7619" s="265">
        <f t="shared" si="1661"/>
        <v>332049.42710298661</v>
      </c>
      <c r="M7619" s="265">
        <f>$G7619*NonHospFrac+theModel!$H7619*NonHospFrac</f>
        <v>534197.37307172548</v>
      </c>
      <c r="N7619" s="266">
        <f t="shared" si="1663"/>
        <v>866246.80017471209</v>
      </c>
      <c r="O7619" s="159"/>
      <c r="P7619" s="265">
        <f t="shared" si="1664"/>
        <v>299930.10541028861</v>
      </c>
      <c r="Q7619" s="265">
        <f t="shared" si="1665"/>
        <v>534195.81843005074</v>
      </c>
      <c r="R7619" s="266">
        <f t="shared" si="1666"/>
        <v>834125.9238403393</v>
      </c>
    </row>
    <row r="7620" spans="1:18" x14ac:dyDescent="0.3">
      <c r="A7620" s="82">
        <v>7589</v>
      </c>
      <c r="B7620" s="94">
        <f t="shared" si="1655"/>
        <v>3.2158965987246927E-63</v>
      </c>
      <c r="C7620" s="179">
        <f t="shared" si="1656"/>
        <v>3.2086420898500934E-63</v>
      </c>
      <c r="D7620" s="166">
        <f t="shared" si="1657"/>
        <v>2.2558277767625785E-3</v>
      </c>
      <c r="E7620" s="167">
        <f t="shared" si="1667"/>
        <v>24.291375447755232</v>
      </c>
      <c r="F7620" s="168">
        <f t="shared" si="1668"/>
        <v>17.121732825627149</v>
      </c>
      <c r="G7620" s="168">
        <f t="shared" si="1658"/>
        <v>595014.85622983903</v>
      </c>
      <c r="H7620" s="168">
        <f t="shared" si="1659"/>
        <v>271310.33852408634</v>
      </c>
      <c r="I7620" s="169">
        <f t="shared" si="1660"/>
        <v>866325.19475392532</v>
      </c>
      <c r="J7620" s="169">
        <f t="shared" si="1662"/>
        <v>782511.81173870573</v>
      </c>
      <c r="K7620" s="95"/>
      <c r="L7620" s="265">
        <f t="shared" si="1661"/>
        <v>332079.47728627216</v>
      </c>
      <c r="M7620" s="265">
        <f>$G7620*NonHospFrac+theModel!$H7620*NonHospFrac</f>
        <v>534245.71746765322</v>
      </c>
      <c r="N7620" s="266">
        <f t="shared" si="1663"/>
        <v>866325.19475392532</v>
      </c>
      <c r="O7620" s="159"/>
      <c r="P7620" s="265">
        <f t="shared" si="1664"/>
        <v>299952.15998114314</v>
      </c>
      <c r="Q7620" s="265">
        <f t="shared" si="1665"/>
        <v>534244.16282597848</v>
      </c>
      <c r="R7620" s="266">
        <f t="shared" si="1666"/>
        <v>834196.32280712156</v>
      </c>
    </row>
    <row r="7621" spans="1:18" x14ac:dyDescent="0.3">
      <c r="A7621" s="82">
        <v>7590</v>
      </c>
      <c r="B7621" s="94">
        <f t="shared" si="1655"/>
        <v>3.1558221733138115E-63</v>
      </c>
      <c r="C7621" s="179">
        <f t="shared" si="1656"/>
        <v>3.1487031819967267E-63</v>
      </c>
      <c r="D7621" s="166">
        <f t="shared" si="1657"/>
        <v>2.2558277767625785E-3</v>
      </c>
      <c r="E7621" s="167">
        <f t="shared" si="1667"/>
        <v>24.291375447755232</v>
      </c>
      <c r="F7621" s="168">
        <f t="shared" si="1668"/>
        <v>17.123988653403909</v>
      </c>
      <c r="G7621" s="168">
        <f t="shared" si="1658"/>
        <v>595093.25080905238</v>
      </c>
      <c r="H7621" s="168">
        <f t="shared" si="1659"/>
        <v>271310.33852408634</v>
      </c>
      <c r="I7621" s="169">
        <f t="shared" si="1660"/>
        <v>866403.58933313866</v>
      </c>
      <c r="J7621" s="169">
        <f t="shared" si="1662"/>
        <v>782569.34510912409</v>
      </c>
      <c r="K7621" s="95"/>
      <c r="L7621" s="265">
        <f t="shared" si="1661"/>
        <v>332109.52746955771</v>
      </c>
      <c r="M7621" s="265">
        <f>$G7621*NonHospFrac+theModel!$H7621*NonHospFrac</f>
        <v>534294.06186358095</v>
      </c>
      <c r="N7621" s="266">
        <f t="shared" si="1663"/>
        <v>866403.58933313866</v>
      </c>
      <c r="O7621" s="159"/>
      <c r="P7621" s="265">
        <f t="shared" si="1664"/>
        <v>299974.21365300997</v>
      </c>
      <c r="Q7621" s="265">
        <f t="shared" si="1665"/>
        <v>534292.50722190621</v>
      </c>
      <c r="R7621" s="266">
        <f t="shared" si="1666"/>
        <v>834266.72087491618</v>
      </c>
    </row>
    <row r="7622" spans="1:18" x14ac:dyDescent="0.3">
      <c r="A7622" s="82">
        <v>7591</v>
      </c>
      <c r="B7622" s="94">
        <f t="shared" si="1655"/>
        <v>3.096869965759649E-63</v>
      </c>
      <c r="C7622" s="179">
        <f t="shared" si="1656"/>
        <v>3.0898839604698663E-63</v>
      </c>
      <c r="D7622" s="166">
        <f t="shared" si="1657"/>
        <v>2.2558277767625785E-3</v>
      </c>
      <c r="E7622" s="167">
        <f t="shared" si="1667"/>
        <v>24.291375447755232</v>
      </c>
      <c r="F7622" s="168">
        <f t="shared" si="1668"/>
        <v>17.12624448118067</v>
      </c>
      <c r="G7622" s="168">
        <f t="shared" si="1658"/>
        <v>595171.64538826572</v>
      </c>
      <c r="H7622" s="168">
        <f t="shared" si="1659"/>
        <v>271310.33852408634</v>
      </c>
      <c r="I7622" s="169">
        <f t="shared" si="1660"/>
        <v>866481.98391235201</v>
      </c>
      <c r="J7622" s="169">
        <f t="shared" si="1662"/>
        <v>782626.87613436906</v>
      </c>
      <c r="K7622" s="95"/>
      <c r="L7622" s="265">
        <f t="shared" si="1661"/>
        <v>332139.5776528432</v>
      </c>
      <c r="M7622" s="265">
        <f>$G7622*NonHospFrac+theModel!$H7622*NonHospFrac</f>
        <v>534342.4062595088</v>
      </c>
      <c r="N7622" s="266">
        <f t="shared" si="1663"/>
        <v>866481.98391235201</v>
      </c>
      <c r="O7622" s="159"/>
      <c r="P7622" s="265">
        <f t="shared" si="1664"/>
        <v>299996.26642592566</v>
      </c>
      <c r="Q7622" s="265">
        <f t="shared" si="1665"/>
        <v>534340.85161783407</v>
      </c>
      <c r="R7622" s="266">
        <f t="shared" si="1666"/>
        <v>834337.11804375972</v>
      </c>
    </row>
    <row r="7623" spans="1:18" x14ac:dyDescent="0.3">
      <c r="A7623" s="82">
        <v>7592</v>
      </c>
      <c r="B7623" s="94">
        <f t="shared" si="1655"/>
        <v>3.0390190125172461E-63</v>
      </c>
      <c r="C7623" s="179">
        <f t="shared" si="1656"/>
        <v>3.0321635090146999E-63</v>
      </c>
      <c r="D7623" s="166">
        <f t="shared" si="1657"/>
        <v>2.2558277767625785E-3</v>
      </c>
      <c r="E7623" s="167">
        <f t="shared" si="1667"/>
        <v>24.291375447755232</v>
      </c>
      <c r="F7623" s="168">
        <f t="shared" si="1668"/>
        <v>17.128500308957431</v>
      </c>
      <c r="G7623" s="168">
        <f t="shared" si="1658"/>
        <v>595250.03996747907</v>
      </c>
      <c r="H7623" s="168">
        <f t="shared" si="1659"/>
        <v>271310.33852408634</v>
      </c>
      <c r="I7623" s="169">
        <f t="shared" si="1660"/>
        <v>866560.37849156535</v>
      </c>
      <c r="J7623" s="169">
        <f t="shared" si="1662"/>
        <v>782684.40481453622</v>
      </c>
      <c r="K7623" s="95"/>
      <c r="L7623" s="265">
        <f t="shared" si="1661"/>
        <v>332169.62783612881</v>
      </c>
      <c r="M7623" s="265">
        <f>$G7623*NonHospFrac+theModel!$H7623*NonHospFrac</f>
        <v>534390.75065543666</v>
      </c>
      <c r="N7623" s="266">
        <f t="shared" si="1663"/>
        <v>866560.37849156547</v>
      </c>
      <c r="O7623" s="159"/>
      <c r="P7623" s="265">
        <f t="shared" si="1664"/>
        <v>300018.31829992699</v>
      </c>
      <c r="Q7623" s="265">
        <f t="shared" si="1665"/>
        <v>534389.19601376192</v>
      </c>
      <c r="R7623" s="266">
        <f t="shared" si="1666"/>
        <v>834407.51431368897</v>
      </c>
    </row>
    <row r="7624" spans="1:18" x14ac:dyDescent="0.3">
      <c r="A7624" s="82">
        <v>7593</v>
      </c>
      <c r="B7624" s="94">
        <f t="shared" si="1655"/>
        <v>2.9822487416502927E-63</v>
      </c>
      <c r="C7624" s="179">
        <f t="shared" si="1656"/>
        <v>2.9755213021016626E-63</v>
      </c>
      <c r="D7624" s="166">
        <f t="shared" si="1657"/>
        <v>2.2558277767625785E-3</v>
      </c>
      <c r="E7624" s="167">
        <f t="shared" si="1667"/>
        <v>24.291375447755232</v>
      </c>
      <c r="F7624" s="168">
        <f t="shared" si="1668"/>
        <v>17.130756136734192</v>
      </c>
      <c r="G7624" s="168">
        <f t="shared" si="1658"/>
        <v>595328.43454669241</v>
      </c>
      <c r="H7624" s="168">
        <f t="shared" si="1659"/>
        <v>271310.33852408634</v>
      </c>
      <c r="I7624" s="169">
        <f t="shared" si="1660"/>
        <v>866638.7730707787</v>
      </c>
      <c r="J7624" s="169">
        <f t="shared" si="1662"/>
        <v>782741.93114972103</v>
      </c>
      <c r="K7624" s="95"/>
      <c r="L7624" s="265">
        <f t="shared" si="1661"/>
        <v>332199.67801941431</v>
      </c>
      <c r="M7624" s="265">
        <f>$G7624*NonHospFrac+theModel!$H7624*NonHospFrac</f>
        <v>534439.09505136439</v>
      </c>
      <c r="N7624" s="266">
        <f t="shared" si="1663"/>
        <v>866638.7730707787</v>
      </c>
      <c r="O7624" s="159"/>
      <c r="P7624" s="265">
        <f t="shared" si="1664"/>
        <v>300040.36927505047</v>
      </c>
      <c r="Q7624" s="265">
        <f t="shared" si="1665"/>
        <v>534437.54040968965</v>
      </c>
      <c r="R7624" s="266">
        <f t="shared" si="1666"/>
        <v>834477.90968474012</v>
      </c>
    </row>
    <row r="7625" spans="1:18" x14ac:dyDescent="0.3">
      <c r="A7625" s="82">
        <v>7594</v>
      </c>
      <c r="B7625" s="94">
        <f t="shared" si="1655"/>
        <v>2.9265389655156955E-63</v>
      </c>
      <c r="C7625" s="179">
        <f t="shared" si="1656"/>
        <v>2.9199371976275074E-63</v>
      </c>
      <c r="D7625" s="166">
        <f t="shared" si="1657"/>
        <v>2.2558277767625785E-3</v>
      </c>
      <c r="E7625" s="167">
        <f t="shared" si="1667"/>
        <v>24.291375447755232</v>
      </c>
      <c r="F7625" s="168">
        <f t="shared" si="1668"/>
        <v>17.133011964510953</v>
      </c>
      <c r="G7625" s="168">
        <f t="shared" si="1658"/>
        <v>595406.82912590576</v>
      </c>
      <c r="H7625" s="168">
        <f t="shared" si="1659"/>
        <v>271310.33852408634</v>
      </c>
      <c r="I7625" s="169">
        <f t="shared" si="1660"/>
        <v>866717.16764999204</v>
      </c>
      <c r="J7625" s="169">
        <f t="shared" si="1662"/>
        <v>782799.45514001918</v>
      </c>
      <c r="K7625" s="95"/>
      <c r="L7625" s="265">
        <f t="shared" si="1661"/>
        <v>332229.72820269992</v>
      </c>
      <c r="M7625" s="265">
        <f>$G7625*NonHospFrac+theModel!$H7625*NonHospFrac</f>
        <v>534487.43944729213</v>
      </c>
      <c r="N7625" s="266">
        <f t="shared" si="1663"/>
        <v>866717.16764999204</v>
      </c>
      <c r="O7625" s="159"/>
      <c r="P7625" s="265">
        <f t="shared" si="1664"/>
        <v>300062.41935133288</v>
      </c>
      <c r="Q7625" s="265">
        <f t="shared" si="1665"/>
        <v>534485.88480561739</v>
      </c>
      <c r="R7625" s="266">
        <f t="shared" si="1666"/>
        <v>834548.30415695021</v>
      </c>
    </row>
    <row r="7626" spans="1:18" x14ac:dyDescent="0.3">
      <c r="A7626" s="82">
        <v>7595</v>
      </c>
      <c r="B7626" s="94">
        <f t="shared" si="1655"/>
        <v>2.8718698735848085E-63</v>
      </c>
      <c r="C7626" s="179">
        <f t="shared" si="1656"/>
        <v>2.8653914297527281E-63</v>
      </c>
      <c r="D7626" s="166">
        <f t="shared" si="1657"/>
        <v>2.2558277767625785E-3</v>
      </c>
      <c r="E7626" s="167">
        <f t="shared" si="1667"/>
        <v>24.291375447755232</v>
      </c>
      <c r="F7626" s="168">
        <f t="shared" si="1668"/>
        <v>17.135267792287713</v>
      </c>
      <c r="G7626" s="168">
        <f t="shared" si="1658"/>
        <v>595485.2237051191</v>
      </c>
      <c r="H7626" s="168">
        <f t="shared" si="1659"/>
        <v>271310.33852408634</v>
      </c>
      <c r="I7626" s="169">
        <f t="shared" si="1660"/>
        <v>866795.56222920539</v>
      </c>
      <c r="J7626" s="169">
        <f t="shared" si="1662"/>
        <v>782856.97678552626</v>
      </c>
      <c r="K7626" s="95"/>
      <c r="L7626" s="265">
        <f t="shared" si="1661"/>
        <v>332259.77838598541</v>
      </c>
      <c r="M7626" s="265">
        <f>$G7626*NonHospFrac+theModel!$H7626*NonHospFrac</f>
        <v>534535.78384321998</v>
      </c>
      <c r="N7626" s="266">
        <f t="shared" si="1663"/>
        <v>866795.56222920539</v>
      </c>
      <c r="O7626" s="159"/>
      <c r="P7626" s="265">
        <f t="shared" si="1664"/>
        <v>300084.46852881066</v>
      </c>
      <c r="Q7626" s="265">
        <f t="shared" si="1665"/>
        <v>534534.22920154524</v>
      </c>
      <c r="R7626" s="266">
        <f t="shared" si="1666"/>
        <v>834618.6977303559</v>
      </c>
    </row>
    <row r="7627" spans="1:18" x14ac:dyDescent="0.3">
      <c r="A7627" s="82">
        <v>7596</v>
      </c>
      <c r="B7627" s="94">
        <f t="shared" si="1655"/>
        <v>2.818222025398755E-63</v>
      </c>
      <c r="C7627" s="179">
        <f t="shared" si="1656"/>
        <v>2.8118646018727766E-63</v>
      </c>
      <c r="D7627" s="166">
        <f t="shared" si="1657"/>
        <v>2.2558277767625785E-3</v>
      </c>
      <c r="E7627" s="167">
        <f t="shared" si="1667"/>
        <v>24.291375447755232</v>
      </c>
      <c r="F7627" s="168">
        <f t="shared" si="1668"/>
        <v>17.137523620064474</v>
      </c>
      <c r="G7627" s="168">
        <f t="shared" si="1658"/>
        <v>595563.61828433257</v>
      </c>
      <c r="H7627" s="168">
        <f t="shared" si="1659"/>
        <v>271310.33852408634</v>
      </c>
      <c r="I7627" s="169">
        <f t="shared" si="1660"/>
        <v>866873.95680841897</v>
      </c>
      <c r="J7627" s="169">
        <f t="shared" si="1662"/>
        <v>782914.49608633807</v>
      </c>
      <c r="K7627" s="95"/>
      <c r="L7627" s="265">
        <f t="shared" si="1661"/>
        <v>332289.82856927102</v>
      </c>
      <c r="M7627" s="265">
        <f>$G7627*NonHospFrac+theModel!$H7627*NonHospFrac</f>
        <v>534584.12823914783</v>
      </c>
      <c r="N7627" s="266">
        <f t="shared" si="1663"/>
        <v>866873.95680841885</v>
      </c>
      <c r="O7627" s="159"/>
      <c r="P7627" s="265">
        <f t="shared" si="1664"/>
        <v>300106.51680752065</v>
      </c>
      <c r="Q7627" s="265">
        <f t="shared" si="1665"/>
        <v>534582.57359747309</v>
      </c>
      <c r="R7627" s="266">
        <f t="shared" si="1666"/>
        <v>834689.09040499374</v>
      </c>
    </row>
    <row r="7628" spans="1:18" x14ac:dyDescent="0.3">
      <c r="A7628" s="82">
        <v>7597</v>
      </c>
      <c r="B7628" s="94">
        <f t="shared" si="1655"/>
        <v>2.7655763436553625E-63</v>
      </c>
      <c r="C7628" s="179">
        <f t="shared" si="1656"/>
        <v>2.7593376797205872E-63</v>
      </c>
      <c r="D7628" s="166">
        <f t="shared" si="1657"/>
        <v>2.2558277767625785E-3</v>
      </c>
      <c r="E7628" s="167">
        <f t="shared" si="1667"/>
        <v>24.291375447755232</v>
      </c>
      <c r="F7628" s="168">
        <f t="shared" si="1668"/>
        <v>17.139779447841235</v>
      </c>
      <c r="G7628" s="168">
        <f t="shared" si="1658"/>
        <v>595642.01286354591</v>
      </c>
      <c r="H7628" s="168">
        <f t="shared" si="1659"/>
        <v>271310.33852408634</v>
      </c>
      <c r="I7628" s="169">
        <f t="shared" si="1660"/>
        <v>866952.35138763231</v>
      </c>
      <c r="J7628" s="169">
        <f t="shared" si="1662"/>
        <v>782972.01304254972</v>
      </c>
      <c r="K7628" s="95"/>
      <c r="L7628" s="265">
        <f t="shared" si="1661"/>
        <v>332319.87875255663</v>
      </c>
      <c r="M7628" s="265">
        <f>$G7628*NonHospFrac+theModel!$H7628*NonHospFrac</f>
        <v>534632.47263507568</v>
      </c>
      <c r="N7628" s="266">
        <f t="shared" si="1663"/>
        <v>866952.35138763231</v>
      </c>
      <c r="O7628" s="159"/>
      <c r="P7628" s="265">
        <f t="shared" si="1664"/>
        <v>300128.5641874994</v>
      </c>
      <c r="Q7628" s="265">
        <f t="shared" si="1665"/>
        <v>534630.91799340094</v>
      </c>
      <c r="R7628" s="266">
        <f t="shared" si="1666"/>
        <v>834759.48218090041</v>
      </c>
    </row>
    <row r="7629" spans="1:18" x14ac:dyDescent="0.3">
      <c r="A7629" s="82">
        <v>7598</v>
      </c>
      <c r="B7629" s="94">
        <f t="shared" si="1655"/>
        <v>2.7139141074252219E-63</v>
      </c>
      <c r="C7629" s="179">
        <f t="shared" si="1656"/>
        <v>2.7077919845979443E-63</v>
      </c>
      <c r="D7629" s="166">
        <f t="shared" si="1657"/>
        <v>2.2558277767625785E-3</v>
      </c>
      <c r="E7629" s="167">
        <f t="shared" si="1667"/>
        <v>24.291375447755232</v>
      </c>
      <c r="F7629" s="168">
        <f t="shared" si="1668"/>
        <v>17.142035275617996</v>
      </c>
      <c r="G7629" s="168">
        <f t="shared" si="1658"/>
        <v>595720.40744275926</v>
      </c>
      <c r="H7629" s="168">
        <f t="shared" si="1659"/>
        <v>271310.33852408634</v>
      </c>
      <c r="I7629" s="169">
        <f t="shared" si="1660"/>
        <v>867030.74596684566</v>
      </c>
      <c r="J7629" s="169">
        <f t="shared" si="1662"/>
        <v>783029.52765425702</v>
      </c>
      <c r="K7629" s="95"/>
      <c r="L7629" s="265">
        <f t="shared" si="1661"/>
        <v>332349.92893584212</v>
      </c>
      <c r="M7629" s="265">
        <f>$G7629*NonHospFrac+theModel!$H7629*NonHospFrac</f>
        <v>534680.81703100342</v>
      </c>
      <c r="N7629" s="266">
        <f t="shared" si="1663"/>
        <v>867030.74596684554</v>
      </c>
      <c r="O7629" s="159"/>
      <c r="P7629" s="265">
        <f t="shared" si="1664"/>
        <v>300150.61066878343</v>
      </c>
      <c r="Q7629" s="265">
        <f t="shared" si="1665"/>
        <v>534679.26238932868</v>
      </c>
      <c r="R7629" s="266">
        <f t="shared" si="1666"/>
        <v>834829.87305811211</v>
      </c>
    </row>
    <row r="7630" spans="1:18" x14ac:dyDescent="0.3">
      <c r="A7630" s="82">
        <v>7599</v>
      </c>
      <c r="B7630" s="94">
        <f t="shared" si="1655"/>
        <v>2.6632169454944844E-63</v>
      </c>
      <c r="C7630" s="179">
        <f t="shared" si="1656"/>
        <v>2.6572091867332932E-63</v>
      </c>
      <c r="D7630" s="166">
        <f t="shared" si="1657"/>
        <v>2.2558277767625785E-3</v>
      </c>
      <c r="E7630" s="167">
        <f t="shared" si="1667"/>
        <v>24.291375447755232</v>
      </c>
      <c r="F7630" s="168">
        <f t="shared" si="1668"/>
        <v>17.144291103394757</v>
      </c>
      <c r="G7630" s="168">
        <f t="shared" si="1658"/>
        <v>595798.8020219726</v>
      </c>
      <c r="H7630" s="168">
        <f t="shared" si="1659"/>
        <v>271310.33852408634</v>
      </c>
      <c r="I7630" s="169">
        <f t="shared" si="1660"/>
        <v>867109.140546059</v>
      </c>
      <c r="J7630" s="169">
        <f t="shared" si="1662"/>
        <v>783087.03992155555</v>
      </c>
      <c r="K7630" s="95"/>
      <c r="L7630" s="265">
        <f t="shared" si="1661"/>
        <v>332379.97911912767</v>
      </c>
      <c r="M7630" s="265">
        <f>$G7630*NonHospFrac+theModel!$H7630*NonHospFrac</f>
        <v>534729.16142693115</v>
      </c>
      <c r="N7630" s="266">
        <f t="shared" si="1663"/>
        <v>867109.14054605877</v>
      </c>
      <c r="O7630" s="159"/>
      <c r="P7630" s="265">
        <f t="shared" si="1664"/>
        <v>300172.65625140956</v>
      </c>
      <c r="Q7630" s="265">
        <f t="shared" si="1665"/>
        <v>534727.60678525642</v>
      </c>
      <c r="R7630" s="266">
        <f t="shared" si="1666"/>
        <v>834900.26303666597</v>
      </c>
    </row>
    <row r="7631" spans="1:18" x14ac:dyDescent="0.3">
      <c r="A7631" s="82">
        <v>7600</v>
      </c>
      <c r="B7631" s="94">
        <f t="shared" si="1655"/>
        <v>2.613466829832013E-63</v>
      </c>
      <c r="C7631" s="179">
        <f t="shared" si="1656"/>
        <v>2.6075712987636301E-63</v>
      </c>
      <c r="D7631" s="166">
        <f t="shared" si="1657"/>
        <v>2.2558277767625785E-3</v>
      </c>
      <c r="E7631" s="167">
        <f t="shared" si="1667"/>
        <v>24.291375447755232</v>
      </c>
      <c r="F7631" s="168">
        <f t="shared" si="1668"/>
        <v>17.146546931171518</v>
      </c>
      <c r="G7631" s="168">
        <f t="shared" si="1658"/>
        <v>595877.19660118595</v>
      </c>
      <c r="H7631" s="168">
        <f t="shared" si="1659"/>
        <v>271310.33852408634</v>
      </c>
      <c r="I7631" s="169">
        <f t="shared" si="1660"/>
        <v>867187.53512527235</v>
      </c>
      <c r="J7631" s="169">
        <f t="shared" si="1662"/>
        <v>783144.54984454077</v>
      </c>
      <c r="K7631" s="95"/>
      <c r="L7631" s="265">
        <f t="shared" si="1661"/>
        <v>332410.02930241323</v>
      </c>
      <c r="M7631" s="265">
        <f>$G7631*NonHospFrac+theModel!$H7631*NonHospFrac</f>
        <v>534777.50582285901</v>
      </c>
      <c r="N7631" s="266">
        <f t="shared" si="1663"/>
        <v>867187.53512527223</v>
      </c>
      <c r="O7631" s="159"/>
      <c r="P7631" s="265">
        <f t="shared" si="1664"/>
        <v>300194.70093541429</v>
      </c>
      <c r="Q7631" s="265">
        <f t="shared" si="1665"/>
        <v>534775.95118118427</v>
      </c>
      <c r="R7631" s="266">
        <f t="shared" si="1666"/>
        <v>834970.65211659856</v>
      </c>
    </row>
    <row r="7632" spans="1:18" x14ac:dyDescent="0.3">
      <c r="A7632" s="82">
        <v>7601</v>
      </c>
      <c r="B7632" s="94">
        <f t="shared" si="1655"/>
        <v>2.5646460691785717E-63</v>
      </c>
      <c r="C7632" s="179">
        <f t="shared" si="1656"/>
        <v>2.5588606693381535E-63</v>
      </c>
      <c r="D7632" s="166">
        <f t="shared" si="1657"/>
        <v>2.2558277767625785E-3</v>
      </c>
      <c r="E7632" s="167">
        <f t="shared" si="1667"/>
        <v>24.291375447755232</v>
      </c>
      <c r="F7632" s="168">
        <f t="shared" si="1668"/>
        <v>17.148802758948278</v>
      </c>
      <c r="G7632" s="168">
        <f t="shared" si="1658"/>
        <v>595955.59118039929</v>
      </c>
      <c r="H7632" s="168">
        <f t="shared" si="1659"/>
        <v>271310.33852408634</v>
      </c>
      <c r="I7632" s="169">
        <f t="shared" si="1660"/>
        <v>867265.92970448569</v>
      </c>
      <c r="J7632" s="169">
        <f t="shared" si="1662"/>
        <v>783202.05742330838</v>
      </c>
      <c r="K7632" s="95"/>
      <c r="L7632" s="265">
        <f t="shared" si="1661"/>
        <v>332440.07948569878</v>
      </c>
      <c r="M7632" s="265">
        <f>$G7632*NonHospFrac+theModel!$H7632*NonHospFrac</f>
        <v>534825.85021878686</v>
      </c>
      <c r="N7632" s="266">
        <f t="shared" si="1663"/>
        <v>867265.92970448569</v>
      </c>
      <c r="O7632" s="159"/>
      <c r="P7632" s="265">
        <f t="shared" si="1664"/>
        <v>300216.74472083437</v>
      </c>
      <c r="Q7632" s="265">
        <f t="shared" si="1665"/>
        <v>534824.29557711212</v>
      </c>
      <c r="R7632" s="266">
        <f t="shared" si="1666"/>
        <v>835041.04029794643</v>
      </c>
    </row>
    <row r="7633" spans="1:18" x14ac:dyDescent="0.3">
      <c r="A7633" s="82">
        <v>7602</v>
      </c>
      <c r="B7633" s="94">
        <f t="shared" si="1655"/>
        <v>2.516737302755772E-63</v>
      </c>
      <c r="C7633" s="179">
        <f t="shared" si="1656"/>
        <v>2.5110599768414008E-63</v>
      </c>
      <c r="D7633" s="166">
        <f t="shared" si="1657"/>
        <v>2.2558277767625785E-3</v>
      </c>
      <c r="E7633" s="167">
        <f t="shared" si="1667"/>
        <v>24.291375447755232</v>
      </c>
      <c r="F7633" s="168">
        <f t="shared" si="1668"/>
        <v>17.151058586725039</v>
      </c>
      <c r="G7633" s="168">
        <f t="shared" si="1658"/>
        <v>596033.98575961264</v>
      </c>
      <c r="H7633" s="168">
        <f t="shared" si="1659"/>
        <v>271310.33852408634</v>
      </c>
      <c r="I7633" s="169">
        <f t="shared" si="1660"/>
        <v>867344.32428369904</v>
      </c>
      <c r="J7633" s="169">
        <f t="shared" si="1662"/>
        <v>783259.56265795382</v>
      </c>
      <c r="K7633" s="95"/>
      <c r="L7633" s="265">
        <f t="shared" si="1661"/>
        <v>332470.12966898433</v>
      </c>
      <c r="M7633" s="265">
        <f>$G7633*NonHospFrac+theModel!$H7633*NonHospFrac</f>
        <v>534874.19461471459</v>
      </c>
      <c r="N7633" s="266">
        <f t="shared" si="1663"/>
        <v>867344.32428369892</v>
      </c>
      <c r="O7633" s="159"/>
      <c r="P7633" s="265">
        <f t="shared" si="1664"/>
        <v>300238.78760770633</v>
      </c>
      <c r="Q7633" s="265">
        <f t="shared" si="1665"/>
        <v>534872.63997303986</v>
      </c>
      <c r="R7633" s="266">
        <f t="shared" si="1666"/>
        <v>835111.42758074612</v>
      </c>
    </row>
    <row r="7634" spans="1:18" x14ac:dyDescent="0.3">
      <c r="A7634" s="82">
        <v>7603</v>
      </c>
      <c r="B7634" s="94">
        <f t="shared" si="1655"/>
        <v>2.4697234940925395E-63</v>
      </c>
      <c r="C7634" s="179">
        <f t="shared" si="1656"/>
        <v>2.4641522232336422E-63</v>
      </c>
      <c r="D7634" s="166">
        <f t="shared" si="1657"/>
        <v>2.2558277767625785E-3</v>
      </c>
      <c r="E7634" s="167">
        <f t="shared" si="1667"/>
        <v>24.291375447755232</v>
      </c>
      <c r="F7634" s="168">
        <f t="shared" si="1668"/>
        <v>17.1533144145018</v>
      </c>
      <c r="G7634" s="168">
        <f t="shared" si="1658"/>
        <v>596112.38033882598</v>
      </c>
      <c r="H7634" s="168">
        <f t="shared" si="1659"/>
        <v>271310.33852408634</v>
      </c>
      <c r="I7634" s="169">
        <f t="shared" si="1660"/>
        <v>867422.71886291238</v>
      </c>
      <c r="J7634" s="169">
        <f t="shared" si="1662"/>
        <v>783317.06554857269</v>
      </c>
      <c r="K7634" s="95"/>
      <c r="L7634" s="265">
        <f t="shared" si="1661"/>
        <v>332500.17985226988</v>
      </c>
      <c r="M7634" s="265">
        <f>$G7634*NonHospFrac+theModel!$H7634*NonHospFrac</f>
        <v>534922.53901064233</v>
      </c>
      <c r="N7634" s="266">
        <f t="shared" si="1663"/>
        <v>867422.71886291215</v>
      </c>
      <c r="O7634" s="159"/>
      <c r="P7634" s="265">
        <f t="shared" si="1664"/>
        <v>300260.82959606685</v>
      </c>
      <c r="Q7634" s="265">
        <f t="shared" si="1665"/>
        <v>534920.98436896759</v>
      </c>
      <c r="R7634" s="266">
        <f t="shared" si="1666"/>
        <v>835181.81396503444</v>
      </c>
    </row>
    <row r="7635" spans="1:18" x14ac:dyDescent="0.3">
      <c r="A7635" s="82">
        <v>7604</v>
      </c>
      <c r="B7635" s="94">
        <f t="shared" si="1655"/>
        <v>2.423587924966903E-63</v>
      </c>
      <c r="C7635" s="179">
        <f t="shared" si="1656"/>
        <v>2.4181207280063362E-63</v>
      </c>
      <c r="D7635" s="166">
        <f t="shared" si="1657"/>
        <v>2.2558277767625785E-3</v>
      </c>
      <c r="E7635" s="167">
        <f t="shared" si="1667"/>
        <v>24.291375447755232</v>
      </c>
      <c r="F7635" s="168">
        <f t="shared" si="1668"/>
        <v>17.155570242278561</v>
      </c>
      <c r="G7635" s="168">
        <f t="shared" si="1658"/>
        <v>596190.77491803933</v>
      </c>
      <c r="H7635" s="168">
        <f t="shared" si="1659"/>
        <v>271310.33852408634</v>
      </c>
      <c r="I7635" s="169">
        <f t="shared" si="1660"/>
        <v>867501.11344212573</v>
      </c>
      <c r="J7635" s="169">
        <f t="shared" si="1662"/>
        <v>783374.56609526055</v>
      </c>
      <c r="K7635" s="95"/>
      <c r="L7635" s="265">
        <f t="shared" si="1661"/>
        <v>332530.23003555543</v>
      </c>
      <c r="M7635" s="265">
        <f>$G7635*NonHospFrac+theModel!$H7635*NonHospFrac</f>
        <v>534970.88340657018</v>
      </c>
      <c r="N7635" s="266">
        <f t="shared" si="1663"/>
        <v>867501.11344212561</v>
      </c>
      <c r="O7635" s="159"/>
      <c r="P7635" s="265">
        <f t="shared" si="1664"/>
        <v>300282.87068595248</v>
      </c>
      <c r="Q7635" s="265">
        <f t="shared" si="1665"/>
        <v>534969.32876489544</v>
      </c>
      <c r="R7635" s="266">
        <f t="shared" si="1666"/>
        <v>835252.19945084793</v>
      </c>
    </row>
    <row r="7636" spans="1:18" x14ac:dyDescent="0.3">
      <c r="A7636" s="82">
        <v>7605</v>
      </c>
      <c r="B7636" s="94">
        <f t="shared" si="1655"/>
        <v>2.3783141894609562E-63</v>
      </c>
      <c r="C7636" s="179">
        <f t="shared" si="1656"/>
        <v>2.3729491222505016E-63</v>
      </c>
      <c r="D7636" s="166">
        <f t="shared" si="1657"/>
        <v>2.2558277767625785E-3</v>
      </c>
      <c r="E7636" s="167">
        <f t="shared" si="1667"/>
        <v>24.291375447755232</v>
      </c>
      <c r="F7636" s="168">
        <f t="shared" si="1668"/>
        <v>17.157826070055322</v>
      </c>
      <c r="G7636" s="168">
        <f t="shared" si="1658"/>
        <v>596269.16949725279</v>
      </c>
      <c r="H7636" s="168">
        <f t="shared" si="1659"/>
        <v>271310.33852408634</v>
      </c>
      <c r="I7636" s="169">
        <f t="shared" si="1660"/>
        <v>867579.50802133908</v>
      </c>
      <c r="J7636" s="169">
        <f t="shared" si="1662"/>
        <v>783432.06429811288</v>
      </c>
      <c r="K7636" s="95"/>
      <c r="L7636" s="265">
        <f t="shared" si="1661"/>
        <v>332560.28021884104</v>
      </c>
      <c r="M7636" s="265">
        <f>$G7636*NonHospFrac+theModel!$H7636*NonHospFrac</f>
        <v>535019.22780249803</v>
      </c>
      <c r="N7636" s="266">
        <f t="shared" si="1663"/>
        <v>867579.50802133908</v>
      </c>
      <c r="O7636" s="159"/>
      <c r="P7636" s="265">
        <f t="shared" si="1664"/>
        <v>300304.91087739996</v>
      </c>
      <c r="Q7636" s="265">
        <f t="shared" si="1665"/>
        <v>535017.67316082329</v>
      </c>
      <c r="R7636" s="266">
        <f t="shared" si="1666"/>
        <v>835322.58403822326</v>
      </c>
    </row>
    <row r="7637" spans="1:18" x14ac:dyDescent="0.3">
      <c r="A7637" s="82">
        <v>7606</v>
      </c>
      <c r="B7637" s="94">
        <f t="shared" si="1655"/>
        <v>2.3338861881268736E-63</v>
      </c>
      <c r="C7637" s="179">
        <f t="shared" si="1656"/>
        <v>2.3286213428358945E-63</v>
      </c>
      <c r="D7637" s="166">
        <f t="shared" si="1657"/>
        <v>2.2558277767625785E-3</v>
      </c>
      <c r="E7637" s="167">
        <f t="shared" si="1667"/>
        <v>24.291375447755232</v>
      </c>
      <c r="F7637" s="168">
        <f t="shared" si="1668"/>
        <v>17.160081897832082</v>
      </c>
      <c r="G7637" s="168">
        <f t="shared" si="1658"/>
        <v>596347.56407646614</v>
      </c>
      <c r="H7637" s="168">
        <f t="shared" si="1659"/>
        <v>271310.33852408634</v>
      </c>
      <c r="I7637" s="169">
        <f t="shared" si="1660"/>
        <v>867657.90260055242</v>
      </c>
      <c r="J7637" s="169">
        <f t="shared" si="1662"/>
        <v>783489.56015722535</v>
      </c>
      <c r="K7637" s="95"/>
      <c r="L7637" s="265">
        <f t="shared" si="1661"/>
        <v>332590.33040212659</v>
      </c>
      <c r="M7637" s="265">
        <f>$G7637*NonHospFrac+theModel!$H7637*NonHospFrac</f>
        <v>535067.57219842589</v>
      </c>
      <c r="N7637" s="266">
        <f t="shared" si="1663"/>
        <v>867657.90260055242</v>
      </c>
      <c r="O7637" s="159"/>
      <c r="P7637" s="265">
        <f t="shared" si="1664"/>
        <v>300326.95017044584</v>
      </c>
      <c r="Q7637" s="265">
        <f t="shared" si="1665"/>
        <v>535066.01755675115</v>
      </c>
      <c r="R7637" s="266">
        <f t="shared" si="1666"/>
        <v>835392.96772719698</v>
      </c>
    </row>
    <row r="7638" spans="1:18" x14ac:dyDescent="0.3">
      <c r="A7638" s="82">
        <v>7607</v>
      </c>
      <c r="B7638" s="94">
        <f t="shared" si="1655"/>
        <v>2.2902881222619098E-63</v>
      </c>
      <c r="C7638" s="179">
        <f t="shared" si="1656"/>
        <v>2.285121626698922E-63</v>
      </c>
      <c r="D7638" s="166">
        <f t="shared" si="1657"/>
        <v>2.2558277767625785E-3</v>
      </c>
      <c r="E7638" s="167">
        <f t="shared" si="1667"/>
        <v>24.291375447755232</v>
      </c>
      <c r="F7638" s="168">
        <f t="shared" si="1668"/>
        <v>17.162337725608843</v>
      </c>
      <c r="G7638" s="168">
        <f t="shared" si="1658"/>
        <v>596425.95865567948</v>
      </c>
      <c r="H7638" s="168">
        <f t="shared" si="1659"/>
        <v>271310.33852408634</v>
      </c>
      <c r="I7638" s="169">
        <f t="shared" si="1660"/>
        <v>867736.29717976577</v>
      </c>
      <c r="J7638" s="169">
        <f t="shared" si="1662"/>
        <v>783547.05367269344</v>
      </c>
      <c r="K7638" s="95"/>
      <c r="L7638" s="265">
        <f t="shared" si="1661"/>
        <v>332620.38058541215</v>
      </c>
      <c r="M7638" s="265">
        <f>$G7638*NonHospFrac+theModel!$H7638*NonHospFrac</f>
        <v>535115.91659435374</v>
      </c>
      <c r="N7638" s="266">
        <f t="shared" si="1663"/>
        <v>867736.29717976588</v>
      </c>
      <c r="O7638" s="159"/>
      <c r="P7638" s="265">
        <f t="shared" si="1664"/>
        <v>300348.98856512673</v>
      </c>
      <c r="Q7638" s="265">
        <f t="shared" si="1665"/>
        <v>535114.361952679</v>
      </c>
      <c r="R7638" s="266">
        <f t="shared" si="1666"/>
        <v>835463.35051780567</v>
      </c>
    </row>
    <row r="7639" spans="1:18" x14ac:dyDescent="0.3">
      <c r="A7639" s="82">
        <v>7608</v>
      </c>
      <c r="B7639" s="94">
        <f t="shared" si="1655"/>
        <v>2.2475044882903416E-63</v>
      </c>
      <c r="C7639" s="179">
        <f t="shared" si="1656"/>
        <v>2.2424345052372577E-63</v>
      </c>
      <c r="D7639" s="166">
        <f t="shared" si="1657"/>
        <v>2.2558277767625785E-3</v>
      </c>
      <c r="E7639" s="167">
        <f t="shared" si="1667"/>
        <v>24.291375447755232</v>
      </c>
      <c r="F7639" s="168">
        <f t="shared" si="1668"/>
        <v>17.164593553385604</v>
      </c>
      <c r="G7639" s="168">
        <f t="shared" si="1658"/>
        <v>596504.35323489283</v>
      </c>
      <c r="H7639" s="168">
        <f t="shared" si="1659"/>
        <v>271310.33852408634</v>
      </c>
      <c r="I7639" s="169">
        <f t="shared" si="1660"/>
        <v>867814.69175897911</v>
      </c>
      <c r="J7639" s="169">
        <f t="shared" si="1662"/>
        <v>783604.5448446126</v>
      </c>
      <c r="K7639" s="95"/>
      <c r="L7639" s="265">
        <f t="shared" si="1661"/>
        <v>332650.43076869764</v>
      </c>
      <c r="M7639" s="265">
        <f>$G7639*NonHospFrac+theModel!$H7639*NonHospFrac</f>
        <v>535164.26099028147</v>
      </c>
      <c r="N7639" s="266">
        <f t="shared" si="1663"/>
        <v>867814.69175897911</v>
      </c>
      <c r="O7639" s="159"/>
      <c r="P7639" s="265">
        <f t="shared" si="1664"/>
        <v>300371.02606147918</v>
      </c>
      <c r="Q7639" s="265">
        <f t="shared" si="1665"/>
        <v>535162.70634860673</v>
      </c>
      <c r="R7639" s="266">
        <f t="shared" si="1666"/>
        <v>835533.73241008585</v>
      </c>
    </row>
    <row r="7640" spans="1:18" x14ac:dyDescent="0.3">
      <c r="A7640" s="82">
        <v>7609</v>
      </c>
      <c r="B7640" s="94">
        <f t="shared" si="1655"/>
        <v>2.20552007225036E-63</v>
      </c>
      <c r="C7640" s="179">
        <f t="shared" si="1656"/>
        <v>2.2005447988091701E-63</v>
      </c>
      <c r="D7640" s="166">
        <f t="shared" si="1657"/>
        <v>2.2558277767625785E-3</v>
      </c>
      <c r="E7640" s="167">
        <f t="shared" si="1667"/>
        <v>24.291375447755232</v>
      </c>
      <c r="F7640" s="168">
        <f t="shared" si="1668"/>
        <v>17.166849381162365</v>
      </c>
      <c r="G7640" s="168">
        <f t="shared" si="1658"/>
        <v>596582.74781410617</v>
      </c>
      <c r="H7640" s="168">
        <f t="shared" si="1659"/>
        <v>271310.33852408634</v>
      </c>
      <c r="I7640" s="169">
        <f t="shared" si="1660"/>
        <v>867893.08633819246</v>
      </c>
      <c r="J7640" s="169">
        <f t="shared" si="1662"/>
        <v>783662.0336730784</v>
      </c>
      <c r="K7640" s="95"/>
      <c r="L7640" s="265">
        <f t="shared" si="1661"/>
        <v>332680.48095198325</v>
      </c>
      <c r="M7640" s="265">
        <f>$G7640*NonHospFrac+theModel!$H7640*NonHospFrac</f>
        <v>535212.60538620921</v>
      </c>
      <c r="N7640" s="266">
        <f t="shared" si="1663"/>
        <v>867893.08633819246</v>
      </c>
      <c r="O7640" s="159"/>
      <c r="P7640" s="265">
        <f t="shared" si="1664"/>
        <v>300393.06265953998</v>
      </c>
      <c r="Q7640" s="265">
        <f t="shared" si="1665"/>
        <v>535211.05074453447</v>
      </c>
      <c r="R7640" s="266">
        <f t="shared" si="1666"/>
        <v>835604.11340407445</v>
      </c>
    </row>
    <row r="7641" spans="1:18" x14ac:dyDescent="0.3">
      <c r="A7641" s="82">
        <v>7610</v>
      </c>
      <c r="B7641" s="94">
        <f t="shared" si="1655"/>
        <v>2.1643199443839519E-63</v>
      </c>
      <c r="C7641" s="179">
        <f t="shared" si="1656"/>
        <v>2.1594376113356094E-63</v>
      </c>
      <c r="D7641" s="166">
        <f t="shared" si="1657"/>
        <v>2.2558277767625785E-3</v>
      </c>
      <c r="E7641" s="167">
        <f t="shared" si="1667"/>
        <v>24.291375447755232</v>
      </c>
      <c r="F7641" s="168">
        <f t="shared" si="1668"/>
        <v>17.169105208939126</v>
      </c>
      <c r="G7641" s="168">
        <f t="shared" si="1658"/>
        <v>596661.14239331952</v>
      </c>
      <c r="H7641" s="168">
        <f t="shared" si="1659"/>
        <v>271310.33852408634</v>
      </c>
      <c r="I7641" s="169">
        <f t="shared" si="1660"/>
        <v>867971.4809174058</v>
      </c>
      <c r="J7641" s="169">
        <f t="shared" si="1662"/>
        <v>783719.52015818644</v>
      </c>
      <c r="K7641" s="95"/>
      <c r="L7641" s="265">
        <f t="shared" si="1661"/>
        <v>332710.53113526874</v>
      </c>
      <c r="M7641" s="265">
        <f>$G7641*NonHospFrac+theModel!$H7641*NonHospFrac</f>
        <v>535260.94978213706</v>
      </c>
      <c r="N7641" s="266">
        <f t="shared" si="1663"/>
        <v>867971.4809174058</v>
      </c>
      <c r="O7641" s="159"/>
      <c r="P7641" s="265">
        <f t="shared" si="1664"/>
        <v>300415.09835934563</v>
      </c>
      <c r="Q7641" s="265">
        <f t="shared" si="1665"/>
        <v>535259.39514046232</v>
      </c>
      <c r="R7641" s="266">
        <f t="shared" si="1666"/>
        <v>835674.49349980801</v>
      </c>
    </row>
    <row r="7642" spans="1:18" x14ac:dyDescent="0.3">
      <c r="A7642" s="82">
        <v>7611</v>
      </c>
      <c r="B7642" s="94">
        <f t="shared" si="1655"/>
        <v>2.1238894538278389E-63</v>
      </c>
      <c r="C7642" s="179">
        <f t="shared" si="1656"/>
        <v>2.1190983250031209E-63</v>
      </c>
      <c r="D7642" s="166">
        <f t="shared" si="1657"/>
        <v>2.2558277767625785E-3</v>
      </c>
      <c r="E7642" s="167">
        <f t="shared" si="1667"/>
        <v>24.291375447755232</v>
      </c>
      <c r="F7642" s="168">
        <f t="shared" si="1668"/>
        <v>17.171361036715886</v>
      </c>
      <c r="G7642" s="168">
        <f t="shared" si="1658"/>
        <v>596739.53697253286</v>
      </c>
      <c r="H7642" s="168">
        <f t="shared" si="1659"/>
        <v>271310.33852408634</v>
      </c>
      <c r="I7642" s="169">
        <f t="shared" si="1660"/>
        <v>868049.87549661915</v>
      </c>
      <c r="J7642" s="169">
        <f t="shared" si="1662"/>
        <v>783777.00430003216</v>
      </c>
      <c r="K7642" s="95"/>
      <c r="L7642" s="265">
        <f t="shared" si="1661"/>
        <v>332740.58131855435</v>
      </c>
      <c r="M7642" s="265">
        <f>$G7642*NonHospFrac+theModel!$H7642*NonHospFrac</f>
        <v>535309.29417806491</v>
      </c>
      <c r="N7642" s="266">
        <f t="shared" si="1663"/>
        <v>868049.87549661926</v>
      </c>
      <c r="O7642" s="159"/>
      <c r="P7642" s="265">
        <f t="shared" si="1664"/>
        <v>300437.13316093286</v>
      </c>
      <c r="Q7642" s="265">
        <f t="shared" si="1665"/>
        <v>535307.73953639017</v>
      </c>
      <c r="R7642" s="266">
        <f t="shared" si="1666"/>
        <v>835744.8726973231</v>
      </c>
    </row>
    <row r="7643" spans="1:18" x14ac:dyDescent="0.3">
      <c r="A7643" s="82">
        <v>7612</v>
      </c>
      <c r="B7643" s="94">
        <f t="shared" si="1655"/>
        <v>2.0842142234035972E-63</v>
      </c>
      <c r="C7643" s="179">
        <f t="shared" si="1656"/>
        <v>2.0795125950657196E-63</v>
      </c>
      <c r="D7643" s="166">
        <f t="shared" si="1657"/>
        <v>2.2558277767625785E-3</v>
      </c>
      <c r="E7643" s="167">
        <f t="shared" si="1667"/>
        <v>24.291375447755232</v>
      </c>
      <c r="F7643" s="168">
        <f t="shared" si="1668"/>
        <v>17.173616864492647</v>
      </c>
      <c r="G7643" s="168">
        <f t="shared" si="1658"/>
        <v>596817.93155174621</v>
      </c>
      <c r="H7643" s="168">
        <f t="shared" si="1659"/>
        <v>271310.33852408634</v>
      </c>
      <c r="I7643" s="169">
        <f t="shared" si="1660"/>
        <v>868128.27007583249</v>
      </c>
      <c r="J7643" s="169">
        <f t="shared" si="1662"/>
        <v>783834.48609871103</v>
      </c>
      <c r="K7643" s="95"/>
      <c r="L7643" s="265">
        <f t="shared" si="1661"/>
        <v>332770.63150183985</v>
      </c>
      <c r="M7643" s="265">
        <f>$G7643*NonHospFrac+theModel!$H7643*NonHospFrac</f>
        <v>535357.63857399265</v>
      </c>
      <c r="N7643" s="266">
        <f t="shared" si="1663"/>
        <v>868128.27007583249</v>
      </c>
      <c r="O7643" s="159"/>
      <c r="P7643" s="265">
        <f t="shared" si="1664"/>
        <v>300459.16706433811</v>
      </c>
      <c r="Q7643" s="265">
        <f t="shared" si="1665"/>
        <v>535356.08393231791</v>
      </c>
      <c r="R7643" s="266">
        <f t="shared" si="1666"/>
        <v>835815.25099665602</v>
      </c>
    </row>
    <row r="7644" spans="1:18" x14ac:dyDescent="0.3">
      <c r="A7644" s="82">
        <v>7613</v>
      </c>
      <c r="B7644" s="94">
        <f t="shared" si="1655"/>
        <v>2.0452801445051E-63</v>
      </c>
      <c r="C7644" s="179">
        <f t="shared" si="1656"/>
        <v>2.0406663447438644E-63</v>
      </c>
      <c r="D7644" s="166">
        <f t="shared" si="1657"/>
        <v>2.2558277767625785E-3</v>
      </c>
      <c r="E7644" s="167">
        <f t="shared" si="1667"/>
        <v>24.291375447755232</v>
      </c>
      <c r="F7644" s="168">
        <f t="shared" si="1668"/>
        <v>17.175872692269408</v>
      </c>
      <c r="G7644" s="168">
        <f t="shared" si="1658"/>
        <v>596896.32613095967</v>
      </c>
      <c r="H7644" s="168">
        <f t="shared" si="1659"/>
        <v>271310.33852408634</v>
      </c>
      <c r="I7644" s="169">
        <f t="shared" si="1660"/>
        <v>868206.66465504607</v>
      </c>
      <c r="J7644" s="169">
        <f t="shared" si="1662"/>
        <v>783891.96555431886</v>
      </c>
      <c r="K7644" s="95"/>
      <c r="L7644" s="265">
        <f t="shared" si="1661"/>
        <v>332800.68168512546</v>
      </c>
      <c r="M7644" s="265">
        <f>$G7644*NonHospFrac+theModel!$H7644*NonHospFrac</f>
        <v>535405.9829699205</v>
      </c>
      <c r="N7644" s="266">
        <f t="shared" si="1663"/>
        <v>868206.66465504596</v>
      </c>
      <c r="O7644" s="159"/>
      <c r="P7644" s="265">
        <f t="shared" si="1664"/>
        <v>300481.20006959816</v>
      </c>
      <c r="Q7644" s="265">
        <f t="shared" si="1665"/>
        <v>535404.42832824576</v>
      </c>
      <c r="R7644" s="266">
        <f t="shared" si="1666"/>
        <v>835885.62839784392</v>
      </c>
    </row>
    <row r="7645" spans="1:18" x14ac:dyDescent="0.3">
      <c r="A7645" s="82">
        <v>7614</v>
      </c>
      <c r="B7645" s="94">
        <f t="shared" si="1655"/>
        <v>2.0070733720814615E-63</v>
      </c>
      <c r="C7645" s="179">
        <f t="shared" si="1656"/>
        <v>2.0025457602187197E-63</v>
      </c>
      <c r="D7645" s="166">
        <f t="shared" si="1657"/>
        <v>2.2558277767625785E-3</v>
      </c>
      <c r="E7645" s="167">
        <f t="shared" si="1667"/>
        <v>24.291375447755232</v>
      </c>
      <c r="F7645" s="168">
        <f t="shared" si="1668"/>
        <v>17.178128520046169</v>
      </c>
      <c r="G7645" s="168">
        <f t="shared" si="1658"/>
        <v>596974.72071017302</v>
      </c>
      <c r="H7645" s="168">
        <f t="shared" si="1659"/>
        <v>271310.33852408634</v>
      </c>
      <c r="I7645" s="169">
        <f t="shared" si="1660"/>
        <v>868285.05923425942</v>
      </c>
      <c r="J7645" s="169">
        <f t="shared" si="1662"/>
        <v>783949.44266695075</v>
      </c>
      <c r="K7645" s="95"/>
      <c r="L7645" s="265">
        <f t="shared" si="1661"/>
        <v>332830.73186841107</v>
      </c>
      <c r="M7645" s="265">
        <f>$G7645*NonHospFrac+theModel!$H7645*NonHospFrac</f>
        <v>535454.32736584824</v>
      </c>
      <c r="N7645" s="266">
        <f t="shared" si="1663"/>
        <v>868285.0592342593</v>
      </c>
      <c r="O7645" s="159"/>
      <c r="P7645" s="265">
        <f t="shared" si="1664"/>
        <v>300503.2321767495</v>
      </c>
      <c r="Q7645" s="265">
        <f t="shared" si="1665"/>
        <v>535452.7727241735</v>
      </c>
      <c r="R7645" s="266">
        <f t="shared" si="1666"/>
        <v>835956.004900923</v>
      </c>
    </row>
    <row r="7646" spans="1:18" x14ac:dyDescent="0.3">
      <c r="A7646" s="82">
        <v>7615</v>
      </c>
      <c r="B7646" s="94">
        <f t="shared" si="1655"/>
        <v>1.9695803197137056E-63</v>
      </c>
      <c r="C7646" s="179">
        <f t="shared" si="1656"/>
        <v>1.9651372857199305E-63</v>
      </c>
      <c r="D7646" s="166">
        <f t="shared" si="1657"/>
        <v>2.2558277767625785E-3</v>
      </c>
      <c r="E7646" s="167">
        <f t="shared" si="1667"/>
        <v>24.291375447755232</v>
      </c>
      <c r="F7646" s="168">
        <f t="shared" si="1668"/>
        <v>17.18038434782293</v>
      </c>
      <c r="G7646" s="168">
        <f t="shared" si="1658"/>
        <v>597053.11528938636</v>
      </c>
      <c r="H7646" s="168">
        <f t="shared" si="1659"/>
        <v>271310.33852408634</v>
      </c>
      <c r="I7646" s="169">
        <f t="shared" si="1660"/>
        <v>868363.45381347276</v>
      </c>
      <c r="J7646" s="169">
        <f t="shared" si="1662"/>
        <v>784006.91743670229</v>
      </c>
      <c r="K7646" s="95"/>
      <c r="L7646" s="265">
        <f t="shared" si="1661"/>
        <v>332860.78205169656</v>
      </c>
      <c r="M7646" s="265">
        <f>$G7646*NonHospFrac+theModel!$H7646*NonHospFrac</f>
        <v>535502.67176177609</v>
      </c>
      <c r="N7646" s="266">
        <f t="shared" si="1663"/>
        <v>868363.45381347265</v>
      </c>
      <c r="O7646" s="159"/>
      <c r="P7646" s="265">
        <f t="shared" si="1664"/>
        <v>300525.2633858287</v>
      </c>
      <c r="Q7646" s="265">
        <f t="shared" si="1665"/>
        <v>535501.11712010135</v>
      </c>
      <c r="R7646" s="266">
        <f t="shared" si="1666"/>
        <v>836026.38050593005</v>
      </c>
    </row>
    <row r="7647" spans="1:18" x14ac:dyDescent="0.3">
      <c r="A7647" s="82">
        <v>7616</v>
      </c>
      <c r="B7647" s="94">
        <f t="shared" ref="B7647:B7710" si="1669">Constant*EXP(PowerTerm*(A7647)/7)</f>
        <v>1.9327876547834023E-63</v>
      </c>
      <c r="C7647" s="179">
        <f t="shared" ref="C7647:C7710" si="1670">(1-theFloor)*B7647</f>
        <v>1.9284276187051582E-63</v>
      </c>
      <c r="D7647" s="166">
        <f t="shared" ref="D7647:D7710" si="1671">theFloor</f>
        <v>2.2558277767625785E-3</v>
      </c>
      <c r="E7647" s="167">
        <f t="shared" si="1667"/>
        <v>24.291375447755232</v>
      </c>
      <c r="F7647" s="168">
        <f t="shared" si="1668"/>
        <v>17.18264017559969</v>
      </c>
      <c r="G7647" s="168">
        <f t="shared" ref="G7647:G7710" si="1672">$B$22*F7647*totInfected/365.25</f>
        <v>597131.50986859971</v>
      </c>
      <c r="H7647" s="168">
        <f t="shared" ref="H7647:H7710" si="1673">lostQALYs_Injured*E7647*totInfected/365.25</f>
        <v>271310.33852408634</v>
      </c>
      <c r="I7647" s="169">
        <f t="shared" ref="I7647:I7710" si="1674">H7647+G7647</f>
        <v>868441.84839268611</v>
      </c>
      <c r="J7647" s="169">
        <f t="shared" si="1662"/>
        <v>784064.38986366917</v>
      </c>
      <c r="K7647" s="95"/>
      <c r="L7647" s="265">
        <f t="shared" ref="L7647:L7710" si="1675">$G7647*HospFrac+$H7647*HospFrac</f>
        <v>332890.83223498211</v>
      </c>
      <c r="M7647" s="265">
        <f>$G7647*NonHospFrac+theModel!$H7647*NonHospFrac</f>
        <v>535551.01615770394</v>
      </c>
      <c r="N7647" s="266">
        <f t="shared" si="1663"/>
        <v>868441.84839268611</v>
      </c>
      <c r="O7647" s="159"/>
      <c r="P7647" s="265">
        <f t="shared" si="1664"/>
        <v>300547.29369687248</v>
      </c>
      <c r="Q7647" s="265">
        <f t="shared" si="1665"/>
        <v>535549.4615160292</v>
      </c>
      <c r="R7647" s="266">
        <f t="shared" si="1666"/>
        <v>836096.75521290163</v>
      </c>
    </row>
    <row r="7648" spans="1:18" x14ac:dyDescent="0.3">
      <c r="A7648" s="82">
        <v>7617</v>
      </c>
      <c r="B7648" s="94">
        <f t="shared" si="1669"/>
        <v>1.8966822937315569E-63</v>
      </c>
      <c r="C7648" s="179">
        <f t="shared" si="1670"/>
        <v>1.8924037051296633E-63</v>
      </c>
      <c r="D7648" s="166">
        <f t="shared" si="1671"/>
        <v>2.2558277767625785E-3</v>
      </c>
      <c r="E7648" s="167">
        <f t="shared" si="1667"/>
        <v>24.291375447755232</v>
      </c>
      <c r="F7648" s="168">
        <f t="shared" si="1668"/>
        <v>17.184896003376451</v>
      </c>
      <c r="G7648" s="168">
        <f t="shared" si="1672"/>
        <v>597209.90444781305</v>
      </c>
      <c r="H7648" s="168">
        <f t="shared" si="1673"/>
        <v>271310.33852408634</v>
      </c>
      <c r="I7648" s="169">
        <f t="shared" si="1674"/>
        <v>868520.24297189945</v>
      </c>
      <c r="J7648" s="169">
        <f t="shared" ref="J7648:J7711" si="1676">J7647+(I7648-I7647)/(1+discountDaily)^A7648</f>
        <v>784121.85994794674</v>
      </c>
      <c r="K7648" s="95"/>
      <c r="L7648" s="265">
        <f t="shared" si="1675"/>
        <v>332920.88241826766</v>
      </c>
      <c r="M7648" s="265">
        <f>$G7648*NonHospFrac+theModel!$H7648*NonHospFrac</f>
        <v>535599.36055363168</v>
      </c>
      <c r="N7648" s="266">
        <f t="shared" ref="N7648:N7711" si="1677">L7648+M7648</f>
        <v>868520.24297189934</v>
      </c>
      <c r="O7648" s="159"/>
      <c r="P7648" s="265">
        <f t="shared" ref="P7648:P7711" si="1678">P7647+(L7648-L7647)/(1+discountDaily)^A7648</f>
        <v>300569.32310991746</v>
      </c>
      <c r="Q7648" s="265">
        <f t="shared" ref="Q7648:Q7711" si="1679">Q7647+(M7648-M7647)/(1+discountDaily)^B7648</f>
        <v>535597.80591195694</v>
      </c>
      <c r="R7648" s="266">
        <f t="shared" ref="R7648:R7711" si="1680">P7648+Q7648</f>
        <v>836167.1290218744</v>
      </c>
    </row>
    <row r="7649" spans="1:18" x14ac:dyDescent="0.3">
      <c r="A7649" s="82">
        <v>7618</v>
      </c>
      <c r="B7649" s="94">
        <f t="shared" si="1669"/>
        <v>1.8612513974060657E-63</v>
      </c>
      <c r="C7649" s="179">
        <f t="shared" si="1670"/>
        <v>1.857052734804259E-63</v>
      </c>
      <c r="D7649" s="166">
        <f t="shared" si="1671"/>
        <v>2.2558277767625785E-3</v>
      </c>
      <c r="E7649" s="167">
        <f t="shared" ref="E7649:E7712" si="1681">C7649+E7648</f>
        <v>24.291375447755232</v>
      </c>
      <c r="F7649" s="168">
        <f t="shared" ref="F7649:F7712" si="1682">D7649+F7648</f>
        <v>17.187151831153212</v>
      </c>
      <c r="G7649" s="168">
        <f t="shared" si="1672"/>
        <v>597288.2990270264</v>
      </c>
      <c r="H7649" s="168">
        <f t="shared" si="1673"/>
        <v>271310.33852408634</v>
      </c>
      <c r="I7649" s="169">
        <f t="shared" si="1674"/>
        <v>868598.6375511128</v>
      </c>
      <c r="J7649" s="169">
        <f t="shared" si="1676"/>
        <v>784179.32768963056</v>
      </c>
      <c r="K7649" s="95"/>
      <c r="L7649" s="265">
        <f t="shared" si="1675"/>
        <v>332950.93260155321</v>
      </c>
      <c r="M7649" s="265">
        <f>$G7649*NonHospFrac+theModel!$H7649*NonHospFrac</f>
        <v>535647.70494955941</v>
      </c>
      <c r="N7649" s="266">
        <f t="shared" si="1677"/>
        <v>868598.63755111257</v>
      </c>
      <c r="O7649" s="159"/>
      <c r="P7649" s="265">
        <f t="shared" si="1678"/>
        <v>300591.35162500018</v>
      </c>
      <c r="Q7649" s="265">
        <f t="shared" si="1679"/>
        <v>535646.15030788467</v>
      </c>
      <c r="R7649" s="266">
        <f t="shared" si="1680"/>
        <v>836237.5019328848</v>
      </c>
    </row>
    <row r="7650" spans="1:18" x14ac:dyDescent="0.3">
      <c r="A7650" s="82">
        <v>7619</v>
      </c>
      <c r="B7650" s="94">
        <f t="shared" si="1669"/>
        <v>1.8264823664960825E-63</v>
      </c>
      <c r="C7650" s="179">
        <f t="shared" si="1670"/>
        <v>1.8223621368399735E-63</v>
      </c>
      <c r="D7650" s="166">
        <f t="shared" si="1671"/>
        <v>2.2558277767625785E-3</v>
      </c>
      <c r="E7650" s="167">
        <f t="shared" si="1681"/>
        <v>24.291375447755232</v>
      </c>
      <c r="F7650" s="168">
        <f t="shared" si="1682"/>
        <v>17.189407658929973</v>
      </c>
      <c r="G7650" s="168">
        <f t="shared" si="1672"/>
        <v>597366.69360623974</v>
      </c>
      <c r="H7650" s="168">
        <f t="shared" si="1673"/>
        <v>271310.33852408634</v>
      </c>
      <c r="I7650" s="169">
        <f t="shared" si="1674"/>
        <v>868677.03213032614</v>
      </c>
      <c r="J7650" s="169">
        <f t="shared" si="1676"/>
        <v>784236.79308881611</v>
      </c>
      <c r="K7650" s="95"/>
      <c r="L7650" s="265">
        <f t="shared" si="1675"/>
        <v>332980.98278483876</v>
      </c>
      <c r="M7650" s="265">
        <f>$G7650*NonHospFrac+theModel!$H7650*NonHospFrac</f>
        <v>535696.04934548726</v>
      </c>
      <c r="N7650" s="266">
        <f t="shared" si="1677"/>
        <v>868677.03213032603</v>
      </c>
      <c r="O7650" s="159"/>
      <c r="P7650" s="265">
        <f t="shared" si="1678"/>
        <v>300613.37924215727</v>
      </c>
      <c r="Q7650" s="265">
        <f t="shared" si="1679"/>
        <v>535694.49470381252</v>
      </c>
      <c r="R7650" s="266">
        <f t="shared" si="1680"/>
        <v>836307.87394596986</v>
      </c>
    </row>
    <row r="7651" spans="1:18" x14ac:dyDescent="0.3">
      <c r="A7651" s="82">
        <v>7620</v>
      </c>
      <c r="B7651" s="94">
        <f t="shared" si="1669"/>
        <v>1.7923628370516745E-63</v>
      </c>
      <c r="C7651" s="179">
        <f t="shared" si="1670"/>
        <v>1.7883195751778163E-63</v>
      </c>
      <c r="D7651" s="166">
        <f t="shared" si="1671"/>
        <v>2.2558277767625785E-3</v>
      </c>
      <c r="E7651" s="167">
        <f t="shared" si="1681"/>
        <v>24.291375447755232</v>
      </c>
      <c r="F7651" s="168">
        <f t="shared" si="1682"/>
        <v>17.191663486706734</v>
      </c>
      <c r="G7651" s="168">
        <f t="shared" si="1672"/>
        <v>597445.08818545309</v>
      </c>
      <c r="H7651" s="168">
        <f t="shared" si="1673"/>
        <v>271310.33852408634</v>
      </c>
      <c r="I7651" s="169">
        <f t="shared" si="1674"/>
        <v>868755.42670953949</v>
      </c>
      <c r="J7651" s="169">
        <f t="shared" si="1676"/>
        <v>784294.25614559883</v>
      </c>
      <c r="K7651" s="95"/>
      <c r="L7651" s="265">
        <f t="shared" si="1675"/>
        <v>333011.03296812432</v>
      </c>
      <c r="M7651" s="265">
        <f>$G7651*NonHospFrac+theModel!$H7651*NonHospFrac</f>
        <v>535744.39374141512</v>
      </c>
      <c r="N7651" s="266">
        <f t="shared" si="1677"/>
        <v>868755.42670953949</v>
      </c>
      <c r="O7651" s="159"/>
      <c r="P7651" s="265">
        <f t="shared" si="1678"/>
        <v>300635.40596142533</v>
      </c>
      <c r="Q7651" s="265">
        <f t="shared" si="1679"/>
        <v>535742.83909974038</v>
      </c>
      <c r="R7651" s="266">
        <f t="shared" si="1680"/>
        <v>836378.24506116565</v>
      </c>
    </row>
    <row r="7652" spans="1:18" x14ac:dyDescent="0.3">
      <c r="A7652" s="82">
        <v>7621</v>
      </c>
      <c r="B7652" s="94">
        <f t="shared" si="1669"/>
        <v>1.7588806760871724E-63</v>
      </c>
      <c r="C7652" s="179">
        <f t="shared" si="1670"/>
        <v>1.754912944202044E-63</v>
      </c>
      <c r="D7652" s="166">
        <f t="shared" si="1671"/>
        <v>2.2558277767625785E-3</v>
      </c>
      <c r="E7652" s="167">
        <f t="shared" si="1681"/>
        <v>24.291375447755232</v>
      </c>
      <c r="F7652" s="168">
        <f t="shared" si="1682"/>
        <v>17.193919314483495</v>
      </c>
      <c r="G7652" s="168">
        <f t="shared" si="1672"/>
        <v>597523.48276466655</v>
      </c>
      <c r="H7652" s="168">
        <f t="shared" si="1673"/>
        <v>271310.33852408634</v>
      </c>
      <c r="I7652" s="169">
        <f t="shared" si="1674"/>
        <v>868833.82128875284</v>
      </c>
      <c r="J7652" s="169">
        <f t="shared" si="1676"/>
        <v>784351.7168600742</v>
      </c>
      <c r="K7652" s="95"/>
      <c r="L7652" s="265">
        <f t="shared" si="1675"/>
        <v>333041.08315140993</v>
      </c>
      <c r="M7652" s="265">
        <f>$G7652*NonHospFrac+theModel!$H7652*NonHospFrac</f>
        <v>535792.73813734297</v>
      </c>
      <c r="N7652" s="266">
        <f t="shared" si="1677"/>
        <v>868833.82128875284</v>
      </c>
      <c r="O7652" s="159"/>
      <c r="P7652" s="265">
        <f t="shared" si="1678"/>
        <v>300657.43178284098</v>
      </c>
      <c r="Q7652" s="265">
        <f t="shared" si="1679"/>
        <v>535791.18349566823</v>
      </c>
      <c r="R7652" s="266">
        <f t="shared" si="1680"/>
        <v>836448.61527850921</v>
      </c>
    </row>
    <row r="7653" spans="1:18" x14ac:dyDescent="0.3">
      <c r="A7653" s="82">
        <v>7622</v>
      </c>
      <c r="B7653" s="94">
        <f t="shared" si="1669"/>
        <v>1.7260239772666504E-63</v>
      </c>
      <c r="C7653" s="179">
        <f t="shared" si="1670"/>
        <v>1.722130364435374E-63</v>
      </c>
      <c r="D7653" s="166">
        <f t="shared" si="1671"/>
        <v>2.2558277767625785E-3</v>
      </c>
      <c r="E7653" s="167">
        <f t="shared" si="1681"/>
        <v>24.291375447755232</v>
      </c>
      <c r="F7653" s="168">
        <f t="shared" si="1682"/>
        <v>17.196175142260255</v>
      </c>
      <c r="G7653" s="168">
        <f t="shared" si="1672"/>
        <v>597601.8773438799</v>
      </c>
      <c r="H7653" s="168">
        <f t="shared" si="1673"/>
        <v>271310.33852408634</v>
      </c>
      <c r="I7653" s="169">
        <f t="shared" si="1674"/>
        <v>868912.21586796618</v>
      </c>
      <c r="J7653" s="169">
        <f t="shared" si="1676"/>
        <v>784409.17523233779</v>
      </c>
      <c r="K7653" s="95"/>
      <c r="L7653" s="265">
        <f t="shared" si="1675"/>
        <v>333071.13333469548</v>
      </c>
      <c r="M7653" s="265">
        <f>$G7653*NonHospFrac+theModel!$H7653*NonHospFrac</f>
        <v>535841.08253327082</v>
      </c>
      <c r="N7653" s="266">
        <f t="shared" si="1677"/>
        <v>868912.2158679663</v>
      </c>
      <c r="O7653" s="159"/>
      <c r="P7653" s="265">
        <f t="shared" si="1678"/>
        <v>300679.45670644072</v>
      </c>
      <c r="Q7653" s="265">
        <f t="shared" si="1679"/>
        <v>535839.52789159608</v>
      </c>
      <c r="R7653" s="266">
        <f t="shared" si="1680"/>
        <v>836518.98459803686</v>
      </c>
    </row>
    <row r="7654" spans="1:18" x14ac:dyDescent="0.3">
      <c r="A7654" s="82">
        <v>7623</v>
      </c>
      <c r="B7654" s="94">
        <f t="shared" si="1669"/>
        <v>1.6937810566700066E-63</v>
      </c>
      <c r="C7654" s="179">
        <f t="shared" si="1670"/>
        <v>1.6899601783146161E-63</v>
      </c>
      <c r="D7654" s="166">
        <f t="shared" si="1671"/>
        <v>2.2558277767625785E-3</v>
      </c>
      <c r="E7654" s="167">
        <f t="shared" si="1681"/>
        <v>24.291375447755232</v>
      </c>
      <c r="F7654" s="168">
        <f t="shared" si="1682"/>
        <v>17.198430970037016</v>
      </c>
      <c r="G7654" s="168">
        <f t="shared" si="1672"/>
        <v>597680.27192309324</v>
      </c>
      <c r="H7654" s="168">
        <f t="shared" si="1673"/>
        <v>271310.33852408634</v>
      </c>
      <c r="I7654" s="169">
        <f t="shared" si="1674"/>
        <v>868990.61044717953</v>
      </c>
      <c r="J7654" s="169">
        <f t="shared" si="1676"/>
        <v>784466.63126248494</v>
      </c>
      <c r="K7654" s="95"/>
      <c r="L7654" s="265">
        <f t="shared" si="1675"/>
        <v>333101.18351798097</v>
      </c>
      <c r="M7654" s="265">
        <f>$G7654*NonHospFrac+theModel!$H7654*NonHospFrac</f>
        <v>535889.42692919855</v>
      </c>
      <c r="N7654" s="266">
        <f t="shared" si="1677"/>
        <v>868990.61044717953</v>
      </c>
      <c r="O7654" s="159"/>
      <c r="P7654" s="265">
        <f t="shared" si="1678"/>
        <v>300701.4807322612</v>
      </c>
      <c r="Q7654" s="265">
        <f t="shared" si="1679"/>
        <v>535887.87228752382</v>
      </c>
      <c r="R7654" s="266">
        <f t="shared" si="1680"/>
        <v>836589.35301978502</v>
      </c>
    </row>
    <row r="7655" spans="1:18" x14ac:dyDescent="0.3">
      <c r="A7655" s="82">
        <v>7624</v>
      </c>
      <c r="B7655" s="94">
        <f t="shared" si="1669"/>
        <v>1.6621404486381324E-63</v>
      </c>
      <c r="C7655" s="179">
        <f t="shared" si="1670"/>
        <v>1.6583909460452138E-63</v>
      </c>
      <c r="D7655" s="166">
        <f t="shared" si="1671"/>
        <v>2.2558277767625785E-3</v>
      </c>
      <c r="E7655" s="167">
        <f t="shared" si="1681"/>
        <v>24.291375447755232</v>
      </c>
      <c r="F7655" s="168">
        <f t="shared" si="1682"/>
        <v>17.200686797813777</v>
      </c>
      <c r="G7655" s="168">
        <f t="shared" si="1672"/>
        <v>597758.66650230659</v>
      </c>
      <c r="H7655" s="168">
        <f t="shared" si="1673"/>
        <v>271310.33852408634</v>
      </c>
      <c r="I7655" s="169">
        <f t="shared" si="1674"/>
        <v>869069.00502639287</v>
      </c>
      <c r="J7655" s="169">
        <f t="shared" si="1676"/>
        <v>784524.08495061123</v>
      </c>
      <c r="K7655" s="95"/>
      <c r="L7655" s="265">
        <f t="shared" si="1675"/>
        <v>333131.23370126658</v>
      </c>
      <c r="M7655" s="265">
        <f>$G7655*NonHospFrac+theModel!$H7655*NonHospFrac</f>
        <v>535937.77132512629</v>
      </c>
      <c r="N7655" s="266">
        <f t="shared" si="1677"/>
        <v>869069.00502639287</v>
      </c>
      <c r="O7655" s="159"/>
      <c r="P7655" s="265">
        <f t="shared" si="1678"/>
        <v>300723.50386033911</v>
      </c>
      <c r="Q7655" s="265">
        <f t="shared" si="1679"/>
        <v>535936.21668345155</v>
      </c>
      <c r="R7655" s="266">
        <f t="shared" si="1680"/>
        <v>836659.72054379061</v>
      </c>
    </row>
    <row r="7656" spans="1:18" x14ac:dyDescent="0.3">
      <c r="A7656" s="82">
        <v>7625</v>
      </c>
      <c r="B7656" s="94">
        <f t="shared" si="1669"/>
        <v>1.6310909016957437E-63</v>
      </c>
      <c r="C7656" s="179">
        <f t="shared" si="1670"/>
        <v>1.6274114415332737E-63</v>
      </c>
      <c r="D7656" s="166">
        <f t="shared" si="1671"/>
        <v>2.2558277767625785E-3</v>
      </c>
      <c r="E7656" s="167">
        <f t="shared" si="1681"/>
        <v>24.291375447755232</v>
      </c>
      <c r="F7656" s="168">
        <f t="shared" si="1682"/>
        <v>17.202942625590538</v>
      </c>
      <c r="G7656" s="168">
        <f t="shared" si="1672"/>
        <v>597837.06108151993</v>
      </c>
      <c r="H7656" s="168">
        <f t="shared" si="1673"/>
        <v>271310.33852408634</v>
      </c>
      <c r="I7656" s="169">
        <f t="shared" si="1674"/>
        <v>869147.39960560622</v>
      </c>
      <c r="J7656" s="169">
        <f t="shared" si="1676"/>
        <v>784581.53629681212</v>
      </c>
      <c r="K7656" s="95"/>
      <c r="L7656" s="265">
        <f t="shared" si="1675"/>
        <v>333161.28388455207</v>
      </c>
      <c r="M7656" s="265">
        <f>$G7656*NonHospFrac+theModel!$H7656*NonHospFrac</f>
        <v>535986.11572105414</v>
      </c>
      <c r="N7656" s="266">
        <f t="shared" si="1677"/>
        <v>869147.39960560622</v>
      </c>
      <c r="O7656" s="159"/>
      <c r="P7656" s="265">
        <f t="shared" si="1678"/>
        <v>300745.52609071089</v>
      </c>
      <c r="Q7656" s="265">
        <f t="shared" si="1679"/>
        <v>535984.5610793794</v>
      </c>
      <c r="R7656" s="266">
        <f t="shared" si="1680"/>
        <v>836730.08717009029</v>
      </c>
    </row>
    <row r="7657" spans="1:18" x14ac:dyDescent="0.3">
      <c r="A7657" s="82">
        <v>7626</v>
      </c>
      <c r="B7657" s="94">
        <f t="shared" si="1669"/>
        <v>1.6006213745500974E-63</v>
      </c>
      <c r="C7657" s="179">
        <f t="shared" si="1670"/>
        <v>1.5970106483933075E-63</v>
      </c>
      <c r="D7657" s="166">
        <f t="shared" si="1671"/>
        <v>2.2558277767625785E-3</v>
      </c>
      <c r="E7657" s="167">
        <f t="shared" si="1681"/>
        <v>24.291375447755232</v>
      </c>
      <c r="F7657" s="168">
        <f t="shared" si="1682"/>
        <v>17.205198453367299</v>
      </c>
      <c r="G7657" s="168">
        <f t="shared" si="1672"/>
        <v>597915.45566073328</v>
      </c>
      <c r="H7657" s="168">
        <f t="shared" si="1673"/>
        <v>271310.33852408634</v>
      </c>
      <c r="I7657" s="169">
        <f t="shared" si="1674"/>
        <v>869225.79418481956</v>
      </c>
      <c r="J7657" s="169">
        <f t="shared" si="1676"/>
        <v>784638.98530118295</v>
      </c>
      <c r="K7657" s="95"/>
      <c r="L7657" s="265">
        <f t="shared" si="1675"/>
        <v>333191.33406783768</v>
      </c>
      <c r="M7657" s="265">
        <f>$G7657*NonHospFrac+theModel!$H7657*NonHospFrac</f>
        <v>536034.46011698199</v>
      </c>
      <c r="N7657" s="266">
        <f t="shared" si="1677"/>
        <v>869225.79418481968</v>
      </c>
      <c r="O7657" s="159"/>
      <c r="P7657" s="265">
        <f t="shared" si="1678"/>
        <v>300767.54742341326</v>
      </c>
      <c r="Q7657" s="265">
        <f t="shared" si="1679"/>
        <v>536032.90547530726</v>
      </c>
      <c r="R7657" s="266">
        <f t="shared" si="1680"/>
        <v>836800.45289872051</v>
      </c>
    </row>
    <row r="7658" spans="1:18" x14ac:dyDescent="0.3">
      <c r="A7658" s="82">
        <v>7627</v>
      </c>
      <c r="B7658" s="94">
        <f t="shared" si="1669"/>
        <v>1.5707210321651898E-63</v>
      </c>
      <c r="C7658" s="179">
        <f t="shared" si="1670"/>
        <v>1.5671777560312863E-63</v>
      </c>
      <c r="D7658" s="166">
        <f t="shared" si="1671"/>
        <v>2.2558277767625785E-3</v>
      </c>
      <c r="E7658" s="167">
        <f t="shared" si="1681"/>
        <v>24.291375447755232</v>
      </c>
      <c r="F7658" s="168">
        <f t="shared" si="1682"/>
        <v>17.207454281144059</v>
      </c>
      <c r="G7658" s="168">
        <f t="shared" si="1672"/>
        <v>597993.85023994662</v>
      </c>
      <c r="H7658" s="168">
        <f t="shared" si="1673"/>
        <v>271310.33852408634</v>
      </c>
      <c r="I7658" s="169">
        <f t="shared" si="1674"/>
        <v>869304.18876403291</v>
      </c>
      <c r="J7658" s="169">
        <f t="shared" si="1676"/>
        <v>784696.43196381931</v>
      </c>
      <c r="K7658" s="95"/>
      <c r="L7658" s="265">
        <f t="shared" si="1675"/>
        <v>333221.38425112318</v>
      </c>
      <c r="M7658" s="265">
        <f>$G7658*NonHospFrac+theModel!$H7658*NonHospFrac</f>
        <v>536082.80451290973</v>
      </c>
      <c r="N7658" s="266">
        <f t="shared" si="1677"/>
        <v>869304.18876403291</v>
      </c>
      <c r="O7658" s="159"/>
      <c r="P7658" s="265">
        <f t="shared" si="1678"/>
        <v>300789.56785848265</v>
      </c>
      <c r="Q7658" s="265">
        <f t="shared" si="1679"/>
        <v>536081.24987123499</v>
      </c>
      <c r="R7658" s="266">
        <f t="shared" si="1680"/>
        <v>836870.81772971759</v>
      </c>
    </row>
    <row r="7659" spans="1:18" x14ac:dyDescent="0.3">
      <c r="A7659" s="82">
        <v>7628</v>
      </c>
      <c r="B7659" s="94">
        <f t="shared" si="1669"/>
        <v>1.5413792419081056E-63</v>
      </c>
      <c r="C7659" s="179">
        <f t="shared" si="1670"/>
        <v>1.537902155799684E-63</v>
      </c>
      <c r="D7659" s="166">
        <f t="shared" si="1671"/>
        <v>2.2558277767625785E-3</v>
      </c>
      <c r="E7659" s="167">
        <f t="shared" si="1681"/>
        <v>24.291375447755232</v>
      </c>
      <c r="F7659" s="168">
        <f t="shared" si="1682"/>
        <v>17.20971010892082</v>
      </c>
      <c r="G7659" s="168">
        <f t="shared" si="1672"/>
        <v>598072.24481915997</v>
      </c>
      <c r="H7659" s="168">
        <f t="shared" si="1673"/>
        <v>271310.33852408634</v>
      </c>
      <c r="I7659" s="169">
        <f t="shared" si="1674"/>
        <v>869382.58334324625</v>
      </c>
      <c r="J7659" s="169">
        <f t="shared" si="1676"/>
        <v>784753.87628481665</v>
      </c>
      <c r="K7659" s="95"/>
      <c r="L7659" s="265">
        <f t="shared" si="1675"/>
        <v>333251.43443440879</v>
      </c>
      <c r="M7659" s="265">
        <f>$G7659*NonHospFrac+theModel!$H7659*NonHospFrac</f>
        <v>536131.14890883747</v>
      </c>
      <c r="N7659" s="266">
        <f t="shared" si="1677"/>
        <v>869382.58334324625</v>
      </c>
      <c r="O7659" s="159"/>
      <c r="P7659" s="265">
        <f t="shared" si="1678"/>
        <v>300811.58739595587</v>
      </c>
      <c r="Q7659" s="265">
        <f t="shared" si="1679"/>
        <v>536129.59426716273</v>
      </c>
      <c r="R7659" s="266">
        <f t="shared" si="1680"/>
        <v>836941.18166311854</v>
      </c>
    </row>
    <row r="7660" spans="1:18" x14ac:dyDescent="0.3">
      <c r="A7660" s="82">
        <v>7629</v>
      </c>
      <c r="B7660" s="94">
        <f t="shared" si="1669"/>
        <v>1.5125855697687493E-63</v>
      </c>
      <c r="C7660" s="179">
        <f t="shared" si="1670"/>
        <v>1.5091734372257346E-63</v>
      </c>
      <c r="D7660" s="166">
        <f t="shared" si="1671"/>
        <v>2.2558277767625785E-3</v>
      </c>
      <c r="E7660" s="167">
        <f t="shared" si="1681"/>
        <v>24.291375447755232</v>
      </c>
      <c r="F7660" s="168">
        <f t="shared" si="1682"/>
        <v>17.211965936697581</v>
      </c>
      <c r="G7660" s="168">
        <f t="shared" si="1672"/>
        <v>598150.63939837343</v>
      </c>
      <c r="H7660" s="168">
        <f t="shared" si="1673"/>
        <v>271310.33852408634</v>
      </c>
      <c r="I7660" s="169">
        <f t="shared" si="1674"/>
        <v>869460.97792245983</v>
      </c>
      <c r="J7660" s="169">
        <f t="shared" si="1676"/>
        <v>784811.31826427055</v>
      </c>
      <c r="K7660" s="95"/>
      <c r="L7660" s="265">
        <f t="shared" si="1675"/>
        <v>333281.4846176944</v>
      </c>
      <c r="M7660" s="265">
        <f>$G7660*NonHospFrac+theModel!$H7660*NonHospFrac</f>
        <v>536179.49330476532</v>
      </c>
      <c r="N7660" s="266">
        <f t="shared" si="1677"/>
        <v>869460.97792245972</v>
      </c>
      <c r="O7660" s="159"/>
      <c r="P7660" s="265">
        <f t="shared" si="1678"/>
        <v>300833.60603586939</v>
      </c>
      <c r="Q7660" s="265">
        <f t="shared" si="1679"/>
        <v>536177.93866309058</v>
      </c>
      <c r="R7660" s="266">
        <f t="shared" si="1680"/>
        <v>837011.54469895991</v>
      </c>
    </row>
    <row r="7661" spans="1:18" x14ac:dyDescent="0.3">
      <c r="A7661" s="82">
        <v>7630</v>
      </c>
      <c r="B7661" s="94">
        <f t="shared" si="1669"/>
        <v>1.4843297766487787E-63</v>
      </c>
      <c r="C7661" s="179">
        <f t="shared" si="1670"/>
        <v>1.4809813843087386E-63</v>
      </c>
      <c r="D7661" s="166">
        <f t="shared" si="1671"/>
        <v>2.2558277767625785E-3</v>
      </c>
      <c r="E7661" s="167">
        <f t="shared" si="1681"/>
        <v>24.291375447755232</v>
      </c>
      <c r="F7661" s="168">
        <f t="shared" si="1682"/>
        <v>17.214221764474342</v>
      </c>
      <c r="G7661" s="168">
        <f t="shared" si="1672"/>
        <v>598229.03397758678</v>
      </c>
      <c r="H7661" s="168">
        <f t="shared" si="1673"/>
        <v>271310.33852408634</v>
      </c>
      <c r="I7661" s="169">
        <f t="shared" si="1674"/>
        <v>869539.37250167318</v>
      </c>
      <c r="J7661" s="169">
        <f t="shared" si="1676"/>
        <v>784868.75790227612</v>
      </c>
      <c r="K7661" s="95"/>
      <c r="L7661" s="265">
        <f t="shared" si="1675"/>
        <v>333311.53480097989</v>
      </c>
      <c r="M7661" s="265">
        <f>$G7661*NonHospFrac+theModel!$H7661*NonHospFrac</f>
        <v>536227.83770069317</v>
      </c>
      <c r="N7661" s="266">
        <f t="shared" si="1677"/>
        <v>869539.37250167306</v>
      </c>
      <c r="O7661" s="159"/>
      <c r="P7661" s="265">
        <f t="shared" si="1678"/>
        <v>300855.62377825973</v>
      </c>
      <c r="Q7661" s="265">
        <f t="shared" si="1679"/>
        <v>536226.28305901843</v>
      </c>
      <c r="R7661" s="266">
        <f t="shared" si="1680"/>
        <v>837081.90683727816</v>
      </c>
    </row>
    <row r="7662" spans="1:18" x14ac:dyDescent="0.3">
      <c r="A7662" s="82">
        <v>7631</v>
      </c>
      <c r="B7662" s="94">
        <f t="shared" si="1669"/>
        <v>1.456601814721251E-63</v>
      </c>
      <c r="C7662" s="179">
        <f t="shared" si="1670"/>
        <v>1.4533159718879202E-63</v>
      </c>
      <c r="D7662" s="166">
        <f t="shared" si="1671"/>
        <v>2.2558277767625785E-3</v>
      </c>
      <c r="E7662" s="167">
        <f t="shared" si="1681"/>
        <v>24.291375447755232</v>
      </c>
      <c r="F7662" s="168">
        <f t="shared" si="1682"/>
        <v>17.216477592251103</v>
      </c>
      <c r="G7662" s="168">
        <f t="shared" si="1672"/>
        <v>598307.42855680012</v>
      </c>
      <c r="H7662" s="168">
        <f t="shared" si="1673"/>
        <v>271310.33852408634</v>
      </c>
      <c r="I7662" s="169">
        <f t="shared" si="1674"/>
        <v>869617.76708088652</v>
      </c>
      <c r="J7662" s="169">
        <f t="shared" si="1676"/>
        <v>784926.19519892894</v>
      </c>
      <c r="K7662" s="95"/>
      <c r="L7662" s="265">
        <f t="shared" si="1675"/>
        <v>333341.58498426544</v>
      </c>
      <c r="M7662" s="265">
        <f>$G7662*NonHospFrac+theModel!$H7662*NonHospFrac</f>
        <v>536276.18209662102</v>
      </c>
      <c r="N7662" s="266">
        <f t="shared" si="1677"/>
        <v>869617.76708088652</v>
      </c>
      <c r="O7662" s="159"/>
      <c r="P7662" s="265">
        <f t="shared" si="1678"/>
        <v>300877.64062316361</v>
      </c>
      <c r="Q7662" s="265">
        <f t="shared" si="1679"/>
        <v>536274.62745494628</v>
      </c>
      <c r="R7662" s="266">
        <f t="shared" si="1680"/>
        <v>837152.26807810995</v>
      </c>
    </row>
    <row r="7663" spans="1:18" x14ac:dyDescent="0.3">
      <c r="A7663" s="82">
        <v>7632</v>
      </c>
      <c r="B7663" s="94">
        <f t="shared" si="1669"/>
        <v>1.4293918238569126E-63</v>
      </c>
      <c r="C7663" s="179">
        <f t="shared" si="1670"/>
        <v>1.4261673620767789E-63</v>
      </c>
      <c r="D7663" s="166">
        <f t="shared" si="1671"/>
        <v>2.2558277767625785E-3</v>
      </c>
      <c r="E7663" s="167">
        <f t="shared" si="1681"/>
        <v>24.291375447755232</v>
      </c>
      <c r="F7663" s="168">
        <f t="shared" si="1682"/>
        <v>17.218733420027863</v>
      </c>
      <c r="G7663" s="168">
        <f t="shared" si="1672"/>
        <v>598385.82313601347</v>
      </c>
      <c r="H7663" s="168">
        <f t="shared" si="1673"/>
        <v>271310.33852408634</v>
      </c>
      <c r="I7663" s="169">
        <f t="shared" si="1674"/>
        <v>869696.16166009987</v>
      </c>
      <c r="J7663" s="169">
        <f t="shared" si="1676"/>
        <v>784983.63015432446</v>
      </c>
      <c r="K7663" s="95"/>
      <c r="L7663" s="265">
        <f t="shared" si="1675"/>
        <v>333371.63516755099</v>
      </c>
      <c r="M7663" s="265">
        <f>$G7663*NonHospFrac+theModel!$H7663*NonHospFrac</f>
        <v>536324.52649254876</v>
      </c>
      <c r="N7663" s="266">
        <f t="shared" si="1677"/>
        <v>869696.16166009975</v>
      </c>
      <c r="O7663" s="159"/>
      <c r="P7663" s="265">
        <f t="shared" si="1678"/>
        <v>300899.65657061752</v>
      </c>
      <c r="Q7663" s="265">
        <f t="shared" si="1679"/>
        <v>536322.97185087402</v>
      </c>
      <c r="R7663" s="266">
        <f t="shared" si="1680"/>
        <v>837222.62842149148</v>
      </c>
    </row>
    <row r="7664" spans="1:18" x14ac:dyDescent="0.3">
      <c r="A7664" s="82">
        <v>7633</v>
      </c>
      <c r="B7664" s="94">
        <f t="shared" si="1669"/>
        <v>1.4026901281185794E-63</v>
      </c>
      <c r="C7664" s="179">
        <f t="shared" si="1670"/>
        <v>1.3995259007653787E-63</v>
      </c>
      <c r="D7664" s="166">
        <f t="shared" si="1671"/>
        <v>2.2558277767625785E-3</v>
      </c>
      <c r="E7664" s="167">
        <f t="shared" si="1681"/>
        <v>24.291375447755232</v>
      </c>
      <c r="F7664" s="168">
        <f t="shared" si="1682"/>
        <v>17.220989247804624</v>
      </c>
      <c r="G7664" s="168">
        <f t="shared" si="1672"/>
        <v>598464.21771522681</v>
      </c>
      <c r="H7664" s="168">
        <f t="shared" si="1673"/>
        <v>271310.33852408634</v>
      </c>
      <c r="I7664" s="169">
        <f t="shared" si="1674"/>
        <v>869774.55623931321</v>
      </c>
      <c r="J7664" s="169">
        <f t="shared" si="1676"/>
        <v>785041.06276855816</v>
      </c>
      <c r="K7664" s="95"/>
      <c r="L7664" s="265">
        <f t="shared" si="1675"/>
        <v>333401.68535083655</v>
      </c>
      <c r="M7664" s="265">
        <f>$G7664*NonHospFrac+theModel!$H7664*NonHospFrac</f>
        <v>536372.87088847649</v>
      </c>
      <c r="N7664" s="266">
        <f t="shared" si="1677"/>
        <v>869774.55623931298</v>
      </c>
      <c r="O7664" s="159"/>
      <c r="P7664" s="265">
        <f t="shared" si="1678"/>
        <v>300921.67162065807</v>
      </c>
      <c r="Q7664" s="265">
        <f t="shared" si="1679"/>
        <v>536371.31624680175</v>
      </c>
      <c r="R7664" s="266">
        <f t="shared" si="1680"/>
        <v>837292.98786745989</v>
      </c>
    </row>
    <row r="7665" spans="1:18" x14ac:dyDescent="0.3">
      <c r="A7665" s="82">
        <v>7634</v>
      </c>
      <c r="B7665" s="94">
        <f t="shared" si="1669"/>
        <v>1.3764872323196968E-63</v>
      </c>
      <c r="C7665" s="179">
        <f t="shared" si="1670"/>
        <v>1.3733821141866708E-63</v>
      </c>
      <c r="D7665" s="166">
        <f t="shared" si="1671"/>
        <v>2.2558277767625785E-3</v>
      </c>
      <c r="E7665" s="167">
        <f t="shared" si="1681"/>
        <v>24.291375447755232</v>
      </c>
      <c r="F7665" s="168">
        <f t="shared" si="1682"/>
        <v>17.223245075581385</v>
      </c>
      <c r="G7665" s="168">
        <f t="shared" si="1672"/>
        <v>598542.61229444016</v>
      </c>
      <c r="H7665" s="168">
        <f t="shared" si="1673"/>
        <v>271310.33852408634</v>
      </c>
      <c r="I7665" s="169">
        <f t="shared" si="1674"/>
        <v>869852.95081852656</v>
      </c>
      <c r="J7665" s="169">
        <f t="shared" si="1676"/>
        <v>785098.49304172536</v>
      </c>
      <c r="K7665" s="95"/>
      <c r="L7665" s="265">
        <f t="shared" si="1675"/>
        <v>333431.7355341221</v>
      </c>
      <c r="M7665" s="265">
        <f>$G7665*NonHospFrac+theModel!$H7665*NonHospFrac</f>
        <v>536421.21528440434</v>
      </c>
      <c r="N7665" s="266">
        <f t="shared" si="1677"/>
        <v>869852.95081852644</v>
      </c>
      <c r="O7665" s="159"/>
      <c r="P7665" s="265">
        <f t="shared" si="1678"/>
        <v>300943.68577332183</v>
      </c>
      <c r="Q7665" s="265">
        <f t="shared" si="1679"/>
        <v>536419.66064272961</v>
      </c>
      <c r="R7665" s="266">
        <f t="shared" si="1680"/>
        <v>837363.3464160515</v>
      </c>
    </row>
    <row r="7666" spans="1:18" x14ac:dyDescent="0.3">
      <c r="A7666" s="82">
        <v>7635</v>
      </c>
      <c r="B7666" s="94">
        <f t="shared" si="1669"/>
        <v>1.3507738186484711E-63</v>
      </c>
      <c r="C7666" s="179">
        <f t="shared" si="1670"/>
        <v>1.3477267055482402E-63</v>
      </c>
      <c r="D7666" s="166">
        <f t="shared" si="1671"/>
        <v>2.2558277767625785E-3</v>
      </c>
      <c r="E7666" s="167">
        <f t="shared" si="1681"/>
        <v>24.291375447755232</v>
      </c>
      <c r="F7666" s="168">
        <f t="shared" si="1682"/>
        <v>17.225500903358146</v>
      </c>
      <c r="G7666" s="168">
        <f t="shared" si="1672"/>
        <v>598621.0068736535</v>
      </c>
      <c r="H7666" s="168">
        <f t="shared" si="1673"/>
        <v>271310.33852408634</v>
      </c>
      <c r="I7666" s="169">
        <f t="shared" si="1674"/>
        <v>869931.3453977399</v>
      </c>
      <c r="J7666" s="169">
        <f t="shared" si="1676"/>
        <v>785155.92097392166</v>
      </c>
      <c r="K7666" s="95"/>
      <c r="L7666" s="265">
        <f t="shared" si="1675"/>
        <v>333461.78571740765</v>
      </c>
      <c r="M7666" s="265">
        <f>$G7666*NonHospFrac+theModel!$H7666*NonHospFrac</f>
        <v>536469.5596803322</v>
      </c>
      <c r="N7666" s="266">
        <f t="shared" si="1677"/>
        <v>869931.3453977399</v>
      </c>
      <c r="O7666" s="159"/>
      <c r="P7666" s="265">
        <f t="shared" si="1678"/>
        <v>300965.69902864541</v>
      </c>
      <c r="Q7666" s="265">
        <f t="shared" si="1679"/>
        <v>536468.00503865746</v>
      </c>
      <c r="R7666" s="266">
        <f t="shared" si="1680"/>
        <v>837433.70406730287</v>
      </c>
    </row>
    <row r="7667" spans="1:18" x14ac:dyDescent="0.3">
      <c r="A7667" s="82">
        <v>7636</v>
      </c>
      <c r="B7667" s="94">
        <f t="shared" si="1669"/>
        <v>1.3255407433538402E-63</v>
      </c>
      <c r="C7667" s="179">
        <f t="shared" si="1670"/>
        <v>1.3225505517257522E-63</v>
      </c>
      <c r="D7667" s="166">
        <f t="shared" si="1671"/>
        <v>2.2558277767625785E-3</v>
      </c>
      <c r="E7667" s="167">
        <f t="shared" si="1681"/>
        <v>24.291375447755232</v>
      </c>
      <c r="F7667" s="168">
        <f t="shared" si="1682"/>
        <v>17.227756731134907</v>
      </c>
      <c r="G7667" s="168">
        <f t="shared" si="1672"/>
        <v>598699.40145286685</v>
      </c>
      <c r="H7667" s="168">
        <f t="shared" si="1673"/>
        <v>271310.33852408634</v>
      </c>
      <c r="I7667" s="169">
        <f t="shared" si="1674"/>
        <v>870009.73997695325</v>
      </c>
      <c r="J7667" s="169">
        <f t="shared" si="1676"/>
        <v>785213.34656524227</v>
      </c>
      <c r="K7667" s="95"/>
      <c r="L7667" s="265">
        <f t="shared" si="1675"/>
        <v>333491.8359006932</v>
      </c>
      <c r="M7667" s="265">
        <f>$G7667*NonHospFrac+theModel!$H7667*NonHospFrac</f>
        <v>536517.90407625993</v>
      </c>
      <c r="N7667" s="266">
        <f t="shared" si="1677"/>
        <v>870009.73997695313</v>
      </c>
      <c r="O7667" s="159"/>
      <c r="P7667" s="265">
        <f t="shared" si="1678"/>
        <v>300987.71138666535</v>
      </c>
      <c r="Q7667" s="265">
        <f t="shared" si="1679"/>
        <v>536516.34943458519</v>
      </c>
      <c r="R7667" s="266">
        <f t="shared" si="1680"/>
        <v>837504.06082125055</v>
      </c>
    </row>
    <row r="7668" spans="1:18" x14ac:dyDescent="0.3">
      <c r="A7668" s="82">
        <v>7637</v>
      </c>
      <c r="B7668" s="94">
        <f t="shared" si="1669"/>
        <v>1.3007790334943651E-63</v>
      </c>
      <c r="C7668" s="179">
        <f t="shared" si="1670"/>
        <v>1.297844700019178E-63</v>
      </c>
      <c r="D7668" s="166">
        <f t="shared" si="1671"/>
        <v>2.2558277767625785E-3</v>
      </c>
      <c r="E7668" s="167">
        <f t="shared" si="1681"/>
        <v>24.291375447755232</v>
      </c>
      <c r="F7668" s="168">
        <f t="shared" si="1682"/>
        <v>17.230012558911667</v>
      </c>
      <c r="G7668" s="168">
        <f t="shared" si="1672"/>
        <v>598777.79603208031</v>
      </c>
      <c r="H7668" s="168">
        <f t="shared" si="1673"/>
        <v>271310.33852408634</v>
      </c>
      <c r="I7668" s="169">
        <f t="shared" si="1674"/>
        <v>870088.13455616659</v>
      </c>
      <c r="J7668" s="169">
        <f t="shared" si="1676"/>
        <v>785270.76981578278</v>
      </c>
      <c r="K7668" s="95"/>
      <c r="L7668" s="265">
        <f t="shared" si="1675"/>
        <v>333521.88608397881</v>
      </c>
      <c r="M7668" s="265">
        <f>$G7668*NonHospFrac+theModel!$H7668*NonHospFrac</f>
        <v>536566.2484721879</v>
      </c>
      <c r="N7668" s="266">
        <f t="shared" si="1677"/>
        <v>870088.13455616671</v>
      </c>
      <c r="O7668" s="159"/>
      <c r="P7668" s="265">
        <f t="shared" si="1678"/>
        <v>301009.72284741828</v>
      </c>
      <c r="Q7668" s="265">
        <f t="shared" si="1679"/>
        <v>536564.69383051316</v>
      </c>
      <c r="R7668" s="266">
        <f t="shared" si="1680"/>
        <v>837574.41667793144</v>
      </c>
    </row>
    <row r="7669" spans="1:18" x14ac:dyDescent="0.3">
      <c r="A7669" s="82">
        <v>7638</v>
      </c>
      <c r="B7669" s="94">
        <f t="shared" si="1669"/>
        <v>1.2764798837472359E-63</v>
      </c>
      <c r="C7669" s="179">
        <f t="shared" si="1670"/>
        <v>1.2736003649690001E-63</v>
      </c>
      <c r="D7669" s="166">
        <f t="shared" si="1671"/>
        <v>2.2558277767625785E-3</v>
      </c>
      <c r="E7669" s="167">
        <f t="shared" si="1681"/>
        <v>24.291375447755232</v>
      </c>
      <c r="F7669" s="168">
        <f t="shared" si="1682"/>
        <v>17.232268386688428</v>
      </c>
      <c r="G7669" s="168">
        <f t="shared" si="1672"/>
        <v>598856.19061129366</v>
      </c>
      <c r="H7669" s="168">
        <f t="shared" si="1673"/>
        <v>271310.33852408634</v>
      </c>
      <c r="I7669" s="169">
        <f t="shared" si="1674"/>
        <v>870166.52913537994</v>
      </c>
      <c r="J7669" s="169">
        <f t="shared" si="1676"/>
        <v>785328.19072563853</v>
      </c>
      <c r="K7669" s="95"/>
      <c r="L7669" s="265">
        <f t="shared" si="1675"/>
        <v>333551.93626726436</v>
      </c>
      <c r="M7669" s="265">
        <f>$G7669*NonHospFrac+theModel!$H7669*NonHospFrac</f>
        <v>536614.59286811564</v>
      </c>
      <c r="N7669" s="266">
        <f t="shared" si="1677"/>
        <v>870166.52913537994</v>
      </c>
      <c r="O7669" s="159"/>
      <c r="P7669" s="265">
        <f t="shared" si="1678"/>
        <v>301031.73341094068</v>
      </c>
      <c r="Q7669" s="265">
        <f t="shared" si="1679"/>
        <v>536613.0382264409</v>
      </c>
      <c r="R7669" s="266">
        <f t="shared" si="1680"/>
        <v>837644.77163738152</v>
      </c>
    </row>
    <row r="7670" spans="1:18" x14ac:dyDescent="0.3">
      <c r="A7670" s="82">
        <v>7639</v>
      </c>
      <c r="B7670" s="94">
        <f t="shared" si="1669"/>
        <v>1.2526346532771162E-63</v>
      </c>
      <c r="C7670" s="179">
        <f t="shared" si="1670"/>
        <v>1.2498089252321183E-63</v>
      </c>
      <c r="D7670" s="166">
        <f t="shared" si="1671"/>
        <v>2.2558277767625785E-3</v>
      </c>
      <c r="E7670" s="167">
        <f t="shared" si="1681"/>
        <v>24.291375447755232</v>
      </c>
      <c r="F7670" s="168">
        <f t="shared" si="1682"/>
        <v>17.234524214465189</v>
      </c>
      <c r="G7670" s="168">
        <f t="shared" si="1672"/>
        <v>598934.585190507</v>
      </c>
      <c r="H7670" s="168">
        <f t="shared" si="1673"/>
        <v>271310.33852408634</v>
      </c>
      <c r="I7670" s="169">
        <f t="shared" si="1674"/>
        <v>870244.92371459329</v>
      </c>
      <c r="J7670" s="169">
        <f t="shared" si="1676"/>
        <v>785385.60929490498</v>
      </c>
      <c r="K7670" s="95"/>
      <c r="L7670" s="265">
        <f t="shared" si="1675"/>
        <v>333581.98645054991</v>
      </c>
      <c r="M7670" s="265">
        <f>$G7670*NonHospFrac+theModel!$H7670*NonHospFrac</f>
        <v>536662.93726404337</v>
      </c>
      <c r="N7670" s="266">
        <f t="shared" si="1677"/>
        <v>870244.92371459329</v>
      </c>
      <c r="O7670" s="159"/>
      <c r="P7670" s="265">
        <f t="shared" si="1678"/>
        <v>301053.74307726923</v>
      </c>
      <c r="Q7670" s="265">
        <f t="shared" si="1679"/>
        <v>536661.38262236863</v>
      </c>
      <c r="R7670" s="266">
        <f t="shared" si="1680"/>
        <v>837715.12569963792</v>
      </c>
    </row>
    <row r="7671" spans="1:18" x14ac:dyDescent="0.3">
      <c r="A7671" s="82">
        <v>7640</v>
      </c>
      <c r="B7671" s="94">
        <f t="shared" si="1669"/>
        <v>1.2292348626634435E-63</v>
      </c>
      <c r="C7671" s="179">
        <f t="shared" si="1670"/>
        <v>1.2264619205160823E-63</v>
      </c>
      <c r="D7671" s="166">
        <f t="shared" si="1671"/>
        <v>2.2558277767625785E-3</v>
      </c>
      <c r="E7671" s="167">
        <f t="shared" si="1681"/>
        <v>24.291375447755232</v>
      </c>
      <c r="F7671" s="168">
        <f t="shared" si="1682"/>
        <v>17.23678004224195</v>
      </c>
      <c r="G7671" s="168">
        <f t="shared" si="1672"/>
        <v>599012.97976972035</v>
      </c>
      <c r="H7671" s="168">
        <f t="shared" si="1673"/>
        <v>271310.33852408634</v>
      </c>
      <c r="I7671" s="169">
        <f t="shared" si="1674"/>
        <v>870323.31829380663</v>
      </c>
      <c r="J7671" s="169">
        <f t="shared" si="1676"/>
        <v>785443.02552367747</v>
      </c>
      <c r="K7671" s="95"/>
      <c r="L7671" s="265">
        <f t="shared" si="1675"/>
        <v>333612.03663383541</v>
      </c>
      <c r="M7671" s="265">
        <f>$G7671*NonHospFrac+theModel!$H7671*NonHospFrac</f>
        <v>536711.28165997122</v>
      </c>
      <c r="N7671" s="266">
        <f t="shared" si="1677"/>
        <v>870323.31829380663</v>
      </c>
      <c r="O7671" s="159"/>
      <c r="P7671" s="265">
        <f t="shared" si="1678"/>
        <v>301075.75184644037</v>
      </c>
      <c r="Q7671" s="265">
        <f t="shared" si="1679"/>
        <v>536709.72701829649</v>
      </c>
      <c r="R7671" s="266">
        <f t="shared" si="1680"/>
        <v>837785.47886473686</v>
      </c>
    </row>
    <row r="7672" spans="1:18" x14ac:dyDescent="0.3">
      <c r="A7672" s="82">
        <v>7641</v>
      </c>
      <c r="B7672" s="94">
        <f t="shared" si="1669"/>
        <v>1.2062721908851239E-63</v>
      </c>
      <c r="C7672" s="179">
        <f t="shared" si="1670"/>
        <v>1.203551048570589E-63</v>
      </c>
      <c r="D7672" s="166">
        <f t="shared" si="1671"/>
        <v>2.2558277767625785E-3</v>
      </c>
      <c r="E7672" s="167">
        <f t="shared" si="1681"/>
        <v>24.291375447755232</v>
      </c>
      <c r="F7672" s="168">
        <f t="shared" si="1682"/>
        <v>17.239035870018711</v>
      </c>
      <c r="G7672" s="168">
        <f t="shared" si="1672"/>
        <v>599091.37434893369</v>
      </c>
      <c r="H7672" s="168">
        <f t="shared" si="1673"/>
        <v>271310.33852408634</v>
      </c>
      <c r="I7672" s="169">
        <f t="shared" si="1674"/>
        <v>870401.71287301998</v>
      </c>
      <c r="J7672" s="169">
        <f t="shared" si="1676"/>
        <v>785500.43941205146</v>
      </c>
      <c r="K7672" s="95"/>
      <c r="L7672" s="265">
        <f t="shared" si="1675"/>
        <v>333642.08681712102</v>
      </c>
      <c r="M7672" s="265">
        <f>$G7672*NonHospFrac+theModel!$H7672*NonHospFrac</f>
        <v>536759.62605589908</v>
      </c>
      <c r="N7672" s="266">
        <f t="shared" si="1677"/>
        <v>870401.71287302009</v>
      </c>
      <c r="O7672" s="159"/>
      <c r="P7672" s="265">
        <f t="shared" si="1678"/>
        <v>301097.75971849082</v>
      </c>
      <c r="Q7672" s="265">
        <f t="shared" si="1679"/>
        <v>536758.07141422434</v>
      </c>
      <c r="R7672" s="266">
        <f t="shared" si="1680"/>
        <v>837855.8311327151</v>
      </c>
    </row>
    <row r="7673" spans="1:18" x14ac:dyDescent="0.3">
      <c r="A7673" s="82">
        <v>7642</v>
      </c>
      <c r="B7673" s="94">
        <f t="shared" si="1669"/>
        <v>1.1837384723615602E-63</v>
      </c>
      <c r="C7673" s="179">
        <f t="shared" si="1670"/>
        <v>1.1810681622351844E-63</v>
      </c>
      <c r="D7673" s="166">
        <f t="shared" si="1671"/>
        <v>2.2558277767625785E-3</v>
      </c>
      <c r="E7673" s="167">
        <f t="shared" si="1681"/>
        <v>24.291375447755232</v>
      </c>
      <c r="F7673" s="168">
        <f t="shared" si="1682"/>
        <v>17.241291697795472</v>
      </c>
      <c r="G7673" s="168">
        <f t="shared" si="1672"/>
        <v>599169.76892814704</v>
      </c>
      <c r="H7673" s="168">
        <f t="shared" si="1673"/>
        <v>271310.33852408634</v>
      </c>
      <c r="I7673" s="169">
        <f t="shared" si="1674"/>
        <v>870480.10745223332</v>
      </c>
      <c r="J7673" s="169">
        <f t="shared" si="1676"/>
        <v>785557.8509601223</v>
      </c>
      <c r="K7673" s="95"/>
      <c r="L7673" s="265">
        <f t="shared" si="1675"/>
        <v>333672.13700040651</v>
      </c>
      <c r="M7673" s="265">
        <f>$G7673*NonHospFrac+theModel!$H7673*NonHospFrac</f>
        <v>536807.97045182681</v>
      </c>
      <c r="N7673" s="266">
        <f t="shared" si="1677"/>
        <v>870480.10745223332</v>
      </c>
      <c r="O7673" s="159"/>
      <c r="P7673" s="265">
        <f t="shared" si="1678"/>
        <v>301119.76669345703</v>
      </c>
      <c r="Q7673" s="265">
        <f t="shared" si="1679"/>
        <v>536806.41581015207</v>
      </c>
      <c r="R7673" s="266">
        <f t="shared" si="1680"/>
        <v>837926.1825036091</v>
      </c>
    </row>
    <row r="7674" spans="1:18" x14ac:dyDescent="0.3">
      <c r="A7674" s="82">
        <v>7643</v>
      </c>
      <c r="B7674" s="94">
        <f t="shared" si="1669"/>
        <v>1.1616256940489506E-63</v>
      </c>
      <c r="C7674" s="179">
        <f t="shared" si="1670"/>
        <v>1.1590052665421139E-63</v>
      </c>
      <c r="D7674" s="166">
        <f t="shared" si="1671"/>
        <v>2.2558277767625785E-3</v>
      </c>
      <c r="E7674" s="167">
        <f t="shared" si="1681"/>
        <v>24.291375447755232</v>
      </c>
      <c r="F7674" s="168">
        <f t="shared" si="1682"/>
        <v>17.243547525572232</v>
      </c>
      <c r="G7674" s="168">
        <f t="shared" si="1672"/>
        <v>599248.16350736038</v>
      </c>
      <c r="H7674" s="168">
        <f t="shared" si="1673"/>
        <v>271310.33852408634</v>
      </c>
      <c r="I7674" s="169">
        <f t="shared" si="1674"/>
        <v>870558.50203144667</v>
      </c>
      <c r="J7674" s="169">
        <f t="shared" si="1676"/>
        <v>785615.26016798546</v>
      </c>
      <c r="K7674" s="95"/>
      <c r="L7674" s="265">
        <f t="shared" si="1675"/>
        <v>333702.18718369212</v>
      </c>
      <c r="M7674" s="265">
        <f>$G7674*NonHospFrac+theModel!$H7674*NonHospFrac</f>
        <v>536856.31484775455</v>
      </c>
      <c r="N7674" s="266">
        <f t="shared" si="1677"/>
        <v>870558.50203144667</v>
      </c>
      <c r="O7674" s="159"/>
      <c r="P7674" s="265">
        <f t="shared" si="1678"/>
        <v>301141.77277137572</v>
      </c>
      <c r="Q7674" s="265">
        <f t="shared" si="1679"/>
        <v>536854.76020607981</v>
      </c>
      <c r="R7674" s="266">
        <f t="shared" si="1680"/>
        <v>837996.53297745553</v>
      </c>
    </row>
    <row r="7675" spans="1:18" x14ac:dyDescent="0.3">
      <c r="A7675" s="82">
        <v>7644</v>
      </c>
      <c r="B7675" s="94">
        <f t="shared" si="1669"/>
        <v>1.1399259925908313E-63</v>
      </c>
      <c r="C7675" s="179">
        <f t="shared" si="1670"/>
        <v>1.1373545158732913E-63</v>
      </c>
      <c r="D7675" s="166">
        <f t="shared" si="1671"/>
        <v>2.2558277767625785E-3</v>
      </c>
      <c r="E7675" s="167">
        <f t="shared" si="1681"/>
        <v>24.291375447755232</v>
      </c>
      <c r="F7675" s="168">
        <f t="shared" si="1682"/>
        <v>17.245803353348993</v>
      </c>
      <c r="G7675" s="168">
        <f t="shared" si="1672"/>
        <v>599326.55808657384</v>
      </c>
      <c r="H7675" s="168">
        <f t="shared" si="1673"/>
        <v>271310.33852408634</v>
      </c>
      <c r="I7675" s="169">
        <f t="shared" si="1674"/>
        <v>870636.89661066025</v>
      </c>
      <c r="J7675" s="169">
        <f t="shared" si="1676"/>
        <v>785672.66703573649</v>
      </c>
      <c r="K7675" s="95"/>
      <c r="L7675" s="265">
        <f t="shared" si="1675"/>
        <v>333732.23736697773</v>
      </c>
      <c r="M7675" s="265">
        <f>$G7675*NonHospFrac+theModel!$H7675*NonHospFrac</f>
        <v>536904.6592436824</v>
      </c>
      <c r="N7675" s="266">
        <f t="shared" si="1677"/>
        <v>870636.89661066013</v>
      </c>
      <c r="O7675" s="159"/>
      <c r="P7675" s="265">
        <f t="shared" si="1678"/>
        <v>301163.77795228333</v>
      </c>
      <c r="Q7675" s="265">
        <f t="shared" si="1679"/>
        <v>536903.10460200766</v>
      </c>
      <c r="R7675" s="266">
        <f t="shared" si="1680"/>
        <v>838066.88255429105</v>
      </c>
    </row>
    <row r="7676" spans="1:18" x14ac:dyDescent="0.3">
      <c r="A7676" s="82">
        <v>7645</v>
      </c>
      <c r="B7676" s="94">
        <f t="shared" si="1669"/>
        <v>1.1186316515218496E-63</v>
      </c>
      <c r="C7676" s="179">
        <f t="shared" si="1670"/>
        <v>1.1161082111703809E-63</v>
      </c>
      <c r="D7676" s="166">
        <f t="shared" si="1671"/>
        <v>2.2558277767625785E-3</v>
      </c>
      <c r="E7676" s="167">
        <f t="shared" si="1681"/>
        <v>24.291375447755232</v>
      </c>
      <c r="F7676" s="168">
        <f t="shared" si="1682"/>
        <v>17.248059181125754</v>
      </c>
      <c r="G7676" s="168">
        <f t="shared" si="1672"/>
        <v>599404.95266578719</v>
      </c>
      <c r="H7676" s="168">
        <f t="shared" si="1673"/>
        <v>271310.33852408634</v>
      </c>
      <c r="I7676" s="169">
        <f t="shared" si="1674"/>
        <v>870715.29118987359</v>
      </c>
      <c r="J7676" s="169">
        <f t="shared" si="1676"/>
        <v>785730.07156347041</v>
      </c>
      <c r="K7676" s="95"/>
      <c r="L7676" s="265">
        <f t="shared" si="1675"/>
        <v>333762.28755026322</v>
      </c>
      <c r="M7676" s="265">
        <f>$G7676*NonHospFrac+theModel!$H7676*NonHospFrac</f>
        <v>536953.00363961025</v>
      </c>
      <c r="N7676" s="266">
        <f t="shared" si="1677"/>
        <v>870715.29118987347</v>
      </c>
      <c r="O7676" s="159"/>
      <c r="P7676" s="265">
        <f t="shared" si="1678"/>
        <v>301185.78223621636</v>
      </c>
      <c r="Q7676" s="265">
        <f t="shared" si="1679"/>
        <v>536951.44899793551</v>
      </c>
      <c r="R7676" s="266">
        <f t="shared" si="1680"/>
        <v>838137.23123415187</v>
      </c>
    </row>
    <row r="7677" spans="1:18" x14ac:dyDescent="0.3">
      <c r="A7677" s="82">
        <v>7646</v>
      </c>
      <c r="B7677" s="94">
        <f t="shared" si="1669"/>
        <v>1.0977350985237684E-63</v>
      </c>
      <c r="C7677" s="179">
        <f t="shared" si="1670"/>
        <v>1.0952587971969914E-63</v>
      </c>
      <c r="D7677" s="166">
        <f t="shared" si="1671"/>
        <v>2.2558277767625785E-3</v>
      </c>
      <c r="E7677" s="167">
        <f t="shared" si="1681"/>
        <v>24.291375447755232</v>
      </c>
      <c r="F7677" s="168">
        <f t="shared" si="1682"/>
        <v>17.250315008902515</v>
      </c>
      <c r="G7677" s="168">
        <f t="shared" si="1672"/>
        <v>599483.34724500054</v>
      </c>
      <c r="H7677" s="168">
        <f t="shared" si="1673"/>
        <v>271310.33852408634</v>
      </c>
      <c r="I7677" s="169">
        <f t="shared" si="1674"/>
        <v>870793.68576908694</v>
      </c>
      <c r="J7677" s="169">
        <f t="shared" si="1676"/>
        <v>785787.47375128279</v>
      </c>
      <c r="K7677" s="95"/>
      <c r="L7677" s="265">
        <f t="shared" si="1675"/>
        <v>333792.33773354883</v>
      </c>
      <c r="M7677" s="265">
        <f>$G7677*NonHospFrac+theModel!$H7677*NonHospFrac</f>
        <v>537001.3480355381</v>
      </c>
      <c r="N7677" s="266">
        <f t="shared" si="1677"/>
        <v>870793.68576908694</v>
      </c>
      <c r="O7677" s="159"/>
      <c r="P7677" s="265">
        <f t="shared" si="1678"/>
        <v>301207.78562321153</v>
      </c>
      <c r="Q7677" s="265">
        <f t="shared" si="1679"/>
        <v>536999.79339386337</v>
      </c>
      <c r="R7677" s="266">
        <f t="shared" si="1680"/>
        <v>838207.5790170749</v>
      </c>
    </row>
    <row r="7678" spans="1:18" x14ac:dyDescent="0.3">
      <c r="A7678" s="82">
        <v>7647</v>
      </c>
      <c r="B7678" s="94">
        <f t="shared" si="1669"/>
        <v>1.0772289027327334E-63</v>
      </c>
      <c r="C7678" s="179">
        <f t="shared" si="1670"/>
        <v>1.0747988598520174E-63</v>
      </c>
      <c r="D7678" s="166">
        <f t="shared" si="1671"/>
        <v>2.2558277767625785E-3</v>
      </c>
      <c r="E7678" s="167">
        <f t="shared" si="1681"/>
        <v>24.291375447755232</v>
      </c>
      <c r="F7678" s="168">
        <f t="shared" si="1682"/>
        <v>17.252570836679276</v>
      </c>
      <c r="G7678" s="168">
        <f t="shared" si="1672"/>
        <v>599561.74182421388</v>
      </c>
      <c r="H7678" s="168">
        <f t="shared" si="1673"/>
        <v>271310.33852408634</v>
      </c>
      <c r="I7678" s="169">
        <f t="shared" si="1674"/>
        <v>870872.08034830028</v>
      </c>
      <c r="J7678" s="169">
        <f t="shared" si="1676"/>
        <v>785844.87359926896</v>
      </c>
      <c r="K7678" s="95"/>
      <c r="L7678" s="265">
        <f t="shared" si="1675"/>
        <v>333822.38791683433</v>
      </c>
      <c r="M7678" s="265">
        <f>$G7678*NonHospFrac+theModel!$H7678*NonHospFrac</f>
        <v>537049.69243146584</v>
      </c>
      <c r="N7678" s="266">
        <f t="shared" si="1677"/>
        <v>870872.08034830017</v>
      </c>
      <c r="O7678" s="159"/>
      <c r="P7678" s="265">
        <f t="shared" si="1678"/>
        <v>301229.78811330529</v>
      </c>
      <c r="Q7678" s="265">
        <f t="shared" si="1679"/>
        <v>537048.1377897911</v>
      </c>
      <c r="R7678" s="266">
        <f t="shared" si="1680"/>
        <v>838277.92590309633</v>
      </c>
    </row>
    <row r="7679" spans="1:18" x14ac:dyDescent="0.3">
      <c r="A7679" s="82">
        <v>7648</v>
      </c>
      <c r="B7679" s="94">
        <f t="shared" si="1669"/>
        <v>1.05710577209684E-63</v>
      </c>
      <c r="C7679" s="179">
        <f t="shared" si="1670"/>
        <v>1.0547211235331678E-63</v>
      </c>
      <c r="D7679" s="166">
        <f t="shared" si="1671"/>
        <v>2.2558277767625785E-3</v>
      </c>
      <c r="E7679" s="167">
        <f t="shared" si="1681"/>
        <v>24.291375447755232</v>
      </c>
      <c r="F7679" s="168">
        <f t="shared" si="1682"/>
        <v>17.254826664456036</v>
      </c>
      <c r="G7679" s="168">
        <f t="shared" si="1672"/>
        <v>599640.13640342723</v>
      </c>
      <c r="H7679" s="168">
        <f t="shared" si="1673"/>
        <v>271310.33852408634</v>
      </c>
      <c r="I7679" s="169">
        <f t="shared" si="1674"/>
        <v>870950.47492751363</v>
      </c>
      <c r="J7679" s="169">
        <f t="shared" si="1676"/>
        <v>785902.27110752428</v>
      </c>
      <c r="K7679" s="95"/>
      <c r="L7679" s="265">
        <f t="shared" si="1675"/>
        <v>333852.43810011988</v>
      </c>
      <c r="M7679" s="265">
        <f>$G7679*NonHospFrac+theModel!$H7679*NonHospFrac</f>
        <v>537098.03682739357</v>
      </c>
      <c r="N7679" s="266">
        <f t="shared" si="1677"/>
        <v>870950.47492751339</v>
      </c>
      <c r="O7679" s="159"/>
      <c r="P7679" s="265">
        <f t="shared" si="1678"/>
        <v>301251.78970653424</v>
      </c>
      <c r="Q7679" s="265">
        <f t="shared" si="1679"/>
        <v>537096.48218571884</v>
      </c>
      <c r="R7679" s="266">
        <f t="shared" si="1680"/>
        <v>838348.27189225308</v>
      </c>
    </row>
    <row r="7680" spans="1:18" x14ac:dyDescent="0.3">
      <c r="A7680" s="82">
        <v>7649</v>
      </c>
      <c r="B7680" s="94">
        <f t="shared" si="1669"/>
        <v>1.0373585507830618E-63</v>
      </c>
      <c r="C7680" s="179">
        <f t="shared" si="1670"/>
        <v>1.0350184485497432E-63</v>
      </c>
      <c r="D7680" s="166">
        <f t="shared" si="1671"/>
        <v>2.2558277767625785E-3</v>
      </c>
      <c r="E7680" s="167">
        <f t="shared" si="1681"/>
        <v>24.291375447755232</v>
      </c>
      <c r="F7680" s="168">
        <f t="shared" si="1682"/>
        <v>17.257082492232797</v>
      </c>
      <c r="G7680" s="168">
        <f t="shared" si="1672"/>
        <v>599718.53098264057</v>
      </c>
      <c r="H7680" s="168">
        <f t="shared" si="1673"/>
        <v>271310.33852408634</v>
      </c>
      <c r="I7680" s="169">
        <f t="shared" si="1674"/>
        <v>871028.86950672697</v>
      </c>
      <c r="J7680" s="169">
        <f t="shared" si="1676"/>
        <v>785959.66627614421</v>
      </c>
      <c r="K7680" s="95"/>
      <c r="L7680" s="265">
        <f t="shared" si="1675"/>
        <v>333882.48828340543</v>
      </c>
      <c r="M7680" s="265">
        <f>$G7680*NonHospFrac+theModel!$H7680*NonHospFrac</f>
        <v>537146.38122332143</v>
      </c>
      <c r="N7680" s="266">
        <f t="shared" si="1677"/>
        <v>871028.86950672686</v>
      </c>
      <c r="O7680" s="159"/>
      <c r="P7680" s="265">
        <f t="shared" si="1678"/>
        <v>301273.79040293494</v>
      </c>
      <c r="Q7680" s="265">
        <f t="shared" si="1679"/>
        <v>537144.82658164669</v>
      </c>
      <c r="R7680" s="266">
        <f t="shared" si="1680"/>
        <v>838418.61698458157</v>
      </c>
    </row>
    <row r="7681" spans="1:18" x14ac:dyDescent="0.3">
      <c r="A7681" s="82">
        <v>7650</v>
      </c>
      <c r="B7681" s="94">
        <f t="shared" si="1669"/>
        <v>1.0179802166326199E-63</v>
      </c>
      <c r="C7681" s="179">
        <f t="shared" si="1670"/>
        <v>1.0156838285837453E-63</v>
      </c>
      <c r="D7681" s="166">
        <f t="shared" si="1671"/>
        <v>2.2558277767625785E-3</v>
      </c>
      <c r="E7681" s="167">
        <f t="shared" si="1681"/>
        <v>24.291375447755232</v>
      </c>
      <c r="F7681" s="168">
        <f t="shared" si="1682"/>
        <v>17.259338320009558</v>
      </c>
      <c r="G7681" s="168">
        <f t="shared" si="1672"/>
        <v>599796.92556185392</v>
      </c>
      <c r="H7681" s="168">
        <f t="shared" si="1673"/>
        <v>271310.33852408634</v>
      </c>
      <c r="I7681" s="169">
        <f t="shared" si="1674"/>
        <v>871107.26408594032</v>
      </c>
      <c r="J7681" s="169">
        <f t="shared" si="1676"/>
        <v>786017.05910522409</v>
      </c>
      <c r="K7681" s="95"/>
      <c r="L7681" s="265">
        <f t="shared" si="1675"/>
        <v>333912.53846669098</v>
      </c>
      <c r="M7681" s="265">
        <f>$G7681*NonHospFrac+theModel!$H7681*NonHospFrac</f>
        <v>537194.72561924928</v>
      </c>
      <c r="N7681" s="266">
        <f t="shared" si="1677"/>
        <v>871107.26408594032</v>
      </c>
      <c r="O7681" s="159"/>
      <c r="P7681" s="265">
        <f t="shared" si="1678"/>
        <v>301295.79020254395</v>
      </c>
      <c r="Q7681" s="265">
        <f t="shared" si="1679"/>
        <v>537193.17097757454</v>
      </c>
      <c r="R7681" s="266">
        <f t="shared" si="1680"/>
        <v>838488.96118011849</v>
      </c>
    </row>
    <row r="7682" spans="1:18" x14ac:dyDescent="0.3">
      <c r="A7682" s="82">
        <v>7651</v>
      </c>
      <c r="B7682" s="94">
        <f t="shared" si="1669"/>
        <v>9.989638786638866E-64</v>
      </c>
      <c r="C7682" s="179">
        <f t="shared" si="1670"/>
        <v>9.9671038819841406E-64</v>
      </c>
      <c r="D7682" s="166">
        <f t="shared" si="1671"/>
        <v>2.2558277767625785E-3</v>
      </c>
      <c r="E7682" s="167">
        <f t="shared" si="1681"/>
        <v>24.291375447755232</v>
      </c>
      <c r="F7682" s="168">
        <f t="shared" si="1682"/>
        <v>17.261594147786319</v>
      </c>
      <c r="G7682" s="168">
        <f t="shared" si="1672"/>
        <v>599875.32014106726</v>
      </c>
      <c r="H7682" s="168">
        <f t="shared" si="1673"/>
        <v>271310.33852408634</v>
      </c>
      <c r="I7682" s="169">
        <f t="shared" si="1674"/>
        <v>871185.65866515366</v>
      </c>
      <c r="J7682" s="169">
        <f t="shared" si="1676"/>
        <v>786074.44959485927</v>
      </c>
      <c r="K7682" s="95"/>
      <c r="L7682" s="265">
        <f t="shared" si="1675"/>
        <v>333942.58864997653</v>
      </c>
      <c r="M7682" s="265">
        <f>$G7682*NonHospFrac+theModel!$H7682*NonHospFrac</f>
        <v>537243.07001517701</v>
      </c>
      <c r="N7682" s="266">
        <f t="shared" si="1677"/>
        <v>871185.65866515355</v>
      </c>
      <c r="O7682" s="159"/>
      <c r="P7682" s="265">
        <f t="shared" si="1678"/>
        <v>301317.78910539782</v>
      </c>
      <c r="Q7682" s="265">
        <f t="shared" si="1679"/>
        <v>537241.51537350228</v>
      </c>
      <c r="R7682" s="266">
        <f t="shared" si="1680"/>
        <v>838559.30447890004</v>
      </c>
    </row>
    <row r="7683" spans="1:18" x14ac:dyDescent="0.3">
      <c r="A7683" s="82">
        <v>7652</v>
      </c>
      <c r="B7683" s="94">
        <f t="shared" si="1669"/>
        <v>9.8030277462193556E-64</v>
      </c>
      <c r="C7683" s="179">
        <f t="shared" si="1670"/>
        <v>9.78091380393306E-64</v>
      </c>
      <c r="D7683" s="166">
        <f t="shared" si="1671"/>
        <v>2.2558277767625785E-3</v>
      </c>
      <c r="E7683" s="167">
        <f t="shared" si="1681"/>
        <v>24.291375447755232</v>
      </c>
      <c r="F7683" s="168">
        <f t="shared" si="1682"/>
        <v>17.26384997556308</v>
      </c>
      <c r="G7683" s="168">
        <f t="shared" si="1672"/>
        <v>599953.71472028072</v>
      </c>
      <c r="H7683" s="168">
        <f t="shared" si="1673"/>
        <v>271310.33852408634</v>
      </c>
      <c r="I7683" s="169">
        <f t="shared" si="1674"/>
        <v>871264.05324436701</v>
      </c>
      <c r="J7683" s="169">
        <f t="shared" si="1676"/>
        <v>786131.83774514508</v>
      </c>
      <c r="K7683" s="95"/>
      <c r="L7683" s="265">
        <f t="shared" si="1675"/>
        <v>333972.63883326214</v>
      </c>
      <c r="M7683" s="265">
        <f>$G7683*NonHospFrac+theModel!$H7683*NonHospFrac</f>
        <v>537291.41441110498</v>
      </c>
      <c r="N7683" s="266">
        <f t="shared" si="1677"/>
        <v>871264.05324436713</v>
      </c>
      <c r="O7683" s="159"/>
      <c r="P7683" s="265">
        <f t="shared" si="1678"/>
        <v>301339.78711153317</v>
      </c>
      <c r="Q7683" s="265">
        <f t="shared" si="1679"/>
        <v>537289.85976943024</v>
      </c>
      <c r="R7683" s="266">
        <f t="shared" si="1680"/>
        <v>838629.64688096335</v>
      </c>
    </row>
    <row r="7684" spans="1:18" x14ac:dyDescent="0.3">
      <c r="A7684" s="82">
        <v>7653</v>
      </c>
      <c r="B7684" s="94">
        <f t="shared" si="1669"/>
        <v>9.6199026857386838E-64</v>
      </c>
      <c r="C7684" s="179">
        <f t="shared" si="1670"/>
        <v>9.5982018420504409E-64</v>
      </c>
      <c r="D7684" s="166">
        <f t="shared" si="1671"/>
        <v>2.2558277767625785E-3</v>
      </c>
      <c r="E7684" s="167">
        <f t="shared" si="1681"/>
        <v>24.291375447755232</v>
      </c>
      <c r="F7684" s="168">
        <f t="shared" si="1682"/>
        <v>17.26610580333984</v>
      </c>
      <c r="G7684" s="168">
        <f t="shared" si="1672"/>
        <v>600032.10929949395</v>
      </c>
      <c r="H7684" s="168">
        <f t="shared" si="1673"/>
        <v>271310.33852408634</v>
      </c>
      <c r="I7684" s="169">
        <f t="shared" si="1674"/>
        <v>871342.44782358035</v>
      </c>
      <c r="J7684" s="169">
        <f t="shared" si="1676"/>
        <v>786189.22355617688</v>
      </c>
      <c r="K7684" s="95"/>
      <c r="L7684" s="265">
        <f t="shared" si="1675"/>
        <v>334002.68901654764</v>
      </c>
      <c r="M7684" s="265">
        <f>$G7684*NonHospFrac+theModel!$H7684*NonHospFrac</f>
        <v>537339.7588070326</v>
      </c>
      <c r="N7684" s="266">
        <f t="shared" si="1677"/>
        <v>871342.44782358024</v>
      </c>
      <c r="O7684" s="159"/>
      <c r="P7684" s="265">
        <f t="shared" si="1678"/>
        <v>301361.78422098636</v>
      </c>
      <c r="Q7684" s="265">
        <f t="shared" si="1679"/>
        <v>537338.20416535786</v>
      </c>
      <c r="R7684" s="266">
        <f t="shared" si="1680"/>
        <v>838699.98838634416</v>
      </c>
    </row>
    <row r="7685" spans="1:18" x14ac:dyDescent="0.3">
      <c r="A7685" s="82">
        <v>7654</v>
      </c>
      <c r="B7685" s="94">
        <f t="shared" si="1669"/>
        <v>9.4401984854906035E-64</v>
      </c>
      <c r="C7685" s="179">
        <f t="shared" si="1670"/>
        <v>9.4189030235288817E-64</v>
      </c>
      <c r="D7685" s="166">
        <f t="shared" si="1671"/>
        <v>2.2558277767625785E-3</v>
      </c>
      <c r="E7685" s="167">
        <f t="shared" si="1681"/>
        <v>24.291375447755232</v>
      </c>
      <c r="F7685" s="168">
        <f t="shared" si="1682"/>
        <v>17.268361631116601</v>
      </c>
      <c r="G7685" s="168">
        <f t="shared" si="1672"/>
        <v>600110.50387870742</v>
      </c>
      <c r="H7685" s="168">
        <f t="shared" si="1673"/>
        <v>271310.33852408634</v>
      </c>
      <c r="I7685" s="169">
        <f t="shared" si="1674"/>
        <v>871420.8424027937</v>
      </c>
      <c r="J7685" s="169">
        <f t="shared" si="1676"/>
        <v>786246.60702805012</v>
      </c>
      <c r="K7685" s="95"/>
      <c r="L7685" s="265">
        <f t="shared" si="1675"/>
        <v>334032.73919983325</v>
      </c>
      <c r="M7685" s="265">
        <f>$G7685*NonHospFrac+theModel!$H7685*NonHospFrac</f>
        <v>537388.10320296045</v>
      </c>
      <c r="N7685" s="266">
        <f t="shared" si="1677"/>
        <v>871420.8424027937</v>
      </c>
      <c r="O7685" s="159"/>
      <c r="P7685" s="265">
        <f t="shared" si="1678"/>
        <v>301383.78043379413</v>
      </c>
      <c r="Q7685" s="265">
        <f t="shared" si="1679"/>
        <v>537386.54856128572</v>
      </c>
      <c r="R7685" s="266">
        <f t="shared" si="1680"/>
        <v>838770.32899507985</v>
      </c>
    </row>
    <row r="7686" spans="1:18" x14ac:dyDescent="0.3">
      <c r="A7686" s="82">
        <v>7655</v>
      </c>
      <c r="B7686" s="94">
        <f t="shared" si="1669"/>
        <v>9.2638512422348924E-64</v>
      </c>
      <c r="C7686" s="179">
        <f t="shared" si="1670"/>
        <v>9.2429535892828628E-64</v>
      </c>
      <c r="D7686" s="166">
        <f t="shared" si="1671"/>
        <v>2.2558277767625785E-3</v>
      </c>
      <c r="E7686" s="167">
        <f t="shared" si="1681"/>
        <v>24.291375447755232</v>
      </c>
      <c r="F7686" s="168">
        <f t="shared" si="1682"/>
        <v>17.270617458893362</v>
      </c>
      <c r="G7686" s="168">
        <f t="shared" si="1672"/>
        <v>600188.89845792076</v>
      </c>
      <c r="H7686" s="168">
        <f t="shared" si="1673"/>
        <v>271310.33852408634</v>
      </c>
      <c r="I7686" s="169">
        <f t="shared" si="1674"/>
        <v>871499.23698200705</v>
      </c>
      <c r="J7686" s="169">
        <f t="shared" si="1676"/>
        <v>786303.98816086003</v>
      </c>
      <c r="K7686" s="95"/>
      <c r="L7686" s="265">
        <f t="shared" si="1675"/>
        <v>334062.7893831188</v>
      </c>
      <c r="M7686" s="265">
        <f>$G7686*NonHospFrac+theModel!$H7686*NonHospFrac</f>
        <v>537436.44759888831</v>
      </c>
      <c r="N7686" s="266">
        <f t="shared" si="1677"/>
        <v>871499.23698200705</v>
      </c>
      <c r="O7686" s="159"/>
      <c r="P7686" s="265">
        <f t="shared" si="1678"/>
        <v>301405.77574999293</v>
      </c>
      <c r="Q7686" s="265">
        <f t="shared" si="1679"/>
        <v>537434.89295721357</v>
      </c>
      <c r="R7686" s="266">
        <f t="shared" si="1680"/>
        <v>838840.6687072065</v>
      </c>
    </row>
    <row r="7687" spans="1:18" x14ac:dyDescent="0.3">
      <c r="A7687" s="82">
        <v>7656</v>
      </c>
      <c r="B7687" s="94">
        <f t="shared" si="1669"/>
        <v>9.0907982464732039E-64</v>
      </c>
      <c r="C7687" s="179">
        <f t="shared" si="1670"/>
        <v>9.0702909712758644E-64</v>
      </c>
      <c r="D7687" s="166">
        <f t="shared" si="1671"/>
        <v>2.2558277767625785E-3</v>
      </c>
      <c r="E7687" s="167">
        <f t="shared" si="1681"/>
        <v>24.291375447755232</v>
      </c>
      <c r="F7687" s="168">
        <f t="shared" si="1682"/>
        <v>17.272873286670123</v>
      </c>
      <c r="G7687" s="168">
        <f t="shared" si="1672"/>
        <v>600267.29303713411</v>
      </c>
      <c r="H7687" s="168">
        <f t="shared" si="1673"/>
        <v>271310.33852408634</v>
      </c>
      <c r="I7687" s="169">
        <f t="shared" si="1674"/>
        <v>871577.63156122039</v>
      </c>
      <c r="J7687" s="169">
        <f t="shared" si="1676"/>
        <v>786361.36695470207</v>
      </c>
      <c r="K7687" s="95"/>
      <c r="L7687" s="265">
        <f t="shared" si="1675"/>
        <v>334092.83956640435</v>
      </c>
      <c r="M7687" s="265">
        <f>$G7687*NonHospFrac+theModel!$H7687*NonHospFrac</f>
        <v>537484.79199481616</v>
      </c>
      <c r="N7687" s="266">
        <f t="shared" si="1677"/>
        <v>871577.63156122051</v>
      </c>
      <c r="O7687" s="159"/>
      <c r="P7687" s="265">
        <f t="shared" si="1678"/>
        <v>301427.77016961935</v>
      </c>
      <c r="Q7687" s="265">
        <f t="shared" si="1679"/>
        <v>537483.23735314142</v>
      </c>
      <c r="R7687" s="266">
        <f t="shared" si="1680"/>
        <v>838911.00752276077</v>
      </c>
    </row>
    <row r="7688" spans="1:18" x14ac:dyDescent="0.3">
      <c r="A7688" s="82">
        <v>7657</v>
      </c>
      <c r="B7688" s="94">
        <f t="shared" si="1669"/>
        <v>8.9209779601494161E-64</v>
      </c>
      <c r="C7688" s="179">
        <f t="shared" si="1670"/>
        <v>8.9008537702710237E-64</v>
      </c>
      <c r="D7688" s="166">
        <f t="shared" si="1671"/>
        <v>2.2558277767625785E-3</v>
      </c>
      <c r="E7688" s="167">
        <f t="shared" si="1681"/>
        <v>24.291375447755232</v>
      </c>
      <c r="F7688" s="168">
        <f t="shared" si="1682"/>
        <v>17.275129114446884</v>
      </c>
      <c r="G7688" s="168">
        <f t="shared" si="1672"/>
        <v>600345.68761634745</v>
      </c>
      <c r="H7688" s="168">
        <f t="shared" si="1673"/>
        <v>271310.33852408634</v>
      </c>
      <c r="I7688" s="169">
        <f t="shared" si="1674"/>
        <v>871656.02614043374</v>
      </c>
      <c r="J7688" s="169">
        <f t="shared" si="1676"/>
        <v>786418.74340967147</v>
      </c>
      <c r="K7688" s="95"/>
      <c r="L7688" s="265">
        <f t="shared" si="1675"/>
        <v>334122.88974968984</v>
      </c>
      <c r="M7688" s="265">
        <f>$G7688*NonHospFrac+theModel!$H7688*NonHospFrac</f>
        <v>537533.13639074389</v>
      </c>
      <c r="N7688" s="266">
        <f t="shared" si="1677"/>
        <v>871656.02614043374</v>
      </c>
      <c r="O7688" s="159"/>
      <c r="P7688" s="265">
        <f t="shared" si="1678"/>
        <v>301449.76369270991</v>
      </c>
      <c r="Q7688" s="265">
        <f t="shared" si="1679"/>
        <v>537531.58174906916</v>
      </c>
      <c r="R7688" s="266">
        <f t="shared" si="1680"/>
        <v>838981.34544177912</v>
      </c>
    </row>
    <row r="7689" spans="1:18" x14ac:dyDescent="0.3">
      <c r="A7689" s="82">
        <v>7658</v>
      </c>
      <c r="B7689" s="94">
        <f t="shared" si="1669"/>
        <v>8.7543299947668119E-64</v>
      </c>
      <c r="C7689" s="179">
        <f t="shared" si="1670"/>
        <v>8.7345817339976707E-64</v>
      </c>
      <c r="D7689" s="166">
        <f t="shared" si="1671"/>
        <v>2.2558277767625785E-3</v>
      </c>
      <c r="E7689" s="167">
        <f t="shared" si="1681"/>
        <v>24.291375447755232</v>
      </c>
      <c r="F7689" s="168">
        <f t="shared" si="1682"/>
        <v>17.277384942223645</v>
      </c>
      <c r="G7689" s="168">
        <f t="shared" si="1672"/>
        <v>600424.0821955608</v>
      </c>
      <c r="H7689" s="168">
        <f t="shared" si="1673"/>
        <v>271310.33852408634</v>
      </c>
      <c r="I7689" s="169">
        <f t="shared" si="1674"/>
        <v>871734.42071964708</v>
      </c>
      <c r="J7689" s="169">
        <f t="shared" si="1676"/>
        <v>786476.11752586358</v>
      </c>
      <c r="K7689" s="95"/>
      <c r="L7689" s="265">
        <f t="shared" si="1675"/>
        <v>334152.93993297545</v>
      </c>
      <c r="M7689" s="265">
        <f>$G7689*NonHospFrac+theModel!$H7689*NonHospFrac</f>
        <v>537581.48078667163</v>
      </c>
      <c r="N7689" s="266">
        <f t="shared" si="1677"/>
        <v>871734.42071964708</v>
      </c>
      <c r="O7689" s="159"/>
      <c r="P7689" s="265">
        <f t="shared" si="1678"/>
        <v>301471.75631930126</v>
      </c>
      <c r="Q7689" s="265">
        <f t="shared" si="1679"/>
        <v>537579.92614499689</v>
      </c>
      <c r="R7689" s="266">
        <f t="shared" si="1680"/>
        <v>839051.68246429809</v>
      </c>
    </row>
    <row r="7690" spans="1:18" x14ac:dyDescent="0.3">
      <c r="A7690" s="82">
        <v>7659</v>
      </c>
      <c r="B7690" s="94">
        <f t="shared" si="1669"/>
        <v>8.5907950899125331E-64</v>
      </c>
      <c r="C7690" s="179">
        <f t="shared" si="1670"/>
        <v>8.5714157357242323E-64</v>
      </c>
      <c r="D7690" s="166">
        <f t="shared" si="1671"/>
        <v>2.2558277767625785E-3</v>
      </c>
      <c r="E7690" s="167">
        <f t="shared" si="1681"/>
        <v>24.291375447755232</v>
      </c>
      <c r="F7690" s="168">
        <f t="shared" si="1682"/>
        <v>17.279640770000405</v>
      </c>
      <c r="G7690" s="168">
        <f t="shared" si="1672"/>
        <v>600502.47677477414</v>
      </c>
      <c r="H7690" s="168">
        <f t="shared" si="1673"/>
        <v>271310.33852408634</v>
      </c>
      <c r="I7690" s="169">
        <f t="shared" si="1674"/>
        <v>871812.81529886043</v>
      </c>
      <c r="J7690" s="169">
        <f t="shared" si="1676"/>
        <v>786533.48930337385</v>
      </c>
      <c r="K7690" s="95"/>
      <c r="L7690" s="265">
        <f t="shared" si="1675"/>
        <v>334182.99011626095</v>
      </c>
      <c r="M7690" s="265">
        <f>$G7690*NonHospFrac+theModel!$H7690*NonHospFrac</f>
        <v>537629.82518259948</v>
      </c>
      <c r="N7690" s="266">
        <f t="shared" si="1677"/>
        <v>871812.81529886043</v>
      </c>
      <c r="O7690" s="159"/>
      <c r="P7690" s="265">
        <f t="shared" si="1678"/>
        <v>301493.74804942973</v>
      </c>
      <c r="Q7690" s="265">
        <f t="shared" si="1679"/>
        <v>537628.27054092474</v>
      </c>
      <c r="R7690" s="266">
        <f t="shared" si="1680"/>
        <v>839122.01859035448</v>
      </c>
    </row>
    <row r="7691" spans="1:18" x14ac:dyDescent="0.3">
      <c r="A7691" s="82">
        <v>7660</v>
      </c>
      <c r="B7691" s="94">
        <f t="shared" si="1669"/>
        <v>8.4303150921871715E-64</v>
      </c>
      <c r="C7691" s="179">
        <f t="shared" si="1670"/>
        <v>8.4112977532353552E-64</v>
      </c>
      <c r="D7691" s="166">
        <f t="shared" si="1671"/>
        <v>2.2558277767625785E-3</v>
      </c>
      <c r="E7691" s="167">
        <f t="shared" si="1681"/>
        <v>24.291375447755232</v>
      </c>
      <c r="F7691" s="168">
        <f t="shared" si="1682"/>
        <v>17.281896597777166</v>
      </c>
      <c r="G7691" s="168">
        <f t="shared" si="1672"/>
        <v>600580.8713539876</v>
      </c>
      <c r="H7691" s="168">
        <f t="shared" si="1673"/>
        <v>271310.33852408634</v>
      </c>
      <c r="I7691" s="169">
        <f t="shared" si="1674"/>
        <v>871891.20987807401</v>
      </c>
      <c r="J7691" s="169">
        <f t="shared" si="1676"/>
        <v>786590.85874229763</v>
      </c>
      <c r="K7691" s="95"/>
      <c r="L7691" s="265">
        <f t="shared" si="1675"/>
        <v>334213.04029954656</v>
      </c>
      <c r="M7691" s="265">
        <f>$G7691*NonHospFrac+theModel!$H7691*NonHospFrac</f>
        <v>537678.16957852733</v>
      </c>
      <c r="N7691" s="266">
        <f t="shared" si="1677"/>
        <v>871891.20987807389</v>
      </c>
      <c r="O7691" s="159"/>
      <c r="P7691" s="265">
        <f t="shared" si="1678"/>
        <v>301515.73888313212</v>
      </c>
      <c r="Q7691" s="265">
        <f t="shared" si="1679"/>
        <v>537676.61493685259</v>
      </c>
      <c r="R7691" s="266">
        <f t="shared" si="1680"/>
        <v>839192.35381998471</v>
      </c>
    </row>
    <row r="7692" spans="1:18" x14ac:dyDescent="0.3">
      <c r="A7692" s="82">
        <v>7661</v>
      </c>
      <c r="B7692" s="94">
        <f t="shared" si="1669"/>
        <v>8.2728329345215872E-64</v>
      </c>
      <c r="C7692" s="179">
        <f t="shared" si="1670"/>
        <v>8.2541708481953767E-64</v>
      </c>
      <c r="D7692" s="166">
        <f t="shared" si="1671"/>
        <v>2.2558277767625785E-3</v>
      </c>
      <c r="E7692" s="167">
        <f t="shared" si="1681"/>
        <v>24.291375447755232</v>
      </c>
      <c r="F7692" s="168">
        <f t="shared" si="1682"/>
        <v>17.284152425553927</v>
      </c>
      <c r="G7692" s="168">
        <f t="shared" si="1672"/>
        <v>600659.26593320083</v>
      </c>
      <c r="H7692" s="168">
        <f t="shared" si="1673"/>
        <v>271310.33852408634</v>
      </c>
      <c r="I7692" s="169">
        <f t="shared" si="1674"/>
        <v>871969.60445728712</v>
      </c>
      <c r="J7692" s="169">
        <f t="shared" si="1676"/>
        <v>786648.22584272979</v>
      </c>
      <c r="K7692" s="95"/>
      <c r="L7692" s="265">
        <f t="shared" si="1675"/>
        <v>334243.09048283205</v>
      </c>
      <c r="M7692" s="265">
        <f>$G7692*NonHospFrac+theModel!$H7692*NonHospFrac</f>
        <v>537726.51397445507</v>
      </c>
      <c r="N7692" s="266">
        <f t="shared" si="1677"/>
        <v>871969.60445728712</v>
      </c>
      <c r="O7692" s="159"/>
      <c r="P7692" s="265">
        <f t="shared" si="1678"/>
        <v>301537.72882044472</v>
      </c>
      <c r="Q7692" s="265">
        <f t="shared" si="1679"/>
        <v>537724.95933278033</v>
      </c>
      <c r="R7692" s="266">
        <f t="shared" si="1680"/>
        <v>839262.688153225</v>
      </c>
    </row>
    <row r="7693" spans="1:18" x14ac:dyDescent="0.3">
      <c r="A7693" s="82">
        <v>7662</v>
      </c>
      <c r="B7693" s="94">
        <f t="shared" si="1669"/>
        <v>8.1182926158876047E-64</v>
      </c>
      <c r="C7693" s="179">
        <f t="shared" si="1670"/>
        <v>8.0999791459047994E-64</v>
      </c>
      <c r="D7693" s="166">
        <f t="shared" si="1671"/>
        <v>2.2558277767625785E-3</v>
      </c>
      <c r="E7693" s="167">
        <f t="shared" si="1681"/>
        <v>24.291375447755232</v>
      </c>
      <c r="F7693" s="168">
        <f t="shared" si="1682"/>
        <v>17.286408253330688</v>
      </c>
      <c r="G7693" s="168">
        <f t="shared" si="1672"/>
        <v>600737.6605124143</v>
      </c>
      <c r="H7693" s="168">
        <f t="shared" si="1673"/>
        <v>271310.33852408634</v>
      </c>
      <c r="I7693" s="169">
        <f t="shared" si="1674"/>
        <v>872047.9990365007</v>
      </c>
      <c r="J7693" s="169">
        <f t="shared" si="1676"/>
        <v>786705.59060476639</v>
      </c>
      <c r="K7693" s="95"/>
      <c r="L7693" s="265">
        <f t="shared" si="1675"/>
        <v>334273.14066611766</v>
      </c>
      <c r="M7693" s="265">
        <f>$G7693*NonHospFrac+theModel!$H7693*NonHospFrac</f>
        <v>537774.85837038292</v>
      </c>
      <c r="N7693" s="266">
        <f t="shared" si="1677"/>
        <v>872047.99903650058</v>
      </c>
      <c r="O7693" s="159"/>
      <c r="P7693" s="265">
        <f t="shared" si="1678"/>
        <v>301559.71786140429</v>
      </c>
      <c r="Q7693" s="265">
        <f t="shared" si="1679"/>
        <v>537773.30372870818</v>
      </c>
      <c r="R7693" s="266">
        <f t="shared" si="1680"/>
        <v>839333.02159011248</v>
      </c>
    </row>
    <row r="7694" spans="1:18" x14ac:dyDescent="0.3">
      <c r="A7694" s="82">
        <v>7663</v>
      </c>
      <c r="B7694" s="94">
        <f t="shared" si="1669"/>
        <v>7.9666391813801098E-64</v>
      </c>
      <c r="C7694" s="179">
        <f t="shared" si="1670"/>
        <v>7.9486678154273067E-64</v>
      </c>
      <c r="D7694" s="166">
        <f t="shared" si="1671"/>
        <v>2.2558277767625785E-3</v>
      </c>
      <c r="E7694" s="167">
        <f t="shared" si="1681"/>
        <v>24.291375447755232</v>
      </c>
      <c r="F7694" s="168">
        <f t="shared" si="1682"/>
        <v>17.288664081107449</v>
      </c>
      <c r="G7694" s="168">
        <f t="shared" si="1672"/>
        <v>600816.05509162764</v>
      </c>
      <c r="H7694" s="168">
        <f t="shared" si="1673"/>
        <v>271310.33852408634</v>
      </c>
      <c r="I7694" s="169">
        <f t="shared" si="1674"/>
        <v>872126.39361571404</v>
      </c>
      <c r="J7694" s="169">
        <f t="shared" si="1676"/>
        <v>786762.95302850218</v>
      </c>
      <c r="K7694" s="95"/>
      <c r="L7694" s="265">
        <f t="shared" si="1675"/>
        <v>334303.19084940327</v>
      </c>
      <c r="M7694" s="265">
        <f>$G7694*NonHospFrac+theModel!$H7694*NonHospFrac</f>
        <v>537823.20276631066</v>
      </c>
      <c r="N7694" s="266">
        <f t="shared" si="1677"/>
        <v>872126.39361571393</v>
      </c>
      <c r="O7694" s="159"/>
      <c r="P7694" s="265">
        <f t="shared" si="1678"/>
        <v>301581.70600604726</v>
      </c>
      <c r="Q7694" s="265">
        <f t="shared" si="1679"/>
        <v>537821.64812463592</v>
      </c>
      <c r="R7694" s="266">
        <f t="shared" si="1680"/>
        <v>839403.35413068323</v>
      </c>
    </row>
    <row r="7695" spans="1:18" x14ac:dyDescent="0.3">
      <c r="A7695" s="82">
        <v>7664</v>
      </c>
      <c r="B7695" s="94">
        <f t="shared" si="1669"/>
        <v>7.8178187026786811E-64</v>
      </c>
      <c r="C7695" s="179">
        <f t="shared" si="1670"/>
        <v>7.8001830500954839E-64</v>
      </c>
      <c r="D7695" s="166">
        <f t="shared" si="1671"/>
        <v>2.2558277767625785E-3</v>
      </c>
      <c r="E7695" s="167">
        <f t="shared" si="1681"/>
        <v>24.291375447755232</v>
      </c>
      <c r="F7695" s="168">
        <f t="shared" si="1682"/>
        <v>17.290919908884209</v>
      </c>
      <c r="G7695" s="168">
        <f t="shared" si="1672"/>
        <v>600894.44967084099</v>
      </c>
      <c r="H7695" s="168">
        <f t="shared" si="1673"/>
        <v>271310.33852408634</v>
      </c>
      <c r="I7695" s="169">
        <f t="shared" si="1674"/>
        <v>872204.78819492739</v>
      </c>
      <c r="J7695" s="169">
        <f t="shared" si="1676"/>
        <v>786820.31311403261</v>
      </c>
      <c r="K7695" s="95"/>
      <c r="L7695" s="265">
        <f t="shared" si="1675"/>
        <v>334333.24103268876</v>
      </c>
      <c r="M7695" s="265">
        <f>$G7695*NonHospFrac+theModel!$H7695*NonHospFrac</f>
        <v>537871.54716223851</v>
      </c>
      <c r="N7695" s="266">
        <f t="shared" si="1677"/>
        <v>872204.78819492727</v>
      </c>
      <c r="O7695" s="159"/>
      <c r="P7695" s="265">
        <f t="shared" si="1678"/>
        <v>301603.69325441006</v>
      </c>
      <c r="Q7695" s="265">
        <f t="shared" si="1679"/>
        <v>537869.99252056377</v>
      </c>
      <c r="R7695" s="266">
        <f t="shared" si="1680"/>
        <v>839473.68577497383</v>
      </c>
    </row>
    <row r="7696" spans="1:18" x14ac:dyDescent="0.3">
      <c r="A7696" s="82">
        <v>7665</v>
      </c>
      <c r="B7696" s="94">
        <f t="shared" si="1669"/>
        <v>7.6717782588668953E-64</v>
      </c>
      <c r="C7696" s="179">
        <f t="shared" si="1670"/>
        <v>7.6544720483733805E-64</v>
      </c>
      <c r="D7696" s="166">
        <f t="shared" si="1671"/>
        <v>2.2558277767625785E-3</v>
      </c>
      <c r="E7696" s="167">
        <f t="shared" si="1681"/>
        <v>24.291375447755232</v>
      </c>
      <c r="F7696" s="168">
        <f t="shared" si="1682"/>
        <v>17.29317573666097</v>
      </c>
      <c r="G7696" s="168">
        <f t="shared" si="1672"/>
        <v>600972.84425005433</v>
      </c>
      <c r="H7696" s="168">
        <f t="shared" si="1673"/>
        <v>271310.33852408634</v>
      </c>
      <c r="I7696" s="169">
        <f t="shared" si="1674"/>
        <v>872283.18277414073</v>
      </c>
      <c r="J7696" s="169">
        <f t="shared" si="1676"/>
        <v>786877.67086145305</v>
      </c>
      <c r="K7696" s="95"/>
      <c r="L7696" s="265">
        <f t="shared" si="1675"/>
        <v>334363.29121597431</v>
      </c>
      <c r="M7696" s="265">
        <f>$G7696*NonHospFrac+theModel!$H7696*NonHospFrac</f>
        <v>537919.89155816636</v>
      </c>
      <c r="N7696" s="266">
        <f t="shared" si="1677"/>
        <v>872283.18277414073</v>
      </c>
      <c r="O7696" s="159"/>
      <c r="P7696" s="265">
        <f t="shared" si="1678"/>
        <v>301625.67960652936</v>
      </c>
      <c r="Q7696" s="265">
        <f t="shared" si="1679"/>
        <v>537918.33691649162</v>
      </c>
      <c r="R7696" s="266">
        <f t="shared" si="1680"/>
        <v>839544.01652302104</v>
      </c>
    </row>
    <row r="7697" spans="1:18" x14ac:dyDescent="0.3">
      <c r="A7697" s="82">
        <v>7666</v>
      </c>
      <c r="B7697" s="94">
        <f t="shared" si="1669"/>
        <v>7.5284659176171203E-64</v>
      </c>
      <c r="C7697" s="179">
        <f t="shared" si="1670"/>
        <v>7.5114829950837493E-64</v>
      </c>
      <c r="D7697" s="166">
        <f t="shared" si="1671"/>
        <v>2.2558277767625785E-3</v>
      </c>
      <c r="E7697" s="167">
        <f t="shared" si="1681"/>
        <v>24.291375447755232</v>
      </c>
      <c r="F7697" s="168">
        <f t="shared" si="1682"/>
        <v>17.295431564437731</v>
      </c>
      <c r="G7697" s="168">
        <f t="shared" si="1672"/>
        <v>601051.23882926768</v>
      </c>
      <c r="H7697" s="168">
        <f t="shared" si="1673"/>
        <v>271310.33852408634</v>
      </c>
      <c r="I7697" s="169">
        <f t="shared" si="1674"/>
        <v>872361.57735335408</v>
      </c>
      <c r="J7697" s="169">
        <f t="shared" si="1676"/>
        <v>786935.02627085883</v>
      </c>
      <c r="K7697" s="95"/>
      <c r="L7697" s="265">
        <f t="shared" si="1675"/>
        <v>334393.34139925987</v>
      </c>
      <c r="M7697" s="265">
        <f>$G7697*NonHospFrac+theModel!$H7697*NonHospFrac</f>
        <v>537968.2359540941</v>
      </c>
      <c r="N7697" s="266">
        <f t="shared" si="1677"/>
        <v>872361.57735335396</v>
      </c>
      <c r="O7697" s="159"/>
      <c r="P7697" s="265">
        <f t="shared" si="1678"/>
        <v>301647.66506244167</v>
      </c>
      <c r="Q7697" s="265">
        <f t="shared" si="1679"/>
        <v>537966.68131241936</v>
      </c>
      <c r="R7697" s="266">
        <f t="shared" si="1680"/>
        <v>839614.34637486096</v>
      </c>
    </row>
    <row r="7698" spans="1:18" x14ac:dyDescent="0.3">
      <c r="A7698" s="82">
        <v>7667</v>
      </c>
      <c r="B7698" s="94">
        <f t="shared" si="1669"/>
        <v>7.3878307167197172E-64</v>
      </c>
      <c r="C7698" s="179">
        <f t="shared" si="1670"/>
        <v>7.3711650429789214E-64</v>
      </c>
      <c r="D7698" s="166">
        <f t="shared" si="1671"/>
        <v>2.2558277767625785E-3</v>
      </c>
      <c r="E7698" s="167">
        <f t="shared" si="1681"/>
        <v>24.291375447755232</v>
      </c>
      <c r="F7698" s="168">
        <f t="shared" si="1682"/>
        <v>17.297687392214492</v>
      </c>
      <c r="G7698" s="168">
        <f t="shared" si="1672"/>
        <v>601129.63340848102</v>
      </c>
      <c r="H7698" s="168">
        <f t="shared" si="1673"/>
        <v>271310.33852408634</v>
      </c>
      <c r="I7698" s="169">
        <f t="shared" si="1674"/>
        <v>872439.97193256742</v>
      </c>
      <c r="J7698" s="169">
        <f t="shared" si="1676"/>
        <v>786992.37934234517</v>
      </c>
      <c r="K7698" s="95"/>
      <c r="L7698" s="265">
        <f t="shared" si="1675"/>
        <v>334423.39158254542</v>
      </c>
      <c r="M7698" s="265">
        <f>$G7698*NonHospFrac+theModel!$H7698*NonHospFrac</f>
        <v>538016.58035002183</v>
      </c>
      <c r="N7698" s="266">
        <f t="shared" si="1677"/>
        <v>872439.97193256719</v>
      </c>
      <c r="O7698" s="159"/>
      <c r="P7698" s="265">
        <f t="shared" si="1678"/>
        <v>301669.64962218353</v>
      </c>
      <c r="Q7698" s="265">
        <f t="shared" si="1679"/>
        <v>538015.02570834709</v>
      </c>
      <c r="R7698" s="266">
        <f t="shared" si="1680"/>
        <v>839684.67533053062</v>
      </c>
    </row>
    <row r="7699" spans="1:18" x14ac:dyDescent="0.3">
      <c r="A7699" s="82">
        <v>7668</v>
      </c>
      <c r="B7699" s="94">
        <f t="shared" si="1669"/>
        <v>7.2498226459642286E-64</v>
      </c>
      <c r="C7699" s="179">
        <f t="shared" si="1670"/>
        <v>7.2334682946628608E-64</v>
      </c>
      <c r="D7699" s="166">
        <f t="shared" si="1671"/>
        <v>2.2558277767625785E-3</v>
      </c>
      <c r="E7699" s="167">
        <f t="shared" si="1681"/>
        <v>24.291375447755232</v>
      </c>
      <c r="F7699" s="168">
        <f t="shared" si="1682"/>
        <v>17.299943219991253</v>
      </c>
      <c r="G7699" s="168">
        <f t="shared" si="1672"/>
        <v>601208.02798769448</v>
      </c>
      <c r="H7699" s="168">
        <f t="shared" si="1673"/>
        <v>271310.33852408634</v>
      </c>
      <c r="I7699" s="169">
        <f t="shared" si="1674"/>
        <v>872518.36651178077</v>
      </c>
      <c r="J7699" s="169">
        <f t="shared" si="1676"/>
        <v>787049.73007600743</v>
      </c>
      <c r="K7699" s="95"/>
      <c r="L7699" s="265">
        <f t="shared" si="1675"/>
        <v>334453.44176583103</v>
      </c>
      <c r="M7699" s="265">
        <f>$G7699*NonHospFrac+theModel!$H7699*NonHospFrac</f>
        <v>538064.9247459498</v>
      </c>
      <c r="N7699" s="266">
        <f t="shared" si="1677"/>
        <v>872518.36651178077</v>
      </c>
      <c r="O7699" s="159"/>
      <c r="P7699" s="265">
        <f t="shared" si="1678"/>
        <v>301691.6332857915</v>
      </c>
      <c r="Q7699" s="265">
        <f t="shared" si="1679"/>
        <v>538063.37010427506</v>
      </c>
      <c r="R7699" s="266">
        <f t="shared" si="1680"/>
        <v>839755.00339006656</v>
      </c>
    </row>
    <row r="7700" spans="1:18" x14ac:dyDescent="0.3">
      <c r="A7700" s="82">
        <v>7669</v>
      </c>
      <c r="B7700" s="94">
        <f t="shared" si="1669"/>
        <v>7.114392629352436E-64</v>
      </c>
      <c r="C7700" s="179">
        <f t="shared" si="1670"/>
        <v>7.0983437848443474E-64</v>
      </c>
      <c r="D7700" s="166">
        <f t="shared" si="1671"/>
        <v>2.2558277767625785E-3</v>
      </c>
      <c r="E7700" s="167">
        <f t="shared" si="1681"/>
        <v>24.291375447755232</v>
      </c>
      <c r="F7700" s="168">
        <f t="shared" si="1682"/>
        <v>17.302199047768013</v>
      </c>
      <c r="G7700" s="168">
        <f t="shared" si="1672"/>
        <v>601286.42256690771</v>
      </c>
      <c r="H7700" s="168">
        <f t="shared" si="1673"/>
        <v>271310.33852408634</v>
      </c>
      <c r="I7700" s="169">
        <f t="shared" si="1674"/>
        <v>872596.76109099411</v>
      </c>
      <c r="J7700" s="169">
        <f t="shared" si="1676"/>
        <v>787107.07847194083</v>
      </c>
      <c r="K7700" s="95"/>
      <c r="L7700" s="265">
        <f t="shared" si="1675"/>
        <v>334483.49194911652</v>
      </c>
      <c r="M7700" s="265">
        <f>$G7700*NonHospFrac+theModel!$H7700*NonHospFrac</f>
        <v>538113.26914187754</v>
      </c>
      <c r="N7700" s="266">
        <f t="shared" si="1677"/>
        <v>872596.76109099411</v>
      </c>
      <c r="O7700" s="159"/>
      <c r="P7700" s="265">
        <f t="shared" si="1678"/>
        <v>301713.61605330196</v>
      </c>
      <c r="Q7700" s="265">
        <f t="shared" si="1679"/>
        <v>538111.7145002028</v>
      </c>
      <c r="R7700" s="266">
        <f t="shared" si="1680"/>
        <v>839825.33055350475</v>
      </c>
    </row>
    <row r="7701" spans="1:18" x14ac:dyDescent="0.3">
      <c r="A7701" s="82">
        <v>7670</v>
      </c>
      <c r="B7701" s="94">
        <f t="shared" si="1669"/>
        <v>6.9814925076491329E-64</v>
      </c>
      <c r="C7701" s="179">
        <f t="shared" si="1670"/>
        <v>6.9657434629271177E-64</v>
      </c>
      <c r="D7701" s="166">
        <f t="shared" si="1671"/>
        <v>2.2558277767625785E-3</v>
      </c>
      <c r="E7701" s="167">
        <f t="shared" si="1681"/>
        <v>24.291375447755232</v>
      </c>
      <c r="F7701" s="168">
        <f t="shared" si="1682"/>
        <v>17.304454875544774</v>
      </c>
      <c r="G7701" s="168">
        <f t="shared" si="1672"/>
        <v>601364.81714612106</v>
      </c>
      <c r="H7701" s="168">
        <f t="shared" si="1673"/>
        <v>271310.33852408634</v>
      </c>
      <c r="I7701" s="169">
        <f t="shared" si="1674"/>
        <v>872675.15567020746</v>
      </c>
      <c r="J7701" s="169">
        <f t="shared" si="1676"/>
        <v>787164.42453024071</v>
      </c>
      <c r="K7701" s="95"/>
      <c r="L7701" s="265">
        <f t="shared" si="1675"/>
        <v>334513.54213240207</v>
      </c>
      <c r="M7701" s="265">
        <f>$G7701*NonHospFrac+theModel!$H7701*NonHospFrac</f>
        <v>538161.61353780527</v>
      </c>
      <c r="N7701" s="266">
        <f t="shared" si="1677"/>
        <v>872675.15567020734</v>
      </c>
      <c r="O7701" s="159"/>
      <c r="P7701" s="265">
        <f t="shared" si="1678"/>
        <v>301735.59792475158</v>
      </c>
      <c r="Q7701" s="265">
        <f t="shared" si="1679"/>
        <v>538160.05889613053</v>
      </c>
      <c r="R7701" s="266">
        <f t="shared" si="1680"/>
        <v>839895.65682088211</v>
      </c>
    </row>
    <row r="7702" spans="1:18" x14ac:dyDescent="0.3">
      <c r="A7702" s="82">
        <v>7671</v>
      </c>
      <c r="B7702" s="94">
        <f t="shared" si="1669"/>
        <v>6.8510750212555368E-64</v>
      </c>
      <c r="C7702" s="179">
        <f t="shared" si="1670"/>
        <v>6.8356201759219039E-64</v>
      </c>
      <c r="D7702" s="166">
        <f t="shared" si="1671"/>
        <v>2.2558277767625785E-3</v>
      </c>
      <c r="E7702" s="167">
        <f t="shared" si="1681"/>
        <v>24.291375447755232</v>
      </c>
      <c r="F7702" s="168">
        <f t="shared" si="1682"/>
        <v>17.306710703321535</v>
      </c>
      <c r="G7702" s="168">
        <f t="shared" si="1672"/>
        <v>601443.21172533452</v>
      </c>
      <c r="H7702" s="168">
        <f t="shared" si="1673"/>
        <v>271310.33852408634</v>
      </c>
      <c r="I7702" s="169">
        <f t="shared" si="1674"/>
        <v>872753.5502494208</v>
      </c>
      <c r="J7702" s="169">
        <f t="shared" si="1676"/>
        <v>787221.76825100242</v>
      </c>
      <c r="K7702" s="95"/>
      <c r="L7702" s="265">
        <f t="shared" si="1675"/>
        <v>334543.59231568768</v>
      </c>
      <c r="M7702" s="265">
        <f>$G7702*NonHospFrac+theModel!$H7702*NonHospFrac</f>
        <v>538209.95793373324</v>
      </c>
      <c r="N7702" s="266">
        <f t="shared" si="1677"/>
        <v>872753.55024942092</v>
      </c>
      <c r="O7702" s="159"/>
      <c r="P7702" s="265">
        <f t="shared" si="1678"/>
        <v>301757.57890017692</v>
      </c>
      <c r="Q7702" s="265">
        <f t="shared" si="1679"/>
        <v>538208.4032920585</v>
      </c>
      <c r="R7702" s="266">
        <f t="shared" si="1680"/>
        <v>839965.98219223542</v>
      </c>
    </row>
    <row r="7703" spans="1:18" x14ac:dyDescent="0.3">
      <c r="A7703" s="82">
        <v>7672</v>
      </c>
      <c r="B7703" s="94">
        <f t="shared" si="1669"/>
        <v>6.7230937934038748E-64</v>
      </c>
      <c r="C7703" s="179">
        <f t="shared" si="1670"/>
        <v>6.7079276516789338E-64</v>
      </c>
      <c r="D7703" s="166">
        <f t="shared" si="1671"/>
        <v>2.2558277767625785E-3</v>
      </c>
      <c r="E7703" s="167">
        <f t="shared" si="1681"/>
        <v>24.291375447755232</v>
      </c>
      <c r="F7703" s="168">
        <f t="shared" si="1682"/>
        <v>17.308966531098296</v>
      </c>
      <c r="G7703" s="168">
        <f t="shared" si="1672"/>
        <v>601521.60630454787</v>
      </c>
      <c r="H7703" s="168">
        <f t="shared" si="1673"/>
        <v>271310.33852408634</v>
      </c>
      <c r="I7703" s="169">
        <f t="shared" si="1674"/>
        <v>872831.94482863415</v>
      </c>
      <c r="J7703" s="169">
        <f t="shared" si="1676"/>
        <v>787279.10963432118</v>
      </c>
      <c r="K7703" s="95"/>
      <c r="L7703" s="265">
        <f t="shared" si="1675"/>
        <v>334573.64249897317</v>
      </c>
      <c r="M7703" s="265">
        <f>$G7703*NonHospFrac+theModel!$H7703*NonHospFrac</f>
        <v>538258.30232966098</v>
      </c>
      <c r="N7703" s="266">
        <f t="shared" si="1677"/>
        <v>872831.94482863415</v>
      </c>
      <c r="O7703" s="159"/>
      <c r="P7703" s="265">
        <f t="shared" si="1678"/>
        <v>301779.55897961435</v>
      </c>
      <c r="Q7703" s="265">
        <f t="shared" si="1679"/>
        <v>538256.74768798624</v>
      </c>
      <c r="R7703" s="266">
        <f t="shared" si="1680"/>
        <v>840036.30666760053</v>
      </c>
    </row>
    <row r="7704" spans="1:18" x14ac:dyDescent="0.3">
      <c r="A7704" s="82">
        <v>7673</v>
      </c>
      <c r="B7704" s="94">
        <f t="shared" si="1669"/>
        <v>6.5975033136657021E-64</v>
      </c>
      <c r="C7704" s="179">
        <f t="shared" si="1670"/>
        <v>6.5826204824334522E-64</v>
      </c>
      <c r="D7704" s="166">
        <f t="shared" si="1671"/>
        <v>2.2558277767625785E-3</v>
      </c>
      <c r="E7704" s="167">
        <f t="shared" si="1681"/>
        <v>24.291375447755232</v>
      </c>
      <c r="F7704" s="168">
        <f t="shared" si="1682"/>
        <v>17.311222358875057</v>
      </c>
      <c r="G7704" s="168">
        <f t="shared" si="1672"/>
        <v>601600.00088376121</v>
      </c>
      <c r="H7704" s="168">
        <f t="shared" si="1673"/>
        <v>271310.33852408634</v>
      </c>
      <c r="I7704" s="169">
        <f t="shared" si="1674"/>
        <v>872910.3394078475</v>
      </c>
      <c r="J7704" s="169">
        <f t="shared" si="1676"/>
        <v>787336.44868029223</v>
      </c>
      <c r="K7704" s="95"/>
      <c r="L7704" s="265">
        <f t="shared" si="1675"/>
        <v>334603.69268225878</v>
      </c>
      <c r="M7704" s="265">
        <f>$G7704*NonHospFrac+theModel!$H7704*NonHospFrac</f>
        <v>538306.64672558871</v>
      </c>
      <c r="N7704" s="266">
        <f t="shared" si="1677"/>
        <v>872910.3394078475</v>
      </c>
      <c r="O7704" s="159"/>
      <c r="P7704" s="265">
        <f t="shared" si="1678"/>
        <v>301801.53816310054</v>
      </c>
      <c r="Q7704" s="265">
        <f t="shared" si="1679"/>
        <v>538305.09208391397</v>
      </c>
      <c r="R7704" s="266">
        <f t="shared" si="1680"/>
        <v>840106.63024701457</v>
      </c>
    </row>
    <row r="7705" spans="1:18" x14ac:dyDescent="0.3">
      <c r="A7705" s="82">
        <v>7674</v>
      </c>
      <c r="B7705" s="94">
        <f t="shared" si="1669"/>
        <v>6.4742589217682685E-64</v>
      </c>
      <c r="C7705" s="179">
        <f t="shared" si="1670"/>
        <v>6.4596541086585905E-64</v>
      </c>
      <c r="D7705" s="166">
        <f t="shared" si="1671"/>
        <v>2.2558277767625785E-3</v>
      </c>
      <c r="E7705" s="167">
        <f t="shared" si="1681"/>
        <v>24.291375447755232</v>
      </c>
      <c r="F7705" s="168">
        <f t="shared" si="1682"/>
        <v>17.313478186651817</v>
      </c>
      <c r="G7705" s="168">
        <f t="shared" si="1672"/>
        <v>601678.39546297456</v>
      </c>
      <c r="H7705" s="168">
        <f t="shared" si="1673"/>
        <v>271310.33852408634</v>
      </c>
      <c r="I7705" s="169">
        <f t="shared" si="1674"/>
        <v>872988.73398706084</v>
      </c>
      <c r="J7705" s="169">
        <f t="shared" si="1676"/>
        <v>787393.78538901091</v>
      </c>
      <c r="K7705" s="95"/>
      <c r="L7705" s="265">
        <f t="shared" si="1675"/>
        <v>334633.74286554428</v>
      </c>
      <c r="M7705" s="265">
        <f>$G7705*NonHospFrac+theModel!$H7705*NonHospFrac</f>
        <v>538354.99112151656</v>
      </c>
      <c r="N7705" s="266">
        <f t="shared" si="1677"/>
        <v>872988.73398706084</v>
      </c>
      <c r="O7705" s="159"/>
      <c r="P7705" s="265">
        <f t="shared" si="1678"/>
        <v>301823.51645067189</v>
      </c>
      <c r="Q7705" s="265">
        <f t="shared" si="1679"/>
        <v>538353.43647984182</v>
      </c>
      <c r="R7705" s="266">
        <f t="shared" si="1680"/>
        <v>840176.95293051377</v>
      </c>
    </row>
    <row r="7706" spans="1:18" x14ac:dyDescent="0.3">
      <c r="A7706" s="82">
        <v>7675</v>
      </c>
      <c r="B7706" s="94">
        <f t="shared" si="1669"/>
        <v>6.3533167917132359E-64</v>
      </c>
      <c r="C7706" s="179">
        <f t="shared" si="1670"/>
        <v>6.338984803219917E-64</v>
      </c>
      <c r="D7706" s="166">
        <f t="shared" si="1671"/>
        <v>2.2558277767625785E-3</v>
      </c>
      <c r="E7706" s="167">
        <f t="shared" si="1681"/>
        <v>24.291375447755232</v>
      </c>
      <c r="F7706" s="168">
        <f t="shared" si="1682"/>
        <v>17.315734014428578</v>
      </c>
      <c r="G7706" s="168">
        <f t="shared" si="1672"/>
        <v>601756.79004218802</v>
      </c>
      <c r="H7706" s="168">
        <f t="shared" si="1673"/>
        <v>271310.33852408634</v>
      </c>
      <c r="I7706" s="169">
        <f t="shared" si="1674"/>
        <v>873067.12856627442</v>
      </c>
      <c r="J7706" s="169">
        <f t="shared" si="1676"/>
        <v>787451.11976057268</v>
      </c>
      <c r="K7706" s="95"/>
      <c r="L7706" s="265">
        <f t="shared" si="1675"/>
        <v>334663.79304882989</v>
      </c>
      <c r="M7706" s="265">
        <f>$G7706*NonHospFrac+theModel!$H7706*NonHospFrac</f>
        <v>538403.33551744442</v>
      </c>
      <c r="N7706" s="266">
        <f t="shared" si="1677"/>
        <v>873067.1285662743</v>
      </c>
      <c r="O7706" s="159"/>
      <c r="P7706" s="265">
        <f t="shared" si="1678"/>
        <v>301845.49384236505</v>
      </c>
      <c r="Q7706" s="265">
        <f t="shared" si="1679"/>
        <v>538401.78087576968</v>
      </c>
      <c r="R7706" s="266">
        <f t="shared" si="1680"/>
        <v>840247.27471813466</v>
      </c>
    </row>
    <row r="7707" spans="1:18" x14ac:dyDescent="0.3">
      <c r="A7707" s="82">
        <v>7676</v>
      </c>
      <c r="B7707" s="94">
        <f t="shared" si="1669"/>
        <v>6.2346339161920417E-64</v>
      </c>
      <c r="C7707" s="179">
        <f t="shared" si="1670"/>
        <v>6.2205696558259499E-64</v>
      </c>
      <c r="D7707" s="166">
        <f t="shared" si="1671"/>
        <v>2.2558277767625785E-3</v>
      </c>
      <c r="E7707" s="167">
        <f t="shared" si="1681"/>
        <v>24.291375447755232</v>
      </c>
      <c r="F7707" s="168">
        <f t="shared" si="1682"/>
        <v>17.317989842205339</v>
      </c>
      <c r="G7707" s="168">
        <f t="shared" si="1672"/>
        <v>601835.18462140136</v>
      </c>
      <c r="H7707" s="168">
        <f t="shared" si="1673"/>
        <v>271310.33852408634</v>
      </c>
      <c r="I7707" s="169">
        <f t="shared" si="1674"/>
        <v>873145.52314548776</v>
      </c>
      <c r="J7707" s="169">
        <f t="shared" si="1676"/>
        <v>787508.45179507241</v>
      </c>
      <c r="K7707" s="95"/>
      <c r="L7707" s="265">
        <f t="shared" si="1675"/>
        <v>334693.8432321155</v>
      </c>
      <c r="M7707" s="265">
        <f>$G7707*NonHospFrac+theModel!$H7707*NonHospFrac</f>
        <v>538451.67991337227</v>
      </c>
      <c r="N7707" s="266">
        <f t="shared" si="1677"/>
        <v>873145.52314548776</v>
      </c>
      <c r="O7707" s="159"/>
      <c r="P7707" s="265">
        <f t="shared" si="1678"/>
        <v>301867.4703382164</v>
      </c>
      <c r="Q7707" s="265">
        <f t="shared" si="1679"/>
        <v>538450.12527169753</v>
      </c>
      <c r="R7707" s="266">
        <f t="shared" si="1680"/>
        <v>840317.59560991393</v>
      </c>
    </row>
    <row r="7708" spans="1:18" x14ac:dyDescent="0.3">
      <c r="A7708" s="82">
        <v>7677</v>
      </c>
      <c r="B7708" s="94">
        <f t="shared" si="1669"/>
        <v>6.1181680912923993E-64</v>
      </c>
      <c r="C7708" s="179">
        <f t="shared" si="1670"/>
        <v>6.1043665577691591E-64</v>
      </c>
      <c r="D7708" s="166">
        <f t="shared" si="1671"/>
        <v>2.2558277767625785E-3</v>
      </c>
      <c r="E7708" s="167">
        <f t="shared" si="1681"/>
        <v>24.291375447755232</v>
      </c>
      <c r="F7708" s="168">
        <f t="shared" si="1682"/>
        <v>17.3202456699821</v>
      </c>
      <c r="G7708" s="168">
        <f t="shared" si="1672"/>
        <v>601913.57920061459</v>
      </c>
      <c r="H7708" s="168">
        <f t="shared" si="1673"/>
        <v>271310.33852408634</v>
      </c>
      <c r="I7708" s="169">
        <f t="shared" si="1674"/>
        <v>873223.91772470088</v>
      </c>
      <c r="J7708" s="169">
        <f t="shared" si="1676"/>
        <v>787565.78149260534</v>
      </c>
      <c r="K7708" s="95"/>
      <c r="L7708" s="265">
        <f t="shared" si="1675"/>
        <v>334723.89341540099</v>
      </c>
      <c r="M7708" s="265">
        <f>$G7708*NonHospFrac+theModel!$H7708*NonHospFrac</f>
        <v>538500.02430929989</v>
      </c>
      <c r="N7708" s="266">
        <f t="shared" si="1677"/>
        <v>873223.91772470088</v>
      </c>
      <c r="O7708" s="159"/>
      <c r="P7708" s="265">
        <f t="shared" si="1678"/>
        <v>301889.44593826245</v>
      </c>
      <c r="Q7708" s="265">
        <f t="shared" si="1679"/>
        <v>538498.46966762515</v>
      </c>
      <c r="R7708" s="266">
        <f t="shared" si="1680"/>
        <v>840387.91560588754</v>
      </c>
    </row>
    <row r="7709" spans="1:18" x14ac:dyDescent="0.3">
      <c r="A7709" s="82">
        <v>7678</v>
      </c>
      <c r="B7709" s="94">
        <f t="shared" si="1669"/>
        <v>6.0038779014904852E-64</v>
      </c>
      <c r="C7709" s="179">
        <f t="shared" si="1670"/>
        <v>5.9903341869520116E-64</v>
      </c>
      <c r="D7709" s="166">
        <f t="shared" si="1671"/>
        <v>2.2558277767625785E-3</v>
      </c>
      <c r="E7709" s="167">
        <f t="shared" si="1681"/>
        <v>24.291375447755232</v>
      </c>
      <c r="F7709" s="168">
        <f t="shared" si="1682"/>
        <v>17.322501497758861</v>
      </c>
      <c r="G7709" s="168">
        <f t="shared" si="1672"/>
        <v>601991.97377982794</v>
      </c>
      <c r="H7709" s="168">
        <f t="shared" si="1673"/>
        <v>271310.33852408634</v>
      </c>
      <c r="I7709" s="169">
        <f t="shared" si="1674"/>
        <v>873302.31230391422</v>
      </c>
      <c r="J7709" s="169">
        <f t="shared" si="1676"/>
        <v>787623.10885326716</v>
      </c>
      <c r="K7709" s="95"/>
      <c r="L7709" s="265">
        <f t="shared" si="1675"/>
        <v>334753.94359868648</v>
      </c>
      <c r="M7709" s="265">
        <f>$G7709*NonHospFrac+theModel!$H7709*NonHospFrac</f>
        <v>538548.36870522774</v>
      </c>
      <c r="N7709" s="266">
        <f t="shared" si="1677"/>
        <v>873302.31230391422</v>
      </c>
      <c r="O7709" s="159"/>
      <c r="P7709" s="265">
        <f t="shared" si="1678"/>
        <v>301911.4206425398</v>
      </c>
      <c r="Q7709" s="265">
        <f t="shared" si="1679"/>
        <v>538546.814063553</v>
      </c>
      <c r="R7709" s="266">
        <f t="shared" si="1680"/>
        <v>840458.23470609286</v>
      </c>
    </row>
    <row r="7710" spans="1:18" x14ac:dyDescent="0.3">
      <c r="A7710" s="82">
        <v>7679</v>
      </c>
      <c r="B7710" s="94">
        <f t="shared" si="1669"/>
        <v>5.8917227049234814E-64</v>
      </c>
      <c r="C7710" s="179">
        <f t="shared" si="1670"/>
        <v>5.8784319931927321E-64</v>
      </c>
      <c r="D7710" s="166">
        <f t="shared" si="1671"/>
        <v>2.2558277767625785E-3</v>
      </c>
      <c r="E7710" s="167">
        <f t="shared" si="1681"/>
        <v>24.291375447755232</v>
      </c>
      <c r="F7710" s="168">
        <f t="shared" si="1682"/>
        <v>17.324757325535622</v>
      </c>
      <c r="G7710" s="168">
        <f t="shared" si="1672"/>
        <v>602070.3683590414</v>
      </c>
      <c r="H7710" s="168">
        <f t="shared" si="1673"/>
        <v>271310.33852408634</v>
      </c>
      <c r="I7710" s="169">
        <f t="shared" si="1674"/>
        <v>873380.7068831278</v>
      </c>
      <c r="J7710" s="169">
        <f t="shared" si="1676"/>
        <v>787680.43387715297</v>
      </c>
      <c r="K7710" s="95"/>
      <c r="L7710" s="265">
        <f t="shared" si="1675"/>
        <v>334783.99378197209</v>
      </c>
      <c r="M7710" s="265">
        <f>$G7710*NonHospFrac+theModel!$H7710*NonHospFrac</f>
        <v>538596.71310115559</v>
      </c>
      <c r="N7710" s="266">
        <f t="shared" si="1677"/>
        <v>873380.70688312768</v>
      </c>
      <c r="O7710" s="159"/>
      <c r="P7710" s="265">
        <f t="shared" si="1678"/>
        <v>301933.39445108501</v>
      </c>
      <c r="Q7710" s="265">
        <f t="shared" si="1679"/>
        <v>538595.15845948085</v>
      </c>
      <c r="R7710" s="266">
        <f t="shared" si="1680"/>
        <v>840528.55291056586</v>
      </c>
    </row>
    <row r="7711" spans="1:18" x14ac:dyDescent="0.3">
      <c r="A7711" s="82">
        <v>7680</v>
      </c>
      <c r="B7711" s="94">
        <f t="shared" ref="B7711:B7774" si="1683">Constant*EXP(PowerTerm*(A7711)/7)</f>
        <v>5.7816626189372347E-64</v>
      </c>
      <c r="C7711" s="179">
        <f t="shared" ref="C7711:C7774" si="1684">(1-theFloor)*B7711</f>
        <v>5.7686201838055664E-64</v>
      </c>
      <c r="D7711" s="166">
        <f t="shared" ref="D7711:D7774" si="1685">theFloor</f>
        <v>2.2558277767625785E-3</v>
      </c>
      <c r="E7711" s="167">
        <f t="shared" si="1681"/>
        <v>24.291375447755232</v>
      </c>
      <c r="F7711" s="168">
        <f t="shared" si="1682"/>
        <v>17.327013153312382</v>
      </c>
      <c r="G7711" s="168">
        <f t="shared" ref="G7711:G7774" si="1686">$B$22*F7711*totInfected/365.25</f>
        <v>602148.76293825475</v>
      </c>
      <c r="H7711" s="168">
        <f t="shared" ref="H7711:H7774" si="1687">lostQALYs_Injured*E7711*totInfected/365.25</f>
        <v>271310.33852408634</v>
      </c>
      <c r="I7711" s="169">
        <f t="shared" ref="I7711:I7774" si="1688">H7711+G7711</f>
        <v>873459.10146234115</v>
      </c>
      <c r="J7711" s="169">
        <f t="shared" si="1676"/>
        <v>787737.75656435778</v>
      </c>
      <c r="K7711" s="95"/>
      <c r="L7711" s="265">
        <f t="shared" ref="L7711:L7774" si="1689">$G7711*HospFrac+$H7711*HospFrac</f>
        <v>334814.04396525765</v>
      </c>
      <c r="M7711" s="265">
        <f>$G7711*NonHospFrac+theModel!$H7711*NonHospFrac</f>
        <v>538645.05749708344</v>
      </c>
      <c r="N7711" s="266">
        <f t="shared" si="1677"/>
        <v>873459.10146234115</v>
      </c>
      <c r="O7711" s="159"/>
      <c r="P7711" s="265">
        <f t="shared" si="1678"/>
        <v>301955.36736393452</v>
      </c>
      <c r="Q7711" s="265">
        <f t="shared" si="1679"/>
        <v>538643.5028554087</v>
      </c>
      <c r="R7711" s="266">
        <f t="shared" si="1680"/>
        <v>840598.87021934323</v>
      </c>
    </row>
    <row r="7712" spans="1:18" x14ac:dyDescent="0.3">
      <c r="A7712" s="82">
        <v>7681</v>
      </c>
      <c r="B7712" s="94">
        <f t="shared" si="1683"/>
        <v>5.6736585059038855E-64</v>
      </c>
      <c r="C7712" s="179">
        <f t="shared" si="1684"/>
        <v>5.6608597094504024E-64</v>
      </c>
      <c r="D7712" s="166">
        <f t="shared" si="1685"/>
        <v>2.2558277767625785E-3</v>
      </c>
      <c r="E7712" s="167">
        <f t="shared" si="1681"/>
        <v>24.291375447755232</v>
      </c>
      <c r="F7712" s="168">
        <f t="shared" si="1682"/>
        <v>17.329268981089143</v>
      </c>
      <c r="G7712" s="168">
        <f t="shared" si="1686"/>
        <v>602227.15751746809</v>
      </c>
      <c r="H7712" s="168">
        <f t="shared" si="1687"/>
        <v>271310.33852408634</v>
      </c>
      <c r="I7712" s="169">
        <f t="shared" si="1688"/>
        <v>873537.49604155449</v>
      </c>
      <c r="J7712" s="169">
        <f t="shared" ref="J7712:J7775" si="1690">J7711+(I7712-I7711)/(1+discountDaily)^A7712</f>
        <v>787795.07691497705</v>
      </c>
      <c r="K7712" s="95"/>
      <c r="L7712" s="265">
        <f t="shared" si="1689"/>
        <v>334844.0941485432</v>
      </c>
      <c r="M7712" s="265">
        <f>$G7712*NonHospFrac+theModel!$H7712*NonHospFrac</f>
        <v>538693.40189301118</v>
      </c>
      <c r="N7712" s="266">
        <f t="shared" ref="N7712:N7775" si="1691">L7712+M7712</f>
        <v>873537.49604155438</v>
      </c>
      <c r="O7712" s="159"/>
      <c r="P7712" s="265">
        <f t="shared" ref="P7712:P7775" si="1692">P7711+(L7712-L7711)/(1+discountDaily)^A7712</f>
        <v>301977.33938112482</v>
      </c>
      <c r="Q7712" s="265">
        <f t="shared" ref="Q7712:Q7775" si="1693">Q7711+(M7712-M7711)/(1+discountDaily)^B7712</f>
        <v>538691.84725133644</v>
      </c>
      <c r="R7712" s="266">
        <f t="shared" ref="R7712:R7775" si="1694">P7712+Q7712</f>
        <v>840669.18663246126</v>
      </c>
    </row>
    <row r="7713" spans="1:18" x14ac:dyDescent="0.3">
      <c r="A7713" s="82">
        <v>7682</v>
      </c>
      <c r="B7713" s="94">
        <f t="shared" si="1683"/>
        <v>5.5676719593044406E-64</v>
      </c>
      <c r="C7713" s="179">
        <f t="shared" si="1684"/>
        <v>5.5551122502467394E-64</v>
      </c>
      <c r="D7713" s="166">
        <f t="shared" si="1685"/>
        <v>2.2558277767625785E-3</v>
      </c>
      <c r="E7713" s="167">
        <f t="shared" ref="E7713:E7776" si="1695">C7713+E7712</f>
        <v>24.291375447755232</v>
      </c>
      <c r="F7713" s="168">
        <f t="shared" ref="F7713:F7776" si="1696">D7713+F7712</f>
        <v>17.331524808865904</v>
      </c>
      <c r="G7713" s="168">
        <f t="shared" si="1686"/>
        <v>602305.55209668144</v>
      </c>
      <c r="H7713" s="168">
        <f t="shared" si="1687"/>
        <v>271310.33852408634</v>
      </c>
      <c r="I7713" s="169">
        <f t="shared" si="1688"/>
        <v>873615.89062076784</v>
      </c>
      <c r="J7713" s="169">
        <f t="shared" si="1690"/>
        <v>787852.394929106</v>
      </c>
      <c r="K7713" s="95"/>
      <c r="L7713" s="265">
        <f t="shared" si="1689"/>
        <v>334874.14433182875</v>
      </c>
      <c r="M7713" s="265">
        <f>$G7713*NonHospFrac+theModel!$H7713*NonHospFrac</f>
        <v>538741.74628893891</v>
      </c>
      <c r="N7713" s="266">
        <f t="shared" si="1691"/>
        <v>873615.8906207676</v>
      </c>
      <c r="O7713" s="159"/>
      <c r="P7713" s="265">
        <f t="shared" si="1692"/>
        <v>301999.31050269242</v>
      </c>
      <c r="Q7713" s="265">
        <f t="shared" si="1693"/>
        <v>538740.19164726418</v>
      </c>
      <c r="R7713" s="266">
        <f t="shared" si="1694"/>
        <v>840739.50214995653</v>
      </c>
    </row>
    <row r="7714" spans="1:18" x14ac:dyDescent="0.3">
      <c r="A7714" s="82">
        <v>7683</v>
      </c>
      <c r="B7714" s="94">
        <f t="shared" si="1683"/>
        <v>5.4636652900713169E-64</v>
      </c>
      <c r="C7714" s="179">
        <f t="shared" si="1684"/>
        <v>5.4513402021470401E-64</v>
      </c>
      <c r="D7714" s="166">
        <f t="shared" si="1685"/>
        <v>2.2558277767625785E-3</v>
      </c>
      <c r="E7714" s="167">
        <f t="shared" si="1695"/>
        <v>24.291375447755232</v>
      </c>
      <c r="F7714" s="168">
        <f t="shared" si="1696"/>
        <v>17.333780636642665</v>
      </c>
      <c r="G7714" s="168">
        <f t="shared" si="1686"/>
        <v>602383.9466758949</v>
      </c>
      <c r="H7714" s="168">
        <f t="shared" si="1687"/>
        <v>271310.33852408634</v>
      </c>
      <c r="I7714" s="169">
        <f t="shared" si="1688"/>
        <v>873694.28519998118</v>
      </c>
      <c r="J7714" s="169">
        <f t="shared" si="1690"/>
        <v>787909.71060683986</v>
      </c>
      <c r="K7714" s="95"/>
      <c r="L7714" s="265">
        <f t="shared" si="1689"/>
        <v>334904.19451511436</v>
      </c>
      <c r="M7714" s="265">
        <f>$G7714*NonHospFrac+theModel!$H7714*NonHospFrac</f>
        <v>538790.09068486688</v>
      </c>
      <c r="N7714" s="266">
        <f t="shared" si="1691"/>
        <v>873694.28519998118</v>
      </c>
      <c r="O7714" s="159"/>
      <c r="P7714" s="265">
        <f t="shared" si="1692"/>
        <v>302021.28072867391</v>
      </c>
      <c r="Q7714" s="265">
        <f t="shared" si="1693"/>
        <v>538788.53604319214</v>
      </c>
      <c r="R7714" s="266">
        <f t="shared" si="1694"/>
        <v>840809.81677186606</v>
      </c>
    </row>
    <row r="7715" spans="1:18" x14ac:dyDescent="0.3">
      <c r="A7715" s="82">
        <v>7684</v>
      </c>
      <c r="B7715" s="94">
        <f t="shared" si="1683"/>
        <v>5.3616015131860246E-64</v>
      </c>
      <c r="C7715" s="179">
        <f t="shared" si="1684"/>
        <v>5.349506663564647E-64</v>
      </c>
      <c r="D7715" s="166">
        <f t="shared" si="1685"/>
        <v>2.2558277767625785E-3</v>
      </c>
      <c r="E7715" s="167">
        <f t="shared" si="1695"/>
        <v>24.291375447755232</v>
      </c>
      <c r="F7715" s="168">
        <f t="shared" si="1696"/>
        <v>17.336036464419426</v>
      </c>
      <c r="G7715" s="168">
        <f t="shared" si="1686"/>
        <v>602462.34125510824</v>
      </c>
      <c r="H7715" s="168">
        <f t="shared" si="1687"/>
        <v>271310.33852408634</v>
      </c>
      <c r="I7715" s="169">
        <f t="shared" si="1688"/>
        <v>873772.67977919453</v>
      </c>
      <c r="J7715" s="169">
        <f t="shared" si="1690"/>
        <v>787967.02394827385</v>
      </c>
      <c r="K7715" s="95"/>
      <c r="L7715" s="265">
        <f t="shared" si="1689"/>
        <v>334934.24469839991</v>
      </c>
      <c r="M7715" s="265">
        <f>$G7715*NonHospFrac+theModel!$H7715*NonHospFrac</f>
        <v>538838.43508079462</v>
      </c>
      <c r="N7715" s="266">
        <f t="shared" si="1691"/>
        <v>873772.67977919453</v>
      </c>
      <c r="O7715" s="159"/>
      <c r="P7715" s="265">
        <f t="shared" si="1692"/>
        <v>302043.25005910569</v>
      </c>
      <c r="Q7715" s="265">
        <f t="shared" si="1693"/>
        <v>538836.88043911988</v>
      </c>
      <c r="R7715" s="266">
        <f t="shared" si="1694"/>
        <v>840880.13049822557</v>
      </c>
    </row>
    <row r="7716" spans="1:18" x14ac:dyDescent="0.3">
      <c r="A7716" s="82">
        <v>7685</v>
      </c>
      <c r="B7716" s="94">
        <f t="shared" si="1683"/>
        <v>5.2614443345272044E-64</v>
      </c>
      <c r="C7716" s="179">
        <f t="shared" si="1684"/>
        <v>5.2495754222514876E-64</v>
      </c>
      <c r="D7716" s="166">
        <f t="shared" si="1685"/>
        <v>2.2558277767625785E-3</v>
      </c>
      <c r="E7716" s="167">
        <f t="shared" si="1695"/>
        <v>24.291375447755232</v>
      </c>
      <c r="F7716" s="168">
        <f t="shared" si="1696"/>
        <v>17.338292292196186</v>
      </c>
      <c r="G7716" s="168">
        <f t="shared" si="1686"/>
        <v>602540.73583432147</v>
      </c>
      <c r="H7716" s="168">
        <f t="shared" si="1687"/>
        <v>271310.33852408634</v>
      </c>
      <c r="I7716" s="169">
        <f t="shared" si="1688"/>
        <v>873851.07435840787</v>
      </c>
      <c r="J7716" s="169">
        <f t="shared" si="1690"/>
        <v>788024.33495350322</v>
      </c>
      <c r="K7716" s="95"/>
      <c r="L7716" s="265">
        <f t="shared" si="1689"/>
        <v>334964.2948816854</v>
      </c>
      <c r="M7716" s="265">
        <f>$G7716*NonHospFrac+theModel!$H7716*NonHospFrac</f>
        <v>538886.77947672235</v>
      </c>
      <c r="N7716" s="266">
        <f t="shared" si="1691"/>
        <v>873851.07435840776</v>
      </c>
      <c r="O7716" s="159"/>
      <c r="P7716" s="265">
        <f t="shared" si="1692"/>
        <v>302065.2184940243</v>
      </c>
      <c r="Q7716" s="265">
        <f t="shared" si="1693"/>
        <v>538885.22483504761</v>
      </c>
      <c r="R7716" s="266">
        <f t="shared" si="1694"/>
        <v>840950.44332907186</v>
      </c>
    </row>
    <row r="7717" spans="1:18" x14ac:dyDescent="0.3">
      <c r="A7717" s="82">
        <v>7686</v>
      </c>
      <c r="B7717" s="94">
        <f t="shared" si="1683"/>
        <v>5.1631581379643542E-64</v>
      </c>
      <c r="C7717" s="179">
        <f t="shared" si="1684"/>
        <v>5.1515109424209163E-64</v>
      </c>
      <c r="D7717" s="166">
        <f t="shared" si="1685"/>
        <v>2.2558277767625785E-3</v>
      </c>
      <c r="E7717" s="167">
        <f t="shared" si="1695"/>
        <v>24.291375447755232</v>
      </c>
      <c r="F7717" s="168">
        <f t="shared" si="1696"/>
        <v>17.340548119972947</v>
      </c>
      <c r="G7717" s="168">
        <f t="shared" si="1686"/>
        <v>602619.13041353482</v>
      </c>
      <c r="H7717" s="168">
        <f t="shared" si="1687"/>
        <v>271310.33852408634</v>
      </c>
      <c r="I7717" s="169">
        <f t="shared" si="1688"/>
        <v>873929.46893762122</v>
      </c>
      <c r="J7717" s="169">
        <f t="shared" si="1690"/>
        <v>788081.64362262317</v>
      </c>
      <c r="K7717" s="95"/>
      <c r="L7717" s="265">
        <f t="shared" si="1689"/>
        <v>334994.34506497096</v>
      </c>
      <c r="M7717" s="265">
        <f>$G7717*NonHospFrac+theModel!$H7717*NonHospFrac</f>
        <v>538935.12387265009</v>
      </c>
      <c r="N7717" s="266">
        <f t="shared" si="1691"/>
        <v>873929.46893762099</v>
      </c>
      <c r="O7717" s="159"/>
      <c r="P7717" s="265">
        <f t="shared" si="1692"/>
        <v>302087.18603346631</v>
      </c>
      <c r="Q7717" s="265">
        <f t="shared" si="1693"/>
        <v>538933.56923097535</v>
      </c>
      <c r="R7717" s="266">
        <f t="shared" si="1694"/>
        <v>841020.75526444172</v>
      </c>
    </row>
    <row r="7718" spans="1:18" x14ac:dyDescent="0.3">
      <c r="A7718" s="82">
        <v>7687</v>
      </c>
      <c r="B7718" s="94">
        <f t="shared" si="1683"/>
        <v>5.0667079726926459E-64</v>
      </c>
      <c r="C7718" s="179">
        <f t="shared" si="1684"/>
        <v>5.0552783521111013E-64</v>
      </c>
      <c r="D7718" s="166">
        <f t="shared" si="1685"/>
        <v>2.2558277767625785E-3</v>
      </c>
      <c r="E7718" s="167">
        <f t="shared" si="1695"/>
        <v>24.291375447755232</v>
      </c>
      <c r="F7718" s="168">
        <f t="shared" si="1696"/>
        <v>17.342803947749708</v>
      </c>
      <c r="G7718" s="168">
        <f t="shared" si="1686"/>
        <v>602697.52499274816</v>
      </c>
      <c r="H7718" s="168">
        <f t="shared" si="1687"/>
        <v>271310.33852408634</v>
      </c>
      <c r="I7718" s="169">
        <f t="shared" si="1688"/>
        <v>874007.86351683456</v>
      </c>
      <c r="J7718" s="169">
        <f t="shared" si="1690"/>
        <v>788138.94995572895</v>
      </c>
      <c r="K7718" s="95"/>
      <c r="L7718" s="265">
        <f t="shared" si="1689"/>
        <v>335024.39524825651</v>
      </c>
      <c r="M7718" s="265">
        <f>$G7718*NonHospFrac+theModel!$H7718*NonHospFrac</f>
        <v>538983.46826857794</v>
      </c>
      <c r="N7718" s="266">
        <f t="shared" si="1691"/>
        <v>874007.86351683445</v>
      </c>
      <c r="O7718" s="159"/>
      <c r="P7718" s="265">
        <f t="shared" si="1692"/>
        <v>302109.15267746814</v>
      </c>
      <c r="Q7718" s="265">
        <f t="shared" si="1693"/>
        <v>538981.9136269032</v>
      </c>
      <c r="R7718" s="266">
        <f t="shared" si="1694"/>
        <v>841091.06630437134</v>
      </c>
    </row>
    <row r="7719" spans="1:18" x14ac:dyDescent="0.3">
      <c r="A7719" s="82">
        <v>7688</v>
      </c>
      <c r="B7719" s="94">
        <f t="shared" si="1683"/>
        <v>4.9720595408043368E-64</v>
      </c>
      <c r="C7719" s="179">
        <f t="shared" si="1684"/>
        <v>4.960843430784473E-64</v>
      </c>
      <c r="D7719" s="166">
        <f t="shared" si="1685"/>
        <v>2.2558277767625785E-3</v>
      </c>
      <c r="E7719" s="167">
        <f t="shared" si="1695"/>
        <v>24.291375447755232</v>
      </c>
      <c r="F7719" s="168">
        <f t="shared" si="1696"/>
        <v>17.345059775526469</v>
      </c>
      <c r="G7719" s="168">
        <f t="shared" si="1686"/>
        <v>602775.91957196163</v>
      </c>
      <c r="H7719" s="168">
        <f t="shared" si="1687"/>
        <v>271310.33852408634</v>
      </c>
      <c r="I7719" s="169">
        <f t="shared" si="1688"/>
        <v>874086.25809604791</v>
      </c>
      <c r="J7719" s="169">
        <f t="shared" si="1690"/>
        <v>788196.25395291578</v>
      </c>
      <c r="K7719" s="95"/>
      <c r="L7719" s="265">
        <f t="shared" si="1689"/>
        <v>335054.44543154212</v>
      </c>
      <c r="M7719" s="265">
        <f>$G7719*NonHospFrac+theModel!$H7719*NonHospFrac</f>
        <v>539031.81266450579</v>
      </c>
      <c r="N7719" s="266">
        <f t="shared" si="1691"/>
        <v>874086.25809604791</v>
      </c>
      <c r="O7719" s="159"/>
      <c r="P7719" s="265">
        <f t="shared" si="1692"/>
        <v>302131.11842606636</v>
      </c>
      <c r="Q7719" s="265">
        <f t="shared" si="1693"/>
        <v>539030.25802283105</v>
      </c>
      <c r="R7719" s="266">
        <f t="shared" si="1694"/>
        <v>841161.37644889741</v>
      </c>
    </row>
    <row r="7720" spans="1:18" x14ac:dyDescent="0.3">
      <c r="A7720" s="82">
        <v>7689</v>
      </c>
      <c r="B7720" s="94">
        <f t="shared" si="1683"/>
        <v>4.879179185092353E-64</v>
      </c>
      <c r="C7720" s="179">
        <f t="shared" si="1684"/>
        <v>4.8681725971588198E-64</v>
      </c>
      <c r="D7720" s="166">
        <f t="shared" si="1685"/>
        <v>2.2558277767625785E-3</v>
      </c>
      <c r="E7720" s="167">
        <f t="shared" si="1695"/>
        <v>24.291375447755232</v>
      </c>
      <c r="F7720" s="168">
        <f t="shared" si="1696"/>
        <v>17.34731560330323</v>
      </c>
      <c r="G7720" s="168">
        <f t="shared" si="1686"/>
        <v>602854.31415117497</v>
      </c>
      <c r="H7720" s="168">
        <f t="shared" si="1687"/>
        <v>271310.33852408634</v>
      </c>
      <c r="I7720" s="169">
        <f t="shared" si="1688"/>
        <v>874164.65267526126</v>
      </c>
      <c r="J7720" s="169">
        <f t="shared" si="1690"/>
        <v>788253.55561427888</v>
      </c>
      <c r="K7720" s="95"/>
      <c r="L7720" s="265">
        <f t="shared" si="1689"/>
        <v>335084.49561482761</v>
      </c>
      <c r="M7720" s="265">
        <f>$G7720*NonHospFrac+theModel!$H7720*NonHospFrac</f>
        <v>539080.15706043364</v>
      </c>
      <c r="N7720" s="266">
        <f t="shared" si="1691"/>
        <v>874164.65267526126</v>
      </c>
      <c r="O7720" s="159"/>
      <c r="P7720" s="265">
        <f t="shared" si="1692"/>
        <v>302153.08327929734</v>
      </c>
      <c r="Q7720" s="265">
        <f t="shared" si="1693"/>
        <v>539078.60241875891</v>
      </c>
      <c r="R7720" s="266">
        <f t="shared" si="1694"/>
        <v>841231.68569805624</v>
      </c>
    </row>
    <row r="7721" spans="1:18" x14ac:dyDescent="0.3">
      <c r="A7721" s="82">
        <v>7690</v>
      </c>
      <c r="B7721" s="94">
        <f t="shared" si="1683"/>
        <v>4.7880338770817069E-64</v>
      </c>
      <c r="C7721" s="179">
        <f t="shared" si="1684"/>
        <v>4.7772328972657058E-64</v>
      </c>
      <c r="D7721" s="166">
        <f t="shared" si="1685"/>
        <v>2.2558277767625785E-3</v>
      </c>
      <c r="E7721" s="167">
        <f t="shared" si="1695"/>
        <v>24.291375447755232</v>
      </c>
      <c r="F7721" s="168">
        <f t="shared" si="1696"/>
        <v>17.34957143107999</v>
      </c>
      <c r="G7721" s="168">
        <f t="shared" si="1686"/>
        <v>602932.70873038832</v>
      </c>
      <c r="H7721" s="168">
        <f t="shared" si="1687"/>
        <v>271310.33852408634</v>
      </c>
      <c r="I7721" s="169">
        <f t="shared" si="1688"/>
        <v>874243.0472544746</v>
      </c>
      <c r="J7721" s="169">
        <f t="shared" si="1690"/>
        <v>788310.85493991349</v>
      </c>
      <c r="K7721" s="95"/>
      <c r="L7721" s="265">
        <f t="shared" si="1689"/>
        <v>335114.54579811322</v>
      </c>
      <c r="M7721" s="265">
        <f>$G7721*NonHospFrac+theModel!$H7721*NonHospFrac</f>
        <v>539128.5014563615</v>
      </c>
      <c r="N7721" s="266">
        <f t="shared" si="1691"/>
        <v>874243.04725447472</v>
      </c>
      <c r="O7721" s="159"/>
      <c r="P7721" s="265">
        <f t="shared" si="1692"/>
        <v>302175.04723719775</v>
      </c>
      <c r="Q7721" s="265">
        <f t="shared" si="1693"/>
        <v>539126.94681468676</v>
      </c>
      <c r="R7721" s="266">
        <f t="shared" si="1694"/>
        <v>841301.99405188451</v>
      </c>
    </row>
    <row r="7722" spans="1:18" x14ac:dyDescent="0.3">
      <c r="A7722" s="82">
        <v>7691</v>
      </c>
      <c r="B7722" s="94">
        <f t="shared" si="1683"/>
        <v>4.6985912052844905E-64</v>
      </c>
      <c r="C7722" s="179">
        <f t="shared" si="1684"/>
        <v>4.6879919927319573E-64</v>
      </c>
      <c r="D7722" s="166">
        <f t="shared" si="1685"/>
        <v>2.2558277767625785E-3</v>
      </c>
      <c r="E7722" s="167">
        <f t="shared" si="1695"/>
        <v>24.291375447755232</v>
      </c>
      <c r="F7722" s="168">
        <f t="shared" si="1696"/>
        <v>17.351827258856751</v>
      </c>
      <c r="G7722" s="168">
        <f t="shared" si="1686"/>
        <v>603011.10330960178</v>
      </c>
      <c r="H7722" s="168">
        <f t="shared" si="1687"/>
        <v>271310.33852408634</v>
      </c>
      <c r="I7722" s="169">
        <f t="shared" si="1688"/>
        <v>874321.44183368818</v>
      </c>
      <c r="J7722" s="169">
        <f t="shared" si="1690"/>
        <v>788368.15192991495</v>
      </c>
      <c r="K7722" s="95"/>
      <c r="L7722" s="265">
        <f t="shared" si="1689"/>
        <v>335144.59598139883</v>
      </c>
      <c r="M7722" s="265">
        <f>$G7722*NonHospFrac+theModel!$H7722*NonHospFrac</f>
        <v>539176.84585228935</v>
      </c>
      <c r="N7722" s="266">
        <f t="shared" si="1691"/>
        <v>874321.44183368818</v>
      </c>
      <c r="O7722" s="159"/>
      <c r="P7722" s="265">
        <f t="shared" si="1692"/>
        <v>302197.01029980398</v>
      </c>
      <c r="Q7722" s="265">
        <f t="shared" si="1693"/>
        <v>539175.29121061461</v>
      </c>
      <c r="R7722" s="266">
        <f t="shared" si="1694"/>
        <v>841372.30151041853</v>
      </c>
    </row>
    <row r="7723" spans="1:18" x14ac:dyDescent="0.3">
      <c r="A7723" s="82">
        <v>7692</v>
      </c>
      <c r="B7723" s="94">
        <f t="shared" si="1683"/>
        <v>4.6108193636742782E-64</v>
      </c>
      <c r="C7723" s="179">
        <f t="shared" si="1684"/>
        <v>4.6004181492800672E-64</v>
      </c>
      <c r="D7723" s="166">
        <f t="shared" si="1685"/>
        <v>2.2558277767625785E-3</v>
      </c>
      <c r="E7723" s="167">
        <f t="shared" si="1695"/>
        <v>24.291375447755232</v>
      </c>
      <c r="F7723" s="168">
        <f t="shared" si="1696"/>
        <v>17.354083086633512</v>
      </c>
      <c r="G7723" s="168">
        <f t="shared" si="1686"/>
        <v>603089.49788881512</v>
      </c>
      <c r="H7723" s="168">
        <f t="shared" si="1687"/>
        <v>271310.33852408634</v>
      </c>
      <c r="I7723" s="169">
        <f t="shared" si="1688"/>
        <v>874399.83641290152</v>
      </c>
      <c r="J7723" s="169">
        <f t="shared" si="1690"/>
        <v>788425.44658437814</v>
      </c>
      <c r="K7723" s="95"/>
      <c r="L7723" s="265">
        <f t="shared" si="1689"/>
        <v>335174.64616468432</v>
      </c>
      <c r="M7723" s="265">
        <f>$G7723*NonHospFrac+theModel!$H7723*NonHospFrac</f>
        <v>539225.19024821708</v>
      </c>
      <c r="N7723" s="266">
        <f t="shared" si="1691"/>
        <v>874399.83641290141</v>
      </c>
      <c r="O7723" s="159"/>
      <c r="P7723" s="265">
        <f t="shared" si="1692"/>
        <v>302218.97246715246</v>
      </c>
      <c r="Q7723" s="265">
        <f t="shared" si="1693"/>
        <v>539223.63560654235</v>
      </c>
      <c r="R7723" s="266">
        <f t="shared" si="1694"/>
        <v>841442.60807369486</v>
      </c>
    </row>
    <row r="7724" spans="1:18" x14ac:dyDescent="0.3">
      <c r="A7724" s="82">
        <v>7693</v>
      </c>
      <c r="B7724" s="94">
        <f t="shared" si="1683"/>
        <v>4.5246871403758241E-64</v>
      </c>
      <c r="C7724" s="179">
        <f t="shared" si="1684"/>
        <v>4.5144802254434038E-64</v>
      </c>
      <c r="D7724" s="166">
        <f t="shared" si="1685"/>
        <v>2.2558277767625785E-3</v>
      </c>
      <c r="E7724" s="167">
        <f t="shared" si="1695"/>
        <v>24.291375447755232</v>
      </c>
      <c r="F7724" s="168">
        <f t="shared" si="1696"/>
        <v>17.356338914410273</v>
      </c>
      <c r="G7724" s="168">
        <f t="shared" si="1686"/>
        <v>603167.89246802835</v>
      </c>
      <c r="H7724" s="168">
        <f t="shared" si="1687"/>
        <v>271310.33852408634</v>
      </c>
      <c r="I7724" s="169">
        <f t="shared" si="1688"/>
        <v>874478.23099211464</v>
      </c>
      <c r="J7724" s="169">
        <f t="shared" si="1690"/>
        <v>788482.73890339828</v>
      </c>
      <c r="K7724" s="95"/>
      <c r="L7724" s="265">
        <f t="shared" si="1689"/>
        <v>335204.69634796982</v>
      </c>
      <c r="M7724" s="265">
        <f>$G7724*NonHospFrac+theModel!$H7724*NonHospFrac</f>
        <v>539273.53464414482</v>
      </c>
      <c r="N7724" s="266">
        <f t="shared" si="1691"/>
        <v>874478.23099211464</v>
      </c>
      <c r="O7724" s="159"/>
      <c r="P7724" s="265">
        <f t="shared" si="1692"/>
        <v>302240.93373927975</v>
      </c>
      <c r="Q7724" s="265">
        <f t="shared" si="1693"/>
        <v>539271.98000247008</v>
      </c>
      <c r="R7724" s="266">
        <f t="shared" si="1694"/>
        <v>841512.91374174983</v>
      </c>
    </row>
    <row r="7725" spans="1:18" x14ac:dyDescent="0.3">
      <c r="A7725" s="82">
        <v>7694</v>
      </c>
      <c r="B7725" s="94">
        <f t="shared" si="1683"/>
        <v>4.4401639065660454E-64</v>
      </c>
      <c r="C7725" s="179">
        <f t="shared" si="1684"/>
        <v>4.4301476614922352E-64</v>
      </c>
      <c r="D7725" s="166">
        <f t="shared" si="1685"/>
        <v>2.2558277767625785E-3</v>
      </c>
      <c r="E7725" s="167">
        <f t="shared" si="1695"/>
        <v>24.291375447755232</v>
      </c>
      <c r="F7725" s="168">
        <f t="shared" si="1696"/>
        <v>17.358594742187034</v>
      </c>
      <c r="G7725" s="168">
        <f t="shared" si="1686"/>
        <v>603246.2870472417</v>
      </c>
      <c r="H7725" s="168">
        <f t="shared" si="1687"/>
        <v>271310.33852408634</v>
      </c>
      <c r="I7725" s="169">
        <f t="shared" si="1688"/>
        <v>874556.62557132798</v>
      </c>
      <c r="J7725" s="169">
        <f t="shared" si="1690"/>
        <v>788540.02888707083</v>
      </c>
      <c r="K7725" s="95"/>
      <c r="L7725" s="265">
        <f t="shared" si="1689"/>
        <v>335234.74653125543</v>
      </c>
      <c r="M7725" s="265">
        <f>$G7725*NonHospFrac+theModel!$H7725*NonHospFrac</f>
        <v>539321.87904007267</v>
      </c>
      <c r="N7725" s="266">
        <f t="shared" si="1691"/>
        <v>874556.6255713281</v>
      </c>
      <c r="O7725" s="159"/>
      <c r="P7725" s="265">
        <f t="shared" si="1692"/>
        <v>302262.89411622245</v>
      </c>
      <c r="Q7725" s="265">
        <f t="shared" si="1693"/>
        <v>539320.32439839793</v>
      </c>
      <c r="R7725" s="266">
        <f t="shared" si="1694"/>
        <v>841583.21851462033</v>
      </c>
    </row>
    <row r="7726" spans="1:18" x14ac:dyDescent="0.3">
      <c r="A7726" s="82">
        <v>7695</v>
      </c>
      <c r="B7726" s="94">
        <f t="shared" si="1683"/>
        <v>4.3572196055823427E-64</v>
      </c>
      <c r="C7726" s="179">
        <f t="shared" si="1684"/>
        <v>4.3473904685666157E-64</v>
      </c>
      <c r="D7726" s="166">
        <f t="shared" si="1685"/>
        <v>2.2558277767625785E-3</v>
      </c>
      <c r="E7726" s="167">
        <f t="shared" si="1695"/>
        <v>24.291375447755232</v>
      </c>
      <c r="F7726" s="168">
        <f t="shared" si="1696"/>
        <v>17.360850569963794</v>
      </c>
      <c r="G7726" s="168">
        <f t="shared" si="1686"/>
        <v>603324.68162645504</v>
      </c>
      <c r="H7726" s="168">
        <f t="shared" si="1687"/>
        <v>271310.33852408634</v>
      </c>
      <c r="I7726" s="169">
        <f t="shared" si="1688"/>
        <v>874635.02015054133</v>
      </c>
      <c r="J7726" s="169">
        <f t="shared" si="1690"/>
        <v>788597.31653549091</v>
      </c>
      <c r="K7726" s="95"/>
      <c r="L7726" s="265">
        <f t="shared" si="1689"/>
        <v>335264.79671454092</v>
      </c>
      <c r="M7726" s="265">
        <f>$G7726*NonHospFrac+theModel!$H7726*NonHospFrac</f>
        <v>539370.22343600041</v>
      </c>
      <c r="N7726" s="266">
        <f t="shared" si="1691"/>
        <v>874635.02015054133</v>
      </c>
      <c r="O7726" s="159"/>
      <c r="P7726" s="265">
        <f t="shared" si="1692"/>
        <v>302284.8535980169</v>
      </c>
      <c r="Q7726" s="265">
        <f t="shared" si="1693"/>
        <v>539368.66879432567</v>
      </c>
      <c r="R7726" s="266">
        <f t="shared" si="1694"/>
        <v>841653.52239234257</v>
      </c>
    </row>
    <row r="7727" spans="1:18" x14ac:dyDescent="0.3">
      <c r="A7727" s="82">
        <v>7696</v>
      </c>
      <c r="B7727" s="94">
        <f t="shared" si="1683"/>
        <v>4.275824742234377E-64</v>
      </c>
      <c r="C7727" s="179">
        <f t="shared" si="1684"/>
        <v>4.2661792180122757E-64</v>
      </c>
      <c r="D7727" s="166">
        <f t="shared" si="1685"/>
        <v>2.2558277767625785E-3</v>
      </c>
      <c r="E7727" s="167">
        <f t="shared" si="1695"/>
        <v>24.291375447755232</v>
      </c>
      <c r="F7727" s="168">
        <f t="shared" si="1696"/>
        <v>17.363106397740555</v>
      </c>
      <c r="G7727" s="168">
        <f t="shared" si="1686"/>
        <v>603403.07620566851</v>
      </c>
      <c r="H7727" s="168">
        <f t="shared" si="1687"/>
        <v>271310.33852408634</v>
      </c>
      <c r="I7727" s="169">
        <f t="shared" si="1688"/>
        <v>874713.41472975491</v>
      </c>
      <c r="J7727" s="169">
        <f t="shared" si="1690"/>
        <v>788654.60184875375</v>
      </c>
      <c r="K7727" s="95"/>
      <c r="L7727" s="265">
        <f t="shared" si="1689"/>
        <v>335294.84689782653</v>
      </c>
      <c r="M7727" s="265">
        <f>$G7727*NonHospFrac+theModel!$H7727*NonHospFrac</f>
        <v>539418.56783192826</v>
      </c>
      <c r="N7727" s="266">
        <f t="shared" si="1691"/>
        <v>874713.41472975479</v>
      </c>
      <c r="O7727" s="159"/>
      <c r="P7727" s="265">
        <f t="shared" si="1692"/>
        <v>302306.81218469969</v>
      </c>
      <c r="Q7727" s="265">
        <f t="shared" si="1693"/>
        <v>539417.01319025352</v>
      </c>
      <c r="R7727" s="266">
        <f t="shared" si="1694"/>
        <v>841723.82537495322</v>
      </c>
    </row>
    <row r="7728" spans="1:18" x14ac:dyDescent="0.3">
      <c r="A7728" s="82">
        <v>7697</v>
      </c>
      <c r="B7728" s="94">
        <f t="shared" si="1683"/>
        <v>4.1959503723155114E-64</v>
      </c>
      <c r="C7728" s="179">
        <f t="shared" si="1684"/>
        <v>4.1864850309157246E-64</v>
      </c>
      <c r="D7728" s="166">
        <f t="shared" si="1685"/>
        <v>2.2558277767625785E-3</v>
      </c>
      <c r="E7728" s="167">
        <f t="shared" si="1695"/>
        <v>24.291375447755232</v>
      </c>
      <c r="F7728" s="168">
        <f t="shared" si="1696"/>
        <v>17.365362225517316</v>
      </c>
      <c r="G7728" s="168">
        <f t="shared" si="1686"/>
        <v>603481.47078488185</v>
      </c>
      <c r="H7728" s="168">
        <f t="shared" si="1687"/>
        <v>271310.33852408634</v>
      </c>
      <c r="I7728" s="169">
        <f t="shared" si="1688"/>
        <v>874791.80930896825</v>
      </c>
      <c r="J7728" s="169">
        <f t="shared" si="1690"/>
        <v>788711.88482695434</v>
      </c>
      <c r="K7728" s="95"/>
      <c r="L7728" s="265">
        <f t="shared" si="1689"/>
        <v>335324.89708111208</v>
      </c>
      <c r="M7728" s="265">
        <f>$G7728*NonHospFrac+theModel!$H7728*NonHospFrac</f>
        <v>539466.912227856</v>
      </c>
      <c r="N7728" s="266">
        <f t="shared" si="1691"/>
        <v>874791.80930896802</v>
      </c>
      <c r="O7728" s="159"/>
      <c r="P7728" s="265">
        <f t="shared" si="1692"/>
        <v>302328.76987630723</v>
      </c>
      <c r="Q7728" s="265">
        <f t="shared" si="1693"/>
        <v>539465.35758618126</v>
      </c>
      <c r="R7728" s="266">
        <f t="shared" si="1694"/>
        <v>841794.12746248848</v>
      </c>
    </row>
    <row r="7729" spans="1:18" x14ac:dyDescent="0.3">
      <c r="A7729" s="82">
        <v>7698</v>
      </c>
      <c r="B7729" s="94">
        <f t="shared" si="1683"/>
        <v>4.1175680923101813E-64</v>
      </c>
      <c r="C7729" s="179">
        <f t="shared" si="1684"/>
        <v>4.1082795678348366E-64</v>
      </c>
      <c r="D7729" s="166">
        <f t="shared" si="1685"/>
        <v>2.2558277767625785E-3</v>
      </c>
      <c r="E7729" s="167">
        <f t="shared" si="1695"/>
        <v>24.291375447755232</v>
      </c>
      <c r="F7729" s="168">
        <f t="shared" si="1696"/>
        <v>17.367618053294077</v>
      </c>
      <c r="G7729" s="168">
        <f t="shared" si="1686"/>
        <v>603559.8653640952</v>
      </c>
      <c r="H7729" s="168">
        <f t="shared" si="1687"/>
        <v>271310.33852408634</v>
      </c>
      <c r="I7729" s="169">
        <f t="shared" si="1688"/>
        <v>874870.2038881816</v>
      </c>
      <c r="J7729" s="169">
        <f t="shared" si="1690"/>
        <v>788769.1654701879</v>
      </c>
      <c r="K7729" s="95"/>
      <c r="L7729" s="265">
        <f t="shared" si="1689"/>
        <v>335354.94726439763</v>
      </c>
      <c r="M7729" s="265">
        <f>$G7729*NonHospFrac+theModel!$H7729*NonHospFrac</f>
        <v>539515.25662378385</v>
      </c>
      <c r="N7729" s="266">
        <f t="shared" si="1691"/>
        <v>874870.20388818148</v>
      </c>
      <c r="O7729" s="159"/>
      <c r="P7729" s="265">
        <f t="shared" si="1692"/>
        <v>302350.72667287604</v>
      </c>
      <c r="Q7729" s="265">
        <f t="shared" si="1693"/>
        <v>539513.70198210911</v>
      </c>
      <c r="R7729" s="266">
        <f t="shared" si="1694"/>
        <v>841864.42865498515</v>
      </c>
    </row>
    <row r="7730" spans="1:18" x14ac:dyDescent="0.3">
      <c r="A7730" s="82">
        <v>7699</v>
      </c>
      <c r="B7730" s="94">
        <f t="shared" si="1683"/>
        <v>4.0406500292935393E-64</v>
      </c>
      <c r="C7730" s="179">
        <f t="shared" si="1684"/>
        <v>4.0315350187212822E-64</v>
      </c>
      <c r="D7730" s="166">
        <f t="shared" si="1685"/>
        <v>2.2558277767625785E-3</v>
      </c>
      <c r="E7730" s="167">
        <f t="shared" si="1695"/>
        <v>24.291375447755232</v>
      </c>
      <c r="F7730" s="168">
        <f t="shared" si="1696"/>
        <v>17.369873881070838</v>
      </c>
      <c r="G7730" s="168">
        <f t="shared" si="1686"/>
        <v>603638.25994330866</v>
      </c>
      <c r="H7730" s="168">
        <f t="shared" si="1687"/>
        <v>271310.33852408634</v>
      </c>
      <c r="I7730" s="169">
        <f t="shared" si="1688"/>
        <v>874948.59846739494</v>
      </c>
      <c r="J7730" s="169">
        <f t="shared" si="1690"/>
        <v>788826.44377854967</v>
      </c>
      <c r="K7730" s="95"/>
      <c r="L7730" s="265">
        <f t="shared" si="1689"/>
        <v>335384.99744768324</v>
      </c>
      <c r="M7730" s="265">
        <f>$G7730*NonHospFrac+theModel!$H7730*NonHospFrac</f>
        <v>539563.6010197117</v>
      </c>
      <c r="N7730" s="266">
        <f t="shared" si="1691"/>
        <v>874948.59846739494</v>
      </c>
      <c r="O7730" s="159"/>
      <c r="P7730" s="265">
        <f t="shared" si="1692"/>
        <v>302372.68257444265</v>
      </c>
      <c r="Q7730" s="265">
        <f t="shared" si="1693"/>
        <v>539562.04637803696</v>
      </c>
      <c r="R7730" s="266">
        <f t="shared" si="1694"/>
        <v>841934.72895247955</v>
      </c>
    </row>
    <row r="7731" spans="1:18" x14ac:dyDescent="0.3">
      <c r="A7731" s="82">
        <v>7700</v>
      </c>
      <c r="B7731" s="94">
        <f t="shared" si="1683"/>
        <v>3.9651688310197739E-64</v>
      </c>
      <c r="C7731" s="179">
        <f t="shared" si="1684"/>
        <v>3.9562240930312063E-64</v>
      </c>
      <c r="D7731" s="166">
        <f t="shared" si="1685"/>
        <v>2.2558277767625785E-3</v>
      </c>
      <c r="E7731" s="167">
        <f t="shared" si="1695"/>
        <v>24.291375447755232</v>
      </c>
      <c r="F7731" s="168">
        <f t="shared" si="1696"/>
        <v>17.372129708847599</v>
      </c>
      <c r="G7731" s="168">
        <f t="shared" si="1686"/>
        <v>603716.654522522</v>
      </c>
      <c r="H7731" s="168">
        <f t="shared" si="1687"/>
        <v>271310.33852408634</v>
      </c>
      <c r="I7731" s="169">
        <f t="shared" si="1688"/>
        <v>875026.99304660829</v>
      </c>
      <c r="J7731" s="169">
        <f t="shared" si="1690"/>
        <v>788883.71975213487</v>
      </c>
      <c r="K7731" s="95"/>
      <c r="L7731" s="265">
        <f t="shared" si="1689"/>
        <v>335415.04763096879</v>
      </c>
      <c r="M7731" s="265">
        <f>$G7731*NonHospFrac+theModel!$H7731*NonHospFrac</f>
        <v>539611.94541563955</v>
      </c>
      <c r="N7731" s="266">
        <f t="shared" si="1691"/>
        <v>875026.99304660829</v>
      </c>
      <c r="O7731" s="159"/>
      <c r="P7731" s="265">
        <f t="shared" si="1692"/>
        <v>302394.63758104341</v>
      </c>
      <c r="Q7731" s="265">
        <f t="shared" si="1693"/>
        <v>539610.39077396481</v>
      </c>
      <c r="R7731" s="266">
        <f t="shared" si="1694"/>
        <v>842005.02835500822</v>
      </c>
    </row>
    <row r="7732" spans="1:18" x14ac:dyDescent="0.3">
      <c r="A7732" s="82">
        <v>7701</v>
      </c>
      <c r="B7732" s="94">
        <f t="shared" si="1683"/>
        <v>3.8910976561955865E-64</v>
      </c>
      <c r="C7732" s="179">
        <f t="shared" si="1684"/>
        <v>3.882320010020645E-64</v>
      </c>
      <c r="D7732" s="166">
        <f t="shared" si="1685"/>
        <v>2.2558277767625785E-3</v>
      </c>
      <c r="E7732" s="167">
        <f t="shared" si="1695"/>
        <v>24.291375447755232</v>
      </c>
      <c r="F7732" s="168">
        <f t="shared" si="1696"/>
        <v>17.374385536624359</v>
      </c>
      <c r="G7732" s="168">
        <f t="shared" si="1686"/>
        <v>603795.04910173523</v>
      </c>
      <c r="H7732" s="168">
        <f t="shared" si="1687"/>
        <v>271310.33852408634</v>
      </c>
      <c r="I7732" s="169">
        <f t="shared" si="1688"/>
        <v>875105.38762582163</v>
      </c>
      <c r="J7732" s="169">
        <f t="shared" si="1690"/>
        <v>788940.99339103862</v>
      </c>
      <c r="K7732" s="95"/>
      <c r="L7732" s="265">
        <f t="shared" si="1689"/>
        <v>335445.09781425429</v>
      </c>
      <c r="M7732" s="265">
        <f>$G7732*NonHospFrac+theModel!$H7732*NonHospFrac</f>
        <v>539660.28981156717</v>
      </c>
      <c r="N7732" s="266">
        <f t="shared" si="1691"/>
        <v>875105.3876258214</v>
      </c>
      <c r="O7732" s="159"/>
      <c r="P7732" s="265">
        <f t="shared" si="1692"/>
        <v>302416.59169271484</v>
      </c>
      <c r="Q7732" s="265">
        <f t="shared" si="1693"/>
        <v>539658.73516989243</v>
      </c>
      <c r="R7732" s="266">
        <f t="shared" si="1694"/>
        <v>842075.32686260727</v>
      </c>
    </row>
    <row r="7733" spans="1:18" x14ac:dyDescent="0.3">
      <c r="A7733" s="82">
        <v>7702</v>
      </c>
      <c r="B7733" s="94">
        <f t="shared" si="1683"/>
        <v>3.8184101649353655E-64</v>
      </c>
      <c r="C7733" s="179">
        <f t="shared" si="1684"/>
        <v>3.8097964892222318E-64</v>
      </c>
      <c r="D7733" s="166">
        <f t="shared" si="1685"/>
        <v>2.2558277767625785E-3</v>
      </c>
      <c r="E7733" s="167">
        <f t="shared" si="1695"/>
        <v>24.291375447755232</v>
      </c>
      <c r="F7733" s="168">
        <f t="shared" si="1696"/>
        <v>17.37664136440112</v>
      </c>
      <c r="G7733" s="168">
        <f t="shared" si="1686"/>
        <v>603873.44368094858</v>
      </c>
      <c r="H7733" s="168">
        <f t="shared" si="1687"/>
        <v>271310.33852408634</v>
      </c>
      <c r="I7733" s="169">
        <f t="shared" si="1688"/>
        <v>875183.78220503498</v>
      </c>
      <c r="J7733" s="169">
        <f t="shared" si="1690"/>
        <v>788998.26469535613</v>
      </c>
      <c r="K7733" s="95"/>
      <c r="L7733" s="265">
        <f t="shared" si="1689"/>
        <v>335475.14799753984</v>
      </c>
      <c r="M7733" s="265">
        <f>$G7733*NonHospFrac+theModel!$H7733*NonHospFrac</f>
        <v>539708.63420749502</v>
      </c>
      <c r="N7733" s="266">
        <f t="shared" si="1691"/>
        <v>875183.78220503486</v>
      </c>
      <c r="O7733" s="159"/>
      <c r="P7733" s="265">
        <f t="shared" si="1692"/>
        <v>302438.54490949353</v>
      </c>
      <c r="Q7733" s="265">
        <f t="shared" si="1693"/>
        <v>539707.07956582028</v>
      </c>
      <c r="R7733" s="266">
        <f t="shared" si="1694"/>
        <v>842145.62447531382</v>
      </c>
    </row>
    <row r="7734" spans="1:18" x14ac:dyDescent="0.3">
      <c r="A7734" s="82">
        <v>7703</v>
      </c>
      <c r="B7734" s="94">
        <f t="shared" si="1683"/>
        <v>3.7470805093946599E-64</v>
      </c>
      <c r="C7734" s="179">
        <f t="shared" si="1684"/>
        <v>3.738627741099802E-64</v>
      </c>
      <c r="D7734" s="166">
        <f t="shared" si="1685"/>
        <v>2.2558277767625785E-3</v>
      </c>
      <c r="E7734" s="167">
        <f t="shared" si="1695"/>
        <v>24.291375447755232</v>
      </c>
      <c r="F7734" s="168">
        <f t="shared" si="1696"/>
        <v>17.378897192177881</v>
      </c>
      <c r="G7734" s="168">
        <f t="shared" si="1686"/>
        <v>603951.83826016192</v>
      </c>
      <c r="H7734" s="168">
        <f t="shared" si="1687"/>
        <v>271310.33852408634</v>
      </c>
      <c r="I7734" s="169">
        <f t="shared" si="1688"/>
        <v>875262.17678424832</v>
      </c>
      <c r="J7734" s="169">
        <f t="shared" si="1690"/>
        <v>789055.53366518253</v>
      </c>
      <c r="K7734" s="95"/>
      <c r="L7734" s="265">
        <f t="shared" si="1689"/>
        <v>335505.19818082539</v>
      </c>
      <c r="M7734" s="265">
        <f>$G7734*NonHospFrac+theModel!$H7734*NonHospFrac</f>
        <v>539756.97860342287</v>
      </c>
      <c r="N7734" s="266">
        <f t="shared" si="1691"/>
        <v>875262.17678424832</v>
      </c>
      <c r="O7734" s="159"/>
      <c r="P7734" s="265">
        <f t="shared" si="1692"/>
        <v>302460.49723141588</v>
      </c>
      <c r="Q7734" s="265">
        <f t="shared" si="1693"/>
        <v>539755.42396174814</v>
      </c>
      <c r="R7734" s="266">
        <f t="shared" si="1694"/>
        <v>842215.92119316407</v>
      </c>
    </row>
    <row r="7735" spans="1:18" x14ac:dyDescent="0.3">
      <c r="A7735" s="82">
        <v>7704</v>
      </c>
      <c r="B7735" s="94">
        <f t="shared" si="1683"/>
        <v>3.6770833245787283E-64</v>
      </c>
      <c r="C7735" s="179">
        <f t="shared" si="1684"/>
        <v>3.668788457877673E-64</v>
      </c>
      <c r="D7735" s="166">
        <f t="shared" si="1685"/>
        <v>2.2558277767625785E-3</v>
      </c>
      <c r="E7735" s="167">
        <f t="shared" si="1695"/>
        <v>24.291375447755232</v>
      </c>
      <c r="F7735" s="168">
        <f t="shared" si="1696"/>
        <v>17.381153019954642</v>
      </c>
      <c r="G7735" s="168">
        <f t="shared" si="1686"/>
        <v>604030.23283937527</v>
      </c>
      <c r="H7735" s="168">
        <f t="shared" si="1687"/>
        <v>271310.33852408634</v>
      </c>
      <c r="I7735" s="169">
        <f t="shared" si="1688"/>
        <v>875340.57136346167</v>
      </c>
      <c r="J7735" s="169">
        <f t="shared" si="1690"/>
        <v>789112.80030061293</v>
      </c>
      <c r="K7735" s="95"/>
      <c r="L7735" s="265">
        <f t="shared" si="1689"/>
        <v>335535.24836411094</v>
      </c>
      <c r="M7735" s="265">
        <f>$G7735*NonHospFrac+theModel!$H7735*NonHospFrac</f>
        <v>539805.32299935061</v>
      </c>
      <c r="N7735" s="266">
        <f t="shared" si="1691"/>
        <v>875340.57136346155</v>
      </c>
      <c r="O7735" s="159"/>
      <c r="P7735" s="265">
        <f t="shared" si="1692"/>
        <v>302482.44865851838</v>
      </c>
      <c r="Q7735" s="265">
        <f t="shared" si="1693"/>
        <v>539803.76835767587</v>
      </c>
      <c r="R7735" s="266">
        <f t="shared" si="1694"/>
        <v>842286.21701619425</v>
      </c>
    </row>
    <row r="7736" spans="1:18" x14ac:dyDescent="0.3">
      <c r="A7736" s="82">
        <v>7705</v>
      </c>
      <c r="B7736" s="94">
        <f t="shared" si="1683"/>
        <v>3.6083937193221638E-64</v>
      </c>
      <c r="C7736" s="179">
        <f t="shared" si="1684"/>
        <v>3.6002538045406213E-64</v>
      </c>
      <c r="D7736" s="166">
        <f t="shared" si="1685"/>
        <v>2.2558277767625785E-3</v>
      </c>
      <c r="E7736" s="167">
        <f t="shared" si="1695"/>
        <v>24.291375447755232</v>
      </c>
      <c r="F7736" s="168">
        <f t="shared" si="1696"/>
        <v>17.383408847731403</v>
      </c>
      <c r="G7736" s="168">
        <f t="shared" si="1686"/>
        <v>604108.62741858873</v>
      </c>
      <c r="H7736" s="168">
        <f t="shared" si="1687"/>
        <v>271310.33852408634</v>
      </c>
      <c r="I7736" s="169">
        <f t="shared" si="1688"/>
        <v>875418.96594267501</v>
      </c>
      <c r="J7736" s="169">
        <f t="shared" si="1690"/>
        <v>789170.06460174255</v>
      </c>
      <c r="K7736" s="95"/>
      <c r="L7736" s="265">
        <f t="shared" si="1689"/>
        <v>335565.29854739655</v>
      </c>
      <c r="M7736" s="265">
        <f>$G7736*NonHospFrac+theModel!$H7736*NonHospFrac</f>
        <v>539853.66739527858</v>
      </c>
      <c r="N7736" s="266">
        <f t="shared" si="1691"/>
        <v>875418.96594267513</v>
      </c>
      <c r="O7736" s="159"/>
      <c r="P7736" s="265">
        <f t="shared" si="1692"/>
        <v>302504.39919083752</v>
      </c>
      <c r="Q7736" s="265">
        <f t="shared" si="1693"/>
        <v>539852.11275360384</v>
      </c>
      <c r="R7736" s="266">
        <f t="shared" si="1694"/>
        <v>842356.51194444136</v>
      </c>
    </row>
    <row r="7737" spans="1:18" x14ac:dyDescent="0.3">
      <c r="A7737" s="82">
        <v>7706</v>
      </c>
      <c r="B7737" s="94">
        <f t="shared" si="1683"/>
        <v>3.5409872674386828E-64</v>
      </c>
      <c r="C7737" s="179">
        <f t="shared" si="1684"/>
        <v>3.5329994100036319E-64</v>
      </c>
      <c r="D7737" s="166">
        <f t="shared" si="1685"/>
        <v>2.2558277767625785E-3</v>
      </c>
      <c r="E7737" s="167">
        <f t="shared" si="1695"/>
        <v>24.291375447755232</v>
      </c>
      <c r="F7737" s="168">
        <f t="shared" si="1696"/>
        <v>17.385664675508163</v>
      </c>
      <c r="G7737" s="168">
        <f t="shared" si="1686"/>
        <v>604187.02199780219</v>
      </c>
      <c r="H7737" s="168">
        <f t="shared" si="1687"/>
        <v>271310.33852408634</v>
      </c>
      <c r="I7737" s="169">
        <f t="shared" si="1688"/>
        <v>875497.36052188859</v>
      </c>
      <c r="J7737" s="169">
        <f t="shared" si="1690"/>
        <v>789227.32656866673</v>
      </c>
      <c r="K7737" s="95"/>
      <c r="L7737" s="265">
        <f t="shared" si="1689"/>
        <v>335595.34873068216</v>
      </c>
      <c r="M7737" s="265">
        <f>$G7737*NonHospFrac+theModel!$H7737*NonHospFrac</f>
        <v>539902.01179120643</v>
      </c>
      <c r="N7737" s="266">
        <f t="shared" si="1691"/>
        <v>875497.36052188859</v>
      </c>
      <c r="O7737" s="159"/>
      <c r="P7737" s="265">
        <f t="shared" si="1692"/>
        <v>302526.34882840974</v>
      </c>
      <c r="Q7737" s="265">
        <f t="shared" si="1693"/>
        <v>539900.45714953169</v>
      </c>
      <c r="R7737" s="266">
        <f t="shared" si="1694"/>
        <v>842426.80597794149</v>
      </c>
    </row>
    <row r="7738" spans="1:18" x14ac:dyDescent="0.3">
      <c r="A7738" s="82">
        <v>7707</v>
      </c>
      <c r="B7738" s="94">
        <f t="shared" si="1683"/>
        <v>3.4748399990335666E-64</v>
      </c>
      <c r="C7738" s="179">
        <f t="shared" si="1684"/>
        <v>3.4670013584439408E-64</v>
      </c>
      <c r="D7738" s="166">
        <f t="shared" si="1685"/>
        <v>2.2558277767625785E-3</v>
      </c>
      <c r="E7738" s="167">
        <f t="shared" si="1695"/>
        <v>24.291375447755232</v>
      </c>
      <c r="F7738" s="168">
        <f t="shared" si="1696"/>
        <v>17.387920503284924</v>
      </c>
      <c r="G7738" s="168">
        <f t="shared" si="1686"/>
        <v>604265.41657701554</v>
      </c>
      <c r="H7738" s="168">
        <f t="shared" si="1687"/>
        <v>271310.33852408634</v>
      </c>
      <c r="I7738" s="169">
        <f t="shared" si="1688"/>
        <v>875575.75510110194</v>
      </c>
      <c r="J7738" s="169">
        <f t="shared" si="1690"/>
        <v>789284.58620148024</v>
      </c>
      <c r="K7738" s="95"/>
      <c r="L7738" s="265">
        <f t="shared" si="1689"/>
        <v>335625.39891396766</v>
      </c>
      <c r="M7738" s="265">
        <f>$G7738*NonHospFrac+theModel!$H7738*NonHospFrac</f>
        <v>539950.35618713417</v>
      </c>
      <c r="N7738" s="266">
        <f t="shared" si="1691"/>
        <v>875575.75510110182</v>
      </c>
      <c r="O7738" s="159"/>
      <c r="P7738" s="265">
        <f t="shared" si="1692"/>
        <v>302548.29757127143</v>
      </c>
      <c r="Q7738" s="265">
        <f t="shared" si="1693"/>
        <v>539948.80154545943</v>
      </c>
      <c r="R7738" s="266">
        <f t="shared" si="1694"/>
        <v>842497.09911673085</v>
      </c>
    </row>
    <row r="7739" spans="1:18" x14ac:dyDescent="0.3">
      <c r="A7739" s="82">
        <v>7708</v>
      </c>
      <c r="B7739" s="94">
        <f t="shared" si="1683"/>
        <v>3.4099283919815374E-64</v>
      </c>
      <c r="C7739" s="179">
        <f t="shared" si="1684"/>
        <v>3.4022361807981339E-64</v>
      </c>
      <c r="D7739" s="166">
        <f t="shared" si="1685"/>
        <v>2.2558277767625785E-3</v>
      </c>
      <c r="E7739" s="167">
        <f t="shared" si="1695"/>
        <v>24.291375447755232</v>
      </c>
      <c r="F7739" s="168">
        <f t="shared" si="1696"/>
        <v>17.390176331061685</v>
      </c>
      <c r="G7739" s="168">
        <f t="shared" si="1686"/>
        <v>604343.81115622888</v>
      </c>
      <c r="H7739" s="168">
        <f t="shared" si="1687"/>
        <v>271310.33852408634</v>
      </c>
      <c r="I7739" s="169">
        <f t="shared" si="1688"/>
        <v>875654.14968031528</v>
      </c>
      <c r="J7739" s="169">
        <f t="shared" si="1690"/>
        <v>789341.84350027831</v>
      </c>
      <c r="K7739" s="95"/>
      <c r="L7739" s="265">
        <f t="shared" si="1689"/>
        <v>335655.44909725327</v>
      </c>
      <c r="M7739" s="265">
        <f>$G7739*NonHospFrac+theModel!$H7739*NonHospFrac</f>
        <v>539998.7005830619</v>
      </c>
      <c r="N7739" s="266">
        <f t="shared" si="1691"/>
        <v>875654.14968031517</v>
      </c>
      <c r="O7739" s="159"/>
      <c r="P7739" s="265">
        <f t="shared" si="1692"/>
        <v>302570.24541945924</v>
      </c>
      <c r="Q7739" s="265">
        <f t="shared" si="1693"/>
        <v>539997.14594138716</v>
      </c>
      <c r="R7739" s="266">
        <f t="shared" si="1694"/>
        <v>842567.39136084635</v>
      </c>
    </row>
    <row r="7740" spans="1:18" x14ac:dyDescent="0.3">
      <c r="A7740" s="82">
        <v>7709</v>
      </c>
      <c r="B7740" s="94">
        <f t="shared" si="1683"/>
        <v>3.3462293635606353E-64</v>
      </c>
      <c r="C7740" s="179">
        <f t="shared" si="1684"/>
        <v>3.3386808464148969E-64</v>
      </c>
      <c r="D7740" s="166">
        <f t="shared" si="1685"/>
        <v>2.2558277767625785E-3</v>
      </c>
      <c r="E7740" s="167">
        <f t="shared" si="1695"/>
        <v>24.291375447755232</v>
      </c>
      <c r="F7740" s="168">
        <f t="shared" si="1696"/>
        <v>17.392432158838446</v>
      </c>
      <c r="G7740" s="168">
        <f t="shared" si="1686"/>
        <v>604422.20573544211</v>
      </c>
      <c r="H7740" s="168">
        <f t="shared" si="1687"/>
        <v>271310.33852408634</v>
      </c>
      <c r="I7740" s="169">
        <f t="shared" si="1688"/>
        <v>875732.5442595284</v>
      </c>
      <c r="J7740" s="169">
        <f t="shared" si="1690"/>
        <v>789399.09846515604</v>
      </c>
      <c r="K7740" s="95"/>
      <c r="L7740" s="265">
        <f t="shared" si="1689"/>
        <v>335685.49928053876</v>
      </c>
      <c r="M7740" s="265">
        <f>$G7740*NonHospFrac+theModel!$H7740*NonHospFrac</f>
        <v>540047.04497898975</v>
      </c>
      <c r="N7740" s="266">
        <f t="shared" si="1691"/>
        <v>875732.54425952851</v>
      </c>
      <c r="O7740" s="159"/>
      <c r="P7740" s="265">
        <f t="shared" si="1692"/>
        <v>302592.19237300946</v>
      </c>
      <c r="Q7740" s="265">
        <f t="shared" si="1693"/>
        <v>540045.49033731502</v>
      </c>
      <c r="R7740" s="266">
        <f t="shared" si="1694"/>
        <v>842637.68271032441</v>
      </c>
    </row>
    <row r="7741" spans="1:18" x14ac:dyDescent="0.3">
      <c r="A7741" s="82">
        <v>7710</v>
      </c>
      <c r="B7741" s="94">
        <f t="shared" si="1683"/>
        <v>3.2837202622455177E-64</v>
      </c>
      <c r="C7741" s="179">
        <f t="shared" si="1684"/>
        <v>3.2763127548668262E-64</v>
      </c>
      <c r="D7741" s="166">
        <f t="shared" si="1685"/>
        <v>2.2558277767625785E-3</v>
      </c>
      <c r="E7741" s="167">
        <f t="shared" si="1695"/>
        <v>24.291375447755232</v>
      </c>
      <c r="F7741" s="168">
        <f t="shared" si="1696"/>
        <v>17.394687986615207</v>
      </c>
      <c r="G7741" s="168">
        <f t="shared" si="1686"/>
        <v>604500.60031465546</v>
      </c>
      <c r="H7741" s="168">
        <f t="shared" si="1687"/>
        <v>271310.33852408634</v>
      </c>
      <c r="I7741" s="169">
        <f t="shared" si="1688"/>
        <v>875810.93883874174</v>
      </c>
      <c r="J7741" s="169">
        <f t="shared" si="1690"/>
        <v>789456.35109620891</v>
      </c>
      <c r="K7741" s="95"/>
      <c r="L7741" s="265">
        <f t="shared" si="1689"/>
        <v>335715.54946382425</v>
      </c>
      <c r="M7741" s="265">
        <f>$G7741*NonHospFrac+theModel!$H7741*NonHospFrac</f>
        <v>540095.38937491749</v>
      </c>
      <c r="N7741" s="266">
        <f t="shared" si="1691"/>
        <v>875810.93883874174</v>
      </c>
      <c r="O7741" s="159"/>
      <c r="P7741" s="265">
        <f t="shared" si="1692"/>
        <v>302614.13843195868</v>
      </c>
      <c r="Q7741" s="265">
        <f t="shared" si="1693"/>
        <v>540093.83473324275</v>
      </c>
      <c r="R7741" s="266">
        <f t="shared" si="1694"/>
        <v>842707.97316520149</v>
      </c>
    </row>
    <row r="7742" spans="1:18" x14ac:dyDescent="0.3">
      <c r="A7742" s="82">
        <v>7711</v>
      </c>
      <c r="B7742" s="94">
        <f t="shared" si="1683"/>
        <v>3.2223788596509849E-64</v>
      </c>
      <c r="C7742" s="179">
        <f t="shared" si="1684"/>
        <v>3.2151097279121315E-64</v>
      </c>
      <c r="D7742" s="166">
        <f t="shared" si="1685"/>
        <v>2.2558277767625785E-3</v>
      </c>
      <c r="E7742" s="167">
        <f t="shared" si="1695"/>
        <v>24.291375447755232</v>
      </c>
      <c r="F7742" s="168">
        <f t="shared" si="1696"/>
        <v>17.396943814391967</v>
      </c>
      <c r="G7742" s="168">
        <f t="shared" si="1686"/>
        <v>604578.9948938688</v>
      </c>
      <c r="H7742" s="168">
        <f t="shared" si="1687"/>
        <v>271310.33852408634</v>
      </c>
      <c r="I7742" s="169">
        <f t="shared" si="1688"/>
        <v>875889.33341795509</v>
      </c>
      <c r="J7742" s="169">
        <f t="shared" si="1690"/>
        <v>789513.60139353178</v>
      </c>
      <c r="K7742" s="95"/>
      <c r="L7742" s="265">
        <f t="shared" si="1689"/>
        <v>335745.59964710986</v>
      </c>
      <c r="M7742" s="265">
        <f>$G7742*NonHospFrac+theModel!$H7742*NonHospFrac</f>
        <v>540143.73377084523</v>
      </c>
      <c r="N7742" s="266">
        <f t="shared" si="1691"/>
        <v>875889.33341795509</v>
      </c>
      <c r="O7742" s="159"/>
      <c r="P7742" s="265">
        <f t="shared" si="1692"/>
        <v>302636.08359634341</v>
      </c>
      <c r="Q7742" s="265">
        <f t="shared" si="1693"/>
        <v>540142.17912917049</v>
      </c>
      <c r="R7742" s="266">
        <f t="shared" si="1694"/>
        <v>842778.26272551389</v>
      </c>
    </row>
    <row r="7743" spans="1:18" x14ac:dyDescent="0.3">
      <c r="A7743" s="82">
        <v>7712</v>
      </c>
      <c r="B7743" s="94">
        <f t="shared" si="1683"/>
        <v>3.16218334262902E-64</v>
      </c>
      <c r="C7743" s="179">
        <f t="shared" si="1684"/>
        <v>3.1550500016095017E-64</v>
      </c>
      <c r="D7743" s="166">
        <f t="shared" si="1685"/>
        <v>2.2558277767625785E-3</v>
      </c>
      <c r="E7743" s="167">
        <f t="shared" si="1695"/>
        <v>24.291375447755232</v>
      </c>
      <c r="F7743" s="168">
        <f t="shared" si="1696"/>
        <v>17.399199642168728</v>
      </c>
      <c r="G7743" s="168">
        <f t="shared" si="1686"/>
        <v>604657.38947308215</v>
      </c>
      <c r="H7743" s="168">
        <f t="shared" si="1687"/>
        <v>271310.33852408634</v>
      </c>
      <c r="I7743" s="169">
        <f t="shared" si="1688"/>
        <v>875967.72799716843</v>
      </c>
      <c r="J7743" s="169">
        <f t="shared" si="1690"/>
        <v>789570.84935721988</v>
      </c>
      <c r="K7743" s="95"/>
      <c r="L7743" s="265">
        <f t="shared" si="1689"/>
        <v>335775.64983039536</v>
      </c>
      <c r="M7743" s="265">
        <f>$G7743*NonHospFrac+theModel!$H7743*NonHospFrac</f>
        <v>540192.07816677308</v>
      </c>
      <c r="N7743" s="266">
        <f t="shared" si="1691"/>
        <v>875967.72799716843</v>
      </c>
      <c r="O7743" s="159"/>
      <c r="P7743" s="265">
        <f t="shared" si="1692"/>
        <v>302658.02786619996</v>
      </c>
      <c r="Q7743" s="265">
        <f t="shared" si="1693"/>
        <v>540190.52352509834</v>
      </c>
      <c r="R7743" s="266">
        <f t="shared" si="1694"/>
        <v>842848.5513912983</v>
      </c>
    </row>
    <row r="7744" spans="1:18" x14ac:dyDescent="0.3">
      <c r="A7744" s="82">
        <v>7713</v>
      </c>
      <c r="B7744" s="94">
        <f t="shared" si="1683"/>
        <v>3.1031123055105018E-64</v>
      </c>
      <c r="C7744" s="179">
        <f t="shared" si="1684"/>
        <v>3.0961122185773174E-64</v>
      </c>
      <c r="D7744" s="166">
        <f t="shared" si="1685"/>
        <v>2.2558277767625785E-3</v>
      </c>
      <c r="E7744" s="167">
        <f t="shared" si="1695"/>
        <v>24.291375447755232</v>
      </c>
      <c r="F7744" s="168">
        <f t="shared" si="1696"/>
        <v>17.401455469945489</v>
      </c>
      <c r="G7744" s="168">
        <f t="shared" si="1686"/>
        <v>604735.78405229549</v>
      </c>
      <c r="H7744" s="168">
        <f t="shared" si="1687"/>
        <v>271310.33852408634</v>
      </c>
      <c r="I7744" s="169">
        <f t="shared" si="1688"/>
        <v>876046.12257638178</v>
      </c>
      <c r="J7744" s="169">
        <f t="shared" si="1690"/>
        <v>789628.09498736821</v>
      </c>
      <c r="K7744" s="95"/>
      <c r="L7744" s="265">
        <f t="shared" si="1689"/>
        <v>335805.70001368097</v>
      </c>
      <c r="M7744" s="265">
        <f>$G7744*NonHospFrac+theModel!$H7744*NonHospFrac</f>
        <v>540240.42256270093</v>
      </c>
      <c r="N7744" s="266">
        <f t="shared" si="1691"/>
        <v>876046.12257638189</v>
      </c>
      <c r="O7744" s="159"/>
      <c r="P7744" s="265">
        <f t="shared" si="1692"/>
        <v>302679.97124156496</v>
      </c>
      <c r="Q7744" s="265">
        <f t="shared" si="1693"/>
        <v>540238.86792102619</v>
      </c>
      <c r="R7744" s="266">
        <f t="shared" si="1694"/>
        <v>842918.83916259115</v>
      </c>
    </row>
    <row r="7745" spans="1:18" x14ac:dyDescent="0.3">
      <c r="A7745" s="82">
        <v>7714</v>
      </c>
      <c r="B7745" s="94">
        <f t="shared" si="1683"/>
        <v>3.045144742494756E-64</v>
      </c>
      <c r="C7745" s="179">
        <f t="shared" si="1684"/>
        <v>3.0382754204003737E-64</v>
      </c>
      <c r="D7745" s="166">
        <f t="shared" si="1685"/>
        <v>2.2558277767625785E-3</v>
      </c>
      <c r="E7745" s="167">
        <f t="shared" si="1695"/>
        <v>24.291375447755232</v>
      </c>
      <c r="F7745" s="168">
        <f t="shared" si="1696"/>
        <v>17.40371129772225</v>
      </c>
      <c r="G7745" s="168">
        <f t="shared" si="1686"/>
        <v>604814.17863150907</v>
      </c>
      <c r="H7745" s="168">
        <f t="shared" si="1687"/>
        <v>271310.33852408634</v>
      </c>
      <c r="I7745" s="169">
        <f t="shared" si="1688"/>
        <v>876124.51715559536</v>
      </c>
      <c r="J7745" s="169">
        <f t="shared" si="1690"/>
        <v>789685.33828407212</v>
      </c>
      <c r="K7745" s="95"/>
      <c r="L7745" s="265">
        <f t="shared" si="1689"/>
        <v>335835.75019696658</v>
      </c>
      <c r="M7745" s="265">
        <f>$G7745*NonHospFrac+theModel!$H7745*NonHospFrac</f>
        <v>540288.76695862878</v>
      </c>
      <c r="N7745" s="266">
        <f t="shared" si="1691"/>
        <v>876124.51715559536</v>
      </c>
      <c r="O7745" s="159"/>
      <c r="P7745" s="265">
        <f t="shared" si="1692"/>
        <v>302701.91372247477</v>
      </c>
      <c r="Q7745" s="265">
        <f t="shared" si="1693"/>
        <v>540287.21231695404</v>
      </c>
      <c r="R7745" s="266">
        <f t="shared" si="1694"/>
        <v>842989.12603942887</v>
      </c>
    </row>
    <row r="7746" spans="1:18" x14ac:dyDescent="0.3">
      <c r="A7746" s="82">
        <v>7715</v>
      </c>
      <c r="B7746" s="94">
        <f t="shared" si="1683"/>
        <v>2.9882600401784923E-64</v>
      </c>
      <c r="C7746" s="179">
        <f t="shared" si="1684"/>
        <v>2.981519040175668E-64</v>
      </c>
      <c r="D7746" s="166">
        <f t="shared" si="1685"/>
        <v>2.2558277767625785E-3</v>
      </c>
      <c r="E7746" s="167">
        <f t="shared" si="1695"/>
        <v>24.291375447755232</v>
      </c>
      <c r="F7746" s="168">
        <f t="shared" si="1696"/>
        <v>17.405967125499011</v>
      </c>
      <c r="G7746" s="168">
        <f t="shared" si="1686"/>
        <v>604892.57321072242</v>
      </c>
      <c r="H7746" s="168">
        <f t="shared" si="1687"/>
        <v>271310.33852408634</v>
      </c>
      <c r="I7746" s="169">
        <f t="shared" si="1688"/>
        <v>876202.9117348087</v>
      </c>
      <c r="J7746" s="169">
        <f t="shared" si="1690"/>
        <v>789742.57924742636</v>
      </c>
      <c r="K7746" s="95"/>
      <c r="L7746" s="265">
        <f t="shared" si="1689"/>
        <v>335865.80038025213</v>
      </c>
      <c r="M7746" s="265">
        <f>$G7746*NonHospFrac+theModel!$H7746*NonHospFrac</f>
        <v>540337.11135455663</v>
      </c>
      <c r="N7746" s="266">
        <f t="shared" si="1691"/>
        <v>876202.9117348087</v>
      </c>
      <c r="O7746" s="159"/>
      <c r="P7746" s="265">
        <f t="shared" si="1692"/>
        <v>302723.85530896578</v>
      </c>
      <c r="Q7746" s="265">
        <f t="shared" si="1693"/>
        <v>540335.55671288189</v>
      </c>
      <c r="R7746" s="266">
        <f t="shared" si="1694"/>
        <v>843059.41202184767</v>
      </c>
    </row>
    <row r="7747" spans="1:18" x14ac:dyDescent="0.3">
      <c r="A7747" s="82">
        <v>7716</v>
      </c>
      <c r="B7747" s="94">
        <f t="shared" si="1683"/>
        <v>2.9324379702266136E-64</v>
      </c>
      <c r="C7747" s="179">
        <f t="shared" si="1684"/>
        <v>2.9258228951997431E-64</v>
      </c>
      <c r="D7747" s="166">
        <f t="shared" si="1685"/>
        <v>2.2558277767625785E-3</v>
      </c>
      <c r="E7747" s="167">
        <f t="shared" si="1695"/>
        <v>24.291375447755232</v>
      </c>
      <c r="F7747" s="168">
        <f t="shared" si="1696"/>
        <v>17.408222953275772</v>
      </c>
      <c r="G7747" s="168">
        <f t="shared" si="1686"/>
        <v>604970.96778993576</v>
      </c>
      <c r="H7747" s="168">
        <f t="shared" si="1687"/>
        <v>271310.33852408634</v>
      </c>
      <c r="I7747" s="169">
        <f t="shared" si="1688"/>
        <v>876281.30631402205</v>
      </c>
      <c r="J7747" s="169">
        <f t="shared" si="1690"/>
        <v>789799.81787752628</v>
      </c>
      <c r="K7747" s="95"/>
      <c r="L7747" s="265">
        <f t="shared" si="1689"/>
        <v>335895.85056353768</v>
      </c>
      <c r="M7747" s="265">
        <f>$G7747*NonHospFrac+theModel!$H7747*NonHospFrac</f>
        <v>540385.45575048449</v>
      </c>
      <c r="N7747" s="266">
        <f t="shared" si="1691"/>
        <v>876281.30631402216</v>
      </c>
      <c r="O7747" s="159"/>
      <c r="P7747" s="265">
        <f t="shared" si="1692"/>
        <v>302745.79600107454</v>
      </c>
      <c r="Q7747" s="265">
        <f t="shared" si="1693"/>
        <v>540383.90110880975</v>
      </c>
      <c r="R7747" s="266">
        <f t="shared" si="1694"/>
        <v>843129.69710988435</v>
      </c>
    </row>
    <row r="7748" spans="1:18" x14ac:dyDescent="0.3">
      <c r="A7748" s="82">
        <v>7717</v>
      </c>
      <c r="B7748" s="94">
        <f t="shared" si="1683"/>
        <v>2.8776586821785235E-64</v>
      </c>
      <c r="C7748" s="179">
        <f t="shared" si="1684"/>
        <v>2.8711671797912232E-64</v>
      </c>
      <c r="D7748" s="166">
        <f t="shared" si="1685"/>
        <v>2.2558277767625785E-3</v>
      </c>
      <c r="E7748" s="167">
        <f t="shared" si="1695"/>
        <v>24.291375447755232</v>
      </c>
      <c r="F7748" s="168">
        <f t="shared" si="1696"/>
        <v>17.410478781052532</v>
      </c>
      <c r="G7748" s="168">
        <f t="shared" si="1686"/>
        <v>605049.36236914899</v>
      </c>
      <c r="H7748" s="168">
        <f t="shared" si="1687"/>
        <v>271310.33852408634</v>
      </c>
      <c r="I7748" s="169">
        <f t="shared" si="1688"/>
        <v>876359.70089323539</v>
      </c>
      <c r="J7748" s="169">
        <f t="shared" si="1690"/>
        <v>789857.05417446699</v>
      </c>
      <c r="K7748" s="95"/>
      <c r="L7748" s="265">
        <f t="shared" si="1689"/>
        <v>335925.90074682317</v>
      </c>
      <c r="M7748" s="265">
        <f>$G7748*NonHospFrac+theModel!$H7748*NonHospFrac</f>
        <v>540433.8001464121</v>
      </c>
      <c r="N7748" s="266">
        <f t="shared" si="1691"/>
        <v>876359.70089323528</v>
      </c>
      <c r="O7748" s="159"/>
      <c r="P7748" s="265">
        <f t="shared" si="1692"/>
        <v>302767.7357988375</v>
      </c>
      <c r="Q7748" s="265">
        <f t="shared" si="1693"/>
        <v>540432.24550473737</v>
      </c>
      <c r="R7748" s="266">
        <f t="shared" si="1694"/>
        <v>843199.98130357487</v>
      </c>
    </row>
    <row r="7749" spans="1:18" x14ac:dyDescent="0.3">
      <c r="A7749" s="82">
        <v>7718</v>
      </c>
      <c r="B7749" s="94">
        <f t="shared" si="1683"/>
        <v>2.8239026963893466E-64</v>
      </c>
      <c r="C7749" s="179">
        <f t="shared" si="1684"/>
        <v>2.8175324582479567E-64</v>
      </c>
      <c r="D7749" s="166">
        <f t="shared" si="1685"/>
        <v>2.2558277767625785E-3</v>
      </c>
      <c r="E7749" s="167">
        <f t="shared" si="1695"/>
        <v>24.291375447755232</v>
      </c>
      <c r="F7749" s="168">
        <f t="shared" si="1696"/>
        <v>17.412734608829293</v>
      </c>
      <c r="G7749" s="168">
        <f t="shared" si="1686"/>
        <v>605127.75694836234</v>
      </c>
      <c r="H7749" s="168">
        <f t="shared" si="1687"/>
        <v>271310.33852408634</v>
      </c>
      <c r="I7749" s="169">
        <f t="shared" si="1688"/>
        <v>876438.09547244874</v>
      </c>
      <c r="J7749" s="169">
        <f t="shared" si="1690"/>
        <v>789914.2881383436</v>
      </c>
      <c r="K7749" s="95"/>
      <c r="L7749" s="265">
        <f t="shared" si="1689"/>
        <v>335955.95093010872</v>
      </c>
      <c r="M7749" s="265">
        <f>$G7749*NonHospFrac+theModel!$H7749*NonHospFrac</f>
        <v>540482.14454233996</v>
      </c>
      <c r="N7749" s="266">
        <f t="shared" si="1691"/>
        <v>876438.09547244874</v>
      </c>
      <c r="O7749" s="159"/>
      <c r="P7749" s="265">
        <f t="shared" si="1692"/>
        <v>302789.67470229114</v>
      </c>
      <c r="Q7749" s="265">
        <f t="shared" si="1693"/>
        <v>540480.58990066522</v>
      </c>
      <c r="R7749" s="266">
        <f t="shared" si="1694"/>
        <v>843270.26460295636</v>
      </c>
    </row>
    <row r="7750" spans="1:18" x14ac:dyDescent="0.3">
      <c r="A7750" s="82">
        <v>7719</v>
      </c>
      <c r="B7750" s="94">
        <f t="shared" si="1683"/>
        <v>2.7711508971029201E-64</v>
      </c>
      <c r="C7750" s="179">
        <f t="shared" si="1684"/>
        <v>2.7648996579356348E-64</v>
      </c>
      <c r="D7750" s="166">
        <f t="shared" si="1685"/>
        <v>2.2558277767625785E-3</v>
      </c>
      <c r="E7750" s="167">
        <f t="shared" si="1695"/>
        <v>24.291375447755232</v>
      </c>
      <c r="F7750" s="168">
        <f t="shared" si="1696"/>
        <v>17.414990436606054</v>
      </c>
      <c r="G7750" s="168">
        <f t="shared" si="1686"/>
        <v>605206.15152757568</v>
      </c>
      <c r="H7750" s="168">
        <f t="shared" si="1687"/>
        <v>271310.33852408634</v>
      </c>
      <c r="I7750" s="169">
        <f t="shared" si="1688"/>
        <v>876516.49005166208</v>
      </c>
      <c r="J7750" s="169">
        <f t="shared" si="1690"/>
        <v>789971.51976925111</v>
      </c>
      <c r="K7750" s="95"/>
      <c r="L7750" s="265">
        <f t="shared" si="1689"/>
        <v>335986.00111339428</v>
      </c>
      <c r="M7750" s="265">
        <f>$G7750*NonHospFrac+theModel!$H7750*NonHospFrac</f>
        <v>540530.48893826769</v>
      </c>
      <c r="N7750" s="266">
        <f t="shared" si="1691"/>
        <v>876516.49005166197</v>
      </c>
      <c r="O7750" s="159"/>
      <c r="P7750" s="265">
        <f t="shared" si="1692"/>
        <v>302811.61271147185</v>
      </c>
      <c r="Q7750" s="265">
        <f t="shared" si="1693"/>
        <v>540528.93429659295</v>
      </c>
      <c r="R7750" s="266">
        <f t="shared" si="1694"/>
        <v>843340.54700806481</v>
      </c>
    </row>
    <row r="7751" spans="1:18" x14ac:dyDescent="0.3">
      <c r="A7751" s="82">
        <v>7720</v>
      </c>
      <c r="B7751" s="94">
        <f t="shared" si="1683"/>
        <v>2.7193845256541854E-64</v>
      </c>
      <c r="C7751" s="179">
        <f t="shared" si="1684"/>
        <v>2.7132500625055164E-64</v>
      </c>
      <c r="D7751" s="166">
        <f t="shared" si="1685"/>
        <v>2.2558277767625785E-3</v>
      </c>
      <c r="E7751" s="167">
        <f t="shared" si="1695"/>
        <v>24.291375447755232</v>
      </c>
      <c r="F7751" s="168">
        <f t="shared" si="1696"/>
        <v>17.417246264382815</v>
      </c>
      <c r="G7751" s="168">
        <f t="shared" si="1686"/>
        <v>605284.54610678903</v>
      </c>
      <c r="H7751" s="168">
        <f t="shared" si="1687"/>
        <v>271310.33852408634</v>
      </c>
      <c r="I7751" s="169">
        <f t="shared" si="1688"/>
        <v>876594.88463087543</v>
      </c>
      <c r="J7751" s="169">
        <f t="shared" si="1690"/>
        <v>790028.74906728463</v>
      </c>
      <c r="K7751" s="95"/>
      <c r="L7751" s="265">
        <f t="shared" si="1689"/>
        <v>336016.05129667983</v>
      </c>
      <c r="M7751" s="265">
        <f>$G7751*NonHospFrac+theModel!$H7751*NonHospFrac</f>
        <v>540578.83333419543</v>
      </c>
      <c r="N7751" s="266">
        <f t="shared" si="1691"/>
        <v>876594.8846308752</v>
      </c>
      <c r="O7751" s="159"/>
      <c r="P7751" s="265">
        <f t="shared" si="1692"/>
        <v>302833.54982641613</v>
      </c>
      <c r="Q7751" s="265">
        <f t="shared" si="1693"/>
        <v>540577.27869252069</v>
      </c>
      <c r="R7751" s="266">
        <f t="shared" si="1694"/>
        <v>843410.82851893688</v>
      </c>
    </row>
    <row r="7752" spans="1:18" x14ac:dyDescent="0.3">
      <c r="A7752" s="82">
        <v>7721</v>
      </c>
      <c r="B7752" s="94">
        <f t="shared" si="1683"/>
        <v>2.6685851737985626E-64</v>
      </c>
      <c r="C7752" s="179">
        <f t="shared" si="1684"/>
        <v>2.6625653052388509E-64</v>
      </c>
      <c r="D7752" s="166">
        <f t="shared" si="1685"/>
        <v>2.2558277767625785E-3</v>
      </c>
      <c r="E7752" s="167">
        <f t="shared" si="1695"/>
        <v>24.291375447755232</v>
      </c>
      <c r="F7752" s="168">
        <f t="shared" si="1696"/>
        <v>17.419502092159576</v>
      </c>
      <c r="G7752" s="168">
        <f t="shared" si="1686"/>
        <v>605362.94068600237</v>
      </c>
      <c r="H7752" s="168">
        <f t="shared" si="1687"/>
        <v>271310.33852408634</v>
      </c>
      <c r="I7752" s="169">
        <f t="shared" si="1688"/>
        <v>876673.27921008877</v>
      </c>
      <c r="J7752" s="169">
        <f t="shared" si="1690"/>
        <v>790085.97603253939</v>
      </c>
      <c r="K7752" s="95"/>
      <c r="L7752" s="265">
        <f t="shared" si="1689"/>
        <v>336046.10147996538</v>
      </c>
      <c r="M7752" s="265">
        <f>$G7752*NonHospFrac+theModel!$H7752*NonHospFrac</f>
        <v>540627.17773012328</v>
      </c>
      <c r="N7752" s="266">
        <f t="shared" si="1691"/>
        <v>876673.27921008866</v>
      </c>
      <c r="O7752" s="159"/>
      <c r="P7752" s="265">
        <f t="shared" si="1692"/>
        <v>302855.4860471604</v>
      </c>
      <c r="Q7752" s="265">
        <f t="shared" si="1693"/>
        <v>540625.62308844854</v>
      </c>
      <c r="R7752" s="266">
        <f t="shared" si="1694"/>
        <v>843481.10913560889</v>
      </c>
    </row>
    <row r="7753" spans="1:18" x14ac:dyDescent="0.3">
      <c r="A7753" s="82">
        <v>7722</v>
      </c>
      <c r="B7753" s="94">
        <f t="shared" si="1683"/>
        <v>2.618734777165935E-64</v>
      </c>
      <c r="C7753" s="179">
        <f t="shared" si="1684"/>
        <v>2.6128273625156299E-64</v>
      </c>
      <c r="D7753" s="166">
        <f t="shared" si="1685"/>
        <v>2.2558277767625785E-3</v>
      </c>
      <c r="E7753" s="167">
        <f t="shared" si="1695"/>
        <v>24.291375447755232</v>
      </c>
      <c r="F7753" s="168">
        <f t="shared" si="1696"/>
        <v>17.421757919936336</v>
      </c>
      <c r="G7753" s="168">
        <f t="shared" si="1686"/>
        <v>605441.33526521595</v>
      </c>
      <c r="H7753" s="168">
        <f t="shared" si="1687"/>
        <v>271310.33852408634</v>
      </c>
      <c r="I7753" s="169">
        <f t="shared" si="1688"/>
        <v>876751.67378930235</v>
      </c>
      <c r="J7753" s="169">
        <f t="shared" si="1690"/>
        <v>790143.20066511049</v>
      </c>
      <c r="K7753" s="95"/>
      <c r="L7753" s="265">
        <f t="shared" si="1689"/>
        <v>336076.15166325099</v>
      </c>
      <c r="M7753" s="265">
        <f>$G7753*NonHospFrac+theModel!$H7753*NonHospFrac</f>
        <v>540675.52212605125</v>
      </c>
      <c r="N7753" s="266">
        <f t="shared" si="1691"/>
        <v>876751.67378930224</v>
      </c>
      <c r="O7753" s="159"/>
      <c r="P7753" s="265">
        <f t="shared" si="1692"/>
        <v>302877.42137374118</v>
      </c>
      <c r="Q7753" s="265">
        <f t="shared" si="1693"/>
        <v>540673.96748437651</v>
      </c>
      <c r="R7753" s="266">
        <f t="shared" si="1694"/>
        <v>843551.38885811763</v>
      </c>
    </row>
    <row r="7754" spans="1:18" x14ac:dyDescent="0.3">
      <c r="A7754" s="82">
        <v>7723</v>
      </c>
      <c r="B7754" s="94">
        <f t="shared" si="1683"/>
        <v>2.5698156088369157E-64</v>
      </c>
      <c r="C7754" s="179">
        <f t="shared" si="1684"/>
        <v>2.5640185474053433E-64</v>
      </c>
      <c r="D7754" s="166">
        <f t="shared" si="1685"/>
        <v>2.2558277767625785E-3</v>
      </c>
      <c r="E7754" s="167">
        <f t="shared" si="1695"/>
        <v>24.291375447755232</v>
      </c>
      <c r="F7754" s="168">
        <f t="shared" si="1696"/>
        <v>17.424013747713097</v>
      </c>
      <c r="G7754" s="168">
        <f t="shared" si="1686"/>
        <v>605519.7298444293</v>
      </c>
      <c r="H7754" s="168">
        <f t="shared" si="1687"/>
        <v>271310.33852408634</v>
      </c>
      <c r="I7754" s="169">
        <f t="shared" si="1688"/>
        <v>876830.0683685157</v>
      </c>
      <c r="J7754" s="169">
        <f t="shared" si="1690"/>
        <v>790200.42296509282</v>
      </c>
      <c r="K7754" s="95"/>
      <c r="L7754" s="265">
        <f t="shared" si="1689"/>
        <v>336106.2018465366</v>
      </c>
      <c r="M7754" s="265">
        <f>$G7754*NonHospFrac+theModel!$H7754*NonHospFrac</f>
        <v>540723.86652197898</v>
      </c>
      <c r="N7754" s="266">
        <f t="shared" si="1691"/>
        <v>876830.06836851558</v>
      </c>
      <c r="O7754" s="159"/>
      <c r="P7754" s="265">
        <f t="shared" si="1692"/>
        <v>302899.35580619489</v>
      </c>
      <c r="Q7754" s="265">
        <f t="shared" si="1693"/>
        <v>540722.31188030425</v>
      </c>
      <c r="R7754" s="266">
        <f t="shared" si="1694"/>
        <v>843621.66768649919</v>
      </c>
    </row>
    <row r="7755" spans="1:18" x14ac:dyDescent="0.3">
      <c r="A7755" s="82">
        <v>7724</v>
      </c>
      <c r="B7755" s="94">
        <f t="shared" si="1683"/>
        <v>2.5218102730391128E-64</v>
      </c>
      <c r="C7755" s="179">
        <f t="shared" si="1684"/>
        <v>2.5161215033774659E-64</v>
      </c>
      <c r="D7755" s="166">
        <f t="shared" si="1685"/>
        <v>2.2558277767625785E-3</v>
      </c>
      <c r="E7755" s="167">
        <f t="shared" si="1695"/>
        <v>24.291375447755232</v>
      </c>
      <c r="F7755" s="168">
        <f t="shared" si="1696"/>
        <v>17.426269575489858</v>
      </c>
      <c r="G7755" s="168">
        <f t="shared" si="1686"/>
        <v>605598.12442364264</v>
      </c>
      <c r="H7755" s="168">
        <f t="shared" si="1687"/>
        <v>271310.33852408634</v>
      </c>
      <c r="I7755" s="169">
        <f t="shared" si="1688"/>
        <v>876908.46294772904</v>
      </c>
      <c r="J7755" s="169">
        <f t="shared" si="1690"/>
        <v>790257.64293258148</v>
      </c>
      <c r="K7755" s="95"/>
      <c r="L7755" s="265">
        <f t="shared" si="1689"/>
        <v>336136.25202982209</v>
      </c>
      <c r="M7755" s="265">
        <f>$G7755*NonHospFrac+theModel!$H7755*NonHospFrac</f>
        <v>540772.21091790684</v>
      </c>
      <c r="N7755" s="266">
        <f t="shared" si="1691"/>
        <v>876908.46294772893</v>
      </c>
      <c r="O7755" s="159"/>
      <c r="P7755" s="265">
        <f t="shared" si="1692"/>
        <v>302921.28934455785</v>
      </c>
      <c r="Q7755" s="265">
        <f t="shared" si="1693"/>
        <v>540770.6562762321</v>
      </c>
      <c r="R7755" s="266">
        <f t="shared" si="1694"/>
        <v>843691.94562078989</v>
      </c>
    </row>
    <row r="7756" spans="1:18" x14ac:dyDescent="0.3">
      <c r="A7756" s="82">
        <v>7725</v>
      </c>
      <c r="B7756" s="94">
        <f t="shared" si="1683"/>
        <v>2.4747016989611529E-64</v>
      </c>
      <c r="C7756" s="179">
        <f t="shared" si="1684"/>
        <v>2.4691191981294346E-64</v>
      </c>
      <c r="D7756" s="166">
        <f t="shared" si="1685"/>
        <v>2.2558277767625785E-3</v>
      </c>
      <c r="E7756" s="167">
        <f t="shared" si="1695"/>
        <v>24.291375447755232</v>
      </c>
      <c r="F7756" s="168">
        <f t="shared" si="1696"/>
        <v>17.428525403266619</v>
      </c>
      <c r="G7756" s="168">
        <f t="shared" si="1686"/>
        <v>605676.51900285587</v>
      </c>
      <c r="H7756" s="168">
        <f t="shared" si="1687"/>
        <v>271310.33852408634</v>
      </c>
      <c r="I7756" s="169">
        <f t="shared" si="1688"/>
        <v>876986.85752694216</v>
      </c>
      <c r="J7756" s="169">
        <f t="shared" si="1690"/>
        <v>790314.86056767148</v>
      </c>
      <c r="K7756" s="95"/>
      <c r="L7756" s="265">
        <f t="shared" si="1689"/>
        <v>336166.30221310758</v>
      </c>
      <c r="M7756" s="265">
        <f>$G7756*NonHospFrac+theModel!$H7756*NonHospFrac</f>
        <v>540820.55531383457</v>
      </c>
      <c r="N7756" s="266">
        <f t="shared" si="1691"/>
        <v>876986.85752694216</v>
      </c>
      <c r="O7756" s="159"/>
      <c r="P7756" s="265">
        <f t="shared" si="1692"/>
        <v>302943.22198886663</v>
      </c>
      <c r="Q7756" s="265">
        <f t="shared" si="1693"/>
        <v>540819.00067215983</v>
      </c>
      <c r="R7756" s="266">
        <f t="shared" si="1694"/>
        <v>843762.22266102652</v>
      </c>
    </row>
    <row r="7757" spans="1:18" x14ac:dyDescent="0.3">
      <c r="A7757" s="82">
        <v>7726</v>
      </c>
      <c r="B7757" s="94">
        <f t="shared" si="1683"/>
        <v>2.4284731346822587E-64</v>
      </c>
      <c r="C7757" s="179">
        <f t="shared" si="1684"/>
        <v>2.4229949175299206E-64</v>
      </c>
      <c r="D7757" s="166">
        <f t="shared" si="1685"/>
        <v>2.2558277767625785E-3</v>
      </c>
      <c r="E7757" s="167">
        <f t="shared" si="1695"/>
        <v>24.291375447755232</v>
      </c>
      <c r="F7757" s="168">
        <f t="shared" si="1696"/>
        <v>17.43078123104338</v>
      </c>
      <c r="G7757" s="168">
        <f t="shared" si="1686"/>
        <v>605754.91358206922</v>
      </c>
      <c r="H7757" s="168">
        <f t="shared" si="1687"/>
        <v>271310.33852408634</v>
      </c>
      <c r="I7757" s="169">
        <f t="shared" si="1688"/>
        <v>877065.2521061555</v>
      </c>
      <c r="J7757" s="169">
        <f t="shared" si="1690"/>
        <v>790372.07587045815</v>
      </c>
      <c r="K7757" s="95"/>
      <c r="L7757" s="265">
        <f t="shared" si="1689"/>
        <v>336196.35239639319</v>
      </c>
      <c r="M7757" s="265">
        <f>$G7757*NonHospFrac+theModel!$H7757*NonHospFrac</f>
        <v>540868.89970976231</v>
      </c>
      <c r="N7757" s="266">
        <f t="shared" si="1691"/>
        <v>877065.2521061555</v>
      </c>
      <c r="O7757" s="159"/>
      <c r="P7757" s="265">
        <f t="shared" si="1692"/>
        <v>302965.15373915771</v>
      </c>
      <c r="Q7757" s="265">
        <f t="shared" si="1693"/>
        <v>540867.34506808757</v>
      </c>
      <c r="R7757" s="266">
        <f t="shared" si="1694"/>
        <v>843832.49880724528</v>
      </c>
    </row>
    <row r="7758" spans="1:18" x14ac:dyDescent="0.3">
      <c r="A7758" s="82">
        <v>7727</v>
      </c>
      <c r="B7758" s="94">
        <f t="shared" si="1683"/>
        <v>2.3831081412152266E-64</v>
      </c>
      <c r="C7758" s="179">
        <f t="shared" si="1684"/>
        <v>2.3777322596752443E-64</v>
      </c>
      <c r="D7758" s="166">
        <f t="shared" si="1685"/>
        <v>2.2558277767625785E-3</v>
      </c>
      <c r="E7758" s="167">
        <f t="shared" si="1695"/>
        <v>24.291375447755232</v>
      </c>
      <c r="F7758" s="168">
        <f t="shared" si="1696"/>
        <v>17.43303705882014</v>
      </c>
      <c r="G7758" s="168">
        <f t="shared" si="1686"/>
        <v>605833.30816128256</v>
      </c>
      <c r="H7758" s="168">
        <f t="shared" si="1687"/>
        <v>271310.33852408634</v>
      </c>
      <c r="I7758" s="169">
        <f t="shared" si="1688"/>
        <v>877143.64668536885</v>
      </c>
      <c r="J7758" s="169">
        <f t="shared" si="1690"/>
        <v>790429.2888410365</v>
      </c>
      <c r="K7758" s="95"/>
      <c r="L7758" s="265">
        <f t="shared" si="1689"/>
        <v>336226.40257967869</v>
      </c>
      <c r="M7758" s="265">
        <f>$G7758*NonHospFrac+theModel!$H7758*NonHospFrac</f>
        <v>540917.24410569016</v>
      </c>
      <c r="N7758" s="266">
        <f t="shared" si="1691"/>
        <v>877143.64668536885</v>
      </c>
      <c r="O7758" s="159"/>
      <c r="P7758" s="265">
        <f t="shared" si="1692"/>
        <v>302987.08459546743</v>
      </c>
      <c r="Q7758" s="265">
        <f t="shared" si="1693"/>
        <v>540915.68946401542</v>
      </c>
      <c r="R7758" s="266">
        <f t="shared" si="1694"/>
        <v>843902.77405948285</v>
      </c>
    </row>
    <row r="7759" spans="1:18" x14ac:dyDescent="0.3">
      <c r="A7759" s="82">
        <v>7728</v>
      </c>
      <c r="B7759" s="94">
        <f t="shared" si="1683"/>
        <v>2.3385905866606831E-64</v>
      </c>
      <c r="C7759" s="179">
        <f t="shared" si="1684"/>
        <v>2.3333151290568184E-64</v>
      </c>
      <c r="D7759" s="166">
        <f t="shared" si="1685"/>
        <v>2.2558277767625785E-3</v>
      </c>
      <c r="E7759" s="167">
        <f t="shared" si="1695"/>
        <v>24.291375447755232</v>
      </c>
      <c r="F7759" s="168">
        <f t="shared" si="1696"/>
        <v>17.435292886596901</v>
      </c>
      <c r="G7759" s="168">
        <f t="shared" si="1686"/>
        <v>605911.70274049591</v>
      </c>
      <c r="H7759" s="168">
        <f t="shared" si="1687"/>
        <v>271310.33852408634</v>
      </c>
      <c r="I7759" s="169">
        <f t="shared" si="1688"/>
        <v>877222.04126458219</v>
      </c>
      <c r="J7759" s="169">
        <f t="shared" si="1690"/>
        <v>790486.49947950151</v>
      </c>
      <c r="K7759" s="95"/>
      <c r="L7759" s="265">
        <f t="shared" si="1689"/>
        <v>336256.4527629643</v>
      </c>
      <c r="M7759" s="265">
        <f>$G7759*NonHospFrac+theModel!$H7759*NonHospFrac</f>
        <v>540965.58850161801</v>
      </c>
      <c r="N7759" s="266">
        <f t="shared" si="1691"/>
        <v>877222.04126458231</v>
      </c>
      <c r="O7759" s="159"/>
      <c r="P7759" s="265">
        <f t="shared" si="1692"/>
        <v>303009.01455783233</v>
      </c>
      <c r="Q7759" s="265">
        <f t="shared" si="1693"/>
        <v>540964.03385994327</v>
      </c>
      <c r="R7759" s="266">
        <f t="shared" si="1694"/>
        <v>843973.04841777566</v>
      </c>
    </row>
    <row r="7760" spans="1:18" x14ac:dyDescent="0.3">
      <c r="A7760" s="82">
        <v>7729</v>
      </c>
      <c r="B7760" s="94">
        <f t="shared" si="1683"/>
        <v>2.2949046404705448E-64</v>
      </c>
      <c r="C7760" s="179">
        <f t="shared" si="1684"/>
        <v>2.2897277308375499E-64</v>
      </c>
      <c r="D7760" s="166">
        <f t="shared" si="1685"/>
        <v>2.2558277767625785E-3</v>
      </c>
      <c r="E7760" s="167">
        <f t="shared" si="1695"/>
        <v>24.291375447755232</v>
      </c>
      <c r="F7760" s="168">
        <f t="shared" si="1696"/>
        <v>17.437548714373662</v>
      </c>
      <c r="G7760" s="168">
        <f t="shared" si="1686"/>
        <v>605990.09731970949</v>
      </c>
      <c r="H7760" s="168">
        <f t="shared" si="1687"/>
        <v>271310.33852408634</v>
      </c>
      <c r="I7760" s="169">
        <f t="shared" si="1688"/>
        <v>877300.43584379577</v>
      </c>
      <c r="J7760" s="169">
        <f t="shared" si="1690"/>
        <v>790543.70778594841</v>
      </c>
      <c r="K7760" s="95"/>
      <c r="L7760" s="265">
        <f t="shared" si="1689"/>
        <v>336286.50294624991</v>
      </c>
      <c r="M7760" s="265">
        <f>$G7760*NonHospFrac+theModel!$H7760*NonHospFrac</f>
        <v>541013.93289754586</v>
      </c>
      <c r="N7760" s="266">
        <f t="shared" si="1691"/>
        <v>877300.43584379577</v>
      </c>
      <c r="O7760" s="159"/>
      <c r="P7760" s="265">
        <f t="shared" si="1692"/>
        <v>303030.94362628879</v>
      </c>
      <c r="Q7760" s="265">
        <f t="shared" si="1693"/>
        <v>541012.37825587112</v>
      </c>
      <c r="R7760" s="266">
        <f t="shared" si="1694"/>
        <v>844043.32188215991</v>
      </c>
    </row>
    <row r="7761" spans="1:18" x14ac:dyDescent="0.3">
      <c r="A7761" s="82">
        <v>7730</v>
      </c>
      <c r="B7761" s="94">
        <f t="shared" si="1683"/>
        <v>2.2520347678186369E-64</v>
      </c>
      <c r="C7761" s="179">
        <f t="shared" si="1684"/>
        <v>2.2469545652351565E-64</v>
      </c>
      <c r="D7761" s="166">
        <f t="shared" si="1685"/>
        <v>2.2558277767625785E-3</v>
      </c>
      <c r="E7761" s="167">
        <f t="shared" si="1695"/>
        <v>24.291375447755232</v>
      </c>
      <c r="F7761" s="168">
        <f t="shared" si="1696"/>
        <v>17.439804542150423</v>
      </c>
      <c r="G7761" s="168">
        <f t="shared" si="1686"/>
        <v>606068.49189892283</v>
      </c>
      <c r="H7761" s="168">
        <f t="shared" si="1687"/>
        <v>271310.33852408634</v>
      </c>
      <c r="I7761" s="169">
        <f t="shared" si="1688"/>
        <v>877378.83042300912</v>
      </c>
      <c r="J7761" s="169">
        <f t="shared" si="1690"/>
        <v>790600.91376047197</v>
      </c>
      <c r="K7761" s="95"/>
      <c r="L7761" s="265">
        <f t="shared" si="1689"/>
        <v>336316.55312953546</v>
      </c>
      <c r="M7761" s="265">
        <f>$G7761*NonHospFrac+theModel!$H7761*NonHospFrac</f>
        <v>541062.27729347371</v>
      </c>
      <c r="N7761" s="266">
        <f t="shared" si="1691"/>
        <v>877378.83042300912</v>
      </c>
      <c r="O7761" s="159"/>
      <c r="P7761" s="265">
        <f t="shared" si="1692"/>
        <v>303052.8718008732</v>
      </c>
      <c r="Q7761" s="265">
        <f t="shared" si="1693"/>
        <v>541060.72265179898</v>
      </c>
      <c r="R7761" s="266">
        <f t="shared" si="1694"/>
        <v>844113.59445267217</v>
      </c>
    </row>
    <row r="7762" spans="1:18" x14ac:dyDescent="0.3">
      <c r="A7762" s="82">
        <v>7731</v>
      </c>
      <c r="B7762" s="94">
        <f t="shared" si="1683"/>
        <v>2.2099657240764712E-64</v>
      </c>
      <c r="C7762" s="179">
        <f t="shared" si="1684"/>
        <v>2.2049804220104064E-64</v>
      </c>
      <c r="D7762" s="166">
        <f t="shared" si="1685"/>
        <v>2.2558277767625785E-3</v>
      </c>
      <c r="E7762" s="167">
        <f t="shared" si="1695"/>
        <v>24.291375447755232</v>
      </c>
      <c r="F7762" s="168">
        <f t="shared" si="1696"/>
        <v>17.442060369927184</v>
      </c>
      <c r="G7762" s="168">
        <f t="shared" si="1686"/>
        <v>606146.88647813618</v>
      </c>
      <c r="H7762" s="168">
        <f t="shared" si="1687"/>
        <v>271310.33852408634</v>
      </c>
      <c r="I7762" s="169">
        <f t="shared" si="1688"/>
        <v>877457.22500222246</v>
      </c>
      <c r="J7762" s="169">
        <f t="shared" si="1690"/>
        <v>790658.11740316742</v>
      </c>
      <c r="K7762" s="95"/>
      <c r="L7762" s="265">
        <f t="shared" si="1689"/>
        <v>336346.60331282101</v>
      </c>
      <c r="M7762" s="265">
        <f>$G7762*NonHospFrac+theModel!$H7762*NonHospFrac</f>
        <v>541110.62168940145</v>
      </c>
      <c r="N7762" s="266">
        <f t="shared" si="1691"/>
        <v>877457.22500222246</v>
      </c>
      <c r="O7762" s="159"/>
      <c r="P7762" s="265">
        <f t="shared" si="1692"/>
        <v>303074.79908162204</v>
      </c>
      <c r="Q7762" s="265">
        <f t="shared" si="1693"/>
        <v>541109.06704772671</v>
      </c>
      <c r="R7762" s="266">
        <f t="shared" si="1694"/>
        <v>844183.86612934875</v>
      </c>
    </row>
    <row r="7763" spans="1:18" x14ac:dyDescent="0.3">
      <c r="A7763" s="82">
        <v>7732</v>
      </c>
      <c r="B7763" s="94">
        <f t="shared" si="1683"/>
        <v>2.1686825493922214E-64</v>
      </c>
      <c r="C7763" s="179">
        <f t="shared" si="1684"/>
        <v>2.163790375058322E-64</v>
      </c>
      <c r="D7763" s="166">
        <f t="shared" si="1685"/>
        <v>2.2558277767625785E-3</v>
      </c>
      <c r="E7763" s="167">
        <f t="shared" si="1695"/>
        <v>24.291375447755232</v>
      </c>
      <c r="F7763" s="168">
        <f t="shared" si="1696"/>
        <v>17.444316197703944</v>
      </c>
      <c r="G7763" s="168">
        <f t="shared" si="1686"/>
        <v>606225.28105734952</v>
      </c>
      <c r="H7763" s="168">
        <f t="shared" si="1687"/>
        <v>271310.33852408634</v>
      </c>
      <c r="I7763" s="169">
        <f t="shared" si="1688"/>
        <v>877535.61958143581</v>
      </c>
      <c r="J7763" s="169">
        <f t="shared" si="1690"/>
        <v>790715.31871412974</v>
      </c>
      <c r="K7763" s="95"/>
      <c r="L7763" s="265">
        <f t="shared" si="1689"/>
        <v>336376.65349610656</v>
      </c>
      <c r="M7763" s="265">
        <f>$G7763*NonHospFrac+theModel!$H7763*NonHospFrac</f>
        <v>541158.9660853293</v>
      </c>
      <c r="N7763" s="266">
        <f t="shared" si="1691"/>
        <v>877535.61958143581</v>
      </c>
      <c r="O7763" s="159"/>
      <c r="P7763" s="265">
        <f t="shared" si="1692"/>
        <v>303096.72546857176</v>
      </c>
      <c r="Q7763" s="265">
        <f t="shared" si="1693"/>
        <v>541157.41144365456</v>
      </c>
      <c r="R7763" s="266">
        <f t="shared" si="1694"/>
        <v>844254.13691222633</v>
      </c>
    </row>
    <row r="7764" spans="1:18" x14ac:dyDescent="0.3">
      <c r="A7764" s="82">
        <v>7733</v>
      </c>
      <c r="B7764" s="94">
        <f t="shared" si="1683"/>
        <v>2.1281705633709648E-64</v>
      </c>
      <c r="C7764" s="179">
        <f t="shared" si="1684"/>
        <v>2.123369777100424E-64</v>
      </c>
      <c r="D7764" s="166">
        <f t="shared" si="1685"/>
        <v>2.2558277767625785E-3</v>
      </c>
      <c r="E7764" s="167">
        <f t="shared" si="1695"/>
        <v>24.291375447755232</v>
      </c>
      <c r="F7764" s="168">
        <f t="shared" si="1696"/>
        <v>17.446572025480705</v>
      </c>
      <c r="G7764" s="168">
        <f t="shared" si="1686"/>
        <v>606303.67563656275</v>
      </c>
      <c r="H7764" s="168">
        <f t="shared" si="1687"/>
        <v>271310.33852408634</v>
      </c>
      <c r="I7764" s="169">
        <f t="shared" si="1688"/>
        <v>877614.01416064915</v>
      </c>
      <c r="J7764" s="169">
        <f t="shared" si="1690"/>
        <v>790772.51769345405</v>
      </c>
      <c r="K7764" s="95"/>
      <c r="L7764" s="265">
        <f t="shared" si="1689"/>
        <v>336406.70367939206</v>
      </c>
      <c r="M7764" s="265">
        <f>$G7764*NonHospFrac+theModel!$H7764*NonHospFrac</f>
        <v>541207.31048125704</v>
      </c>
      <c r="N7764" s="266">
        <f t="shared" si="1691"/>
        <v>877614.01416064915</v>
      </c>
      <c r="O7764" s="159"/>
      <c r="P7764" s="265">
        <f t="shared" si="1692"/>
        <v>303118.65096175874</v>
      </c>
      <c r="Q7764" s="265">
        <f t="shared" si="1693"/>
        <v>541205.7558395823</v>
      </c>
      <c r="R7764" s="266">
        <f t="shared" si="1694"/>
        <v>844324.4068013411</v>
      </c>
    </row>
    <row r="7765" spans="1:18" x14ac:dyDescent="0.3">
      <c r="A7765" s="82">
        <v>7734</v>
      </c>
      <c r="B7765" s="94">
        <f t="shared" si="1683"/>
        <v>2.0884153598542968E-64</v>
      </c>
      <c r="C7765" s="179">
        <f t="shared" si="1684"/>
        <v>2.08370425447612E-64</v>
      </c>
      <c r="D7765" s="166">
        <f t="shared" si="1685"/>
        <v>2.2558277767625785E-3</v>
      </c>
      <c r="E7765" s="167">
        <f t="shared" si="1695"/>
        <v>24.291375447755232</v>
      </c>
      <c r="F7765" s="168">
        <f t="shared" si="1696"/>
        <v>17.448827853257466</v>
      </c>
      <c r="G7765" s="168">
        <f t="shared" si="1686"/>
        <v>606382.0702157761</v>
      </c>
      <c r="H7765" s="168">
        <f t="shared" si="1687"/>
        <v>271310.33852408634</v>
      </c>
      <c r="I7765" s="169">
        <f t="shared" si="1688"/>
        <v>877692.4087398625</v>
      </c>
      <c r="J7765" s="169">
        <f t="shared" si="1690"/>
        <v>790829.71434123535</v>
      </c>
      <c r="K7765" s="95"/>
      <c r="L7765" s="265">
        <f t="shared" si="1689"/>
        <v>336436.75386267761</v>
      </c>
      <c r="M7765" s="265">
        <f>$G7765*NonHospFrac+theModel!$H7765*NonHospFrac</f>
        <v>541255.65487718477</v>
      </c>
      <c r="N7765" s="266">
        <f t="shared" si="1691"/>
        <v>877692.40873986238</v>
      </c>
      <c r="O7765" s="159"/>
      <c r="P7765" s="265">
        <f t="shared" si="1692"/>
        <v>303140.57556121948</v>
      </c>
      <c r="Q7765" s="265">
        <f t="shared" si="1693"/>
        <v>541254.10023551004</v>
      </c>
      <c r="R7765" s="266">
        <f t="shared" si="1694"/>
        <v>844394.67579672951</v>
      </c>
    </row>
    <row r="7766" spans="1:18" x14ac:dyDescent="0.3">
      <c r="A7766" s="82">
        <v>7735</v>
      </c>
      <c r="B7766" s="94">
        <f t="shared" si="1683"/>
        <v>2.0494028017974683E-64</v>
      </c>
      <c r="C7766" s="179">
        <f t="shared" si="1684"/>
        <v>2.0447797020313984E-64</v>
      </c>
      <c r="D7766" s="166">
        <f t="shared" si="1685"/>
        <v>2.2558277767625785E-3</v>
      </c>
      <c r="E7766" s="167">
        <f t="shared" si="1695"/>
        <v>24.291375447755232</v>
      </c>
      <c r="F7766" s="168">
        <f t="shared" si="1696"/>
        <v>17.451083681034227</v>
      </c>
      <c r="G7766" s="168">
        <f t="shared" si="1686"/>
        <v>606460.46479498944</v>
      </c>
      <c r="H7766" s="168">
        <f t="shared" si="1687"/>
        <v>271310.33852408634</v>
      </c>
      <c r="I7766" s="169">
        <f t="shared" si="1688"/>
        <v>877770.80331907584</v>
      </c>
      <c r="J7766" s="169">
        <f t="shared" si="1690"/>
        <v>790886.90865756874</v>
      </c>
      <c r="K7766" s="95"/>
      <c r="L7766" s="265">
        <f t="shared" si="1689"/>
        <v>336466.80404596316</v>
      </c>
      <c r="M7766" s="265">
        <f>$G7766*NonHospFrac+theModel!$H7766*NonHospFrac</f>
        <v>541303.99927311251</v>
      </c>
      <c r="N7766" s="266">
        <f t="shared" si="1691"/>
        <v>877770.80331907561</v>
      </c>
      <c r="O7766" s="159"/>
      <c r="P7766" s="265">
        <f t="shared" si="1692"/>
        <v>303162.4992669904</v>
      </c>
      <c r="Q7766" s="265">
        <f t="shared" si="1693"/>
        <v>541302.44463143777</v>
      </c>
      <c r="R7766" s="266">
        <f t="shared" si="1694"/>
        <v>844464.94389842823</v>
      </c>
    </row>
    <row r="7767" spans="1:18" x14ac:dyDescent="0.3">
      <c r="A7767" s="82">
        <v>7736</v>
      </c>
      <c r="B7767" s="94">
        <f t="shared" si="1683"/>
        <v>2.0111190162422186E-64</v>
      </c>
      <c r="C7767" s="179">
        <f t="shared" si="1684"/>
        <v>2.0065822781030041E-64</v>
      </c>
      <c r="D7767" s="166">
        <f t="shared" si="1685"/>
        <v>2.2558277767625785E-3</v>
      </c>
      <c r="E7767" s="167">
        <f t="shared" si="1695"/>
        <v>24.291375447755232</v>
      </c>
      <c r="F7767" s="168">
        <f t="shared" si="1696"/>
        <v>17.453339508810988</v>
      </c>
      <c r="G7767" s="168">
        <f t="shared" si="1686"/>
        <v>606538.85937420279</v>
      </c>
      <c r="H7767" s="168">
        <f t="shared" si="1687"/>
        <v>271310.33852408634</v>
      </c>
      <c r="I7767" s="169">
        <f t="shared" si="1688"/>
        <v>877849.19789828919</v>
      </c>
      <c r="J7767" s="169">
        <f t="shared" si="1690"/>
        <v>790944.10064254911</v>
      </c>
      <c r="K7767" s="95"/>
      <c r="L7767" s="265">
        <f t="shared" si="1689"/>
        <v>336496.85422924871</v>
      </c>
      <c r="M7767" s="265">
        <f>$G7767*NonHospFrac+theModel!$H7767*NonHospFrac</f>
        <v>541352.34366904036</v>
      </c>
      <c r="N7767" s="266">
        <f t="shared" si="1691"/>
        <v>877849.19789828907</v>
      </c>
      <c r="O7767" s="159"/>
      <c r="P7767" s="265">
        <f t="shared" si="1692"/>
        <v>303184.4220791079</v>
      </c>
      <c r="Q7767" s="265">
        <f t="shared" si="1693"/>
        <v>541350.78902736562</v>
      </c>
      <c r="R7767" s="266">
        <f t="shared" si="1694"/>
        <v>844535.21110647358</v>
      </c>
    </row>
    <row r="7768" spans="1:18" x14ac:dyDescent="0.3">
      <c r="A7768" s="82">
        <v>7737</v>
      </c>
      <c r="B7768" s="94">
        <f t="shared" si="1683"/>
        <v>1.9735503893835761E-64</v>
      </c>
      <c r="C7768" s="179">
        <f t="shared" si="1684"/>
        <v>1.9690983995963639E-64</v>
      </c>
      <c r="D7768" s="166">
        <f t="shared" si="1685"/>
        <v>2.2558277767625785E-3</v>
      </c>
      <c r="E7768" s="167">
        <f t="shared" si="1695"/>
        <v>24.291375447755232</v>
      </c>
      <c r="F7768" s="168">
        <f t="shared" si="1696"/>
        <v>17.455595336587749</v>
      </c>
      <c r="G7768" s="168">
        <f t="shared" si="1686"/>
        <v>606617.25395341637</v>
      </c>
      <c r="H7768" s="168">
        <f t="shared" si="1687"/>
        <v>271310.33852408634</v>
      </c>
      <c r="I7768" s="169">
        <f t="shared" si="1688"/>
        <v>877927.59247750277</v>
      </c>
      <c r="J7768" s="169">
        <f t="shared" si="1690"/>
        <v>791001.29029627179</v>
      </c>
      <c r="K7768" s="95"/>
      <c r="L7768" s="265">
        <f t="shared" si="1689"/>
        <v>336526.90441253432</v>
      </c>
      <c r="M7768" s="265">
        <f>$G7768*NonHospFrac+theModel!$H7768*NonHospFrac</f>
        <v>541400.68806496833</v>
      </c>
      <c r="N7768" s="266">
        <f t="shared" si="1691"/>
        <v>877927.59247750265</v>
      </c>
      <c r="O7768" s="159"/>
      <c r="P7768" s="265">
        <f t="shared" si="1692"/>
        <v>303206.34399760846</v>
      </c>
      <c r="Q7768" s="265">
        <f t="shared" si="1693"/>
        <v>541399.13342329359</v>
      </c>
      <c r="R7768" s="266">
        <f t="shared" si="1694"/>
        <v>844605.47742090211</v>
      </c>
    </row>
    <row r="7769" spans="1:18" x14ac:dyDescent="0.3">
      <c r="A7769" s="82">
        <v>7738</v>
      </c>
      <c r="B7769" s="94">
        <f t="shared" si="1683"/>
        <v>1.936683561728473E-64</v>
      </c>
      <c r="C7769" s="179">
        <f t="shared" si="1684"/>
        <v>1.9323147371551263E-64</v>
      </c>
      <c r="D7769" s="166">
        <f t="shared" si="1685"/>
        <v>2.2558277767625785E-3</v>
      </c>
      <c r="E7769" s="167">
        <f t="shared" si="1695"/>
        <v>24.291375447755232</v>
      </c>
      <c r="F7769" s="168">
        <f t="shared" si="1696"/>
        <v>17.457851164364509</v>
      </c>
      <c r="G7769" s="168">
        <f t="shared" si="1686"/>
        <v>606695.64853262971</v>
      </c>
      <c r="H7769" s="168">
        <f t="shared" si="1687"/>
        <v>271310.33852408634</v>
      </c>
      <c r="I7769" s="169">
        <f t="shared" si="1688"/>
        <v>878005.98705671611</v>
      </c>
      <c r="J7769" s="169">
        <f t="shared" si="1690"/>
        <v>791058.47761883144</v>
      </c>
      <c r="K7769" s="95"/>
      <c r="L7769" s="265">
        <f t="shared" si="1689"/>
        <v>336556.95459581993</v>
      </c>
      <c r="M7769" s="265">
        <f>$G7769*NonHospFrac+theModel!$H7769*NonHospFrac</f>
        <v>541449.03246089607</v>
      </c>
      <c r="N7769" s="266">
        <f t="shared" si="1691"/>
        <v>878005.987056716</v>
      </c>
      <c r="O7769" s="159"/>
      <c r="P7769" s="265">
        <f t="shared" si="1692"/>
        <v>303228.26502252847</v>
      </c>
      <c r="Q7769" s="265">
        <f t="shared" si="1693"/>
        <v>541447.47781922133</v>
      </c>
      <c r="R7769" s="266">
        <f t="shared" si="1694"/>
        <v>844675.7428417498</v>
      </c>
    </row>
    <row r="7770" spans="1:18" x14ac:dyDescent="0.3">
      <c r="A7770" s="82">
        <v>7739</v>
      </c>
      <c r="B7770" s="94">
        <f t="shared" si="1683"/>
        <v>1.9005054233456961E-64</v>
      </c>
      <c r="C7770" s="179">
        <f t="shared" si="1684"/>
        <v>1.8962182104218249E-64</v>
      </c>
      <c r="D7770" s="166">
        <f t="shared" si="1685"/>
        <v>2.2558277767625785E-3</v>
      </c>
      <c r="E7770" s="167">
        <f t="shared" si="1695"/>
        <v>24.291375447755232</v>
      </c>
      <c r="F7770" s="168">
        <f t="shared" si="1696"/>
        <v>17.46010699214127</v>
      </c>
      <c r="G7770" s="168">
        <f t="shared" si="1686"/>
        <v>606774.04311184306</v>
      </c>
      <c r="H7770" s="168">
        <f t="shared" si="1687"/>
        <v>271310.33852408634</v>
      </c>
      <c r="I7770" s="169">
        <f t="shared" si="1688"/>
        <v>878084.38163592946</v>
      </c>
      <c r="J7770" s="169">
        <f t="shared" si="1690"/>
        <v>791115.66261032328</v>
      </c>
      <c r="K7770" s="95"/>
      <c r="L7770" s="265">
        <f t="shared" si="1689"/>
        <v>336587.00477910542</v>
      </c>
      <c r="M7770" s="265">
        <f>$G7770*NonHospFrac+theModel!$H7770*NonHospFrac</f>
        <v>541497.37685682392</v>
      </c>
      <c r="N7770" s="266">
        <f t="shared" si="1691"/>
        <v>878084.38163592934</v>
      </c>
      <c r="O7770" s="159"/>
      <c r="P7770" s="265">
        <f t="shared" si="1692"/>
        <v>303250.18515390425</v>
      </c>
      <c r="Q7770" s="265">
        <f t="shared" si="1693"/>
        <v>541495.82221514918</v>
      </c>
      <c r="R7770" s="266">
        <f t="shared" si="1694"/>
        <v>844746.00736905343</v>
      </c>
    </row>
    <row r="7771" spans="1:18" x14ac:dyDescent="0.3">
      <c r="A7771" s="82">
        <v>7740</v>
      </c>
      <c r="B7771" s="94">
        <f t="shared" si="1683"/>
        <v>1.8650031092031326E-64</v>
      </c>
      <c r="C7771" s="179">
        <f t="shared" si="1684"/>
        <v>1.8607959833856437E-64</v>
      </c>
      <c r="D7771" s="166">
        <f t="shared" si="1685"/>
        <v>2.2558277767625785E-3</v>
      </c>
      <c r="E7771" s="167">
        <f t="shared" si="1695"/>
        <v>24.291375447755232</v>
      </c>
      <c r="F7771" s="168">
        <f t="shared" si="1696"/>
        <v>17.462362819918031</v>
      </c>
      <c r="G7771" s="168">
        <f t="shared" si="1686"/>
        <v>606852.4376910564</v>
      </c>
      <c r="H7771" s="168">
        <f t="shared" si="1687"/>
        <v>271310.33852408634</v>
      </c>
      <c r="I7771" s="169">
        <f t="shared" si="1688"/>
        <v>878162.7762151428</v>
      </c>
      <c r="J7771" s="169">
        <f t="shared" si="1690"/>
        <v>791172.8452708422</v>
      </c>
      <c r="K7771" s="95"/>
      <c r="L7771" s="265">
        <f t="shared" si="1689"/>
        <v>336617.05496239103</v>
      </c>
      <c r="M7771" s="265">
        <f>$G7771*NonHospFrac+theModel!$H7771*NonHospFrac</f>
        <v>541545.72125275177</v>
      </c>
      <c r="N7771" s="266">
        <f t="shared" si="1691"/>
        <v>878162.7762151428</v>
      </c>
      <c r="O7771" s="159"/>
      <c r="P7771" s="265">
        <f t="shared" si="1692"/>
        <v>303272.10439177242</v>
      </c>
      <c r="Q7771" s="265">
        <f t="shared" si="1693"/>
        <v>541544.16661107703</v>
      </c>
      <c r="R7771" s="266">
        <f t="shared" si="1694"/>
        <v>844816.27100284945</v>
      </c>
    </row>
    <row r="7772" spans="1:18" x14ac:dyDescent="0.3">
      <c r="A7772" s="82">
        <v>7741</v>
      </c>
      <c r="B7772" s="94">
        <f t="shared" si="1683"/>
        <v>1.8301639945938047E-64</v>
      </c>
      <c r="C7772" s="179">
        <f t="shared" si="1684"/>
        <v>1.8260354598187692E-64</v>
      </c>
      <c r="D7772" s="166">
        <f t="shared" si="1685"/>
        <v>2.2558277767625785E-3</v>
      </c>
      <c r="E7772" s="167">
        <f t="shared" si="1695"/>
        <v>24.291375447755232</v>
      </c>
      <c r="F7772" s="168">
        <f t="shared" si="1696"/>
        <v>17.464618647694792</v>
      </c>
      <c r="G7772" s="168">
        <f t="shared" si="1686"/>
        <v>606930.83227026963</v>
      </c>
      <c r="H7772" s="168">
        <f t="shared" si="1687"/>
        <v>271310.33852408634</v>
      </c>
      <c r="I7772" s="169">
        <f t="shared" si="1688"/>
        <v>878241.17079435592</v>
      </c>
      <c r="J7772" s="169">
        <f t="shared" si="1690"/>
        <v>791230.02560048318</v>
      </c>
      <c r="K7772" s="95"/>
      <c r="L7772" s="265">
        <f t="shared" si="1689"/>
        <v>336647.10514567653</v>
      </c>
      <c r="M7772" s="265">
        <f>$G7772*NonHospFrac+theModel!$H7772*NonHospFrac</f>
        <v>541594.06564867939</v>
      </c>
      <c r="N7772" s="266">
        <f t="shared" si="1691"/>
        <v>878241.17079435592</v>
      </c>
      <c r="O7772" s="159"/>
      <c r="P7772" s="265">
        <f t="shared" si="1692"/>
        <v>303294.02273616922</v>
      </c>
      <c r="Q7772" s="265">
        <f t="shared" si="1693"/>
        <v>541592.51100700465</v>
      </c>
      <c r="R7772" s="266">
        <f t="shared" si="1694"/>
        <v>844886.53374317382</v>
      </c>
    </row>
    <row r="7773" spans="1:18" x14ac:dyDescent="0.3">
      <c r="A7773" s="82">
        <v>7742</v>
      </c>
      <c r="B7773" s="94">
        <f t="shared" si="1683"/>
        <v>1.7959756906456401E-64</v>
      </c>
      <c r="C7773" s="179">
        <f t="shared" si="1684"/>
        <v>1.7919242787962913E-64</v>
      </c>
      <c r="D7773" s="166">
        <f t="shared" si="1685"/>
        <v>2.2558277767625785E-3</v>
      </c>
      <c r="E7773" s="167">
        <f t="shared" si="1695"/>
        <v>24.291375447755232</v>
      </c>
      <c r="F7773" s="168">
        <f t="shared" si="1696"/>
        <v>17.466874475471553</v>
      </c>
      <c r="G7773" s="168">
        <f t="shared" si="1686"/>
        <v>607009.22684948298</v>
      </c>
      <c r="H7773" s="168">
        <f t="shared" si="1687"/>
        <v>271310.33852408634</v>
      </c>
      <c r="I7773" s="169">
        <f t="shared" si="1688"/>
        <v>878319.56537356926</v>
      </c>
      <c r="J7773" s="169">
        <f t="shared" si="1690"/>
        <v>791287.20359934156</v>
      </c>
      <c r="K7773" s="95"/>
      <c r="L7773" s="265">
        <f t="shared" si="1689"/>
        <v>336677.15532896202</v>
      </c>
      <c r="M7773" s="265">
        <f>$G7773*NonHospFrac+theModel!$H7773*NonHospFrac</f>
        <v>541642.41004460724</v>
      </c>
      <c r="N7773" s="266">
        <f t="shared" si="1691"/>
        <v>878319.56537356926</v>
      </c>
      <c r="O7773" s="159"/>
      <c r="P7773" s="265">
        <f t="shared" si="1692"/>
        <v>303315.94018713117</v>
      </c>
      <c r="Q7773" s="265">
        <f t="shared" si="1693"/>
        <v>541640.8554029325</v>
      </c>
      <c r="R7773" s="266">
        <f t="shared" si="1694"/>
        <v>844956.79559006367</v>
      </c>
    </row>
    <row r="7774" spans="1:18" x14ac:dyDescent="0.3">
      <c r="A7774" s="82">
        <v>7743</v>
      </c>
      <c r="B7774" s="94">
        <f t="shared" si="1683"/>
        <v>1.7624260399167973E-64</v>
      </c>
      <c r="C7774" s="179">
        <f t="shared" si="1684"/>
        <v>1.7584503103014633E-64</v>
      </c>
      <c r="D7774" s="166">
        <f t="shared" si="1685"/>
        <v>2.2558277767625785E-3</v>
      </c>
      <c r="E7774" s="167">
        <f t="shared" si="1695"/>
        <v>24.291375447755232</v>
      </c>
      <c r="F7774" s="168">
        <f t="shared" si="1696"/>
        <v>17.469130303248313</v>
      </c>
      <c r="G7774" s="168">
        <f t="shared" si="1686"/>
        <v>607087.62142869632</v>
      </c>
      <c r="H7774" s="168">
        <f t="shared" si="1687"/>
        <v>271310.33852408634</v>
      </c>
      <c r="I7774" s="169">
        <f t="shared" si="1688"/>
        <v>878397.95995278261</v>
      </c>
      <c r="J7774" s="169">
        <f t="shared" si="1690"/>
        <v>791344.37926751212</v>
      </c>
      <c r="K7774" s="95"/>
      <c r="L7774" s="265">
        <f t="shared" si="1689"/>
        <v>336707.20551224763</v>
      </c>
      <c r="M7774" s="265">
        <f>$G7774*NonHospFrac+theModel!$H7774*NonHospFrac</f>
        <v>541690.75444053509</v>
      </c>
      <c r="N7774" s="266">
        <f t="shared" si="1691"/>
        <v>878397.95995278272</v>
      </c>
      <c r="O7774" s="159"/>
      <c r="P7774" s="265">
        <f t="shared" si="1692"/>
        <v>303337.85674469476</v>
      </c>
      <c r="Q7774" s="265">
        <f t="shared" si="1693"/>
        <v>541689.19979886035</v>
      </c>
      <c r="R7774" s="266">
        <f t="shared" si="1694"/>
        <v>845027.05654355511</v>
      </c>
    </row>
    <row r="7775" spans="1:18" x14ac:dyDescent="0.3">
      <c r="A7775" s="82">
        <v>7744</v>
      </c>
      <c r="B7775" s="94">
        <f t="shared" ref="B7775:B7838" si="1697">Constant*EXP(PowerTerm*(A7775)/7)</f>
        <v>1.7295031120716297E-64</v>
      </c>
      <c r="C7775" s="179">
        <f t="shared" ref="C7775:C7838" si="1698">(1-theFloor)*B7775</f>
        <v>1.7256016509114212E-64</v>
      </c>
      <c r="D7775" s="166">
        <f t="shared" ref="D7775:D7838" si="1699">theFloor</f>
        <v>2.2558277767625785E-3</v>
      </c>
      <c r="E7775" s="167">
        <f t="shared" si="1695"/>
        <v>24.291375447755232</v>
      </c>
      <c r="F7775" s="168">
        <f t="shared" si="1696"/>
        <v>17.471386131025074</v>
      </c>
      <c r="G7775" s="168">
        <f t="shared" ref="G7775:G7838" si="1700">$B$22*F7775*totInfected/365.25</f>
        <v>607166.01600790967</v>
      </c>
      <c r="H7775" s="168">
        <f t="shared" ref="H7775:H7838" si="1701">lostQALYs_Injured*E7775*totInfected/365.25</f>
        <v>271310.33852408634</v>
      </c>
      <c r="I7775" s="169">
        <f t="shared" ref="I7775:I7838" si="1702">H7775+G7775</f>
        <v>878476.35453199595</v>
      </c>
      <c r="J7775" s="169">
        <f t="shared" si="1690"/>
        <v>791401.55260508985</v>
      </c>
      <c r="K7775" s="95"/>
      <c r="L7775" s="265">
        <f t="shared" ref="L7775:L7838" si="1703">$G7775*HospFrac+$H7775*HospFrac</f>
        <v>336737.25569553312</v>
      </c>
      <c r="M7775" s="265">
        <f>$G7775*NonHospFrac+theModel!$H7775*NonHospFrac</f>
        <v>541739.09883646283</v>
      </c>
      <c r="N7775" s="266">
        <f t="shared" si="1691"/>
        <v>878476.35453199595</v>
      </c>
      <c r="O7775" s="159"/>
      <c r="P7775" s="265">
        <f t="shared" si="1692"/>
        <v>303359.77240889624</v>
      </c>
      <c r="Q7775" s="265">
        <f t="shared" si="1693"/>
        <v>541737.54419478809</v>
      </c>
      <c r="R7775" s="266">
        <f t="shared" si="1694"/>
        <v>845097.31660368433</v>
      </c>
    </row>
    <row r="7776" spans="1:18" x14ac:dyDescent="0.3">
      <c r="A7776" s="82">
        <v>7745</v>
      </c>
      <c r="B7776" s="94">
        <f t="shared" si="1697"/>
        <v>1.6971951996390343E-64</v>
      </c>
      <c r="C7776" s="179">
        <f t="shared" si="1698"/>
        <v>1.6933666195651004E-64</v>
      </c>
      <c r="D7776" s="166">
        <f t="shared" si="1699"/>
        <v>2.2558277767625785E-3</v>
      </c>
      <c r="E7776" s="167">
        <f t="shared" si="1695"/>
        <v>24.291375447755232</v>
      </c>
      <c r="F7776" s="168">
        <f t="shared" si="1696"/>
        <v>17.473641958801835</v>
      </c>
      <c r="G7776" s="168">
        <f t="shared" si="1700"/>
        <v>607244.41058712313</v>
      </c>
      <c r="H7776" s="168">
        <f t="shared" si="1701"/>
        <v>271310.33852408634</v>
      </c>
      <c r="I7776" s="169">
        <f t="shared" si="1702"/>
        <v>878554.74911120953</v>
      </c>
      <c r="J7776" s="169">
        <f t="shared" ref="J7776:J7839" si="1704">J7775+(I7776-I7775)/(1+discountDaily)^A7776</f>
        <v>791458.72361216997</v>
      </c>
      <c r="K7776" s="95"/>
      <c r="L7776" s="265">
        <f t="shared" si="1703"/>
        <v>336767.30587881873</v>
      </c>
      <c r="M7776" s="265">
        <f>$G7776*NonHospFrac+theModel!$H7776*NonHospFrac</f>
        <v>541787.44323239068</v>
      </c>
      <c r="N7776" s="266">
        <f t="shared" ref="N7776:N7839" si="1705">L7776+M7776</f>
        <v>878554.74911120941</v>
      </c>
      <c r="O7776" s="159"/>
      <c r="P7776" s="265">
        <f t="shared" ref="P7776:P7839" si="1706">P7775+(L7776-L7775)/(1+discountDaily)^A7776</f>
        <v>303381.68717977218</v>
      </c>
      <c r="Q7776" s="265">
        <f t="shared" ref="Q7776:Q7839" si="1707">Q7775+(M7776-M7775)/(1+discountDaily)^B7776</f>
        <v>541785.88859071594</v>
      </c>
      <c r="R7776" s="266">
        <f t="shared" ref="R7776:R7839" si="1708">P7776+Q7776</f>
        <v>845167.57577048813</v>
      </c>
    </row>
    <row r="7777" spans="1:18" x14ac:dyDescent="0.3">
      <c r="A7777" s="82">
        <v>7746</v>
      </c>
      <c r="B7777" s="94">
        <f t="shared" si="1697"/>
        <v>1.6654908138484576E-64</v>
      </c>
      <c r="C7777" s="179">
        <f t="shared" si="1698"/>
        <v>1.6617337534086353E-64</v>
      </c>
      <c r="D7777" s="166">
        <f t="shared" si="1699"/>
        <v>2.2558277767625785E-3</v>
      </c>
      <c r="E7777" s="167">
        <f t="shared" ref="E7777:E7840" si="1709">C7777+E7776</f>
        <v>24.291375447755232</v>
      </c>
      <c r="F7777" s="168">
        <f t="shared" ref="F7777:F7840" si="1710">D7777+F7776</f>
        <v>17.475897786578596</v>
      </c>
      <c r="G7777" s="168">
        <f t="shared" si="1700"/>
        <v>607322.80516633659</v>
      </c>
      <c r="H7777" s="168">
        <f t="shared" si="1701"/>
        <v>271310.33852408634</v>
      </c>
      <c r="I7777" s="169">
        <f t="shared" si="1702"/>
        <v>878633.14369042288</v>
      </c>
      <c r="J7777" s="169">
        <f t="shared" si="1704"/>
        <v>791515.89228884713</v>
      </c>
      <c r="K7777" s="95"/>
      <c r="L7777" s="265">
        <f t="shared" si="1703"/>
        <v>336797.35606210434</v>
      </c>
      <c r="M7777" s="265">
        <f>$G7777*NonHospFrac+theModel!$H7777*NonHospFrac</f>
        <v>541835.78762831853</v>
      </c>
      <c r="N7777" s="266">
        <f t="shared" si="1705"/>
        <v>878633.14369042288</v>
      </c>
      <c r="O7777" s="159"/>
      <c r="P7777" s="265">
        <f t="shared" si="1706"/>
        <v>303403.6010573589</v>
      </c>
      <c r="Q7777" s="265">
        <f t="shared" si="1707"/>
        <v>541834.23298664379</v>
      </c>
      <c r="R7777" s="266">
        <f t="shared" si="1708"/>
        <v>845237.8340440027</v>
      </c>
    </row>
    <row r="7778" spans="1:18" x14ac:dyDescent="0.3">
      <c r="A7778" s="82">
        <v>7747</v>
      </c>
      <c r="B7778" s="94">
        <f t="shared" si="1697"/>
        <v>1.6343786805452366E-64</v>
      </c>
      <c r="C7778" s="179">
        <f t="shared" si="1698"/>
        <v>1.6306918037199142E-64</v>
      </c>
      <c r="D7778" s="166">
        <f t="shared" si="1699"/>
        <v>2.2558277767625785E-3</v>
      </c>
      <c r="E7778" s="167">
        <f t="shared" si="1709"/>
        <v>24.291375447755232</v>
      </c>
      <c r="F7778" s="168">
        <f t="shared" si="1710"/>
        <v>17.478153614355357</v>
      </c>
      <c r="G7778" s="168">
        <f t="shared" si="1700"/>
        <v>607401.19974554994</v>
      </c>
      <c r="H7778" s="168">
        <f t="shared" si="1701"/>
        <v>271310.33852408634</v>
      </c>
      <c r="I7778" s="169">
        <f t="shared" si="1702"/>
        <v>878711.53826963622</v>
      </c>
      <c r="J7778" s="169">
        <f t="shared" si="1704"/>
        <v>791573.05863521644</v>
      </c>
      <c r="K7778" s="95"/>
      <c r="L7778" s="265">
        <f t="shared" si="1703"/>
        <v>336827.4062453899</v>
      </c>
      <c r="M7778" s="265">
        <f>$G7778*NonHospFrac+theModel!$H7778*NonHospFrac</f>
        <v>541884.13202424627</v>
      </c>
      <c r="N7778" s="266">
        <f t="shared" si="1705"/>
        <v>878711.53826963622</v>
      </c>
      <c r="O7778" s="159"/>
      <c r="P7778" s="265">
        <f t="shared" si="1706"/>
        <v>303425.51404169278</v>
      </c>
      <c r="Q7778" s="265">
        <f t="shared" si="1707"/>
        <v>541882.57738257153</v>
      </c>
      <c r="R7778" s="266">
        <f t="shared" si="1708"/>
        <v>845308.09142426425</v>
      </c>
    </row>
    <row r="7779" spans="1:18" x14ac:dyDescent="0.3">
      <c r="A7779" s="82">
        <v>7748</v>
      </c>
      <c r="B7779" s="94">
        <f t="shared" si="1697"/>
        <v>1.6038477361807218E-64</v>
      </c>
      <c r="C7779" s="179">
        <f t="shared" si="1698"/>
        <v>1.6002297319077476E-64</v>
      </c>
      <c r="D7779" s="166">
        <f t="shared" si="1699"/>
        <v>2.2558277767625785E-3</v>
      </c>
      <c r="E7779" s="167">
        <f t="shared" si="1709"/>
        <v>24.291375447755232</v>
      </c>
      <c r="F7779" s="168">
        <f t="shared" si="1710"/>
        <v>17.480409442132117</v>
      </c>
      <c r="G7779" s="168">
        <f t="shared" si="1700"/>
        <v>607479.59432476328</v>
      </c>
      <c r="H7779" s="168">
        <f t="shared" si="1701"/>
        <v>271310.33852408634</v>
      </c>
      <c r="I7779" s="169">
        <f t="shared" si="1702"/>
        <v>878789.93284884957</v>
      </c>
      <c r="J7779" s="169">
        <f t="shared" si="1704"/>
        <v>791630.22265137301</v>
      </c>
      <c r="K7779" s="95"/>
      <c r="L7779" s="265">
        <f t="shared" si="1703"/>
        <v>336857.45642867545</v>
      </c>
      <c r="M7779" s="265">
        <f>$G7779*NonHospFrac+theModel!$H7779*NonHospFrac</f>
        <v>541932.47642017412</v>
      </c>
      <c r="N7779" s="266">
        <f t="shared" si="1705"/>
        <v>878789.93284884957</v>
      </c>
      <c r="O7779" s="159"/>
      <c r="P7779" s="265">
        <f t="shared" si="1706"/>
        <v>303447.4261328103</v>
      </c>
      <c r="Q7779" s="265">
        <f t="shared" si="1707"/>
        <v>541930.92177849938</v>
      </c>
      <c r="R7779" s="266">
        <f t="shared" si="1708"/>
        <v>845378.34791130968</v>
      </c>
    </row>
    <row r="7780" spans="1:18" x14ac:dyDescent="0.3">
      <c r="A7780" s="82">
        <v>7749</v>
      </c>
      <c r="B7780" s="94">
        <f t="shared" si="1697"/>
        <v>1.5738871238788018E-64</v>
      </c>
      <c r="C7780" s="179">
        <f t="shared" si="1698"/>
        <v>1.570336705587267E-64</v>
      </c>
      <c r="D7780" s="166">
        <f t="shared" si="1699"/>
        <v>2.2558277767625785E-3</v>
      </c>
      <c r="E7780" s="167">
        <f t="shared" si="1709"/>
        <v>24.291375447755232</v>
      </c>
      <c r="F7780" s="168">
        <f t="shared" si="1710"/>
        <v>17.482665269908878</v>
      </c>
      <c r="G7780" s="168">
        <f t="shared" si="1700"/>
        <v>607557.98890397651</v>
      </c>
      <c r="H7780" s="168">
        <f t="shared" si="1701"/>
        <v>271310.33852408634</v>
      </c>
      <c r="I7780" s="169">
        <f t="shared" si="1702"/>
        <v>878868.32742806291</v>
      </c>
      <c r="J7780" s="169">
        <f t="shared" si="1704"/>
        <v>791687.38433741173</v>
      </c>
      <c r="K7780" s="95"/>
      <c r="L7780" s="265">
        <f t="shared" si="1703"/>
        <v>336887.50661196094</v>
      </c>
      <c r="M7780" s="265">
        <f>$G7780*NonHospFrac+theModel!$H7780*NonHospFrac</f>
        <v>541980.82081610186</v>
      </c>
      <c r="N7780" s="266">
        <f t="shared" si="1705"/>
        <v>878868.3274280628</v>
      </c>
      <c r="O7780" s="159"/>
      <c r="P7780" s="265">
        <f t="shared" si="1706"/>
        <v>303469.3373307478</v>
      </c>
      <c r="Q7780" s="265">
        <f t="shared" si="1707"/>
        <v>541979.26617442712</v>
      </c>
      <c r="R7780" s="266">
        <f t="shared" si="1708"/>
        <v>845448.60350517486</v>
      </c>
    </row>
    <row r="7781" spans="1:18" x14ac:dyDescent="0.3">
      <c r="A7781" s="82">
        <v>7750</v>
      </c>
      <c r="B7781" s="94">
        <f t="shared" si="1697"/>
        <v>1.5444861895744781E-64</v>
      </c>
      <c r="C7781" s="179">
        <f t="shared" si="1698"/>
        <v>1.5410020947272098E-64</v>
      </c>
      <c r="D7781" s="166">
        <f t="shared" si="1699"/>
        <v>2.2558277767625785E-3</v>
      </c>
      <c r="E7781" s="167">
        <f t="shared" si="1709"/>
        <v>24.291375447755232</v>
      </c>
      <c r="F7781" s="168">
        <f t="shared" si="1710"/>
        <v>17.484921097685639</v>
      </c>
      <c r="G7781" s="168">
        <f t="shared" si="1700"/>
        <v>607636.38348318986</v>
      </c>
      <c r="H7781" s="168">
        <f t="shared" si="1701"/>
        <v>271310.33852408634</v>
      </c>
      <c r="I7781" s="169">
        <f t="shared" si="1702"/>
        <v>878946.72200727626</v>
      </c>
      <c r="J7781" s="169">
        <f t="shared" si="1704"/>
        <v>791744.54369342758</v>
      </c>
      <c r="K7781" s="95"/>
      <c r="L7781" s="265">
        <f t="shared" si="1703"/>
        <v>336917.55679524649</v>
      </c>
      <c r="M7781" s="265">
        <f>$G7781*NonHospFrac+theModel!$H7781*NonHospFrac</f>
        <v>542029.16521202959</v>
      </c>
      <c r="N7781" s="266">
        <f t="shared" si="1705"/>
        <v>878946.72200727602</v>
      </c>
      <c r="O7781" s="159"/>
      <c r="P7781" s="265">
        <f t="shared" si="1706"/>
        <v>303491.24763554177</v>
      </c>
      <c r="Q7781" s="265">
        <f t="shared" si="1707"/>
        <v>542027.61057035485</v>
      </c>
      <c r="R7781" s="266">
        <f t="shared" si="1708"/>
        <v>845518.85820589657</v>
      </c>
    </row>
    <row r="7782" spans="1:18" x14ac:dyDescent="0.3">
      <c r="A7782" s="82">
        <v>7751</v>
      </c>
      <c r="B7782" s="94">
        <f t="shared" si="1697"/>
        <v>1.5156344782257605E-64</v>
      </c>
      <c r="C7782" s="179">
        <f t="shared" si="1698"/>
        <v>1.5122154678703597E-64</v>
      </c>
      <c r="D7782" s="166">
        <f t="shared" si="1699"/>
        <v>2.2558277767625785E-3</v>
      </c>
      <c r="E7782" s="167">
        <f t="shared" si="1709"/>
        <v>24.291375447755232</v>
      </c>
      <c r="F7782" s="168">
        <f t="shared" si="1710"/>
        <v>17.4871769254624</v>
      </c>
      <c r="G7782" s="168">
        <f t="shared" si="1700"/>
        <v>607714.7780624032</v>
      </c>
      <c r="H7782" s="168">
        <f t="shared" si="1701"/>
        <v>271310.33852408634</v>
      </c>
      <c r="I7782" s="169">
        <f t="shared" si="1702"/>
        <v>879025.1165864896</v>
      </c>
      <c r="J7782" s="169">
        <f t="shared" si="1704"/>
        <v>791801.70071951556</v>
      </c>
      <c r="K7782" s="95"/>
      <c r="L7782" s="265">
        <f t="shared" si="1703"/>
        <v>336947.60697853204</v>
      </c>
      <c r="M7782" s="265">
        <f>$G7782*NonHospFrac+theModel!$H7782*NonHospFrac</f>
        <v>542077.50960795744</v>
      </c>
      <c r="N7782" s="266">
        <f t="shared" si="1705"/>
        <v>879025.11658648949</v>
      </c>
      <c r="O7782" s="159"/>
      <c r="P7782" s="265">
        <f t="shared" si="1706"/>
        <v>303513.1570472286</v>
      </c>
      <c r="Q7782" s="265">
        <f t="shared" si="1707"/>
        <v>542075.9549662827</v>
      </c>
      <c r="R7782" s="266">
        <f t="shared" si="1708"/>
        <v>845589.11201351136</v>
      </c>
    </row>
    <row r="7783" spans="1:18" x14ac:dyDescent="0.3">
      <c r="A7783" s="82">
        <v>7752</v>
      </c>
      <c r="B7783" s="94">
        <f t="shared" si="1697"/>
        <v>1.4873217300955998E-64</v>
      </c>
      <c r="C7783" s="179">
        <f t="shared" si="1698"/>
        <v>1.4839665884238676E-64</v>
      </c>
      <c r="D7783" s="166">
        <f t="shared" si="1699"/>
        <v>2.2558277767625785E-3</v>
      </c>
      <c r="E7783" s="167">
        <f t="shared" si="1709"/>
        <v>24.291375447755232</v>
      </c>
      <c r="F7783" s="168">
        <f t="shared" si="1710"/>
        <v>17.489432753239161</v>
      </c>
      <c r="G7783" s="168">
        <f t="shared" si="1700"/>
        <v>607793.17264161655</v>
      </c>
      <c r="H7783" s="168">
        <f t="shared" si="1701"/>
        <v>271310.33852408634</v>
      </c>
      <c r="I7783" s="169">
        <f t="shared" si="1702"/>
        <v>879103.51116570295</v>
      </c>
      <c r="J7783" s="169">
        <f t="shared" si="1704"/>
        <v>791858.85541577067</v>
      </c>
      <c r="K7783" s="95"/>
      <c r="L7783" s="265">
        <f t="shared" si="1703"/>
        <v>336977.65716181759</v>
      </c>
      <c r="M7783" s="265">
        <f>$G7783*NonHospFrac+theModel!$H7783*NonHospFrac</f>
        <v>542125.8540038853</v>
      </c>
      <c r="N7783" s="266">
        <f t="shared" si="1705"/>
        <v>879103.51116570295</v>
      </c>
      <c r="O7783" s="159"/>
      <c r="P7783" s="265">
        <f t="shared" si="1706"/>
        <v>303535.06556584465</v>
      </c>
      <c r="Q7783" s="265">
        <f t="shared" si="1707"/>
        <v>542124.29936221056</v>
      </c>
      <c r="R7783" s="266">
        <f t="shared" si="1708"/>
        <v>845659.36492805521</v>
      </c>
    </row>
    <row r="7784" spans="1:18" x14ac:dyDescent="0.3">
      <c r="A7784" s="82">
        <v>7753</v>
      </c>
      <c r="B7784" s="94">
        <f t="shared" si="1697"/>
        <v>1.4595378771035465E-64</v>
      </c>
      <c r="C7784" s="179">
        <f t="shared" si="1698"/>
        <v>1.4562454110191392E-64</v>
      </c>
      <c r="D7784" s="166">
        <f t="shared" si="1699"/>
        <v>2.2558277767625785E-3</v>
      </c>
      <c r="E7784" s="167">
        <f t="shared" si="1709"/>
        <v>24.291375447755232</v>
      </c>
      <c r="F7784" s="168">
        <f t="shared" si="1710"/>
        <v>17.491688581015921</v>
      </c>
      <c r="G7784" s="168">
        <f t="shared" si="1700"/>
        <v>607871.56722083001</v>
      </c>
      <c r="H7784" s="168">
        <f t="shared" si="1701"/>
        <v>271310.33852408634</v>
      </c>
      <c r="I7784" s="169">
        <f t="shared" si="1702"/>
        <v>879181.90574491629</v>
      </c>
      <c r="J7784" s="169">
        <f t="shared" si="1704"/>
        <v>791916.00778228778</v>
      </c>
      <c r="K7784" s="95"/>
      <c r="L7784" s="265">
        <f t="shared" si="1703"/>
        <v>337007.70734510315</v>
      </c>
      <c r="M7784" s="265">
        <f>$G7784*NonHospFrac+theModel!$H7784*NonHospFrac</f>
        <v>542174.19839981315</v>
      </c>
      <c r="N7784" s="266">
        <f t="shared" si="1705"/>
        <v>879181.90574491629</v>
      </c>
      <c r="O7784" s="159"/>
      <c r="P7784" s="265">
        <f t="shared" si="1706"/>
        <v>303556.97319142637</v>
      </c>
      <c r="Q7784" s="265">
        <f t="shared" si="1707"/>
        <v>542172.64375813841</v>
      </c>
      <c r="R7784" s="266">
        <f t="shared" si="1708"/>
        <v>845729.61694956478</v>
      </c>
    </row>
    <row r="7785" spans="1:18" x14ac:dyDescent="0.3">
      <c r="A7785" s="82">
        <v>7754</v>
      </c>
      <c r="B7785" s="94">
        <f t="shared" si="1697"/>
        <v>1.4322730392455187E-64</v>
      </c>
      <c r="C7785" s="179">
        <f t="shared" si="1698"/>
        <v>1.4290420779396805E-64</v>
      </c>
      <c r="D7785" s="166">
        <f t="shared" si="1699"/>
        <v>2.2558277767625785E-3</v>
      </c>
      <c r="E7785" s="167">
        <f t="shared" si="1709"/>
        <v>24.291375447755232</v>
      </c>
      <c r="F7785" s="168">
        <f t="shared" si="1710"/>
        <v>17.493944408792682</v>
      </c>
      <c r="G7785" s="168">
        <f t="shared" si="1700"/>
        <v>607949.96180004347</v>
      </c>
      <c r="H7785" s="168">
        <f t="shared" si="1701"/>
        <v>271310.33852408634</v>
      </c>
      <c r="I7785" s="169">
        <f t="shared" si="1702"/>
        <v>879260.30032412987</v>
      </c>
      <c r="J7785" s="169">
        <f t="shared" si="1704"/>
        <v>791973.15781916212</v>
      </c>
      <c r="K7785" s="95"/>
      <c r="L7785" s="265">
        <f t="shared" si="1703"/>
        <v>337037.75752838876</v>
      </c>
      <c r="M7785" s="265">
        <f>$G7785*NonHospFrac+theModel!$H7785*NonHospFrac</f>
        <v>542222.542795741</v>
      </c>
      <c r="N7785" s="266">
        <f t="shared" si="1705"/>
        <v>879260.30032412976</v>
      </c>
      <c r="O7785" s="159"/>
      <c r="P7785" s="265">
        <f t="shared" si="1706"/>
        <v>303578.87992401019</v>
      </c>
      <c r="Q7785" s="265">
        <f t="shared" si="1707"/>
        <v>542220.98815406626</v>
      </c>
      <c r="R7785" s="266">
        <f t="shared" si="1708"/>
        <v>845799.86807807651</v>
      </c>
    </row>
    <row r="7786" spans="1:18" x14ac:dyDescent="0.3">
      <c r="A7786" s="82">
        <v>7755</v>
      </c>
      <c r="B7786" s="94">
        <f t="shared" si="1697"/>
        <v>1.4055175210804471E-64</v>
      </c>
      <c r="C7786" s="179">
        <f t="shared" si="1698"/>
        <v>1.4023469156156673E-64</v>
      </c>
      <c r="D7786" s="166">
        <f t="shared" si="1699"/>
        <v>2.2558277767625785E-3</v>
      </c>
      <c r="E7786" s="167">
        <f t="shared" si="1709"/>
        <v>24.291375447755232</v>
      </c>
      <c r="F7786" s="168">
        <f t="shared" si="1710"/>
        <v>17.496200236569443</v>
      </c>
      <c r="G7786" s="168">
        <f t="shared" si="1700"/>
        <v>608028.35637925682</v>
      </c>
      <c r="H7786" s="168">
        <f t="shared" si="1701"/>
        <v>271310.33852408634</v>
      </c>
      <c r="I7786" s="169">
        <f t="shared" si="1702"/>
        <v>879338.69490334322</v>
      </c>
      <c r="J7786" s="169">
        <f t="shared" si="1704"/>
        <v>792030.30552648823</v>
      </c>
      <c r="K7786" s="95"/>
      <c r="L7786" s="265">
        <f t="shared" si="1703"/>
        <v>337067.80771167437</v>
      </c>
      <c r="M7786" s="265">
        <f>$G7786*NonHospFrac+theModel!$H7786*NonHospFrac</f>
        <v>542270.88719166885</v>
      </c>
      <c r="N7786" s="266">
        <f t="shared" si="1705"/>
        <v>879338.69490334322</v>
      </c>
      <c r="O7786" s="159"/>
      <c r="P7786" s="265">
        <f t="shared" si="1706"/>
        <v>303600.78576363245</v>
      </c>
      <c r="Q7786" s="265">
        <f t="shared" si="1707"/>
        <v>542269.33254999411</v>
      </c>
      <c r="R7786" s="266">
        <f t="shared" si="1708"/>
        <v>845870.11831362662</v>
      </c>
    </row>
    <row r="7787" spans="1:18" x14ac:dyDescent="0.3">
      <c r="A7787" s="82">
        <v>7756</v>
      </c>
      <c r="B7787" s="94">
        <f t="shared" si="1697"/>
        <v>1.3792618082825549E-64</v>
      </c>
      <c r="C7787" s="179">
        <f t="shared" si="1698"/>
        <v>1.3761504311840034E-64</v>
      </c>
      <c r="D7787" s="166">
        <f t="shared" si="1699"/>
        <v>2.2558277767625785E-3</v>
      </c>
      <c r="E7787" s="167">
        <f t="shared" si="1709"/>
        <v>24.291375447755232</v>
      </c>
      <c r="F7787" s="168">
        <f t="shared" si="1710"/>
        <v>17.498456064346204</v>
      </c>
      <c r="G7787" s="168">
        <f t="shared" si="1700"/>
        <v>608106.75095847005</v>
      </c>
      <c r="H7787" s="168">
        <f t="shared" si="1701"/>
        <v>271310.33852408634</v>
      </c>
      <c r="I7787" s="169">
        <f t="shared" si="1702"/>
        <v>879417.08948255633</v>
      </c>
      <c r="J7787" s="169">
        <f t="shared" si="1704"/>
        <v>792087.45090436121</v>
      </c>
      <c r="K7787" s="95"/>
      <c r="L7787" s="265">
        <f t="shared" si="1703"/>
        <v>337097.85789495986</v>
      </c>
      <c r="M7787" s="265">
        <f>$G7787*NonHospFrac+theModel!$H7787*NonHospFrac</f>
        <v>542319.23158759647</v>
      </c>
      <c r="N7787" s="266">
        <f t="shared" si="1705"/>
        <v>879417.08948255633</v>
      </c>
      <c r="O7787" s="159"/>
      <c r="P7787" s="265">
        <f t="shared" si="1706"/>
        <v>303622.69071032951</v>
      </c>
      <c r="Q7787" s="265">
        <f t="shared" si="1707"/>
        <v>542317.67694592173</v>
      </c>
      <c r="R7787" s="266">
        <f t="shared" si="1708"/>
        <v>845940.36765625118</v>
      </c>
    </row>
    <row r="7788" spans="1:18" x14ac:dyDescent="0.3">
      <c r="A7788" s="82">
        <v>7757</v>
      </c>
      <c r="B7788" s="94">
        <f t="shared" si="1697"/>
        <v>1.3534965642580408E-64</v>
      </c>
      <c r="C7788" s="179">
        <f t="shared" si="1698"/>
        <v>1.3504433091126347E-64</v>
      </c>
      <c r="D7788" s="166">
        <f t="shared" si="1699"/>
        <v>2.2558277767625785E-3</v>
      </c>
      <c r="E7788" s="167">
        <f t="shared" si="1709"/>
        <v>24.291375447755232</v>
      </c>
      <c r="F7788" s="168">
        <f t="shared" si="1710"/>
        <v>17.500711892122965</v>
      </c>
      <c r="G7788" s="168">
        <f t="shared" si="1700"/>
        <v>608185.14553768339</v>
      </c>
      <c r="H7788" s="168">
        <f t="shared" si="1701"/>
        <v>271310.33852408634</v>
      </c>
      <c r="I7788" s="169">
        <f t="shared" si="1702"/>
        <v>879495.48406176968</v>
      </c>
      <c r="J7788" s="169">
        <f t="shared" si="1704"/>
        <v>792144.59395287617</v>
      </c>
      <c r="K7788" s="95"/>
      <c r="L7788" s="265">
        <f t="shared" si="1703"/>
        <v>337127.90807824535</v>
      </c>
      <c r="M7788" s="265">
        <f>$G7788*NonHospFrac+theModel!$H7788*NonHospFrac</f>
        <v>542367.57598352432</v>
      </c>
      <c r="N7788" s="266">
        <f t="shared" si="1705"/>
        <v>879495.48406176968</v>
      </c>
      <c r="O7788" s="159"/>
      <c r="P7788" s="265">
        <f t="shared" si="1706"/>
        <v>303644.59476413782</v>
      </c>
      <c r="Q7788" s="265">
        <f t="shared" si="1707"/>
        <v>542366.02134184958</v>
      </c>
      <c r="R7788" s="266">
        <f t="shared" si="1708"/>
        <v>846010.61610598746</v>
      </c>
    </row>
    <row r="7789" spans="1:18" x14ac:dyDescent="0.3">
      <c r="A7789" s="82">
        <v>7758</v>
      </c>
      <c r="B7789" s="94">
        <f t="shared" si="1697"/>
        <v>1.328212626824963E-64</v>
      </c>
      <c r="C7789" s="179">
        <f t="shared" si="1698"/>
        <v>1.3252164078879244E-64</v>
      </c>
      <c r="D7789" s="166">
        <f t="shared" si="1699"/>
        <v>2.2558277767625785E-3</v>
      </c>
      <c r="E7789" s="167">
        <f t="shared" si="1709"/>
        <v>24.291375447755232</v>
      </c>
      <c r="F7789" s="168">
        <f t="shared" si="1710"/>
        <v>17.502967719899726</v>
      </c>
      <c r="G7789" s="168">
        <f t="shared" si="1700"/>
        <v>608263.54011689674</v>
      </c>
      <c r="H7789" s="168">
        <f t="shared" si="1701"/>
        <v>271310.33852408634</v>
      </c>
      <c r="I7789" s="169">
        <f t="shared" si="1702"/>
        <v>879573.87864098302</v>
      </c>
      <c r="J7789" s="169">
        <f t="shared" si="1704"/>
        <v>792201.73467212799</v>
      </c>
      <c r="K7789" s="95"/>
      <c r="L7789" s="265">
        <f t="shared" si="1703"/>
        <v>337157.95826153096</v>
      </c>
      <c r="M7789" s="265">
        <f>$G7789*NonHospFrac+theModel!$H7789*NonHospFrac</f>
        <v>542415.92037945217</v>
      </c>
      <c r="N7789" s="266">
        <f t="shared" si="1705"/>
        <v>879573.87864098314</v>
      </c>
      <c r="O7789" s="159"/>
      <c r="P7789" s="265">
        <f t="shared" si="1706"/>
        <v>303666.49792509386</v>
      </c>
      <c r="Q7789" s="265">
        <f t="shared" si="1707"/>
        <v>542414.36573777744</v>
      </c>
      <c r="R7789" s="266">
        <f t="shared" si="1708"/>
        <v>846080.8636628713</v>
      </c>
    </row>
    <row r="7790" spans="1:18" x14ac:dyDescent="0.3">
      <c r="A7790" s="82">
        <v>7759</v>
      </c>
      <c r="B7790" s="94">
        <f t="shared" si="1697"/>
        <v>1.3034010049551463E-64</v>
      </c>
      <c r="C7790" s="179">
        <f t="shared" si="1698"/>
        <v>1.3004607567639081E-64</v>
      </c>
      <c r="D7790" s="166">
        <f t="shared" si="1699"/>
        <v>2.2558277767625785E-3</v>
      </c>
      <c r="E7790" s="167">
        <f t="shared" si="1709"/>
        <v>24.291375447755232</v>
      </c>
      <c r="F7790" s="168">
        <f t="shared" si="1710"/>
        <v>17.505223547676486</v>
      </c>
      <c r="G7790" s="168">
        <f t="shared" si="1700"/>
        <v>608341.93469611008</v>
      </c>
      <c r="H7790" s="168">
        <f t="shared" si="1701"/>
        <v>271310.33852408634</v>
      </c>
      <c r="I7790" s="169">
        <f t="shared" si="1702"/>
        <v>879652.27322019637</v>
      </c>
      <c r="J7790" s="169">
        <f t="shared" si="1704"/>
        <v>792258.87306221167</v>
      </c>
      <c r="K7790" s="95"/>
      <c r="L7790" s="265">
        <f t="shared" si="1703"/>
        <v>337188.00844481646</v>
      </c>
      <c r="M7790" s="265">
        <f>$G7790*NonHospFrac+theModel!$H7790*NonHospFrac</f>
        <v>542464.26477537991</v>
      </c>
      <c r="N7790" s="266">
        <f t="shared" si="1705"/>
        <v>879652.27322019637</v>
      </c>
      <c r="O7790" s="159"/>
      <c r="P7790" s="265">
        <f t="shared" si="1706"/>
        <v>303688.40019323386</v>
      </c>
      <c r="Q7790" s="265">
        <f t="shared" si="1707"/>
        <v>542462.71013370517</v>
      </c>
      <c r="R7790" s="266">
        <f t="shared" si="1708"/>
        <v>846151.11032693903</v>
      </c>
    </row>
    <row r="7791" spans="1:18" x14ac:dyDescent="0.3">
      <c r="A7791" s="82">
        <v>7760</v>
      </c>
      <c r="B7791" s="94">
        <f t="shared" si="1697"/>
        <v>1.2790528755769516E-64</v>
      </c>
      <c r="C7791" s="179">
        <f t="shared" si="1698"/>
        <v>1.276167552572277E-64</v>
      </c>
      <c r="D7791" s="166">
        <f t="shared" si="1699"/>
        <v>2.2558277767625785E-3</v>
      </c>
      <c r="E7791" s="167">
        <f t="shared" si="1709"/>
        <v>24.291375447755232</v>
      </c>
      <c r="F7791" s="168">
        <f t="shared" si="1710"/>
        <v>17.507479375453247</v>
      </c>
      <c r="G7791" s="168">
        <f t="shared" si="1700"/>
        <v>608420.32927532354</v>
      </c>
      <c r="H7791" s="168">
        <f t="shared" si="1701"/>
        <v>271310.33852408634</v>
      </c>
      <c r="I7791" s="169">
        <f t="shared" si="1702"/>
        <v>879730.66779940994</v>
      </c>
      <c r="J7791" s="169">
        <f t="shared" si="1704"/>
        <v>792316.0091232222</v>
      </c>
      <c r="K7791" s="95"/>
      <c r="L7791" s="265">
        <f t="shared" si="1703"/>
        <v>337218.05862810207</v>
      </c>
      <c r="M7791" s="265">
        <f>$G7791*NonHospFrac+theModel!$H7791*NonHospFrac</f>
        <v>542512.60917130776</v>
      </c>
      <c r="N7791" s="266">
        <f t="shared" si="1705"/>
        <v>879730.66779940983</v>
      </c>
      <c r="O7791" s="159"/>
      <c r="P7791" s="265">
        <f t="shared" si="1706"/>
        <v>303710.30156859435</v>
      </c>
      <c r="Q7791" s="265">
        <f t="shared" si="1707"/>
        <v>542511.05452963302</v>
      </c>
      <c r="R7791" s="266">
        <f t="shared" si="1708"/>
        <v>846221.35609822744</v>
      </c>
    </row>
    <row r="7792" spans="1:18" x14ac:dyDescent="0.3">
      <c r="A7792" s="82">
        <v>7761</v>
      </c>
      <c r="B7792" s="94">
        <f t="shared" si="1697"/>
        <v>1.2551595804377698E-64</v>
      </c>
      <c r="C7792" s="179">
        <f t="shared" si="1698"/>
        <v>1.2523281565919487E-64</v>
      </c>
      <c r="D7792" s="166">
        <f t="shared" si="1699"/>
        <v>2.2558277767625785E-3</v>
      </c>
      <c r="E7792" s="167">
        <f t="shared" si="1709"/>
        <v>24.291375447755232</v>
      </c>
      <c r="F7792" s="168">
        <f t="shared" si="1710"/>
        <v>17.509735203230008</v>
      </c>
      <c r="G7792" s="168">
        <f t="shared" si="1700"/>
        <v>608498.72385453689</v>
      </c>
      <c r="H7792" s="168">
        <f t="shared" si="1701"/>
        <v>271310.33852408634</v>
      </c>
      <c r="I7792" s="169">
        <f t="shared" si="1702"/>
        <v>879809.06237862329</v>
      </c>
      <c r="J7792" s="169">
        <f t="shared" si="1704"/>
        <v>792373.14285525423</v>
      </c>
      <c r="K7792" s="95"/>
      <c r="L7792" s="265">
        <f t="shared" si="1703"/>
        <v>337248.10881138768</v>
      </c>
      <c r="M7792" s="265">
        <f>$G7792*NonHospFrac+theModel!$H7792*NonHospFrac</f>
        <v>542560.9535672355</v>
      </c>
      <c r="N7792" s="266">
        <f t="shared" si="1705"/>
        <v>879809.06237862317</v>
      </c>
      <c r="O7792" s="159"/>
      <c r="P7792" s="265">
        <f t="shared" si="1706"/>
        <v>303732.20205121167</v>
      </c>
      <c r="Q7792" s="265">
        <f t="shared" si="1707"/>
        <v>542559.39892556076</v>
      </c>
      <c r="R7792" s="266">
        <f t="shared" si="1708"/>
        <v>846291.60097677237</v>
      </c>
    </row>
    <row r="7793" spans="1:18" x14ac:dyDescent="0.3">
      <c r="A7793" s="82">
        <v>7762</v>
      </c>
      <c r="B7793" s="94">
        <f t="shared" si="1697"/>
        <v>1.2317126230251269E-64</v>
      </c>
      <c r="C7793" s="179">
        <f t="shared" si="1698"/>
        <v>1.2289340914771177E-64</v>
      </c>
      <c r="D7793" s="166">
        <f t="shared" si="1699"/>
        <v>2.2558277767625785E-3</v>
      </c>
      <c r="E7793" s="167">
        <f t="shared" si="1709"/>
        <v>24.291375447755232</v>
      </c>
      <c r="F7793" s="168">
        <f t="shared" si="1710"/>
        <v>17.511991031006769</v>
      </c>
      <c r="G7793" s="168">
        <f t="shared" si="1700"/>
        <v>608577.11843375023</v>
      </c>
      <c r="H7793" s="168">
        <f t="shared" si="1701"/>
        <v>271310.33852408634</v>
      </c>
      <c r="I7793" s="169">
        <f t="shared" si="1702"/>
        <v>879887.45695783664</v>
      </c>
      <c r="J7793" s="169">
        <f t="shared" si="1704"/>
        <v>792430.27425840287</v>
      </c>
      <c r="K7793" s="95"/>
      <c r="L7793" s="265">
        <f t="shared" si="1703"/>
        <v>337278.15899467317</v>
      </c>
      <c r="M7793" s="265">
        <f>$G7793*NonHospFrac+theModel!$H7793*NonHospFrac</f>
        <v>542609.29796316335</v>
      </c>
      <c r="N7793" s="266">
        <f t="shared" si="1705"/>
        <v>879887.45695783652</v>
      </c>
      <c r="O7793" s="159"/>
      <c r="P7793" s="265">
        <f t="shared" si="1706"/>
        <v>303754.10164112214</v>
      </c>
      <c r="Q7793" s="265">
        <f t="shared" si="1707"/>
        <v>542607.74332148861</v>
      </c>
      <c r="R7793" s="266">
        <f t="shared" si="1708"/>
        <v>846361.84496261075</v>
      </c>
    </row>
    <row r="7794" spans="1:18" x14ac:dyDescent="0.3">
      <c r="A7794" s="82">
        <v>7763</v>
      </c>
      <c r="B7794" s="94">
        <f t="shared" si="1697"/>
        <v>1.208703665545304E-64</v>
      </c>
      <c r="C7794" s="179">
        <f t="shared" si="1698"/>
        <v>1.2059770382426921E-64</v>
      </c>
      <c r="D7794" s="166">
        <f t="shared" si="1699"/>
        <v>2.2558277767625785E-3</v>
      </c>
      <c r="E7794" s="167">
        <f t="shared" si="1709"/>
        <v>24.291375447755232</v>
      </c>
      <c r="F7794" s="168">
        <f t="shared" si="1710"/>
        <v>17.51424685878353</v>
      </c>
      <c r="G7794" s="168">
        <f t="shared" si="1700"/>
        <v>608655.5130129637</v>
      </c>
      <c r="H7794" s="168">
        <f t="shared" si="1701"/>
        <v>271310.33852408634</v>
      </c>
      <c r="I7794" s="169">
        <f t="shared" si="1702"/>
        <v>879965.85153704998</v>
      </c>
      <c r="J7794" s="169">
        <f t="shared" si="1704"/>
        <v>792487.403332763</v>
      </c>
      <c r="K7794" s="95"/>
      <c r="L7794" s="265">
        <f t="shared" si="1703"/>
        <v>337308.20917795878</v>
      </c>
      <c r="M7794" s="265">
        <f>$G7794*NonHospFrac+theModel!$H7794*NonHospFrac</f>
        <v>542657.6423590912</v>
      </c>
      <c r="N7794" s="266">
        <f t="shared" si="1705"/>
        <v>879965.85153704998</v>
      </c>
      <c r="O7794" s="159"/>
      <c r="P7794" s="265">
        <f t="shared" si="1706"/>
        <v>303776.0003383623</v>
      </c>
      <c r="Q7794" s="265">
        <f t="shared" si="1707"/>
        <v>542656.08771741646</v>
      </c>
      <c r="R7794" s="266">
        <f t="shared" si="1708"/>
        <v>846432.08805577876</v>
      </c>
    </row>
    <row r="7795" spans="1:18" x14ac:dyDescent="0.3">
      <c r="A7795" s="82">
        <v>7764</v>
      </c>
      <c r="B7795" s="94">
        <f t="shared" si="1697"/>
        <v>1.1861245259583984E-64</v>
      </c>
      <c r="C7795" s="179">
        <f t="shared" si="1698"/>
        <v>1.183448833306042E-64</v>
      </c>
      <c r="D7795" s="166">
        <f t="shared" si="1699"/>
        <v>2.2558277767625785E-3</v>
      </c>
      <c r="E7795" s="167">
        <f t="shared" si="1709"/>
        <v>24.291375447755232</v>
      </c>
      <c r="F7795" s="168">
        <f t="shared" si="1710"/>
        <v>17.51650268656029</v>
      </c>
      <c r="G7795" s="168">
        <f t="shared" si="1700"/>
        <v>608733.90759217693</v>
      </c>
      <c r="H7795" s="168">
        <f t="shared" si="1701"/>
        <v>271310.33852408634</v>
      </c>
      <c r="I7795" s="169">
        <f t="shared" si="1702"/>
        <v>880044.24611626333</v>
      </c>
      <c r="J7795" s="169">
        <f t="shared" si="1704"/>
        <v>792544.53007842961</v>
      </c>
      <c r="K7795" s="95"/>
      <c r="L7795" s="265">
        <f t="shared" si="1703"/>
        <v>337338.25936124427</v>
      </c>
      <c r="M7795" s="265">
        <f>$G7795*NonHospFrac+theModel!$H7795*NonHospFrac</f>
        <v>542705.98675501894</v>
      </c>
      <c r="N7795" s="266">
        <f t="shared" si="1705"/>
        <v>880044.24611626321</v>
      </c>
      <c r="O7795" s="159"/>
      <c r="P7795" s="265">
        <f t="shared" si="1706"/>
        <v>303797.89814296836</v>
      </c>
      <c r="Q7795" s="265">
        <f t="shared" si="1707"/>
        <v>542704.4321133442</v>
      </c>
      <c r="R7795" s="266">
        <f t="shared" si="1708"/>
        <v>846502.33025631262</v>
      </c>
    </row>
    <row r="7796" spans="1:18" x14ac:dyDescent="0.3">
      <c r="A7796" s="82">
        <v>7765</v>
      </c>
      <c r="B7796" s="94">
        <f t="shared" si="1697"/>
        <v>1.1639671750687705E-64</v>
      </c>
      <c r="C7796" s="179">
        <f t="shared" si="1698"/>
        <v>1.1613414655840105E-64</v>
      </c>
      <c r="D7796" s="166">
        <f t="shared" si="1699"/>
        <v>2.2558277767625785E-3</v>
      </c>
      <c r="E7796" s="167">
        <f t="shared" si="1709"/>
        <v>24.291375447755232</v>
      </c>
      <c r="F7796" s="168">
        <f t="shared" si="1710"/>
        <v>17.518758514337051</v>
      </c>
      <c r="G7796" s="168">
        <f t="shared" si="1700"/>
        <v>608812.30217139027</v>
      </c>
      <c r="H7796" s="168">
        <f t="shared" si="1701"/>
        <v>271310.33852408634</v>
      </c>
      <c r="I7796" s="169">
        <f t="shared" si="1702"/>
        <v>880122.64069547667</v>
      </c>
      <c r="J7796" s="169">
        <f t="shared" si="1704"/>
        <v>792601.6544954977</v>
      </c>
      <c r="K7796" s="95"/>
      <c r="L7796" s="265">
        <f t="shared" si="1703"/>
        <v>337368.30954452982</v>
      </c>
      <c r="M7796" s="265">
        <f>$G7796*NonHospFrac+theModel!$H7796*NonHospFrac</f>
        <v>542754.33115094667</v>
      </c>
      <c r="N7796" s="266">
        <f t="shared" si="1705"/>
        <v>880122.64069547644</v>
      </c>
      <c r="O7796" s="159"/>
      <c r="P7796" s="265">
        <f t="shared" si="1706"/>
        <v>303819.79505497683</v>
      </c>
      <c r="Q7796" s="265">
        <f t="shared" si="1707"/>
        <v>542752.77650927193</v>
      </c>
      <c r="R7796" s="266">
        <f t="shared" si="1708"/>
        <v>846572.57156424876</v>
      </c>
    </row>
    <row r="7797" spans="1:18" x14ac:dyDescent="0.3">
      <c r="A7797" s="82">
        <v>7766</v>
      </c>
      <c r="B7797" s="94">
        <f t="shared" si="1697"/>
        <v>1.1422237336698423E-64</v>
      </c>
      <c r="C7797" s="179">
        <f t="shared" si="1698"/>
        <v>1.1396470736441524E-64</v>
      </c>
      <c r="D7797" s="166">
        <f t="shared" si="1699"/>
        <v>2.2558277767625785E-3</v>
      </c>
      <c r="E7797" s="167">
        <f t="shared" si="1709"/>
        <v>24.291375447755232</v>
      </c>
      <c r="F7797" s="168">
        <f t="shared" si="1710"/>
        <v>17.521014342113812</v>
      </c>
      <c r="G7797" s="168">
        <f t="shared" si="1700"/>
        <v>608890.69675060362</v>
      </c>
      <c r="H7797" s="168">
        <f t="shared" si="1701"/>
        <v>271310.33852408634</v>
      </c>
      <c r="I7797" s="169">
        <f t="shared" si="1702"/>
        <v>880201.03527469002</v>
      </c>
      <c r="J7797" s="169">
        <f t="shared" si="1704"/>
        <v>792658.77658406203</v>
      </c>
      <c r="K7797" s="95"/>
      <c r="L7797" s="265">
        <f t="shared" si="1703"/>
        <v>337398.35972781538</v>
      </c>
      <c r="M7797" s="265">
        <f>$G7797*NonHospFrac+theModel!$H7797*NonHospFrac</f>
        <v>542802.67554687453</v>
      </c>
      <c r="N7797" s="266">
        <f t="shared" si="1705"/>
        <v>880201.0352746899</v>
      </c>
      <c r="O7797" s="159"/>
      <c r="P7797" s="265">
        <f t="shared" si="1706"/>
        <v>303841.69107442402</v>
      </c>
      <c r="Q7797" s="265">
        <f t="shared" si="1707"/>
        <v>542801.12090519979</v>
      </c>
      <c r="R7797" s="266">
        <f t="shared" si="1708"/>
        <v>846642.81197962374</v>
      </c>
    </row>
    <row r="7798" spans="1:18" x14ac:dyDescent="0.3">
      <c r="A7798" s="82">
        <v>7767</v>
      </c>
      <c r="B7798" s="94">
        <f t="shared" si="1697"/>
        <v>1.1208864697422341E-64</v>
      </c>
      <c r="C7798" s="179">
        <f t="shared" si="1698"/>
        <v>1.1183579429091922E-64</v>
      </c>
      <c r="D7798" s="166">
        <f t="shared" si="1699"/>
        <v>2.2558277767625785E-3</v>
      </c>
      <c r="E7798" s="167">
        <f t="shared" si="1709"/>
        <v>24.291375447755232</v>
      </c>
      <c r="F7798" s="168">
        <f t="shared" si="1710"/>
        <v>17.523270169890573</v>
      </c>
      <c r="G7798" s="168">
        <f t="shared" si="1700"/>
        <v>608969.09132981696</v>
      </c>
      <c r="H7798" s="168">
        <f t="shared" si="1701"/>
        <v>271310.33852408634</v>
      </c>
      <c r="I7798" s="169">
        <f t="shared" si="1702"/>
        <v>880279.42985390336</v>
      </c>
      <c r="J7798" s="169">
        <f t="shared" si="1704"/>
        <v>792715.89634421759</v>
      </c>
      <c r="K7798" s="95"/>
      <c r="L7798" s="265">
        <f t="shared" si="1703"/>
        <v>337428.40991110093</v>
      </c>
      <c r="M7798" s="265">
        <f>$G7798*NonHospFrac+theModel!$H7798*NonHospFrac</f>
        <v>542851.01994280238</v>
      </c>
      <c r="N7798" s="266">
        <f t="shared" si="1705"/>
        <v>880279.42985390336</v>
      </c>
      <c r="O7798" s="159"/>
      <c r="P7798" s="265">
        <f t="shared" si="1706"/>
        <v>303863.58620134636</v>
      </c>
      <c r="Q7798" s="265">
        <f t="shared" si="1707"/>
        <v>542849.46530112764</v>
      </c>
      <c r="R7798" s="266">
        <f t="shared" si="1708"/>
        <v>846713.051502474</v>
      </c>
    </row>
    <row r="7799" spans="1:18" x14ac:dyDescent="0.3">
      <c r="A7799" s="82">
        <v>7768</v>
      </c>
      <c r="B7799" s="94">
        <f t="shared" si="1697"/>
        <v>1.0999477957042384E-64</v>
      </c>
      <c r="C7799" s="179">
        <f t="shared" si="1698"/>
        <v>1.0974665029136999E-64</v>
      </c>
      <c r="D7799" s="166">
        <f t="shared" si="1699"/>
        <v>2.2558277767625785E-3</v>
      </c>
      <c r="E7799" s="167">
        <f t="shared" si="1709"/>
        <v>24.291375447755232</v>
      </c>
      <c r="F7799" s="168">
        <f t="shared" si="1710"/>
        <v>17.525525997667334</v>
      </c>
      <c r="G7799" s="168">
        <f t="shared" si="1700"/>
        <v>609047.48590903042</v>
      </c>
      <c r="H7799" s="168">
        <f t="shared" si="1701"/>
        <v>271310.33852408634</v>
      </c>
      <c r="I7799" s="169">
        <f t="shared" si="1702"/>
        <v>880357.82443311671</v>
      </c>
      <c r="J7799" s="169">
        <f t="shared" si="1704"/>
        <v>792773.01377605926</v>
      </c>
      <c r="K7799" s="95"/>
      <c r="L7799" s="265">
        <f t="shared" si="1703"/>
        <v>337458.46009438654</v>
      </c>
      <c r="M7799" s="265">
        <f>$G7799*NonHospFrac+theModel!$H7799*NonHospFrac</f>
        <v>542899.36433873023</v>
      </c>
      <c r="N7799" s="266">
        <f t="shared" si="1705"/>
        <v>880357.82443311671</v>
      </c>
      <c r="O7799" s="159"/>
      <c r="P7799" s="265">
        <f t="shared" si="1706"/>
        <v>303885.48043578031</v>
      </c>
      <c r="Q7799" s="265">
        <f t="shared" si="1707"/>
        <v>542897.80969705549</v>
      </c>
      <c r="R7799" s="266">
        <f t="shared" si="1708"/>
        <v>846783.29013283574</v>
      </c>
    </row>
    <row r="7800" spans="1:18" x14ac:dyDescent="0.3">
      <c r="A7800" s="82">
        <v>7769</v>
      </c>
      <c r="B7800" s="94">
        <f t="shared" si="1697"/>
        <v>1.0794002657136593E-64</v>
      </c>
      <c r="C7800" s="179">
        <f t="shared" si="1698"/>
        <v>1.0769653246120176E-64</v>
      </c>
      <c r="D7800" s="166">
        <f t="shared" si="1699"/>
        <v>2.2558277767625785E-3</v>
      </c>
      <c r="E7800" s="167">
        <f t="shared" si="1709"/>
        <v>24.291375447755232</v>
      </c>
      <c r="F7800" s="168">
        <f t="shared" si="1710"/>
        <v>17.527781825444094</v>
      </c>
      <c r="G7800" s="168">
        <f t="shared" si="1700"/>
        <v>609125.88048824377</v>
      </c>
      <c r="H7800" s="168">
        <f t="shared" si="1701"/>
        <v>271310.33852408634</v>
      </c>
      <c r="I7800" s="169">
        <f t="shared" si="1702"/>
        <v>880436.21901233005</v>
      </c>
      <c r="J7800" s="169">
        <f t="shared" si="1704"/>
        <v>792830.12887968193</v>
      </c>
      <c r="K7800" s="95"/>
      <c r="L7800" s="265">
        <f t="shared" si="1703"/>
        <v>337488.51027767209</v>
      </c>
      <c r="M7800" s="265">
        <f>$G7800*NonHospFrac+theModel!$H7800*NonHospFrac</f>
        <v>542947.70873465808</v>
      </c>
      <c r="N7800" s="266">
        <f t="shared" si="1705"/>
        <v>880436.21901233017</v>
      </c>
      <c r="O7800" s="159"/>
      <c r="P7800" s="265">
        <f t="shared" si="1706"/>
        <v>303907.37377776211</v>
      </c>
      <c r="Q7800" s="265">
        <f t="shared" si="1707"/>
        <v>542946.15409298334</v>
      </c>
      <c r="R7800" s="266">
        <f t="shared" si="1708"/>
        <v>846853.5278707454</v>
      </c>
    </row>
    <row r="7801" spans="1:18" x14ac:dyDescent="0.3">
      <c r="A7801" s="82">
        <v>7770</v>
      </c>
      <c r="B7801" s="94">
        <f t="shared" si="1697"/>
        <v>1.0592365730200524E-64</v>
      </c>
      <c r="C7801" s="179">
        <f t="shared" si="1698"/>
        <v>1.0568471177364709E-64</v>
      </c>
      <c r="D7801" s="166">
        <f t="shared" si="1699"/>
        <v>2.2558277767625785E-3</v>
      </c>
      <c r="E7801" s="167">
        <f t="shared" si="1709"/>
        <v>24.291375447755232</v>
      </c>
      <c r="F7801" s="168">
        <f t="shared" si="1710"/>
        <v>17.530037653220855</v>
      </c>
      <c r="G7801" s="168">
        <f t="shared" si="1700"/>
        <v>609204.27506745711</v>
      </c>
      <c r="H7801" s="168">
        <f t="shared" si="1701"/>
        <v>271310.33852408634</v>
      </c>
      <c r="I7801" s="169">
        <f t="shared" si="1702"/>
        <v>880514.6135915434</v>
      </c>
      <c r="J7801" s="169">
        <f t="shared" si="1704"/>
        <v>792887.24165518058</v>
      </c>
      <c r="K7801" s="95"/>
      <c r="L7801" s="265">
        <f t="shared" si="1703"/>
        <v>337518.56046095758</v>
      </c>
      <c r="M7801" s="265">
        <f>$G7801*NonHospFrac+theModel!$H7801*NonHospFrac</f>
        <v>542996.05313058582</v>
      </c>
      <c r="N7801" s="266">
        <f t="shared" si="1705"/>
        <v>880514.6135915434</v>
      </c>
      <c r="O7801" s="159"/>
      <c r="P7801" s="265">
        <f t="shared" si="1706"/>
        <v>303929.26622732816</v>
      </c>
      <c r="Q7801" s="265">
        <f t="shared" si="1707"/>
        <v>542994.49848891108</v>
      </c>
      <c r="R7801" s="266">
        <f t="shared" si="1708"/>
        <v>846923.76471623918</v>
      </c>
    </row>
    <row r="7802" spans="1:18" x14ac:dyDescent="0.3">
      <c r="A7802" s="82">
        <v>7771</v>
      </c>
      <c r="B7802" s="94">
        <f t="shared" si="1697"/>
        <v>1.0394495473664276E-64</v>
      </c>
      <c r="C7802" s="179">
        <f t="shared" si="1698"/>
        <v>1.0371047282049351E-64</v>
      </c>
      <c r="D7802" s="166">
        <f t="shared" si="1699"/>
        <v>2.2558277767625785E-3</v>
      </c>
      <c r="E7802" s="167">
        <f t="shared" si="1709"/>
        <v>24.291375447755232</v>
      </c>
      <c r="F7802" s="168">
        <f t="shared" si="1710"/>
        <v>17.532293480997616</v>
      </c>
      <c r="G7802" s="168">
        <f t="shared" si="1700"/>
        <v>609282.66964667058</v>
      </c>
      <c r="H7802" s="168">
        <f t="shared" si="1701"/>
        <v>271310.33852408634</v>
      </c>
      <c r="I7802" s="169">
        <f t="shared" si="1702"/>
        <v>880593.00817075698</v>
      </c>
      <c r="J7802" s="169">
        <f t="shared" si="1704"/>
        <v>792944.35210265021</v>
      </c>
      <c r="K7802" s="95"/>
      <c r="L7802" s="265">
        <f t="shared" si="1703"/>
        <v>337548.61064424319</v>
      </c>
      <c r="M7802" s="265">
        <f>$G7802*NonHospFrac+theModel!$H7802*NonHospFrac</f>
        <v>543044.39752651367</v>
      </c>
      <c r="N7802" s="266">
        <f t="shared" si="1705"/>
        <v>880593.00817075686</v>
      </c>
      <c r="O7802" s="159"/>
      <c r="P7802" s="265">
        <f t="shared" si="1706"/>
        <v>303951.15778451494</v>
      </c>
      <c r="Q7802" s="265">
        <f t="shared" si="1707"/>
        <v>543042.84288483893</v>
      </c>
      <c r="R7802" s="266">
        <f t="shared" si="1708"/>
        <v>846994.00066935387</v>
      </c>
    </row>
    <row r="7803" spans="1:18" x14ac:dyDescent="0.3">
      <c r="A7803" s="82">
        <v>7772</v>
      </c>
      <c r="B7803" s="94">
        <f t="shared" si="1697"/>
        <v>1.0200321524394884E-64</v>
      </c>
      <c r="C7803" s="179">
        <f t="shared" si="1698"/>
        <v>1.0177311355768246E-64</v>
      </c>
      <c r="D7803" s="166">
        <f t="shared" si="1699"/>
        <v>2.2558277767625785E-3</v>
      </c>
      <c r="E7803" s="167">
        <f t="shared" si="1709"/>
        <v>24.291375447755232</v>
      </c>
      <c r="F7803" s="168">
        <f t="shared" si="1710"/>
        <v>17.534549308774377</v>
      </c>
      <c r="G7803" s="168">
        <f t="shared" si="1700"/>
        <v>609361.06422588381</v>
      </c>
      <c r="H7803" s="168">
        <f t="shared" si="1701"/>
        <v>271310.33852408634</v>
      </c>
      <c r="I7803" s="169">
        <f t="shared" si="1702"/>
        <v>880671.40274997009</v>
      </c>
      <c r="J7803" s="169">
        <f t="shared" si="1704"/>
        <v>793001.46022218524</v>
      </c>
      <c r="K7803" s="95"/>
      <c r="L7803" s="265">
        <f t="shared" si="1703"/>
        <v>337578.66082752869</v>
      </c>
      <c r="M7803" s="265">
        <f>$G7803*NonHospFrac+theModel!$H7803*NonHospFrac</f>
        <v>543092.7419224414</v>
      </c>
      <c r="N7803" s="266">
        <f t="shared" si="1705"/>
        <v>880671.40274997009</v>
      </c>
      <c r="O7803" s="159"/>
      <c r="P7803" s="265">
        <f t="shared" si="1706"/>
        <v>303973.04844935867</v>
      </c>
      <c r="Q7803" s="265">
        <f t="shared" si="1707"/>
        <v>543091.18728076667</v>
      </c>
      <c r="R7803" s="266">
        <f t="shared" si="1708"/>
        <v>847064.23573012534</v>
      </c>
    </row>
    <row r="7804" spans="1:18" x14ac:dyDescent="0.3">
      <c r="A7804" s="82">
        <v>7773</v>
      </c>
      <c r="B7804" s="94">
        <f t="shared" si="1697"/>
        <v>1.0009774833675017E-64</v>
      </c>
      <c r="C7804" s="179">
        <f t="shared" si="1698"/>
        <v>9.9871945055660738E-65</v>
      </c>
      <c r="D7804" s="166">
        <f t="shared" si="1699"/>
        <v>2.2558277767625785E-3</v>
      </c>
      <c r="E7804" s="167">
        <f t="shared" si="1709"/>
        <v>24.291375447755232</v>
      </c>
      <c r="F7804" s="168">
        <f t="shared" si="1710"/>
        <v>17.536805136551138</v>
      </c>
      <c r="G7804" s="168">
        <f t="shared" si="1700"/>
        <v>609439.45880509715</v>
      </c>
      <c r="H7804" s="168">
        <f t="shared" si="1701"/>
        <v>271310.33852408634</v>
      </c>
      <c r="I7804" s="169">
        <f t="shared" si="1702"/>
        <v>880749.79732918344</v>
      </c>
      <c r="J7804" s="169">
        <f t="shared" si="1704"/>
        <v>793058.56601388112</v>
      </c>
      <c r="K7804" s="95"/>
      <c r="L7804" s="265">
        <f t="shared" si="1703"/>
        <v>337608.7110108143</v>
      </c>
      <c r="M7804" s="265">
        <f>$G7804*NonHospFrac+theModel!$H7804*NonHospFrac</f>
        <v>543141.08631836926</v>
      </c>
      <c r="N7804" s="266">
        <f t="shared" si="1705"/>
        <v>880749.79732918355</v>
      </c>
      <c r="O7804" s="159"/>
      <c r="P7804" s="265">
        <f t="shared" si="1706"/>
        <v>303994.93822189589</v>
      </c>
      <c r="Q7804" s="265">
        <f t="shared" si="1707"/>
        <v>543139.53167669452</v>
      </c>
      <c r="R7804" s="266">
        <f t="shared" si="1708"/>
        <v>847134.46989859035</v>
      </c>
    </row>
    <row r="7805" spans="1:18" x14ac:dyDescent="0.3">
      <c r="A7805" s="82">
        <v>7774</v>
      </c>
      <c r="B7805" s="94">
        <f t="shared" si="1697"/>
        <v>9.822787642649104E-65</v>
      </c>
      <c r="C7805" s="179">
        <f t="shared" si="1698"/>
        <v>9.800629125439575E-65</v>
      </c>
      <c r="D7805" s="166">
        <f t="shared" si="1699"/>
        <v>2.2558277767625785E-3</v>
      </c>
      <c r="E7805" s="167">
        <f t="shared" si="1709"/>
        <v>24.291375447755232</v>
      </c>
      <c r="F7805" s="168">
        <f t="shared" si="1710"/>
        <v>17.539060964327899</v>
      </c>
      <c r="G7805" s="168">
        <f t="shared" si="1700"/>
        <v>609517.8533843105</v>
      </c>
      <c r="H7805" s="168">
        <f t="shared" si="1701"/>
        <v>271310.33852408634</v>
      </c>
      <c r="I7805" s="169">
        <f t="shared" si="1702"/>
        <v>880828.19190839678</v>
      </c>
      <c r="J7805" s="169">
        <f t="shared" si="1704"/>
        <v>793115.6694778325</v>
      </c>
      <c r="K7805" s="95"/>
      <c r="L7805" s="265">
        <f t="shared" si="1703"/>
        <v>337638.76119409979</v>
      </c>
      <c r="M7805" s="265">
        <f>$G7805*NonHospFrac+theModel!$H7805*NonHospFrac</f>
        <v>543189.43071429699</v>
      </c>
      <c r="N7805" s="266">
        <f t="shared" si="1705"/>
        <v>880828.19190839678</v>
      </c>
      <c r="O7805" s="159"/>
      <c r="P7805" s="265">
        <f t="shared" si="1706"/>
        <v>304016.82710216282</v>
      </c>
      <c r="Q7805" s="265">
        <f t="shared" si="1707"/>
        <v>543187.87607262225</v>
      </c>
      <c r="R7805" s="266">
        <f t="shared" si="1708"/>
        <v>847204.70317478501</v>
      </c>
    </row>
    <row r="7806" spans="1:18" x14ac:dyDescent="0.3">
      <c r="A7806" s="82">
        <v>7775</v>
      </c>
      <c r="B7806" s="94">
        <f t="shared" si="1697"/>
        <v>9.6392934582283815E-65</v>
      </c>
      <c r="C7806" s="179">
        <f t="shared" si="1698"/>
        <v>9.6175488722969435E-65</v>
      </c>
      <c r="D7806" s="166">
        <f t="shared" si="1699"/>
        <v>2.2558277767625785E-3</v>
      </c>
      <c r="E7806" s="167">
        <f t="shared" si="1709"/>
        <v>24.291375447755232</v>
      </c>
      <c r="F7806" s="168">
        <f t="shared" si="1710"/>
        <v>17.541316792104659</v>
      </c>
      <c r="G7806" s="168">
        <f t="shared" si="1700"/>
        <v>609596.24796352384</v>
      </c>
      <c r="H7806" s="168">
        <f t="shared" si="1701"/>
        <v>271310.33852408634</v>
      </c>
      <c r="I7806" s="169">
        <f t="shared" si="1702"/>
        <v>880906.58648761013</v>
      </c>
      <c r="J7806" s="169">
        <f t="shared" si="1704"/>
        <v>793172.77061413426</v>
      </c>
      <c r="K7806" s="95"/>
      <c r="L7806" s="265">
        <f t="shared" si="1703"/>
        <v>337668.8113773854</v>
      </c>
      <c r="M7806" s="265">
        <f>$G7806*NonHospFrac+theModel!$H7806*NonHospFrac</f>
        <v>543237.77511022473</v>
      </c>
      <c r="N7806" s="266">
        <f t="shared" si="1705"/>
        <v>880906.58648761013</v>
      </c>
      <c r="O7806" s="159"/>
      <c r="P7806" s="265">
        <f t="shared" si="1706"/>
        <v>304038.71509019594</v>
      </c>
      <c r="Q7806" s="265">
        <f t="shared" si="1707"/>
        <v>543236.22046854999</v>
      </c>
      <c r="R7806" s="266">
        <f t="shared" si="1708"/>
        <v>847274.93555874587</v>
      </c>
    </row>
    <row r="7807" spans="1:18" x14ac:dyDescent="0.3">
      <c r="A7807" s="82">
        <v>7776</v>
      </c>
      <c r="B7807" s="94">
        <f t="shared" si="1697"/>
        <v>9.4592270294444322E-65</v>
      </c>
      <c r="C7807" s="179">
        <f t="shared" si="1698"/>
        <v>9.437888642364708E-65</v>
      </c>
      <c r="D7807" s="166">
        <f t="shared" si="1699"/>
        <v>2.2558277767625785E-3</v>
      </c>
      <c r="E7807" s="167">
        <f t="shared" si="1709"/>
        <v>24.291375447755232</v>
      </c>
      <c r="F7807" s="168">
        <f t="shared" si="1710"/>
        <v>17.54357261988142</v>
      </c>
      <c r="G7807" s="168">
        <f t="shared" si="1700"/>
        <v>609674.6425427373</v>
      </c>
      <c r="H7807" s="168">
        <f t="shared" si="1701"/>
        <v>271310.33852408634</v>
      </c>
      <c r="I7807" s="169">
        <f t="shared" si="1702"/>
        <v>880984.9810668237</v>
      </c>
      <c r="J7807" s="169">
        <f t="shared" si="1704"/>
        <v>793229.8694228814</v>
      </c>
      <c r="K7807" s="95"/>
      <c r="L7807" s="265">
        <f t="shared" si="1703"/>
        <v>337698.86156067101</v>
      </c>
      <c r="M7807" s="265">
        <f>$G7807*NonHospFrac+theModel!$H7807*NonHospFrac</f>
        <v>543286.11950615258</v>
      </c>
      <c r="N7807" s="266">
        <f t="shared" si="1705"/>
        <v>880984.98106682359</v>
      </c>
      <c r="O7807" s="159"/>
      <c r="P7807" s="265">
        <f t="shared" si="1706"/>
        <v>304060.60218603158</v>
      </c>
      <c r="Q7807" s="265">
        <f t="shared" si="1707"/>
        <v>543284.56486447784</v>
      </c>
      <c r="R7807" s="266">
        <f t="shared" si="1708"/>
        <v>847345.16705050948</v>
      </c>
    </row>
    <row r="7808" spans="1:18" x14ac:dyDescent="0.3">
      <c r="A7808" s="82">
        <v>7777</v>
      </c>
      <c r="B7808" s="94">
        <f t="shared" si="1697"/>
        <v>9.2825243242485329E-65</v>
      </c>
      <c r="C7808" s="179">
        <f t="shared" si="1698"/>
        <v>9.2615845480394182E-65</v>
      </c>
      <c r="D7808" s="166">
        <f t="shared" si="1699"/>
        <v>2.2558277767625785E-3</v>
      </c>
      <c r="E7808" s="167">
        <f t="shared" si="1709"/>
        <v>24.291375447755232</v>
      </c>
      <c r="F7808" s="168">
        <f t="shared" si="1710"/>
        <v>17.545828447658181</v>
      </c>
      <c r="G7808" s="168">
        <f t="shared" si="1700"/>
        <v>609753.03712195065</v>
      </c>
      <c r="H7808" s="168">
        <f t="shared" si="1701"/>
        <v>271310.33852408634</v>
      </c>
      <c r="I7808" s="169">
        <f t="shared" si="1702"/>
        <v>881063.37564603705</v>
      </c>
      <c r="J7808" s="169">
        <f t="shared" si="1704"/>
        <v>793286.96590416855</v>
      </c>
      <c r="K7808" s="95"/>
      <c r="L7808" s="265">
        <f t="shared" si="1703"/>
        <v>337728.9117439565</v>
      </c>
      <c r="M7808" s="265">
        <f>$G7808*NonHospFrac+theModel!$H7808*NonHospFrac</f>
        <v>543334.46390208043</v>
      </c>
      <c r="N7808" s="266">
        <f t="shared" si="1705"/>
        <v>881063.37564603693</v>
      </c>
      <c r="O7808" s="159"/>
      <c r="P7808" s="265">
        <f t="shared" si="1706"/>
        <v>304082.48838970601</v>
      </c>
      <c r="Q7808" s="265">
        <f t="shared" si="1707"/>
        <v>543332.90926040569</v>
      </c>
      <c r="R7808" s="266">
        <f t="shared" si="1708"/>
        <v>847415.3976501117</v>
      </c>
    </row>
    <row r="7809" spans="1:18" x14ac:dyDescent="0.3">
      <c r="A7809" s="82">
        <v>7778</v>
      </c>
      <c r="B7809" s="94">
        <f t="shared" si="1697"/>
        <v>9.1091225067389485E-65</v>
      </c>
      <c r="C7809" s="179">
        <f t="shared" si="1698"/>
        <v>9.0885738951663136E-65</v>
      </c>
      <c r="D7809" s="166">
        <f t="shared" si="1699"/>
        <v>2.2558277767625785E-3</v>
      </c>
      <c r="E7809" s="167">
        <f t="shared" si="1709"/>
        <v>24.291375447755232</v>
      </c>
      <c r="F7809" s="168">
        <f t="shared" si="1710"/>
        <v>17.548084275434942</v>
      </c>
      <c r="G7809" s="168">
        <f t="shared" si="1700"/>
        <v>609831.43170116399</v>
      </c>
      <c r="H7809" s="168">
        <f t="shared" si="1701"/>
        <v>271310.33852408634</v>
      </c>
      <c r="I7809" s="169">
        <f t="shared" si="1702"/>
        <v>881141.7702252504</v>
      </c>
      <c r="J7809" s="169">
        <f t="shared" si="1704"/>
        <v>793344.06005809072</v>
      </c>
      <c r="K7809" s="95"/>
      <c r="L7809" s="265">
        <f t="shared" si="1703"/>
        <v>337758.96192724205</v>
      </c>
      <c r="M7809" s="265">
        <f>$G7809*NonHospFrac+theModel!$H7809*NonHospFrac</f>
        <v>543382.80829800828</v>
      </c>
      <c r="N7809" s="266">
        <f t="shared" si="1705"/>
        <v>881141.7702252504</v>
      </c>
      <c r="O7809" s="159"/>
      <c r="P7809" s="265">
        <f t="shared" si="1706"/>
        <v>304104.37370125577</v>
      </c>
      <c r="Q7809" s="265">
        <f t="shared" si="1707"/>
        <v>543381.25365633355</v>
      </c>
      <c r="R7809" s="266">
        <f t="shared" si="1708"/>
        <v>847485.62735758931</v>
      </c>
    </row>
    <row r="7810" spans="1:18" x14ac:dyDescent="0.3">
      <c r="A7810" s="82">
        <v>7779</v>
      </c>
      <c r="B7810" s="94">
        <f t="shared" si="1697"/>
        <v>8.9389599148179714E-65</v>
      </c>
      <c r="C7810" s="179">
        <f t="shared" si="1698"/>
        <v>8.9187951607467578E-65</v>
      </c>
      <c r="D7810" s="166">
        <f t="shared" si="1699"/>
        <v>2.2558277767625785E-3</v>
      </c>
      <c r="E7810" s="167">
        <f t="shared" si="1709"/>
        <v>24.291375447755232</v>
      </c>
      <c r="F7810" s="168">
        <f t="shared" si="1710"/>
        <v>17.550340103211703</v>
      </c>
      <c r="G7810" s="168">
        <f t="shared" si="1700"/>
        <v>609909.82628037734</v>
      </c>
      <c r="H7810" s="168">
        <f t="shared" si="1701"/>
        <v>271310.33852408634</v>
      </c>
      <c r="I7810" s="169">
        <f t="shared" si="1702"/>
        <v>881220.16480446374</v>
      </c>
      <c r="J7810" s="169">
        <f t="shared" si="1704"/>
        <v>793401.15188474278</v>
      </c>
      <c r="K7810" s="95"/>
      <c r="L7810" s="265">
        <f t="shared" si="1703"/>
        <v>337789.0121105276</v>
      </c>
      <c r="M7810" s="265">
        <f>$G7810*NonHospFrac+theModel!$H7810*NonHospFrac</f>
        <v>543431.15269393602</v>
      </c>
      <c r="N7810" s="266">
        <f t="shared" si="1705"/>
        <v>881220.16480446362</v>
      </c>
      <c r="O7810" s="159"/>
      <c r="P7810" s="265">
        <f t="shared" si="1706"/>
        <v>304126.25812071713</v>
      </c>
      <c r="Q7810" s="265">
        <f t="shared" si="1707"/>
        <v>543429.59805226128</v>
      </c>
      <c r="R7810" s="266">
        <f t="shared" si="1708"/>
        <v>847555.85617297841</v>
      </c>
    </row>
    <row r="7811" spans="1:18" x14ac:dyDescent="0.3">
      <c r="A7811" s="82">
        <v>7780</v>
      </c>
      <c r="B7811" s="94">
        <f t="shared" si="1697"/>
        <v>8.7719760382631885E-65</v>
      </c>
      <c r="C7811" s="179">
        <f t="shared" si="1698"/>
        <v>8.7521879710589781E-65</v>
      </c>
      <c r="D7811" s="166">
        <f t="shared" si="1699"/>
        <v>2.2558277767625785E-3</v>
      </c>
      <c r="E7811" s="167">
        <f t="shared" si="1709"/>
        <v>24.291375447755232</v>
      </c>
      <c r="F7811" s="168">
        <f t="shared" si="1710"/>
        <v>17.552595930988463</v>
      </c>
      <c r="G7811" s="168">
        <f t="shared" si="1700"/>
        <v>609988.22085959068</v>
      </c>
      <c r="H7811" s="168">
        <f t="shared" si="1701"/>
        <v>271310.33852408634</v>
      </c>
      <c r="I7811" s="169">
        <f t="shared" si="1702"/>
        <v>881298.55938367709</v>
      </c>
      <c r="J7811" s="169">
        <f t="shared" si="1704"/>
        <v>793458.24138421961</v>
      </c>
      <c r="K7811" s="95"/>
      <c r="L7811" s="265">
        <f t="shared" si="1703"/>
        <v>337819.06229381316</v>
      </c>
      <c r="M7811" s="265">
        <f>$G7811*NonHospFrac+theModel!$H7811*NonHospFrac</f>
        <v>543479.49708986375</v>
      </c>
      <c r="N7811" s="266">
        <f t="shared" si="1705"/>
        <v>881298.55938367685</v>
      </c>
      <c r="O7811" s="159"/>
      <c r="P7811" s="265">
        <f t="shared" si="1706"/>
        <v>304148.14164812648</v>
      </c>
      <c r="Q7811" s="265">
        <f t="shared" si="1707"/>
        <v>543477.94244818902</v>
      </c>
      <c r="R7811" s="266">
        <f t="shared" si="1708"/>
        <v>847626.08409631555</v>
      </c>
    </row>
    <row r="7812" spans="1:18" x14ac:dyDescent="0.3">
      <c r="A7812" s="82">
        <v>7781</v>
      </c>
      <c r="B7812" s="94">
        <f t="shared" si="1697"/>
        <v>8.6081114972124438E-65</v>
      </c>
      <c r="C7812" s="179">
        <f t="shared" si="1698"/>
        <v>8.5886930801915626E-65</v>
      </c>
      <c r="D7812" s="166">
        <f t="shared" si="1699"/>
        <v>2.2558277767625785E-3</v>
      </c>
      <c r="E7812" s="167">
        <f t="shared" si="1709"/>
        <v>24.291375447755232</v>
      </c>
      <c r="F7812" s="168">
        <f t="shared" si="1710"/>
        <v>17.554851758765224</v>
      </c>
      <c r="G7812" s="168">
        <f t="shared" si="1700"/>
        <v>610066.61543880403</v>
      </c>
      <c r="H7812" s="168">
        <f t="shared" si="1701"/>
        <v>271310.33852408634</v>
      </c>
      <c r="I7812" s="169">
        <f t="shared" si="1702"/>
        <v>881376.95396289043</v>
      </c>
      <c r="J7812" s="169">
        <f t="shared" si="1704"/>
        <v>793515.32855661609</v>
      </c>
      <c r="K7812" s="95"/>
      <c r="L7812" s="265">
        <f t="shared" si="1703"/>
        <v>337849.11247709871</v>
      </c>
      <c r="M7812" s="265">
        <f>$G7812*NonHospFrac+theModel!$H7812*NonHospFrac</f>
        <v>543527.84148579161</v>
      </c>
      <c r="N7812" s="266">
        <f t="shared" si="1705"/>
        <v>881376.95396289031</v>
      </c>
      <c r="O7812" s="159"/>
      <c r="P7812" s="265">
        <f t="shared" si="1706"/>
        <v>304170.02428352018</v>
      </c>
      <c r="Q7812" s="265">
        <f t="shared" si="1707"/>
        <v>543526.28684411687</v>
      </c>
      <c r="R7812" s="266">
        <f t="shared" si="1708"/>
        <v>847696.31112763705</v>
      </c>
    </row>
    <row r="7813" spans="1:18" x14ac:dyDescent="0.3">
      <c r="A7813" s="82">
        <v>7782</v>
      </c>
      <c r="B7813" s="94">
        <f t="shared" si="1697"/>
        <v>8.4473080210456691E-65</v>
      </c>
      <c r="C7813" s="179">
        <f t="shared" si="1698"/>
        <v>8.428252348972925E-65</v>
      </c>
      <c r="D7813" s="166">
        <f t="shared" si="1699"/>
        <v>2.2558277767625785E-3</v>
      </c>
      <c r="E7813" s="167">
        <f t="shared" si="1709"/>
        <v>24.291375447755232</v>
      </c>
      <c r="F7813" s="168">
        <f t="shared" si="1710"/>
        <v>17.557107586541985</v>
      </c>
      <c r="G7813" s="168">
        <f t="shared" si="1700"/>
        <v>610145.01001801738</v>
      </c>
      <c r="H7813" s="168">
        <f t="shared" si="1701"/>
        <v>271310.33852408634</v>
      </c>
      <c r="I7813" s="169">
        <f t="shared" si="1702"/>
        <v>881455.34854210378</v>
      </c>
      <c r="J7813" s="169">
        <f t="shared" si="1704"/>
        <v>793572.41340202698</v>
      </c>
      <c r="K7813" s="95"/>
      <c r="L7813" s="265">
        <f t="shared" si="1703"/>
        <v>337879.16266038426</v>
      </c>
      <c r="M7813" s="265">
        <f>$G7813*NonHospFrac+theModel!$H7813*NonHospFrac</f>
        <v>543576.18588171946</v>
      </c>
      <c r="N7813" s="266">
        <f t="shared" si="1705"/>
        <v>881455.34854210378</v>
      </c>
      <c r="O7813" s="159"/>
      <c r="P7813" s="265">
        <f t="shared" si="1706"/>
        <v>304191.90602693456</v>
      </c>
      <c r="Q7813" s="265">
        <f t="shared" si="1707"/>
        <v>543574.63124004472</v>
      </c>
      <c r="R7813" s="266">
        <f t="shared" si="1708"/>
        <v>847766.53726697923</v>
      </c>
    </row>
    <row r="7814" spans="1:18" x14ac:dyDescent="0.3">
      <c r="A7814" s="82">
        <v>7783</v>
      </c>
      <c r="B7814" s="94">
        <f t="shared" si="1697"/>
        <v>8.2895084276652325E-65</v>
      </c>
      <c r="C7814" s="179">
        <f t="shared" si="1698"/>
        <v>8.2708087242983978E-65</v>
      </c>
      <c r="D7814" s="166">
        <f t="shared" si="1699"/>
        <v>2.2558277767625785E-3</v>
      </c>
      <c r="E7814" s="167">
        <f t="shared" si="1709"/>
        <v>24.291375447755232</v>
      </c>
      <c r="F7814" s="168">
        <f t="shared" si="1710"/>
        <v>17.559363414318746</v>
      </c>
      <c r="G7814" s="168">
        <f t="shared" si="1700"/>
        <v>610223.40459723072</v>
      </c>
      <c r="H7814" s="168">
        <f t="shared" si="1701"/>
        <v>271310.33852408634</v>
      </c>
      <c r="I7814" s="169">
        <f t="shared" si="1702"/>
        <v>881533.74312131712</v>
      </c>
      <c r="J7814" s="169">
        <f t="shared" si="1704"/>
        <v>793629.49592054717</v>
      </c>
      <c r="K7814" s="95"/>
      <c r="L7814" s="265">
        <f t="shared" si="1703"/>
        <v>337909.21284366981</v>
      </c>
      <c r="M7814" s="265">
        <f>$G7814*NonHospFrac+theModel!$H7814*NonHospFrac</f>
        <v>543624.53027764719</v>
      </c>
      <c r="N7814" s="266">
        <f t="shared" si="1705"/>
        <v>881533.74312131701</v>
      </c>
      <c r="O7814" s="159"/>
      <c r="P7814" s="265">
        <f t="shared" si="1706"/>
        <v>304213.78687840601</v>
      </c>
      <c r="Q7814" s="265">
        <f t="shared" si="1707"/>
        <v>543622.97563597246</v>
      </c>
      <c r="R7814" s="266">
        <f t="shared" si="1708"/>
        <v>847836.76251437841</v>
      </c>
    </row>
    <row r="7815" spans="1:18" x14ac:dyDescent="0.3">
      <c r="A7815" s="82">
        <v>7784</v>
      </c>
      <c r="B7815" s="94">
        <f t="shared" si="1697"/>
        <v>8.1346566031604049E-65</v>
      </c>
      <c r="C7815" s="179">
        <f t="shared" si="1698"/>
        <v>8.1163062188405701E-65</v>
      </c>
      <c r="D7815" s="166">
        <f t="shared" si="1699"/>
        <v>2.2558277767625785E-3</v>
      </c>
      <c r="E7815" s="167">
        <f t="shared" si="1709"/>
        <v>24.291375447755232</v>
      </c>
      <c r="F7815" s="168">
        <f t="shared" si="1710"/>
        <v>17.561619242095507</v>
      </c>
      <c r="G7815" s="168">
        <f t="shared" si="1700"/>
        <v>610301.79917644418</v>
      </c>
      <c r="H7815" s="168">
        <f t="shared" si="1701"/>
        <v>271310.33852408634</v>
      </c>
      <c r="I7815" s="169">
        <f t="shared" si="1702"/>
        <v>881612.13770053047</v>
      </c>
      <c r="J7815" s="169">
        <f t="shared" si="1704"/>
        <v>793686.57611227152</v>
      </c>
      <c r="K7815" s="95"/>
      <c r="L7815" s="265">
        <f t="shared" si="1703"/>
        <v>337939.26302695542</v>
      </c>
      <c r="M7815" s="265">
        <f>$G7815*NonHospFrac+theModel!$H7815*NonHospFrac</f>
        <v>543672.87467357516</v>
      </c>
      <c r="N7815" s="266">
        <f t="shared" si="1705"/>
        <v>881612.13770053058</v>
      </c>
      <c r="O7815" s="159"/>
      <c r="P7815" s="265">
        <f t="shared" si="1706"/>
        <v>304235.6668379709</v>
      </c>
      <c r="Q7815" s="265">
        <f t="shared" si="1707"/>
        <v>543671.32003190042</v>
      </c>
      <c r="R7815" s="266">
        <f t="shared" si="1708"/>
        <v>847906.98686987138</v>
      </c>
    </row>
    <row r="7816" spans="1:18" x14ac:dyDescent="0.3">
      <c r="A7816" s="82">
        <v>7785</v>
      </c>
      <c r="B7816" s="94">
        <f t="shared" si="1697"/>
        <v>7.9826974818554864E-65</v>
      </c>
      <c r="C7816" s="179">
        <f t="shared" si="1698"/>
        <v>7.9646898911424248E-65</v>
      </c>
      <c r="D7816" s="166">
        <f t="shared" si="1699"/>
        <v>2.2558277767625785E-3</v>
      </c>
      <c r="E7816" s="167">
        <f t="shared" si="1709"/>
        <v>24.291375447755232</v>
      </c>
      <c r="F7816" s="168">
        <f t="shared" si="1710"/>
        <v>17.563875069872267</v>
      </c>
      <c r="G7816" s="168">
        <f t="shared" si="1700"/>
        <v>610380.19375565753</v>
      </c>
      <c r="H7816" s="168">
        <f t="shared" si="1701"/>
        <v>271310.33852408634</v>
      </c>
      <c r="I7816" s="169">
        <f t="shared" si="1702"/>
        <v>881690.53227974381</v>
      </c>
      <c r="J7816" s="169">
        <f t="shared" si="1704"/>
        <v>793743.65397729492</v>
      </c>
      <c r="K7816" s="95"/>
      <c r="L7816" s="265">
        <f t="shared" si="1703"/>
        <v>337969.31321024097</v>
      </c>
      <c r="M7816" s="265">
        <f>$G7816*NonHospFrac+theModel!$H7816*NonHospFrac</f>
        <v>543721.2190695029</v>
      </c>
      <c r="N7816" s="266">
        <f t="shared" si="1705"/>
        <v>881690.53227974381</v>
      </c>
      <c r="O7816" s="159"/>
      <c r="P7816" s="265">
        <f t="shared" si="1706"/>
        <v>304257.54590566555</v>
      </c>
      <c r="Q7816" s="265">
        <f t="shared" si="1707"/>
        <v>543719.66442782816</v>
      </c>
      <c r="R7816" s="266">
        <f t="shared" si="1708"/>
        <v>847977.21033349377</v>
      </c>
    </row>
    <row r="7817" spans="1:18" x14ac:dyDescent="0.3">
      <c r="A7817" s="82">
        <v>7786</v>
      </c>
      <c r="B7817" s="94">
        <f t="shared" si="1697"/>
        <v>7.8335770267261704E-65</v>
      </c>
      <c r="C7817" s="179">
        <f t="shared" si="1698"/>
        <v>7.8159058260778724E-65</v>
      </c>
      <c r="D7817" s="166">
        <f t="shared" si="1699"/>
        <v>2.2558277767625785E-3</v>
      </c>
      <c r="E7817" s="167">
        <f t="shared" si="1709"/>
        <v>24.291375447755232</v>
      </c>
      <c r="F7817" s="168">
        <f t="shared" si="1710"/>
        <v>17.566130897649028</v>
      </c>
      <c r="G7817" s="168">
        <f t="shared" si="1700"/>
        <v>610458.58833487087</v>
      </c>
      <c r="H7817" s="168">
        <f t="shared" si="1701"/>
        <v>271310.33852408634</v>
      </c>
      <c r="I7817" s="169">
        <f t="shared" si="1702"/>
        <v>881768.92685895716</v>
      </c>
      <c r="J7817" s="169">
        <f t="shared" si="1704"/>
        <v>793800.72951571213</v>
      </c>
      <c r="K7817" s="95"/>
      <c r="L7817" s="265">
        <f t="shared" si="1703"/>
        <v>337999.36339352652</v>
      </c>
      <c r="M7817" s="265">
        <f>$G7817*NonHospFrac+theModel!$H7817*NonHospFrac</f>
        <v>543769.56346543063</v>
      </c>
      <c r="N7817" s="266">
        <f t="shared" si="1705"/>
        <v>881768.92685895716</v>
      </c>
      <c r="O7817" s="159"/>
      <c r="P7817" s="265">
        <f t="shared" si="1706"/>
        <v>304279.42408152635</v>
      </c>
      <c r="Q7817" s="265">
        <f t="shared" si="1707"/>
        <v>543768.0088237559</v>
      </c>
      <c r="R7817" s="266">
        <f t="shared" si="1708"/>
        <v>848047.43290528224</v>
      </c>
    </row>
    <row r="7818" spans="1:18" x14ac:dyDescent="0.3">
      <c r="A7818" s="82">
        <v>7787</v>
      </c>
      <c r="B7818" s="94">
        <f t="shared" si="1697"/>
        <v>7.6872422101841614E-65</v>
      </c>
      <c r="C7818" s="179">
        <f t="shared" si="1698"/>
        <v>7.6699011156797264E-65</v>
      </c>
      <c r="D7818" s="166">
        <f t="shared" si="1699"/>
        <v>2.2558277767625785E-3</v>
      </c>
      <c r="E7818" s="167">
        <f t="shared" si="1709"/>
        <v>24.291375447755232</v>
      </c>
      <c r="F7818" s="168">
        <f t="shared" si="1710"/>
        <v>17.568386725425789</v>
      </c>
      <c r="G7818" s="168">
        <f t="shared" si="1700"/>
        <v>610536.98291408422</v>
      </c>
      <c r="H7818" s="168">
        <f t="shared" si="1701"/>
        <v>271310.33852408634</v>
      </c>
      <c r="I7818" s="169">
        <f t="shared" si="1702"/>
        <v>881847.3214381705</v>
      </c>
      <c r="J7818" s="169">
        <f t="shared" si="1704"/>
        <v>793857.80272761814</v>
      </c>
      <c r="K7818" s="95"/>
      <c r="L7818" s="265">
        <f t="shared" si="1703"/>
        <v>338029.41357681202</v>
      </c>
      <c r="M7818" s="265">
        <f>$G7818*NonHospFrac+theModel!$H7818*NonHospFrac</f>
        <v>543817.90786135849</v>
      </c>
      <c r="N7818" s="266">
        <f t="shared" si="1705"/>
        <v>881847.3214381705</v>
      </c>
      <c r="O7818" s="159"/>
      <c r="P7818" s="265">
        <f t="shared" si="1706"/>
        <v>304301.30136558955</v>
      </c>
      <c r="Q7818" s="265">
        <f t="shared" si="1707"/>
        <v>543816.35321968375</v>
      </c>
      <c r="R7818" s="266">
        <f t="shared" si="1708"/>
        <v>848117.65458527324</v>
      </c>
    </row>
    <row r="7819" spans="1:18" x14ac:dyDescent="0.3">
      <c r="A7819" s="82">
        <v>7788</v>
      </c>
      <c r="B7819" s="94">
        <f t="shared" si="1697"/>
        <v>7.5436409952213083E-65</v>
      </c>
      <c r="C7819" s="179">
        <f t="shared" si="1698"/>
        <v>7.5266238403263629E-65</v>
      </c>
      <c r="D7819" s="166">
        <f t="shared" si="1699"/>
        <v>2.2558277767625785E-3</v>
      </c>
      <c r="E7819" s="167">
        <f t="shared" si="1709"/>
        <v>24.291375447755232</v>
      </c>
      <c r="F7819" s="168">
        <f t="shared" si="1710"/>
        <v>17.57064255320255</v>
      </c>
      <c r="G7819" s="168">
        <f t="shared" si="1700"/>
        <v>610615.37749329756</v>
      </c>
      <c r="H7819" s="168">
        <f t="shared" si="1701"/>
        <v>271310.33852408634</v>
      </c>
      <c r="I7819" s="169">
        <f t="shared" si="1702"/>
        <v>881925.71601738385</v>
      </c>
      <c r="J7819" s="169">
        <f t="shared" si="1704"/>
        <v>793914.8736131076</v>
      </c>
      <c r="K7819" s="95"/>
      <c r="L7819" s="265">
        <f t="shared" si="1703"/>
        <v>338059.46376009763</v>
      </c>
      <c r="M7819" s="265">
        <f>$G7819*NonHospFrac+theModel!$H7819*NonHospFrac</f>
        <v>543866.25225728634</v>
      </c>
      <c r="N7819" s="266">
        <f t="shared" si="1705"/>
        <v>881925.71601738397</v>
      </c>
      <c r="O7819" s="159"/>
      <c r="P7819" s="265">
        <f t="shared" si="1706"/>
        <v>304323.17775789165</v>
      </c>
      <c r="Q7819" s="265">
        <f t="shared" si="1707"/>
        <v>543864.6976156116</v>
      </c>
      <c r="R7819" s="266">
        <f t="shared" si="1708"/>
        <v>848187.87537350319</v>
      </c>
    </row>
    <row r="7820" spans="1:18" x14ac:dyDescent="0.3">
      <c r="A7820" s="82">
        <v>7789</v>
      </c>
      <c r="B7820" s="94">
        <f t="shared" si="1697"/>
        <v>7.4027223169050968E-65</v>
      </c>
      <c r="C7820" s="179">
        <f t="shared" si="1698"/>
        <v>7.3860230502789624E-65</v>
      </c>
      <c r="D7820" s="166">
        <f t="shared" si="1699"/>
        <v>2.2558277767625785E-3</v>
      </c>
      <c r="E7820" s="167">
        <f t="shared" si="1709"/>
        <v>24.291375447755232</v>
      </c>
      <c r="F7820" s="168">
        <f t="shared" si="1710"/>
        <v>17.572898380979311</v>
      </c>
      <c r="G7820" s="168">
        <f t="shared" si="1700"/>
        <v>610693.77207251091</v>
      </c>
      <c r="H7820" s="168">
        <f t="shared" si="1701"/>
        <v>271310.33852408634</v>
      </c>
      <c r="I7820" s="169">
        <f t="shared" si="1702"/>
        <v>882004.11059659719</v>
      </c>
      <c r="J7820" s="169">
        <f t="shared" si="1704"/>
        <v>793971.94217227539</v>
      </c>
      <c r="K7820" s="95"/>
      <c r="L7820" s="265">
        <f t="shared" si="1703"/>
        <v>338089.51394338312</v>
      </c>
      <c r="M7820" s="265">
        <f>$G7820*NonHospFrac+theModel!$H7820*NonHospFrac</f>
        <v>543914.59665321407</v>
      </c>
      <c r="N7820" s="266">
        <f t="shared" si="1705"/>
        <v>882004.11059659719</v>
      </c>
      <c r="O7820" s="159"/>
      <c r="P7820" s="265">
        <f t="shared" si="1706"/>
        <v>304345.05325846886</v>
      </c>
      <c r="Q7820" s="265">
        <f t="shared" si="1707"/>
        <v>543913.04201153934</v>
      </c>
      <c r="R7820" s="266">
        <f t="shared" si="1708"/>
        <v>848258.0952700082</v>
      </c>
    </row>
    <row r="7821" spans="1:18" x14ac:dyDescent="0.3">
      <c r="A7821" s="82">
        <v>7790</v>
      </c>
      <c r="B7821" s="94">
        <f t="shared" si="1697"/>
        <v>7.2644360642189664E-65</v>
      </c>
      <c r="C7821" s="179">
        <f t="shared" si="1698"/>
        <v>7.2480487475627852E-65</v>
      </c>
      <c r="D7821" s="166">
        <f t="shared" si="1699"/>
        <v>2.2558277767625785E-3</v>
      </c>
      <c r="E7821" s="167">
        <f t="shared" si="1709"/>
        <v>24.291375447755232</v>
      </c>
      <c r="F7821" s="168">
        <f t="shared" si="1710"/>
        <v>17.575154208756071</v>
      </c>
      <c r="G7821" s="168">
        <f t="shared" si="1700"/>
        <v>610772.16665172426</v>
      </c>
      <c r="H7821" s="168">
        <f t="shared" si="1701"/>
        <v>271310.33852408634</v>
      </c>
      <c r="I7821" s="169">
        <f t="shared" si="1702"/>
        <v>882082.50517581054</v>
      </c>
      <c r="J7821" s="169">
        <f t="shared" si="1704"/>
        <v>794029.00840521639</v>
      </c>
      <c r="K7821" s="95"/>
      <c r="L7821" s="265">
        <f t="shared" si="1703"/>
        <v>338119.56412666873</v>
      </c>
      <c r="M7821" s="265">
        <f>$G7821*NonHospFrac+theModel!$H7821*NonHospFrac</f>
        <v>543962.94104914181</v>
      </c>
      <c r="N7821" s="266">
        <f t="shared" si="1705"/>
        <v>882082.50517581054</v>
      </c>
      <c r="O7821" s="159"/>
      <c r="P7821" s="265">
        <f t="shared" si="1706"/>
        <v>304366.92786735768</v>
      </c>
      <c r="Q7821" s="265">
        <f t="shared" si="1707"/>
        <v>543961.38640746707</v>
      </c>
      <c r="R7821" s="266">
        <f t="shared" si="1708"/>
        <v>848328.31427482469</v>
      </c>
    </row>
    <row r="7822" spans="1:18" x14ac:dyDescent="0.3">
      <c r="A7822" s="82">
        <v>7791</v>
      </c>
      <c r="B7822" s="94">
        <f t="shared" si="1697"/>
        <v>7.1287330622427525E-65</v>
      </c>
      <c r="C7822" s="179">
        <f t="shared" si="1698"/>
        <v>7.1126518681878197E-65</v>
      </c>
      <c r="D7822" s="166">
        <f t="shared" si="1699"/>
        <v>2.2558277767625785E-3</v>
      </c>
      <c r="E7822" s="167">
        <f t="shared" si="1709"/>
        <v>24.291375447755232</v>
      </c>
      <c r="F7822" s="168">
        <f t="shared" si="1710"/>
        <v>17.577410036532832</v>
      </c>
      <c r="G7822" s="168">
        <f t="shared" si="1700"/>
        <v>610850.56123093772</v>
      </c>
      <c r="H7822" s="168">
        <f t="shared" si="1701"/>
        <v>271310.33852408634</v>
      </c>
      <c r="I7822" s="169">
        <f t="shared" si="1702"/>
        <v>882160.89975502412</v>
      </c>
      <c r="J7822" s="169">
        <f t="shared" si="1704"/>
        <v>794086.07231202559</v>
      </c>
      <c r="K7822" s="95"/>
      <c r="L7822" s="265">
        <f t="shared" si="1703"/>
        <v>338149.61430995434</v>
      </c>
      <c r="M7822" s="265">
        <f>$G7822*NonHospFrac+theModel!$H7822*NonHospFrac</f>
        <v>544011.28544506966</v>
      </c>
      <c r="N7822" s="266">
        <f t="shared" si="1705"/>
        <v>882160.899755024</v>
      </c>
      <c r="O7822" s="159"/>
      <c r="P7822" s="265">
        <f t="shared" si="1706"/>
        <v>304388.80158459442</v>
      </c>
      <c r="Q7822" s="265">
        <f t="shared" si="1707"/>
        <v>544009.73080339492</v>
      </c>
      <c r="R7822" s="266">
        <f t="shared" si="1708"/>
        <v>848398.53238798934</v>
      </c>
    </row>
    <row r="7823" spans="1:18" x14ac:dyDescent="0.3">
      <c r="A7823" s="82">
        <v>7792</v>
      </c>
      <c r="B7823" s="94">
        <f t="shared" si="1697"/>
        <v>6.995565054666808E-65</v>
      </c>
      <c r="C7823" s="179">
        <f t="shared" si="1698"/>
        <v>6.9797842647023413E-65</v>
      </c>
      <c r="D7823" s="166">
        <f t="shared" si="1699"/>
        <v>2.2558277767625785E-3</v>
      </c>
      <c r="E7823" s="167">
        <f t="shared" si="1709"/>
        <v>24.291375447755232</v>
      </c>
      <c r="F7823" s="168">
        <f t="shared" si="1710"/>
        <v>17.579665864309593</v>
      </c>
      <c r="G7823" s="168">
        <f t="shared" si="1700"/>
        <v>610928.95581015106</v>
      </c>
      <c r="H7823" s="168">
        <f t="shared" si="1701"/>
        <v>271310.33852408634</v>
      </c>
      <c r="I7823" s="169">
        <f t="shared" si="1702"/>
        <v>882239.29433423746</v>
      </c>
      <c r="J7823" s="169">
        <f t="shared" si="1704"/>
        <v>794143.1338927974</v>
      </c>
      <c r="K7823" s="95"/>
      <c r="L7823" s="265">
        <f t="shared" si="1703"/>
        <v>338179.66449323983</v>
      </c>
      <c r="M7823" s="265">
        <f>$G7823*NonHospFrac+theModel!$H7823*NonHospFrac</f>
        <v>544059.62984099751</v>
      </c>
      <c r="N7823" s="266">
        <f t="shared" si="1705"/>
        <v>882239.29433423735</v>
      </c>
      <c r="O7823" s="159"/>
      <c r="P7823" s="265">
        <f t="shared" si="1706"/>
        <v>304410.67441021529</v>
      </c>
      <c r="Q7823" s="265">
        <f t="shared" si="1707"/>
        <v>544058.07519932278</v>
      </c>
      <c r="R7823" s="266">
        <f t="shared" si="1708"/>
        <v>848468.74960953812</v>
      </c>
    </row>
    <row r="7824" spans="1:18" x14ac:dyDescent="0.3">
      <c r="A7824" s="82">
        <v>7793</v>
      </c>
      <c r="B7824" s="94">
        <f t="shared" si="1697"/>
        <v>6.8648846866319027E-65</v>
      </c>
      <c r="C7824" s="179">
        <f t="shared" si="1698"/>
        <v>6.8493986890715265E-65</v>
      </c>
      <c r="D7824" s="166">
        <f t="shared" si="1699"/>
        <v>2.2558277767625785E-3</v>
      </c>
      <c r="E7824" s="167">
        <f t="shared" si="1709"/>
        <v>24.291375447755232</v>
      </c>
      <c r="F7824" s="168">
        <f t="shared" si="1710"/>
        <v>17.581921692086354</v>
      </c>
      <c r="G7824" s="168">
        <f t="shared" si="1700"/>
        <v>611007.35038936441</v>
      </c>
      <c r="H7824" s="168">
        <f t="shared" si="1701"/>
        <v>271310.33852408634</v>
      </c>
      <c r="I7824" s="169">
        <f t="shared" si="1702"/>
        <v>882317.68891345081</v>
      </c>
      <c r="J7824" s="169">
        <f t="shared" si="1704"/>
        <v>794200.19314762682</v>
      </c>
      <c r="K7824" s="95"/>
      <c r="L7824" s="265">
        <f t="shared" si="1703"/>
        <v>338209.71467652544</v>
      </c>
      <c r="M7824" s="265">
        <f>$G7824*NonHospFrac+theModel!$H7824*NonHospFrac</f>
        <v>544107.97423692537</v>
      </c>
      <c r="N7824" s="266">
        <f t="shared" si="1705"/>
        <v>882317.68891345081</v>
      </c>
      <c r="O7824" s="159"/>
      <c r="P7824" s="265">
        <f t="shared" si="1706"/>
        <v>304432.54634425679</v>
      </c>
      <c r="Q7824" s="265">
        <f t="shared" si="1707"/>
        <v>544106.41959525063</v>
      </c>
      <c r="R7824" s="266">
        <f t="shared" si="1708"/>
        <v>848538.96593950735</v>
      </c>
    </row>
    <row r="7825" spans="1:18" x14ac:dyDescent="0.3">
      <c r="A7825" s="82">
        <v>7794</v>
      </c>
      <c r="B7825" s="94">
        <f t="shared" si="1697"/>
        <v>6.7366454878889161E-65</v>
      </c>
      <c r="C7825" s="179">
        <f t="shared" si="1698"/>
        <v>6.7214487758751339E-65</v>
      </c>
      <c r="D7825" s="166">
        <f t="shared" si="1699"/>
        <v>2.2558277767625785E-3</v>
      </c>
      <c r="E7825" s="167">
        <f t="shared" si="1709"/>
        <v>24.291375447755232</v>
      </c>
      <c r="F7825" s="168">
        <f t="shared" si="1710"/>
        <v>17.584177519863115</v>
      </c>
      <c r="G7825" s="168">
        <f t="shared" si="1700"/>
        <v>611085.74496857775</v>
      </c>
      <c r="H7825" s="168">
        <f t="shared" si="1701"/>
        <v>271310.33852408634</v>
      </c>
      <c r="I7825" s="169">
        <f t="shared" si="1702"/>
        <v>882396.08349266415</v>
      </c>
      <c r="J7825" s="169">
        <f t="shared" si="1704"/>
        <v>794257.25007660873</v>
      </c>
      <c r="K7825" s="95"/>
      <c r="L7825" s="265">
        <f t="shared" si="1703"/>
        <v>338239.76485981094</v>
      </c>
      <c r="M7825" s="265">
        <f>$G7825*NonHospFrac+theModel!$H7825*NonHospFrac</f>
        <v>544156.3186328531</v>
      </c>
      <c r="N7825" s="266">
        <f t="shared" si="1705"/>
        <v>882396.08349266404</v>
      </c>
      <c r="O7825" s="159"/>
      <c r="P7825" s="265">
        <f t="shared" si="1706"/>
        <v>304454.41738675511</v>
      </c>
      <c r="Q7825" s="265">
        <f t="shared" si="1707"/>
        <v>544154.76399117836</v>
      </c>
      <c r="R7825" s="266">
        <f t="shared" si="1708"/>
        <v>848609.18137793348</v>
      </c>
    </row>
    <row r="7826" spans="1:18" x14ac:dyDescent="0.3">
      <c r="A7826" s="82">
        <v>7795</v>
      </c>
      <c r="B7826" s="94">
        <f t="shared" si="1697"/>
        <v>6.6108018562739508E-65</v>
      </c>
      <c r="C7826" s="179">
        <f t="shared" si="1698"/>
        <v>6.5958890258198942E-65</v>
      </c>
      <c r="D7826" s="166">
        <f t="shared" si="1699"/>
        <v>2.2558277767625785E-3</v>
      </c>
      <c r="E7826" s="167">
        <f t="shared" si="1709"/>
        <v>24.291375447755232</v>
      </c>
      <c r="F7826" s="168">
        <f t="shared" si="1710"/>
        <v>17.586433347639876</v>
      </c>
      <c r="G7826" s="168">
        <f t="shared" si="1700"/>
        <v>611164.1395477911</v>
      </c>
      <c r="H7826" s="168">
        <f t="shared" si="1701"/>
        <v>271310.33852408634</v>
      </c>
      <c r="I7826" s="169">
        <f t="shared" si="1702"/>
        <v>882474.4780718775</v>
      </c>
      <c r="J7826" s="169">
        <f t="shared" si="1704"/>
        <v>794314.30467983789</v>
      </c>
      <c r="K7826" s="95"/>
      <c r="L7826" s="265">
        <f t="shared" si="1703"/>
        <v>338269.81504309649</v>
      </c>
      <c r="M7826" s="265">
        <f>$G7826*NonHospFrac+theModel!$H7826*NonHospFrac</f>
        <v>544204.66302878084</v>
      </c>
      <c r="N7826" s="266">
        <f t="shared" si="1705"/>
        <v>882474.47807187727</v>
      </c>
      <c r="O7826" s="159"/>
      <c r="P7826" s="265">
        <f t="shared" si="1706"/>
        <v>304476.28753774671</v>
      </c>
      <c r="Q7826" s="265">
        <f t="shared" si="1707"/>
        <v>544203.1083871061</v>
      </c>
      <c r="R7826" s="266">
        <f t="shared" si="1708"/>
        <v>848679.39592485281</v>
      </c>
    </row>
    <row r="7827" spans="1:18" x14ac:dyDescent="0.3">
      <c r="A7827" s="82">
        <v>7796</v>
      </c>
      <c r="B7827" s="94">
        <f t="shared" si="1697"/>
        <v>6.4873090414928643E-65</v>
      </c>
      <c r="C7827" s="179">
        <f t="shared" si="1698"/>
        <v>6.472674789560622E-65</v>
      </c>
      <c r="D7827" s="166">
        <f t="shared" si="1699"/>
        <v>2.2558277767625785E-3</v>
      </c>
      <c r="E7827" s="167">
        <f t="shared" si="1709"/>
        <v>24.291375447755232</v>
      </c>
      <c r="F7827" s="168">
        <f t="shared" si="1710"/>
        <v>17.588689175416636</v>
      </c>
      <c r="G7827" s="168">
        <f t="shared" si="1700"/>
        <v>611242.53412700444</v>
      </c>
      <c r="H7827" s="168">
        <f t="shared" si="1701"/>
        <v>271310.33852408634</v>
      </c>
      <c r="I7827" s="169">
        <f t="shared" si="1702"/>
        <v>882552.87265109085</v>
      </c>
      <c r="J7827" s="169">
        <f t="shared" si="1704"/>
        <v>794371.35695740907</v>
      </c>
      <c r="K7827" s="95"/>
      <c r="L7827" s="265">
        <f t="shared" si="1703"/>
        <v>338299.86522638204</v>
      </c>
      <c r="M7827" s="265">
        <f>$G7827*NonHospFrac+theModel!$H7827*NonHospFrac</f>
        <v>544253.00742470869</v>
      </c>
      <c r="N7827" s="266">
        <f t="shared" si="1705"/>
        <v>882552.87265109073</v>
      </c>
      <c r="O7827" s="159"/>
      <c r="P7827" s="265">
        <f t="shared" si="1706"/>
        <v>304498.1567972679</v>
      </c>
      <c r="Q7827" s="265">
        <f t="shared" si="1707"/>
        <v>544251.45278303395</v>
      </c>
      <c r="R7827" s="266">
        <f t="shared" si="1708"/>
        <v>848749.60958030191</v>
      </c>
    </row>
    <row r="7828" spans="1:18" x14ac:dyDescent="0.3">
      <c r="A7828" s="82">
        <v>7797</v>
      </c>
      <c r="B7828" s="94">
        <f t="shared" si="1697"/>
        <v>6.3661231292081025E-65</v>
      </c>
      <c r="C7828" s="179">
        <f t="shared" si="1698"/>
        <v>6.3517622518229443E-65</v>
      </c>
      <c r="D7828" s="166">
        <f t="shared" si="1699"/>
        <v>2.2558277767625785E-3</v>
      </c>
      <c r="E7828" s="167">
        <f t="shared" si="1709"/>
        <v>24.291375447755232</v>
      </c>
      <c r="F7828" s="168">
        <f t="shared" si="1710"/>
        <v>17.590945003193397</v>
      </c>
      <c r="G7828" s="168">
        <f t="shared" si="1700"/>
        <v>611320.92870621779</v>
      </c>
      <c r="H7828" s="168">
        <f t="shared" si="1701"/>
        <v>271310.33852408634</v>
      </c>
      <c r="I7828" s="169">
        <f t="shared" si="1702"/>
        <v>882631.26723030419</v>
      </c>
      <c r="J7828" s="169">
        <f t="shared" si="1704"/>
        <v>794428.40690941713</v>
      </c>
      <c r="K7828" s="95"/>
      <c r="L7828" s="265">
        <f t="shared" si="1703"/>
        <v>338329.91540966759</v>
      </c>
      <c r="M7828" s="265">
        <f>$G7828*NonHospFrac+theModel!$H7828*NonHospFrac</f>
        <v>544301.35182063654</v>
      </c>
      <c r="N7828" s="266">
        <f t="shared" si="1705"/>
        <v>882631.26723030419</v>
      </c>
      <c r="O7828" s="159"/>
      <c r="P7828" s="265">
        <f t="shared" si="1706"/>
        <v>304520.02516535507</v>
      </c>
      <c r="Q7828" s="265">
        <f t="shared" si="1707"/>
        <v>544299.7971789618</v>
      </c>
      <c r="R7828" s="266">
        <f t="shared" si="1708"/>
        <v>848819.82234431687</v>
      </c>
    </row>
    <row r="7829" spans="1:18" x14ac:dyDescent="0.3">
      <c r="A7829" s="82">
        <v>7798</v>
      </c>
      <c r="B7829" s="94">
        <f t="shared" si="1697"/>
        <v>6.24720102542101E-65</v>
      </c>
      <c r="C7829" s="179">
        <f t="shared" si="1698"/>
        <v>6.2331084158208457E-65</v>
      </c>
      <c r="D7829" s="166">
        <f t="shared" si="1699"/>
        <v>2.2558277767625785E-3</v>
      </c>
      <c r="E7829" s="167">
        <f t="shared" si="1709"/>
        <v>24.291375447755232</v>
      </c>
      <c r="F7829" s="168">
        <f t="shared" si="1710"/>
        <v>17.593200830970158</v>
      </c>
      <c r="G7829" s="168">
        <f t="shared" si="1700"/>
        <v>611399.32328543114</v>
      </c>
      <c r="H7829" s="168">
        <f t="shared" si="1701"/>
        <v>271310.33852408634</v>
      </c>
      <c r="I7829" s="169">
        <f t="shared" si="1702"/>
        <v>882709.66180951754</v>
      </c>
      <c r="J7829" s="169">
        <f t="shared" si="1704"/>
        <v>794485.45453595684</v>
      </c>
      <c r="K7829" s="95"/>
      <c r="L7829" s="265">
        <f t="shared" si="1703"/>
        <v>338359.96559295314</v>
      </c>
      <c r="M7829" s="265">
        <f>$G7829*NonHospFrac+theModel!$H7829*NonHospFrac</f>
        <v>544349.69621656428</v>
      </c>
      <c r="N7829" s="266">
        <f t="shared" si="1705"/>
        <v>882709.66180951742</v>
      </c>
      <c r="O7829" s="159"/>
      <c r="P7829" s="265">
        <f t="shared" si="1706"/>
        <v>304541.89264204446</v>
      </c>
      <c r="Q7829" s="265">
        <f t="shared" si="1707"/>
        <v>544348.14157488954</v>
      </c>
      <c r="R7829" s="266">
        <f t="shared" si="1708"/>
        <v>848890.034216934</v>
      </c>
    </row>
    <row r="7830" spans="1:18" x14ac:dyDescent="0.3">
      <c r="A7830" s="82">
        <v>7799</v>
      </c>
      <c r="B7830" s="94">
        <f t="shared" si="1697"/>
        <v>6.1305004411493444E-65</v>
      </c>
      <c r="C7830" s="179">
        <f t="shared" si="1698"/>
        <v>6.1166710879687442E-65</v>
      </c>
      <c r="D7830" s="166">
        <f t="shared" si="1699"/>
        <v>2.2558277767625785E-3</v>
      </c>
      <c r="E7830" s="167">
        <f t="shared" si="1709"/>
        <v>24.291375447755232</v>
      </c>
      <c r="F7830" s="168">
        <f t="shared" si="1710"/>
        <v>17.595456658746919</v>
      </c>
      <c r="G7830" s="168">
        <f t="shared" si="1700"/>
        <v>611477.7178646446</v>
      </c>
      <c r="H7830" s="168">
        <f t="shared" si="1701"/>
        <v>271310.33852408634</v>
      </c>
      <c r="I7830" s="169">
        <f t="shared" si="1702"/>
        <v>882788.05638873088</v>
      </c>
      <c r="J7830" s="169">
        <f t="shared" si="1704"/>
        <v>794542.49983712297</v>
      </c>
      <c r="K7830" s="95"/>
      <c r="L7830" s="265">
        <f t="shared" si="1703"/>
        <v>338390.01577623875</v>
      </c>
      <c r="M7830" s="265">
        <f>$G7830*NonHospFrac+theModel!$H7830*NonHospFrac</f>
        <v>544398.04061249224</v>
      </c>
      <c r="N7830" s="266">
        <f t="shared" si="1705"/>
        <v>882788.056388731</v>
      </c>
      <c r="O7830" s="159"/>
      <c r="P7830" s="265">
        <f t="shared" si="1706"/>
        <v>304563.75922737253</v>
      </c>
      <c r="Q7830" s="265">
        <f t="shared" si="1707"/>
        <v>544396.48597081751</v>
      </c>
      <c r="R7830" s="266">
        <f t="shared" si="1708"/>
        <v>848960.24519818998</v>
      </c>
    </row>
    <row r="7831" spans="1:18" x14ac:dyDescent="0.3">
      <c r="A7831" s="82">
        <v>7800</v>
      </c>
      <c r="B7831" s="94">
        <f t="shared" si="1697"/>
        <v>6.0159798773881233E-65</v>
      </c>
      <c r="C7831" s="179">
        <f t="shared" si="1698"/>
        <v>6.0024088628762664E-65</v>
      </c>
      <c r="D7831" s="166">
        <f t="shared" si="1699"/>
        <v>2.2558277767625785E-3</v>
      </c>
      <c r="E7831" s="167">
        <f t="shared" si="1709"/>
        <v>24.291375447755232</v>
      </c>
      <c r="F7831" s="168">
        <f t="shared" si="1710"/>
        <v>17.59771248652368</v>
      </c>
      <c r="G7831" s="168">
        <f t="shared" si="1700"/>
        <v>611556.11244385794</v>
      </c>
      <c r="H7831" s="168">
        <f t="shared" si="1701"/>
        <v>271310.33852408634</v>
      </c>
      <c r="I7831" s="169">
        <f t="shared" si="1702"/>
        <v>882866.45096794423</v>
      </c>
      <c r="J7831" s="169">
        <f t="shared" si="1704"/>
        <v>794599.5428130104</v>
      </c>
      <c r="K7831" s="95"/>
      <c r="L7831" s="265">
        <f t="shared" si="1703"/>
        <v>338420.06595952431</v>
      </c>
      <c r="M7831" s="265">
        <f>$G7831*NonHospFrac+theModel!$H7831*NonHospFrac</f>
        <v>544446.38500841998</v>
      </c>
      <c r="N7831" s="266">
        <f t="shared" si="1705"/>
        <v>882866.45096794423</v>
      </c>
      <c r="O7831" s="159"/>
      <c r="P7831" s="265">
        <f t="shared" si="1706"/>
        <v>304585.62492137548</v>
      </c>
      <c r="Q7831" s="265">
        <f t="shared" si="1707"/>
        <v>544444.83036674524</v>
      </c>
      <c r="R7831" s="266">
        <f t="shared" si="1708"/>
        <v>849030.45528812078</v>
      </c>
    </row>
    <row r="7832" spans="1:18" x14ac:dyDescent="0.3">
      <c r="A7832" s="82">
        <v>7801</v>
      </c>
      <c r="B7832" s="94">
        <f t="shared" si="1697"/>
        <v>5.9035986103535134E-65</v>
      </c>
      <c r="C7832" s="179">
        <f t="shared" si="1698"/>
        <v>5.890281108625421E-65</v>
      </c>
      <c r="D7832" s="166">
        <f t="shared" si="1699"/>
        <v>2.2558277767625785E-3</v>
      </c>
      <c r="E7832" s="167">
        <f t="shared" si="1709"/>
        <v>24.291375447755232</v>
      </c>
      <c r="F7832" s="168">
        <f t="shared" si="1710"/>
        <v>17.59996831430044</v>
      </c>
      <c r="G7832" s="168">
        <f t="shared" si="1700"/>
        <v>611634.50702307129</v>
      </c>
      <c r="H7832" s="168">
        <f t="shared" si="1701"/>
        <v>271310.33852408634</v>
      </c>
      <c r="I7832" s="169">
        <f t="shared" si="1702"/>
        <v>882944.84554715757</v>
      </c>
      <c r="J7832" s="169">
        <f t="shared" si="1704"/>
        <v>794656.58346371376</v>
      </c>
      <c r="K7832" s="95"/>
      <c r="L7832" s="265">
        <f t="shared" si="1703"/>
        <v>338450.11614280986</v>
      </c>
      <c r="M7832" s="265">
        <f>$G7832*NonHospFrac+theModel!$H7832*NonHospFrac</f>
        <v>544494.72940434772</v>
      </c>
      <c r="N7832" s="266">
        <f t="shared" si="1705"/>
        <v>882944.84554715757</v>
      </c>
      <c r="O7832" s="159"/>
      <c r="P7832" s="265">
        <f t="shared" si="1706"/>
        <v>304607.48972408968</v>
      </c>
      <c r="Q7832" s="265">
        <f t="shared" si="1707"/>
        <v>544493.17476267298</v>
      </c>
      <c r="R7832" s="266">
        <f t="shared" si="1708"/>
        <v>849100.6644867626</v>
      </c>
    </row>
    <row r="7833" spans="1:18" x14ac:dyDescent="0.3">
      <c r="A7833" s="82">
        <v>7802</v>
      </c>
      <c r="B7833" s="94">
        <f t="shared" si="1697"/>
        <v>5.7933166769996533E-65</v>
      </c>
      <c r="C7833" s="179">
        <f t="shared" si="1698"/>
        <v>5.7802479523200954E-65</v>
      </c>
      <c r="D7833" s="166">
        <f t="shared" si="1699"/>
        <v>2.2558277767625785E-3</v>
      </c>
      <c r="E7833" s="167">
        <f t="shared" si="1709"/>
        <v>24.291375447755232</v>
      </c>
      <c r="F7833" s="168">
        <f t="shared" si="1710"/>
        <v>17.602224142077201</v>
      </c>
      <c r="G7833" s="168">
        <f t="shared" si="1700"/>
        <v>611712.90160228463</v>
      </c>
      <c r="H7833" s="168">
        <f t="shared" si="1701"/>
        <v>271310.33852408634</v>
      </c>
      <c r="I7833" s="169">
        <f t="shared" si="1702"/>
        <v>883023.24012637092</v>
      </c>
      <c r="J7833" s="169">
        <f t="shared" si="1704"/>
        <v>794713.62178932794</v>
      </c>
      <c r="K7833" s="95"/>
      <c r="L7833" s="265">
        <f t="shared" si="1703"/>
        <v>338480.16632609535</v>
      </c>
      <c r="M7833" s="265">
        <f>$G7833*NonHospFrac+theModel!$H7833*NonHospFrac</f>
        <v>544543.07380027557</v>
      </c>
      <c r="N7833" s="266">
        <f t="shared" si="1705"/>
        <v>883023.24012637092</v>
      </c>
      <c r="O7833" s="159"/>
      <c r="P7833" s="265">
        <f t="shared" si="1706"/>
        <v>304629.35363555147</v>
      </c>
      <c r="Q7833" s="265">
        <f t="shared" si="1707"/>
        <v>544541.51915860083</v>
      </c>
      <c r="R7833" s="266">
        <f t="shared" si="1708"/>
        <v>849170.87279415224</v>
      </c>
    </row>
    <row r="7834" spans="1:18" x14ac:dyDescent="0.3">
      <c r="A7834" s="82">
        <v>7803</v>
      </c>
      <c r="B7834" s="94">
        <f t="shared" si="1697"/>
        <v>5.6850948608094048E-65</v>
      </c>
      <c r="C7834" s="179">
        <f t="shared" si="1698"/>
        <v>5.6722702659088605E-65</v>
      </c>
      <c r="D7834" s="166">
        <f t="shared" si="1699"/>
        <v>2.2558277767625785E-3</v>
      </c>
      <c r="E7834" s="167">
        <f t="shared" si="1709"/>
        <v>24.291375447755232</v>
      </c>
      <c r="F7834" s="168">
        <f t="shared" si="1710"/>
        <v>17.604479969853962</v>
      </c>
      <c r="G7834" s="168">
        <f t="shared" si="1700"/>
        <v>611791.29618149798</v>
      </c>
      <c r="H7834" s="168">
        <f t="shared" si="1701"/>
        <v>271310.33852408634</v>
      </c>
      <c r="I7834" s="169">
        <f t="shared" si="1702"/>
        <v>883101.63470558426</v>
      </c>
      <c r="J7834" s="169">
        <f t="shared" si="1704"/>
        <v>794770.6577899477</v>
      </c>
      <c r="K7834" s="95"/>
      <c r="L7834" s="265">
        <f t="shared" si="1703"/>
        <v>338510.21650938096</v>
      </c>
      <c r="M7834" s="265">
        <f>$G7834*NonHospFrac+theModel!$H7834*NonHospFrac</f>
        <v>544591.41819620342</v>
      </c>
      <c r="N7834" s="266">
        <f t="shared" si="1705"/>
        <v>883101.63470558438</v>
      </c>
      <c r="O7834" s="159"/>
      <c r="P7834" s="265">
        <f t="shared" si="1706"/>
        <v>304651.21665579727</v>
      </c>
      <c r="Q7834" s="265">
        <f t="shared" si="1707"/>
        <v>544589.86355452868</v>
      </c>
      <c r="R7834" s="266">
        <f t="shared" si="1708"/>
        <v>849241.08021032601</v>
      </c>
    </row>
    <row r="7835" spans="1:18" x14ac:dyDescent="0.3">
      <c r="A7835" s="82">
        <v>7804</v>
      </c>
      <c r="B7835" s="94">
        <f t="shared" si="1697"/>
        <v>5.5788946778478554E-65</v>
      </c>
      <c r="C7835" s="179">
        <f t="shared" si="1698"/>
        <v>5.5663096522699334E-65</v>
      </c>
      <c r="D7835" s="166">
        <f t="shared" si="1699"/>
        <v>2.2558277767625785E-3</v>
      </c>
      <c r="E7835" s="167">
        <f t="shared" si="1709"/>
        <v>24.291375447755232</v>
      </c>
      <c r="F7835" s="168">
        <f t="shared" si="1710"/>
        <v>17.606735797630723</v>
      </c>
      <c r="G7835" s="168">
        <f t="shared" si="1700"/>
        <v>611869.69076071132</v>
      </c>
      <c r="H7835" s="168">
        <f t="shared" si="1701"/>
        <v>271310.33852408634</v>
      </c>
      <c r="I7835" s="169">
        <f t="shared" si="1702"/>
        <v>883180.02928479761</v>
      </c>
      <c r="J7835" s="169">
        <f t="shared" si="1704"/>
        <v>794827.6914656678</v>
      </c>
      <c r="K7835" s="95"/>
      <c r="L7835" s="265">
        <f t="shared" si="1703"/>
        <v>338540.26669266645</v>
      </c>
      <c r="M7835" s="265">
        <f>$G7835*NonHospFrac+theModel!$H7835*NonHospFrac</f>
        <v>544639.76259213116</v>
      </c>
      <c r="N7835" s="266">
        <f t="shared" si="1705"/>
        <v>883180.02928479761</v>
      </c>
      <c r="O7835" s="159"/>
      <c r="P7835" s="265">
        <f t="shared" si="1706"/>
        <v>304673.07878486323</v>
      </c>
      <c r="Q7835" s="265">
        <f t="shared" si="1707"/>
        <v>544638.20795045642</v>
      </c>
      <c r="R7835" s="266">
        <f t="shared" si="1708"/>
        <v>849311.28673531965</v>
      </c>
    </row>
    <row r="7836" spans="1:18" x14ac:dyDescent="0.3">
      <c r="A7836" s="82">
        <v>7805</v>
      </c>
      <c r="B7836" s="94">
        <f t="shared" si="1697"/>
        <v>5.474678363078302E-65</v>
      </c>
      <c r="C7836" s="179">
        <f t="shared" si="1698"/>
        <v>5.4623284315580288E-65</v>
      </c>
      <c r="D7836" s="166">
        <f t="shared" si="1699"/>
        <v>2.2558277767625785E-3</v>
      </c>
      <c r="E7836" s="167">
        <f t="shared" si="1709"/>
        <v>24.291375447755232</v>
      </c>
      <c r="F7836" s="168">
        <f t="shared" si="1710"/>
        <v>17.608991625407484</v>
      </c>
      <c r="G7836" s="168">
        <f t="shared" si="1700"/>
        <v>611948.08533992467</v>
      </c>
      <c r="H7836" s="168">
        <f t="shared" si="1701"/>
        <v>271310.33852408634</v>
      </c>
      <c r="I7836" s="169">
        <f t="shared" si="1702"/>
        <v>883258.42386401095</v>
      </c>
      <c r="J7836" s="169">
        <f t="shared" si="1704"/>
        <v>794884.722816583</v>
      </c>
      <c r="K7836" s="95"/>
      <c r="L7836" s="265">
        <f t="shared" si="1703"/>
        <v>338570.31687595206</v>
      </c>
      <c r="M7836" s="265">
        <f>$G7836*NonHospFrac+theModel!$H7836*NonHospFrac</f>
        <v>544688.10698805889</v>
      </c>
      <c r="N7836" s="266">
        <f t="shared" si="1705"/>
        <v>883258.42386401095</v>
      </c>
      <c r="O7836" s="159"/>
      <c r="P7836" s="265">
        <f t="shared" si="1706"/>
        <v>304694.94002278586</v>
      </c>
      <c r="Q7836" s="265">
        <f t="shared" si="1707"/>
        <v>544686.55234638415</v>
      </c>
      <c r="R7836" s="266">
        <f t="shared" si="1708"/>
        <v>849381.49236917007</v>
      </c>
    </row>
    <row r="7837" spans="1:18" x14ac:dyDescent="0.3">
      <c r="A7837" s="82">
        <v>7806</v>
      </c>
      <c r="B7837" s="94">
        <f t="shared" si="1697"/>
        <v>5.3724088569313264E-65</v>
      </c>
      <c r="C7837" s="179">
        <f t="shared" si="1698"/>
        <v>5.3602896278037354E-65</v>
      </c>
      <c r="D7837" s="166">
        <f t="shared" si="1699"/>
        <v>2.2558277767625785E-3</v>
      </c>
      <c r="E7837" s="167">
        <f t="shared" si="1709"/>
        <v>24.291375447755232</v>
      </c>
      <c r="F7837" s="168">
        <f t="shared" si="1710"/>
        <v>17.611247453184244</v>
      </c>
      <c r="G7837" s="168">
        <f t="shared" si="1700"/>
        <v>612026.47991913802</v>
      </c>
      <c r="H7837" s="168">
        <f t="shared" si="1701"/>
        <v>271310.33852408634</v>
      </c>
      <c r="I7837" s="169">
        <f t="shared" si="1702"/>
        <v>883336.8184432243</v>
      </c>
      <c r="J7837" s="169">
        <f t="shared" si="1704"/>
        <v>794941.75184278807</v>
      </c>
      <c r="K7837" s="95"/>
      <c r="L7837" s="265">
        <f t="shared" si="1703"/>
        <v>338600.36705923756</v>
      </c>
      <c r="M7837" s="265">
        <f>$G7837*NonHospFrac+theModel!$H7837*NonHospFrac</f>
        <v>544736.45138398674</v>
      </c>
      <c r="N7837" s="266">
        <f t="shared" si="1705"/>
        <v>883336.8184432243</v>
      </c>
      <c r="O7837" s="159"/>
      <c r="P7837" s="265">
        <f t="shared" si="1706"/>
        <v>304716.80036960129</v>
      </c>
      <c r="Q7837" s="265">
        <f t="shared" si="1707"/>
        <v>544734.896742312</v>
      </c>
      <c r="R7837" s="266">
        <f t="shared" si="1708"/>
        <v>849451.69711191324</v>
      </c>
    </row>
    <row r="7838" spans="1:18" x14ac:dyDescent="0.3">
      <c r="A7838" s="82">
        <v>7807</v>
      </c>
      <c r="B7838" s="94">
        <f t="shared" si="1697"/>
        <v>5.2720497921279173E-65</v>
      </c>
      <c r="C7838" s="179">
        <f t="shared" si="1698"/>
        <v>5.2601569557663595E-65</v>
      </c>
      <c r="D7838" s="166">
        <f t="shared" si="1699"/>
        <v>2.2558277767625785E-3</v>
      </c>
      <c r="E7838" s="167">
        <f t="shared" si="1709"/>
        <v>24.291375447755232</v>
      </c>
      <c r="F7838" s="168">
        <f t="shared" si="1710"/>
        <v>17.613503280961005</v>
      </c>
      <c r="G7838" s="168">
        <f t="shared" si="1700"/>
        <v>612104.87449835148</v>
      </c>
      <c r="H7838" s="168">
        <f t="shared" si="1701"/>
        <v>271310.33852408634</v>
      </c>
      <c r="I7838" s="169">
        <f t="shared" si="1702"/>
        <v>883415.21302243788</v>
      </c>
      <c r="J7838" s="169">
        <f t="shared" si="1704"/>
        <v>794998.77854437788</v>
      </c>
      <c r="K7838" s="95"/>
      <c r="L7838" s="265">
        <f t="shared" si="1703"/>
        <v>338630.41724252317</v>
      </c>
      <c r="M7838" s="265">
        <f>$G7838*NonHospFrac+theModel!$H7838*NonHospFrac</f>
        <v>544784.7957799146</v>
      </c>
      <c r="N7838" s="266">
        <f t="shared" si="1705"/>
        <v>883415.21302243776</v>
      </c>
      <c r="O7838" s="159"/>
      <c r="P7838" s="265">
        <f t="shared" si="1706"/>
        <v>304738.65982534603</v>
      </c>
      <c r="Q7838" s="265">
        <f t="shared" si="1707"/>
        <v>544783.24113823986</v>
      </c>
      <c r="R7838" s="266">
        <f t="shared" si="1708"/>
        <v>849521.90096358582</v>
      </c>
    </row>
    <row r="7839" spans="1:18" x14ac:dyDescent="0.3">
      <c r="A7839" s="82">
        <v>7808</v>
      </c>
      <c r="B7839" s="94">
        <f t="shared" ref="B7839:B7902" si="1711">Constant*EXP(PowerTerm*(A7839)/7)</f>
        <v>5.1735654807465242E-65</v>
      </c>
      <c r="C7839" s="179">
        <f t="shared" ref="C7839:C7902" si="1712">(1-theFloor)*B7839</f>
        <v>5.1618948080301561E-65</v>
      </c>
      <c r="D7839" s="166">
        <f t="shared" ref="D7839:D7902" si="1713">theFloor</f>
        <v>2.2558277767625785E-3</v>
      </c>
      <c r="E7839" s="167">
        <f t="shared" si="1709"/>
        <v>24.291375447755232</v>
      </c>
      <c r="F7839" s="168">
        <f t="shared" si="1710"/>
        <v>17.615759108737766</v>
      </c>
      <c r="G7839" s="168">
        <f t="shared" ref="G7839:G7902" si="1714">$B$22*F7839*totInfected/365.25</f>
        <v>612183.26907756482</v>
      </c>
      <c r="H7839" s="168">
        <f t="shared" ref="H7839:H7902" si="1715">lostQALYs_Injured*E7839*totInfected/365.25</f>
        <v>271310.33852408634</v>
      </c>
      <c r="I7839" s="169">
        <f t="shared" ref="I7839:I7902" si="1716">H7839+G7839</f>
        <v>883493.60760165122</v>
      </c>
      <c r="J7839" s="169">
        <f t="shared" si="1704"/>
        <v>795055.80292144686</v>
      </c>
      <c r="K7839" s="95"/>
      <c r="L7839" s="265">
        <f t="shared" ref="L7839:L7902" si="1717">$G7839*HospFrac+$H7839*HospFrac</f>
        <v>338660.46742580878</v>
      </c>
      <c r="M7839" s="265">
        <f>$G7839*NonHospFrac+theModel!$H7839*NonHospFrac</f>
        <v>544833.14017584245</v>
      </c>
      <c r="N7839" s="266">
        <f t="shared" si="1705"/>
        <v>883493.60760165122</v>
      </c>
      <c r="O7839" s="159"/>
      <c r="P7839" s="265">
        <f t="shared" si="1706"/>
        <v>304760.51839005633</v>
      </c>
      <c r="Q7839" s="265">
        <f t="shared" si="1707"/>
        <v>544831.58553416771</v>
      </c>
      <c r="R7839" s="266">
        <f t="shared" si="1708"/>
        <v>849592.10392422404</v>
      </c>
    </row>
    <row r="7840" spans="1:18" x14ac:dyDescent="0.3">
      <c r="A7840" s="82">
        <v>7809</v>
      </c>
      <c r="B7840" s="94">
        <f t="shared" si="1711"/>
        <v>5.0769209015317793E-65</v>
      </c>
      <c r="C7840" s="179">
        <f t="shared" si="1712"/>
        <v>5.0654682423416776E-65</v>
      </c>
      <c r="D7840" s="166">
        <f t="shared" si="1713"/>
        <v>2.2558277767625785E-3</v>
      </c>
      <c r="E7840" s="167">
        <f t="shared" si="1709"/>
        <v>24.291375447755232</v>
      </c>
      <c r="F7840" s="168">
        <f t="shared" si="1710"/>
        <v>17.618014936514527</v>
      </c>
      <c r="G7840" s="168">
        <f t="shared" si="1714"/>
        <v>612261.66365677817</v>
      </c>
      <c r="H7840" s="168">
        <f t="shared" si="1715"/>
        <v>271310.33852408634</v>
      </c>
      <c r="I7840" s="169">
        <f t="shared" si="1716"/>
        <v>883572.00218086457</v>
      </c>
      <c r="J7840" s="169">
        <f t="shared" ref="J7840:J7903" si="1718">J7839+(I7840-I7839)/(1+discountDaily)^A7840</f>
        <v>795112.82497408998</v>
      </c>
      <c r="K7840" s="95"/>
      <c r="L7840" s="265">
        <f t="shared" si="1717"/>
        <v>338690.51760909427</v>
      </c>
      <c r="M7840" s="265">
        <f>$G7840*NonHospFrac+theModel!$H7840*NonHospFrac</f>
        <v>544881.48457177018</v>
      </c>
      <c r="N7840" s="266">
        <f t="shared" ref="N7840:N7903" si="1719">L7840+M7840</f>
        <v>883572.00218086445</v>
      </c>
      <c r="O7840" s="159"/>
      <c r="P7840" s="265">
        <f t="shared" ref="P7840:P7903" si="1720">P7839+(L7840-L7839)/(1+discountDaily)^A7840</f>
        <v>304782.3760637684</v>
      </c>
      <c r="Q7840" s="265">
        <f t="shared" ref="Q7840:Q7903" si="1721">Q7839+(M7840-M7839)/(1+discountDaily)^B7840</f>
        <v>544879.92993009544</v>
      </c>
      <c r="R7840" s="266">
        <f t="shared" ref="R7840:R7903" si="1722">P7840+Q7840</f>
        <v>849662.30599386385</v>
      </c>
    </row>
    <row r="7841" spans="1:18" x14ac:dyDescent="0.3">
      <c r="A7841" s="82">
        <v>7810</v>
      </c>
      <c r="B7841" s="94">
        <f t="shared" si="1711"/>
        <v>4.9820816874423204E-65</v>
      </c>
      <c r="C7841" s="179">
        <f t="shared" si="1712"/>
        <v>4.9708429691856878E-65</v>
      </c>
      <c r="D7841" s="166">
        <f t="shared" si="1713"/>
        <v>2.2558277767625785E-3</v>
      </c>
      <c r="E7841" s="167">
        <f t="shared" ref="E7841:E7904" si="1723">C7841+E7840</f>
        <v>24.291375447755232</v>
      </c>
      <c r="F7841" s="168">
        <f t="shared" ref="F7841:F7904" si="1724">D7841+F7840</f>
        <v>17.620270764291288</v>
      </c>
      <c r="G7841" s="168">
        <f t="shared" si="1714"/>
        <v>612340.05823599151</v>
      </c>
      <c r="H7841" s="168">
        <f t="shared" si="1715"/>
        <v>271310.33852408634</v>
      </c>
      <c r="I7841" s="169">
        <f t="shared" si="1716"/>
        <v>883650.39676007791</v>
      </c>
      <c r="J7841" s="169">
        <f t="shared" si="1718"/>
        <v>795169.84470240201</v>
      </c>
      <c r="K7841" s="95"/>
      <c r="L7841" s="265">
        <f t="shared" si="1717"/>
        <v>338720.56779237982</v>
      </c>
      <c r="M7841" s="265">
        <f>$G7841*NonHospFrac+theModel!$H7841*NonHospFrac</f>
        <v>544929.82896769792</v>
      </c>
      <c r="N7841" s="266">
        <f t="shared" si="1719"/>
        <v>883650.39676007768</v>
      </c>
      <c r="O7841" s="159"/>
      <c r="P7841" s="265">
        <f t="shared" si="1720"/>
        <v>304804.23284651875</v>
      </c>
      <c r="Q7841" s="265">
        <f t="shared" si="1721"/>
        <v>544928.27432602318</v>
      </c>
      <c r="R7841" s="266">
        <f t="shared" si="1722"/>
        <v>849732.50717254193</v>
      </c>
    </row>
    <row r="7842" spans="1:18" x14ac:dyDescent="0.3">
      <c r="A7842" s="82">
        <v>7811</v>
      </c>
      <c r="B7842" s="94">
        <f t="shared" si="1711"/>
        <v>4.889014113428324E-65</v>
      </c>
      <c r="C7842" s="179">
        <f t="shared" si="1712"/>
        <v>4.8779853395902679E-65</v>
      </c>
      <c r="D7842" s="166">
        <f t="shared" si="1713"/>
        <v>2.2558277767625785E-3</v>
      </c>
      <c r="E7842" s="167">
        <f t="shared" si="1723"/>
        <v>24.291375447755232</v>
      </c>
      <c r="F7842" s="168">
        <f t="shared" si="1724"/>
        <v>17.622526592068049</v>
      </c>
      <c r="G7842" s="168">
        <f t="shared" si="1714"/>
        <v>612418.45281520486</v>
      </c>
      <c r="H7842" s="168">
        <f t="shared" si="1715"/>
        <v>271310.33852408634</v>
      </c>
      <c r="I7842" s="169">
        <f t="shared" si="1716"/>
        <v>883728.79133929126</v>
      </c>
      <c r="J7842" s="169">
        <f t="shared" si="1718"/>
        <v>795226.86210647761</v>
      </c>
      <c r="K7842" s="95"/>
      <c r="L7842" s="265">
        <f t="shared" si="1717"/>
        <v>338750.61797566537</v>
      </c>
      <c r="M7842" s="265">
        <f>$G7842*NonHospFrac+theModel!$H7842*NonHospFrac</f>
        <v>544978.17336362577</v>
      </c>
      <c r="N7842" s="266">
        <f t="shared" si="1719"/>
        <v>883728.79133929114</v>
      </c>
      <c r="O7842" s="159"/>
      <c r="P7842" s="265">
        <f t="shared" si="1720"/>
        <v>304826.08873834356</v>
      </c>
      <c r="Q7842" s="265">
        <f t="shared" si="1721"/>
        <v>544976.61872195103</v>
      </c>
      <c r="R7842" s="266">
        <f t="shared" si="1722"/>
        <v>849802.70746029459</v>
      </c>
    </row>
    <row r="7843" spans="1:18" x14ac:dyDescent="0.3">
      <c r="A7843" s="82">
        <v>7812</v>
      </c>
      <c r="B7843" s="94">
        <f t="shared" si="1711"/>
        <v>4.7976850844396662E-65</v>
      </c>
      <c r="C7843" s="179">
        <f t="shared" si="1712"/>
        <v>4.7868623331620277E-65</v>
      </c>
      <c r="D7843" s="166">
        <f t="shared" si="1713"/>
        <v>2.2558277767625785E-3</v>
      </c>
      <c r="E7843" s="167">
        <f t="shared" si="1723"/>
        <v>24.291375447755232</v>
      </c>
      <c r="F7843" s="168">
        <f t="shared" si="1724"/>
        <v>17.624782419844809</v>
      </c>
      <c r="G7843" s="168">
        <f t="shared" si="1714"/>
        <v>612496.8473944182</v>
      </c>
      <c r="H7843" s="168">
        <f t="shared" si="1715"/>
        <v>271310.33852408634</v>
      </c>
      <c r="I7843" s="169">
        <f t="shared" si="1716"/>
        <v>883807.18591850461</v>
      </c>
      <c r="J7843" s="169">
        <f t="shared" si="1718"/>
        <v>795283.87718641164</v>
      </c>
      <c r="K7843" s="95"/>
      <c r="L7843" s="265">
        <f t="shared" si="1717"/>
        <v>338780.66815895092</v>
      </c>
      <c r="M7843" s="265">
        <f>$G7843*NonHospFrac+theModel!$H7843*NonHospFrac</f>
        <v>545026.51775955362</v>
      </c>
      <c r="N7843" s="266">
        <f t="shared" si="1719"/>
        <v>883807.18591850461</v>
      </c>
      <c r="O7843" s="159"/>
      <c r="P7843" s="265">
        <f t="shared" si="1720"/>
        <v>304847.94373927923</v>
      </c>
      <c r="Q7843" s="265">
        <f t="shared" si="1721"/>
        <v>545024.96311787888</v>
      </c>
      <c r="R7843" s="266">
        <f t="shared" si="1722"/>
        <v>849872.90685715806</v>
      </c>
    </row>
    <row r="7844" spans="1:18" x14ac:dyDescent="0.3">
      <c r="A7844" s="82">
        <v>7813</v>
      </c>
      <c r="B7844" s="94">
        <f t="shared" si="1711"/>
        <v>4.7080621236564146E-65</v>
      </c>
      <c r="C7844" s="179">
        <f t="shared" si="1712"/>
        <v>4.6974415463431464E-65</v>
      </c>
      <c r="D7844" s="166">
        <f t="shared" si="1713"/>
        <v>2.2558277767625785E-3</v>
      </c>
      <c r="E7844" s="167">
        <f t="shared" si="1723"/>
        <v>24.291375447755232</v>
      </c>
      <c r="F7844" s="168">
        <f t="shared" si="1724"/>
        <v>17.62703824762157</v>
      </c>
      <c r="G7844" s="168">
        <f t="shared" si="1714"/>
        <v>612575.24197363155</v>
      </c>
      <c r="H7844" s="168">
        <f t="shared" si="1715"/>
        <v>271310.33852408634</v>
      </c>
      <c r="I7844" s="169">
        <f t="shared" si="1716"/>
        <v>883885.58049771795</v>
      </c>
      <c r="J7844" s="169">
        <f t="shared" si="1718"/>
        <v>795340.88994229876</v>
      </c>
      <c r="K7844" s="95"/>
      <c r="L7844" s="265">
        <f t="shared" si="1717"/>
        <v>338810.71834223648</v>
      </c>
      <c r="M7844" s="265">
        <f>$G7844*NonHospFrac+theModel!$H7844*NonHospFrac</f>
        <v>545074.86215548136</v>
      </c>
      <c r="N7844" s="266">
        <f t="shared" si="1719"/>
        <v>883885.58049771783</v>
      </c>
      <c r="O7844" s="159"/>
      <c r="P7844" s="265">
        <f t="shared" si="1720"/>
        <v>304869.79784936202</v>
      </c>
      <c r="Q7844" s="265">
        <f t="shared" si="1721"/>
        <v>545073.30751380662</v>
      </c>
      <c r="R7844" s="266">
        <f t="shared" si="1722"/>
        <v>849943.10536316864</v>
      </c>
    </row>
    <row r="7845" spans="1:18" x14ac:dyDescent="0.3">
      <c r="A7845" s="82">
        <v>7814</v>
      </c>
      <c r="B7845" s="94">
        <f t="shared" si="1711"/>
        <v>4.6201133609413588E-65</v>
      </c>
      <c r="C7845" s="179">
        <f t="shared" si="1712"/>
        <v>4.6096911808899555E-65</v>
      </c>
      <c r="D7845" s="166">
        <f t="shared" si="1713"/>
        <v>2.2558277767625785E-3</v>
      </c>
      <c r="E7845" s="167">
        <f t="shared" si="1723"/>
        <v>24.291375447755232</v>
      </c>
      <c r="F7845" s="168">
        <f t="shared" si="1724"/>
        <v>17.629294075398331</v>
      </c>
      <c r="G7845" s="168">
        <f t="shared" si="1714"/>
        <v>612653.6365528449</v>
      </c>
      <c r="H7845" s="168">
        <f t="shared" si="1715"/>
        <v>271310.33852408634</v>
      </c>
      <c r="I7845" s="169">
        <f t="shared" si="1716"/>
        <v>883963.9750769313</v>
      </c>
      <c r="J7845" s="169">
        <f t="shared" si="1718"/>
        <v>795397.90037423372</v>
      </c>
      <c r="K7845" s="95"/>
      <c r="L7845" s="265">
        <f t="shared" si="1717"/>
        <v>338840.76852552203</v>
      </c>
      <c r="M7845" s="265">
        <f>$G7845*NonHospFrac+theModel!$H7845*NonHospFrac</f>
        <v>545123.20655140909</v>
      </c>
      <c r="N7845" s="266">
        <f t="shared" si="1719"/>
        <v>883963.97507693106</v>
      </c>
      <c r="O7845" s="159"/>
      <c r="P7845" s="265">
        <f t="shared" si="1720"/>
        <v>304891.65106862824</v>
      </c>
      <c r="Q7845" s="265">
        <f t="shared" si="1721"/>
        <v>545121.65190973436</v>
      </c>
      <c r="R7845" s="266">
        <f t="shared" si="1722"/>
        <v>850013.30297836266</v>
      </c>
    </row>
    <row r="7846" spans="1:18" x14ac:dyDescent="0.3">
      <c r="A7846" s="82">
        <v>7815</v>
      </c>
      <c r="B7846" s="94">
        <f t="shared" si="1711"/>
        <v>4.5338075215055544E-65</v>
      </c>
      <c r="C7846" s="179">
        <f t="shared" si="1712"/>
        <v>4.5235800325640472E-65</v>
      </c>
      <c r="D7846" s="166">
        <f t="shared" si="1713"/>
        <v>2.2558277767625785E-3</v>
      </c>
      <c r="E7846" s="167">
        <f t="shared" si="1723"/>
        <v>24.291375447755232</v>
      </c>
      <c r="F7846" s="168">
        <f t="shared" si="1724"/>
        <v>17.631549903175092</v>
      </c>
      <c r="G7846" s="168">
        <f t="shared" si="1714"/>
        <v>612732.03113205836</v>
      </c>
      <c r="H7846" s="168">
        <f t="shared" si="1715"/>
        <v>271310.33852408634</v>
      </c>
      <c r="I7846" s="169">
        <f t="shared" si="1716"/>
        <v>884042.36965614464</v>
      </c>
      <c r="J7846" s="169">
        <f t="shared" si="1718"/>
        <v>795454.90848231118</v>
      </c>
      <c r="K7846" s="95"/>
      <c r="L7846" s="265">
        <f t="shared" si="1717"/>
        <v>338870.81870880764</v>
      </c>
      <c r="M7846" s="265">
        <f>$G7846*NonHospFrac+theModel!$H7846*NonHospFrac</f>
        <v>545171.55094733706</v>
      </c>
      <c r="N7846" s="266">
        <f t="shared" si="1719"/>
        <v>884042.36965614464</v>
      </c>
      <c r="O7846" s="159"/>
      <c r="P7846" s="265">
        <f t="shared" si="1720"/>
        <v>304913.50339711428</v>
      </c>
      <c r="Q7846" s="265">
        <f t="shared" si="1721"/>
        <v>545169.99630566232</v>
      </c>
      <c r="R7846" s="266">
        <f t="shared" si="1722"/>
        <v>850083.49970277655</v>
      </c>
    </row>
    <row r="7847" spans="1:18" x14ac:dyDescent="0.3">
      <c r="A7847" s="82">
        <v>7816</v>
      </c>
      <c r="B7847" s="94">
        <f t="shared" si="1711"/>
        <v>4.4491139147877325E-65</v>
      </c>
      <c r="C7847" s="179">
        <f t="shared" si="1712"/>
        <v>4.4390774800367738E-65</v>
      </c>
      <c r="D7847" s="166">
        <f t="shared" si="1713"/>
        <v>2.2558277767625785E-3</v>
      </c>
      <c r="E7847" s="167">
        <f t="shared" si="1723"/>
        <v>24.291375447755232</v>
      </c>
      <c r="F7847" s="168">
        <f t="shared" si="1724"/>
        <v>17.633805730951853</v>
      </c>
      <c r="G7847" s="168">
        <f t="shared" si="1714"/>
        <v>612810.4257112717</v>
      </c>
      <c r="H7847" s="168">
        <f t="shared" si="1715"/>
        <v>271310.33852408634</v>
      </c>
      <c r="I7847" s="169">
        <f t="shared" si="1716"/>
        <v>884120.76423535799</v>
      </c>
      <c r="J7847" s="169">
        <f t="shared" si="1718"/>
        <v>795511.914266626</v>
      </c>
      <c r="K7847" s="95"/>
      <c r="L7847" s="265">
        <f t="shared" si="1717"/>
        <v>338900.86889209319</v>
      </c>
      <c r="M7847" s="265">
        <f>$G7847*NonHospFrac+theModel!$H7847*NonHospFrac</f>
        <v>545219.8953432648</v>
      </c>
      <c r="N7847" s="266">
        <f t="shared" si="1719"/>
        <v>884120.76423535799</v>
      </c>
      <c r="O7847" s="159"/>
      <c r="P7847" s="265">
        <f t="shared" si="1720"/>
        <v>304935.35483485635</v>
      </c>
      <c r="Q7847" s="265">
        <f t="shared" si="1721"/>
        <v>545218.34070159006</v>
      </c>
      <c r="R7847" s="266">
        <f t="shared" si="1722"/>
        <v>850153.69553644641</v>
      </c>
    </row>
    <row r="7848" spans="1:18" x14ac:dyDescent="0.3">
      <c r="A7848" s="82">
        <v>7817</v>
      </c>
      <c r="B7848" s="94">
        <f t="shared" si="1711"/>
        <v>4.3660024235399044E-65</v>
      </c>
      <c r="C7848" s="179">
        <f t="shared" si="1712"/>
        <v>4.3561534739994701E-65</v>
      </c>
      <c r="D7848" s="166">
        <f t="shared" si="1713"/>
        <v>2.2558277767625785E-3</v>
      </c>
      <c r="E7848" s="167">
        <f t="shared" si="1723"/>
        <v>24.291375447755232</v>
      </c>
      <c r="F7848" s="168">
        <f t="shared" si="1724"/>
        <v>17.636061558728613</v>
      </c>
      <c r="G7848" s="168">
        <f t="shared" si="1714"/>
        <v>612888.82029048505</v>
      </c>
      <c r="H7848" s="168">
        <f t="shared" si="1715"/>
        <v>271310.33852408634</v>
      </c>
      <c r="I7848" s="169">
        <f t="shared" si="1716"/>
        <v>884199.15881457133</v>
      </c>
      <c r="J7848" s="169">
        <f t="shared" si="1718"/>
        <v>795568.91772727284</v>
      </c>
      <c r="K7848" s="95"/>
      <c r="L7848" s="265">
        <f t="shared" si="1717"/>
        <v>338930.91907537874</v>
      </c>
      <c r="M7848" s="265">
        <f>$G7848*NonHospFrac+theModel!$H7848*NonHospFrac</f>
        <v>545268.23973919265</v>
      </c>
      <c r="N7848" s="266">
        <f t="shared" si="1719"/>
        <v>884199.15881457133</v>
      </c>
      <c r="O7848" s="159"/>
      <c r="P7848" s="265">
        <f t="shared" si="1720"/>
        <v>304957.20538189082</v>
      </c>
      <c r="Q7848" s="265">
        <f t="shared" si="1721"/>
        <v>545266.68509751791</v>
      </c>
      <c r="R7848" s="266">
        <f t="shared" si="1722"/>
        <v>850223.89047940867</v>
      </c>
    </row>
    <row r="7849" spans="1:18" x14ac:dyDescent="0.3">
      <c r="A7849" s="82">
        <v>7818</v>
      </c>
      <c r="B7849" s="94">
        <f t="shared" si="1711"/>
        <v>4.2844434931188563E-65</v>
      </c>
      <c r="C7849" s="179">
        <f t="shared" si="1712"/>
        <v>4.2747785264791091E-65</v>
      </c>
      <c r="D7849" s="166">
        <f t="shared" si="1713"/>
        <v>2.2558277767625785E-3</v>
      </c>
      <c r="E7849" s="167">
        <f t="shared" si="1723"/>
        <v>24.291375447755232</v>
      </c>
      <c r="F7849" s="168">
        <f t="shared" si="1724"/>
        <v>17.638317386505374</v>
      </c>
      <c r="G7849" s="168">
        <f t="shared" si="1714"/>
        <v>612967.21486969839</v>
      </c>
      <c r="H7849" s="168">
        <f t="shared" si="1715"/>
        <v>271310.33852408634</v>
      </c>
      <c r="I7849" s="169">
        <f t="shared" si="1716"/>
        <v>884277.55339378468</v>
      </c>
      <c r="J7849" s="169">
        <f t="shared" si="1718"/>
        <v>795625.91886434634</v>
      </c>
      <c r="K7849" s="95"/>
      <c r="L7849" s="265">
        <f t="shared" si="1717"/>
        <v>338960.96925866429</v>
      </c>
      <c r="M7849" s="265">
        <f>$G7849*NonHospFrac+theModel!$H7849*NonHospFrac</f>
        <v>545316.5841351205</v>
      </c>
      <c r="N7849" s="266">
        <f t="shared" si="1719"/>
        <v>884277.55339378479</v>
      </c>
      <c r="O7849" s="159"/>
      <c r="P7849" s="265">
        <f t="shared" si="1720"/>
        <v>304979.05503825395</v>
      </c>
      <c r="Q7849" s="265">
        <f t="shared" si="1721"/>
        <v>545315.02949344576</v>
      </c>
      <c r="R7849" s="266">
        <f t="shared" si="1722"/>
        <v>850294.08453169977</v>
      </c>
    </row>
    <row r="7850" spans="1:18" x14ac:dyDescent="0.3">
      <c r="A7850" s="82">
        <v>7819</v>
      </c>
      <c r="B7850" s="94">
        <f t="shared" si="1711"/>
        <v>4.2044081209753034E-65</v>
      </c>
      <c r="C7850" s="179">
        <f t="shared" si="1712"/>
        <v>4.1949237003511613E-65</v>
      </c>
      <c r="D7850" s="166">
        <f t="shared" si="1713"/>
        <v>2.2558277767625785E-3</v>
      </c>
      <c r="E7850" s="167">
        <f t="shared" si="1723"/>
        <v>24.291375447755232</v>
      </c>
      <c r="F7850" s="168">
        <f t="shared" si="1724"/>
        <v>17.640573214282135</v>
      </c>
      <c r="G7850" s="168">
        <f t="shared" si="1714"/>
        <v>613045.60944891174</v>
      </c>
      <c r="H7850" s="168">
        <f t="shared" si="1715"/>
        <v>271310.33852408634</v>
      </c>
      <c r="I7850" s="169">
        <f t="shared" si="1716"/>
        <v>884355.94797299802</v>
      </c>
      <c r="J7850" s="169">
        <f t="shared" si="1718"/>
        <v>795682.91767794127</v>
      </c>
      <c r="K7850" s="95"/>
      <c r="L7850" s="265">
        <f t="shared" si="1717"/>
        <v>338991.01944194979</v>
      </c>
      <c r="M7850" s="265">
        <f>$G7850*NonHospFrac+theModel!$H7850*NonHospFrac</f>
        <v>545364.92853104824</v>
      </c>
      <c r="N7850" s="266">
        <f t="shared" si="1719"/>
        <v>884355.94797299802</v>
      </c>
      <c r="O7850" s="159"/>
      <c r="P7850" s="265">
        <f t="shared" si="1720"/>
        <v>305000.90380398202</v>
      </c>
      <c r="Q7850" s="265">
        <f t="shared" si="1721"/>
        <v>545363.3738893735</v>
      </c>
      <c r="R7850" s="266">
        <f t="shared" si="1722"/>
        <v>850364.27769335546</v>
      </c>
    </row>
    <row r="7851" spans="1:18" x14ac:dyDescent="0.3">
      <c r="A7851" s="82">
        <v>7820</v>
      </c>
      <c r="B7851" s="94">
        <f t="shared" si="1711"/>
        <v>4.1258678463406658E-65</v>
      </c>
      <c r="C7851" s="179">
        <f t="shared" si="1712"/>
        <v>4.1165605990496388E-65</v>
      </c>
      <c r="D7851" s="166">
        <f t="shared" si="1713"/>
        <v>2.2558277767625785E-3</v>
      </c>
      <c r="E7851" s="167">
        <f t="shared" si="1723"/>
        <v>24.291375447755232</v>
      </c>
      <c r="F7851" s="168">
        <f t="shared" si="1724"/>
        <v>17.642829042058896</v>
      </c>
      <c r="G7851" s="168">
        <f t="shared" si="1714"/>
        <v>613124.00402812508</v>
      </c>
      <c r="H7851" s="168">
        <f t="shared" si="1715"/>
        <v>271310.33852408634</v>
      </c>
      <c r="I7851" s="169">
        <f t="shared" si="1716"/>
        <v>884434.34255221137</v>
      </c>
      <c r="J7851" s="169">
        <f t="shared" si="1718"/>
        <v>795739.91416815238</v>
      </c>
      <c r="K7851" s="95"/>
      <c r="L7851" s="265">
        <f t="shared" si="1717"/>
        <v>339021.0696252354</v>
      </c>
      <c r="M7851" s="265">
        <f>$G7851*NonHospFrac+theModel!$H7851*NonHospFrac</f>
        <v>545413.27292697597</v>
      </c>
      <c r="N7851" s="266">
        <f t="shared" si="1719"/>
        <v>884434.34255221137</v>
      </c>
      <c r="O7851" s="159"/>
      <c r="P7851" s="265">
        <f t="shared" si="1720"/>
        <v>305022.7516791115</v>
      </c>
      <c r="Q7851" s="265">
        <f t="shared" si="1721"/>
        <v>545411.71828530123</v>
      </c>
      <c r="R7851" s="266">
        <f t="shared" si="1722"/>
        <v>850434.46996441274</v>
      </c>
    </row>
    <row r="7852" spans="1:18" x14ac:dyDescent="0.3">
      <c r="A7852" s="82">
        <v>7821</v>
      </c>
      <c r="B7852" s="94">
        <f t="shared" si="1711"/>
        <v>4.0487947401068382E-65</v>
      </c>
      <c r="C7852" s="179">
        <f t="shared" si="1712"/>
        <v>4.0396613564696945E-65</v>
      </c>
      <c r="D7852" s="166">
        <f t="shared" si="1713"/>
        <v>2.2558277767625785E-3</v>
      </c>
      <c r="E7852" s="167">
        <f t="shared" si="1723"/>
        <v>24.291375447755232</v>
      </c>
      <c r="F7852" s="168">
        <f t="shared" si="1724"/>
        <v>17.645084869835657</v>
      </c>
      <c r="G7852" s="168">
        <f t="shared" si="1714"/>
        <v>613202.39860733843</v>
      </c>
      <c r="H7852" s="168">
        <f t="shared" si="1715"/>
        <v>271310.33852408634</v>
      </c>
      <c r="I7852" s="169">
        <f t="shared" si="1716"/>
        <v>884512.73713142471</v>
      </c>
      <c r="J7852" s="169">
        <f t="shared" si="1718"/>
        <v>795796.90833507432</v>
      </c>
      <c r="K7852" s="95"/>
      <c r="L7852" s="265">
        <f t="shared" si="1717"/>
        <v>339051.11980852089</v>
      </c>
      <c r="M7852" s="265">
        <f>$G7852*NonHospFrac+theModel!$H7852*NonHospFrac</f>
        <v>545461.61732290382</v>
      </c>
      <c r="N7852" s="266">
        <f t="shared" si="1719"/>
        <v>884512.73713142471</v>
      </c>
      <c r="O7852" s="159"/>
      <c r="P7852" s="265">
        <f t="shared" si="1720"/>
        <v>305044.59866367851</v>
      </c>
      <c r="Q7852" s="265">
        <f t="shared" si="1721"/>
        <v>545460.06268122909</v>
      </c>
      <c r="R7852" s="266">
        <f t="shared" si="1722"/>
        <v>850504.6613449076</v>
      </c>
    </row>
    <row r="7853" spans="1:18" x14ac:dyDescent="0.3">
      <c r="A7853" s="82">
        <v>7822</v>
      </c>
      <c r="B7853" s="94">
        <f t="shared" si="1711"/>
        <v>3.9731613948945039E-65</v>
      </c>
      <c r="C7853" s="179">
        <f t="shared" si="1712"/>
        <v>3.96419862705834E-65</v>
      </c>
      <c r="D7853" s="166">
        <f t="shared" si="1713"/>
        <v>2.2558277767625785E-3</v>
      </c>
      <c r="E7853" s="167">
        <f t="shared" si="1723"/>
        <v>24.291375447755232</v>
      </c>
      <c r="F7853" s="168">
        <f t="shared" si="1724"/>
        <v>17.647340697612417</v>
      </c>
      <c r="G7853" s="168">
        <f t="shared" si="1714"/>
        <v>613280.79318655189</v>
      </c>
      <c r="H7853" s="168">
        <f t="shared" si="1715"/>
        <v>271310.33852408634</v>
      </c>
      <c r="I7853" s="169">
        <f t="shared" si="1716"/>
        <v>884591.13171063829</v>
      </c>
      <c r="J7853" s="169">
        <f t="shared" si="1718"/>
        <v>795853.90017880197</v>
      </c>
      <c r="K7853" s="95"/>
      <c r="L7853" s="265">
        <f t="shared" si="1717"/>
        <v>339081.1699918065</v>
      </c>
      <c r="M7853" s="265">
        <f>$G7853*NonHospFrac+theModel!$H7853*NonHospFrac</f>
        <v>545509.96171883168</v>
      </c>
      <c r="N7853" s="266">
        <f t="shared" si="1719"/>
        <v>884591.13171063818</v>
      </c>
      <c r="O7853" s="159"/>
      <c r="P7853" s="265">
        <f t="shared" si="1720"/>
        <v>305066.44475771947</v>
      </c>
      <c r="Q7853" s="265">
        <f t="shared" si="1721"/>
        <v>545508.40707715694</v>
      </c>
      <c r="R7853" s="266">
        <f t="shared" si="1722"/>
        <v>850574.85183487646</v>
      </c>
    </row>
    <row r="7854" spans="1:18" x14ac:dyDescent="0.3">
      <c r="A7854" s="82">
        <v>7823</v>
      </c>
      <c r="B7854" s="94">
        <f t="shared" si="1711"/>
        <v>3.8989409153065474E-65</v>
      </c>
      <c r="C7854" s="179">
        <f t="shared" si="1712"/>
        <v>3.8901455760898428E-65</v>
      </c>
      <c r="D7854" s="166">
        <f t="shared" si="1713"/>
        <v>2.2558277767625785E-3</v>
      </c>
      <c r="E7854" s="167">
        <f t="shared" si="1723"/>
        <v>24.291375447755232</v>
      </c>
      <c r="F7854" s="168">
        <f t="shared" si="1724"/>
        <v>17.649596525389178</v>
      </c>
      <c r="G7854" s="168">
        <f t="shared" si="1714"/>
        <v>613359.18776576524</v>
      </c>
      <c r="H7854" s="168">
        <f t="shared" si="1715"/>
        <v>271310.33852408634</v>
      </c>
      <c r="I7854" s="169">
        <f t="shared" si="1716"/>
        <v>884669.52628985164</v>
      </c>
      <c r="J7854" s="169">
        <f t="shared" si="1718"/>
        <v>795910.88969942974</v>
      </c>
      <c r="K7854" s="95"/>
      <c r="L7854" s="265">
        <f t="shared" si="1717"/>
        <v>339111.22017509211</v>
      </c>
      <c r="M7854" s="265">
        <f>$G7854*NonHospFrac+theModel!$H7854*NonHospFrac</f>
        <v>545558.30611475953</v>
      </c>
      <c r="N7854" s="266">
        <f t="shared" si="1719"/>
        <v>884669.52628985164</v>
      </c>
      <c r="O7854" s="159"/>
      <c r="P7854" s="265">
        <f t="shared" si="1720"/>
        <v>305088.28996127064</v>
      </c>
      <c r="Q7854" s="265">
        <f t="shared" si="1721"/>
        <v>545556.75147308479</v>
      </c>
      <c r="R7854" s="266">
        <f t="shared" si="1722"/>
        <v>850645.04143435543</v>
      </c>
    </row>
    <row r="7855" spans="1:18" x14ac:dyDescent="0.3">
      <c r="A7855" s="82">
        <v>7824</v>
      </c>
      <c r="B7855" s="94">
        <f t="shared" si="1711"/>
        <v>3.8261069083640044E-65</v>
      </c>
      <c r="C7855" s="179">
        <f t="shared" si="1712"/>
        <v>3.8174758701232537E-65</v>
      </c>
      <c r="D7855" s="166">
        <f t="shared" si="1713"/>
        <v>2.2558277767625785E-3</v>
      </c>
      <c r="E7855" s="167">
        <f t="shared" si="1723"/>
        <v>24.291375447755232</v>
      </c>
      <c r="F7855" s="168">
        <f t="shared" si="1724"/>
        <v>17.651852353165939</v>
      </c>
      <c r="G7855" s="168">
        <f t="shared" si="1714"/>
        <v>613437.58234497858</v>
      </c>
      <c r="H7855" s="168">
        <f t="shared" si="1715"/>
        <v>271310.33852408634</v>
      </c>
      <c r="I7855" s="169">
        <f t="shared" si="1716"/>
        <v>884747.92086906498</v>
      </c>
      <c r="J7855" s="169">
        <f t="shared" si="1718"/>
        <v>795967.87689705251</v>
      </c>
      <c r="K7855" s="95"/>
      <c r="L7855" s="265">
        <f t="shared" si="1717"/>
        <v>339141.2703583776</v>
      </c>
      <c r="M7855" s="265">
        <f>$G7855*NonHospFrac+theModel!$H7855*NonHospFrac</f>
        <v>545606.65051068726</v>
      </c>
      <c r="N7855" s="266">
        <f t="shared" si="1719"/>
        <v>884747.92086906487</v>
      </c>
      <c r="O7855" s="159"/>
      <c r="P7855" s="265">
        <f t="shared" si="1720"/>
        <v>305110.13427436823</v>
      </c>
      <c r="Q7855" s="265">
        <f t="shared" si="1721"/>
        <v>545605.09586901253</v>
      </c>
      <c r="R7855" s="266">
        <f t="shared" si="1722"/>
        <v>850715.23014338082</v>
      </c>
    </row>
    <row r="7856" spans="1:18" x14ac:dyDescent="0.3">
      <c r="A7856" s="82">
        <v>7825</v>
      </c>
      <c r="B7856" s="94">
        <f t="shared" si="1711"/>
        <v>3.7546334741211058E-65</v>
      </c>
      <c r="C7856" s="179">
        <f t="shared" si="1712"/>
        <v>3.7461636676386206E-65</v>
      </c>
      <c r="D7856" s="166">
        <f t="shared" si="1713"/>
        <v>2.2558277767625785E-3</v>
      </c>
      <c r="E7856" s="167">
        <f t="shared" si="1723"/>
        <v>24.291375447755232</v>
      </c>
      <c r="F7856" s="168">
        <f t="shared" si="1724"/>
        <v>17.6541081809427</v>
      </c>
      <c r="G7856" s="168">
        <f t="shared" si="1714"/>
        <v>613515.97692419193</v>
      </c>
      <c r="H7856" s="168">
        <f t="shared" si="1715"/>
        <v>271310.33852408634</v>
      </c>
      <c r="I7856" s="169">
        <f t="shared" si="1716"/>
        <v>884826.31544827833</v>
      </c>
      <c r="J7856" s="169">
        <f t="shared" si="1718"/>
        <v>796024.86177176482</v>
      </c>
      <c r="K7856" s="95"/>
      <c r="L7856" s="265">
        <f t="shared" si="1717"/>
        <v>339171.32054166321</v>
      </c>
      <c r="M7856" s="265">
        <f>$G7856*NonHospFrac+theModel!$H7856*NonHospFrac</f>
        <v>545654.994906615</v>
      </c>
      <c r="N7856" s="266">
        <f t="shared" si="1719"/>
        <v>884826.31544827821</v>
      </c>
      <c r="O7856" s="159"/>
      <c r="P7856" s="265">
        <f t="shared" si="1720"/>
        <v>305131.97769704869</v>
      </c>
      <c r="Q7856" s="265">
        <f t="shared" si="1721"/>
        <v>545653.44026494026</v>
      </c>
      <c r="R7856" s="266">
        <f t="shared" si="1722"/>
        <v>850785.41796198895</v>
      </c>
    </row>
    <row r="7857" spans="1:18" x14ac:dyDescent="0.3">
      <c r="A7857" s="82">
        <v>7826</v>
      </c>
      <c r="B7857" s="94">
        <f t="shared" si="1711"/>
        <v>3.6844951964551725E-65</v>
      </c>
      <c r="C7857" s="179">
        <f t="shared" si="1712"/>
        <v>3.6761836098476606E-65</v>
      </c>
      <c r="D7857" s="166">
        <f t="shared" si="1713"/>
        <v>2.2558277767625785E-3</v>
      </c>
      <c r="E7857" s="167">
        <f t="shared" si="1723"/>
        <v>24.291375447755232</v>
      </c>
      <c r="F7857" s="168">
        <f t="shared" si="1724"/>
        <v>17.656364008719461</v>
      </c>
      <c r="G7857" s="168">
        <f t="shared" si="1714"/>
        <v>613594.37150340527</v>
      </c>
      <c r="H7857" s="168">
        <f t="shared" si="1715"/>
        <v>271310.33852408634</v>
      </c>
      <c r="I7857" s="169">
        <f t="shared" si="1716"/>
        <v>884904.71002749167</v>
      </c>
      <c r="J7857" s="169">
        <f t="shared" si="1718"/>
        <v>796081.84432366153</v>
      </c>
      <c r="K7857" s="95"/>
      <c r="L7857" s="265">
        <f t="shared" si="1717"/>
        <v>339201.37072494871</v>
      </c>
      <c r="M7857" s="265">
        <f>$G7857*NonHospFrac+theModel!$H7857*NonHospFrac</f>
        <v>545703.33930254285</v>
      </c>
      <c r="N7857" s="266">
        <f t="shared" si="1719"/>
        <v>884904.71002749156</v>
      </c>
      <c r="O7857" s="159"/>
      <c r="P7857" s="265">
        <f t="shared" si="1720"/>
        <v>305153.82022934814</v>
      </c>
      <c r="Q7857" s="265">
        <f t="shared" si="1721"/>
        <v>545701.78466086811</v>
      </c>
      <c r="R7857" s="266">
        <f t="shared" si="1722"/>
        <v>850855.60489021626</v>
      </c>
    </row>
    <row r="7858" spans="1:18" x14ac:dyDescent="0.3">
      <c r="A7858" s="82">
        <v>7827</v>
      </c>
      <c r="B7858" s="94">
        <f t="shared" si="1711"/>
        <v>3.6156671340281517E-65</v>
      </c>
      <c r="C7858" s="179">
        <f t="shared" si="1712"/>
        <v>3.6075108116756836E-65</v>
      </c>
      <c r="D7858" s="166">
        <f t="shared" si="1713"/>
        <v>2.2558277767625785E-3</v>
      </c>
      <c r="E7858" s="167">
        <f t="shared" si="1723"/>
        <v>24.291375447755232</v>
      </c>
      <c r="F7858" s="168">
        <f t="shared" si="1724"/>
        <v>17.658619836496221</v>
      </c>
      <c r="G7858" s="168">
        <f t="shared" si="1714"/>
        <v>613672.76608261862</v>
      </c>
      <c r="H7858" s="168">
        <f t="shared" si="1715"/>
        <v>271310.33852408634</v>
      </c>
      <c r="I7858" s="169">
        <f t="shared" si="1716"/>
        <v>884983.10460670502</v>
      </c>
      <c r="J7858" s="169">
        <f t="shared" si="1718"/>
        <v>796138.82455283718</v>
      </c>
      <c r="K7858" s="95"/>
      <c r="L7858" s="265">
        <f t="shared" si="1717"/>
        <v>339231.42090823426</v>
      </c>
      <c r="M7858" s="265">
        <f>$G7858*NonHospFrac+theModel!$H7858*NonHospFrac</f>
        <v>545751.6836984707</v>
      </c>
      <c r="N7858" s="266">
        <f t="shared" si="1719"/>
        <v>884983.10460670502</v>
      </c>
      <c r="O7858" s="159"/>
      <c r="P7858" s="265">
        <f t="shared" si="1720"/>
        <v>305175.66187130305</v>
      </c>
      <c r="Q7858" s="265">
        <f t="shared" si="1721"/>
        <v>545750.12905679597</v>
      </c>
      <c r="R7858" s="266">
        <f t="shared" si="1722"/>
        <v>850925.79092809907</v>
      </c>
    </row>
    <row r="7859" spans="1:18" x14ac:dyDescent="0.3">
      <c r="A7859" s="82">
        <v>7828</v>
      </c>
      <c r="B7859" s="94">
        <f t="shared" si="1711"/>
        <v>3.5481248114174428E-65</v>
      </c>
      <c r="C7859" s="179">
        <f t="shared" si="1712"/>
        <v>3.5401208529124267E-65</v>
      </c>
      <c r="D7859" s="166">
        <f t="shared" si="1713"/>
        <v>2.2558277767625785E-3</v>
      </c>
      <c r="E7859" s="167">
        <f t="shared" si="1723"/>
        <v>24.291375447755232</v>
      </c>
      <c r="F7859" s="168">
        <f t="shared" si="1724"/>
        <v>17.660875664272982</v>
      </c>
      <c r="G7859" s="168">
        <f t="shared" si="1714"/>
        <v>613751.16066183196</v>
      </c>
      <c r="H7859" s="168">
        <f t="shared" si="1715"/>
        <v>271310.33852408634</v>
      </c>
      <c r="I7859" s="169">
        <f t="shared" si="1716"/>
        <v>885061.49918591836</v>
      </c>
      <c r="J7859" s="169">
        <f t="shared" si="1718"/>
        <v>796195.80245938653</v>
      </c>
      <c r="K7859" s="95"/>
      <c r="L7859" s="265">
        <f t="shared" si="1717"/>
        <v>339261.47109151981</v>
      </c>
      <c r="M7859" s="265">
        <f>$G7859*NonHospFrac+theModel!$H7859*NonHospFrac</f>
        <v>545800.02809439844</v>
      </c>
      <c r="N7859" s="266">
        <f t="shared" si="1719"/>
        <v>885061.49918591825</v>
      </c>
      <c r="O7859" s="159"/>
      <c r="P7859" s="265">
        <f t="shared" si="1720"/>
        <v>305197.5026229496</v>
      </c>
      <c r="Q7859" s="265">
        <f t="shared" si="1721"/>
        <v>545798.4734527237</v>
      </c>
      <c r="R7859" s="266">
        <f t="shared" si="1722"/>
        <v>850995.97607567324</v>
      </c>
    </row>
    <row r="7860" spans="1:18" x14ac:dyDescent="0.3">
      <c r="A7860" s="82">
        <v>7829</v>
      </c>
      <c r="B7860" s="94">
        <f t="shared" si="1711"/>
        <v>3.4818442104127829E-65</v>
      </c>
      <c r="C7860" s="179">
        <f t="shared" si="1712"/>
        <v>3.4739897695285736E-65</v>
      </c>
      <c r="D7860" s="166">
        <f t="shared" si="1713"/>
        <v>2.2558277767625785E-3</v>
      </c>
      <c r="E7860" s="167">
        <f t="shared" si="1723"/>
        <v>24.291375447755232</v>
      </c>
      <c r="F7860" s="168">
        <f t="shared" si="1724"/>
        <v>17.663131492049743</v>
      </c>
      <c r="G7860" s="168">
        <f t="shared" si="1714"/>
        <v>613829.55524104531</v>
      </c>
      <c r="H7860" s="168">
        <f t="shared" si="1715"/>
        <v>271310.33852408634</v>
      </c>
      <c r="I7860" s="169">
        <f t="shared" si="1716"/>
        <v>885139.89376513171</v>
      </c>
      <c r="J7860" s="169">
        <f t="shared" si="1718"/>
        <v>796252.77804340422</v>
      </c>
      <c r="K7860" s="95"/>
      <c r="L7860" s="265">
        <f t="shared" si="1717"/>
        <v>339291.52127480536</v>
      </c>
      <c r="M7860" s="265">
        <f>$G7860*NonHospFrac+theModel!$H7860*NonHospFrac</f>
        <v>545848.37249032618</v>
      </c>
      <c r="N7860" s="266">
        <f t="shared" si="1719"/>
        <v>885139.89376513148</v>
      </c>
      <c r="O7860" s="159"/>
      <c r="P7860" s="265">
        <f t="shared" si="1720"/>
        <v>305219.34248432412</v>
      </c>
      <c r="Q7860" s="265">
        <f t="shared" si="1721"/>
        <v>545846.81784865144</v>
      </c>
      <c r="R7860" s="266">
        <f t="shared" si="1722"/>
        <v>851066.16033297556</v>
      </c>
    </row>
    <row r="7861" spans="1:18" x14ac:dyDescent="0.3">
      <c r="A7861" s="82">
        <v>7830</v>
      </c>
      <c r="B7861" s="94">
        <f t="shared" si="1711"/>
        <v>3.4168017614754057E-65</v>
      </c>
      <c r="C7861" s="179">
        <f t="shared" si="1712"/>
        <v>3.4090940451541782E-65</v>
      </c>
      <c r="D7861" s="166">
        <f t="shared" si="1713"/>
        <v>2.2558277767625785E-3</v>
      </c>
      <c r="E7861" s="167">
        <f t="shared" si="1723"/>
        <v>24.291375447755232</v>
      </c>
      <c r="F7861" s="168">
        <f t="shared" si="1724"/>
        <v>17.665387319826504</v>
      </c>
      <c r="G7861" s="168">
        <f t="shared" si="1714"/>
        <v>613907.94982025877</v>
      </c>
      <c r="H7861" s="168">
        <f t="shared" si="1715"/>
        <v>271310.33852408634</v>
      </c>
      <c r="I7861" s="169">
        <f t="shared" si="1716"/>
        <v>885218.28834434506</v>
      </c>
      <c r="J7861" s="169">
        <f t="shared" si="1718"/>
        <v>796309.75130498502</v>
      </c>
      <c r="K7861" s="95"/>
      <c r="L7861" s="265">
        <f t="shared" si="1717"/>
        <v>339321.57145809097</v>
      </c>
      <c r="M7861" s="265">
        <f>$G7861*NonHospFrac+theModel!$H7861*NonHospFrac</f>
        <v>545896.71688625414</v>
      </c>
      <c r="N7861" s="266">
        <f t="shared" si="1719"/>
        <v>885218.28834434506</v>
      </c>
      <c r="O7861" s="159"/>
      <c r="P7861" s="265">
        <f t="shared" si="1720"/>
        <v>305241.18145546294</v>
      </c>
      <c r="Q7861" s="265">
        <f t="shared" si="1721"/>
        <v>545895.16224457941</v>
      </c>
      <c r="R7861" s="266">
        <f t="shared" si="1722"/>
        <v>851136.34370004234</v>
      </c>
    </row>
    <row r="7862" spans="1:18" x14ac:dyDescent="0.3">
      <c r="A7862" s="82">
        <v>7831</v>
      </c>
      <c r="B7862" s="94">
        <f t="shared" si="1711"/>
        <v>3.3529743353557595E-65</v>
      </c>
      <c r="C7862" s="179">
        <f t="shared" si="1712"/>
        <v>3.345410602715292E-65</v>
      </c>
      <c r="D7862" s="166">
        <f t="shared" si="1713"/>
        <v>2.2558277767625785E-3</v>
      </c>
      <c r="E7862" s="167">
        <f t="shared" si="1723"/>
        <v>24.291375447755232</v>
      </c>
      <c r="F7862" s="168">
        <f t="shared" si="1724"/>
        <v>17.667643147603265</v>
      </c>
      <c r="G7862" s="168">
        <f t="shared" si="1714"/>
        <v>613986.34439947212</v>
      </c>
      <c r="H7862" s="168">
        <f t="shared" si="1715"/>
        <v>271310.33852408634</v>
      </c>
      <c r="I7862" s="169">
        <f t="shared" si="1716"/>
        <v>885296.6829235584</v>
      </c>
      <c r="J7862" s="169">
        <f t="shared" si="1718"/>
        <v>796366.72224422346</v>
      </c>
      <c r="K7862" s="95"/>
      <c r="L7862" s="265">
        <f t="shared" si="1717"/>
        <v>339351.62164137652</v>
      </c>
      <c r="M7862" s="265">
        <f>$G7862*NonHospFrac+theModel!$H7862*NonHospFrac</f>
        <v>545945.06128218188</v>
      </c>
      <c r="N7862" s="266">
        <f t="shared" si="1719"/>
        <v>885296.6829235584</v>
      </c>
      <c r="O7862" s="159"/>
      <c r="P7862" s="265">
        <f t="shared" si="1720"/>
        <v>305263.01953640225</v>
      </c>
      <c r="Q7862" s="265">
        <f t="shared" si="1721"/>
        <v>545943.50664050714</v>
      </c>
      <c r="R7862" s="266">
        <f t="shared" si="1722"/>
        <v>851206.52617690945</v>
      </c>
    </row>
    <row r="7863" spans="1:18" x14ac:dyDescent="0.3">
      <c r="A7863" s="82">
        <v>7832</v>
      </c>
      <c r="B7863" s="94">
        <f t="shared" si="1711"/>
        <v>3.2903392348696912E-65</v>
      </c>
      <c r="C7863" s="179">
        <f t="shared" si="1712"/>
        <v>3.2829167962287003E-65</v>
      </c>
      <c r="D7863" s="166">
        <f t="shared" si="1713"/>
        <v>2.2558277767625785E-3</v>
      </c>
      <c r="E7863" s="167">
        <f t="shared" si="1723"/>
        <v>24.291375447755232</v>
      </c>
      <c r="F7863" s="168">
        <f t="shared" si="1724"/>
        <v>17.669898975380026</v>
      </c>
      <c r="G7863" s="168">
        <f t="shared" si="1714"/>
        <v>614064.73897868546</v>
      </c>
      <c r="H7863" s="168">
        <f t="shared" si="1715"/>
        <v>271310.33852408634</v>
      </c>
      <c r="I7863" s="169">
        <f t="shared" si="1716"/>
        <v>885375.07750277175</v>
      </c>
      <c r="J7863" s="169">
        <f t="shared" si="1718"/>
        <v>796423.6908612143</v>
      </c>
      <c r="K7863" s="95"/>
      <c r="L7863" s="265">
        <f t="shared" si="1717"/>
        <v>339381.67182466207</v>
      </c>
      <c r="M7863" s="265">
        <f>$G7863*NonHospFrac+theModel!$H7863*NonHospFrac</f>
        <v>545993.40567810973</v>
      </c>
      <c r="N7863" s="266">
        <f t="shared" si="1719"/>
        <v>885375.07750277175</v>
      </c>
      <c r="O7863" s="159"/>
      <c r="P7863" s="265">
        <f t="shared" si="1720"/>
        <v>305284.85672717838</v>
      </c>
      <c r="Q7863" s="265">
        <f t="shared" si="1721"/>
        <v>545991.85103643499</v>
      </c>
      <c r="R7863" s="266">
        <f t="shared" si="1722"/>
        <v>851276.70776361343</v>
      </c>
    </row>
    <row r="7864" spans="1:18" x14ac:dyDescent="0.3">
      <c r="A7864" s="82">
        <v>7833</v>
      </c>
      <c r="B7864" s="94">
        <f t="shared" si="1711"/>
        <v>3.2288741868266801E-65</v>
      </c>
      <c r="C7864" s="179">
        <f t="shared" si="1712"/>
        <v>3.2215904027483647E-65</v>
      </c>
      <c r="D7864" s="166">
        <f t="shared" si="1713"/>
        <v>2.2558277767625785E-3</v>
      </c>
      <c r="E7864" s="167">
        <f t="shared" si="1723"/>
        <v>24.291375447755232</v>
      </c>
      <c r="F7864" s="168">
        <f t="shared" si="1724"/>
        <v>17.672154803156786</v>
      </c>
      <c r="G7864" s="168">
        <f t="shared" si="1714"/>
        <v>614143.13355789881</v>
      </c>
      <c r="H7864" s="168">
        <f t="shared" si="1715"/>
        <v>271310.33852408634</v>
      </c>
      <c r="I7864" s="169">
        <f t="shared" si="1716"/>
        <v>885453.47208198509</v>
      </c>
      <c r="J7864" s="169">
        <f t="shared" si="1718"/>
        <v>796480.65715605218</v>
      </c>
      <c r="K7864" s="95"/>
      <c r="L7864" s="265">
        <f t="shared" si="1717"/>
        <v>339411.72200794762</v>
      </c>
      <c r="M7864" s="265">
        <f>$G7864*NonHospFrac+theModel!$H7864*NonHospFrac</f>
        <v>546041.75007403758</v>
      </c>
      <c r="N7864" s="266">
        <f t="shared" si="1719"/>
        <v>885453.47208198521</v>
      </c>
      <c r="O7864" s="159"/>
      <c r="P7864" s="265">
        <f t="shared" si="1720"/>
        <v>305306.69302782766</v>
      </c>
      <c r="Q7864" s="265">
        <f t="shared" si="1721"/>
        <v>546040.19543236285</v>
      </c>
      <c r="R7864" s="266">
        <f t="shared" si="1722"/>
        <v>851346.8884601905</v>
      </c>
    </row>
    <row r="7865" spans="1:18" x14ac:dyDescent="0.3">
      <c r="A7865" s="82">
        <v>7834</v>
      </c>
      <c r="B7865" s="94">
        <f t="shared" si="1711"/>
        <v>3.1685573341100008E-65</v>
      </c>
      <c r="C7865" s="179">
        <f t="shared" si="1712"/>
        <v>3.1614096144634508E-65</v>
      </c>
      <c r="D7865" s="166">
        <f t="shared" si="1713"/>
        <v>2.2558277767625785E-3</v>
      </c>
      <c r="E7865" s="167">
        <f t="shared" si="1723"/>
        <v>24.291375447755232</v>
      </c>
      <c r="F7865" s="168">
        <f t="shared" si="1724"/>
        <v>17.674410630933547</v>
      </c>
      <c r="G7865" s="168">
        <f t="shared" si="1714"/>
        <v>614221.52813711215</v>
      </c>
      <c r="H7865" s="168">
        <f t="shared" si="1715"/>
        <v>271310.33852408634</v>
      </c>
      <c r="I7865" s="169">
        <f t="shared" si="1716"/>
        <v>885531.86666119844</v>
      </c>
      <c r="J7865" s="169">
        <f t="shared" si="1718"/>
        <v>796537.62112883176</v>
      </c>
      <c r="K7865" s="95"/>
      <c r="L7865" s="265">
        <f t="shared" si="1717"/>
        <v>339441.77219123318</v>
      </c>
      <c r="M7865" s="265">
        <f>$G7865*NonHospFrac+theModel!$H7865*NonHospFrac</f>
        <v>546090.09446996532</v>
      </c>
      <c r="N7865" s="266">
        <f t="shared" si="1719"/>
        <v>885531.86666119844</v>
      </c>
      <c r="O7865" s="159"/>
      <c r="P7865" s="265">
        <f t="shared" si="1720"/>
        <v>305328.52843838633</v>
      </c>
      <c r="Q7865" s="265">
        <f t="shared" si="1721"/>
        <v>546088.53982829058</v>
      </c>
      <c r="R7865" s="266">
        <f t="shared" si="1722"/>
        <v>851417.06826667697</v>
      </c>
    </row>
    <row r="7866" spans="1:18" x14ac:dyDescent="0.3">
      <c r="A7866" s="82">
        <v>7835</v>
      </c>
      <c r="B7866" s="94">
        <f t="shared" si="1711"/>
        <v>3.1093672279033593E-65</v>
      </c>
      <c r="C7866" s="179">
        <f t="shared" si="1712"/>
        <v>3.1023530309424997E-65</v>
      </c>
      <c r="D7866" s="166">
        <f t="shared" si="1713"/>
        <v>2.2558277767625785E-3</v>
      </c>
      <c r="E7866" s="167">
        <f t="shared" si="1723"/>
        <v>24.291375447755232</v>
      </c>
      <c r="F7866" s="168">
        <f t="shared" si="1724"/>
        <v>17.676666458710308</v>
      </c>
      <c r="G7866" s="168">
        <f t="shared" si="1714"/>
        <v>614299.9227163255</v>
      </c>
      <c r="H7866" s="168">
        <f t="shared" si="1715"/>
        <v>271310.33852408634</v>
      </c>
      <c r="I7866" s="169">
        <f t="shared" si="1716"/>
        <v>885610.26124041178</v>
      </c>
      <c r="J7866" s="169">
        <f t="shared" si="1718"/>
        <v>796594.58277964755</v>
      </c>
      <c r="K7866" s="95"/>
      <c r="L7866" s="265">
        <f t="shared" si="1717"/>
        <v>339471.82237451873</v>
      </c>
      <c r="M7866" s="265">
        <f>$G7866*NonHospFrac+theModel!$H7866*NonHospFrac</f>
        <v>546138.43886589305</v>
      </c>
      <c r="N7866" s="266">
        <f t="shared" si="1719"/>
        <v>885610.26124041178</v>
      </c>
      <c r="O7866" s="159"/>
      <c r="P7866" s="265">
        <f t="shared" si="1720"/>
        <v>305350.36295889068</v>
      </c>
      <c r="Q7866" s="265">
        <f t="shared" si="1721"/>
        <v>546136.88422421832</v>
      </c>
      <c r="R7866" s="266">
        <f t="shared" si="1722"/>
        <v>851487.24718310894</v>
      </c>
    </row>
    <row r="7867" spans="1:18" x14ac:dyDescent="0.3">
      <c r="A7867" s="82">
        <v>7836</v>
      </c>
      <c r="B7867" s="94">
        <f t="shared" si="1711"/>
        <v>3.0512828200645648E-65</v>
      </c>
      <c r="C7867" s="179">
        <f t="shared" si="1712"/>
        <v>3.0443996515243049E-65</v>
      </c>
      <c r="D7867" s="166">
        <f t="shared" si="1713"/>
        <v>2.2558277767625785E-3</v>
      </c>
      <c r="E7867" s="167">
        <f t="shared" si="1723"/>
        <v>24.291375447755232</v>
      </c>
      <c r="F7867" s="168">
        <f t="shared" si="1724"/>
        <v>17.678922286487069</v>
      </c>
      <c r="G7867" s="168">
        <f t="shared" si="1714"/>
        <v>614378.31729553884</v>
      </c>
      <c r="H7867" s="168">
        <f t="shared" si="1715"/>
        <v>271310.33852408634</v>
      </c>
      <c r="I7867" s="169">
        <f t="shared" si="1716"/>
        <v>885688.65581962513</v>
      </c>
      <c r="J7867" s="169">
        <f t="shared" si="1718"/>
        <v>796651.54210859432</v>
      </c>
      <c r="K7867" s="95"/>
      <c r="L7867" s="265">
        <f t="shared" si="1717"/>
        <v>339501.87255780422</v>
      </c>
      <c r="M7867" s="265">
        <f>$G7867*NonHospFrac+theModel!$H7867*NonHospFrac</f>
        <v>546186.78326182091</v>
      </c>
      <c r="N7867" s="266">
        <f t="shared" si="1719"/>
        <v>885688.65581962513</v>
      </c>
      <c r="O7867" s="159"/>
      <c r="P7867" s="265">
        <f t="shared" si="1720"/>
        <v>305372.19658937695</v>
      </c>
      <c r="Q7867" s="265">
        <f t="shared" si="1721"/>
        <v>546185.22862014617</v>
      </c>
      <c r="R7867" s="266">
        <f t="shared" si="1722"/>
        <v>851557.42520952318</v>
      </c>
    </row>
    <row r="7868" spans="1:18" x14ac:dyDescent="0.3">
      <c r="A7868" s="82">
        <v>7837</v>
      </c>
      <c r="B7868" s="94">
        <f t="shared" si="1711"/>
        <v>2.9942834556402124E-65</v>
      </c>
      <c r="C7868" s="179">
        <f t="shared" si="1712"/>
        <v>2.9875288678494787E-65</v>
      </c>
      <c r="D7868" s="166">
        <f t="shared" si="1713"/>
        <v>2.2558277767625785E-3</v>
      </c>
      <c r="E7868" s="167">
        <f t="shared" si="1723"/>
        <v>24.291375447755232</v>
      </c>
      <c r="F7868" s="168">
        <f t="shared" si="1724"/>
        <v>17.68117811426383</v>
      </c>
      <c r="G7868" s="168">
        <f t="shared" si="1714"/>
        <v>614456.71187475219</v>
      </c>
      <c r="H7868" s="168">
        <f t="shared" si="1715"/>
        <v>271310.33852408634</v>
      </c>
      <c r="I7868" s="169">
        <f t="shared" si="1716"/>
        <v>885767.05039883847</v>
      </c>
      <c r="J7868" s="169">
        <f t="shared" si="1718"/>
        <v>796708.49911576672</v>
      </c>
      <c r="K7868" s="95"/>
      <c r="L7868" s="265">
        <f t="shared" si="1717"/>
        <v>339531.92274108983</v>
      </c>
      <c r="M7868" s="265">
        <f>$G7868*NonHospFrac+theModel!$H7868*NonHospFrac</f>
        <v>546235.12765774876</v>
      </c>
      <c r="N7868" s="266">
        <f t="shared" si="1719"/>
        <v>885767.05039883859</v>
      </c>
      <c r="O7868" s="159"/>
      <c r="P7868" s="265">
        <f t="shared" si="1720"/>
        <v>305394.02932988154</v>
      </c>
      <c r="Q7868" s="265">
        <f t="shared" si="1721"/>
        <v>546233.57301607402</v>
      </c>
      <c r="R7868" s="266">
        <f t="shared" si="1722"/>
        <v>851627.60234595556</v>
      </c>
    </row>
    <row r="7869" spans="1:18" x14ac:dyDescent="0.3">
      <c r="A7869" s="82">
        <v>7838</v>
      </c>
      <c r="B7869" s="94">
        <f t="shared" si="1711"/>
        <v>2.938348865521252E-65</v>
      </c>
      <c r="C7869" s="179">
        <f t="shared" si="1712"/>
        <v>2.9317204565325902E-65</v>
      </c>
      <c r="D7869" s="166">
        <f t="shared" si="1713"/>
        <v>2.2558277767625785E-3</v>
      </c>
      <c r="E7869" s="167">
        <f t="shared" si="1723"/>
        <v>24.291375447755232</v>
      </c>
      <c r="F7869" s="168">
        <f t="shared" si="1724"/>
        <v>17.68343394204059</v>
      </c>
      <c r="G7869" s="168">
        <f t="shared" si="1714"/>
        <v>614535.10645396565</v>
      </c>
      <c r="H7869" s="168">
        <f t="shared" si="1715"/>
        <v>271310.33852408634</v>
      </c>
      <c r="I7869" s="169">
        <f t="shared" si="1716"/>
        <v>885845.44497805205</v>
      </c>
      <c r="J7869" s="169">
        <f t="shared" si="1718"/>
        <v>796765.45380125963</v>
      </c>
      <c r="K7869" s="95"/>
      <c r="L7869" s="265">
        <f t="shared" si="1717"/>
        <v>339561.97292437544</v>
      </c>
      <c r="M7869" s="265">
        <f>$G7869*NonHospFrac+theModel!$H7869*NonHospFrac</f>
        <v>546283.47205367661</v>
      </c>
      <c r="N7869" s="266">
        <f t="shared" si="1719"/>
        <v>885845.44497805205</v>
      </c>
      <c r="O7869" s="159"/>
      <c r="P7869" s="265">
        <f t="shared" si="1720"/>
        <v>305415.86118044064</v>
      </c>
      <c r="Q7869" s="265">
        <f t="shared" si="1721"/>
        <v>546281.91741200187</v>
      </c>
      <c r="R7869" s="266">
        <f t="shared" si="1722"/>
        <v>851697.77859244251</v>
      </c>
    </row>
    <row r="7870" spans="1:18" x14ac:dyDescent="0.3">
      <c r="A7870" s="82">
        <v>7839</v>
      </c>
      <c r="B7870" s="94">
        <f t="shared" si="1711"/>
        <v>2.8834591592343945E-65</v>
      </c>
      <c r="C7870" s="179">
        <f t="shared" si="1712"/>
        <v>2.8769545719698332E-65</v>
      </c>
      <c r="D7870" s="166">
        <f t="shared" si="1713"/>
        <v>2.2558277767625785E-3</v>
      </c>
      <c r="E7870" s="167">
        <f t="shared" si="1723"/>
        <v>24.291375447755232</v>
      </c>
      <c r="F7870" s="168">
        <f t="shared" si="1724"/>
        <v>17.685689769817351</v>
      </c>
      <c r="G7870" s="168">
        <f t="shared" si="1714"/>
        <v>614613.501033179</v>
      </c>
      <c r="H7870" s="168">
        <f t="shared" si="1715"/>
        <v>271310.33852408634</v>
      </c>
      <c r="I7870" s="169">
        <f t="shared" si="1716"/>
        <v>885923.8395572654</v>
      </c>
      <c r="J7870" s="169">
        <f t="shared" si="1718"/>
        <v>796822.40616516722</v>
      </c>
      <c r="K7870" s="95"/>
      <c r="L7870" s="265">
        <f t="shared" si="1717"/>
        <v>339592.02310766093</v>
      </c>
      <c r="M7870" s="265">
        <f>$G7870*NonHospFrac+theModel!$H7870*NonHospFrac</f>
        <v>546331.81644960435</v>
      </c>
      <c r="N7870" s="266">
        <f t="shared" si="1719"/>
        <v>885923.83955726528</v>
      </c>
      <c r="O7870" s="159"/>
      <c r="P7870" s="265">
        <f t="shared" si="1720"/>
        <v>305437.69214109046</v>
      </c>
      <c r="Q7870" s="265">
        <f t="shared" si="1721"/>
        <v>546330.26180792961</v>
      </c>
      <c r="R7870" s="266">
        <f t="shared" si="1722"/>
        <v>851767.95394902001</v>
      </c>
    </row>
    <row r="7871" spans="1:18" x14ac:dyDescent="0.3">
      <c r="A7871" s="82">
        <v>7840</v>
      </c>
      <c r="B7871" s="94">
        <f t="shared" si="1711"/>
        <v>2.8295948178698615E-65</v>
      </c>
      <c r="C7871" s="179">
        <f t="shared" si="1712"/>
        <v>2.8232117392827272E-65</v>
      </c>
      <c r="D7871" s="166">
        <f t="shared" si="1713"/>
        <v>2.2558277767625785E-3</v>
      </c>
      <c r="E7871" s="167">
        <f t="shared" si="1723"/>
        <v>24.291375447755232</v>
      </c>
      <c r="F7871" s="168">
        <f t="shared" si="1724"/>
        <v>17.687945597594112</v>
      </c>
      <c r="G7871" s="168">
        <f t="shared" si="1714"/>
        <v>614691.89561239234</v>
      </c>
      <c r="H7871" s="168">
        <f t="shared" si="1715"/>
        <v>271310.33852408634</v>
      </c>
      <c r="I7871" s="169">
        <f t="shared" si="1716"/>
        <v>886002.23413647874</v>
      </c>
      <c r="J7871" s="169">
        <f t="shared" si="1718"/>
        <v>796879.35620758438</v>
      </c>
      <c r="K7871" s="95"/>
      <c r="L7871" s="265">
        <f t="shared" si="1717"/>
        <v>339622.07329094654</v>
      </c>
      <c r="M7871" s="265">
        <f>$G7871*NonHospFrac+theModel!$H7871*NonHospFrac</f>
        <v>546380.16084553208</v>
      </c>
      <c r="N7871" s="266">
        <f t="shared" si="1719"/>
        <v>886002.23413647863</v>
      </c>
      <c r="O7871" s="159"/>
      <c r="P7871" s="265">
        <f t="shared" si="1720"/>
        <v>305459.52221186744</v>
      </c>
      <c r="Q7871" s="265">
        <f t="shared" si="1721"/>
        <v>546378.60620385734</v>
      </c>
      <c r="R7871" s="266">
        <f t="shared" si="1722"/>
        <v>851838.12841572473</v>
      </c>
    </row>
    <row r="7872" spans="1:18" x14ac:dyDescent="0.3">
      <c r="A7872" s="82">
        <v>7841</v>
      </c>
      <c r="B7872" s="94">
        <f t="shared" si="1711"/>
        <v>2.7767366871399904E-65</v>
      </c>
      <c r="C7872" s="179">
        <f t="shared" si="1712"/>
        <v>2.7704728473923843E-65</v>
      </c>
      <c r="D7872" s="166">
        <f t="shared" si="1713"/>
        <v>2.2558277767625785E-3</v>
      </c>
      <c r="E7872" s="167">
        <f t="shared" si="1723"/>
        <v>24.291375447755232</v>
      </c>
      <c r="F7872" s="168">
        <f t="shared" si="1724"/>
        <v>17.690201425370873</v>
      </c>
      <c r="G7872" s="168">
        <f t="shared" si="1714"/>
        <v>614770.29019160569</v>
      </c>
      <c r="H7872" s="168">
        <f t="shared" si="1715"/>
        <v>271310.33852408634</v>
      </c>
      <c r="I7872" s="169">
        <f t="shared" si="1716"/>
        <v>886080.62871569209</v>
      </c>
      <c r="J7872" s="169">
        <f t="shared" si="1718"/>
        <v>796936.30392860563</v>
      </c>
      <c r="K7872" s="95"/>
      <c r="L7872" s="265">
        <f t="shared" si="1717"/>
        <v>339652.12347423204</v>
      </c>
      <c r="M7872" s="265">
        <f>$G7872*NonHospFrac+theModel!$H7872*NonHospFrac</f>
        <v>546428.50524145993</v>
      </c>
      <c r="N7872" s="266">
        <f t="shared" si="1719"/>
        <v>886080.62871569197</v>
      </c>
      <c r="O7872" s="159"/>
      <c r="P7872" s="265">
        <f t="shared" si="1720"/>
        <v>305481.35139280767</v>
      </c>
      <c r="Q7872" s="265">
        <f t="shared" si="1721"/>
        <v>546426.9505997852</v>
      </c>
      <c r="R7872" s="266">
        <f t="shared" si="1722"/>
        <v>851908.30199259287</v>
      </c>
    </row>
    <row r="7873" spans="1:18" x14ac:dyDescent="0.3">
      <c r="A7873" s="82">
        <v>7842</v>
      </c>
      <c r="B7873" s="94">
        <f t="shared" si="1711"/>
        <v>2.724865970568009E-65</v>
      </c>
      <c r="C7873" s="179">
        <f t="shared" si="1712"/>
        <v>2.7187191422236464E-65</v>
      </c>
      <c r="D7873" s="166">
        <f t="shared" si="1713"/>
        <v>2.2558277767625785E-3</v>
      </c>
      <c r="E7873" s="167">
        <f t="shared" si="1723"/>
        <v>24.291375447755232</v>
      </c>
      <c r="F7873" s="168">
        <f t="shared" si="1724"/>
        <v>17.692457253147634</v>
      </c>
      <c r="G7873" s="168">
        <f t="shared" si="1714"/>
        <v>614848.68477081903</v>
      </c>
      <c r="H7873" s="168">
        <f t="shared" si="1715"/>
        <v>271310.33852408634</v>
      </c>
      <c r="I7873" s="169">
        <f t="shared" si="1716"/>
        <v>886159.02329490543</v>
      </c>
      <c r="J7873" s="169">
        <f t="shared" si="1718"/>
        <v>796993.24932832574</v>
      </c>
      <c r="K7873" s="95"/>
      <c r="L7873" s="265">
        <f t="shared" si="1717"/>
        <v>339682.17365751765</v>
      </c>
      <c r="M7873" s="265">
        <f>$G7873*NonHospFrac+theModel!$H7873*NonHospFrac</f>
        <v>546476.84963738779</v>
      </c>
      <c r="N7873" s="266">
        <f t="shared" si="1719"/>
        <v>886159.02329490543</v>
      </c>
      <c r="O7873" s="159"/>
      <c r="P7873" s="265">
        <f t="shared" si="1720"/>
        <v>305503.17968394759</v>
      </c>
      <c r="Q7873" s="265">
        <f t="shared" si="1721"/>
        <v>546475.29499571305</v>
      </c>
      <c r="R7873" s="266">
        <f t="shared" si="1722"/>
        <v>851978.47467966063</v>
      </c>
    </row>
    <row r="7874" spans="1:18" x14ac:dyDescent="0.3">
      <c r="A7874" s="82">
        <v>7843</v>
      </c>
      <c r="B7874" s="94">
        <f t="shared" si="1711"/>
        <v>2.6739642228039638E-65</v>
      </c>
      <c r="C7874" s="179">
        <f t="shared" si="1712"/>
        <v>2.6679322200360933E-65</v>
      </c>
      <c r="D7874" s="166">
        <f t="shared" si="1713"/>
        <v>2.2558277767625785E-3</v>
      </c>
      <c r="E7874" s="167">
        <f t="shared" si="1723"/>
        <v>24.291375447755232</v>
      </c>
      <c r="F7874" s="168">
        <f t="shared" si="1724"/>
        <v>17.694713080924394</v>
      </c>
      <c r="G7874" s="168">
        <f t="shared" si="1714"/>
        <v>614927.07935003238</v>
      </c>
      <c r="H7874" s="168">
        <f t="shared" si="1715"/>
        <v>271310.33852408634</v>
      </c>
      <c r="I7874" s="169">
        <f t="shared" si="1716"/>
        <v>886237.41787411878</v>
      </c>
      <c r="J7874" s="169">
        <f t="shared" si="1718"/>
        <v>797050.19240683923</v>
      </c>
      <c r="K7874" s="95"/>
      <c r="L7874" s="265">
        <f t="shared" si="1717"/>
        <v>339712.22384080314</v>
      </c>
      <c r="M7874" s="265">
        <f>$G7874*NonHospFrac+theModel!$H7874*NonHospFrac</f>
        <v>546525.19403331552</v>
      </c>
      <c r="N7874" s="266">
        <f t="shared" si="1719"/>
        <v>886237.41787411866</v>
      </c>
      <c r="O7874" s="159"/>
      <c r="P7874" s="265">
        <f t="shared" si="1720"/>
        <v>305525.00708532328</v>
      </c>
      <c r="Q7874" s="265">
        <f t="shared" si="1721"/>
        <v>546523.63939164078</v>
      </c>
      <c r="R7874" s="266">
        <f t="shared" si="1722"/>
        <v>852048.646476964</v>
      </c>
    </row>
    <row r="7875" spans="1:18" x14ac:dyDescent="0.3">
      <c r="A7875" s="82">
        <v>7844</v>
      </c>
      <c r="B7875" s="94">
        <f t="shared" si="1711"/>
        <v>2.6240133430655093E-65</v>
      </c>
      <c r="C7875" s="179">
        <f t="shared" si="1712"/>
        <v>2.6180940208796265E-65</v>
      </c>
      <c r="D7875" s="166">
        <f t="shared" si="1713"/>
        <v>2.2558277767625785E-3</v>
      </c>
      <c r="E7875" s="167">
        <f t="shared" si="1723"/>
        <v>24.291375447755232</v>
      </c>
      <c r="F7875" s="168">
        <f t="shared" si="1724"/>
        <v>17.696968908701155</v>
      </c>
      <c r="G7875" s="168">
        <f t="shared" si="1714"/>
        <v>615005.47392924572</v>
      </c>
      <c r="H7875" s="168">
        <f t="shared" si="1715"/>
        <v>271310.33852408634</v>
      </c>
      <c r="I7875" s="169">
        <f t="shared" si="1716"/>
        <v>886315.81245333212</v>
      </c>
      <c r="J7875" s="169">
        <f t="shared" si="1718"/>
        <v>797107.13316424075</v>
      </c>
      <c r="K7875" s="95"/>
      <c r="L7875" s="265">
        <f t="shared" si="1717"/>
        <v>339742.27402408869</v>
      </c>
      <c r="M7875" s="265">
        <f>$G7875*NonHospFrac+theModel!$H7875*NonHospFrac</f>
        <v>546573.53842924326</v>
      </c>
      <c r="N7875" s="266">
        <f t="shared" si="1719"/>
        <v>886315.81245333189</v>
      </c>
      <c r="O7875" s="159"/>
      <c r="P7875" s="265">
        <f t="shared" si="1720"/>
        <v>305546.83359697118</v>
      </c>
      <c r="Q7875" s="265">
        <f t="shared" si="1721"/>
        <v>546571.98378756852</v>
      </c>
      <c r="R7875" s="266">
        <f t="shared" si="1722"/>
        <v>852118.81738453964</v>
      </c>
    </row>
    <row r="7876" spans="1:18" x14ac:dyDescent="0.3">
      <c r="A7876" s="82">
        <v>7845</v>
      </c>
      <c r="B7876" s="94">
        <f t="shared" si="1711"/>
        <v>2.5749955687012287E-65</v>
      </c>
      <c r="C7876" s="179">
        <f t="shared" si="1712"/>
        <v>2.5691868221723117E-65</v>
      </c>
      <c r="D7876" s="166">
        <f t="shared" si="1713"/>
        <v>2.2558277767625785E-3</v>
      </c>
      <c r="E7876" s="167">
        <f t="shared" si="1723"/>
        <v>24.291375447755232</v>
      </c>
      <c r="F7876" s="168">
        <f t="shared" si="1724"/>
        <v>17.699224736477916</v>
      </c>
      <c r="G7876" s="168">
        <f t="shared" si="1714"/>
        <v>615083.86850845907</v>
      </c>
      <c r="H7876" s="168">
        <f t="shared" si="1715"/>
        <v>271310.33852408634</v>
      </c>
      <c r="I7876" s="169">
        <f t="shared" si="1716"/>
        <v>886394.20703254547</v>
      </c>
      <c r="J7876" s="169">
        <f t="shared" si="1718"/>
        <v>797164.07160062483</v>
      </c>
      <c r="K7876" s="95"/>
      <c r="L7876" s="265">
        <f t="shared" si="1717"/>
        <v>339772.32420737424</v>
      </c>
      <c r="M7876" s="265">
        <f>$G7876*NonHospFrac+theModel!$H7876*NonHospFrac</f>
        <v>546621.88282517111</v>
      </c>
      <c r="N7876" s="266">
        <f t="shared" si="1719"/>
        <v>886394.20703254535</v>
      </c>
      <c r="O7876" s="159"/>
      <c r="P7876" s="265">
        <f t="shared" si="1720"/>
        <v>305568.6592189275</v>
      </c>
      <c r="Q7876" s="265">
        <f t="shared" si="1721"/>
        <v>546620.32818349637</v>
      </c>
      <c r="R7876" s="266">
        <f t="shared" si="1722"/>
        <v>852188.98740242387</v>
      </c>
    </row>
    <row r="7877" spans="1:18" x14ac:dyDescent="0.3">
      <c r="A7877" s="82">
        <v>7846</v>
      </c>
      <c r="B7877" s="94">
        <f t="shared" si="1711"/>
        <v>2.5268934688741896E-65</v>
      </c>
      <c r="C7877" s="179">
        <f t="shared" si="1712"/>
        <v>2.5211932323981833E-65</v>
      </c>
      <c r="D7877" s="166">
        <f t="shared" si="1713"/>
        <v>2.2558277767625785E-3</v>
      </c>
      <c r="E7877" s="167">
        <f t="shared" si="1723"/>
        <v>24.291375447755232</v>
      </c>
      <c r="F7877" s="168">
        <f t="shared" si="1724"/>
        <v>17.701480564254677</v>
      </c>
      <c r="G7877" s="168">
        <f t="shared" si="1714"/>
        <v>615162.26308767253</v>
      </c>
      <c r="H7877" s="168">
        <f t="shared" si="1715"/>
        <v>271310.33852408634</v>
      </c>
      <c r="I7877" s="169">
        <f t="shared" si="1716"/>
        <v>886472.60161175882</v>
      </c>
      <c r="J7877" s="169">
        <f t="shared" si="1718"/>
        <v>797221.00771608623</v>
      </c>
      <c r="K7877" s="95"/>
      <c r="L7877" s="265">
        <f t="shared" si="1717"/>
        <v>339802.37439065985</v>
      </c>
      <c r="M7877" s="265">
        <f>$G7877*NonHospFrac+theModel!$H7877*NonHospFrac</f>
        <v>546670.22722109896</v>
      </c>
      <c r="N7877" s="266">
        <f t="shared" si="1719"/>
        <v>886472.60161175882</v>
      </c>
      <c r="O7877" s="159"/>
      <c r="P7877" s="265">
        <f t="shared" si="1720"/>
        <v>305590.48395122855</v>
      </c>
      <c r="Q7877" s="265">
        <f t="shared" si="1721"/>
        <v>546668.67257942422</v>
      </c>
      <c r="R7877" s="266">
        <f t="shared" si="1722"/>
        <v>852259.15653065278</v>
      </c>
    </row>
    <row r="7878" spans="1:18" x14ac:dyDescent="0.3">
      <c r="A7878" s="82">
        <v>7847</v>
      </c>
      <c r="B7878" s="94">
        <f t="shared" si="1711"/>
        <v>2.4796899383634999E-65</v>
      </c>
      <c r="C7878" s="179">
        <f t="shared" si="1712"/>
        <v>2.4740961849227807E-65</v>
      </c>
      <c r="D7878" s="166">
        <f t="shared" si="1713"/>
        <v>2.2558277767625785E-3</v>
      </c>
      <c r="E7878" s="167">
        <f t="shared" si="1723"/>
        <v>24.291375447755232</v>
      </c>
      <c r="F7878" s="168">
        <f t="shared" si="1724"/>
        <v>17.703736392031438</v>
      </c>
      <c r="G7878" s="168">
        <f t="shared" si="1714"/>
        <v>615240.65766688588</v>
      </c>
      <c r="H7878" s="168">
        <f t="shared" si="1715"/>
        <v>271310.33852408634</v>
      </c>
      <c r="I7878" s="169">
        <f t="shared" si="1716"/>
        <v>886550.99619097216</v>
      </c>
      <c r="J7878" s="169">
        <f t="shared" si="1718"/>
        <v>797277.94151071948</v>
      </c>
      <c r="K7878" s="95"/>
      <c r="L7878" s="265">
        <f t="shared" si="1717"/>
        <v>339832.42457394541</v>
      </c>
      <c r="M7878" s="265">
        <f>$G7878*NonHospFrac+theModel!$H7878*NonHospFrac</f>
        <v>546718.57161702681</v>
      </c>
      <c r="N7878" s="266">
        <f t="shared" si="1719"/>
        <v>886550.99619097216</v>
      </c>
      <c r="O7878" s="159"/>
      <c r="P7878" s="265">
        <f t="shared" si="1720"/>
        <v>305612.3077939105</v>
      </c>
      <c r="Q7878" s="265">
        <f t="shared" si="1721"/>
        <v>546717.01697535207</v>
      </c>
      <c r="R7878" s="266">
        <f t="shared" si="1722"/>
        <v>852329.32476926257</v>
      </c>
    </row>
    <row r="7879" spans="1:18" x14ac:dyDescent="0.3">
      <c r="A7879" s="82">
        <v>7848</v>
      </c>
      <c r="B7879" s="94">
        <f t="shared" si="1711"/>
        <v>2.4333681914816492E-65</v>
      </c>
      <c r="C7879" s="179">
        <f t="shared" si="1712"/>
        <v>2.4278789319242143E-65</v>
      </c>
      <c r="D7879" s="166">
        <f t="shared" si="1713"/>
        <v>2.2558277767625785E-3</v>
      </c>
      <c r="E7879" s="167">
        <f t="shared" si="1723"/>
        <v>24.291375447755232</v>
      </c>
      <c r="F7879" s="168">
        <f t="shared" si="1724"/>
        <v>17.705992219808198</v>
      </c>
      <c r="G7879" s="168">
        <f t="shared" si="1714"/>
        <v>615319.05224609922</v>
      </c>
      <c r="H7879" s="168">
        <f t="shared" si="1715"/>
        <v>271310.33852408634</v>
      </c>
      <c r="I7879" s="169">
        <f t="shared" si="1716"/>
        <v>886629.39077018551</v>
      </c>
      <c r="J7879" s="169">
        <f t="shared" si="1718"/>
        <v>797334.87298461911</v>
      </c>
      <c r="K7879" s="95"/>
      <c r="L7879" s="265">
        <f t="shared" si="1717"/>
        <v>339862.47475723096</v>
      </c>
      <c r="M7879" s="265">
        <f>$G7879*NonHospFrac+theModel!$H7879*NonHospFrac</f>
        <v>546766.91601295467</v>
      </c>
      <c r="N7879" s="266">
        <f t="shared" si="1719"/>
        <v>886629.39077018562</v>
      </c>
      <c r="O7879" s="159"/>
      <c r="P7879" s="265">
        <f t="shared" si="1720"/>
        <v>305634.13074700965</v>
      </c>
      <c r="Q7879" s="265">
        <f t="shared" si="1721"/>
        <v>546765.36137127993</v>
      </c>
      <c r="R7879" s="266">
        <f t="shared" si="1722"/>
        <v>852399.49211828958</v>
      </c>
    </row>
    <row r="7880" spans="1:18" x14ac:dyDescent="0.3">
      <c r="A7880" s="82">
        <v>7849</v>
      </c>
      <c r="B7880" s="94">
        <f t="shared" si="1711"/>
        <v>2.3879117561054794E-65</v>
      </c>
      <c r="C7880" s="179">
        <f t="shared" si="1712"/>
        <v>2.3825250384375988E-65</v>
      </c>
      <c r="D7880" s="166">
        <f t="shared" si="1713"/>
        <v>2.2558277767625785E-3</v>
      </c>
      <c r="E7880" s="167">
        <f t="shared" si="1723"/>
        <v>24.291375447755232</v>
      </c>
      <c r="F7880" s="168">
        <f t="shared" si="1724"/>
        <v>17.708248047584959</v>
      </c>
      <c r="G7880" s="168">
        <f t="shared" si="1714"/>
        <v>615397.44682531257</v>
      </c>
      <c r="H7880" s="168">
        <f t="shared" si="1715"/>
        <v>271310.33852408634</v>
      </c>
      <c r="I7880" s="169">
        <f t="shared" si="1716"/>
        <v>886707.78534939885</v>
      </c>
      <c r="J7880" s="169">
        <f t="shared" si="1718"/>
        <v>797391.80213787977</v>
      </c>
      <c r="K7880" s="95"/>
      <c r="L7880" s="265">
        <f t="shared" si="1717"/>
        <v>339892.52494051651</v>
      </c>
      <c r="M7880" s="265">
        <f>$G7880*NonHospFrac+theModel!$H7880*NonHospFrac</f>
        <v>546815.2604088824</v>
      </c>
      <c r="N7880" s="266">
        <f t="shared" si="1719"/>
        <v>886707.78534939885</v>
      </c>
      <c r="O7880" s="159"/>
      <c r="P7880" s="265">
        <f t="shared" si="1720"/>
        <v>305655.95281056227</v>
      </c>
      <c r="Q7880" s="265">
        <f t="shared" si="1721"/>
        <v>546813.70576720766</v>
      </c>
      <c r="R7880" s="266">
        <f t="shared" si="1722"/>
        <v>852469.65857776999</v>
      </c>
    </row>
    <row r="7881" spans="1:18" x14ac:dyDescent="0.3">
      <c r="A7881" s="82">
        <v>7850</v>
      </c>
      <c r="B7881" s="94">
        <f t="shared" si="1711"/>
        <v>2.3433044678186566E-65</v>
      </c>
      <c r="C7881" s="179">
        <f t="shared" si="1712"/>
        <v>2.3380183765107392E-65</v>
      </c>
      <c r="D7881" s="166">
        <f t="shared" si="1713"/>
        <v>2.2558277767625785E-3</v>
      </c>
      <c r="E7881" s="167">
        <f t="shared" si="1723"/>
        <v>24.291375447755232</v>
      </c>
      <c r="F7881" s="168">
        <f t="shared" si="1724"/>
        <v>17.71050387536172</v>
      </c>
      <c r="G7881" s="168">
        <f t="shared" si="1714"/>
        <v>615475.84140452591</v>
      </c>
      <c r="H7881" s="168">
        <f t="shared" si="1715"/>
        <v>271310.33852408634</v>
      </c>
      <c r="I7881" s="169">
        <f t="shared" si="1716"/>
        <v>886786.1799286122</v>
      </c>
      <c r="J7881" s="169">
        <f t="shared" si="1718"/>
        <v>797448.7289705961</v>
      </c>
      <c r="K7881" s="95"/>
      <c r="L7881" s="265">
        <f t="shared" si="1717"/>
        <v>339922.57512380206</v>
      </c>
      <c r="M7881" s="265">
        <f>$G7881*NonHospFrac+theModel!$H7881*NonHospFrac</f>
        <v>546863.60480481014</v>
      </c>
      <c r="N7881" s="266">
        <f t="shared" si="1719"/>
        <v>886786.1799286122</v>
      </c>
      <c r="O7881" s="159"/>
      <c r="P7881" s="265">
        <f t="shared" si="1720"/>
        <v>305677.77398460463</v>
      </c>
      <c r="Q7881" s="265">
        <f t="shared" si="1721"/>
        <v>546862.0501631354</v>
      </c>
      <c r="R7881" s="266">
        <f t="shared" si="1722"/>
        <v>852539.82414774003</v>
      </c>
    </row>
    <row r="7882" spans="1:18" x14ac:dyDescent="0.3">
      <c r="A7882" s="82">
        <v>7851</v>
      </c>
      <c r="B7882" s="94">
        <f t="shared" si="1711"/>
        <v>2.29953046416357E-65</v>
      </c>
      <c r="C7882" s="179">
        <f t="shared" si="1712"/>
        <v>2.2943431194689978E-65</v>
      </c>
      <c r="D7882" s="166">
        <f t="shared" si="1713"/>
        <v>2.2558277767625785E-3</v>
      </c>
      <c r="E7882" s="167">
        <f t="shared" si="1723"/>
        <v>24.291375447755232</v>
      </c>
      <c r="F7882" s="168">
        <f t="shared" si="1724"/>
        <v>17.712759703138481</v>
      </c>
      <c r="G7882" s="168">
        <f t="shared" si="1714"/>
        <v>615554.23598373926</v>
      </c>
      <c r="H7882" s="168">
        <f t="shared" si="1715"/>
        <v>271310.33852408634</v>
      </c>
      <c r="I7882" s="169">
        <f t="shared" si="1716"/>
        <v>886864.57450782554</v>
      </c>
      <c r="J7882" s="169">
        <f t="shared" si="1718"/>
        <v>797505.65348286263</v>
      </c>
      <c r="K7882" s="95"/>
      <c r="L7882" s="265">
        <f t="shared" si="1717"/>
        <v>339952.62530708755</v>
      </c>
      <c r="M7882" s="265">
        <f>$G7882*NonHospFrac+theModel!$H7882*NonHospFrac</f>
        <v>546911.94920073799</v>
      </c>
      <c r="N7882" s="266">
        <f t="shared" si="1719"/>
        <v>886864.57450782554</v>
      </c>
      <c r="O7882" s="159"/>
      <c r="P7882" s="265">
        <f t="shared" si="1720"/>
        <v>305699.59426917293</v>
      </c>
      <c r="Q7882" s="265">
        <f t="shared" si="1721"/>
        <v>546910.39455906325</v>
      </c>
      <c r="R7882" s="266">
        <f t="shared" si="1722"/>
        <v>852609.98882823624</v>
      </c>
    </row>
    <row r="7883" spans="1:18" x14ac:dyDescent="0.3">
      <c r="A7883" s="82">
        <v>7852</v>
      </c>
      <c r="B7883" s="94">
        <f t="shared" si="1711"/>
        <v>2.2565741790006644E-65</v>
      </c>
      <c r="C7883" s="179">
        <f t="shared" si="1712"/>
        <v>2.2514837362873493E-65</v>
      </c>
      <c r="D7883" s="166">
        <f t="shared" si="1713"/>
        <v>2.2558277767625785E-3</v>
      </c>
      <c r="E7883" s="167">
        <f t="shared" si="1723"/>
        <v>24.291375447755232</v>
      </c>
      <c r="F7883" s="168">
        <f t="shared" si="1724"/>
        <v>17.715015530915242</v>
      </c>
      <c r="G7883" s="168">
        <f t="shared" si="1714"/>
        <v>615632.6305629526</v>
      </c>
      <c r="H7883" s="168">
        <f t="shared" si="1715"/>
        <v>271310.33852408634</v>
      </c>
      <c r="I7883" s="169">
        <f t="shared" si="1716"/>
        <v>886942.96908703889</v>
      </c>
      <c r="J7883" s="169">
        <f t="shared" si="1718"/>
        <v>797562.57567477401</v>
      </c>
      <c r="K7883" s="95"/>
      <c r="L7883" s="265">
        <f t="shared" si="1717"/>
        <v>339982.67549037316</v>
      </c>
      <c r="M7883" s="265">
        <f>$G7883*NonHospFrac+theModel!$H7883*NonHospFrac</f>
        <v>546960.29359666584</v>
      </c>
      <c r="N7883" s="266">
        <f t="shared" si="1719"/>
        <v>886942.969087039</v>
      </c>
      <c r="O7883" s="159"/>
      <c r="P7883" s="265">
        <f t="shared" si="1720"/>
        <v>305721.41366430355</v>
      </c>
      <c r="Q7883" s="265">
        <f t="shared" si="1721"/>
        <v>546958.7389549911</v>
      </c>
      <c r="R7883" s="266">
        <f t="shared" si="1722"/>
        <v>852680.15261929459</v>
      </c>
    </row>
    <row r="7884" spans="1:18" x14ac:dyDescent="0.3">
      <c r="A7884" s="82">
        <v>7853</v>
      </c>
      <c r="B7884" s="94">
        <f t="shared" si="1711"/>
        <v>2.2144203369727656E-65</v>
      </c>
      <c r="C7884" s="179">
        <f t="shared" si="1712"/>
        <v>2.2094249860671945E-65</v>
      </c>
      <c r="D7884" s="166">
        <f t="shared" si="1713"/>
        <v>2.2558277767625785E-3</v>
      </c>
      <c r="E7884" s="167">
        <f t="shared" si="1723"/>
        <v>24.291375447755232</v>
      </c>
      <c r="F7884" s="168">
        <f t="shared" si="1724"/>
        <v>17.717271358692003</v>
      </c>
      <c r="G7884" s="168">
        <f t="shared" si="1714"/>
        <v>615711.02514216595</v>
      </c>
      <c r="H7884" s="168">
        <f t="shared" si="1715"/>
        <v>271310.33852408634</v>
      </c>
      <c r="I7884" s="169">
        <f t="shared" si="1716"/>
        <v>887021.36366625223</v>
      </c>
      <c r="J7884" s="169">
        <f t="shared" si="1718"/>
        <v>797619.49554642476</v>
      </c>
      <c r="K7884" s="95"/>
      <c r="L7884" s="265">
        <f t="shared" si="1717"/>
        <v>340012.72567365866</v>
      </c>
      <c r="M7884" s="265">
        <f>$G7884*NonHospFrac+theModel!$H7884*NonHospFrac</f>
        <v>547008.63799259358</v>
      </c>
      <c r="N7884" s="266">
        <f t="shared" si="1719"/>
        <v>887021.36366625223</v>
      </c>
      <c r="O7884" s="159"/>
      <c r="P7884" s="265">
        <f t="shared" si="1720"/>
        <v>305743.23217003257</v>
      </c>
      <c r="Q7884" s="265">
        <f t="shared" si="1721"/>
        <v>547007.08335091884</v>
      </c>
      <c r="R7884" s="266">
        <f t="shared" si="1722"/>
        <v>852750.31552095141</v>
      </c>
    </row>
    <row r="7885" spans="1:18" x14ac:dyDescent="0.3">
      <c r="A7885" s="82">
        <v>7854</v>
      </c>
      <c r="B7885" s="94">
        <f t="shared" si="1711"/>
        <v>2.1730539480737683E-65</v>
      </c>
      <c r="C7885" s="179">
        <f t="shared" si="1712"/>
        <v>2.1681519126173E-65</v>
      </c>
      <c r="D7885" s="166">
        <f t="shared" si="1713"/>
        <v>2.2558277767625785E-3</v>
      </c>
      <c r="E7885" s="167">
        <f t="shared" si="1723"/>
        <v>24.291375447755232</v>
      </c>
      <c r="F7885" s="168">
        <f t="shared" si="1724"/>
        <v>17.719527186468763</v>
      </c>
      <c r="G7885" s="168">
        <f t="shared" si="1714"/>
        <v>615789.41972137941</v>
      </c>
      <c r="H7885" s="168">
        <f t="shared" si="1715"/>
        <v>271310.33852408634</v>
      </c>
      <c r="I7885" s="169">
        <f t="shared" si="1716"/>
        <v>887099.75824546581</v>
      </c>
      <c r="J7885" s="169">
        <f t="shared" si="1718"/>
        <v>797676.41309790965</v>
      </c>
      <c r="K7885" s="95"/>
      <c r="L7885" s="265">
        <f t="shared" si="1717"/>
        <v>340042.77585694427</v>
      </c>
      <c r="M7885" s="265">
        <f>$G7885*NonHospFrac+theModel!$H7885*NonHospFrac</f>
        <v>547056.98238852143</v>
      </c>
      <c r="N7885" s="266">
        <f t="shared" si="1719"/>
        <v>887099.75824546569</v>
      </c>
      <c r="O7885" s="159"/>
      <c r="P7885" s="265">
        <f t="shared" si="1720"/>
        <v>305765.04978639644</v>
      </c>
      <c r="Q7885" s="265">
        <f t="shared" si="1721"/>
        <v>547055.42774684669</v>
      </c>
      <c r="R7885" s="266">
        <f t="shared" si="1722"/>
        <v>852820.47753324313</v>
      </c>
    </row>
    <row r="7886" spans="1:18" x14ac:dyDescent="0.3">
      <c r="A7886" s="82">
        <v>7855</v>
      </c>
      <c r="B7886" s="94">
        <f t="shared" si="1711"/>
        <v>2.132460302317513E-65</v>
      </c>
      <c r="C7886" s="179">
        <f t="shared" si="1712"/>
        <v>2.1276498391347017E-65</v>
      </c>
      <c r="D7886" s="166">
        <f t="shared" si="1713"/>
        <v>2.2558277767625785E-3</v>
      </c>
      <c r="E7886" s="167">
        <f t="shared" si="1723"/>
        <v>24.291375447755232</v>
      </c>
      <c r="F7886" s="168">
        <f t="shared" si="1724"/>
        <v>17.721783014245524</v>
      </c>
      <c r="G7886" s="168">
        <f t="shared" si="1714"/>
        <v>615867.81430059276</v>
      </c>
      <c r="H7886" s="168">
        <f t="shared" si="1715"/>
        <v>271310.33852408634</v>
      </c>
      <c r="I7886" s="169">
        <f t="shared" si="1716"/>
        <v>887178.15282467916</v>
      </c>
      <c r="J7886" s="169">
        <f t="shared" si="1718"/>
        <v>797733.32832932298</v>
      </c>
      <c r="K7886" s="95"/>
      <c r="L7886" s="265">
        <f t="shared" si="1717"/>
        <v>340072.82604022988</v>
      </c>
      <c r="M7886" s="265">
        <f>$G7886*NonHospFrac+theModel!$H7886*NonHospFrac</f>
        <v>547105.32678444916</v>
      </c>
      <c r="N7886" s="266">
        <f t="shared" si="1719"/>
        <v>887178.15282467904</v>
      </c>
      <c r="O7886" s="159"/>
      <c r="P7886" s="265">
        <f t="shared" si="1720"/>
        <v>305786.86651343131</v>
      </c>
      <c r="Q7886" s="265">
        <f t="shared" si="1721"/>
        <v>547103.77214277443</v>
      </c>
      <c r="R7886" s="266">
        <f t="shared" si="1722"/>
        <v>852890.63865620573</v>
      </c>
    </row>
    <row r="7887" spans="1:18" x14ac:dyDescent="0.3">
      <c r="A7887" s="82">
        <v>7856</v>
      </c>
      <c r="B7887" s="94">
        <f t="shared" si="1711"/>
        <v>2.0926249645072585E-65</v>
      </c>
      <c r="C7887" s="179">
        <f t="shared" si="1712"/>
        <v>2.087904362985976E-65</v>
      </c>
      <c r="D7887" s="166">
        <f t="shared" si="1713"/>
        <v>2.2558277767625785E-3</v>
      </c>
      <c r="E7887" s="167">
        <f t="shared" si="1723"/>
        <v>24.291375447755232</v>
      </c>
      <c r="F7887" s="168">
        <f t="shared" si="1724"/>
        <v>17.724038842022285</v>
      </c>
      <c r="G7887" s="168">
        <f t="shared" si="1714"/>
        <v>615946.2088798061</v>
      </c>
      <c r="H7887" s="168">
        <f t="shared" si="1715"/>
        <v>271310.33852408634</v>
      </c>
      <c r="I7887" s="169">
        <f t="shared" si="1716"/>
        <v>887256.5474038925</v>
      </c>
      <c r="J7887" s="169">
        <f t="shared" si="1718"/>
        <v>797790.24124075938</v>
      </c>
      <c r="K7887" s="95"/>
      <c r="L7887" s="265">
        <f t="shared" si="1717"/>
        <v>340102.87622351537</v>
      </c>
      <c r="M7887" s="265">
        <f>$G7887*NonHospFrac+theModel!$H7887*NonHospFrac</f>
        <v>547153.67118037702</v>
      </c>
      <c r="N7887" s="266">
        <f t="shared" si="1719"/>
        <v>887256.54740389239</v>
      </c>
      <c r="O7887" s="159"/>
      <c r="P7887" s="265">
        <f t="shared" si="1720"/>
        <v>305808.68235117337</v>
      </c>
      <c r="Q7887" s="265">
        <f t="shared" si="1721"/>
        <v>547152.11653870228</v>
      </c>
      <c r="R7887" s="266">
        <f t="shared" si="1722"/>
        <v>852960.79888987564</v>
      </c>
    </row>
    <row r="7888" spans="1:18" x14ac:dyDescent="0.3">
      <c r="A7888" s="82">
        <v>7857</v>
      </c>
      <c r="B7888" s="94">
        <f t="shared" si="1711"/>
        <v>2.053533769102133E-65</v>
      </c>
      <c r="C7888" s="179">
        <f t="shared" si="1712"/>
        <v>2.0489013505852724E-65</v>
      </c>
      <c r="D7888" s="166">
        <f t="shared" si="1713"/>
        <v>2.2558277767625785E-3</v>
      </c>
      <c r="E7888" s="167">
        <f t="shared" si="1723"/>
        <v>24.291375447755232</v>
      </c>
      <c r="F7888" s="168">
        <f t="shared" si="1724"/>
        <v>17.726294669799046</v>
      </c>
      <c r="G7888" s="168">
        <f t="shared" si="1714"/>
        <v>616024.60345901945</v>
      </c>
      <c r="H7888" s="168">
        <f t="shared" si="1715"/>
        <v>271310.33852408634</v>
      </c>
      <c r="I7888" s="169">
        <f t="shared" si="1716"/>
        <v>887334.94198310585</v>
      </c>
      <c r="J7888" s="169">
        <f t="shared" si="1718"/>
        <v>797847.15183231351</v>
      </c>
      <c r="K7888" s="95"/>
      <c r="L7888" s="265">
        <f t="shared" si="1717"/>
        <v>340132.92640680098</v>
      </c>
      <c r="M7888" s="265">
        <f>$G7888*NonHospFrac+theModel!$H7888*NonHospFrac</f>
        <v>547202.01557630487</v>
      </c>
      <c r="N7888" s="266">
        <f t="shared" si="1719"/>
        <v>887334.94198310585</v>
      </c>
      <c r="O7888" s="159"/>
      <c r="P7888" s="265">
        <f t="shared" si="1720"/>
        <v>305830.49729965901</v>
      </c>
      <c r="Q7888" s="265">
        <f t="shared" si="1721"/>
        <v>547200.46093463013</v>
      </c>
      <c r="R7888" s="266">
        <f t="shared" si="1722"/>
        <v>853030.9582342892</v>
      </c>
    </row>
    <row r="7889" spans="1:18" x14ac:dyDescent="0.3">
      <c r="A7889" s="82">
        <v>7858</v>
      </c>
      <c r="B7889" s="94">
        <f t="shared" si="1711"/>
        <v>2.0151728151804261E-65</v>
      </c>
      <c r="C7889" s="179">
        <f t="shared" si="1712"/>
        <v>2.0106269323689654E-65</v>
      </c>
      <c r="D7889" s="166">
        <f t="shared" si="1713"/>
        <v>2.2558277767625785E-3</v>
      </c>
      <c r="E7889" s="167">
        <f t="shared" si="1723"/>
        <v>24.291375447755232</v>
      </c>
      <c r="F7889" s="168">
        <f t="shared" si="1724"/>
        <v>17.728550497575807</v>
      </c>
      <c r="G7889" s="168">
        <f t="shared" si="1714"/>
        <v>616102.99803823279</v>
      </c>
      <c r="H7889" s="168">
        <f t="shared" si="1715"/>
        <v>271310.33852408634</v>
      </c>
      <c r="I7889" s="169">
        <f t="shared" si="1716"/>
        <v>887413.33656231919</v>
      </c>
      <c r="J7889" s="169">
        <f t="shared" si="1718"/>
        <v>797904.06010407989</v>
      </c>
      <c r="K7889" s="95"/>
      <c r="L7889" s="265">
        <f t="shared" si="1717"/>
        <v>340162.97659008647</v>
      </c>
      <c r="M7889" s="265">
        <f>$G7889*NonHospFrac+theModel!$H7889*NonHospFrac</f>
        <v>547250.3599722326</v>
      </c>
      <c r="N7889" s="266">
        <f t="shared" si="1719"/>
        <v>887413.33656231908</v>
      </c>
      <c r="O7889" s="159"/>
      <c r="P7889" s="265">
        <f t="shared" si="1720"/>
        <v>305852.31135892431</v>
      </c>
      <c r="Q7889" s="265">
        <f t="shared" si="1721"/>
        <v>547248.80533055787</v>
      </c>
      <c r="R7889" s="266">
        <f t="shared" si="1722"/>
        <v>853101.11668948224</v>
      </c>
    </row>
    <row r="7890" spans="1:18" x14ac:dyDescent="0.3">
      <c r="A7890" s="82">
        <v>7859</v>
      </c>
      <c r="B7890" s="94">
        <f t="shared" si="1711"/>
        <v>1.977528461495796E-65</v>
      </c>
      <c r="C7890" s="179">
        <f t="shared" si="1712"/>
        <v>1.9730674978630152E-65</v>
      </c>
      <c r="D7890" s="166">
        <f t="shared" si="1713"/>
        <v>2.2558277767625785E-3</v>
      </c>
      <c r="E7890" s="167">
        <f t="shared" si="1723"/>
        <v>24.291375447755232</v>
      </c>
      <c r="F7890" s="168">
        <f t="shared" si="1724"/>
        <v>17.730806325352567</v>
      </c>
      <c r="G7890" s="168">
        <f t="shared" si="1714"/>
        <v>616181.39261744614</v>
      </c>
      <c r="H7890" s="168">
        <f t="shared" si="1715"/>
        <v>271310.33852408634</v>
      </c>
      <c r="I7890" s="169">
        <f t="shared" si="1716"/>
        <v>887491.73114153254</v>
      </c>
      <c r="J7890" s="169">
        <f t="shared" si="1718"/>
        <v>797960.96605615306</v>
      </c>
      <c r="K7890" s="95"/>
      <c r="L7890" s="265">
        <f t="shared" si="1717"/>
        <v>340193.02677337202</v>
      </c>
      <c r="M7890" s="265">
        <f>$G7890*NonHospFrac+theModel!$H7890*NonHospFrac</f>
        <v>547298.70436816034</v>
      </c>
      <c r="N7890" s="266">
        <f t="shared" si="1719"/>
        <v>887491.73114153231</v>
      </c>
      <c r="O7890" s="159"/>
      <c r="P7890" s="265">
        <f t="shared" si="1720"/>
        <v>305874.12452900567</v>
      </c>
      <c r="Q7890" s="265">
        <f t="shared" si="1721"/>
        <v>547297.1497264856</v>
      </c>
      <c r="R7890" s="266">
        <f t="shared" si="1722"/>
        <v>853171.27425549133</v>
      </c>
    </row>
    <row r="7891" spans="1:18" x14ac:dyDescent="0.3">
      <c r="A7891" s="82">
        <v>7860</v>
      </c>
      <c r="B7891" s="94">
        <f t="shared" si="1711"/>
        <v>1.9405873216267603E-65</v>
      </c>
      <c r="C7891" s="179">
        <f t="shared" si="1712"/>
        <v>1.9362096908434011E-65</v>
      </c>
      <c r="D7891" s="166">
        <f t="shared" si="1713"/>
        <v>2.2558277767625785E-3</v>
      </c>
      <c r="E7891" s="167">
        <f t="shared" si="1723"/>
        <v>24.291375447755232</v>
      </c>
      <c r="F7891" s="168">
        <f t="shared" si="1724"/>
        <v>17.733062153129328</v>
      </c>
      <c r="G7891" s="168">
        <f t="shared" si="1714"/>
        <v>616259.78719665948</v>
      </c>
      <c r="H7891" s="168">
        <f t="shared" si="1715"/>
        <v>271310.33852408634</v>
      </c>
      <c r="I7891" s="169">
        <f t="shared" si="1716"/>
        <v>887570.12572074588</v>
      </c>
      <c r="J7891" s="169">
        <f t="shared" si="1718"/>
        <v>798017.86968862766</v>
      </c>
      <c r="K7891" s="95"/>
      <c r="L7891" s="265">
        <f t="shared" si="1717"/>
        <v>340223.07695665758</v>
      </c>
      <c r="M7891" s="265">
        <f>$G7891*NonHospFrac+theModel!$H7891*NonHospFrac</f>
        <v>547347.04876408819</v>
      </c>
      <c r="N7891" s="266">
        <f t="shared" si="1719"/>
        <v>887570.12572074577</v>
      </c>
      <c r="O7891" s="159"/>
      <c r="P7891" s="265">
        <f t="shared" si="1720"/>
        <v>305895.93680993927</v>
      </c>
      <c r="Q7891" s="265">
        <f t="shared" si="1721"/>
        <v>547345.49412241345</v>
      </c>
      <c r="R7891" s="266">
        <f t="shared" si="1722"/>
        <v>853241.43093235279</v>
      </c>
    </row>
    <row r="7892" spans="1:18" x14ac:dyDescent="0.3">
      <c r="A7892" s="82">
        <v>7861</v>
      </c>
      <c r="B7892" s="94">
        <f t="shared" si="1711"/>
        <v>1.9043362592161174E-65</v>
      </c>
      <c r="C7892" s="179">
        <f t="shared" si="1712"/>
        <v>1.9000404045862816E-65</v>
      </c>
      <c r="D7892" s="166">
        <f t="shared" si="1713"/>
        <v>2.2558277767625785E-3</v>
      </c>
      <c r="E7892" s="167">
        <f t="shared" si="1723"/>
        <v>24.291375447755232</v>
      </c>
      <c r="F7892" s="168">
        <f t="shared" si="1724"/>
        <v>17.735317980906089</v>
      </c>
      <c r="G7892" s="168">
        <f t="shared" si="1714"/>
        <v>616338.18177587283</v>
      </c>
      <c r="H7892" s="168">
        <f t="shared" si="1715"/>
        <v>271310.33852408634</v>
      </c>
      <c r="I7892" s="169">
        <f t="shared" si="1716"/>
        <v>887648.52029995923</v>
      </c>
      <c r="J7892" s="169">
        <f t="shared" si="1718"/>
        <v>798074.7710015981</v>
      </c>
      <c r="K7892" s="95"/>
      <c r="L7892" s="265">
        <f t="shared" si="1717"/>
        <v>340253.12713994313</v>
      </c>
      <c r="M7892" s="265">
        <f>$G7892*NonHospFrac+theModel!$H7892*NonHospFrac</f>
        <v>547395.39316001604</v>
      </c>
      <c r="N7892" s="266">
        <f t="shared" si="1719"/>
        <v>887648.52029995923</v>
      </c>
      <c r="O7892" s="159"/>
      <c r="P7892" s="265">
        <f t="shared" si="1720"/>
        <v>305917.74820176139</v>
      </c>
      <c r="Q7892" s="265">
        <f t="shared" si="1721"/>
        <v>547393.8385183413</v>
      </c>
      <c r="R7892" s="266">
        <f t="shared" si="1722"/>
        <v>853311.5867201027</v>
      </c>
    </row>
    <row r="7893" spans="1:18" x14ac:dyDescent="0.3">
      <c r="A7893" s="82">
        <v>7862</v>
      </c>
      <c r="B7893" s="94">
        <f t="shared" si="1711"/>
        <v>1.868762383300181E-65</v>
      </c>
      <c r="C7893" s="179">
        <f t="shared" si="1712"/>
        <v>1.8645467772077633E-65</v>
      </c>
      <c r="D7893" s="166">
        <f t="shared" si="1713"/>
        <v>2.2558277767625785E-3</v>
      </c>
      <c r="E7893" s="167">
        <f t="shared" si="1723"/>
        <v>24.291375447755232</v>
      </c>
      <c r="F7893" s="168">
        <f t="shared" si="1724"/>
        <v>17.73757380868285</v>
      </c>
      <c r="G7893" s="168">
        <f t="shared" si="1714"/>
        <v>616416.57635508617</v>
      </c>
      <c r="H7893" s="168">
        <f t="shared" si="1715"/>
        <v>271310.33852408634</v>
      </c>
      <c r="I7893" s="169">
        <f t="shared" si="1716"/>
        <v>887726.91487917257</v>
      </c>
      <c r="J7893" s="169">
        <f t="shared" si="1718"/>
        <v>798131.66999515903</v>
      </c>
      <c r="K7893" s="95"/>
      <c r="L7893" s="265">
        <f t="shared" si="1717"/>
        <v>340283.17732322868</v>
      </c>
      <c r="M7893" s="265">
        <f>$G7893*NonHospFrac+theModel!$H7893*NonHospFrac</f>
        <v>547443.73755594378</v>
      </c>
      <c r="N7893" s="266">
        <f t="shared" si="1719"/>
        <v>887726.91487917246</v>
      </c>
      <c r="O7893" s="159"/>
      <c r="P7893" s="265">
        <f t="shared" si="1720"/>
        <v>305939.55870450824</v>
      </c>
      <c r="Q7893" s="265">
        <f t="shared" si="1721"/>
        <v>547442.18291426904</v>
      </c>
      <c r="R7893" s="266">
        <f t="shared" si="1722"/>
        <v>853381.74161877728</v>
      </c>
    </row>
    <row r="7894" spans="1:18" x14ac:dyDescent="0.3">
      <c r="A7894" s="82">
        <v>7863</v>
      </c>
      <c r="B7894" s="94">
        <f t="shared" si="1711"/>
        <v>1.8338530437242197E-65</v>
      </c>
      <c r="C7894" s="179">
        <f t="shared" si="1712"/>
        <v>1.829716187089686E-65</v>
      </c>
      <c r="D7894" s="166">
        <f t="shared" si="1713"/>
        <v>2.2558277767625785E-3</v>
      </c>
      <c r="E7894" s="167">
        <f t="shared" si="1723"/>
        <v>24.291375447755232</v>
      </c>
      <c r="F7894" s="168">
        <f t="shared" si="1724"/>
        <v>17.739829636459611</v>
      </c>
      <c r="G7894" s="168">
        <f t="shared" si="1714"/>
        <v>616494.97093429964</v>
      </c>
      <c r="H7894" s="168">
        <f t="shared" si="1715"/>
        <v>271310.33852408634</v>
      </c>
      <c r="I7894" s="169">
        <f t="shared" si="1716"/>
        <v>887805.30945838592</v>
      </c>
      <c r="J7894" s="169">
        <f t="shared" si="1718"/>
        <v>798188.56666940497</v>
      </c>
      <c r="K7894" s="95"/>
      <c r="L7894" s="265">
        <f t="shared" si="1717"/>
        <v>340313.22750651429</v>
      </c>
      <c r="M7894" s="265">
        <f>$G7894*NonHospFrac+theModel!$H7894*NonHospFrac</f>
        <v>547492.08195187175</v>
      </c>
      <c r="N7894" s="266">
        <f t="shared" si="1719"/>
        <v>887805.30945838604</v>
      </c>
      <c r="O7894" s="159"/>
      <c r="P7894" s="265">
        <f t="shared" si="1720"/>
        <v>305961.36831821606</v>
      </c>
      <c r="Q7894" s="265">
        <f t="shared" si="1721"/>
        <v>547490.52731019701</v>
      </c>
      <c r="R7894" s="266">
        <f t="shared" si="1722"/>
        <v>853451.89562841307</v>
      </c>
    </row>
    <row r="7895" spans="1:18" x14ac:dyDescent="0.3">
      <c r="A7895" s="82">
        <v>7864</v>
      </c>
      <c r="B7895" s="94">
        <f t="shared" si="1711"/>
        <v>1.7995958266441011E-65</v>
      </c>
      <c r="C7895" s="179">
        <f t="shared" si="1712"/>
        <v>1.7955362483914114E-65</v>
      </c>
      <c r="D7895" s="166">
        <f t="shared" si="1713"/>
        <v>2.2558277767625785E-3</v>
      </c>
      <c r="E7895" s="167">
        <f t="shared" si="1723"/>
        <v>24.291375447755232</v>
      </c>
      <c r="F7895" s="168">
        <f t="shared" si="1724"/>
        <v>17.742085464236371</v>
      </c>
      <c r="G7895" s="168">
        <f t="shared" si="1714"/>
        <v>616573.36551351298</v>
      </c>
      <c r="H7895" s="168">
        <f t="shared" si="1715"/>
        <v>271310.33852408634</v>
      </c>
      <c r="I7895" s="169">
        <f t="shared" si="1716"/>
        <v>887883.70403759927</v>
      </c>
      <c r="J7895" s="169">
        <f t="shared" si="1718"/>
        <v>798245.46102443046</v>
      </c>
      <c r="K7895" s="95"/>
      <c r="L7895" s="265">
        <f t="shared" si="1717"/>
        <v>340343.27768979984</v>
      </c>
      <c r="M7895" s="265">
        <f>$G7895*NonHospFrac+theModel!$H7895*NonHospFrac</f>
        <v>547540.42634779948</v>
      </c>
      <c r="N7895" s="266">
        <f t="shared" si="1719"/>
        <v>887883.70403759927</v>
      </c>
      <c r="O7895" s="159"/>
      <c r="P7895" s="265">
        <f t="shared" si="1720"/>
        <v>305983.17704292107</v>
      </c>
      <c r="Q7895" s="265">
        <f t="shared" si="1721"/>
        <v>547538.87170612474</v>
      </c>
      <c r="R7895" s="266">
        <f t="shared" si="1722"/>
        <v>853522.04874904582</v>
      </c>
    </row>
    <row r="7896" spans="1:18" x14ac:dyDescent="0.3">
      <c r="A7896" s="82">
        <v>7865</v>
      </c>
      <c r="B7896" s="94">
        <f t="shared" si="1711"/>
        <v>1.7659785501121078E-65</v>
      </c>
      <c r="C7896" s="179">
        <f t="shared" si="1712"/>
        <v>1.761994806645598E-65</v>
      </c>
      <c r="D7896" s="166">
        <f t="shared" si="1713"/>
        <v>2.2558277767625785E-3</v>
      </c>
      <c r="E7896" s="167">
        <f t="shared" si="1723"/>
        <v>24.291375447755232</v>
      </c>
      <c r="F7896" s="168">
        <f t="shared" si="1724"/>
        <v>17.744341292013132</v>
      </c>
      <c r="G7896" s="168">
        <f t="shared" si="1714"/>
        <v>616651.76009272633</v>
      </c>
      <c r="H7896" s="168">
        <f t="shared" si="1715"/>
        <v>271310.33852408634</v>
      </c>
      <c r="I7896" s="169">
        <f t="shared" si="1716"/>
        <v>887962.09861681261</v>
      </c>
      <c r="J7896" s="169">
        <f t="shared" si="1718"/>
        <v>798302.35306033003</v>
      </c>
      <c r="K7896" s="95"/>
      <c r="L7896" s="265">
        <f t="shared" si="1717"/>
        <v>340373.32787308539</v>
      </c>
      <c r="M7896" s="265">
        <f>$G7896*NonHospFrac+theModel!$H7896*NonHospFrac</f>
        <v>547588.77074372722</v>
      </c>
      <c r="N7896" s="266">
        <f t="shared" si="1719"/>
        <v>887962.09861681261</v>
      </c>
      <c r="O7896" s="159"/>
      <c r="P7896" s="265">
        <f t="shared" si="1720"/>
        <v>306004.98487865954</v>
      </c>
      <c r="Q7896" s="265">
        <f t="shared" si="1721"/>
        <v>547587.21610205248</v>
      </c>
      <c r="R7896" s="266">
        <f t="shared" si="1722"/>
        <v>853592.20098071196</v>
      </c>
    </row>
    <row r="7897" spans="1:18" x14ac:dyDescent="0.3">
      <c r="A7897" s="82">
        <v>7866</v>
      </c>
      <c r="B7897" s="94">
        <f t="shared" si="1711"/>
        <v>1.7329892597449993E-65</v>
      </c>
      <c r="C7897" s="179">
        <f t="shared" si="1712"/>
        <v>1.7290799344360353E-65</v>
      </c>
      <c r="D7897" s="166">
        <f t="shared" si="1713"/>
        <v>2.2558277767625785E-3</v>
      </c>
      <c r="E7897" s="167">
        <f t="shared" si="1723"/>
        <v>24.291375447755232</v>
      </c>
      <c r="F7897" s="168">
        <f t="shared" si="1724"/>
        <v>17.746597119789893</v>
      </c>
      <c r="G7897" s="168">
        <f t="shared" si="1714"/>
        <v>616730.15467193967</v>
      </c>
      <c r="H7897" s="168">
        <f t="shared" si="1715"/>
        <v>271310.33852408634</v>
      </c>
      <c r="I7897" s="169">
        <f t="shared" si="1716"/>
        <v>888040.49319602596</v>
      </c>
      <c r="J7897" s="169">
        <f t="shared" si="1718"/>
        <v>798359.2427771982</v>
      </c>
      <c r="K7897" s="95"/>
      <c r="L7897" s="265">
        <f t="shared" si="1717"/>
        <v>340403.37805637094</v>
      </c>
      <c r="M7897" s="265">
        <f>$G7897*NonHospFrac+theModel!$H7897*NonHospFrac</f>
        <v>547637.11513965507</v>
      </c>
      <c r="N7897" s="266">
        <f t="shared" si="1719"/>
        <v>888040.49319602596</v>
      </c>
      <c r="O7897" s="159"/>
      <c r="P7897" s="265">
        <f t="shared" si="1720"/>
        <v>306026.79182546766</v>
      </c>
      <c r="Q7897" s="265">
        <f t="shared" si="1721"/>
        <v>547635.56049798033</v>
      </c>
      <c r="R7897" s="266">
        <f t="shared" si="1722"/>
        <v>853662.35232344805</v>
      </c>
    </row>
    <row r="7898" spans="1:18" x14ac:dyDescent="0.3">
      <c r="A7898" s="82">
        <v>7867</v>
      </c>
      <c r="B7898" s="94">
        <f t="shared" si="1711"/>
        <v>1.7006162244728023E-65</v>
      </c>
      <c r="C7898" s="179">
        <f t="shared" si="1712"/>
        <v>1.6967799271560234E-65</v>
      </c>
      <c r="D7898" s="166">
        <f t="shared" si="1713"/>
        <v>2.2558277767625785E-3</v>
      </c>
      <c r="E7898" s="167">
        <f t="shared" si="1723"/>
        <v>24.291375447755232</v>
      </c>
      <c r="F7898" s="168">
        <f t="shared" si="1724"/>
        <v>17.748852947566654</v>
      </c>
      <c r="G7898" s="168">
        <f t="shared" si="1714"/>
        <v>616808.54925115302</v>
      </c>
      <c r="H7898" s="168">
        <f t="shared" si="1715"/>
        <v>271310.33852408634</v>
      </c>
      <c r="I7898" s="169">
        <f t="shared" si="1716"/>
        <v>888118.8877752393</v>
      </c>
      <c r="J7898" s="169">
        <f t="shared" si="1718"/>
        <v>798416.13017512951</v>
      </c>
      <c r="K7898" s="95"/>
      <c r="L7898" s="265">
        <f t="shared" si="1717"/>
        <v>340433.4282396565</v>
      </c>
      <c r="M7898" s="265">
        <f>$G7898*NonHospFrac+theModel!$H7898*NonHospFrac</f>
        <v>547685.45953558292</v>
      </c>
      <c r="N7898" s="266">
        <f t="shared" si="1719"/>
        <v>888118.88777523942</v>
      </c>
      <c r="O7898" s="159"/>
      <c r="P7898" s="265">
        <f t="shared" si="1720"/>
        <v>306048.59788338171</v>
      </c>
      <c r="Q7898" s="265">
        <f t="shared" si="1721"/>
        <v>547683.90489390818</v>
      </c>
      <c r="R7898" s="266">
        <f t="shared" si="1722"/>
        <v>853732.50277728983</v>
      </c>
    </row>
    <row r="7899" spans="1:18" x14ac:dyDescent="0.3">
      <c r="A7899" s="82">
        <v>7868</v>
      </c>
      <c r="B7899" s="94">
        <f t="shared" si="1711"/>
        <v>1.6688479323672229E-65</v>
      </c>
      <c r="C7899" s="179">
        <f t="shared" si="1712"/>
        <v>1.6650832988461961E-65</v>
      </c>
      <c r="D7899" s="166">
        <f t="shared" si="1713"/>
        <v>2.2558277767625785E-3</v>
      </c>
      <c r="E7899" s="167">
        <f t="shared" si="1723"/>
        <v>24.291375447755232</v>
      </c>
      <c r="F7899" s="168">
        <f t="shared" si="1724"/>
        <v>17.751108775343415</v>
      </c>
      <c r="G7899" s="168">
        <f t="shared" si="1714"/>
        <v>616886.94383036636</v>
      </c>
      <c r="H7899" s="168">
        <f t="shared" si="1715"/>
        <v>271310.33852408634</v>
      </c>
      <c r="I7899" s="169">
        <f t="shared" si="1716"/>
        <v>888197.28235445265</v>
      </c>
      <c r="J7899" s="169">
        <f t="shared" si="1718"/>
        <v>798473.01525421848</v>
      </c>
      <c r="K7899" s="95"/>
      <c r="L7899" s="265">
        <f t="shared" si="1717"/>
        <v>340463.47842294199</v>
      </c>
      <c r="M7899" s="265">
        <f>$G7899*NonHospFrac+theModel!$H7899*NonHospFrac</f>
        <v>547733.80393151066</v>
      </c>
      <c r="N7899" s="266">
        <f t="shared" si="1719"/>
        <v>888197.28235445265</v>
      </c>
      <c r="O7899" s="159"/>
      <c r="P7899" s="265">
        <f t="shared" si="1720"/>
        <v>306070.40305243788</v>
      </c>
      <c r="Q7899" s="265">
        <f t="shared" si="1721"/>
        <v>547732.24928983592</v>
      </c>
      <c r="R7899" s="266">
        <f t="shared" si="1722"/>
        <v>853802.65234227385</v>
      </c>
    </row>
    <row r="7900" spans="1:18" x14ac:dyDescent="0.3">
      <c r="A7900" s="82">
        <v>7869</v>
      </c>
      <c r="B7900" s="94">
        <f t="shared" si="1711"/>
        <v>1.6376730865481737E-65</v>
      </c>
      <c r="C7900" s="179">
        <f t="shared" si="1712"/>
        <v>1.6339787781102819E-65</v>
      </c>
      <c r="D7900" s="166">
        <f t="shared" si="1713"/>
        <v>2.2558277767625785E-3</v>
      </c>
      <c r="E7900" s="167">
        <f t="shared" si="1723"/>
        <v>24.291375447755232</v>
      </c>
      <c r="F7900" s="168">
        <f t="shared" si="1724"/>
        <v>17.753364603120176</v>
      </c>
      <c r="G7900" s="168">
        <f t="shared" si="1714"/>
        <v>616965.33840957971</v>
      </c>
      <c r="H7900" s="168">
        <f t="shared" si="1715"/>
        <v>271310.33852408634</v>
      </c>
      <c r="I7900" s="169">
        <f t="shared" si="1716"/>
        <v>888275.67693366599</v>
      </c>
      <c r="J7900" s="169">
        <f t="shared" si="1718"/>
        <v>798529.89801455964</v>
      </c>
      <c r="K7900" s="95"/>
      <c r="L7900" s="265">
        <f t="shared" si="1717"/>
        <v>340493.5286062276</v>
      </c>
      <c r="M7900" s="265">
        <f>$G7900*NonHospFrac+theModel!$H7900*NonHospFrac</f>
        <v>547782.14832743839</v>
      </c>
      <c r="N7900" s="266">
        <f t="shared" si="1719"/>
        <v>888275.67693366599</v>
      </c>
      <c r="O7900" s="159"/>
      <c r="P7900" s="265">
        <f t="shared" si="1720"/>
        <v>306092.20733267249</v>
      </c>
      <c r="Q7900" s="265">
        <f t="shared" si="1721"/>
        <v>547780.59368576366</v>
      </c>
      <c r="R7900" s="266">
        <f t="shared" si="1722"/>
        <v>853872.80101843621</v>
      </c>
    </row>
    <row r="7901" spans="1:18" x14ac:dyDescent="0.3">
      <c r="A7901" s="82">
        <v>7870</v>
      </c>
      <c r="B7901" s="94">
        <f t="shared" si="1711"/>
        <v>1.6070806011665666E-65</v>
      </c>
      <c r="C7901" s="179">
        <f t="shared" si="1712"/>
        <v>1.6034553041069588E-65</v>
      </c>
      <c r="D7901" s="166">
        <f t="shared" si="1713"/>
        <v>2.2558277767625785E-3</v>
      </c>
      <c r="E7901" s="167">
        <f t="shared" si="1723"/>
        <v>24.291375447755232</v>
      </c>
      <c r="F7901" s="168">
        <f t="shared" si="1724"/>
        <v>17.755620430896936</v>
      </c>
      <c r="G7901" s="168">
        <f t="shared" si="1714"/>
        <v>617043.73298879305</v>
      </c>
      <c r="H7901" s="168">
        <f t="shared" si="1715"/>
        <v>271310.33852408634</v>
      </c>
      <c r="I7901" s="169">
        <f t="shared" si="1716"/>
        <v>888354.07151287934</v>
      </c>
      <c r="J7901" s="169">
        <f t="shared" si="1718"/>
        <v>798586.77845624753</v>
      </c>
      <c r="K7901" s="95"/>
      <c r="L7901" s="265">
        <f t="shared" si="1717"/>
        <v>340523.57878951309</v>
      </c>
      <c r="M7901" s="265">
        <f>$G7901*NonHospFrac+theModel!$H7901*NonHospFrac</f>
        <v>547830.49272336625</v>
      </c>
      <c r="N7901" s="266">
        <f t="shared" si="1719"/>
        <v>888354.07151287934</v>
      </c>
      <c r="O7901" s="159"/>
      <c r="P7901" s="265">
        <f t="shared" si="1720"/>
        <v>306114.01072412165</v>
      </c>
      <c r="Q7901" s="265">
        <f t="shared" si="1721"/>
        <v>547828.93808169151</v>
      </c>
      <c r="R7901" s="266">
        <f t="shared" si="1722"/>
        <v>853942.94880581321</v>
      </c>
    </row>
    <row r="7902" spans="1:18" x14ac:dyDescent="0.3">
      <c r="A7902" s="82">
        <v>7871</v>
      </c>
      <c r="B7902" s="94">
        <f t="shared" si="1711"/>
        <v>1.5770595974619711E-65</v>
      </c>
      <c r="C7902" s="179">
        <f t="shared" si="1712"/>
        <v>1.5735020226164064E-65</v>
      </c>
      <c r="D7902" s="166">
        <f t="shared" si="1713"/>
        <v>2.2558277767625785E-3</v>
      </c>
      <c r="E7902" s="167">
        <f t="shared" si="1723"/>
        <v>24.291375447755232</v>
      </c>
      <c r="F7902" s="168">
        <f t="shared" si="1724"/>
        <v>17.757876258673697</v>
      </c>
      <c r="G7902" s="168">
        <f t="shared" si="1714"/>
        <v>617122.12756800652</v>
      </c>
      <c r="H7902" s="168">
        <f t="shared" si="1715"/>
        <v>271310.33852408634</v>
      </c>
      <c r="I7902" s="169">
        <f t="shared" si="1716"/>
        <v>888432.46609209292</v>
      </c>
      <c r="J7902" s="169">
        <f t="shared" si="1718"/>
        <v>798643.65657937678</v>
      </c>
      <c r="K7902" s="95"/>
      <c r="L7902" s="265">
        <f t="shared" si="1717"/>
        <v>340553.6289727987</v>
      </c>
      <c r="M7902" s="265">
        <f>$G7902*NonHospFrac+theModel!$H7902*NonHospFrac</f>
        <v>547878.8371192941</v>
      </c>
      <c r="N7902" s="266">
        <f t="shared" si="1719"/>
        <v>888432.4660920928</v>
      </c>
      <c r="O7902" s="159"/>
      <c r="P7902" s="265">
        <f t="shared" si="1720"/>
        <v>306135.81322682172</v>
      </c>
      <c r="Q7902" s="265">
        <f t="shared" si="1721"/>
        <v>547877.28247761936</v>
      </c>
      <c r="R7902" s="266">
        <f t="shared" si="1722"/>
        <v>854013.09570444108</v>
      </c>
    </row>
    <row r="7903" spans="1:18" x14ac:dyDescent="0.3">
      <c r="A7903" s="82">
        <v>7872</v>
      </c>
      <c r="B7903" s="94">
        <f t="shared" ref="B7903:B7966" si="1725">Constant*EXP(PowerTerm*(A7903)/7)</f>
        <v>1.5475993998941097E-65</v>
      </c>
      <c r="C7903" s="179">
        <f t="shared" ref="C7903:C7966" si="1726">(1-theFloor)*B7903</f>
        <v>1.5441082821805273E-65</v>
      </c>
      <c r="D7903" s="166">
        <f t="shared" ref="D7903:D7966" si="1727">theFloor</f>
        <v>2.2558277767625785E-3</v>
      </c>
      <c r="E7903" s="167">
        <f t="shared" si="1723"/>
        <v>24.291375447755232</v>
      </c>
      <c r="F7903" s="168">
        <f t="shared" si="1724"/>
        <v>17.760132086450458</v>
      </c>
      <c r="G7903" s="168">
        <f t="shared" ref="G7903:G7966" si="1728">$B$22*F7903*totInfected/365.25</f>
        <v>617200.52214721986</v>
      </c>
      <c r="H7903" s="168">
        <f t="shared" ref="H7903:H7966" si="1729">lostQALYs_Injured*E7903*totInfected/365.25</f>
        <v>271310.33852408634</v>
      </c>
      <c r="I7903" s="169">
        <f t="shared" ref="I7903:I7966" si="1730">H7903+G7903</f>
        <v>888510.86067130626</v>
      </c>
      <c r="J7903" s="169">
        <f t="shared" si="1718"/>
        <v>798700.53238404158</v>
      </c>
      <c r="K7903" s="95"/>
      <c r="L7903" s="265">
        <f t="shared" ref="L7903:L7966" si="1731">$G7903*HospFrac+$H7903*HospFrac</f>
        <v>340583.67915608431</v>
      </c>
      <c r="M7903" s="265">
        <f>$G7903*NonHospFrac+theModel!$H7903*NonHospFrac</f>
        <v>547927.18151522195</v>
      </c>
      <c r="N7903" s="266">
        <f t="shared" si="1719"/>
        <v>888510.86067130626</v>
      </c>
      <c r="O7903" s="159"/>
      <c r="P7903" s="265">
        <f t="shared" si="1720"/>
        <v>306157.61484080885</v>
      </c>
      <c r="Q7903" s="265">
        <f t="shared" si="1721"/>
        <v>547925.62687354721</v>
      </c>
      <c r="R7903" s="266">
        <f t="shared" si="1722"/>
        <v>854083.241714356</v>
      </c>
    </row>
    <row r="7904" spans="1:18" x14ac:dyDescent="0.3">
      <c r="A7904" s="82">
        <v>7873</v>
      </c>
      <c r="B7904" s="94">
        <f t="shared" si="1725"/>
        <v>1.5186895323467915E-65</v>
      </c>
      <c r="C7904" s="179">
        <f t="shared" si="1726"/>
        <v>1.515263630315445E-65</v>
      </c>
      <c r="D7904" s="166">
        <f t="shared" si="1727"/>
        <v>2.2558277767625785E-3</v>
      </c>
      <c r="E7904" s="167">
        <f t="shared" si="1723"/>
        <v>24.291375447755232</v>
      </c>
      <c r="F7904" s="168">
        <f t="shared" si="1724"/>
        <v>17.762387914227219</v>
      </c>
      <c r="G7904" s="168">
        <f t="shared" si="1728"/>
        <v>617278.91672643321</v>
      </c>
      <c r="H7904" s="168">
        <f t="shared" si="1729"/>
        <v>271310.33852408634</v>
      </c>
      <c r="I7904" s="169">
        <f t="shared" si="1730"/>
        <v>888589.25525051961</v>
      </c>
      <c r="J7904" s="169">
        <f t="shared" ref="J7904:J7967" si="1732">J7903+(I7904-I7903)/(1+discountDaily)^A7904</f>
        <v>798757.40587033669</v>
      </c>
      <c r="K7904" s="95"/>
      <c r="L7904" s="265">
        <f t="shared" si="1731"/>
        <v>340613.72933936981</v>
      </c>
      <c r="M7904" s="265">
        <f>$G7904*NonHospFrac+theModel!$H7904*NonHospFrac</f>
        <v>547975.52591114969</v>
      </c>
      <c r="N7904" s="266">
        <f t="shared" ref="N7904:N7967" si="1733">L7904+M7904</f>
        <v>888589.25525051949</v>
      </c>
      <c r="O7904" s="159"/>
      <c r="P7904" s="265">
        <f t="shared" ref="P7904:P7967" si="1734">P7903+(L7904-L7903)/(1+discountDaily)^A7904</f>
        <v>306179.41556611919</v>
      </c>
      <c r="Q7904" s="265">
        <f t="shared" ref="Q7904:Q7967" si="1735">Q7903+(M7904-M7903)/(1+discountDaily)^B7904</f>
        <v>547973.97126947495</v>
      </c>
      <c r="R7904" s="266">
        <f t="shared" ref="R7904:R7967" si="1736">P7904+Q7904</f>
        <v>854153.3868355942</v>
      </c>
    </row>
    <row r="7905" spans="1:18" x14ac:dyDescent="0.3">
      <c r="A7905" s="82">
        <v>7874</v>
      </c>
      <c r="B7905" s="94">
        <f t="shared" si="1725"/>
        <v>1.490319714402615E-65</v>
      </c>
      <c r="C7905" s="179">
        <f t="shared" si="1726"/>
        <v>1.4869578097946087E-65</v>
      </c>
      <c r="D7905" s="166">
        <f t="shared" si="1727"/>
        <v>2.2558277767625785E-3</v>
      </c>
      <c r="E7905" s="167">
        <f t="shared" ref="E7905:E7968" si="1737">C7905+E7904</f>
        <v>24.291375447755232</v>
      </c>
      <c r="F7905" s="168">
        <f t="shared" ref="F7905:F7968" si="1738">D7905+F7904</f>
        <v>17.76464374200398</v>
      </c>
      <c r="G7905" s="168">
        <f t="shared" si="1728"/>
        <v>617357.31130564655</v>
      </c>
      <c r="H7905" s="168">
        <f t="shared" si="1729"/>
        <v>271310.33852408634</v>
      </c>
      <c r="I7905" s="169">
        <f t="shared" si="1730"/>
        <v>888667.64982973295</v>
      </c>
      <c r="J7905" s="169">
        <f t="shared" si="1732"/>
        <v>798814.27703835652</v>
      </c>
      <c r="K7905" s="95"/>
      <c r="L7905" s="265">
        <f t="shared" si="1731"/>
        <v>340643.77952265542</v>
      </c>
      <c r="M7905" s="265">
        <f>$G7905*NonHospFrac+theModel!$H7905*NonHospFrac</f>
        <v>548023.87030707742</v>
      </c>
      <c r="N7905" s="266">
        <f t="shared" si="1733"/>
        <v>888667.64982973284</v>
      </c>
      <c r="O7905" s="159"/>
      <c r="P7905" s="265">
        <f t="shared" si="1734"/>
        <v>306201.21540278918</v>
      </c>
      <c r="Q7905" s="265">
        <f t="shared" si="1735"/>
        <v>548022.31566540268</v>
      </c>
      <c r="R7905" s="266">
        <f t="shared" si="1736"/>
        <v>854223.53106819186</v>
      </c>
    </row>
    <row r="7906" spans="1:18" x14ac:dyDescent="0.3">
      <c r="A7906" s="82">
        <v>7875</v>
      </c>
      <c r="B7906" s="94">
        <f t="shared" si="1725"/>
        <v>1.4624798576868394E-65</v>
      </c>
      <c r="C7906" s="179">
        <f t="shared" si="1726"/>
        <v>1.4591807550009136E-65</v>
      </c>
      <c r="D7906" s="166">
        <f t="shared" si="1727"/>
        <v>2.2558277767625785E-3</v>
      </c>
      <c r="E7906" s="167">
        <f t="shared" si="1737"/>
        <v>24.291375447755232</v>
      </c>
      <c r="F7906" s="168">
        <f t="shared" si="1738"/>
        <v>17.76689956978074</v>
      </c>
      <c r="G7906" s="168">
        <f t="shared" si="1728"/>
        <v>617435.7058848599</v>
      </c>
      <c r="H7906" s="168">
        <f t="shared" si="1729"/>
        <v>271310.33852408634</v>
      </c>
      <c r="I7906" s="169">
        <f t="shared" si="1730"/>
        <v>888746.0444089463</v>
      </c>
      <c r="J7906" s="169">
        <f t="shared" si="1732"/>
        <v>798871.14588819561</v>
      </c>
      <c r="K7906" s="95"/>
      <c r="L7906" s="265">
        <f t="shared" si="1731"/>
        <v>340673.82970594091</v>
      </c>
      <c r="M7906" s="265">
        <f>$G7906*NonHospFrac+theModel!$H7906*NonHospFrac</f>
        <v>548072.21470300527</v>
      </c>
      <c r="N7906" s="266">
        <f t="shared" si="1733"/>
        <v>888746.04440894618</v>
      </c>
      <c r="O7906" s="159"/>
      <c r="P7906" s="265">
        <f t="shared" si="1734"/>
        <v>306223.01435085479</v>
      </c>
      <c r="Q7906" s="265">
        <f t="shared" si="1735"/>
        <v>548070.66006133053</v>
      </c>
      <c r="R7906" s="266">
        <f t="shared" si="1736"/>
        <v>854293.67441218533</v>
      </c>
    </row>
    <row r="7907" spans="1:18" x14ac:dyDescent="0.3">
      <c r="A7907" s="82">
        <v>7876</v>
      </c>
      <c r="B7907" s="94">
        <f t="shared" si="1725"/>
        <v>1.435160062280369E-65</v>
      </c>
      <c r="C7907" s="179">
        <f t="shared" si="1726"/>
        <v>1.4319225883477766E-65</v>
      </c>
      <c r="D7907" s="166">
        <f t="shared" si="1727"/>
        <v>2.2558277767625785E-3</v>
      </c>
      <c r="E7907" s="167">
        <f t="shared" si="1737"/>
        <v>24.291375447755232</v>
      </c>
      <c r="F7907" s="168">
        <f t="shared" si="1738"/>
        <v>17.769155397557501</v>
      </c>
      <c r="G7907" s="168">
        <f t="shared" si="1728"/>
        <v>617514.10046407324</v>
      </c>
      <c r="H7907" s="168">
        <f t="shared" si="1729"/>
        <v>271310.33852408634</v>
      </c>
      <c r="I7907" s="169">
        <f t="shared" si="1730"/>
        <v>888824.43898815964</v>
      </c>
      <c r="J7907" s="169">
        <f t="shared" si="1732"/>
        <v>798928.01241994835</v>
      </c>
      <c r="K7907" s="95"/>
      <c r="L7907" s="265">
        <f t="shared" si="1731"/>
        <v>340703.87988922646</v>
      </c>
      <c r="M7907" s="265">
        <f>$G7907*NonHospFrac+theModel!$H7907*NonHospFrac</f>
        <v>548120.55909893312</v>
      </c>
      <c r="N7907" s="266">
        <f t="shared" si="1733"/>
        <v>888824.43898815964</v>
      </c>
      <c r="O7907" s="159"/>
      <c r="P7907" s="265">
        <f t="shared" si="1734"/>
        <v>306244.8124103524</v>
      </c>
      <c r="Q7907" s="265">
        <f t="shared" si="1735"/>
        <v>548119.00445725839</v>
      </c>
      <c r="R7907" s="266">
        <f t="shared" si="1736"/>
        <v>854363.81686761079</v>
      </c>
    </row>
    <row r="7908" spans="1:18" x14ac:dyDescent="0.3">
      <c r="A7908" s="82">
        <v>7877</v>
      </c>
      <c r="B7908" s="94">
        <f t="shared" si="1725"/>
        <v>1.4083506131990593E-65</v>
      </c>
      <c r="C7908" s="179">
        <f t="shared" si="1726"/>
        <v>1.4051736167663843E-65</v>
      </c>
      <c r="D7908" s="166">
        <f t="shared" si="1727"/>
        <v>2.2558277767625785E-3</v>
      </c>
      <c r="E7908" s="167">
        <f t="shared" si="1737"/>
        <v>24.291375447755232</v>
      </c>
      <c r="F7908" s="168">
        <f t="shared" si="1738"/>
        <v>17.771411225334262</v>
      </c>
      <c r="G7908" s="168">
        <f t="shared" si="1728"/>
        <v>617592.49504328659</v>
      </c>
      <c r="H7908" s="168">
        <f t="shared" si="1729"/>
        <v>271310.33852408634</v>
      </c>
      <c r="I7908" s="169">
        <f t="shared" si="1730"/>
        <v>888902.83356737299</v>
      </c>
      <c r="J7908" s="169">
        <f t="shared" si="1732"/>
        <v>798984.8766337093</v>
      </c>
      <c r="K7908" s="95"/>
      <c r="L7908" s="265">
        <f t="shared" si="1731"/>
        <v>340733.93007251201</v>
      </c>
      <c r="M7908" s="265">
        <f>$G7908*NonHospFrac+theModel!$H7908*NonHospFrac</f>
        <v>548168.90349486086</v>
      </c>
      <c r="N7908" s="266">
        <f t="shared" si="1733"/>
        <v>888902.83356737287</v>
      </c>
      <c r="O7908" s="159"/>
      <c r="P7908" s="265">
        <f t="shared" si="1734"/>
        <v>306266.60958131822</v>
      </c>
      <c r="Q7908" s="265">
        <f t="shared" si="1735"/>
        <v>548167.34885318612</v>
      </c>
      <c r="R7908" s="266">
        <f t="shared" si="1736"/>
        <v>854433.95843450434</v>
      </c>
    </row>
    <row r="7909" spans="1:18" x14ac:dyDescent="0.3">
      <c r="A7909" s="82">
        <v>7878</v>
      </c>
      <c r="B7909" s="94">
        <f t="shared" si="1725"/>
        <v>1.3820419769392928E-65</v>
      </c>
      <c r="C7909" s="179">
        <f t="shared" si="1726"/>
        <v>1.3789243282590613E-65</v>
      </c>
      <c r="D7909" s="166">
        <f t="shared" si="1727"/>
        <v>2.2558277767625785E-3</v>
      </c>
      <c r="E7909" s="167">
        <f t="shared" si="1737"/>
        <v>24.291375447755232</v>
      </c>
      <c r="F7909" s="168">
        <f t="shared" si="1738"/>
        <v>17.773667053111023</v>
      </c>
      <c r="G7909" s="168">
        <f t="shared" si="1728"/>
        <v>617670.88962249993</v>
      </c>
      <c r="H7909" s="168">
        <f t="shared" si="1729"/>
        <v>271310.33852408634</v>
      </c>
      <c r="I7909" s="169">
        <f t="shared" si="1730"/>
        <v>888981.22814658633</v>
      </c>
      <c r="J7909" s="169">
        <f t="shared" si="1732"/>
        <v>799041.73852957296</v>
      </c>
      <c r="K7909" s="95"/>
      <c r="L7909" s="265">
        <f t="shared" si="1731"/>
        <v>340763.98025579756</v>
      </c>
      <c r="M7909" s="265">
        <f>$G7909*NonHospFrac+theModel!$H7909*NonHospFrac</f>
        <v>548217.2478907886</v>
      </c>
      <c r="N7909" s="266">
        <f t="shared" si="1733"/>
        <v>888981.2281465861</v>
      </c>
      <c r="O7909" s="159"/>
      <c r="P7909" s="265">
        <f t="shared" si="1734"/>
        <v>306288.40586378844</v>
      </c>
      <c r="Q7909" s="265">
        <f t="shared" si="1735"/>
        <v>548215.69324911386</v>
      </c>
      <c r="R7909" s="266">
        <f t="shared" si="1736"/>
        <v>854504.0991129023</v>
      </c>
    </row>
    <row r="7910" spans="1:18" x14ac:dyDescent="0.3">
      <c r="A7910" s="82">
        <v>7879</v>
      </c>
      <c r="B7910" s="94">
        <f t="shared" si="1725"/>
        <v>1.3562247980874382E-65</v>
      </c>
      <c r="C7910" s="179">
        <f t="shared" si="1726"/>
        <v>1.3531653885163782E-65</v>
      </c>
      <c r="D7910" s="166">
        <f t="shared" si="1727"/>
        <v>2.2558277767625785E-3</v>
      </c>
      <c r="E7910" s="167">
        <f t="shared" si="1737"/>
        <v>24.291375447755232</v>
      </c>
      <c r="F7910" s="168">
        <f t="shared" si="1738"/>
        <v>17.775922880887784</v>
      </c>
      <c r="G7910" s="168">
        <f t="shared" si="1728"/>
        <v>617749.28420171328</v>
      </c>
      <c r="H7910" s="168">
        <f t="shared" si="1729"/>
        <v>271310.33852408634</v>
      </c>
      <c r="I7910" s="169">
        <f t="shared" si="1730"/>
        <v>889059.62272579968</v>
      </c>
      <c r="J7910" s="169">
        <f t="shared" si="1732"/>
        <v>799098.59810763388</v>
      </c>
      <c r="K7910" s="95"/>
      <c r="L7910" s="265">
        <f t="shared" si="1731"/>
        <v>340794.03043908312</v>
      </c>
      <c r="M7910" s="265">
        <f>$G7910*NonHospFrac+theModel!$H7910*NonHospFrac</f>
        <v>548265.59228671645</v>
      </c>
      <c r="N7910" s="266">
        <f t="shared" si="1733"/>
        <v>889059.62272579956</v>
      </c>
      <c r="O7910" s="159"/>
      <c r="P7910" s="265">
        <f t="shared" si="1734"/>
        <v>306310.20125779929</v>
      </c>
      <c r="Q7910" s="265">
        <f t="shared" si="1735"/>
        <v>548264.03764504171</v>
      </c>
      <c r="R7910" s="266">
        <f t="shared" si="1736"/>
        <v>854574.238902841</v>
      </c>
    </row>
    <row r="7911" spans="1:18" x14ac:dyDescent="0.3">
      <c r="A7911" s="82">
        <v>7880</v>
      </c>
      <c r="B7911" s="94">
        <f t="shared" si="1725"/>
        <v>1.3308898959934467E-65</v>
      </c>
      <c r="C7911" s="179">
        <f t="shared" si="1726"/>
        <v>1.327887637598252E-65</v>
      </c>
      <c r="D7911" s="166">
        <f t="shared" si="1727"/>
        <v>2.2558277767625785E-3</v>
      </c>
      <c r="E7911" s="167">
        <f t="shared" si="1737"/>
        <v>24.291375447755232</v>
      </c>
      <c r="F7911" s="168">
        <f t="shared" si="1738"/>
        <v>17.778178708664544</v>
      </c>
      <c r="G7911" s="168">
        <f t="shared" si="1728"/>
        <v>617827.67878092674</v>
      </c>
      <c r="H7911" s="168">
        <f t="shared" si="1729"/>
        <v>271310.33852408634</v>
      </c>
      <c r="I7911" s="169">
        <f t="shared" si="1730"/>
        <v>889138.01730501303</v>
      </c>
      <c r="J7911" s="169">
        <f t="shared" si="1732"/>
        <v>799155.45536798646</v>
      </c>
      <c r="K7911" s="95"/>
      <c r="L7911" s="265">
        <f t="shared" si="1731"/>
        <v>340824.08062236873</v>
      </c>
      <c r="M7911" s="265">
        <f>$G7911*NonHospFrac+theModel!$H7911*NonHospFrac</f>
        <v>548313.9366826443</v>
      </c>
      <c r="N7911" s="266">
        <f t="shared" si="1733"/>
        <v>889138.01730501303</v>
      </c>
      <c r="O7911" s="159"/>
      <c r="P7911" s="265">
        <f t="shared" si="1734"/>
        <v>306331.99576338701</v>
      </c>
      <c r="Q7911" s="265">
        <f t="shared" si="1735"/>
        <v>548312.38204096956</v>
      </c>
      <c r="R7911" s="266">
        <f t="shared" si="1736"/>
        <v>854644.37780435663</v>
      </c>
    </row>
    <row r="7912" spans="1:18" x14ac:dyDescent="0.3">
      <c r="A7912" s="82">
        <v>7881</v>
      </c>
      <c r="B7912" s="94">
        <f t="shared" si="1725"/>
        <v>1.3060282615059514E-65</v>
      </c>
      <c r="C7912" s="179">
        <f t="shared" si="1726"/>
        <v>1.3030820866764093E-65</v>
      </c>
      <c r="D7912" s="166">
        <f t="shared" si="1727"/>
        <v>2.2558277767625785E-3</v>
      </c>
      <c r="E7912" s="167">
        <f t="shared" si="1737"/>
        <v>24.291375447755232</v>
      </c>
      <c r="F7912" s="168">
        <f t="shared" si="1738"/>
        <v>17.780434536441305</v>
      </c>
      <c r="G7912" s="168">
        <f t="shared" si="1728"/>
        <v>617906.07336014009</v>
      </c>
      <c r="H7912" s="168">
        <f t="shared" si="1729"/>
        <v>271310.33852408634</v>
      </c>
      <c r="I7912" s="169">
        <f t="shared" si="1730"/>
        <v>889216.41188422637</v>
      </c>
      <c r="J7912" s="169">
        <f t="shared" si="1732"/>
        <v>799212.31031072512</v>
      </c>
      <c r="K7912" s="95"/>
      <c r="L7912" s="265">
        <f t="shared" si="1731"/>
        <v>340854.13080565428</v>
      </c>
      <c r="M7912" s="265">
        <f>$G7912*NonHospFrac+theModel!$H7912*NonHospFrac</f>
        <v>548362.28107857215</v>
      </c>
      <c r="N7912" s="266">
        <f t="shared" si="1733"/>
        <v>889216.41188422637</v>
      </c>
      <c r="O7912" s="159"/>
      <c r="P7912" s="265">
        <f t="shared" si="1734"/>
        <v>306353.7893805877</v>
      </c>
      <c r="Q7912" s="265">
        <f t="shared" si="1735"/>
        <v>548360.72643689741</v>
      </c>
      <c r="R7912" s="266">
        <f t="shared" si="1736"/>
        <v>854714.51581748505</v>
      </c>
    </row>
    <row r="7913" spans="1:18" x14ac:dyDescent="0.3">
      <c r="A7913" s="82">
        <v>7882</v>
      </c>
      <c r="B7913" s="94">
        <f t="shared" si="1725"/>
        <v>1.2816310537688187E-65</v>
      </c>
      <c r="C7913" s="179">
        <f t="shared" si="1726"/>
        <v>1.2787399148381656E-65</v>
      </c>
      <c r="D7913" s="166">
        <f t="shared" si="1727"/>
        <v>2.2558277767625785E-3</v>
      </c>
      <c r="E7913" s="167">
        <f t="shared" si="1737"/>
        <v>24.291375447755232</v>
      </c>
      <c r="F7913" s="168">
        <f t="shared" si="1738"/>
        <v>17.782690364218066</v>
      </c>
      <c r="G7913" s="168">
        <f t="shared" si="1728"/>
        <v>617984.46793935343</v>
      </c>
      <c r="H7913" s="168">
        <f t="shared" si="1729"/>
        <v>271310.33852408634</v>
      </c>
      <c r="I7913" s="169">
        <f t="shared" si="1730"/>
        <v>889294.80646343972</v>
      </c>
      <c r="J7913" s="169">
        <f t="shared" si="1732"/>
        <v>799269.16293594439</v>
      </c>
      <c r="K7913" s="95"/>
      <c r="L7913" s="265">
        <f t="shared" si="1731"/>
        <v>340884.18098893983</v>
      </c>
      <c r="M7913" s="265">
        <f>$G7913*NonHospFrac+theModel!$H7913*NonHospFrac</f>
        <v>548410.6254745</v>
      </c>
      <c r="N7913" s="266">
        <f t="shared" si="1733"/>
        <v>889294.80646343983</v>
      </c>
      <c r="O7913" s="159"/>
      <c r="P7913" s="265">
        <f t="shared" si="1734"/>
        <v>306375.58210943767</v>
      </c>
      <c r="Q7913" s="265">
        <f t="shared" si="1735"/>
        <v>548409.07083282527</v>
      </c>
      <c r="R7913" s="266">
        <f t="shared" si="1736"/>
        <v>854784.65294226294</v>
      </c>
    </row>
    <row r="7914" spans="1:18" x14ac:dyDescent="0.3">
      <c r="A7914" s="82">
        <v>7883</v>
      </c>
      <c r="B7914" s="94">
        <f t="shared" si="1725"/>
        <v>1.2576895970769475E-65</v>
      </c>
      <c r="C7914" s="179">
        <f t="shared" si="1726"/>
        <v>1.254852465949316E-65</v>
      </c>
      <c r="D7914" s="166">
        <f t="shared" si="1727"/>
        <v>2.2558277767625785E-3</v>
      </c>
      <c r="E7914" s="167">
        <f t="shared" si="1737"/>
        <v>24.291375447755232</v>
      </c>
      <c r="F7914" s="168">
        <f t="shared" si="1738"/>
        <v>17.784946191994827</v>
      </c>
      <c r="G7914" s="168">
        <f t="shared" si="1728"/>
        <v>618062.86251856678</v>
      </c>
      <c r="H7914" s="168">
        <f t="shared" si="1729"/>
        <v>271310.33852408634</v>
      </c>
      <c r="I7914" s="169">
        <f t="shared" si="1730"/>
        <v>889373.20104265306</v>
      </c>
      <c r="J7914" s="169">
        <f t="shared" si="1732"/>
        <v>799326.01324373879</v>
      </c>
      <c r="K7914" s="95"/>
      <c r="L7914" s="265">
        <f t="shared" si="1731"/>
        <v>340914.23117222538</v>
      </c>
      <c r="M7914" s="265">
        <f>$G7914*NonHospFrac+theModel!$H7914*NonHospFrac</f>
        <v>548458.96987042774</v>
      </c>
      <c r="N7914" s="266">
        <f t="shared" si="1733"/>
        <v>889373.20104265306</v>
      </c>
      <c r="O7914" s="159"/>
      <c r="P7914" s="265">
        <f t="shared" si="1734"/>
        <v>306397.37394997309</v>
      </c>
      <c r="Q7914" s="265">
        <f t="shared" si="1735"/>
        <v>548457.415228753</v>
      </c>
      <c r="R7914" s="266">
        <f t="shared" si="1736"/>
        <v>854854.78917872603</v>
      </c>
    </row>
    <row r="7915" spans="1:18" x14ac:dyDescent="0.3">
      <c r="A7915" s="82">
        <v>7884</v>
      </c>
      <c r="B7915" s="94">
        <f t="shared" si="1725"/>
        <v>1.2341953777915382E-65</v>
      </c>
      <c r="C7915" s="179">
        <f t="shared" si="1726"/>
        <v>1.2314112455763641E-65</v>
      </c>
      <c r="D7915" s="166">
        <f t="shared" si="1727"/>
        <v>2.2558277767625785E-3</v>
      </c>
      <c r="E7915" s="167">
        <f t="shared" si="1737"/>
        <v>24.291375447755232</v>
      </c>
      <c r="F7915" s="168">
        <f t="shared" si="1738"/>
        <v>17.787202019771588</v>
      </c>
      <c r="G7915" s="168">
        <f t="shared" si="1728"/>
        <v>618141.25709778012</v>
      </c>
      <c r="H7915" s="168">
        <f t="shared" si="1729"/>
        <v>271310.33852408634</v>
      </c>
      <c r="I7915" s="169">
        <f t="shared" si="1730"/>
        <v>889451.59562186641</v>
      </c>
      <c r="J7915" s="169">
        <f t="shared" si="1732"/>
        <v>799382.86123420263</v>
      </c>
      <c r="K7915" s="95"/>
      <c r="L7915" s="265">
        <f t="shared" si="1731"/>
        <v>340944.28135551093</v>
      </c>
      <c r="M7915" s="265">
        <f>$G7915*NonHospFrac+theModel!$H7915*NonHospFrac</f>
        <v>548507.31426635548</v>
      </c>
      <c r="N7915" s="266">
        <f t="shared" si="1733"/>
        <v>889451.59562186641</v>
      </c>
      <c r="O7915" s="159"/>
      <c r="P7915" s="265">
        <f t="shared" si="1734"/>
        <v>306419.1649022302</v>
      </c>
      <c r="Q7915" s="265">
        <f t="shared" si="1735"/>
        <v>548505.75962468074</v>
      </c>
      <c r="R7915" s="266">
        <f t="shared" si="1736"/>
        <v>854924.924526911</v>
      </c>
    </row>
    <row r="7916" spans="1:18" x14ac:dyDescent="0.3">
      <c r="A7916" s="82">
        <v>7885</v>
      </c>
      <c r="B7916" s="94">
        <f t="shared" si="1725"/>
        <v>1.2111400413124726E-65</v>
      </c>
      <c r="C7916" s="179">
        <f t="shared" si="1726"/>
        <v>1.2084079179657305E-65</v>
      </c>
      <c r="D7916" s="166">
        <f t="shared" si="1727"/>
        <v>2.2558277767625785E-3</v>
      </c>
      <c r="E7916" s="167">
        <f t="shared" si="1737"/>
        <v>24.291375447755232</v>
      </c>
      <c r="F7916" s="168">
        <f t="shared" si="1738"/>
        <v>17.789457847548348</v>
      </c>
      <c r="G7916" s="168">
        <f t="shared" si="1728"/>
        <v>618219.65167699347</v>
      </c>
      <c r="H7916" s="168">
        <f t="shared" si="1729"/>
        <v>271310.33852408634</v>
      </c>
      <c r="I7916" s="169">
        <f t="shared" si="1730"/>
        <v>889529.99020107975</v>
      </c>
      <c r="J7916" s="169">
        <f t="shared" si="1732"/>
        <v>799439.70690743055</v>
      </c>
      <c r="K7916" s="95"/>
      <c r="L7916" s="265">
        <f t="shared" si="1731"/>
        <v>340974.33153879642</v>
      </c>
      <c r="M7916" s="265">
        <f>$G7916*NonHospFrac+theModel!$H7916*NonHospFrac</f>
        <v>548555.65866228333</v>
      </c>
      <c r="N7916" s="266">
        <f t="shared" si="1733"/>
        <v>889529.99020107975</v>
      </c>
      <c r="O7916" s="159"/>
      <c r="P7916" s="265">
        <f t="shared" si="1734"/>
        <v>306440.95496624516</v>
      </c>
      <c r="Q7916" s="265">
        <f t="shared" si="1735"/>
        <v>548554.10402060859</v>
      </c>
      <c r="R7916" s="266">
        <f t="shared" si="1736"/>
        <v>854995.05898685381</v>
      </c>
    </row>
    <row r="7917" spans="1:18" x14ac:dyDescent="0.3">
      <c r="A7917" s="82">
        <v>7886</v>
      </c>
      <c r="B7917" s="94">
        <f t="shared" si="1725"/>
        <v>1.1885153891072618E-65</v>
      </c>
      <c r="C7917" s="179">
        <f t="shared" si="1726"/>
        <v>1.1858343030794039E-65</v>
      </c>
      <c r="D7917" s="166">
        <f t="shared" si="1727"/>
        <v>2.2558277767625785E-3</v>
      </c>
      <c r="E7917" s="167">
        <f t="shared" si="1737"/>
        <v>24.291375447755232</v>
      </c>
      <c r="F7917" s="168">
        <f t="shared" si="1738"/>
        <v>17.791713675325109</v>
      </c>
      <c r="G7917" s="168">
        <f t="shared" si="1728"/>
        <v>618298.04625620681</v>
      </c>
      <c r="H7917" s="168">
        <f t="shared" si="1729"/>
        <v>271310.33852408634</v>
      </c>
      <c r="I7917" s="169">
        <f t="shared" si="1730"/>
        <v>889608.3847802931</v>
      </c>
      <c r="J7917" s="169">
        <f t="shared" si="1732"/>
        <v>799496.55026351684</v>
      </c>
      <c r="K7917" s="95"/>
      <c r="L7917" s="265">
        <f t="shared" si="1731"/>
        <v>341004.38172208203</v>
      </c>
      <c r="M7917" s="265">
        <f>$G7917*NonHospFrac+theModel!$H7917*NonHospFrac</f>
        <v>548604.00305821118</v>
      </c>
      <c r="N7917" s="266">
        <f t="shared" si="1733"/>
        <v>889608.38478029321</v>
      </c>
      <c r="O7917" s="159"/>
      <c r="P7917" s="265">
        <f t="shared" si="1734"/>
        <v>306462.74414205429</v>
      </c>
      <c r="Q7917" s="265">
        <f t="shared" si="1735"/>
        <v>548602.44841653644</v>
      </c>
      <c r="R7917" s="266">
        <f t="shared" si="1736"/>
        <v>855065.19255859079</v>
      </c>
    </row>
    <row r="7918" spans="1:18" x14ac:dyDescent="0.3">
      <c r="A7918" s="82">
        <v>7887</v>
      </c>
      <c r="B7918" s="94">
        <f t="shared" si="1725"/>
        <v>1.1663133757959748E-65</v>
      </c>
      <c r="C7918" s="179">
        <f t="shared" si="1726"/>
        <v>1.1636823736864446E-65</v>
      </c>
      <c r="D7918" s="166">
        <f t="shared" si="1727"/>
        <v>2.2558277767625785E-3</v>
      </c>
      <c r="E7918" s="167">
        <f t="shared" si="1737"/>
        <v>24.291375447755232</v>
      </c>
      <c r="F7918" s="168">
        <f t="shared" si="1738"/>
        <v>17.79396950310187</v>
      </c>
      <c r="G7918" s="168">
        <f t="shared" si="1728"/>
        <v>618376.44083542016</v>
      </c>
      <c r="H7918" s="168">
        <f t="shared" si="1729"/>
        <v>271310.33852408634</v>
      </c>
      <c r="I7918" s="169">
        <f t="shared" si="1730"/>
        <v>889686.77935950644</v>
      </c>
      <c r="J7918" s="169">
        <f t="shared" si="1732"/>
        <v>799553.39130255603</v>
      </c>
      <c r="K7918" s="95"/>
      <c r="L7918" s="265">
        <f t="shared" si="1731"/>
        <v>341034.43190536753</v>
      </c>
      <c r="M7918" s="265">
        <f>$G7918*NonHospFrac+theModel!$H7918*NonHospFrac</f>
        <v>548652.34745413892</v>
      </c>
      <c r="N7918" s="266">
        <f t="shared" si="1733"/>
        <v>889686.77935950644</v>
      </c>
      <c r="O7918" s="159"/>
      <c r="P7918" s="265">
        <f t="shared" si="1734"/>
        <v>306484.53242969367</v>
      </c>
      <c r="Q7918" s="265">
        <f t="shared" si="1735"/>
        <v>548650.79281246418</v>
      </c>
      <c r="R7918" s="266">
        <f t="shared" si="1736"/>
        <v>855135.32524215779</v>
      </c>
    </row>
    <row r="7919" spans="1:18" x14ac:dyDescent="0.3">
      <c r="A7919" s="82">
        <v>7888</v>
      </c>
      <c r="B7919" s="94">
        <f t="shared" si="1725"/>
        <v>1.1445261062899362E-65</v>
      </c>
      <c r="C7919" s="179">
        <f t="shared" si="1726"/>
        <v>1.1419442525081373E-65</v>
      </c>
      <c r="D7919" s="166">
        <f t="shared" si="1727"/>
        <v>2.2558277767625785E-3</v>
      </c>
      <c r="E7919" s="167">
        <f t="shared" si="1737"/>
        <v>24.291375447755232</v>
      </c>
      <c r="F7919" s="168">
        <f t="shared" si="1738"/>
        <v>17.796225330878631</v>
      </c>
      <c r="G7919" s="168">
        <f t="shared" si="1728"/>
        <v>618454.8354146335</v>
      </c>
      <c r="H7919" s="168">
        <f t="shared" si="1729"/>
        <v>271310.33852408634</v>
      </c>
      <c r="I7919" s="169">
        <f t="shared" si="1730"/>
        <v>889765.17393871979</v>
      </c>
      <c r="J7919" s="169">
        <f t="shared" si="1732"/>
        <v>799610.23002464266</v>
      </c>
      <c r="K7919" s="95"/>
      <c r="L7919" s="265">
        <f t="shared" si="1731"/>
        <v>341064.48208865314</v>
      </c>
      <c r="M7919" s="265">
        <f>$G7919*NonHospFrac+theModel!$H7919*NonHospFrac</f>
        <v>548700.69185006665</v>
      </c>
      <c r="N7919" s="266">
        <f t="shared" si="1733"/>
        <v>889765.17393871979</v>
      </c>
      <c r="O7919" s="159"/>
      <c r="P7919" s="265">
        <f t="shared" si="1734"/>
        <v>306506.31982919964</v>
      </c>
      <c r="Q7919" s="265">
        <f t="shared" si="1735"/>
        <v>548699.13720839191</v>
      </c>
      <c r="R7919" s="266">
        <f t="shared" si="1736"/>
        <v>855205.45703759161</v>
      </c>
    </row>
    <row r="7920" spans="1:18" x14ac:dyDescent="0.3">
      <c r="A7920" s="82">
        <v>7889</v>
      </c>
      <c r="B7920" s="94">
        <f t="shared" si="1725"/>
        <v>1.1231458329844189E-65</v>
      </c>
      <c r="C7920" s="179">
        <f t="shared" si="1726"/>
        <v>1.1206122094170175E-65</v>
      </c>
      <c r="D7920" s="166">
        <f t="shared" si="1727"/>
        <v>2.2558277767625785E-3</v>
      </c>
      <c r="E7920" s="167">
        <f t="shared" si="1737"/>
        <v>24.291375447755232</v>
      </c>
      <c r="F7920" s="168">
        <f t="shared" si="1738"/>
        <v>17.798481158655392</v>
      </c>
      <c r="G7920" s="168">
        <f t="shared" si="1728"/>
        <v>618533.22999384697</v>
      </c>
      <c r="H7920" s="168">
        <f t="shared" si="1729"/>
        <v>271310.33852408634</v>
      </c>
      <c r="I7920" s="169">
        <f t="shared" si="1730"/>
        <v>889843.56851793337</v>
      </c>
      <c r="J7920" s="169">
        <f t="shared" si="1732"/>
        <v>799667.06642987125</v>
      </c>
      <c r="K7920" s="95"/>
      <c r="L7920" s="265">
        <f t="shared" si="1731"/>
        <v>341094.53227193875</v>
      </c>
      <c r="M7920" s="265">
        <f>$G7920*NonHospFrac+theModel!$H7920*NonHospFrac</f>
        <v>548749.0362459945</v>
      </c>
      <c r="N7920" s="266">
        <f t="shared" si="1733"/>
        <v>889843.56851793325</v>
      </c>
      <c r="O7920" s="159"/>
      <c r="P7920" s="265">
        <f t="shared" si="1734"/>
        <v>306528.10634060827</v>
      </c>
      <c r="Q7920" s="265">
        <f t="shared" si="1735"/>
        <v>548747.48160431976</v>
      </c>
      <c r="R7920" s="266">
        <f t="shared" si="1736"/>
        <v>855275.58794492809</v>
      </c>
    </row>
    <row r="7921" spans="1:18" x14ac:dyDescent="0.3">
      <c r="A7921" s="82">
        <v>7890</v>
      </c>
      <c r="B7921" s="94">
        <f t="shared" si="1725"/>
        <v>1.1021649530033828E-65</v>
      </c>
      <c r="C7921" s="179">
        <f t="shared" si="1726"/>
        <v>1.0996786586878235E-65</v>
      </c>
      <c r="D7921" s="166">
        <f t="shared" si="1727"/>
        <v>2.2558277767625785E-3</v>
      </c>
      <c r="E7921" s="167">
        <f t="shared" si="1737"/>
        <v>24.291375447755232</v>
      </c>
      <c r="F7921" s="168">
        <f t="shared" si="1738"/>
        <v>17.800736986432153</v>
      </c>
      <c r="G7921" s="168">
        <f t="shared" si="1728"/>
        <v>618611.62457306031</v>
      </c>
      <c r="H7921" s="168">
        <f t="shared" si="1729"/>
        <v>271310.33852408634</v>
      </c>
      <c r="I7921" s="169">
        <f t="shared" si="1730"/>
        <v>889921.96309714671</v>
      </c>
      <c r="J7921" s="169">
        <f t="shared" si="1732"/>
        <v>799723.90051833587</v>
      </c>
      <c r="K7921" s="95"/>
      <c r="L7921" s="265">
        <f t="shared" si="1731"/>
        <v>341124.58245522424</v>
      </c>
      <c r="M7921" s="265">
        <f>$G7921*NonHospFrac+theModel!$H7921*NonHospFrac</f>
        <v>548797.38064192235</v>
      </c>
      <c r="N7921" s="266">
        <f t="shared" si="1733"/>
        <v>889921.9630971466</v>
      </c>
      <c r="O7921" s="159"/>
      <c r="P7921" s="265">
        <f t="shared" si="1734"/>
        <v>306549.89196395571</v>
      </c>
      <c r="Q7921" s="265">
        <f t="shared" si="1735"/>
        <v>548795.82600024762</v>
      </c>
      <c r="R7921" s="266">
        <f t="shared" si="1736"/>
        <v>855345.71796420333</v>
      </c>
    </row>
    <row r="7922" spans="1:18" x14ac:dyDescent="0.3">
      <c r="A7922" s="82">
        <v>7891</v>
      </c>
      <c r="B7922" s="94">
        <f t="shared" si="1725"/>
        <v>1.0815760054961941E-65</v>
      </c>
      <c r="C7922" s="179">
        <f t="shared" si="1726"/>
        <v>1.0791361563003159E-65</v>
      </c>
      <c r="D7922" s="166">
        <f t="shared" si="1727"/>
        <v>2.2558277767625785E-3</v>
      </c>
      <c r="E7922" s="167">
        <f t="shared" si="1737"/>
        <v>24.291375447755232</v>
      </c>
      <c r="F7922" s="168">
        <f t="shared" si="1738"/>
        <v>17.802992814208913</v>
      </c>
      <c r="G7922" s="168">
        <f t="shared" si="1728"/>
        <v>618690.01915227366</v>
      </c>
      <c r="H7922" s="168">
        <f t="shared" si="1729"/>
        <v>271310.33852408634</v>
      </c>
      <c r="I7922" s="169">
        <f t="shared" si="1730"/>
        <v>890000.35767636006</v>
      </c>
      <c r="J7922" s="169">
        <f t="shared" si="1732"/>
        <v>799780.73229013116</v>
      </c>
      <c r="K7922" s="95"/>
      <c r="L7922" s="265">
        <f t="shared" si="1731"/>
        <v>341154.63263850985</v>
      </c>
      <c r="M7922" s="265">
        <f>$G7922*NonHospFrac+theModel!$H7922*NonHospFrac</f>
        <v>548845.72503785021</v>
      </c>
      <c r="N7922" s="266">
        <f t="shared" si="1733"/>
        <v>890000.35767636006</v>
      </c>
      <c r="O7922" s="159"/>
      <c r="P7922" s="265">
        <f t="shared" si="1734"/>
        <v>306571.67669927835</v>
      </c>
      <c r="Q7922" s="265">
        <f t="shared" si="1735"/>
        <v>548844.17039617547</v>
      </c>
      <c r="R7922" s="266">
        <f t="shared" si="1736"/>
        <v>855415.84709545388</v>
      </c>
    </row>
    <row r="7923" spans="1:18" x14ac:dyDescent="0.3">
      <c r="A7923" s="82">
        <v>7892</v>
      </c>
      <c r="B7923" s="94">
        <f t="shared" si="1725"/>
        <v>1.0613716689842099E-65</v>
      </c>
      <c r="C7923" s="179">
        <f t="shared" si="1726"/>
        <v>1.0589773972918465E-65</v>
      </c>
      <c r="D7923" s="166">
        <f t="shared" si="1727"/>
        <v>2.2558277767625785E-3</v>
      </c>
      <c r="E7923" s="167">
        <f t="shared" si="1737"/>
        <v>24.291375447755232</v>
      </c>
      <c r="F7923" s="168">
        <f t="shared" si="1738"/>
        <v>17.805248641985674</v>
      </c>
      <c r="G7923" s="168">
        <f t="shared" si="1728"/>
        <v>618768.413731487</v>
      </c>
      <c r="H7923" s="168">
        <f t="shared" si="1729"/>
        <v>271310.33852408634</v>
      </c>
      <c r="I7923" s="169">
        <f t="shared" si="1730"/>
        <v>890078.7522555734</v>
      </c>
      <c r="J7923" s="169">
        <f t="shared" si="1732"/>
        <v>799837.56174535153</v>
      </c>
      <c r="K7923" s="95"/>
      <c r="L7923" s="265">
        <f t="shared" si="1731"/>
        <v>341184.68282179534</v>
      </c>
      <c r="M7923" s="265">
        <f>$G7923*NonHospFrac+theModel!$H7923*NonHospFrac</f>
        <v>548894.06943377794</v>
      </c>
      <c r="N7923" s="266">
        <f t="shared" si="1733"/>
        <v>890078.75225557329</v>
      </c>
      <c r="O7923" s="159"/>
      <c r="P7923" s="265">
        <f t="shared" si="1734"/>
        <v>306593.46054661222</v>
      </c>
      <c r="Q7923" s="265">
        <f t="shared" si="1735"/>
        <v>548892.5147921032</v>
      </c>
      <c r="R7923" s="266">
        <f t="shared" si="1736"/>
        <v>855485.97533871536</v>
      </c>
    </row>
    <row r="7924" spans="1:18" x14ac:dyDescent="0.3">
      <c r="A7924" s="82">
        <v>7893</v>
      </c>
      <c r="B7924" s="94">
        <f t="shared" si="1725"/>
        <v>1.0415447587574307E-65</v>
      </c>
      <c r="C7924" s="179">
        <f t="shared" si="1726"/>
        <v>1.0391952131598843E-65</v>
      </c>
      <c r="D7924" s="166">
        <f t="shared" si="1727"/>
        <v>2.2558277767625785E-3</v>
      </c>
      <c r="E7924" s="167">
        <f t="shared" si="1737"/>
        <v>24.291375447755232</v>
      </c>
      <c r="F7924" s="168">
        <f t="shared" si="1738"/>
        <v>17.807504469762435</v>
      </c>
      <c r="G7924" s="168">
        <f t="shared" si="1728"/>
        <v>618846.80831070035</v>
      </c>
      <c r="H7924" s="168">
        <f t="shared" si="1729"/>
        <v>271310.33852408634</v>
      </c>
      <c r="I7924" s="169">
        <f t="shared" si="1730"/>
        <v>890157.14683478675</v>
      </c>
      <c r="J7924" s="169">
        <f t="shared" si="1732"/>
        <v>799894.3888840914</v>
      </c>
      <c r="K7924" s="95"/>
      <c r="L7924" s="265">
        <f t="shared" si="1731"/>
        <v>341214.7330050809</v>
      </c>
      <c r="M7924" s="265">
        <f>$G7924*NonHospFrac+theModel!$H7924*NonHospFrac</f>
        <v>548942.41382970568</v>
      </c>
      <c r="N7924" s="266">
        <f t="shared" si="1733"/>
        <v>890157.14683478652</v>
      </c>
      <c r="O7924" s="159"/>
      <c r="P7924" s="265">
        <f t="shared" si="1734"/>
        <v>306615.24350599363</v>
      </c>
      <c r="Q7924" s="265">
        <f t="shared" si="1735"/>
        <v>548940.85918803094</v>
      </c>
      <c r="R7924" s="266">
        <f t="shared" si="1736"/>
        <v>855556.10269402456</v>
      </c>
    </row>
    <row r="7925" spans="1:18" x14ac:dyDescent="0.3">
      <c r="A7925" s="82">
        <v>7894</v>
      </c>
      <c r="B7925" s="94">
        <f t="shared" si="1725"/>
        <v>1.0220882243194226E-65</v>
      </c>
      <c r="C7925" s="179">
        <f t="shared" si="1726"/>
        <v>1.0197825693127008E-65</v>
      </c>
      <c r="D7925" s="166">
        <f t="shared" si="1727"/>
        <v>2.2558277767625785E-3</v>
      </c>
      <c r="E7925" s="167">
        <f t="shared" si="1737"/>
        <v>24.291375447755232</v>
      </c>
      <c r="F7925" s="168">
        <f t="shared" si="1738"/>
        <v>17.809760297539196</v>
      </c>
      <c r="G7925" s="168">
        <f t="shared" si="1728"/>
        <v>618925.20288991369</v>
      </c>
      <c r="H7925" s="168">
        <f t="shared" si="1729"/>
        <v>271310.33852408634</v>
      </c>
      <c r="I7925" s="169">
        <f t="shared" si="1730"/>
        <v>890235.54141400009</v>
      </c>
      <c r="J7925" s="169">
        <f t="shared" si="1732"/>
        <v>799951.2137064453</v>
      </c>
      <c r="K7925" s="95"/>
      <c r="L7925" s="265">
        <f t="shared" si="1731"/>
        <v>341244.78318836645</v>
      </c>
      <c r="M7925" s="265">
        <f>$G7925*NonHospFrac+theModel!$H7925*NonHospFrac</f>
        <v>548990.75822563353</v>
      </c>
      <c r="N7925" s="266">
        <f t="shared" si="1733"/>
        <v>890235.54141399998</v>
      </c>
      <c r="O7925" s="159"/>
      <c r="P7925" s="265">
        <f t="shared" si="1734"/>
        <v>306637.02557745873</v>
      </c>
      <c r="Q7925" s="265">
        <f t="shared" si="1735"/>
        <v>548989.20358395879</v>
      </c>
      <c r="R7925" s="266">
        <f t="shared" si="1736"/>
        <v>855626.22916141758</v>
      </c>
    </row>
    <row r="7926" spans="1:18" x14ac:dyDescent="0.3">
      <c r="A7926" s="82">
        <v>7895</v>
      </c>
      <c r="B7926" s="94">
        <f t="shared" si="1725"/>
        <v>1.0029951468804381E-65</v>
      </c>
      <c r="C7926" s="179">
        <f t="shared" si="1726"/>
        <v>1.0007325625681471E-65</v>
      </c>
      <c r="D7926" s="166">
        <f t="shared" si="1727"/>
        <v>2.2558277767625785E-3</v>
      </c>
      <c r="E7926" s="167">
        <f t="shared" si="1737"/>
        <v>24.291375447755232</v>
      </c>
      <c r="F7926" s="168">
        <f t="shared" si="1738"/>
        <v>17.812016125315957</v>
      </c>
      <c r="G7926" s="168">
        <f t="shared" si="1728"/>
        <v>619003.59746912704</v>
      </c>
      <c r="H7926" s="168">
        <f t="shared" si="1729"/>
        <v>271310.33852408634</v>
      </c>
      <c r="I7926" s="169">
        <f t="shared" si="1730"/>
        <v>890313.93599321344</v>
      </c>
      <c r="J7926" s="169">
        <f t="shared" si="1732"/>
        <v>800008.03621250752</v>
      </c>
      <c r="K7926" s="95"/>
      <c r="L7926" s="265">
        <f t="shared" si="1731"/>
        <v>341274.833371652</v>
      </c>
      <c r="M7926" s="265">
        <f>$G7926*NonHospFrac+theModel!$H7926*NonHospFrac</f>
        <v>549039.10262156138</v>
      </c>
      <c r="N7926" s="266">
        <f t="shared" si="1733"/>
        <v>890313.93599321344</v>
      </c>
      <c r="O7926" s="159"/>
      <c r="P7926" s="265">
        <f t="shared" si="1734"/>
        <v>306658.80676104373</v>
      </c>
      <c r="Q7926" s="265">
        <f t="shared" si="1735"/>
        <v>549037.54797988664</v>
      </c>
      <c r="R7926" s="266">
        <f t="shared" si="1736"/>
        <v>855696.35474093037</v>
      </c>
    </row>
    <row r="7927" spans="1:18" x14ac:dyDescent="0.3">
      <c r="A7927" s="82">
        <v>7896</v>
      </c>
      <c r="B7927" s="94">
        <f t="shared" si="1725"/>
        <v>9.8425873689678431E-66</v>
      </c>
      <c r="C7927" s="179">
        <f t="shared" si="1726"/>
        <v>9.8203841869857124E-66</v>
      </c>
      <c r="D7927" s="166">
        <f t="shared" si="1727"/>
        <v>2.2558277767625785E-3</v>
      </c>
      <c r="E7927" s="167">
        <f t="shared" si="1737"/>
        <v>24.291375447755232</v>
      </c>
      <c r="F7927" s="168">
        <f t="shared" si="1738"/>
        <v>17.814271953092717</v>
      </c>
      <c r="G7927" s="168">
        <f t="shared" si="1728"/>
        <v>619081.99204834038</v>
      </c>
      <c r="H7927" s="168">
        <f t="shared" si="1729"/>
        <v>271310.33852408634</v>
      </c>
      <c r="I7927" s="169">
        <f t="shared" si="1730"/>
        <v>890392.33057242678</v>
      </c>
      <c r="J7927" s="169">
        <f t="shared" si="1732"/>
        <v>800064.85640237259</v>
      </c>
      <c r="K7927" s="95"/>
      <c r="L7927" s="265">
        <f t="shared" si="1731"/>
        <v>341304.88355493755</v>
      </c>
      <c r="M7927" s="265">
        <f>$G7927*NonHospFrac+theModel!$H7927*NonHospFrac</f>
        <v>549087.44701748912</v>
      </c>
      <c r="N7927" s="266">
        <f t="shared" si="1733"/>
        <v>890392.33057242667</v>
      </c>
      <c r="O7927" s="159"/>
      <c r="P7927" s="265">
        <f t="shared" si="1734"/>
        <v>306680.58705678477</v>
      </c>
      <c r="Q7927" s="265">
        <f t="shared" si="1735"/>
        <v>549085.89237581438</v>
      </c>
      <c r="R7927" s="266">
        <f t="shared" si="1736"/>
        <v>855766.47943259915</v>
      </c>
    </row>
    <row r="7928" spans="1:18" x14ac:dyDescent="0.3">
      <c r="A7928" s="82">
        <v>7897</v>
      </c>
      <c r="B7928" s="94">
        <f t="shared" si="1725"/>
        <v>9.6587233165661773E-66</v>
      </c>
      <c r="C7928" s="179">
        <f t="shared" si="1726"/>
        <v>9.6369349002206019E-66</v>
      </c>
      <c r="D7928" s="166">
        <f t="shared" si="1727"/>
        <v>2.2558277767625785E-3</v>
      </c>
      <c r="E7928" s="167">
        <f t="shared" si="1737"/>
        <v>24.291375447755232</v>
      </c>
      <c r="F7928" s="168">
        <f t="shared" si="1738"/>
        <v>17.816527780869478</v>
      </c>
      <c r="G7928" s="168">
        <f t="shared" si="1728"/>
        <v>619160.38662755385</v>
      </c>
      <c r="H7928" s="168">
        <f t="shared" si="1729"/>
        <v>271310.33852408634</v>
      </c>
      <c r="I7928" s="169">
        <f t="shared" si="1730"/>
        <v>890470.72515164013</v>
      </c>
      <c r="J7928" s="169">
        <f t="shared" si="1732"/>
        <v>800121.67427613481</v>
      </c>
      <c r="K7928" s="95"/>
      <c r="L7928" s="265">
        <f t="shared" si="1731"/>
        <v>341334.93373822316</v>
      </c>
      <c r="M7928" s="265">
        <f>$G7928*NonHospFrac+theModel!$H7928*NonHospFrac</f>
        <v>549135.79141341709</v>
      </c>
      <c r="N7928" s="266">
        <f t="shared" si="1733"/>
        <v>890470.72515164025</v>
      </c>
      <c r="O7928" s="159"/>
      <c r="P7928" s="265">
        <f t="shared" si="1734"/>
        <v>306702.36646471819</v>
      </c>
      <c r="Q7928" s="265">
        <f t="shared" si="1735"/>
        <v>549134.23677174235</v>
      </c>
      <c r="R7928" s="266">
        <f t="shared" si="1736"/>
        <v>855836.60323646059</v>
      </c>
    </row>
    <row r="7929" spans="1:18" x14ac:dyDescent="0.3">
      <c r="A7929" s="82">
        <v>7898</v>
      </c>
      <c r="B7929" s="94">
        <f t="shared" si="1725"/>
        <v>9.4782939291050388E-66</v>
      </c>
      <c r="C7929" s="179">
        <f t="shared" si="1726"/>
        <v>9.4569125303834439E-66</v>
      </c>
      <c r="D7929" s="166">
        <f t="shared" si="1727"/>
        <v>2.2558277767625785E-3</v>
      </c>
      <c r="E7929" s="167">
        <f t="shared" si="1737"/>
        <v>24.291375447755232</v>
      </c>
      <c r="F7929" s="168">
        <f t="shared" si="1738"/>
        <v>17.818783608646239</v>
      </c>
      <c r="G7929" s="168">
        <f t="shared" si="1728"/>
        <v>619238.78120676719</v>
      </c>
      <c r="H7929" s="168">
        <f t="shared" si="1729"/>
        <v>271310.33852408634</v>
      </c>
      <c r="I7929" s="169">
        <f t="shared" si="1730"/>
        <v>890549.11973085348</v>
      </c>
      <c r="J7929" s="169">
        <f t="shared" si="1732"/>
        <v>800178.4898338886</v>
      </c>
      <c r="K7929" s="95"/>
      <c r="L7929" s="265">
        <f t="shared" si="1731"/>
        <v>341364.98392150871</v>
      </c>
      <c r="M7929" s="265">
        <f>$G7929*NonHospFrac+theModel!$H7929*NonHospFrac</f>
        <v>549184.13580934482</v>
      </c>
      <c r="N7929" s="266">
        <f t="shared" si="1733"/>
        <v>890549.11973085348</v>
      </c>
      <c r="O7929" s="159"/>
      <c r="P7929" s="265">
        <f t="shared" si="1734"/>
        <v>306724.14498488</v>
      </c>
      <c r="Q7929" s="265">
        <f t="shared" si="1735"/>
        <v>549182.58116767008</v>
      </c>
      <c r="R7929" s="266">
        <f t="shared" si="1736"/>
        <v>855906.72615255008</v>
      </c>
    </row>
    <row r="7930" spans="1:18" x14ac:dyDescent="0.3">
      <c r="A7930" s="82">
        <v>7899</v>
      </c>
      <c r="B7930" s="94">
        <f t="shared" si="1725"/>
        <v>9.3012350454667304E-66</v>
      </c>
      <c r="C7930" s="179">
        <f t="shared" si="1726"/>
        <v>9.280253061092969E-66</v>
      </c>
      <c r="D7930" s="166">
        <f t="shared" si="1727"/>
        <v>2.2558277767625785E-3</v>
      </c>
      <c r="E7930" s="167">
        <f t="shared" si="1737"/>
        <v>24.291375447755232</v>
      </c>
      <c r="F7930" s="168">
        <f t="shared" si="1738"/>
        <v>17.821039436423</v>
      </c>
      <c r="G7930" s="168">
        <f t="shared" si="1728"/>
        <v>619317.17578598054</v>
      </c>
      <c r="H7930" s="168">
        <f t="shared" si="1729"/>
        <v>271310.33852408634</v>
      </c>
      <c r="I7930" s="169">
        <f t="shared" si="1730"/>
        <v>890627.51431006682</v>
      </c>
      <c r="J7930" s="169">
        <f t="shared" si="1732"/>
        <v>800235.30307572847</v>
      </c>
      <c r="K7930" s="95"/>
      <c r="L7930" s="265">
        <f t="shared" si="1731"/>
        <v>341395.03410479426</v>
      </c>
      <c r="M7930" s="265">
        <f>$G7930*NonHospFrac+theModel!$H7930*NonHospFrac</f>
        <v>549232.48020527256</v>
      </c>
      <c r="N7930" s="266">
        <f t="shared" si="1733"/>
        <v>890627.51431006682</v>
      </c>
      <c r="O7930" s="159"/>
      <c r="P7930" s="265">
        <f t="shared" si="1734"/>
        <v>306745.92261730647</v>
      </c>
      <c r="Q7930" s="265">
        <f t="shared" si="1735"/>
        <v>549230.92556359782</v>
      </c>
      <c r="R7930" s="266">
        <f t="shared" si="1736"/>
        <v>855976.84818090429</v>
      </c>
    </row>
    <row r="7931" spans="1:18" x14ac:dyDescent="0.3">
      <c r="A7931" s="82">
        <v>7900</v>
      </c>
      <c r="B7931" s="94">
        <f t="shared" si="1725"/>
        <v>9.1274837030918807E-66</v>
      </c>
      <c r="C7931" s="179">
        <f t="shared" si="1726"/>
        <v>9.1068936718224985E-66</v>
      </c>
      <c r="D7931" s="166">
        <f t="shared" si="1727"/>
        <v>2.2558277767625785E-3</v>
      </c>
      <c r="E7931" s="167">
        <f t="shared" si="1737"/>
        <v>24.291375447755232</v>
      </c>
      <c r="F7931" s="168">
        <f t="shared" si="1738"/>
        <v>17.823295264199761</v>
      </c>
      <c r="G7931" s="168">
        <f t="shared" si="1728"/>
        <v>619395.57036519388</v>
      </c>
      <c r="H7931" s="168">
        <f t="shared" si="1729"/>
        <v>271310.33852408634</v>
      </c>
      <c r="I7931" s="169">
        <f t="shared" si="1730"/>
        <v>890705.90888928017</v>
      </c>
      <c r="J7931" s="169">
        <f t="shared" si="1732"/>
        <v>800292.11400174873</v>
      </c>
      <c r="K7931" s="95"/>
      <c r="L7931" s="265">
        <f t="shared" si="1731"/>
        <v>341425.08428807976</v>
      </c>
      <c r="M7931" s="265">
        <f>$G7931*NonHospFrac+theModel!$H7931*NonHospFrac</f>
        <v>549280.82460120041</v>
      </c>
      <c r="N7931" s="266">
        <f t="shared" si="1733"/>
        <v>890705.90888928017</v>
      </c>
      <c r="O7931" s="159"/>
      <c r="P7931" s="265">
        <f t="shared" si="1734"/>
        <v>306767.69936203369</v>
      </c>
      <c r="Q7931" s="265">
        <f t="shared" si="1735"/>
        <v>549279.26995952567</v>
      </c>
      <c r="R7931" s="266">
        <f t="shared" si="1736"/>
        <v>856046.96932155942</v>
      </c>
    </row>
    <row r="7932" spans="1:18" x14ac:dyDescent="0.3">
      <c r="A7932" s="82">
        <v>7901</v>
      </c>
      <c r="B7932" s="94">
        <f t="shared" si="1725"/>
        <v>8.9569781155901342E-66</v>
      </c>
      <c r="C7932" s="179">
        <f t="shared" si="1726"/>
        <v>8.936772715561131E-66</v>
      </c>
      <c r="D7932" s="166">
        <f t="shared" si="1727"/>
        <v>2.2558277767625785E-3</v>
      </c>
      <c r="E7932" s="167">
        <f t="shared" si="1737"/>
        <v>24.291375447755232</v>
      </c>
      <c r="F7932" s="168">
        <f t="shared" si="1738"/>
        <v>17.825551091976521</v>
      </c>
      <c r="G7932" s="168">
        <f t="shared" si="1728"/>
        <v>619473.96494440723</v>
      </c>
      <c r="H7932" s="168">
        <f t="shared" si="1729"/>
        <v>271310.33852408634</v>
      </c>
      <c r="I7932" s="169">
        <f t="shared" si="1730"/>
        <v>890784.30346849351</v>
      </c>
      <c r="J7932" s="169">
        <f t="shared" si="1732"/>
        <v>800348.9226120438</v>
      </c>
      <c r="K7932" s="95"/>
      <c r="L7932" s="265">
        <f t="shared" si="1731"/>
        <v>341455.13447136537</v>
      </c>
      <c r="M7932" s="265">
        <f>$G7932*NonHospFrac+theModel!$H7932*NonHospFrac</f>
        <v>549329.16899712826</v>
      </c>
      <c r="N7932" s="266">
        <f t="shared" si="1733"/>
        <v>890784.30346849363</v>
      </c>
      <c r="O7932" s="159"/>
      <c r="P7932" s="265">
        <f t="shared" si="1734"/>
        <v>306789.47521909804</v>
      </c>
      <c r="Q7932" s="265">
        <f t="shared" si="1735"/>
        <v>549327.61435545352</v>
      </c>
      <c r="R7932" s="266">
        <f t="shared" si="1736"/>
        <v>856117.08957455156</v>
      </c>
    </row>
    <row r="7933" spans="1:18" x14ac:dyDescent="0.3">
      <c r="A7933" s="82">
        <v>7902</v>
      </c>
      <c r="B7933" s="94">
        <f t="shared" si="1725"/>
        <v>8.7896576507698109E-66</v>
      </c>
      <c r="C7933" s="179">
        <f t="shared" si="1726"/>
        <v>8.7698296968929709E-66</v>
      </c>
      <c r="D7933" s="166">
        <f t="shared" si="1727"/>
        <v>2.2558277767625785E-3</v>
      </c>
      <c r="E7933" s="167">
        <f t="shared" si="1737"/>
        <v>24.291375447755232</v>
      </c>
      <c r="F7933" s="168">
        <f t="shared" si="1738"/>
        <v>17.827806919753282</v>
      </c>
      <c r="G7933" s="168">
        <f t="shared" si="1728"/>
        <v>619552.35952362057</v>
      </c>
      <c r="H7933" s="168">
        <f t="shared" si="1729"/>
        <v>271310.33852408634</v>
      </c>
      <c r="I7933" s="169">
        <f t="shared" si="1730"/>
        <v>890862.69804770686</v>
      </c>
      <c r="J7933" s="169">
        <f t="shared" si="1732"/>
        <v>800405.72890670807</v>
      </c>
      <c r="K7933" s="95"/>
      <c r="L7933" s="265">
        <f t="shared" si="1731"/>
        <v>341485.18465465086</v>
      </c>
      <c r="M7933" s="265">
        <f>$G7933*NonHospFrac+theModel!$H7933*NonHospFrac</f>
        <v>549377.513393056</v>
      </c>
      <c r="N7933" s="266">
        <f t="shared" si="1733"/>
        <v>890862.69804770686</v>
      </c>
      <c r="O7933" s="159"/>
      <c r="P7933" s="265">
        <f t="shared" si="1734"/>
        <v>306811.25018853549</v>
      </c>
      <c r="Q7933" s="265">
        <f t="shared" si="1735"/>
        <v>549375.95875138126</v>
      </c>
      <c r="R7933" s="266">
        <f t="shared" si="1736"/>
        <v>856187.20893991669</v>
      </c>
    </row>
    <row r="7934" spans="1:18" x14ac:dyDescent="0.3">
      <c r="A7934" s="82">
        <v>7903</v>
      </c>
      <c r="B7934" s="94">
        <f t="shared" si="1725"/>
        <v>8.6254628090769063E-66</v>
      </c>
      <c r="C7934" s="179">
        <f t="shared" si="1726"/>
        <v>8.6060052504847574E-66</v>
      </c>
      <c r="D7934" s="166">
        <f t="shared" si="1727"/>
        <v>2.2558277767625785E-3</v>
      </c>
      <c r="E7934" s="167">
        <f t="shared" si="1737"/>
        <v>24.291375447755232</v>
      </c>
      <c r="F7934" s="168">
        <f t="shared" si="1738"/>
        <v>17.830062747530043</v>
      </c>
      <c r="G7934" s="168">
        <f t="shared" si="1728"/>
        <v>619630.75410283392</v>
      </c>
      <c r="H7934" s="168">
        <f t="shared" si="1729"/>
        <v>271310.33852408634</v>
      </c>
      <c r="I7934" s="169">
        <f t="shared" si="1730"/>
        <v>890941.0926269202</v>
      </c>
      <c r="J7934" s="169">
        <f t="shared" si="1732"/>
        <v>800462.53288583597</v>
      </c>
      <c r="K7934" s="95"/>
      <c r="L7934" s="265">
        <f t="shared" si="1731"/>
        <v>341515.23483793647</v>
      </c>
      <c r="M7934" s="265">
        <f>$G7934*NonHospFrac+theModel!$H7934*NonHospFrac</f>
        <v>549425.85778898373</v>
      </c>
      <c r="N7934" s="266">
        <f t="shared" si="1733"/>
        <v>890941.0926269202</v>
      </c>
      <c r="O7934" s="159"/>
      <c r="P7934" s="265">
        <f t="shared" si="1734"/>
        <v>306833.02427038242</v>
      </c>
      <c r="Q7934" s="265">
        <f t="shared" si="1735"/>
        <v>549424.30314730899</v>
      </c>
      <c r="R7934" s="266">
        <f t="shared" si="1736"/>
        <v>856257.32741769147</v>
      </c>
    </row>
    <row r="7935" spans="1:18" x14ac:dyDescent="0.3">
      <c r="A7935" s="82">
        <v>7904</v>
      </c>
      <c r="B7935" s="94">
        <f t="shared" si="1725"/>
        <v>8.4643352024359059E-66</v>
      </c>
      <c r="C7935" s="179">
        <f t="shared" si="1726"/>
        <v>8.4452411199744212E-66</v>
      </c>
      <c r="D7935" s="166">
        <f t="shared" si="1727"/>
        <v>2.2558277767625785E-3</v>
      </c>
      <c r="E7935" s="167">
        <f t="shared" si="1737"/>
        <v>24.291375447755232</v>
      </c>
      <c r="F7935" s="168">
        <f t="shared" si="1738"/>
        <v>17.832318575306804</v>
      </c>
      <c r="G7935" s="168">
        <f t="shared" si="1728"/>
        <v>619709.14868204726</v>
      </c>
      <c r="H7935" s="168">
        <f t="shared" si="1729"/>
        <v>271310.33852408634</v>
      </c>
      <c r="I7935" s="169">
        <f t="shared" si="1730"/>
        <v>891019.48720613355</v>
      </c>
      <c r="J7935" s="169">
        <f t="shared" si="1732"/>
        <v>800519.33454952179</v>
      </c>
      <c r="K7935" s="95"/>
      <c r="L7935" s="265">
        <f t="shared" si="1731"/>
        <v>341545.28502122196</v>
      </c>
      <c r="M7935" s="265">
        <f>$G7935*NonHospFrac+theModel!$H7935*NonHospFrac</f>
        <v>549474.20218491158</v>
      </c>
      <c r="N7935" s="266">
        <f t="shared" si="1733"/>
        <v>891019.48720613355</v>
      </c>
      <c r="O7935" s="159"/>
      <c r="P7935" s="265">
        <f t="shared" si="1734"/>
        <v>306854.7974646748</v>
      </c>
      <c r="Q7935" s="265">
        <f t="shared" si="1735"/>
        <v>549472.64754323685</v>
      </c>
      <c r="R7935" s="266">
        <f t="shared" si="1736"/>
        <v>856327.44500791165</v>
      </c>
    </row>
    <row r="7936" spans="1:18" x14ac:dyDescent="0.3">
      <c r="A7936" s="82">
        <v>7905</v>
      </c>
      <c r="B7936" s="94">
        <f t="shared" si="1725"/>
        <v>8.3062175334868864E-66</v>
      </c>
      <c r="C7936" s="179">
        <f t="shared" si="1726"/>
        <v>8.2874801372550141E-66</v>
      </c>
      <c r="D7936" s="166">
        <f t="shared" si="1727"/>
        <v>2.2558277767625785E-3</v>
      </c>
      <c r="E7936" s="167">
        <f t="shared" si="1737"/>
        <v>24.291375447755232</v>
      </c>
      <c r="F7936" s="168">
        <f t="shared" si="1738"/>
        <v>17.834574403083565</v>
      </c>
      <c r="G7936" s="168">
        <f t="shared" si="1728"/>
        <v>619787.54326126061</v>
      </c>
      <c r="H7936" s="168">
        <f t="shared" si="1729"/>
        <v>271310.33852408634</v>
      </c>
      <c r="I7936" s="169">
        <f t="shared" si="1730"/>
        <v>891097.88178534689</v>
      </c>
      <c r="J7936" s="169">
        <f t="shared" si="1732"/>
        <v>800576.13389786007</v>
      </c>
      <c r="K7936" s="95"/>
      <c r="L7936" s="265">
        <f t="shared" si="1731"/>
        <v>341575.33520450757</v>
      </c>
      <c r="M7936" s="265">
        <f>$G7936*NonHospFrac+theModel!$H7936*NonHospFrac</f>
        <v>549522.54658083944</v>
      </c>
      <c r="N7936" s="266">
        <f t="shared" si="1733"/>
        <v>891097.88178534701</v>
      </c>
      <c r="O7936" s="159"/>
      <c r="P7936" s="265">
        <f t="shared" si="1734"/>
        <v>306876.56977144902</v>
      </c>
      <c r="Q7936" s="265">
        <f t="shared" si="1735"/>
        <v>549520.9919391647</v>
      </c>
      <c r="R7936" s="266">
        <f t="shared" si="1736"/>
        <v>856397.56171061378</v>
      </c>
    </row>
    <row r="7937" spans="1:18" x14ac:dyDescent="0.3">
      <c r="A7937" s="82">
        <v>7906</v>
      </c>
      <c r="B7937" s="94">
        <f t="shared" si="1725"/>
        <v>8.151053575211414E-66</v>
      </c>
      <c r="C7937" s="179">
        <f t="shared" si="1726"/>
        <v>8.1326662021465718E-66</v>
      </c>
      <c r="D7937" s="166">
        <f t="shared" si="1727"/>
        <v>2.2558277767625785E-3</v>
      </c>
      <c r="E7937" s="167">
        <f t="shared" si="1737"/>
        <v>24.291375447755232</v>
      </c>
      <c r="F7937" s="168">
        <f t="shared" si="1738"/>
        <v>17.836830230860325</v>
      </c>
      <c r="G7937" s="168">
        <f t="shared" si="1728"/>
        <v>619865.93784047407</v>
      </c>
      <c r="H7937" s="168">
        <f t="shared" si="1729"/>
        <v>271310.33852408634</v>
      </c>
      <c r="I7937" s="169">
        <f t="shared" si="1730"/>
        <v>891176.27636456047</v>
      </c>
      <c r="J7937" s="169">
        <f t="shared" si="1732"/>
        <v>800632.93093094521</v>
      </c>
      <c r="K7937" s="95"/>
      <c r="L7937" s="265">
        <f t="shared" si="1731"/>
        <v>341605.38538779318</v>
      </c>
      <c r="M7937" s="265">
        <f>$G7937*NonHospFrac+theModel!$H7937*NonHospFrac</f>
        <v>549570.89097676729</v>
      </c>
      <c r="N7937" s="266">
        <f t="shared" si="1733"/>
        <v>891176.27636456047</v>
      </c>
      <c r="O7937" s="159"/>
      <c r="P7937" s="265">
        <f t="shared" si="1734"/>
        <v>306898.34119074116</v>
      </c>
      <c r="Q7937" s="265">
        <f t="shared" si="1735"/>
        <v>549569.33633509255</v>
      </c>
      <c r="R7937" s="266">
        <f t="shared" si="1736"/>
        <v>856467.67752583371</v>
      </c>
    </row>
    <row r="7938" spans="1:18" x14ac:dyDescent="0.3">
      <c r="A7938" s="82">
        <v>7907</v>
      </c>
      <c r="B7938" s="94">
        <f t="shared" si="1725"/>
        <v>7.9987881509380347E-66</v>
      </c>
      <c r="C7938" s="179">
        <f t="shared" si="1726"/>
        <v>7.9807442624467093E-66</v>
      </c>
      <c r="D7938" s="166">
        <f t="shared" si="1727"/>
        <v>2.2558277767625785E-3</v>
      </c>
      <c r="E7938" s="167">
        <f t="shared" si="1737"/>
        <v>24.291375447755232</v>
      </c>
      <c r="F7938" s="168">
        <f t="shared" si="1738"/>
        <v>17.839086058637086</v>
      </c>
      <c r="G7938" s="168">
        <f t="shared" si="1728"/>
        <v>619944.33241968742</v>
      </c>
      <c r="H7938" s="168">
        <f t="shared" si="1729"/>
        <v>271310.33852408634</v>
      </c>
      <c r="I7938" s="169">
        <f t="shared" si="1730"/>
        <v>891254.67094377382</v>
      </c>
      <c r="J7938" s="169">
        <f t="shared" si="1732"/>
        <v>800689.72564887127</v>
      </c>
      <c r="K7938" s="95"/>
      <c r="L7938" s="265">
        <f t="shared" si="1731"/>
        <v>341635.43557107868</v>
      </c>
      <c r="M7938" s="265">
        <f>$G7938*NonHospFrac+theModel!$H7938*NonHospFrac</f>
        <v>549619.23537269502</v>
      </c>
      <c r="N7938" s="266">
        <f t="shared" si="1733"/>
        <v>891254.6709437737</v>
      </c>
      <c r="O7938" s="159"/>
      <c r="P7938" s="265">
        <f t="shared" si="1734"/>
        <v>306920.11172258726</v>
      </c>
      <c r="Q7938" s="265">
        <f t="shared" si="1735"/>
        <v>549617.68073102029</v>
      </c>
      <c r="R7938" s="266">
        <f t="shared" si="1736"/>
        <v>856537.79245360754</v>
      </c>
    </row>
    <row r="7939" spans="1:18" x14ac:dyDescent="0.3">
      <c r="A7939" s="82">
        <v>7908</v>
      </c>
      <c r="B7939" s="94">
        <f t="shared" si="1725"/>
        <v>7.8493671147203891E-66</v>
      </c>
      <c r="C7939" s="179">
        <f t="shared" si="1726"/>
        <v>7.8316602943529958E-66</v>
      </c>
      <c r="D7939" s="166">
        <f t="shared" si="1727"/>
        <v>2.2558277767625785E-3</v>
      </c>
      <c r="E7939" s="167">
        <f t="shared" si="1737"/>
        <v>24.291375447755232</v>
      </c>
      <c r="F7939" s="168">
        <f t="shared" si="1738"/>
        <v>17.841341886413847</v>
      </c>
      <c r="G7939" s="168">
        <f t="shared" si="1728"/>
        <v>620022.72699890076</v>
      </c>
      <c r="H7939" s="168">
        <f t="shared" si="1729"/>
        <v>271310.33852408634</v>
      </c>
      <c r="I7939" s="169">
        <f t="shared" si="1730"/>
        <v>891333.06552298716</v>
      </c>
      <c r="J7939" s="169">
        <f t="shared" si="1732"/>
        <v>800746.51805173291</v>
      </c>
      <c r="K7939" s="95"/>
      <c r="L7939" s="265">
        <f t="shared" si="1731"/>
        <v>341665.48575436423</v>
      </c>
      <c r="M7939" s="265">
        <f>$G7939*NonHospFrac+theModel!$H7939*NonHospFrac</f>
        <v>549667.57976862276</v>
      </c>
      <c r="N7939" s="266">
        <f t="shared" si="1733"/>
        <v>891333.06552298693</v>
      </c>
      <c r="O7939" s="159"/>
      <c r="P7939" s="265">
        <f t="shared" si="1734"/>
        <v>306941.88136702369</v>
      </c>
      <c r="Q7939" s="265">
        <f t="shared" si="1735"/>
        <v>549666.02512694802</v>
      </c>
      <c r="R7939" s="266">
        <f t="shared" si="1736"/>
        <v>856607.90649397171</v>
      </c>
    </row>
    <row r="7940" spans="1:18" x14ac:dyDescent="0.3">
      <c r="A7940" s="82">
        <v>7909</v>
      </c>
      <c r="B7940" s="94">
        <f t="shared" si="1725"/>
        <v>7.702737332082823E-66</v>
      </c>
      <c r="C7940" s="179">
        <f t="shared" si="1726"/>
        <v>7.6853612832520048E-66</v>
      </c>
      <c r="D7940" s="166">
        <f t="shared" si="1727"/>
        <v>2.2558277767625785E-3</v>
      </c>
      <c r="E7940" s="167">
        <f t="shared" si="1737"/>
        <v>24.291375447755232</v>
      </c>
      <c r="F7940" s="168">
        <f t="shared" si="1738"/>
        <v>17.843597714190608</v>
      </c>
      <c r="G7940" s="168">
        <f t="shared" si="1728"/>
        <v>620101.12157811411</v>
      </c>
      <c r="H7940" s="168">
        <f t="shared" si="1729"/>
        <v>271310.33852408634</v>
      </c>
      <c r="I7940" s="169">
        <f t="shared" si="1730"/>
        <v>891411.46010220051</v>
      </c>
      <c r="J7940" s="169">
        <f t="shared" si="1732"/>
        <v>800803.30813962431</v>
      </c>
      <c r="K7940" s="95"/>
      <c r="L7940" s="265">
        <f t="shared" si="1731"/>
        <v>341695.53593764978</v>
      </c>
      <c r="M7940" s="265">
        <f>$G7940*NonHospFrac+theModel!$H7940*NonHospFrac</f>
        <v>549715.92416455061</v>
      </c>
      <c r="N7940" s="266">
        <f t="shared" si="1733"/>
        <v>891411.46010220039</v>
      </c>
      <c r="O7940" s="159"/>
      <c r="P7940" s="265">
        <f t="shared" si="1734"/>
        <v>306963.65012408653</v>
      </c>
      <c r="Q7940" s="265">
        <f t="shared" si="1735"/>
        <v>549714.36952287587</v>
      </c>
      <c r="R7940" s="266">
        <f t="shared" si="1736"/>
        <v>856678.01964696241</v>
      </c>
    </row>
    <row r="7941" spans="1:18" x14ac:dyDescent="0.3">
      <c r="A7941" s="82">
        <v>7910</v>
      </c>
      <c r="B7941" s="94">
        <f t="shared" si="1725"/>
        <v>7.5588466611265452E-66</v>
      </c>
      <c r="C7941" s="179">
        <f t="shared" si="1726"/>
        <v>7.5417952048680872E-66</v>
      </c>
      <c r="D7941" s="166">
        <f t="shared" si="1727"/>
        <v>2.2558277767625785E-3</v>
      </c>
      <c r="E7941" s="167">
        <f t="shared" si="1737"/>
        <v>24.291375447755232</v>
      </c>
      <c r="F7941" s="168">
        <f t="shared" si="1738"/>
        <v>17.845853541967369</v>
      </c>
      <c r="G7941" s="168">
        <f t="shared" si="1728"/>
        <v>620179.51615732745</v>
      </c>
      <c r="H7941" s="168">
        <f t="shared" si="1729"/>
        <v>271310.33852408634</v>
      </c>
      <c r="I7941" s="169">
        <f t="shared" si="1730"/>
        <v>891489.85468141385</v>
      </c>
      <c r="J7941" s="169">
        <f t="shared" si="1732"/>
        <v>800860.09591263998</v>
      </c>
      <c r="K7941" s="95"/>
      <c r="L7941" s="265">
        <f t="shared" si="1731"/>
        <v>341725.58612093533</v>
      </c>
      <c r="M7941" s="265">
        <f>$G7941*NonHospFrac+theModel!$H7941*NonHospFrac</f>
        <v>549764.26856047846</v>
      </c>
      <c r="N7941" s="266">
        <f t="shared" si="1733"/>
        <v>891489.85468141385</v>
      </c>
      <c r="O7941" s="159"/>
      <c r="P7941" s="265">
        <f t="shared" si="1734"/>
        <v>306985.41799381201</v>
      </c>
      <c r="Q7941" s="265">
        <f t="shared" si="1735"/>
        <v>549762.71391880373</v>
      </c>
      <c r="R7941" s="266">
        <f t="shared" si="1736"/>
        <v>856748.13191261573</v>
      </c>
    </row>
    <row r="7942" spans="1:18" x14ac:dyDescent="0.3">
      <c r="A7942" s="82">
        <v>7911</v>
      </c>
      <c r="B7942" s="94">
        <f t="shared" si="1725"/>
        <v>7.4176439339880131E-66</v>
      </c>
      <c r="C7942" s="179">
        <f t="shared" si="1726"/>
        <v>7.4009110067635887E-66</v>
      </c>
      <c r="D7942" s="166">
        <f t="shared" si="1727"/>
        <v>2.2558277767625785E-3</v>
      </c>
      <c r="E7942" s="167">
        <f t="shared" si="1737"/>
        <v>24.291375447755232</v>
      </c>
      <c r="F7942" s="168">
        <f t="shared" si="1738"/>
        <v>17.84810936974413</v>
      </c>
      <c r="G7942" s="168">
        <f t="shared" si="1728"/>
        <v>620257.9107365408</v>
      </c>
      <c r="H7942" s="168">
        <f t="shared" si="1729"/>
        <v>271310.33852408634</v>
      </c>
      <c r="I7942" s="169">
        <f t="shared" si="1730"/>
        <v>891568.2492606272</v>
      </c>
      <c r="J7942" s="169">
        <f t="shared" si="1732"/>
        <v>800916.88137087424</v>
      </c>
      <c r="K7942" s="95"/>
      <c r="L7942" s="265">
        <f t="shared" si="1731"/>
        <v>341755.63630422088</v>
      </c>
      <c r="M7942" s="265">
        <f>$G7942*NonHospFrac+theModel!$H7942*NonHospFrac</f>
        <v>549812.6129564062</v>
      </c>
      <c r="N7942" s="266">
        <f t="shared" si="1733"/>
        <v>891568.24926062708</v>
      </c>
      <c r="O7942" s="159"/>
      <c r="P7942" s="265">
        <f t="shared" si="1734"/>
        <v>307007.18497623625</v>
      </c>
      <c r="Q7942" s="265">
        <f t="shared" si="1735"/>
        <v>549811.05831473146</v>
      </c>
      <c r="R7942" s="266">
        <f t="shared" si="1736"/>
        <v>856818.24329096777</v>
      </c>
    </row>
    <row r="7943" spans="1:18" x14ac:dyDescent="0.3">
      <c r="A7943" s="82">
        <v>7912</v>
      </c>
      <c r="B7943" s="94">
        <f t="shared" si="1725"/>
        <v>7.2790789386415998E-66</v>
      </c>
      <c r="C7943" s="179">
        <f t="shared" si="1726"/>
        <v>7.2626585901825647E-66</v>
      </c>
      <c r="D7943" s="166">
        <f t="shared" si="1727"/>
        <v>2.2558277767625785E-3</v>
      </c>
      <c r="E7943" s="167">
        <f t="shared" si="1737"/>
        <v>24.291375447755232</v>
      </c>
      <c r="F7943" s="168">
        <f t="shared" si="1738"/>
        <v>17.85036519752089</v>
      </c>
      <c r="G7943" s="168">
        <f t="shared" si="1728"/>
        <v>620336.30531575414</v>
      </c>
      <c r="H7943" s="168">
        <f t="shared" si="1729"/>
        <v>271310.33852408634</v>
      </c>
      <c r="I7943" s="169">
        <f t="shared" si="1730"/>
        <v>891646.64383984054</v>
      </c>
      <c r="J7943" s="169">
        <f t="shared" si="1732"/>
        <v>800973.66451442137</v>
      </c>
      <c r="K7943" s="95"/>
      <c r="L7943" s="265">
        <f t="shared" si="1731"/>
        <v>341785.68648750643</v>
      </c>
      <c r="M7943" s="265">
        <f>$G7943*NonHospFrac+theModel!$H7943*NonHospFrac</f>
        <v>549860.95735233393</v>
      </c>
      <c r="N7943" s="266">
        <f t="shared" si="1733"/>
        <v>891646.64383984031</v>
      </c>
      <c r="O7943" s="159"/>
      <c r="P7943" s="265">
        <f t="shared" si="1734"/>
        <v>307028.95107139542</v>
      </c>
      <c r="Q7943" s="265">
        <f t="shared" si="1735"/>
        <v>549859.4027106592</v>
      </c>
      <c r="R7943" s="266">
        <f t="shared" si="1736"/>
        <v>856888.35378205462</v>
      </c>
    </row>
    <row r="7944" spans="1:18" x14ac:dyDescent="0.3">
      <c r="A7944" s="82">
        <v>7913</v>
      </c>
      <c r="B7944" s="94">
        <f t="shared" si="1725"/>
        <v>7.1431024010462207E-66</v>
      </c>
      <c r="C7944" s="179">
        <f t="shared" si="1726"/>
        <v>7.1269887922376811E-66</v>
      </c>
      <c r="D7944" s="166">
        <f t="shared" si="1727"/>
        <v>2.2558277767625785E-3</v>
      </c>
      <c r="E7944" s="167">
        <f t="shared" si="1737"/>
        <v>24.291375447755232</v>
      </c>
      <c r="F7944" s="168">
        <f t="shared" si="1738"/>
        <v>17.852621025297651</v>
      </c>
      <c r="G7944" s="168">
        <f t="shared" si="1728"/>
        <v>620414.69989496749</v>
      </c>
      <c r="H7944" s="168">
        <f t="shared" si="1729"/>
        <v>271310.33852408634</v>
      </c>
      <c r="I7944" s="169">
        <f t="shared" si="1730"/>
        <v>891725.03841905389</v>
      </c>
      <c r="J7944" s="169">
        <f t="shared" si="1732"/>
        <v>801030.44534337579</v>
      </c>
      <c r="K7944" s="95"/>
      <c r="L7944" s="265">
        <f t="shared" si="1731"/>
        <v>341815.73667079199</v>
      </c>
      <c r="M7944" s="265">
        <f>$G7944*NonHospFrac+theModel!$H7944*NonHospFrac</f>
        <v>549909.30174826179</v>
      </c>
      <c r="N7944" s="266">
        <f t="shared" si="1733"/>
        <v>891725.03841905377</v>
      </c>
      <c r="O7944" s="159"/>
      <c r="P7944" s="265">
        <f t="shared" si="1734"/>
        <v>307050.71627932572</v>
      </c>
      <c r="Q7944" s="265">
        <f t="shared" si="1735"/>
        <v>549907.74710658705</v>
      </c>
      <c r="R7944" s="266">
        <f t="shared" si="1736"/>
        <v>856958.46338591282</v>
      </c>
    </row>
    <row r="7945" spans="1:18" x14ac:dyDescent="0.3">
      <c r="A7945" s="82">
        <v>7914</v>
      </c>
      <c r="B7945" s="94">
        <f t="shared" si="1725"/>
        <v>7.0096659676221026E-66</v>
      </c>
      <c r="C7945" s="179">
        <f t="shared" si="1726"/>
        <v>6.9938533684265129E-66</v>
      </c>
      <c r="D7945" s="166">
        <f t="shared" si="1727"/>
        <v>2.2558277767625785E-3</v>
      </c>
      <c r="E7945" s="167">
        <f t="shared" si="1737"/>
        <v>24.291375447755232</v>
      </c>
      <c r="F7945" s="168">
        <f t="shared" si="1738"/>
        <v>17.854876853074412</v>
      </c>
      <c r="G7945" s="168">
        <f t="shared" si="1728"/>
        <v>620493.09447418095</v>
      </c>
      <c r="H7945" s="168">
        <f t="shared" si="1729"/>
        <v>271310.33852408634</v>
      </c>
      <c r="I7945" s="169">
        <f t="shared" si="1730"/>
        <v>891803.43299826724</v>
      </c>
      <c r="J7945" s="169">
        <f t="shared" si="1732"/>
        <v>801087.22385783191</v>
      </c>
      <c r="K7945" s="95"/>
      <c r="L7945" s="265">
        <f t="shared" si="1731"/>
        <v>341845.7868540776</v>
      </c>
      <c r="M7945" s="265">
        <f>$G7945*NonHospFrac+theModel!$H7945*NonHospFrac</f>
        <v>549957.64614418964</v>
      </c>
      <c r="N7945" s="266">
        <f t="shared" si="1733"/>
        <v>891803.43299826724</v>
      </c>
      <c r="O7945" s="159"/>
      <c r="P7945" s="265">
        <f t="shared" si="1734"/>
        <v>307072.48060006334</v>
      </c>
      <c r="Q7945" s="265">
        <f t="shared" si="1735"/>
        <v>549956.0915025149</v>
      </c>
      <c r="R7945" s="266">
        <f t="shared" si="1736"/>
        <v>857028.57210257824</v>
      </c>
    </row>
    <row r="7946" spans="1:18" x14ac:dyDescent="0.3">
      <c r="A7946" s="82">
        <v>7915</v>
      </c>
      <c r="B7946" s="94">
        <f t="shared" si="1725"/>
        <v>6.87872218805734E-66</v>
      </c>
      <c r="C7946" s="179">
        <f t="shared" si="1726"/>
        <v>6.8632049754768872E-66</v>
      </c>
      <c r="D7946" s="166">
        <f t="shared" si="1727"/>
        <v>2.2558277767625785E-3</v>
      </c>
      <c r="E7946" s="167">
        <f t="shared" si="1737"/>
        <v>24.291375447755232</v>
      </c>
      <c r="F7946" s="168">
        <f t="shared" si="1738"/>
        <v>17.857132680851173</v>
      </c>
      <c r="G7946" s="168">
        <f t="shared" si="1728"/>
        <v>620571.4890533943</v>
      </c>
      <c r="H7946" s="168">
        <f t="shared" si="1729"/>
        <v>271310.33852408634</v>
      </c>
      <c r="I7946" s="169">
        <f t="shared" si="1730"/>
        <v>891881.82757748058</v>
      </c>
      <c r="J7946" s="169">
        <f t="shared" si="1732"/>
        <v>801144.00005788403</v>
      </c>
      <c r="K7946" s="95"/>
      <c r="L7946" s="265">
        <f t="shared" si="1731"/>
        <v>341875.83703736315</v>
      </c>
      <c r="M7946" s="265">
        <f>$G7946*NonHospFrac+theModel!$H7946*NonHospFrac</f>
        <v>550005.99054011749</v>
      </c>
      <c r="N7946" s="266">
        <f t="shared" si="1733"/>
        <v>891881.82757748058</v>
      </c>
      <c r="O7946" s="159"/>
      <c r="P7946" s="265">
        <f t="shared" si="1734"/>
        <v>307094.24403364438</v>
      </c>
      <c r="Q7946" s="265">
        <f t="shared" si="1735"/>
        <v>550004.43589844275</v>
      </c>
      <c r="R7946" s="266">
        <f t="shared" si="1736"/>
        <v>857098.67993208719</v>
      </c>
    </row>
    <row r="7947" spans="1:18" x14ac:dyDescent="0.3">
      <c r="A7947" s="82">
        <v>7916</v>
      </c>
      <c r="B7947" s="94">
        <f t="shared" si="1725"/>
        <v>6.7502244984324647E-66</v>
      </c>
      <c r="C7947" s="179">
        <f t="shared" si="1726"/>
        <v>6.7349971545095179E-66</v>
      </c>
      <c r="D7947" s="166">
        <f t="shared" si="1727"/>
        <v>2.2558277767625785E-3</v>
      </c>
      <c r="E7947" s="167">
        <f t="shared" si="1737"/>
        <v>24.291375447755232</v>
      </c>
      <c r="F7947" s="168">
        <f t="shared" si="1738"/>
        <v>17.859388508627934</v>
      </c>
      <c r="G7947" s="168">
        <f t="shared" si="1728"/>
        <v>620649.88363260764</v>
      </c>
      <c r="H7947" s="168">
        <f t="shared" si="1729"/>
        <v>271310.33852408634</v>
      </c>
      <c r="I7947" s="169">
        <f t="shared" si="1730"/>
        <v>891960.22215669393</v>
      </c>
      <c r="J7947" s="169">
        <f t="shared" si="1732"/>
        <v>801200.77394362644</v>
      </c>
      <c r="K7947" s="95"/>
      <c r="L7947" s="265">
        <f t="shared" si="1731"/>
        <v>341905.8872206487</v>
      </c>
      <c r="M7947" s="265">
        <f>$G7947*NonHospFrac+theModel!$H7947*NonHospFrac</f>
        <v>550054.33493604534</v>
      </c>
      <c r="N7947" s="266">
        <f t="shared" si="1733"/>
        <v>891960.22215669404</v>
      </c>
      <c r="O7947" s="159"/>
      <c r="P7947" s="265">
        <f t="shared" si="1734"/>
        <v>307116.00658010499</v>
      </c>
      <c r="Q7947" s="265">
        <f t="shared" si="1735"/>
        <v>550052.7802943706</v>
      </c>
      <c r="R7947" s="266">
        <f t="shared" si="1736"/>
        <v>857168.78687447566</v>
      </c>
    </row>
    <row r="7948" spans="1:18" x14ac:dyDescent="0.3">
      <c r="A7948" s="82">
        <v>7917</v>
      </c>
      <c r="B7948" s="94">
        <f t="shared" si="1725"/>
        <v>6.6241272046641893E-66</v>
      </c>
      <c r="C7948" s="179">
        <f t="shared" si="1726"/>
        <v>6.6091843145190993E-66</v>
      </c>
      <c r="D7948" s="166">
        <f t="shared" si="1727"/>
        <v>2.2558277767625785E-3</v>
      </c>
      <c r="E7948" s="167">
        <f t="shared" si="1737"/>
        <v>24.291375447755232</v>
      </c>
      <c r="F7948" s="168">
        <f t="shared" si="1738"/>
        <v>17.861644336404694</v>
      </c>
      <c r="G7948" s="168">
        <f t="shared" si="1728"/>
        <v>620728.27821182099</v>
      </c>
      <c r="H7948" s="168">
        <f t="shared" si="1729"/>
        <v>271310.33852408634</v>
      </c>
      <c r="I7948" s="169">
        <f t="shared" si="1730"/>
        <v>892038.61673590727</v>
      </c>
      <c r="J7948" s="169">
        <f t="shared" si="1732"/>
        <v>801257.54551515344</v>
      </c>
      <c r="K7948" s="95"/>
      <c r="L7948" s="265">
        <f t="shared" si="1731"/>
        <v>341935.93740393419</v>
      </c>
      <c r="M7948" s="265">
        <f>$G7948*NonHospFrac+theModel!$H7948*NonHospFrac</f>
        <v>550102.67933197308</v>
      </c>
      <c r="N7948" s="266">
        <f t="shared" si="1733"/>
        <v>892038.61673590727</v>
      </c>
      <c r="O7948" s="159"/>
      <c r="P7948" s="265">
        <f t="shared" si="1734"/>
        <v>307137.76823948132</v>
      </c>
      <c r="Q7948" s="265">
        <f t="shared" si="1735"/>
        <v>550101.12469029834</v>
      </c>
      <c r="R7948" s="266">
        <f t="shared" si="1736"/>
        <v>857238.8929297796</v>
      </c>
    </row>
    <row r="7949" spans="1:18" x14ac:dyDescent="0.3">
      <c r="A7949" s="82">
        <v>7918</v>
      </c>
      <c r="B7949" s="94">
        <f t="shared" si="1725"/>
        <v>6.5003854662553156E-66</v>
      </c>
      <c r="C7949" s="179">
        <f t="shared" si="1726"/>
        <v>6.4857217161608732E-66</v>
      </c>
      <c r="D7949" s="166">
        <f t="shared" si="1727"/>
        <v>2.2558277767625785E-3</v>
      </c>
      <c r="E7949" s="167">
        <f t="shared" si="1737"/>
        <v>24.291375447755232</v>
      </c>
      <c r="F7949" s="168">
        <f t="shared" si="1738"/>
        <v>17.863900164181455</v>
      </c>
      <c r="G7949" s="168">
        <f t="shared" si="1728"/>
        <v>620806.67279103433</v>
      </c>
      <c r="H7949" s="168">
        <f t="shared" si="1729"/>
        <v>271310.33852408634</v>
      </c>
      <c r="I7949" s="169">
        <f t="shared" si="1730"/>
        <v>892117.01131512062</v>
      </c>
      <c r="J7949" s="169">
        <f t="shared" si="1732"/>
        <v>801314.31477255945</v>
      </c>
      <c r="K7949" s="95"/>
      <c r="L7949" s="265">
        <f t="shared" si="1731"/>
        <v>341965.9875872198</v>
      </c>
      <c r="M7949" s="265">
        <f>$G7949*NonHospFrac+theModel!$H7949*NonHospFrac</f>
        <v>550151.02372790081</v>
      </c>
      <c r="N7949" s="266">
        <f t="shared" si="1733"/>
        <v>892117.01131512062</v>
      </c>
      <c r="O7949" s="159"/>
      <c r="P7949" s="265">
        <f t="shared" si="1734"/>
        <v>307159.52901180967</v>
      </c>
      <c r="Q7949" s="265">
        <f t="shared" si="1735"/>
        <v>550149.46908622608</v>
      </c>
      <c r="R7949" s="266">
        <f t="shared" si="1736"/>
        <v>857308.99809803581</v>
      </c>
    </row>
    <row r="7950" spans="1:18" x14ac:dyDescent="0.3">
      <c r="A7950" s="82">
        <v>7919</v>
      </c>
      <c r="B7950" s="94">
        <f t="shared" si="1725"/>
        <v>6.3789552803504558E-66</v>
      </c>
      <c r="C7950" s="179">
        <f t="shared" si="1726"/>
        <v>6.3645654558423144E-66</v>
      </c>
      <c r="D7950" s="166">
        <f t="shared" si="1727"/>
        <v>2.2558277767625785E-3</v>
      </c>
      <c r="E7950" s="167">
        <f t="shared" si="1737"/>
        <v>24.291375447755232</v>
      </c>
      <c r="F7950" s="168">
        <f t="shared" si="1738"/>
        <v>17.866155991958216</v>
      </c>
      <c r="G7950" s="168">
        <f t="shared" si="1728"/>
        <v>620885.06737024768</v>
      </c>
      <c r="H7950" s="168">
        <f t="shared" si="1729"/>
        <v>271310.33852408634</v>
      </c>
      <c r="I7950" s="169">
        <f t="shared" si="1730"/>
        <v>892195.40589433396</v>
      </c>
      <c r="J7950" s="169">
        <f t="shared" si="1732"/>
        <v>801371.08171593875</v>
      </c>
      <c r="K7950" s="95"/>
      <c r="L7950" s="265">
        <f t="shared" si="1731"/>
        <v>341996.0377705053</v>
      </c>
      <c r="M7950" s="265">
        <f>$G7950*NonHospFrac+theModel!$H7950*NonHospFrac</f>
        <v>550199.36812382867</v>
      </c>
      <c r="N7950" s="266">
        <f t="shared" si="1733"/>
        <v>892195.40589433396</v>
      </c>
      <c r="O7950" s="159"/>
      <c r="P7950" s="265">
        <f t="shared" si="1734"/>
        <v>307181.28889712604</v>
      </c>
      <c r="Q7950" s="265">
        <f t="shared" si="1735"/>
        <v>550197.81348215393</v>
      </c>
      <c r="R7950" s="266">
        <f t="shared" si="1736"/>
        <v>857379.10237927991</v>
      </c>
    </row>
    <row r="7951" spans="1:18" x14ac:dyDescent="0.3">
      <c r="A7951" s="82">
        <v>7920</v>
      </c>
      <c r="B7951" s="94">
        <f t="shared" si="1725"/>
        <v>6.2597934660866748E-66</v>
      </c>
      <c r="C7951" s="179">
        <f t="shared" si="1726"/>
        <v>6.2456724501090801E-66</v>
      </c>
      <c r="D7951" s="166">
        <f t="shared" si="1727"/>
        <v>2.2558277767625785E-3</v>
      </c>
      <c r="E7951" s="167">
        <f t="shared" si="1737"/>
        <v>24.291375447755232</v>
      </c>
      <c r="F7951" s="168">
        <f t="shared" si="1738"/>
        <v>17.868411819734977</v>
      </c>
      <c r="G7951" s="168">
        <f t="shared" si="1728"/>
        <v>620963.46194946102</v>
      </c>
      <c r="H7951" s="168">
        <f t="shared" si="1729"/>
        <v>271310.33852408634</v>
      </c>
      <c r="I7951" s="169">
        <f t="shared" si="1730"/>
        <v>892273.80047354731</v>
      </c>
      <c r="J7951" s="169">
        <f t="shared" si="1732"/>
        <v>801427.84634538565</v>
      </c>
      <c r="K7951" s="95"/>
      <c r="L7951" s="265">
        <f t="shared" si="1731"/>
        <v>342026.08795379091</v>
      </c>
      <c r="M7951" s="265">
        <f>$G7951*NonHospFrac+theModel!$H7951*NonHospFrac</f>
        <v>550247.71251975652</v>
      </c>
      <c r="N7951" s="266">
        <f t="shared" si="1733"/>
        <v>892273.80047354742</v>
      </c>
      <c r="O7951" s="159"/>
      <c r="P7951" s="265">
        <f t="shared" si="1734"/>
        <v>307203.04789546673</v>
      </c>
      <c r="Q7951" s="265">
        <f t="shared" si="1735"/>
        <v>550246.15787808178</v>
      </c>
      <c r="R7951" s="266">
        <f t="shared" si="1736"/>
        <v>857449.20577354846</v>
      </c>
    </row>
    <row r="7952" spans="1:18" x14ac:dyDescent="0.3">
      <c r="A7952" s="82">
        <v>7921</v>
      </c>
      <c r="B7952" s="94">
        <f t="shared" si="1725"/>
        <v>6.1428576492401159E-66</v>
      </c>
      <c r="C7952" s="179">
        <f t="shared" si="1726"/>
        <v>6.1290004203262613E-66</v>
      </c>
      <c r="D7952" s="166">
        <f t="shared" si="1727"/>
        <v>2.2558277767625785E-3</v>
      </c>
      <c r="E7952" s="167">
        <f t="shared" si="1737"/>
        <v>24.291375447755232</v>
      </c>
      <c r="F7952" s="168">
        <f t="shared" si="1738"/>
        <v>17.870667647511738</v>
      </c>
      <c r="G7952" s="168">
        <f t="shared" si="1728"/>
        <v>621041.85652867437</v>
      </c>
      <c r="H7952" s="168">
        <f t="shared" si="1729"/>
        <v>271310.33852408634</v>
      </c>
      <c r="I7952" s="169">
        <f t="shared" si="1730"/>
        <v>892352.19505276065</v>
      </c>
      <c r="J7952" s="169">
        <f t="shared" si="1732"/>
        <v>801484.60866099456</v>
      </c>
      <c r="K7952" s="95"/>
      <c r="L7952" s="265">
        <f t="shared" si="1731"/>
        <v>342056.1381370764</v>
      </c>
      <c r="M7952" s="265">
        <f>$G7952*NonHospFrac+theModel!$H7952*NonHospFrac</f>
        <v>550296.05691568425</v>
      </c>
      <c r="N7952" s="266">
        <f t="shared" si="1733"/>
        <v>892352.19505276065</v>
      </c>
      <c r="O7952" s="159"/>
      <c r="P7952" s="265">
        <f t="shared" si="1734"/>
        <v>307224.80600686773</v>
      </c>
      <c r="Q7952" s="265">
        <f t="shared" si="1735"/>
        <v>550294.50227400952</v>
      </c>
      <c r="R7952" s="266">
        <f t="shared" si="1736"/>
        <v>857519.3082808773</v>
      </c>
    </row>
    <row r="7953" spans="1:18" x14ac:dyDescent="0.3">
      <c r="A7953" s="82">
        <v>7922</v>
      </c>
      <c r="B7953" s="94">
        <f t="shared" si="1725"/>
        <v>6.0281062471567034E-66</v>
      </c>
      <c r="C7953" s="179">
        <f t="shared" si="1726"/>
        <v>6.0145078776430915E-66</v>
      </c>
      <c r="D7953" s="166">
        <f t="shared" si="1727"/>
        <v>2.2558277767625785E-3</v>
      </c>
      <c r="E7953" s="167">
        <f t="shared" si="1737"/>
        <v>24.291375447755232</v>
      </c>
      <c r="F7953" s="168">
        <f t="shared" si="1738"/>
        <v>17.872923475288498</v>
      </c>
      <c r="G7953" s="168">
        <f t="shared" si="1728"/>
        <v>621120.25110788771</v>
      </c>
      <c r="H7953" s="168">
        <f t="shared" si="1729"/>
        <v>271310.33852408634</v>
      </c>
      <c r="I7953" s="169">
        <f t="shared" si="1730"/>
        <v>892430.589631974</v>
      </c>
      <c r="J7953" s="169">
        <f t="shared" si="1732"/>
        <v>801541.36866285978</v>
      </c>
      <c r="K7953" s="95"/>
      <c r="L7953" s="265">
        <f t="shared" si="1731"/>
        <v>342086.18832036201</v>
      </c>
      <c r="M7953" s="265">
        <f>$G7953*NonHospFrac+theModel!$H7953*NonHospFrac</f>
        <v>550344.40131161199</v>
      </c>
      <c r="N7953" s="266">
        <f t="shared" si="1733"/>
        <v>892430.589631974</v>
      </c>
      <c r="O7953" s="159"/>
      <c r="P7953" s="265">
        <f t="shared" si="1734"/>
        <v>307246.56323136535</v>
      </c>
      <c r="Q7953" s="265">
        <f t="shared" si="1735"/>
        <v>550342.84666993725</v>
      </c>
      <c r="R7953" s="266">
        <f t="shared" si="1736"/>
        <v>857589.40990130254</v>
      </c>
    </row>
    <row r="7954" spans="1:18" x14ac:dyDescent="0.3">
      <c r="A7954" s="82">
        <v>7923</v>
      </c>
      <c r="B7954" s="94">
        <f t="shared" si="1725"/>
        <v>5.9154984539654389E-66</v>
      </c>
      <c r="C7954" s="179">
        <f t="shared" si="1726"/>
        <v>5.902154108239587E-66</v>
      </c>
      <c r="D7954" s="166">
        <f t="shared" si="1727"/>
        <v>2.2558277767625785E-3</v>
      </c>
      <c r="E7954" s="167">
        <f t="shared" si="1737"/>
        <v>24.291375447755232</v>
      </c>
      <c r="F7954" s="168">
        <f t="shared" si="1738"/>
        <v>17.875179303065259</v>
      </c>
      <c r="G7954" s="168">
        <f t="shared" si="1728"/>
        <v>621198.64568710118</v>
      </c>
      <c r="H7954" s="168">
        <f t="shared" si="1729"/>
        <v>271310.33852408634</v>
      </c>
      <c r="I7954" s="169">
        <f t="shared" si="1730"/>
        <v>892508.98421118758</v>
      </c>
      <c r="J7954" s="169">
        <f t="shared" si="1732"/>
        <v>801598.12635107571</v>
      </c>
      <c r="K7954" s="95"/>
      <c r="L7954" s="265">
        <f t="shared" si="1731"/>
        <v>342116.23850364762</v>
      </c>
      <c r="M7954" s="265">
        <f>$G7954*NonHospFrac+theModel!$H7954*NonHospFrac</f>
        <v>550392.74570753984</v>
      </c>
      <c r="N7954" s="266">
        <f t="shared" si="1733"/>
        <v>892508.98421118746</v>
      </c>
      <c r="O7954" s="159"/>
      <c r="P7954" s="265">
        <f t="shared" si="1734"/>
        <v>307268.31956899568</v>
      </c>
      <c r="Q7954" s="265">
        <f t="shared" si="1735"/>
        <v>550391.1910658651</v>
      </c>
      <c r="R7954" s="266">
        <f t="shared" si="1736"/>
        <v>857659.51063486072</v>
      </c>
    </row>
    <row r="7955" spans="1:18" x14ac:dyDescent="0.3">
      <c r="A7955" s="82">
        <v>7924</v>
      </c>
      <c r="B7955" s="94">
        <f t="shared" si="1725"/>
        <v>5.804994226067735E-66</v>
      </c>
      <c r="C7955" s="179">
        <f t="shared" si="1726"/>
        <v>5.7918991588486254E-66</v>
      </c>
      <c r="D7955" s="166">
        <f t="shared" si="1727"/>
        <v>2.2558277767625785E-3</v>
      </c>
      <c r="E7955" s="167">
        <f t="shared" si="1737"/>
        <v>24.291375447755232</v>
      </c>
      <c r="F7955" s="168">
        <f t="shared" si="1738"/>
        <v>17.87743513084202</v>
      </c>
      <c r="G7955" s="168">
        <f t="shared" si="1728"/>
        <v>621277.04026631452</v>
      </c>
      <c r="H7955" s="168">
        <f t="shared" si="1729"/>
        <v>271310.33852408634</v>
      </c>
      <c r="I7955" s="169">
        <f t="shared" si="1730"/>
        <v>892587.37879040092</v>
      </c>
      <c r="J7955" s="169">
        <f t="shared" si="1732"/>
        <v>801654.88172573631</v>
      </c>
      <c r="K7955" s="95"/>
      <c r="L7955" s="265">
        <f t="shared" si="1731"/>
        <v>342146.28868693311</v>
      </c>
      <c r="M7955" s="265">
        <f>$G7955*NonHospFrac+theModel!$H7955*NonHospFrac</f>
        <v>550441.09010346769</v>
      </c>
      <c r="N7955" s="266">
        <f t="shared" si="1733"/>
        <v>892587.37879040081</v>
      </c>
      <c r="O7955" s="159"/>
      <c r="P7955" s="265">
        <f t="shared" si="1734"/>
        <v>307290.07501979475</v>
      </c>
      <c r="Q7955" s="265">
        <f t="shared" si="1735"/>
        <v>550439.53546179296</v>
      </c>
      <c r="R7955" s="266">
        <f t="shared" si="1736"/>
        <v>857729.6104815877</v>
      </c>
    </row>
    <row r="7956" spans="1:18" x14ac:dyDescent="0.3">
      <c r="A7956" s="82">
        <v>7925</v>
      </c>
      <c r="B7956" s="94">
        <f t="shared" si="1725"/>
        <v>5.6965542678978125E-66</v>
      </c>
      <c r="C7956" s="179">
        <f t="shared" si="1726"/>
        <v>5.6837038225484528E-66</v>
      </c>
      <c r="D7956" s="166">
        <f t="shared" si="1727"/>
        <v>2.2558277767625785E-3</v>
      </c>
      <c r="E7956" s="167">
        <f t="shared" si="1737"/>
        <v>24.291375447755232</v>
      </c>
      <c r="F7956" s="168">
        <f t="shared" si="1738"/>
        <v>17.879690958618781</v>
      </c>
      <c r="G7956" s="168">
        <f t="shared" si="1728"/>
        <v>621355.43484552787</v>
      </c>
      <c r="H7956" s="168">
        <f t="shared" si="1729"/>
        <v>271310.33852408634</v>
      </c>
      <c r="I7956" s="169">
        <f t="shared" si="1730"/>
        <v>892665.77336961427</v>
      </c>
      <c r="J7956" s="169">
        <f t="shared" si="1732"/>
        <v>801711.63478693611</v>
      </c>
      <c r="K7956" s="95"/>
      <c r="L7956" s="265">
        <f t="shared" si="1731"/>
        <v>342176.33887021866</v>
      </c>
      <c r="M7956" s="265">
        <f>$G7956*NonHospFrac+theModel!$H7956*NonHospFrac</f>
        <v>550489.43449939555</v>
      </c>
      <c r="N7956" s="266">
        <f t="shared" si="1733"/>
        <v>892665.77336961427</v>
      </c>
      <c r="O7956" s="159"/>
      <c r="P7956" s="265">
        <f t="shared" si="1734"/>
        <v>307311.82958379883</v>
      </c>
      <c r="Q7956" s="265">
        <f t="shared" si="1735"/>
        <v>550487.87985772081</v>
      </c>
      <c r="R7956" s="266">
        <f t="shared" si="1736"/>
        <v>857799.70944151958</v>
      </c>
    </row>
    <row r="7957" spans="1:18" x14ac:dyDescent="0.3">
      <c r="A7957" s="82">
        <v>7926</v>
      </c>
      <c r="B7957" s="94">
        <f t="shared" si="1725"/>
        <v>5.590140017949113E-66</v>
      </c>
      <c r="C7957" s="179">
        <f t="shared" si="1726"/>
        <v>5.5775296248206312E-66</v>
      </c>
      <c r="D7957" s="166">
        <f t="shared" si="1727"/>
        <v>2.2558277767625785E-3</v>
      </c>
      <c r="E7957" s="167">
        <f t="shared" si="1737"/>
        <v>24.291375447755232</v>
      </c>
      <c r="F7957" s="168">
        <f t="shared" si="1738"/>
        <v>17.881946786395542</v>
      </c>
      <c r="G7957" s="168">
        <f t="shared" si="1728"/>
        <v>621433.82942474121</v>
      </c>
      <c r="H7957" s="168">
        <f t="shared" si="1729"/>
        <v>271310.33852408634</v>
      </c>
      <c r="I7957" s="169">
        <f t="shared" si="1730"/>
        <v>892744.16794882761</v>
      </c>
      <c r="J7957" s="169">
        <f t="shared" si="1732"/>
        <v>801768.38553476951</v>
      </c>
      <c r="K7957" s="95"/>
      <c r="L7957" s="265">
        <f t="shared" si="1731"/>
        <v>342206.38905350422</v>
      </c>
      <c r="M7957" s="265">
        <f>$G7957*NonHospFrac+theModel!$H7957*NonHospFrac</f>
        <v>550537.77889532328</v>
      </c>
      <c r="N7957" s="266">
        <f t="shared" si="1733"/>
        <v>892744.1679488275</v>
      </c>
      <c r="O7957" s="159"/>
      <c r="P7957" s="265">
        <f t="shared" si="1734"/>
        <v>307333.58326104406</v>
      </c>
      <c r="Q7957" s="265">
        <f t="shared" si="1735"/>
        <v>550536.22425364854</v>
      </c>
      <c r="R7957" s="266">
        <f t="shared" si="1736"/>
        <v>857869.80751469266</v>
      </c>
    </row>
    <row r="7958" spans="1:18" x14ac:dyDescent="0.3">
      <c r="A7958" s="82">
        <v>7927</v>
      </c>
      <c r="B7958" s="94">
        <f t="shared" si="1725"/>
        <v>5.4857136350617279E-66</v>
      </c>
      <c r="C7958" s="179">
        <f t="shared" si="1726"/>
        <v>5.4733388098683904E-66</v>
      </c>
      <c r="D7958" s="166">
        <f t="shared" si="1727"/>
        <v>2.2558277767625785E-3</v>
      </c>
      <c r="E7958" s="167">
        <f t="shared" si="1737"/>
        <v>24.291375447755232</v>
      </c>
      <c r="F7958" s="168">
        <f t="shared" si="1738"/>
        <v>17.884202614172303</v>
      </c>
      <c r="G7958" s="168">
        <f t="shared" si="1728"/>
        <v>621512.22400395456</v>
      </c>
      <c r="H7958" s="168">
        <f t="shared" si="1729"/>
        <v>271310.33852408634</v>
      </c>
      <c r="I7958" s="169">
        <f t="shared" si="1730"/>
        <v>892822.56252804096</v>
      </c>
      <c r="J7958" s="169">
        <f t="shared" si="1732"/>
        <v>801825.13396933069</v>
      </c>
      <c r="K7958" s="95"/>
      <c r="L7958" s="265">
        <f t="shared" si="1731"/>
        <v>342236.43923678977</v>
      </c>
      <c r="M7958" s="265">
        <f>$G7958*NonHospFrac+theModel!$H7958*NonHospFrac</f>
        <v>550586.12329125102</v>
      </c>
      <c r="N7958" s="266">
        <f t="shared" si="1733"/>
        <v>892822.56252804073</v>
      </c>
      <c r="O7958" s="159"/>
      <c r="P7958" s="265">
        <f t="shared" si="1734"/>
        <v>307355.33605156658</v>
      </c>
      <c r="Q7958" s="265">
        <f t="shared" si="1735"/>
        <v>550584.56864957628</v>
      </c>
      <c r="R7958" s="266">
        <f t="shared" si="1736"/>
        <v>857939.9047011428</v>
      </c>
    </row>
    <row r="7959" spans="1:18" x14ac:dyDescent="0.3">
      <c r="A7959" s="82">
        <v>7928</v>
      </c>
      <c r="B7959" s="94">
        <f t="shared" si="1725"/>
        <v>5.3832379849659959E-66</v>
      </c>
      <c r="C7959" s="179">
        <f t="shared" si="1726"/>
        <v>5.3710943271905857E-66</v>
      </c>
      <c r="D7959" s="166">
        <f t="shared" si="1727"/>
        <v>2.2558277767625785E-3</v>
      </c>
      <c r="E7959" s="167">
        <f t="shared" si="1737"/>
        <v>24.291375447755232</v>
      </c>
      <c r="F7959" s="168">
        <f t="shared" si="1738"/>
        <v>17.886458441949063</v>
      </c>
      <c r="G7959" s="168">
        <f t="shared" si="1728"/>
        <v>621590.6185831679</v>
      </c>
      <c r="H7959" s="168">
        <f t="shared" si="1729"/>
        <v>271310.33852408634</v>
      </c>
      <c r="I7959" s="169">
        <f t="shared" si="1730"/>
        <v>892900.9571072543</v>
      </c>
      <c r="J7959" s="169">
        <f t="shared" si="1732"/>
        <v>801881.88009071397</v>
      </c>
      <c r="K7959" s="95"/>
      <c r="L7959" s="265">
        <f t="shared" si="1731"/>
        <v>342266.48942007532</v>
      </c>
      <c r="M7959" s="265">
        <f>$G7959*NonHospFrac+theModel!$H7959*NonHospFrac</f>
        <v>550634.46768717887</v>
      </c>
      <c r="N7959" s="266">
        <f t="shared" si="1733"/>
        <v>892900.95710725419</v>
      </c>
      <c r="O7959" s="159"/>
      <c r="P7959" s="265">
        <f t="shared" si="1734"/>
        <v>307377.08795540256</v>
      </c>
      <c r="Q7959" s="265">
        <f t="shared" si="1735"/>
        <v>550632.91304550413</v>
      </c>
      <c r="R7959" s="266">
        <f t="shared" si="1736"/>
        <v>858010.00100090669</v>
      </c>
    </row>
    <row r="7960" spans="1:18" x14ac:dyDescent="0.3">
      <c r="A7960" s="82">
        <v>7929</v>
      </c>
      <c r="B7960" s="94">
        <f t="shared" si="1725"/>
        <v>5.282676627077466E-66</v>
      </c>
      <c r="C7960" s="179">
        <f t="shared" si="1726"/>
        <v>5.2707598184064497E-66</v>
      </c>
      <c r="D7960" s="166">
        <f t="shared" si="1727"/>
        <v>2.2558277767625785E-3</v>
      </c>
      <c r="E7960" s="167">
        <f t="shared" si="1737"/>
        <v>24.291375447755232</v>
      </c>
      <c r="F7960" s="168">
        <f t="shared" si="1738"/>
        <v>17.888714269725824</v>
      </c>
      <c r="G7960" s="168">
        <f t="shared" si="1728"/>
        <v>621669.01316238125</v>
      </c>
      <c r="H7960" s="168">
        <f t="shared" si="1729"/>
        <v>271310.33852408634</v>
      </c>
      <c r="I7960" s="169">
        <f t="shared" si="1730"/>
        <v>892979.35168646765</v>
      </c>
      <c r="J7960" s="169">
        <f t="shared" si="1732"/>
        <v>801938.62389901362</v>
      </c>
      <c r="K7960" s="95"/>
      <c r="L7960" s="265">
        <f t="shared" si="1731"/>
        <v>342296.53960336087</v>
      </c>
      <c r="M7960" s="265">
        <f>$G7960*NonHospFrac+theModel!$H7960*NonHospFrac</f>
        <v>550682.81208310672</v>
      </c>
      <c r="N7960" s="266">
        <f t="shared" si="1733"/>
        <v>892979.35168646765</v>
      </c>
      <c r="O7960" s="159"/>
      <c r="P7960" s="265">
        <f t="shared" si="1734"/>
        <v>307398.83897258813</v>
      </c>
      <c r="Q7960" s="265">
        <f t="shared" si="1735"/>
        <v>550681.25744143198</v>
      </c>
      <c r="R7960" s="266">
        <f t="shared" si="1736"/>
        <v>858080.09641402005</v>
      </c>
    </row>
    <row r="7961" spans="1:18" x14ac:dyDescent="0.3">
      <c r="A7961" s="82">
        <v>7930</v>
      </c>
      <c r="B7961" s="94">
        <f t="shared" si="1725"/>
        <v>5.1839938015385415E-66</v>
      </c>
      <c r="C7961" s="179">
        <f t="shared" si="1726"/>
        <v>5.1722996043264662E-66</v>
      </c>
      <c r="D7961" s="166">
        <f t="shared" si="1727"/>
        <v>2.2558277767625785E-3</v>
      </c>
      <c r="E7961" s="167">
        <f t="shared" si="1737"/>
        <v>24.291375447755232</v>
      </c>
      <c r="F7961" s="168">
        <f t="shared" si="1738"/>
        <v>17.890970097502585</v>
      </c>
      <c r="G7961" s="168">
        <f t="shared" si="1728"/>
        <v>621747.40774159483</v>
      </c>
      <c r="H7961" s="168">
        <f t="shared" si="1729"/>
        <v>271310.33852408634</v>
      </c>
      <c r="I7961" s="169">
        <f t="shared" si="1730"/>
        <v>893057.74626568123</v>
      </c>
      <c r="J7961" s="169">
        <f t="shared" si="1732"/>
        <v>801995.36539432406</v>
      </c>
      <c r="K7961" s="95"/>
      <c r="L7961" s="265">
        <f t="shared" si="1731"/>
        <v>342326.58978664654</v>
      </c>
      <c r="M7961" s="265">
        <f>$G7961*NonHospFrac+theModel!$H7961*NonHospFrac</f>
        <v>550731.15647903457</v>
      </c>
      <c r="N7961" s="266">
        <f t="shared" si="1733"/>
        <v>893057.74626568111</v>
      </c>
      <c r="O7961" s="159"/>
      <c r="P7961" s="265">
        <f t="shared" si="1734"/>
        <v>307420.58910315949</v>
      </c>
      <c r="Q7961" s="265">
        <f t="shared" si="1735"/>
        <v>550729.60183735983</v>
      </c>
      <c r="R7961" s="266">
        <f t="shared" si="1736"/>
        <v>858150.19094051933</v>
      </c>
    </row>
    <row r="7962" spans="1:18" x14ac:dyDescent="0.3">
      <c r="A7962" s="82">
        <v>7931</v>
      </c>
      <c r="B7962" s="94">
        <f t="shared" si="1725"/>
        <v>5.08715441650219E-66</v>
      </c>
      <c r="C7962" s="179">
        <f t="shared" si="1726"/>
        <v>5.0756786722647637E-66</v>
      </c>
      <c r="D7962" s="166">
        <f t="shared" si="1727"/>
        <v>2.2558277767625785E-3</v>
      </c>
      <c r="E7962" s="167">
        <f t="shared" si="1737"/>
        <v>24.291375447755232</v>
      </c>
      <c r="F7962" s="168">
        <f t="shared" si="1738"/>
        <v>17.893225925279346</v>
      </c>
      <c r="G7962" s="168">
        <f t="shared" si="1728"/>
        <v>621825.80232080806</v>
      </c>
      <c r="H7962" s="168">
        <f t="shared" si="1729"/>
        <v>271310.33852408634</v>
      </c>
      <c r="I7962" s="169">
        <f t="shared" si="1730"/>
        <v>893136.14084489434</v>
      </c>
      <c r="J7962" s="169">
        <f t="shared" si="1732"/>
        <v>802052.10457673913</v>
      </c>
      <c r="K7962" s="95"/>
      <c r="L7962" s="265">
        <f t="shared" si="1731"/>
        <v>342356.63996993203</v>
      </c>
      <c r="M7962" s="265">
        <f>$G7962*NonHospFrac+theModel!$H7962*NonHospFrac</f>
        <v>550779.50087496242</v>
      </c>
      <c r="N7962" s="266">
        <f t="shared" si="1733"/>
        <v>893136.14084489446</v>
      </c>
      <c r="O7962" s="159"/>
      <c r="P7962" s="265">
        <f t="shared" si="1734"/>
        <v>307442.33834715257</v>
      </c>
      <c r="Q7962" s="265">
        <f t="shared" si="1735"/>
        <v>550777.94623328769</v>
      </c>
      <c r="R7962" s="266">
        <f t="shared" si="1736"/>
        <v>858220.28458044026</v>
      </c>
    </row>
    <row r="7963" spans="1:18" x14ac:dyDescent="0.3">
      <c r="A7963" s="82">
        <v>7932</v>
      </c>
      <c r="B7963" s="94">
        <f t="shared" si="1725"/>
        <v>4.9921240356531952E-66</v>
      </c>
      <c r="C7963" s="179">
        <f t="shared" si="1726"/>
        <v>4.9808626635885243E-66</v>
      </c>
      <c r="D7963" s="166">
        <f t="shared" si="1727"/>
        <v>2.2558277767625785E-3</v>
      </c>
      <c r="E7963" s="167">
        <f t="shared" si="1737"/>
        <v>24.291375447755232</v>
      </c>
      <c r="F7963" s="168">
        <f t="shared" si="1738"/>
        <v>17.895481753056107</v>
      </c>
      <c r="G7963" s="168">
        <f t="shared" si="1728"/>
        <v>621904.1969000214</v>
      </c>
      <c r="H7963" s="168">
        <f t="shared" si="1729"/>
        <v>271310.33852408634</v>
      </c>
      <c r="I7963" s="169">
        <f t="shared" si="1730"/>
        <v>893214.53542410769</v>
      </c>
      <c r="J7963" s="169">
        <f t="shared" si="1732"/>
        <v>802108.84144635359</v>
      </c>
      <c r="K7963" s="95"/>
      <c r="L7963" s="265">
        <f t="shared" si="1731"/>
        <v>342386.69015321758</v>
      </c>
      <c r="M7963" s="265">
        <f>$G7963*NonHospFrac+theModel!$H7963*NonHospFrac</f>
        <v>550827.84527089016</v>
      </c>
      <c r="N7963" s="266">
        <f t="shared" si="1733"/>
        <v>893214.53542410769</v>
      </c>
      <c r="O7963" s="159"/>
      <c r="P7963" s="265">
        <f t="shared" si="1734"/>
        <v>307464.08670460369</v>
      </c>
      <c r="Q7963" s="265">
        <f t="shared" si="1735"/>
        <v>550826.29062921542</v>
      </c>
      <c r="R7963" s="266">
        <f t="shared" si="1736"/>
        <v>858290.37733381917</v>
      </c>
    </row>
    <row r="7964" spans="1:18" x14ac:dyDescent="0.3">
      <c r="A7964" s="82">
        <v>7933</v>
      </c>
      <c r="B7964" s="94">
        <f t="shared" si="1725"/>
        <v>4.8988688659626668E-66</v>
      </c>
      <c r="C7964" s="179">
        <f t="shared" si="1726"/>
        <v>4.8878178615001108E-66</v>
      </c>
      <c r="D7964" s="166">
        <f t="shared" si="1727"/>
        <v>2.2558277767625785E-3</v>
      </c>
      <c r="E7964" s="167">
        <f t="shared" si="1737"/>
        <v>24.291375447755232</v>
      </c>
      <c r="F7964" s="168">
        <f t="shared" si="1738"/>
        <v>17.897737580832867</v>
      </c>
      <c r="G7964" s="168">
        <f t="shared" si="1728"/>
        <v>621982.59147923475</v>
      </c>
      <c r="H7964" s="168">
        <f t="shared" si="1729"/>
        <v>271310.33852408634</v>
      </c>
      <c r="I7964" s="169">
        <f t="shared" si="1730"/>
        <v>893292.93000332103</v>
      </c>
      <c r="J7964" s="169">
        <f t="shared" si="1732"/>
        <v>802165.57600326149</v>
      </c>
      <c r="K7964" s="95"/>
      <c r="L7964" s="265">
        <f t="shared" si="1731"/>
        <v>342416.74033650314</v>
      </c>
      <c r="M7964" s="265">
        <f>$G7964*NonHospFrac+theModel!$H7964*NonHospFrac</f>
        <v>550876.1896668179</v>
      </c>
      <c r="N7964" s="266">
        <f t="shared" si="1733"/>
        <v>893292.93000332103</v>
      </c>
      <c r="O7964" s="159"/>
      <c r="P7964" s="265">
        <f t="shared" si="1734"/>
        <v>307485.83417554898</v>
      </c>
      <c r="Q7964" s="265">
        <f t="shared" si="1735"/>
        <v>550874.63502514316</v>
      </c>
      <c r="R7964" s="266">
        <f t="shared" si="1736"/>
        <v>858360.46920069214</v>
      </c>
    </row>
    <row r="7965" spans="1:18" x14ac:dyDescent="0.3">
      <c r="A7965" s="82">
        <v>7934</v>
      </c>
      <c r="B7965" s="94">
        <f t="shared" si="1725"/>
        <v>4.8073557456704576E-66</v>
      </c>
      <c r="C7965" s="179">
        <f t="shared" si="1726"/>
        <v>4.7965111790465946E-66</v>
      </c>
      <c r="D7965" s="166">
        <f t="shared" si="1727"/>
        <v>2.2558277767625785E-3</v>
      </c>
      <c r="E7965" s="167">
        <f t="shared" si="1737"/>
        <v>24.291375447755232</v>
      </c>
      <c r="F7965" s="168">
        <f t="shared" si="1738"/>
        <v>17.899993408609628</v>
      </c>
      <c r="G7965" s="168">
        <f t="shared" si="1728"/>
        <v>622060.98605844809</v>
      </c>
      <c r="H7965" s="168">
        <f t="shared" si="1729"/>
        <v>271310.33852408634</v>
      </c>
      <c r="I7965" s="169">
        <f t="shared" si="1730"/>
        <v>893371.32458253438</v>
      </c>
      <c r="J7965" s="169">
        <f t="shared" si="1732"/>
        <v>802222.30824755726</v>
      </c>
      <c r="K7965" s="95"/>
      <c r="L7965" s="265">
        <f t="shared" si="1731"/>
        <v>342446.79051978863</v>
      </c>
      <c r="M7965" s="265">
        <f>$G7965*NonHospFrac+theModel!$H7965*NonHospFrac</f>
        <v>550924.53406274575</v>
      </c>
      <c r="N7965" s="266">
        <f t="shared" si="1733"/>
        <v>893371.32458253438</v>
      </c>
      <c r="O7965" s="159"/>
      <c r="P7965" s="265">
        <f t="shared" si="1734"/>
        <v>307507.58076002449</v>
      </c>
      <c r="Q7965" s="265">
        <f t="shared" si="1735"/>
        <v>550922.97942107101</v>
      </c>
      <c r="R7965" s="266">
        <f t="shared" si="1736"/>
        <v>858430.5601810955</v>
      </c>
    </row>
    <row r="7966" spans="1:18" x14ac:dyDescent="0.3">
      <c r="A7966" s="82">
        <v>7935</v>
      </c>
      <c r="B7966" s="94">
        <f t="shared" si="1725"/>
        <v>4.7175521324941573E-66</v>
      </c>
      <c r="C7966" s="179">
        <f t="shared" si="1726"/>
        <v>4.7069101473553514E-66</v>
      </c>
      <c r="D7966" s="166">
        <f t="shared" si="1727"/>
        <v>2.2558277767625785E-3</v>
      </c>
      <c r="E7966" s="167">
        <f t="shared" si="1737"/>
        <v>24.291375447755232</v>
      </c>
      <c r="F7966" s="168">
        <f t="shared" si="1738"/>
        <v>17.902249236386389</v>
      </c>
      <c r="G7966" s="168">
        <f t="shared" si="1728"/>
        <v>622139.38063766144</v>
      </c>
      <c r="H7966" s="168">
        <f t="shared" si="1729"/>
        <v>271310.33852408634</v>
      </c>
      <c r="I7966" s="169">
        <f t="shared" si="1730"/>
        <v>893449.71916174772</v>
      </c>
      <c r="J7966" s="169">
        <f t="shared" si="1732"/>
        <v>802279.03817933507</v>
      </c>
      <c r="K7966" s="95"/>
      <c r="L7966" s="265">
        <f t="shared" si="1731"/>
        <v>342476.84070307424</v>
      </c>
      <c r="M7966" s="265">
        <f>$G7966*NonHospFrac+theModel!$H7966*NonHospFrac</f>
        <v>550972.8784586736</v>
      </c>
      <c r="N7966" s="266">
        <f t="shared" si="1733"/>
        <v>893449.71916174784</v>
      </c>
      <c r="O7966" s="159"/>
      <c r="P7966" s="265">
        <f t="shared" si="1734"/>
        <v>307529.32645806647</v>
      </c>
      <c r="Q7966" s="265">
        <f t="shared" si="1735"/>
        <v>550971.32381699886</v>
      </c>
      <c r="R7966" s="266">
        <f t="shared" si="1736"/>
        <v>858500.65027506533</v>
      </c>
    </row>
    <row r="7967" spans="1:18" x14ac:dyDescent="0.3">
      <c r="A7967" s="82">
        <v>7936</v>
      </c>
      <c r="B7967" s="94">
        <f t="shared" ref="B7967:B8030" si="1739">Constant*EXP(PowerTerm*(A7967)/7)</f>
        <v>4.6294260920555909E-66</v>
      </c>
      <c r="C7967" s="179">
        <f t="shared" ref="C7967:C8030" si="1740">(1-theFloor)*B7967</f>
        <v>4.6189829040866626E-66</v>
      </c>
      <c r="D7967" s="166">
        <f t="shared" ref="D7967:D8030" si="1741">theFloor</f>
        <v>2.2558277767625785E-3</v>
      </c>
      <c r="E7967" s="167">
        <f t="shared" si="1737"/>
        <v>24.291375447755232</v>
      </c>
      <c r="F7967" s="168">
        <f t="shared" si="1738"/>
        <v>17.90450506416315</v>
      </c>
      <c r="G7967" s="168">
        <f t="shared" ref="G7967:G8030" si="1742">$B$22*F7967*totInfected/365.25</f>
        <v>622217.77521687478</v>
      </c>
      <c r="H7967" s="168">
        <f t="shared" ref="H7967:H8030" si="1743">lostQALYs_Injured*E7967*totInfected/365.25</f>
        <v>271310.33852408634</v>
      </c>
      <c r="I7967" s="169">
        <f t="shared" ref="I7967:I8030" si="1744">H7967+G7967</f>
        <v>893528.11374096107</v>
      </c>
      <c r="J7967" s="169">
        <f t="shared" si="1732"/>
        <v>802335.7657986891</v>
      </c>
      <c r="K7967" s="95"/>
      <c r="L7967" s="265">
        <f t="shared" ref="L7967:L8030" si="1745">$G7967*HospFrac+$H7967*HospFrac</f>
        <v>342506.89088635973</v>
      </c>
      <c r="M7967" s="265">
        <f>$G7967*NonHospFrac+theModel!$H7967*NonHospFrac</f>
        <v>551021.22285460134</v>
      </c>
      <c r="N7967" s="266">
        <f t="shared" si="1733"/>
        <v>893528.11374096107</v>
      </c>
      <c r="O7967" s="159"/>
      <c r="P7967" s="265">
        <f t="shared" si="1734"/>
        <v>307551.0712697109</v>
      </c>
      <c r="Q7967" s="265">
        <f t="shared" si="1735"/>
        <v>551019.6682129266</v>
      </c>
      <c r="R7967" s="266">
        <f t="shared" si="1736"/>
        <v>858570.73948263749</v>
      </c>
    </row>
    <row r="7968" spans="1:18" x14ac:dyDescent="0.3">
      <c r="A7968" s="82">
        <v>7937</v>
      </c>
      <c r="B7968" s="94">
        <f t="shared" si="1739"/>
        <v>4.5429462865256952E-66</v>
      </c>
      <c r="C7968" s="179">
        <f t="shared" si="1740"/>
        <v>4.5326981821042103E-66</v>
      </c>
      <c r="D7968" s="166">
        <f t="shared" si="1741"/>
        <v>2.2558277767625785E-3</v>
      </c>
      <c r="E7968" s="167">
        <f t="shared" si="1737"/>
        <v>24.291375447755232</v>
      </c>
      <c r="F7968" s="168">
        <f t="shared" si="1738"/>
        <v>17.906760891939911</v>
      </c>
      <c r="G7968" s="168">
        <f t="shared" si="1742"/>
        <v>622296.16979608813</v>
      </c>
      <c r="H7968" s="168">
        <f t="shared" si="1743"/>
        <v>271310.33852408634</v>
      </c>
      <c r="I7968" s="169">
        <f t="shared" si="1744"/>
        <v>893606.50832017441</v>
      </c>
      <c r="J7968" s="169">
        <f t="shared" ref="J7968:J8031" si="1746">J7967+(I7968-I7967)/(1+discountDaily)^A7968</f>
        <v>802392.49110571377</v>
      </c>
      <c r="K7968" s="95"/>
      <c r="L7968" s="265">
        <f t="shared" si="1745"/>
        <v>342536.94106964534</v>
      </c>
      <c r="M7968" s="265">
        <f>$G7968*NonHospFrac+theModel!$H7968*NonHospFrac</f>
        <v>551069.56725052907</v>
      </c>
      <c r="N7968" s="266">
        <f t="shared" ref="N7968:N8031" si="1747">L7968+M7968</f>
        <v>893606.50832017441</v>
      </c>
      <c r="O7968" s="159"/>
      <c r="P7968" s="265">
        <f t="shared" ref="P7968:P8031" si="1748">P7967+(L7968-L7967)/(1+discountDaily)^A7968</f>
        <v>307572.81519499409</v>
      </c>
      <c r="Q7968" s="265">
        <f t="shared" ref="Q7968:Q8031" si="1749">Q7967+(M7968-M7967)/(1+discountDaily)^B7968</f>
        <v>551068.01260885433</v>
      </c>
      <c r="R7968" s="266">
        <f t="shared" ref="R7968:R8031" si="1750">P7968+Q7968</f>
        <v>858640.82780384843</v>
      </c>
    </row>
    <row r="7969" spans="1:18" x14ac:dyDescent="0.3">
      <c r="A7969" s="82">
        <v>7938</v>
      </c>
      <c r="B7969" s="94">
        <f t="shared" si="1739"/>
        <v>4.4580819634799352E-66</v>
      </c>
      <c r="C7969" s="179">
        <f t="shared" si="1740"/>
        <v>4.4480252983556331E-66</v>
      </c>
      <c r="D7969" s="166">
        <f t="shared" si="1741"/>
        <v>2.2558277767625785E-3</v>
      </c>
      <c r="E7969" s="167">
        <f t="shared" ref="E7969:E8032" si="1751">C7969+E7968</f>
        <v>24.291375447755232</v>
      </c>
      <c r="F7969" s="168">
        <f t="shared" ref="F7969:F8032" si="1752">D7969+F7968</f>
        <v>17.909016719716671</v>
      </c>
      <c r="G7969" s="168">
        <f t="shared" si="1742"/>
        <v>622374.56437530171</v>
      </c>
      <c r="H7969" s="168">
        <f t="shared" si="1743"/>
        <v>271310.33852408634</v>
      </c>
      <c r="I7969" s="169">
        <f t="shared" si="1744"/>
        <v>893684.90289938799</v>
      </c>
      <c r="J7969" s="169">
        <f t="shared" si="1746"/>
        <v>802449.21410050336</v>
      </c>
      <c r="K7969" s="95"/>
      <c r="L7969" s="265">
        <f t="shared" si="1745"/>
        <v>342566.99125293095</v>
      </c>
      <c r="M7969" s="265">
        <f>$G7969*NonHospFrac+theModel!$H7969*NonHospFrac</f>
        <v>551117.91164645704</v>
      </c>
      <c r="N7969" s="266">
        <f t="shared" si="1747"/>
        <v>893684.90289938799</v>
      </c>
      <c r="O7969" s="159"/>
      <c r="P7969" s="265">
        <f t="shared" si="1748"/>
        <v>307594.55823395209</v>
      </c>
      <c r="Q7969" s="265">
        <f t="shared" si="1749"/>
        <v>551116.3570047823</v>
      </c>
      <c r="R7969" s="266">
        <f t="shared" si="1750"/>
        <v>858710.91523873433</v>
      </c>
    </row>
    <row r="7970" spans="1:18" x14ac:dyDescent="0.3">
      <c r="A7970" s="82">
        <v>7939</v>
      </c>
      <c r="B7970" s="94">
        <f t="shared" si="1739"/>
        <v>4.3748029449639558E-66</v>
      </c>
      <c r="C7970" s="179">
        <f t="shared" si="1740"/>
        <v>4.3649341429628434E-66</v>
      </c>
      <c r="D7970" s="166">
        <f t="shared" si="1741"/>
        <v>2.2558277767625785E-3</v>
      </c>
      <c r="E7970" s="167">
        <f t="shared" si="1751"/>
        <v>24.291375447755232</v>
      </c>
      <c r="F7970" s="168">
        <f t="shared" si="1752"/>
        <v>17.911272547493432</v>
      </c>
      <c r="G7970" s="168">
        <f t="shared" si="1742"/>
        <v>622452.95895451494</v>
      </c>
      <c r="H7970" s="168">
        <f t="shared" si="1743"/>
        <v>271310.33852408634</v>
      </c>
      <c r="I7970" s="169">
        <f t="shared" si="1744"/>
        <v>893763.29747860134</v>
      </c>
      <c r="J7970" s="169">
        <f t="shared" si="1746"/>
        <v>802505.93478315184</v>
      </c>
      <c r="K7970" s="95"/>
      <c r="L7970" s="265">
        <f t="shared" si="1745"/>
        <v>342597.04143621644</v>
      </c>
      <c r="M7970" s="265">
        <f>$G7970*NonHospFrac+theModel!$H7970*NonHospFrac</f>
        <v>551166.25604238478</v>
      </c>
      <c r="N7970" s="266">
        <f t="shared" si="1747"/>
        <v>893763.29747860122</v>
      </c>
      <c r="O7970" s="159"/>
      <c r="P7970" s="265">
        <f t="shared" si="1748"/>
        <v>307616.30038662092</v>
      </c>
      <c r="Q7970" s="265">
        <f t="shared" si="1749"/>
        <v>551164.70140071004</v>
      </c>
      <c r="R7970" s="266">
        <f t="shared" si="1750"/>
        <v>858781.00178733096</v>
      </c>
    </row>
    <row r="7971" spans="1:18" x14ac:dyDescent="0.3">
      <c r="A7971" s="82">
        <v>7940</v>
      </c>
      <c r="B7971" s="94">
        <f t="shared" si="1739"/>
        <v>4.2930796167609406E-66</v>
      </c>
      <c r="C7971" s="179">
        <f t="shared" si="1740"/>
        <v>4.2833951685135979E-66</v>
      </c>
      <c r="D7971" s="166">
        <f t="shared" si="1741"/>
        <v>2.2558277767625785E-3</v>
      </c>
      <c r="E7971" s="167">
        <f t="shared" si="1751"/>
        <v>24.291375447755232</v>
      </c>
      <c r="F7971" s="168">
        <f t="shared" si="1752"/>
        <v>17.913528375270193</v>
      </c>
      <c r="G7971" s="168">
        <f t="shared" si="1742"/>
        <v>622531.35353372828</v>
      </c>
      <c r="H7971" s="168">
        <f t="shared" si="1743"/>
        <v>271310.33852408634</v>
      </c>
      <c r="I7971" s="169">
        <f t="shared" si="1744"/>
        <v>893841.69205781468</v>
      </c>
      <c r="J7971" s="169">
        <f t="shared" si="1746"/>
        <v>802562.65315375361</v>
      </c>
      <c r="K7971" s="95"/>
      <c r="L7971" s="265">
        <f t="shared" si="1745"/>
        <v>342627.09161950205</v>
      </c>
      <c r="M7971" s="265">
        <f>$G7971*NonHospFrac+theModel!$H7971*NonHospFrac</f>
        <v>551214.60043831263</v>
      </c>
      <c r="N7971" s="266">
        <f t="shared" si="1747"/>
        <v>893841.69205781468</v>
      </c>
      <c r="O7971" s="159"/>
      <c r="P7971" s="265">
        <f t="shared" si="1748"/>
        <v>307638.0416530369</v>
      </c>
      <c r="Q7971" s="265">
        <f t="shared" si="1749"/>
        <v>551213.04579663789</v>
      </c>
      <c r="R7971" s="266">
        <f t="shared" si="1750"/>
        <v>858851.08744967473</v>
      </c>
    </row>
    <row r="7972" spans="1:18" x14ac:dyDescent="0.3">
      <c r="A7972" s="82">
        <v>7941</v>
      </c>
      <c r="B7972" s="94">
        <f t="shared" si="1739"/>
        <v>4.2128829178614895E-66</v>
      </c>
      <c r="C7972" s="179">
        <f t="shared" si="1740"/>
        <v>4.2033793795551287E-66</v>
      </c>
      <c r="D7972" s="166">
        <f t="shared" si="1741"/>
        <v>2.2558277767625785E-3</v>
      </c>
      <c r="E7972" s="167">
        <f t="shared" si="1751"/>
        <v>24.291375447755232</v>
      </c>
      <c r="F7972" s="168">
        <f t="shared" si="1752"/>
        <v>17.915784203046954</v>
      </c>
      <c r="G7972" s="168">
        <f t="shared" si="1742"/>
        <v>622609.74811294163</v>
      </c>
      <c r="H7972" s="168">
        <f t="shared" si="1743"/>
        <v>271310.33852408634</v>
      </c>
      <c r="I7972" s="169">
        <f t="shared" si="1744"/>
        <v>893920.08663702803</v>
      </c>
      <c r="J7972" s="169">
        <f t="shared" si="1746"/>
        <v>802619.36921240296</v>
      </c>
      <c r="K7972" s="95"/>
      <c r="L7972" s="265">
        <f t="shared" si="1745"/>
        <v>342657.14180278755</v>
      </c>
      <c r="M7972" s="265">
        <f>$G7972*NonHospFrac+theModel!$H7972*NonHospFrac</f>
        <v>551262.94483424036</v>
      </c>
      <c r="N7972" s="266">
        <f t="shared" si="1747"/>
        <v>893920.08663702791</v>
      </c>
      <c r="O7972" s="159"/>
      <c r="P7972" s="265">
        <f t="shared" si="1748"/>
        <v>307659.78203323594</v>
      </c>
      <c r="Q7972" s="265">
        <f t="shared" si="1749"/>
        <v>551261.39019256562</v>
      </c>
      <c r="R7972" s="266">
        <f t="shared" si="1750"/>
        <v>858921.17222580151</v>
      </c>
    </row>
    <row r="7973" spans="1:18" x14ac:dyDescent="0.3">
      <c r="A7973" s="82">
        <v>7942</v>
      </c>
      <c r="B7973" s="94">
        <f t="shared" si="1739"/>
        <v>4.1341843301287287E-66</v>
      </c>
      <c r="C7973" s="179">
        <f t="shared" si="1740"/>
        <v>4.1248583222825675E-66</v>
      </c>
      <c r="D7973" s="166">
        <f t="shared" si="1741"/>
        <v>2.2558277767625785E-3</v>
      </c>
      <c r="E7973" s="167">
        <f t="shared" si="1751"/>
        <v>24.291375447755232</v>
      </c>
      <c r="F7973" s="168">
        <f t="shared" si="1752"/>
        <v>17.918040030823715</v>
      </c>
      <c r="G7973" s="168">
        <f t="shared" si="1742"/>
        <v>622688.14269215497</v>
      </c>
      <c r="H7973" s="168">
        <f t="shared" si="1743"/>
        <v>271310.33852408634</v>
      </c>
      <c r="I7973" s="169">
        <f t="shared" si="1744"/>
        <v>893998.48121624137</v>
      </c>
      <c r="J7973" s="169">
        <f t="shared" si="1746"/>
        <v>802676.08295919409</v>
      </c>
      <c r="K7973" s="95"/>
      <c r="L7973" s="265">
        <f t="shared" si="1745"/>
        <v>342687.1919860731</v>
      </c>
      <c r="M7973" s="265">
        <f>$G7973*NonHospFrac+theModel!$H7973*NonHospFrac</f>
        <v>551311.2892301681</v>
      </c>
      <c r="N7973" s="266">
        <f t="shared" si="1747"/>
        <v>893998.48121624114</v>
      </c>
      <c r="O7973" s="159"/>
      <c r="P7973" s="265">
        <f t="shared" si="1748"/>
        <v>307681.52152725437</v>
      </c>
      <c r="Q7973" s="265">
        <f t="shared" si="1749"/>
        <v>551309.73458849336</v>
      </c>
      <c r="R7973" s="266">
        <f t="shared" si="1750"/>
        <v>858991.25611574773</v>
      </c>
    </row>
    <row r="7974" spans="1:18" x14ac:dyDescent="0.3">
      <c r="A7974" s="82">
        <v>7943</v>
      </c>
      <c r="B7974" s="94">
        <f t="shared" si="1739"/>
        <v>4.0569558681583906E-66</v>
      </c>
      <c r="C7974" s="179">
        <f t="shared" si="1740"/>
        <v>4.0478040744218991E-66</v>
      </c>
      <c r="D7974" s="166">
        <f t="shared" si="1741"/>
        <v>2.2558277767625785E-3</v>
      </c>
      <c r="E7974" s="167">
        <f t="shared" si="1751"/>
        <v>24.291375447755232</v>
      </c>
      <c r="F7974" s="168">
        <f t="shared" si="1752"/>
        <v>17.920295858600475</v>
      </c>
      <c r="G7974" s="168">
        <f t="shared" si="1742"/>
        <v>622766.53727136832</v>
      </c>
      <c r="H7974" s="168">
        <f t="shared" si="1743"/>
        <v>271310.33852408634</v>
      </c>
      <c r="I7974" s="169">
        <f t="shared" si="1744"/>
        <v>894076.87579545472</v>
      </c>
      <c r="J7974" s="169">
        <f t="shared" si="1746"/>
        <v>802732.79439422127</v>
      </c>
      <c r="K7974" s="95"/>
      <c r="L7974" s="265">
        <f t="shared" si="1745"/>
        <v>342717.24216935865</v>
      </c>
      <c r="M7974" s="265">
        <f>$G7974*NonHospFrac+theModel!$H7974*NonHospFrac</f>
        <v>551359.63362609595</v>
      </c>
      <c r="N7974" s="266">
        <f t="shared" si="1747"/>
        <v>894076.8757954546</v>
      </c>
      <c r="O7974" s="159"/>
      <c r="P7974" s="265">
        <f t="shared" si="1748"/>
        <v>307703.26013512822</v>
      </c>
      <c r="Q7974" s="265">
        <f t="shared" si="1749"/>
        <v>551358.07898442121</v>
      </c>
      <c r="R7974" s="266">
        <f t="shared" si="1750"/>
        <v>859061.33911954938</v>
      </c>
    </row>
    <row r="7975" spans="1:18" x14ac:dyDescent="0.3">
      <c r="A7975" s="82">
        <v>7944</v>
      </c>
      <c r="B7975" s="94">
        <f t="shared" si="1739"/>
        <v>3.9811700693260516E-66</v>
      </c>
      <c r="C7975" s="179">
        <f t="shared" si="1740"/>
        <v>3.97218923529965E-66</v>
      </c>
      <c r="D7975" s="166">
        <f t="shared" si="1741"/>
        <v>2.2558277767625785E-3</v>
      </c>
      <c r="E7975" s="167">
        <f t="shared" si="1751"/>
        <v>24.291375447755232</v>
      </c>
      <c r="F7975" s="168">
        <f t="shared" si="1752"/>
        <v>17.922551686377236</v>
      </c>
      <c r="G7975" s="168">
        <f t="shared" si="1742"/>
        <v>622844.93185058166</v>
      </c>
      <c r="H7975" s="168">
        <f t="shared" si="1743"/>
        <v>271310.33852408634</v>
      </c>
      <c r="I7975" s="169">
        <f t="shared" si="1744"/>
        <v>894155.27037466806</v>
      </c>
      <c r="J7975" s="169">
        <f t="shared" si="1746"/>
        <v>802789.50351757871</v>
      </c>
      <c r="K7975" s="95"/>
      <c r="L7975" s="265">
        <f t="shared" si="1745"/>
        <v>342747.2923526442</v>
      </c>
      <c r="M7975" s="265">
        <f>$G7975*NonHospFrac+theModel!$H7975*NonHospFrac</f>
        <v>551407.9780220238</v>
      </c>
      <c r="N7975" s="266">
        <f t="shared" si="1747"/>
        <v>894155.27037466806</v>
      </c>
      <c r="O7975" s="159"/>
      <c r="P7975" s="265">
        <f t="shared" si="1748"/>
        <v>307724.99785689363</v>
      </c>
      <c r="Q7975" s="265">
        <f t="shared" si="1749"/>
        <v>551406.42338034906</v>
      </c>
      <c r="R7975" s="266">
        <f t="shared" si="1750"/>
        <v>859131.42123724264</v>
      </c>
    </row>
    <row r="7976" spans="1:18" x14ac:dyDescent="0.3">
      <c r="A7976" s="82">
        <v>7945</v>
      </c>
      <c r="B7976" s="94">
        <f t="shared" si="1739"/>
        <v>3.9067999840215038E-66</v>
      </c>
      <c r="C7976" s="179">
        <f t="shared" si="1740"/>
        <v>3.8979869160992925E-66</v>
      </c>
      <c r="D7976" s="166">
        <f t="shared" si="1741"/>
        <v>2.2558277767625785E-3</v>
      </c>
      <c r="E7976" s="167">
        <f t="shared" si="1751"/>
        <v>24.291375447755232</v>
      </c>
      <c r="F7976" s="168">
        <f t="shared" si="1752"/>
        <v>17.924807514153997</v>
      </c>
      <c r="G7976" s="168">
        <f t="shared" si="1742"/>
        <v>622923.32642979501</v>
      </c>
      <c r="H7976" s="168">
        <f t="shared" si="1743"/>
        <v>271310.33852408634</v>
      </c>
      <c r="I7976" s="169">
        <f t="shared" si="1744"/>
        <v>894233.66495388141</v>
      </c>
      <c r="J7976" s="169">
        <f t="shared" si="1746"/>
        <v>802846.21032936068</v>
      </c>
      <c r="K7976" s="95"/>
      <c r="L7976" s="265">
        <f t="shared" si="1745"/>
        <v>342777.34253592975</v>
      </c>
      <c r="M7976" s="265">
        <f>$G7976*NonHospFrac+theModel!$H7976*NonHospFrac</f>
        <v>551456.32241795154</v>
      </c>
      <c r="N7976" s="266">
        <f t="shared" si="1747"/>
        <v>894233.66495388129</v>
      </c>
      <c r="O7976" s="159"/>
      <c r="P7976" s="265">
        <f t="shared" si="1748"/>
        <v>307746.7346925867</v>
      </c>
      <c r="Q7976" s="265">
        <f t="shared" si="1749"/>
        <v>551454.7677762768</v>
      </c>
      <c r="R7976" s="266">
        <f t="shared" si="1750"/>
        <v>859201.5024688635</v>
      </c>
    </row>
    <row r="7977" spans="1:18" x14ac:dyDescent="0.3">
      <c r="A7977" s="82">
        <v>7946</v>
      </c>
      <c r="B7977" s="94">
        <f t="shared" si="1739"/>
        <v>3.8338191660658665E-66</v>
      </c>
      <c r="C7977" s="179">
        <f t="shared" si="1740"/>
        <v>3.8251707302999704E-66</v>
      </c>
      <c r="D7977" s="166">
        <f t="shared" si="1741"/>
        <v>2.2558277767625785E-3</v>
      </c>
      <c r="E7977" s="167">
        <f t="shared" si="1751"/>
        <v>24.291375447755232</v>
      </c>
      <c r="F7977" s="168">
        <f t="shared" si="1752"/>
        <v>17.927063341930758</v>
      </c>
      <c r="G7977" s="168">
        <f t="shared" si="1742"/>
        <v>623001.72100900859</v>
      </c>
      <c r="H7977" s="168">
        <f t="shared" si="1743"/>
        <v>271310.33852408634</v>
      </c>
      <c r="I7977" s="169">
        <f t="shared" si="1744"/>
        <v>894312.05953309499</v>
      </c>
      <c r="J7977" s="169">
        <f t="shared" si="1746"/>
        <v>802902.91482966149</v>
      </c>
      <c r="K7977" s="95"/>
      <c r="L7977" s="265">
        <f t="shared" si="1745"/>
        <v>342807.39271921536</v>
      </c>
      <c r="M7977" s="265">
        <f>$G7977*NonHospFrac+theModel!$H7977*NonHospFrac</f>
        <v>551504.66681387951</v>
      </c>
      <c r="N7977" s="266">
        <f t="shared" si="1747"/>
        <v>894312.05953309487</v>
      </c>
      <c r="O7977" s="159"/>
      <c r="P7977" s="265">
        <f t="shared" si="1748"/>
        <v>307768.47064224357</v>
      </c>
      <c r="Q7977" s="265">
        <f t="shared" si="1749"/>
        <v>551503.11217220477</v>
      </c>
      <c r="R7977" s="266">
        <f t="shared" si="1750"/>
        <v>859271.58281444828</v>
      </c>
    </row>
    <row r="7978" spans="1:18" x14ac:dyDescent="0.3">
      <c r="A7978" s="82">
        <v>7947</v>
      </c>
      <c r="B7978" s="94">
        <f t="shared" si="1739"/>
        <v>3.7622016633072384E-66</v>
      </c>
      <c r="C7978" s="179">
        <f t="shared" si="1740"/>
        <v>3.7537147842933677E-66</v>
      </c>
      <c r="D7978" s="166">
        <f t="shared" si="1741"/>
        <v>2.2558277767625785E-3</v>
      </c>
      <c r="E7978" s="167">
        <f t="shared" si="1751"/>
        <v>24.291375447755232</v>
      </c>
      <c r="F7978" s="168">
        <f t="shared" si="1752"/>
        <v>17.929319169707519</v>
      </c>
      <c r="G7978" s="168">
        <f t="shared" si="1742"/>
        <v>623080.11558822182</v>
      </c>
      <c r="H7978" s="168">
        <f t="shared" si="1743"/>
        <v>271310.33852408634</v>
      </c>
      <c r="I7978" s="169">
        <f t="shared" si="1744"/>
        <v>894390.4541123081</v>
      </c>
      <c r="J7978" s="169">
        <f t="shared" si="1746"/>
        <v>802959.61701857497</v>
      </c>
      <c r="K7978" s="95"/>
      <c r="L7978" s="265">
        <f t="shared" si="1745"/>
        <v>342837.44290250092</v>
      </c>
      <c r="M7978" s="265">
        <f>$G7978*NonHospFrac+theModel!$H7978*NonHospFrac</f>
        <v>551553.01120980724</v>
      </c>
      <c r="N7978" s="266">
        <f t="shared" si="1747"/>
        <v>894390.4541123081</v>
      </c>
      <c r="O7978" s="159"/>
      <c r="P7978" s="265">
        <f t="shared" si="1748"/>
        <v>307790.20570590033</v>
      </c>
      <c r="Q7978" s="265">
        <f t="shared" si="1749"/>
        <v>551551.4565681325</v>
      </c>
      <c r="R7978" s="266">
        <f t="shared" si="1750"/>
        <v>859341.66227403283</v>
      </c>
    </row>
    <row r="7979" spans="1:18" x14ac:dyDescent="0.3">
      <c r="A7979" s="82">
        <v>7948</v>
      </c>
      <c r="B7979" s="94">
        <f t="shared" si="1739"/>
        <v>3.6919220083916127E-66</v>
      </c>
      <c r="C7979" s="179">
        <f t="shared" si="1740"/>
        <v>3.6835936681754419E-66</v>
      </c>
      <c r="D7979" s="166">
        <f t="shared" si="1741"/>
        <v>2.2558277767625785E-3</v>
      </c>
      <c r="E7979" s="167">
        <f t="shared" si="1751"/>
        <v>24.291375447755232</v>
      </c>
      <c r="F7979" s="168">
        <f t="shared" si="1752"/>
        <v>17.93157499748428</v>
      </c>
      <c r="G7979" s="168">
        <f t="shared" si="1742"/>
        <v>623158.51016743516</v>
      </c>
      <c r="H7979" s="168">
        <f t="shared" si="1743"/>
        <v>271310.33852408634</v>
      </c>
      <c r="I7979" s="169">
        <f t="shared" si="1744"/>
        <v>894468.84869152145</v>
      </c>
      <c r="J7979" s="169">
        <f t="shared" si="1746"/>
        <v>803016.31689619576</v>
      </c>
      <c r="K7979" s="95"/>
      <c r="L7979" s="265">
        <f t="shared" si="1745"/>
        <v>342867.49308578647</v>
      </c>
      <c r="M7979" s="265">
        <f>$G7979*NonHospFrac+theModel!$H7979*NonHospFrac</f>
        <v>551601.35560573498</v>
      </c>
      <c r="N7979" s="266">
        <f t="shared" si="1747"/>
        <v>894468.84869152145</v>
      </c>
      <c r="O7979" s="159"/>
      <c r="P7979" s="265">
        <f t="shared" si="1748"/>
        <v>307811.93988359306</v>
      </c>
      <c r="Q7979" s="265">
        <f t="shared" si="1749"/>
        <v>551599.80096406024</v>
      </c>
      <c r="R7979" s="266">
        <f t="shared" si="1750"/>
        <v>859411.74084765324</v>
      </c>
    </row>
    <row r="7980" spans="1:18" x14ac:dyDescent="0.3">
      <c r="A7980" s="82">
        <v>7949</v>
      </c>
      <c r="B7980" s="94">
        <f t="shared" si="1739"/>
        <v>3.6229552097066475E-66</v>
      </c>
      <c r="C7980" s="179">
        <f t="shared" si="1740"/>
        <v>3.6147824467106244E-66</v>
      </c>
      <c r="D7980" s="166">
        <f t="shared" si="1741"/>
        <v>2.2558277767625785E-3</v>
      </c>
      <c r="E7980" s="167">
        <f t="shared" si="1751"/>
        <v>24.291375447755232</v>
      </c>
      <c r="F7980" s="168">
        <f t="shared" si="1752"/>
        <v>17.93383082526104</v>
      </c>
      <c r="G7980" s="168">
        <f t="shared" si="1742"/>
        <v>623236.90474664851</v>
      </c>
      <c r="H7980" s="168">
        <f t="shared" si="1743"/>
        <v>271310.33852408634</v>
      </c>
      <c r="I7980" s="169">
        <f t="shared" si="1744"/>
        <v>894547.24327073479</v>
      </c>
      <c r="J7980" s="169">
        <f t="shared" si="1746"/>
        <v>803073.01446261792</v>
      </c>
      <c r="K7980" s="95"/>
      <c r="L7980" s="265">
        <f t="shared" si="1745"/>
        <v>342897.54326907196</v>
      </c>
      <c r="M7980" s="265">
        <f>$G7980*NonHospFrac+theModel!$H7980*NonHospFrac</f>
        <v>551649.70000166283</v>
      </c>
      <c r="N7980" s="266">
        <f t="shared" si="1747"/>
        <v>894547.24327073479</v>
      </c>
      <c r="O7980" s="159"/>
      <c r="P7980" s="265">
        <f t="shared" si="1748"/>
        <v>307833.67317535792</v>
      </c>
      <c r="Q7980" s="265">
        <f t="shared" si="1749"/>
        <v>551648.14535998809</v>
      </c>
      <c r="R7980" s="266">
        <f t="shared" si="1750"/>
        <v>859481.81853534607</v>
      </c>
    </row>
    <row r="7981" spans="1:18" x14ac:dyDescent="0.3">
      <c r="A7981" s="82">
        <v>7950</v>
      </c>
      <c r="B7981" s="94">
        <f t="shared" si="1739"/>
        <v>3.555276742495009E-66</v>
      </c>
      <c r="C7981" s="179">
        <f t="shared" si="1740"/>
        <v>3.547256650465211E-66</v>
      </c>
      <c r="D7981" s="166">
        <f t="shared" si="1741"/>
        <v>2.2558277767625785E-3</v>
      </c>
      <c r="E7981" s="167">
        <f t="shared" si="1751"/>
        <v>24.291375447755232</v>
      </c>
      <c r="F7981" s="168">
        <f t="shared" si="1752"/>
        <v>17.936086653037801</v>
      </c>
      <c r="G7981" s="168">
        <f t="shared" si="1742"/>
        <v>623315.29932586185</v>
      </c>
      <c r="H7981" s="168">
        <f t="shared" si="1743"/>
        <v>271310.33852408634</v>
      </c>
      <c r="I7981" s="169">
        <f t="shared" si="1744"/>
        <v>894625.63784994814</v>
      </c>
      <c r="J7981" s="169">
        <f t="shared" si="1746"/>
        <v>803129.70971793565</v>
      </c>
      <c r="K7981" s="95"/>
      <c r="L7981" s="265">
        <f t="shared" si="1745"/>
        <v>342927.59345235757</v>
      </c>
      <c r="M7981" s="265">
        <f>$G7981*NonHospFrac+theModel!$H7981*NonHospFrac</f>
        <v>551698.04439759068</v>
      </c>
      <c r="N7981" s="266">
        <f t="shared" si="1747"/>
        <v>894625.63784994825</v>
      </c>
      <c r="O7981" s="159"/>
      <c r="P7981" s="265">
        <f t="shared" si="1748"/>
        <v>307855.40558123111</v>
      </c>
      <c r="Q7981" s="265">
        <f t="shared" si="1749"/>
        <v>551696.48975591594</v>
      </c>
      <c r="R7981" s="266">
        <f t="shared" si="1750"/>
        <v>859551.89533714706</v>
      </c>
    </row>
    <row r="7982" spans="1:18" x14ac:dyDescent="0.3">
      <c r="A7982" s="82">
        <v>7951</v>
      </c>
      <c r="B7982" s="94">
        <f t="shared" si="1739"/>
        <v>3.4888625401332931E-66</v>
      </c>
      <c r="C7982" s="179">
        <f t="shared" si="1740"/>
        <v>3.4809922671059542E-66</v>
      </c>
      <c r="D7982" s="166">
        <f t="shared" si="1741"/>
        <v>2.2558277767625785E-3</v>
      </c>
      <c r="E7982" s="167">
        <f t="shared" si="1751"/>
        <v>24.291375447755232</v>
      </c>
      <c r="F7982" s="168">
        <f t="shared" si="1752"/>
        <v>17.938342480814562</v>
      </c>
      <c r="G7982" s="168">
        <f t="shared" si="1742"/>
        <v>623393.6939050752</v>
      </c>
      <c r="H7982" s="168">
        <f t="shared" si="1743"/>
        <v>271310.33852408634</v>
      </c>
      <c r="I7982" s="169">
        <f t="shared" si="1744"/>
        <v>894704.03242916148</v>
      </c>
      <c r="J7982" s="169">
        <f t="shared" si="1746"/>
        <v>803186.40266224311</v>
      </c>
      <c r="K7982" s="95"/>
      <c r="L7982" s="265">
        <f t="shared" si="1745"/>
        <v>342957.64363564306</v>
      </c>
      <c r="M7982" s="265">
        <f>$G7982*NonHospFrac+theModel!$H7982*NonHospFrac</f>
        <v>551746.38879351842</v>
      </c>
      <c r="N7982" s="266">
        <f t="shared" si="1747"/>
        <v>894704.03242916148</v>
      </c>
      <c r="O7982" s="159"/>
      <c r="P7982" s="265">
        <f t="shared" si="1748"/>
        <v>307877.13710124855</v>
      </c>
      <c r="Q7982" s="265">
        <f t="shared" si="1749"/>
        <v>551744.83415184368</v>
      </c>
      <c r="R7982" s="266">
        <f t="shared" si="1750"/>
        <v>859621.97125309217</v>
      </c>
    </row>
    <row r="7983" spans="1:18" x14ac:dyDescent="0.3">
      <c r="A7983" s="82">
        <v>7952</v>
      </c>
      <c r="B7983" s="94">
        <f t="shared" si="1739"/>
        <v>3.4236889855734672E-66</v>
      </c>
      <c r="C7983" s="179">
        <f t="shared" si="1740"/>
        <v>3.4159657328608143E-66</v>
      </c>
      <c r="D7983" s="166">
        <f t="shared" si="1741"/>
        <v>2.2558277767625785E-3</v>
      </c>
      <c r="E7983" s="167">
        <f t="shared" si="1751"/>
        <v>24.291375447755232</v>
      </c>
      <c r="F7983" s="168">
        <f t="shared" si="1752"/>
        <v>17.940598308591323</v>
      </c>
      <c r="G7983" s="168">
        <f t="shared" si="1742"/>
        <v>623472.08848428854</v>
      </c>
      <c r="H7983" s="168">
        <f t="shared" si="1743"/>
        <v>271310.33852408634</v>
      </c>
      <c r="I7983" s="169">
        <f t="shared" si="1744"/>
        <v>894782.42700837483</v>
      </c>
      <c r="J7983" s="169">
        <f t="shared" si="1746"/>
        <v>803243.09329563461</v>
      </c>
      <c r="K7983" s="95"/>
      <c r="L7983" s="265">
        <f t="shared" si="1745"/>
        <v>342987.69381892867</v>
      </c>
      <c r="M7983" s="265">
        <f>$G7983*NonHospFrac+theModel!$H7983*NonHospFrac</f>
        <v>551794.73318944615</v>
      </c>
      <c r="N7983" s="266">
        <f t="shared" si="1747"/>
        <v>894782.42700837483</v>
      </c>
      <c r="O7983" s="159"/>
      <c r="P7983" s="265">
        <f t="shared" si="1748"/>
        <v>307898.86773544655</v>
      </c>
      <c r="Q7983" s="265">
        <f t="shared" si="1749"/>
        <v>551793.17854777141</v>
      </c>
      <c r="R7983" s="266">
        <f t="shared" si="1750"/>
        <v>859692.04628321796</v>
      </c>
    </row>
    <row r="7984" spans="1:18" x14ac:dyDescent="0.3">
      <c r="A7984" s="82">
        <v>7953</v>
      </c>
      <c r="B7984" s="94">
        <f t="shared" si="1739"/>
        <v>3.3597329029446133E-66</v>
      </c>
      <c r="C7984" s="179">
        <f t="shared" si="1740"/>
        <v>3.3521539241396477E-66</v>
      </c>
      <c r="D7984" s="166">
        <f t="shared" si="1741"/>
        <v>2.2558277767625785E-3</v>
      </c>
      <c r="E7984" s="167">
        <f t="shared" si="1751"/>
        <v>24.291375447755232</v>
      </c>
      <c r="F7984" s="168">
        <f t="shared" si="1752"/>
        <v>17.942854136368084</v>
      </c>
      <c r="G7984" s="168">
        <f t="shared" si="1742"/>
        <v>623550.48306350189</v>
      </c>
      <c r="H7984" s="168">
        <f t="shared" si="1743"/>
        <v>271310.33852408634</v>
      </c>
      <c r="I7984" s="169">
        <f t="shared" si="1744"/>
        <v>894860.82158758817</v>
      </c>
      <c r="J7984" s="169">
        <f t="shared" si="1746"/>
        <v>803299.7816182042</v>
      </c>
      <c r="K7984" s="95"/>
      <c r="L7984" s="265">
        <f t="shared" si="1745"/>
        <v>343017.74400221417</v>
      </c>
      <c r="M7984" s="265">
        <f>$G7984*NonHospFrac+theModel!$H7984*NonHospFrac</f>
        <v>551843.07758537401</v>
      </c>
      <c r="N7984" s="266">
        <f t="shared" si="1747"/>
        <v>894860.82158758817</v>
      </c>
      <c r="O7984" s="159"/>
      <c r="P7984" s="265">
        <f t="shared" si="1748"/>
        <v>307920.59748386103</v>
      </c>
      <c r="Q7984" s="265">
        <f t="shared" si="1749"/>
        <v>551841.52294369927</v>
      </c>
      <c r="R7984" s="266">
        <f t="shared" si="1750"/>
        <v>859762.12042756029</v>
      </c>
    </row>
    <row r="7985" spans="1:18" x14ac:dyDescent="0.3">
      <c r="A7985" s="82">
        <v>7954</v>
      </c>
      <c r="B7985" s="94">
        <f t="shared" si="1739"/>
        <v>3.2969715493119222E-66</v>
      </c>
      <c r="C7985" s="179">
        <f t="shared" si="1740"/>
        <v>3.2895341493117885E-66</v>
      </c>
      <c r="D7985" s="166">
        <f t="shared" si="1741"/>
        <v>2.2558277767625785E-3</v>
      </c>
      <c r="E7985" s="167">
        <f t="shared" si="1751"/>
        <v>24.291375447755232</v>
      </c>
      <c r="F7985" s="168">
        <f t="shared" si="1752"/>
        <v>17.945109964144844</v>
      </c>
      <c r="G7985" s="168">
        <f t="shared" si="1742"/>
        <v>623628.87764271535</v>
      </c>
      <c r="H7985" s="168">
        <f t="shared" si="1743"/>
        <v>271310.33852408634</v>
      </c>
      <c r="I7985" s="169">
        <f t="shared" si="1744"/>
        <v>894939.21616680175</v>
      </c>
      <c r="J7985" s="169">
        <f t="shared" si="1746"/>
        <v>803356.46763004642</v>
      </c>
      <c r="K7985" s="95"/>
      <c r="L7985" s="265">
        <f t="shared" si="1745"/>
        <v>343047.79418549978</v>
      </c>
      <c r="M7985" s="265">
        <f>$G7985*NonHospFrac+theModel!$H7985*NonHospFrac</f>
        <v>551891.42198130186</v>
      </c>
      <c r="N7985" s="266">
        <f t="shared" si="1747"/>
        <v>894939.21616680163</v>
      </c>
      <c r="O7985" s="159"/>
      <c r="P7985" s="265">
        <f t="shared" si="1748"/>
        <v>307942.32634652825</v>
      </c>
      <c r="Q7985" s="265">
        <f t="shared" si="1749"/>
        <v>551889.86733962712</v>
      </c>
      <c r="R7985" s="266">
        <f t="shared" si="1750"/>
        <v>859832.19368615537</v>
      </c>
    </row>
    <row r="7986" spans="1:18" x14ac:dyDescent="0.3">
      <c r="A7986" s="82">
        <v>7955</v>
      </c>
      <c r="B7986" s="94">
        <f t="shared" si="1739"/>
        <v>3.2353826065893283E-66</v>
      </c>
      <c r="C7986" s="179">
        <f t="shared" si="1740"/>
        <v>3.2280841406369298E-66</v>
      </c>
      <c r="D7986" s="166">
        <f t="shared" si="1741"/>
        <v>2.2558277767625785E-3</v>
      </c>
      <c r="E7986" s="167">
        <f t="shared" si="1751"/>
        <v>24.291375447755232</v>
      </c>
      <c r="F7986" s="168">
        <f t="shared" si="1752"/>
        <v>17.947365791921605</v>
      </c>
      <c r="G7986" s="168">
        <f t="shared" si="1742"/>
        <v>623707.2722219287</v>
      </c>
      <c r="H7986" s="168">
        <f t="shared" si="1743"/>
        <v>271310.33852408634</v>
      </c>
      <c r="I7986" s="169">
        <f t="shared" si="1744"/>
        <v>895017.6107460151</v>
      </c>
      <c r="J7986" s="169">
        <f t="shared" si="1746"/>
        <v>803413.15133125498</v>
      </c>
      <c r="K7986" s="95"/>
      <c r="L7986" s="265">
        <f t="shared" si="1745"/>
        <v>343077.84436878539</v>
      </c>
      <c r="M7986" s="265">
        <f>$G7986*NonHospFrac+theModel!$H7986*NonHospFrac</f>
        <v>551939.76637722971</v>
      </c>
      <c r="N7986" s="266">
        <f t="shared" si="1747"/>
        <v>895017.6107460151</v>
      </c>
      <c r="O7986" s="159"/>
      <c r="P7986" s="265">
        <f t="shared" si="1748"/>
        <v>307964.05432348425</v>
      </c>
      <c r="Q7986" s="265">
        <f t="shared" si="1749"/>
        <v>551938.21173555497</v>
      </c>
      <c r="R7986" s="266">
        <f t="shared" si="1750"/>
        <v>859902.26605903916</v>
      </c>
    </row>
    <row r="7987" spans="1:18" x14ac:dyDescent="0.3">
      <c r="A7987" s="82">
        <v>7956</v>
      </c>
      <c r="B7987" s="94">
        <f t="shared" si="1739"/>
        <v>3.1749441736023068E-66</v>
      </c>
      <c r="C7987" s="179">
        <f t="shared" si="1740"/>
        <v>3.1677820463458244E-66</v>
      </c>
      <c r="D7987" s="166">
        <f t="shared" si="1741"/>
        <v>2.2558277767625785E-3</v>
      </c>
      <c r="E7987" s="167">
        <f t="shared" si="1751"/>
        <v>24.291375447755232</v>
      </c>
      <c r="F7987" s="168">
        <f t="shared" si="1752"/>
        <v>17.949621619698366</v>
      </c>
      <c r="G7987" s="168">
        <f t="shared" si="1742"/>
        <v>623785.66680114204</v>
      </c>
      <c r="H7987" s="168">
        <f t="shared" si="1743"/>
        <v>271310.33852408634</v>
      </c>
      <c r="I7987" s="169">
        <f t="shared" si="1744"/>
        <v>895096.00532522844</v>
      </c>
      <c r="J7987" s="169">
        <f t="shared" si="1746"/>
        <v>803469.83272192429</v>
      </c>
      <c r="K7987" s="95"/>
      <c r="L7987" s="265">
        <f t="shared" si="1745"/>
        <v>343107.89455207088</v>
      </c>
      <c r="M7987" s="265">
        <f>$G7987*NonHospFrac+theModel!$H7987*NonHospFrac</f>
        <v>551988.11077315744</v>
      </c>
      <c r="N7987" s="266">
        <f t="shared" si="1747"/>
        <v>895096.00532522833</v>
      </c>
      <c r="O7987" s="159"/>
      <c r="P7987" s="265">
        <f t="shared" si="1748"/>
        <v>307985.78141476505</v>
      </c>
      <c r="Q7987" s="265">
        <f t="shared" si="1749"/>
        <v>551986.55613148271</v>
      </c>
      <c r="R7987" s="266">
        <f t="shared" si="1750"/>
        <v>859972.33754624776</v>
      </c>
    </row>
    <row r="7988" spans="1:18" x14ac:dyDescent="0.3">
      <c r="A7988" s="82">
        <v>7957</v>
      </c>
      <c r="B7988" s="94">
        <f t="shared" si="1739"/>
        <v>3.1156347583007023E-66</v>
      </c>
      <c r="C7988" s="179">
        <f t="shared" si="1740"/>
        <v>3.1086064228706807E-66</v>
      </c>
      <c r="D7988" s="166">
        <f t="shared" si="1741"/>
        <v>2.2558277767625785E-3</v>
      </c>
      <c r="E7988" s="167">
        <f t="shared" si="1751"/>
        <v>24.291375447755232</v>
      </c>
      <c r="F7988" s="168">
        <f t="shared" si="1752"/>
        <v>17.951877447475127</v>
      </c>
      <c r="G7988" s="168">
        <f t="shared" si="1742"/>
        <v>623864.06138035539</v>
      </c>
      <c r="H7988" s="168">
        <f t="shared" si="1743"/>
        <v>271310.33852408634</v>
      </c>
      <c r="I7988" s="169">
        <f t="shared" si="1744"/>
        <v>895174.39990444179</v>
      </c>
      <c r="J7988" s="169">
        <f t="shared" si="1746"/>
        <v>803526.51180214854</v>
      </c>
      <c r="K7988" s="95"/>
      <c r="L7988" s="265">
        <f t="shared" si="1745"/>
        <v>343137.94473535643</v>
      </c>
      <c r="M7988" s="265">
        <f>$G7988*NonHospFrac+theModel!$H7988*NonHospFrac</f>
        <v>552036.45516908518</v>
      </c>
      <c r="N7988" s="266">
        <f t="shared" si="1747"/>
        <v>895174.39990444155</v>
      </c>
      <c r="O7988" s="159"/>
      <c r="P7988" s="265">
        <f t="shared" si="1748"/>
        <v>308007.50762040692</v>
      </c>
      <c r="Q7988" s="265">
        <f t="shared" si="1749"/>
        <v>552034.90052741044</v>
      </c>
      <c r="R7988" s="266">
        <f t="shared" si="1750"/>
        <v>860042.40814781736</v>
      </c>
    </row>
    <row r="7989" spans="1:18" x14ac:dyDescent="0.3">
      <c r="A7989" s="82">
        <v>7958</v>
      </c>
      <c r="B7989" s="94">
        <f t="shared" si="1739"/>
        <v>3.0574332701155449E-66</v>
      </c>
      <c r="C7989" s="179">
        <f t="shared" si="1740"/>
        <v>3.05053622721922E-66</v>
      </c>
      <c r="D7989" s="166">
        <f t="shared" si="1741"/>
        <v>2.2558277767625785E-3</v>
      </c>
      <c r="E7989" s="167">
        <f t="shared" si="1751"/>
        <v>24.291375447755232</v>
      </c>
      <c r="F7989" s="168">
        <f t="shared" si="1752"/>
        <v>17.954133275251888</v>
      </c>
      <c r="G7989" s="168">
        <f t="shared" si="1742"/>
        <v>623942.45595956873</v>
      </c>
      <c r="H7989" s="168">
        <f t="shared" si="1743"/>
        <v>271310.33852408634</v>
      </c>
      <c r="I7989" s="169">
        <f t="shared" si="1744"/>
        <v>895252.79448365513</v>
      </c>
      <c r="J7989" s="169">
        <f t="shared" si="1746"/>
        <v>803583.1885720219</v>
      </c>
      <c r="K7989" s="95"/>
      <c r="L7989" s="265">
        <f t="shared" si="1745"/>
        <v>343167.99491864198</v>
      </c>
      <c r="M7989" s="265">
        <f>$G7989*NonHospFrac+theModel!$H7989*NonHospFrac</f>
        <v>552084.79956501303</v>
      </c>
      <c r="N7989" s="266">
        <f t="shared" si="1747"/>
        <v>895252.79448365502</v>
      </c>
      <c r="O7989" s="159"/>
      <c r="P7989" s="265">
        <f t="shared" si="1748"/>
        <v>308029.23294044583</v>
      </c>
      <c r="Q7989" s="265">
        <f t="shared" si="1749"/>
        <v>552083.24492333829</v>
      </c>
      <c r="R7989" s="266">
        <f t="shared" si="1750"/>
        <v>860112.47786378418</v>
      </c>
    </row>
    <row r="7990" spans="1:18" x14ac:dyDescent="0.3">
      <c r="A7990" s="82">
        <v>7959</v>
      </c>
      <c r="B7990" s="94">
        <f t="shared" si="1739"/>
        <v>3.0003190124597278E-66</v>
      </c>
      <c r="C7990" s="179">
        <f t="shared" si="1740"/>
        <v>2.9935508094922722E-66</v>
      </c>
      <c r="D7990" s="166">
        <f t="shared" si="1741"/>
        <v>2.2558277767625785E-3</v>
      </c>
      <c r="E7990" s="167">
        <f t="shared" si="1751"/>
        <v>24.291375447755232</v>
      </c>
      <c r="F7990" s="168">
        <f t="shared" si="1752"/>
        <v>17.956389103028648</v>
      </c>
      <c r="G7990" s="168">
        <f t="shared" si="1742"/>
        <v>624020.85053878208</v>
      </c>
      <c r="H7990" s="168">
        <f t="shared" si="1743"/>
        <v>271310.33852408634</v>
      </c>
      <c r="I7990" s="169">
        <f t="shared" si="1744"/>
        <v>895331.18906286848</v>
      </c>
      <c r="J7990" s="169">
        <f t="shared" si="1746"/>
        <v>803639.86303163855</v>
      </c>
      <c r="K7990" s="95"/>
      <c r="L7990" s="265">
        <f t="shared" si="1745"/>
        <v>343198.04510192754</v>
      </c>
      <c r="M7990" s="265">
        <f>$G7990*NonHospFrac+theModel!$H7990*NonHospFrac</f>
        <v>552133.14396094088</v>
      </c>
      <c r="N7990" s="266">
        <f t="shared" si="1747"/>
        <v>895331.18906286848</v>
      </c>
      <c r="O7990" s="159"/>
      <c r="P7990" s="265">
        <f t="shared" si="1748"/>
        <v>308050.95737491793</v>
      </c>
      <c r="Q7990" s="265">
        <f t="shared" si="1749"/>
        <v>552131.58931926615</v>
      </c>
      <c r="R7990" s="266">
        <f t="shared" si="1750"/>
        <v>860182.54669418407</v>
      </c>
    </row>
    <row r="7991" spans="1:18" x14ac:dyDescent="0.3">
      <c r="A7991" s="82">
        <v>7960</v>
      </c>
      <c r="B7991" s="94">
        <f t="shared" si="1739"/>
        <v>2.9442716753673789E-66</v>
      </c>
      <c r="C7991" s="179">
        <f t="shared" si="1740"/>
        <v>2.9376299055397499E-66</v>
      </c>
      <c r="D7991" s="166">
        <f t="shared" si="1741"/>
        <v>2.2558277767625785E-3</v>
      </c>
      <c r="E7991" s="167">
        <f t="shared" si="1751"/>
        <v>24.291375447755232</v>
      </c>
      <c r="F7991" s="168">
        <f t="shared" si="1752"/>
        <v>17.958644930805409</v>
      </c>
      <c r="G7991" s="168">
        <f t="shared" si="1742"/>
        <v>624099.24511799542</v>
      </c>
      <c r="H7991" s="168">
        <f t="shared" si="1743"/>
        <v>271310.33852408634</v>
      </c>
      <c r="I7991" s="169">
        <f t="shared" si="1744"/>
        <v>895409.58364208182</v>
      </c>
      <c r="J7991" s="169">
        <f t="shared" si="1746"/>
        <v>803696.53518109268</v>
      </c>
      <c r="K7991" s="95"/>
      <c r="L7991" s="265">
        <f t="shared" si="1745"/>
        <v>343228.09528521309</v>
      </c>
      <c r="M7991" s="265">
        <f>$G7991*NonHospFrac+theModel!$H7991*NonHospFrac</f>
        <v>552181.48835686862</v>
      </c>
      <c r="N7991" s="266">
        <f t="shared" si="1747"/>
        <v>895409.58364208171</v>
      </c>
      <c r="O7991" s="159"/>
      <c r="P7991" s="265">
        <f t="shared" si="1748"/>
        <v>308072.68092385936</v>
      </c>
      <c r="Q7991" s="265">
        <f t="shared" si="1749"/>
        <v>552179.93371519388</v>
      </c>
      <c r="R7991" s="266">
        <f t="shared" si="1750"/>
        <v>860252.61463905324</v>
      </c>
    </row>
    <row r="7992" spans="1:18" x14ac:dyDescent="0.3">
      <c r="A7992" s="82">
        <v>7961</v>
      </c>
      <c r="B7992" s="94">
        <f t="shared" si="1739"/>
        <v>2.8892713282724607E-66</v>
      </c>
      <c r="C7992" s="179">
        <f t="shared" si="1740"/>
        <v>2.8827536297555399E-66</v>
      </c>
      <c r="D7992" s="166">
        <f t="shared" si="1741"/>
        <v>2.2558277767625785E-3</v>
      </c>
      <c r="E7992" s="167">
        <f t="shared" si="1751"/>
        <v>24.291375447755232</v>
      </c>
      <c r="F7992" s="168">
        <f t="shared" si="1752"/>
        <v>17.96090075858217</v>
      </c>
      <c r="G7992" s="168">
        <f t="shared" si="1742"/>
        <v>624177.63969720888</v>
      </c>
      <c r="H7992" s="168">
        <f t="shared" si="1743"/>
        <v>271310.33852408634</v>
      </c>
      <c r="I7992" s="169">
        <f t="shared" si="1744"/>
        <v>895487.97822129517</v>
      </c>
      <c r="J7992" s="169">
        <f t="shared" si="1746"/>
        <v>803753.20502047834</v>
      </c>
      <c r="K7992" s="95"/>
      <c r="L7992" s="265">
        <f t="shared" si="1745"/>
        <v>343258.1454684987</v>
      </c>
      <c r="M7992" s="265">
        <f>$G7992*NonHospFrac+theModel!$H7992*NonHospFrac</f>
        <v>552229.83275279659</v>
      </c>
      <c r="N7992" s="266">
        <f t="shared" si="1747"/>
        <v>895487.97822129529</v>
      </c>
      <c r="O7992" s="159"/>
      <c r="P7992" s="265">
        <f t="shared" si="1748"/>
        <v>308094.40358730621</v>
      </c>
      <c r="Q7992" s="265">
        <f t="shared" si="1749"/>
        <v>552228.27811112185</v>
      </c>
      <c r="R7992" s="266">
        <f t="shared" si="1750"/>
        <v>860322.681698428</v>
      </c>
    </row>
    <row r="7993" spans="1:18" x14ac:dyDescent="0.3">
      <c r="A7993" s="82">
        <v>7962</v>
      </c>
      <c r="B7993" s="94">
        <f t="shared" si="1739"/>
        <v>2.8352984129208938E-66</v>
      </c>
      <c r="C7993" s="179">
        <f t="shared" si="1740"/>
        <v>2.8289024680056162E-66</v>
      </c>
      <c r="D7993" s="166">
        <f t="shared" si="1741"/>
        <v>2.2558277767625785E-3</v>
      </c>
      <c r="E7993" s="167">
        <f t="shared" si="1751"/>
        <v>24.291375447755232</v>
      </c>
      <c r="F7993" s="168">
        <f t="shared" si="1752"/>
        <v>17.963156586358931</v>
      </c>
      <c r="G7993" s="168">
        <f t="shared" si="1742"/>
        <v>624256.03427642223</v>
      </c>
      <c r="H7993" s="168">
        <f t="shared" si="1743"/>
        <v>271310.33852408634</v>
      </c>
      <c r="I7993" s="169">
        <f t="shared" si="1744"/>
        <v>895566.37280050851</v>
      </c>
      <c r="J7993" s="169">
        <f t="shared" si="1746"/>
        <v>803809.87254988984</v>
      </c>
      <c r="K7993" s="95"/>
      <c r="L7993" s="265">
        <f t="shared" si="1745"/>
        <v>343288.19565178425</v>
      </c>
      <c r="M7993" s="265">
        <f>$G7993*NonHospFrac+theModel!$H7993*NonHospFrac</f>
        <v>552278.17714872432</v>
      </c>
      <c r="N7993" s="266">
        <f t="shared" si="1747"/>
        <v>895566.37280050851</v>
      </c>
      <c r="O7993" s="159"/>
      <c r="P7993" s="265">
        <f t="shared" si="1748"/>
        <v>308116.12536529446</v>
      </c>
      <c r="Q7993" s="265">
        <f t="shared" si="1749"/>
        <v>552276.62250704959</v>
      </c>
      <c r="R7993" s="266">
        <f t="shared" si="1750"/>
        <v>860392.74787234399</v>
      </c>
    </row>
    <row r="7994" spans="1:18" x14ac:dyDescent="0.3">
      <c r="A7994" s="82">
        <v>7963</v>
      </c>
      <c r="B7994" s="94">
        <f t="shared" si="1739"/>
        <v>2.7823337364160904E-66</v>
      </c>
      <c r="C7994" s="179">
        <f t="shared" si="1740"/>
        <v>2.7760572706892592E-66</v>
      </c>
      <c r="D7994" s="166">
        <f t="shared" si="1741"/>
        <v>2.2558277767625785E-3</v>
      </c>
      <c r="E7994" s="167">
        <f t="shared" si="1751"/>
        <v>24.291375447755232</v>
      </c>
      <c r="F7994" s="168">
        <f t="shared" si="1752"/>
        <v>17.965412414135692</v>
      </c>
      <c r="G7994" s="168">
        <f t="shared" si="1742"/>
        <v>624334.42885563558</v>
      </c>
      <c r="H7994" s="168">
        <f t="shared" si="1743"/>
        <v>271310.33852408634</v>
      </c>
      <c r="I7994" s="169">
        <f t="shared" si="1744"/>
        <v>895644.76737972186</v>
      </c>
      <c r="J7994" s="169">
        <f t="shared" si="1746"/>
        <v>803866.53776942124</v>
      </c>
      <c r="K7994" s="95"/>
      <c r="L7994" s="265">
        <f t="shared" si="1745"/>
        <v>343318.2458350698</v>
      </c>
      <c r="M7994" s="265">
        <f>$G7994*NonHospFrac+theModel!$H7994*NonHospFrac</f>
        <v>552326.52154465206</v>
      </c>
      <c r="N7994" s="266">
        <f t="shared" si="1747"/>
        <v>895644.76737972186</v>
      </c>
      <c r="O7994" s="159"/>
      <c r="P7994" s="265">
        <f t="shared" si="1748"/>
        <v>308137.84625786031</v>
      </c>
      <c r="Q7994" s="265">
        <f t="shared" si="1749"/>
        <v>552324.96690297732</v>
      </c>
      <c r="R7994" s="266">
        <f t="shared" si="1750"/>
        <v>860462.81316083763</v>
      </c>
    </row>
    <row r="7995" spans="1:18" x14ac:dyDescent="0.3">
      <c r="A7995" s="82">
        <v>7964</v>
      </c>
      <c r="B7995" s="94">
        <f t="shared" si="1739"/>
        <v>2.7303584643931062E-66</v>
      </c>
      <c r="C7995" s="179">
        <f t="shared" si="1740"/>
        <v>2.7241992459286095E-66</v>
      </c>
      <c r="D7995" s="166">
        <f t="shared" si="1741"/>
        <v>2.2558277767625785E-3</v>
      </c>
      <c r="E7995" s="167">
        <f t="shared" si="1751"/>
        <v>24.291375447755232</v>
      </c>
      <c r="F7995" s="168">
        <f t="shared" si="1752"/>
        <v>17.967668241912452</v>
      </c>
      <c r="G7995" s="168">
        <f t="shared" si="1742"/>
        <v>624412.82343484892</v>
      </c>
      <c r="H7995" s="168">
        <f t="shared" si="1743"/>
        <v>271310.33852408634</v>
      </c>
      <c r="I7995" s="169">
        <f t="shared" si="1744"/>
        <v>895723.1619589352</v>
      </c>
      <c r="J7995" s="169">
        <f t="shared" si="1746"/>
        <v>803923.20067916682</v>
      </c>
      <c r="K7995" s="95"/>
      <c r="L7995" s="265">
        <f t="shared" si="1745"/>
        <v>343348.29601835535</v>
      </c>
      <c r="M7995" s="265">
        <f>$G7995*NonHospFrac+theModel!$H7995*NonHospFrac</f>
        <v>552374.86594057991</v>
      </c>
      <c r="N7995" s="266">
        <f t="shared" si="1747"/>
        <v>895723.1619589352</v>
      </c>
      <c r="O7995" s="159"/>
      <c r="P7995" s="265">
        <f t="shared" si="1748"/>
        <v>308159.56626503979</v>
      </c>
      <c r="Q7995" s="265">
        <f t="shared" si="1749"/>
        <v>552373.31129890517</v>
      </c>
      <c r="R7995" s="266">
        <f t="shared" si="1750"/>
        <v>860532.87756394502</v>
      </c>
    </row>
    <row r="7996" spans="1:18" x14ac:dyDescent="0.3">
      <c r="A7996" s="82">
        <v>7965</v>
      </c>
      <c r="B7996" s="94">
        <f t="shared" si="1739"/>
        <v>2.6793541143219012E-66</v>
      </c>
      <c r="C7996" s="179">
        <f t="shared" si="1740"/>
        <v>2.6733099528870308E-66</v>
      </c>
      <c r="D7996" s="166">
        <f t="shared" si="1741"/>
        <v>2.2558277767625785E-3</v>
      </c>
      <c r="E7996" s="167">
        <f t="shared" si="1751"/>
        <v>24.291375447755232</v>
      </c>
      <c r="F7996" s="168">
        <f t="shared" si="1752"/>
        <v>17.969924069689213</v>
      </c>
      <c r="G7996" s="168">
        <f t="shared" si="1742"/>
        <v>624491.21801406227</v>
      </c>
      <c r="H7996" s="168">
        <f t="shared" si="1743"/>
        <v>271310.33852408634</v>
      </c>
      <c r="I7996" s="169">
        <f t="shared" si="1744"/>
        <v>895801.55653814855</v>
      </c>
      <c r="J7996" s="169">
        <f t="shared" si="1746"/>
        <v>803979.86127922067</v>
      </c>
      <c r="K7996" s="95"/>
      <c r="L7996" s="265">
        <f t="shared" si="1745"/>
        <v>343378.3462016409</v>
      </c>
      <c r="M7996" s="265">
        <f>$G7996*NonHospFrac+theModel!$H7996*NonHospFrac</f>
        <v>552423.21033650776</v>
      </c>
      <c r="N7996" s="266">
        <f t="shared" si="1747"/>
        <v>895801.55653814867</v>
      </c>
      <c r="O7996" s="159"/>
      <c r="P7996" s="265">
        <f t="shared" si="1748"/>
        <v>308181.28538686904</v>
      </c>
      <c r="Q7996" s="265">
        <f t="shared" si="1749"/>
        <v>552421.65569483303</v>
      </c>
      <c r="R7996" s="266">
        <f t="shared" si="1750"/>
        <v>860602.94108170201</v>
      </c>
    </row>
    <row r="7997" spans="1:18" x14ac:dyDescent="0.3">
      <c r="A7997" s="82">
        <v>7966</v>
      </c>
      <c r="B7997" s="94">
        <f t="shared" si="1739"/>
        <v>2.629302548934582E-66</v>
      </c>
      <c r="C7997" s="179">
        <f t="shared" si="1740"/>
        <v>2.6233712952111827E-66</v>
      </c>
      <c r="D7997" s="166">
        <f t="shared" si="1741"/>
        <v>2.2558277767625785E-3</v>
      </c>
      <c r="E7997" s="167">
        <f t="shared" si="1751"/>
        <v>24.291375447755232</v>
      </c>
      <c r="F7997" s="168">
        <f t="shared" si="1752"/>
        <v>17.972179897465974</v>
      </c>
      <c r="G7997" s="168">
        <f t="shared" si="1742"/>
        <v>624569.61259327561</v>
      </c>
      <c r="H7997" s="168">
        <f t="shared" si="1743"/>
        <v>271310.33852408634</v>
      </c>
      <c r="I7997" s="169">
        <f t="shared" si="1744"/>
        <v>895879.9511173619</v>
      </c>
      <c r="J7997" s="169">
        <f t="shared" si="1746"/>
        <v>804036.51956967684</v>
      </c>
      <c r="K7997" s="95"/>
      <c r="L7997" s="265">
        <f t="shared" si="1745"/>
        <v>343408.3963849264</v>
      </c>
      <c r="M7997" s="265">
        <f>$G7997*NonHospFrac+theModel!$H7997*NonHospFrac</f>
        <v>552471.5547324355</v>
      </c>
      <c r="N7997" s="266">
        <f t="shared" si="1747"/>
        <v>895879.9511173619</v>
      </c>
      <c r="O7997" s="159"/>
      <c r="P7997" s="265">
        <f t="shared" si="1748"/>
        <v>308203.00362338405</v>
      </c>
      <c r="Q7997" s="265">
        <f t="shared" si="1749"/>
        <v>552470.00009076076</v>
      </c>
      <c r="R7997" s="266">
        <f t="shared" si="1750"/>
        <v>860673.00371414481</v>
      </c>
    </row>
    <row r="7998" spans="1:18" x14ac:dyDescent="0.3">
      <c r="A7998" s="82">
        <v>7967</v>
      </c>
      <c r="B7998" s="94">
        <f t="shared" si="1739"/>
        <v>2.5801859697754498E-66</v>
      </c>
      <c r="C7998" s="179">
        <f t="shared" si="1740"/>
        <v>2.5743655145956173E-66</v>
      </c>
      <c r="D7998" s="166">
        <f t="shared" si="1741"/>
        <v>2.2558277767625785E-3</v>
      </c>
      <c r="E7998" s="167">
        <f t="shared" si="1751"/>
        <v>24.291375447755232</v>
      </c>
      <c r="F7998" s="168">
        <f t="shared" si="1752"/>
        <v>17.974435725242735</v>
      </c>
      <c r="G7998" s="168">
        <f t="shared" si="1742"/>
        <v>624648.00717248896</v>
      </c>
      <c r="H7998" s="168">
        <f t="shared" si="1743"/>
        <v>271310.33852408634</v>
      </c>
      <c r="I7998" s="169">
        <f t="shared" si="1744"/>
        <v>895958.34569657524</v>
      </c>
      <c r="J7998" s="169">
        <f t="shared" si="1746"/>
        <v>804093.17555062962</v>
      </c>
      <c r="K7998" s="95"/>
      <c r="L7998" s="265">
        <f t="shared" si="1745"/>
        <v>343438.44656821201</v>
      </c>
      <c r="M7998" s="265">
        <f>$G7998*NonHospFrac+theModel!$H7998*NonHospFrac</f>
        <v>552519.89912836323</v>
      </c>
      <c r="N7998" s="266">
        <f t="shared" si="1747"/>
        <v>895958.34569657524</v>
      </c>
      <c r="O7998" s="159"/>
      <c r="P7998" s="265">
        <f t="shared" si="1748"/>
        <v>308224.72097462107</v>
      </c>
      <c r="Q7998" s="265">
        <f t="shared" si="1749"/>
        <v>552518.3444866885</v>
      </c>
      <c r="R7998" s="266">
        <f t="shared" si="1750"/>
        <v>860743.06546130963</v>
      </c>
    </row>
    <row r="7999" spans="1:18" x14ac:dyDescent="0.3">
      <c r="A7999" s="82">
        <v>7968</v>
      </c>
      <c r="B7999" s="94">
        <f t="shared" si="1739"/>
        <v>2.531986910872578E-66</v>
      </c>
      <c r="C7999" s="179">
        <f t="shared" si="1740"/>
        <v>2.5262751844686326E-66</v>
      </c>
      <c r="D7999" s="166">
        <f t="shared" si="1741"/>
        <v>2.2558277767625785E-3</v>
      </c>
      <c r="E7999" s="167">
        <f t="shared" si="1751"/>
        <v>24.291375447755232</v>
      </c>
      <c r="F7999" s="168">
        <f t="shared" si="1752"/>
        <v>17.976691553019496</v>
      </c>
      <c r="G7999" s="168">
        <f t="shared" si="1742"/>
        <v>624726.4017517023</v>
      </c>
      <c r="H7999" s="168">
        <f t="shared" si="1743"/>
        <v>271310.33852408634</v>
      </c>
      <c r="I7999" s="169">
        <f t="shared" si="1744"/>
        <v>896036.74027578859</v>
      </c>
      <c r="J7999" s="169">
        <f t="shared" si="1746"/>
        <v>804149.82922217308</v>
      </c>
      <c r="K7999" s="95"/>
      <c r="L7999" s="265">
        <f t="shared" si="1745"/>
        <v>343468.4967514975</v>
      </c>
      <c r="M7999" s="265">
        <f>$G7999*NonHospFrac+theModel!$H7999*NonHospFrac</f>
        <v>552568.24352429109</v>
      </c>
      <c r="N7999" s="266">
        <f t="shared" si="1747"/>
        <v>896036.74027578859</v>
      </c>
      <c r="O7999" s="159"/>
      <c r="P7999" s="265">
        <f t="shared" si="1748"/>
        <v>308246.43744061602</v>
      </c>
      <c r="Q7999" s="265">
        <f t="shared" si="1749"/>
        <v>552566.68888261635</v>
      </c>
      <c r="R7999" s="266">
        <f t="shared" si="1750"/>
        <v>860813.12632323243</v>
      </c>
    </row>
    <row r="8000" spans="1:18" x14ac:dyDescent="0.3">
      <c r="A8000" s="82">
        <v>7969</v>
      </c>
      <c r="B8000" s="94">
        <f t="shared" si="1739"/>
        <v>2.4846882325261219E-66</v>
      </c>
      <c r="C8000" s="179">
        <f t="shared" si="1740"/>
        <v>2.4790832037945942E-66</v>
      </c>
      <c r="D8000" s="166">
        <f t="shared" si="1741"/>
        <v>2.2558277767625785E-3</v>
      </c>
      <c r="E8000" s="167">
        <f t="shared" si="1751"/>
        <v>24.291375447755232</v>
      </c>
      <c r="F8000" s="168">
        <f t="shared" si="1752"/>
        <v>17.978947380796257</v>
      </c>
      <c r="G8000" s="168">
        <f t="shared" si="1742"/>
        <v>624804.79633091576</v>
      </c>
      <c r="H8000" s="168">
        <f t="shared" si="1743"/>
        <v>271310.33852408634</v>
      </c>
      <c r="I8000" s="169">
        <f t="shared" si="1744"/>
        <v>896115.13485500216</v>
      </c>
      <c r="J8000" s="169">
        <f t="shared" si="1746"/>
        <v>804206.48058440152</v>
      </c>
      <c r="K8000" s="95"/>
      <c r="L8000" s="265">
        <f t="shared" si="1745"/>
        <v>343498.54693478311</v>
      </c>
      <c r="M8000" s="265">
        <f>$G8000*NonHospFrac+theModel!$H8000*NonHospFrac</f>
        <v>552616.58792021894</v>
      </c>
      <c r="N8000" s="266">
        <f t="shared" si="1747"/>
        <v>896115.13485500205</v>
      </c>
      <c r="O8000" s="159"/>
      <c r="P8000" s="265">
        <f t="shared" si="1748"/>
        <v>308268.15302140516</v>
      </c>
      <c r="Q8000" s="265">
        <f t="shared" si="1749"/>
        <v>552615.0332785442</v>
      </c>
      <c r="R8000" s="266">
        <f t="shared" si="1750"/>
        <v>860883.18629994942</v>
      </c>
    </row>
    <row r="8001" spans="1:18" x14ac:dyDescent="0.3">
      <c r="A8001" s="82">
        <v>7970</v>
      </c>
      <c r="B8001" s="94">
        <f t="shared" si="1739"/>
        <v>2.4382731152138448E-66</v>
      </c>
      <c r="C8001" s="179">
        <f t="shared" si="1740"/>
        <v>2.432772790993212E-66</v>
      </c>
      <c r="D8001" s="166">
        <f t="shared" si="1741"/>
        <v>2.2558277767625785E-3</v>
      </c>
      <c r="E8001" s="167">
        <f t="shared" si="1751"/>
        <v>24.291375447755232</v>
      </c>
      <c r="F8001" s="168">
        <f t="shared" si="1752"/>
        <v>17.981203208573017</v>
      </c>
      <c r="G8001" s="168">
        <f t="shared" si="1742"/>
        <v>624883.19091012911</v>
      </c>
      <c r="H8001" s="168">
        <f t="shared" si="1743"/>
        <v>271310.33852408634</v>
      </c>
      <c r="I8001" s="169">
        <f t="shared" si="1744"/>
        <v>896193.52943421551</v>
      </c>
      <c r="J8001" s="169">
        <f t="shared" si="1746"/>
        <v>804263.12963740865</v>
      </c>
      <c r="K8001" s="95"/>
      <c r="L8001" s="265">
        <f t="shared" si="1745"/>
        <v>343528.59711806872</v>
      </c>
      <c r="M8001" s="265">
        <f>$G8001*NonHospFrac+theModel!$H8001*NonHospFrac</f>
        <v>552664.93231614679</v>
      </c>
      <c r="N8001" s="266">
        <f t="shared" si="1747"/>
        <v>896193.52943421551</v>
      </c>
      <c r="O8001" s="159"/>
      <c r="P8001" s="265">
        <f t="shared" si="1748"/>
        <v>308289.86771702446</v>
      </c>
      <c r="Q8001" s="265">
        <f t="shared" si="1749"/>
        <v>552663.37767447205</v>
      </c>
      <c r="R8001" s="266">
        <f t="shared" si="1750"/>
        <v>860953.24539149646</v>
      </c>
    </row>
    <row r="8002" spans="1:18" x14ac:dyDescent="0.3">
      <c r="A8002" s="82">
        <v>7971</v>
      </c>
      <c r="B8002" s="94">
        <f t="shared" si="1739"/>
        <v>2.3927250536096322E-66</v>
      </c>
      <c r="C8002" s="179">
        <f t="shared" si="1740"/>
        <v>2.3873274779715439E-66</v>
      </c>
      <c r="D8002" s="166">
        <f t="shared" si="1741"/>
        <v>2.2558277767625785E-3</v>
      </c>
      <c r="E8002" s="167">
        <f t="shared" si="1751"/>
        <v>24.291375447755232</v>
      </c>
      <c r="F8002" s="168">
        <f t="shared" si="1752"/>
        <v>17.983459036349778</v>
      </c>
      <c r="G8002" s="168">
        <f t="shared" si="1742"/>
        <v>624961.58548934245</v>
      </c>
      <c r="H8002" s="168">
        <f t="shared" si="1743"/>
        <v>271310.33852408634</v>
      </c>
      <c r="I8002" s="169">
        <f t="shared" si="1744"/>
        <v>896271.92401342886</v>
      </c>
      <c r="J8002" s="169">
        <f t="shared" si="1746"/>
        <v>804319.77638128889</v>
      </c>
      <c r="K8002" s="95"/>
      <c r="L8002" s="265">
        <f t="shared" si="1745"/>
        <v>343558.64730135421</v>
      </c>
      <c r="M8002" s="265">
        <f>$G8002*NonHospFrac+theModel!$H8002*NonHospFrac</f>
        <v>552713.27671207453</v>
      </c>
      <c r="N8002" s="266">
        <f t="shared" si="1747"/>
        <v>896271.92401342874</v>
      </c>
      <c r="O8002" s="159"/>
      <c r="P8002" s="265">
        <f t="shared" si="1748"/>
        <v>308311.58152750996</v>
      </c>
      <c r="Q8002" s="265">
        <f t="shared" si="1749"/>
        <v>552711.72207039979</v>
      </c>
      <c r="R8002" s="266">
        <f t="shared" si="1750"/>
        <v>861023.30359790975</v>
      </c>
    </row>
    <row r="8003" spans="1:18" x14ac:dyDescent="0.3">
      <c r="A8003" s="82">
        <v>7972</v>
      </c>
      <c r="B8003" s="94">
        <f t="shared" si="1739"/>
        <v>2.3480278507148562E-66</v>
      </c>
      <c r="C8003" s="179">
        <f t="shared" si="1740"/>
        <v>2.3427311042686013E-66</v>
      </c>
      <c r="D8003" s="166">
        <f t="shared" si="1741"/>
        <v>2.2558277767625785E-3</v>
      </c>
      <c r="E8003" s="167">
        <f t="shared" si="1751"/>
        <v>24.291375447755232</v>
      </c>
      <c r="F8003" s="168">
        <f t="shared" si="1752"/>
        <v>17.985714864126539</v>
      </c>
      <c r="G8003" s="168">
        <f t="shared" si="1742"/>
        <v>625039.9800685558</v>
      </c>
      <c r="H8003" s="168">
        <f t="shared" si="1743"/>
        <v>271310.33852408634</v>
      </c>
      <c r="I8003" s="169">
        <f t="shared" si="1744"/>
        <v>896350.3185926422</v>
      </c>
      <c r="J8003" s="169">
        <f t="shared" si="1746"/>
        <v>804376.42081613641</v>
      </c>
      <c r="K8003" s="95"/>
      <c r="L8003" s="265">
        <f t="shared" si="1745"/>
        <v>343588.69748463982</v>
      </c>
      <c r="M8003" s="265">
        <f>$G8003*NonHospFrac+theModel!$H8003*NonHospFrac</f>
        <v>552761.62110800226</v>
      </c>
      <c r="N8003" s="266">
        <f t="shared" si="1747"/>
        <v>896350.31859264208</v>
      </c>
      <c r="O8003" s="159"/>
      <c r="P8003" s="265">
        <f t="shared" si="1748"/>
        <v>308333.29445289786</v>
      </c>
      <c r="Q8003" s="265">
        <f t="shared" si="1749"/>
        <v>552760.06646632752</v>
      </c>
      <c r="R8003" s="266">
        <f t="shared" si="1750"/>
        <v>861093.36091922538</v>
      </c>
    </row>
    <row r="8004" spans="1:18" x14ac:dyDescent="0.3">
      <c r="A8004" s="82">
        <v>7973</v>
      </c>
      <c r="B8004" s="94">
        <f t="shared" si="1739"/>
        <v>2.304165612097987E-66</v>
      </c>
      <c r="C8004" s="179">
        <f t="shared" si="1740"/>
        <v>2.2989678113079553E-66</v>
      </c>
      <c r="D8004" s="166">
        <f t="shared" si="1741"/>
        <v>2.2558277767625785E-3</v>
      </c>
      <c r="E8004" s="167">
        <f t="shared" si="1751"/>
        <v>24.291375447755232</v>
      </c>
      <c r="F8004" s="168">
        <f t="shared" si="1752"/>
        <v>17.9879706919033</v>
      </c>
      <c r="G8004" s="168">
        <f t="shared" si="1742"/>
        <v>625118.37464776915</v>
      </c>
      <c r="H8004" s="168">
        <f t="shared" si="1743"/>
        <v>271310.33852408634</v>
      </c>
      <c r="I8004" s="169">
        <f t="shared" si="1744"/>
        <v>896428.71317185555</v>
      </c>
      <c r="J8004" s="169">
        <f t="shared" si="1746"/>
        <v>804433.06294204516</v>
      </c>
      <c r="K8004" s="95"/>
      <c r="L8004" s="265">
        <f t="shared" si="1745"/>
        <v>343618.74766792532</v>
      </c>
      <c r="M8004" s="265">
        <f>$G8004*NonHospFrac+theModel!$H8004*NonHospFrac</f>
        <v>552809.96550393011</v>
      </c>
      <c r="N8004" s="266">
        <f t="shared" si="1747"/>
        <v>896428.71317185543</v>
      </c>
      <c r="O8004" s="159"/>
      <c r="P8004" s="265">
        <f t="shared" si="1748"/>
        <v>308355.00649322412</v>
      </c>
      <c r="Q8004" s="265">
        <f t="shared" si="1749"/>
        <v>552808.41086225538</v>
      </c>
      <c r="R8004" s="266">
        <f t="shared" si="1750"/>
        <v>861163.41735547944</v>
      </c>
    </row>
    <row r="8005" spans="1:18" x14ac:dyDescent="0.3">
      <c r="A8005" s="82">
        <v>7974</v>
      </c>
      <c r="B8005" s="94">
        <f t="shared" si="1739"/>
        <v>2.2611227402429084E-66</v>
      </c>
      <c r="C8005" s="179">
        <f t="shared" si="1740"/>
        <v>2.2560220367587989E-66</v>
      </c>
      <c r="D8005" s="166">
        <f t="shared" si="1741"/>
        <v>2.2558277767625785E-3</v>
      </c>
      <c r="E8005" s="167">
        <f t="shared" si="1751"/>
        <v>24.291375447755232</v>
      </c>
      <c r="F8005" s="168">
        <f t="shared" si="1752"/>
        <v>17.990226519680061</v>
      </c>
      <c r="G8005" s="168">
        <f t="shared" si="1742"/>
        <v>625196.76922698249</v>
      </c>
      <c r="H8005" s="168">
        <f t="shared" si="1743"/>
        <v>271310.33852408634</v>
      </c>
      <c r="I8005" s="169">
        <f t="shared" si="1744"/>
        <v>896507.10775106889</v>
      </c>
      <c r="J8005" s="169">
        <f t="shared" si="1746"/>
        <v>804489.70275910944</v>
      </c>
      <c r="K8005" s="95"/>
      <c r="L8005" s="265">
        <f t="shared" si="1745"/>
        <v>343648.79785121087</v>
      </c>
      <c r="M8005" s="265">
        <f>$G8005*NonHospFrac+theModel!$H8005*NonHospFrac</f>
        <v>552858.30989985797</v>
      </c>
      <c r="N8005" s="266">
        <f t="shared" si="1747"/>
        <v>896507.10775106889</v>
      </c>
      <c r="O8005" s="159"/>
      <c r="P8005" s="265">
        <f t="shared" si="1748"/>
        <v>308376.71764852491</v>
      </c>
      <c r="Q8005" s="265">
        <f t="shared" si="1749"/>
        <v>552856.75525818323</v>
      </c>
      <c r="R8005" s="266">
        <f t="shared" si="1750"/>
        <v>861233.47290670814</v>
      </c>
    </row>
    <row r="8006" spans="1:18" x14ac:dyDescent="0.3">
      <c r="A8006" s="82">
        <v>7975</v>
      </c>
      <c r="B8006" s="94">
        <f t="shared" si="1739"/>
        <v>2.2188839290020122E-66</v>
      </c>
      <c r="C8006" s="179">
        <f t="shared" si="1740"/>
        <v>2.2138785090015574E-66</v>
      </c>
      <c r="D8006" s="166">
        <f t="shared" si="1741"/>
        <v>2.2558277767625785E-3</v>
      </c>
      <c r="E8006" s="167">
        <f t="shared" si="1751"/>
        <v>24.291375447755232</v>
      </c>
      <c r="F8006" s="168">
        <f t="shared" si="1752"/>
        <v>17.992482347456821</v>
      </c>
      <c r="G8006" s="168">
        <f t="shared" si="1742"/>
        <v>625275.16380619584</v>
      </c>
      <c r="H8006" s="168">
        <f t="shared" si="1743"/>
        <v>271310.33852408634</v>
      </c>
      <c r="I8006" s="169">
        <f t="shared" si="1744"/>
        <v>896585.50233028224</v>
      </c>
      <c r="J8006" s="169">
        <f t="shared" si="1746"/>
        <v>804546.34026742319</v>
      </c>
      <c r="K8006" s="95"/>
      <c r="L8006" s="265">
        <f t="shared" si="1745"/>
        <v>343678.84803449642</v>
      </c>
      <c r="M8006" s="265">
        <f>$G8006*NonHospFrac+theModel!$H8006*NonHospFrac</f>
        <v>552906.6542957857</v>
      </c>
      <c r="N8006" s="266">
        <f t="shared" si="1747"/>
        <v>896585.50233028212</v>
      </c>
      <c r="O8006" s="159"/>
      <c r="P8006" s="265">
        <f t="shared" si="1748"/>
        <v>308398.42791883624</v>
      </c>
      <c r="Q8006" s="265">
        <f t="shared" si="1749"/>
        <v>552905.09965411096</v>
      </c>
      <c r="R8006" s="266">
        <f t="shared" si="1750"/>
        <v>861303.52757294721</v>
      </c>
    </row>
    <row r="8007" spans="1:18" x14ac:dyDescent="0.3">
      <c r="A8007" s="82">
        <v>7976</v>
      </c>
      <c r="B8007" s="94">
        <f t="shared" si="1739"/>
        <v>2.17743415815394E-66</v>
      </c>
      <c r="C8007" s="179">
        <f t="shared" si="1740"/>
        <v>2.1725222416979047E-66</v>
      </c>
      <c r="D8007" s="166">
        <f t="shared" si="1741"/>
        <v>2.2558277767625785E-3</v>
      </c>
      <c r="E8007" s="167">
        <f t="shared" si="1751"/>
        <v>24.291375447755232</v>
      </c>
      <c r="F8007" s="168">
        <f t="shared" si="1752"/>
        <v>17.994738175233582</v>
      </c>
      <c r="G8007" s="168">
        <f t="shared" si="1742"/>
        <v>625353.55838540918</v>
      </c>
      <c r="H8007" s="168">
        <f t="shared" si="1743"/>
        <v>271310.33852408634</v>
      </c>
      <c r="I8007" s="169">
        <f t="shared" si="1744"/>
        <v>896663.89690949558</v>
      </c>
      <c r="J8007" s="169">
        <f t="shared" si="1746"/>
        <v>804602.9754670806</v>
      </c>
      <c r="K8007" s="95"/>
      <c r="L8007" s="265">
        <f t="shared" si="1745"/>
        <v>343708.89821778197</v>
      </c>
      <c r="M8007" s="265">
        <f>$G8007*NonHospFrac+theModel!$H8007*NonHospFrac</f>
        <v>552954.99869171344</v>
      </c>
      <c r="N8007" s="266">
        <f t="shared" si="1747"/>
        <v>896663.89690949535</v>
      </c>
      <c r="O8007" s="159"/>
      <c r="P8007" s="265">
        <f t="shared" si="1748"/>
        <v>308420.13730419421</v>
      </c>
      <c r="Q8007" s="265">
        <f t="shared" si="1749"/>
        <v>552953.4440500387</v>
      </c>
      <c r="R8007" s="266">
        <f t="shared" si="1750"/>
        <v>861373.58135423297</v>
      </c>
    </row>
    <row r="8008" spans="1:18" x14ac:dyDescent="0.3">
      <c r="A8008" s="82">
        <v>7977</v>
      </c>
      <c r="B8008" s="94">
        <f t="shared" si="1739"/>
        <v>2.1367586880617731E-66</v>
      </c>
      <c r="C8008" s="179">
        <f t="shared" si="1740"/>
        <v>2.1319385284610045E-66</v>
      </c>
      <c r="D8008" s="166">
        <f t="shared" si="1741"/>
        <v>2.2558277767625785E-3</v>
      </c>
      <c r="E8008" s="167">
        <f t="shared" si="1751"/>
        <v>24.291375447755232</v>
      </c>
      <c r="F8008" s="168">
        <f t="shared" si="1752"/>
        <v>17.996994003010343</v>
      </c>
      <c r="G8008" s="168">
        <f t="shared" si="1742"/>
        <v>625431.95296462264</v>
      </c>
      <c r="H8008" s="168">
        <f t="shared" si="1743"/>
        <v>271310.33852408634</v>
      </c>
      <c r="I8008" s="169">
        <f t="shared" si="1744"/>
        <v>896742.29148870893</v>
      </c>
      <c r="J8008" s="169">
        <f t="shared" si="1746"/>
        <v>804659.60835817584</v>
      </c>
      <c r="K8008" s="95"/>
      <c r="L8008" s="265">
        <f t="shared" si="1745"/>
        <v>343738.94840106758</v>
      </c>
      <c r="M8008" s="265">
        <f>$G8008*NonHospFrac+theModel!$H8008*NonHospFrac</f>
        <v>553003.34308764141</v>
      </c>
      <c r="N8008" s="266">
        <f t="shared" si="1747"/>
        <v>896742.29148870893</v>
      </c>
      <c r="O8008" s="159"/>
      <c r="P8008" s="265">
        <f t="shared" si="1748"/>
        <v>308441.84580463497</v>
      </c>
      <c r="Q8008" s="265">
        <f t="shared" si="1749"/>
        <v>553001.78844596667</v>
      </c>
      <c r="R8008" s="266">
        <f t="shared" si="1750"/>
        <v>861443.63425060164</v>
      </c>
    </row>
    <row r="8009" spans="1:18" x14ac:dyDescent="0.3">
      <c r="A8009" s="82">
        <v>7978</v>
      </c>
      <c r="B8009" s="94">
        <f t="shared" si="1739"/>
        <v>2.0968430544316613E-66</v>
      </c>
      <c r="C8009" s="179">
        <f t="shared" si="1740"/>
        <v>2.0921129376259628E-66</v>
      </c>
      <c r="D8009" s="166">
        <f t="shared" si="1741"/>
        <v>2.2558277767625785E-3</v>
      </c>
      <c r="E8009" s="167">
        <f t="shared" si="1751"/>
        <v>24.291375447755232</v>
      </c>
      <c r="F8009" s="168">
        <f t="shared" si="1752"/>
        <v>17.999249830787104</v>
      </c>
      <c r="G8009" s="168">
        <f t="shared" si="1742"/>
        <v>625510.34754383599</v>
      </c>
      <c r="H8009" s="168">
        <f t="shared" si="1743"/>
        <v>271310.33852408634</v>
      </c>
      <c r="I8009" s="169">
        <f t="shared" si="1744"/>
        <v>896820.68606792227</v>
      </c>
      <c r="J8009" s="169">
        <f t="shared" si="1746"/>
        <v>804716.23894080287</v>
      </c>
      <c r="K8009" s="95"/>
      <c r="L8009" s="265">
        <f t="shared" si="1745"/>
        <v>343768.99858435313</v>
      </c>
      <c r="M8009" s="265">
        <f>$G8009*NonHospFrac+theModel!$H8009*NonHospFrac</f>
        <v>553051.68748356914</v>
      </c>
      <c r="N8009" s="266">
        <f t="shared" si="1747"/>
        <v>896820.68606792227</v>
      </c>
      <c r="O8009" s="159"/>
      <c r="P8009" s="265">
        <f t="shared" si="1748"/>
        <v>308463.55342019448</v>
      </c>
      <c r="Q8009" s="265">
        <f t="shared" si="1749"/>
        <v>553050.1328418944</v>
      </c>
      <c r="R8009" s="266">
        <f t="shared" si="1750"/>
        <v>861513.68626208883</v>
      </c>
    </row>
    <row r="8010" spans="1:18" x14ac:dyDescent="0.3">
      <c r="A8010" s="82">
        <v>7979</v>
      </c>
      <c r="B8010" s="94">
        <f t="shared" si="1739"/>
        <v>2.0576730631695292E-66</v>
      </c>
      <c r="C8010" s="179">
        <f t="shared" si="1740"/>
        <v>2.0530313071181352E-66</v>
      </c>
      <c r="D8010" s="166">
        <f t="shared" si="1741"/>
        <v>2.2558277767625785E-3</v>
      </c>
      <c r="E8010" s="167">
        <f t="shared" si="1751"/>
        <v>24.291375447755232</v>
      </c>
      <c r="F8010" s="168">
        <f t="shared" si="1752"/>
        <v>18.001505658563865</v>
      </c>
      <c r="G8010" s="168">
        <f t="shared" si="1742"/>
        <v>625588.74212304933</v>
      </c>
      <c r="H8010" s="168">
        <f t="shared" si="1743"/>
        <v>271310.33852408634</v>
      </c>
      <c r="I8010" s="169">
        <f t="shared" si="1744"/>
        <v>896899.08064713562</v>
      </c>
      <c r="J8010" s="169">
        <f t="shared" si="1746"/>
        <v>804772.86721505586</v>
      </c>
      <c r="K8010" s="95"/>
      <c r="L8010" s="265">
        <f t="shared" si="1745"/>
        <v>343799.04876763868</v>
      </c>
      <c r="M8010" s="265">
        <f>$G8010*NonHospFrac+theModel!$H8010*NonHospFrac</f>
        <v>553100.03187949699</v>
      </c>
      <c r="N8010" s="266">
        <f t="shared" si="1747"/>
        <v>896899.08064713562</v>
      </c>
      <c r="O8010" s="159"/>
      <c r="P8010" s="265">
        <f t="shared" si="1748"/>
        <v>308485.26015090884</v>
      </c>
      <c r="Q8010" s="265">
        <f t="shared" si="1749"/>
        <v>553098.47723782226</v>
      </c>
      <c r="R8010" s="266">
        <f t="shared" si="1750"/>
        <v>861583.7373887311</v>
      </c>
    </row>
    <row r="8011" spans="1:18" x14ac:dyDescent="0.3">
      <c r="A8011" s="82">
        <v>7980</v>
      </c>
      <c r="B8011" s="94">
        <f t="shared" si="1739"/>
        <v>2.0192347853336132E-66</v>
      </c>
      <c r="C8011" s="179">
        <f t="shared" si="1740"/>
        <v>2.0146797394170523E-66</v>
      </c>
      <c r="D8011" s="166">
        <f t="shared" si="1741"/>
        <v>2.2558277767625785E-3</v>
      </c>
      <c r="E8011" s="167">
        <f t="shared" si="1751"/>
        <v>24.291375447755232</v>
      </c>
      <c r="F8011" s="168">
        <f t="shared" si="1752"/>
        <v>18.003761486340625</v>
      </c>
      <c r="G8011" s="168">
        <f t="shared" si="1742"/>
        <v>625667.13670226268</v>
      </c>
      <c r="H8011" s="168">
        <f t="shared" si="1743"/>
        <v>271310.33852408634</v>
      </c>
      <c r="I8011" s="169">
        <f t="shared" si="1744"/>
        <v>896977.47522634896</v>
      </c>
      <c r="J8011" s="169">
        <f t="shared" si="1746"/>
        <v>804829.49318102899</v>
      </c>
      <c r="K8011" s="95"/>
      <c r="L8011" s="265">
        <f t="shared" si="1745"/>
        <v>343829.09895092424</v>
      </c>
      <c r="M8011" s="265">
        <f>$G8011*NonHospFrac+theModel!$H8011*NonHospFrac</f>
        <v>553148.37627542485</v>
      </c>
      <c r="N8011" s="266">
        <f t="shared" si="1747"/>
        <v>896977.47522634908</v>
      </c>
      <c r="O8011" s="159"/>
      <c r="P8011" s="265">
        <f t="shared" si="1748"/>
        <v>308506.96599681413</v>
      </c>
      <c r="Q8011" s="265">
        <f t="shared" si="1749"/>
        <v>553146.82163375011</v>
      </c>
      <c r="R8011" s="266">
        <f t="shared" si="1750"/>
        <v>861653.7876305643</v>
      </c>
    </row>
    <row r="8012" spans="1:18" x14ac:dyDescent="0.3">
      <c r="A8012" s="82">
        <v>7981</v>
      </c>
      <c r="B8012" s="94">
        <f t="shared" si="1739"/>
        <v>1.9815145521810598E-66</v>
      </c>
      <c r="C8012" s="179">
        <f t="shared" si="1740"/>
        <v>1.9770445966141904E-66</v>
      </c>
      <c r="D8012" s="166">
        <f t="shared" si="1741"/>
        <v>2.2558277767625785E-3</v>
      </c>
      <c r="E8012" s="167">
        <f t="shared" si="1751"/>
        <v>24.291375447755232</v>
      </c>
      <c r="F8012" s="168">
        <f t="shared" si="1752"/>
        <v>18.006017314117386</v>
      </c>
      <c r="G8012" s="168">
        <f t="shared" si="1742"/>
        <v>625745.53128147603</v>
      </c>
      <c r="H8012" s="168">
        <f t="shared" si="1743"/>
        <v>271310.33852408634</v>
      </c>
      <c r="I8012" s="169">
        <f t="shared" si="1744"/>
        <v>897055.86980556231</v>
      </c>
      <c r="J8012" s="169">
        <f t="shared" si="1746"/>
        <v>804886.1168388162</v>
      </c>
      <c r="K8012" s="95"/>
      <c r="L8012" s="265">
        <f t="shared" si="1745"/>
        <v>343859.14913420979</v>
      </c>
      <c r="M8012" s="265">
        <f>$G8012*NonHospFrac+theModel!$H8012*NonHospFrac</f>
        <v>553196.72067135258</v>
      </c>
      <c r="N8012" s="266">
        <f t="shared" si="1747"/>
        <v>897055.86980556231</v>
      </c>
      <c r="O8012" s="159"/>
      <c r="P8012" s="265">
        <f t="shared" si="1748"/>
        <v>308528.67095794639</v>
      </c>
      <c r="Q8012" s="265">
        <f t="shared" si="1749"/>
        <v>553195.16602967784</v>
      </c>
      <c r="R8012" s="266">
        <f t="shared" si="1750"/>
        <v>861723.83698762418</v>
      </c>
    </row>
    <row r="8013" spans="1:18" x14ac:dyDescent="0.3">
      <c r="A8013" s="82">
        <v>7982</v>
      </c>
      <c r="B8013" s="94">
        <f t="shared" si="1739"/>
        <v>1.9444989503072984E-66</v>
      </c>
      <c r="C8013" s="179">
        <f t="shared" si="1740"/>
        <v>1.9401124955633097E-66</v>
      </c>
      <c r="D8013" s="166">
        <f t="shared" si="1741"/>
        <v>2.2558277767625785E-3</v>
      </c>
      <c r="E8013" s="167">
        <f t="shared" si="1751"/>
        <v>24.291375447755232</v>
      </c>
      <c r="F8013" s="168">
        <f t="shared" si="1752"/>
        <v>18.008273141894147</v>
      </c>
      <c r="G8013" s="168">
        <f t="shared" si="1742"/>
        <v>625823.92586068937</v>
      </c>
      <c r="H8013" s="168">
        <f t="shared" si="1743"/>
        <v>271310.33852408634</v>
      </c>
      <c r="I8013" s="169">
        <f t="shared" si="1744"/>
        <v>897134.26438477566</v>
      </c>
      <c r="J8013" s="169">
        <f t="shared" si="1746"/>
        <v>804942.73818851169</v>
      </c>
      <c r="K8013" s="95"/>
      <c r="L8013" s="265">
        <f t="shared" si="1745"/>
        <v>343889.19931749534</v>
      </c>
      <c r="M8013" s="265">
        <f>$G8013*NonHospFrac+theModel!$H8013*NonHospFrac</f>
        <v>553245.06506728032</v>
      </c>
      <c r="N8013" s="266">
        <f t="shared" si="1747"/>
        <v>897134.26438477566</v>
      </c>
      <c r="O8013" s="159"/>
      <c r="P8013" s="265">
        <f t="shared" si="1748"/>
        <v>308550.37503434171</v>
      </c>
      <c r="Q8013" s="265">
        <f t="shared" si="1749"/>
        <v>553243.51042560558</v>
      </c>
      <c r="R8013" s="266">
        <f t="shared" si="1750"/>
        <v>861793.88545994728</v>
      </c>
    </row>
    <row r="8014" spans="1:18" x14ac:dyDescent="0.3">
      <c r="A8014" s="82">
        <v>7983</v>
      </c>
      <c r="B8014" s="94">
        <f t="shared" si="1739"/>
        <v>1.908174816876432E-66</v>
      </c>
      <c r="C8014" s="179">
        <f t="shared" si="1740"/>
        <v>1.9038703031216032E-66</v>
      </c>
      <c r="D8014" s="166">
        <f t="shared" si="1741"/>
        <v>2.2558277767625785E-3</v>
      </c>
      <c r="E8014" s="167">
        <f t="shared" si="1751"/>
        <v>24.291375447755232</v>
      </c>
      <c r="F8014" s="168">
        <f t="shared" si="1752"/>
        <v>18.010528969670908</v>
      </c>
      <c r="G8014" s="168">
        <f t="shared" si="1742"/>
        <v>625902.32043990272</v>
      </c>
      <c r="H8014" s="168">
        <f t="shared" si="1743"/>
        <v>271310.33852408634</v>
      </c>
      <c r="I8014" s="169">
        <f t="shared" si="1744"/>
        <v>897212.658963989</v>
      </c>
      <c r="J8014" s="169">
        <f t="shared" si="1746"/>
        <v>804999.35723020951</v>
      </c>
      <c r="K8014" s="95"/>
      <c r="L8014" s="265">
        <f t="shared" si="1745"/>
        <v>343919.24950078083</v>
      </c>
      <c r="M8014" s="265">
        <f>$G8014*NonHospFrac+theModel!$H8014*NonHospFrac</f>
        <v>553293.40946320817</v>
      </c>
      <c r="N8014" s="266">
        <f t="shared" si="1747"/>
        <v>897212.658963989</v>
      </c>
      <c r="O8014" s="159"/>
      <c r="P8014" s="265">
        <f t="shared" si="1748"/>
        <v>308572.0782260361</v>
      </c>
      <c r="Q8014" s="265">
        <f t="shared" si="1749"/>
        <v>553291.85482153343</v>
      </c>
      <c r="R8014" s="266">
        <f t="shared" si="1750"/>
        <v>861863.93304756959</v>
      </c>
    </row>
    <row r="8015" spans="1:18" x14ac:dyDescent="0.3">
      <c r="A8015" s="82">
        <v>7984</v>
      </c>
      <c r="B8015" s="94">
        <f t="shared" si="1739"/>
        <v>1.8725292349404882E-66</v>
      </c>
      <c r="C8015" s="179">
        <f t="shared" si="1740"/>
        <v>1.8683051314795095E-66</v>
      </c>
      <c r="D8015" s="166">
        <f t="shared" si="1741"/>
        <v>2.2558277767625785E-3</v>
      </c>
      <c r="E8015" s="167">
        <f t="shared" si="1751"/>
        <v>24.291375447755232</v>
      </c>
      <c r="F8015" s="168">
        <f t="shared" si="1752"/>
        <v>18.012784797447669</v>
      </c>
      <c r="G8015" s="168">
        <f t="shared" si="1742"/>
        <v>625980.71501911606</v>
      </c>
      <c r="H8015" s="168">
        <f t="shared" si="1743"/>
        <v>271310.33852408634</v>
      </c>
      <c r="I8015" s="169">
        <f t="shared" si="1744"/>
        <v>897291.05354320235</v>
      </c>
      <c r="J8015" s="169">
        <f t="shared" si="1746"/>
        <v>805055.97396400373</v>
      </c>
      <c r="K8015" s="95"/>
      <c r="L8015" s="265">
        <f t="shared" si="1745"/>
        <v>343949.29968406644</v>
      </c>
      <c r="M8015" s="265">
        <f>$G8015*NonHospFrac+theModel!$H8015*NonHospFrac</f>
        <v>553341.75385913602</v>
      </c>
      <c r="N8015" s="266">
        <f t="shared" si="1747"/>
        <v>897291.05354320246</v>
      </c>
      <c r="O8015" s="159"/>
      <c r="P8015" s="265">
        <f t="shared" si="1748"/>
        <v>308593.78053306573</v>
      </c>
      <c r="Q8015" s="265">
        <f t="shared" si="1749"/>
        <v>553340.19921746128</v>
      </c>
      <c r="R8015" s="266">
        <f t="shared" si="1750"/>
        <v>861933.97975052707</v>
      </c>
    </row>
    <row r="8016" spans="1:18" x14ac:dyDescent="0.3">
      <c r="A8016" s="82">
        <v>7985</v>
      </c>
      <c r="B8016" s="94">
        <f t="shared" si="1739"/>
        <v>1.8375495288459054E-66</v>
      </c>
      <c r="C8016" s="179">
        <f t="shared" si="1740"/>
        <v>1.8334043335775577E-66</v>
      </c>
      <c r="D8016" s="166">
        <f t="shared" si="1741"/>
        <v>2.2558277767625785E-3</v>
      </c>
      <c r="E8016" s="167">
        <f t="shared" si="1751"/>
        <v>24.291375447755232</v>
      </c>
      <c r="F8016" s="168">
        <f t="shared" si="1752"/>
        <v>18.01504062522443</v>
      </c>
      <c r="G8016" s="168">
        <f t="shared" si="1742"/>
        <v>626059.10959832952</v>
      </c>
      <c r="H8016" s="168">
        <f t="shared" si="1743"/>
        <v>271310.33852408634</v>
      </c>
      <c r="I8016" s="169">
        <f t="shared" si="1744"/>
        <v>897369.44812241592</v>
      </c>
      <c r="J8016" s="169">
        <f t="shared" si="1746"/>
        <v>805112.58838998852</v>
      </c>
      <c r="K8016" s="95"/>
      <c r="L8016" s="265">
        <f t="shared" si="1745"/>
        <v>343979.34986735205</v>
      </c>
      <c r="M8016" s="265">
        <f>$G8016*NonHospFrac+theModel!$H8016*NonHospFrac</f>
        <v>553390.09825506387</v>
      </c>
      <c r="N8016" s="266">
        <f t="shared" si="1747"/>
        <v>897369.44812241592</v>
      </c>
      <c r="O8016" s="159"/>
      <c r="P8016" s="265">
        <f t="shared" si="1748"/>
        <v>308615.48195546662</v>
      </c>
      <c r="Q8016" s="265">
        <f t="shared" si="1749"/>
        <v>553388.54361338913</v>
      </c>
      <c r="R8016" s="266">
        <f t="shared" si="1750"/>
        <v>862004.02556885569</v>
      </c>
    </row>
    <row r="8017" spans="1:18" x14ac:dyDescent="0.3">
      <c r="A8017" s="82">
        <v>7986</v>
      </c>
      <c r="B8017" s="94">
        <f t="shared" si="1739"/>
        <v>1.8032232597260496E-66</v>
      </c>
      <c r="C8017" s="179">
        <f t="shared" si="1740"/>
        <v>1.7991554986090552E-66</v>
      </c>
      <c r="D8017" s="166">
        <f t="shared" si="1741"/>
        <v>2.2558277767625785E-3</v>
      </c>
      <c r="E8017" s="167">
        <f t="shared" si="1751"/>
        <v>24.291375447755232</v>
      </c>
      <c r="F8017" s="168">
        <f t="shared" si="1752"/>
        <v>18.01729645300119</v>
      </c>
      <c r="G8017" s="168">
        <f t="shared" si="1742"/>
        <v>626137.50417754287</v>
      </c>
      <c r="H8017" s="168">
        <f t="shared" si="1743"/>
        <v>271310.33852408634</v>
      </c>
      <c r="I8017" s="169">
        <f t="shared" si="1744"/>
        <v>897447.84270162927</v>
      </c>
      <c r="J8017" s="169">
        <f t="shared" si="1746"/>
        <v>805169.20050825772</v>
      </c>
      <c r="K8017" s="95"/>
      <c r="L8017" s="265">
        <f t="shared" si="1745"/>
        <v>344009.40005063755</v>
      </c>
      <c r="M8017" s="265">
        <f>$G8017*NonHospFrac+theModel!$H8017*NonHospFrac</f>
        <v>553438.44265099161</v>
      </c>
      <c r="N8017" s="266">
        <f t="shared" si="1747"/>
        <v>897447.84270162915</v>
      </c>
      <c r="O8017" s="159"/>
      <c r="P8017" s="265">
        <f t="shared" si="1748"/>
        <v>308637.18249327474</v>
      </c>
      <c r="Q8017" s="265">
        <f t="shared" si="1749"/>
        <v>553436.88800931687</v>
      </c>
      <c r="R8017" s="266">
        <f t="shared" si="1750"/>
        <v>862074.07050259155</v>
      </c>
    </row>
    <row r="8018" spans="1:18" x14ac:dyDescent="0.3">
      <c r="A8018" s="82">
        <v>7987</v>
      </c>
      <c r="B8018" s="94">
        <f t="shared" si="1739"/>
        <v>1.7695382210781343E-66</v>
      </c>
      <c r="C8018" s="179">
        <f t="shared" si="1740"/>
        <v>1.7655464476069831E-66</v>
      </c>
      <c r="D8018" s="166">
        <f t="shared" si="1741"/>
        <v>2.2558277767625785E-3</v>
      </c>
      <c r="E8018" s="167">
        <f t="shared" si="1751"/>
        <v>24.291375447755232</v>
      </c>
      <c r="F8018" s="168">
        <f t="shared" si="1752"/>
        <v>18.019552280777951</v>
      </c>
      <c r="G8018" s="168">
        <f t="shared" si="1742"/>
        <v>626215.89875675621</v>
      </c>
      <c r="H8018" s="168">
        <f t="shared" si="1743"/>
        <v>271310.33852408634</v>
      </c>
      <c r="I8018" s="169">
        <f t="shared" si="1744"/>
        <v>897526.23728084262</v>
      </c>
      <c r="J8018" s="169">
        <f t="shared" si="1746"/>
        <v>805225.81031890551</v>
      </c>
      <c r="K8018" s="95"/>
      <c r="L8018" s="265">
        <f t="shared" si="1745"/>
        <v>344039.45023392315</v>
      </c>
      <c r="M8018" s="265">
        <f>$G8018*NonHospFrac+theModel!$H8018*NonHospFrac</f>
        <v>553486.78704691934</v>
      </c>
      <c r="N8018" s="266">
        <f t="shared" si="1747"/>
        <v>897526.2372808425</v>
      </c>
      <c r="O8018" s="159"/>
      <c r="P8018" s="265">
        <f t="shared" si="1748"/>
        <v>308658.8821465263</v>
      </c>
      <c r="Q8018" s="265">
        <f t="shared" si="1749"/>
        <v>553485.23240524461</v>
      </c>
      <c r="R8018" s="266">
        <f t="shared" si="1750"/>
        <v>862144.11455177097</v>
      </c>
    </row>
    <row r="8019" spans="1:18" x14ac:dyDescent="0.3">
      <c r="A8019" s="82">
        <v>7988</v>
      </c>
      <c r="B8019" s="94">
        <f t="shared" si="1739"/>
        <v>1.7364824344226002E-66</v>
      </c>
      <c r="C8019" s="179">
        <f t="shared" si="1740"/>
        <v>1.7325652291131695E-66</v>
      </c>
      <c r="D8019" s="166">
        <f t="shared" si="1741"/>
        <v>2.2558277767625785E-3</v>
      </c>
      <c r="E8019" s="167">
        <f t="shared" si="1751"/>
        <v>24.291375447755232</v>
      </c>
      <c r="F8019" s="168">
        <f t="shared" si="1752"/>
        <v>18.021808108554712</v>
      </c>
      <c r="G8019" s="168">
        <f t="shared" si="1742"/>
        <v>626294.29333596956</v>
      </c>
      <c r="H8019" s="168">
        <f t="shared" si="1743"/>
        <v>271310.33852408634</v>
      </c>
      <c r="I8019" s="169">
        <f t="shared" si="1744"/>
        <v>897604.63186005596</v>
      </c>
      <c r="J8019" s="169">
        <f t="shared" si="1746"/>
        <v>805282.41782202607</v>
      </c>
      <c r="K8019" s="95"/>
      <c r="L8019" s="265">
        <f t="shared" si="1745"/>
        <v>344069.50041720865</v>
      </c>
      <c r="M8019" s="265">
        <f>$G8019*NonHospFrac+theModel!$H8019*NonHospFrac</f>
        <v>553535.1314428472</v>
      </c>
      <c r="N8019" s="266">
        <f t="shared" si="1747"/>
        <v>897604.63186005584</v>
      </c>
      <c r="O8019" s="159"/>
      <c r="P8019" s="265">
        <f t="shared" si="1748"/>
        <v>308680.58091525716</v>
      </c>
      <c r="Q8019" s="265">
        <f t="shared" si="1749"/>
        <v>553533.57680117246</v>
      </c>
      <c r="R8019" s="266">
        <f t="shared" si="1750"/>
        <v>862214.15771642956</v>
      </c>
    </row>
    <row r="8020" spans="1:18" x14ac:dyDescent="0.3">
      <c r="A8020" s="82">
        <v>7989</v>
      </c>
      <c r="B8020" s="94">
        <f t="shared" si="1739"/>
        <v>1.7040441450430864E-66</v>
      </c>
      <c r="C8020" s="179">
        <f t="shared" si="1740"/>
        <v>1.7002001149278686E-66</v>
      </c>
      <c r="D8020" s="166">
        <f t="shared" si="1741"/>
        <v>2.2558277767625785E-3</v>
      </c>
      <c r="E8020" s="167">
        <f t="shared" si="1751"/>
        <v>24.291375447755232</v>
      </c>
      <c r="F8020" s="168">
        <f t="shared" si="1752"/>
        <v>18.024063936331473</v>
      </c>
      <c r="G8020" s="168">
        <f t="shared" si="1742"/>
        <v>626372.68791518291</v>
      </c>
      <c r="H8020" s="168">
        <f t="shared" si="1743"/>
        <v>271310.33852408634</v>
      </c>
      <c r="I8020" s="169">
        <f t="shared" si="1744"/>
        <v>897683.02643926931</v>
      </c>
      <c r="J8020" s="169">
        <f t="shared" si="1746"/>
        <v>805339.02301771333</v>
      </c>
      <c r="K8020" s="95"/>
      <c r="L8020" s="265">
        <f t="shared" si="1745"/>
        <v>344099.55060049426</v>
      </c>
      <c r="M8020" s="265">
        <f>$G8020*NonHospFrac+theModel!$H8020*NonHospFrac</f>
        <v>553583.47583877505</v>
      </c>
      <c r="N8020" s="266">
        <f t="shared" si="1747"/>
        <v>897683.02643926931</v>
      </c>
      <c r="O8020" s="159"/>
      <c r="P8020" s="265">
        <f t="shared" si="1748"/>
        <v>308702.27879950358</v>
      </c>
      <c r="Q8020" s="265">
        <f t="shared" si="1749"/>
        <v>553581.92119710031</v>
      </c>
      <c r="R8020" s="266">
        <f t="shared" si="1750"/>
        <v>862284.19999660389</v>
      </c>
    </row>
    <row r="8021" spans="1:18" x14ac:dyDescent="0.3">
      <c r="A8021" s="82">
        <v>7990</v>
      </c>
      <c r="B8021" s="94">
        <f t="shared" si="1739"/>
        <v>1.6722118178069326E-66</v>
      </c>
      <c r="C8021" s="179">
        <f t="shared" si="1740"/>
        <v>1.6684395959396932E-66</v>
      </c>
      <c r="D8021" s="166">
        <f t="shared" si="1741"/>
        <v>2.2558277767625785E-3</v>
      </c>
      <c r="E8021" s="167">
        <f t="shared" si="1751"/>
        <v>24.291375447755232</v>
      </c>
      <c r="F8021" s="168">
        <f t="shared" si="1752"/>
        <v>18.026319764108234</v>
      </c>
      <c r="G8021" s="168">
        <f t="shared" si="1742"/>
        <v>626451.08249439625</v>
      </c>
      <c r="H8021" s="168">
        <f t="shared" si="1743"/>
        <v>271310.33852408634</v>
      </c>
      <c r="I8021" s="169">
        <f t="shared" si="1744"/>
        <v>897761.42101848265</v>
      </c>
      <c r="J8021" s="169">
        <f t="shared" si="1746"/>
        <v>805395.62590606138</v>
      </c>
      <c r="K8021" s="95"/>
      <c r="L8021" s="265">
        <f t="shared" si="1745"/>
        <v>344129.60078377975</v>
      </c>
      <c r="M8021" s="265">
        <f>$G8021*NonHospFrac+theModel!$H8021*NonHospFrac</f>
        <v>553631.82023470278</v>
      </c>
      <c r="N8021" s="266">
        <f t="shared" si="1747"/>
        <v>897761.42101848254</v>
      </c>
      <c r="O8021" s="159"/>
      <c r="P8021" s="265">
        <f t="shared" si="1748"/>
        <v>308723.97579930146</v>
      </c>
      <c r="Q8021" s="265">
        <f t="shared" si="1749"/>
        <v>553630.26559302805</v>
      </c>
      <c r="R8021" s="266">
        <f t="shared" si="1750"/>
        <v>862354.24139232957</v>
      </c>
    </row>
    <row r="8022" spans="1:18" x14ac:dyDescent="0.3">
      <c r="A8022" s="82">
        <v>7991</v>
      </c>
      <c r="B8022" s="94">
        <f t="shared" si="1739"/>
        <v>1.6409741330629566E-66</v>
      </c>
      <c r="C8022" s="179">
        <f t="shared" si="1740"/>
        <v>1.6372723780326444E-66</v>
      </c>
      <c r="D8022" s="166">
        <f t="shared" si="1741"/>
        <v>2.2558277767625785E-3</v>
      </c>
      <c r="E8022" s="167">
        <f t="shared" si="1751"/>
        <v>24.291375447755232</v>
      </c>
      <c r="F8022" s="168">
        <f t="shared" si="1752"/>
        <v>18.028575591884994</v>
      </c>
      <c r="G8022" s="168">
        <f t="shared" si="1742"/>
        <v>626529.4770736096</v>
      </c>
      <c r="H8022" s="168">
        <f t="shared" si="1743"/>
        <v>271310.33852408634</v>
      </c>
      <c r="I8022" s="169">
        <f t="shared" si="1744"/>
        <v>897839.815597696</v>
      </c>
      <c r="J8022" s="169">
        <f t="shared" si="1746"/>
        <v>805452.22648716427</v>
      </c>
      <c r="K8022" s="95"/>
      <c r="L8022" s="265">
        <f t="shared" si="1745"/>
        <v>344159.6509670653</v>
      </c>
      <c r="M8022" s="265">
        <f>$G8022*NonHospFrac+theModel!$H8022*NonHospFrac</f>
        <v>553680.16463063052</v>
      </c>
      <c r="N8022" s="266">
        <f t="shared" si="1747"/>
        <v>897839.81559769576</v>
      </c>
      <c r="O8022" s="159"/>
      <c r="P8022" s="265">
        <f t="shared" si="1748"/>
        <v>308745.67191468697</v>
      </c>
      <c r="Q8022" s="265">
        <f t="shared" si="1749"/>
        <v>553678.60998895578</v>
      </c>
      <c r="R8022" s="266">
        <f t="shared" si="1750"/>
        <v>862424.2819036427</v>
      </c>
    </row>
    <row r="8023" spans="1:18" x14ac:dyDescent="0.3">
      <c r="A8023" s="82">
        <v>7992</v>
      </c>
      <c r="B8023" s="94">
        <f t="shared" si="1739"/>
        <v>1.6103199826164461E-66</v>
      </c>
      <c r="C8023" s="179">
        <f t="shared" si="1740"/>
        <v>1.6066873780701839E-66</v>
      </c>
      <c r="D8023" s="166">
        <f t="shared" si="1741"/>
        <v>2.2558277767625785E-3</v>
      </c>
      <c r="E8023" s="167">
        <f t="shared" si="1751"/>
        <v>24.291375447755232</v>
      </c>
      <c r="F8023" s="168">
        <f t="shared" si="1752"/>
        <v>18.030831419661755</v>
      </c>
      <c r="G8023" s="168">
        <f t="shared" si="1742"/>
        <v>626607.87165282306</v>
      </c>
      <c r="H8023" s="168">
        <f t="shared" si="1743"/>
        <v>271310.33852408634</v>
      </c>
      <c r="I8023" s="169">
        <f t="shared" si="1744"/>
        <v>897918.21017690934</v>
      </c>
      <c r="J8023" s="169">
        <f t="shared" si="1746"/>
        <v>805508.82476111606</v>
      </c>
      <c r="K8023" s="95"/>
      <c r="L8023" s="265">
        <f t="shared" si="1745"/>
        <v>344189.70115035091</v>
      </c>
      <c r="M8023" s="265">
        <f>$G8023*NonHospFrac+theModel!$H8023*NonHospFrac</f>
        <v>553728.50902655837</v>
      </c>
      <c r="N8023" s="266">
        <f t="shared" si="1747"/>
        <v>897918.21017690934</v>
      </c>
      <c r="O8023" s="159"/>
      <c r="P8023" s="265">
        <f t="shared" si="1748"/>
        <v>308767.36714569613</v>
      </c>
      <c r="Q8023" s="265">
        <f t="shared" si="1749"/>
        <v>553726.95438488363</v>
      </c>
      <c r="R8023" s="266">
        <f t="shared" si="1750"/>
        <v>862494.32153057982</v>
      </c>
    </row>
    <row r="8024" spans="1:18" x14ac:dyDescent="0.3">
      <c r="A8024" s="82">
        <v>7993</v>
      </c>
      <c r="B8024" s="94">
        <f t="shared" si="1739"/>
        <v>1.5802384657785893E-66</v>
      </c>
      <c r="C8024" s="179">
        <f t="shared" si="1740"/>
        <v>1.5766737199535773E-66</v>
      </c>
      <c r="D8024" s="166">
        <f t="shared" si="1741"/>
        <v>2.2558277767625785E-3</v>
      </c>
      <c r="E8024" s="167">
        <f t="shared" si="1751"/>
        <v>24.291375447755232</v>
      </c>
      <c r="F8024" s="168">
        <f t="shared" si="1752"/>
        <v>18.033087247438516</v>
      </c>
      <c r="G8024" s="168">
        <f t="shared" si="1742"/>
        <v>626686.2662320364</v>
      </c>
      <c r="H8024" s="168">
        <f t="shared" si="1743"/>
        <v>271310.33852408634</v>
      </c>
      <c r="I8024" s="169">
        <f t="shared" si="1744"/>
        <v>897996.60475612269</v>
      </c>
      <c r="J8024" s="169">
        <f t="shared" si="1746"/>
        <v>805565.42072801071</v>
      </c>
      <c r="K8024" s="95"/>
      <c r="L8024" s="265">
        <f t="shared" si="1745"/>
        <v>344219.75133363646</v>
      </c>
      <c r="M8024" s="265">
        <f>$G8024*NonHospFrac+theModel!$H8024*NonHospFrac</f>
        <v>553776.85342248622</v>
      </c>
      <c r="N8024" s="266">
        <f t="shared" si="1747"/>
        <v>897996.60475612269</v>
      </c>
      <c r="O8024" s="159"/>
      <c r="P8024" s="265">
        <f t="shared" si="1748"/>
        <v>308789.06149236491</v>
      </c>
      <c r="Q8024" s="265">
        <f t="shared" si="1749"/>
        <v>553775.29878081148</v>
      </c>
      <c r="R8024" s="266">
        <f t="shared" si="1750"/>
        <v>862564.36027317634</v>
      </c>
    </row>
    <row r="8025" spans="1:18" x14ac:dyDescent="0.3">
      <c r="A8025" s="82">
        <v>7994</v>
      </c>
      <c r="B8025" s="94">
        <f t="shared" si="1739"/>
        <v>1.5507188854906328E-66</v>
      </c>
      <c r="C8025" s="179">
        <f t="shared" si="1740"/>
        <v>1.5472207307547926E-66</v>
      </c>
      <c r="D8025" s="166">
        <f t="shared" si="1741"/>
        <v>2.2558277767625785E-3</v>
      </c>
      <c r="E8025" s="167">
        <f t="shared" si="1751"/>
        <v>24.291375447755232</v>
      </c>
      <c r="F8025" s="168">
        <f t="shared" si="1752"/>
        <v>18.035343075215277</v>
      </c>
      <c r="G8025" s="168">
        <f t="shared" si="1742"/>
        <v>626764.66081124975</v>
      </c>
      <c r="H8025" s="168">
        <f t="shared" si="1743"/>
        <v>271310.33852408634</v>
      </c>
      <c r="I8025" s="169">
        <f t="shared" si="1744"/>
        <v>898074.99933533603</v>
      </c>
      <c r="J8025" s="169">
        <f t="shared" si="1746"/>
        <v>805622.01438794238</v>
      </c>
      <c r="K8025" s="95"/>
      <c r="L8025" s="265">
        <f t="shared" si="1745"/>
        <v>344249.80151692202</v>
      </c>
      <c r="M8025" s="265">
        <f>$G8025*NonHospFrac+theModel!$H8025*NonHospFrac</f>
        <v>553825.19781841408</v>
      </c>
      <c r="N8025" s="266">
        <f t="shared" si="1747"/>
        <v>898074.99933533603</v>
      </c>
      <c r="O8025" s="159"/>
      <c r="P8025" s="265">
        <f t="shared" si="1748"/>
        <v>308810.7549547294</v>
      </c>
      <c r="Q8025" s="265">
        <f t="shared" si="1749"/>
        <v>553823.64317673934</v>
      </c>
      <c r="R8025" s="266">
        <f t="shared" si="1750"/>
        <v>862634.3981314688</v>
      </c>
    </row>
    <row r="8026" spans="1:18" x14ac:dyDescent="0.3">
      <c r="A8026" s="82">
        <v>7995</v>
      </c>
      <c r="B8026" s="94">
        <f t="shared" si="1739"/>
        <v>1.521750744519703E-66</v>
      </c>
      <c r="C8026" s="179">
        <f t="shared" si="1740"/>
        <v>1.5183179369209064E-66</v>
      </c>
      <c r="D8026" s="166">
        <f t="shared" si="1741"/>
        <v>2.2558277767625785E-3</v>
      </c>
      <c r="E8026" s="167">
        <f t="shared" si="1751"/>
        <v>24.291375447755232</v>
      </c>
      <c r="F8026" s="168">
        <f t="shared" si="1752"/>
        <v>18.037598902992038</v>
      </c>
      <c r="G8026" s="168">
        <f t="shared" si="1742"/>
        <v>626843.05539046309</v>
      </c>
      <c r="H8026" s="168">
        <f t="shared" si="1743"/>
        <v>271310.33852408634</v>
      </c>
      <c r="I8026" s="169">
        <f t="shared" si="1744"/>
        <v>898153.39391454938</v>
      </c>
      <c r="J8026" s="169">
        <f t="shared" si="1746"/>
        <v>805678.60574100504</v>
      </c>
      <c r="K8026" s="95"/>
      <c r="L8026" s="265">
        <f t="shared" si="1745"/>
        <v>344279.85170020757</v>
      </c>
      <c r="M8026" s="265">
        <f>$G8026*NonHospFrac+theModel!$H8026*NonHospFrac</f>
        <v>553873.54221434193</v>
      </c>
      <c r="N8026" s="266">
        <f t="shared" si="1747"/>
        <v>898153.3939145495</v>
      </c>
      <c r="O8026" s="159"/>
      <c r="P8026" s="265">
        <f t="shared" si="1748"/>
        <v>308832.4475328257</v>
      </c>
      <c r="Q8026" s="265">
        <f t="shared" si="1749"/>
        <v>553871.98757266719</v>
      </c>
      <c r="R8026" s="266">
        <f t="shared" si="1750"/>
        <v>862704.43510549283</v>
      </c>
    </row>
    <row r="8027" spans="1:18" x14ac:dyDescent="0.3">
      <c r="A8027" s="82">
        <v>7996</v>
      </c>
      <c r="B8027" s="94">
        <f t="shared" si="1739"/>
        <v>1.4933237417262309E-66</v>
      </c>
      <c r="C8027" s="179">
        <f t="shared" si="1740"/>
        <v>1.4899550605499459E-66</v>
      </c>
      <c r="D8027" s="166">
        <f t="shared" si="1741"/>
        <v>2.2558277767625785E-3</v>
      </c>
      <c r="E8027" s="167">
        <f t="shared" si="1751"/>
        <v>24.291375447755232</v>
      </c>
      <c r="F8027" s="168">
        <f t="shared" si="1752"/>
        <v>18.039854730768798</v>
      </c>
      <c r="G8027" s="168">
        <f t="shared" si="1742"/>
        <v>626921.44996967644</v>
      </c>
      <c r="H8027" s="168">
        <f t="shared" si="1743"/>
        <v>271310.33852408634</v>
      </c>
      <c r="I8027" s="169">
        <f t="shared" si="1744"/>
        <v>898231.78849376272</v>
      </c>
      <c r="J8027" s="169">
        <f t="shared" si="1746"/>
        <v>805735.19478729274</v>
      </c>
      <c r="K8027" s="95"/>
      <c r="L8027" s="265">
        <f t="shared" si="1745"/>
        <v>344309.90188349312</v>
      </c>
      <c r="M8027" s="265">
        <f>$G8027*NonHospFrac+theModel!$H8027*NonHospFrac</f>
        <v>553921.88661026966</v>
      </c>
      <c r="N8027" s="266">
        <f t="shared" si="1747"/>
        <v>898231.78849376272</v>
      </c>
      <c r="O8027" s="159"/>
      <c r="P8027" s="265">
        <f t="shared" si="1748"/>
        <v>308854.13922668976</v>
      </c>
      <c r="Q8027" s="265">
        <f t="shared" si="1749"/>
        <v>553920.33196859492</v>
      </c>
      <c r="R8027" s="266">
        <f t="shared" si="1750"/>
        <v>862774.47119528474</v>
      </c>
    </row>
    <row r="8028" spans="1:18" x14ac:dyDescent="0.3">
      <c r="A8028" s="82">
        <v>7997</v>
      </c>
      <c r="B8028" s="94">
        <f t="shared" si="1739"/>
        <v>1.4654277684004075E-66</v>
      </c>
      <c r="C8028" s="179">
        <f t="shared" si="1740"/>
        <v>1.4621220157356107E-66</v>
      </c>
      <c r="D8028" s="166">
        <f t="shared" si="1741"/>
        <v>2.2558277767625785E-3</v>
      </c>
      <c r="E8028" s="167">
        <f t="shared" si="1751"/>
        <v>24.291375447755232</v>
      </c>
      <c r="F8028" s="168">
        <f t="shared" si="1752"/>
        <v>18.042110558545559</v>
      </c>
      <c r="G8028" s="168">
        <f t="shared" si="1742"/>
        <v>626999.84454888979</v>
      </c>
      <c r="H8028" s="168">
        <f t="shared" si="1743"/>
        <v>271310.33852408634</v>
      </c>
      <c r="I8028" s="169">
        <f t="shared" si="1744"/>
        <v>898310.18307297607</v>
      </c>
      <c r="J8028" s="169">
        <f t="shared" si="1746"/>
        <v>805791.78152689955</v>
      </c>
      <c r="K8028" s="95"/>
      <c r="L8028" s="265">
        <f t="shared" si="1745"/>
        <v>344339.95206677867</v>
      </c>
      <c r="M8028" s="265">
        <f>$G8028*NonHospFrac+theModel!$H8028*NonHospFrac</f>
        <v>553970.2310061974</v>
      </c>
      <c r="N8028" s="266">
        <f t="shared" si="1747"/>
        <v>898310.18307297607</v>
      </c>
      <c r="O8028" s="159"/>
      <c r="P8028" s="265">
        <f t="shared" si="1748"/>
        <v>308875.83003635769</v>
      </c>
      <c r="Q8028" s="265">
        <f t="shared" si="1749"/>
        <v>553968.67636452266</v>
      </c>
      <c r="R8028" s="266">
        <f t="shared" si="1750"/>
        <v>862844.5064008804</v>
      </c>
    </row>
    <row r="8029" spans="1:18" x14ac:dyDescent="0.3">
      <c r="A8029" s="82">
        <v>7998</v>
      </c>
      <c r="B8029" s="94">
        <f t="shared" si="1739"/>
        <v>1.4380529046679369E-66</v>
      </c>
      <c r="C8029" s="179">
        <f t="shared" si="1740"/>
        <v>1.4348089049811328E-66</v>
      </c>
      <c r="D8029" s="166">
        <f t="shared" si="1741"/>
        <v>2.2558277767625785E-3</v>
      </c>
      <c r="E8029" s="167">
        <f t="shared" si="1751"/>
        <v>24.291375447755232</v>
      </c>
      <c r="F8029" s="168">
        <f t="shared" si="1752"/>
        <v>18.04436638632232</v>
      </c>
      <c r="G8029" s="168">
        <f t="shared" si="1742"/>
        <v>627078.23912810313</v>
      </c>
      <c r="H8029" s="168">
        <f t="shared" si="1743"/>
        <v>271310.33852408634</v>
      </c>
      <c r="I8029" s="169">
        <f t="shared" si="1744"/>
        <v>898388.57765218941</v>
      </c>
      <c r="J8029" s="169">
        <f t="shared" si="1746"/>
        <v>805848.36595991941</v>
      </c>
      <c r="K8029" s="95"/>
      <c r="L8029" s="265">
        <f t="shared" si="1745"/>
        <v>344370.00225006416</v>
      </c>
      <c r="M8029" s="265">
        <f>$G8029*NonHospFrac+theModel!$H8029*NonHospFrac</f>
        <v>554018.57540212525</v>
      </c>
      <c r="N8029" s="266">
        <f t="shared" si="1747"/>
        <v>898388.57765218941</v>
      </c>
      <c r="O8029" s="159"/>
      <c r="P8029" s="265">
        <f t="shared" si="1748"/>
        <v>308897.5199618655</v>
      </c>
      <c r="Q8029" s="265">
        <f t="shared" si="1749"/>
        <v>554017.02076045051</v>
      </c>
      <c r="R8029" s="266">
        <f t="shared" si="1750"/>
        <v>862914.54072231601</v>
      </c>
    </row>
    <row r="8030" spans="1:18" x14ac:dyDescent="0.3">
      <c r="A8030" s="82">
        <v>7999</v>
      </c>
      <c r="B8030" s="94">
        <f t="shared" si="1739"/>
        <v>1.4111894159622884E-66</v>
      </c>
      <c r="C8030" s="179">
        <f t="shared" si="1740"/>
        <v>1.4080060156794872E-66</v>
      </c>
      <c r="D8030" s="166">
        <f t="shared" si="1741"/>
        <v>2.2558277767625785E-3</v>
      </c>
      <c r="E8030" s="167">
        <f t="shared" si="1751"/>
        <v>24.291375447755232</v>
      </c>
      <c r="F8030" s="168">
        <f t="shared" si="1752"/>
        <v>18.046622214099081</v>
      </c>
      <c r="G8030" s="168">
        <f t="shared" si="1742"/>
        <v>627156.63370731648</v>
      </c>
      <c r="H8030" s="168">
        <f t="shared" si="1743"/>
        <v>271310.33852408634</v>
      </c>
      <c r="I8030" s="169">
        <f t="shared" si="1744"/>
        <v>898466.97223140276</v>
      </c>
      <c r="J8030" s="169">
        <f t="shared" si="1746"/>
        <v>805904.94808644638</v>
      </c>
      <c r="K8030" s="95"/>
      <c r="L8030" s="265">
        <f t="shared" si="1745"/>
        <v>344400.05243334977</v>
      </c>
      <c r="M8030" s="265">
        <f>$G8030*NonHospFrac+theModel!$H8030*NonHospFrac</f>
        <v>554066.9197980531</v>
      </c>
      <c r="N8030" s="266">
        <f t="shared" si="1747"/>
        <v>898466.97223140288</v>
      </c>
      <c r="O8030" s="159"/>
      <c r="P8030" s="265">
        <f t="shared" si="1748"/>
        <v>308919.2090032493</v>
      </c>
      <c r="Q8030" s="265">
        <f t="shared" si="1749"/>
        <v>554065.36515637836</v>
      </c>
      <c r="R8030" s="266">
        <f t="shared" si="1750"/>
        <v>862984.57415962766</v>
      </c>
    </row>
    <row r="8031" spans="1:18" x14ac:dyDescent="0.3">
      <c r="A8031" s="82">
        <v>8000</v>
      </c>
      <c r="B8031" s="94">
        <f t="shared" ref="B8031:B8094" si="1753">Constant*EXP(PowerTerm*(A8031)/7)</f>
        <v>1.3848277495631044E-66</v>
      </c>
      <c r="C8031" s="179">
        <f t="shared" ref="C8031:C8094" si="1754">(1-theFloor)*B8031</f>
        <v>1.3817038166596082E-66</v>
      </c>
      <c r="D8031" s="166">
        <f t="shared" ref="D8031:D8094" si="1755">theFloor</f>
        <v>2.2558277767625785E-3</v>
      </c>
      <c r="E8031" s="167">
        <f t="shared" si="1751"/>
        <v>24.291375447755232</v>
      </c>
      <c r="F8031" s="168">
        <f t="shared" si="1752"/>
        <v>18.048878041875842</v>
      </c>
      <c r="G8031" s="168">
        <f t="shared" ref="G8031:G8094" si="1756">$B$22*F8031*totInfected/365.25</f>
        <v>627235.02828652994</v>
      </c>
      <c r="H8031" s="168">
        <f t="shared" ref="H8031:H8094" si="1757">lostQALYs_Injured*E8031*totInfected/365.25</f>
        <v>271310.33852408634</v>
      </c>
      <c r="I8031" s="169">
        <f t="shared" ref="I8031:I8094" si="1758">H8031+G8031</f>
        <v>898545.36681061634</v>
      </c>
      <c r="J8031" s="169">
        <f t="shared" si="1746"/>
        <v>805961.52790657466</v>
      </c>
      <c r="K8031" s="95"/>
      <c r="L8031" s="265">
        <f t="shared" ref="L8031:L8094" si="1759">$G8031*HospFrac+$H8031*HospFrac</f>
        <v>344430.10261663538</v>
      </c>
      <c r="M8031" s="265">
        <f>$G8031*NonHospFrac+theModel!$H8031*NonHospFrac</f>
        <v>554115.26419398095</v>
      </c>
      <c r="N8031" s="266">
        <f t="shared" si="1747"/>
        <v>898545.36681061634</v>
      </c>
      <c r="O8031" s="159"/>
      <c r="P8031" s="265">
        <f t="shared" si="1748"/>
        <v>308940.89716054511</v>
      </c>
      <c r="Q8031" s="265">
        <f t="shared" si="1749"/>
        <v>554113.70955230622</v>
      </c>
      <c r="R8031" s="266">
        <f t="shared" si="1750"/>
        <v>863054.60671285132</v>
      </c>
    </row>
    <row r="8032" spans="1:18" x14ac:dyDescent="0.3">
      <c r="A8032" s="82">
        <v>8001</v>
      </c>
      <c r="B8032" s="94">
        <f t="shared" si="1753"/>
        <v>1.358958531199231E-66</v>
      </c>
      <c r="C8032" s="179">
        <f t="shared" si="1754"/>
        <v>1.3558929547970834E-66</v>
      </c>
      <c r="D8032" s="166">
        <f t="shared" si="1755"/>
        <v>2.2558277767625785E-3</v>
      </c>
      <c r="E8032" s="167">
        <f t="shared" si="1751"/>
        <v>24.291375447755232</v>
      </c>
      <c r="F8032" s="168">
        <f t="shared" si="1752"/>
        <v>18.051133869652602</v>
      </c>
      <c r="G8032" s="168">
        <f t="shared" si="1756"/>
        <v>627313.42286574328</v>
      </c>
      <c r="H8032" s="168">
        <f t="shared" si="1757"/>
        <v>271310.33852408634</v>
      </c>
      <c r="I8032" s="169">
        <f t="shared" si="1758"/>
        <v>898623.76138982968</v>
      </c>
      <c r="J8032" s="169">
        <f t="shared" ref="J8032:J8095" si="1760">J8031+(I8032-I8031)/(1+discountDaily)^A8032</f>
        <v>806018.10542039794</v>
      </c>
      <c r="K8032" s="95"/>
      <c r="L8032" s="265">
        <f t="shared" si="1759"/>
        <v>344460.15279992088</v>
      </c>
      <c r="M8032" s="265">
        <f>$G8032*NonHospFrac+theModel!$H8032*NonHospFrac</f>
        <v>554163.60858990869</v>
      </c>
      <c r="N8032" s="266">
        <f t="shared" ref="N8032:N8095" si="1761">L8032+M8032</f>
        <v>898623.76138982957</v>
      </c>
      <c r="O8032" s="159"/>
      <c r="P8032" s="265">
        <f t="shared" ref="P8032:P8095" si="1762">P8031+(L8032-L8031)/(1+discountDaily)^A8032</f>
        <v>308962.58443378884</v>
      </c>
      <c r="Q8032" s="265">
        <f t="shared" ref="Q8032:Q8095" si="1763">Q8031+(M8032-M8031)/(1+discountDaily)^B8032</f>
        <v>554162.05394823395</v>
      </c>
      <c r="R8032" s="266">
        <f t="shared" ref="R8032:R8095" si="1764">P8032+Q8032</f>
        <v>863124.63838202273</v>
      </c>
    </row>
    <row r="8033" spans="1:18" x14ac:dyDescent="0.3">
      <c r="A8033" s="82">
        <v>8002</v>
      </c>
      <c r="B8033" s="94">
        <f t="shared" si="1753"/>
        <v>1.3335725617152051E-66</v>
      </c>
      <c r="C8033" s="179">
        <f t="shared" si="1754"/>
        <v>1.3305642516881596E-66</v>
      </c>
      <c r="D8033" s="166">
        <f t="shared" si="1755"/>
        <v>2.2558277767625785E-3</v>
      </c>
      <c r="E8033" s="167">
        <f t="shared" ref="E8033:E8096" si="1765">C8033+E8032</f>
        <v>24.291375447755232</v>
      </c>
      <c r="F8033" s="168">
        <f t="shared" ref="F8033:F8096" si="1766">D8033+F8032</f>
        <v>18.053389697429363</v>
      </c>
      <c r="G8033" s="168">
        <f t="shared" si="1756"/>
        <v>627391.81744495663</v>
      </c>
      <c r="H8033" s="168">
        <f t="shared" si="1757"/>
        <v>271310.33852408634</v>
      </c>
      <c r="I8033" s="169">
        <f t="shared" si="1758"/>
        <v>898702.15596904303</v>
      </c>
      <c r="J8033" s="169">
        <f t="shared" si="1760"/>
        <v>806074.68062801042</v>
      </c>
      <c r="K8033" s="95"/>
      <c r="L8033" s="265">
        <f t="shared" si="1759"/>
        <v>344490.20298320649</v>
      </c>
      <c r="M8033" s="265">
        <f>$G8033*NonHospFrac+theModel!$H8033*NonHospFrac</f>
        <v>554211.95298583643</v>
      </c>
      <c r="N8033" s="266">
        <f t="shared" si="1761"/>
        <v>898702.15596904291</v>
      </c>
      <c r="O8033" s="159"/>
      <c r="P8033" s="265">
        <f t="shared" si="1762"/>
        <v>308984.2708230167</v>
      </c>
      <c r="Q8033" s="265">
        <f t="shared" si="1763"/>
        <v>554210.39834416169</v>
      </c>
      <c r="R8033" s="266">
        <f t="shared" si="1764"/>
        <v>863194.66916717845</v>
      </c>
    </row>
    <row r="8034" spans="1:18" x14ac:dyDescent="0.3">
      <c r="A8034" s="82">
        <v>8003</v>
      </c>
      <c r="B8034" s="94">
        <f t="shared" si="1753"/>
        <v>1.3086608138000115E-66</v>
      </c>
      <c r="C8034" s="179">
        <f t="shared" si="1754"/>
        <v>1.3057087003858805E-66</v>
      </c>
      <c r="D8034" s="166">
        <f t="shared" si="1755"/>
        <v>2.2558277767625785E-3</v>
      </c>
      <c r="E8034" s="167">
        <f t="shared" si="1765"/>
        <v>24.291375447755232</v>
      </c>
      <c r="F8034" s="168">
        <f t="shared" si="1766"/>
        <v>18.055645525206124</v>
      </c>
      <c r="G8034" s="168">
        <f t="shared" si="1756"/>
        <v>627470.21202416997</v>
      </c>
      <c r="H8034" s="168">
        <f t="shared" si="1757"/>
        <v>271310.33852408634</v>
      </c>
      <c r="I8034" s="169">
        <f t="shared" si="1758"/>
        <v>898780.55054825637</v>
      </c>
      <c r="J8034" s="169">
        <f t="shared" si="1760"/>
        <v>806131.25352950604</v>
      </c>
      <c r="K8034" s="95"/>
      <c r="L8034" s="265">
        <f t="shared" si="1759"/>
        <v>344520.25316649198</v>
      </c>
      <c r="M8034" s="265">
        <f>$G8034*NonHospFrac+theModel!$H8034*NonHospFrac</f>
        <v>554260.29738176428</v>
      </c>
      <c r="N8034" s="266">
        <f t="shared" si="1761"/>
        <v>898780.55054825626</v>
      </c>
      <c r="O8034" s="159"/>
      <c r="P8034" s="265">
        <f t="shared" si="1762"/>
        <v>309005.95632826455</v>
      </c>
      <c r="Q8034" s="265">
        <f t="shared" si="1763"/>
        <v>554258.74274008954</v>
      </c>
      <c r="R8034" s="266">
        <f t="shared" si="1764"/>
        <v>863264.69906835409</v>
      </c>
    </row>
    <row r="8035" spans="1:18" x14ac:dyDescent="0.3">
      <c r="A8035" s="82">
        <v>8004</v>
      </c>
      <c r="B8035" s="94">
        <f t="shared" si="1753"/>
        <v>1.2842144287769521E-66</v>
      </c>
      <c r="C8035" s="179">
        <f t="shared" si="1754"/>
        <v>1.2813174621971979E-66</v>
      </c>
      <c r="D8035" s="166">
        <f t="shared" si="1755"/>
        <v>2.2558277767625785E-3</v>
      </c>
      <c r="E8035" s="167">
        <f t="shared" si="1765"/>
        <v>24.291375447755232</v>
      </c>
      <c r="F8035" s="168">
        <f t="shared" si="1766"/>
        <v>18.057901352982885</v>
      </c>
      <c r="G8035" s="168">
        <f t="shared" si="1756"/>
        <v>627548.60660338332</v>
      </c>
      <c r="H8035" s="168">
        <f t="shared" si="1757"/>
        <v>271310.33852408634</v>
      </c>
      <c r="I8035" s="169">
        <f t="shared" si="1758"/>
        <v>898858.94512746972</v>
      </c>
      <c r="J8035" s="169">
        <f t="shared" si="1760"/>
        <v>806187.82412497874</v>
      </c>
      <c r="K8035" s="95"/>
      <c r="L8035" s="265">
        <f t="shared" si="1759"/>
        <v>344550.30334977759</v>
      </c>
      <c r="M8035" s="265">
        <f>$G8035*NonHospFrac+theModel!$H8035*NonHospFrac</f>
        <v>554308.64177769213</v>
      </c>
      <c r="N8035" s="266">
        <f t="shared" si="1761"/>
        <v>898858.94512746972</v>
      </c>
      <c r="O8035" s="159"/>
      <c r="P8035" s="265">
        <f t="shared" si="1762"/>
        <v>309027.64094956859</v>
      </c>
      <c r="Q8035" s="265">
        <f t="shared" si="1763"/>
        <v>554307.08713601739</v>
      </c>
      <c r="R8035" s="266">
        <f t="shared" si="1764"/>
        <v>863334.72808558599</v>
      </c>
    </row>
    <row r="8036" spans="1:18" x14ac:dyDescent="0.3">
      <c r="A8036" s="82">
        <v>8005</v>
      </c>
      <c r="B8036" s="94">
        <f t="shared" si="1753"/>
        <v>1.2602247134534768E-66</v>
      </c>
      <c r="C8036" s="179">
        <f t="shared" si="1754"/>
        <v>1.2573818635399057E-66</v>
      </c>
      <c r="D8036" s="166">
        <f t="shared" si="1755"/>
        <v>2.2558277767625785E-3</v>
      </c>
      <c r="E8036" s="167">
        <f t="shared" si="1765"/>
        <v>24.291375447755232</v>
      </c>
      <c r="F8036" s="168">
        <f t="shared" si="1766"/>
        <v>18.060157180759646</v>
      </c>
      <c r="G8036" s="168">
        <f t="shared" si="1756"/>
        <v>627627.00118259666</v>
      </c>
      <c r="H8036" s="168">
        <f t="shared" si="1757"/>
        <v>271310.33852408634</v>
      </c>
      <c r="I8036" s="169">
        <f t="shared" si="1758"/>
        <v>898937.33970668307</v>
      </c>
      <c r="J8036" s="169">
        <f t="shared" si="1760"/>
        <v>806244.39241452259</v>
      </c>
      <c r="K8036" s="95"/>
      <c r="L8036" s="265">
        <f t="shared" si="1759"/>
        <v>344580.35353306308</v>
      </c>
      <c r="M8036" s="265">
        <f>$G8036*NonHospFrac+theModel!$H8036*NonHospFrac</f>
        <v>554356.98617361987</v>
      </c>
      <c r="N8036" s="266">
        <f t="shared" si="1761"/>
        <v>898937.33970668295</v>
      </c>
      <c r="O8036" s="159"/>
      <c r="P8036" s="265">
        <f t="shared" si="1762"/>
        <v>309049.32468696474</v>
      </c>
      <c r="Q8036" s="265">
        <f t="shared" si="1763"/>
        <v>554355.43153194513</v>
      </c>
      <c r="R8036" s="266">
        <f t="shared" si="1764"/>
        <v>863404.75621890987</v>
      </c>
    </row>
    <row r="8037" spans="1:18" x14ac:dyDescent="0.3">
      <c r="A8037" s="82">
        <v>8006</v>
      </c>
      <c r="B8037" s="94">
        <f t="shared" si="1753"/>
        <v>1.2366831370298654E-66</v>
      </c>
      <c r="C8037" s="179">
        <f t="shared" si="1754"/>
        <v>1.2338933928582996E-66</v>
      </c>
      <c r="D8037" s="166">
        <f t="shared" si="1755"/>
        <v>2.2558277767625785E-3</v>
      </c>
      <c r="E8037" s="167">
        <f t="shared" si="1765"/>
        <v>24.291375447755232</v>
      </c>
      <c r="F8037" s="168">
        <f t="shared" si="1766"/>
        <v>18.062413008536407</v>
      </c>
      <c r="G8037" s="168">
        <f t="shared" si="1756"/>
        <v>627705.39576181001</v>
      </c>
      <c r="H8037" s="168">
        <f t="shared" si="1757"/>
        <v>271310.33852408634</v>
      </c>
      <c r="I8037" s="169">
        <f t="shared" si="1758"/>
        <v>899015.73428589641</v>
      </c>
      <c r="J8037" s="169">
        <f t="shared" si="1760"/>
        <v>806300.95839823165</v>
      </c>
      <c r="K8037" s="95"/>
      <c r="L8037" s="265">
        <f t="shared" si="1759"/>
        <v>344610.40371634864</v>
      </c>
      <c r="M8037" s="265">
        <f>$G8037*NonHospFrac+theModel!$H8037*NonHospFrac</f>
        <v>554405.3305695476</v>
      </c>
      <c r="N8037" s="266">
        <f t="shared" si="1761"/>
        <v>899015.73428589618</v>
      </c>
      <c r="O8037" s="159"/>
      <c r="P8037" s="265">
        <f t="shared" si="1762"/>
        <v>309071.00754048908</v>
      </c>
      <c r="Q8037" s="265">
        <f t="shared" si="1763"/>
        <v>554403.77592787286</v>
      </c>
      <c r="R8037" s="266">
        <f t="shared" si="1764"/>
        <v>863474.78346836194</v>
      </c>
    </row>
    <row r="8038" spans="1:18" x14ac:dyDescent="0.3">
      <c r="A8038" s="82">
        <v>8007</v>
      </c>
      <c r="B8038" s="94">
        <f t="shared" si="1753"/>
        <v>1.2135813280656539E-66</v>
      </c>
      <c r="C8038" s="179">
        <f t="shared" si="1754"/>
        <v>1.210843697596443E-66</v>
      </c>
      <c r="D8038" s="166">
        <f t="shared" si="1755"/>
        <v>2.2558277767625785E-3</v>
      </c>
      <c r="E8038" s="167">
        <f t="shared" si="1765"/>
        <v>24.291375447755232</v>
      </c>
      <c r="F8038" s="168">
        <f t="shared" si="1766"/>
        <v>18.064668836313167</v>
      </c>
      <c r="G8038" s="168">
        <f t="shared" si="1756"/>
        <v>627783.79034102336</v>
      </c>
      <c r="H8038" s="168">
        <f t="shared" si="1757"/>
        <v>271310.33852408634</v>
      </c>
      <c r="I8038" s="169">
        <f t="shared" si="1758"/>
        <v>899094.12886510976</v>
      </c>
      <c r="J8038" s="169">
        <f t="shared" si="1760"/>
        <v>806357.52207619988</v>
      </c>
      <c r="K8038" s="95"/>
      <c r="L8038" s="265">
        <f t="shared" si="1759"/>
        <v>344640.45389963419</v>
      </c>
      <c r="M8038" s="265">
        <f>$G8038*NonHospFrac+theModel!$H8038*NonHospFrac</f>
        <v>554453.67496547545</v>
      </c>
      <c r="N8038" s="266">
        <f t="shared" si="1761"/>
        <v>899094.12886510964</v>
      </c>
      <c r="O8038" s="159"/>
      <c r="P8038" s="265">
        <f t="shared" si="1762"/>
        <v>309092.68951017765</v>
      </c>
      <c r="Q8038" s="265">
        <f t="shared" si="1763"/>
        <v>554452.12032380071</v>
      </c>
      <c r="R8038" s="266">
        <f t="shared" si="1764"/>
        <v>863544.8098339783</v>
      </c>
    </row>
    <row r="8039" spans="1:18" x14ac:dyDescent="0.3">
      <c r="A8039" s="82">
        <v>8008</v>
      </c>
      <c r="B8039" s="94">
        <f t="shared" si="1753"/>
        <v>1.1909110715027317E-66</v>
      </c>
      <c r="C8039" s="179">
        <f t="shared" si="1754"/>
        <v>1.1882245812279818E-66</v>
      </c>
      <c r="D8039" s="166">
        <f t="shared" si="1755"/>
        <v>2.2558277767625785E-3</v>
      </c>
      <c r="E8039" s="167">
        <f t="shared" si="1765"/>
        <v>24.291375447755232</v>
      </c>
      <c r="F8039" s="168">
        <f t="shared" si="1766"/>
        <v>18.066924664089928</v>
      </c>
      <c r="G8039" s="168">
        <f t="shared" si="1756"/>
        <v>627862.18492023682</v>
      </c>
      <c r="H8039" s="168">
        <f t="shared" si="1757"/>
        <v>271310.33852408634</v>
      </c>
      <c r="I8039" s="169">
        <f t="shared" si="1758"/>
        <v>899172.5234443231</v>
      </c>
      <c r="J8039" s="169">
        <f t="shared" si="1760"/>
        <v>806414.08344852121</v>
      </c>
      <c r="K8039" s="95"/>
      <c r="L8039" s="265">
        <f t="shared" si="1759"/>
        <v>344670.5040829198</v>
      </c>
      <c r="M8039" s="265">
        <f>$G8039*NonHospFrac+theModel!$H8039*NonHospFrac</f>
        <v>554502.01936140331</v>
      </c>
      <c r="N8039" s="266">
        <f t="shared" si="1761"/>
        <v>899172.5234443231</v>
      </c>
      <c r="O8039" s="159"/>
      <c r="P8039" s="265">
        <f t="shared" si="1762"/>
        <v>309114.37059606647</v>
      </c>
      <c r="Q8039" s="265">
        <f t="shared" si="1763"/>
        <v>554500.46471972857</v>
      </c>
      <c r="R8039" s="266">
        <f t="shared" si="1764"/>
        <v>863614.83531579503</v>
      </c>
    </row>
    <row r="8040" spans="1:18" x14ac:dyDescent="0.3">
      <c r="A8040" s="82">
        <v>8009</v>
      </c>
      <c r="B8040" s="94">
        <f t="shared" si="1753"/>
        <v>1.1686643057440459E-66</v>
      </c>
      <c r="C8040" s="179">
        <f t="shared" si="1754"/>
        <v>1.1660280003414375E-66</v>
      </c>
      <c r="D8040" s="166">
        <f t="shared" si="1755"/>
        <v>2.2558277767625785E-3</v>
      </c>
      <c r="E8040" s="167">
        <f t="shared" si="1765"/>
        <v>24.291375447755232</v>
      </c>
      <c r="F8040" s="168">
        <f t="shared" si="1766"/>
        <v>18.069180491866689</v>
      </c>
      <c r="G8040" s="168">
        <f t="shared" si="1756"/>
        <v>627940.57949945016</v>
      </c>
      <c r="H8040" s="168">
        <f t="shared" si="1757"/>
        <v>271310.33852408634</v>
      </c>
      <c r="I8040" s="169">
        <f t="shared" si="1758"/>
        <v>899250.91802353645</v>
      </c>
      <c r="J8040" s="169">
        <f t="shared" si="1760"/>
        <v>806470.64251528971</v>
      </c>
      <c r="K8040" s="95"/>
      <c r="L8040" s="265">
        <f t="shared" si="1759"/>
        <v>344700.55426620535</v>
      </c>
      <c r="M8040" s="265">
        <f>$G8040*NonHospFrac+theModel!$H8040*NonHospFrac</f>
        <v>554550.36375733116</v>
      </c>
      <c r="N8040" s="266">
        <f t="shared" si="1761"/>
        <v>899250.91802353645</v>
      </c>
      <c r="O8040" s="159"/>
      <c r="P8040" s="265">
        <f t="shared" si="1762"/>
        <v>309136.05079819151</v>
      </c>
      <c r="Q8040" s="265">
        <f t="shared" si="1763"/>
        <v>554548.80911565642</v>
      </c>
      <c r="R8040" s="266">
        <f t="shared" si="1764"/>
        <v>863684.85991384787</v>
      </c>
    </row>
    <row r="8041" spans="1:18" x14ac:dyDescent="0.3">
      <c r="A8041" s="82">
        <v>8010</v>
      </c>
      <c r="B8041" s="94">
        <f t="shared" si="1753"/>
        <v>1.1468331197869114E-66</v>
      </c>
      <c r="C8041" s="179">
        <f t="shared" si="1754"/>
        <v>1.1442460617799848E-66</v>
      </c>
      <c r="D8041" s="166">
        <f t="shared" si="1755"/>
        <v>2.2558277767625785E-3</v>
      </c>
      <c r="E8041" s="167">
        <f t="shared" si="1765"/>
        <v>24.291375447755232</v>
      </c>
      <c r="F8041" s="168">
        <f t="shared" si="1766"/>
        <v>18.07143631964345</v>
      </c>
      <c r="G8041" s="168">
        <f t="shared" si="1756"/>
        <v>628018.97407866351</v>
      </c>
      <c r="H8041" s="168">
        <f t="shared" si="1757"/>
        <v>271310.33852408634</v>
      </c>
      <c r="I8041" s="169">
        <f t="shared" si="1758"/>
        <v>899329.31260274979</v>
      </c>
      <c r="J8041" s="169">
        <f t="shared" si="1760"/>
        <v>806527.19927659922</v>
      </c>
      <c r="K8041" s="95"/>
      <c r="L8041" s="265">
        <f t="shared" si="1759"/>
        <v>344730.6044494909</v>
      </c>
      <c r="M8041" s="265">
        <f>$G8041*NonHospFrac+theModel!$H8041*NonHospFrac</f>
        <v>554598.70815325901</v>
      </c>
      <c r="N8041" s="266">
        <f t="shared" si="1761"/>
        <v>899329.31260274991</v>
      </c>
      <c r="O8041" s="159"/>
      <c r="P8041" s="265">
        <f t="shared" si="1762"/>
        <v>309157.73011658882</v>
      </c>
      <c r="Q8041" s="265">
        <f t="shared" si="1763"/>
        <v>554597.15351158427</v>
      </c>
      <c r="R8041" s="266">
        <f t="shared" si="1764"/>
        <v>863754.88362817303</v>
      </c>
    </row>
    <row r="8042" spans="1:18" x14ac:dyDescent="0.3">
      <c r="A8042" s="82">
        <v>8011</v>
      </c>
      <c r="B8042" s="94">
        <f t="shared" si="1753"/>
        <v>1.1254097504096775E-66</v>
      </c>
      <c r="C8042" s="179">
        <f t="shared" si="1754"/>
        <v>1.1228710198344639E-66</v>
      </c>
      <c r="D8042" s="166">
        <f t="shared" si="1755"/>
        <v>2.2558277767625785E-3</v>
      </c>
      <c r="E8042" s="167">
        <f t="shared" si="1765"/>
        <v>24.291375447755232</v>
      </c>
      <c r="F8042" s="168">
        <f t="shared" si="1766"/>
        <v>18.073692147420211</v>
      </c>
      <c r="G8042" s="168">
        <f t="shared" si="1756"/>
        <v>628097.36865787685</v>
      </c>
      <c r="H8042" s="168">
        <f t="shared" si="1757"/>
        <v>271310.33852408634</v>
      </c>
      <c r="I8042" s="169">
        <f t="shared" si="1758"/>
        <v>899407.70718196314</v>
      </c>
      <c r="J8042" s="169">
        <f t="shared" si="1760"/>
        <v>806583.75373254379</v>
      </c>
      <c r="K8042" s="95"/>
      <c r="L8042" s="265">
        <f t="shared" si="1759"/>
        <v>344760.65463277645</v>
      </c>
      <c r="M8042" s="265">
        <f>$G8042*NonHospFrac+theModel!$H8042*NonHospFrac</f>
        <v>554647.05254918674</v>
      </c>
      <c r="N8042" s="266">
        <f t="shared" si="1761"/>
        <v>899407.70718196314</v>
      </c>
      <c r="O8042" s="159"/>
      <c r="P8042" s="265">
        <f t="shared" si="1762"/>
        <v>309179.40855129441</v>
      </c>
      <c r="Q8042" s="265">
        <f t="shared" si="1763"/>
        <v>554645.49790751201</v>
      </c>
      <c r="R8042" s="266">
        <f t="shared" si="1764"/>
        <v>863824.90645880648</v>
      </c>
    </row>
    <row r="8043" spans="1:18" x14ac:dyDescent="0.3">
      <c r="A8043" s="82">
        <v>8012</v>
      </c>
      <c r="B8043" s="94">
        <f t="shared" si="1753"/>
        <v>1.1043865794114323E-66</v>
      </c>
      <c r="C8043" s="179">
        <f t="shared" si="1754"/>
        <v>1.1018952734893122E-66</v>
      </c>
      <c r="D8043" s="166">
        <f t="shared" si="1755"/>
        <v>2.2558277767625785E-3</v>
      </c>
      <c r="E8043" s="167">
        <f t="shared" si="1765"/>
        <v>24.291375447755232</v>
      </c>
      <c r="F8043" s="168">
        <f t="shared" si="1766"/>
        <v>18.075947975196971</v>
      </c>
      <c r="G8043" s="168">
        <f t="shared" si="1756"/>
        <v>628175.7632370902</v>
      </c>
      <c r="H8043" s="168">
        <f t="shared" si="1757"/>
        <v>271310.33852408634</v>
      </c>
      <c r="I8043" s="169">
        <f t="shared" si="1758"/>
        <v>899486.10176117648</v>
      </c>
      <c r="J8043" s="169">
        <f t="shared" si="1760"/>
        <v>806640.30588321749</v>
      </c>
      <c r="K8043" s="95"/>
      <c r="L8043" s="265">
        <f t="shared" si="1759"/>
        <v>344790.704816062</v>
      </c>
      <c r="M8043" s="265">
        <f>$G8043*NonHospFrac+theModel!$H8043*NonHospFrac</f>
        <v>554695.39694511448</v>
      </c>
      <c r="N8043" s="266">
        <f t="shared" si="1761"/>
        <v>899486.10176117648</v>
      </c>
      <c r="O8043" s="159"/>
      <c r="P8043" s="265">
        <f t="shared" si="1762"/>
        <v>309201.08610234433</v>
      </c>
      <c r="Q8043" s="265">
        <f t="shared" si="1763"/>
        <v>554693.84230343974</v>
      </c>
      <c r="R8043" s="266">
        <f t="shared" si="1764"/>
        <v>863894.92840578407</v>
      </c>
    </row>
    <row r="8044" spans="1:18" x14ac:dyDescent="0.3">
      <c r="A8044" s="82">
        <v>8013</v>
      </c>
      <c r="B8044" s="94">
        <f t="shared" si="1753"/>
        <v>1.0837561309026276E-66</v>
      </c>
      <c r="C8044" s="179">
        <f t="shared" si="1754"/>
        <v>1.0813113637193008E-66</v>
      </c>
      <c r="D8044" s="166">
        <f t="shared" si="1755"/>
        <v>2.2558277767625785E-3</v>
      </c>
      <c r="E8044" s="167">
        <f t="shared" si="1765"/>
        <v>24.291375447755232</v>
      </c>
      <c r="F8044" s="168">
        <f t="shared" si="1766"/>
        <v>18.078203802973732</v>
      </c>
      <c r="G8044" s="168">
        <f t="shared" si="1756"/>
        <v>628254.15781630354</v>
      </c>
      <c r="H8044" s="168">
        <f t="shared" si="1757"/>
        <v>271310.33852408634</v>
      </c>
      <c r="I8044" s="169">
        <f t="shared" si="1758"/>
        <v>899564.49634038983</v>
      </c>
      <c r="J8044" s="169">
        <f t="shared" si="1760"/>
        <v>806696.85572871414</v>
      </c>
      <c r="K8044" s="95"/>
      <c r="L8044" s="265">
        <f t="shared" si="1759"/>
        <v>344820.75499934755</v>
      </c>
      <c r="M8044" s="265">
        <f>$G8044*NonHospFrac+theModel!$H8044*NonHospFrac</f>
        <v>554743.74134104233</v>
      </c>
      <c r="N8044" s="266">
        <f t="shared" si="1761"/>
        <v>899564.49634038983</v>
      </c>
      <c r="O8044" s="159"/>
      <c r="P8044" s="265">
        <f t="shared" si="1762"/>
        <v>309222.76276977459</v>
      </c>
      <c r="Q8044" s="265">
        <f t="shared" si="1763"/>
        <v>554742.18669936759</v>
      </c>
      <c r="R8044" s="266">
        <f t="shared" si="1764"/>
        <v>863964.94946914213</v>
      </c>
    </row>
    <row r="8045" spans="1:18" x14ac:dyDescent="0.3">
      <c r="A8045" s="82">
        <v>8014</v>
      </c>
      <c r="B8045" s="94">
        <f t="shared" si="1753"/>
        <v>1.0635110686468274E-66</v>
      </c>
      <c r="C8045" s="179">
        <f t="shared" si="1754"/>
        <v>1.0611119708372795E-66</v>
      </c>
      <c r="D8045" s="166">
        <f t="shared" si="1755"/>
        <v>2.2558277767625785E-3</v>
      </c>
      <c r="E8045" s="167">
        <f t="shared" si="1765"/>
        <v>24.291375447755232</v>
      </c>
      <c r="F8045" s="168">
        <f t="shared" si="1766"/>
        <v>18.080459630750493</v>
      </c>
      <c r="G8045" s="168">
        <f t="shared" si="1756"/>
        <v>628332.55239551689</v>
      </c>
      <c r="H8045" s="168">
        <f t="shared" si="1757"/>
        <v>271310.33852408634</v>
      </c>
      <c r="I8045" s="169">
        <f t="shared" si="1758"/>
        <v>899642.89091960317</v>
      </c>
      <c r="J8045" s="169">
        <f t="shared" si="1760"/>
        <v>806753.40326912783</v>
      </c>
      <c r="K8045" s="95"/>
      <c r="L8045" s="265">
        <f t="shared" si="1759"/>
        <v>344850.80518263311</v>
      </c>
      <c r="M8045" s="265">
        <f>$G8045*NonHospFrac+theModel!$H8045*NonHospFrac</f>
        <v>554792.08573697018</v>
      </c>
      <c r="N8045" s="266">
        <f t="shared" si="1761"/>
        <v>899642.89091960329</v>
      </c>
      <c r="O8045" s="159"/>
      <c r="P8045" s="265">
        <f t="shared" si="1762"/>
        <v>309244.43855362124</v>
      </c>
      <c r="Q8045" s="265">
        <f t="shared" si="1763"/>
        <v>554790.53109529545</v>
      </c>
      <c r="R8045" s="266">
        <f t="shared" si="1764"/>
        <v>864034.96964891674</v>
      </c>
    </row>
    <row r="8046" spans="1:18" x14ac:dyDescent="0.3">
      <c r="A8046" s="82">
        <v>8015</v>
      </c>
      <c r="B8046" s="94">
        <f t="shared" si="1753"/>
        <v>1.0436441934517413E-66</v>
      </c>
      <c r="C8046" s="179">
        <f t="shared" si="1754"/>
        <v>1.0412899118910958E-66</v>
      </c>
      <c r="D8046" s="166">
        <f t="shared" si="1755"/>
        <v>2.2558277767625785E-3</v>
      </c>
      <c r="E8046" s="167">
        <f t="shared" si="1765"/>
        <v>24.291375447755232</v>
      </c>
      <c r="F8046" s="168">
        <f t="shared" si="1766"/>
        <v>18.082715458527254</v>
      </c>
      <c r="G8046" s="168">
        <f t="shared" si="1756"/>
        <v>628410.94697473024</v>
      </c>
      <c r="H8046" s="168">
        <f t="shared" si="1757"/>
        <v>271310.33852408634</v>
      </c>
      <c r="I8046" s="169">
        <f t="shared" si="1758"/>
        <v>899721.28549881652</v>
      </c>
      <c r="J8046" s="169">
        <f t="shared" si="1760"/>
        <v>806809.94850455236</v>
      </c>
      <c r="K8046" s="95"/>
      <c r="L8046" s="265">
        <f t="shared" si="1759"/>
        <v>344880.8553659186</v>
      </c>
      <c r="M8046" s="265">
        <f>$G8046*NonHospFrac+theModel!$H8046*NonHospFrac</f>
        <v>554840.43013289792</v>
      </c>
      <c r="N8046" s="266">
        <f t="shared" si="1761"/>
        <v>899721.28549881652</v>
      </c>
      <c r="O8046" s="159"/>
      <c r="P8046" s="265">
        <f t="shared" si="1762"/>
        <v>309266.11345392023</v>
      </c>
      <c r="Q8046" s="265">
        <f t="shared" si="1763"/>
        <v>554838.87549122318</v>
      </c>
      <c r="R8046" s="266">
        <f t="shared" si="1764"/>
        <v>864104.98894514341</v>
      </c>
    </row>
    <row r="8047" spans="1:18" x14ac:dyDescent="0.3">
      <c r="A8047" s="82">
        <v>8016</v>
      </c>
      <c r="B8047" s="94">
        <f t="shared" si="1753"/>
        <v>1.024148440609477E-66</v>
      </c>
      <c r="C8047" s="179">
        <f t="shared" si="1754"/>
        <v>1.0218381381096221E-66</v>
      </c>
      <c r="D8047" s="166">
        <f t="shared" si="1755"/>
        <v>2.2558277767625785E-3</v>
      </c>
      <c r="E8047" s="167">
        <f t="shared" si="1765"/>
        <v>24.291375447755232</v>
      </c>
      <c r="F8047" s="168">
        <f t="shared" si="1766"/>
        <v>18.084971286304015</v>
      </c>
      <c r="G8047" s="168">
        <f t="shared" si="1756"/>
        <v>628489.3415539437</v>
      </c>
      <c r="H8047" s="168">
        <f t="shared" si="1757"/>
        <v>271310.33852408634</v>
      </c>
      <c r="I8047" s="169">
        <f t="shared" si="1758"/>
        <v>899799.6800780301</v>
      </c>
      <c r="J8047" s="169">
        <f t="shared" si="1760"/>
        <v>806866.49143508193</v>
      </c>
      <c r="K8047" s="95"/>
      <c r="L8047" s="265">
        <f t="shared" si="1759"/>
        <v>344910.90554920421</v>
      </c>
      <c r="M8047" s="265">
        <f>$G8047*NonHospFrac+theModel!$H8047*NonHospFrac</f>
        <v>554888.77452882577</v>
      </c>
      <c r="N8047" s="266">
        <f t="shared" si="1761"/>
        <v>899799.68007802998</v>
      </c>
      <c r="O8047" s="159"/>
      <c r="P8047" s="265">
        <f t="shared" si="1762"/>
        <v>309287.78747070767</v>
      </c>
      <c r="Q8047" s="265">
        <f t="shared" si="1763"/>
        <v>554887.21988715103</v>
      </c>
      <c r="R8047" s="266">
        <f t="shared" si="1764"/>
        <v>864175.0073578587</v>
      </c>
    </row>
    <row r="8048" spans="1:18" x14ac:dyDescent="0.3">
      <c r="A8048" s="82">
        <v>8017</v>
      </c>
      <c r="B8048" s="94">
        <f t="shared" si="1753"/>
        <v>1.0050168773840105E-66</v>
      </c>
      <c r="C8048" s="179">
        <f t="shared" si="1754"/>
        <v>1.0027497323958924E-66</v>
      </c>
      <c r="D8048" s="166">
        <f t="shared" si="1755"/>
        <v>2.2558277767625785E-3</v>
      </c>
      <c r="E8048" s="167">
        <f t="shared" si="1765"/>
        <v>24.291375447755232</v>
      </c>
      <c r="F8048" s="168">
        <f t="shared" si="1766"/>
        <v>18.087227114080775</v>
      </c>
      <c r="G8048" s="168">
        <f t="shared" si="1756"/>
        <v>628567.73613315704</v>
      </c>
      <c r="H8048" s="168">
        <f t="shared" si="1757"/>
        <v>271310.33852408634</v>
      </c>
      <c r="I8048" s="169">
        <f t="shared" si="1758"/>
        <v>899878.07465724344</v>
      </c>
      <c r="J8048" s="169">
        <f t="shared" si="1760"/>
        <v>806923.03206081025</v>
      </c>
      <c r="K8048" s="95"/>
      <c r="L8048" s="265">
        <f t="shared" si="1759"/>
        <v>344940.95573248982</v>
      </c>
      <c r="M8048" s="265">
        <f>$G8048*NonHospFrac+theModel!$H8048*NonHospFrac</f>
        <v>554937.11892475351</v>
      </c>
      <c r="N8048" s="266">
        <f t="shared" si="1761"/>
        <v>899878.07465724333</v>
      </c>
      <c r="O8048" s="159"/>
      <c r="P8048" s="265">
        <f t="shared" si="1762"/>
        <v>309309.46060401952</v>
      </c>
      <c r="Q8048" s="265">
        <f t="shared" si="1763"/>
        <v>554935.56428307877</v>
      </c>
      <c r="R8048" s="266">
        <f t="shared" si="1764"/>
        <v>864245.02488709823</v>
      </c>
    </row>
    <row r="8049" spans="1:18" x14ac:dyDescent="0.3">
      <c r="A8049" s="82">
        <v>8018</v>
      </c>
      <c r="B8049" s="94">
        <f t="shared" si="1753"/>
        <v>9.8624270054606913E-67</v>
      </c>
      <c r="C8049" s="179">
        <f t="shared" si="1754"/>
        <v>9.8401790686754793E-67</v>
      </c>
      <c r="D8049" s="166">
        <f t="shared" si="1755"/>
        <v>2.2558277767625785E-3</v>
      </c>
      <c r="E8049" s="167">
        <f t="shared" si="1765"/>
        <v>24.291375447755232</v>
      </c>
      <c r="F8049" s="168">
        <f t="shared" si="1766"/>
        <v>18.089482941857536</v>
      </c>
      <c r="G8049" s="168">
        <f t="shared" si="1756"/>
        <v>628646.13071237039</v>
      </c>
      <c r="H8049" s="168">
        <f t="shared" si="1757"/>
        <v>271310.33852408634</v>
      </c>
      <c r="I8049" s="169">
        <f t="shared" si="1758"/>
        <v>899956.46923645679</v>
      </c>
      <c r="J8049" s="169">
        <f t="shared" si="1760"/>
        <v>806979.57038183138</v>
      </c>
      <c r="K8049" s="95"/>
      <c r="L8049" s="265">
        <f t="shared" si="1759"/>
        <v>344971.00591577531</v>
      </c>
      <c r="M8049" s="265">
        <f>$G8049*NonHospFrac+theModel!$H8049*NonHospFrac</f>
        <v>554985.46332068136</v>
      </c>
      <c r="N8049" s="266">
        <f t="shared" si="1761"/>
        <v>899956.46923645667</v>
      </c>
      <c r="O8049" s="159"/>
      <c r="P8049" s="265">
        <f t="shared" si="1762"/>
        <v>309331.1328538917</v>
      </c>
      <c r="Q8049" s="265">
        <f t="shared" si="1763"/>
        <v>554983.90867900662</v>
      </c>
      <c r="R8049" s="266">
        <f t="shared" si="1764"/>
        <v>864315.04153289832</v>
      </c>
    </row>
    <row r="8050" spans="1:18" x14ac:dyDescent="0.3">
      <c r="A8050" s="82">
        <v>8019</v>
      </c>
      <c r="B8050" s="94">
        <f t="shared" si="1753"/>
        <v>9.6781923395371516E-67</v>
      </c>
      <c r="C8050" s="179">
        <f t="shared" si="1754"/>
        <v>9.6563600044287733E-67</v>
      </c>
      <c r="D8050" s="166">
        <f t="shared" si="1755"/>
        <v>2.2558277767625785E-3</v>
      </c>
      <c r="E8050" s="167">
        <f t="shared" si="1765"/>
        <v>24.291375447755232</v>
      </c>
      <c r="F8050" s="168">
        <f t="shared" si="1766"/>
        <v>18.091738769634297</v>
      </c>
      <c r="G8050" s="168">
        <f t="shared" si="1756"/>
        <v>628724.52529158373</v>
      </c>
      <c r="H8050" s="168">
        <f t="shared" si="1757"/>
        <v>271310.33852408634</v>
      </c>
      <c r="I8050" s="169">
        <f t="shared" si="1758"/>
        <v>900034.86381567013</v>
      </c>
      <c r="J8050" s="169">
        <f t="shared" si="1760"/>
        <v>807036.10639823915</v>
      </c>
      <c r="K8050" s="95"/>
      <c r="L8050" s="265">
        <f t="shared" si="1759"/>
        <v>345001.05609906092</v>
      </c>
      <c r="M8050" s="265">
        <f>$G8050*NonHospFrac+theModel!$H8050*NonHospFrac</f>
        <v>555033.80771660921</v>
      </c>
      <c r="N8050" s="266">
        <f t="shared" si="1761"/>
        <v>900034.86381567013</v>
      </c>
      <c r="O8050" s="159"/>
      <c r="P8050" s="265">
        <f t="shared" si="1762"/>
        <v>309352.80422036041</v>
      </c>
      <c r="Q8050" s="265">
        <f t="shared" si="1763"/>
        <v>555032.25307493447</v>
      </c>
      <c r="R8050" s="266">
        <f t="shared" si="1764"/>
        <v>864385.05729529494</v>
      </c>
    </row>
    <row r="8051" spans="1:18" x14ac:dyDescent="0.3">
      <c r="A8051" s="82">
        <v>8020</v>
      </c>
      <c r="B8051" s="94">
        <f t="shared" si="1753"/>
        <v>9.4973992617857547E-67</v>
      </c>
      <c r="C8051" s="179">
        <f t="shared" si="1754"/>
        <v>9.4759747647240143E-67</v>
      </c>
      <c r="D8051" s="166">
        <f t="shared" si="1755"/>
        <v>2.2558277767625785E-3</v>
      </c>
      <c r="E8051" s="167">
        <f t="shared" si="1765"/>
        <v>24.291375447755232</v>
      </c>
      <c r="F8051" s="168">
        <f t="shared" si="1766"/>
        <v>18.093994597411058</v>
      </c>
      <c r="G8051" s="168">
        <f t="shared" si="1756"/>
        <v>628802.91987079708</v>
      </c>
      <c r="H8051" s="168">
        <f t="shared" si="1757"/>
        <v>271310.33852408634</v>
      </c>
      <c r="I8051" s="169">
        <f t="shared" si="1758"/>
        <v>900113.25839488348</v>
      </c>
      <c r="J8051" s="169">
        <f t="shared" si="1760"/>
        <v>807092.64011012763</v>
      </c>
      <c r="K8051" s="95"/>
      <c r="L8051" s="265">
        <f t="shared" si="1759"/>
        <v>345031.10628234642</v>
      </c>
      <c r="M8051" s="265">
        <f>$G8051*NonHospFrac+theModel!$H8051*NonHospFrac</f>
        <v>555082.15211253695</v>
      </c>
      <c r="N8051" s="266">
        <f t="shared" si="1761"/>
        <v>900113.25839488336</v>
      </c>
      <c r="O8051" s="159"/>
      <c r="P8051" s="265">
        <f t="shared" si="1762"/>
        <v>309374.47470346146</v>
      </c>
      <c r="Q8051" s="265">
        <f t="shared" si="1763"/>
        <v>555080.59747086221</v>
      </c>
      <c r="R8051" s="266">
        <f t="shared" si="1764"/>
        <v>864455.07217432372</v>
      </c>
    </row>
    <row r="8052" spans="1:18" x14ac:dyDescent="0.3">
      <c r="A8052" s="82">
        <v>8021</v>
      </c>
      <c r="B8052" s="94">
        <f t="shared" si="1753"/>
        <v>9.3199834817585734E-67</v>
      </c>
      <c r="C8052" s="179">
        <f t="shared" si="1754"/>
        <v>9.2989592041414539E-67</v>
      </c>
      <c r="D8052" s="166">
        <f t="shared" si="1755"/>
        <v>2.2558277767625785E-3</v>
      </c>
      <c r="E8052" s="167">
        <f t="shared" si="1765"/>
        <v>24.291375447755232</v>
      </c>
      <c r="F8052" s="168">
        <f t="shared" si="1766"/>
        <v>18.096250425187819</v>
      </c>
      <c r="G8052" s="168">
        <f t="shared" si="1756"/>
        <v>628881.31445001042</v>
      </c>
      <c r="H8052" s="168">
        <f t="shared" si="1757"/>
        <v>271310.33852408634</v>
      </c>
      <c r="I8052" s="169">
        <f t="shared" si="1758"/>
        <v>900191.65297409683</v>
      </c>
      <c r="J8052" s="169">
        <f t="shared" si="1760"/>
        <v>807149.17151759076</v>
      </c>
      <c r="K8052" s="95"/>
      <c r="L8052" s="265">
        <f t="shared" si="1759"/>
        <v>345061.15646563203</v>
      </c>
      <c r="M8052" s="265">
        <f>$G8052*NonHospFrac+theModel!$H8052*NonHospFrac</f>
        <v>555130.49650846468</v>
      </c>
      <c r="N8052" s="266">
        <f t="shared" si="1761"/>
        <v>900191.65297409671</v>
      </c>
      <c r="O8052" s="159"/>
      <c r="P8052" s="265">
        <f t="shared" si="1762"/>
        <v>309396.14430323103</v>
      </c>
      <c r="Q8052" s="265">
        <f t="shared" si="1763"/>
        <v>555128.94186678994</v>
      </c>
      <c r="R8052" s="266">
        <f t="shared" si="1764"/>
        <v>864525.08617002098</v>
      </c>
    </row>
    <row r="8053" spans="1:18" x14ac:dyDescent="0.3">
      <c r="A8053" s="82">
        <v>8022</v>
      </c>
      <c r="B8053" s="94">
        <f t="shared" si="1753"/>
        <v>9.145881909983305E-67</v>
      </c>
      <c r="C8053" s="179">
        <f t="shared" si="1754"/>
        <v>9.1252503755277739E-67</v>
      </c>
      <c r="D8053" s="166">
        <f t="shared" si="1755"/>
        <v>2.2558277767625785E-3</v>
      </c>
      <c r="E8053" s="167">
        <f t="shared" si="1765"/>
        <v>24.291375447755232</v>
      </c>
      <c r="F8053" s="168">
        <f t="shared" si="1766"/>
        <v>18.098506252964579</v>
      </c>
      <c r="G8053" s="168">
        <f t="shared" si="1756"/>
        <v>628959.70902922377</v>
      </c>
      <c r="H8053" s="168">
        <f t="shared" si="1757"/>
        <v>271310.33852408634</v>
      </c>
      <c r="I8053" s="169">
        <f t="shared" si="1758"/>
        <v>900270.04755331017</v>
      </c>
      <c r="J8053" s="169">
        <f t="shared" si="1760"/>
        <v>807205.70062072237</v>
      </c>
      <c r="K8053" s="95"/>
      <c r="L8053" s="265">
        <f t="shared" si="1759"/>
        <v>345091.20664891752</v>
      </c>
      <c r="M8053" s="265">
        <f>$G8053*NonHospFrac+theModel!$H8053*NonHospFrac</f>
        <v>555178.84090439253</v>
      </c>
      <c r="N8053" s="266">
        <f t="shared" si="1761"/>
        <v>900270.04755331005</v>
      </c>
      <c r="O8053" s="159"/>
      <c r="P8053" s="265">
        <f t="shared" si="1762"/>
        <v>309417.813019705</v>
      </c>
      <c r="Q8053" s="265">
        <f t="shared" si="1763"/>
        <v>555177.2862627178</v>
      </c>
      <c r="R8053" s="266">
        <f t="shared" si="1764"/>
        <v>864595.0992824228</v>
      </c>
    </row>
    <row r="8054" spans="1:18" x14ac:dyDescent="0.3">
      <c r="A8054" s="82">
        <v>8023</v>
      </c>
      <c r="B8054" s="94">
        <f t="shared" si="1753"/>
        <v>8.9750326355269299E-67</v>
      </c>
      <c r="C8054" s="179">
        <f t="shared" si="1754"/>
        <v>8.9547865076103575E-67</v>
      </c>
      <c r="D8054" s="166">
        <f t="shared" si="1755"/>
        <v>2.2558277767625785E-3</v>
      </c>
      <c r="E8054" s="167">
        <f t="shared" si="1765"/>
        <v>24.291375447755232</v>
      </c>
      <c r="F8054" s="168">
        <f t="shared" si="1766"/>
        <v>18.10076208074134</v>
      </c>
      <c r="G8054" s="168">
        <f t="shared" si="1756"/>
        <v>629038.10360843723</v>
      </c>
      <c r="H8054" s="168">
        <f t="shared" si="1757"/>
        <v>271310.33852408634</v>
      </c>
      <c r="I8054" s="169">
        <f t="shared" si="1758"/>
        <v>900348.44213252352</v>
      </c>
      <c r="J8054" s="169">
        <f t="shared" si="1760"/>
        <v>807262.22741961654</v>
      </c>
      <c r="K8054" s="95"/>
      <c r="L8054" s="265">
        <f t="shared" si="1759"/>
        <v>345121.25683220313</v>
      </c>
      <c r="M8054" s="265">
        <f>$G8054*NonHospFrac+theModel!$H8054*NonHospFrac</f>
        <v>555227.18530032039</v>
      </c>
      <c r="N8054" s="266">
        <f t="shared" si="1761"/>
        <v>900348.44213252352</v>
      </c>
      <c r="O8054" s="159"/>
      <c r="P8054" s="265">
        <f t="shared" si="1762"/>
        <v>309439.48085291951</v>
      </c>
      <c r="Q8054" s="265">
        <f t="shared" si="1763"/>
        <v>555225.63065864565</v>
      </c>
      <c r="R8054" s="266">
        <f t="shared" si="1764"/>
        <v>864665.11151156516</v>
      </c>
    </row>
    <row r="8055" spans="1:18" x14ac:dyDescent="0.3">
      <c r="A8055" s="82">
        <v>8024</v>
      </c>
      <c r="B8055" s="94">
        <f t="shared" si="1753"/>
        <v>8.8073749039826389E-67</v>
      </c>
      <c r="C8055" s="179">
        <f t="shared" si="1754"/>
        <v>8.787506983033873E-67</v>
      </c>
      <c r="D8055" s="166">
        <f t="shared" si="1755"/>
        <v>2.2558277767625785E-3</v>
      </c>
      <c r="E8055" s="167">
        <f t="shared" si="1765"/>
        <v>24.291375447755232</v>
      </c>
      <c r="F8055" s="168">
        <f t="shared" si="1766"/>
        <v>18.103017908518101</v>
      </c>
      <c r="G8055" s="168">
        <f t="shared" si="1756"/>
        <v>629116.49818765058</v>
      </c>
      <c r="H8055" s="168">
        <f t="shared" si="1757"/>
        <v>271310.33852408634</v>
      </c>
      <c r="I8055" s="169">
        <f t="shared" si="1758"/>
        <v>900426.83671173686</v>
      </c>
      <c r="J8055" s="169">
        <f t="shared" si="1760"/>
        <v>807318.75191436708</v>
      </c>
      <c r="K8055" s="95"/>
      <c r="L8055" s="265">
        <f t="shared" si="1759"/>
        <v>345151.30701548868</v>
      </c>
      <c r="M8055" s="265">
        <f>$G8055*NonHospFrac+theModel!$H8055*NonHospFrac</f>
        <v>555275.52969624824</v>
      </c>
      <c r="N8055" s="266">
        <f t="shared" si="1761"/>
        <v>900426.83671173686</v>
      </c>
      <c r="O8055" s="159"/>
      <c r="P8055" s="265">
        <f t="shared" si="1762"/>
        <v>309461.14780291042</v>
      </c>
      <c r="Q8055" s="265">
        <f t="shared" si="1763"/>
        <v>555273.9750545735</v>
      </c>
      <c r="R8055" s="266">
        <f t="shared" si="1764"/>
        <v>864735.12285748392</v>
      </c>
    </row>
    <row r="8056" spans="1:18" x14ac:dyDescent="0.3">
      <c r="A8056" s="82">
        <v>8025</v>
      </c>
      <c r="B8056" s="94">
        <f t="shared" si="1753"/>
        <v>8.6428490958630618E-67</v>
      </c>
      <c r="C8056" s="179">
        <f t="shared" si="1754"/>
        <v>8.623352316802246E-67</v>
      </c>
      <c r="D8056" s="166">
        <f t="shared" si="1755"/>
        <v>2.2558277767625785E-3</v>
      </c>
      <c r="E8056" s="167">
        <f t="shared" si="1765"/>
        <v>24.291375447755232</v>
      </c>
      <c r="F8056" s="168">
        <f t="shared" si="1766"/>
        <v>18.105273736294862</v>
      </c>
      <c r="G8056" s="168">
        <f t="shared" si="1756"/>
        <v>629194.89276686392</v>
      </c>
      <c r="H8056" s="168">
        <f t="shared" si="1757"/>
        <v>271310.33852408634</v>
      </c>
      <c r="I8056" s="169">
        <f t="shared" si="1758"/>
        <v>900505.23129095021</v>
      </c>
      <c r="J8056" s="169">
        <f t="shared" si="1760"/>
        <v>807375.27410506795</v>
      </c>
      <c r="K8056" s="95"/>
      <c r="L8056" s="265">
        <f t="shared" si="1759"/>
        <v>345181.35719877423</v>
      </c>
      <c r="M8056" s="265">
        <f>$G8056*NonHospFrac+theModel!$H8056*NonHospFrac</f>
        <v>555323.87409217597</v>
      </c>
      <c r="N8056" s="266">
        <f t="shared" si="1761"/>
        <v>900505.23129095021</v>
      </c>
      <c r="O8056" s="159"/>
      <c r="P8056" s="265">
        <f t="shared" si="1762"/>
        <v>309482.81386971381</v>
      </c>
      <c r="Q8056" s="265">
        <f t="shared" si="1763"/>
        <v>555322.31945050124</v>
      </c>
      <c r="R8056" s="266">
        <f t="shared" si="1764"/>
        <v>864805.13332021504</v>
      </c>
    </row>
    <row r="8057" spans="1:18" x14ac:dyDescent="0.3">
      <c r="A8057" s="82">
        <v>8026</v>
      </c>
      <c r="B8057" s="94">
        <f t="shared" si="1753"/>
        <v>8.4813967053997538E-67</v>
      </c>
      <c r="C8057" s="179">
        <f t="shared" si="1754"/>
        <v>8.46226413512597E-67</v>
      </c>
      <c r="D8057" s="166">
        <f t="shared" si="1755"/>
        <v>2.2558277767625785E-3</v>
      </c>
      <c r="E8057" s="167">
        <f t="shared" si="1765"/>
        <v>24.291375447755232</v>
      </c>
      <c r="F8057" s="168">
        <f t="shared" si="1766"/>
        <v>18.107529564071623</v>
      </c>
      <c r="G8057" s="168">
        <f t="shared" si="1756"/>
        <v>629273.28734607727</v>
      </c>
      <c r="H8057" s="168">
        <f t="shared" si="1757"/>
        <v>271310.33852408634</v>
      </c>
      <c r="I8057" s="169">
        <f t="shared" si="1758"/>
        <v>900583.62587016355</v>
      </c>
      <c r="J8057" s="169">
        <f t="shared" si="1760"/>
        <v>807431.79399181297</v>
      </c>
      <c r="K8057" s="95"/>
      <c r="L8057" s="265">
        <f t="shared" si="1759"/>
        <v>345211.40738205978</v>
      </c>
      <c r="M8057" s="265">
        <f>$G8057*NonHospFrac+theModel!$H8057*NonHospFrac</f>
        <v>555372.21848810383</v>
      </c>
      <c r="N8057" s="266">
        <f t="shared" si="1761"/>
        <v>900583.62587016355</v>
      </c>
      <c r="O8057" s="159"/>
      <c r="P8057" s="265">
        <f t="shared" si="1762"/>
        <v>309504.47905336565</v>
      </c>
      <c r="Q8057" s="265">
        <f t="shared" si="1763"/>
        <v>555370.66384642909</v>
      </c>
      <c r="R8057" s="266">
        <f t="shared" si="1764"/>
        <v>864875.14289979474</v>
      </c>
    </row>
    <row r="8058" spans="1:18" x14ac:dyDescent="0.3">
      <c r="A8058" s="82">
        <v>8027</v>
      </c>
      <c r="B8058" s="94">
        <f t="shared" si="1753"/>
        <v>8.3229603197393929E-67</v>
      </c>
      <c r="C8058" s="179">
        <f t="shared" si="1754"/>
        <v>8.3041851546652325E-67</v>
      </c>
      <c r="D8058" s="166">
        <f t="shared" si="1755"/>
        <v>2.2558277767625785E-3</v>
      </c>
      <c r="E8058" s="167">
        <f t="shared" si="1765"/>
        <v>24.291375447755232</v>
      </c>
      <c r="F8058" s="168">
        <f t="shared" si="1766"/>
        <v>18.109785391848384</v>
      </c>
      <c r="G8058" s="168">
        <f t="shared" si="1756"/>
        <v>629351.68192529061</v>
      </c>
      <c r="H8058" s="168">
        <f t="shared" si="1757"/>
        <v>271310.33852408634</v>
      </c>
      <c r="I8058" s="169">
        <f t="shared" si="1758"/>
        <v>900662.0204493769</v>
      </c>
      <c r="J8058" s="169">
        <f t="shared" si="1760"/>
        <v>807488.31157469621</v>
      </c>
      <c r="K8058" s="95"/>
      <c r="L8058" s="265">
        <f t="shared" si="1759"/>
        <v>345241.45756534534</v>
      </c>
      <c r="M8058" s="265">
        <f>$G8058*NonHospFrac+theModel!$H8058*NonHospFrac</f>
        <v>555420.56288403156</v>
      </c>
      <c r="N8058" s="266">
        <f t="shared" si="1761"/>
        <v>900662.0204493769</v>
      </c>
      <c r="O8058" s="159"/>
      <c r="P8058" s="265">
        <f t="shared" si="1762"/>
        <v>309526.14335390198</v>
      </c>
      <c r="Q8058" s="265">
        <f t="shared" si="1763"/>
        <v>555419.00824235682</v>
      </c>
      <c r="R8058" s="266">
        <f t="shared" si="1764"/>
        <v>864945.15159625886</v>
      </c>
    </row>
    <row r="8059" spans="1:18" x14ac:dyDescent="0.3">
      <c r="A8059" s="82">
        <v>8028</v>
      </c>
      <c r="B8059" s="94">
        <f t="shared" si="1753"/>
        <v>8.1674835985275895E-67</v>
      </c>
      <c r="C8059" s="179">
        <f t="shared" si="1754"/>
        <v>8.1490591621597784E-67</v>
      </c>
      <c r="D8059" s="166">
        <f t="shared" si="1755"/>
        <v>2.2558277767625785E-3</v>
      </c>
      <c r="E8059" s="167">
        <f t="shared" si="1765"/>
        <v>24.291375447755232</v>
      </c>
      <c r="F8059" s="168">
        <f t="shared" si="1766"/>
        <v>18.112041219625144</v>
      </c>
      <c r="G8059" s="168">
        <f t="shared" si="1756"/>
        <v>629430.07650450396</v>
      </c>
      <c r="H8059" s="168">
        <f t="shared" si="1757"/>
        <v>271310.33852408634</v>
      </c>
      <c r="I8059" s="169">
        <f t="shared" si="1758"/>
        <v>900740.41502859024</v>
      </c>
      <c r="J8059" s="169">
        <f t="shared" si="1760"/>
        <v>807544.82685381151</v>
      </c>
      <c r="K8059" s="95"/>
      <c r="L8059" s="265">
        <f t="shared" si="1759"/>
        <v>345271.50774863089</v>
      </c>
      <c r="M8059" s="265">
        <f>$G8059*NonHospFrac+theModel!$H8059*NonHospFrac</f>
        <v>555468.90727995941</v>
      </c>
      <c r="N8059" s="266">
        <f t="shared" si="1761"/>
        <v>900740.41502859024</v>
      </c>
      <c r="O8059" s="159"/>
      <c r="P8059" s="265">
        <f t="shared" si="1762"/>
        <v>309547.80677135877</v>
      </c>
      <c r="Q8059" s="265">
        <f t="shared" si="1763"/>
        <v>555467.35263828468</v>
      </c>
      <c r="R8059" s="266">
        <f t="shared" si="1764"/>
        <v>865015.15940964338</v>
      </c>
    </row>
    <row r="8060" spans="1:18" x14ac:dyDescent="0.3">
      <c r="A8060" s="82">
        <v>8029</v>
      </c>
      <c r="B8060" s="94">
        <f t="shared" si="1753"/>
        <v>8.0149112538731677E-67</v>
      </c>
      <c r="C8060" s="179">
        <f t="shared" si="1754"/>
        <v>7.9968309944383937E-67</v>
      </c>
      <c r="D8060" s="166">
        <f t="shared" si="1755"/>
        <v>2.2558277767625785E-3</v>
      </c>
      <c r="E8060" s="167">
        <f t="shared" si="1765"/>
        <v>24.291375447755232</v>
      </c>
      <c r="F8060" s="168">
        <f t="shared" si="1766"/>
        <v>18.114297047401905</v>
      </c>
      <c r="G8060" s="168">
        <f t="shared" si="1756"/>
        <v>629508.4710837173</v>
      </c>
      <c r="H8060" s="168">
        <f t="shared" si="1757"/>
        <v>271310.33852408634</v>
      </c>
      <c r="I8060" s="169">
        <f t="shared" si="1758"/>
        <v>900818.80960780359</v>
      </c>
      <c r="J8060" s="169">
        <f t="shared" si="1760"/>
        <v>807601.33982925268</v>
      </c>
      <c r="K8060" s="95"/>
      <c r="L8060" s="265">
        <f t="shared" si="1759"/>
        <v>345301.55793191644</v>
      </c>
      <c r="M8060" s="265">
        <f>$G8060*NonHospFrac+theModel!$H8060*NonHospFrac</f>
        <v>555517.25167588727</v>
      </c>
      <c r="N8060" s="266">
        <f t="shared" si="1761"/>
        <v>900818.80960780371</v>
      </c>
      <c r="O8060" s="159"/>
      <c r="P8060" s="265">
        <f t="shared" si="1762"/>
        <v>309569.46930577199</v>
      </c>
      <c r="Q8060" s="265">
        <f t="shared" si="1763"/>
        <v>555515.69703421253</v>
      </c>
      <c r="R8060" s="266">
        <f t="shared" si="1764"/>
        <v>865085.16633998451</v>
      </c>
    </row>
    <row r="8061" spans="1:18" x14ac:dyDescent="0.3">
      <c r="A8061" s="82">
        <v>8030</v>
      </c>
      <c r="B8061" s="94">
        <f t="shared" si="1753"/>
        <v>7.8651890306877043E-67</v>
      </c>
      <c r="C8061" s="179">
        <f t="shared" si="1754"/>
        <v>7.8474465188027909E-67</v>
      </c>
      <c r="D8061" s="166">
        <f t="shared" si="1755"/>
        <v>2.2558277767625785E-3</v>
      </c>
      <c r="E8061" s="167">
        <f t="shared" si="1765"/>
        <v>24.291375447755232</v>
      </c>
      <c r="F8061" s="168">
        <f t="shared" si="1766"/>
        <v>18.116552875178666</v>
      </c>
      <c r="G8061" s="168">
        <f t="shared" si="1756"/>
        <v>629586.86566293065</v>
      </c>
      <c r="H8061" s="168">
        <f t="shared" si="1757"/>
        <v>271310.33852408634</v>
      </c>
      <c r="I8061" s="169">
        <f t="shared" si="1758"/>
        <v>900897.20418701693</v>
      </c>
      <c r="J8061" s="169">
        <f t="shared" si="1760"/>
        <v>807657.8505011138</v>
      </c>
      <c r="K8061" s="95"/>
      <c r="L8061" s="265">
        <f t="shared" si="1759"/>
        <v>345331.60811520199</v>
      </c>
      <c r="M8061" s="265">
        <f>$G8061*NonHospFrac+theModel!$H8061*NonHospFrac</f>
        <v>555565.596071815</v>
      </c>
      <c r="N8061" s="266">
        <f t="shared" si="1761"/>
        <v>900897.20418701693</v>
      </c>
      <c r="O8061" s="159"/>
      <c r="P8061" s="265">
        <f t="shared" si="1762"/>
        <v>309591.13095717767</v>
      </c>
      <c r="Q8061" s="265">
        <f t="shared" si="1763"/>
        <v>555564.04143014026</v>
      </c>
      <c r="R8061" s="266">
        <f t="shared" si="1764"/>
        <v>865155.17238731799</v>
      </c>
    </row>
    <row r="8062" spans="1:18" x14ac:dyDescent="0.3">
      <c r="A8062" s="82">
        <v>8031</v>
      </c>
      <c r="B8062" s="94">
        <f t="shared" si="1753"/>
        <v>7.7182636873932064E-67</v>
      </c>
      <c r="C8062" s="179">
        <f t="shared" si="1754"/>
        <v>7.7008526137788066E-67</v>
      </c>
      <c r="D8062" s="166">
        <f t="shared" si="1755"/>
        <v>2.2558277767625785E-3</v>
      </c>
      <c r="E8062" s="167">
        <f t="shared" si="1765"/>
        <v>24.291375447755232</v>
      </c>
      <c r="F8062" s="168">
        <f t="shared" si="1766"/>
        <v>18.118808702955427</v>
      </c>
      <c r="G8062" s="168">
        <f t="shared" si="1756"/>
        <v>629665.26024214411</v>
      </c>
      <c r="H8062" s="168">
        <f t="shared" si="1757"/>
        <v>271310.33852408634</v>
      </c>
      <c r="I8062" s="169">
        <f t="shared" si="1758"/>
        <v>900975.59876623051</v>
      </c>
      <c r="J8062" s="169">
        <f t="shared" si="1760"/>
        <v>807714.35886948882</v>
      </c>
      <c r="K8062" s="95"/>
      <c r="L8062" s="265">
        <f t="shared" si="1759"/>
        <v>345361.65829848754</v>
      </c>
      <c r="M8062" s="265">
        <f>$G8062*NonHospFrac+theModel!$H8062*NonHospFrac</f>
        <v>555613.94046774285</v>
      </c>
      <c r="N8062" s="266">
        <f t="shared" si="1761"/>
        <v>900975.5987662304</v>
      </c>
      <c r="O8062" s="159"/>
      <c r="P8062" s="265">
        <f t="shared" si="1762"/>
        <v>309612.79172561178</v>
      </c>
      <c r="Q8062" s="265">
        <f t="shared" si="1763"/>
        <v>555612.38582606812</v>
      </c>
      <c r="R8062" s="266">
        <f t="shared" si="1764"/>
        <v>865225.1775516799</v>
      </c>
    </row>
    <row r="8063" spans="1:18" x14ac:dyDescent="0.3">
      <c r="A8063" s="82">
        <v>8032</v>
      </c>
      <c r="B8063" s="94">
        <f t="shared" si="1753"/>
        <v>7.5740829769892431E-67</v>
      </c>
      <c r="C8063" s="179">
        <f t="shared" si="1754"/>
        <v>7.5569971502262455E-67</v>
      </c>
      <c r="D8063" s="166">
        <f t="shared" si="1755"/>
        <v>2.2558277767625785E-3</v>
      </c>
      <c r="E8063" s="167">
        <f t="shared" si="1765"/>
        <v>24.291375447755232</v>
      </c>
      <c r="F8063" s="168">
        <f t="shared" si="1766"/>
        <v>18.121064530732188</v>
      </c>
      <c r="G8063" s="168">
        <f t="shared" si="1756"/>
        <v>629743.65482135746</v>
      </c>
      <c r="H8063" s="168">
        <f t="shared" si="1757"/>
        <v>271310.33852408634</v>
      </c>
      <c r="I8063" s="169">
        <f t="shared" si="1758"/>
        <v>901053.99334544386</v>
      </c>
      <c r="J8063" s="169">
        <f t="shared" si="1760"/>
        <v>807770.86493447132</v>
      </c>
      <c r="K8063" s="95"/>
      <c r="L8063" s="265">
        <f t="shared" si="1759"/>
        <v>345391.70848177315</v>
      </c>
      <c r="M8063" s="265">
        <f>$G8063*NonHospFrac+theModel!$H8063*NonHospFrac</f>
        <v>555662.28486367059</v>
      </c>
      <c r="N8063" s="266">
        <f t="shared" si="1761"/>
        <v>901053.99334544374</v>
      </c>
      <c r="O8063" s="159"/>
      <c r="P8063" s="265">
        <f t="shared" si="1762"/>
        <v>309634.45161111042</v>
      </c>
      <c r="Q8063" s="265">
        <f t="shared" si="1763"/>
        <v>555660.73022199585</v>
      </c>
      <c r="R8063" s="266">
        <f t="shared" si="1764"/>
        <v>865295.18183310633</v>
      </c>
    </row>
    <row r="8064" spans="1:18" x14ac:dyDescent="0.3">
      <c r="A8064" s="82">
        <v>8033</v>
      </c>
      <c r="B8064" s="94">
        <f t="shared" si="1753"/>
        <v>7.4325956284729011E-67</v>
      </c>
      <c r="C8064" s="179">
        <f t="shared" si="1754"/>
        <v>7.4158289728007478E-67</v>
      </c>
      <c r="D8064" s="166">
        <f t="shared" si="1755"/>
        <v>2.2558277767625785E-3</v>
      </c>
      <c r="E8064" s="167">
        <f t="shared" si="1765"/>
        <v>24.291375447755232</v>
      </c>
      <c r="F8064" s="168">
        <f t="shared" si="1766"/>
        <v>18.123320358508948</v>
      </c>
      <c r="G8064" s="168">
        <f t="shared" si="1756"/>
        <v>629822.0494005708</v>
      </c>
      <c r="H8064" s="168">
        <f t="shared" si="1757"/>
        <v>271310.33852408634</v>
      </c>
      <c r="I8064" s="169">
        <f t="shared" si="1758"/>
        <v>901132.3879246572</v>
      </c>
      <c r="J8064" s="169">
        <f t="shared" si="1760"/>
        <v>807827.36869615538</v>
      </c>
      <c r="K8064" s="95"/>
      <c r="L8064" s="265">
        <f t="shared" si="1759"/>
        <v>345421.75866505865</v>
      </c>
      <c r="M8064" s="265">
        <f>$G8064*NonHospFrac+theModel!$H8064*NonHospFrac</f>
        <v>555710.62925959844</v>
      </c>
      <c r="N8064" s="266">
        <f t="shared" si="1761"/>
        <v>901132.38792465709</v>
      </c>
      <c r="O8064" s="159"/>
      <c r="P8064" s="265">
        <f t="shared" si="1762"/>
        <v>309656.11061370937</v>
      </c>
      <c r="Q8064" s="265">
        <f t="shared" si="1763"/>
        <v>555709.0746179237</v>
      </c>
      <c r="R8064" s="266">
        <f t="shared" si="1764"/>
        <v>865365.18523163302</v>
      </c>
    </row>
    <row r="8065" spans="1:18" x14ac:dyDescent="0.3">
      <c r="A8065" s="82">
        <v>8034</v>
      </c>
      <c r="B8065" s="94">
        <f t="shared" si="1753"/>
        <v>7.2937513286067286E-67</v>
      </c>
      <c r="C8065" s="179">
        <f t="shared" si="1754"/>
        <v>7.277297881762858E-67</v>
      </c>
      <c r="D8065" s="166">
        <f t="shared" si="1755"/>
        <v>2.2558277767625785E-3</v>
      </c>
      <c r="E8065" s="167">
        <f t="shared" si="1765"/>
        <v>24.291375447755232</v>
      </c>
      <c r="F8065" s="168">
        <f t="shared" si="1766"/>
        <v>18.125576186285709</v>
      </c>
      <c r="G8065" s="168">
        <f t="shared" si="1756"/>
        <v>629900.44397978415</v>
      </c>
      <c r="H8065" s="168">
        <f t="shared" si="1757"/>
        <v>271310.33852408634</v>
      </c>
      <c r="I8065" s="169">
        <f t="shared" si="1758"/>
        <v>901210.78250387055</v>
      </c>
      <c r="J8065" s="169">
        <f t="shared" si="1760"/>
        <v>807883.87015463493</v>
      </c>
      <c r="K8065" s="95"/>
      <c r="L8065" s="265">
        <f t="shared" si="1759"/>
        <v>345451.80884834426</v>
      </c>
      <c r="M8065" s="265">
        <f>$G8065*NonHospFrac+theModel!$H8065*NonHospFrac</f>
        <v>555758.97365552629</v>
      </c>
      <c r="N8065" s="266">
        <f t="shared" si="1761"/>
        <v>901210.78250387055</v>
      </c>
      <c r="O8065" s="159"/>
      <c r="P8065" s="265">
        <f t="shared" si="1762"/>
        <v>309677.76873344486</v>
      </c>
      <c r="Q8065" s="265">
        <f t="shared" si="1763"/>
        <v>555757.41901385156</v>
      </c>
      <c r="R8065" s="266">
        <f t="shared" si="1764"/>
        <v>865435.18774729641</v>
      </c>
    </row>
    <row r="8066" spans="1:18" x14ac:dyDescent="0.3">
      <c r="A8066" s="82">
        <v>8035</v>
      </c>
      <c r="B8066" s="94">
        <f t="shared" si="1753"/>
        <v>7.1575007040280934E-67</v>
      </c>
      <c r="C8066" s="179">
        <f t="shared" si="1754"/>
        <v>7.1413546151277485E-67</v>
      </c>
      <c r="D8066" s="166">
        <f t="shared" si="1755"/>
        <v>2.2558277767625785E-3</v>
      </c>
      <c r="E8066" s="167">
        <f t="shared" si="1765"/>
        <v>24.291375447755232</v>
      </c>
      <c r="F8066" s="168">
        <f t="shared" si="1766"/>
        <v>18.12783201406247</v>
      </c>
      <c r="G8066" s="168">
        <f t="shared" si="1756"/>
        <v>629978.83855899749</v>
      </c>
      <c r="H8066" s="168">
        <f t="shared" si="1757"/>
        <v>271310.33852408634</v>
      </c>
      <c r="I8066" s="169">
        <f t="shared" si="1758"/>
        <v>901289.17708308389</v>
      </c>
      <c r="J8066" s="169">
        <f t="shared" si="1760"/>
        <v>807940.36931000371</v>
      </c>
      <c r="K8066" s="95"/>
      <c r="L8066" s="265">
        <f t="shared" si="1759"/>
        <v>345481.85903162975</v>
      </c>
      <c r="M8066" s="265">
        <f>$G8066*NonHospFrac+theModel!$H8066*NonHospFrac</f>
        <v>555807.31805145403</v>
      </c>
      <c r="N8066" s="266">
        <f t="shared" si="1761"/>
        <v>901289.17708308378</v>
      </c>
      <c r="O8066" s="159"/>
      <c r="P8066" s="265">
        <f t="shared" si="1762"/>
        <v>309699.42597035266</v>
      </c>
      <c r="Q8066" s="265">
        <f t="shared" si="1763"/>
        <v>555805.76340977929</v>
      </c>
      <c r="R8066" s="266">
        <f t="shared" si="1764"/>
        <v>865505.18938013189</v>
      </c>
    </row>
    <row r="8067" spans="1:18" x14ac:dyDescent="0.3">
      <c r="A8067" s="82">
        <v>8036</v>
      </c>
      <c r="B8067" s="94">
        <f t="shared" si="1753"/>
        <v>7.0237953036920442E-67</v>
      </c>
      <c r="C8067" s="179">
        <f t="shared" si="1754"/>
        <v>7.0079508311476804E-67</v>
      </c>
      <c r="D8067" s="166">
        <f t="shared" si="1755"/>
        <v>2.2558277767625785E-3</v>
      </c>
      <c r="E8067" s="167">
        <f t="shared" si="1765"/>
        <v>24.291375447755232</v>
      </c>
      <c r="F8067" s="168">
        <f t="shared" si="1766"/>
        <v>18.130087841839231</v>
      </c>
      <c r="G8067" s="168">
        <f t="shared" si="1756"/>
        <v>630057.23313821084</v>
      </c>
      <c r="H8067" s="168">
        <f t="shared" si="1757"/>
        <v>271310.33852408634</v>
      </c>
      <c r="I8067" s="169">
        <f t="shared" si="1758"/>
        <v>901367.57166229724</v>
      </c>
      <c r="J8067" s="169">
        <f t="shared" si="1760"/>
        <v>807996.86616235576</v>
      </c>
      <c r="K8067" s="95"/>
      <c r="L8067" s="265">
        <f t="shared" si="1759"/>
        <v>345511.90921491536</v>
      </c>
      <c r="M8067" s="265">
        <f>$G8067*NonHospFrac+theModel!$H8067*NonHospFrac</f>
        <v>555855.66244738176</v>
      </c>
      <c r="N8067" s="266">
        <f t="shared" si="1761"/>
        <v>901367.57166229712</v>
      </c>
      <c r="O8067" s="159"/>
      <c r="P8067" s="265">
        <f t="shared" si="1762"/>
        <v>309721.08232446894</v>
      </c>
      <c r="Q8067" s="265">
        <f t="shared" si="1763"/>
        <v>555854.10780570703</v>
      </c>
      <c r="R8067" s="266">
        <f t="shared" si="1764"/>
        <v>865575.19013017602</v>
      </c>
    </row>
    <row r="8068" spans="1:18" x14ac:dyDescent="0.3">
      <c r="A8068" s="82">
        <v>8037</v>
      </c>
      <c r="B8068" s="94">
        <f t="shared" si="1753"/>
        <v>6.8925875816402E-67</v>
      </c>
      <c r="C8068" s="179">
        <f t="shared" si="1754"/>
        <v>6.8770390911197671E-67</v>
      </c>
      <c r="D8068" s="166">
        <f t="shared" si="1755"/>
        <v>2.2558277767625785E-3</v>
      </c>
      <c r="E8068" s="167">
        <f t="shared" si="1765"/>
        <v>24.291375447755232</v>
      </c>
      <c r="F8068" s="168">
        <f t="shared" si="1766"/>
        <v>18.132343669615992</v>
      </c>
      <c r="G8068" s="168">
        <f t="shared" si="1756"/>
        <v>630135.62771742418</v>
      </c>
      <c r="H8068" s="168">
        <f t="shared" si="1757"/>
        <v>271310.33852408634</v>
      </c>
      <c r="I8068" s="169">
        <f t="shared" si="1758"/>
        <v>901445.96624151058</v>
      </c>
      <c r="J8068" s="169">
        <f t="shared" si="1760"/>
        <v>808053.36071178492</v>
      </c>
      <c r="K8068" s="95"/>
      <c r="L8068" s="265">
        <f t="shared" si="1759"/>
        <v>345541.95939820085</v>
      </c>
      <c r="M8068" s="265">
        <f>$G8068*NonHospFrac+theModel!$H8068*NonHospFrac</f>
        <v>555904.00684330962</v>
      </c>
      <c r="N8068" s="266">
        <f t="shared" si="1761"/>
        <v>901445.96624151047</v>
      </c>
      <c r="O8068" s="159"/>
      <c r="P8068" s="265">
        <f t="shared" si="1762"/>
        <v>309742.73779582948</v>
      </c>
      <c r="Q8068" s="265">
        <f t="shared" si="1763"/>
        <v>555902.45220163488</v>
      </c>
      <c r="R8068" s="266">
        <f t="shared" si="1764"/>
        <v>865645.18999746442</v>
      </c>
    </row>
    <row r="8069" spans="1:18" x14ac:dyDescent="0.3">
      <c r="A8069" s="82">
        <v>8038</v>
      </c>
      <c r="B8069" s="94">
        <f t="shared" si="1753"/>
        <v>6.7638308800953148E-67</v>
      </c>
      <c r="C8069" s="179">
        <f t="shared" si="1754"/>
        <v>6.7485728425186712E-67</v>
      </c>
      <c r="D8069" s="166">
        <f t="shared" si="1755"/>
        <v>2.2558277767625785E-3</v>
      </c>
      <c r="E8069" s="167">
        <f t="shared" si="1765"/>
        <v>24.291375447755232</v>
      </c>
      <c r="F8069" s="168">
        <f t="shared" si="1766"/>
        <v>18.134599497392752</v>
      </c>
      <c r="G8069" s="168">
        <f t="shared" si="1756"/>
        <v>630214.02229663753</v>
      </c>
      <c r="H8069" s="168">
        <f t="shared" si="1757"/>
        <v>271310.33852408634</v>
      </c>
      <c r="I8069" s="169">
        <f t="shared" si="1758"/>
        <v>901524.36082072393</v>
      </c>
      <c r="J8069" s="169">
        <f t="shared" si="1760"/>
        <v>808109.85295838502</v>
      </c>
      <c r="K8069" s="95"/>
      <c r="L8069" s="265">
        <f t="shared" si="1759"/>
        <v>345572.00958148646</v>
      </c>
      <c r="M8069" s="265">
        <f>$G8069*NonHospFrac+theModel!$H8069*NonHospFrac</f>
        <v>555952.35123923747</v>
      </c>
      <c r="N8069" s="266">
        <f t="shared" si="1761"/>
        <v>901524.36082072393</v>
      </c>
      <c r="O8069" s="159"/>
      <c r="P8069" s="265">
        <f t="shared" si="1762"/>
        <v>309764.39238447044</v>
      </c>
      <c r="Q8069" s="265">
        <f t="shared" si="1763"/>
        <v>555950.79659756273</v>
      </c>
      <c r="R8069" s="266">
        <f t="shared" si="1764"/>
        <v>865715.18898203317</v>
      </c>
    </row>
    <row r="8070" spans="1:18" x14ac:dyDescent="0.3">
      <c r="A8070" s="82">
        <v>8039</v>
      </c>
      <c r="B8070" s="94">
        <f t="shared" si="1753"/>
        <v>6.6374794128684638E-67</v>
      </c>
      <c r="C8070" s="179">
        <f t="shared" si="1754"/>
        <v>6.6225064024412251E-67</v>
      </c>
      <c r="D8070" s="166">
        <f t="shared" si="1755"/>
        <v>2.2558277767625785E-3</v>
      </c>
      <c r="E8070" s="167">
        <f t="shared" si="1765"/>
        <v>24.291375447755232</v>
      </c>
      <c r="F8070" s="168">
        <f t="shared" si="1766"/>
        <v>18.136855325169513</v>
      </c>
      <c r="G8070" s="168">
        <f t="shared" si="1756"/>
        <v>630292.41687585099</v>
      </c>
      <c r="H8070" s="168">
        <f t="shared" si="1757"/>
        <v>271310.33852408634</v>
      </c>
      <c r="I8070" s="169">
        <f t="shared" si="1758"/>
        <v>901602.75539993728</v>
      </c>
      <c r="J8070" s="169">
        <f t="shared" si="1760"/>
        <v>808166.34290224989</v>
      </c>
      <c r="K8070" s="95"/>
      <c r="L8070" s="265">
        <f t="shared" si="1759"/>
        <v>345602.05976477201</v>
      </c>
      <c r="M8070" s="265">
        <f>$G8070*NonHospFrac+theModel!$H8070*NonHospFrac</f>
        <v>556000.69563516532</v>
      </c>
      <c r="N8070" s="266">
        <f t="shared" si="1761"/>
        <v>901602.75539993728</v>
      </c>
      <c r="O8070" s="159"/>
      <c r="P8070" s="265">
        <f t="shared" si="1762"/>
        <v>309786.04609042773</v>
      </c>
      <c r="Q8070" s="265">
        <f t="shared" si="1763"/>
        <v>555999.14099349058</v>
      </c>
      <c r="R8070" s="266">
        <f t="shared" si="1764"/>
        <v>865785.18708391837</v>
      </c>
    </row>
    <row r="8071" spans="1:18" x14ac:dyDescent="0.3">
      <c r="A8071" s="82">
        <v>8040</v>
      </c>
      <c r="B8071" s="94">
        <f t="shared" si="1753"/>
        <v>6.5134882490785097E-67</v>
      </c>
      <c r="C8071" s="179">
        <f t="shared" si="1754"/>
        <v>6.4987949413626211E-67</v>
      </c>
      <c r="D8071" s="166">
        <f t="shared" si="1755"/>
        <v>2.2558277767625785E-3</v>
      </c>
      <c r="E8071" s="167">
        <f t="shared" si="1765"/>
        <v>24.291375447755232</v>
      </c>
      <c r="F8071" s="168">
        <f t="shared" si="1766"/>
        <v>18.139111152946274</v>
      </c>
      <c r="G8071" s="168">
        <f t="shared" si="1756"/>
        <v>630370.81145506434</v>
      </c>
      <c r="H8071" s="168">
        <f t="shared" si="1757"/>
        <v>271310.33852408634</v>
      </c>
      <c r="I8071" s="169">
        <f t="shared" si="1758"/>
        <v>901681.14997915062</v>
      </c>
      <c r="J8071" s="169">
        <f t="shared" si="1760"/>
        <v>808222.83054347348</v>
      </c>
      <c r="K8071" s="95"/>
      <c r="L8071" s="265">
        <f t="shared" si="1759"/>
        <v>345632.10994805756</v>
      </c>
      <c r="M8071" s="265">
        <f>$G8071*NonHospFrac+theModel!$H8071*NonHospFrac</f>
        <v>556049.04003109306</v>
      </c>
      <c r="N8071" s="266">
        <f t="shared" si="1761"/>
        <v>901681.14997915062</v>
      </c>
      <c r="O8071" s="159"/>
      <c r="P8071" s="265">
        <f t="shared" si="1762"/>
        <v>309807.69891373732</v>
      </c>
      <c r="Q8071" s="265">
        <f t="shared" si="1763"/>
        <v>556047.48538941832</v>
      </c>
      <c r="R8071" s="266">
        <f t="shared" si="1764"/>
        <v>865855.18430315563</v>
      </c>
    </row>
    <row r="8072" spans="1:18" x14ac:dyDescent="0.3">
      <c r="A8072" s="82">
        <v>8041</v>
      </c>
      <c r="B8072" s="94">
        <f t="shared" si="1753"/>
        <v>6.3918132971726902E-67</v>
      </c>
      <c r="C8072" s="179">
        <f t="shared" si="1754"/>
        <v>6.3773944671930473E-67</v>
      </c>
      <c r="D8072" s="166">
        <f t="shared" si="1755"/>
        <v>2.2558277767625785E-3</v>
      </c>
      <c r="E8072" s="167">
        <f t="shared" si="1765"/>
        <v>24.291375447755232</v>
      </c>
      <c r="F8072" s="168">
        <f t="shared" si="1766"/>
        <v>18.141366980723035</v>
      </c>
      <c r="G8072" s="168">
        <f t="shared" si="1756"/>
        <v>630449.20603427768</v>
      </c>
      <c r="H8072" s="168">
        <f t="shared" si="1757"/>
        <v>271310.33852408634</v>
      </c>
      <c r="I8072" s="169">
        <f t="shared" si="1758"/>
        <v>901759.54455836397</v>
      </c>
      <c r="J8072" s="169">
        <f t="shared" si="1760"/>
        <v>808279.31588214962</v>
      </c>
      <c r="K8072" s="95"/>
      <c r="L8072" s="265">
        <f t="shared" si="1759"/>
        <v>345662.16013134312</v>
      </c>
      <c r="M8072" s="265">
        <f>$G8072*NonHospFrac+theModel!$H8072*NonHospFrac</f>
        <v>556097.38442702079</v>
      </c>
      <c r="N8072" s="266">
        <f t="shared" si="1761"/>
        <v>901759.54455836397</v>
      </c>
      <c r="O8072" s="159"/>
      <c r="P8072" s="265">
        <f t="shared" si="1762"/>
        <v>309829.35085443518</v>
      </c>
      <c r="Q8072" s="265">
        <f t="shared" si="1763"/>
        <v>556095.82978534605</v>
      </c>
      <c r="R8072" s="266">
        <f t="shared" si="1764"/>
        <v>865925.18063978129</v>
      </c>
    </row>
    <row r="8073" spans="1:18" x14ac:dyDescent="0.3">
      <c r="A8073" s="82">
        <v>8042</v>
      </c>
      <c r="B8073" s="94">
        <f t="shared" si="1753"/>
        <v>6.27241128924944E-67</v>
      </c>
      <c r="C8073" s="179">
        <f t="shared" si="1754"/>
        <v>6.2582618096358716E-67</v>
      </c>
      <c r="D8073" s="166">
        <f t="shared" si="1755"/>
        <v>2.2558277767625785E-3</v>
      </c>
      <c r="E8073" s="167">
        <f t="shared" si="1765"/>
        <v>24.291375447755232</v>
      </c>
      <c r="F8073" s="168">
        <f t="shared" si="1766"/>
        <v>18.143622808499796</v>
      </c>
      <c r="G8073" s="168">
        <f t="shared" si="1756"/>
        <v>630527.60061349103</v>
      </c>
      <c r="H8073" s="168">
        <f t="shared" si="1757"/>
        <v>271310.33852408634</v>
      </c>
      <c r="I8073" s="169">
        <f t="shared" si="1758"/>
        <v>901837.93913757731</v>
      </c>
      <c r="J8073" s="169">
        <f t="shared" si="1760"/>
        <v>808335.79891837214</v>
      </c>
      <c r="K8073" s="95"/>
      <c r="L8073" s="265">
        <f t="shared" si="1759"/>
        <v>345692.21031462867</v>
      </c>
      <c r="M8073" s="265">
        <f>$G8073*NonHospFrac+theModel!$H8073*NonHospFrac</f>
        <v>556145.72882294864</v>
      </c>
      <c r="N8073" s="266">
        <f t="shared" si="1761"/>
        <v>901837.93913757731</v>
      </c>
      <c r="O8073" s="159"/>
      <c r="P8073" s="265">
        <f t="shared" si="1762"/>
        <v>309851.00191255735</v>
      </c>
      <c r="Q8073" s="265">
        <f t="shared" si="1763"/>
        <v>556144.17418127391</v>
      </c>
      <c r="R8073" s="266">
        <f t="shared" si="1764"/>
        <v>865995.17609383119</v>
      </c>
    </row>
    <row r="8074" spans="1:18" x14ac:dyDescent="0.3">
      <c r="A8074" s="82">
        <v>8043</v>
      </c>
      <c r="B8074" s="94">
        <f t="shared" si="1753"/>
        <v>6.1552397656711099E-67</v>
      </c>
      <c r="C8074" s="179">
        <f t="shared" si="1754"/>
        <v>6.1413546048350757E-67</v>
      </c>
      <c r="D8074" s="166">
        <f t="shared" si="1755"/>
        <v>2.2558277767625785E-3</v>
      </c>
      <c r="E8074" s="167">
        <f t="shared" si="1765"/>
        <v>24.291375447755232</v>
      </c>
      <c r="F8074" s="168">
        <f t="shared" si="1766"/>
        <v>18.145878636276557</v>
      </c>
      <c r="G8074" s="168">
        <f t="shared" si="1756"/>
        <v>630605.99519270437</v>
      </c>
      <c r="H8074" s="168">
        <f t="shared" si="1757"/>
        <v>271310.33852408634</v>
      </c>
      <c r="I8074" s="169">
        <f t="shared" si="1758"/>
        <v>901916.33371679066</v>
      </c>
      <c r="J8074" s="169">
        <f t="shared" si="1760"/>
        <v>808392.27965223487</v>
      </c>
      <c r="K8074" s="95"/>
      <c r="L8074" s="265">
        <f t="shared" si="1759"/>
        <v>345722.26049791422</v>
      </c>
      <c r="M8074" s="265">
        <f>$G8074*NonHospFrac+theModel!$H8074*NonHospFrac</f>
        <v>556194.0732188765</v>
      </c>
      <c r="N8074" s="266">
        <f t="shared" si="1761"/>
        <v>901916.33371679066</v>
      </c>
      <c r="O8074" s="159"/>
      <c r="P8074" s="265">
        <f t="shared" si="1762"/>
        <v>309872.65208813973</v>
      </c>
      <c r="Q8074" s="265">
        <f t="shared" si="1763"/>
        <v>556192.51857720176</v>
      </c>
      <c r="R8074" s="266">
        <f t="shared" si="1764"/>
        <v>866065.17066534143</v>
      </c>
    </row>
    <row r="8075" spans="1:18" x14ac:dyDescent="0.3">
      <c r="A8075" s="82">
        <v>8044</v>
      </c>
      <c r="B8075" s="94">
        <f t="shared" si="1753"/>
        <v>6.0402570599662738E-67</v>
      </c>
      <c r="C8075" s="179">
        <f t="shared" si="1754"/>
        <v>6.026631280311615E-67</v>
      </c>
      <c r="D8075" s="166">
        <f t="shared" si="1755"/>
        <v>2.2558277767625785E-3</v>
      </c>
      <c r="E8075" s="167">
        <f t="shared" si="1765"/>
        <v>24.291375447755232</v>
      </c>
      <c r="F8075" s="168">
        <f t="shared" si="1766"/>
        <v>18.148134464053317</v>
      </c>
      <c r="G8075" s="168">
        <f t="shared" si="1756"/>
        <v>630684.38977191772</v>
      </c>
      <c r="H8075" s="168">
        <f t="shared" si="1757"/>
        <v>271310.33852408634</v>
      </c>
      <c r="I8075" s="169">
        <f t="shared" si="1758"/>
        <v>901994.728296004</v>
      </c>
      <c r="J8075" s="169">
        <f t="shared" si="1760"/>
        <v>808448.75808383175</v>
      </c>
      <c r="K8075" s="95"/>
      <c r="L8075" s="265">
        <f t="shared" si="1759"/>
        <v>345752.31068119977</v>
      </c>
      <c r="M8075" s="265">
        <f>$G8075*NonHospFrac+theModel!$H8075*NonHospFrac</f>
        <v>556242.41761480435</v>
      </c>
      <c r="N8075" s="266">
        <f t="shared" si="1761"/>
        <v>901994.72829600412</v>
      </c>
      <c r="O8075" s="159"/>
      <c r="P8075" s="265">
        <f t="shared" si="1762"/>
        <v>309894.30138121836</v>
      </c>
      <c r="Q8075" s="265">
        <f t="shared" si="1763"/>
        <v>556240.86297312961</v>
      </c>
      <c r="R8075" s="266">
        <f t="shared" si="1764"/>
        <v>866135.16435434797</v>
      </c>
    </row>
    <row r="8076" spans="1:18" x14ac:dyDescent="0.3">
      <c r="A8076" s="82">
        <v>8045</v>
      </c>
      <c r="B8076" s="94">
        <f t="shared" si="1753"/>
        <v>5.9274222840112917E-67</v>
      </c>
      <c r="C8076" s="179">
        <f t="shared" si="1754"/>
        <v>5.9140510401784172E-67</v>
      </c>
      <c r="D8076" s="166">
        <f t="shared" si="1755"/>
        <v>2.2558277767625785E-3</v>
      </c>
      <c r="E8076" s="167">
        <f t="shared" si="1765"/>
        <v>24.291375447755232</v>
      </c>
      <c r="F8076" s="168">
        <f t="shared" si="1766"/>
        <v>18.150390291830078</v>
      </c>
      <c r="G8076" s="168">
        <f t="shared" si="1756"/>
        <v>630762.78435113106</v>
      </c>
      <c r="H8076" s="168">
        <f t="shared" si="1757"/>
        <v>271310.33852408634</v>
      </c>
      <c r="I8076" s="169">
        <f t="shared" si="1758"/>
        <v>902073.12287521735</v>
      </c>
      <c r="J8076" s="169">
        <f t="shared" si="1760"/>
        <v>808505.23421325651</v>
      </c>
      <c r="K8076" s="95"/>
      <c r="L8076" s="265">
        <f t="shared" si="1759"/>
        <v>345782.36086448532</v>
      </c>
      <c r="M8076" s="265">
        <f>$G8076*NonHospFrac+theModel!$H8076*NonHospFrac</f>
        <v>556290.76201073208</v>
      </c>
      <c r="N8076" s="266">
        <f t="shared" si="1761"/>
        <v>902073.12287521735</v>
      </c>
      <c r="O8076" s="159"/>
      <c r="P8076" s="265">
        <f t="shared" si="1762"/>
        <v>309915.94979182916</v>
      </c>
      <c r="Q8076" s="265">
        <f t="shared" si="1763"/>
        <v>556289.20736905735</v>
      </c>
      <c r="R8076" s="266">
        <f t="shared" si="1764"/>
        <v>866205.15716088656</v>
      </c>
    </row>
    <row r="8077" spans="1:18" x14ac:dyDescent="0.3">
      <c r="A8077" s="82">
        <v>8046</v>
      </c>
      <c r="B8077" s="94">
        <f t="shared" si="1753"/>
        <v>5.8166953134921396E-67</v>
      </c>
      <c r="C8077" s="179">
        <f t="shared" si="1754"/>
        <v>5.803573850634999E-67</v>
      </c>
      <c r="D8077" s="166">
        <f t="shared" si="1755"/>
        <v>2.2558277767625785E-3</v>
      </c>
      <c r="E8077" s="167">
        <f t="shared" si="1765"/>
        <v>24.291375447755232</v>
      </c>
      <c r="F8077" s="168">
        <f t="shared" si="1766"/>
        <v>18.152646119606839</v>
      </c>
      <c r="G8077" s="168">
        <f t="shared" si="1756"/>
        <v>630841.17893034441</v>
      </c>
      <c r="H8077" s="168">
        <f t="shared" si="1757"/>
        <v>271310.33852408634</v>
      </c>
      <c r="I8077" s="169">
        <f t="shared" si="1758"/>
        <v>902151.51745443069</v>
      </c>
      <c r="J8077" s="169">
        <f t="shared" si="1760"/>
        <v>808561.70804060309</v>
      </c>
      <c r="K8077" s="95"/>
      <c r="L8077" s="265">
        <f t="shared" si="1759"/>
        <v>345812.41104777087</v>
      </c>
      <c r="M8077" s="265">
        <f>$G8077*NonHospFrac+theModel!$H8077*NonHospFrac</f>
        <v>556339.10640665982</v>
      </c>
      <c r="N8077" s="266">
        <f t="shared" si="1761"/>
        <v>902151.51745443069</v>
      </c>
      <c r="O8077" s="159"/>
      <c r="P8077" s="265">
        <f t="shared" si="1762"/>
        <v>309937.59732000815</v>
      </c>
      <c r="Q8077" s="265">
        <f t="shared" si="1763"/>
        <v>556337.55176498508</v>
      </c>
      <c r="R8077" s="266">
        <f t="shared" si="1764"/>
        <v>866275.14908499317</v>
      </c>
    </row>
    <row r="8078" spans="1:18" x14ac:dyDescent="0.3">
      <c r="A8078" s="82">
        <v>8047</v>
      </c>
      <c r="B8078" s="94">
        <f t="shared" si="1753"/>
        <v>5.7080367736353993E-67</v>
      </c>
      <c r="C8078" s="179">
        <f t="shared" si="1754"/>
        <v>5.6951604257306502E-67</v>
      </c>
      <c r="D8078" s="166">
        <f t="shared" si="1755"/>
        <v>2.2558277767625785E-3</v>
      </c>
      <c r="E8078" s="167">
        <f t="shared" si="1765"/>
        <v>24.291375447755232</v>
      </c>
      <c r="F8078" s="168">
        <f t="shared" si="1766"/>
        <v>18.1549019473836</v>
      </c>
      <c r="G8078" s="168">
        <f t="shared" si="1756"/>
        <v>630919.57350955787</v>
      </c>
      <c r="H8078" s="168">
        <f t="shared" si="1757"/>
        <v>271310.33852408634</v>
      </c>
      <c r="I8078" s="169">
        <f t="shared" si="1758"/>
        <v>902229.91203364427</v>
      </c>
      <c r="J8078" s="169">
        <f t="shared" si="1760"/>
        <v>808618.17956596543</v>
      </c>
      <c r="K8078" s="95"/>
      <c r="L8078" s="265">
        <f t="shared" si="1759"/>
        <v>345842.46123105648</v>
      </c>
      <c r="M8078" s="265">
        <f>$G8078*NonHospFrac+theModel!$H8078*NonHospFrac</f>
        <v>556387.45080258767</v>
      </c>
      <c r="N8078" s="266">
        <f t="shared" si="1761"/>
        <v>902229.91203364416</v>
      </c>
      <c r="O8078" s="159"/>
      <c r="P8078" s="265">
        <f t="shared" si="1762"/>
        <v>309959.24396579131</v>
      </c>
      <c r="Q8078" s="265">
        <f t="shared" si="1763"/>
        <v>556385.89616091293</v>
      </c>
      <c r="R8078" s="266">
        <f t="shared" si="1764"/>
        <v>866345.14012670424</v>
      </c>
    </row>
    <row r="8079" spans="1:18" x14ac:dyDescent="0.3">
      <c r="A8079" s="82">
        <v>8048</v>
      </c>
      <c r="B8079" s="94">
        <f t="shared" si="1753"/>
        <v>5.601408025205857E-67</v>
      </c>
      <c r="C8079" s="179">
        <f t="shared" si="1754"/>
        <v>5.588772213393617E-67</v>
      </c>
      <c r="D8079" s="166">
        <f t="shared" si="1755"/>
        <v>2.2558277767625785E-3</v>
      </c>
      <c r="E8079" s="167">
        <f t="shared" si="1765"/>
        <v>24.291375447755232</v>
      </c>
      <c r="F8079" s="168">
        <f t="shared" si="1766"/>
        <v>18.157157775160361</v>
      </c>
      <c r="G8079" s="168">
        <f t="shared" si="1756"/>
        <v>630997.96808877122</v>
      </c>
      <c r="H8079" s="168">
        <f t="shared" si="1757"/>
        <v>271310.33852408634</v>
      </c>
      <c r="I8079" s="169">
        <f t="shared" si="1758"/>
        <v>902308.30661285762</v>
      </c>
      <c r="J8079" s="169">
        <f t="shared" si="1760"/>
        <v>808674.64878943702</v>
      </c>
      <c r="K8079" s="95"/>
      <c r="L8079" s="265">
        <f t="shared" si="1759"/>
        <v>345872.51141434198</v>
      </c>
      <c r="M8079" s="265">
        <f>$G8079*NonHospFrac+theModel!$H8079*NonHospFrac</f>
        <v>556435.79519851552</v>
      </c>
      <c r="N8079" s="266">
        <f t="shared" si="1761"/>
        <v>902308.3066128575</v>
      </c>
      <c r="O8079" s="159"/>
      <c r="P8079" s="265">
        <f t="shared" si="1762"/>
        <v>309980.88972921448</v>
      </c>
      <c r="Q8079" s="265">
        <f t="shared" si="1763"/>
        <v>556434.24055684078</v>
      </c>
      <c r="R8079" s="266">
        <f t="shared" si="1764"/>
        <v>866415.13028605527</v>
      </c>
    </row>
    <row r="8080" spans="1:18" x14ac:dyDescent="0.3">
      <c r="A8080" s="82">
        <v>8049</v>
      </c>
      <c r="B8080" s="94">
        <f t="shared" si="1753"/>
        <v>5.4967711507679223E-67</v>
      </c>
      <c r="C8080" s="179">
        <f t="shared" si="1754"/>
        <v>5.4843713817235127E-67</v>
      </c>
      <c r="D8080" s="166">
        <f t="shared" si="1755"/>
        <v>2.2558277767625785E-3</v>
      </c>
      <c r="E8080" s="167">
        <f t="shared" si="1765"/>
        <v>24.291375447755232</v>
      </c>
      <c r="F8080" s="168">
        <f t="shared" si="1766"/>
        <v>18.159413602937121</v>
      </c>
      <c r="G8080" s="168">
        <f t="shared" si="1756"/>
        <v>631076.36266798456</v>
      </c>
      <c r="H8080" s="168">
        <f t="shared" si="1757"/>
        <v>271310.33852408634</v>
      </c>
      <c r="I8080" s="169">
        <f t="shared" si="1758"/>
        <v>902386.70119207096</v>
      </c>
      <c r="J8080" s="169">
        <f t="shared" si="1760"/>
        <v>808731.11571111192</v>
      </c>
      <c r="K8080" s="95"/>
      <c r="L8080" s="265">
        <f t="shared" si="1759"/>
        <v>345902.56159762759</v>
      </c>
      <c r="M8080" s="265">
        <f>$G8080*NonHospFrac+theModel!$H8080*NonHospFrac</f>
        <v>556484.13959444338</v>
      </c>
      <c r="N8080" s="266">
        <f t="shared" si="1761"/>
        <v>902386.70119207096</v>
      </c>
      <c r="O8080" s="159"/>
      <c r="P8080" s="265">
        <f t="shared" si="1762"/>
        <v>310002.53461031383</v>
      </c>
      <c r="Q8080" s="265">
        <f t="shared" si="1763"/>
        <v>556482.58495276864</v>
      </c>
      <c r="R8080" s="266">
        <f t="shared" si="1764"/>
        <v>866485.11956308247</v>
      </c>
    </row>
    <row r="8081" spans="1:18" x14ac:dyDescent="0.3">
      <c r="A8081" s="82">
        <v>8050</v>
      </c>
      <c r="B8081" s="94">
        <f t="shared" si="1753"/>
        <v>5.3940889412004746E-67</v>
      </c>
      <c r="C8081" s="179">
        <f t="shared" si="1754"/>
        <v>5.3819208055365866E-67</v>
      </c>
      <c r="D8081" s="166">
        <f t="shared" si="1755"/>
        <v>2.2558277767625785E-3</v>
      </c>
      <c r="E8081" s="167">
        <f t="shared" si="1765"/>
        <v>24.291375447755232</v>
      </c>
      <c r="F8081" s="168">
        <f t="shared" si="1766"/>
        <v>18.161669430713882</v>
      </c>
      <c r="G8081" s="168">
        <f t="shared" si="1756"/>
        <v>631154.75724719791</v>
      </c>
      <c r="H8081" s="168">
        <f t="shared" si="1757"/>
        <v>271310.33852408634</v>
      </c>
      <c r="I8081" s="169">
        <f t="shared" si="1758"/>
        <v>902465.09577128431</v>
      </c>
      <c r="J8081" s="169">
        <f t="shared" si="1760"/>
        <v>808787.58033108397</v>
      </c>
      <c r="K8081" s="95"/>
      <c r="L8081" s="265">
        <f t="shared" si="1759"/>
        <v>345932.61178091308</v>
      </c>
      <c r="M8081" s="265">
        <f>$G8081*NonHospFrac+theModel!$H8081*NonHospFrac</f>
        <v>556532.48399037111</v>
      </c>
      <c r="N8081" s="266">
        <f t="shared" si="1761"/>
        <v>902465.09577128419</v>
      </c>
      <c r="O8081" s="159"/>
      <c r="P8081" s="265">
        <f t="shared" si="1762"/>
        <v>310024.17860912514</v>
      </c>
      <c r="Q8081" s="265">
        <f t="shared" si="1763"/>
        <v>556530.92934869637</v>
      </c>
      <c r="R8081" s="266">
        <f t="shared" si="1764"/>
        <v>866555.10795782157</v>
      </c>
    </row>
    <row r="8082" spans="1:18" x14ac:dyDescent="0.3">
      <c r="A8082" s="82">
        <v>8051</v>
      </c>
      <c r="B8082" s="94">
        <f t="shared" si="1753"/>
        <v>5.2933248824661779E-67</v>
      </c>
      <c r="C8082" s="179">
        <f t="shared" si="1754"/>
        <v>5.2813840531648824E-67</v>
      </c>
      <c r="D8082" s="166">
        <f t="shared" si="1755"/>
        <v>2.2558277767625785E-3</v>
      </c>
      <c r="E8082" s="167">
        <f t="shared" si="1765"/>
        <v>24.291375447755232</v>
      </c>
      <c r="F8082" s="168">
        <f t="shared" si="1766"/>
        <v>18.163925258490643</v>
      </c>
      <c r="G8082" s="168">
        <f t="shared" si="1756"/>
        <v>631233.15182641125</v>
      </c>
      <c r="H8082" s="168">
        <f t="shared" si="1757"/>
        <v>271310.33852408634</v>
      </c>
      <c r="I8082" s="169">
        <f t="shared" si="1758"/>
        <v>902543.49035049765</v>
      </c>
      <c r="J8082" s="169">
        <f t="shared" si="1760"/>
        <v>808844.04264944687</v>
      </c>
      <c r="K8082" s="95"/>
      <c r="L8082" s="265">
        <f t="shared" si="1759"/>
        <v>345962.66196419869</v>
      </c>
      <c r="M8082" s="265">
        <f>$G8082*NonHospFrac+theModel!$H8082*NonHospFrac</f>
        <v>556580.82838629885</v>
      </c>
      <c r="N8082" s="266">
        <f t="shared" si="1761"/>
        <v>902543.49035049754</v>
      </c>
      <c r="O8082" s="159"/>
      <c r="P8082" s="265">
        <f t="shared" si="1762"/>
        <v>310045.82172568451</v>
      </c>
      <c r="Q8082" s="265">
        <f t="shared" si="1763"/>
        <v>556579.27374462411</v>
      </c>
      <c r="R8082" s="266">
        <f t="shared" si="1764"/>
        <v>866625.09547030856</v>
      </c>
    </row>
    <row r="8083" spans="1:18" x14ac:dyDescent="0.3">
      <c r="A8083" s="82">
        <v>8052</v>
      </c>
      <c r="B8083" s="94">
        <f t="shared" si="1753"/>
        <v>5.1944431426260806E-67</v>
      </c>
      <c r="C8083" s="179">
        <f t="shared" si="1754"/>
        <v>5.182725373500131E-67</v>
      </c>
      <c r="D8083" s="166">
        <f t="shared" si="1755"/>
        <v>2.2558277767625785E-3</v>
      </c>
      <c r="E8083" s="167">
        <f t="shared" si="1765"/>
        <v>24.291375447755232</v>
      </c>
      <c r="F8083" s="168">
        <f t="shared" si="1766"/>
        <v>18.166181086267404</v>
      </c>
      <c r="G8083" s="168">
        <f t="shared" si="1756"/>
        <v>631311.5464056246</v>
      </c>
      <c r="H8083" s="168">
        <f t="shared" si="1757"/>
        <v>271310.33852408634</v>
      </c>
      <c r="I8083" s="169">
        <f t="shared" si="1758"/>
        <v>902621.884929711</v>
      </c>
      <c r="J8083" s="169">
        <f t="shared" si="1760"/>
        <v>808900.50266629457</v>
      </c>
      <c r="K8083" s="95"/>
      <c r="L8083" s="265">
        <f t="shared" si="1759"/>
        <v>345992.71214748418</v>
      </c>
      <c r="M8083" s="265">
        <f>$G8083*NonHospFrac+theModel!$H8083*NonHospFrac</f>
        <v>556629.1727822267</v>
      </c>
      <c r="N8083" s="266">
        <f t="shared" si="1761"/>
        <v>902621.88492971088</v>
      </c>
      <c r="O8083" s="159"/>
      <c r="P8083" s="265">
        <f t="shared" si="1762"/>
        <v>310067.46396002773</v>
      </c>
      <c r="Q8083" s="265">
        <f t="shared" si="1763"/>
        <v>556627.61814055196</v>
      </c>
      <c r="R8083" s="266">
        <f t="shared" si="1764"/>
        <v>866695.08210057975</v>
      </c>
    </row>
    <row r="8084" spans="1:18" x14ac:dyDescent="0.3">
      <c r="A8084" s="82">
        <v>8053</v>
      </c>
      <c r="B8084" s="94">
        <f t="shared" si="1753"/>
        <v>5.0974085590992031E-67</v>
      </c>
      <c r="C8084" s="179">
        <f t="shared" si="1754"/>
        <v>5.0859096832820796E-67</v>
      </c>
      <c r="D8084" s="166">
        <f t="shared" si="1755"/>
        <v>2.2558277767625785E-3</v>
      </c>
      <c r="E8084" s="167">
        <f t="shared" si="1765"/>
        <v>24.291375447755232</v>
      </c>
      <c r="F8084" s="168">
        <f t="shared" si="1766"/>
        <v>18.168436914044165</v>
      </c>
      <c r="G8084" s="168">
        <f t="shared" si="1756"/>
        <v>631389.94098483794</v>
      </c>
      <c r="H8084" s="168">
        <f t="shared" si="1757"/>
        <v>271310.33852408634</v>
      </c>
      <c r="I8084" s="169">
        <f t="shared" si="1758"/>
        <v>902700.27950892434</v>
      </c>
      <c r="J8084" s="169">
        <f t="shared" si="1760"/>
        <v>808956.9603817208</v>
      </c>
      <c r="K8084" s="95"/>
      <c r="L8084" s="265">
        <f t="shared" si="1759"/>
        <v>346022.76233076979</v>
      </c>
      <c r="M8084" s="265">
        <f>$G8084*NonHospFrac+theModel!$H8084*NonHospFrac</f>
        <v>556677.51717815455</v>
      </c>
      <c r="N8084" s="266">
        <f t="shared" si="1761"/>
        <v>902700.27950892434</v>
      </c>
      <c r="O8084" s="159"/>
      <c r="P8084" s="265">
        <f t="shared" si="1762"/>
        <v>310089.10531219101</v>
      </c>
      <c r="Q8084" s="265">
        <f t="shared" si="1763"/>
        <v>556675.96253647981</v>
      </c>
      <c r="R8084" s="266">
        <f t="shared" si="1764"/>
        <v>866765.06784867076</v>
      </c>
    </row>
    <row r="8085" spans="1:18" x14ac:dyDescent="0.3">
      <c r="A8085" s="82">
        <v>8054</v>
      </c>
      <c r="B8085" s="94">
        <f t="shared" si="1753"/>
        <v>5.0021866261571344E-67</v>
      </c>
      <c r="C8085" s="179">
        <f t="shared" si="1754"/>
        <v>4.9909025546212986E-67</v>
      </c>
      <c r="D8085" s="166">
        <f t="shared" si="1755"/>
        <v>2.2558277767625785E-3</v>
      </c>
      <c r="E8085" s="167">
        <f t="shared" si="1765"/>
        <v>24.291375447755232</v>
      </c>
      <c r="F8085" s="168">
        <f t="shared" si="1766"/>
        <v>18.170692741820925</v>
      </c>
      <c r="G8085" s="168">
        <f t="shared" si="1756"/>
        <v>631468.33556405129</v>
      </c>
      <c r="H8085" s="168">
        <f t="shared" si="1757"/>
        <v>271310.33852408634</v>
      </c>
      <c r="I8085" s="169">
        <f t="shared" si="1758"/>
        <v>902778.67408813769</v>
      </c>
      <c r="J8085" s="169">
        <f t="shared" si="1760"/>
        <v>809013.41579581948</v>
      </c>
      <c r="K8085" s="95"/>
      <c r="L8085" s="265">
        <f t="shared" si="1759"/>
        <v>346052.81251405529</v>
      </c>
      <c r="M8085" s="265">
        <f>$G8085*NonHospFrac+theModel!$H8085*NonHospFrac</f>
        <v>556725.86157408229</v>
      </c>
      <c r="N8085" s="266">
        <f t="shared" si="1761"/>
        <v>902778.67408813757</v>
      </c>
      <c r="O8085" s="159"/>
      <c r="P8085" s="265">
        <f t="shared" si="1762"/>
        <v>310110.74578221008</v>
      </c>
      <c r="Q8085" s="265">
        <f t="shared" si="1763"/>
        <v>556724.30693240755</v>
      </c>
      <c r="R8085" s="266">
        <f t="shared" si="1764"/>
        <v>866835.05271461769</v>
      </c>
    </row>
    <row r="8086" spans="1:18" x14ac:dyDescent="0.3">
      <c r="A8086" s="82">
        <v>8055</v>
      </c>
      <c r="B8086" s="94">
        <f t="shared" si="1753"/>
        <v>4.9087434826546028E-67</v>
      </c>
      <c r="C8086" s="179">
        <f t="shared" si="1754"/>
        <v>4.8976702027574279E-67</v>
      </c>
      <c r="D8086" s="166">
        <f t="shared" si="1755"/>
        <v>2.2558277767625785E-3</v>
      </c>
      <c r="E8086" s="167">
        <f t="shared" si="1765"/>
        <v>24.291375447755232</v>
      </c>
      <c r="F8086" s="168">
        <f t="shared" si="1766"/>
        <v>18.172948569597686</v>
      </c>
      <c r="G8086" s="168">
        <f t="shared" si="1756"/>
        <v>631546.73014326475</v>
      </c>
      <c r="H8086" s="168">
        <f t="shared" si="1757"/>
        <v>271310.33852408634</v>
      </c>
      <c r="I8086" s="169">
        <f t="shared" si="1758"/>
        <v>902857.06866735104</v>
      </c>
      <c r="J8086" s="169">
        <f t="shared" si="1760"/>
        <v>809069.86890868435</v>
      </c>
      <c r="K8086" s="95"/>
      <c r="L8086" s="265">
        <f t="shared" si="1759"/>
        <v>346082.8626973409</v>
      </c>
      <c r="M8086" s="265">
        <f>$G8086*NonHospFrac+theModel!$H8086*NonHospFrac</f>
        <v>556774.20597001014</v>
      </c>
      <c r="N8086" s="266">
        <f t="shared" si="1761"/>
        <v>902857.06866735104</v>
      </c>
      <c r="O8086" s="159"/>
      <c r="P8086" s="265">
        <f t="shared" si="1762"/>
        <v>310132.38537012105</v>
      </c>
      <c r="Q8086" s="265">
        <f t="shared" si="1763"/>
        <v>556772.6513283354</v>
      </c>
      <c r="R8086" s="266">
        <f t="shared" si="1764"/>
        <v>866905.03669845639</v>
      </c>
    </row>
    <row r="8087" spans="1:18" x14ac:dyDescent="0.3">
      <c r="A8087" s="82">
        <v>8056</v>
      </c>
      <c r="B8087" s="94">
        <f t="shared" si="1753"/>
        <v>4.8170458999875285E-67</v>
      </c>
      <c r="C8087" s="179">
        <f t="shared" si="1754"/>
        <v>4.8061794740443962E-67</v>
      </c>
      <c r="D8087" s="166">
        <f t="shared" si="1755"/>
        <v>2.2558277767625785E-3</v>
      </c>
      <c r="E8087" s="167">
        <f t="shared" si="1765"/>
        <v>24.291375447755232</v>
      </c>
      <c r="F8087" s="168">
        <f t="shared" si="1766"/>
        <v>18.175204397374447</v>
      </c>
      <c r="G8087" s="168">
        <f t="shared" si="1756"/>
        <v>631625.1247224781</v>
      </c>
      <c r="H8087" s="168">
        <f t="shared" si="1757"/>
        <v>271310.33852408634</v>
      </c>
      <c r="I8087" s="169">
        <f t="shared" si="1758"/>
        <v>902935.46324656438</v>
      </c>
      <c r="J8087" s="169">
        <f t="shared" si="1760"/>
        <v>809126.31972040911</v>
      </c>
      <c r="K8087" s="95"/>
      <c r="L8087" s="265">
        <f t="shared" si="1759"/>
        <v>346112.91288062645</v>
      </c>
      <c r="M8087" s="265">
        <f>$G8087*NonHospFrac+theModel!$H8087*NonHospFrac</f>
        <v>556822.55036593787</v>
      </c>
      <c r="N8087" s="266">
        <f t="shared" si="1761"/>
        <v>902935.46324656438</v>
      </c>
      <c r="O8087" s="159"/>
      <c r="P8087" s="265">
        <f t="shared" si="1762"/>
        <v>310154.02407595975</v>
      </c>
      <c r="Q8087" s="265">
        <f t="shared" si="1763"/>
        <v>556820.99572426314</v>
      </c>
      <c r="R8087" s="266">
        <f t="shared" si="1764"/>
        <v>866975.01980022294</v>
      </c>
    </row>
    <row r="8088" spans="1:18" x14ac:dyDescent="0.3">
      <c r="A8088" s="82">
        <v>8057</v>
      </c>
      <c r="B8088" s="94">
        <f t="shared" si="1753"/>
        <v>4.7270612702782442E-67</v>
      </c>
      <c r="C8088" s="179">
        <f t="shared" si="1754"/>
        <v>4.7163978341622919E-67</v>
      </c>
      <c r="D8088" s="166">
        <f t="shared" si="1755"/>
        <v>2.2558277767625785E-3</v>
      </c>
      <c r="E8088" s="167">
        <f t="shared" si="1765"/>
        <v>24.291375447755232</v>
      </c>
      <c r="F8088" s="168">
        <f t="shared" si="1766"/>
        <v>18.177460225151208</v>
      </c>
      <c r="G8088" s="168">
        <f t="shared" si="1756"/>
        <v>631703.51930169144</v>
      </c>
      <c r="H8088" s="168">
        <f t="shared" si="1757"/>
        <v>271310.33852408634</v>
      </c>
      <c r="I8088" s="169">
        <f t="shared" si="1758"/>
        <v>903013.85782577773</v>
      </c>
      <c r="J8088" s="169">
        <f t="shared" si="1760"/>
        <v>809182.76823108771</v>
      </c>
      <c r="K8088" s="95"/>
      <c r="L8088" s="265">
        <f t="shared" si="1759"/>
        <v>346142.963063912</v>
      </c>
      <c r="M8088" s="265">
        <f>$G8088*NonHospFrac+theModel!$H8088*NonHospFrac</f>
        <v>556870.89476186573</v>
      </c>
      <c r="N8088" s="266">
        <f t="shared" si="1761"/>
        <v>903013.85782577773</v>
      </c>
      <c r="O8088" s="159"/>
      <c r="P8088" s="265">
        <f t="shared" si="1762"/>
        <v>310175.66189976223</v>
      </c>
      <c r="Q8088" s="265">
        <f t="shared" si="1763"/>
        <v>556869.34012019099</v>
      </c>
      <c r="R8088" s="266">
        <f t="shared" si="1764"/>
        <v>867045.00201995322</v>
      </c>
    </row>
    <row r="8089" spans="1:18" x14ac:dyDescent="0.3">
      <c r="A8089" s="82">
        <v>8058</v>
      </c>
      <c r="B8089" s="94">
        <f t="shared" si="1753"/>
        <v>4.6387575947787938E-67</v>
      </c>
      <c r="C8089" s="179">
        <f t="shared" si="1754"/>
        <v>4.6282933565468236E-67</v>
      </c>
      <c r="D8089" s="166">
        <f t="shared" si="1755"/>
        <v>2.2558277767625785E-3</v>
      </c>
      <c r="E8089" s="167">
        <f t="shared" si="1765"/>
        <v>24.291375447755232</v>
      </c>
      <c r="F8089" s="168">
        <f t="shared" si="1766"/>
        <v>18.179716052927969</v>
      </c>
      <c r="G8089" s="168">
        <f t="shared" si="1756"/>
        <v>631781.91388090479</v>
      </c>
      <c r="H8089" s="168">
        <f t="shared" si="1757"/>
        <v>271310.33852408634</v>
      </c>
      <c r="I8089" s="169">
        <f t="shared" si="1758"/>
        <v>903092.25240499107</v>
      </c>
      <c r="J8089" s="169">
        <f t="shared" si="1760"/>
        <v>809239.21444081387</v>
      </c>
      <c r="K8089" s="95"/>
      <c r="L8089" s="265">
        <f t="shared" si="1759"/>
        <v>346173.01324719755</v>
      </c>
      <c r="M8089" s="265">
        <f>$G8089*NonHospFrac+theModel!$H8089*NonHospFrac</f>
        <v>556919.23915779358</v>
      </c>
      <c r="N8089" s="266">
        <f t="shared" si="1761"/>
        <v>903092.25240499107</v>
      </c>
      <c r="O8089" s="159"/>
      <c r="P8089" s="265">
        <f t="shared" si="1762"/>
        <v>310197.29884156439</v>
      </c>
      <c r="Q8089" s="265">
        <f t="shared" si="1763"/>
        <v>556917.68451611884</v>
      </c>
      <c r="R8089" s="266">
        <f t="shared" si="1764"/>
        <v>867114.98335768329</v>
      </c>
    </row>
    <row r="8090" spans="1:18" x14ac:dyDescent="0.3">
      <c r="A8090" s="82">
        <v>8059</v>
      </c>
      <c r="B8090" s="94">
        <f t="shared" si="1753"/>
        <v>4.552103472492273E-67</v>
      </c>
      <c r="C8090" s="179">
        <f t="shared" si="1754"/>
        <v>4.5418347110363276E-67</v>
      </c>
      <c r="D8090" s="166">
        <f t="shared" si="1755"/>
        <v>2.2558277767625785E-3</v>
      </c>
      <c r="E8090" s="167">
        <f t="shared" si="1765"/>
        <v>24.291375447755232</v>
      </c>
      <c r="F8090" s="168">
        <f t="shared" si="1766"/>
        <v>18.181971880704729</v>
      </c>
      <c r="G8090" s="168">
        <f t="shared" si="1756"/>
        <v>631860.30846011813</v>
      </c>
      <c r="H8090" s="168">
        <f t="shared" si="1757"/>
        <v>271310.33852408634</v>
      </c>
      <c r="I8090" s="169">
        <f t="shared" si="1758"/>
        <v>903170.64698420442</v>
      </c>
      <c r="J8090" s="169">
        <f t="shared" si="1760"/>
        <v>809295.65834968141</v>
      </c>
      <c r="K8090" s="95"/>
      <c r="L8090" s="265">
        <f t="shared" si="1759"/>
        <v>346203.0634304831</v>
      </c>
      <c r="M8090" s="265">
        <f>$G8090*NonHospFrac+theModel!$H8090*NonHospFrac</f>
        <v>556967.58355372143</v>
      </c>
      <c r="N8090" s="266">
        <f t="shared" si="1761"/>
        <v>903170.64698420453</v>
      </c>
      <c r="O8090" s="159"/>
      <c r="P8090" s="265">
        <f t="shared" si="1762"/>
        <v>310218.93490140222</v>
      </c>
      <c r="Q8090" s="265">
        <f t="shared" si="1763"/>
        <v>556966.02891204669</v>
      </c>
      <c r="R8090" s="266">
        <f t="shared" si="1764"/>
        <v>867184.96381344891</v>
      </c>
    </row>
    <row r="8091" spans="1:18" x14ac:dyDescent="0.3">
      <c r="A8091" s="82">
        <v>8060</v>
      </c>
      <c r="B8091" s="94">
        <f t="shared" si="1753"/>
        <v>4.4670680890070876E-67</v>
      </c>
      <c r="C8091" s="179">
        <f t="shared" si="1754"/>
        <v>4.456991152731216E-67</v>
      </c>
      <c r="D8091" s="166">
        <f t="shared" si="1755"/>
        <v>2.2558277767625785E-3</v>
      </c>
      <c r="E8091" s="167">
        <f t="shared" si="1765"/>
        <v>24.291375447755232</v>
      </c>
      <c r="F8091" s="168">
        <f t="shared" si="1766"/>
        <v>18.18422770848149</v>
      </c>
      <c r="G8091" s="168">
        <f t="shared" si="1756"/>
        <v>631938.70303933148</v>
      </c>
      <c r="H8091" s="168">
        <f t="shared" si="1757"/>
        <v>271310.33852408634</v>
      </c>
      <c r="I8091" s="169">
        <f t="shared" si="1758"/>
        <v>903249.04156341776</v>
      </c>
      <c r="J8091" s="169">
        <f t="shared" si="1760"/>
        <v>809352.09995778406</v>
      </c>
      <c r="K8091" s="95"/>
      <c r="L8091" s="265">
        <f t="shared" si="1759"/>
        <v>346233.11361376866</v>
      </c>
      <c r="M8091" s="265">
        <f>$G8091*NonHospFrac+theModel!$H8091*NonHospFrac</f>
        <v>557015.92794964917</v>
      </c>
      <c r="N8091" s="266">
        <f t="shared" si="1761"/>
        <v>903249.04156341776</v>
      </c>
      <c r="O8091" s="159"/>
      <c r="P8091" s="265">
        <f t="shared" si="1762"/>
        <v>310240.57007931167</v>
      </c>
      <c r="Q8091" s="265">
        <f t="shared" si="1763"/>
        <v>557014.37330797443</v>
      </c>
      <c r="R8091" s="266">
        <f t="shared" si="1764"/>
        <v>867254.94338728604</v>
      </c>
    </row>
    <row r="8092" spans="1:18" x14ac:dyDescent="0.3">
      <c r="A8092" s="82">
        <v>8061</v>
      </c>
      <c r="B8092" s="94">
        <f t="shared" si="1753"/>
        <v>4.3836212055392543E-67</v>
      </c>
      <c r="C8092" s="179">
        <f t="shared" si="1754"/>
        <v>4.3737325110609935E-67</v>
      </c>
      <c r="D8092" s="166">
        <f t="shared" si="1755"/>
        <v>2.2558277767625785E-3</v>
      </c>
      <c r="E8092" s="167">
        <f t="shared" si="1765"/>
        <v>24.291375447755232</v>
      </c>
      <c r="F8092" s="168">
        <f t="shared" si="1766"/>
        <v>18.186483536258251</v>
      </c>
      <c r="G8092" s="168">
        <f t="shared" si="1756"/>
        <v>632017.09761854482</v>
      </c>
      <c r="H8092" s="168">
        <f t="shared" si="1757"/>
        <v>271310.33852408634</v>
      </c>
      <c r="I8092" s="169">
        <f t="shared" si="1758"/>
        <v>903327.43614263111</v>
      </c>
      <c r="J8092" s="169">
        <f t="shared" si="1760"/>
        <v>809408.53926521563</v>
      </c>
      <c r="K8092" s="95"/>
      <c r="L8092" s="265">
        <f t="shared" si="1759"/>
        <v>346263.16379705421</v>
      </c>
      <c r="M8092" s="265">
        <f>$G8092*NonHospFrac+theModel!$H8092*NonHospFrac</f>
        <v>557064.2723455769</v>
      </c>
      <c r="N8092" s="266">
        <f t="shared" si="1761"/>
        <v>903327.43614263111</v>
      </c>
      <c r="O8092" s="159"/>
      <c r="P8092" s="265">
        <f t="shared" si="1762"/>
        <v>310262.20437532867</v>
      </c>
      <c r="Q8092" s="265">
        <f t="shared" si="1763"/>
        <v>557062.71770390216</v>
      </c>
      <c r="R8092" s="266">
        <f t="shared" si="1764"/>
        <v>867324.92207923089</v>
      </c>
    </row>
    <row r="8093" spans="1:18" x14ac:dyDescent="0.3">
      <c r="A8093" s="82">
        <v>8062</v>
      </c>
      <c r="B8093" s="94">
        <f t="shared" si="1753"/>
        <v>4.3017331481789016E-67</v>
      </c>
      <c r="C8093" s="179">
        <f t="shared" si="1754"/>
        <v>4.292029179055019E-67</v>
      </c>
      <c r="D8093" s="166">
        <f t="shared" si="1755"/>
        <v>2.2558277767625785E-3</v>
      </c>
      <c r="E8093" s="167">
        <f t="shared" si="1765"/>
        <v>24.291375447755232</v>
      </c>
      <c r="F8093" s="168">
        <f t="shared" si="1766"/>
        <v>18.188739364035012</v>
      </c>
      <c r="G8093" s="168">
        <f t="shared" si="1756"/>
        <v>632095.49219775817</v>
      </c>
      <c r="H8093" s="168">
        <f t="shared" si="1757"/>
        <v>271310.33852408634</v>
      </c>
      <c r="I8093" s="169">
        <f t="shared" si="1758"/>
        <v>903405.83072184445</v>
      </c>
      <c r="J8093" s="169">
        <f t="shared" si="1760"/>
        <v>809464.97627206997</v>
      </c>
      <c r="K8093" s="95"/>
      <c r="L8093" s="265">
        <f t="shared" si="1759"/>
        <v>346293.21398033976</v>
      </c>
      <c r="M8093" s="265">
        <f>$G8093*NonHospFrac+theModel!$H8093*NonHospFrac</f>
        <v>557112.61674150475</v>
      </c>
      <c r="N8093" s="266">
        <f t="shared" si="1761"/>
        <v>903405.83072184445</v>
      </c>
      <c r="O8093" s="159"/>
      <c r="P8093" s="265">
        <f t="shared" si="1762"/>
        <v>310283.83778948919</v>
      </c>
      <c r="Q8093" s="265">
        <f t="shared" si="1763"/>
        <v>557111.06209983001</v>
      </c>
      <c r="R8093" s="266">
        <f t="shared" si="1764"/>
        <v>867394.8998893192</v>
      </c>
    </row>
    <row r="8094" spans="1:18" x14ac:dyDescent="0.3">
      <c r="A8094" s="82">
        <v>8063</v>
      </c>
      <c r="B8094" s="94">
        <f t="shared" si="1753"/>
        <v>4.2213747973381848E-67</v>
      </c>
      <c r="C8094" s="179">
        <f t="shared" si="1754"/>
        <v>4.2118521028142237E-67</v>
      </c>
      <c r="D8094" s="166">
        <f t="shared" si="1755"/>
        <v>2.2558277767625785E-3</v>
      </c>
      <c r="E8094" s="167">
        <f t="shared" si="1765"/>
        <v>24.291375447755232</v>
      </c>
      <c r="F8094" s="168">
        <f t="shared" si="1766"/>
        <v>18.190995191811773</v>
      </c>
      <c r="G8094" s="168">
        <f t="shared" si="1756"/>
        <v>632173.88677697151</v>
      </c>
      <c r="H8094" s="168">
        <f t="shared" si="1757"/>
        <v>271310.33852408634</v>
      </c>
      <c r="I8094" s="169">
        <f t="shared" si="1758"/>
        <v>903484.2253010578</v>
      </c>
      <c r="J8094" s="169">
        <f t="shared" si="1760"/>
        <v>809521.41097844078</v>
      </c>
      <c r="K8094" s="95"/>
      <c r="L8094" s="265">
        <f t="shared" si="1759"/>
        <v>346323.26416362531</v>
      </c>
      <c r="M8094" s="265">
        <f>$G8094*NonHospFrac+theModel!$H8094*NonHospFrac</f>
        <v>557160.96113743261</v>
      </c>
      <c r="N8094" s="266">
        <f t="shared" si="1761"/>
        <v>903484.22530105792</v>
      </c>
      <c r="O8094" s="159"/>
      <c r="P8094" s="265">
        <f t="shared" si="1762"/>
        <v>310305.47032182914</v>
      </c>
      <c r="Q8094" s="265">
        <f t="shared" si="1763"/>
        <v>557159.40649575787</v>
      </c>
      <c r="R8094" s="266">
        <f t="shared" si="1764"/>
        <v>867464.87681758706</v>
      </c>
    </row>
    <row r="8095" spans="1:18" x14ac:dyDescent="0.3">
      <c r="A8095" s="82">
        <v>8064</v>
      </c>
      <c r="B8095" s="94">
        <f t="shared" ref="B8095:B8158" si="1767">Constant*EXP(PowerTerm*(A8095)/7)</f>
        <v>4.1425175773967818E-67</v>
      </c>
      <c r="C8095" s="179">
        <f t="shared" ref="C8095:C8158" si="1768">(1-theFloor)*B8095</f>
        <v>4.133172771179963E-67</v>
      </c>
      <c r="D8095" s="166">
        <f t="shared" ref="D8095:D8158" si="1769">theFloor</f>
        <v>2.2558277767625785E-3</v>
      </c>
      <c r="E8095" s="167">
        <f t="shared" si="1765"/>
        <v>24.291375447755232</v>
      </c>
      <c r="F8095" s="168">
        <f t="shared" si="1766"/>
        <v>18.193251019588534</v>
      </c>
      <c r="G8095" s="168">
        <f t="shared" ref="G8095:G8158" si="1770">$B$22*F8095*totInfected/365.25</f>
        <v>632252.28135618498</v>
      </c>
      <c r="H8095" s="168">
        <f t="shared" ref="H8095:H8158" si="1771">lostQALYs_Injured*E8095*totInfected/365.25</f>
        <v>271310.33852408634</v>
      </c>
      <c r="I8095" s="169">
        <f t="shared" ref="I8095:I8158" si="1772">H8095+G8095</f>
        <v>903562.61988027138</v>
      </c>
      <c r="J8095" s="169">
        <f t="shared" si="1760"/>
        <v>809577.84338442201</v>
      </c>
      <c r="K8095" s="95"/>
      <c r="L8095" s="265">
        <f t="shared" ref="L8095:L8158" si="1773">$G8095*HospFrac+$H8095*HospFrac</f>
        <v>346353.31434691092</v>
      </c>
      <c r="M8095" s="265">
        <f>$G8095*NonHospFrac+theModel!$H8095*NonHospFrac</f>
        <v>557209.30553336046</v>
      </c>
      <c r="N8095" s="266">
        <f t="shared" si="1761"/>
        <v>903562.61988027138</v>
      </c>
      <c r="O8095" s="159"/>
      <c r="P8095" s="265">
        <f t="shared" si="1762"/>
        <v>310327.10197238455</v>
      </c>
      <c r="Q8095" s="265">
        <f t="shared" si="1763"/>
        <v>557207.75089168572</v>
      </c>
      <c r="R8095" s="266">
        <f t="shared" si="1764"/>
        <v>867534.85286407033</v>
      </c>
    </row>
    <row r="8096" spans="1:18" x14ac:dyDescent="0.3">
      <c r="A8096" s="82">
        <v>8065</v>
      </c>
      <c r="B8096" s="94">
        <f t="shared" si="1767"/>
        <v>4.0651334465403126E-67</v>
      </c>
      <c r="C8096" s="179">
        <f t="shared" si="1768"/>
        <v>4.0559632055953602E-67</v>
      </c>
      <c r="D8096" s="166">
        <f t="shared" si="1769"/>
        <v>2.2558277767625785E-3</v>
      </c>
      <c r="E8096" s="167">
        <f t="shared" si="1765"/>
        <v>24.291375447755232</v>
      </c>
      <c r="F8096" s="168">
        <f t="shared" si="1766"/>
        <v>18.195506847365294</v>
      </c>
      <c r="G8096" s="168">
        <f t="shared" si="1770"/>
        <v>632330.67593539832</v>
      </c>
      <c r="H8096" s="168">
        <f t="shared" si="1771"/>
        <v>271310.33852408634</v>
      </c>
      <c r="I8096" s="169">
        <f t="shared" si="1772"/>
        <v>903641.01445948472</v>
      </c>
      <c r="J8096" s="169">
        <f t="shared" ref="J8096:J8159" si="1774">J8095+(I8096-I8095)/(1+discountDaily)^A8096</f>
        <v>809634.27349010715</v>
      </c>
      <c r="K8096" s="95"/>
      <c r="L8096" s="265">
        <f t="shared" si="1773"/>
        <v>346383.36453019641</v>
      </c>
      <c r="M8096" s="265">
        <f>$G8096*NonHospFrac+theModel!$H8096*NonHospFrac</f>
        <v>557257.64992928819</v>
      </c>
      <c r="N8096" s="266">
        <f t="shared" ref="N8096:N8159" si="1775">L8096+M8096</f>
        <v>903641.01445948461</v>
      </c>
      <c r="O8096" s="159"/>
      <c r="P8096" s="265">
        <f t="shared" ref="P8096:P8159" si="1776">P8095+(L8096-L8095)/(1+discountDaily)^A8096</f>
        <v>310348.73274119123</v>
      </c>
      <c r="Q8096" s="265">
        <f t="shared" ref="Q8096:Q8159" si="1777">Q8095+(M8096-M8095)/(1+discountDaily)^B8096</f>
        <v>557256.09528761345</v>
      </c>
      <c r="R8096" s="266">
        <f t="shared" ref="R8096:R8159" si="1778">P8096+Q8096</f>
        <v>867604.82802880462</v>
      </c>
    </row>
    <row r="8097" spans="1:18" x14ac:dyDescent="0.3">
      <c r="A8097" s="82">
        <v>8066</v>
      </c>
      <c r="B8097" s="94">
        <f t="shared" si="1767"/>
        <v>3.9891948867881293E-67</v>
      </c>
      <c r="C8097" s="179">
        <f t="shared" si="1768"/>
        <v>3.9801959501555931E-67</v>
      </c>
      <c r="D8097" s="166">
        <f t="shared" si="1769"/>
        <v>2.2558277767625785E-3</v>
      </c>
      <c r="E8097" s="167">
        <f t="shared" ref="E8097:E8160" si="1779">C8097+E8096</f>
        <v>24.291375447755232</v>
      </c>
      <c r="F8097" s="168">
        <f t="shared" ref="F8097:F8160" si="1780">D8097+F8096</f>
        <v>18.197762675142055</v>
      </c>
      <c r="G8097" s="168">
        <f t="shared" si="1770"/>
        <v>632409.07051461167</v>
      </c>
      <c r="H8097" s="168">
        <f t="shared" si="1771"/>
        <v>271310.33852408634</v>
      </c>
      <c r="I8097" s="169">
        <f t="shared" si="1772"/>
        <v>903719.40903869807</v>
      </c>
      <c r="J8097" s="169">
        <f t="shared" si="1774"/>
        <v>809690.70129559014</v>
      </c>
      <c r="K8097" s="95"/>
      <c r="L8097" s="265">
        <f t="shared" si="1773"/>
        <v>346413.41471348202</v>
      </c>
      <c r="M8097" s="265">
        <f>$G8097*NonHospFrac+theModel!$H8097*NonHospFrac</f>
        <v>557305.99432521593</v>
      </c>
      <c r="N8097" s="266">
        <f t="shared" si="1775"/>
        <v>903719.40903869795</v>
      </c>
      <c r="O8097" s="159"/>
      <c r="P8097" s="265">
        <f t="shared" si="1776"/>
        <v>310370.36262828525</v>
      </c>
      <c r="Q8097" s="265">
        <f t="shared" si="1777"/>
        <v>557304.43968354119</v>
      </c>
      <c r="R8097" s="266">
        <f t="shared" si="1778"/>
        <v>867674.8023118265</v>
      </c>
    </row>
    <row r="8098" spans="1:18" x14ac:dyDescent="0.3">
      <c r="A8098" s="82">
        <v>8067</v>
      </c>
      <c r="B8098" s="94">
        <f t="shared" si="1767"/>
        <v>3.9146748942078775E-67</v>
      </c>
      <c r="C8098" s="179">
        <f t="shared" si="1768"/>
        <v>3.9058440618445284E-67</v>
      </c>
      <c r="D8098" s="166">
        <f t="shared" si="1769"/>
        <v>2.2558277767625785E-3</v>
      </c>
      <c r="E8098" s="167">
        <f t="shared" si="1779"/>
        <v>24.291375447755232</v>
      </c>
      <c r="F8098" s="168">
        <f t="shared" si="1780"/>
        <v>18.200018502918816</v>
      </c>
      <c r="G8098" s="168">
        <f t="shared" si="1770"/>
        <v>632487.46509382501</v>
      </c>
      <c r="H8098" s="168">
        <f t="shared" si="1771"/>
        <v>271310.33852408634</v>
      </c>
      <c r="I8098" s="169">
        <f t="shared" si="1772"/>
        <v>903797.80361791141</v>
      </c>
      <c r="J8098" s="169">
        <f t="shared" si="1774"/>
        <v>809747.1268009647</v>
      </c>
      <c r="K8098" s="95"/>
      <c r="L8098" s="265">
        <f t="shared" si="1773"/>
        <v>346443.46489676752</v>
      </c>
      <c r="M8098" s="265">
        <f>$G8098*NonHospFrac+theModel!$H8098*NonHospFrac</f>
        <v>557354.33872114378</v>
      </c>
      <c r="N8098" s="266">
        <f t="shared" si="1775"/>
        <v>903797.8036179113</v>
      </c>
      <c r="O8098" s="159"/>
      <c r="P8098" s="265">
        <f t="shared" si="1776"/>
        <v>310391.99163370242</v>
      </c>
      <c r="Q8098" s="265">
        <f t="shared" si="1777"/>
        <v>557352.78407946904</v>
      </c>
      <c r="R8098" s="266">
        <f t="shared" si="1778"/>
        <v>867744.77571317146</v>
      </c>
    </row>
    <row r="8099" spans="1:18" x14ac:dyDescent="0.3">
      <c r="A8099" s="82">
        <v>8068</v>
      </c>
      <c r="B8099" s="94">
        <f t="shared" si="1767"/>
        <v>3.8415469693132928E-67</v>
      </c>
      <c r="C8099" s="179">
        <f t="shared" si="1768"/>
        <v>3.8328811009541777E-67</v>
      </c>
      <c r="D8099" s="166">
        <f t="shared" si="1769"/>
        <v>2.2558277767625785E-3</v>
      </c>
      <c r="E8099" s="167">
        <f t="shared" si="1779"/>
        <v>24.291375447755232</v>
      </c>
      <c r="F8099" s="168">
        <f t="shared" si="1780"/>
        <v>18.202274330695577</v>
      </c>
      <c r="G8099" s="168">
        <f t="shared" si="1770"/>
        <v>632565.85967303836</v>
      </c>
      <c r="H8099" s="168">
        <f t="shared" si="1771"/>
        <v>271310.33852408634</v>
      </c>
      <c r="I8099" s="169">
        <f t="shared" si="1772"/>
        <v>903876.19819712476</v>
      </c>
      <c r="J8099" s="169">
        <f t="shared" si="1774"/>
        <v>809803.55000632454</v>
      </c>
      <c r="K8099" s="95"/>
      <c r="L8099" s="265">
        <f t="shared" si="1773"/>
        <v>346473.51508005313</v>
      </c>
      <c r="M8099" s="265">
        <f>$G8099*NonHospFrac+theModel!$H8099*NonHospFrac</f>
        <v>557402.68311707163</v>
      </c>
      <c r="N8099" s="266">
        <f t="shared" si="1775"/>
        <v>903876.19819712476</v>
      </c>
      <c r="O8099" s="159"/>
      <c r="P8099" s="265">
        <f t="shared" si="1776"/>
        <v>310413.61975747882</v>
      </c>
      <c r="Q8099" s="265">
        <f t="shared" si="1777"/>
        <v>557401.12847539689</v>
      </c>
      <c r="R8099" s="266">
        <f t="shared" si="1778"/>
        <v>867814.74823287572</v>
      </c>
    </row>
    <row r="8100" spans="1:18" x14ac:dyDescent="0.3">
      <c r="A8100" s="82">
        <v>8069</v>
      </c>
      <c r="B8100" s="94">
        <f t="shared" si="1767"/>
        <v>3.7697851076410056E-67</v>
      </c>
      <c r="C8100" s="179">
        <f t="shared" si="1768"/>
        <v>3.761281121682763E-67</v>
      </c>
      <c r="D8100" s="166">
        <f t="shared" si="1769"/>
        <v>2.2558277767625785E-3</v>
      </c>
      <c r="E8100" s="167">
        <f t="shared" si="1779"/>
        <v>24.291375447755232</v>
      </c>
      <c r="F8100" s="168">
        <f t="shared" si="1780"/>
        <v>18.204530158472338</v>
      </c>
      <c r="G8100" s="168">
        <f t="shared" si="1770"/>
        <v>632644.2542522517</v>
      </c>
      <c r="H8100" s="168">
        <f t="shared" si="1771"/>
        <v>271310.33852408634</v>
      </c>
      <c r="I8100" s="169">
        <f t="shared" si="1772"/>
        <v>903954.5927763381</v>
      </c>
      <c r="J8100" s="169">
        <f t="shared" si="1774"/>
        <v>809859.97091176349</v>
      </c>
      <c r="K8100" s="95"/>
      <c r="L8100" s="265">
        <f t="shared" si="1773"/>
        <v>346503.56526333862</v>
      </c>
      <c r="M8100" s="265">
        <f>$G8100*NonHospFrac+theModel!$H8100*NonHospFrac</f>
        <v>557451.02751299937</v>
      </c>
      <c r="N8100" s="266">
        <f t="shared" si="1775"/>
        <v>903954.59277633799</v>
      </c>
      <c r="O8100" s="159"/>
      <c r="P8100" s="265">
        <f t="shared" si="1776"/>
        <v>310435.2469996502</v>
      </c>
      <c r="Q8100" s="265">
        <f t="shared" si="1777"/>
        <v>557449.47287132463</v>
      </c>
      <c r="R8100" s="266">
        <f t="shared" si="1778"/>
        <v>867884.71987097478</v>
      </c>
    </row>
    <row r="8101" spans="1:18" x14ac:dyDescent="0.3">
      <c r="A8101" s="82">
        <v>8070</v>
      </c>
      <c r="B8101" s="94">
        <f t="shared" si="1767"/>
        <v>3.6993637905023144E-67</v>
      </c>
      <c r="C8101" s="179">
        <f t="shared" si="1768"/>
        <v>3.6910186629073495E-67</v>
      </c>
      <c r="D8101" s="166">
        <f t="shared" si="1769"/>
        <v>2.2558277767625785E-3</v>
      </c>
      <c r="E8101" s="167">
        <f t="shared" si="1779"/>
        <v>24.291375447755232</v>
      </c>
      <c r="F8101" s="168">
        <f t="shared" si="1780"/>
        <v>18.206785986249098</v>
      </c>
      <c r="G8101" s="168">
        <f t="shared" si="1770"/>
        <v>632722.64883146505</v>
      </c>
      <c r="H8101" s="168">
        <f t="shared" si="1771"/>
        <v>271310.33852408634</v>
      </c>
      <c r="I8101" s="169">
        <f t="shared" si="1772"/>
        <v>904032.98735555145</v>
      </c>
      <c r="J8101" s="169">
        <f t="shared" si="1774"/>
        <v>809916.38951737527</v>
      </c>
      <c r="K8101" s="95"/>
      <c r="L8101" s="265">
        <f t="shared" si="1773"/>
        <v>346533.61544662423</v>
      </c>
      <c r="M8101" s="265">
        <f>$G8101*NonHospFrac+theModel!$H8101*NonHospFrac</f>
        <v>557499.3719089271</v>
      </c>
      <c r="N8101" s="266">
        <f t="shared" si="1775"/>
        <v>904032.98735555133</v>
      </c>
      <c r="O8101" s="159"/>
      <c r="P8101" s="265">
        <f t="shared" si="1776"/>
        <v>310456.87336025271</v>
      </c>
      <c r="Q8101" s="265">
        <f t="shared" si="1777"/>
        <v>557497.81726725237</v>
      </c>
      <c r="R8101" s="266">
        <f t="shared" si="1778"/>
        <v>867954.69062750507</v>
      </c>
    </row>
    <row r="8102" spans="1:18" x14ac:dyDescent="0.3">
      <c r="A8102" s="82">
        <v>8071</v>
      </c>
      <c r="B8102" s="94">
        <f t="shared" si="1767"/>
        <v>3.6302579759097752E-67</v>
      </c>
      <c r="C8102" s="179">
        <f t="shared" si="1768"/>
        <v>3.6220687391309041E-67</v>
      </c>
      <c r="D8102" s="166">
        <f t="shared" si="1769"/>
        <v>2.2558277767625785E-3</v>
      </c>
      <c r="E8102" s="167">
        <f t="shared" si="1779"/>
        <v>24.291375447755232</v>
      </c>
      <c r="F8102" s="168">
        <f t="shared" si="1780"/>
        <v>18.209041814025859</v>
      </c>
      <c r="G8102" s="168">
        <f t="shared" si="1770"/>
        <v>632801.04341067839</v>
      </c>
      <c r="H8102" s="168">
        <f t="shared" si="1771"/>
        <v>271310.33852408634</v>
      </c>
      <c r="I8102" s="169">
        <f t="shared" si="1772"/>
        <v>904111.3819347648</v>
      </c>
      <c r="J8102" s="169">
        <f t="shared" si="1774"/>
        <v>809972.80582325358</v>
      </c>
      <c r="K8102" s="95"/>
      <c r="L8102" s="265">
        <f t="shared" si="1773"/>
        <v>346563.66562990972</v>
      </c>
      <c r="M8102" s="265">
        <f>$G8102*NonHospFrac+theModel!$H8102*NonHospFrac</f>
        <v>557547.71630485496</v>
      </c>
      <c r="N8102" s="266">
        <f t="shared" si="1775"/>
        <v>904111.38193476468</v>
      </c>
      <c r="O8102" s="159"/>
      <c r="P8102" s="265">
        <f t="shared" si="1776"/>
        <v>310478.49883932213</v>
      </c>
      <c r="Q8102" s="265">
        <f t="shared" si="1777"/>
        <v>557546.16166318022</v>
      </c>
      <c r="R8102" s="266">
        <f t="shared" si="1778"/>
        <v>868024.66050250235</v>
      </c>
    </row>
    <row r="8103" spans="1:18" x14ac:dyDescent="0.3">
      <c r="A8103" s="82">
        <v>8072</v>
      </c>
      <c r="B8103" s="94">
        <f t="shared" si="1767"/>
        <v>3.5624430896715618E-67</v>
      </c>
      <c r="C8103" s="179">
        <f t="shared" si="1768"/>
        <v>3.5544068315967447E-67</v>
      </c>
      <c r="D8103" s="166">
        <f t="shared" si="1769"/>
        <v>2.2558277767625785E-3</v>
      </c>
      <c r="E8103" s="167">
        <f t="shared" si="1779"/>
        <v>24.291375447755232</v>
      </c>
      <c r="F8103" s="168">
        <f t="shared" si="1780"/>
        <v>18.21129764180262</v>
      </c>
      <c r="G8103" s="168">
        <f t="shared" si="1770"/>
        <v>632879.43798989186</v>
      </c>
      <c r="H8103" s="168">
        <f t="shared" si="1771"/>
        <v>271310.33852408634</v>
      </c>
      <c r="I8103" s="169">
        <f t="shared" si="1772"/>
        <v>904189.77651397814</v>
      </c>
      <c r="J8103" s="169">
        <f t="shared" si="1774"/>
        <v>810029.21982949215</v>
      </c>
      <c r="K8103" s="95"/>
      <c r="L8103" s="265">
        <f t="shared" si="1773"/>
        <v>346593.71581319533</v>
      </c>
      <c r="M8103" s="265">
        <f>$G8103*NonHospFrac+theModel!$H8103*NonHospFrac</f>
        <v>557596.06070078281</v>
      </c>
      <c r="N8103" s="266">
        <f t="shared" si="1775"/>
        <v>904189.77651397814</v>
      </c>
      <c r="O8103" s="159"/>
      <c r="P8103" s="265">
        <f t="shared" si="1776"/>
        <v>310500.1234368945</v>
      </c>
      <c r="Q8103" s="265">
        <f t="shared" si="1777"/>
        <v>557594.50605910807</v>
      </c>
      <c r="R8103" s="266">
        <f t="shared" si="1778"/>
        <v>868094.62949600257</v>
      </c>
    </row>
    <row r="8104" spans="1:18" x14ac:dyDescent="0.3">
      <c r="A8104" s="82">
        <v>8073</v>
      </c>
      <c r="B8104" s="94">
        <f t="shared" si="1767"/>
        <v>3.4958950166534395E-67</v>
      </c>
      <c r="C8104" s="179">
        <f t="shared" si="1768"/>
        <v>3.4880088795702265E-67</v>
      </c>
      <c r="D8104" s="166">
        <f t="shared" si="1769"/>
        <v>2.2558277767625785E-3</v>
      </c>
      <c r="E8104" s="167">
        <f t="shared" si="1779"/>
        <v>24.291375447755232</v>
      </c>
      <c r="F8104" s="168">
        <f t="shared" si="1780"/>
        <v>18.213553469579381</v>
      </c>
      <c r="G8104" s="168">
        <f t="shared" si="1770"/>
        <v>632957.8325691052</v>
      </c>
      <c r="H8104" s="168">
        <f t="shared" si="1771"/>
        <v>271310.33852408634</v>
      </c>
      <c r="I8104" s="169">
        <f t="shared" si="1772"/>
        <v>904268.17109319149</v>
      </c>
      <c r="J8104" s="169">
        <f t="shared" si="1774"/>
        <v>810085.63153618481</v>
      </c>
      <c r="K8104" s="95"/>
      <c r="L8104" s="265">
        <f t="shared" si="1773"/>
        <v>346623.76599648088</v>
      </c>
      <c r="M8104" s="265">
        <f>$G8104*NonHospFrac+theModel!$H8104*NonHospFrac</f>
        <v>557644.40509671066</v>
      </c>
      <c r="N8104" s="266">
        <f t="shared" si="1775"/>
        <v>904268.17109319149</v>
      </c>
      <c r="O8104" s="159"/>
      <c r="P8104" s="265">
        <f t="shared" si="1776"/>
        <v>310521.74715300568</v>
      </c>
      <c r="Q8104" s="265">
        <f t="shared" si="1777"/>
        <v>557642.85045503592</v>
      </c>
      <c r="R8104" s="266">
        <f t="shared" si="1778"/>
        <v>868164.5976080416</v>
      </c>
    </row>
    <row r="8105" spans="1:18" x14ac:dyDescent="0.3">
      <c r="A8105" s="82">
        <v>8074</v>
      </c>
      <c r="B8105" s="94">
        <f t="shared" si="1767"/>
        <v>3.4305900922023547E-67</v>
      </c>
      <c r="C8105" s="179">
        <f t="shared" si="1768"/>
        <v>3.4228512717816778E-67</v>
      </c>
      <c r="D8105" s="166">
        <f t="shared" si="1769"/>
        <v>2.2558277767625785E-3</v>
      </c>
      <c r="E8105" s="167">
        <f t="shared" si="1779"/>
        <v>24.291375447755232</v>
      </c>
      <c r="F8105" s="168">
        <f t="shared" si="1780"/>
        <v>18.215809297356142</v>
      </c>
      <c r="G8105" s="168">
        <f t="shared" si="1770"/>
        <v>633036.22714831855</v>
      </c>
      <c r="H8105" s="168">
        <f t="shared" si="1771"/>
        <v>271310.33852408634</v>
      </c>
      <c r="I8105" s="169">
        <f t="shared" si="1772"/>
        <v>904346.56567240483</v>
      </c>
      <c r="J8105" s="169">
        <f t="shared" si="1774"/>
        <v>810142.04094342527</v>
      </c>
      <c r="K8105" s="95"/>
      <c r="L8105" s="265">
        <f t="shared" si="1773"/>
        <v>346653.81617976644</v>
      </c>
      <c r="M8105" s="265">
        <f>$G8105*NonHospFrac+theModel!$H8105*NonHospFrac</f>
        <v>557692.7494926384</v>
      </c>
      <c r="N8105" s="266">
        <f t="shared" si="1775"/>
        <v>904346.56567240483</v>
      </c>
      <c r="O8105" s="159"/>
      <c r="P8105" s="265">
        <f t="shared" si="1776"/>
        <v>310543.36998769164</v>
      </c>
      <c r="Q8105" s="265">
        <f t="shared" si="1777"/>
        <v>557691.19485096366</v>
      </c>
      <c r="R8105" s="266">
        <f t="shared" si="1778"/>
        <v>868234.56483865529</v>
      </c>
    </row>
    <row r="8106" spans="1:18" x14ac:dyDescent="0.3">
      <c r="A8106" s="82">
        <v>8075</v>
      </c>
      <c r="B8106" s="94">
        <f t="shared" si="1767"/>
        <v>3.3665050937322403E-67</v>
      </c>
      <c r="C8106" s="179">
        <f t="shared" si="1768"/>
        <v>3.3589108380311863E-67</v>
      </c>
      <c r="D8106" s="166">
        <f t="shared" si="1769"/>
        <v>2.2558277767625785E-3</v>
      </c>
      <c r="E8106" s="167">
        <f t="shared" si="1779"/>
        <v>24.291375447755232</v>
      </c>
      <c r="F8106" s="168">
        <f t="shared" si="1780"/>
        <v>18.218065125132902</v>
      </c>
      <c r="G8106" s="168">
        <f t="shared" si="1770"/>
        <v>633114.62172753189</v>
      </c>
      <c r="H8106" s="168">
        <f t="shared" si="1771"/>
        <v>271310.33852408634</v>
      </c>
      <c r="I8106" s="169">
        <f t="shared" si="1772"/>
        <v>904424.96025161818</v>
      </c>
      <c r="J8106" s="169">
        <f t="shared" si="1774"/>
        <v>810198.44805130723</v>
      </c>
      <c r="K8106" s="95"/>
      <c r="L8106" s="265">
        <f t="shared" si="1773"/>
        <v>346683.86636305199</v>
      </c>
      <c r="M8106" s="265">
        <f>$G8106*NonHospFrac+theModel!$H8106*NonHospFrac</f>
        <v>557741.09388856625</v>
      </c>
      <c r="N8106" s="266">
        <f t="shared" si="1775"/>
        <v>904424.96025161818</v>
      </c>
      <c r="O8106" s="159"/>
      <c r="P8106" s="265">
        <f t="shared" si="1776"/>
        <v>310564.99194098829</v>
      </c>
      <c r="Q8106" s="265">
        <f t="shared" si="1777"/>
        <v>557739.53924689151</v>
      </c>
      <c r="R8106" s="266">
        <f t="shared" si="1778"/>
        <v>868304.53118787985</v>
      </c>
    </row>
    <row r="8107" spans="1:18" x14ac:dyDescent="0.3">
      <c r="A8107" s="82">
        <v>8076</v>
      </c>
      <c r="B8107" s="94">
        <f t="shared" si="1767"/>
        <v>3.3036172324654102E-67</v>
      </c>
      <c r="C8107" s="179">
        <f t="shared" si="1768"/>
        <v>3.296164840948623E-67</v>
      </c>
      <c r="D8107" s="166">
        <f t="shared" si="1769"/>
        <v>2.2558277767625785E-3</v>
      </c>
      <c r="E8107" s="167">
        <f t="shared" si="1779"/>
        <v>24.291375447755232</v>
      </c>
      <c r="F8107" s="168">
        <f t="shared" si="1780"/>
        <v>18.220320952909663</v>
      </c>
      <c r="G8107" s="168">
        <f t="shared" si="1770"/>
        <v>633193.01630674524</v>
      </c>
      <c r="H8107" s="168">
        <f t="shared" si="1771"/>
        <v>271310.33852408634</v>
      </c>
      <c r="I8107" s="169">
        <f t="shared" si="1772"/>
        <v>904503.35483083152</v>
      </c>
      <c r="J8107" s="169">
        <f t="shared" si="1774"/>
        <v>810254.85285992443</v>
      </c>
      <c r="K8107" s="95"/>
      <c r="L8107" s="265">
        <f t="shared" si="1773"/>
        <v>346713.91654633754</v>
      </c>
      <c r="M8107" s="265">
        <f>$G8107*NonHospFrac+theModel!$H8107*NonHospFrac</f>
        <v>557789.43828449398</v>
      </c>
      <c r="N8107" s="266">
        <f t="shared" si="1775"/>
        <v>904503.35483083152</v>
      </c>
      <c r="O8107" s="159"/>
      <c r="P8107" s="265">
        <f t="shared" si="1776"/>
        <v>310586.61301293154</v>
      </c>
      <c r="Q8107" s="265">
        <f t="shared" si="1777"/>
        <v>557787.88364281924</v>
      </c>
      <c r="R8107" s="266">
        <f t="shared" si="1778"/>
        <v>868374.49665575079</v>
      </c>
    </row>
    <row r="8108" spans="1:18" x14ac:dyDescent="0.3">
      <c r="A8108" s="82">
        <v>8077</v>
      </c>
      <c r="B8108" s="94">
        <f t="shared" si="1767"/>
        <v>3.2419041453293838E-67</v>
      </c>
      <c r="C8108" s="179">
        <f t="shared" si="1768"/>
        <v>3.2345909679087483E-67</v>
      </c>
      <c r="D8108" s="166">
        <f t="shared" si="1769"/>
        <v>2.2558277767625785E-3</v>
      </c>
      <c r="E8108" s="167">
        <f t="shared" si="1779"/>
        <v>24.291375447755232</v>
      </c>
      <c r="F8108" s="168">
        <f t="shared" si="1780"/>
        <v>18.222576780686424</v>
      </c>
      <c r="G8108" s="168">
        <f t="shared" si="1770"/>
        <v>633271.41088595858</v>
      </c>
      <c r="H8108" s="168">
        <f t="shared" si="1771"/>
        <v>271310.33852408634</v>
      </c>
      <c r="I8108" s="169">
        <f t="shared" si="1772"/>
        <v>904581.74941004487</v>
      </c>
      <c r="J8108" s="169">
        <f t="shared" si="1774"/>
        <v>810311.25536937057</v>
      </c>
      <c r="K8108" s="95"/>
      <c r="L8108" s="265">
        <f t="shared" si="1773"/>
        <v>346743.96672962309</v>
      </c>
      <c r="M8108" s="265">
        <f>$G8108*NonHospFrac+theModel!$H8108*NonHospFrac</f>
        <v>557837.78268042183</v>
      </c>
      <c r="N8108" s="266">
        <f t="shared" si="1775"/>
        <v>904581.74941004487</v>
      </c>
      <c r="O8108" s="159"/>
      <c r="P8108" s="265">
        <f t="shared" si="1776"/>
        <v>310608.23320355732</v>
      </c>
      <c r="Q8108" s="265">
        <f t="shared" si="1777"/>
        <v>557836.2280387471</v>
      </c>
      <c r="R8108" s="266">
        <f t="shared" si="1778"/>
        <v>868444.46124230442</v>
      </c>
    </row>
    <row r="8109" spans="1:18" x14ac:dyDescent="0.3">
      <c r="A8109" s="82">
        <v>8078</v>
      </c>
      <c r="B8109" s="94">
        <f t="shared" si="1767"/>
        <v>3.1813438870035886E-67</v>
      </c>
      <c r="C8109" s="179">
        <f t="shared" si="1768"/>
        <v>3.174167323095852E-67</v>
      </c>
      <c r="D8109" s="166">
        <f t="shared" si="1769"/>
        <v>2.2558277767625785E-3</v>
      </c>
      <c r="E8109" s="167">
        <f t="shared" si="1779"/>
        <v>24.291375447755232</v>
      </c>
      <c r="F8109" s="168">
        <f t="shared" si="1780"/>
        <v>18.224832608463185</v>
      </c>
      <c r="G8109" s="168">
        <f t="shared" si="1770"/>
        <v>633349.80546517193</v>
      </c>
      <c r="H8109" s="168">
        <f t="shared" si="1771"/>
        <v>271310.33852408634</v>
      </c>
      <c r="I8109" s="169">
        <f t="shared" si="1772"/>
        <v>904660.14398925821</v>
      </c>
      <c r="J8109" s="169">
        <f t="shared" si="1774"/>
        <v>810367.65557973937</v>
      </c>
      <c r="K8109" s="95"/>
      <c r="L8109" s="265">
        <f t="shared" si="1773"/>
        <v>346774.01691290864</v>
      </c>
      <c r="M8109" s="265">
        <f>$G8109*NonHospFrac+theModel!$H8109*NonHospFrac</f>
        <v>557886.12707634969</v>
      </c>
      <c r="N8109" s="266">
        <f t="shared" si="1775"/>
        <v>904660.14398925833</v>
      </c>
      <c r="O8109" s="159"/>
      <c r="P8109" s="265">
        <f t="shared" si="1776"/>
        <v>310629.85251290159</v>
      </c>
      <c r="Q8109" s="265">
        <f t="shared" si="1777"/>
        <v>557884.57243467495</v>
      </c>
      <c r="R8109" s="266">
        <f t="shared" si="1778"/>
        <v>868514.4249475766</v>
      </c>
    </row>
    <row r="8110" spans="1:18" x14ac:dyDescent="0.3">
      <c r="A8110" s="82">
        <v>8079</v>
      </c>
      <c r="B8110" s="94">
        <f t="shared" si="1767"/>
        <v>3.1219149221164871E-67</v>
      </c>
      <c r="C8110" s="179">
        <f t="shared" si="1768"/>
        <v>3.1148724197184874E-67</v>
      </c>
      <c r="D8110" s="166">
        <f t="shared" si="1769"/>
        <v>2.2558277767625785E-3</v>
      </c>
      <c r="E8110" s="167">
        <f t="shared" si="1779"/>
        <v>24.291375447755232</v>
      </c>
      <c r="F8110" s="168">
        <f t="shared" si="1780"/>
        <v>18.227088436239946</v>
      </c>
      <c r="G8110" s="168">
        <f t="shared" si="1770"/>
        <v>633428.20004438527</v>
      </c>
      <c r="H8110" s="168">
        <f t="shared" si="1771"/>
        <v>271310.33852408634</v>
      </c>
      <c r="I8110" s="169">
        <f t="shared" si="1772"/>
        <v>904738.53856847156</v>
      </c>
      <c r="J8110" s="169">
        <f t="shared" si="1774"/>
        <v>810424.05349112453</v>
      </c>
      <c r="K8110" s="95"/>
      <c r="L8110" s="265">
        <f t="shared" si="1773"/>
        <v>346804.06709619419</v>
      </c>
      <c r="M8110" s="265">
        <f>$G8110*NonHospFrac+theModel!$H8110*NonHospFrac</f>
        <v>557934.47147227742</v>
      </c>
      <c r="N8110" s="266">
        <f t="shared" si="1775"/>
        <v>904738.53856847156</v>
      </c>
      <c r="O8110" s="159"/>
      <c r="P8110" s="265">
        <f t="shared" si="1776"/>
        <v>310651.47094100027</v>
      </c>
      <c r="Q8110" s="265">
        <f t="shared" si="1777"/>
        <v>557932.91683060268</v>
      </c>
      <c r="R8110" s="266">
        <f t="shared" si="1778"/>
        <v>868584.38777160295</v>
      </c>
    </row>
    <row r="8111" spans="1:18" x14ac:dyDescent="0.3">
      <c r="A8111" s="82">
        <v>8080</v>
      </c>
      <c r="B8111" s="94">
        <f t="shared" si="1767"/>
        <v>3.0635961175870821E-67</v>
      </c>
      <c r="C8111" s="179">
        <f t="shared" si="1768"/>
        <v>3.0566851723682471E-67</v>
      </c>
      <c r="D8111" s="166">
        <f t="shared" si="1769"/>
        <v>2.2558277767625785E-3</v>
      </c>
      <c r="E8111" s="167">
        <f t="shared" si="1779"/>
        <v>24.291375447755232</v>
      </c>
      <c r="F8111" s="168">
        <f t="shared" si="1780"/>
        <v>18.229344264016706</v>
      </c>
      <c r="G8111" s="168">
        <f t="shared" si="1770"/>
        <v>633506.59462359862</v>
      </c>
      <c r="H8111" s="168">
        <f t="shared" si="1771"/>
        <v>271310.33852408634</v>
      </c>
      <c r="I8111" s="169">
        <f t="shared" si="1772"/>
        <v>904816.9331476849</v>
      </c>
      <c r="J8111" s="169">
        <f t="shared" si="1774"/>
        <v>810480.4491036199</v>
      </c>
      <c r="K8111" s="95"/>
      <c r="L8111" s="265">
        <f t="shared" si="1773"/>
        <v>346834.11727947975</v>
      </c>
      <c r="M8111" s="265">
        <f>$G8111*NonHospFrac+theModel!$H8111*NonHospFrac</f>
        <v>557982.81586820516</v>
      </c>
      <c r="N8111" s="266">
        <f t="shared" si="1775"/>
        <v>904816.9331476849</v>
      </c>
      <c r="O8111" s="159"/>
      <c r="P8111" s="265">
        <f t="shared" si="1776"/>
        <v>310673.08848788921</v>
      </c>
      <c r="Q8111" s="265">
        <f t="shared" si="1777"/>
        <v>557981.26122653042</v>
      </c>
      <c r="R8111" s="266">
        <f t="shared" si="1778"/>
        <v>868654.34971441957</v>
      </c>
    </row>
    <row r="8112" spans="1:18" x14ac:dyDescent="0.3">
      <c r="A8112" s="82">
        <v>8081</v>
      </c>
      <c r="B8112" s="94">
        <f t="shared" si="1767"/>
        <v>3.0063667351100353E-67</v>
      </c>
      <c r="C8112" s="179">
        <f t="shared" si="1768"/>
        <v>2.9995848895218393E-67</v>
      </c>
      <c r="D8112" s="166">
        <f t="shared" si="1769"/>
        <v>2.2558277767625785E-3</v>
      </c>
      <c r="E8112" s="167">
        <f t="shared" si="1779"/>
        <v>24.291375447755232</v>
      </c>
      <c r="F8112" s="168">
        <f t="shared" si="1780"/>
        <v>18.231600091793467</v>
      </c>
      <c r="G8112" s="168">
        <f t="shared" si="1770"/>
        <v>633584.98920281208</v>
      </c>
      <c r="H8112" s="168">
        <f t="shared" si="1771"/>
        <v>271310.33852408634</v>
      </c>
      <c r="I8112" s="169">
        <f t="shared" si="1772"/>
        <v>904895.32772689848</v>
      </c>
      <c r="J8112" s="169">
        <f t="shared" si="1774"/>
        <v>810536.84241731919</v>
      </c>
      <c r="K8112" s="95"/>
      <c r="L8112" s="265">
        <f t="shared" si="1773"/>
        <v>346864.16746276536</v>
      </c>
      <c r="M8112" s="265">
        <f>$G8112*NonHospFrac+theModel!$H8112*NonHospFrac</f>
        <v>558031.16026413301</v>
      </c>
      <c r="N8112" s="266">
        <f t="shared" si="1775"/>
        <v>904895.32772689837</v>
      </c>
      <c r="O8112" s="159"/>
      <c r="P8112" s="265">
        <f t="shared" si="1776"/>
        <v>310694.70515360445</v>
      </c>
      <c r="Q8112" s="265">
        <f t="shared" si="1777"/>
        <v>558029.60562245827</v>
      </c>
      <c r="R8112" s="266">
        <f t="shared" si="1778"/>
        <v>868724.31077606278</v>
      </c>
    </row>
    <row r="8113" spans="1:18" x14ac:dyDescent="0.3">
      <c r="A8113" s="82">
        <v>8082</v>
      </c>
      <c r="B8113" s="94">
        <f t="shared" si="1767"/>
        <v>2.950206423781076E-67</v>
      </c>
      <c r="C8113" s="179">
        <f t="shared" si="1768"/>
        <v>2.9435512661831272E-67</v>
      </c>
      <c r="D8113" s="166">
        <f t="shared" si="1769"/>
        <v>2.2558277767625785E-3</v>
      </c>
      <c r="E8113" s="167">
        <f t="shared" si="1779"/>
        <v>24.291375447755232</v>
      </c>
      <c r="F8113" s="168">
        <f t="shared" si="1780"/>
        <v>18.233855919570228</v>
      </c>
      <c r="G8113" s="168">
        <f t="shared" si="1770"/>
        <v>633663.38378202543</v>
      </c>
      <c r="H8113" s="168">
        <f t="shared" si="1771"/>
        <v>271310.33852408634</v>
      </c>
      <c r="I8113" s="169">
        <f t="shared" si="1772"/>
        <v>904973.72230611183</v>
      </c>
      <c r="J8113" s="169">
        <f t="shared" si="1774"/>
        <v>810593.23343231587</v>
      </c>
      <c r="K8113" s="95"/>
      <c r="L8113" s="265">
        <f t="shared" si="1773"/>
        <v>346894.21764605085</v>
      </c>
      <c r="M8113" s="265">
        <f>$G8113*NonHospFrac+theModel!$H8113*NonHospFrac</f>
        <v>558079.50466006086</v>
      </c>
      <c r="N8113" s="266">
        <f t="shared" si="1775"/>
        <v>904973.72230611171</v>
      </c>
      <c r="O8113" s="159"/>
      <c r="P8113" s="265">
        <f t="shared" si="1776"/>
        <v>310716.32093818177</v>
      </c>
      <c r="Q8113" s="265">
        <f t="shared" si="1777"/>
        <v>558077.95001838612</v>
      </c>
      <c r="R8113" s="266">
        <f t="shared" si="1778"/>
        <v>868794.27095656795</v>
      </c>
    </row>
    <row r="8114" spans="1:18" x14ac:dyDescent="0.3">
      <c r="A8114" s="82">
        <v>8083</v>
      </c>
      <c r="B8114" s="94">
        <f t="shared" si="1767"/>
        <v>2.8950952128601707E-67</v>
      </c>
      <c r="C8114" s="179">
        <f t="shared" si="1768"/>
        <v>2.8885643766626284E-67</v>
      </c>
      <c r="D8114" s="166">
        <f t="shared" si="1769"/>
        <v>2.2558277767625785E-3</v>
      </c>
      <c r="E8114" s="167">
        <f t="shared" si="1779"/>
        <v>24.291375447755232</v>
      </c>
      <c r="F8114" s="168">
        <f t="shared" si="1780"/>
        <v>18.236111747346989</v>
      </c>
      <c r="G8114" s="168">
        <f t="shared" si="1770"/>
        <v>633741.77836123877</v>
      </c>
      <c r="H8114" s="168">
        <f t="shared" si="1771"/>
        <v>271310.33852408634</v>
      </c>
      <c r="I8114" s="169">
        <f t="shared" si="1772"/>
        <v>905052.11688532517</v>
      </c>
      <c r="J8114" s="169">
        <f t="shared" si="1774"/>
        <v>810649.62214870378</v>
      </c>
      <c r="K8114" s="95"/>
      <c r="L8114" s="265">
        <f t="shared" si="1773"/>
        <v>346924.26782933646</v>
      </c>
      <c r="M8114" s="265">
        <f>$G8114*NonHospFrac+theModel!$H8114*NonHospFrac</f>
        <v>558127.84905598871</v>
      </c>
      <c r="N8114" s="266">
        <f t="shared" si="1775"/>
        <v>905052.11688532517</v>
      </c>
      <c r="O8114" s="159"/>
      <c r="P8114" s="265">
        <f t="shared" si="1776"/>
        <v>310737.93584165722</v>
      </c>
      <c r="Q8114" s="265">
        <f t="shared" si="1777"/>
        <v>558126.29441431398</v>
      </c>
      <c r="R8114" s="266">
        <f t="shared" si="1778"/>
        <v>868864.2302559712</v>
      </c>
    </row>
    <row r="8115" spans="1:18" x14ac:dyDescent="0.3">
      <c r="A8115" s="82">
        <v>8084</v>
      </c>
      <c r="B8115" s="94">
        <f t="shared" si="1767"/>
        <v>2.8410135046698837E-67</v>
      </c>
      <c r="C8115" s="179">
        <f t="shared" si="1768"/>
        <v>2.8346046674918918E-67</v>
      </c>
      <c r="D8115" s="166">
        <f t="shared" si="1769"/>
        <v>2.2558277767625785E-3</v>
      </c>
      <c r="E8115" s="167">
        <f t="shared" si="1779"/>
        <v>24.291375447755232</v>
      </c>
      <c r="F8115" s="168">
        <f t="shared" si="1780"/>
        <v>18.23836757512375</v>
      </c>
      <c r="G8115" s="168">
        <f t="shared" si="1770"/>
        <v>633820.17294045212</v>
      </c>
      <c r="H8115" s="168">
        <f t="shared" si="1771"/>
        <v>271310.33852408634</v>
      </c>
      <c r="I8115" s="169">
        <f t="shared" si="1772"/>
        <v>905130.51146453852</v>
      </c>
      <c r="J8115" s="169">
        <f t="shared" si="1774"/>
        <v>810706.00856657652</v>
      </c>
      <c r="K8115" s="95"/>
      <c r="L8115" s="265">
        <f t="shared" si="1773"/>
        <v>346954.31801262195</v>
      </c>
      <c r="M8115" s="265">
        <f>$G8115*NonHospFrac+theModel!$H8115*NonHospFrac</f>
        <v>558176.19345191645</v>
      </c>
      <c r="N8115" s="266">
        <f t="shared" si="1775"/>
        <v>905130.5114645384</v>
      </c>
      <c r="O8115" s="159"/>
      <c r="P8115" s="265">
        <f t="shared" si="1776"/>
        <v>310759.54986406659</v>
      </c>
      <c r="Q8115" s="265">
        <f t="shared" si="1777"/>
        <v>558174.63881024171</v>
      </c>
      <c r="R8115" s="266">
        <f t="shared" si="1778"/>
        <v>868934.18867430836</v>
      </c>
    </row>
    <row r="8116" spans="1:18" x14ac:dyDescent="0.3">
      <c r="A8116" s="82">
        <v>8085</v>
      </c>
      <c r="B8116" s="94">
        <f t="shared" si="1767"/>
        <v>2.787942067626392E-67</v>
      </c>
      <c r="C8116" s="179">
        <f t="shared" si="1768"/>
        <v>2.7816529504702357E-67</v>
      </c>
      <c r="D8116" s="166">
        <f t="shared" si="1769"/>
        <v>2.2558277767625785E-3</v>
      </c>
      <c r="E8116" s="167">
        <f t="shared" si="1779"/>
        <v>24.291375447755232</v>
      </c>
      <c r="F8116" s="168">
        <f t="shared" si="1780"/>
        <v>18.240623402900511</v>
      </c>
      <c r="G8116" s="168">
        <f t="shared" si="1770"/>
        <v>633898.56751966546</v>
      </c>
      <c r="H8116" s="168">
        <f t="shared" si="1771"/>
        <v>271310.33852408634</v>
      </c>
      <c r="I8116" s="169">
        <f t="shared" si="1772"/>
        <v>905208.90604375186</v>
      </c>
      <c r="J8116" s="169">
        <f t="shared" si="1774"/>
        <v>810762.39268602792</v>
      </c>
      <c r="K8116" s="95"/>
      <c r="L8116" s="265">
        <f t="shared" si="1773"/>
        <v>346984.36819590756</v>
      </c>
      <c r="M8116" s="265">
        <f>$G8116*NonHospFrac+theModel!$H8116*NonHospFrac</f>
        <v>558224.53784784419</v>
      </c>
      <c r="N8116" s="266">
        <f t="shared" si="1775"/>
        <v>905208.90604375175</v>
      </c>
      <c r="O8116" s="159"/>
      <c r="P8116" s="265">
        <f t="shared" si="1776"/>
        <v>310781.16300544591</v>
      </c>
      <c r="Q8116" s="265">
        <f t="shared" si="1777"/>
        <v>558222.98320616945</v>
      </c>
      <c r="R8116" s="266">
        <f t="shared" si="1778"/>
        <v>869004.1462116153</v>
      </c>
    </row>
    <row r="8117" spans="1:18" x14ac:dyDescent="0.3">
      <c r="A8117" s="82">
        <v>8086</v>
      </c>
      <c r="B8117" s="94">
        <f t="shared" si="1767"/>
        <v>2.7358620294006925E-67</v>
      </c>
      <c r="C8117" s="179">
        <f t="shared" si="1768"/>
        <v>2.7296903958413805E-67</v>
      </c>
      <c r="D8117" s="166">
        <f t="shared" si="1769"/>
        <v>2.2558277767625785E-3</v>
      </c>
      <c r="E8117" s="167">
        <f t="shared" si="1779"/>
        <v>24.291375447755232</v>
      </c>
      <c r="F8117" s="168">
        <f t="shared" si="1780"/>
        <v>18.242879230677271</v>
      </c>
      <c r="G8117" s="168">
        <f t="shared" si="1770"/>
        <v>633976.96209887881</v>
      </c>
      <c r="H8117" s="168">
        <f t="shared" si="1771"/>
        <v>271310.33852408634</v>
      </c>
      <c r="I8117" s="169">
        <f t="shared" si="1772"/>
        <v>905287.30062296521</v>
      </c>
      <c r="J8117" s="169">
        <f t="shared" si="1774"/>
        <v>810818.77450715157</v>
      </c>
      <c r="K8117" s="95"/>
      <c r="L8117" s="265">
        <f t="shared" si="1773"/>
        <v>347014.41837919306</v>
      </c>
      <c r="M8117" s="265">
        <f>$G8117*NonHospFrac+theModel!$H8117*NonHospFrac</f>
        <v>558272.88224377204</v>
      </c>
      <c r="N8117" s="266">
        <f t="shared" si="1775"/>
        <v>905287.30062296509</v>
      </c>
      <c r="O8117" s="159"/>
      <c r="P8117" s="265">
        <f t="shared" si="1776"/>
        <v>310802.77526583098</v>
      </c>
      <c r="Q8117" s="265">
        <f t="shared" si="1777"/>
        <v>558271.3276020973</v>
      </c>
      <c r="R8117" s="266">
        <f t="shared" si="1778"/>
        <v>869074.10286792833</v>
      </c>
    </row>
    <row r="8118" spans="1:18" x14ac:dyDescent="0.3">
      <c r="A8118" s="82">
        <v>8087</v>
      </c>
      <c r="B8118" s="94">
        <f t="shared" si="1767"/>
        <v>2.6847548702075548E-67</v>
      </c>
      <c r="C8118" s="179">
        <f t="shared" si="1768"/>
        <v>2.6786985255975419E-67</v>
      </c>
      <c r="D8118" s="166">
        <f t="shared" si="1769"/>
        <v>2.2558277767625785E-3</v>
      </c>
      <c r="E8118" s="167">
        <f t="shared" si="1779"/>
        <v>24.291375447755232</v>
      </c>
      <c r="F8118" s="168">
        <f t="shared" si="1780"/>
        <v>18.245135058454032</v>
      </c>
      <c r="G8118" s="168">
        <f t="shared" si="1770"/>
        <v>634055.35667809215</v>
      </c>
      <c r="H8118" s="168">
        <f t="shared" si="1771"/>
        <v>271310.33852408634</v>
      </c>
      <c r="I8118" s="169">
        <f t="shared" si="1772"/>
        <v>905365.69520217855</v>
      </c>
      <c r="J8118" s="169">
        <f t="shared" si="1774"/>
        <v>810875.15403004119</v>
      </c>
      <c r="K8118" s="95"/>
      <c r="L8118" s="265">
        <f t="shared" si="1773"/>
        <v>347044.46856247867</v>
      </c>
      <c r="M8118" s="265">
        <f>$G8118*NonHospFrac+theModel!$H8118*NonHospFrac</f>
        <v>558321.22663969989</v>
      </c>
      <c r="N8118" s="266">
        <f t="shared" si="1775"/>
        <v>905365.69520217855</v>
      </c>
      <c r="O8118" s="159"/>
      <c r="P8118" s="265">
        <f t="shared" si="1776"/>
        <v>310824.38664525782</v>
      </c>
      <c r="Q8118" s="265">
        <f t="shared" si="1777"/>
        <v>558319.67199802515</v>
      </c>
      <c r="R8118" s="266">
        <f t="shared" si="1778"/>
        <v>869144.05864328297</v>
      </c>
    </row>
    <row r="8119" spans="1:18" x14ac:dyDescent="0.3">
      <c r="A8119" s="82">
        <v>8088</v>
      </c>
      <c r="B8119" s="94">
        <f t="shared" si="1767"/>
        <v>2.6346024162198417E-67</v>
      </c>
      <c r="C8119" s="179">
        <f t="shared" si="1768"/>
        <v>2.6286592069086072E-67</v>
      </c>
      <c r="D8119" s="166">
        <f t="shared" si="1769"/>
        <v>2.2558277767625785E-3</v>
      </c>
      <c r="E8119" s="167">
        <f t="shared" si="1779"/>
        <v>24.291375447755232</v>
      </c>
      <c r="F8119" s="168">
        <f t="shared" si="1780"/>
        <v>18.247390886230793</v>
      </c>
      <c r="G8119" s="168">
        <f t="shared" si="1770"/>
        <v>634133.7512573055</v>
      </c>
      <c r="H8119" s="168">
        <f t="shared" si="1771"/>
        <v>271310.33852408634</v>
      </c>
      <c r="I8119" s="169">
        <f t="shared" si="1772"/>
        <v>905444.0897813919</v>
      </c>
      <c r="J8119" s="169">
        <f t="shared" si="1774"/>
        <v>810931.53125479049</v>
      </c>
      <c r="K8119" s="95"/>
      <c r="L8119" s="265">
        <f t="shared" si="1773"/>
        <v>347074.51874576416</v>
      </c>
      <c r="M8119" s="265">
        <f>$G8119*NonHospFrac+theModel!$H8119*NonHospFrac</f>
        <v>558369.57103562762</v>
      </c>
      <c r="N8119" s="266">
        <f t="shared" si="1775"/>
        <v>905444.08978139178</v>
      </c>
      <c r="O8119" s="159"/>
      <c r="P8119" s="265">
        <f t="shared" si="1776"/>
        <v>310845.99714376224</v>
      </c>
      <c r="Q8119" s="265">
        <f t="shared" si="1777"/>
        <v>558368.01639395289</v>
      </c>
      <c r="R8119" s="266">
        <f t="shared" si="1778"/>
        <v>869214.01353771519</v>
      </c>
    </row>
    <row r="8120" spans="1:18" x14ac:dyDescent="0.3">
      <c r="A8120" s="82">
        <v>8089</v>
      </c>
      <c r="B8120" s="94">
        <f t="shared" si="1767"/>
        <v>2.585386833105854E-67</v>
      </c>
      <c r="C8120" s="179">
        <f t="shared" si="1768"/>
        <v>2.5795546456740574E-67</v>
      </c>
      <c r="D8120" s="166">
        <f t="shared" si="1769"/>
        <v>2.2558277767625785E-3</v>
      </c>
      <c r="E8120" s="167">
        <f t="shared" si="1779"/>
        <v>24.291375447755232</v>
      </c>
      <c r="F8120" s="168">
        <f t="shared" si="1780"/>
        <v>18.249646714007554</v>
      </c>
      <c r="G8120" s="168">
        <f t="shared" si="1770"/>
        <v>634212.14583651896</v>
      </c>
      <c r="H8120" s="168">
        <f t="shared" si="1771"/>
        <v>271310.33852408634</v>
      </c>
      <c r="I8120" s="169">
        <f t="shared" si="1772"/>
        <v>905522.48436060525</v>
      </c>
      <c r="J8120" s="169">
        <f t="shared" si="1774"/>
        <v>810987.90618149308</v>
      </c>
      <c r="K8120" s="95"/>
      <c r="L8120" s="265">
        <f t="shared" si="1773"/>
        <v>347104.56892904977</v>
      </c>
      <c r="M8120" s="265">
        <f>$G8120*NonHospFrac+theModel!$H8120*NonHospFrac</f>
        <v>558417.91543155548</v>
      </c>
      <c r="N8120" s="266">
        <f t="shared" si="1775"/>
        <v>905522.48436060525</v>
      </c>
      <c r="O8120" s="159"/>
      <c r="P8120" s="265">
        <f t="shared" si="1776"/>
        <v>310867.60676138027</v>
      </c>
      <c r="Q8120" s="265">
        <f t="shared" si="1777"/>
        <v>558416.36078988074</v>
      </c>
      <c r="R8120" s="266">
        <f t="shared" si="1778"/>
        <v>869283.96755126095</v>
      </c>
    </row>
    <row r="8121" spans="1:18" x14ac:dyDescent="0.3">
      <c r="A8121" s="82">
        <v>8090</v>
      </c>
      <c r="B8121" s="94">
        <f t="shared" si="1767"/>
        <v>2.5370906196873995E-67</v>
      </c>
      <c r="C8121" s="179">
        <f t="shared" si="1768"/>
        <v>2.5313673801953448E-67</v>
      </c>
      <c r="D8121" s="166">
        <f t="shared" si="1769"/>
        <v>2.2558277767625785E-3</v>
      </c>
      <c r="E8121" s="167">
        <f t="shared" si="1779"/>
        <v>24.291375447755232</v>
      </c>
      <c r="F8121" s="168">
        <f t="shared" si="1780"/>
        <v>18.251902541784315</v>
      </c>
      <c r="G8121" s="168">
        <f t="shared" si="1770"/>
        <v>634290.54041573231</v>
      </c>
      <c r="H8121" s="168">
        <f t="shared" si="1771"/>
        <v>271310.33852408634</v>
      </c>
      <c r="I8121" s="169">
        <f t="shared" si="1772"/>
        <v>905600.87893981859</v>
      </c>
      <c r="J8121" s="169">
        <f t="shared" si="1774"/>
        <v>811044.27881024266</v>
      </c>
      <c r="K8121" s="95"/>
      <c r="L8121" s="265">
        <f t="shared" si="1773"/>
        <v>347134.61911233532</v>
      </c>
      <c r="M8121" s="265">
        <f>$G8121*NonHospFrac+theModel!$H8121*NonHospFrac</f>
        <v>558466.25982748321</v>
      </c>
      <c r="N8121" s="266">
        <f t="shared" si="1775"/>
        <v>905600.87893981859</v>
      </c>
      <c r="O8121" s="159"/>
      <c r="P8121" s="265">
        <f t="shared" si="1776"/>
        <v>310889.21549814771</v>
      </c>
      <c r="Q8121" s="265">
        <f t="shared" si="1777"/>
        <v>558464.70518580847</v>
      </c>
      <c r="R8121" s="266">
        <f t="shared" si="1778"/>
        <v>869353.92068395624</v>
      </c>
    </row>
    <row r="8122" spans="1:18" x14ac:dyDescent="0.3">
      <c r="A8122" s="82">
        <v>8091</v>
      </c>
      <c r="B8122" s="94">
        <f t="shared" si="1767"/>
        <v>2.4896966017164015E-67</v>
      </c>
      <c r="C8122" s="179">
        <f t="shared" si="1768"/>
        <v>2.4840802749665381E-67</v>
      </c>
      <c r="D8122" s="166">
        <f t="shared" si="1769"/>
        <v>2.2558277767625785E-3</v>
      </c>
      <c r="E8122" s="167">
        <f t="shared" si="1779"/>
        <v>24.291375447755232</v>
      </c>
      <c r="F8122" s="168">
        <f t="shared" si="1780"/>
        <v>18.254158369561075</v>
      </c>
      <c r="G8122" s="168">
        <f t="shared" si="1770"/>
        <v>634368.93499494565</v>
      </c>
      <c r="H8122" s="168">
        <f t="shared" si="1771"/>
        <v>271310.33852408634</v>
      </c>
      <c r="I8122" s="169">
        <f t="shared" si="1772"/>
        <v>905679.27351903194</v>
      </c>
      <c r="J8122" s="169">
        <f t="shared" si="1774"/>
        <v>811100.64914113295</v>
      </c>
      <c r="K8122" s="95"/>
      <c r="L8122" s="265">
        <f t="shared" si="1773"/>
        <v>347164.66929562087</v>
      </c>
      <c r="M8122" s="265">
        <f>$G8122*NonHospFrac+theModel!$H8122*NonHospFrac</f>
        <v>558514.60422341106</v>
      </c>
      <c r="N8122" s="266">
        <f t="shared" si="1775"/>
        <v>905679.27351903194</v>
      </c>
      <c r="O8122" s="159"/>
      <c r="P8122" s="265">
        <f t="shared" si="1776"/>
        <v>310910.82335410052</v>
      </c>
      <c r="Q8122" s="265">
        <f t="shared" si="1777"/>
        <v>558513.04958173633</v>
      </c>
      <c r="R8122" s="266">
        <f t="shared" si="1778"/>
        <v>869423.8729358369</v>
      </c>
    </row>
    <row r="8123" spans="1:18" x14ac:dyDescent="0.3">
      <c r="A8123" s="82">
        <v>8092</v>
      </c>
      <c r="B8123" s="94">
        <f t="shared" si="1767"/>
        <v>2.4431879257673456E-67</v>
      </c>
      <c r="C8123" s="179">
        <f t="shared" si="1768"/>
        <v>2.4376765145805488E-67</v>
      </c>
      <c r="D8123" s="166">
        <f t="shared" si="1769"/>
        <v>2.2558277767625785E-3</v>
      </c>
      <c r="E8123" s="167">
        <f t="shared" si="1779"/>
        <v>24.291375447755232</v>
      </c>
      <c r="F8123" s="168">
        <f t="shared" si="1780"/>
        <v>18.256414197337836</v>
      </c>
      <c r="G8123" s="168">
        <f t="shared" si="1770"/>
        <v>634447.329574159</v>
      </c>
      <c r="H8123" s="168">
        <f t="shared" si="1771"/>
        <v>271310.33852408634</v>
      </c>
      <c r="I8123" s="169">
        <f t="shared" si="1772"/>
        <v>905757.66809824528</v>
      </c>
      <c r="J8123" s="169">
        <f t="shared" si="1774"/>
        <v>811157.01717425755</v>
      </c>
      <c r="K8123" s="95"/>
      <c r="L8123" s="265">
        <f t="shared" si="1773"/>
        <v>347194.71947890642</v>
      </c>
      <c r="M8123" s="265">
        <f>$G8123*NonHospFrac+theModel!$H8123*NonHospFrac</f>
        <v>558562.94861933892</v>
      </c>
      <c r="N8123" s="266">
        <f t="shared" si="1775"/>
        <v>905757.66809824528</v>
      </c>
      <c r="O8123" s="159"/>
      <c r="P8123" s="265">
        <f t="shared" si="1776"/>
        <v>310932.43032927456</v>
      </c>
      <c r="Q8123" s="265">
        <f t="shared" si="1777"/>
        <v>558561.39397766418</v>
      </c>
      <c r="R8123" s="266">
        <f t="shared" si="1778"/>
        <v>869493.8243069388</v>
      </c>
    </row>
    <row r="8124" spans="1:18" x14ac:dyDescent="0.3">
      <c r="A8124" s="82">
        <v>8093</v>
      </c>
      <c r="B8124" s="94">
        <f t="shared" si="1767"/>
        <v>2.3975480532448647E-67</v>
      </c>
      <c r="C8124" s="179">
        <f t="shared" si="1768"/>
        <v>2.392139597750232E-67</v>
      </c>
      <c r="D8124" s="166">
        <f t="shared" si="1769"/>
        <v>2.2558277767625785E-3</v>
      </c>
      <c r="E8124" s="167">
        <f t="shared" si="1779"/>
        <v>24.291375447755232</v>
      </c>
      <c r="F8124" s="168">
        <f t="shared" si="1780"/>
        <v>18.258670025114597</v>
      </c>
      <c r="G8124" s="168">
        <f t="shared" si="1770"/>
        <v>634525.72415337234</v>
      </c>
      <c r="H8124" s="168">
        <f t="shared" si="1771"/>
        <v>271310.33852408634</v>
      </c>
      <c r="I8124" s="169">
        <f t="shared" si="1772"/>
        <v>905836.06267745863</v>
      </c>
      <c r="J8124" s="169">
        <f t="shared" si="1774"/>
        <v>811213.38290971017</v>
      </c>
      <c r="K8124" s="95"/>
      <c r="L8124" s="265">
        <f t="shared" si="1773"/>
        <v>347224.76966219197</v>
      </c>
      <c r="M8124" s="265">
        <f>$G8124*NonHospFrac+theModel!$H8124*NonHospFrac</f>
        <v>558611.29301526677</v>
      </c>
      <c r="N8124" s="266">
        <f t="shared" si="1775"/>
        <v>905836.06267745874</v>
      </c>
      <c r="O8124" s="159"/>
      <c r="P8124" s="265">
        <f t="shared" si="1776"/>
        <v>310954.03642370575</v>
      </c>
      <c r="Q8124" s="265">
        <f t="shared" si="1777"/>
        <v>558609.73837359203</v>
      </c>
      <c r="R8124" s="266">
        <f t="shared" si="1778"/>
        <v>869563.77479729778</v>
      </c>
    </row>
    <row r="8125" spans="1:18" x14ac:dyDescent="0.3">
      <c r="A8125" s="82">
        <v>8094</v>
      </c>
      <c r="B8125" s="94">
        <f t="shared" si="1767"/>
        <v>2.3527607545018705E-67</v>
      </c>
      <c r="C8125" s="179">
        <f t="shared" si="1768"/>
        <v>2.3474533314397882E-67</v>
      </c>
      <c r="D8125" s="166">
        <f t="shared" si="1769"/>
        <v>2.2558277767625785E-3</v>
      </c>
      <c r="E8125" s="167">
        <f t="shared" si="1779"/>
        <v>24.291375447755232</v>
      </c>
      <c r="F8125" s="168">
        <f t="shared" si="1780"/>
        <v>18.260925852891358</v>
      </c>
      <c r="G8125" s="168">
        <f t="shared" si="1770"/>
        <v>634604.11873258569</v>
      </c>
      <c r="H8125" s="168">
        <f t="shared" si="1771"/>
        <v>271310.33852408634</v>
      </c>
      <c r="I8125" s="169">
        <f t="shared" si="1772"/>
        <v>905914.45725667197</v>
      </c>
      <c r="J8125" s="169">
        <f t="shared" si="1774"/>
        <v>811269.74634758453</v>
      </c>
      <c r="K8125" s="95"/>
      <c r="L8125" s="265">
        <f t="shared" si="1773"/>
        <v>347254.81984547753</v>
      </c>
      <c r="M8125" s="265">
        <f>$G8125*NonHospFrac+theModel!$H8125*NonHospFrac</f>
        <v>558659.6374111945</v>
      </c>
      <c r="N8125" s="266">
        <f t="shared" si="1775"/>
        <v>905914.45725667197</v>
      </c>
      <c r="O8125" s="159"/>
      <c r="P8125" s="265">
        <f t="shared" si="1776"/>
        <v>310975.64163743</v>
      </c>
      <c r="Q8125" s="265">
        <f t="shared" si="1777"/>
        <v>558658.08276951977</v>
      </c>
      <c r="R8125" s="266">
        <f t="shared" si="1778"/>
        <v>869633.72440694971</v>
      </c>
    </row>
    <row r="8126" spans="1:18" x14ac:dyDescent="0.3">
      <c r="A8126" s="82">
        <v>8095</v>
      </c>
      <c r="B8126" s="94">
        <f t="shared" si="1767"/>
        <v>2.3088101030686717E-67</v>
      </c>
      <c r="C8126" s="179">
        <f t="shared" si="1768"/>
        <v>2.3036018251068993E-67</v>
      </c>
      <c r="D8126" s="166">
        <f t="shared" si="1769"/>
        <v>2.2558277767625785E-3</v>
      </c>
      <c r="E8126" s="167">
        <f t="shared" si="1779"/>
        <v>24.291375447755232</v>
      </c>
      <c r="F8126" s="168">
        <f t="shared" si="1780"/>
        <v>18.263181680668119</v>
      </c>
      <c r="G8126" s="168">
        <f t="shared" si="1770"/>
        <v>634682.51331179903</v>
      </c>
      <c r="H8126" s="168">
        <f t="shared" si="1771"/>
        <v>271310.33852408634</v>
      </c>
      <c r="I8126" s="169">
        <f t="shared" si="1772"/>
        <v>905992.85183588532</v>
      </c>
      <c r="J8126" s="169">
        <f t="shared" si="1774"/>
        <v>811326.10748797411</v>
      </c>
      <c r="K8126" s="95"/>
      <c r="L8126" s="265">
        <f t="shared" si="1773"/>
        <v>347284.87002876308</v>
      </c>
      <c r="M8126" s="265">
        <f>$G8126*NonHospFrac+theModel!$H8126*NonHospFrac</f>
        <v>558707.98180712224</v>
      </c>
      <c r="N8126" s="266">
        <f t="shared" si="1775"/>
        <v>905992.85183588532</v>
      </c>
      <c r="O8126" s="159"/>
      <c r="P8126" s="265">
        <f t="shared" si="1776"/>
        <v>310997.24597048323</v>
      </c>
      <c r="Q8126" s="265">
        <f t="shared" si="1777"/>
        <v>558706.4271654475</v>
      </c>
      <c r="R8126" s="266">
        <f t="shared" si="1778"/>
        <v>869703.67313593067</v>
      </c>
    </row>
    <row r="8127" spans="1:18" x14ac:dyDescent="0.3">
      <c r="A8127" s="82">
        <v>8096</v>
      </c>
      <c r="B8127" s="94">
        <f t="shared" si="1767"/>
        <v>2.2656804699890826E-67</v>
      </c>
      <c r="C8127" s="179">
        <f t="shared" si="1768"/>
        <v>2.2605694850516126E-67</v>
      </c>
      <c r="D8127" s="166">
        <f t="shared" si="1769"/>
        <v>2.2558277767625785E-3</v>
      </c>
      <c r="E8127" s="167">
        <f t="shared" si="1779"/>
        <v>24.291375447755232</v>
      </c>
      <c r="F8127" s="168">
        <f t="shared" si="1780"/>
        <v>18.265437508444879</v>
      </c>
      <c r="G8127" s="168">
        <f t="shared" si="1770"/>
        <v>634760.90789101238</v>
      </c>
      <c r="H8127" s="168">
        <f t="shared" si="1771"/>
        <v>271310.33852408634</v>
      </c>
      <c r="I8127" s="169">
        <f t="shared" si="1772"/>
        <v>906071.24641509866</v>
      </c>
      <c r="J8127" s="169">
        <f t="shared" si="1774"/>
        <v>811382.46633097273</v>
      </c>
      <c r="K8127" s="95"/>
      <c r="L8127" s="265">
        <f t="shared" si="1773"/>
        <v>347314.92021204857</v>
      </c>
      <c r="M8127" s="265">
        <f>$G8127*NonHospFrac+theModel!$H8127*NonHospFrac</f>
        <v>558756.32620305009</v>
      </c>
      <c r="N8127" s="266">
        <f t="shared" si="1775"/>
        <v>906071.24641509866</v>
      </c>
      <c r="O8127" s="159"/>
      <c r="P8127" s="265">
        <f t="shared" si="1776"/>
        <v>311018.84942290123</v>
      </c>
      <c r="Q8127" s="265">
        <f t="shared" si="1777"/>
        <v>558754.77156137535</v>
      </c>
      <c r="R8127" s="266">
        <f t="shared" si="1778"/>
        <v>869773.62098427652</v>
      </c>
    </row>
    <row r="8128" spans="1:18" x14ac:dyDescent="0.3">
      <c r="A8128" s="82">
        <v>8097</v>
      </c>
      <c r="B8128" s="94">
        <f t="shared" si="1767"/>
        <v>2.2233565182633882E-67</v>
      </c>
      <c r="C8128" s="179">
        <f t="shared" si="1768"/>
        <v>2.2183410088718436E-67</v>
      </c>
      <c r="D8128" s="166">
        <f t="shared" si="1769"/>
        <v>2.2558277767625785E-3</v>
      </c>
      <c r="E8128" s="167">
        <f t="shared" si="1779"/>
        <v>24.291375447755232</v>
      </c>
      <c r="F8128" s="168">
        <f t="shared" si="1780"/>
        <v>18.26769333622164</v>
      </c>
      <c r="G8128" s="168">
        <f t="shared" si="1770"/>
        <v>634839.30247022572</v>
      </c>
      <c r="H8128" s="168">
        <f t="shared" si="1771"/>
        <v>271310.33852408634</v>
      </c>
      <c r="I8128" s="169">
        <f t="shared" si="1772"/>
        <v>906149.64099431201</v>
      </c>
      <c r="J8128" s="169">
        <f t="shared" si="1774"/>
        <v>811438.82287667389</v>
      </c>
      <c r="K8128" s="95"/>
      <c r="L8128" s="265">
        <f t="shared" si="1773"/>
        <v>347344.97039533418</v>
      </c>
      <c r="M8128" s="265">
        <f>$G8128*NonHospFrac+theModel!$H8128*NonHospFrac</f>
        <v>558804.67059897794</v>
      </c>
      <c r="N8128" s="266">
        <f t="shared" si="1775"/>
        <v>906149.64099431213</v>
      </c>
      <c r="O8128" s="159"/>
      <c r="P8128" s="265">
        <f t="shared" si="1776"/>
        <v>311040.45199472009</v>
      </c>
      <c r="Q8128" s="265">
        <f t="shared" si="1777"/>
        <v>558803.11595730321</v>
      </c>
      <c r="R8128" s="266">
        <f t="shared" si="1778"/>
        <v>869843.56795202335</v>
      </c>
    </row>
    <row r="8129" spans="1:18" x14ac:dyDescent="0.3">
      <c r="A8129" s="82">
        <v>8098</v>
      </c>
      <c r="B8129" s="94">
        <f t="shared" si="1767"/>
        <v>2.1818231973938126E-67</v>
      </c>
      <c r="C8129" s="179">
        <f t="shared" si="1768"/>
        <v>2.1769013800211466E-67</v>
      </c>
      <c r="D8129" s="166">
        <f t="shared" si="1769"/>
        <v>2.2558277767625785E-3</v>
      </c>
      <c r="E8129" s="167">
        <f t="shared" si="1779"/>
        <v>24.291375447755232</v>
      </c>
      <c r="F8129" s="168">
        <f t="shared" si="1780"/>
        <v>18.269949163998401</v>
      </c>
      <c r="G8129" s="168">
        <f t="shared" si="1770"/>
        <v>634917.69704943919</v>
      </c>
      <c r="H8129" s="168">
        <f t="shared" si="1771"/>
        <v>271310.33852408634</v>
      </c>
      <c r="I8129" s="169">
        <f t="shared" si="1772"/>
        <v>906228.03557352559</v>
      </c>
      <c r="J8129" s="169">
        <f t="shared" si="1774"/>
        <v>811495.17712517153</v>
      </c>
      <c r="K8129" s="95"/>
      <c r="L8129" s="265">
        <f t="shared" si="1773"/>
        <v>347375.02057861979</v>
      </c>
      <c r="M8129" s="265">
        <f>$G8129*NonHospFrac+theModel!$H8129*NonHospFrac</f>
        <v>558853.0149949058</v>
      </c>
      <c r="N8129" s="266">
        <f t="shared" si="1775"/>
        <v>906228.03557352559</v>
      </c>
      <c r="O8129" s="159"/>
      <c r="P8129" s="265">
        <f t="shared" si="1776"/>
        <v>311062.05368597561</v>
      </c>
      <c r="Q8129" s="265">
        <f t="shared" si="1777"/>
        <v>558851.46035323106</v>
      </c>
      <c r="R8129" s="266">
        <f t="shared" si="1778"/>
        <v>869913.51403920667</v>
      </c>
    </row>
    <row r="8130" spans="1:18" x14ac:dyDescent="0.3">
      <c r="A8130" s="82">
        <v>8099</v>
      </c>
      <c r="B8130" s="94">
        <f t="shared" si="1767"/>
        <v>2.1410657380329159E-67</v>
      </c>
      <c r="C8130" s="179">
        <f t="shared" si="1768"/>
        <v>2.1362358624691867E-67</v>
      </c>
      <c r="D8130" s="166">
        <f t="shared" si="1769"/>
        <v>2.2558277767625785E-3</v>
      </c>
      <c r="E8130" s="167">
        <f t="shared" si="1779"/>
        <v>24.291375447755232</v>
      </c>
      <c r="F8130" s="168">
        <f t="shared" si="1780"/>
        <v>18.272204991775162</v>
      </c>
      <c r="G8130" s="168">
        <f t="shared" si="1770"/>
        <v>634996.09162865253</v>
      </c>
      <c r="H8130" s="168">
        <f t="shared" si="1771"/>
        <v>271310.33852408634</v>
      </c>
      <c r="I8130" s="169">
        <f t="shared" si="1772"/>
        <v>906306.43015273893</v>
      </c>
      <c r="J8130" s="169">
        <f t="shared" si="1774"/>
        <v>811551.52907655889</v>
      </c>
      <c r="K8130" s="95"/>
      <c r="L8130" s="265">
        <f t="shared" si="1773"/>
        <v>347405.07076190528</v>
      </c>
      <c r="M8130" s="265">
        <f>$G8130*NonHospFrac+theModel!$H8130*NonHospFrac</f>
        <v>558901.35939083353</v>
      </c>
      <c r="N8130" s="266">
        <f t="shared" si="1775"/>
        <v>906306.43015273882</v>
      </c>
      <c r="O8130" s="159"/>
      <c r="P8130" s="265">
        <f t="shared" si="1776"/>
        <v>311083.65449670353</v>
      </c>
      <c r="Q8130" s="265">
        <f t="shared" si="1777"/>
        <v>558899.80474915879</v>
      </c>
      <c r="R8130" s="266">
        <f t="shared" si="1778"/>
        <v>869983.45924586232</v>
      </c>
    </row>
    <row r="8131" spans="1:18" x14ac:dyDescent="0.3">
      <c r="A8131" s="82">
        <v>8100</v>
      </c>
      <c r="B8131" s="94">
        <f t="shared" si="1767"/>
        <v>2.1010696467312084E-67</v>
      </c>
      <c r="C8131" s="179">
        <f t="shared" si="1768"/>
        <v>2.0963299954611995E-67</v>
      </c>
      <c r="D8131" s="166">
        <f t="shared" si="1769"/>
        <v>2.2558277767625785E-3</v>
      </c>
      <c r="E8131" s="167">
        <f t="shared" si="1779"/>
        <v>24.291375447755232</v>
      </c>
      <c r="F8131" s="168">
        <f t="shared" si="1780"/>
        <v>18.274460819551923</v>
      </c>
      <c r="G8131" s="168">
        <f t="shared" si="1770"/>
        <v>635074.48620786588</v>
      </c>
      <c r="H8131" s="168">
        <f t="shared" si="1771"/>
        <v>271310.33852408634</v>
      </c>
      <c r="I8131" s="169">
        <f t="shared" si="1772"/>
        <v>906384.82473195228</v>
      </c>
      <c r="J8131" s="169">
        <f t="shared" si="1774"/>
        <v>811607.87873092969</v>
      </c>
      <c r="K8131" s="95"/>
      <c r="L8131" s="265">
        <f t="shared" si="1773"/>
        <v>347435.12094519089</v>
      </c>
      <c r="M8131" s="265">
        <f>$G8131*NonHospFrac+theModel!$H8131*NonHospFrac</f>
        <v>558949.70378676127</v>
      </c>
      <c r="N8131" s="266">
        <f t="shared" si="1775"/>
        <v>906384.82473195216</v>
      </c>
      <c r="O8131" s="159"/>
      <c r="P8131" s="265">
        <f t="shared" si="1776"/>
        <v>311105.25442694</v>
      </c>
      <c r="Q8131" s="265">
        <f t="shared" si="1777"/>
        <v>558948.14914508653</v>
      </c>
      <c r="R8131" s="266">
        <f t="shared" si="1778"/>
        <v>870053.40357202652</v>
      </c>
    </row>
    <row r="8132" spans="1:18" x14ac:dyDescent="0.3">
      <c r="A8132" s="82">
        <v>8101</v>
      </c>
      <c r="B8132" s="94">
        <f t="shared" si="1767"/>
        <v>2.0618207007838558E-67</v>
      </c>
      <c r="C8132" s="179">
        <f t="shared" si="1768"/>
        <v>2.0571695883763234E-67</v>
      </c>
      <c r="D8132" s="166">
        <f t="shared" si="1769"/>
        <v>2.2558277767625785E-3</v>
      </c>
      <c r="E8132" s="167">
        <f t="shared" si="1779"/>
        <v>24.291375447755232</v>
      </c>
      <c r="F8132" s="168">
        <f t="shared" si="1780"/>
        <v>18.276716647328684</v>
      </c>
      <c r="G8132" s="168">
        <f t="shared" si="1770"/>
        <v>635152.88078707922</v>
      </c>
      <c r="H8132" s="168">
        <f t="shared" si="1771"/>
        <v>271310.33852408634</v>
      </c>
      <c r="I8132" s="169">
        <f t="shared" si="1772"/>
        <v>906463.21931116562</v>
      </c>
      <c r="J8132" s="169">
        <f t="shared" si="1774"/>
        <v>811664.22608837765</v>
      </c>
      <c r="K8132" s="95"/>
      <c r="L8132" s="265">
        <f t="shared" si="1773"/>
        <v>347465.17112847639</v>
      </c>
      <c r="M8132" s="265">
        <f>$G8132*NonHospFrac+theModel!$H8132*NonHospFrac</f>
        <v>558998.04818268912</v>
      </c>
      <c r="N8132" s="266">
        <f t="shared" si="1775"/>
        <v>906463.21931116551</v>
      </c>
      <c r="O8132" s="159"/>
      <c r="P8132" s="265">
        <f t="shared" si="1776"/>
        <v>311126.85347672069</v>
      </c>
      <c r="Q8132" s="265">
        <f t="shared" si="1777"/>
        <v>558996.49354101438</v>
      </c>
      <c r="R8132" s="266">
        <f t="shared" si="1778"/>
        <v>870123.34701773501</v>
      </c>
    </row>
    <row r="8133" spans="1:18" x14ac:dyDescent="0.3">
      <c r="A8133" s="82">
        <v>8102</v>
      </c>
      <c r="B8133" s="94">
        <f t="shared" si="1767"/>
        <v>2.0233049431725001E-67</v>
      </c>
      <c r="C8133" s="179">
        <f t="shared" si="1768"/>
        <v>2.0187407156808306E-67</v>
      </c>
      <c r="D8133" s="166">
        <f t="shared" si="1769"/>
        <v>2.2558277767625785E-3</v>
      </c>
      <c r="E8133" s="167">
        <f t="shared" si="1779"/>
        <v>24.291375447755232</v>
      </c>
      <c r="F8133" s="168">
        <f t="shared" si="1780"/>
        <v>18.278972475105444</v>
      </c>
      <c r="G8133" s="168">
        <f t="shared" si="1770"/>
        <v>635231.27536629257</v>
      </c>
      <c r="H8133" s="168">
        <f t="shared" si="1771"/>
        <v>271310.33852408634</v>
      </c>
      <c r="I8133" s="169">
        <f t="shared" si="1772"/>
        <v>906541.61389037897</v>
      </c>
      <c r="J8133" s="169">
        <f t="shared" si="1774"/>
        <v>811720.57114899647</v>
      </c>
      <c r="K8133" s="95"/>
      <c r="L8133" s="265">
        <f t="shared" si="1773"/>
        <v>347495.221311762</v>
      </c>
      <c r="M8133" s="265">
        <f>$G8133*NonHospFrac+theModel!$H8133*NonHospFrac</f>
        <v>559046.39257861697</v>
      </c>
      <c r="N8133" s="266">
        <f t="shared" si="1775"/>
        <v>906541.61389037897</v>
      </c>
      <c r="O8133" s="159"/>
      <c r="P8133" s="265">
        <f t="shared" si="1776"/>
        <v>311148.4516460817</v>
      </c>
      <c r="Q8133" s="265">
        <f t="shared" si="1777"/>
        <v>559044.83793694223</v>
      </c>
      <c r="R8133" s="266">
        <f t="shared" si="1778"/>
        <v>870193.28958302387</v>
      </c>
    </row>
    <row r="8134" spans="1:18" x14ac:dyDescent="0.3">
      <c r="A8134" s="82">
        <v>8103</v>
      </c>
      <c r="B8134" s="94">
        <f t="shared" si="1767"/>
        <v>1.9855086776021814E-67</v>
      </c>
      <c r="C8134" s="179">
        <f t="shared" si="1768"/>
        <v>1.9810297119762433E-67</v>
      </c>
      <c r="D8134" s="166">
        <f t="shared" si="1769"/>
        <v>2.2558277767625785E-3</v>
      </c>
      <c r="E8134" s="167">
        <f t="shared" si="1779"/>
        <v>24.291375447755232</v>
      </c>
      <c r="F8134" s="168">
        <f t="shared" si="1780"/>
        <v>18.281228302882205</v>
      </c>
      <c r="G8134" s="168">
        <f t="shared" si="1770"/>
        <v>635309.66994550591</v>
      </c>
      <c r="H8134" s="168">
        <f t="shared" si="1771"/>
        <v>271310.33852408634</v>
      </c>
      <c r="I8134" s="169">
        <f t="shared" si="1772"/>
        <v>906620.00846959231</v>
      </c>
      <c r="J8134" s="169">
        <f t="shared" si="1774"/>
        <v>811776.91391287965</v>
      </c>
      <c r="K8134" s="95"/>
      <c r="L8134" s="265">
        <f t="shared" si="1773"/>
        <v>347525.27149504749</v>
      </c>
      <c r="M8134" s="265">
        <f>$G8134*NonHospFrac+theModel!$H8134*NonHospFrac</f>
        <v>559094.73697454471</v>
      </c>
      <c r="N8134" s="266">
        <f t="shared" si="1775"/>
        <v>906620.0084695922</v>
      </c>
      <c r="O8134" s="159"/>
      <c r="P8134" s="265">
        <f t="shared" si="1776"/>
        <v>311170.0489350587</v>
      </c>
      <c r="Q8134" s="265">
        <f t="shared" si="1777"/>
        <v>559093.18233286997</v>
      </c>
      <c r="R8134" s="266">
        <f t="shared" si="1778"/>
        <v>870263.23126792861</v>
      </c>
    </row>
    <row r="8135" spans="1:18" x14ac:dyDescent="0.3">
      <c r="A8135" s="82">
        <v>8104</v>
      </c>
      <c r="B8135" s="94">
        <f t="shared" si="1767"/>
        <v>1.9484184636311388E-67</v>
      </c>
      <c r="C8135" s="179">
        <f t="shared" si="1768"/>
        <v>1.9440231671401225E-67</v>
      </c>
      <c r="D8135" s="166">
        <f t="shared" si="1769"/>
        <v>2.2558277767625785E-3</v>
      </c>
      <c r="E8135" s="167">
        <f t="shared" si="1779"/>
        <v>24.291375447755232</v>
      </c>
      <c r="F8135" s="168">
        <f t="shared" si="1780"/>
        <v>18.283484130658966</v>
      </c>
      <c r="G8135" s="168">
        <f t="shared" si="1770"/>
        <v>635388.06452471926</v>
      </c>
      <c r="H8135" s="168">
        <f t="shared" si="1771"/>
        <v>271310.33852408634</v>
      </c>
      <c r="I8135" s="169">
        <f t="shared" si="1772"/>
        <v>906698.40304880566</v>
      </c>
      <c r="J8135" s="169">
        <f t="shared" si="1774"/>
        <v>811833.2543801209</v>
      </c>
      <c r="K8135" s="95"/>
      <c r="L8135" s="265">
        <f t="shared" si="1773"/>
        <v>347555.32167833304</v>
      </c>
      <c r="M8135" s="265">
        <f>$G8135*NonHospFrac+theModel!$H8135*NonHospFrac</f>
        <v>559143.08137047244</v>
      </c>
      <c r="N8135" s="266">
        <f t="shared" si="1775"/>
        <v>906698.40304880543</v>
      </c>
      <c r="O8135" s="159"/>
      <c r="P8135" s="265">
        <f t="shared" si="1776"/>
        <v>311191.64534368773</v>
      </c>
      <c r="Q8135" s="265">
        <f t="shared" si="1777"/>
        <v>559141.5267287977</v>
      </c>
      <c r="R8135" s="266">
        <f t="shared" si="1778"/>
        <v>870333.17207248544</v>
      </c>
    </row>
    <row r="8136" spans="1:18" x14ac:dyDescent="0.3">
      <c r="A8136" s="82">
        <v>8105</v>
      </c>
      <c r="B8136" s="94">
        <f t="shared" si="1767"/>
        <v>1.9120211118913442E-67</v>
      </c>
      <c r="C8136" s="179">
        <f t="shared" si="1768"/>
        <v>1.9077079215573833E-67</v>
      </c>
      <c r="D8136" s="166">
        <f t="shared" si="1769"/>
        <v>2.2558277767625785E-3</v>
      </c>
      <c r="E8136" s="167">
        <f t="shared" si="1779"/>
        <v>24.291375447755232</v>
      </c>
      <c r="F8136" s="168">
        <f t="shared" si="1780"/>
        <v>18.285739958435727</v>
      </c>
      <c r="G8136" s="168">
        <f t="shared" si="1770"/>
        <v>635466.4591039326</v>
      </c>
      <c r="H8136" s="168">
        <f t="shared" si="1771"/>
        <v>271310.33852408634</v>
      </c>
      <c r="I8136" s="169">
        <f t="shared" si="1772"/>
        <v>906776.79762801901</v>
      </c>
      <c r="J8136" s="169">
        <f t="shared" si="1774"/>
        <v>811889.5925508138</v>
      </c>
      <c r="K8136" s="95"/>
      <c r="L8136" s="265">
        <f t="shared" si="1773"/>
        <v>347585.37186161859</v>
      </c>
      <c r="M8136" s="265">
        <f>$G8136*NonHospFrac+theModel!$H8136*NonHospFrac</f>
        <v>559191.42576640029</v>
      </c>
      <c r="N8136" s="266">
        <f t="shared" si="1775"/>
        <v>906776.79762801889</v>
      </c>
      <c r="O8136" s="159"/>
      <c r="P8136" s="265">
        <f t="shared" si="1776"/>
        <v>311213.24087200465</v>
      </c>
      <c r="Q8136" s="265">
        <f t="shared" si="1777"/>
        <v>559189.87112472556</v>
      </c>
      <c r="R8136" s="266">
        <f t="shared" si="1778"/>
        <v>870403.11199673021</v>
      </c>
    </row>
    <row r="8137" spans="1:18" x14ac:dyDescent="0.3">
      <c r="A8137" s="82">
        <v>8106</v>
      </c>
      <c r="B8137" s="94">
        <f t="shared" si="1767"/>
        <v>1.8763036793981089E-67</v>
      </c>
      <c r="C8137" s="179">
        <f t="shared" si="1768"/>
        <v>1.8720710614404808E-67</v>
      </c>
      <c r="D8137" s="166">
        <f t="shared" si="1769"/>
        <v>2.2558277767625785E-3</v>
      </c>
      <c r="E8137" s="167">
        <f t="shared" si="1779"/>
        <v>24.291375447755232</v>
      </c>
      <c r="F8137" s="168">
        <f t="shared" si="1780"/>
        <v>18.287995786212488</v>
      </c>
      <c r="G8137" s="168">
        <f t="shared" si="1770"/>
        <v>635544.85368314607</v>
      </c>
      <c r="H8137" s="168">
        <f t="shared" si="1771"/>
        <v>271310.33852408634</v>
      </c>
      <c r="I8137" s="169">
        <f t="shared" si="1772"/>
        <v>906855.19220723235</v>
      </c>
      <c r="J8137" s="169">
        <f t="shared" si="1774"/>
        <v>811945.92842505197</v>
      </c>
      <c r="K8137" s="95"/>
      <c r="L8137" s="265">
        <f t="shared" si="1773"/>
        <v>347615.4220449042</v>
      </c>
      <c r="M8137" s="265">
        <f>$G8137*NonHospFrac+theModel!$H8137*NonHospFrac</f>
        <v>559239.77016232815</v>
      </c>
      <c r="N8137" s="266">
        <f t="shared" si="1775"/>
        <v>906855.19220723235</v>
      </c>
      <c r="O8137" s="159"/>
      <c r="P8137" s="265">
        <f t="shared" si="1776"/>
        <v>311234.83552004537</v>
      </c>
      <c r="Q8137" s="265">
        <f t="shared" si="1777"/>
        <v>559238.21552065341</v>
      </c>
      <c r="R8137" s="266">
        <f t="shared" si="1778"/>
        <v>870473.05104069877</v>
      </c>
    </row>
    <row r="8138" spans="1:18" x14ac:dyDescent="0.3">
      <c r="A8138" s="82">
        <v>8107</v>
      </c>
      <c r="B8138" s="94">
        <f t="shared" si="1767"/>
        <v>1.8412534649475375E-67</v>
      </c>
      <c r="C8138" s="179">
        <f t="shared" si="1768"/>
        <v>1.8370999142372486E-67</v>
      </c>
      <c r="D8138" s="166">
        <f t="shared" si="1769"/>
        <v>2.2558277767625785E-3</v>
      </c>
      <c r="E8138" s="167">
        <f t="shared" si="1779"/>
        <v>24.291375447755232</v>
      </c>
      <c r="F8138" s="168">
        <f t="shared" si="1780"/>
        <v>18.290251613989248</v>
      </c>
      <c r="G8138" s="168">
        <f t="shared" si="1770"/>
        <v>635623.24826235941</v>
      </c>
      <c r="H8138" s="168">
        <f t="shared" si="1771"/>
        <v>271310.33852408634</v>
      </c>
      <c r="I8138" s="169">
        <f t="shared" si="1772"/>
        <v>906933.5867864457</v>
      </c>
      <c r="J8138" s="169">
        <f t="shared" si="1774"/>
        <v>812002.262002929</v>
      </c>
      <c r="K8138" s="95"/>
      <c r="L8138" s="265">
        <f t="shared" si="1773"/>
        <v>347645.47222818976</v>
      </c>
      <c r="M8138" s="265">
        <f>$G8138*NonHospFrac+theModel!$H8138*NonHospFrac</f>
        <v>559288.114558256</v>
      </c>
      <c r="N8138" s="266">
        <f t="shared" si="1775"/>
        <v>906933.5867864457</v>
      </c>
      <c r="O8138" s="159"/>
      <c r="P8138" s="265">
        <f t="shared" si="1776"/>
        <v>311256.42928784568</v>
      </c>
      <c r="Q8138" s="265">
        <f t="shared" si="1777"/>
        <v>559286.55991658126</v>
      </c>
      <c r="R8138" s="266">
        <f t="shared" si="1778"/>
        <v>870542.98920442699</v>
      </c>
    </row>
    <row r="8139" spans="1:18" x14ac:dyDescent="0.3">
      <c r="A8139" s="82">
        <v>8108</v>
      </c>
      <c r="B8139" s="94">
        <f t="shared" si="1767"/>
        <v>1.806858004600166E-67</v>
      </c>
      <c r="C8139" s="179">
        <f t="shared" si="1768"/>
        <v>1.8027820441247231E-67</v>
      </c>
      <c r="D8139" s="166">
        <f t="shared" si="1769"/>
        <v>2.2558277767625785E-3</v>
      </c>
      <c r="E8139" s="167">
        <f t="shared" si="1779"/>
        <v>24.291375447755232</v>
      </c>
      <c r="F8139" s="168">
        <f t="shared" si="1780"/>
        <v>18.292507441766009</v>
      </c>
      <c r="G8139" s="168">
        <f t="shared" si="1770"/>
        <v>635701.64284157276</v>
      </c>
      <c r="H8139" s="168">
        <f t="shared" si="1771"/>
        <v>271310.33852408634</v>
      </c>
      <c r="I8139" s="169">
        <f t="shared" si="1772"/>
        <v>907011.98136565904</v>
      </c>
      <c r="J8139" s="169">
        <f t="shared" si="1774"/>
        <v>812058.59328453848</v>
      </c>
      <c r="K8139" s="95"/>
      <c r="L8139" s="265">
        <f t="shared" si="1773"/>
        <v>347675.52241147531</v>
      </c>
      <c r="M8139" s="265">
        <f>$G8139*NonHospFrac+theModel!$H8139*NonHospFrac</f>
        <v>559336.45895418385</v>
      </c>
      <c r="N8139" s="266">
        <f t="shared" si="1775"/>
        <v>907011.98136565916</v>
      </c>
      <c r="O8139" s="159"/>
      <c r="P8139" s="265">
        <f t="shared" si="1776"/>
        <v>311278.0221754415</v>
      </c>
      <c r="Q8139" s="265">
        <f t="shared" si="1777"/>
        <v>559334.90431250911</v>
      </c>
      <c r="R8139" s="266">
        <f t="shared" si="1778"/>
        <v>870612.92648795061</v>
      </c>
    </row>
    <row r="8140" spans="1:18" x14ac:dyDescent="0.3">
      <c r="A8140" s="82">
        <v>8109</v>
      </c>
      <c r="B8140" s="94">
        <f t="shared" si="1767"/>
        <v>1.7731050672487443E-67</v>
      </c>
      <c r="C8140" s="179">
        <f t="shared" si="1768"/>
        <v>1.7691052475869261E-67</v>
      </c>
      <c r="D8140" s="166">
        <f t="shared" si="1769"/>
        <v>2.2558277767625785E-3</v>
      </c>
      <c r="E8140" s="167">
        <f t="shared" si="1779"/>
        <v>24.291375447755232</v>
      </c>
      <c r="F8140" s="168">
        <f t="shared" si="1780"/>
        <v>18.29476326954277</v>
      </c>
      <c r="G8140" s="168">
        <f t="shared" si="1770"/>
        <v>635780.0374207861</v>
      </c>
      <c r="H8140" s="168">
        <f t="shared" si="1771"/>
        <v>271310.33852408634</v>
      </c>
      <c r="I8140" s="169">
        <f t="shared" si="1772"/>
        <v>907090.37594487239</v>
      </c>
      <c r="J8140" s="169">
        <f t="shared" si="1774"/>
        <v>812114.92226997402</v>
      </c>
      <c r="K8140" s="95"/>
      <c r="L8140" s="265">
        <f t="shared" si="1773"/>
        <v>347705.57259476086</v>
      </c>
      <c r="M8140" s="265">
        <f>$G8140*NonHospFrac+theModel!$H8140*NonHospFrac</f>
        <v>559384.80335011159</v>
      </c>
      <c r="N8140" s="266">
        <f t="shared" si="1775"/>
        <v>907090.37594487239</v>
      </c>
      <c r="O8140" s="159"/>
      <c r="P8140" s="265">
        <f t="shared" si="1776"/>
        <v>311299.61418286868</v>
      </c>
      <c r="Q8140" s="265">
        <f t="shared" si="1777"/>
        <v>559383.24870843685</v>
      </c>
      <c r="R8140" s="266">
        <f t="shared" si="1778"/>
        <v>870682.86289130547</v>
      </c>
    </row>
    <row r="8141" spans="1:18" x14ac:dyDescent="0.3">
      <c r="A8141" s="82">
        <v>8110</v>
      </c>
      <c r="B8141" s="94">
        <f t="shared" si="1767"/>
        <v>1.7399826502686176E-67</v>
      </c>
      <c r="C8141" s="179">
        <f t="shared" si="1768"/>
        <v>1.7360575490750568E-67</v>
      </c>
      <c r="D8141" s="166">
        <f t="shared" si="1769"/>
        <v>2.2558277767625785E-3</v>
      </c>
      <c r="E8141" s="167">
        <f t="shared" si="1779"/>
        <v>24.291375447755232</v>
      </c>
      <c r="F8141" s="168">
        <f t="shared" si="1780"/>
        <v>18.297019097319531</v>
      </c>
      <c r="G8141" s="168">
        <f t="shared" si="1770"/>
        <v>635858.43199999945</v>
      </c>
      <c r="H8141" s="168">
        <f t="shared" si="1771"/>
        <v>271310.33852408634</v>
      </c>
      <c r="I8141" s="169">
        <f t="shared" si="1772"/>
        <v>907168.77052408573</v>
      </c>
      <c r="J8141" s="169">
        <f t="shared" si="1774"/>
        <v>812171.24895932921</v>
      </c>
      <c r="K8141" s="95"/>
      <c r="L8141" s="265">
        <f t="shared" si="1773"/>
        <v>347735.62277804641</v>
      </c>
      <c r="M8141" s="265">
        <f>$G8141*NonHospFrac+theModel!$H8141*NonHospFrac</f>
        <v>559433.14774603932</v>
      </c>
      <c r="N8141" s="266">
        <f t="shared" si="1775"/>
        <v>907168.77052408573</v>
      </c>
      <c r="O8141" s="159"/>
      <c r="P8141" s="265">
        <f t="shared" si="1776"/>
        <v>311321.20531016315</v>
      </c>
      <c r="Q8141" s="265">
        <f t="shared" si="1777"/>
        <v>559431.59310436458</v>
      </c>
      <c r="R8141" s="266">
        <f t="shared" si="1778"/>
        <v>870752.79841452767</v>
      </c>
    </row>
    <row r="8142" spans="1:18" x14ac:dyDescent="0.3">
      <c r="A8142" s="82">
        <v>8111</v>
      </c>
      <c r="B8142" s="94">
        <f t="shared" si="1767"/>
        <v>1.7074789752495759E-67</v>
      </c>
      <c r="C8142" s="179">
        <f t="shared" si="1768"/>
        <v>1.7036271967489699E-67</v>
      </c>
      <c r="D8142" s="166">
        <f t="shared" si="1769"/>
        <v>2.2558277767625785E-3</v>
      </c>
      <c r="E8142" s="167">
        <f t="shared" si="1779"/>
        <v>24.291375447755232</v>
      </c>
      <c r="F8142" s="168">
        <f t="shared" si="1780"/>
        <v>18.299274925096292</v>
      </c>
      <c r="G8142" s="168">
        <f t="shared" si="1770"/>
        <v>635936.82657921279</v>
      </c>
      <c r="H8142" s="168">
        <f t="shared" si="1771"/>
        <v>271310.33852408634</v>
      </c>
      <c r="I8142" s="169">
        <f t="shared" si="1772"/>
        <v>907247.16510329908</v>
      </c>
      <c r="J8142" s="169">
        <f t="shared" si="1774"/>
        <v>812227.57335269765</v>
      </c>
      <c r="K8142" s="95"/>
      <c r="L8142" s="265">
        <f t="shared" si="1773"/>
        <v>347765.67296133196</v>
      </c>
      <c r="M8142" s="265">
        <f>$G8142*NonHospFrac+theModel!$H8142*NonHospFrac</f>
        <v>559481.49214196717</v>
      </c>
      <c r="N8142" s="266">
        <f t="shared" si="1775"/>
        <v>907247.16510329908</v>
      </c>
      <c r="O8142" s="159"/>
      <c r="P8142" s="265">
        <f t="shared" si="1776"/>
        <v>311342.79555736075</v>
      </c>
      <c r="Q8142" s="265">
        <f t="shared" si="1777"/>
        <v>559479.93750029244</v>
      </c>
      <c r="R8142" s="266">
        <f t="shared" si="1778"/>
        <v>870822.73305765318</v>
      </c>
    </row>
    <row r="8143" spans="1:18" x14ac:dyDescent="0.3">
      <c r="A8143" s="82">
        <v>8112</v>
      </c>
      <c r="B8143" s="94">
        <f t="shared" si="1767"/>
        <v>1.6755824838076217E-67</v>
      </c>
      <c r="C8143" s="179">
        <f t="shared" si="1768"/>
        <v>1.6718026582983917E-67</v>
      </c>
      <c r="D8143" s="166">
        <f t="shared" si="1769"/>
        <v>2.2558277767625785E-3</v>
      </c>
      <c r="E8143" s="167">
        <f t="shared" si="1779"/>
        <v>24.291375447755232</v>
      </c>
      <c r="F8143" s="168">
        <f t="shared" si="1780"/>
        <v>18.301530752873052</v>
      </c>
      <c r="G8143" s="168">
        <f t="shared" si="1770"/>
        <v>636015.22115842614</v>
      </c>
      <c r="H8143" s="168">
        <f t="shared" si="1771"/>
        <v>271310.33852408634</v>
      </c>
      <c r="I8143" s="169">
        <f t="shared" si="1772"/>
        <v>907325.55968251242</v>
      </c>
      <c r="J8143" s="169">
        <f t="shared" si="1774"/>
        <v>812283.89545017295</v>
      </c>
      <c r="K8143" s="95"/>
      <c r="L8143" s="265">
        <f t="shared" si="1773"/>
        <v>347795.72314461751</v>
      </c>
      <c r="M8143" s="265">
        <f>$G8143*NonHospFrac+theModel!$H8143*NonHospFrac</f>
        <v>559529.83653789503</v>
      </c>
      <c r="N8143" s="266">
        <f t="shared" si="1775"/>
        <v>907325.55968251254</v>
      </c>
      <c r="O8143" s="159"/>
      <c r="P8143" s="265">
        <f t="shared" si="1776"/>
        <v>311364.3849244974</v>
      </c>
      <c r="Q8143" s="265">
        <f t="shared" si="1777"/>
        <v>559528.28189622029</v>
      </c>
      <c r="R8143" s="266">
        <f t="shared" si="1778"/>
        <v>870892.66682071774</v>
      </c>
    </row>
    <row r="8144" spans="1:18" x14ac:dyDescent="0.3">
      <c r="A8144" s="82">
        <v>8113</v>
      </c>
      <c r="B8144" s="94">
        <f t="shared" si="1767"/>
        <v>1.6442818334748198E-67</v>
      </c>
      <c r="C8144" s="179">
        <f t="shared" si="1768"/>
        <v>1.6405726168420412E-67</v>
      </c>
      <c r="D8144" s="166">
        <f t="shared" si="1769"/>
        <v>2.2558277767625785E-3</v>
      </c>
      <c r="E8144" s="167">
        <f t="shared" si="1779"/>
        <v>24.291375447755232</v>
      </c>
      <c r="F8144" s="168">
        <f t="shared" si="1780"/>
        <v>18.303786580649813</v>
      </c>
      <c r="G8144" s="168">
        <f t="shared" si="1770"/>
        <v>636093.61573763948</v>
      </c>
      <c r="H8144" s="168">
        <f t="shared" si="1771"/>
        <v>271310.33852408634</v>
      </c>
      <c r="I8144" s="169">
        <f t="shared" si="1772"/>
        <v>907403.95426172577</v>
      </c>
      <c r="J8144" s="169">
        <f t="shared" si="1774"/>
        <v>812340.21525184868</v>
      </c>
      <c r="K8144" s="95"/>
      <c r="L8144" s="265">
        <f t="shared" si="1773"/>
        <v>347825.77332790301</v>
      </c>
      <c r="M8144" s="265">
        <f>$G8144*NonHospFrac+theModel!$H8144*NonHospFrac</f>
        <v>559578.18093382276</v>
      </c>
      <c r="N8144" s="266">
        <f t="shared" si="1775"/>
        <v>907403.95426172577</v>
      </c>
      <c r="O8144" s="159"/>
      <c r="P8144" s="265">
        <f t="shared" si="1776"/>
        <v>311385.97341160889</v>
      </c>
      <c r="Q8144" s="265">
        <f t="shared" si="1777"/>
        <v>559576.62629214802</v>
      </c>
      <c r="R8144" s="266">
        <f t="shared" si="1778"/>
        <v>870962.59970375686</v>
      </c>
    </row>
    <row r="8145" spans="1:18" x14ac:dyDescent="0.3">
      <c r="A8145" s="82">
        <v>8114</v>
      </c>
      <c r="B8145" s="94">
        <f t="shared" si="1767"/>
        <v>1.6135658936654609E-67</v>
      </c>
      <c r="C8145" s="179">
        <f t="shared" si="1768"/>
        <v>1.6099259669028937E-67</v>
      </c>
      <c r="D8145" s="166">
        <f t="shared" si="1769"/>
        <v>2.2558277767625785E-3</v>
      </c>
      <c r="E8145" s="167">
        <f t="shared" si="1779"/>
        <v>24.291375447755232</v>
      </c>
      <c r="F8145" s="168">
        <f t="shared" si="1780"/>
        <v>18.306042408426574</v>
      </c>
      <c r="G8145" s="168">
        <f t="shared" si="1770"/>
        <v>636172.01031685283</v>
      </c>
      <c r="H8145" s="168">
        <f t="shared" si="1771"/>
        <v>271310.33852408634</v>
      </c>
      <c r="I8145" s="169">
        <f t="shared" si="1772"/>
        <v>907482.34884093911</v>
      </c>
      <c r="J8145" s="169">
        <f t="shared" si="1774"/>
        <v>812396.53275781835</v>
      </c>
      <c r="K8145" s="95"/>
      <c r="L8145" s="265">
        <f t="shared" si="1773"/>
        <v>347855.82351118862</v>
      </c>
      <c r="M8145" s="265">
        <f>$G8145*NonHospFrac+theModel!$H8145*NonHospFrac</f>
        <v>559626.5253297505</v>
      </c>
      <c r="N8145" s="266">
        <f t="shared" si="1775"/>
        <v>907482.34884093911</v>
      </c>
      <c r="O8145" s="159"/>
      <c r="P8145" s="265">
        <f t="shared" si="1776"/>
        <v>311407.56101873121</v>
      </c>
      <c r="Q8145" s="265">
        <f t="shared" si="1777"/>
        <v>559624.97068807576</v>
      </c>
      <c r="R8145" s="266">
        <f t="shared" si="1778"/>
        <v>871032.53170680697</v>
      </c>
    </row>
    <row r="8146" spans="1:18" x14ac:dyDescent="0.3">
      <c r="A8146" s="82">
        <v>8115</v>
      </c>
      <c r="B8146" s="94">
        <f t="shared" si="1767"/>
        <v>1.5834237417184775E-67</v>
      </c>
      <c r="C8146" s="179">
        <f t="shared" si="1768"/>
        <v>1.5798518104595235E-67</v>
      </c>
      <c r="D8146" s="166">
        <f t="shared" si="1769"/>
        <v>2.2558277767625785E-3</v>
      </c>
      <c r="E8146" s="167">
        <f t="shared" si="1779"/>
        <v>24.291375447755232</v>
      </c>
      <c r="F8146" s="168">
        <f t="shared" si="1780"/>
        <v>18.308298236203335</v>
      </c>
      <c r="G8146" s="168">
        <f t="shared" si="1770"/>
        <v>636250.40489606629</v>
      </c>
      <c r="H8146" s="168">
        <f t="shared" si="1771"/>
        <v>271310.33852408634</v>
      </c>
      <c r="I8146" s="169">
        <f t="shared" si="1772"/>
        <v>907560.74342015269</v>
      </c>
      <c r="J8146" s="169">
        <f t="shared" si="1774"/>
        <v>812452.84796817577</v>
      </c>
      <c r="K8146" s="95"/>
      <c r="L8146" s="265">
        <f t="shared" si="1773"/>
        <v>347885.87369447423</v>
      </c>
      <c r="M8146" s="265">
        <f>$G8146*NonHospFrac+theModel!$H8146*NonHospFrac</f>
        <v>559674.86972567835</v>
      </c>
      <c r="N8146" s="266">
        <f t="shared" si="1775"/>
        <v>907560.74342015258</v>
      </c>
      <c r="O8146" s="159"/>
      <c r="P8146" s="265">
        <f t="shared" si="1776"/>
        <v>311429.14774590021</v>
      </c>
      <c r="Q8146" s="265">
        <f t="shared" si="1777"/>
        <v>559673.31508400361</v>
      </c>
      <c r="R8146" s="266">
        <f t="shared" si="1778"/>
        <v>871102.46282990382</v>
      </c>
    </row>
    <row r="8147" spans="1:18" x14ac:dyDescent="0.3">
      <c r="A8147" s="82">
        <v>8116</v>
      </c>
      <c r="B8147" s="94">
        <f t="shared" si="1767"/>
        <v>1.553844659013036E-67</v>
      </c>
      <c r="C8147" s="179">
        <f t="shared" si="1768"/>
        <v>1.5503394530704602E-67</v>
      </c>
      <c r="D8147" s="166">
        <f t="shared" si="1769"/>
        <v>2.2558277767625785E-3</v>
      </c>
      <c r="E8147" s="167">
        <f t="shared" si="1779"/>
        <v>24.291375447755232</v>
      </c>
      <c r="F8147" s="168">
        <f t="shared" si="1780"/>
        <v>18.310554063980096</v>
      </c>
      <c r="G8147" s="168">
        <f t="shared" si="1770"/>
        <v>636328.79947527964</v>
      </c>
      <c r="H8147" s="168">
        <f t="shared" si="1771"/>
        <v>271310.33852408634</v>
      </c>
      <c r="I8147" s="169">
        <f t="shared" si="1772"/>
        <v>907639.13799936604</v>
      </c>
      <c r="J8147" s="169">
        <f t="shared" si="1774"/>
        <v>812509.16088301421</v>
      </c>
      <c r="K8147" s="95"/>
      <c r="L8147" s="265">
        <f t="shared" si="1773"/>
        <v>347915.92387775972</v>
      </c>
      <c r="M8147" s="265">
        <f>$G8147*NonHospFrac+theModel!$H8147*NonHospFrac</f>
        <v>559723.2141216062</v>
      </c>
      <c r="N8147" s="266">
        <f t="shared" si="1775"/>
        <v>907639.13799936592</v>
      </c>
      <c r="O8147" s="159"/>
      <c r="P8147" s="265">
        <f t="shared" si="1776"/>
        <v>311450.73359315161</v>
      </c>
      <c r="Q8147" s="265">
        <f t="shared" si="1777"/>
        <v>559721.65947993146</v>
      </c>
      <c r="R8147" s="266">
        <f t="shared" si="1778"/>
        <v>871172.39307308313</v>
      </c>
    </row>
    <row r="8148" spans="1:18" x14ac:dyDescent="0.3">
      <c r="A8148" s="82">
        <v>8117</v>
      </c>
      <c r="B8148" s="94">
        <f t="shared" si="1767"/>
        <v>1.5248181271572377E-67</v>
      </c>
      <c r="C8148" s="179">
        <f t="shared" si="1768"/>
        <v>1.5213784000714851E-67</v>
      </c>
      <c r="D8148" s="166">
        <f t="shared" si="1769"/>
        <v>2.2558277767625785E-3</v>
      </c>
      <c r="E8148" s="167">
        <f t="shared" si="1779"/>
        <v>24.291375447755232</v>
      </c>
      <c r="F8148" s="168">
        <f t="shared" si="1780"/>
        <v>18.312809891756856</v>
      </c>
      <c r="G8148" s="168">
        <f t="shared" si="1770"/>
        <v>636407.19405449298</v>
      </c>
      <c r="H8148" s="168">
        <f t="shared" si="1771"/>
        <v>271310.33852408634</v>
      </c>
      <c r="I8148" s="169">
        <f t="shared" si="1772"/>
        <v>907717.53257857938</v>
      </c>
      <c r="J8148" s="169">
        <f t="shared" si="1774"/>
        <v>812565.47150242736</v>
      </c>
      <c r="K8148" s="95"/>
      <c r="L8148" s="265">
        <f t="shared" si="1773"/>
        <v>347945.97406104533</v>
      </c>
      <c r="M8148" s="265">
        <f>$G8148*NonHospFrac+theModel!$H8148*NonHospFrac</f>
        <v>559771.55851753405</v>
      </c>
      <c r="N8148" s="266">
        <f t="shared" si="1775"/>
        <v>907717.53257857938</v>
      </c>
      <c r="O8148" s="159"/>
      <c r="P8148" s="265">
        <f t="shared" si="1776"/>
        <v>311472.31856052147</v>
      </c>
      <c r="Q8148" s="265">
        <f t="shared" si="1777"/>
        <v>559770.00387585931</v>
      </c>
      <c r="R8148" s="266">
        <f t="shared" si="1778"/>
        <v>871242.32243638078</v>
      </c>
    </row>
    <row r="8149" spans="1:18" x14ac:dyDescent="0.3">
      <c r="A8149" s="82">
        <v>8118</v>
      </c>
      <c r="B8149" s="94">
        <f t="shared" si="1767"/>
        <v>1.4963338242473145E-67</v>
      </c>
      <c r="C8149" s="179">
        <f t="shared" si="1768"/>
        <v>1.4929583528432681E-67</v>
      </c>
      <c r="D8149" s="166">
        <f t="shared" si="1769"/>
        <v>2.2558277767625785E-3</v>
      </c>
      <c r="E8149" s="167">
        <f t="shared" si="1779"/>
        <v>24.291375447755232</v>
      </c>
      <c r="F8149" s="168">
        <f t="shared" si="1780"/>
        <v>18.315065719533617</v>
      </c>
      <c r="G8149" s="168">
        <f t="shared" si="1770"/>
        <v>636485.58863370633</v>
      </c>
      <c r="H8149" s="168">
        <f t="shared" si="1771"/>
        <v>271310.33852408634</v>
      </c>
      <c r="I8149" s="169">
        <f t="shared" si="1772"/>
        <v>907795.92715779273</v>
      </c>
      <c r="J8149" s="169">
        <f t="shared" si="1774"/>
        <v>812621.77982650883</v>
      </c>
      <c r="K8149" s="95"/>
      <c r="L8149" s="265">
        <f t="shared" si="1773"/>
        <v>347976.02424433082</v>
      </c>
      <c r="M8149" s="265">
        <f>$G8149*NonHospFrac+theModel!$H8149*NonHospFrac</f>
        <v>559819.90291346179</v>
      </c>
      <c r="N8149" s="266">
        <f t="shared" si="1775"/>
        <v>907795.92715779261</v>
      </c>
      <c r="O8149" s="159"/>
      <c r="P8149" s="265">
        <f t="shared" si="1776"/>
        <v>311493.90264804545</v>
      </c>
      <c r="Q8149" s="265">
        <f t="shared" si="1777"/>
        <v>559818.34827178705</v>
      </c>
      <c r="R8149" s="266">
        <f t="shared" si="1778"/>
        <v>871312.2509198325</v>
      </c>
    </row>
    <row r="8150" spans="1:18" x14ac:dyDescent="0.3">
      <c r="A8150" s="82">
        <v>8119</v>
      </c>
      <c r="B8150" s="94">
        <f t="shared" si="1767"/>
        <v>1.4683816211975736E-67</v>
      </c>
      <c r="C8150" s="179">
        <f t="shared" si="1768"/>
        <v>1.4650692051495885E-67</v>
      </c>
      <c r="D8150" s="166">
        <f t="shared" si="1769"/>
        <v>2.2558277767625785E-3</v>
      </c>
      <c r="E8150" s="167">
        <f t="shared" si="1779"/>
        <v>24.291375447755232</v>
      </c>
      <c r="F8150" s="168">
        <f t="shared" si="1780"/>
        <v>18.317321547310378</v>
      </c>
      <c r="G8150" s="168">
        <f t="shared" si="1770"/>
        <v>636563.98321291967</v>
      </c>
      <c r="H8150" s="168">
        <f t="shared" si="1771"/>
        <v>271310.33852408634</v>
      </c>
      <c r="I8150" s="169">
        <f t="shared" si="1772"/>
        <v>907874.32173700607</v>
      </c>
      <c r="J8150" s="169">
        <f t="shared" si="1774"/>
        <v>812678.08585535223</v>
      </c>
      <c r="K8150" s="95"/>
      <c r="L8150" s="265">
        <f t="shared" si="1773"/>
        <v>348006.07442761643</v>
      </c>
      <c r="M8150" s="265">
        <f>$G8150*NonHospFrac+theModel!$H8150*NonHospFrac</f>
        <v>559868.24730938952</v>
      </c>
      <c r="N8150" s="266">
        <f t="shared" si="1775"/>
        <v>907874.32173700596</v>
      </c>
      <c r="O8150" s="159"/>
      <c r="P8150" s="265">
        <f t="shared" si="1776"/>
        <v>311515.48585575965</v>
      </c>
      <c r="Q8150" s="265">
        <f t="shared" si="1777"/>
        <v>559866.69266771479</v>
      </c>
      <c r="R8150" s="266">
        <f t="shared" si="1778"/>
        <v>871382.17852347437</v>
      </c>
    </row>
    <row r="8151" spans="1:18" x14ac:dyDescent="0.3">
      <c r="A8151" s="82">
        <v>8120</v>
      </c>
      <c r="B8151" s="94">
        <f t="shared" si="1767"/>
        <v>1.4409515781382119E-67</v>
      </c>
      <c r="C8151" s="179">
        <f t="shared" si="1768"/>
        <v>1.4377010395432779E-67</v>
      </c>
      <c r="D8151" s="166">
        <f t="shared" si="1769"/>
        <v>2.2558277767625785E-3</v>
      </c>
      <c r="E8151" s="167">
        <f t="shared" si="1779"/>
        <v>24.291375447755232</v>
      </c>
      <c r="F8151" s="168">
        <f t="shared" si="1780"/>
        <v>18.319577375087139</v>
      </c>
      <c r="G8151" s="168">
        <f t="shared" si="1770"/>
        <v>636642.37779213302</v>
      </c>
      <c r="H8151" s="168">
        <f t="shared" si="1771"/>
        <v>271310.33852408634</v>
      </c>
      <c r="I8151" s="169">
        <f t="shared" si="1772"/>
        <v>907952.71631621942</v>
      </c>
      <c r="J8151" s="169">
        <f t="shared" si="1774"/>
        <v>812734.38958905102</v>
      </c>
      <c r="K8151" s="95"/>
      <c r="L8151" s="265">
        <f t="shared" si="1773"/>
        <v>348036.12461090193</v>
      </c>
      <c r="M8151" s="265">
        <f>$G8151*NonHospFrac+theModel!$H8151*NonHospFrac</f>
        <v>559916.59170531738</v>
      </c>
      <c r="N8151" s="266">
        <f t="shared" si="1775"/>
        <v>907952.7163162193</v>
      </c>
      <c r="O8151" s="159"/>
      <c r="P8151" s="265">
        <f t="shared" si="1776"/>
        <v>311537.06818369968</v>
      </c>
      <c r="Q8151" s="265">
        <f t="shared" si="1777"/>
        <v>559915.03706364264</v>
      </c>
      <c r="R8151" s="266">
        <f t="shared" si="1778"/>
        <v>871452.10524734226</v>
      </c>
    </row>
    <row r="8152" spans="1:18" x14ac:dyDescent="0.3">
      <c r="A8152" s="82">
        <v>8121</v>
      </c>
      <c r="B8152" s="94">
        <f t="shared" si="1767"/>
        <v>1.4140339408809212E-67</v>
      </c>
      <c r="C8152" s="179">
        <f t="shared" si="1768"/>
        <v>1.410844123839797E-67</v>
      </c>
      <c r="D8152" s="166">
        <f t="shared" si="1769"/>
        <v>2.2558277767625785E-3</v>
      </c>
      <c r="E8152" s="167">
        <f t="shared" si="1779"/>
        <v>24.291375447755232</v>
      </c>
      <c r="F8152" s="168">
        <f t="shared" si="1780"/>
        <v>18.3218332028639</v>
      </c>
      <c r="G8152" s="168">
        <f t="shared" si="1770"/>
        <v>636720.77237134636</v>
      </c>
      <c r="H8152" s="168">
        <f t="shared" si="1771"/>
        <v>271310.33852408634</v>
      </c>
      <c r="I8152" s="169">
        <f t="shared" si="1772"/>
        <v>908031.11089543276</v>
      </c>
      <c r="J8152" s="169">
        <f t="shared" si="1774"/>
        <v>812790.69102769881</v>
      </c>
      <c r="K8152" s="95"/>
      <c r="L8152" s="265">
        <f t="shared" si="1773"/>
        <v>348066.17479418748</v>
      </c>
      <c r="M8152" s="265">
        <f>$G8152*NonHospFrac+theModel!$H8152*NonHospFrac</f>
        <v>559964.93610124523</v>
      </c>
      <c r="N8152" s="266">
        <f t="shared" si="1775"/>
        <v>908031.11089543276</v>
      </c>
      <c r="O8152" s="159"/>
      <c r="P8152" s="265">
        <f t="shared" si="1776"/>
        <v>311558.64963190159</v>
      </c>
      <c r="Q8152" s="265">
        <f t="shared" si="1777"/>
        <v>559963.38145957049</v>
      </c>
      <c r="R8152" s="266">
        <f t="shared" si="1778"/>
        <v>871522.03109147213</v>
      </c>
    </row>
    <row r="8153" spans="1:18" x14ac:dyDescent="0.3">
      <c r="A8153" s="82">
        <v>8122</v>
      </c>
      <c r="B8153" s="94">
        <f t="shared" si="1767"/>
        <v>1.3876191374498682E-67</v>
      </c>
      <c r="C8153" s="179">
        <f t="shared" si="1768"/>
        <v>1.3844889076560415E-67</v>
      </c>
      <c r="D8153" s="166">
        <f t="shared" si="1769"/>
        <v>2.2558277767625785E-3</v>
      </c>
      <c r="E8153" s="167">
        <f t="shared" si="1779"/>
        <v>24.291375447755232</v>
      </c>
      <c r="F8153" s="168">
        <f t="shared" si="1780"/>
        <v>18.324089030640661</v>
      </c>
      <c r="G8153" s="168">
        <f t="shared" si="1770"/>
        <v>636799.16695055971</v>
      </c>
      <c r="H8153" s="168">
        <f t="shared" si="1771"/>
        <v>271310.33852408634</v>
      </c>
      <c r="I8153" s="169">
        <f t="shared" si="1772"/>
        <v>908109.50547464611</v>
      </c>
      <c r="J8153" s="169">
        <f t="shared" si="1774"/>
        <v>812846.99017138907</v>
      </c>
      <c r="K8153" s="95"/>
      <c r="L8153" s="265">
        <f t="shared" si="1773"/>
        <v>348096.22497747303</v>
      </c>
      <c r="M8153" s="265">
        <f>$G8153*NonHospFrac+theModel!$H8153*NonHospFrac</f>
        <v>560013.28049717296</v>
      </c>
      <c r="N8153" s="266">
        <f t="shared" si="1775"/>
        <v>908109.50547464599</v>
      </c>
      <c r="O8153" s="159"/>
      <c r="P8153" s="265">
        <f t="shared" si="1776"/>
        <v>311580.23020040122</v>
      </c>
      <c r="Q8153" s="265">
        <f t="shared" si="1777"/>
        <v>560011.72585549823</v>
      </c>
      <c r="R8153" s="266">
        <f t="shared" si="1778"/>
        <v>871591.95605589938</v>
      </c>
    </row>
    <row r="8154" spans="1:18" x14ac:dyDescent="0.3">
      <c r="A8154" s="82">
        <v>8123</v>
      </c>
      <c r="B8154" s="94">
        <f t="shared" si="1767"/>
        <v>1.3616977746782851E-67</v>
      </c>
      <c r="C8154" s="179">
        <f t="shared" si="1768"/>
        <v>1.35862601901461E-67</v>
      </c>
      <c r="D8154" s="166">
        <f t="shared" si="1769"/>
        <v>2.2558277767625785E-3</v>
      </c>
      <c r="E8154" s="167">
        <f t="shared" si="1779"/>
        <v>24.291375447755232</v>
      </c>
      <c r="F8154" s="168">
        <f t="shared" si="1780"/>
        <v>18.326344858417421</v>
      </c>
      <c r="G8154" s="168">
        <f t="shared" si="1770"/>
        <v>636877.56152977317</v>
      </c>
      <c r="H8154" s="168">
        <f t="shared" si="1771"/>
        <v>271310.33852408634</v>
      </c>
      <c r="I8154" s="169">
        <f t="shared" si="1772"/>
        <v>908187.90005385946</v>
      </c>
      <c r="J8154" s="169">
        <f t="shared" si="1774"/>
        <v>812903.28702021542</v>
      </c>
      <c r="K8154" s="95"/>
      <c r="L8154" s="265">
        <f t="shared" si="1773"/>
        <v>348126.27516075864</v>
      </c>
      <c r="M8154" s="265">
        <f>$G8154*NonHospFrac+theModel!$H8154*NonHospFrac</f>
        <v>560061.62489310082</v>
      </c>
      <c r="N8154" s="266">
        <f t="shared" si="1775"/>
        <v>908187.90005385946</v>
      </c>
      <c r="O8154" s="159"/>
      <c r="P8154" s="265">
        <f t="shared" si="1776"/>
        <v>311601.80988923443</v>
      </c>
      <c r="Q8154" s="265">
        <f t="shared" si="1777"/>
        <v>560060.07025142608</v>
      </c>
      <c r="R8154" s="266">
        <f t="shared" si="1778"/>
        <v>871661.88014066056</v>
      </c>
    </row>
    <row r="8155" spans="1:18" x14ac:dyDescent="0.3">
      <c r="A8155" s="82">
        <v>8124</v>
      </c>
      <c r="B8155" s="94">
        <f t="shared" si="1767"/>
        <v>1.3362606348680714E-67</v>
      </c>
      <c r="C8155" s="179">
        <f t="shared" si="1768"/>
        <v>1.3332462610109416E-67</v>
      </c>
      <c r="D8155" s="166">
        <f t="shared" si="1769"/>
        <v>2.2558277767625785E-3</v>
      </c>
      <c r="E8155" s="167">
        <f t="shared" si="1779"/>
        <v>24.291375447755232</v>
      </c>
      <c r="F8155" s="168">
        <f t="shared" si="1780"/>
        <v>18.328600686194182</v>
      </c>
      <c r="G8155" s="168">
        <f t="shared" si="1770"/>
        <v>636955.95610898652</v>
      </c>
      <c r="H8155" s="168">
        <f t="shared" si="1771"/>
        <v>271310.33852408634</v>
      </c>
      <c r="I8155" s="169">
        <f t="shared" si="1772"/>
        <v>908266.2946330728</v>
      </c>
      <c r="J8155" s="169">
        <f t="shared" si="1774"/>
        <v>812959.58157427132</v>
      </c>
      <c r="K8155" s="95"/>
      <c r="L8155" s="265">
        <f t="shared" si="1773"/>
        <v>348156.32534404419</v>
      </c>
      <c r="M8155" s="265">
        <f>$G8155*NonHospFrac+theModel!$H8155*NonHospFrac</f>
        <v>560109.96928902867</v>
      </c>
      <c r="N8155" s="266">
        <f t="shared" si="1775"/>
        <v>908266.2946330728</v>
      </c>
      <c r="O8155" s="159"/>
      <c r="P8155" s="265">
        <f t="shared" si="1776"/>
        <v>311623.38869843696</v>
      </c>
      <c r="Q8155" s="265">
        <f t="shared" si="1777"/>
        <v>560108.41464735393</v>
      </c>
      <c r="R8155" s="266">
        <f t="shared" si="1778"/>
        <v>871731.80334579083</v>
      </c>
    </row>
    <row r="8156" spans="1:18" x14ac:dyDescent="0.3">
      <c r="A8156" s="82">
        <v>8125</v>
      </c>
      <c r="B8156" s="94">
        <f t="shared" si="1767"/>
        <v>1.3112986725118089E-67</v>
      </c>
      <c r="C8156" s="179">
        <f t="shared" si="1768"/>
        <v>1.3083406085427249E-67</v>
      </c>
      <c r="D8156" s="166">
        <f t="shared" si="1769"/>
        <v>2.2558277767625785E-3</v>
      </c>
      <c r="E8156" s="167">
        <f t="shared" si="1779"/>
        <v>24.291375447755232</v>
      </c>
      <c r="F8156" s="168">
        <f t="shared" si="1780"/>
        <v>18.330856513970943</v>
      </c>
      <c r="G8156" s="168">
        <f t="shared" si="1770"/>
        <v>637034.35068819986</v>
      </c>
      <c r="H8156" s="168">
        <f t="shared" si="1771"/>
        <v>271310.33852408634</v>
      </c>
      <c r="I8156" s="169">
        <f t="shared" si="1772"/>
        <v>908344.68921228615</v>
      </c>
      <c r="J8156" s="169">
        <f t="shared" si="1774"/>
        <v>813015.87383365037</v>
      </c>
      <c r="K8156" s="95"/>
      <c r="L8156" s="265">
        <f t="shared" si="1773"/>
        <v>348186.37552732974</v>
      </c>
      <c r="M8156" s="265">
        <f>$G8156*NonHospFrac+theModel!$H8156*NonHospFrac</f>
        <v>560158.3136849564</v>
      </c>
      <c r="N8156" s="266">
        <f t="shared" si="1775"/>
        <v>908344.68921228615</v>
      </c>
      <c r="O8156" s="159"/>
      <c r="P8156" s="265">
        <f t="shared" si="1776"/>
        <v>311644.96662804479</v>
      </c>
      <c r="Q8156" s="265">
        <f t="shared" si="1777"/>
        <v>560156.75904328167</v>
      </c>
      <c r="R8156" s="266">
        <f t="shared" si="1778"/>
        <v>871801.72567132651</v>
      </c>
    </row>
    <row r="8157" spans="1:18" x14ac:dyDescent="0.3">
      <c r="A8157" s="82">
        <v>8126</v>
      </c>
      <c r="B8157" s="94">
        <f t="shared" si="1767"/>
        <v>1.2868030110765387E-67</v>
      </c>
      <c r="C8157" s="179">
        <f t="shared" si="1768"/>
        <v>1.2839002051009304E-67</v>
      </c>
      <c r="D8157" s="166">
        <f t="shared" si="1769"/>
        <v>2.2558277767625785E-3</v>
      </c>
      <c r="E8157" s="167">
        <f t="shared" si="1779"/>
        <v>24.291375447755232</v>
      </c>
      <c r="F8157" s="168">
        <f t="shared" si="1780"/>
        <v>18.333112341747704</v>
      </c>
      <c r="G8157" s="168">
        <f t="shared" si="1770"/>
        <v>637112.74526741321</v>
      </c>
      <c r="H8157" s="168">
        <f t="shared" si="1771"/>
        <v>271310.33852408634</v>
      </c>
      <c r="I8157" s="169">
        <f t="shared" si="1772"/>
        <v>908423.08379149949</v>
      </c>
      <c r="J8157" s="169">
        <f t="shared" si="1774"/>
        <v>813072.16379844618</v>
      </c>
      <c r="K8157" s="95"/>
      <c r="L8157" s="265">
        <f t="shared" si="1773"/>
        <v>348216.42571061529</v>
      </c>
      <c r="M8157" s="265">
        <f>$G8157*NonHospFrac+theModel!$H8157*NonHospFrac</f>
        <v>560206.65808088426</v>
      </c>
      <c r="N8157" s="266">
        <f t="shared" si="1775"/>
        <v>908423.08379149949</v>
      </c>
      <c r="O8157" s="159"/>
      <c r="P8157" s="265">
        <f t="shared" si="1776"/>
        <v>311666.5436780937</v>
      </c>
      <c r="Q8157" s="265">
        <f t="shared" si="1777"/>
        <v>560205.10343920952</v>
      </c>
      <c r="R8157" s="266">
        <f t="shared" si="1778"/>
        <v>871871.64711730322</v>
      </c>
    </row>
    <row r="8158" spans="1:18" x14ac:dyDescent="0.3">
      <c r="A8158" s="82">
        <v>8127</v>
      </c>
      <c r="B8158" s="94">
        <f t="shared" si="1767"/>
        <v>1.2627649398468636E-67</v>
      </c>
      <c r="C8158" s="179">
        <f t="shared" si="1768"/>
        <v>1.259916359620035E-67</v>
      </c>
      <c r="D8158" s="166">
        <f t="shared" si="1769"/>
        <v>2.2558277767625785E-3</v>
      </c>
      <c r="E8158" s="167">
        <f t="shared" si="1779"/>
        <v>24.291375447755232</v>
      </c>
      <c r="F8158" s="168">
        <f t="shared" si="1780"/>
        <v>18.335368169524465</v>
      </c>
      <c r="G8158" s="168">
        <f t="shared" si="1770"/>
        <v>637191.13984662655</v>
      </c>
      <c r="H8158" s="168">
        <f t="shared" si="1771"/>
        <v>271310.33852408634</v>
      </c>
      <c r="I8158" s="169">
        <f t="shared" si="1772"/>
        <v>908501.47837071284</v>
      </c>
      <c r="J8158" s="169">
        <f t="shared" si="1774"/>
        <v>813128.45146875223</v>
      </c>
      <c r="K8158" s="95"/>
      <c r="L8158" s="265">
        <f t="shared" si="1773"/>
        <v>348246.47589390085</v>
      </c>
      <c r="M8158" s="265">
        <f>$G8158*NonHospFrac+theModel!$H8158*NonHospFrac</f>
        <v>560255.00247681211</v>
      </c>
      <c r="N8158" s="266">
        <f t="shared" si="1775"/>
        <v>908501.47837071295</v>
      </c>
      <c r="O8158" s="159"/>
      <c r="P8158" s="265">
        <f t="shared" si="1776"/>
        <v>311688.11984861956</v>
      </c>
      <c r="Q8158" s="265">
        <f t="shared" si="1777"/>
        <v>560253.44783513737</v>
      </c>
      <c r="R8158" s="266">
        <f t="shared" si="1778"/>
        <v>871941.56768375693</v>
      </c>
    </row>
    <row r="8159" spans="1:18" x14ac:dyDescent="0.3">
      <c r="A8159" s="82">
        <v>8128</v>
      </c>
      <c r="B8159" s="94">
        <f t="shared" ref="B8159:B8222" si="1781">Constant*EXP(PowerTerm*(A8159)/7)</f>
        <v>1.2391759108276233E-67</v>
      </c>
      <c r="C8159" s="179">
        <f t="shared" ref="C8159:C8222" si="1782">(1-theFloor)*B8159</f>
        <v>1.2363805433876832E-67</v>
      </c>
      <c r="D8159" s="166">
        <f t="shared" ref="D8159:D8222" si="1783">theFloor</f>
        <v>2.2558277767625785E-3</v>
      </c>
      <c r="E8159" s="167">
        <f t="shared" si="1779"/>
        <v>24.291375447755232</v>
      </c>
      <c r="F8159" s="168">
        <f t="shared" si="1780"/>
        <v>18.337623997301225</v>
      </c>
      <c r="G8159" s="168">
        <f t="shared" ref="G8159:G8222" si="1784">$B$22*F8159*totInfected/365.25</f>
        <v>637269.5344258399</v>
      </c>
      <c r="H8159" s="168">
        <f t="shared" ref="H8159:H8222" si="1785">lostQALYs_Injured*E8159*totInfected/365.25</f>
        <v>271310.33852408634</v>
      </c>
      <c r="I8159" s="169">
        <f t="shared" ref="I8159:I8222" si="1786">H8159+G8159</f>
        <v>908579.87294992618</v>
      </c>
      <c r="J8159" s="169">
        <f t="shared" si="1774"/>
        <v>813184.73684466199</v>
      </c>
      <c r="K8159" s="95"/>
      <c r="L8159" s="265">
        <f t="shared" ref="L8159:L8222" si="1787">$G8159*HospFrac+$H8159*HospFrac</f>
        <v>348276.52607718634</v>
      </c>
      <c r="M8159" s="265">
        <f>$G8159*NonHospFrac+theModel!$H8159*NonHospFrac</f>
        <v>560303.34687273984</v>
      </c>
      <c r="N8159" s="266">
        <f t="shared" si="1775"/>
        <v>908579.87294992618</v>
      </c>
      <c r="O8159" s="159"/>
      <c r="P8159" s="265">
        <f t="shared" si="1776"/>
        <v>311709.69513965823</v>
      </c>
      <c r="Q8159" s="265">
        <f t="shared" si="1777"/>
        <v>560301.7922310651</v>
      </c>
      <c r="R8159" s="266">
        <f t="shared" si="1778"/>
        <v>872011.48737072339</v>
      </c>
    </row>
    <row r="8160" spans="1:18" x14ac:dyDescent="0.3">
      <c r="A8160" s="82">
        <v>8129</v>
      </c>
      <c r="B8160" s="94">
        <f t="shared" si="1781"/>
        <v>1.2160275357039931E-67</v>
      </c>
      <c r="C8160" s="179">
        <f t="shared" si="1782"/>
        <v>1.2132843870116438E-67</v>
      </c>
      <c r="D8160" s="166">
        <f t="shared" si="1783"/>
        <v>2.2558277767625785E-3</v>
      </c>
      <c r="E8160" s="167">
        <f t="shared" si="1779"/>
        <v>24.291375447755232</v>
      </c>
      <c r="F8160" s="168">
        <f t="shared" si="1780"/>
        <v>18.339879825077986</v>
      </c>
      <c r="G8160" s="168">
        <f t="shared" si="1784"/>
        <v>637347.92900505324</v>
      </c>
      <c r="H8160" s="168">
        <f t="shared" si="1785"/>
        <v>271310.33852408634</v>
      </c>
      <c r="I8160" s="169">
        <f t="shared" si="1786"/>
        <v>908658.26752913953</v>
      </c>
      <c r="J8160" s="169">
        <f t="shared" ref="J8160:J8223" si="1788">J8159+(I8160-I8159)/(1+discountDaily)^A8160</f>
        <v>813241.01992626907</v>
      </c>
      <c r="K8160" s="95"/>
      <c r="L8160" s="265">
        <f t="shared" si="1787"/>
        <v>348306.57626047195</v>
      </c>
      <c r="M8160" s="265">
        <f>$G8160*NonHospFrac+theModel!$H8160*NonHospFrac</f>
        <v>560351.69126866758</v>
      </c>
      <c r="N8160" s="266">
        <f t="shared" ref="N8160:N8223" si="1789">L8160+M8160</f>
        <v>908658.26752913953</v>
      </c>
      <c r="O8160" s="159"/>
      <c r="P8160" s="265">
        <f t="shared" ref="P8160:P8223" si="1790">P8159+(L8160-L8159)/(1+discountDaily)^A8160</f>
        <v>311731.26955124561</v>
      </c>
      <c r="Q8160" s="265">
        <f t="shared" ref="Q8160:Q8223" si="1791">Q8159+(M8160-M8159)/(1+discountDaily)^B8160</f>
        <v>560350.13662699284</v>
      </c>
      <c r="R8160" s="266">
        <f t="shared" ref="R8160:R8223" si="1792">P8160+Q8160</f>
        <v>872081.40617823845</v>
      </c>
    </row>
    <row r="8161" spans="1:18" x14ac:dyDescent="0.3">
      <c r="A8161" s="82">
        <v>8130</v>
      </c>
      <c r="B8161" s="94">
        <f t="shared" si="1781"/>
        <v>1.1933115828589307E-67</v>
      </c>
      <c r="C8161" s="179">
        <f t="shared" si="1782"/>
        <v>1.190619677443985E-67</v>
      </c>
      <c r="D8161" s="166">
        <f t="shared" si="1783"/>
        <v>2.2558277767625785E-3</v>
      </c>
      <c r="E8161" s="167">
        <f t="shared" ref="E8161:E8224" si="1793">C8161+E8160</f>
        <v>24.291375447755232</v>
      </c>
      <c r="F8161" s="168">
        <f t="shared" ref="F8161:F8224" si="1794">D8161+F8160</f>
        <v>18.342135652854747</v>
      </c>
      <c r="G8161" s="168">
        <f t="shared" si="1784"/>
        <v>637426.32358426659</v>
      </c>
      <c r="H8161" s="168">
        <f t="shared" si="1785"/>
        <v>271310.33852408634</v>
      </c>
      <c r="I8161" s="169">
        <f t="shared" si="1786"/>
        <v>908736.66210835287</v>
      </c>
      <c r="J8161" s="169">
        <f t="shared" si="1788"/>
        <v>813297.30071366695</v>
      </c>
      <c r="K8161" s="95"/>
      <c r="L8161" s="265">
        <f t="shared" si="1787"/>
        <v>348336.62644375744</v>
      </c>
      <c r="M8161" s="265">
        <f>$G8161*NonHospFrac+theModel!$H8161*NonHospFrac</f>
        <v>560400.03566459543</v>
      </c>
      <c r="N8161" s="266">
        <f t="shared" si="1789"/>
        <v>908736.66210835287</v>
      </c>
      <c r="O8161" s="159"/>
      <c r="P8161" s="265">
        <f t="shared" si="1790"/>
        <v>311752.84308341745</v>
      </c>
      <c r="Q8161" s="265">
        <f t="shared" si="1791"/>
        <v>560398.48102292069</v>
      </c>
      <c r="R8161" s="266">
        <f t="shared" si="1792"/>
        <v>872151.3241063382</v>
      </c>
    </row>
    <row r="8162" spans="1:18" x14ac:dyDescent="0.3">
      <c r="A8162" s="82">
        <v>8131</v>
      </c>
      <c r="B8162" s="94">
        <f t="shared" si="1781"/>
        <v>1.1710199744456418E-67</v>
      </c>
      <c r="C8162" s="179">
        <f t="shared" si="1782"/>
        <v>1.1683783550601436E-67</v>
      </c>
      <c r="D8162" s="166">
        <f t="shared" si="1783"/>
        <v>2.2558277767625785E-3</v>
      </c>
      <c r="E8162" s="167">
        <f t="shared" si="1793"/>
        <v>24.291375447755232</v>
      </c>
      <c r="F8162" s="168">
        <f t="shared" si="1794"/>
        <v>18.344391480631508</v>
      </c>
      <c r="G8162" s="168">
        <f t="shared" si="1784"/>
        <v>637504.71816348005</v>
      </c>
      <c r="H8162" s="168">
        <f t="shared" si="1785"/>
        <v>271310.33852408634</v>
      </c>
      <c r="I8162" s="169">
        <f t="shared" si="1786"/>
        <v>908815.05668756645</v>
      </c>
      <c r="J8162" s="169">
        <f t="shared" si="1788"/>
        <v>813353.57920694922</v>
      </c>
      <c r="K8162" s="95"/>
      <c r="L8162" s="265">
        <f t="shared" si="1787"/>
        <v>348366.67662704305</v>
      </c>
      <c r="M8162" s="265">
        <f>$G8162*NonHospFrac+theModel!$H8162*NonHospFrac</f>
        <v>560448.38006052328</v>
      </c>
      <c r="N8162" s="266">
        <f t="shared" si="1789"/>
        <v>908815.05668756634</v>
      </c>
      <c r="O8162" s="159"/>
      <c r="P8162" s="265">
        <f t="shared" si="1790"/>
        <v>311774.41573620972</v>
      </c>
      <c r="Q8162" s="265">
        <f t="shared" si="1791"/>
        <v>560446.82541884854</v>
      </c>
      <c r="R8162" s="266">
        <f t="shared" si="1792"/>
        <v>872221.24115505826</v>
      </c>
    </row>
    <row r="8163" spans="1:18" x14ac:dyDescent="0.3">
      <c r="A8163" s="82">
        <v>8132</v>
      </c>
      <c r="B8163" s="94">
        <f t="shared" si="1781"/>
        <v>1.1491447835152869E-67</v>
      </c>
      <c r="C8163" s="179">
        <f t="shared" si="1782"/>
        <v>1.1465525107931112E-67</v>
      </c>
      <c r="D8163" s="166">
        <f t="shared" si="1783"/>
        <v>2.2558277767625785E-3</v>
      </c>
      <c r="E8163" s="167">
        <f t="shared" si="1793"/>
        <v>24.291375447755232</v>
      </c>
      <c r="F8163" s="168">
        <f t="shared" si="1794"/>
        <v>18.346647308408269</v>
      </c>
      <c r="G8163" s="168">
        <f t="shared" si="1784"/>
        <v>637583.1127426934</v>
      </c>
      <c r="H8163" s="168">
        <f t="shared" si="1785"/>
        <v>271310.33852408634</v>
      </c>
      <c r="I8163" s="169">
        <f t="shared" si="1786"/>
        <v>908893.4512667798</v>
      </c>
      <c r="J8163" s="169">
        <f t="shared" si="1788"/>
        <v>813409.85540620913</v>
      </c>
      <c r="K8163" s="95"/>
      <c r="L8163" s="265">
        <f t="shared" si="1787"/>
        <v>348396.72681032866</v>
      </c>
      <c r="M8163" s="265">
        <f>$G8163*NonHospFrac+theModel!$H8163*NonHospFrac</f>
        <v>560496.72445645113</v>
      </c>
      <c r="N8163" s="266">
        <f t="shared" si="1789"/>
        <v>908893.4512667798</v>
      </c>
      <c r="O8163" s="159"/>
      <c r="P8163" s="265">
        <f t="shared" si="1790"/>
        <v>311795.98750965821</v>
      </c>
      <c r="Q8163" s="265">
        <f t="shared" si="1791"/>
        <v>560495.1698147764</v>
      </c>
      <c r="R8163" s="266">
        <f t="shared" si="1792"/>
        <v>872291.15732443461</v>
      </c>
    </row>
    <row r="8164" spans="1:18" x14ac:dyDescent="0.3">
      <c r="A8164" s="82">
        <v>8133</v>
      </c>
      <c r="B8164" s="94">
        <f t="shared" si="1781"/>
        <v>1.1276782311979421E-67</v>
      </c>
      <c r="C8164" s="179">
        <f t="shared" si="1782"/>
        <v>1.1251343833207552E-67</v>
      </c>
      <c r="D8164" s="166">
        <f t="shared" si="1783"/>
        <v>2.2558277767625785E-3</v>
      </c>
      <c r="E8164" s="167">
        <f t="shared" si="1793"/>
        <v>24.291375447755232</v>
      </c>
      <c r="F8164" s="168">
        <f t="shared" si="1794"/>
        <v>18.348903136185029</v>
      </c>
      <c r="G8164" s="168">
        <f t="shared" si="1784"/>
        <v>637661.50732190674</v>
      </c>
      <c r="H8164" s="168">
        <f t="shared" si="1785"/>
        <v>271310.33852408634</v>
      </c>
      <c r="I8164" s="169">
        <f t="shared" si="1786"/>
        <v>908971.84584599314</v>
      </c>
      <c r="J8164" s="169">
        <f t="shared" si="1788"/>
        <v>813466.1293115404</v>
      </c>
      <c r="K8164" s="95"/>
      <c r="L8164" s="265">
        <f t="shared" si="1787"/>
        <v>348426.77699361416</v>
      </c>
      <c r="M8164" s="265">
        <f>$G8164*NonHospFrac+theModel!$H8164*NonHospFrac</f>
        <v>560545.06885237887</v>
      </c>
      <c r="N8164" s="266">
        <f t="shared" si="1789"/>
        <v>908971.84584599303</v>
      </c>
      <c r="O8164" s="159"/>
      <c r="P8164" s="265">
        <f t="shared" si="1790"/>
        <v>311817.55840379867</v>
      </c>
      <c r="Q8164" s="265">
        <f t="shared" si="1791"/>
        <v>560543.51421070413</v>
      </c>
      <c r="R8164" s="266">
        <f t="shared" si="1792"/>
        <v>872361.07261450286</v>
      </c>
    </row>
    <row r="8165" spans="1:18" x14ac:dyDescent="0.3">
      <c r="A8165" s="82">
        <v>8134</v>
      </c>
      <c r="B8165" s="94">
        <f t="shared" si="1781"/>
        <v>1.1066126839367399E-67</v>
      </c>
      <c r="C8165" s="179">
        <f t="shared" si="1782"/>
        <v>1.1041163563061977E-67</v>
      </c>
      <c r="D8165" s="166">
        <f t="shared" si="1783"/>
        <v>2.2558277767625785E-3</v>
      </c>
      <c r="E8165" s="167">
        <f t="shared" si="1793"/>
        <v>24.291375447755232</v>
      </c>
      <c r="F8165" s="168">
        <f t="shared" si="1794"/>
        <v>18.35115896396179</v>
      </c>
      <c r="G8165" s="168">
        <f t="shared" si="1784"/>
        <v>637739.90190112009</v>
      </c>
      <c r="H8165" s="168">
        <f t="shared" si="1785"/>
        <v>271310.33852408634</v>
      </c>
      <c r="I8165" s="169">
        <f t="shared" si="1786"/>
        <v>909050.24042520649</v>
      </c>
      <c r="J8165" s="169">
        <f t="shared" si="1788"/>
        <v>813522.4009230365</v>
      </c>
      <c r="K8165" s="95"/>
      <c r="L8165" s="265">
        <f t="shared" si="1787"/>
        <v>348456.82717689977</v>
      </c>
      <c r="M8165" s="265">
        <f>$G8165*NonHospFrac+theModel!$H8165*NonHospFrac</f>
        <v>560593.41324830661</v>
      </c>
      <c r="N8165" s="266">
        <f t="shared" si="1789"/>
        <v>909050.24042520637</v>
      </c>
      <c r="O8165" s="159"/>
      <c r="P8165" s="265">
        <f t="shared" si="1790"/>
        <v>311839.12841866707</v>
      </c>
      <c r="Q8165" s="265">
        <f t="shared" si="1791"/>
        <v>560591.85860663187</v>
      </c>
      <c r="R8165" s="266">
        <f t="shared" si="1792"/>
        <v>872430.98702529888</v>
      </c>
    </row>
    <row r="8166" spans="1:18" x14ac:dyDescent="0.3">
      <c r="A8166" s="82">
        <v>8135</v>
      </c>
      <c r="B8166" s="94">
        <f t="shared" si="1781"/>
        <v>1.0859406507730319E-67</v>
      </c>
      <c r="C8166" s="179">
        <f t="shared" si="1782"/>
        <v>1.0834909556891023E-67</v>
      </c>
      <c r="D8166" s="166">
        <f t="shared" si="1783"/>
        <v>2.2558277767625785E-3</v>
      </c>
      <c r="E8166" s="167">
        <f t="shared" si="1793"/>
        <v>24.291375447755232</v>
      </c>
      <c r="F8166" s="168">
        <f t="shared" si="1794"/>
        <v>18.353414791738551</v>
      </c>
      <c r="G8166" s="168">
        <f t="shared" si="1784"/>
        <v>637818.29648033343</v>
      </c>
      <c r="H8166" s="168">
        <f t="shared" si="1785"/>
        <v>271310.33852408634</v>
      </c>
      <c r="I8166" s="169">
        <f t="shared" si="1786"/>
        <v>909128.63500441983</v>
      </c>
      <c r="J8166" s="169">
        <f t="shared" si="1788"/>
        <v>813578.67024079093</v>
      </c>
      <c r="K8166" s="95"/>
      <c r="L8166" s="265">
        <f t="shared" si="1787"/>
        <v>348486.87736018526</v>
      </c>
      <c r="M8166" s="265">
        <f>$G8166*NonHospFrac+theModel!$H8166*NonHospFrac</f>
        <v>560641.75764423446</v>
      </c>
      <c r="N8166" s="266">
        <f t="shared" si="1789"/>
        <v>909128.63500441972</v>
      </c>
      <c r="O8166" s="159"/>
      <c r="P8166" s="265">
        <f t="shared" si="1790"/>
        <v>311860.69755429914</v>
      </c>
      <c r="Q8166" s="265">
        <f t="shared" si="1791"/>
        <v>560640.20300255972</v>
      </c>
      <c r="R8166" s="266">
        <f t="shared" si="1792"/>
        <v>872500.90055685886</v>
      </c>
    </row>
    <row r="8167" spans="1:18" x14ac:dyDescent="0.3">
      <c r="A8167" s="82">
        <v>8136</v>
      </c>
      <c r="B8167" s="94">
        <f t="shared" si="1781"/>
        <v>1.0656547806827805E-67</v>
      </c>
      <c r="C8167" s="179">
        <f t="shared" si="1782"/>
        <v>1.0632508470280765E-67</v>
      </c>
      <c r="D8167" s="166">
        <f t="shared" si="1783"/>
        <v>2.2558277767625785E-3</v>
      </c>
      <c r="E8167" s="167">
        <f t="shared" si="1793"/>
        <v>24.291375447755232</v>
      </c>
      <c r="F8167" s="168">
        <f t="shared" si="1794"/>
        <v>18.355670619515312</v>
      </c>
      <c r="G8167" s="168">
        <f t="shared" si="1784"/>
        <v>637896.69105954678</v>
      </c>
      <c r="H8167" s="168">
        <f t="shared" si="1785"/>
        <v>271310.33852408634</v>
      </c>
      <c r="I8167" s="169">
        <f t="shared" si="1786"/>
        <v>909207.02958363318</v>
      </c>
      <c r="J8167" s="169">
        <f t="shared" si="1788"/>
        <v>813634.93726489716</v>
      </c>
      <c r="K8167" s="95"/>
      <c r="L8167" s="265">
        <f t="shared" si="1787"/>
        <v>348516.92754347087</v>
      </c>
      <c r="M8167" s="265">
        <f>$G8167*NonHospFrac+theModel!$H8167*NonHospFrac</f>
        <v>560690.10204016231</v>
      </c>
      <c r="N8167" s="266">
        <f t="shared" si="1789"/>
        <v>909207.02958363318</v>
      </c>
      <c r="O8167" s="159"/>
      <c r="P8167" s="265">
        <f t="shared" si="1790"/>
        <v>311882.26581073087</v>
      </c>
      <c r="Q8167" s="265">
        <f t="shared" si="1791"/>
        <v>560688.54739848757</v>
      </c>
      <c r="R8167" s="266">
        <f t="shared" si="1792"/>
        <v>872570.81320921844</v>
      </c>
    </row>
    <row r="8168" spans="1:18" x14ac:dyDescent="0.3">
      <c r="A8168" s="82">
        <v>8137</v>
      </c>
      <c r="B8168" s="94">
        <f t="shared" si="1781"/>
        <v>1.0457478599623321E-67</v>
      </c>
      <c r="C8168" s="179">
        <f t="shared" si="1782"/>
        <v>1.043388832892339E-67</v>
      </c>
      <c r="D8168" s="166">
        <f t="shared" si="1783"/>
        <v>2.2558277767625785E-3</v>
      </c>
      <c r="E8168" s="167">
        <f t="shared" si="1793"/>
        <v>24.291375447755232</v>
      </c>
      <c r="F8168" s="168">
        <f t="shared" si="1794"/>
        <v>18.357926447292073</v>
      </c>
      <c r="G8168" s="168">
        <f t="shared" si="1784"/>
        <v>637975.08563876012</v>
      </c>
      <c r="H8168" s="168">
        <f t="shared" si="1785"/>
        <v>271310.33852408634</v>
      </c>
      <c r="I8168" s="169">
        <f t="shared" si="1786"/>
        <v>909285.42416284652</v>
      </c>
      <c r="J8168" s="169">
        <f t="shared" si="1788"/>
        <v>813691.20199544879</v>
      </c>
      <c r="K8168" s="95"/>
      <c r="L8168" s="265">
        <f t="shared" si="1787"/>
        <v>348546.97772675636</v>
      </c>
      <c r="M8168" s="265">
        <f>$G8168*NonHospFrac+theModel!$H8168*NonHospFrac</f>
        <v>560738.44643609005</v>
      </c>
      <c r="N8168" s="266">
        <f t="shared" si="1789"/>
        <v>909285.42416284641</v>
      </c>
      <c r="O8168" s="159"/>
      <c r="P8168" s="265">
        <f t="shared" si="1790"/>
        <v>311903.83318799792</v>
      </c>
      <c r="Q8168" s="265">
        <f t="shared" si="1791"/>
        <v>560736.89179441531</v>
      </c>
      <c r="R8168" s="266">
        <f t="shared" si="1792"/>
        <v>872640.72498241323</v>
      </c>
    </row>
    <row r="8169" spans="1:18" x14ac:dyDescent="0.3">
      <c r="A8169" s="82">
        <v>8138</v>
      </c>
      <c r="B8169" s="94">
        <f t="shared" si="1781"/>
        <v>1.0262128096635109E-67</v>
      </c>
      <c r="C8169" s="179">
        <f t="shared" si="1782"/>
        <v>1.0238978503026023E-67</v>
      </c>
      <c r="D8169" s="166">
        <f t="shared" si="1783"/>
        <v>2.2558277767625785E-3</v>
      </c>
      <c r="E8169" s="167">
        <f t="shared" si="1793"/>
        <v>24.291375447755232</v>
      </c>
      <c r="F8169" s="168">
        <f t="shared" si="1794"/>
        <v>18.360182275068833</v>
      </c>
      <c r="G8169" s="168">
        <f t="shared" si="1784"/>
        <v>638053.48021797347</v>
      </c>
      <c r="H8169" s="168">
        <f t="shared" si="1785"/>
        <v>271310.33852408634</v>
      </c>
      <c r="I8169" s="169">
        <f t="shared" si="1786"/>
        <v>909363.81874205987</v>
      </c>
      <c r="J8169" s="169">
        <f t="shared" si="1788"/>
        <v>813747.46443253919</v>
      </c>
      <c r="K8169" s="95"/>
      <c r="L8169" s="265">
        <f t="shared" si="1787"/>
        <v>348577.02791004191</v>
      </c>
      <c r="M8169" s="265">
        <f>$G8169*NonHospFrac+theModel!$H8169*NonHospFrac</f>
        <v>560786.79083201778</v>
      </c>
      <c r="N8169" s="266">
        <f t="shared" si="1789"/>
        <v>909363.81874205964</v>
      </c>
      <c r="O8169" s="159"/>
      <c r="P8169" s="265">
        <f t="shared" si="1790"/>
        <v>311925.39968613622</v>
      </c>
      <c r="Q8169" s="265">
        <f t="shared" si="1791"/>
        <v>560785.23619034304</v>
      </c>
      <c r="R8169" s="266">
        <f t="shared" si="1792"/>
        <v>872710.63587647933</v>
      </c>
    </row>
    <row r="8170" spans="1:18" x14ac:dyDescent="0.3">
      <c r="A8170" s="82">
        <v>8139</v>
      </c>
      <c r="B8170" s="94">
        <f t="shared" si="1781"/>
        <v>1.0070426830760525E-67</v>
      </c>
      <c r="C8170" s="179">
        <f t="shared" si="1782"/>
        <v>1.004770968219184E-67</v>
      </c>
      <c r="D8170" s="166">
        <f t="shared" si="1783"/>
        <v>2.2558277767625785E-3</v>
      </c>
      <c r="E8170" s="167">
        <f t="shared" si="1793"/>
        <v>24.291375447755232</v>
      </c>
      <c r="F8170" s="168">
        <f t="shared" si="1794"/>
        <v>18.362438102845594</v>
      </c>
      <c r="G8170" s="168">
        <f t="shared" si="1784"/>
        <v>638131.87479718693</v>
      </c>
      <c r="H8170" s="168">
        <f t="shared" si="1785"/>
        <v>271310.33852408634</v>
      </c>
      <c r="I8170" s="169">
        <f t="shared" si="1786"/>
        <v>909442.21332127322</v>
      </c>
      <c r="J8170" s="169">
        <f t="shared" si="1788"/>
        <v>813803.72457626194</v>
      </c>
      <c r="K8170" s="95"/>
      <c r="L8170" s="265">
        <f t="shared" si="1787"/>
        <v>348607.07809332752</v>
      </c>
      <c r="M8170" s="265">
        <f>$G8170*NonHospFrac+theModel!$H8170*NonHospFrac</f>
        <v>560835.13522794563</v>
      </c>
      <c r="N8170" s="266">
        <f t="shared" si="1789"/>
        <v>909442.21332127322</v>
      </c>
      <c r="O8170" s="159"/>
      <c r="P8170" s="265">
        <f t="shared" si="1790"/>
        <v>311946.96530518169</v>
      </c>
      <c r="Q8170" s="265">
        <f t="shared" si="1791"/>
        <v>560833.58058627089</v>
      </c>
      <c r="R8170" s="266">
        <f t="shared" si="1792"/>
        <v>872780.54589145258</v>
      </c>
    </row>
    <row r="8171" spans="1:18" x14ac:dyDescent="0.3">
      <c r="A8171" s="82">
        <v>8140</v>
      </c>
      <c r="B8171" s="94">
        <f t="shared" si="1781"/>
        <v>9.8823066325737527E-68</v>
      </c>
      <c r="C8171" s="179">
        <f t="shared" si="1782"/>
        <v>9.8600138507735076E-68</v>
      </c>
      <c r="D8171" s="166">
        <f t="shared" si="1783"/>
        <v>2.2558277767625785E-3</v>
      </c>
      <c r="E8171" s="167">
        <f t="shared" si="1793"/>
        <v>24.291375447755232</v>
      </c>
      <c r="F8171" s="168">
        <f t="shared" si="1794"/>
        <v>18.364693930622355</v>
      </c>
      <c r="G8171" s="168">
        <f t="shared" si="1784"/>
        <v>638210.26937640028</v>
      </c>
      <c r="H8171" s="168">
        <f t="shared" si="1785"/>
        <v>271310.33852408634</v>
      </c>
      <c r="I8171" s="169">
        <f t="shared" si="1786"/>
        <v>909520.60790048656</v>
      </c>
      <c r="J8171" s="169">
        <f t="shared" si="1788"/>
        <v>813859.98242671043</v>
      </c>
      <c r="K8171" s="95"/>
      <c r="L8171" s="265">
        <f t="shared" si="1787"/>
        <v>348637.12827661308</v>
      </c>
      <c r="M8171" s="265">
        <f>$G8171*NonHospFrac+theModel!$H8171*NonHospFrac</f>
        <v>560883.47962387349</v>
      </c>
      <c r="N8171" s="266">
        <f t="shared" si="1789"/>
        <v>909520.60790048656</v>
      </c>
      <c r="O8171" s="159"/>
      <c r="P8171" s="265">
        <f t="shared" si="1790"/>
        <v>311968.53004516999</v>
      </c>
      <c r="Q8171" s="265">
        <f t="shared" si="1791"/>
        <v>560881.92498219875</v>
      </c>
      <c r="R8171" s="266">
        <f t="shared" si="1792"/>
        <v>872850.45502736873</v>
      </c>
    </row>
    <row r="8172" spans="1:18" x14ac:dyDescent="0.3">
      <c r="A8172" s="82">
        <v>8141</v>
      </c>
      <c r="B8172" s="94">
        <f t="shared" si="1781"/>
        <v>9.6977006060857369E-68</v>
      </c>
      <c r="C8172" s="179">
        <f t="shared" si="1782"/>
        <v>9.6758242636878019E-68</v>
      </c>
      <c r="D8172" s="166">
        <f t="shared" si="1783"/>
        <v>2.2558277767625785E-3</v>
      </c>
      <c r="E8172" s="167">
        <f t="shared" si="1793"/>
        <v>24.291375447755232</v>
      </c>
      <c r="F8172" s="168">
        <f t="shared" si="1794"/>
        <v>18.366949758399116</v>
      </c>
      <c r="G8172" s="168">
        <f t="shared" si="1784"/>
        <v>638288.66395561362</v>
      </c>
      <c r="H8172" s="168">
        <f t="shared" si="1785"/>
        <v>271310.33852408634</v>
      </c>
      <c r="I8172" s="169">
        <f t="shared" si="1786"/>
        <v>909599.00247969991</v>
      </c>
      <c r="J8172" s="169">
        <f t="shared" si="1788"/>
        <v>813916.23798397824</v>
      </c>
      <c r="K8172" s="95"/>
      <c r="L8172" s="265">
        <f t="shared" si="1787"/>
        <v>348667.17845989863</v>
      </c>
      <c r="M8172" s="265">
        <f>$G8172*NonHospFrac+theModel!$H8172*NonHospFrac</f>
        <v>560931.82401980134</v>
      </c>
      <c r="N8172" s="266">
        <f t="shared" si="1789"/>
        <v>909599.00247969991</v>
      </c>
      <c r="O8172" s="159"/>
      <c r="P8172" s="265">
        <f t="shared" si="1790"/>
        <v>311990.09390613704</v>
      </c>
      <c r="Q8172" s="265">
        <f t="shared" si="1791"/>
        <v>560930.2693781266</v>
      </c>
      <c r="R8172" s="266">
        <f t="shared" si="1792"/>
        <v>872920.36328426364</v>
      </c>
    </row>
    <row r="8173" spans="1:18" x14ac:dyDescent="0.3">
      <c r="A8173" s="82">
        <v>8142</v>
      </c>
      <c r="B8173" s="94">
        <f t="shared" si="1781"/>
        <v>9.5165431049557616E-68</v>
      </c>
      <c r="C8173" s="179">
        <f t="shared" si="1782"/>
        <v>9.4950754226808445E-68</v>
      </c>
      <c r="D8173" s="166">
        <f t="shared" si="1783"/>
        <v>2.2558277767625785E-3</v>
      </c>
      <c r="E8173" s="167">
        <f t="shared" si="1793"/>
        <v>24.291375447755232</v>
      </c>
      <c r="F8173" s="168">
        <f t="shared" si="1794"/>
        <v>18.369205586175877</v>
      </c>
      <c r="G8173" s="168">
        <f t="shared" si="1784"/>
        <v>638367.05853482697</v>
      </c>
      <c r="H8173" s="168">
        <f t="shared" si="1785"/>
        <v>271310.33852408634</v>
      </c>
      <c r="I8173" s="169">
        <f t="shared" si="1786"/>
        <v>909677.39705891325</v>
      </c>
      <c r="J8173" s="169">
        <f t="shared" si="1788"/>
        <v>813972.49124815874</v>
      </c>
      <c r="K8173" s="95"/>
      <c r="L8173" s="265">
        <f t="shared" si="1787"/>
        <v>348697.22864318418</v>
      </c>
      <c r="M8173" s="265">
        <f>$G8173*NonHospFrac+theModel!$H8173*NonHospFrac</f>
        <v>560980.16841572919</v>
      </c>
      <c r="N8173" s="266">
        <f t="shared" si="1789"/>
        <v>909677.39705891337</v>
      </c>
      <c r="O8173" s="159"/>
      <c r="P8173" s="265">
        <f t="shared" si="1790"/>
        <v>312011.65688811865</v>
      </c>
      <c r="Q8173" s="265">
        <f t="shared" si="1791"/>
        <v>560978.61377405445</v>
      </c>
      <c r="R8173" s="266">
        <f t="shared" si="1792"/>
        <v>872990.27066217316</v>
      </c>
    </row>
    <row r="8174" spans="1:18" x14ac:dyDescent="0.3">
      <c r="A8174" s="82">
        <v>8143</v>
      </c>
      <c r="B8174" s="94">
        <f t="shared" si="1781"/>
        <v>9.3387697091463454E-68</v>
      </c>
      <c r="C8174" s="179">
        <f t="shared" si="1782"/>
        <v>9.3177030530356645E-68</v>
      </c>
      <c r="D8174" s="166">
        <f t="shared" si="1783"/>
        <v>2.2558277767625785E-3</v>
      </c>
      <c r="E8174" s="167">
        <f t="shared" si="1793"/>
        <v>24.291375447755232</v>
      </c>
      <c r="F8174" s="168">
        <f t="shared" si="1794"/>
        <v>18.371461413952638</v>
      </c>
      <c r="G8174" s="168">
        <f t="shared" si="1784"/>
        <v>638445.45311404031</v>
      </c>
      <c r="H8174" s="168">
        <f t="shared" si="1785"/>
        <v>271310.33852408634</v>
      </c>
      <c r="I8174" s="169">
        <f t="shared" si="1786"/>
        <v>909755.7916381266</v>
      </c>
      <c r="J8174" s="169">
        <f t="shared" si="1788"/>
        <v>814028.74221934553</v>
      </c>
      <c r="K8174" s="95"/>
      <c r="L8174" s="265">
        <f t="shared" si="1787"/>
        <v>348727.27882646973</v>
      </c>
      <c r="M8174" s="265">
        <f>$G8174*NonHospFrac+theModel!$H8174*NonHospFrac</f>
        <v>561028.51281165692</v>
      </c>
      <c r="N8174" s="266">
        <f t="shared" si="1789"/>
        <v>909755.7916381266</v>
      </c>
      <c r="O8174" s="159"/>
      <c r="P8174" s="265">
        <f t="shared" si="1790"/>
        <v>312033.21899115067</v>
      </c>
      <c r="Q8174" s="265">
        <f t="shared" si="1791"/>
        <v>561026.95816998219</v>
      </c>
      <c r="R8174" s="266">
        <f t="shared" si="1792"/>
        <v>873060.17716113292</v>
      </c>
    </row>
    <row r="8175" spans="1:18" x14ac:dyDescent="0.3">
      <c r="A8175" s="82">
        <v>8144</v>
      </c>
      <c r="B8175" s="94">
        <f t="shared" si="1781"/>
        <v>9.1643172020153676E-68</v>
      </c>
      <c r="C8175" s="179">
        <f t="shared" si="1782"/>
        <v>9.1436440807159981E-68</v>
      </c>
      <c r="D8175" s="166">
        <f t="shared" si="1783"/>
        <v>2.2558277767625785E-3</v>
      </c>
      <c r="E8175" s="167">
        <f t="shared" si="1793"/>
        <v>24.291375447755232</v>
      </c>
      <c r="F8175" s="168">
        <f t="shared" si="1794"/>
        <v>18.373717241729398</v>
      </c>
      <c r="G8175" s="168">
        <f t="shared" si="1784"/>
        <v>638523.84769325366</v>
      </c>
      <c r="H8175" s="168">
        <f t="shared" si="1785"/>
        <v>271310.33852408634</v>
      </c>
      <c r="I8175" s="169">
        <f t="shared" si="1786"/>
        <v>909834.18621733994</v>
      </c>
      <c r="J8175" s="169">
        <f t="shared" si="1788"/>
        <v>814084.99089763197</v>
      </c>
      <c r="K8175" s="95"/>
      <c r="L8175" s="265">
        <f t="shared" si="1787"/>
        <v>348757.32900975528</v>
      </c>
      <c r="M8175" s="265">
        <f>$G8175*NonHospFrac+theModel!$H8175*NonHospFrac</f>
        <v>561076.85720758466</v>
      </c>
      <c r="N8175" s="266">
        <f t="shared" si="1789"/>
        <v>909834.18621733994</v>
      </c>
      <c r="O8175" s="159"/>
      <c r="P8175" s="265">
        <f t="shared" si="1790"/>
        <v>312054.78021526895</v>
      </c>
      <c r="Q8175" s="265">
        <f t="shared" si="1791"/>
        <v>561075.30256590992</v>
      </c>
      <c r="R8175" s="266">
        <f t="shared" si="1792"/>
        <v>873130.08278117888</v>
      </c>
    </row>
    <row r="8176" spans="1:18" x14ac:dyDescent="0.3">
      <c r="A8176" s="82">
        <v>8145</v>
      </c>
      <c r="B8176" s="94">
        <f t="shared" si="1781"/>
        <v>8.993123547837161E-68</v>
      </c>
      <c r="C8176" s="179">
        <f t="shared" si="1782"/>
        <v>8.9728366099380919E-68</v>
      </c>
      <c r="D8176" s="166">
        <f t="shared" si="1783"/>
        <v>2.2558277767625785E-3</v>
      </c>
      <c r="E8176" s="167">
        <f t="shared" si="1793"/>
        <v>24.291375447755232</v>
      </c>
      <c r="F8176" s="168">
        <f t="shared" si="1794"/>
        <v>18.375973069506159</v>
      </c>
      <c r="G8176" s="168">
        <f t="shared" si="1784"/>
        <v>638602.242272467</v>
      </c>
      <c r="H8176" s="168">
        <f t="shared" si="1785"/>
        <v>271310.33852408634</v>
      </c>
      <c r="I8176" s="169">
        <f t="shared" si="1786"/>
        <v>909912.58079655329</v>
      </c>
      <c r="J8176" s="169">
        <f t="shared" si="1788"/>
        <v>814141.23728311155</v>
      </c>
      <c r="K8176" s="95"/>
      <c r="L8176" s="265">
        <f t="shared" si="1787"/>
        <v>348787.37919304078</v>
      </c>
      <c r="M8176" s="265">
        <f>$G8176*NonHospFrac+theModel!$H8176*NonHospFrac</f>
        <v>561125.20160351251</v>
      </c>
      <c r="N8176" s="266">
        <f t="shared" si="1789"/>
        <v>909912.58079655329</v>
      </c>
      <c r="O8176" s="159"/>
      <c r="P8176" s="265">
        <f t="shared" si="1790"/>
        <v>312076.34056050924</v>
      </c>
      <c r="Q8176" s="265">
        <f t="shared" si="1791"/>
        <v>561123.64696183777</v>
      </c>
      <c r="R8176" s="266">
        <f t="shared" si="1792"/>
        <v>873199.98752234702</v>
      </c>
    </row>
    <row r="8177" spans="1:18" x14ac:dyDescent="0.3">
      <c r="A8177" s="82">
        <v>8146</v>
      </c>
      <c r="B8177" s="94">
        <f t="shared" si="1781"/>
        <v>8.8251278697424035E-68</v>
      </c>
      <c r="C8177" s="179">
        <f t="shared" si="1782"/>
        <v>8.8052199011603562E-68</v>
      </c>
      <c r="D8177" s="166">
        <f t="shared" si="1783"/>
        <v>2.2558277767625785E-3</v>
      </c>
      <c r="E8177" s="167">
        <f t="shared" si="1793"/>
        <v>24.291375447755232</v>
      </c>
      <c r="F8177" s="168">
        <f t="shared" si="1794"/>
        <v>18.37822889728292</v>
      </c>
      <c r="G8177" s="168">
        <f t="shared" si="1784"/>
        <v>638680.63685168035</v>
      </c>
      <c r="H8177" s="168">
        <f t="shared" si="1785"/>
        <v>271310.33852408634</v>
      </c>
      <c r="I8177" s="169">
        <f t="shared" si="1786"/>
        <v>909990.97537576663</v>
      </c>
      <c r="J8177" s="169">
        <f t="shared" si="1788"/>
        <v>814197.48137587775</v>
      </c>
      <c r="K8177" s="95"/>
      <c r="L8177" s="265">
        <f t="shared" si="1787"/>
        <v>348817.42937632638</v>
      </c>
      <c r="M8177" s="265">
        <f>$G8177*NonHospFrac+theModel!$H8177*NonHospFrac</f>
        <v>561173.54599944036</v>
      </c>
      <c r="N8177" s="266">
        <f t="shared" si="1789"/>
        <v>909990.97537576675</v>
      </c>
      <c r="O8177" s="159"/>
      <c r="P8177" s="265">
        <f t="shared" si="1790"/>
        <v>312097.9000269075</v>
      </c>
      <c r="Q8177" s="265">
        <f t="shared" si="1791"/>
        <v>561171.99135776563</v>
      </c>
      <c r="R8177" s="266">
        <f t="shared" si="1792"/>
        <v>873269.89138467307</v>
      </c>
    </row>
    <row r="8178" spans="1:18" x14ac:dyDescent="0.3">
      <c r="A8178" s="82">
        <v>8147</v>
      </c>
      <c r="B8178" s="94">
        <f t="shared" si="1781"/>
        <v>8.6602704280691302E-68</v>
      </c>
      <c r="C8178" s="179">
        <f t="shared" si="1782"/>
        <v>8.6407343494832168E-68</v>
      </c>
      <c r="D8178" s="166">
        <f t="shared" si="1783"/>
        <v>2.2558277767625785E-3</v>
      </c>
      <c r="E8178" s="167">
        <f t="shared" si="1793"/>
        <v>24.291375447755232</v>
      </c>
      <c r="F8178" s="168">
        <f t="shared" si="1794"/>
        <v>18.380484725059681</v>
      </c>
      <c r="G8178" s="168">
        <f t="shared" si="1784"/>
        <v>638759.03143089381</v>
      </c>
      <c r="H8178" s="168">
        <f t="shared" si="1785"/>
        <v>271310.33852408634</v>
      </c>
      <c r="I8178" s="169">
        <f t="shared" si="1786"/>
        <v>910069.36995498021</v>
      </c>
      <c r="J8178" s="169">
        <f t="shared" si="1788"/>
        <v>814253.72317602416</v>
      </c>
      <c r="K8178" s="95"/>
      <c r="L8178" s="265">
        <f t="shared" si="1787"/>
        <v>348847.47955961199</v>
      </c>
      <c r="M8178" s="265">
        <f>$G8178*NonHospFrac+theModel!$H8178*NonHospFrac</f>
        <v>561221.89039536822</v>
      </c>
      <c r="N8178" s="266">
        <f t="shared" si="1789"/>
        <v>910069.36995498021</v>
      </c>
      <c r="O8178" s="159"/>
      <c r="P8178" s="265">
        <f t="shared" si="1790"/>
        <v>312119.45861449948</v>
      </c>
      <c r="Q8178" s="265">
        <f t="shared" si="1791"/>
        <v>561220.33575369348</v>
      </c>
      <c r="R8178" s="266">
        <f t="shared" si="1792"/>
        <v>873339.79436819302</v>
      </c>
    </row>
    <row r="8179" spans="1:18" x14ac:dyDescent="0.3">
      <c r="A8179" s="82">
        <v>8148</v>
      </c>
      <c r="B8179" s="94">
        <f t="shared" si="1781"/>
        <v>8.4984925991192146E-68</v>
      </c>
      <c r="C8179" s="179">
        <f t="shared" si="1782"/>
        <v>8.4793214634535101E-68</v>
      </c>
      <c r="D8179" s="166">
        <f t="shared" si="1783"/>
        <v>2.2558277767625785E-3</v>
      </c>
      <c r="E8179" s="167">
        <f t="shared" si="1793"/>
        <v>24.291375447755232</v>
      </c>
      <c r="F8179" s="168">
        <f t="shared" si="1794"/>
        <v>18.382740552836442</v>
      </c>
      <c r="G8179" s="168">
        <f t="shared" si="1784"/>
        <v>638837.42601010716</v>
      </c>
      <c r="H8179" s="168">
        <f t="shared" si="1785"/>
        <v>271310.33852408634</v>
      </c>
      <c r="I8179" s="169">
        <f t="shared" si="1786"/>
        <v>910147.76453419356</v>
      </c>
      <c r="J8179" s="169">
        <f t="shared" si="1788"/>
        <v>814309.96268364391</v>
      </c>
      <c r="K8179" s="95"/>
      <c r="L8179" s="265">
        <f t="shared" si="1787"/>
        <v>348877.52974289749</v>
      </c>
      <c r="M8179" s="265">
        <f>$G8179*NonHospFrac+theModel!$H8179*NonHospFrac</f>
        <v>561270.23479129595</v>
      </c>
      <c r="N8179" s="266">
        <f t="shared" si="1789"/>
        <v>910147.76453419344</v>
      </c>
      <c r="O8179" s="159"/>
      <c r="P8179" s="265">
        <f t="shared" si="1790"/>
        <v>312141.01632332092</v>
      </c>
      <c r="Q8179" s="265">
        <f t="shared" si="1791"/>
        <v>561268.68014962121</v>
      </c>
      <c r="R8179" s="266">
        <f t="shared" si="1792"/>
        <v>873409.69647294213</v>
      </c>
    </row>
    <row r="8180" spans="1:18" x14ac:dyDescent="0.3">
      <c r="A8180" s="82">
        <v>8149</v>
      </c>
      <c r="B8180" s="94">
        <f t="shared" si="1781"/>
        <v>8.3397368543126381E-68</v>
      </c>
      <c r="C8180" s="179">
        <f t="shared" si="1782"/>
        <v>8.3209238442657898E-68</v>
      </c>
      <c r="D8180" s="166">
        <f t="shared" si="1783"/>
        <v>2.2558277767625785E-3</v>
      </c>
      <c r="E8180" s="167">
        <f t="shared" si="1793"/>
        <v>24.291375447755232</v>
      </c>
      <c r="F8180" s="168">
        <f t="shared" si="1794"/>
        <v>18.384996380613202</v>
      </c>
      <c r="G8180" s="168">
        <f t="shared" si="1784"/>
        <v>638915.8205893205</v>
      </c>
      <c r="H8180" s="168">
        <f t="shared" si="1785"/>
        <v>271310.33852408634</v>
      </c>
      <c r="I8180" s="169">
        <f t="shared" si="1786"/>
        <v>910226.1591134069</v>
      </c>
      <c r="J8180" s="169">
        <f t="shared" si="1788"/>
        <v>814366.19989883061</v>
      </c>
      <c r="K8180" s="95"/>
      <c r="L8180" s="265">
        <f t="shared" si="1787"/>
        <v>348907.5799261831</v>
      </c>
      <c r="M8180" s="265">
        <f>$G8180*NonHospFrac+theModel!$H8180*NonHospFrac</f>
        <v>561318.57918722369</v>
      </c>
      <c r="N8180" s="266">
        <f t="shared" si="1789"/>
        <v>910226.15911340679</v>
      </c>
      <c r="O8180" s="159"/>
      <c r="P8180" s="265">
        <f t="shared" si="1790"/>
        <v>312162.57315340778</v>
      </c>
      <c r="Q8180" s="265">
        <f t="shared" si="1791"/>
        <v>561317.02454554895</v>
      </c>
      <c r="R8180" s="266">
        <f t="shared" si="1792"/>
        <v>873479.59769895673</v>
      </c>
    </row>
    <row r="8181" spans="1:18" x14ac:dyDescent="0.3">
      <c r="A8181" s="82">
        <v>8150</v>
      </c>
      <c r="B8181" s="94">
        <f t="shared" si="1781"/>
        <v>8.1839467397303765E-68</v>
      </c>
      <c r="C8181" s="179">
        <f t="shared" si="1782"/>
        <v>8.1654851653513475E-68</v>
      </c>
      <c r="D8181" s="166">
        <f t="shared" si="1783"/>
        <v>2.2558277767625785E-3</v>
      </c>
      <c r="E8181" s="167">
        <f t="shared" si="1793"/>
        <v>24.291375447755232</v>
      </c>
      <c r="F8181" s="168">
        <f t="shared" si="1794"/>
        <v>18.387252208389963</v>
      </c>
      <c r="G8181" s="168">
        <f t="shared" si="1784"/>
        <v>638994.21516853385</v>
      </c>
      <c r="H8181" s="168">
        <f t="shared" si="1785"/>
        <v>271310.33852408634</v>
      </c>
      <c r="I8181" s="169">
        <f t="shared" si="1786"/>
        <v>910304.55369262025</v>
      </c>
      <c r="J8181" s="169">
        <f t="shared" si="1788"/>
        <v>814422.43482167763</v>
      </c>
      <c r="K8181" s="95"/>
      <c r="L8181" s="265">
        <f t="shared" si="1787"/>
        <v>348937.63010946859</v>
      </c>
      <c r="M8181" s="265">
        <f>$G8181*NonHospFrac+theModel!$H8181*NonHospFrac</f>
        <v>561366.92358315154</v>
      </c>
      <c r="N8181" s="266">
        <f t="shared" si="1789"/>
        <v>910304.55369262013</v>
      </c>
      <c r="O8181" s="159"/>
      <c r="P8181" s="265">
        <f t="shared" si="1790"/>
        <v>312184.12910479569</v>
      </c>
      <c r="Q8181" s="265">
        <f t="shared" si="1791"/>
        <v>561365.3689414768</v>
      </c>
      <c r="R8181" s="266">
        <f t="shared" si="1792"/>
        <v>873549.49804627243</v>
      </c>
    </row>
    <row r="8182" spans="1:18" x14ac:dyDescent="0.3">
      <c r="A8182" s="82">
        <v>8151</v>
      </c>
      <c r="B8182" s="94">
        <f t="shared" si="1781"/>
        <v>8.0310668560371246E-68</v>
      </c>
      <c r="C8182" s="179">
        <f t="shared" si="1782"/>
        <v>8.0129501523462386E-68</v>
      </c>
      <c r="D8182" s="166">
        <f t="shared" si="1783"/>
        <v>2.2558277767625785E-3</v>
      </c>
      <c r="E8182" s="167">
        <f t="shared" si="1793"/>
        <v>24.291375447755232</v>
      </c>
      <c r="F8182" s="168">
        <f t="shared" si="1794"/>
        <v>18.389508036166724</v>
      </c>
      <c r="G8182" s="168">
        <f t="shared" si="1784"/>
        <v>639072.60974774719</v>
      </c>
      <c r="H8182" s="168">
        <f t="shared" si="1785"/>
        <v>271310.33852408634</v>
      </c>
      <c r="I8182" s="169">
        <f t="shared" si="1786"/>
        <v>910382.94827183359</v>
      </c>
      <c r="J8182" s="169">
        <f t="shared" si="1788"/>
        <v>814478.66745227855</v>
      </c>
      <c r="K8182" s="95"/>
      <c r="L8182" s="265">
        <f t="shared" si="1787"/>
        <v>348967.6802927542</v>
      </c>
      <c r="M8182" s="265">
        <f>$G8182*NonHospFrac+theModel!$H8182*NonHospFrac</f>
        <v>561415.26797907939</v>
      </c>
      <c r="N8182" s="266">
        <f t="shared" si="1789"/>
        <v>910382.94827183359</v>
      </c>
      <c r="O8182" s="159"/>
      <c r="P8182" s="265">
        <f t="shared" si="1790"/>
        <v>312205.68417752068</v>
      </c>
      <c r="Q8182" s="265">
        <f t="shared" si="1791"/>
        <v>561413.71333740465</v>
      </c>
      <c r="R8182" s="266">
        <f t="shared" si="1792"/>
        <v>873619.39751492534</v>
      </c>
    </row>
    <row r="8183" spans="1:18" x14ac:dyDescent="0.3">
      <c r="A8183" s="82">
        <v>8152</v>
      </c>
      <c r="B8183" s="94">
        <f t="shared" si="1781"/>
        <v>7.8810428387835456E-68</v>
      </c>
      <c r="C8183" s="179">
        <f t="shared" si="1782"/>
        <v>7.8632645634379616E-68</v>
      </c>
      <c r="D8183" s="166">
        <f t="shared" si="1783"/>
        <v>2.2558277767625785E-3</v>
      </c>
      <c r="E8183" s="167">
        <f t="shared" si="1793"/>
        <v>24.291375447755232</v>
      </c>
      <c r="F8183" s="168">
        <f t="shared" si="1794"/>
        <v>18.391763863943485</v>
      </c>
      <c r="G8183" s="168">
        <f t="shared" si="1784"/>
        <v>639151.00432696054</v>
      </c>
      <c r="H8183" s="168">
        <f t="shared" si="1785"/>
        <v>271310.33852408634</v>
      </c>
      <c r="I8183" s="169">
        <f t="shared" si="1786"/>
        <v>910461.34285104694</v>
      </c>
      <c r="J8183" s="169">
        <f t="shared" si="1788"/>
        <v>814534.89779072674</v>
      </c>
      <c r="K8183" s="95"/>
      <c r="L8183" s="265">
        <f t="shared" si="1787"/>
        <v>348997.73047603969</v>
      </c>
      <c r="M8183" s="265">
        <f>$G8183*NonHospFrac+theModel!$H8183*NonHospFrac</f>
        <v>561463.61237500713</v>
      </c>
      <c r="N8183" s="266">
        <f t="shared" si="1789"/>
        <v>910461.34285104682</v>
      </c>
      <c r="O8183" s="159"/>
      <c r="P8183" s="265">
        <f t="shared" si="1790"/>
        <v>312227.23837161838</v>
      </c>
      <c r="Q8183" s="265">
        <f t="shared" si="1791"/>
        <v>561462.05773333239</v>
      </c>
      <c r="R8183" s="266">
        <f t="shared" si="1792"/>
        <v>873689.29610495083</v>
      </c>
    </row>
    <row r="8184" spans="1:18" x14ac:dyDescent="0.3">
      <c r="A8184" s="82">
        <v>8153</v>
      </c>
      <c r="B8184" s="94">
        <f t="shared" si="1781"/>
        <v>7.7338213390727299E-68</v>
      </c>
      <c r="C8184" s="179">
        <f t="shared" si="1782"/>
        <v>7.7163751700755302E-68</v>
      </c>
      <c r="D8184" s="166">
        <f t="shared" si="1783"/>
        <v>2.2558277767625785E-3</v>
      </c>
      <c r="E8184" s="167">
        <f t="shared" si="1793"/>
        <v>24.291375447755232</v>
      </c>
      <c r="F8184" s="168">
        <f t="shared" si="1794"/>
        <v>18.394019691720246</v>
      </c>
      <c r="G8184" s="168">
        <f t="shared" si="1784"/>
        <v>639229.39890617388</v>
      </c>
      <c r="H8184" s="168">
        <f t="shared" si="1785"/>
        <v>271310.33852408634</v>
      </c>
      <c r="I8184" s="169">
        <f t="shared" si="1786"/>
        <v>910539.73743026028</v>
      </c>
      <c r="J8184" s="169">
        <f t="shared" si="1788"/>
        <v>814591.12583711557</v>
      </c>
      <c r="K8184" s="95"/>
      <c r="L8184" s="265">
        <f t="shared" si="1787"/>
        <v>349027.78065932525</v>
      </c>
      <c r="M8184" s="265">
        <f>$G8184*NonHospFrac+theModel!$H8184*NonHospFrac</f>
        <v>561511.95677093486</v>
      </c>
      <c r="N8184" s="266">
        <f t="shared" si="1789"/>
        <v>910539.73743026005</v>
      </c>
      <c r="O8184" s="159"/>
      <c r="P8184" s="265">
        <f t="shared" si="1790"/>
        <v>312248.79168712476</v>
      </c>
      <c r="Q8184" s="265">
        <f t="shared" si="1791"/>
        <v>561510.40212926012</v>
      </c>
      <c r="R8184" s="266">
        <f t="shared" si="1792"/>
        <v>873759.19381638488</v>
      </c>
    </row>
    <row r="8185" spans="1:18" x14ac:dyDescent="0.3">
      <c r="A8185" s="82">
        <v>8154</v>
      </c>
      <c r="B8185" s="94">
        <f t="shared" si="1781"/>
        <v>7.5893500045905329E-68</v>
      </c>
      <c r="C8185" s="179">
        <f t="shared" si="1782"/>
        <v>7.5722297380426043E-68</v>
      </c>
      <c r="D8185" s="166">
        <f t="shared" si="1783"/>
        <v>2.2558277767625785E-3</v>
      </c>
      <c r="E8185" s="167">
        <f t="shared" si="1793"/>
        <v>24.291375447755232</v>
      </c>
      <c r="F8185" s="168">
        <f t="shared" si="1794"/>
        <v>18.396275519497006</v>
      </c>
      <c r="G8185" s="168">
        <f t="shared" si="1784"/>
        <v>639307.79348538723</v>
      </c>
      <c r="H8185" s="168">
        <f t="shared" si="1785"/>
        <v>271310.33852408634</v>
      </c>
      <c r="I8185" s="169">
        <f t="shared" si="1786"/>
        <v>910618.13200947363</v>
      </c>
      <c r="J8185" s="169">
        <f t="shared" si="1788"/>
        <v>814647.35159153864</v>
      </c>
      <c r="K8185" s="95"/>
      <c r="L8185" s="265">
        <f t="shared" si="1787"/>
        <v>349057.8308426108</v>
      </c>
      <c r="M8185" s="265">
        <f>$G8185*NonHospFrac+theModel!$H8185*NonHospFrac</f>
        <v>561560.30116686272</v>
      </c>
      <c r="N8185" s="266">
        <f t="shared" si="1789"/>
        <v>910618.13200947351</v>
      </c>
      <c r="O8185" s="159"/>
      <c r="P8185" s="265">
        <f t="shared" si="1790"/>
        <v>312270.34412407555</v>
      </c>
      <c r="Q8185" s="265">
        <f t="shared" si="1791"/>
        <v>561558.74652518798</v>
      </c>
      <c r="R8185" s="266">
        <f t="shared" si="1792"/>
        <v>873829.09064926347</v>
      </c>
    </row>
    <row r="8186" spans="1:18" x14ac:dyDescent="0.3">
      <c r="A8186" s="82">
        <v>8155</v>
      </c>
      <c r="B8186" s="94">
        <f t="shared" si="1781"/>
        <v>7.447577460986785E-68</v>
      </c>
      <c r="C8186" s="179">
        <f t="shared" si="1782"/>
        <v>7.4307770088806994E-68</v>
      </c>
      <c r="D8186" s="166">
        <f t="shared" si="1783"/>
        <v>2.2558277767625785E-3</v>
      </c>
      <c r="E8186" s="167">
        <f t="shared" si="1793"/>
        <v>24.291375447755232</v>
      </c>
      <c r="F8186" s="168">
        <f t="shared" si="1794"/>
        <v>18.398531347273767</v>
      </c>
      <c r="G8186" s="168">
        <f t="shared" si="1784"/>
        <v>639386.18806460069</v>
      </c>
      <c r="H8186" s="168">
        <f t="shared" si="1785"/>
        <v>271310.33852408634</v>
      </c>
      <c r="I8186" s="169">
        <f t="shared" si="1786"/>
        <v>910696.52658868697</v>
      </c>
      <c r="J8186" s="169">
        <f t="shared" si="1788"/>
        <v>814703.57505408919</v>
      </c>
      <c r="K8186" s="95"/>
      <c r="L8186" s="265">
        <f t="shared" si="1787"/>
        <v>349087.88102589641</v>
      </c>
      <c r="M8186" s="265">
        <f>$G8186*NonHospFrac+theModel!$H8186*NonHospFrac</f>
        <v>561608.64556279057</v>
      </c>
      <c r="N8186" s="266">
        <f t="shared" si="1789"/>
        <v>910696.52658868697</v>
      </c>
      <c r="O8186" s="159"/>
      <c r="P8186" s="265">
        <f t="shared" si="1790"/>
        <v>312291.89568250661</v>
      </c>
      <c r="Q8186" s="265">
        <f t="shared" si="1791"/>
        <v>561607.09092111583</v>
      </c>
      <c r="R8186" s="266">
        <f t="shared" si="1792"/>
        <v>873898.98660362244</v>
      </c>
    </row>
    <row r="8187" spans="1:18" x14ac:dyDescent="0.3">
      <c r="A8187" s="82">
        <v>8156</v>
      </c>
      <c r="B8187" s="94">
        <f t="shared" si="1781"/>
        <v>7.3084532936086317E-68</v>
      </c>
      <c r="C8187" s="179">
        <f t="shared" si="1782"/>
        <v>7.291966681663737E-68</v>
      </c>
      <c r="D8187" s="166">
        <f t="shared" si="1783"/>
        <v>2.2558277767625785E-3</v>
      </c>
      <c r="E8187" s="167">
        <f t="shared" si="1793"/>
        <v>24.291375447755232</v>
      </c>
      <c r="F8187" s="168">
        <f t="shared" si="1794"/>
        <v>18.400787175050528</v>
      </c>
      <c r="G8187" s="168">
        <f t="shared" si="1784"/>
        <v>639464.58264381404</v>
      </c>
      <c r="H8187" s="168">
        <f t="shared" si="1785"/>
        <v>271310.33852408634</v>
      </c>
      <c r="I8187" s="169">
        <f t="shared" si="1786"/>
        <v>910774.92116790032</v>
      </c>
      <c r="J8187" s="169">
        <f t="shared" si="1788"/>
        <v>814759.79622486071</v>
      </c>
      <c r="K8187" s="95"/>
      <c r="L8187" s="265">
        <f t="shared" si="1787"/>
        <v>349117.93120918196</v>
      </c>
      <c r="M8187" s="265">
        <f>$G8187*NonHospFrac+theModel!$H8187*NonHospFrac</f>
        <v>561656.98995871842</v>
      </c>
      <c r="N8187" s="266">
        <f t="shared" si="1789"/>
        <v>910774.92116790032</v>
      </c>
      <c r="O8187" s="159"/>
      <c r="P8187" s="265">
        <f t="shared" si="1790"/>
        <v>312313.44636245369</v>
      </c>
      <c r="Q8187" s="265">
        <f t="shared" si="1791"/>
        <v>561655.43531704368</v>
      </c>
      <c r="R8187" s="266">
        <f t="shared" si="1792"/>
        <v>873968.88167949743</v>
      </c>
    </row>
    <row r="8188" spans="1:18" x14ac:dyDescent="0.3">
      <c r="A8188" s="82">
        <v>8157</v>
      </c>
      <c r="B8188" s="94">
        <f t="shared" si="1781"/>
        <v>7.1719280295716712E-68</v>
      </c>
      <c r="C8188" s="179">
        <f t="shared" si="1782"/>
        <v>7.1557493951096215E-68</v>
      </c>
      <c r="D8188" s="166">
        <f t="shared" si="1783"/>
        <v>2.2558277767625785E-3</v>
      </c>
      <c r="E8188" s="167">
        <f t="shared" si="1793"/>
        <v>24.291375447755232</v>
      </c>
      <c r="F8188" s="168">
        <f t="shared" si="1794"/>
        <v>18.403043002827289</v>
      </c>
      <c r="G8188" s="168">
        <f t="shared" si="1784"/>
        <v>639542.97722302738</v>
      </c>
      <c r="H8188" s="168">
        <f t="shared" si="1785"/>
        <v>271310.33852408634</v>
      </c>
      <c r="I8188" s="169">
        <f t="shared" si="1786"/>
        <v>910853.31574711367</v>
      </c>
      <c r="J8188" s="169">
        <f t="shared" si="1788"/>
        <v>814816.01510394667</v>
      </c>
      <c r="K8188" s="95"/>
      <c r="L8188" s="265">
        <f t="shared" si="1787"/>
        <v>349147.98139246751</v>
      </c>
      <c r="M8188" s="265">
        <f>$G8188*NonHospFrac+theModel!$H8188*NonHospFrac</f>
        <v>561705.33435464627</v>
      </c>
      <c r="N8188" s="266">
        <f t="shared" si="1789"/>
        <v>910853.31574711378</v>
      </c>
      <c r="O8188" s="159"/>
      <c r="P8188" s="265">
        <f t="shared" si="1790"/>
        <v>312334.99616395263</v>
      </c>
      <c r="Q8188" s="265">
        <f t="shared" si="1791"/>
        <v>561703.77971297153</v>
      </c>
      <c r="R8188" s="266">
        <f t="shared" si="1792"/>
        <v>874038.77587692416</v>
      </c>
    </row>
    <row r="8189" spans="1:18" x14ac:dyDescent="0.3">
      <c r="A8189" s="82">
        <v>8158</v>
      </c>
      <c r="B8189" s="94">
        <f t="shared" si="1781"/>
        <v>7.0379531201685125E-68</v>
      </c>
      <c r="C8189" s="179">
        <f t="shared" si="1782"/>
        <v>7.0220767100284836E-68</v>
      </c>
      <c r="D8189" s="166">
        <f t="shared" si="1783"/>
        <v>2.2558277767625785E-3</v>
      </c>
      <c r="E8189" s="167">
        <f t="shared" si="1793"/>
        <v>24.291375447755232</v>
      </c>
      <c r="F8189" s="168">
        <f t="shared" si="1794"/>
        <v>18.40529883060405</v>
      </c>
      <c r="G8189" s="168">
        <f t="shared" si="1784"/>
        <v>639621.37180224073</v>
      </c>
      <c r="H8189" s="168">
        <f t="shared" si="1785"/>
        <v>271310.33852408634</v>
      </c>
      <c r="I8189" s="169">
        <f t="shared" si="1786"/>
        <v>910931.71032632701</v>
      </c>
      <c r="J8189" s="169">
        <f t="shared" si="1788"/>
        <v>814872.23169144045</v>
      </c>
      <c r="K8189" s="95"/>
      <c r="L8189" s="265">
        <f t="shared" si="1787"/>
        <v>349178.03157575306</v>
      </c>
      <c r="M8189" s="265">
        <f>$G8189*NonHospFrac+theModel!$H8189*NonHospFrac</f>
        <v>561753.67875057401</v>
      </c>
      <c r="N8189" s="266">
        <f t="shared" si="1789"/>
        <v>910931.71032632701</v>
      </c>
      <c r="O8189" s="159"/>
      <c r="P8189" s="265">
        <f t="shared" si="1790"/>
        <v>312356.54508703924</v>
      </c>
      <c r="Q8189" s="265">
        <f t="shared" si="1791"/>
        <v>561752.12410889927</v>
      </c>
      <c r="R8189" s="266">
        <f t="shared" si="1792"/>
        <v>874108.66919593851</v>
      </c>
    </row>
    <row r="8190" spans="1:18" x14ac:dyDescent="0.3">
      <c r="A8190" s="82">
        <v>8159</v>
      </c>
      <c r="B8190" s="94">
        <f t="shared" si="1781"/>
        <v>6.9064809236027073E-68</v>
      </c>
      <c r="C8190" s="179">
        <f t="shared" si="1782"/>
        <v>6.8909010920955636E-68</v>
      </c>
      <c r="D8190" s="166">
        <f t="shared" si="1783"/>
        <v>2.2558277767625785E-3</v>
      </c>
      <c r="E8190" s="167">
        <f t="shared" si="1793"/>
        <v>24.291375447755232</v>
      </c>
      <c r="F8190" s="168">
        <f t="shared" si="1794"/>
        <v>18.407554658380811</v>
      </c>
      <c r="G8190" s="168">
        <f t="shared" si="1784"/>
        <v>639699.76638145407</v>
      </c>
      <c r="H8190" s="168">
        <f t="shared" si="1785"/>
        <v>271310.33852408634</v>
      </c>
      <c r="I8190" s="169">
        <f t="shared" si="1786"/>
        <v>911010.10490554036</v>
      </c>
      <c r="J8190" s="169">
        <f t="shared" si="1788"/>
        <v>814928.44598743541</v>
      </c>
      <c r="K8190" s="95"/>
      <c r="L8190" s="265">
        <f t="shared" si="1787"/>
        <v>349208.08175903861</v>
      </c>
      <c r="M8190" s="265">
        <f>$G8190*NonHospFrac+theModel!$H8190*NonHospFrac</f>
        <v>561802.02314650174</v>
      </c>
      <c r="N8190" s="266">
        <f t="shared" si="1789"/>
        <v>911010.10490554036</v>
      </c>
      <c r="O8190" s="159"/>
      <c r="P8190" s="265">
        <f t="shared" si="1790"/>
        <v>312378.09313174931</v>
      </c>
      <c r="Q8190" s="265">
        <f t="shared" si="1791"/>
        <v>561800.468504827</v>
      </c>
      <c r="R8190" s="266">
        <f t="shared" si="1792"/>
        <v>874178.56163657631</v>
      </c>
    </row>
    <row r="8191" spans="1:18" x14ac:dyDescent="0.3">
      <c r="A8191" s="82">
        <v>8160</v>
      </c>
      <c r="B8191" s="94">
        <f t="shared" si="1781"/>
        <v>6.7774646880492446E-68</v>
      </c>
      <c r="C8191" s="179">
        <f t="shared" si="1782"/>
        <v>6.7621758949499153E-68</v>
      </c>
      <c r="D8191" s="166">
        <f t="shared" si="1783"/>
        <v>2.2558277767625785E-3</v>
      </c>
      <c r="E8191" s="167">
        <f t="shared" si="1793"/>
        <v>24.291375447755232</v>
      </c>
      <c r="F8191" s="168">
        <f t="shared" si="1794"/>
        <v>18.409810486157571</v>
      </c>
      <c r="G8191" s="168">
        <f t="shared" si="1784"/>
        <v>639778.16096066742</v>
      </c>
      <c r="H8191" s="168">
        <f t="shared" si="1785"/>
        <v>271310.33852408634</v>
      </c>
      <c r="I8191" s="169">
        <f t="shared" si="1786"/>
        <v>911088.4994847537</v>
      </c>
      <c r="J8191" s="169">
        <f t="shared" si="1788"/>
        <v>814984.65799202502</v>
      </c>
      <c r="K8191" s="95"/>
      <c r="L8191" s="265">
        <f t="shared" si="1787"/>
        <v>349238.13194232417</v>
      </c>
      <c r="M8191" s="265">
        <f>$G8191*NonHospFrac+theModel!$H8191*NonHospFrac</f>
        <v>561850.36754242959</v>
      </c>
      <c r="N8191" s="266">
        <f t="shared" si="1789"/>
        <v>911088.4994847537</v>
      </c>
      <c r="O8191" s="159"/>
      <c r="P8191" s="265">
        <f t="shared" si="1790"/>
        <v>312399.6402981187</v>
      </c>
      <c r="Q8191" s="265">
        <f t="shared" si="1791"/>
        <v>561848.81290075486</v>
      </c>
      <c r="R8191" s="266">
        <f t="shared" si="1792"/>
        <v>874248.45319887355</v>
      </c>
    </row>
    <row r="8192" spans="1:18" x14ac:dyDescent="0.3">
      <c r="A8192" s="82">
        <v>8161</v>
      </c>
      <c r="B8192" s="94">
        <f t="shared" si="1781"/>
        <v>6.650858535028481E-68</v>
      </c>
      <c r="C8192" s="179">
        <f t="shared" si="1782"/>
        <v>6.6358553436058452E-68</v>
      </c>
      <c r="D8192" s="166">
        <f t="shared" si="1783"/>
        <v>2.2558277767625785E-3</v>
      </c>
      <c r="E8192" s="167">
        <f t="shared" si="1793"/>
        <v>24.291375447755232</v>
      </c>
      <c r="F8192" s="168">
        <f t="shared" si="1794"/>
        <v>18.412066313934332</v>
      </c>
      <c r="G8192" s="168">
        <f t="shared" si="1784"/>
        <v>639856.55553988076</v>
      </c>
      <c r="H8192" s="168">
        <f t="shared" si="1785"/>
        <v>271310.33852408634</v>
      </c>
      <c r="I8192" s="169">
        <f t="shared" si="1786"/>
        <v>911166.89406396705</v>
      </c>
      <c r="J8192" s="169">
        <f t="shared" si="1788"/>
        <v>815040.86770530266</v>
      </c>
      <c r="K8192" s="95"/>
      <c r="L8192" s="265">
        <f t="shared" si="1787"/>
        <v>349268.18212560972</v>
      </c>
      <c r="M8192" s="265">
        <f>$G8192*NonHospFrac+theModel!$H8192*NonHospFrac</f>
        <v>561898.71193835745</v>
      </c>
      <c r="N8192" s="266">
        <f t="shared" si="1789"/>
        <v>911166.89406396716</v>
      </c>
      <c r="O8192" s="159"/>
      <c r="P8192" s="265">
        <f t="shared" si="1790"/>
        <v>312421.18658618315</v>
      </c>
      <c r="Q8192" s="265">
        <f t="shared" si="1791"/>
        <v>561897.15729668271</v>
      </c>
      <c r="R8192" s="266">
        <f t="shared" si="1792"/>
        <v>874318.34388286585</v>
      </c>
    </row>
    <row r="8193" spans="1:18" x14ac:dyDescent="0.3">
      <c r="A8193" s="82">
        <v>8162</v>
      </c>
      <c r="B8193" s="94">
        <f t="shared" si="1781"/>
        <v>6.5266174430918394E-68</v>
      </c>
      <c r="C8193" s="179">
        <f t="shared" si="1782"/>
        <v>6.5118945181754096E-68</v>
      </c>
      <c r="D8193" s="166">
        <f t="shared" si="1783"/>
        <v>2.2558277767625785E-3</v>
      </c>
      <c r="E8193" s="167">
        <f t="shared" si="1793"/>
        <v>24.291375447755232</v>
      </c>
      <c r="F8193" s="168">
        <f t="shared" si="1794"/>
        <v>18.414322141711093</v>
      </c>
      <c r="G8193" s="168">
        <f t="shared" si="1784"/>
        <v>639934.95011909422</v>
      </c>
      <c r="H8193" s="168">
        <f t="shared" si="1785"/>
        <v>271310.33852408634</v>
      </c>
      <c r="I8193" s="169">
        <f t="shared" si="1786"/>
        <v>911245.28864318063</v>
      </c>
      <c r="J8193" s="169">
        <f t="shared" si="1788"/>
        <v>815097.07512736192</v>
      </c>
      <c r="K8193" s="95"/>
      <c r="L8193" s="265">
        <f t="shared" si="1787"/>
        <v>349298.23230889533</v>
      </c>
      <c r="M8193" s="265">
        <f>$G8193*NonHospFrac+theModel!$H8193*NonHospFrac</f>
        <v>561947.0563342853</v>
      </c>
      <c r="N8193" s="266">
        <f t="shared" si="1789"/>
        <v>911245.28864318063</v>
      </c>
      <c r="O8193" s="159"/>
      <c r="P8193" s="265">
        <f t="shared" si="1790"/>
        <v>312442.73199597851</v>
      </c>
      <c r="Q8193" s="265">
        <f t="shared" si="1791"/>
        <v>561945.50169261056</v>
      </c>
      <c r="R8193" s="266">
        <f t="shared" si="1792"/>
        <v>874388.23368858907</v>
      </c>
    </row>
    <row r="8194" spans="1:18" x14ac:dyDescent="0.3">
      <c r="A8194" s="82">
        <v>8163</v>
      </c>
      <c r="B8194" s="94">
        <f t="shared" si="1781"/>
        <v>6.4046972318120797E-68</v>
      </c>
      <c r="C8194" s="179">
        <f t="shared" si="1782"/>
        <v>6.3902493378948032E-68</v>
      </c>
      <c r="D8194" s="166">
        <f t="shared" si="1783"/>
        <v>2.2558277767625785E-3</v>
      </c>
      <c r="E8194" s="167">
        <f t="shared" si="1793"/>
        <v>24.291375447755232</v>
      </c>
      <c r="F8194" s="168">
        <f t="shared" si="1794"/>
        <v>18.416577969487854</v>
      </c>
      <c r="G8194" s="168">
        <f t="shared" si="1784"/>
        <v>640013.34469830757</v>
      </c>
      <c r="H8194" s="168">
        <f t="shared" si="1785"/>
        <v>271310.33852408634</v>
      </c>
      <c r="I8194" s="169">
        <f t="shared" si="1786"/>
        <v>911323.68322239397</v>
      </c>
      <c r="J8194" s="169">
        <f t="shared" si="1788"/>
        <v>815153.28025829582</v>
      </c>
      <c r="K8194" s="95"/>
      <c r="L8194" s="265">
        <f t="shared" si="1787"/>
        <v>349328.28249218082</v>
      </c>
      <c r="M8194" s="265">
        <f>$G8194*NonHospFrac+theModel!$H8194*NonHospFrac</f>
        <v>561995.40073021303</v>
      </c>
      <c r="N8194" s="266">
        <f t="shared" si="1789"/>
        <v>911323.68322239385</v>
      </c>
      <c r="O8194" s="159"/>
      <c r="P8194" s="265">
        <f t="shared" si="1790"/>
        <v>312464.27652754047</v>
      </c>
      <c r="Q8194" s="265">
        <f t="shared" si="1791"/>
        <v>561993.8460885383</v>
      </c>
      <c r="R8194" s="266">
        <f t="shared" si="1792"/>
        <v>874458.1226160787</v>
      </c>
    </row>
    <row r="8195" spans="1:18" x14ac:dyDescent="0.3">
      <c r="A8195" s="82">
        <v>8164</v>
      </c>
      <c r="B8195" s="94">
        <f t="shared" si="1781"/>
        <v>6.285054546072634E-68</v>
      </c>
      <c r="C8195" s="179">
        <f t="shared" si="1782"/>
        <v>6.2708765454491357E-68</v>
      </c>
      <c r="D8195" s="166">
        <f t="shared" si="1783"/>
        <v>2.2558277767625785E-3</v>
      </c>
      <c r="E8195" s="167">
        <f t="shared" si="1793"/>
        <v>24.291375447755232</v>
      </c>
      <c r="F8195" s="168">
        <f t="shared" si="1794"/>
        <v>18.418833797264615</v>
      </c>
      <c r="G8195" s="168">
        <f t="shared" si="1784"/>
        <v>640091.73927752092</v>
      </c>
      <c r="H8195" s="168">
        <f t="shared" si="1785"/>
        <v>271310.33852408634</v>
      </c>
      <c r="I8195" s="169">
        <f t="shared" si="1786"/>
        <v>911402.07780160732</v>
      </c>
      <c r="J8195" s="169">
        <f t="shared" si="1788"/>
        <v>815209.48309819796</v>
      </c>
      <c r="K8195" s="95"/>
      <c r="L8195" s="265">
        <f t="shared" si="1787"/>
        <v>349358.33267546643</v>
      </c>
      <c r="M8195" s="265">
        <f>$G8195*NonHospFrac+theModel!$H8195*NonHospFrac</f>
        <v>562043.74512614077</v>
      </c>
      <c r="N8195" s="266">
        <f t="shared" si="1789"/>
        <v>911402.0778016072</v>
      </c>
      <c r="O8195" s="159"/>
      <c r="P8195" s="265">
        <f t="shared" si="1790"/>
        <v>312485.82018090499</v>
      </c>
      <c r="Q8195" s="265">
        <f t="shared" si="1791"/>
        <v>562042.19048446603</v>
      </c>
      <c r="R8195" s="266">
        <f t="shared" si="1792"/>
        <v>874528.01066537108</v>
      </c>
    </row>
    <row r="8196" spans="1:18" x14ac:dyDescent="0.3">
      <c r="A8196" s="82">
        <v>8165</v>
      </c>
      <c r="B8196" s="94">
        <f t="shared" si="1781"/>
        <v>6.1676468406504239E-68</v>
      </c>
      <c r="C8196" s="179">
        <f t="shared" si="1782"/>
        <v>6.1537336915900229E-68</v>
      </c>
      <c r="D8196" s="166">
        <f t="shared" si="1783"/>
        <v>2.2558277767625785E-3</v>
      </c>
      <c r="E8196" s="167">
        <f t="shared" si="1793"/>
        <v>24.291375447755232</v>
      </c>
      <c r="F8196" s="168">
        <f t="shared" si="1794"/>
        <v>18.421089625041375</v>
      </c>
      <c r="G8196" s="168">
        <f t="shared" si="1784"/>
        <v>640170.13385673426</v>
      </c>
      <c r="H8196" s="168">
        <f t="shared" si="1785"/>
        <v>271310.33852408634</v>
      </c>
      <c r="I8196" s="169">
        <f t="shared" si="1786"/>
        <v>911480.47238082066</v>
      </c>
      <c r="J8196" s="169">
        <f t="shared" si="1788"/>
        <v>815265.6836471617</v>
      </c>
      <c r="K8196" s="95"/>
      <c r="L8196" s="265">
        <f t="shared" si="1787"/>
        <v>349388.38285875192</v>
      </c>
      <c r="M8196" s="265">
        <f>$G8196*NonHospFrac+theModel!$H8196*NonHospFrac</f>
        <v>562092.08952206862</v>
      </c>
      <c r="N8196" s="266">
        <f t="shared" si="1789"/>
        <v>911480.47238082055</v>
      </c>
      <c r="O8196" s="159"/>
      <c r="P8196" s="265">
        <f t="shared" si="1790"/>
        <v>312507.36295610771</v>
      </c>
      <c r="Q8196" s="265">
        <f t="shared" si="1791"/>
        <v>562090.53488039388</v>
      </c>
      <c r="R8196" s="266">
        <f t="shared" si="1792"/>
        <v>874597.89783650159</v>
      </c>
    </row>
    <row r="8197" spans="1:18" x14ac:dyDescent="0.3">
      <c r="A8197" s="82">
        <v>8166</v>
      </c>
      <c r="B8197" s="94">
        <f t="shared" si="1781"/>
        <v>6.0524323650866756E-68</v>
      </c>
      <c r="C8197" s="179">
        <f t="shared" si="1782"/>
        <v>6.0387791200405361E-68</v>
      </c>
      <c r="D8197" s="166">
        <f t="shared" si="1783"/>
        <v>2.2558277767625785E-3</v>
      </c>
      <c r="E8197" s="167">
        <f t="shared" si="1793"/>
        <v>24.291375447755232</v>
      </c>
      <c r="F8197" s="168">
        <f t="shared" si="1794"/>
        <v>18.423345452818136</v>
      </c>
      <c r="G8197" s="168">
        <f t="shared" si="1784"/>
        <v>640248.52843594761</v>
      </c>
      <c r="H8197" s="168">
        <f t="shared" si="1785"/>
        <v>271310.33852408634</v>
      </c>
      <c r="I8197" s="169">
        <f t="shared" si="1786"/>
        <v>911558.86696003401</v>
      </c>
      <c r="J8197" s="169">
        <f t="shared" si="1788"/>
        <v>815321.8819052804</v>
      </c>
      <c r="K8197" s="95"/>
      <c r="L8197" s="265">
        <f t="shared" si="1787"/>
        <v>349418.43304203753</v>
      </c>
      <c r="M8197" s="265">
        <f>$G8197*NonHospFrac+theModel!$H8197*NonHospFrac</f>
        <v>562140.43391799647</v>
      </c>
      <c r="N8197" s="266">
        <f t="shared" si="1789"/>
        <v>911558.86696003401</v>
      </c>
      <c r="O8197" s="159"/>
      <c r="P8197" s="265">
        <f t="shared" si="1790"/>
        <v>312528.90485318459</v>
      </c>
      <c r="Q8197" s="265">
        <f t="shared" si="1791"/>
        <v>562138.87927632174</v>
      </c>
      <c r="R8197" s="266">
        <f t="shared" si="1792"/>
        <v>874667.78412950633</v>
      </c>
    </row>
    <row r="8198" spans="1:18" x14ac:dyDescent="0.3">
      <c r="A8198" s="82">
        <v>8167</v>
      </c>
      <c r="B8198" s="94">
        <f t="shared" si="1781"/>
        <v>5.9393701488403599E-68</v>
      </c>
      <c r="C8198" s="179">
        <f t="shared" si="1782"/>
        <v>5.925971952682131E-68</v>
      </c>
      <c r="D8198" s="166">
        <f t="shared" si="1783"/>
        <v>2.2558277767625785E-3</v>
      </c>
      <c r="E8198" s="167">
        <f t="shared" si="1793"/>
        <v>24.291375447755232</v>
      </c>
      <c r="F8198" s="168">
        <f t="shared" si="1794"/>
        <v>18.425601280594897</v>
      </c>
      <c r="G8198" s="168">
        <f t="shared" si="1784"/>
        <v>640326.92301516095</v>
      </c>
      <c r="H8198" s="168">
        <f t="shared" si="1785"/>
        <v>271310.33852408634</v>
      </c>
      <c r="I8198" s="169">
        <f t="shared" si="1786"/>
        <v>911637.26153924735</v>
      </c>
      <c r="J8198" s="169">
        <f t="shared" si="1788"/>
        <v>815378.07787264744</v>
      </c>
      <c r="K8198" s="95"/>
      <c r="L8198" s="265">
        <f t="shared" si="1787"/>
        <v>349448.48322532303</v>
      </c>
      <c r="M8198" s="265">
        <f>$G8198*NonHospFrac+theModel!$H8198*NonHospFrac</f>
        <v>562188.77831392421</v>
      </c>
      <c r="N8198" s="266">
        <f t="shared" si="1789"/>
        <v>911637.26153924724</v>
      </c>
      <c r="O8198" s="159"/>
      <c r="P8198" s="265">
        <f t="shared" si="1790"/>
        <v>312550.44587217126</v>
      </c>
      <c r="Q8198" s="265">
        <f t="shared" si="1791"/>
        <v>562187.22367224947</v>
      </c>
      <c r="R8198" s="266">
        <f t="shared" si="1792"/>
        <v>874737.66954442067</v>
      </c>
    </row>
    <row r="8199" spans="1:18" x14ac:dyDescent="0.3">
      <c r="A8199" s="82">
        <v>8168</v>
      </c>
      <c r="B8199" s="94">
        <f t="shared" si="1781"/>
        <v>5.8284199867189733E-68</v>
      </c>
      <c r="C8199" s="179">
        <f t="shared" si="1782"/>
        <v>5.8152720750182942E-68</v>
      </c>
      <c r="D8199" s="166">
        <f t="shared" si="1783"/>
        <v>2.2558277767625785E-3</v>
      </c>
      <c r="E8199" s="167">
        <f t="shared" si="1793"/>
        <v>24.291375447755232</v>
      </c>
      <c r="F8199" s="168">
        <f t="shared" si="1794"/>
        <v>18.427857108371658</v>
      </c>
      <c r="G8199" s="168">
        <f t="shared" si="1784"/>
        <v>640405.3175943743</v>
      </c>
      <c r="H8199" s="168">
        <f t="shared" si="1785"/>
        <v>271310.33852408634</v>
      </c>
      <c r="I8199" s="169">
        <f t="shared" si="1786"/>
        <v>911715.6561184607</v>
      </c>
      <c r="J8199" s="169">
        <f t="shared" si="1788"/>
        <v>815434.27154935629</v>
      </c>
      <c r="K8199" s="95"/>
      <c r="L8199" s="265">
        <f t="shared" si="1787"/>
        <v>349478.53340860864</v>
      </c>
      <c r="M8199" s="265">
        <f>$G8199*NonHospFrac+theModel!$H8199*NonHospFrac</f>
        <v>562237.12270985194</v>
      </c>
      <c r="N8199" s="266">
        <f t="shared" si="1789"/>
        <v>911715.65611846058</v>
      </c>
      <c r="O8199" s="159"/>
      <c r="P8199" s="265">
        <f t="shared" si="1790"/>
        <v>312571.98601310368</v>
      </c>
      <c r="Q8199" s="265">
        <f t="shared" si="1791"/>
        <v>562235.56806817721</v>
      </c>
      <c r="R8199" s="266">
        <f t="shared" si="1792"/>
        <v>874807.55408128095</v>
      </c>
    </row>
    <row r="8200" spans="1:18" x14ac:dyDescent="0.3">
      <c r="A8200" s="82">
        <v>8169</v>
      </c>
      <c r="B8200" s="94">
        <f t="shared" si="1781"/>
        <v>5.7195424245814687E-68</v>
      </c>
      <c r="C8200" s="179">
        <f t="shared" si="1782"/>
        <v>5.7066401219097262E-68</v>
      </c>
      <c r="D8200" s="166">
        <f t="shared" si="1783"/>
        <v>2.2558277767625785E-3</v>
      </c>
      <c r="E8200" s="167">
        <f t="shared" si="1793"/>
        <v>24.291375447755232</v>
      </c>
      <c r="F8200" s="168">
        <f t="shared" si="1794"/>
        <v>18.430112936148419</v>
      </c>
      <c r="G8200" s="168">
        <f t="shared" si="1784"/>
        <v>640483.71217358764</v>
      </c>
      <c r="H8200" s="168">
        <f t="shared" si="1785"/>
        <v>271310.33852408634</v>
      </c>
      <c r="I8200" s="169">
        <f t="shared" si="1786"/>
        <v>911794.05069767404</v>
      </c>
      <c r="J8200" s="169">
        <f t="shared" si="1788"/>
        <v>815490.4629355002</v>
      </c>
      <c r="K8200" s="95"/>
      <c r="L8200" s="265">
        <f t="shared" si="1787"/>
        <v>349508.58359189413</v>
      </c>
      <c r="M8200" s="265">
        <f>$G8200*NonHospFrac+theModel!$H8200*NonHospFrac</f>
        <v>562285.4671057798</v>
      </c>
      <c r="N8200" s="266">
        <f t="shared" si="1789"/>
        <v>911794.05069767393</v>
      </c>
      <c r="O8200" s="159"/>
      <c r="P8200" s="265">
        <f t="shared" si="1790"/>
        <v>312593.52527601743</v>
      </c>
      <c r="Q8200" s="265">
        <f t="shared" si="1791"/>
        <v>562283.91246410506</v>
      </c>
      <c r="R8200" s="266">
        <f t="shared" si="1792"/>
        <v>874877.43774012243</v>
      </c>
    </row>
    <row r="8201" spans="1:18" x14ac:dyDescent="0.3">
      <c r="A8201" s="82">
        <v>8170</v>
      </c>
      <c r="B8201" s="94">
        <f t="shared" si="1781"/>
        <v>5.6126987453082776E-68</v>
      </c>
      <c r="C8201" s="179">
        <f t="shared" si="1782"/>
        <v>5.6000374635760107E-68</v>
      </c>
      <c r="D8201" s="166">
        <f t="shared" si="1783"/>
        <v>2.2558277767625785E-3</v>
      </c>
      <c r="E8201" s="167">
        <f t="shared" si="1793"/>
        <v>24.291375447755232</v>
      </c>
      <c r="F8201" s="168">
        <f t="shared" si="1794"/>
        <v>18.432368763925179</v>
      </c>
      <c r="G8201" s="168">
        <f t="shared" si="1784"/>
        <v>640562.1067528011</v>
      </c>
      <c r="H8201" s="168">
        <f t="shared" si="1785"/>
        <v>271310.33852408634</v>
      </c>
      <c r="I8201" s="169">
        <f t="shared" si="1786"/>
        <v>911872.44527688739</v>
      </c>
      <c r="J8201" s="169">
        <f t="shared" si="1788"/>
        <v>815546.65203117265</v>
      </c>
      <c r="K8201" s="95"/>
      <c r="L8201" s="265">
        <f t="shared" si="1787"/>
        <v>349538.63377517974</v>
      </c>
      <c r="M8201" s="265">
        <f>$G8201*NonHospFrac+theModel!$H8201*NonHospFrac</f>
        <v>562333.81150170765</v>
      </c>
      <c r="N8201" s="266">
        <f t="shared" si="1789"/>
        <v>911872.44527688739</v>
      </c>
      <c r="O8201" s="159"/>
      <c r="P8201" s="265">
        <f t="shared" si="1790"/>
        <v>312615.06366094854</v>
      </c>
      <c r="Q8201" s="265">
        <f t="shared" si="1791"/>
        <v>562332.25686003291</v>
      </c>
      <c r="R8201" s="266">
        <f t="shared" si="1792"/>
        <v>874947.32052098145</v>
      </c>
    </row>
    <row r="8202" spans="1:18" x14ac:dyDescent="0.3">
      <c r="A8202" s="82">
        <v>8171</v>
      </c>
      <c r="B8202" s="94">
        <f t="shared" si="1781"/>
        <v>5.5078509550334038E-68</v>
      </c>
      <c r="C8202" s="179">
        <f t="shared" si="1782"/>
        <v>5.4954261918587712E-68</v>
      </c>
      <c r="D8202" s="166">
        <f t="shared" si="1783"/>
        <v>2.2558277767625785E-3</v>
      </c>
      <c r="E8202" s="167">
        <f t="shared" si="1793"/>
        <v>24.291375447755232</v>
      </c>
      <c r="F8202" s="168">
        <f t="shared" si="1794"/>
        <v>18.43462459170194</v>
      </c>
      <c r="G8202" s="168">
        <f t="shared" si="1784"/>
        <v>640640.50133201445</v>
      </c>
      <c r="H8202" s="168">
        <f t="shared" si="1785"/>
        <v>271310.33852408634</v>
      </c>
      <c r="I8202" s="169">
        <f t="shared" si="1786"/>
        <v>911950.83985610073</v>
      </c>
      <c r="J8202" s="169">
        <f t="shared" si="1788"/>
        <v>815602.83883646689</v>
      </c>
      <c r="K8202" s="95"/>
      <c r="L8202" s="265">
        <f t="shared" si="1787"/>
        <v>349568.68395846529</v>
      </c>
      <c r="M8202" s="265">
        <f>$G8202*NonHospFrac+theModel!$H8202*NonHospFrac</f>
        <v>562382.1558976355</v>
      </c>
      <c r="N8202" s="266">
        <f t="shared" si="1789"/>
        <v>911950.83985610073</v>
      </c>
      <c r="O8202" s="159"/>
      <c r="P8202" s="265">
        <f t="shared" si="1790"/>
        <v>312636.60116793262</v>
      </c>
      <c r="Q8202" s="265">
        <f t="shared" si="1791"/>
        <v>562380.60125596076</v>
      </c>
      <c r="R8202" s="266">
        <f t="shared" si="1792"/>
        <v>875017.20242389338</v>
      </c>
    </row>
    <row r="8203" spans="1:18" x14ac:dyDescent="0.3">
      <c r="A8203" s="82">
        <v>8172</v>
      </c>
      <c r="B8203" s="94">
        <f t="shared" si="1781"/>
        <v>5.4049617696338724E-68</v>
      </c>
      <c r="C8203" s="179">
        <f t="shared" si="1782"/>
        <v>5.3927691067415925E-68</v>
      </c>
      <c r="D8203" s="166">
        <f t="shared" si="1783"/>
        <v>2.2558277767625785E-3</v>
      </c>
      <c r="E8203" s="167">
        <f t="shared" si="1793"/>
        <v>24.291375447755232</v>
      </c>
      <c r="F8203" s="168">
        <f t="shared" si="1794"/>
        <v>18.436880419478701</v>
      </c>
      <c r="G8203" s="168">
        <f t="shared" si="1784"/>
        <v>640718.8959112278</v>
      </c>
      <c r="H8203" s="168">
        <f t="shared" si="1785"/>
        <v>271310.33852408634</v>
      </c>
      <c r="I8203" s="169">
        <f t="shared" si="1786"/>
        <v>912029.23443531408</v>
      </c>
      <c r="J8203" s="169">
        <f t="shared" si="1788"/>
        <v>815659.02335147641</v>
      </c>
      <c r="K8203" s="95"/>
      <c r="L8203" s="265">
        <f t="shared" si="1787"/>
        <v>349598.73414175084</v>
      </c>
      <c r="M8203" s="265">
        <f>$G8203*NonHospFrac+theModel!$H8203*NonHospFrac</f>
        <v>562430.50029356324</v>
      </c>
      <c r="N8203" s="266">
        <f t="shared" si="1789"/>
        <v>912029.23443531408</v>
      </c>
      <c r="O8203" s="159"/>
      <c r="P8203" s="265">
        <f t="shared" si="1790"/>
        <v>312658.13779700553</v>
      </c>
      <c r="Q8203" s="265">
        <f t="shared" si="1791"/>
        <v>562428.9456518885</v>
      </c>
      <c r="R8203" s="266">
        <f t="shared" si="1792"/>
        <v>875087.08344889409</v>
      </c>
    </row>
    <row r="8204" spans="1:18" x14ac:dyDescent="0.3">
      <c r="A8204" s="82">
        <v>8173</v>
      </c>
      <c r="B8204" s="94">
        <f t="shared" si="1781"/>
        <v>5.3039946014706353E-68</v>
      </c>
      <c r="C8204" s="179">
        <f t="shared" si="1782"/>
        <v>5.2920297031208391E-68</v>
      </c>
      <c r="D8204" s="166">
        <f t="shared" si="1783"/>
        <v>2.2558277767625785E-3</v>
      </c>
      <c r="E8204" s="167">
        <f t="shared" si="1793"/>
        <v>24.291375447755232</v>
      </c>
      <c r="F8204" s="168">
        <f t="shared" si="1794"/>
        <v>18.439136247255462</v>
      </c>
      <c r="G8204" s="168">
        <f t="shared" si="1784"/>
        <v>640797.29049044114</v>
      </c>
      <c r="H8204" s="168">
        <f t="shared" si="1785"/>
        <v>271310.33852408634</v>
      </c>
      <c r="I8204" s="169">
        <f t="shared" si="1786"/>
        <v>912107.62901452743</v>
      </c>
      <c r="J8204" s="169">
        <f t="shared" si="1788"/>
        <v>815715.20557629445</v>
      </c>
      <c r="K8204" s="95"/>
      <c r="L8204" s="265">
        <f t="shared" si="1787"/>
        <v>349628.78432503639</v>
      </c>
      <c r="M8204" s="265">
        <f>$G8204*NonHospFrac+theModel!$H8204*NonHospFrac</f>
        <v>562478.84468949109</v>
      </c>
      <c r="N8204" s="266">
        <f t="shared" si="1789"/>
        <v>912107.62901452743</v>
      </c>
      <c r="O8204" s="159"/>
      <c r="P8204" s="265">
        <f t="shared" si="1790"/>
        <v>312679.67354820302</v>
      </c>
      <c r="Q8204" s="265">
        <f t="shared" si="1791"/>
        <v>562477.29004781635</v>
      </c>
      <c r="R8204" s="266">
        <f t="shared" si="1792"/>
        <v>875156.96359601943</v>
      </c>
    </row>
    <row r="8205" spans="1:18" x14ac:dyDescent="0.3">
      <c r="A8205" s="82">
        <v>8174</v>
      </c>
      <c r="B8205" s="94">
        <f t="shared" si="1781"/>
        <v>5.2049135463794602E-68</v>
      </c>
      <c r="C8205" s="179">
        <f t="shared" si="1782"/>
        <v>5.1931721578258896E-68</v>
      </c>
      <c r="D8205" s="166">
        <f t="shared" si="1783"/>
        <v>2.2558277767625785E-3</v>
      </c>
      <c r="E8205" s="167">
        <f t="shared" si="1793"/>
        <v>24.291375447755232</v>
      </c>
      <c r="F8205" s="168">
        <f t="shared" si="1794"/>
        <v>18.441392075032223</v>
      </c>
      <c r="G8205" s="168">
        <f t="shared" si="1784"/>
        <v>640875.68506965449</v>
      </c>
      <c r="H8205" s="168">
        <f t="shared" si="1785"/>
        <v>271310.33852408634</v>
      </c>
      <c r="I8205" s="169">
        <f t="shared" si="1786"/>
        <v>912186.02359374077</v>
      </c>
      <c r="J8205" s="169">
        <f t="shared" si="1788"/>
        <v>815771.38551101438</v>
      </c>
      <c r="K8205" s="95"/>
      <c r="L8205" s="265">
        <f t="shared" si="1787"/>
        <v>349658.83450832195</v>
      </c>
      <c r="M8205" s="265">
        <f>$G8205*NonHospFrac+theModel!$H8205*NonHospFrac</f>
        <v>562527.18908541882</v>
      </c>
      <c r="N8205" s="266">
        <f t="shared" si="1789"/>
        <v>912186.02359374077</v>
      </c>
      <c r="O8205" s="159"/>
      <c r="P8205" s="265">
        <f t="shared" si="1790"/>
        <v>312701.20842156094</v>
      </c>
      <c r="Q8205" s="265">
        <f t="shared" si="1791"/>
        <v>562525.63444374409</v>
      </c>
      <c r="R8205" s="266">
        <f t="shared" si="1792"/>
        <v>875226.84286530502</v>
      </c>
    </row>
    <row r="8206" spans="1:18" x14ac:dyDescent="0.3">
      <c r="A8206" s="82">
        <v>8175</v>
      </c>
      <c r="B8206" s="94">
        <f t="shared" si="1781"/>
        <v>5.1076833709017869E-68</v>
      </c>
      <c r="C8206" s="179">
        <f t="shared" si="1782"/>
        <v>5.096161316878798E-68</v>
      </c>
      <c r="D8206" s="166">
        <f t="shared" si="1783"/>
        <v>2.2558277767625785E-3</v>
      </c>
      <c r="E8206" s="167">
        <f t="shared" si="1793"/>
        <v>24.291375447755232</v>
      </c>
      <c r="F8206" s="168">
        <f t="shared" si="1794"/>
        <v>18.443647902808983</v>
      </c>
      <c r="G8206" s="168">
        <f t="shared" si="1784"/>
        <v>640954.07964886783</v>
      </c>
      <c r="H8206" s="168">
        <f t="shared" si="1785"/>
        <v>271310.33852408634</v>
      </c>
      <c r="I8206" s="169">
        <f t="shared" si="1786"/>
        <v>912264.41817295412</v>
      </c>
      <c r="J8206" s="169">
        <f t="shared" si="1788"/>
        <v>815827.56315572956</v>
      </c>
      <c r="K8206" s="95"/>
      <c r="L8206" s="265">
        <f t="shared" si="1787"/>
        <v>349688.8846916075</v>
      </c>
      <c r="M8206" s="265">
        <f>$G8206*NonHospFrac+theModel!$H8206*NonHospFrac</f>
        <v>562575.53348134668</v>
      </c>
      <c r="N8206" s="266">
        <f t="shared" si="1789"/>
        <v>912264.41817295412</v>
      </c>
      <c r="O8206" s="159"/>
      <c r="P8206" s="265">
        <f t="shared" si="1790"/>
        <v>312722.74241711502</v>
      </c>
      <c r="Q8206" s="265">
        <f t="shared" si="1791"/>
        <v>562573.97883967194</v>
      </c>
      <c r="R8206" s="266">
        <f t="shared" si="1792"/>
        <v>875296.72125678696</v>
      </c>
    </row>
    <row r="8207" spans="1:18" x14ac:dyDescent="0.3">
      <c r="A8207" s="82">
        <v>8176</v>
      </c>
      <c r="B8207" s="94">
        <f t="shared" si="1781"/>
        <v>5.0122694997565332E-68</v>
      </c>
      <c r="C8207" s="179">
        <f t="shared" si="1782"/>
        <v>5.0009626829943629E-68</v>
      </c>
      <c r="D8207" s="166">
        <f t="shared" si="1783"/>
        <v>2.2558277767625785E-3</v>
      </c>
      <c r="E8207" s="167">
        <f t="shared" si="1793"/>
        <v>24.291375447755232</v>
      </c>
      <c r="F8207" s="168">
        <f t="shared" si="1794"/>
        <v>18.445903730585744</v>
      </c>
      <c r="G8207" s="168">
        <f t="shared" si="1784"/>
        <v>641032.47422808118</v>
      </c>
      <c r="H8207" s="168">
        <f t="shared" si="1785"/>
        <v>271310.33852408634</v>
      </c>
      <c r="I8207" s="169">
        <f t="shared" si="1786"/>
        <v>912342.81275216746</v>
      </c>
      <c r="J8207" s="169">
        <f t="shared" si="1788"/>
        <v>815883.73851053335</v>
      </c>
      <c r="K8207" s="95"/>
      <c r="L8207" s="265">
        <f t="shared" si="1787"/>
        <v>349718.93487489305</v>
      </c>
      <c r="M8207" s="265">
        <f>$G8207*NonHospFrac+theModel!$H8207*NonHospFrac</f>
        <v>562623.87787727453</v>
      </c>
      <c r="N8207" s="266">
        <f t="shared" si="1789"/>
        <v>912342.81275216758</v>
      </c>
      <c r="O8207" s="159"/>
      <c r="P8207" s="265">
        <f t="shared" si="1790"/>
        <v>312744.27553490101</v>
      </c>
      <c r="Q8207" s="265">
        <f t="shared" si="1791"/>
        <v>562622.32323559979</v>
      </c>
      <c r="R8207" s="266">
        <f t="shared" si="1792"/>
        <v>875366.59877050086</v>
      </c>
    </row>
    <row r="8208" spans="1:18" x14ac:dyDescent="0.3">
      <c r="A8208" s="82">
        <v>8177</v>
      </c>
      <c r="B8208" s="94">
        <f t="shared" si="1781"/>
        <v>4.9186380035441817E-68</v>
      </c>
      <c r="C8208" s="179">
        <f t="shared" si="1782"/>
        <v>4.9075424033119465E-68</v>
      </c>
      <c r="D8208" s="166">
        <f t="shared" si="1783"/>
        <v>2.2558277767625785E-3</v>
      </c>
      <c r="E8208" s="167">
        <f t="shared" si="1793"/>
        <v>24.291375447755232</v>
      </c>
      <c r="F8208" s="168">
        <f t="shared" si="1794"/>
        <v>18.448159558362505</v>
      </c>
      <c r="G8208" s="168">
        <f t="shared" si="1784"/>
        <v>641110.86880729452</v>
      </c>
      <c r="H8208" s="168">
        <f t="shared" si="1785"/>
        <v>271310.33852408634</v>
      </c>
      <c r="I8208" s="169">
        <f t="shared" si="1786"/>
        <v>912421.20733138081</v>
      </c>
      <c r="J8208" s="169">
        <f t="shared" si="1788"/>
        <v>815939.91157551913</v>
      </c>
      <c r="K8208" s="95"/>
      <c r="L8208" s="265">
        <f t="shared" si="1787"/>
        <v>349748.98505817854</v>
      </c>
      <c r="M8208" s="265">
        <f>$G8208*NonHospFrac+theModel!$H8208*NonHospFrac</f>
        <v>562672.22227320226</v>
      </c>
      <c r="N8208" s="266">
        <f t="shared" si="1789"/>
        <v>912421.20733138081</v>
      </c>
      <c r="O8208" s="159"/>
      <c r="P8208" s="265">
        <f t="shared" si="1790"/>
        <v>312765.80777495471</v>
      </c>
      <c r="Q8208" s="265">
        <f t="shared" si="1791"/>
        <v>562670.66763152753</v>
      </c>
      <c r="R8208" s="266">
        <f t="shared" si="1792"/>
        <v>875436.47540648223</v>
      </c>
    </row>
    <row r="8209" spans="1:18" x14ac:dyDescent="0.3">
      <c r="A8209" s="82">
        <v>8178</v>
      </c>
      <c r="B8209" s="94">
        <f t="shared" si="1781"/>
        <v>4.8267555866828255E-68</v>
      </c>
      <c r="C8209" s="179">
        <f t="shared" si="1782"/>
        <v>4.8158672573587427E-68</v>
      </c>
      <c r="D8209" s="166">
        <f t="shared" si="1783"/>
        <v>2.2558277767625785E-3</v>
      </c>
      <c r="E8209" s="167">
        <f t="shared" si="1793"/>
        <v>24.291375447755232</v>
      </c>
      <c r="F8209" s="168">
        <f t="shared" si="1794"/>
        <v>18.450415386139266</v>
      </c>
      <c r="G8209" s="168">
        <f t="shared" si="1784"/>
        <v>641189.26338650798</v>
      </c>
      <c r="H8209" s="168">
        <f t="shared" si="1785"/>
        <v>271310.33852408634</v>
      </c>
      <c r="I8209" s="169">
        <f t="shared" si="1786"/>
        <v>912499.60191059439</v>
      </c>
      <c r="J8209" s="169">
        <f t="shared" si="1788"/>
        <v>815996.08235078037</v>
      </c>
      <c r="K8209" s="95"/>
      <c r="L8209" s="265">
        <f t="shared" si="1787"/>
        <v>349779.03524146415</v>
      </c>
      <c r="M8209" s="265">
        <f>$G8209*NonHospFrac+theModel!$H8209*NonHospFrac</f>
        <v>562720.56666913012</v>
      </c>
      <c r="N8209" s="266">
        <f t="shared" si="1789"/>
        <v>912499.60191059427</v>
      </c>
      <c r="O8209" s="159"/>
      <c r="P8209" s="265">
        <f t="shared" si="1790"/>
        <v>312787.33913731197</v>
      </c>
      <c r="Q8209" s="265">
        <f t="shared" si="1791"/>
        <v>562719.01202745538</v>
      </c>
      <c r="R8209" s="266">
        <f t="shared" si="1792"/>
        <v>875506.35116476729</v>
      </c>
    </row>
    <row r="8210" spans="1:18" x14ac:dyDescent="0.3">
      <c r="A8210" s="82">
        <v>8179</v>
      </c>
      <c r="B8210" s="94">
        <f t="shared" si="1781"/>
        <v>4.7365895755667594E-68</v>
      </c>
      <c r="C8210" s="179">
        <f t="shared" si="1782"/>
        <v>4.7259046452350722E-68</v>
      </c>
      <c r="D8210" s="166">
        <f t="shared" si="1783"/>
        <v>2.2558277767625785E-3</v>
      </c>
      <c r="E8210" s="167">
        <f t="shared" si="1793"/>
        <v>24.291375447755232</v>
      </c>
      <c r="F8210" s="168">
        <f t="shared" si="1794"/>
        <v>18.452671213916027</v>
      </c>
      <c r="G8210" s="168">
        <f t="shared" si="1784"/>
        <v>641267.65796572133</v>
      </c>
      <c r="H8210" s="168">
        <f t="shared" si="1785"/>
        <v>271310.33852408634</v>
      </c>
      <c r="I8210" s="169">
        <f t="shared" si="1786"/>
        <v>912577.99648980773</v>
      </c>
      <c r="J8210" s="169">
        <f t="shared" si="1788"/>
        <v>816052.25083640998</v>
      </c>
      <c r="K8210" s="95"/>
      <c r="L8210" s="265">
        <f t="shared" si="1787"/>
        <v>349809.08542474976</v>
      </c>
      <c r="M8210" s="265">
        <f>$G8210*NonHospFrac+theModel!$H8210*NonHospFrac</f>
        <v>562768.91106505785</v>
      </c>
      <c r="N8210" s="266">
        <f t="shared" si="1789"/>
        <v>912577.99648980761</v>
      </c>
      <c r="O8210" s="159"/>
      <c r="P8210" s="265">
        <f t="shared" si="1790"/>
        <v>312808.86962200853</v>
      </c>
      <c r="Q8210" s="265">
        <f t="shared" si="1791"/>
        <v>562767.35642338311</v>
      </c>
      <c r="R8210" s="266">
        <f t="shared" si="1792"/>
        <v>875576.22604539164</v>
      </c>
    </row>
    <row r="8211" spans="1:18" x14ac:dyDescent="0.3">
      <c r="A8211" s="82">
        <v>8180</v>
      </c>
      <c r="B8211" s="94">
        <f t="shared" si="1781"/>
        <v>4.6481079069485089E-68</v>
      </c>
      <c r="C8211" s="179">
        <f t="shared" si="1782"/>
        <v>4.6376225760226245E-68</v>
      </c>
      <c r="D8211" s="166">
        <f t="shared" si="1783"/>
        <v>2.2558277767625785E-3</v>
      </c>
      <c r="E8211" s="167">
        <f t="shared" si="1793"/>
        <v>24.291375447755232</v>
      </c>
      <c r="F8211" s="168">
        <f t="shared" si="1794"/>
        <v>18.454927041692788</v>
      </c>
      <c r="G8211" s="168">
        <f t="shared" si="1784"/>
        <v>641346.05254493468</v>
      </c>
      <c r="H8211" s="168">
        <f t="shared" si="1785"/>
        <v>271310.33852408634</v>
      </c>
      <c r="I8211" s="169">
        <f t="shared" si="1786"/>
        <v>912656.39106902108</v>
      </c>
      <c r="J8211" s="169">
        <f t="shared" si="1788"/>
        <v>816108.41703250154</v>
      </c>
      <c r="K8211" s="95"/>
      <c r="L8211" s="265">
        <f t="shared" si="1787"/>
        <v>349839.13560803526</v>
      </c>
      <c r="M8211" s="265">
        <f>$G8211*NonHospFrac+theModel!$H8211*NonHospFrac</f>
        <v>562817.2554609857</v>
      </c>
      <c r="N8211" s="266">
        <f t="shared" si="1789"/>
        <v>912656.39106902096</v>
      </c>
      <c r="O8211" s="159"/>
      <c r="P8211" s="265">
        <f t="shared" si="1790"/>
        <v>312830.39922908007</v>
      </c>
      <c r="Q8211" s="265">
        <f t="shared" si="1791"/>
        <v>562815.70081931097</v>
      </c>
      <c r="R8211" s="266">
        <f t="shared" si="1792"/>
        <v>875646.10004839103</v>
      </c>
    </row>
    <row r="8212" spans="1:18" x14ac:dyDescent="0.3">
      <c r="A8212" s="82">
        <v>8181</v>
      </c>
      <c r="B8212" s="94">
        <f t="shared" si="1781"/>
        <v>4.5612791165362639E-68</v>
      </c>
      <c r="C8212" s="179">
        <f t="shared" si="1782"/>
        <v>4.5509896564076142E-68</v>
      </c>
      <c r="D8212" s="166">
        <f t="shared" si="1783"/>
        <v>2.2558277767625785E-3</v>
      </c>
      <c r="E8212" s="167">
        <f t="shared" si="1793"/>
        <v>24.291375447755232</v>
      </c>
      <c r="F8212" s="168">
        <f t="shared" si="1794"/>
        <v>18.457182869469548</v>
      </c>
      <c r="G8212" s="168">
        <f t="shared" si="1784"/>
        <v>641424.44712414802</v>
      </c>
      <c r="H8212" s="168">
        <f t="shared" si="1785"/>
        <v>271310.33852408634</v>
      </c>
      <c r="I8212" s="169">
        <f t="shared" si="1786"/>
        <v>912734.78564823442</v>
      </c>
      <c r="J8212" s="169">
        <f t="shared" si="1788"/>
        <v>816164.58093914844</v>
      </c>
      <c r="K8212" s="95"/>
      <c r="L8212" s="265">
        <f t="shared" si="1787"/>
        <v>349869.18579132087</v>
      </c>
      <c r="M8212" s="265">
        <f>$G8212*NonHospFrac+theModel!$H8212*NonHospFrac</f>
        <v>562865.59985691356</v>
      </c>
      <c r="N8212" s="266">
        <f t="shared" si="1789"/>
        <v>912734.78564823442</v>
      </c>
      <c r="O8212" s="159"/>
      <c r="P8212" s="265">
        <f t="shared" si="1790"/>
        <v>312851.9279585625</v>
      </c>
      <c r="Q8212" s="265">
        <f t="shared" si="1791"/>
        <v>562864.04521523882</v>
      </c>
      <c r="R8212" s="266">
        <f t="shared" si="1792"/>
        <v>875715.97317380132</v>
      </c>
    </row>
    <row r="8213" spans="1:18" x14ac:dyDescent="0.3">
      <c r="A8213" s="82">
        <v>8182</v>
      </c>
      <c r="B8213" s="94">
        <f t="shared" si="1781"/>
        <v>4.4760723278064171E-68</v>
      </c>
      <c r="C8213" s="179">
        <f t="shared" si="1782"/>
        <v>4.4659750795185528E-68</v>
      </c>
      <c r="D8213" s="166">
        <f t="shared" si="1783"/>
        <v>2.2558277767625785E-3</v>
      </c>
      <c r="E8213" s="167">
        <f t="shared" si="1793"/>
        <v>24.291375447755232</v>
      </c>
      <c r="F8213" s="168">
        <f t="shared" si="1794"/>
        <v>18.459438697246309</v>
      </c>
      <c r="G8213" s="168">
        <f t="shared" si="1784"/>
        <v>641502.84170336137</v>
      </c>
      <c r="H8213" s="168">
        <f t="shared" si="1785"/>
        <v>271310.33852408634</v>
      </c>
      <c r="I8213" s="169">
        <f t="shared" si="1786"/>
        <v>912813.18022744777</v>
      </c>
      <c r="J8213" s="169">
        <f t="shared" si="1788"/>
        <v>816220.7425564439</v>
      </c>
      <c r="K8213" s="95"/>
      <c r="L8213" s="265">
        <f t="shared" si="1787"/>
        <v>349899.23597460636</v>
      </c>
      <c r="M8213" s="265">
        <f>$G8213*NonHospFrac+theModel!$H8213*NonHospFrac</f>
        <v>562913.94425284129</v>
      </c>
      <c r="N8213" s="266">
        <f t="shared" si="1789"/>
        <v>912813.18022744765</v>
      </c>
      <c r="O8213" s="159"/>
      <c r="P8213" s="265">
        <f t="shared" si="1790"/>
        <v>312873.45581049146</v>
      </c>
      <c r="Q8213" s="265">
        <f t="shared" si="1791"/>
        <v>562912.38961116655</v>
      </c>
      <c r="R8213" s="266">
        <f t="shared" si="1792"/>
        <v>875785.84542165801</v>
      </c>
    </row>
    <row r="8214" spans="1:18" x14ac:dyDescent="0.3">
      <c r="A8214" s="82">
        <v>8183</v>
      </c>
      <c r="B8214" s="94">
        <f t="shared" si="1781"/>
        <v>4.3924572410226112E-68</v>
      </c>
      <c r="C8214" s="179">
        <f t="shared" si="1782"/>
        <v>4.3825486139700707E-68</v>
      </c>
      <c r="D8214" s="166">
        <f t="shared" si="1783"/>
        <v>2.2558277767625785E-3</v>
      </c>
      <c r="E8214" s="167">
        <f t="shared" si="1793"/>
        <v>24.291375447755232</v>
      </c>
      <c r="F8214" s="168">
        <f t="shared" si="1794"/>
        <v>18.46169452502307</v>
      </c>
      <c r="G8214" s="168">
        <f t="shared" si="1784"/>
        <v>641581.23628257471</v>
      </c>
      <c r="H8214" s="168">
        <f t="shared" si="1785"/>
        <v>271310.33852408634</v>
      </c>
      <c r="I8214" s="169">
        <f t="shared" si="1786"/>
        <v>912891.57480666111</v>
      </c>
      <c r="J8214" s="169">
        <f t="shared" si="1788"/>
        <v>816276.90188448131</v>
      </c>
      <c r="K8214" s="95"/>
      <c r="L8214" s="265">
        <f t="shared" si="1787"/>
        <v>349929.28615789197</v>
      </c>
      <c r="M8214" s="265">
        <f>$G8214*NonHospFrac+theModel!$H8214*NonHospFrac</f>
        <v>562962.28864876903</v>
      </c>
      <c r="N8214" s="266">
        <f t="shared" si="1789"/>
        <v>912891.574806661</v>
      </c>
      <c r="O8214" s="159"/>
      <c r="P8214" s="265">
        <f t="shared" si="1790"/>
        <v>312894.98278490291</v>
      </c>
      <c r="Q8214" s="265">
        <f t="shared" si="1791"/>
        <v>562960.73400709429</v>
      </c>
      <c r="R8214" s="266">
        <f t="shared" si="1792"/>
        <v>875855.7167919972</v>
      </c>
    </row>
    <row r="8215" spans="1:18" x14ac:dyDescent="0.3">
      <c r="A8215" s="82">
        <v>8184</v>
      </c>
      <c r="B8215" s="94">
        <f t="shared" si="1781"/>
        <v>4.3104041224612313E-68</v>
      </c>
      <c r="C8215" s="179">
        <f t="shared" si="1782"/>
        <v>4.3006805931127109E-68</v>
      </c>
      <c r="D8215" s="166">
        <f t="shared" si="1783"/>
        <v>2.2558277767625785E-3</v>
      </c>
      <c r="E8215" s="167">
        <f t="shared" si="1793"/>
        <v>24.291375447755232</v>
      </c>
      <c r="F8215" s="168">
        <f t="shared" si="1794"/>
        <v>18.463950352799831</v>
      </c>
      <c r="G8215" s="168">
        <f t="shared" si="1784"/>
        <v>641659.63086178806</v>
      </c>
      <c r="H8215" s="168">
        <f t="shared" si="1785"/>
        <v>271310.33852408634</v>
      </c>
      <c r="I8215" s="169">
        <f t="shared" si="1786"/>
        <v>912969.96938587446</v>
      </c>
      <c r="J8215" s="169">
        <f t="shared" si="1788"/>
        <v>816333.05892335391</v>
      </c>
      <c r="K8215" s="95"/>
      <c r="L8215" s="265">
        <f t="shared" si="1787"/>
        <v>349959.33634117746</v>
      </c>
      <c r="M8215" s="265">
        <f>$G8215*NonHospFrac+theModel!$H8215*NonHospFrac</f>
        <v>563010.63304469688</v>
      </c>
      <c r="N8215" s="266">
        <f t="shared" si="1789"/>
        <v>912969.96938587434</v>
      </c>
      <c r="O8215" s="159"/>
      <c r="P8215" s="265">
        <f t="shared" si="1790"/>
        <v>312916.50888183241</v>
      </c>
      <c r="Q8215" s="265">
        <f t="shared" si="1791"/>
        <v>563009.07840302214</v>
      </c>
      <c r="R8215" s="266">
        <f t="shared" si="1792"/>
        <v>875925.58728485461</v>
      </c>
    </row>
    <row r="8216" spans="1:18" x14ac:dyDescent="0.3">
      <c r="A8216" s="82">
        <v>8185</v>
      </c>
      <c r="B8216" s="94">
        <f t="shared" si="1781"/>
        <v>4.2298837938385298E-68</v>
      </c>
      <c r="C8216" s="179">
        <f t="shared" si="1782"/>
        <v>4.2203419044839107E-68</v>
      </c>
      <c r="D8216" s="166">
        <f t="shared" si="1783"/>
        <v>2.2558277767625785E-3</v>
      </c>
      <c r="E8216" s="167">
        <f t="shared" si="1793"/>
        <v>24.291375447755232</v>
      </c>
      <c r="F8216" s="168">
        <f t="shared" si="1794"/>
        <v>18.466206180576592</v>
      </c>
      <c r="G8216" s="168">
        <f t="shared" si="1784"/>
        <v>641738.0254410014</v>
      </c>
      <c r="H8216" s="168">
        <f t="shared" si="1785"/>
        <v>271310.33852408634</v>
      </c>
      <c r="I8216" s="169">
        <f t="shared" si="1786"/>
        <v>913048.3639650878</v>
      </c>
      <c r="J8216" s="169">
        <f t="shared" si="1788"/>
        <v>816389.21367315506</v>
      </c>
      <c r="K8216" s="95"/>
      <c r="L8216" s="265">
        <f t="shared" si="1787"/>
        <v>349989.38652446307</v>
      </c>
      <c r="M8216" s="265">
        <f>$G8216*NonHospFrac+theModel!$H8216*NonHospFrac</f>
        <v>563058.97744062473</v>
      </c>
      <c r="N8216" s="266">
        <f t="shared" si="1789"/>
        <v>913048.3639650878</v>
      </c>
      <c r="O8216" s="159"/>
      <c r="P8216" s="265">
        <f t="shared" si="1790"/>
        <v>312938.03410131589</v>
      </c>
      <c r="Q8216" s="265">
        <f t="shared" si="1791"/>
        <v>563057.42279894999</v>
      </c>
      <c r="R8216" s="266">
        <f t="shared" si="1792"/>
        <v>875995.45690026588</v>
      </c>
    </row>
    <row r="8217" spans="1:18" x14ac:dyDescent="0.3">
      <c r="A8217" s="82">
        <v>8186</v>
      </c>
      <c r="B8217" s="94">
        <f t="shared" si="1781"/>
        <v>4.1508676219347393E-68</v>
      </c>
      <c r="C8217" s="179">
        <f t="shared" si="1782"/>
        <v>4.1415039794555144E-68</v>
      </c>
      <c r="D8217" s="166">
        <f t="shared" si="1783"/>
        <v>2.2558277767625785E-3</v>
      </c>
      <c r="E8217" s="167">
        <f t="shared" si="1793"/>
        <v>24.291375447755232</v>
      </c>
      <c r="F8217" s="168">
        <f t="shared" si="1794"/>
        <v>18.468462008353352</v>
      </c>
      <c r="G8217" s="168">
        <f t="shared" si="1784"/>
        <v>641816.42002021486</v>
      </c>
      <c r="H8217" s="168">
        <f t="shared" si="1785"/>
        <v>271310.33852408634</v>
      </c>
      <c r="I8217" s="169">
        <f t="shared" si="1786"/>
        <v>913126.75854430115</v>
      </c>
      <c r="J8217" s="169">
        <f t="shared" si="1788"/>
        <v>816445.36613397812</v>
      </c>
      <c r="K8217" s="95"/>
      <c r="L8217" s="265">
        <f t="shared" si="1787"/>
        <v>350019.43670774862</v>
      </c>
      <c r="M8217" s="265">
        <f>$G8217*NonHospFrac+theModel!$H8217*NonHospFrac</f>
        <v>563107.32183655258</v>
      </c>
      <c r="N8217" s="266">
        <f t="shared" si="1789"/>
        <v>913126.75854430115</v>
      </c>
      <c r="O8217" s="159"/>
      <c r="P8217" s="265">
        <f t="shared" si="1790"/>
        <v>312959.55844338902</v>
      </c>
      <c r="Q8217" s="265">
        <f t="shared" si="1791"/>
        <v>563105.76719487784</v>
      </c>
      <c r="R8217" s="266">
        <f t="shared" si="1792"/>
        <v>876065.32563826686</v>
      </c>
    </row>
    <row r="8218" spans="1:18" x14ac:dyDescent="0.3">
      <c r="A8218" s="82">
        <v>8187</v>
      </c>
      <c r="B8218" s="94">
        <f t="shared" si="1781"/>
        <v>4.0733275084115398E-68</v>
      </c>
      <c r="C8218" s="179">
        <f t="shared" si="1782"/>
        <v>4.0641387830742142E-68</v>
      </c>
      <c r="D8218" s="166">
        <f t="shared" si="1783"/>
        <v>2.2558277767625785E-3</v>
      </c>
      <c r="E8218" s="167">
        <f t="shared" si="1793"/>
        <v>24.291375447755232</v>
      </c>
      <c r="F8218" s="168">
        <f t="shared" si="1794"/>
        <v>18.470717836130113</v>
      </c>
      <c r="G8218" s="168">
        <f t="shared" si="1784"/>
        <v>641894.81459942821</v>
      </c>
      <c r="H8218" s="168">
        <f t="shared" si="1785"/>
        <v>271310.33852408634</v>
      </c>
      <c r="I8218" s="169">
        <f t="shared" si="1786"/>
        <v>913205.15312351449</v>
      </c>
      <c r="J8218" s="169">
        <f t="shared" si="1788"/>
        <v>816501.51630591624</v>
      </c>
      <c r="K8218" s="95"/>
      <c r="L8218" s="265">
        <f t="shared" si="1787"/>
        <v>350049.48689103418</v>
      </c>
      <c r="M8218" s="265">
        <f>$G8218*NonHospFrac+theModel!$H8218*NonHospFrac</f>
        <v>563155.66623248032</v>
      </c>
      <c r="N8218" s="266">
        <f t="shared" si="1789"/>
        <v>913205.15312351449</v>
      </c>
      <c r="O8218" s="159"/>
      <c r="P8218" s="265">
        <f t="shared" si="1790"/>
        <v>312981.0819080876</v>
      </c>
      <c r="Q8218" s="265">
        <f t="shared" si="1791"/>
        <v>563154.11159080558</v>
      </c>
      <c r="R8218" s="266">
        <f t="shared" si="1792"/>
        <v>876135.19349889318</v>
      </c>
    </row>
    <row r="8219" spans="1:18" x14ac:dyDescent="0.3">
      <c r="A8219" s="82">
        <v>8188</v>
      </c>
      <c r="B8219" s="94">
        <f t="shared" si="1781"/>
        <v>3.9972358798202474E-68</v>
      </c>
      <c r="C8219" s="179">
        <f t="shared" si="1782"/>
        <v>3.9882188040922765E-68</v>
      </c>
      <c r="D8219" s="166">
        <f t="shared" si="1783"/>
        <v>2.2558277767625785E-3</v>
      </c>
      <c r="E8219" s="167">
        <f t="shared" si="1793"/>
        <v>24.291375447755232</v>
      </c>
      <c r="F8219" s="168">
        <f t="shared" si="1794"/>
        <v>18.472973663906874</v>
      </c>
      <c r="G8219" s="168">
        <f t="shared" si="1784"/>
        <v>641973.20917864155</v>
      </c>
      <c r="H8219" s="168">
        <f t="shared" si="1785"/>
        <v>271310.33852408634</v>
      </c>
      <c r="I8219" s="169">
        <f t="shared" si="1786"/>
        <v>913283.54770272784</v>
      </c>
      <c r="J8219" s="169">
        <f t="shared" si="1788"/>
        <v>816557.6641890629</v>
      </c>
      <c r="K8219" s="95"/>
      <c r="L8219" s="265">
        <f t="shared" si="1787"/>
        <v>350079.53707431973</v>
      </c>
      <c r="M8219" s="265">
        <f>$G8219*NonHospFrac+theModel!$H8219*NonHospFrac</f>
        <v>563204.01062840805</v>
      </c>
      <c r="N8219" s="266">
        <f t="shared" si="1789"/>
        <v>913283.54770272784</v>
      </c>
      <c r="O8219" s="159"/>
      <c r="P8219" s="265">
        <f t="shared" si="1790"/>
        <v>313002.60449544736</v>
      </c>
      <c r="Q8219" s="265">
        <f t="shared" si="1791"/>
        <v>563202.45598673332</v>
      </c>
      <c r="R8219" s="266">
        <f t="shared" si="1792"/>
        <v>876205.06048218068</v>
      </c>
    </row>
    <row r="8220" spans="1:18" x14ac:dyDescent="0.3">
      <c r="A8220" s="82">
        <v>8189</v>
      </c>
      <c r="B8220" s="94">
        <f t="shared" si="1781"/>
        <v>3.9225656777971033E-68</v>
      </c>
      <c r="C8220" s="179">
        <f t="shared" si="1782"/>
        <v>3.9137170451849531E-68</v>
      </c>
      <c r="D8220" s="166">
        <f t="shared" si="1783"/>
        <v>2.2558277767625785E-3</v>
      </c>
      <c r="E8220" s="167">
        <f t="shared" si="1793"/>
        <v>24.291375447755232</v>
      </c>
      <c r="F8220" s="168">
        <f t="shared" si="1794"/>
        <v>18.475229491683635</v>
      </c>
      <c r="G8220" s="168">
        <f t="shared" si="1784"/>
        <v>642051.6037578549</v>
      </c>
      <c r="H8220" s="168">
        <f t="shared" si="1785"/>
        <v>271310.33852408634</v>
      </c>
      <c r="I8220" s="169">
        <f t="shared" si="1786"/>
        <v>913361.94228194118</v>
      </c>
      <c r="J8220" s="169">
        <f t="shared" si="1788"/>
        <v>816613.80978351133</v>
      </c>
      <c r="K8220" s="95"/>
      <c r="L8220" s="265">
        <f t="shared" si="1787"/>
        <v>350109.58725760528</v>
      </c>
      <c r="M8220" s="265">
        <f>$G8220*NonHospFrac+theModel!$H8220*NonHospFrac</f>
        <v>563252.35502433591</v>
      </c>
      <c r="N8220" s="266">
        <f t="shared" si="1789"/>
        <v>913361.94228194118</v>
      </c>
      <c r="O8220" s="159"/>
      <c r="P8220" s="265">
        <f t="shared" si="1790"/>
        <v>313024.12620550412</v>
      </c>
      <c r="Q8220" s="265">
        <f t="shared" si="1791"/>
        <v>563250.80038266117</v>
      </c>
      <c r="R8220" s="266">
        <f t="shared" si="1792"/>
        <v>876274.92658816534</v>
      </c>
    </row>
    <row r="8221" spans="1:18" x14ac:dyDescent="0.3">
      <c r="A8221" s="82">
        <v>8190</v>
      </c>
      <c r="B8221" s="94">
        <f t="shared" si="1781"/>
        <v>3.8492903494412251E-68</v>
      </c>
      <c r="C8221" s="179">
        <f t="shared" si="1782"/>
        <v>3.8406070133501314E-68</v>
      </c>
      <c r="D8221" s="166">
        <f t="shared" si="1783"/>
        <v>2.2558277767625785E-3</v>
      </c>
      <c r="E8221" s="167">
        <f t="shared" si="1793"/>
        <v>24.291375447755232</v>
      </c>
      <c r="F8221" s="168">
        <f t="shared" si="1794"/>
        <v>18.477485319460396</v>
      </c>
      <c r="G8221" s="168">
        <f t="shared" si="1784"/>
        <v>642129.99833706825</v>
      </c>
      <c r="H8221" s="168">
        <f t="shared" si="1785"/>
        <v>271310.33852408634</v>
      </c>
      <c r="I8221" s="169">
        <f t="shared" si="1786"/>
        <v>913440.33686115453</v>
      </c>
      <c r="J8221" s="169">
        <f t="shared" si="1788"/>
        <v>816669.95308935479</v>
      </c>
      <c r="K8221" s="95"/>
      <c r="L8221" s="265">
        <f t="shared" si="1787"/>
        <v>350139.63744089083</v>
      </c>
      <c r="M8221" s="265">
        <f>$G8221*NonHospFrac+theModel!$H8221*NonHospFrac</f>
        <v>563300.69942026376</v>
      </c>
      <c r="N8221" s="266">
        <f t="shared" si="1789"/>
        <v>913440.33686115453</v>
      </c>
      <c r="O8221" s="159"/>
      <c r="P8221" s="265">
        <f t="shared" si="1790"/>
        <v>313045.64703829359</v>
      </c>
      <c r="Q8221" s="265">
        <f t="shared" si="1791"/>
        <v>563299.14477858902</v>
      </c>
      <c r="R8221" s="266">
        <f t="shared" si="1792"/>
        <v>876344.79181688256</v>
      </c>
    </row>
    <row r="8222" spans="1:18" x14ac:dyDescent="0.3">
      <c r="A8222" s="82">
        <v>8191</v>
      </c>
      <c r="B8222" s="94">
        <f t="shared" si="1781"/>
        <v>3.7773838378718888E-68</v>
      </c>
      <c r="C8222" s="179">
        <f t="shared" si="1782"/>
        <v>3.7688627104869231E-68</v>
      </c>
      <c r="D8222" s="166">
        <f t="shared" si="1783"/>
        <v>2.2558277767625785E-3</v>
      </c>
      <c r="E8222" s="167">
        <f t="shared" si="1793"/>
        <v>24.291375447755232</v>
      </c>
      <c r="F8222" s="168">
        <f t="shared" si="1794"/>
        <v>18.479741147237156</v>
      </c>
      <c r="G8222" s="168">
        <f t="shared" si="1784"/>
        <v>642208.39291628159</v>
      </c>
      <c r="H8222" s="168">
        <f t="shared" si="1785"/>
        <v>271310.33852408634</v>
      </c>
      <c r="I8222" s="169">
        <f t="shared" si="1786"/>
        <v>913518.73144036788</v>
      </c>
      <c r="J8222" s="169">
        <f t="shared" si="1788"/>
        <v>816726.09410668653</v>
      </c>
      <c r="K8222" s="95"/>
      <c r="L8222" s="265">
        <f t="shared" si="1787"/>
        <v>350169.68762417638</v>
      </c>
      <c r="M8222" s="265">
        <f>$G8222*NonHospFrac+theModel!$H8222*NonHospFrac</f>
        <v>563349.04381619161</v>
      </c>
      <c r="N8222" s="266">
        <f t="shared" si="1789"/>
        <v>913518.73144036799</v>
      </c>
      <c r="O8222" s="159"/>
      <c r="P8222" s="265">
        <f t="shared" si="1790"/>
        <v>313067.16699385154</v>
      </c>
      <c r="Q8222" s="265">
        <f t="shared" si="1791"/>
        <v>563347.48917451687</v>
      </c>
      <c r="R8222" s="266">
        <f t="shared" si="1792"/>
        <v>876414.65616836841</v>
      </c>
    </row>
    <row r="8223" spans="1:18" x14ac:dyDescent="0.3">
      <c r="A8223" s="82">
        <v>8192</v>
      </c>
      <c r="B8223" s="94">
        <f t="shared" ref="B8223:B8286" si="1795">Constant*EXP(PowerTerm*(A8223)/7)</f>
        <v>3.7068205729626586E-68</v>
      </c>
      <c r="C8223" s="179">
        <f t="shared" ref="C8223:C8286" si="1796">(1-theFloor)*B8223</f>
        <v>3.6984586241506946E-68</v>
      </c>
      <c r="D8223" s="166">
        <f t="shared" ref="D8223:D8286" si="1797">theFloor</f>
        <v>2.2558277767625785E-3</v>
      </c>
      <c r="E8223" s="167">
        <f t="shared" si="1793"/>
        <v>24.291375447755232</v>
      </c>
      <c r="F8223" s="168">
        <f t="shared" si="1794"/>
        <v>18.481996975013917</v>
      </c>
      <c r="G8223" s="168">
        <f t="shared" ref="G8223:G8286" si="1798">$B$22*F8223*totInfected/365.25</f>
        <v>642286.78749549494</v>
      </c>
      <c r="H8223" s="168">
        <f t="shared" ref="H8223:H8286" si="1799">lostQALYs_Injured*E8223*totInfected/365.25</f>
        <v>271310.33852408634</v>
      </c>
      <c r="I8223" s="169">
        <f t="shared" ref="I8223:I8286" si="1800">H8223+G8223</f>
        <v>913597.12601958122</v>
      </c>
      <c r="J8223" s="169">
        <f t="shared" si="1788"/>
        <v>816782.23283559992</v>
      </c>
      <c r="K8223" s="95"/>
      <c r="L8223" s="265">
        <f t="shared" ref="L8223:L8286" si="1801">$G8223*HospFrac+$H8223*HospFrac</f>
        <v>350199.73780746193</v>
      </c>
      <c r="M8223" s="265">
        <f>$G8223*NonHospFrac+theModel!$H8223*NonHospFrac</f>
        <v>563397.38821211935</v>
      </c>
      <c r="N8223" s="266">
        <f t="shared" si="1789"/>
        <v>913597.12601958122</v>
      </c>
      <c r="O8223" s="159"/>
      <c r="P8223" s="265">
        <f t="shared" si="1790"/>
        <v>313088.68607221375</v>
      </c>
      <c r="Q8223" s="265">
        <f t="shared" si="1791"/>
        <v>563395.83357044461</v>
      </c>
      <c r="R8223" s="266">
        <f t="shared" si="1792"/>
        <v>876484.5196426583</v>
      </c>
    </row>
    <row r="8224" spans="1:18" x14ac:dyDescent="0.3">
      <c r="A8224" s="82">
        <v>8193</v>
      </c>
      <c r="B8224" s="94">
        <f t="shared" si="1795"/>
        <v>3.6375754622490235E-68</v>
      </c>
      <c r="C8224" s="179">
        <f t="shared" si="1796"/>
        <v>3.6293697184812121E-68</v>
      </c>
      <c r="D8224" s="166">
        <f t="shared" si="1797"/>
        <v>2.2558277767625785E-3</v>
      </c>
      <c r="E8224" s="167">
        <f t="shared" si="1793"/>
        <v>24.291375447755232</v>
      </c>
      <c r="F8224" s="168">
        <f t="shared" si="1794"/>
        <v>18.484252802790678</v>
      </c>
      <c r="G8224" s="168">
        <f t="shared" si="1798"/>
        <v>642365.1820747084</v>
      </c>
      <c r="H8224" s="168">
        <f t="shared" si="1799"/>
        <v>271310.33852408634</v>
      </c>
      <c r="I8224" s="169">
        <f t="shared" si="1800"/>
        <v>913675.5205987948</v>
      </c>
      <c r="J8224" s="169">
        <f t="shared" ref="J8224:J8287" si="1802">J8223+(I8224-I8223)/(1+discountDaily)^A8224</f>
        <v>816838.36927618831</v>
      </c>
      <c r="K8224" s="95"/>
      <c r="L8224" s="265">
        <f t="shared" si="1801"/>
        <v>350229.78799074749</v>
      </c>
      <c r="M8224" s="265">
        <f>$G8224*NonHospFrac+theModel!$H8224*NonHospFrac</f>
        <v>563445.7326080472</v>
      </c>
      <c r="N8224" s="266">
        <f t="shared" ref="N8224:N8287" si="1803">L8224+M8224</f>
        <v>913675.52059879468</v>
      </c>
      <c r="O8224" s="159"/>
      <c r="P8224" s="265">
        <f t="shared" ref="P8224:P8287" si="1804">P8223+(L8224-L8223)/(1+discountDaily)^A8224</f>
        <v>313110.20427341596</v>
      </c>
      <c r="Q8224" s="265">
        <f t="shared" ref="Q8224:Q8287" si="1805">Q8223+(M8224-M8223)/(1+discountDaily)^B8224</f>
        <v>563444.17796637246</v>
      </c>
      <c r="R8224" s="266">
        <f t="shared" ref="R8224:R8287" si="1806">P8224+Q8224</f>
        <v>876554.38223978842</v>
      </c>
    </row>
    <row r="8225" spans="1:18" x14ac:dyDescent="0.3">
      <c r="A8225" s="82">
        <v>8194</v>
      </c>
      <c r="B8225" s="94">
        <f t="shared" si="1795"/>
        <v>3.5696238820055345E-68</v>
      </c>
      <c r="C8225" s="179">
        <f t="shared" si="1796"/>
        <v>3.5615714252999113E-68</v>
      </c>
      <c r="D8225" s="166">
        <f t="shared" si="1797"/>
        <v>2.2558277767625785E-3</v>
      </c>
      <c r="E8225" s="167">
        <f t="shared" ref="E8225:E8288" si="1807">C8225+E8224</f>
        <v>24.291375447755232</v>
      </c>
      <c r="F8225" s="168">
        <f t="shared" ref="F8225:F8288" si="1808">D8225+F8224</f>
        <v>18.486508630567439</v>
      </c>
      <c r="G8225" s="168">
        <f t="shared" si="1798"/>
        <v>642443.57665392174</v>
      </c>
      <c r="H8225" s="168">
        <f t="shared" si="1799"/>
        <v>271310.33852408634</v>
      </c>
      <c r="I8225" s="169">
        <f t="shared" si="1800"/>
        <v>913753.91517800814</v>
      </c>
      <c r="J8225" s="169">
        <f t="shared" si="1802"/>
        <v>816894.50342854473</v>
      </c>
      <c r="K8225" s="95"/>
      <c r="L8225" s="265">
        <f t="shared" si="1801"/>
        <v>350259.8381740331</v>
      </c>
      <c r="M8225" s="265">
        <f>$G8225*NonHospFrac+theModel!$H8225*NonHospFrac</f>
        <v>563494.07700397493</v>
      </c>
      <c r="N8225" s="266">
        <f t="shared" si="1803"/>
        <v>913753.91517800803</v>
      </c>
      <c r="O8225" s="159"/>
      <c r="P8225" s="265">
        <f t="shared" si="1804"/>
        <v>313131.72159749398</v>
      </c>
      <c r="Q8225" s="265">
        <f t="shared" si="1805"/>
        <v>563492.52236230019</v>
      </c>
      <c r="R8225" s="266">
        <f t="shared" si="1806"/>
        <v>876624.24395979417</v>
      </c>
    </row>
    <row r="8226" spans="1:18" x14ac:dyDescent="0.3">
      <c r="A8226" s="82">
        <v>8195</v>
      </c>
      <c r="B8226" s="94">
        <f t="shared" si="1795"/>
        <v>3.5029416684886327E-68</v>
      </c>
      <c r="C8226" s="179">
        <f t="shared" si="1796"/>
        <v>3.4950396353724768E-68</v>
      </c>
      <c r="D8226" s="166">
        <f t="shared" si="1797"/>
        <v>2.2558277767625785E-3</v>
      </c>
      <c r="E8226" s="167">
        <f t="shared" si="1807"/>
        <v>24.291375447755232</v>
      </c>
      <c r="F8226" s="168">
        <f t="shared" si="1808"/>
        <v>18.4887644583442</v>
      </c>
      <c r="G8226" s="168">
        <f t="shared" si="1798"/>
        <v>642521.97123313509</v>
      </c>
      <c r="H8226" s="168">
        <f t="shared" si="1799"/>
        <v>271310.33852408634</v>
      </c>
      <c r="I8226" s="169">
        <f t="shared" si="1800"/>
        <v>913832.30975722149</v>
      </c>
      <c r="J8226" s="169">
        <f t="shared" si="1802"/>
        <v>816950.63529276254</v>
      </c>
      <c r="K8226" s="95"/>
      <c r="L8226" s="265">
        <f t="shared" si="1801"/>
        <v>350289.88835731859</v>
      </c>
      <c r="M8226" s="265">
        <f>$G8226*NonHospFrac+theModel!$H8226*NonHospFrac</f>
        <v>563542.42139990279</v>
      </c>
      <c r="N8226" s="266">
        <f t="shared" si="1803"/>
        <v>913832.30975722137</v>
      </c>
      <c r="O8226" s="159"/>
      <c r="P8226" s="265">
        <f t="shared" si="1804"/>
        <v>313153.23804448341</v>
      </c>
      <c r="Q8226" s="265">
        <f t="shared" si="1805"/>
        <v>563540.86675822805</v>
      </c>
      <c r="R8226" s="266">
        <f t="shared" si="1806"/>
        <v>876694.1048027114</v>
      </c>
    </row>
    <row r="8227" spans="1:18" x14ac:dyDescent="0.3">
      <c r="A8227" s="82">
        <v>8196</v>
      </c>
      <c r="B8227" s="94">
        <f t="shared" si="1795"/>
        <v>3.4375051093449899E-68</v>
      </c>
      <c r="C8227" s="179">
        <f t="shared" si="1796"/>
        <v>3.4297506898365661E-68</v>
      </c>
      <c r="D8227" s="166">
        <f t="shared" si="1797"/>
        <v>2.2558277767625785E-3</v>
      </c>
      <c r="E8227" s="167">
        <f t="shared" si="1807"/>
        <v>24.291375447755232</v>
      </c>
      <c r="F8227" s="168">
        <f t="shared" si="1808"/>
        <v>18.49102028612096</v>
      </c>
      <c r="G8227" s="168">
        <f t="shared" si="1798"/>
        <v>642600.36581234843</v>
      </c>
      <c r="H8227" s="168">
        <f t="shared" si="1799"/>
        <v>271310.33852408634</v>
      </c>
      <c r="I8227" s="169">
        <f t="shared" si="1800"/>
        <v>913910.70433643484</v>
      </c>
      <c r="J8227" s="169">
        <f t="shared" si="1802"/>
        <v>817006.7648689351</v>
      </c>
      <c r="K8227" s="95"/>
      <c r="L8227" s="265">
        <f t="shared" si="1801"/>
        <v>350319.9385406042</v>
      </c>
      <c r="M8227" s="265">
        <f>$G8227*NonHospFrac+theModel!$H8227*NonHospFrac</f>
        <v>563590.76579583064</v>
      </c>
      <c r="N8227" s="266">
        <f t="shared" si="1803"/>
        <v>913910.70433643484</v>
      </c>
      <c r="O8227" s="159"/>
      <c r="P8227" s="265">
        <f t="shared" si="1804"/>
        <v>313174.75361442019</v>
      </c>
      <c r="Q8227" s="265">
        <f t="shared" si="1805"/>
        <v>563589.2111541559</v>
      </c>
      <c r="R8227" s="266">
        <f t="shared" si="1806"/>
        <v>876763.96476857609</v>
      </c>
    </row>
    <row r="8228" spans="1:18" x14ac:dyDescent="0.3">
      <c r="A8228" s="82">
        <v>8197</v>
      </c>
      <c r="B8228" s="94">
        <f t="shared" si="1795"/>
        <v>3.3732909351787344E-68</v>
      </c>
      <c r="C8228" s="179">
        <f t="shared" si="1796"/>
        <v>3.365681371788057E-68</v>
      </c>
      <c r="D8228" s="166">
        <f t="shared" si="1797"/>
        <v>2.2558277767625785E-3</v>
      </c>
      <c r="E8228" s="167">
        <f t="shared" si="1807"/>
        <v>24.291375447755232</v>
      </c>
      <c r="F8228" s="168">
        <f t="shared" si="1808"/>
        <v>18.493276113897721</v>
      </c>
      <c r="G8228" s="168">
        <f t="shared" si="1798"/>
        <v>642678.76039156178</v>
      </c>
      <c r="H8228" s="168">
        <f t="shared" si="1799"/>
        <v>271310.33852408634</v>
      </c>
      <c r="I8228" s="169">
        <f t="shared" si="1800"/>
        <v>913989.09891564818</v>
      </c>
      <c r="J8228" s="169">
        <f t="shared" si="1802"/>
        <v>817062.89215715567</v>
      </c>
      <c r="K8228" s="95"/>
      <c r="L8228" s="265">
        <f t="shared" si="1801"/>
        <v>350349.98872388969</v>
      </c>
      <c r="M8228" s="265">
        <f>$G8228*NonHospFrac+theModel!$H8228*NonHospFrac</f>
        <v>563639.11019175837</v>
      </c>
      <c r="N8228" s="266">
        <f t="shared" si="1803"/>
        <v>913989.09891564806</v>
      </c>
      <c r="O8228" s="159"/>
      <c r="P8228" s="265">
        <f t="shared" si="1804"/>
        <v>313196.26830733992</v>
      </c>
      <c r="Q8228" s="265">
        <f t="shared" si="1805"/>
        <v>563637.55555008363</v>
      </c>
      <c r="R8228" s="266">
        <f t="shared" si="1806"/>
        <v>876833.82385742362</v>
      </c>
    </row>
    <row r="8229" spans="1:18" x14ac:dyDescent="0.3">
      <c r="A8229" s="82">
        <v>8198</v>
      </c>
      <c r="B8229" s="94">
        <f t="shared" si="1795"/>
        <v>3.3102763112773769E-68</v>
      </c>
      <c r="C8229" s="179">
        <f t="shared" si="1796"/>
        <v>3.302808898025638E-68</v>
      </c>
      <c r="D8229" s="166">
        <f t="shared" si="1797"/>
        <v>2.2558277767625785E-3</v>
      </c>
      <c r="E8229" s="167">
        <f t="shared" si="1807"/>
        <v>24.291375447755232</v>
      </c>
      <c r="F8229" s="168">
        <f t="shared" si="1808"/>
        <v>18.495531941674482</v>
      </c>
      <c r="G8229" s="168">
        <f t="shared" si="1798"/>
        <v>642757.15497077513</v>
      </c>
      <c r="H8229" s="168">
        <f t="shared" si="1799"/>
        <v>271310.33852408634</v>
      </c>
      <c r="I8229" s="169">
        <f t="shared" si="1800"/>
        <v>914067.49349486153</v>
      </c>
      <c r="J8229" s="169">
        <f t="shared" si="1802"/>
        <v>817119.01715751749</v>
      </c>
      <c r="K8229" s="95"/>
      <c r="L8229" s="265">
        <f t="shared" si="1801"/>
        <v>350380.0389071753</v>
      </c>
      <c r="M8229" s="265">
        <f>$G8229*NonHospFrac+theModel!$H8229*NonHospFrac</f>
        <v>563687.45458768611</v>
      </c>
      <c r="N8229" s="266">
        <f t="shared" si="1803"/>
        <v>914067.49349486141</v>
      </c>
      <c r="O8229" s="159"/>
      <c r="P8229" s="265">
        <f t="shared" si="1804"/>
        <v>313217.78212327848</v>
      </c>
      <c r="Q8229" s="265">
        <f t="shared" si="1805"/>
        <v>563685.89994601137</v>
      </c>
      <c r="R8229" s="266">
        <f t="shared" si="1806"/>
        <v>876903.68206928985</v>
      </c>
    </row>
    <row r="8230" spans="1:18" x14ac:dyDescent="0.3">
      <c r="A8230" s="82">
        <v>8199</v>
      </c>
      <c r="B8230" s="94">
        <f t="shared" si="1795"/>
        <v>3.2484388294907734E-68</v>
      </c>
      <c r="C8230" s="179">
        <f t="shared" si="1796"/>
        <v>3.2411109109480941E-68</v>
      </c>
      <c r="D8230" s="166">
        <f t="shared" si="1797"/>
        <v>2.2558277767625785E-3</v>
      </c>
      <c r="E8230" s="167">
        <f t="shared" si="1807"/>
        <v>24.291375447755232</v>
      </c>
      <c r="F8230" s="168">
        <f t="shared" si="1808"/>
        <v>18.497787769451243</v>
      </c>
      <c r="G8230" s="168">
        <f t="shared" si="1798"/>
        <v>642835.54954998847</v>
      </c>
      <c r="H8230" s="168">
        <f t="shared" si="1799"/>
        <v>271310.33852408634</v>
      </c>
      <c r="I8230" s="169">
        <f t="shared" si="1800"/>
        <v>914145.88807407487</v>
      </c>
      <c r="J8230" s="169">
        <f t="shared" si="1802"/>
        <v>817175.13987011381</v>
      </c>
      <c r="K8230" s="95"/>
      <c r="L8230" s="265">
        <f t="shared" si="1801"/>
        <v>350410.08909046079</v>
      </c>
      <c r="M8230" s="265">
        <f>$G8230*NonHospFrac+theModel!$H8230*NonHospFrac</f>
        <v>563735.79898361396</v>
      </c>
      <c r="N8230" s="266">
        <f t="shared" si="1803"/>
        <v>914145.88807407476</v>
      </c>
      <c r="O8230" s="159"/>
      <c r="P8230" s="265">
        <f t="shared" si="1804"/>
        <v>313239.29506227147</v>
      </c>
      <c r="Q8230" s="265">
        <f t="shared" si="1805"/>
        <v>563734.24434193922</v>
      </c>
      <c r="R8230" s="266">
        <f t="shared" si="1806"/>
        <v>876973.53940421063</v>
      </c>
    </row>
    <row r="8231" spans="1:18" x14ac:dyDescent="0.3">
      <c r="A8231" s="82">
        <v>8200</v>
      </c>
      <c r="B8231" s="94">
        <f t="shared" si="1795"/>
        <v>3.1877565002636953E-68</v>
      </c>
      <c r="C8231" s="179">
        <f t="shared" si="1796"/>
        <v>3.1805654706048452E-68</v>
      </c>
      <c r="D8231" s="166">
        <f t="shared" si="1797"/>
        <v>2.2558277767625785E-3</v>
      </c>
      <c r="E8231" s="167">
        <f t="shared" si="1807"/>
        <v>24.291375447755232</v>
      </c>
      <c r="F8231" s="168">
        <f t="shared" si="1808"/>
        <v>18.500043597228004</v>
      </c>
      <c r="G8231" s="168">
        <f t="shared" si="1798"/>
        <v>642913.94412920182</v>
      </c>
      <c r="H8231" s="168">
        <f t="shared" si="1799"/>
        <v>271310.33852408634</v>
      </c>
      <c r="I8231" s="169">
        <f t="shared" si="1800"/>
        <v>914224.28265328822</v>
      </c>
      <c r="J8231" s="169">
        <f t="shared" si="1802"/>
        <v>817231.26029503788</v>
      </c>
      <c r="K8231" s="95"/>
      <c r="L8231" s="265">
        <f t="shared" si="1801"/>
        <v>350440.1392737464</v>
      </c>
      <c r="M8231" s="265">
        <f>$G8231*NonHospFrac+theModel!$H8231*NonHospFrac</f>
        <v>563784.14337954181</v>
      </c>
      <c r="N8231" s="266">
        <f t="shared" si="1803"/>
        <v>914224.28265328822</v>
      </c>
      <c r="O8231" s="159"/>
      <c r="P8231" s="265">
        <f t="shared" si="1804"/>
        <v>313260.80712435482</v>
      </c>
      <c r="Q8231" s="265">
        <f t="shared" si="1805"/>
        <v>563782.58873786707</v>
      </c>
      <c r="R8231" s="266">
        <f t="shared" si="1806"/>
        <v>877043.39586222195</v>
      </c>
    </row>
    <row r="8232" spans="1:18" x14ac:dyDescent="0.3">
      <c r="A8232" s="82">
        <v>8201</v>
      </c>
      <c r="B8232" s="94">
        <f t="shared" si="1795"/>
        <v>3.1282077448157212E-68</v>
      </c>
      <c r="C8232" s="179">
        <f t="shared" si="1796"/>
        <v>3.121151046893482E-68</v>
      </c>
      <c r="D8232" s="166">
        <f t="shared" si="1797"/>
        <v>2.2558277767625785E-3</v>
      </c>
      <c r="E8232" s="167">
        <f t="shared" si="1807"/>
        <v>24.291375447755232</v>
      </c>
      <c r="F8232" s="168">
        <f t="shared" si="1808"/>
        <v>18.502299425004765</v>
      </c>
      <c r="G8232" s="168">
        <f t="shared" si="1798"/>
        <v>642992.33870841528</v>
      </c>
      <c r="H8232" s="168">
        <f t="shared" si="1799"/>
        <v>271310.33852408634</v>
      </c>
      <c r="I8232" s="169">
        <f t="shared" si="1800"/>
        <v>914302.67723250156</v>
      </c>
      <c r="J8232" s="169">
        <f t="shared" si="1802"/>
        <v>817287.37843238295</v>
      </c>
      <c r="K8232" s="95"/>
      <c r="L8232" s="265">
        <f t="shared" si="1801"/>
        <v>350470.18945703196</v>
      </c>
      <c r="M8232" s="265">
        <f>$G8232*NonHospFrac+theModel!$H8232*NonHospFrac</f>
        <v>563832.48777546966</v>
      </c>
      <c r="N8232" s="266">
        <f t="shared" si="1803"/>
        <v>914302.67723250156</v>
      </c>
      <c r="O8232" s="159"/>
      <c r="P8232" s="265">
        <f t="shared" si="1804"/>
        <v>313282.31830956409</v>
      </c>
      <c r="Q8232" s="265">
        <f t="shared" si="1805"/>
        <v>563830.93313379493</v>
      </c>
      <c r="R8232" s="266">
        <f t="shared" si="1806"/>
        <v>877113.25144335907</v>
      </c>
    </row>
    <row r="8233" spans="1:18" x14ac:dyDescent="0.3">
      <c r="A8233" s="82">
        <v>8202</v>
      </c>
      <c r="B8233" s="94">
        <f t="shared" si="1795"/>
        <v>3.0697713874683131E-68</v>
      </c>
      <c r="C8233" s="179">
        <f t="shared" si="1796"/>
        <v>3.0628465119041509E-68</v>
      </c>
      <c r="D8233" s="166">
        <f t="shared" si="1797"/>
        <v>2.2558277767625785E-3</v>
      </c>
      <c r="E8233" s="167">
        <f t="shared" si="1807"/>
        <v>24.291375447755232</v>
      </c>
      <c r="F8233" s="168">
        <f t="shared" si="1808"/>
        <v>18.504555252781525</v>
      </c>
      <c r="G8233" s="168">
        <f t="shared" si="1798"/>
        <v>643070.73328762862</v>
      </c>
      <c r="H8233" s="168">
        <f t="shared" si="1799"/>
        <v>271310.33852408634</v>
      </c>
      <c r="I8233" s="169">
        <f t="shared" si="1800"/>
        <v>914381.07181171491</v>
      </c>
      <c r="J8233" s="169">
        <f t="shared" si="1802"/>
        <v>817343.49428224226</v>
      </c>
      <c r="K8233" s="95"/>
      <c r="L8233" s="265">
        <f t="shared" si="1801"/>
        <v>350500.23964031751</v>
      </c>
      <c r="M8233" s="265">
        <f>$G8233*NonHospFrac+theModel!$H8233*NonHospFrac</f>
        <v>563880.8321713974</v>
      </c>
      <c r="N8233" s="266">
        <f t="shared" si="1803"/>
        <v>914381.07181171491</v>
      </c>
      <c r="O8233" s="159"/>
      <c r="P8233" s="265">
        <f t="shared" si="1804"/>
        <v>313303.82861793513</v>
      </c>
      <c r="Q8233" s="265">
        <f t="shared" si="1805"/>
        <v>563879.27752972266</v>
      </c>
      <c r="R8233" s="266">
        <f t="shared" si="1806"/>
        <v>877183.10614765785</v>
      </c>
    </row>
    <row r="8234" spans="1:18" x14ac:dyDescent="0.3">
      <c r="A8234" s="82">
        <v>8203</v>
      </c>
      <c r="B8234" s="94">
        <f t="shared" si="1795"/>
        <v>3.0124266481138035E-68</v>
      </c>
      <c r="C8234" s="179">
        <f t="shared" si="1796"/>
        <v>3.0056311324055287E-68</v>
      </c>
      <c r="D8234" s="166">
        <f t="shared" si="1797"/>
        <v>2.2558277767625785E-3</v>
      </c>
      <c r="E8234" s="167">
        <f t="shared" si="1807"/>
        <v>24.291375447755232</v>
      </c>
      <c r="F8234" s="168">
        <f t="shared" si="1808"/>
        <v>18.506811080558286</v>
      </c>
      <c r="G8234" s="168">
        <f t="shared" si="1798"/>
        <v>643149.12786684197</v>
      </c>
      <c r="H8234" s="168">
        <f t="shared" si="1799"/>
        <v>271310.33852408634</v>
      </c>
      <c r="I8234" s="169">
        <f t="shared" si="1800"/>
        <v>914459.46639092825</v>
      </c>
      <c r="J8234" s="169">
        <f t="shared" si="1802"/>
        <v>817399.60784470907</v>
      </c>
      <c r="K8234" s="95"/>
      <c r="L8234" s="265">
        <f t="shared" si="1801"/>
        <v>350530.28982360306</v>
      </c>
      <c r="M8234" s="265">
        <f>$G8234*NonHospFrac+theModel!$H8234*NonHospFrac</f>
        <v>563929.17656732514</v>
      </c>
      <c r="N8234" s="266">
        <f t="shared" si="1803"/>
        <v>914459.46639092825</v>
      </c>
      <c r="O8234" s="159"/>
      <c r="P8234" s="265">
        <f t="shared" si="1804"/>
        <v>313325.33804950363</v>
      </c>
      <c r="Q8234" s="265">
        <f t="shared" si="1805"/>
        <v>563927.6219256504</v>
      </c>
      <c r="R8234" s="266">
        <f t="shared" si="1806"/>
        <v>877252.95997515402</v>
      </c>
    </row>
    <row r="8235" spans="1:18" x14ac:dyDescent="0.3">
      <c r="A8235" s="82">
        <v>8204</v>
      </c>
      <c r="B8235" s="94">
        <f t="shared" si="1795"/>
        <v>2.956153134826831E-68</v>
      </c>
      <c r="C8235" s="179">
        <f t="shared" si="1796"/>
        <v>2.9494845624729246E-68</v>
      </c>
      <c r="D8235" s="166">
        <f t="shared" si="1797"/>
        <v>2.2558277767625785E-3</v>
      </c>
      <c r="E8235" s="167">
        <f t="shared" si="1807"/>
        <v>24.291375447755232</v>
      </c>
      <c r="F8235" s="168">
        <f t="shared" si="1808"/>
        <v>18.509066908335047</v>
      </c>
      <c r="G8235" s="168">
        <f t="shared" si="1798"/>
        <v>643227.52244605531</v>
      </c>
      <c r="H8235" s="168">
        <f t="shared" si="1799"/>
        <v>271310.33852408634</v>
      </c>
      <c r="I8235" s="169">
        <f t="shared" si="1800"/>
        <v>914537.8609701416</v>
      </c>
      <c r="J8235" s="169">
        <f t="shared" si="1802"/>
        <v>817455.71911987651</v>
      </c>
      <c r="K8235" s="95"/>
      <c r="L8235" s="265">
        <f t="shared" si="1801"/>
        <v>350560.34000688861</v>
      </c>
      <c r="M8235" s="265">
        <f>$G8235*NonHospFrac+theModel!$H8235*NonHospFrac</f>
        <v>563977.52096325299</v>
      </c>
      <c r="N8235" s="266">
        <f t="shared" si="1803"/>
        <v>914537.8609701416</v>
      </c>
      <c r="O8235" s="159"/>
      <c r="P8235" s="265">
        <f t="shared" si="1804"/>
        <v>313346.84660430538</v>
      </c>
      <c r="Q8235" s="265">
        <f t="shared" si="1805"/>
        <v>563975.96632157825</v>
      </c>
      <c r="R8235" s="266">
        <f t="shared" si="1806"/>
        <v>877322.81292588357</v>
      </c>
    </row>
    <row r="8236" spans="1:18" x14ac:dyDescent="0.3">
      <c r="A8236" s="82">
        <v>8205</v>
      </c>
      <c r="B8236" s="94">
        <f t="shared" si="1795"/>
        <v>2.9009308366125615E-68</v>
      </c>
      <c r="C8236" s="179">
        <f t="shared" si="1796"/>
        <v>2.894386836252864E-68</v>
      </c>
      <c r="D8236" s="166">
        <f t="shared" si="1797"/>
        <v>2.2558277767625785E-3</v>
      </c>
      <c r="E8236" s="167">
        <f t="shared" si="1807"/>
        <v>24.291375447755232</v>
      </c>
      <c r="F8236" s="168">
        <f t="shared" si="1808"/>
        <v>18.511322736111808</v>
      </c>
      <c r="G8236" s="168">
        <f t="shared" si="1798"/>
        <v>643305.91702526866</v>
      </c>
      <c r="H8236" s="168">
        <f t="shared" si="1799"/>
        <v>271310.33852408634</v>
      </c>
      <c r="I8236" s="169">
        <f t="shared" si="1800"/>
        <v>914616.25554935494</v>
      </c>
      <c r="J8236" s="169">
        <f t="shared" si="1802"/>
        <v>817511.82810783794</v>
      </c>
      <c r="K8236" s="95"/>
      <c r="L8236" s="265">
        <f t="shared" si="1801"/>
        <v>350590.39019017416</v>
      </c>
      <c r="M8236" s="265">
        <f>$G8236*NonHospFrac+theModel!$H8236*NonHospFrac</f>
        <v>564025.86535918084</v>
      </c>
      <c r="N8236" s="266">
        <f t="shared" si="1803"/>
        <v>914616.25554935494</v>
      </c>
      <c r="O8236" s="159"/>
      <c r="P8236" s="265">
        <f t="shared" si="1804"/>
        <v>313368.35428237607</v>
      </c>
      <c r="Q8236" s="265">
        <f t="shared" si="1805"/>
        <v>564024.3107175061</v>
      </c>
      <c r="R8236" s="266">
        <f t="shared" si="1806"/>
        <v>877392.66499988222</v>
      </c>
    </row>
    <row r="8237" spans="1:18" x14ac:dyDescent="0.3">
      <c r="A8237" s="82">
        <v>8206</v>
      </c>
      <c r="B8237" s="94">
        <f t="shared" si="1795"/>
        <v>2.8467401162904049E-68</v>
      </c>
      <c r="C8237" s="179">
        <f t="shared" si="1796"/>
        <v>2.8403183608628528E-68</v>
      </c>
      <c r="D8237" s="166">
        <f t="shared" si="1797"/>
        <v>2.2558277767625785E-3</v>
      </c>
      <c r="E8237" s="167">
        <f t="shared" si="1807"/>
        <v>24.291375447755232</v>
      </c>
      <c r="F8237" s="168">
        <f t="shared" si="1808"/>
        <v>18.513578563888569</v>
      </c>
      <c r="G8237" s="168">
        <f t="shared" si="1798"/>
        <v>643384.31160448201</v>
      </c>
      <c r="H8237" s="168">
        <f t="shared" si="1799"/>
        <v>271310.33852408634</v>
      </c>
      <c r="I8237" s="169">
        <f t="shared" si="1800"/>
        <v>914694.65012856829</v>
      </c>
      <c r="J8237" s="169">
        <f t="shared" si="1802"/>
        <v>817567.93480868661</v>
      </c>
      <c r="K8237" s="95"/>
      <c r="L8237" s="265">
        <f t="shared" si="1801"/>
        <v>350620.44037345971</v>
      </c>
      <c r="M8237" s="265">
        <f>$G8237*NonHospFrac+theModel!$H8237*NonHospFrac</f>
        <v>564074.20975510869</v>
      </c>
      <c r="N8237" s="266">
        <f t="shared" si="1803"/>
        <v>914694.65012856841</v>
      </c>
      <c r="O8237" s="159"/>
      <c r="P8237" s="265">
        <f t="shared" si="1804"/>
        <v>313389.86108375149</v>
      </c>
      <c r="Q8237" s="265">
        <f t="shared" si="1805"/>
        <v>564072.65511343395</v>
      </c>
      <c r="R8237" s="266">
        <f t="shared" si="1806"/>
        <v>877462.5161971855</v>
      </c>
    </row>
    <row r="8238" spans="1:18" x14ac:dyDescent="0.3">
      <c r="A8238" s="82">
        <v>8207</v>
      </c>
      <c r="B8238" s="94">
        <f t="shared" si="1795"/>
        <v>2.793561703511813E-68</v>
      </c>
      <c r="C8238" s="179">
        <f t="shared" si="1796"/>
        <v>2.7872599094249307E-68</v>
      </c>
      <c r="D8238" s="166">
        <f t="shared" si="1797"/>
        <v>2.2558277767625785E-3</v>
      </c>
      <c r="E8238" s="167">
        <f t="shared" si="1807"/>
        <v>24.291375447755232</v>
      </c>
      <c r="F8238" s="168">
        <f t="shared" si="1808"/>
        <v>18.515834391665329</v>
      </c>
      <c r="G8238" s="168">
        <f t="shared" si="1798"/>
        <v>643462.70618369535</v>
      </c>
      <c r="H8238" s="168">
        <f t="shared" si="1799"/>
        <v>271310.33852408634</v>
      </c>
      <c r="I8238" s="169">
        <f t="shared" si="1800"/>
        <v>914773.04470778164</v>
      </c>
      <c r="J8238" s="169">
        <f t="shared" si="1802"/>
        <v>817624.03922251565</v>
      </c>
      <c r="K8238" s="95"/>
      <c r="L8238" s="265">
        <f t="shared" si="1801"/>
        <v>350650.49055674527</v>
      </c>
      <c r="M8238" s="265">
        <f>$G8238*NonHospFrac+theModel!$H8238*NonHospFrac</f>
        <v>564122.55415103643</v>
      </c>
      <c r="N8238" s="266">
        <f t="shared" si="1803"/>
        <v>914773.04470778164</v>
      </c>
      <c r="O8238" s="159"/>
      <c r="P8238" s="265">
        <f t="shared" si="1804"/>
        <v>313411.36700846732</v>
      </c>
      <c r="Q8238" s="265">
        <f t="shared" si="1805"/>
        <v>564120.99950936169</v>
      </c>
      <c r="R8238" s="266">
        <f t="shared" si="1806"/>
        <v>877532.36651782901</v>
      </c>
    </row>
    <row r="8239" spans="1:18" x14ac:dyDescent="0.3">
      <c r="A8239" s="82">
        <v>8208</v>
      </c>
      <c r="B8239" s="94">
        <f t="shared" si="1795"/>
        <v>2.7413766879068755E-68</v>
      </c>
      <c r="C8239" s="179">
        <f t="shared" si="1796"/>
        <v>2.7351926142277258E-68</v>
      </c>
      <c r="D8239" s="166">
        <f t="shared" si="1797"/>
        <v>2.2558277767625785E-3</v>
      </c>
      <c r="E8239" s="167">
        <f t="shared" si="1807"/>
        <v>24.291375447755232</v>
      </c>
      <c r="F8239" s="168">
        <f t="shared" si="1808"/>
        <v>18.51809021944209</v>
      </c>
      <c r="G8239" s="168">
        <f t="shared" si="1798"/>
        <v>643541.1007629087</v>
      </c>
      <c r="H8239" s="168">
        <f t="shared" si="1799"/>
        <v>271310.33852408634</v>
      </c>
      <c r="I8239" s="169">
        <f t="shared" si="1800"/>
        <v>914851.43928699498</v>
      </c>
      <c r="J8239" s="169">
        <f t="shared" si="1802"/>
        <v>817680.14134941832</v>
      </c>
      <c r="K8239" s="95"/>
      <c r="L8239" s="265">
        <f t="shared" si="1801"/>
        <v>350680.54074003082</v>
      </c>
      <c r="M8239" s="265">
        <f>$G8239*NonHospFrac+theModel!$H8239*NonHospFrac</f>
        <v>564170.89854696416</v>
      </c>
      <c r="N8239" s="266">
        <f t="shared" si="1803"/>
        <v>914851.43928699498</v>
      </c>
      <c r="O8239" s="159"/>
      <c r="P8239" s="265">
        <f t="shared" si="1804"/>
        <v>313432.87205655931</v>
      </c>
      <c r="Q8239" s="265">
        <f t="shared" si="1805"/>
        <v>564169.34390528942</v>
      </c>
      <c r="R8239" s="266">
        <f t="shared" si="1806"/>
        <v>877602.21596184873</v>
      </c>
    </row>
    <row r="8240" spans="1:18" x14ac:dyDescent="0.3">
      <c r="A8240" s="82">
        <v>8209</v>
      </c>
      <c r="B8240" s="94">
        <f t="shared" si="1795"/>
        <v>2.6901665123602327E-68</v>
      </c>
      <c r="C8240" s="179">
        <f t="shared" si="1796"/>
        <v>2.6840979600175338E-68</v>
      </c>
      <c r="D8240" s="166">
        <f t="shared" si="1797"/>
        <v>2.2558277767625785E-3</v>
      </c>
      <c r="E8240" s="167">
        <f t="shared" si="1807"/>
        <v>24.291375447755232</v>
      </c>
      <c r="F8240" s="168">
        <f t="shared" si="1808"/>
        <v>18.520346047218851</v>
      </c>
      <c r="G8240" s="168">
        <f t="shared" si="1798"/>
        <v>643619.49534212216</v>
      </c>
      <c r="H8240" s="168">
        <f t="shared" si="1799"/>
        <v>271310.33852408634</v>
      </c>
      <c r="I8240" s="169">
        <f t="shared" si="1800"/>
        <v>914929.83386620856</v>
      </c>
      <c r="J8240" s="169">
        <f t="shared" si="1802"/>
        <v>817736.24118948809</v>
      </c>
      <c r="K8240" s="95"/>
      <c r="L8240" s="265">
        <f t="shared" si="1801"/>
        <v>350710.59092331643</v>
      </c>
      <c r="M8240" s="265">
        <f>$G8240*NonHospFrac+theModel!$H8240*NonHospFrac</f>
        <v>564219.24294289201</v>
      </c>
      <c r="N8240" s="266">
        <f t="shared" si="1803"/>
        <v>914929.83386620844</v>
      </c>
      <c r="O8240" s="159"/>
      <c r="P8240" s="265">
        <f t="shared" si="1804"/>
        <v>313454.37622806325</v>
      </c>
      <c r="Q8240" s="265">
        <f t="shared" si="1805"/>
        <v>564217.68830121728</v>
      </c>
      <c r="R8240" s="266">
        <f t="shared" si="1806"/>
        <v>877672.06452928053</v>
      </c>
    </row>
    <row r="8241" spans="1:18" x14ac:dyDescent="0.3">
      <c r="A8241" s="82">
        <v>8210</v>
      </c>
      <c r="B8241" s="94">
        <f t="shared" si="1795"/>
        <v>2.6399129664116586E-68</v>
      </c>
      <c r="C8241" s="179">
        <f t="shared" si="1796"/>
        <v>2.6339577774137914E-68</v>
      </c>
      <c r="D8241" s="166">
        <f t="shared" si="1797"/>
        <v>2.2558277767625785E-3</v>
      </c>
      <c r="E8241" s="167">
        <f t="shared" si="1807"/>
        <v>24.291375447755232</v>
      </c>
      <c r="F8241" s="168">
        <f t="shared" si="1808"/>
        <v>18.522601874995612</v>
      </c>
      <c r="G8241" s="168">
        <f t="shared" si="1798"/>
        <v>643697.8899213355</v>
      </c>
      <c r="H8241" s="168">
        <f t="shared" si="1799"/>
        <v>271310.33852408634</v>
      </c>
      <c r="I8241" s="169">
        <f t="shared" si="1800"/>
        <v>915008.2284454219</v>
      </c>
      <c r="J8241" s="169">
        <f t="shared" si="1802"/>
        <v>817792.33874281775</v>
      </c>
      <c r="K8241" s="95"/>
      <c r="L8241" s="265">
        <f t="shared" si="1801"/>
        <v>350740.64110660192</v>
      </c>
      <c r="M8241" s="265">
        <f>$G8241*NonHospFrac+theModel!$H8241*NonHospFrac</f>
        <v>564267.58733881987</v>
      </c>
      <c r="N8241" s="266">
        <f t="shared" si="1803"/>
        <v>915008.22844542179</v>
      </c>
      <c r="O8241" s="159"/>
      <c r="P8241" s="265">
        <f t="shared" si="1804"/>
        <v>313475.87952301477</v>
      </c>
      <c r="Q8241" s="265">
        <f t="shared" si="1805"/>
        <v>564266.03269714513</v>
      </c>
      <c r="R8241" s="266">
        <f t="shared" si="1806"/>
        <v>877741.91222015989</v>
      </c>
    </row>
    <row r="8242" spans="1:18" x14ac:dyDescent="0.3">
      <c r="A8242" s="82">
        <v>8211</v>
      </c>
      <c r="B8242" s="94">
        <f t="shared" si="1795"/>
        <v>2.5905981797811414E-68</v>
      </c>
      <c r="C8242" s="179">
        <f t="shared" si="1796"/>
        <v>2.5847542364487604E-68</v>
      </c>
      <c r="D8242" s="166">
        <f t="shared" si="1797"/>
        <v>2.2558277767625785E-3</v>
      </c>
      <c r="E8242" s="167">
        <f t="shared" si="1807"/>
        <v>24.291375447755232</v>
      </c>
      <c r="F8242" s="168">
        <f t="shared" si="1808"/>
        <v>18.524857702772373</v>
      </c>
      <c r="G8242" s="168">
        <f t="shared" si="1798"/>
        <v>643776.28450054885</v>
      </c>
      <c r="H8242" s="168">
        <f t="shared" si="1799"/>
        <v>271310.33852408634</v>
      </c>
      <c r="I8242" s="169">
        <f t="shared" si="1800"/>
        <v>915086.62302463525</v>
      </c>
      <c r="J8242" s="169">
        <f t="shared" si="1802"/>
        <v>817848.43400950066</v>
      </c>
      <c r="K8242" s="95"/>
      <c r="L8242" s="265">
        <f t="shared" si="1801"/>
        <v>350770.69128988753</v>
      </c>
      <c r="M8242" s="265">
        <f>$G8242*NonHospFrac+theModel!$H8242*NonHospFrac</f>
        <v>564315.93173474772</v>
      </c>
      <c r="N8242" s="266">
        <f t="shared" si="1803"/>
        <v>915086.62302463525</v>
      </c>
      <c r="O8242" s="159"/>
      <c r="P8242" s="265">
        <f t="shared" si="1804"/>
        <v>313497.38194144971</v>
      </c>
      <c r="Q8242" s="265">
        <f t="shared" si="1805"/>
        <v>564314.37709307298</v>
      </c>
      <c r="R8242" s="266">
        <f t="shared" si="1806"/>
        <v>877811.75903452269</v>
      </c>
    </row>
    <row r="8243" spans="1:18" x14ac:dyDescent="0.3">
      <c r="A8243" s="82">
        <v>8212</v>
      </c>
      <c r="B8243" s="94">
        <f t="shared" si="1795"/>
        <v>2.542204616013406E-68</v>
      </c>
      <c r="C8243" s="179">
        <f t="shared" si="1796"/>
        <v>2.536469840226389E-68</v>
      </c>
      <c r="D8243" s="166">
        <f t="shared" si="1797"/>
        <v>2.2558277767625785E-3</v>
      </c>
      <c r="E8243" s="167">
        <f t="shared" si="1807"/>
        <v>24.291375447755232</v>
      </c>
      <c r="F8243" s="168">
        <f t="shared" si="1808"/>
        <v>18.527113530549133</v>
      </c>
      <c r="G8243" s="168">
        <f t="shared" si="1798"/>
        <v>643854.67907976219</v>
      </c>
      <c r="H8243" s="168">
        <f t="shared" si="1799"/>
        <v>271310.33852408634</v>
      </c>
      <c r="I8243" s="169">
        <f t="shared" si="1800"/>
        <v>915165.0176038486</v>
      </c>
      <c r="J8243" s="169">
        <f t="shared" si="1802"/>
        <v>817904.52698963007</v>
      </c>
      <c r="K8243" s="95"/>
      <c r="L8243" s="265">
        <f t="shared" si="1801"/>
        <v>350800.74147317302</v>
      </c>
      <c r="M8243" s="265">
        <f>$G8243*NonHospFrac+theModel!$H8243*NonHospFrac</f>
        <v>564364.27613067545</v>
      </c>
      <c r="N8243" s="266">
        <f t="shared" si="1803"/>
        <v>915165.01760384848</v>
      </c>
      <c r="O8243" s="159"/>
      <c r="P8243" s="265">
        <f t="shared" si="1804"/>
        <v>313518.88348340365</v>
      </c>
      <c r="Q8243" s="265">
        <f t="shared" si="1805"/>
        <v>564362.72148900072</v>
      </c>
      <c r="R8243" s="266">
        <f t="shared" si="1806"/>
        <v>877881.60497240443</v>
      </c>
    </row>
    <row r="8244" spans="1:18" x14ac:dyDescent="0.3">
      <c r="A8244" s="82">
        <v>8213</v>
      </c>
      <c r="B8244" s="94">
        <f t="shared" si="1795"/>
        <v>2.4947150662423624E-68</v>
      </c>
      <c r="C8244" s="179">
        <f t="shared" si="1796"/>
        <v>2.4890874187008246E-68</v>
      </c>
      <c r="D8244" s="166">
        <f t="shared" si="1797"/>
        <v>2.2558277767625785E-3</v>
      </c>
      <c r="E8244" s="167">
        <f t="shared" si="1807"/>
        <v>24.291375447755232</v>
      </c>
      <c r="F8244" s="168">
        <f t="shared" si="1808"/>
        <v>18.529369358325894</v>
      </c>
      <c r="G8244" s="168">
        <f t="shared" si="1798"/>
        <v>643933.07365897554</v>
      </c>
      <c r="H8244" s="168">
        <f t="shared" si="1799"/>
        <v>271310.33852408634</v>
      </c>
      <c r="I8244" s="169">
        <f t="shared" si="1800"/>
        <v>915243.41218306194</v>
      </c>
      <c r="J8244" s="169">
        <f t="shared" si="1802"/>
        <v>817960.61768329924</v>
      </c>
      <c r="K8244" s="95"/>
      <c r="L8244" s="265">
        <f t="shared" si="1801"/>
        <v>350830.79165645863</v>
      </c>
      <c r="M8244" s="265">
        <f>$G8244*NonHospFrac+theModel!$H8244*NonHospFrac</f>
        <v>564412.62052660319</v>
      </c>
      <c r="N8244" s="266">
        <f t="shared" si="1803"/>
        <v>915243.41218306182</v>
      </c>
      <c r="O8244" s="159"/>
      <c r="P8244" s="265">
        <f t="shared" si="1804"/>
        <v>313540.3841489125</v>
      </c>
      <c r="Q8244" s="265">
        <f t="shared" si="1805"/>
        <v>564411.06588492845</v>
      </c>
      <c r="R8244" s="266">
        <f t="shared" si="1806"/>
        <v>877951.45003384096</v>
      </c>
    </row>
    <row r="8245" spans="1:18" x14ac:dyDescent="0.3">
      <c r="A8245" s="82">
        <v>8214</v>
      </c>
      <c r="B8245" s="94">
        <f t="shared" si="1795"/>
        <v>2.4481126430711591E-68</v>
      </c>
      <c r="C8245" s="179">
        <f t="shared" si="1796"/>
        <v>2.4425901225702755E-68</v>
      </c>
      <c r="D8245" s="166">
        <f t="shared" si="1797"/>
        <v>2.2558277767625785E-3</v>
      </c>
      <c r="E8245" s="167">
        <f t="shared" si="1807"/>
        <v>24.291375447755232</v>
      </c>
      <c r="F8245" s="168">
        <f t="shared" si="1808"/>
        <v>18.531625186102655</v>
      </c>
      <c r="G8245" s="168">
        <f t="shared" si="1798"/>
        <v>644011.46823818889</v>
      </c>
      <c r="H8245" s="168">
        <f t="shared" si="1799"/>
        <v>271310.33852408634</v>
      </c>
      <c r="I8245" s="169">
        <f t="shared" si="1800"/>
        <v>915321.80676227529</v>
      </c>
      <c r="J8245" s="169">
        <f t="shared" si="1802"/>
        <v>818016.70609060128</v>
      </c>
      <c r="K8245" s="95"/>
      <c r="L8245" s="265">
        <f t="shared" si="1801"/>
        <v>350860.84183974413</v>
      </c>
      <c r="M8245" s="265">
        <f>$G8245*NonHospFrac+theModel!$H8245*NonHospFrac</f>
        <v>564460.96492253104</v>
      </c>
      <c r="N8245" s="266">
        <f t="shared" si="1803"/>
        <v>915321.80676227517</v>
      </c>
      <c r="O8245" s="159"/>
      <c r="P8245" s="265">
        <f t="shared" si="1804"/>
        <v>313561.88393801183</v>
      </c>
      <c r="Q8245" s="265">
        <f t="shared" si="1805"/>
        <v>564459.4102808563</v>
      </c>
      <c r="R8245" s="266">
        <f t="shared" si="1806"/>
        <v>878021.29421886813</v>
      </c>
    </row>
    <row r="8246" spans="1:18" x14ac:dyDescent="0.3">
      <c r="A8246" s="82">
        <v>8215</v>
      </c>
      <c r="B8246" s="94">
        <f t="shared" si="1795"/>
        <v>2.4023807745676961E-68</v>
      </c>
      <c r="C8246" s="179">
        <f t="shared" si="1796"/>
        <v>2.3969614172860659E-68</v>
      </c>
      <c r="D8246" s="166">
        <f t="shared" si="1797"/>
        <v>2.2558277767625785E-3</v>
      </c>
      <c r="E8246" s="167">
        <f t="shared" si="1807"/>
        <v>24.291375447755232</v>
      </c>
      <c r="F8246" s="168">
        <f t="shared" si="1808"/>
        <v>18.533881013879416</v>
      </c>
      <c r="G8246" s="168">
        <f t="shared" si="1798"/>
        <v>644089.86281740223</v>
      </c>
      <c r="H8246" s="168">
        <f t="shared" si="1799"/>
        <v>271310.33852408634</v>
      </c>
      <c r="I8246" s="169">
        <f t="shared" si="1800"/>
        <v>915400.20134148863</v>
      </c>
      <c r="J8246" s="169">
        <f t="shared" si="1802"/>
        <v>818072.79221162945</v>
      </c>
      <c r="K8246" s="95"/>
      <c r="L8246" s="265">
        <f t="shared" si="1801"/>
        <v>350890.89202302974</v>
      </c>
      <c r="M8246" s="265">
        <f>$G8246*NonHospFrac+theModel!$H8246*NonHospFrac</f>
        <v>564509.30931845889</v>
      </c>
      <c r="N8246" s="266">
        <f t="shared" si="1803"/>
        <v>915400.20134148863</v>
      </c>
      <c r="O8246" s="159"/>
      <c r="P8246" s="265">
        <f t="shared" si="1804"/>
        <v>313583.38285073749</v>
      </c>
      <c r="Q8246" s="265">
        <f t="shared" si="1805"/>
        <v>564507.75467678416</v>
      </c>
      <c r="R8246" s="266">
        <f t="shared" si="1806"/>
        <v>878091.1375275217</v>
      </c>
    </row>
    <row r="8247" spans="1:18" x14ac:dyDescent="0.3">
      <c r="A8247" s="82">
        <v>8216</v>
      </c>
      <c r="B8247" s="94">
        <f t="shared" si="1795"/>
        <v>2.3575031983709618E-68</v>
      </c>
      <c r="C8247" s="179">
        <f t="shared" si="1796"/>
        <v>2.35218507717227E-68</v>
      </c>
      <c r="D8247" s="166">
        <f t="shared" si="1797"/>
        <v>2.2558277767625785E-3</v>
      </c>
      <c r="E8247" s="167">
        <f t="shared" si="1807"/>
        <v>24.291375447755232</v>
      </c>
      <c r="F8247" s="168">
        <f t="shared" si="1808"/>
        <v>18.536136841656177</v>
      </c>
      <c r="G8247" s="168">
        <f t="shared" si="1798"/>
        <v>644168.25739661569</v>
      </c>
      <c r="H8247" s="168">
        <f t="shared" si="1799"/>
        <v>271310.33852408634</v>
      </c>
      <c r="I8247" s="169">
        <f t="shared" si="1800"/>
        <v>915478.59592070198</v>
      </c>
      <c r="J8247" s="169">
        <f t="shared" si="1802"/>
        <v>818128.87604647689</v>
      </c>
      <c r="K8247" s="95"/>
      <c r="L8247" s="265">
        <f t="shared" si="1801"/>
        <v>350920.94220631529</v>
      </c>
      <c r="M8247" s="265">
        <f>$G8247*NonHospFrac+theModel!$H8247*NonHospFrac</f>
        <v>564557.65371438675</v>
      </c>
      <c r="N8247" s="266">
        <f t="shared" si="1803"/>
        <v>915478.59592070198</v>
      </c>
      <c r="O8247" s="159"/>
      <c r="P8247" s="265">
        <f t="shared" si="1804"/>
        <v>313604.88088712509</v>
      </c>
      <c r="Q8247" s="265">
        <f t="shared" si="1805"/>
        <v>564556.09907271201</v>
      </c>
      <c r="R8247" s="266">
        <f t="shared" si="1806"/>
        <v>878160.97995983716</v>
      </c>
    </row>
    <row r="8248" spans="1:18" x14ac:dyDescent="0.3">
      <c r="A8248" s="82">
        <v>8217</v>
      </c>
      <c r="B8248" s="94">
        <f t="shared" si="1795"/>
        <v>2.3134639559081869E-68</v>
      </c>
      <c r="C8248" s="179">
        <f t="shared" si="1796"/>
        <v>2.30824517965591E-68</v>
      </c>
      <c r="D8248" s="166">
        <f t="shared" si="1797"/>
        <v>2.2558277767625785E-3</v>
      </c>
      <c r="E8248" s="167">
        <f t="shared" si="1807"/>
        <v>24.291375447755232</v>
      </c>
      <c r="F8248" s="168">
        <f t="shared" si="1808"/>
        <v>18.538392669432938</v>
      </c>
      <c r="G8248" s="168">
        <f t="shared" si="1798"/>
        <v>644246.65197582904</v>
      </c>
      <c r="H8248" s="168">
        <f t="shared" si="1799"/>
        <v>271310.33852408634</v>
      </c>
      <c r="I8248" s="169">
        <f t="shared" si="1800"/>
        <v>915556.99049991532</v>
      </c>
      <c r="J8248" s="169">
        <f t="shared" si="1802"/>
        <v>818184.95759523683</v>
      </c>
      <c r="K8248" s="95"/>
      <c r="L8248" s="265">
        <f t="shared" si="1801"/>
        <v>350950.99238960084</v>
      </c>
      <c r="M8248" s="265">
        <f>$G8248*NonHospFrac+theModel!$H8248*NonHospFrac</f>
        <v>564605.99811031448</v>
      </c>
      <c r="N8248" s="266">
        <f t="shared" si="1803"/>
        <v>915556.99049991532</v>
      </c>
      <c r="O8248" s="159"/>
      <c r="P8248" s="265">
        <f t="shared" si="1804"/>
        <v>313626.37804721046</v>
      </c>
      <c r="Q8248" s="265">
        <f t="shared" si="1805"/>
        <v>564604.44346863974</v>
      </c>
      <c r="R8248" s="266">
        <f t="shared" si="1806"/>
        <v>878230.82151585026</v>
      </c>
    </row>
    <row r="8249" spans="1:18" x14ac:dyDescent="0.3">
      <c r="A8249" s="82">
        <v>8218</v>
      </c>
      <c r="B8249" s="94">
        <f t="shared" si="1795"/>
        <v>2.270247386720207E-68</v>
      </c>
      <c r="C8249" s="179">
        <f t="shared" si="1796"/>
        <v>2.2651260996051208E-68</v>
      </c>
      <c r="D8249" s="166">
        <f t="shared" si="1797"/>
        <v>2.2558277767625785E-3</v>
      </c>
      <c r="E8249" s="167">
        <f t="shared" si="1807"/>
        <v>24.291375447755232</v>
      </c>
      <c r="F8249" s="168">
        <f t="shared" si="1808"/>
        <v>18.540648497209698</v>
      </c>
      <c r="G8249" s="168">
        <f t="shared" si="1798"/>
        <v>644325.04655504238</v>
      </c>
      <c r="H8249" s="168">
        <f t="shared" si="1799"/>
        <v>271310.33852408634</v>
      </c>
      <c r="I8249" s="169">
        <f t="shared" si="1800"/>
        <v>915635.38507912867</v>
      </c>
      <c r="J8249" s="169">
        <f t="shared" si="1802"/>
        <v>818241.03685800242</v>
      </c>
      <c r="K8249" s="95"/>
      <c r="L8249" s="265">
        <f t="shared" si="1801"/>
        <v>350981.04257288639</v>
      </c>
      <c r="M8249" s="265">
        <f>$G8249*NonHospFrac+theModel!$H8249*NonHospFrac</f>
        <v>564654.34250624222</v>
      </c>
      <c r="N8249" s="266">
        <f t="shared" si="1803"/>
        <v>915635.38507912867</v>
      </c>
      <c r="O8249" s="159"/>
      <c r="P8249" s="265">
        <f t="shared" si="1804"/>
        <v>313647.87433102925</v>
      </c>
      <c r="Q8249" s="265">
        <f t="shared" si="1805"/>
        <v>564652.78786456748</v>
      </c>
      <c r="R8249" s="266">
        <f t="shared" si="1806"/>
        <v>878300.66219559673</v>
      </c>
    </row>
    <row r="8250" spans="1:18" x14ac:dyDescent="0.3">
      <c r="A8250" s="82">
        <v>8219</v>
      </c>
      <c r="B8250" s="94">
        <f t="shared" si="1795"/>
        <v>2.2278381228925532E-68</v>
      </c>
      <c r="C8250" s="179">
        <f t="shared" si="1796"/>
        <v>2.2228125037728018E-68</v>
      </c>
      <c r="D8250" s="166">
        <f t="shared" si="1797"/>
        <v>2.2558277767625785E-3</v>
      </c>
      <c r="E8250" s="167">
        <f t="shared" si="1807"/>
        <v>24.291375447755232</v>
      </c>
      <c r="F8250" s="168">
        <f t="shared" si="1808"/>
        <v>18.542904324986459</v>
      </c>
      <c r="G8250" s="168">
        <f t="shared" si="1798"/>
        <v>644403.44113425573</v>
      </c>
      <c r="H8250" s="168">
        <f t="shared" si="1799"/>
        <v>271310.33852408634</v>
      </c>
      <c r="I8250" s="169">
        <f t="shared" si="1800"/>
        <v>915713.77965834201</v>
      </c>
      <c r="J8250" s="169">
        <f t="shared" si="1802"/>
        <v>818297.1138348669</v>
      </c>
      <c r="K8250" s="95"/>
      <c r="L8250" s="265">
        <f t="shared" si="1801"/>
        <v>351011.09275617194</v>
      </c>
      <c r="M8250" s="265">
        <f>$G8250*NonHospFrac+theModel!$H8250*NonHospFrac</f>
        <v>564702.68690217007</v>
      </c>
      <c r="N8250" s="266">
        <f t="shared" si="1803"/>
        <v>915713.77965834201</v>
      </c>
      <c r="O8250" s="159"/>
      <c r="P8250" s="265">
        <f t="shared" si="1804"/>
        <v>313669.36973861721</v>
      </c>
      <c r="Q8250" s="265">
        <f t="shared" si="1805"/>
        <v>564701.13226049533</v>
      </c>
      <c r="R8250" s="266">
        <f t="shared" si="1806"/>
        <v>878370.50199911254</v>
      </c>
    </row>
    <row r="8251" spans="1:18" x14ac:dyDescent="0.3">
      <c r="A8251" s="82">
        <v>8220</v>
      </c>
      <c r="B8251" s="94">
        <f t="shared" si="1795"/>
        <v>2.1862210835903258E-68</v>
      </c>
      <c r="C8251" s="179">
        <f t="shared" si="1796"/>
        <v>2.1812893453438189E-68</v>
      </c>
      <c r="D8251" s="166">
        <f t="shared" si="1797"/>
        <v>2.2558277767625785E-3</v>
      </c>
      <c r="E8251" s="167">
        <f t="shared" si="1807"/>
        <v>24.291375447755232</v>
      </c>
      <c r="F8251" s="168">
        <f t="shared" si="1808"/>
        <v>18.54516015276322</v>
      </c>
      <c r="G8251" s="168">
        <f t="shared" si="1798"/>
        <v>644481.83571346907</v>
      </c>
      <c r="H8251" s="168">
        <f t="shared" si="1799"/>
        <v>271310.33852408634</v>
      </c>
      <c r="I8251" s="169">
        <f t="shared" si="1800"/>
        <v>915792.17423755536</v>
      </c>
      <c r="J8251" s="169">
        <f t="shared" si="1802"/>
        <v>818353.18852592341</v>
      </c>
      <c r="K8251" s="95"/>
      <c r="L8251" s="265">
        <f t="shared" si="1801"/>
        <v>351041.1429394575</v>
      </c>
      <c r="M8251" s="265">
        <f>$G8251*NonHospFrac+theModel!$H8251*NonHospFrac</f>
        <v>564751.03129809792</v>
      </c>
      <c r="N8251" s="266">
        <f t="shared" si="1803"/>
        <v>915792.17423755536</v>
      </c>
      <c r="O8251" s="159"/>
      <c r="P8251" s="265">
        <f t="shared" si="1804"/>
        <v>313690.86427001003</v>
      </c>
      <c r="Q8251" s="265">
        <f t="shared" si="1805"/>
        <v>564749.47665642318</v>
      </c>
      <c r="R8251" s="266">
        <f t="shared" si="1806"/>
        <v>878440.34092643321</v>
      </c>
    </row>
    <row r="8252" spans="1:18" x14ac:dyDescent="0.3">
      <c r="A8252" s="82">
        <v>8221</v>
      </c>
      <c r="B8252" s="94">
        <f t="shared" si="1795"/>
        <v>2.1453814696954245E-68</v>
      </c>
      <c r="C8252" s="179">
        <f t="shared" si="1796"/>
        <v>2.1405418585843339E-68</v>
      </c>
      <c r="D8252" s="166">
        <f t="shared" si="1797"/>
        <v>2.2558277767625785E-3</v>
      </c>
      <c r="E8252" s="167">
        <f t="shared" si="1807"/>
        <v>24.291375447755232</v>
      </c>
      <c r="F8252" s="168">
        <f t="shared" si="1808"/>
        <v>18.547415980539981</v>
      </c>
      <c r="G8252" s="168">
        <f t="shared" si="1798"/>
        <v>644560.23029268242</v>
      </c>
      <c r="H8252" s="168">
        <f t="shared" si="1799"/>
        <v>271310.33852408634</v>
      </c>
      <c r="I8252" s="169">
        <f t="shared" si="1800"/>
        <v>915870.5688167687</v>
      </c>
      <c r="J8252" s="169">
        <f t="shared" si="1802"/>
        <v>818409.26093126507</v>
      </c>
      <c r="K8252" s="95"/>
      <c r="L8252" s="265">
        <f t="shared" si="1801"/>
        <v>351071.19312274305</v>
      </c>
      <c r="M8252" s="265">
        <f>$G8252*NonHospFrac+theModel!$H8252*NonHospFrac</f>
        <v>564799.37569402566</v>
      </c>
      <c r="N8252" s="266">
        <f t="shared" si="1803"/>
        <v>915870.5688167687</v>
      </c>
      <c r="O8252" s="159"/>
      <c r="P8252" s="265">
        <f t="shared" si="1804"/>
        <v>313712.35792524344</v>
      </c>
      <c r="Q8252" s="265">
        <f t="shared" si="1805"/>
        <v>564797.82105235092</v>
      </c>
      <c r="R8252" s="266">
        <f t="shared" si="1806"/>
        <v>878510.17897759436</v>
      </c>
    </row>
    <row r="8253" spans="1:18" x14ac:dyDescent="0.3">
      <c r="A8253" s="82">
        <v>8222</v>
      </c>
      <c r="B8253" s="94">
        <f t="shared" si="1795"/>
        <v>2.1053047585441995E-68</v>
      </c>
      <c r="C8253" s="179">
        <f t="shared" si="1796"/>
        <v>2.100555553591325E-68</v>
      </c>
      <c r="D8253" s="166">
        <f t="shared" si="1797"/>
        <v>2.2558277767625785E-3</v>
      </c>
      <c r="E8253" s="167">
        <f t="shared" si="1807"/>
        <v>24.291375447755232</v>
      </c>
      <c r="F8253" s="168">
        <f t="shared" si="1808"/>
        <v>18.549671808316742</v>
      </c>
      <c r="G8253" s="168">
        <f t="shared" si="1798"/>
        <v>644638.62487189565</v>
      </c>
      <c r="H8253" s="168">
        <f t="shared" si="1799"/>
        <v>271310.33852408634</v>
      </c>
      <c r="I8253" s="169">
        <f t="shared" si="1800"/>
        <v>915948.96339598205</v>
      </c>
      <c r="J8253" s="169">
        <f t="shared" si="1802"/>
        <v>818465.33105098514</v>
      </c>
      <c r="K8253" s="95"/>
      <c r="L8253" s="265">
        <f t="shared" si="1801"/>
        <v>351101.24330602854</v>
      </c>
      <c r="M8253" s="265">
        <f>$G8253*NonHospFrac+theModel!$H8253*NonHospFrac</f>
        <v>564847.72008995339</v>
      </c>
      <c r="N8253" s="266">
        <f t="shared" si="1803"/>
        <v>915948.96339598193</v>
      </c>
      <c r="O8253" s="159"/>
      <c r="P8253" s="265">
        <f t="shared" si="1804"/>
        <v>313733.85070435307</v>
      </c>
      <c r="Q8253" s="265">
        <f t="shared" si="1805"/>
        <v>564846.16544827865</v>
      </c>
      <c r="R8253" s="266">
        <f t="shared" si="1806"/>
        <v>878580.01615263172</v>
      </c>
    </row>
    <row r="8254" spans="1:18" x14ac:dyDescent="0.3">
      <c r="A8254" s="82">
        <v>8223</v>
      </c>
      <c r="B8254" s="94">
        <f t="shared" si="1795"/>
        <v>2.0659766987631448E-68</v>
      </c>
      <c r="C8254" s="179">
        <f t="shared" si="1796"/>
        <v>2.0613162111399308E-68</v>
      </c>
      <c r="D8254" s="166">
        <f t="shared" si="1797"/>
        <v>2.2558277767625785E-3</v>
      </c>
      <c r="E8254" s="167">
        <f t="shared" si="1807"/>
        <v>24.291375447755232</v>
      </c>
      <c r="F8254" s="168">
        <f t="shared" si="1808"/>
        <v>18.551927636093502</v>
      </c>
      <c r="G8254" s="168">
        <f t="shared" si="1798"/>
        <v>644717.01945110899</v>
      </c>
      <c r="H8254" s="168">
        <f t="shared" si="1799"/>
        <v>271310.33852408634</v>
      </c>
      <c r="I8254" s="169">
        <f t="shared" si="1800"/>
        <v>916027.35797519539</v>
      </c>
      <c r="J8254" s="169">
        <f t="shared" si="1802"/>
        <v>818521.39888517675</v>
      </c>
      <c r="K8254" s="95"/>
      <c r="L8254" s="265">
        <f t="shared" si="1801"/>
        <v>351131.29348931409</v>
      </c>
      <c r="M8254" s="265">
        <f>$G8254*NonHospFrac+theModel!$H8254*NonHospFrac</f>
        <v>564896.06448588124</v>
      </c>
      <c r="N8254" s="266">
        <f t="shared" si="1803"/>
        <v>916027.35797519539</v>
      </c>
      <c r="O8254" s="159"/>
      <c r="P8254" s="265">
        <f t="shared" si="1804"/>
        <v>313755.34260737477</v>
      </c>
      <c r="Q8254" s="265">
        <f t="shared" si="1805"/>
        <v>564894.50984420651</v>
      </c>
      <c r="R8254" s="266">
        <f t="shared" si="1806"/>
        <v>878649.85245158128</v>
      </c>
    </row>
    <row r="8255" spans="1:18" x14ac:dyDescent="0.3">
      <c r="A8255" s="82">
        <v>8224</v>
      </c>
      <c r="B8255" s="94">
        <f t="shared" si="1795"/>
        <v>2.0273833052008341E-68</v>
      </c>
      <c r="C8255" s="179">
        <f t="shared" si="1796"/>
        <v>2.0228098776268174E-68</v>
      </c>
      <c r="D8255" s="166">
        <f t="shared" si="1797"/>
        <v>2.2558277767625785E-3</v>
      </c>
      <c r="E8255" s="167">
        <f t="shared" si="1807"/>
        <v>24.291375447755232</v>
      </c>
      <c r="F8255" s="168">
        <f t="shared" si="1808"/>
        <v>18.554183463870263</v>
      </c>
      <c r="G8255" s="168">
        <f t="shared" si="1798"/>
        <v>644795.41403032257</v>
      </c>
      <c r="H8255" s="168">
        <f t="shared" si="1799"/>
        <v>271310.33852408634</v>
      </c>
      <c r="I8255" s="169">
        <f t="shared" si="1800"/>
        <v>916105.75255440897</v>
      </c>
      <c r="J8255" s="169">
        <f t="shared" si="1802"/>
        <v>818577.46443393314</v>
      </c>
      <c r="K8255" s="95"/>
      <c r="L8255" s="265">
        <f t="shared" si="1801"/>
        <v>351161.34367259976</v>
      </c>
      <c r="M8255" s="265">
        <f>$G8255*NonHospFrac+theModel!$H8255*NonHospFrac</f>
        <v>564944.4088818091</v>
      </c>
      <c r="N8255" s="266">
        <f t="shared" si="1803"/>
        <v>916105.75255440886</v>
      </c>
      <c r="O8255" s="159"/>
      <c r="P8255" s="265">
        <f t="shared" si="1804"/>
        <v>313776.83363434428</v>
      </c>
      <c r="Q8255" s="265">
        <f t="shared" si="1805"/>
        <v>564942.85424013436</v>
      </c>
      <c r="R8255" s="266">
        <f t="shared" si="1806"/>
        <v>878719.68787447864</v>
      </c>
    </row>
    <row r="8256" spans="1:18" x14ac:dyDescent="0.3">
      <c r="A8256" s="82">
        <v>8225</v>
      </c>
      <c r="B8256" s="94">
        <f t="shared" si="1795"/>
        <v>1.9895108539547796E-68</v>
      </c>
      <c r="C8256" s="179">
        <f t="shared" si="1796"/>
        <v>1.9850228601082578E-68</v>
      </c>
      <c r="D8256" s="166">
        <f t="shared" si="1797"/>
        <v>2.2558277767625785E-3</v>
      </c>
      <c r="E8256" s="167">
        <f t="shared" si="1807"/>
        <v>24.291375447755232</v>
      </c>
      <c r="F8256" s="168">
        <f t="shared" si="1808"/>
        <v>18.556439291647024</v>
      </c>
      <c r="G8256" s="168">
        <f t="shared" si="1798"/>
        <v>644873.80860953592</v>
      </c>
      <c r="H8256" s="168">
        <f t="shared" si="1799"/>
        <v>271310.33852408634</v>
      </c>
      <c r="I8256" s="169">
        <f t="shared" si="1800"/>
        <v>916184.14713362232</v>
      </c>
      <c r="J8256" s="169">
        <f t="shared" si="1802"/>
        <v>818633.52769734722</v>
      </c>
      <c r="K8256" s="95"/>
      <c r="L8256" s="265">
        <f t="shared" si="1801"/>
        <v>351191.39385588525</v>
      </c>
      <c r="M8256" s="265">
        <f>$G8256*NonHospFrac+theModel!$H8256*NonHospFrac</f>
        <v>564992.75327773695</v>
      </c>
      <c r="N8256" s="266">
        <f t="shared" si="1803"/>
        <v>916184.1471336222</v>
      </c>
      <c r="O8256" s="159"/>
      <c r="P8256" s="265">
        <f t="shared" si="1804"/>
        <v>313798.32378529711</v>
      </c>
      <c r="Q8256" s="265">
        <f t="shared" si="1805"/>
        <v>564991.19863606221</v>
      </c>
      <c r="R8256" s="266">
        <f t="shared" si="1806"/>
        <v>878789.52242135932</v>
      </c>
    </row>
    <row r="8257" spans="1:18" x14ac:dyDescent="0.3">
      <c r="A8257" s="82">
        <v>8226</v>
      </c>
      <c r="B8257" s="94">
        <f t="shared" si="1795"/>
        <v>1.9523458774914137E-68</v>
      </c>
      <c r="C8257" s="179">
        <f t="shared" si="1796"/>
        <v>1.9479417214311208E-68</v>
      </c>
      <c r="D8257" s="166">
        <f t="shared" si="1797"/>
        <v>2.2558277767625785E-3</v>
      </c>
      <c r="E8257" s="167">
        <f t="shared" si="1807"/>
        <v>24.291375447755232</v>
      </c>
      <c r="F8257" s="168">
        <f t="shared" si="1808"/>
        <v>18.558695119423785</v>
      </c>
      <c r="G8257" s="168">
        <f t="shared" si="1798"/>
        <v>644952.20318874926</v>
      </c>
      <c r="H8257" s="168">
        <f t="shared" si="1799"/>
        <v>271310.33852408634</v>
      </c>
      <c r="I8257" s="169">
        <f t="shared" si="1800"/>
        <v>916262.54171283566</v>
      </c>
      <c r="J8257" s="169">
        <f t="shared" si="1802"/>
        <v>818689.58867551235</v>
      </c>
      <c r="K8257" s="95"/>
      <c r="L8257" s="265">
        <f t="shared" si="1801"/>
        <v>351221.44403917086</v>
      </c>
      <c r="M8257" s="265">
        <f>$G8257*NonHospFrac+theModel!$H8257*NonHospFrac</f>
        <v>565041.0976736648</v>
      </c>
      <c r="N8257" s="266">
        <f t="shared" si="1803"/>
        <v>916262.54171283566</v>
      </c>
      <c r="O8257" s="159"/>
      <c r="P8257" s="265">
        <f t="shared" si="1804"/>
        <v>313819.81306026917</v>
      </c>
      <c r="Q8257" s="265">
        <f t="shared" si="1805"/>
        <v>565039.54303199006</v>
      </c>
      <c r="R8257" s="266">
        <f t="shared" si="1806"/>
        <v>878859.35609225929</v>
      </c>
    </row>
    <row r="8258" spans="1:18" x14ac:dyDescent="0.3">
      <c r="A8258" s="82">
        <v>8227</v>
      </c>
      <c r="B8258" s="94">
        <f t="shared" si="1795"/>
        <v>1.9158751598570419E-68</v>
      </c>
      <c r="C8258" s="179">
        <f t="shared" si="1796"/>
        <v>1.9115532754546269E-68</v>
      </c>
      <c r="D8258" s="166">
        <f t="shared" si="1797"/>
        <v>2.2558277767625785E-3</v>
      </c>
      <c r="E8258" s="167">
        <f t="shared" si="1807"/>
        <v>24.291375447755232</v>
      </c>
      <c r="F8258" s="168">
        <f t="shared" si="1808"/>
        <v>18.560950947200546</v>
      </c>
      <c r="G8258" s="168">
        <f t="shared" si="1798"/>
        <v>645030.59776796261</v>
      </c>
      <c r="H8258" s="168">
        <f t="shared" si="1799"/>
        <v>271310.33852408634</v>
      </c>
      <c r="I8258" s="169">
        <f t="shared" si="1800"/>
        <v>916340.93629204901</v>
      </c>
      <c r="J8258" s="169">
        <f t="shared" si="1802"/>
        <v>818745.64736852166</v>
      </c>
      <c r="K8258" s="95"/>
      <c r="L8258" s="265">
        <f t="shared" si="1801"/>
        <v>351251.49422245636</v>
      </c>
      <c r="M8258" s="265">
        <f>$G8258*NonHospFrac+theModel!$H8258*NonHospFrac</f>
        <v>565089.44206959254</v>
      </c>
      <c r="N8258" s="266">
        <f t="shared" si="1803"/>
        <v>916340.93629204889</v>
      </c>
      <c r="O8258" s="159"/>
      <c r="P8258" s="265">
        <f t="shared" si="1804"/>
        <v>313841.30145929597</v>
      </c>
      <c r="Q8258" s="265">
        <f t="shared" si="1805"/>
        <v>565087.8874279178</v>
      </c>
      <c r="R8258" s="266">
        <f t="shared" si="1806"/>
        <v>878929.18888721382</v>
      </c>
    </row>
    <row r="8259" spans="1:18" x14ac:dyDescent="0.3">
      <c r="A8259" s="82">
        <v>8228</v>
      </c>
      <c r="B8259" s="94">
        <f t="shared" si="1795"/>
        <v>1.8800857319777277E-68</v>
      </c>
      <c r="C8259" s="179">
        <f t="shared" si="1796"/>
        <v>1.8758445823608373E-68</v>
      </c>
      <c r="D8259" s="166">
        <f t="shared" si="1797"/>
        <v>2.2558277767625785E-3</v>
      </c>
      <c r="E8259" s="167">
        <f t="shared" si="1807"/>
        <v>24.291375447755232</v>
      </c>
      <c r="F8259" s="168">
        <f t="shared" si="1808"/>
        <v>18.563206774977306</v>
      </c>
      <c r="G8259" s="168">
        <f t="shared" si="1798"/>
        <v>645108.99234717595</v>
      </c>
      <c r="H8259" s="168">
        <f t="shared" si="1799"/>
        <v>271310.33852408634</v>
      </c>
      <c r="I8259" s="169">
        <f t="shared" si="1800"/>
        <v>916419.33087126235</v>
      </c>
      <c r="J8259" s="169">
        <f t="shared" si="1802"/>
        <v>818801.70377646829</v>
      </c>
      <c r="K8259" s="95"/>
      <c r="L8259" s="265">
        <f t="shared" si="1801"/>
        <v>351281.54440574197</v>
      </c>
      <c r="M8259" s="265">
        <f>$G8259*NonHospFrac+theModel!$H8259*NonHospFrac</f>
        <v>565137.78646552027</v>
      </c>
      <c r="N8259" s="266">
        <f t="shared" si="1803"/>
        <v>916419.33087126224</v>
      </c>
      <c r="O8259" s="159"/>
      <c r="P8259" s="265">
        <f t="shared" si="1804"/>
        <v>313862.78898241342</v>
      </c>
      <c r="Q8259" s="265">
        <f t="shared" si="1805"/>
        <v>565136.23182384553</v>
      </c>
      <c r="R8259" s="266">
        <f t="shared" si="1806"/>
        <v>878999.02080625901</v>
      </c>
    </row>
    <row r="8260" spans="1:18" x14ac:dyDescent="0.3">
      <c r="A8260" s="82">
        <v>8229</v>
      </c>
      <c r="B8260" s="94">
        <f t="shared" si="1795"/>
        <v>1.844964867048007E-68</v>
      </c>
      <c r="C8260" s="179">
        <f t="shared" si="1796"/>
        <v>1.8408029440537689E-68</v>
      </c>
      <c r="D8260" s="166">
        <f t="shared" si="1797"/>
        <v>2.2558277767625785E-3</v>
      </c>
      <c r="E8260" s="167">
        <f t="shared" si="1807"/>
        <v>24.291375447755232</v>
      </c>
      <c r="F8260" s="168">
        <f t="shared" si="1808"/>
        <v>18.565462602754067</v>
      </c>
      <c r="G8260" s="168">
        <f t="shared" si="1798"/>
        <v>645187.3869263893</v>
      </c>
      <c r="H8260" s="168">
        <f t="shared" si="1799"/>
        <v>271310.33852408634</v>
      </c>
      <c r="I8260" s="169">
        <f t="shared" si="1800"/>
        <v>916497.7254504757</v>
      </c>
      <c r="J8260" s="169">
        <f t="shared" si="1802"/>
        <v>818857.75789944537</v>
      </c>
      <c r="K8260" s="95"/>
      <c r="L8260" s="265">
        <f t="shared" si="1801"/>
        <v>351311.59458902746</v>
      </c>
      <c r="M8260" s="265">
        <f>$G8260*NonHospFrac+theModel!$H8260*NonHospFrac</f>
        <v>565186.13086144812</v>
      </c>
      <c r="N8260" s="266">
        <f t="shared" si="1803"/>
        <v>916497.72545047558</v>
      </c>
      <c r="O8260" s="159"/>
      <c r="P8260" s="265">
        <f t="shared" si="1804"/>
        <v>313884.27562965703</v>
      </c>
      <c r="Q8260" s="265">
        <f t="shared" si="1805"/>
        <v>565184.57621977339</v>
      </c>
      <c r="R8260" s="266">
        <f t="shared" si="1806"/>
        <v>879068.85184943047</v>
      </c>
    </row>
    <row r="8261" spans="1:18" x14ac:dyDescent="0.3">
      <c r="A8261" s="82">
        <v>8230</v>
      </c>
      <c r="B8261" s="94">
        <f t="shared" si="1795"/>
        <v>1.8105000760048839E-68</v>
      </c>
      <c r="C8261" s="179">
        <f t="shared" si="1796"/>
        <v>1.8064158996436013E-68</v>
      </c>
      <c r="D8261" s="166">
        <f t="shared" si="1797"/>
        <v>2.2558277767625785E-3</v>
      </c>
      <c r="E8261" s="167">
        <f t="shared" si="1807"/>
        <v>24.291375447755232</v>
      </c>
      <c r="F8261" s="168">
        <f t="shared" si="1808"/>
        <v>18.567718430530828</v>
      </c>
      <c r="G8261" s="168">
        <f t="shared" si="1798"/>
        <v>645265.78150560253</v>
      </c>
      <c r="H8261" s="168">
        <f t="shared" si="1799"/>
        <v>271310.33852408634</v>
      </c>
      <c r="I8261" s="169">
        <f t="shared" si="1800"/>
        <v>916576.12002968881</v>
      </c>
      <c r="J8261" s="169">
        <f t="shared" si="1802"/>
        <v>818913.8097375459</v>
      </c>
      <c r="K8261" s="95"/>
      <c r="L8261" s="265">
        <f t="shared" si="1801"/>
        <v>351341.64477231295</v>
      </c>
      <c r="M8261" s="265">
        <f>$G8261*NonHospFrac+theModel!$H8261*NonHospFrac</f>
        <v>565234.47525737586</v>
      </c>
      <c r="N8261" s="266">
        <f t="shared" si="1803"/>
        <v>916576.12002968881</v>
      </c>
      <c r="O8261" s="159"/>
      <c r="P8261" s="265">
        <f t="shared" si="1804"/>
        <v>313905.7614010626</v>
      </c>
      <c r="Q8261" s="265">
        <f t="shared" si="1805"/>
        <v>565232.92061570112</v>
      </c>
      <c r="R8261" s="266">
        <f t="shared" si="1806"/>
        <v>879138.68201676372</v>
      </c>
    </row>
    <row r="8262" spans="1:18" x14ac:dyDescent="0.3">
      <c r="A8262" s="82">
        <v>8231</v>
      </c>
      <c r="B8262" s="94">
        <f t="shared" si="1795"/>
        <v>1.7766791030869987E-68</v>
      </c>
      <c r="C8262" s="179">
        <f t="shared" si="1796"/>
        <v>1.7726712210158614E-68</v>
      </c>
      <c r="D8262" s="166">
        <f t="shared" si="1797"/>
        <v>2.2558277767625785E-3</v>
      </c>
      <c r="E8262" s="167">
        <f t="shared" si="1807"/>
        <v>24.291375447755232</v>
      </c>
      <c r="F8262" s="168">
        <f t="shared" si="1808"/>
        <v>18.569974258307589</v>
      </c>
      <c r="G8262" s="168">
        <f t="shared" si="1798"/>
        <v>645344.17608481587</v>
      </c>
      <c r="H8262" s="168">
        <f t="shared" si="1799"/>
        <v>271310.33852408634</v>
      </c>
      <c r="I8262" s="169">
        <f t="shared" si="1800"/>
        <v>916654.51460890216</v>
      </c>
      <c r="J8262" s="169">
        <f t="shared" si="1802"/>
        <v>818969.85929086327</v>
      </c>
      <c r="K8262" s="95"/>
      <c r="L8262" s="265">
        <f t="shared" si="1801"/>
        <v>351371.69495559856</v>
      </c>
      <c r="M8262" s="265">
        <f>$G8262*NonHospFrac+theModel!$H8262*NonHospFrac</f>
        <v>565282.8196533036</v>
      </c>
      <c r="N8262" s="266">
        <f t="shared" si="1803"/>
        <v>916654.51460890216</v>
      </c>
      <c r="O8262" s="159"/>
      <c r="P8262" s="265">
        <f t="shared" si="1804"/>
        <v>313927.24629666592</v>
      </c>
      <c r="Q8262" s="265">
        <f t="shared" si="1805"/>
        <v>565281.26501162886</v>
      </c>
      <c r="R8262" s="266">
        <f t="shared" si="1806"/>
        <v>879208.51130829472</v>
      </c>
    </row>
    <row r="8263" spans="1:18" x14ac:dyDescent="0.3">
      <c r="A8263" s="82">
        <v>8232</v>
      </c>
      <c r="B8263" s="94">
        <f t="shared" si="1795"/>
        <v>1.7434899214759364E-68</v>
      </c>
      <c r="C8263" s="179">
        <f t="shared" si="1796"/>
        <v>1.7395569084825654E-68</v>
      </c>
      <c r="D8263" s="166">
        <f t="shared" si="1797"/>
        <v>2.2558277767625785E-3</v>
      </c>
      <c r="E8263" s="167">
        <f t="shared" si="1807"/>
        <v>24.291375447755232</v>
      </c>
      <c r="F8263" s="168">
        <f t="shared" si="1808"/>
        <v>18.57223008608435</v>
      </c>
      <c r="G8263" s="168">
        <f t="shared" si="1798"/>
        <v>645422.57066402945</v>
      </c>
      <c r="H8263" s="168">
        <f t="shared" si="1799"/>
        <v>271310.33852408634</v>
      </c>
      <c r="I8263" s="169">
        <f t="shared" si="1800"/>
        <v>916732.90918811574</v>
      </c>
      <c r="J8263" s="169">
        <f t="shared" si="1802"/>
        <v>819025.90655949072</v>
      </c>
      <c r="K8263" s="95"/>
      <c r="L8263" s="265">
        <f t="shared" si="1801"/>
        <v>351401.74513888417</v>
      </c>
      <c r="M8263" s="265">
        <f>$G8263*NonHospFrac+theModel!$H8263*NonHospFrac</f>
        <v>565331.16404923156</v>
      </c>
      <c r="N8263" s="266">
        <f t="shared" si="1803"/>
        <v>916732.90918811574</v>
      </c>
      <c r="O8263" s="159"/>
      <c r="P8263" s="265">
        <f t="shared" si="1804"/>
        <v>313948.73031650262</v>
      </c>
      <c r="Q8263" s="265">
        <f t="shared" si="1805"/>
        <v>565329.60940755683</v>
      </c>
      <c r="R8263" s="266">
        <f t="shared" si="1806"/>
        <v>879278.33972405945</v>
      </c>
    </row>
    <row r="8264" spans="1:18" x14ac:dyDescent="0.3">
      <c r="A8264" s="82">
        <v>8233</v>
      </c>
      <c r="B8264" s="94">
        <f t="shared" si="1795"/>
        <v>1.7109207290199777E-68</v>
      </c>
      <c r="C8264" s="179">
        <f t="shared" si="1796"/>
        <v>1.7070611865156156E-68</v>
      </c>
      <c r="D8264" s="166">
        <f t="shared" si="1797"/>
        <v>2.2558277767625785E-3</v>
      </c>
      <c r="E8264" s="167">
        <f t="shared" si="1807"/>
        <v>24.291375447755232</v>
      </c>
      <c r="F8264" s="168">
        <f t="shared" si="1808"/>
        <v>18.57448591386111</v>
      </c>
      <c r="G8264" s="168">
        <f t="shared" si="1798"/>
        <v>645500.9652432428</v>
      </c>
      <c r="H8264" s="168">
        <f t="shared" si="1799"/>
        <v>271310.33852408634</v>
      </c>
      <c r="I8264" s="169">
        <f t="shared" si="1800"/>
        <v>916811.30376732908</v>
      </c>
      <c r="J8264" s="169">
        <f t="shared" si="1802"/>
        <v>819081.95154352102</v>
      </c>
      <c r="K8264" s="95"/>
      <c r="L8264" s="265">
        <f t="shared" si="1801"/>
        <v>351431.79532216972</v>
      </c>
      <c r="M8264" s="265">
        <f>$G8264*NonHospFrac+theModel!$H8264*NonHospFrac</f>
        <v>565379.5084451593</v>
      </c>
      <c r="N8264" s="266">
        <f t="shared" si="1803"/>
        <v>916811.30376732908</v>
      </c>
      <c r="O8264" s="159"/>
      <c r="P8264" s="265">
        <f t="shared" si="1804"/>
        <v>313970.21346060833</v>
      </c>
      <c r="Q8264" s="265">
        <f t="shared" si="1805"/>
        <v>565377.95380348456</v>
      </c>
      <c r="R8264" s="266">
        <f t="shared" si="1806"/>
        <v>879348.16726409295</v>
      </c>
    </row>
    <row r="8265" spans="1:18" x14ac:dyDescent="0.3">
      <c r="A8265" s="82">
        <v>8234</v>
      </c>
      <c r="B8265" s="94">
        <f t="shared" si="1795"/>
        <v>1.6789599440369176E-68</v>
      </c>
      <c r="C8265" s="179">
        <f t="shared" si="1796"/>
        <v>1.6751724995590874E-68</v>
      </c>
      <c r="D8265" s="166">
        <f t="shared" si="1797"/>
        <v>2.2558277767625785E-3</v>
      </c>
      <c r="E8265" s="167">
        <f t="shared" si="1807"/>
        <v>24.291375447755232</v>
      </c>
      <c r="F8265" s="168">
        <f t="shared" si="1808"/>
        <v>18.576741741637871</v>
      </c>
      <c r="G8265" s="168">
        <f t="shared" si="1798"/>
        <v>645579.35982245614</v>
      </c>
      <c r="H8265" s="168">
        <f t="shared" si="1799"/>
        <v>271310.33852408634</v>
      </c>
      <c r="I8265" s="169">
        <f t="shared" si="1800"/>
        <v>916889.69834654243</v>
      </c>
      <c r="J8265" s="169">
        <f t="shared" si="1802"/>
        <v>819137.99424304743</v>
      </c>
      <c r="K8265" s="95"/>
      <c r="L8265" s="265">
        <f t="shared" si="1801"/>
        <v>351461.84550545528</v>
      </c>
      <c r="M8265" s="265">
        <f>$G8265*NonHospFrac+theModel!$H8265*NonHospFrac</f>
        <v>565427.85284108715</v>
      </c>
      <c r="N8265" s="266">
        <f t="shared" si="1803"/>
        <v>916889.69834654243</v>
      </c>
      <c r="O8265" s="159"/>
      <c r="P8265" s="265">
        <f t="shared" si="1804"/>
        <v>313991.69572901877</v>
      </c>
      <c r="Q8265" s="265">
        <f t="shared" si="1805"/>
        <v>565426.29819941241</v>
      </c>
      <c r="R8265" s="266">
        <f t="shared" si="1806"/>
        <v>879417.99392843118</v>
      </c>
    </row>
    <row r="8266" spans="1:18" x14ac:dyDescent="0.3">
      <c r="A8266" s="82">
        <v>8235</v>
      </c>
      <c r="B8266" s="94">
        <f t="shared" si="1795"/>
        <v>1.6475962011958851E-68</v>
      </c>
      <c r="C8266" s="179">
        <f t="shared" si="1796"/>
        <v>1.643879507920339E-68</v>
      </c>
      <c r="D8266" s="166">
        <f t="shared" si="1797"/>
        <v>2.2558277767625785E-3</v>
      </c>
      <c r="E8266" s="167">
        <f t="shared" si="1807"/>
        <v>24.291375447755232</v>
      </c>
      <c r="F8266" s="168">
        <f t="shared" si="1808"/>
        <v>18.578997569414632</v>
      </c>
      <c r="G8266" s="168">
        <f t="shared" si="1798"/>
        <v>645657.75440166949</v>
      </c>
      <c r="H8266" s="168">
        <f t="shared" si="1799"/>
        <v>271310.33852408634</v>
      </c>
      <c r="I8266" s="169">
        <f t="shared" si="1800"/>
        <v>916968.09292575577</v>
      </c>
      <c r="J8266" s="169">
        <f t="shared" si="1802"/>
        <v>819194.03465816309</v>
      </c>
      <c r="K8266" s="95"/>
      <c r="L8266" s="265">
        <f t="shared" si="1801"/>
        <v>351491.89568874083</v>
      </c>
      <c r="M8266" s="265">
        <f>$G8266*NonHospFrac+theModel!$H8266*NonHospFrac</f>
        <v>565476.197237015</v>
      </c>
      <c r="N8266" s="266">
        <f t="shared" si="1803"/>
        <v>916968.09292575577</v>
      </c>
      <c r="O8266" s="159"/>
      <c r="P8266" s="265">
        <f t="shared" si="1804"/>
        <v>314013.17712176964</v>
      </c>
      <c r="Q8266" s="265">
        <f t="shared" si="1805"/>
        <v>565474.64259534026</v>
      </c>
      <c r="R8266" s="266">
        <f t="shared" si="1806"/>
        <v>879487.8197171099</v>
      </c>
    </row>
    <row r="8267" spans="1:18" x14ac:dyDescent="0.3">
      <c r="A8267" s="82">
        <v>8236</v>
      </c>
      <c r="B8267" s="94">
        <f t="shared" si="1795"/>
        <v>1.6168183474753259E-68</v>
      </c>
      <c r="C8267" s="179">
        <f t="shared" si="1796"/>
        <v>1.6131710837371117E-68</v>
      </c>
      <c r="D8267" s="166">
        <f t="shared" si="1797"/>
        <v>2.2558277767625785E-3</v>
      </c>
      <c r="E8267" s="167">
        <f t="shared" si="1807"/>
        <v>24.291375447755232</v>
      </c>
      <c r="F8267" s="168">
        <f t="shared" si="1808"/>
        <v>18.581253397191393</v>
      </c>
      <c r="G8267" s="168">
        <f t="shared" si="1798"/>
        <v>645736.14898088283</v>
      </c>
      <c r="H8267" s="168">
        <f t="shared" si="1799"/>
        <v>271310.33852408634</v>
      </c>
      <c r="I8267" s="169">
        <f t="shared" si="1800"/>
        <v>917046.48750496912</v>
      </c>
      <c r="J8267" s="169">
        <f t="shared" si="1802"/>
        <v>819250.07278896112</v>
      </c>
      <c r="K8267" s="95"/>
      <c r="L8267" s="265">
        <f t="shared" si="1801"/>
        <v>351521.94587202638</v>
      </c>
      <c r="M8267" s="265">
        <f>$G8267*NonHospFrac+theModel!$H8267*NonHospFrac</f>
        <v>565524.54163294274</v>
      </c>
      <c r="N8267" s="266">
        <f t="shared" si="1803"/>
        <v>917046.48750496912</v>
      </c>
      <c r="O8267" s="159"/>
      <c r="P8267" s="265">
        <f t="shared" si="1804"/>
        <v>314034.65763889666</v>
      </c>
      <c r="Q8267" s="265">
        <f t="shared" si="1805"/>
        <v>565522.986991268</v>
      </c>
      <c r="R8267" s="266">
        <f t="shared" si="1806"/>
        <v>879557.64463016461</v>
      </c>
    </row>
    <row r="8268" spans="1:18" x14ac:dyDescent="0.3">
      <c r="A8268" s="82">
        <v>8237</v>
      </c>
      <c r="B8268" s="94">
        <f t="shared" si="1795"/>
        <v>1.5866154381974381E-68</v>
      </c>
      <c r="C8268" s="179">
        <f t="shared" si="1796"/>
        <v>1.5830363070209121E-68</v>
      </c>
      <c r="D8268" s="166">
        <f t="shared" si="1797"/>
        <v>2.2558277767625785E-3</v>
      </c>
      <c r="E8268" s="167">
        <f t="shared" si="1807"/>
        <v>24.291375447755232</v>
      </c>
      <c r="F8268" s="168">
        <f t="shared" si="1808"/>
        <v>18.583509224968154</v>
      </c>
      <c r="G8268" s="168">
        <f t="shared" si="1798"/>
        <v>645814.54356009618</v>
      </c>
      <c r="H8268" s="168">
        <f t="shared" si="1799"/>
        <v>271310.33852408634</v>
      </c>
      <c r="I8268" s="169">
        <f t="shared" si="1800"/>
        <v>917124.88208418246</v>
      </c>
      <c r="J8268" s="169">
        <f t="shared" si="1802"/>
        <v>819306.10863553453</v>
      </c>
      <c r="K8268" s="95"/>
      <c r="L8268" s="265">
        <f t="shared" si="1801"/>
        <v>351551.99605531193</v>
      </c>
      <c r="M8268" s="265">
        <f>$G8268*NonHospFrac+theModel!$H8268*NonHospFrac</f>
        <v>565572.88602887047</v>
      </c>
      <c r="N8268" s="266">
        <f t="shared" si="1803"/>
        <v>917124.88208418246</v>
      </c>
      <c r="O8268" s="159"/>
      <c r="P8268" s="265">
        <f t="shared" si="1804"/>
        <v>314056.13728043553</v>
      </c>
      <c r="Q8268" s="265">
        <f t="shared" si="1805"/>
        <v>565571.33138719574</v>
      </c>
      <c r="R8268" s="266">
        <f t="shared" si="1806"/>
        <v>879627.46866763127</v>
      </c>
    </row>
    <row r="8269" spans="1:18" x14ac:dyDescent="0.3">
      <c r="A8269" s="82">
        <v>8238</v>
      </c>
      <c r="B8269" s="94">
        <f t="shared" si="1795"/>
        <v>1.5569767331359812E-68</v>
      </c>
      <c r="C8269" s="179">
        <f t="shared" si="1796"/>
        <v>1.5534644617736E-68</v>
      </c>
      <c r="D8269" s="166">
        <f t="shared" si="1797"/>
        <v>2.2558277767625785E-3</v>
      </c>
      <c r="E8269" s="167">
        <f t="shared" si="1807"/>
        <v>24.291375447755232</v>
      </c>
      <c r="F8269" s="168">
        <f t="shared" si="1808"/>
        <v>18.585765052744915</v>
      </c>
      <c r="G8269" s="168">
        <f t="shared" si="1798"/>
        <v>645892.93813930941</v>
      </c>
      <c r="H8269" s="168">
        <f t="shared" si="1799"/>
        <v>271310.33852408634</v>
      </c>
      <c r="I8269" s="169">
        <f t="shared" si="1800"/>
        <v>917203.27666339581</v>
      </c>
      <c r="J8269" s="169">
        <f t="shared" si="1802"/>
        <v>819362.14219797659</v>
      </c>
      <c r="K8269" s="95"/>
      <c r="L8269" s="265">
        <f t="shared" si="1801"/>
        <v>351582.04623859742</v>
      </c>
      <c r="M8269" s="265">
        <f>$G8269*NonHospFrac+theModel!$H8269*NonHospFrac</f>
        <v>565621.23042479833</v>
      </c>
      <c r="N8269" s="266">
        <f t="shared" si="1803"/>
        <v>917203.27666339581</v>
      </c>
      <c r="O8269" s="159"/>
      <c r="P8269" s="265">
        <f t="shared" si="1804"/>
        <v>314077.61604642187</v>
      </c>
      <c r="Q8269" s="265">
        <f t="shared" si="1805"/>
        <v>565619.67578312359</v>
      </c>
      <c r="R8269" s="266">
        <f t="shared" si="1806"/>
        <v>879697.29182954552</v>
      </c>
    </row>
    <row r="8270" spans="1:18" x14ac:dyDescent="0.3">
      <c r="A8270" s="82">
        <v>8239</v>
      </c>
      <c r="B8270" s="94">
        <f t="shared" si="1795"/>
        <v>1.5278916926970732E-68</v>
      </c>
      <c r="C8270" s="179">
        <f t="shared" si="1796"/>
        <v>1.5244450321768023E-68</v>
      </c>
      <c r="D8270" s="166">
        <f t="shared" si="1797"/>
        <v>2.2558277767625785E-3</v>
      </c>
      <c r="E8270" s="167">
        <f t="shared" si="1807"/>
        <v>24.291375447755232</v>
      </c>
      <c r="F8270" s="168">
        <f t="shared" si="1808"/>
        <v>18.588020880521675</v>
      </c>
      <c r="G8270" s="168">
        <f t="shared" si="1798"/>
        <v>645971.33271852275</v>
      </c>
      <c r="H8270" s="168">
        <f t="shared" si="1799"/>
        <v>271310.33852408634</v>
      </c>
      <c r="I8270" s="169">
        <f t="shared" si="1800"/>
        <v>917281.67124260915</v>
      </c>
      <c r="J8270" s="169">
        <f t="shared" si="1802"/>
        <v>819418.1734763803</v>
      </c>
      <c r="K8270" s="95"/>
      <c r="L8270" s="265">
        <f t="shared" si="1801"/>
        <v>351612.09642188298</v>
      </c>
      <c r="M8270" s="265">
        <f>$G8270*NonHospFrac+theModel!$H8270*NonHospFrac</f>
        <v>565669.57482072606</v>
      </c>
      <c r="N8270" s="266">
        <f t="shared" si="1803"/>
        <v>917281.67124260904</v>
      </c>
      <c r="O8270" s="159"/>
      <c r="P8270" s="265">
        <f t="shared" si="1804"/>
        <v>314099.09393689147</v>
      </c>
      <c r="Q8270" s="265">
        <f t="shared" si="1805"/>
        <v>565668.02017905132</v>
      </c>
      <c r="R8270" s="266">
        <f t="shared" si="1806"/>
        <v>879767.11411594274</v>
      </c>
    </row>
    <row r="8271" spans="1:18" x14ac:dyDescent="0.3">
      <c r="A8271" s="82">
        <v>8240</v>
      </c>
      <c r="B8271" s="94">
        <f t="shared" si="1795"/>
        <v>1.4993499741712864E-68</v>
      </c>
      <c r="C8271" s="179">
        <f t="shared" si="1796"/>
        <v>1.4959676988524625E-68</v>
      </c>
      <c r="D8271" s="166">
        <f t="shared" si="1797"/>
        <v>2.2558277767625785E-3</v>
      </c>
      <c r="E8271" s="167">
        <f t="shared" si="1807"/>
        <v>24.291375447755232</v>
      </c>
      <c r="F8271" s="168">
        <f t="shared" si="1808"/>
        <v>18.590276708298436</v>
      </c>
      <c r="G8271" s="168">
        <f t="shared" si="1798"/>
        <v>646049.72729773633</v>
      </c>
      <c r="H8271" s="168">
        <f t="shared" si="1799"/>
        <v>271310.33852408634</v>
      </c>
      <c r="I8271" s="169">
        <f t="shared" si="1800"/>
        <v>917360.06582182273</v>
      </c>
      <c r="J8271" s="169">
        <f t="shared" si="1802"/>
        <v>819474.20247083891</v>
      </c>
      <c r="K8271" s="95"/>
      <c r="L8271" s="265">
        <f t="shared" si="1801"/>
        <v>351642.14660516859</v>
      </c>
      <c r="M8271" s="265">
        <f>$G8271*NonHospFrac+theModel!$H8271*NonHospFrac</f>
        <v>565717.91921665403</v>
      </c>
      <c r="N8271" s="266">
        <f t="shared" si="1803"/>
        <v>917360.06582182262</v>
      </c>
      <c r="O8271" s="159"/>
      <c r="P8271" s="265">
        <f t="shared" si="1804"/>
        <v>314120.57095188001</v>
      </c>
      <c r="Q8271" s="265">
        <f t="shared" si="1805"/>
        <v>565716.36457497929</v>
      </c>
      <c r="R8271" s="266">
        <f t="shared" si="1806"/>
        <v>879836.93552685925</v>
      </c>
    </row>
    <row r="8272" spans="1:18" x14ac:dyDescent="0.3">
      <c r="A8272" s="82">
        <v>8241</v>
      </c>
      <c r="B8272" s="94">
        <f t="shared" si="1795"/>
        <v>1.4713414280557557E-68</v>
      </c>
      <c r="C8272" s="179">
        <f t="shared" si="1796"/>
        <v>1.468022335193246E-68</v>
      </c>
      <c r="D8272" s="166">
        <f t="shared" si="1797"/>
        <v>2.2558277767625785E-3</v>
      </c>
      <c r="E8272" s="167">
        <f t="shared" si="1807"/>
        <v>24.291375447755232</v>
      </c>
      <c r="F8272" s="168">
        <f t="shared" si="1808"/>
        <v>18.592532536075197</v>
      </c>
      <c r="G8272" s="168">
        <f t="shared" si="1798"/>
        <v>646128.12187694968</v>
      </c>
      <c r="H8272" s="168">
        <f t="shared" si="1799"/>
        <v>271310.33852408634</v>
      </c>
      <c r="I8272" s="169">
        <f t="shared" si="1800"/>
        <v>917438.46040103608</v>
      </c>
      <c r="J8272" s="169">
        <f t="shared" si="1802"/>
        <v>819530.22918144532</v>
      </c>
      <c r="K8272" s="95"/>
      <c r="L8272" s="265">
        <f t="shared" si="1801"/>
        <v>351672.1967884542</v>
      </c>
      <c r="M8272" s="265">
        <f>$G8272*NonHospFrac+theModel!$H8272*NonHospFrac</f>
        <v>565766.26361258188</v>
      </c>
      <c r="N8272" s="266">
        <f t="shared" si="1803"/>
        <v>917438.46040103608</v>
      </c>
      <c r="O8272" s="159"/>
      <c r="P8272" s="265">
        <f t="shared" si="1804"/>
        <v>314142.04709142318</v>
      </c>
      <c r="Q8272" s="265">
        <f t="shared" si="1805"/>
        <v>565764.70897090714</v>
      </c>
      <c r="R8272" s="266">
        <f t="shared" si="1806"/>
        <v>879906.75606233033</v>
      </c>
    </row>
    <row r="8273" spans="1:18" x14ac:dyDescent="0.3">
      <c r="A8273" s="82">
        <v>8242</v>
      </c>
      <c r="B8273" s="94">
        <f t="shared" si="1795"/>
        <v>1.4438560944449902E-68</v>
      </c>
      <c r="C8273" s="179">
        <f t="shared" si="1796"/>
        <v>1.4405990037614934E-68</v>
      </c>
      <c r="D8273" s="166">
        <f t="shared" si="1797"/>
        <v>2.2558277767625785E-3</v>
      </c>
      <c r="E8273" s="167">
        <f t="shared" si="1807"/>
        <v>24.291375447755232</v>
      </c>
      <c r="F8273" s="168">
        <f t="shared" si="1808"/>
        <v>18.594788363851958</v>
      </c>
      <c r="G8273" s="168">
        <f t="shared" si="1798"/>
        <v>646206.51645616302</v>
      </c>
      <c r="H8273" s="168">
        <f t="shared" si="1799"/>
        <v>271310.33852408634</v>
      </c>
      <c r="I8273" s="169">
        <f t="shared" si="1800"/>
        <v>917516.85498024942</v>
      </c>
      <c r="J8273" s="169">
        <f t="shared" si="1802"/>
        <v>819586.25360829267</v>
      </c>
      <c r="K8273" s="95"/>
      <c r="L8273" s="265">
        <f t="shared" si="1801"/>
        <v>351702.24697173969</v>
      </c>
      <c r="M8273" s="265">
        <f>$G8273*NonHospFrac+theModel!$H8273*NonHospFrac</f>
        <v>565814.60800850962</v>
      </c>
      <c r="N8273" s="266">
        <f t="shared" si="1803"/>
        <v>917516.85498024931</v>
      </c>
      <c r="O8273" s="159"/>
      <c r="P8273" s="265">
        <f t="shared" si="1804"/>
        <v>314163.52235555655</v>
      </c>
      <c r="Q8273" s="265">
        <f t="shared" si="1805"/>
        <v>565813.05336683488</v>
      </c>
      <c r="R8273" s="266">
        <f t="shared" si="1806"/>
        <v>879976.57572239148</v>
      </c>
    </row>
    <row r="8274" spans="1:18" x14ac:dyDescent="0.3">
      <c r="A8274" s="82">
        <v>8243</v>
      </c>
      <c r="B8274" s="94">
        <f t="shared" si="1795"/>
        <v>1.416884199489108E-68</v>
      </c>
      <c r="C8274" s="179">
        <f t="shared" si="1796"/>
        <v>1.4136879527554444E-68</v>
      </c>
      <c r="D8274" s="166">
        <f t="shared" si="1797"/>
        <v>2.2558277767625785E-3</v>
      </c>
      <c r="E8274" s="167">
        <f t="shared" si="1807"/>
        <v>24.291375447755232</v>
      </c>
      <c r="F8274" s="168">
        <f t="shared" si="1808"/>
        <v>18.597044191628719</v>
      </c>
      <c r="G8274" s="168">
        <f t="shared" si="1798"/>
        <v>646284.91103537637</v>
      </c>
      <c r="H8274" s="168">
        <f t="shared" si="1799"/>
        <v>271310.33852408634</v>
      </c>
      <c r="I8274" s="169">
        <f t="shared" si="1800"/>
        <v>917595.24955946277</v>
      </c>
      <c r="J8274" s="169">
        <f t="shared" si="1802"/>
        <v>819642.27575147408</v>
      </c>
      <c r="K8274" s="95"/>
      <c r="L8274" s="265">
        <f t="shared" si="1801"/>
        <v>351732.2971550253</v>
      </c>
      <c r="M8274" s="265">
        <f>$G8274*NonHospFrac+theModel!$H8274*NonHospFrac</f>
        <v>565862.95240443735</v>
      </c>
      <c r="N8274" s="266">
        <f t="shared" si="1803"/>
        <v>917595.24955946265</v>
      </c>
      <c r="O8274" s="159"/>
      <c r="P8274" s="265">
        <f t="shared" si="1804"/>
        <v>314184.9967443159</v>
      </c>
      <c r="Q8274" s="265">
        <f t="shared" si="1805"/>
        <v>565861.39776276262</v>
      </c>
      <c r="R8274" s="266">
        <f t="shared" si="1806"/>
        <v>880046.39450707845</v>
      </c>
    </row>
    <row r="8275" spans="1:18" x14ac:dyDescent="0.3">
      <c r="A8275" s="82">
        <v>8244</v>
      </c>
      <c r="B8275" s="94">
        <f t="shared" si="1795"/>
        <v>1.3904161519182318E-68</v>
      </c>
      <c r="C8275" s="179">
        <f t="shared" si="1796"/>
        <v>1.3872796125414753E-68</v>
      </c>
      <c r="D8275" s="166">
        <f t="shared" si="1797"/>
        <v>2.2558277767625785E-3</v>
      </c>
      <c r="E8275" s="167">
        <f t="shared" si="1807"/>
        <v>24.291375447755232</v>
      </c>
      <c r="F8275" s="168">
        <f t="shared" si="1808"/>
        <v>18.599300019405479</v>
      </c>
      <c r="G8275" s="168">
        <f t="shared" si="1798"/>
        <v>646363.30561458971</v>
      </c>
      <c r="H8275" s="168">
        <f t="shared" si="1799"/>
        <v>271310.33852408634</v>
      </c>
      <c r="I8275" s="169">
        <f t="shared" si="1800"/>
        <v>917673.64413867611</v>
      </c>
      <c r="J8275" s="169">
        <f t="shared" si="1802"/>
        <v>819698.29561108269</v>
      </c>
      <c r="K8275" s="95"/>
      <c r="L8275" s="265">
        <f t="shared" si="1801"/>
        <v>351762.34733831079</v>
      </c>
      <c r="M8275" s="265">
        <f>$G8275*NonHospFrac+theModel!$H8275*NonHospFrac</f>
        <v>565911.29680036521</v>
      </c>
      <c r="N8275" s="266">
        <f t="shared" si="1803"/>
        <v>917673.644138676</v>
      </c>
      <c r="O8275" s="159"/>
      <c r="P8275" s="265">
        <f t="shared" si="1804"/>
        <v>314206.4702577368</v>
      </c>
      <c r="Q8275" s="265">
        <f t="shared" si="1805"/>
        <v>565909.74215869047</v>
      </c>
      <c r="R8275" s="266">
        <f t="shared" si="1806"/>
        <v>880116.21241642721</v>
      </c>
    </row>
    <row r="8276" spans="1:18" x14ac:dyDescent="0.3">
      <c r="A8276" s="82">
        <v>8245</v>
      </c>
      <c r="B8276" s="94">
        <f t="shared" si="1795"/>
        <v>1.3644425396318106E-68</v>
      </c>
      <c r="C8276" s="179">
        <f t="shared" si="1796"/>
        <v>1.3613645922511127E-68</v>
      </c>
      <c r="D8276" s="166">
        <f t="shared" si="1797"/>
        <v>2.2558277767625785E-3</v>
      </c>
      <c r="E8276" s="167">
        <f t="shared" si="1807"/>
        <v>24.291375447755232</v>
      </c>
      <c r="F8276" s="168">
        <f t="shared" si="1808"/>
        <v>18.60155584718224</v>
      </c>
      <c r="G8276" s="168">
        <f t="shared" si="1798"/>
        <v>646441.70019380306</v>
      </c>
      <c r="H8276" s="168">
        <f t="shared" si="1799"/>
        <v>271310.33852408634</v>
      </c>
      <c r="I8276" s="169">
        <f t="shared" si="1800"/>
        <v>917752.03871788946</v>
      </c>
      <c r="J8276" s="169">
        <f t="shared" si="1802"/>
        <v>819754.31318721152</v>
      </c>
      <c r="K8276" s="95"/>
      <c r="L8276" s="265">
        <f t="shared" si="1801"/>
        <v>351792.3975215964</v>
      </c>
      <c r="M8276" s="265">
        <f>$G8276*NonHospFrac+theModel!$H8276*NonHospFrac</f>
        <v>565959.64119629306</v>
      </c>
      <c r="N8276" s="266">
        <f t="shared" si="1803"/>
        <v>917752.03871788946</v>
      </c>
      <c r="O8276" s="159"/>
      <c r="P8276" s="265">
        <f t="shared" si="1804"/>
        <v>314227.94289585511</v>
      </c>
      <c r="Q8276" s="265">
        <f t="shared" si="1805"/>
        <v>565958.08655461832</v>
      </c>
      <c r="R8276" s="266">
        <f t="shared" si="1806"/>
        <v>880186.02945047338</v>
      </c>
    </row>
    <row r="8277" spans="1:18" x14ac:dyDescent="0.3">
      <c r="A8277" s="82">
        <v>8246</v>
      </c>
      <c r="B8277" s="94">
        <f t="shared" si="1795"/>
        <v>1.3389541263516543E-68</v>
      </c>
      <c r="C8277" s="179">
        <f t="shared" si="1796"/>
        <v>1.3359336764416194E-68</v>
      </c>
      <c r="D8277" s="166">
        <f t="shared" si="1797"/>
        <v>2.2558277767625785E-3</v>
      </c>
      <c r="E8277" s="167">
        <f t="shared" si="1807"/>
        <v>24.291375447755232</v>
      </c>
      <c r="F8277" s="168">
        <f t="shared" si="1808"/>
        <v>18.603811674959001</v>
      </c>
      <c r="G8277" s="168">
        <f t="shared" si="1798"/>
        <v>646520.09477301629</v>
      </c>
      <c r="H8277" s="168">
        <f t="shared" si="1799"/>
        <v>271310.33852408634</v>
      </c>
      <c r="I8277" s="169">
        <f t="shared" si="1800"/>
        <v>917830.43329710257</v>
      </c>
      <c r="J8277" s="169">
        <f t="shared" si="1802"/>
        <v>819810.32847995346</v>
      </c>
      <c r="K8277" s="95"/>
      <c r="L8277" s="265">
        <f t="shared" si="1801"/>
        <v>351822.4477048819</v>
      </c>
      <c r="M8277" s="265">
        <f>$G8277*NonHospFrac+theModel!$H8277*NonHospFrac</f>
        <v>566007.98559222068</v>
      </c>
      <c r="N8277" s="266">
        <f t="shared" si="1803"/>
        <v>917830.43329710257</v>
      </c>
      <c r="O8277" s="159"/>
      <c r="P8277" s="265">
        <f t="shared" si="1804"/>
        <v>314249.41465870634</v>
      </c>
      <c r="Q8277" s="265">
        <f t="shared" si="1805"/>
        <v>566006.43095054594</v>
      </c>
      <c r="R8277" s="266">
        <f t="shared" si="1806"/>
        <v>880255.84560925234</v>
      </c>
    </row>
    <row r="8278" spans="1:18" x14ac:dyDescent="0.3">
      <c r="A8278" s="82">
        <v>8247</v>
      </c>
      <c r="B8278" s="94">
        <f t="shared" si="1795"/>
        <v>1.3139418483374913E-68</v>
      </c>
      <c r="C8278" s="179">
        <f t="shared" si="1796"/>
        <v>1.3109778218189609E-68</v>
      </c>
      <c r="D8278" s="166">
        <f t="shared" si="1797"/>
        <v>2.2558277767625785E-3</v>
      </c>
      <c r="E8278" s="167">
        <f t="shared" si="1807"/>
        <v>24.291375447755232</v>
      </c>
      <c r="F8278" s="168">
        <f t="shared" si="1808"/>
        <v>18.606067502735762</v>
      </c>
      <c r="G8278" s="168">
        <f t="shared" si="1798"/>
        <v>646598.48935222987</v>
      </c>
      <c r="H8278" s="168">
        <f t="shared" si="1799"/>
        <v>271310.33852408634</v>
      </c>
      <c r="I8278" s="169">
        <f t="shared" si="1800"/>
        <v>917908.82787631615</v>
      </c>
      <c r="J8278" s="169">
        <f t="shared" si="1802"/>
        <v>819866.34148940211</v>
      </c>
      <c r="K8278" s="95"/>
      <c r="L8278" s="265">
        <f t="shared" si="1801"/>
        <v>351852.49788816751</v>
      </c>
      <c r="M8278" s="265">
        <f>$G8278*NonHospFrac+theModel!$H8278*NonHospFrac</f>
        <v>566056.32998814865</v>
      </c>
      <c r="N8278" s="266">
        <f t="shared" si="1803"/>
        <v>917908.82787631615</v>
      </c>
      <c r="O8278" s="159"/>
      <c r="P8278" s="265">
        <f t="shared" si="1804"/>
        <v>314270.88554632635</v>
      </c>
      <c r="Q8278" s="265">
        <f t="shared" si="1805"/>
        <v>566054.77534647391</v>
      </c>
      <c r="R8278" s="266">
        <f t="shared" si="1806"/>
        <v>880325.6608928002</v>
      </c>
    </row>
    <row r="8279" spans="1:18" x14ac:dyDescent="0.3">
      <c r="A8279" s="82">
        <v>8248</v>
      </c>
      <c r="B8279" s="94">
        <f t="shared" si="1795"/>
        <v>1.2893968111638807E-68</v>
      </c>
      <c r="C8279" s="179">
        <f t="shared" si="1796"/>
        <v>1.2864881540219881E-68</v>
      </c>
      <c r="D8279" s="166">
        <f t="shared" si="1797"/>
        <v>2.2558277767625785E-3</v>
      </c>
      <c r="E8279" s="167">
        <f t="shared" si="1807"/>
        <v>24.291375447755232</v>
      </c>
      <c r="F8279" s="168">
        <f t="shared" si="1808"/>
        <v>18.608323330512523</v>
      </c>
      <c r="G8279" s="168">
        <f t="shared" si="1798"/>
        <v>646676.88393144321</v>
      </c>
      <c r="H8279" s="168">
        <f t="shared" si="1799"/>
        <v>271310.33852408634</v>
      </c>
      <c r="I8279" s="169">
        <f t="shared" si="1800"/>
        <v>917987.2224555295</v>
      </c>
      <c r="J8279" s="169">
        <f t="shared" si="1802"/>
        <v>819922.35221565014</v>
      </c>
      <c r="K8279" s="95"/>
      <c r="L8279" s="265">
        <f t="shared" si="1801"/>
        <v>351882.54807145306</v>
      </c>
      <c r="M8279" s="265">
        <f>$G8279*NonHospFrac+theModel!$H8279*NonHospFrac</f>
        <v>566104.67438407638</v>
      </c>
      <c r="N8279" s="266">
        <f t="shared" si="1803"/>
        <v>917987.2224555295</v>
      </c>
      <c r="O8279" s="159"/>
      <c r="P8279" s="265">
        <f t="shared" si="1804"/>
        <v>314292.35555875069</v>
      </c>
      <c r="Q8279" s="265">
        <f t="shared" si="1805"/>
        <v>566103.11974240164</v>
      </c>
      <c r="R8279" s="266">
        <f t="shared" si="1806"/>
        <v>880395.47530115233</v>
      </c>
    </row>
    <row r="8280" spans="1:18" x14ac:dyDescent="0.3">
      <c r="A8280" s="82">
        <v>8249</v>
      </c>
      <c r="B8280" s="94">
        <f t="shared" si="1795"/>
        <v>1.2653102865573699E-68</v>
      </c>
      <c r="C8280" s="179">
        <f t="shared" si="1796"/>
        <v>1.2624559644667304E-68</v>
      </c>
      <c r="D8280" s="166">
        <f t="shared" si="1797"/>
        <v>2.2558277767625785E-3</v>
      </c>
      <c r="E8280" s="167">
        <f t="shared" si="1807"/>
        <v>24.291375447755232</v>
      </c>
      <c r="F8280" s="168">
        <f t="shared" si="1808"/>
        <v>18.610579158289283</v>
      </c>
      <c r="G8280" s="168">
        <f t="shared" si="1798"/>
        <v>646755.27851065656</v>
      </c>
      <c r="H8280" s="168">
        <f t="shared" si="1799"/>
        <v>271310.33852408634</v>
      </c>
      <c r="I8280" s="169">
        <f t="shared" si="1800"/>
        <v>918065.61703474284</v>
      </c>
      <c r="J8280" s="169">
        <f t="shared" si="1802"/>
        <v>819978.36065879068</v>
      </c>
      <c r="K8280" s="95"/>
      <c r="L8280" s="265">
        <f t="shared" si="1801"/>
        <v>351912.59825473861</v>
      </c>
      <c r="M8280" s="265">
        <f>$G8280*NonHospFrac+theModel!$H8280*NonHospFrac</f>
        <v>566153.01878000423</v>
      </c>
      <c r="N8280" s="266">
        <f t="shared" si="1803"/>
        <v>918065.61703474284</v>
      </c>
      <c r="O8280" s="159"/>
      <c r="P8280" s="265">
        <f t="shared" si="1804"/>
        <v>314313.82469601504</v>
      </c>
      <c r="Q8280" s="265">
        <f t="shared" si="1805"/>
        <v>566151.46413832949</v>
      </c>
      <c r="R8280" s="266">
        <f t="shared" si="1806"/>
        <v>880465.2888343446</v>
      </c>
    </row>
    <row r="8281" spans="1:18" x14ac:dyDescent="0.3">
      <c r="A8281" s="82">
        <v>8250</v>
      </c>
      <c r="B8281" s="94">
        <f t="shared" si="1795"/>
        <v>1.2416737092925201E-68</v>
      </c>
      <c r="C8281" s="179">
        <f t="shared" si="1796"/>
        <v>1.2388727072494221E-68</v>
      </c>
      <c r="D8281" s="166">
        <f t="shared" si="1797"/>
        <v>2.2558277767625785E-3</v>
      </c>
      <c r="E8281" s="167">
        <f t="shared" si="1807"/>
        <v>24.291375447755232</v>
      </c>
      <c r="F8281" s="168">
        <f t="shared" si="1808"/>
        <v>18.612834986066044</v>
      </c>
      <c r="G8281" s="168">
        <f t="shared" si="1798"/>
        <v>646833.6730898699</v>
      </c>
      <c r="H8281" s="168">
        <f t="shared" si="1799"/>
        <v>271310.33852408634</v>
      </c>
      <c r="I8281" s="169">
        <f t="shared" si="1800"/>
        <v>918144.01161395619</v>
      </c>
      <c r="J8281" s="169">
        <f t="shared" si="1802"/>
        <v>820034.36681891687</v>
      </c>
      <c r="K8281" s="95"/>
      <c r="L8281" s="265">
        <f t="shared" si="1801"/>
        <v>351942.64843802416</v>
      </c>
      <c r="M8281" s="265">
        <f>$G8281*NonHospFrac+theModel!$H8281*NonHospFrac</f>
        <v>566201.36317593209</v>
      </c>
      <c r="N8281" s="266">
        <f t="shared" si="1803"/>
        <v>918144.01161395619</v>
      </c>
      <c r="O8281" s="159"/>
      <c r="P8281" s="265">
        <f t="shared" si="1804"/>
        <v>314335.2929581551</v>
      </c>
      <c r="Q8281" s="265">
        <f t="shared" si="1805"/>
        <v>566199.80853425735</v>
      </c>
      <c r="R8281" s="266">
        <f t="shared" si="1806"/>
        <v>880535.10149241239</v>
      </c>
    </row>
    <row r="8282" spans="1:18" x14ac:dyDescent="0.3">
      <c r="A8282" s="82">
        <v>8251</v>
      </c>
      <c r="B8282" s="94">
        <f t="shared" si="1795"/>
        <v>1.2184786741464502E-68</v>
      </c>
      <c r="C8282" s="179">
        <f t="shared" si="1796"/>
        <v>1.2157299961079179E-68</v>
      </c>
      <c r="D8282" s="166">
        <f t="shared" si="1797"/>
        <v>2.2558277767625785E-3</v>
      </c>
      <c r="E8282" s="167">
        <f t="shared" si="1807"/>
        <v>24.291375447755232</v>
      </c>
      <c r="F8282" s="168">
        <f t="shared" si="1808"/>
        <v>18.615090813842805</v>
      </c>
      <c r="G8282" s="168">
        <f t="shared" si="1798"/>
        <v>646912.06766908325</v>
      </c>
      <c r="H8282" s="168">
        <f t="shared" si="1799"/>
        <v>271310.33852408634</v>
      </c>
      <c r="I8282" s="169">
        <f t="shared" si="1800"/>
        <v>918222.40619316953</v>
      </c>
      <c r="J8282" s="169">
        <f t="shared" si="1802"/>
        <v>820090.37069612171</v>
      </c>
      <c r="K8282" s="95"/>
      <c r="L8282" s="265">
        <f t="shared" si="1801"/>
        <v>351972.69862130971</v>
      </c>
      <c r="M8282" s="265">
        <f>$G8282*NonHospFrac+theModel!$H8282*NonHospFrac</f>
        <v>566249.70757185982</v>
      </c>
      <c r="N8282" s="266">
        <f t="shared" si="1803"/>
        <v>918222.40619316953</v>
      </c>
      <c r="O8282" s="159"/>
      <c r="P8282" s="265">
        <f t="shared" si="1804"/>
        <v>314356.76034520654</v>
      </c>
      <c r="Q8282" s="265">
        <f t="shared" si="1805"/>
        <v>566248.15293018508</v>
      </c>
      <c r="R8282" s="266">
        <f t="shared" si="1806"/>
        <v>880604.91327539156</v>
      </c>
    </row>
    <row r="8283" spans="1:18" x14ac:dyDescent="0.3">
      <c r="A8283" s="82">
        <v>8252</v>
      </c>
      <c r="B8283" s="94">
        <f t="shared" si="1795"/>
        <v>1.1957169329095622E-68</v>
      </c>
      <c r="C8283" s="179">
        <f t="shared" si="1796"/>
        <v>1.1930196014391595E-68</v>
      </c>
      <c r="D8283" s="166">
        <f t="shared" si="1797"/>
        <v>2.2558277767625785E-3</v>
      </c>
      <c r="E8283" s="167">
        <f t="shared" si="1807"/>
        <v>24.291375447755232</v>
      </c>
      <c r="F8283" s="168">
        <f t="shared" si="1808"/>
        <v>18.617346641619566</v>
      </c>
      <c r="G8283" s="168">
        <f t="shared" si="1798"/>
        <v>646990.46224829659</v>
      </c>
      <c r="H8283" s="168">
        <f t="shared" si="1799"/>
        <v>271310.33852408634</v>
      </c>
      <c r="I8283" s="169">
        <f t="shared" si="1800"/>
        <v>918300.80077238288</v>
      </c>
      <c r="J8283" s="169">
        <f t="shared" si="1802"/>
        <v>820146.37229049823</v>
      </c>
      <c r="K8283" s="95"/>
      <c r="L8283" s="265">
        <f t="shared" si="1801"/>
        <v>352002.74880459526</v>
      </c>
      <c r="M8283" s="265">
        <f>$G8283*NonHospFrac+theModel!$H8283*NonHospFrac</f>
        <v>566298.05196778756</v>
      </c>
      <c r="N8283" s="266">
        <f t="shared" si="1803"/>
        <v>918300.80077238288</v>
      </c>
      <c r="O8283" s="159"/>
      <c r="P8283" s="265">
        <f t="shared" si="1804"/>
        <v>314378.22685720498</v>
      </c>
      <c r="Q8283" s="265">
        <f t="shared" si="1805"/>
        <v>566296.49732611282</v>
      </c>
      <c r="R8283" s="266">
        <f t="shared" si="1806"/>
        <v>880674.72418331774</v>
      </c>
    </row>
    <row r="8284" spans="1:18" x14ac:dyDescent="0.3">
      <c r="A8284" s="82">
        <v>8253</v>
      </c>
      <c r="B8284" s="94">
        <f t="shared" si="1795"/>
        <v>1.1733803914526692E-68</v>
      </c>
      <c r="C8284" s="179">
        <f t="shared" si="1796"/>
        <v>1.1707334473729218E-68</v>
      </c>
      <c r="D8284" s="166">
        <f t="shared" si="1797"/>
        <v>2.2558277767625785E-3</v>
      </c>
      <c r="E8284" s="167">
        <f t="shared" si="1807"/>
        <v>24.291375447755232</v>
      </c>
      <c r="F8284" s="168">
        <f t="shared" si="1808"/>
        <v>18.619602469396327</v>
      </c>
      <c r="G8284" s="168">
        <f t="shared" si="1798"/>
        <v>647068.85682750994</v>
      </c>
      <c r="H8284" s="168">
        <f t="shared" si="1799"/>
        <v>271310.33852408634</v>
      </c>
      <c r="I8284" s="169">
        <f t="shared" si="1800"/>
        <v>918379.19535159622</v>
      </c>
      <c r="J8284" s="169">
        <f t="shared" si="1802"/>
        <v>820202.37160213955</v>
      </c>
      <c r="K8284" s="95"/>
      <c r="L8284" s="265">
        <f t="shared" si="1801"/>
        <v>352032.79898788081</v>
      </c>
      <c r="M8284" s="265">
        <f>$G8284*NonHospFrac+theModel!$H8284*NonHospFrac</f>
        <v>566346.39636371541</v>
      </c>
      <c r="N8284" s="266">
        <f t="shared" si="1803"/>
        <v>918379.19535159622</v>
      </c>
      <c r="O8284" s="159"/>
      <c r="P8284" s="265">
        <f t="shared" si="1804"/>
        <v>314399.69249418617</v>
      </c>
      <c r="Q8284" s="265">
        <f t="shared" si="1805"/>
        <v>566344.84172204067</v>
      </c>
      <c r="R8284" s="266">
        <f t="shared" si="1806"/>
        <v>880744.53421622678</v>
      </c>
    </row>
    <row r="8285" spans="1:18" x14ac:dyDescent="0.3">
      <c r="A8285" s="82">
        <v>8254</v>
      </c>
      <c r="B8285" s="94">
        <f t="shared" si="1795"/>
        <v>1.1514611068485024E-68</v>
      </c>
      <c r="C8285" s="179">
        <f t="shared" si="1796"/>
        <v>1.1488636088998117E-68</v>
      </c>
      <c r="D8285" s="166">
        <f t="shared" si="1797"/>
        <v>2.2558277767625785E-3</v>
      </c>
      <c r="E8285" s="167">
        <f t="shared" si="1807"/>
        <v>24.291375447755232</v>
      </c>
      <c r="F8285" s="168">
        <f t="shared" si="1808"/>
        <v>18.621858297173087</v>
      </c>
      <c r="G8285" s="168">
        <f t="shared" si="1798"/>
        <v>647147.25140672317</v>
      </c>
      <c r="H8285" s="168">
        <f t="shared" si="1799"/>
        <v>271310.33852408634</v>
      </c>
      <c r="I8285" s="169">
        <f t="shared" si="1800"/>
        <v>918457.58993080957</v>
      </c>
      <c r="J8285" s="169">
        <f t="shared" si="1802"/>
        <v>820258.3686311387</v>
      </c>
      <c r="K8285" s="95"/>
      <c r="L8285" s="265">
        <f t="shared" si="1801"/>
        <v>352062.84917116631</v>
      </c>
      <c r="M8285" s="265">
        <f>$G8285*NonHospFrac+theModel!$H8285*NonHospFrac</f>
        <v>566394.74075964314</v>
      </c>
      <c r="N8285" s="266">
        <f t="shared" si="1803"/>
        <v>918457.58993080945</v>
      </c>
      <c r="O8285" s="159"/>
      <c r="P8285" s="265">
        <f t="shared" si="1804"/>
        <v>314421.15725618566</v>
      </c>
      <c r="Q8285" s="265">
        <f t="shared" si="1805"/>
        <v>566393.18611796841</v>
      </c>
      <c r="R8285" s="266">
        <f t="shared" si="1806"/>
        <v>880814.34337415406</v>
      </c>
    </row>
    <row r="8286" spans="1:18" x14ac:dyDescent="0.3">
      <c r="A8286" s="82">
        <v>8255</v>
      </c>
      <c r="B8286" s="94">
        <f t="shared" si="1795"/>
        <v>1.1299512845475203E-68</v>
      </c>
      <c r="C8286" s="179">
        <f t="shared" si="1796"/>
        <v>1.1274023090534494E-68</v>
      </c>
      <c r="D8286" s="166">
        <f t="shared" si="1797"/>
        <v>2.2558277767625785E-3</v>
      </c>
      <c r="E8286" s="167">
        <f t="shared" si="1807"/>
        <v>24.291375447755232</v>
      </c>
      <c r="F8286" s="168">
        <f t="shared" si="1808"/>
        <v>18.624114124949848</v>
      </c>
      <c r="G8286" s="168">
        <f t="shared" si="1798"/>
        <v>647225.64598593663</v>
      </c>
      <c r="H8286" s="168">
        <f t="shared" si="1799"/>
        <v>271310.33852408634</v>
      </c>
      <c r="I8286" s="169">
        <f t="shared" si="1800"/>
        <v>918535.98451002291</v>
      </c>
      <c r="J8286" s="169">
        <f t="shared" si="1802"/>
        <v>820314.36337758868</v>
      </c>
      <c r="K8286" s="95"/>
      <c r="L8286" s="265">
        <f t="shared" si="1801"/>
        <v>352092.89935445192</v>
      </c>
      <c r="M8286" s="265">
        <f>$G8286*NonHospFrac+theModel!$H8286*NonHospFrac</f>
        <v>566443.08515557111</v>
      </c>
      <c r="N8286" s="266">
        <f t="shared" si="1803"/>
        <v>918535.98451002303</v>
      </c>
      <c r="O8286" s="159"/>
      <c r="P8286" s="265">
        <f t="shared" si="1804"/>
        <v>314442.62114323932</v>
      </c>
      <c r="Q8286" s="265">
        <f t="shared" si="1805"/>
        <v>566441.53051389637</v>
      </c>
      <c r="R8286" s="266">
        <f t="shared" si="1806"/>
        <v>880884.15165713569</v>
      </c>
    </row>
    <row r="8287" spans="1:18" x14ac:dyDescent="0.3">
      <c r="A8287" s="82">
        <v>8256</v>
      </c>
      <c r="B8287" s="94">
        <f t="shared" ref="B8287:B8326" si="1809">Constant*EXP(PowerTerm*(A8287)/7)</f>
        <v>1.1088432756058155E-68</v>
      </c>
      <c r="C8287" s="179">
        <f t="shared" ref="C8287:C8326" si="1810">(1-theFloor)*B8287</f>
        <v>1.1063419161446275E-68</v>
      </c>
      <c r="D8287" s="166">
        <f t="shared" ref="D8287:D8326" si="1811">theFloor</f>
        <v>2.2558277767625785E-3</v>
      </c>
      <c r="E8287" s="167">
        <f t="shared" si="1807"/>
        <v>24.291375447755232</v>
      </c>
      <c r="F8287" s="168">
        <f t="shared" si="1808"/>
        <v>18.626369952726609</v>
      </c>
      <c r="G8287" s="168">
        <f t="shared" ref="G8287:G8326" si="1812">$B$22*F8287*totInfected/365.25</f>
        <v>647304.04056515009</v>
      </c>
      <c r="H8287" s="168">
        <f t="shared" ref="H8287:H8326" si="1813">lostQALYs_Injured*E8287*totInfected/365.25</f>
        <v>271310.33852408634</v>
      </c>
      <c r="I8287" s="169">
        <f t="shared" ref="I8287:I8326" si="1814">H8287+G8287</f>
        <v>918614.37908923649</v>
      </c>
      <c r="J8287" s="169">
        <f t="shared" si="1802"/>
        <v>820370.35584158276</v>
      </c>
      <c r="K8287" s="95"/>
      <c r="L8287" s="265">
        <f t="shared" ref="L8287:L8326" si="1815">$G8287*HospFrac+$H8287*HospFrac</f>
        <v>352122.94953773753</v>
      </c>
      <c r="M8287" s="265">
        <f>$G8287*NonHospFrac+theModel!$H8287*NonHospFrac</f>
        <v>566491.42955149896</v>
      </c>
      <c r="N8287" s="266">
        <f t="shared" si="1803"/>
        <v>918614.37908923649</v>
      </c>
      <c r="O8287" s="159"/>
      <c r="P8287" s="265">
        <f t="shared" si="1804"/>
        <v>314464.08415538265</v>
      </c>
      <c r="Q8287" s="265">
        <f t="shared" si="1805"/>
        <v>566489.87490982423</v>
      </c>
      <c r="R8287" s="266">
        <f t="shared" si="1806"/>
        <v>880953.95906520681</v>
      </c>
    </row>
    <row r="8288" spans="1:18" x14ac:dyDescent="0.3">
      <c r="A8288" s="82">
        <v>8257</v>
      </c>
      <c r="B8288" s="94">
        <f t="shared" si="1809"/>
        <v>1.0881295739653289E-68</v>
      </c>
      <c r="C8288" s="179">
        <f t="shared" si="1810"/>
        <v>1.0856749410476611E-68</v>
      </c>
      <c r="D8288" s="166">
        <f t="shared" si="1811"/>
        <v>2.2558277767625785E-3</v>
      </c>
      <c r="E8288" s="167">
        <f t="shared" si="1807"/>
        <v>24.291375447755232</v>
      </c>
      <c r="F8288" s="168">
        <f t="shared" si="1808"/>
        <v>18.62862578050337</v>
      </c>
      <c r="G8288" s="168">
        <f t="shared" si="1812"/>
        <v>647382.43514436344</v>
      </c>
      <c r="H8288" s="168">
        <f t="shared" si="1813"/>
        <v>271310.33852408634</v>
      </c>
      <c r="I8288" s="169">
        <f t="shared" si="1814"/>
        <v>918692.77366844984</v>
      </c>
      <c r="J8288" s="169">
        <f t="shared" ref="J8288:J8326" si="1816">J8287+(I8288-I8287)/(1+discountDaily)^A8288</f>
        <v>820426.34602321358</v>
      </c>
      <c r="K8288" s="95"/>
      <c r="L8288" s="265">
        <f t="shared" si="1815"/>
        <v>352152.99972102302</v>
      </c>
      <c r="M8288" s="265">
        <f>$G8288*NonHospFrac+theModel!$H8288*NonHospFrac</f>
        <v>566539.7739474267</v>
      </c>
      <c r="N8288" s="266">
        <f t="shared" ref="N8288:N8326" si="1817">L8288+M8288</f>
        <v>918692.77366844972</v>
      </c>
      <c r="O8288" s="159"/>
      <c r="P8288" s="265">
        <f t="shared" ref="P8288:P8326" si="1818">P8287+(L8288-L8287)/(1+discountDaily)^A8288</f>
        <v>314485.54629265127</v>
      </c>
      <c r="Q8288" s="265">
        <f t="shared" ref="Q8288:Q8326" si="1819">Q8287+(M8288-M8287)/(1+discountDaily)^B8288</f>
        <v>566538.21930575196</v>
      </c>
      <c r="R8288" s="266">
        <f t="shared" ref="R8288:R8326" si="1820">P8288+Q8288</f>
        <v>881023.76559840329</v>
      </c>
    </row>
    <row r="8289" spans="1:18" x14ac:dyDescent="0.3">
      <c r="A8289" s="82">
        <v>8258</v>
      </c>
      <c r="B8289" s="94">
        <f t="shared" si="1809"/>
        <v>1.0678028137844902E-68</v>
      </c>
      <c r="C8289" s="179">
        <f t="shared" si="1810"/>
        <v>1.0653940345370499E-68</v>
      </c>
      <c r="D8289" s="166">
        <f t="shared" si="1811"/>
        <v>2.2558277767625785E-3</v>
      </c>
      <c r="E8289" s="167">
        <f t="shared" ref="E8289:E8326" si="1821">C8289+E8288</f>
        <v>24.291375447755232</v>
      </c>
      <c r="F8289" s="168">
        <f t="shared" ref="F8289:F8326" si="1822">D8289+F8288</f>
        <v>18.630881608280131</v>
      </c>
      <c r="G8289" s="168">
        <f t="shared" si="1812"/>
        <v>647460.82972357678</v>
      </c>
      <c r="H8289" s="168">
        <f t="shared" si="1813"/>
        <v>271310.33852408634</v>
      </c>
      <c r="I8289" s="169">
        <f t="shared" si="1814"/>
        <v>918771.16824766318</v>
      </c>
      <c r="J8289" s="169">
        <f t="shared" si="1816"/>
        <v>820482.3339225743</v>
      </c>
      <c r="K8289" s="95"/>
      <c r="L8289" s="265">
        <f t="shared" si="1815"/>
        <v>352183.04990430863</v>
      </c>
      <c r="M8289" s="265">
        <f>$G8289*NonHospFrac+theModel!$H8289*NonHospFrac</f>
        <v>566588.11834335444</v>
      </c>
      <c r="N8289" s="266">
        <f t="shared" si="1817"/>
        <v>918771.16824766307</v>
      </c>
      <c r="O8289" s="159"/>
      <c r="P8289" s="265">
        <f t="shared" si="1818"/>
        <v>314507.00755508104</v>
      </c>
      <c r="Q8289" s="265">
        <f t="shared" si="1819"/>
        <v>566586.5637016797</v>
      </c>
      <c r="R8289" s="266">
        <f t="shared" si="1820"/>
        <v>881093.57125676074</v>
      </c>
    </row>
    <row r="8290" spans="1:18" x14ac:dyDescent="0.3">
      <c r="A8290" s="82">
        <v>8259</v>
      </c>
      <c r="B8290" s="94">
        <f t="shared" si="1809"/>
        <v>1.0478557668192167E-68</v>
      </c>
      <c r="C8290" s="179">
        <f t="shared" si="1810"/>
        <v>1.045491984674385E-68</v>
      </c>
      <c r="D8290" s="166">
        <f t="shared" si="1811"/>
        <v>2.2558277767625785E-3</v>
      </c>
      <c r="E8290" s="167">
        <f t="shared" si="1821"/>
        <v>24.291375447755232</v>
      </c>
      <c r="F8290" s="168">
        <f t="shared" si="1822"/>
        <v>18.633137436056892</v>
      </c>
      <c r="G8290" s="168">
        <f t="shared" si="1812"/>
        <v>647539.22430279013</v>
      </c>
      <c r="H8290" s="168">
        <f t="shared" si="1813"/>
        <v>271310.33852408634</v>
      </c>
      <c r="I8290" s="169">
        <f t="shared" si="1814"/>
        <v>918849.56282687653</v>
      </c>
      <c r="J8290" s="169">
        <f t="shared" si="1816"/>
        <v>820538.31953975803</v>
      </c>
      <c r="K8290" s="95"/>
      <c r="L8290" s="265">
        <f t="shared" si="1815"/>
        <v>352213.10008759412</v>
      </c>
      <c r="M8290" s="265">
        <f>$G8290*NonHospFrac+theModel!$H8290*NonHospFrac</f>
        <v>566636.46273928229</v>
      </c>
      <c r="N8290" s="266">
        <f t="shared" si="1817"/>
        <v>918849.56282687641</v>
      </c>
      <c r="O8290" s="159"/>
      <c r="P8290" s="265">
        <f t="shared" si="1818"/>
        <v>314528.46794270742</v>
      </c>
      <c r="Q8290" s="265">
        <f t="shared" si="1819"/>
        <v>566634.90809760755</v>
      </c>
      <c r="R8290" s="266">
        <f t="shared" si="1820"/>
        <v>881163.37604031502</v>
      </c>
    </row>
    <row r="8291" spans="1:18" x14ac:dyDescent="0.3">
      <c r="A8291" s="82">
        <v>8260</v>
      </c>
      <c r="B8291" s="94">
        <f t="shared" si="1809"/>
        <v>1.0282813398522223E-68</v>
      </c>
      <c r="C8291" s="179">
        <f t="shared" si="1810"/>
        <v>1.0259617142434571E-68</v>
      </c>
      <c r="D8291" s="166">
        <f t="shared" si="1811"/>
        <v>2.2558277767625785E-3</v>
      </c>
      <c r="E8291" s="167">
        <f t="shared" si="1821"/>
        <v>24.291375447755232</v>
      </c>
      <c r="F8291" s="168">
        <f t="shared" si="1822"/>
        <v>18.635393263833652</v>
      </c>
      <c r="G8291" s="168">
        <f t="shared" si="1812"/>
        <v>647617.61888200347</v>
      </c>
      <c r="H8291" s="168">
        <f t="shared" si="1813"/>
        <v>271310.33852408634</v>
      </c>
      <c r="I8291" s="169">
        <f t="shared" si="1814"/>
        <v>918927.95740608987</v>
      </c>
      <c r="J8291" s="169">
        <f t="shared" si="1816"/>
        <v>820594.30287485779</v>
      </c>
      <c r="K8291" s="95"/>
      <c r="L8291" s="265">
        <f t="shared" si="1815"/>
        <v>352243.15027087973</v>
      </c>
      <c r="M8291" s="265">
        <f>$G8291*NonHospFrac+theModel!$H8291*NonHospFrac</f>
        <v>566684.80713521014</v>
      </c>
      <c r="N8291" s="266">
        <f t="shared" si="1817"/>
        <v>918927.95740608987</v>
      </c>
      <c r="O8291" s="159"/>
      <c r="P8291" s="265">
        <f t="shared" si="1818"/>
        <v>314549.92745556618</v>
      </c>
      <c r="Q8291" s="265">
        <f t="shared" si="1819"/>
        <v>566683.2524935354</v>
      </c>
      <c r="R8291" s="266">
        <f t="shared" si="1820"/>
        <v>881233.17994910153</v>
      </c>
    </row>
    <row r="8292" spans="1:18" x14ac:dyDescent="0.3">
      <c r="A8292" s="82">
        <v>8261</v>
      </c>
      <c r="B8292" s="94">
        <f t="shared" si="1809"/>
        <v>1.0090725721708367E-68</v>
      </c>
      <c r="C8292" s="179">
        <f t="shared" si="1810"/>
        <v>1.0067962782337644E-68</v>
      </c>
      <c r="D8292" s="166">
        <f t="shared" si="1811"/>
        <v>2.2558277767625785E-3</v>
      </c>
      <c r="E8292" s="167">
        <f t="shared" si="1821"/>
        <v>24.291375447755232</v>
      </c>
      <c r="F8292" s="168">
        <f t="shared" si="1822"/>
        <v>18.637649091610413</v>
      </c>
      <c r="G8292" s="168">
        <f t="shared" si="1812"/>
        <v>647696.01346121682</v>
      </c>
      <c r="H8292" s="168">
        <f t="shared" si="1813"/>
        <v>271310.33852408634</v>
      </c>
      <c r="I8292" s="169">
        <f t="shared" si="1814"/>
        <v>919006.35198530322</v>
      </c>
      <c r="J8292" s="169">
        <f t="shared" si="1816"/>
        <v>820650.28392796661</v>
      </c>
      <c r="K8292" s="95"/>
      <c r="L8292" s="265">
        <f t="shared" si="1815"/>
        <v>352273.20045416523</v>
      </c>
      <c r="M8292" s="265">
        <f>$G8292*NonHospFrac+theModel!$H8292*NonHospFrac</f>
        <v>566733.15153113788</v>
      </c>
      <c r="N8292" s="266">
        <f t="shared" si="1817"/>
        <v>919006.3519853031</v>
      </c>
      <c r="O8292" s="159"/>
      <c r="P8292" s="265">
        <f t="shared" si="1818"/>
        <v>314571.38609369291</v>
      </c>
      <c r="Q8292" s="265">
        <f t="shared" si="1819"/>
        <v>566731.59688946314</v>
      </c>
      <c r="R8292" s="266">
        <f t="shared" si="1820"/>
        <v>881302.98298315611</v>
      </c>
    </row>
    <row r="8293" spans="1:18" x14ac:dyDescent="0.3">
      <c r="A8293" s="82">
        <v>8262</v>
      </c>
      <c r="B8293" s="94">
        <f t="shared" si="1809"/>
        <v>9.90222633091585E-69</v>
      </c>
      <c r="C8293" s="179">
        <f t="shared" si="1810"/>
        <v>9.8798886137067798E-69</v>
      </c>
      <c r="D8293" s="166">
        <f t="shared" si="1811"/>
        <v>2.2558277767625785E-3</v>
      </c>
      <c r="E8293" s="167">
        <f t="shared" si="1821"/>
        <v>24.291375447755232</v>
      </c>
      <c r="F8293" s="168">
        <f t="shared" si="1822"/>
        <v>18.639904919387174</v>
      </c>
      <c r="G8293" s="168">
        <f t="shared" si="1812"/>
        <v>647774.40804043005</v>
      </c>
      <c r="H8293" s="168">
        <f t="shared" si="1813"/>
        <v>271310.33852408634</v>
      </c>
      <c r="I8293" s="169">
        <f t="shared" si="1814"/>
        <v>919084.74656451633</v>
      </c>
      <c r="J8293" s="169">
        <f t="shared" si="1816"/>
        <v>820706.26269917737</v>
      </c>
      <c r="K8293" s="95"/>
      <c r="L8293" s="265">
        <f t="shared" si="1815"/>
        <v>352303.25063745072</v>
      </c>
      <c r="M8293" s="265">
        <f>$G8293*NonHospFrac+theModel!$H8293*NonHospFrac</f>
        <v>566781.49592706561</v>
      </c>
      <c r="N8293" s="266">
        <f t="shared" si="1817"/>
        <v>919084.74656451633</v>
      </c>
      <c r="O8293" s="159"/>
      <c r="P8293" s="265">
        <f t="shared" si="1818"/>
        <v>314592.84385712328</v>
      </c>
      <c r="Q8293" s="265">
        <f t="shared" si="1819"/>
        <v>566779.94128539087</v>
      </c>
      <c r="R8293" s="266">
        <f t="shared" si="1820"/>
        <v>881372.78514251416</v>
      </c>
    </row>
    <row r="8294" spans="1:18" x14ac:dyDescent="0.3">
      <c r="A8294" s="82">
        <v>8263</v>
      </c>
      <c r="B8294" s="94">
        <f t="shared" si="1809"/>
        <v>9.7172481953146726E-69</v>
      </c>
      <c r="C8294" s="179">
        <f t="shared" si="1810"/>
        <v>9.6953277569219854E-69</v>
      </c>
      <c r="D8294" s="166">
        <f t="shared" si="1811"/>
        <v>2.2558277767625785E-3</v>
      </c>
      <c r="E8294" s="167">
        <f t="shared" si="1821"/>
        <v>24.291375447755232</v>
      </c>
      <c r="F8294" s="168">
        <f t="shared" si="1822"/>
        <v>18.642160747163935</v>
      </c>
      <c r="G8294" s="168">
        <f t="shared" si="1812"/>
        <v>647852.80261964351</v>
      </c>
      <c r="H8294" s="168">
        <f t="shared" si="1813"/>
        <v>271310.33852408634</v>
      </c>
      <c r="I8294" s="169">
        <f t="shared" si="1814"/>
        <v>919163.14114372991</v>
      </c>
      <c r="J8294" s="169">
        <f t="shared" si="1816"/>
        <v>820762.23918858357</v>
      </c>
      <c r="K8294" s="95"/>
      <c r="L8294" s="265">
        <f t="shared" si="1815"/>
        <v>352333.30082073633</v>
      </c>
      <c r="M8294" s="265">
        <f>$G8294*NonHospFrac+theModel!$H8294*NonHospFrac</f>
        <v>566829.84032299346</v>
      </c>
      <c r="N8294" s="266">
        <f t="shared" si="1817"/>
        <v>919163.14114372979</v>
      </c>
      <c r="O8294" s="159"/>
      <c r="P8294" s="265">
        <f t="shared" si="1818"/>
        <v>314614.3007458931</v>
      </c>
      <c r="Q8294" s="265">
        <f t="shared" si="1819"/>
        <v>566828.28568131872</v>
      </c>
      <c r="R8294" s="266">
        <f t="shared" si="1820"/>
        <v>881442.58642721176</v>
      </c>
    </row>
    <row r="8295" spans="1:18" x14ac:dyDescent="0.3">
      <c r="A8295" s="82">
        <v>8264</v>
      </c>
      <c r="B8295" s="94">
        <f t="shared" si="1809"/>
        <v>9.5357255362406604E-69</v>
      </c>
      <c r="C8295" s="179">
        <f t="shared" si="1810"/>
        <v>9.5142145817044242E-69</v>
      </c>
      <c r="D8295" s="166">
        <f t="shared" si="1811"/>
        <v>2.2558277767625785E-3</v>
      </c>
      <c r="E8295" s="167">
        <f t="shared" si="1821"/>
        <v>24.291375447755232</v>
      </c>
      <c r="F8295" s="168">
        <f t="shared" si="1822"/>
        <v>18.644416574940696</v>
      </c>
      <c r="G8295" s="168">
        <f t="shared" si="1812"/>
        <v>647931.19719885697</v>
      </c>
      <c r="H8295" s="168">
        <f t="shared" si="1813"/>
        <v>271310.33852408634</v>
      </c>
      <c r="I8295" s="169">
        <f t="shared" si="1814"/>
        <v>919241.53572294326</v>
      </c>
      <c r="J8295" s="169">
        <f t="shared" si="1816"/>
        <v>820818.21339627763</v>
      </c>
      <c r="K8295" s="95"/>
      <c r="L8295" s="265">
        <f t="shared" si="1815"/>
        <v>352363.35100402194</v>
      </c>
      <c r="M8295" s="265">
        <f>$G8295*NonHospFrac+theModel!$H8295*NonHospFrac</f>
        <v>566878.18471892131</v>
      </c>
      <c r="N8295" s="266">
        <f t="shared" si="1817"/>
        <v>919241.53572294326</v>
      </c>
      <c r="O8295" s="159"/>
      <c r="P8295" s="265">
        <f t="shared" si="1818"/>
        <v>314635.75676003785</v>
      </c>
      <c r="Q8295" s="265">
        <f t="shared" si="1819"/>
        <v>566876.63007724658</v>
      </c>
      <c r="R8295" s="266">
        <f t="shared" si="1820"/>
        <v>881512.38683728443</v>
      </c>
    </row>
    <row r="8296" spans="1:18" x14ac:dyDescent="0.3">
      <c r="A8296" s="82">
        <v>8265</v>
      </c>
      <c r="B8296" s="94">
        <f t="shared" si="1809"/>
        <v>9.3575938038047706E-69</v>
      </c>
      <c r="C8296" s="179">
        <f t="shared" si="1810"/>
        <v>9.3364846837784871E-69</v>
      </c>
      <c r="D8296" s="166">
        <f t="shared" si="1811"/>
        <v>2.2558277767625785E-3</v>
      </c>
      <c r="E8296" s="167">
        <f t="shared" si="1821"/>
        <v>24.291375447755232</v>
      </c>
      <c r="F8296" s="168">
        <f t="shared" si="1822"/>
        <v>18.646672402717456</v>
      </c>
      <c r="G8296" s="168">
        <f t="shared" si="1812"/>
        <v>648009.59177807032</v>
      </c>
      <c r="H8296" s="168">
        <f t="shared" si="1813"/>
        <v>271310.33852408634</v>
      </c>
      <c r="I8296" s="169">
        <f t="shared" si="1814"/>
        <v>919319.9303021566</v>
      </c>
      <c r="J8296" s="169">
        <f t="shared" si="1816"/>
        <v>820874.1853223528</v>
      </c>
      <c r="K8296" s="95"/>
      <c r="L8296" s="265">
        <f t="shared" si="1815"/>
        <v>352393.40118730749</v>
      </c>
      <c r="M8296" s="265">
        <f>$G8296*NonHospFrac+theModel!$H8296*NonHospFrac</f>
        <v>566926.52911484917</v>
      </c>
      <c r="N8296" s="266">
        <f t="shared" si="1817"/>
        <v>919319.9303021566</v>
      </c>
      <c r="O8296" s="159"/>
      <c r="P8296" s="265">
        <f t="shared" si="1818"/>
        <v>314657.21189959318</v>
      </c>
      <c r="Q8296" s="265">
        <f t="shared" si="1819"/>
        <v>566924.97447317443</v>
      </c>
      <c r="R8296" s="266">
        <f t="shared" si="1820"/>
        <v>881582.18637276767</v>
      </c>
    </row>
    <row r="8297" spans="1:18" x14ac:dyDescent="0.3">
      <c r="A8297" s="82">
        <v>8266</v>
      </c>
      <c r="B8297" s="94">
        <f t="shared" si="1809"/>
        <v>9.1827896539400763E-69</v>
      </c>
      <c r="C8297" s="179">
        <f t="shared" si="1810"/>
        <v>9.16207486197055E-69</v>
      </c>
      <c r="D8297" s="166">
        <f t="shared" si="1811"/>
        <v>2.2558277767625785E-3</v>
      </c>
      <c r="E8297" s="167">
        <f t="shared" si="1821"/>
        <v>24.291375447755232</v>
      </c>
      <c r="F8297" s="168">
        <f t="shared" si="1822"/>
        <v>18.648928230494217</v>
      </c>
      <c r="G8297" s="168">
        <f t="shared" si="1812"/>
        <v>648087.98635728366</v>
      </c>
      <c r="H8297" s="168">
        <f t="shared" si="1813"/>
        <v>271310.33852408634</v>
      </c>
      <c r="I8297" s="169">
        <f t="shared" si="1814"/>
        <v>919398.32488136995</v>
      </c>
      <c r="J8297" s="169">
        <f t="shared" si="1816"/>
        <v>820930.1549669021</v>
      </c>
      <c r="K8297" s="95"/>
      <c r="L8297" s="265">
        <f t="shared" si="1815"/>
        <v>352423.45137059304</v>
      </c>
      <c r="M8297" s="265">
        <f>$G8297*NonHospFrac+theModel!$H8297*NonHospFrac</f>
        <v>566974.8735107769</v>
      </c>
      <c r="N8297" s="266">
        <f t="shared" si="1817"/>
        <v>919398.32488136995</v>
      </c>
      <c r="O8297" s="159"/>
      <c r="P8297" s="265">
        <f t="shared" si="1818"/>
        <v>314678.66616459482</v>
      </c>
      <c r="Q8297" s="265">
        <f t="shared" si="1819"/>
        <v>566973.31886910216</v>
      </c>
      <c r="R8297" s="266">
        <f t="shared" si="1820"/>
        <v>881651.98503369698</v>
      </c>
    </row>
    <row r="8298" spans="1:18" x14ac:dyDescent="0.3">
      <c r="A8298" s="82">
        <v>8267</v>
      </c>
      <c r="B8298" s="94">
        <f t="shared" si="1809"/>
        <v>9.0112509258764312E-69</v>
      </c>
      <c r="C8298" s="179">
        <f t="shared" si="1810"/>
        <v>8.990923095734462E-69</v>
      </c>
      <c r="D8298" s="166">
        <f t="shared" si="1811"/>
        <v>2.2558277767625785E-3</v>
      </c>
      <c r="E8298" s="167">
        <f t="shared" si="1821"/>
        <v>24.291375447755232</v>
      </c>
      <c r="F8298" s="168">
        <f t="shared" si="1822"/>
        <v>18.651184058270978</v>
      </c>
      <c r="G8298" s="168">
        <f t="shared" si="1812"/>
        <v>648166.38093649701</v>
      </c>
      <c r="H8298" s="168">
        <f t="shared" si="1813"/>
        <v>271310.33852408634</v>
      </c>
      <c r="I8298" s="169">
        <f t="shared" si="1814"/>
        <v>919476.71946058329</v>
      </c>
      <c r="J8298" s="169">
        <f t="shared" si="1816"/>
        <v>820986.12233001855</v>
      </c>
      <c r="K8298" s="95"/>
      <c r="L8298" s="265">
        <f t="shared" si="1815"/>
        <v>352453.5015538786</v>
      </c>
      <c r="M8298" s="265">
        <f>$G8298*NonHospFrac+theModel!$H8298*NonHospFrac</f>
        <v>567023.21790670464</v>
      </c>
      <c r="N8298" s="266">
        <f t="shared" si="1817"/>
        <v>919476.71946058329</v>
      </c>
      <c r="O8298" s="159"/>
      <c r="P8298" s="265">
        <f t="shared" si="1818"/>
        <v>314700.11955507833</v>
      </c>
      <c r="Q8298" s="265">
        <f t="shared" si="1819"/>
        <v>567021.6632650299</v>
      </c>
      <c r="R8298" s="266">
        <f t="shared" si="1820"/>
        <v>881721.78282010823</v>
      </c>
    </row>
    <row r="8299" spans="1:18" x14ac:dyDescent="0.3">
      <c r="A8299" s="82">
        <v>8268</v>
      </c>
      <c r="B8299" s="94">
        <f t="shared" si="1809"/>
        <v>8.842916620034893E-69</v>
      </c>
      <c r="C8299" s="179">
        <f t="shared" si="1810"/>
        <v>8.8229685230958223E-69</v>
      </c>
      <c r="D8299" s="166">
        <f t="shared" si="1811"/>
        <v>2.2558277767625785E-3</v>
      </c>
      <c r="E8299" s="167">
        <f t="shared" si="1821"/>
        <v>24.291375447755232</v>
      </c>
      <c r="F8299" s="168">
        <f t="shared" si="1822"/>
        <v>18.653439886047739</v>
      </c>
      <c r="G8299" s="168">
        <f t="shared" si="1812"/>
        <v>648244.77551571035</v>
      </c>
      <c r="H8299" s="168">
        <f t="shared" si="1813"/>
        <v>271310.33852408634</v>
      </c>
      <c r="I8299" s="169">
        <f t="shared" si="1814"/>
        <v>919555.11403979664</v>
      </c>
      <c r="J8299" s="169">
        <f t="shared" si="1816"/>
        <v>821042.08741179504</v>
      </c>
      <c r="K8299" s="95"/>
      <c r="L8299" s="265">
        <f t="shared" si="1815"/>
        <v>352483.55173716415</v>
      </c>
      <c r="M8299" s="265">
        <f>$G8299*NonHospFrac+theModel!$H8299*NonHospFrac</f>
        <v>567071.56230263249</v>
      </c>
      <c r="N8299" s="266">
        <f t="shared" si="1817"/>
        <v>919555.11403979664</v>
      </c>
      <c r="O8299" s="159"/>
      <c r="P8299" s="265">
        <f t="shared" si="1818"/>
        <v>314721.57207107946</v>
      </c>
      <c r="Q8299" s="265">
        <f t="shared" si="1819"/>
        <v>567070.00766095775</v>
      </c>
      <c r="R8299" s="266">
        <f t="shared" si="1820"/>
        <v>881791.57973203715</v>
      </c>
    </row>
    <row r="8300" spans="1:18" x14ac:dyDescent="0.3">
      <c r="A8300" s="82">
        <v>8269</v>
      </c>
      <c r="B8300" s="94">
        <f t="shared" si="1809"/>
        <v>8.6777268763361723E-69</v>
      </c>
      <c r="C8300" s="179">
        <f t="shared" si="1810"/>
        <v>8.6581514190093736E-69</v>
      </c>
      <c r="D8300" s="166">
        <f t="shared" si="1811"/>
        <v>2.2558277767625785E-3</v>
      </c>
      <c r="E8300" s="167">
        <f t="shared" si="1821"/>
        <v>24.291375447755232</v>
      </c>
      <c r="F8300" s="168">
        <f t="shared" si="1822"/>
        <v>18.6556957138245</v>
      </c>
      <c r="G8300" s="168">
        <f t="shared" si="1812"/>
        <v>648323.1700949237</v>
      </c>
      <c r="H8300" s="168">
        <f t="shared" si="1813"/>
        <v>271310.33852408634</v>
      </c>
      <c r="I8300" s="169">
        <f t="shared" si="1814"/>
        <v>919633.50861900998</v>
      </c>
      <c r="J8300" s="169">
        <f t="shared" si="1816"/>
        <v>821098.0502123246</v>
      </c>
      <c r="K8300" s="95"/>
      <c r="L8300" s="265">
        <f t="shared" si="1815"/>
        <v>352513.6019204497</v>
      </c>
      <c r="M8300" s="265">
        <f>$G8300*NonHospFrac+theModel!$H8300*NonHospFrac</f>
        <v>567119.90669856034</v>
      </c>
      <c r="N8300" s="266">
        <f t="shared" si="1817"/>
        <v>919633.50861900998</v>
      </c>
      <c r="O8300" s="159"/>
      <c r="P8300" s="265">
        <f t="shared" si="1818"/>
        <v>314743.02371263376</v>
      </c>
      <c r="Q8300" s="265">
        <f t="shared" si="1819"/>
        <v>567118.3520568856</v>
      </c>
      <c r="R8300" s="266">
        <f t="shared" si="1820"/>
        <v>881861.37576951936</v>
      </c>
    </row>
    <row r="8301" spans="1:18" x14ac:dyDescent="0.3">
      <c r="A8301" s="82">
        <v>8270</v>
      </c>
      <c r="B8301" s="94">
        <f t="shared" si="1809"/>
        <v>8.515622952915261E-69</v>
      </c>
      <c r="C8301" s="179">
        <f t="shared" si="1810"/>
        <v>8.4964131741216375E-69</v>
      </c>
      <c r="D8301" s="166">
        <f t="shared" si="1811"/>
        <v>2.2558277767625785E-3</v>
      </c>
      <c r="E8301" s="167">
        <f t="shared" si="1821"/>
        <v>24.291375447755232</v>
      </c>
      <c r="F8301" s="168">
        <f t="shared" si="1822"/>
        <v>18.65795154160126</v>
      </c>
      <c r="G8301" s="168">
        <f t="shared" si="1812"/>
        <v>648401.56467413693</v>
      </c>
      <c r="H8301" s="168">
        <f t="shared" si="1813"/>
        <v>271310.33852408634</v>
      </c>
      <c r="I8301" s="169">
        <f t="shared" si="1814"/>
        <v>919711.90319822333</v>
      </c>
      <c r="J8301" s="169">
        <f t="shared" si="1816"/>
        <v>821154.01073170023</v>
      </c>
      <c r="K8301" s="95"/>
      <c r="L8301" s="265">
        <f t="shared" si="1815"/>
        <v>352543.65210373519</v>
      </c>
      <c r="M8301" s="265">
        <f>$G8301*NonHospFrac+theModel!$H8301*NonHospFrac</f>
        <v>567168.25109448796</v>
      </c>
      <c r="N8301" s="266">
        <f t="shared" si="1817"/>
        <v>919711.9031982231</v>
      </c>
      <c r="O8301" s="159"/>
      <c r="P8301" s="265">
        <f t="shared" si="1818"/>
        <v>314764.47447977692</v>
      </c>
      <c r="Q8301" s="265">
        <f t="shared" si="1819"/>
        <v>567166.69645281322</v>
      </c>
      <c r="R8301" s="266">
        <f t="shared" si="1820"/>
        <v>881931.17093259015</v>
      </c>
    </row>
    <row r="8302" spans="1:18" x14ac:dyDescent="0.3">
      <c r="A8302" s="82">
        <v>8271</v>
      </c>
      <c r="B8302" s="94">
        <f t="shared" si="1809"/>
        <v>8.3565472052326518E-69</v>
      </c>
      <c r="C8302" s="179">
        <f t="shared" si="1810"/>
        <v>8.3376962739292598E-69</v>
      </c>
      <c r="D8302" s="166">
        <f t="shared" si="1811"/>
        <v>2.2558277767625785E-3</v>
      </c>
      <c r="E8302" s="167">
        <f t="shared" si="1821"/>
        <v>24.291375447755232</v>
      </c>
      <c r="F8302" s="168">
        <f t="shared" si="1822"/>
        <v>18.660207369378021</v>
      </c>
      <c r="G8302" s="168">
        <f t="shared" si="1812"/>
        <v>648479.95925335039</v>
      </c>
      <c r="H8302" s="168">
        <f t="shared" si="1813"/>
        <v>271310.33852408634</v>
      </c>
      <c r="I8302" s="169">
        <f t="shared" si="1814"/>
        <v>919790.29777743667</v>
      </c>
      <c r="J8302" s="169">
        <f t="shared" si="1816"/>
        <v>821209.96897001495</v>
      </c>
      <c r="K8302" s="95"/>
      <c r="L8302" s="265">
        <f t="shared" si="1815"/>
        <v>352573.7022870208</v>
      </c>
      <c r="M8302" s="265">
        <f>$G8302*NonHospFrac+theModel!$H8302*NonHospFrac</f>
        <v>567216.59549041593</v>
      </c>
      <c r="N8302" s="266">
        <f t="shared" si="1817"/>
        <v>919790.29777743667</v>
      </c>
      <c r="O8302" s="159"/>
      <c r="P8302" s="265">
        <f t="shared" si="1818"/>
        <v>314785.92437254463</v>
      </c>
      <c r="Q8302" s="265">
        <f t="shared" si="1819"/>
        <v>567215.04084874119</v>
      </c>
      <c r="R8302" s="266">
        <f t="shared" si="1820"/>
        <v>882000.96522128582</v>
      </c>
    </row>
    <row r="8303" spans="1:18" x14ac:dyDescent="0.3">
      <c r="A8303" s="82">
        <v>8272</v>
      </c>
      <c r="B8303" s="94">
        <f t="shared" si="1809"/>
        <v>8.200443065574808E-69</v>
      </c>
      <c r="C8303" s="179">
        <f t="shared" si="1810"/>
        <v>8.1819442783257237E-69</v>
      </c>
      <c r="D8303" s="166">
        <f t="shared" si="1811"/>
        <v>2.2558277767625785E-3</v>
      </c>
      <c r="E8303" s="167">
        <f t="shared" si="1821"/>
        <v>24.291375447755232</v>
      </c>
      <c r="F8303" s="168">
        <f t="shared" si="1822"/>
        <v>18.662463197154782</v>
      </c>
      <c r="G8303" s="168">
        <f t="shared" si="1812"/>
        <v>648558.35383256373</v>
      </c>
      <c r="H8303" s="168">
        <f t="shared" si="1813"/>
        <v>271310.33852408634</v>
      </c>
      <c r="I8303" s="169">
        <f t="shared" si="1814"/>
        <v>919868.69235665002</v>
      </c>
      <c r="J8303" s="169">
        <f t="shared" si="1816"/>
        <v>821265.92492736178</v>
      </c>
      <c r="K8303" s="95"/>
      <c r="L8303" s="265">
        <f t="shared" si="1815"/>
        <v>352603.75247030635</v>
      </c>
      <c r="M8303" s="265">
        <f>$G8303*NonHospFrac+theModel!$H8303*NonHospFrac</f>
        <v>567264.93988634367</v>
      </c>
      <c r="N8303" s="266">
        <f t="shared" si="1817"/>
        <v>919868.69235665002</v>
      </c>
      <c r="O8303" s="159"/>
      <c r="P8303" s="265">
        <f t="shared" si="1818"/>
        <v>314807.37339097244</v>
      </c>
      <c r="Q8303" s="265">
        <f t="shared" si="1819"/>
        <v>567263.38524466893</v>
      </c>
      <c r="R8303" s="266">
        <f t="shared" si="1820"/>
        <v>882070.75863564131</v>
      </c>
    </row>
    <row r="8304" spans="1:18" x14ac:dyDescent="0.3">
      <c r="A8304" s="82">
        <v>8273</v>
      </c>
      <c r="B8304" s="94">
        <f t="shared" si="1809"/>
        <v>8.0472550229386082E-69</v>
      </c>
      <c r="C8304" s="179">
        <f t="shared" si="1810"/>
        <v>8.0291018015311712E-69</v>
      </c>
      <c r="D8304" s="166">
        <f t="shared" si="1811"/>
        <v>2.2558277767625785E-3</v>
      </c>
      <c r="E8304" s="167">
        <f t="shared" si="1821"/>
        <v>24.291375447755232</v>
      </c>
      <c r="F8304" s="168">
        <f t="shared" si="1822"/>
        <v>18.664719024931543</v>
      </c>
      <c r="G8304" s="168">
        <f t="shared" si="1812"/>
        <v>648636.7484117772</v>
      </c>
      <c r="H8304" s="168">
        <f t="shared" si="1813"/>
        <v>271310.33852408634</v>
      </c>
      <c r="I8304" s="169">
        <f t="shared" si="1814"/>
        <v>919947.0869358636</v>
      </c>
      <c r="J8304" s="169">
        <f t="shared" si="1816"/>
        <v>821321.87860383373</v>
      </c>
      <c r="K8304" s="95"/>
      <c r="L8304" s="265">
        <f t="shared" si="1815"/>
        <v>352633.80265359196</v>
      </c>
      <c r="M8304" s="265">
        <f>$G8304*NonHospFrac+theModel!$H8304*NonHospFrac</f>
        <v>567313.28428227152</v>
      </c>
      <c r="N8304" s="266">
        <f t="shared" si="1817"/>
        <v>919947.08693586348</v>
      </c>
      <c r="O8304" s="159"/>
      <c r="P8304" s="265">
        <f t="shared" si="1818"/>
        <v>314828.8215350961</v>
      </c>
      <c r="Q8304" s="265">
        <f t="shared" si="1819"/>
        <v>567311.72964059678</v>
      </c>
      <c r="R8304" s="266">
        <f t="shared" si="1820"/>
        <v>882140.55117569282</v>
      </c>
    </row>
    <row r="8305" spans="1:18" x14ac:dyDescent="0.3">
      <c r="A8305" s="82">
        <v>8274</v>
      </c>
      <c r="B8305" s="94">
        <f t="shared" si="1809"/>
        <v>7.8969286032924367E-69</v>
      </c>
      <c r="C8305" s="179">
        <f t="shared" si="1810"/>
        <v>7.8791144923980184E-69</v>
      </c>
      <c r="D8305" s="166">
        <f t="shared" si="1811"/>
        <v>2.2558277767625785E-3</v>
      </c>
      <c r="E8305" s="167">
        <f t="shared" si="1821"/>
        <v>24.291375447755232</v>
      </c>
      <c r="F8305" s="168">
        <f t="shared" si="1822"/>
        <v>18.666974852708304</v>
      </c>
      <c r="G8305" s="168">
        <f t="shared" si="1812"/>
        <v>648715.14299099054</v>
      </c>
      <c r="H8305" s="168">
        <f t="shared" si="1813"/>
        <v>271310.33852408634</v>
      </c>
      <c r="I8305" s="169">
        <f t="shared" si="1814"/>
        <v>920025.48151507694</v>
      </c>
      <c r="J8305" s="169">
        <f t="shared" si="1816"/>
        <v>821377.82999952347</v>
      </c>
      <c r="K8305" s="95"/>
      <c r="L8305" s="265">
        <f t="shared" si="1815"/>
        <v>352663.85283687746</v>
      </c>
      <c r="M8305" s="265">
        <f>$G8305*NonHospFrac+theModel!$H8305*NonHospFrac</f>
        <v>567361.62867819937</v>
      </c>
      <c r="N8305" s="266">
        <f t="shared" si="1817"/>
        <v>920025.48151507683</v>
      </c>
      <c r="O8305" s="159"/>
      <c r="P8305" s="265">
        <f t="shared" si="1818"/>
        <v>314850.26880495111</v>
      </c>
      <c r="Q8305" s="265">
        <f t="shared" si="1819"/>
        <v>567360.07403652463</v>
      </c>
      <c r="R8305" s="266">
        <f t="shared" si="1820"/>
        <v>882210.34284147574</v>
      </c>
    </row>
    <row r="8306" spans="1:18" x14ac:dyDescent="0.3">
      <c r="A8306" s="82">
        <v>8275</v>
      </c>
      <c r="B8306" s="94">
        <f t="shared" si="1809"/>
        <v>7.7494103502052684E-69</v>
      </c>
      <c r="C8306" s="179">
        <f t="shared" si="1810"/>
        <v>7.7319290150837443E-69</v>
      </c>
      <c r="D8306" s="166">
        <f t="shared" si="1811"/>
        <v>2.2558277767625785E-3</v>
      </c>
      <c r="E8306" s="167">
        <f t="shared" si="1821"/>
        <v>24.291375447755232</v>
      </c>
      <c r="F8306" s="168">
        <f t="shared" si="1822"/>
        <v>18.669230680485065</v>
      </c>
      <c r="G8306" s="168">
        <f t="shared" si="1812"/>
        <v>648793.53757020389</v>
      </c>
      <c r="H8306" s="168">
        <f t="shared" si="1813"/>
        <v>271310.33852408634</v>
      </c>
      <c r="I8306" s="169">
        <f t="shared" si="1814"/>
        <v>920103.87609429029</v>
      </c>
      <c r="J8306" s="169">
        <f t="shared" si="1816"/>
        <v>821433.77911452425</v>
      </c>
      <c r="K8306" s="95"/>
      <c r="L8306" s="265">
        <f t="shared" si="1815"/>
        <v>352693.90302016307</v>
      </c>
      <c r="M8306" s="265">
        <f>$G8306*NonHospFrac+theModel!$H8306*NonHospFrac</f>
        <v>567409.97307412722</v>
      </c>
      <c r="N8306" s="266">
        <f t="shared" si="1817"/>
        <v>920103.87609429029</v>
      </c>
      <c r="O8306" s="159"/>
      <c r="P8306" s="265">
        <f t="shared" si="1818"/>
        <v>314871.71520057326</v>
      </c>
      <c r="Q8306" s="265">
        <f t="shared" si="1819"/>
        <v>567408.41843245248</v>
      </c>
      <c r="R8306" s="266">
        <f t="shared" si="1820"/>
        <v>882280.13363302569</v>
      </c>
    </row>
    <row r="8307" spans="1:18" x14ac:dyDescent="0.3">
      <c r="A8307" s="82">
        <v>8276</v>
      </c>
      <c r="B8307" s="94">
        <f t="shared" si="1809"/>
        <v>7.6046478058354238E-69</v>
      </c>
      <c r="C8307" s="179">
        <f t="shared" si="1810"/>
        <v>7.5874930300825233E-69</v>
      </c>
      <c r="D8307" s="166">
        <f t="shared" si="1811"/>
        <v>2.2558277767625785E-3</v>
      </c>
      <c r="E8307" s="167">
        <f t="shared" si="1821"/>
        <v>24.291375447755232</v>
      </c>
      <c r="F8307" s="168">
        <f t="shared" si="1822"/>
        <v>18.671486508261825</v>
      </c>
      <c r="G8307" s="168">
        <f t="shared" si="1812"/>
        <v>648871.93214941723</v>
      </c>
      <c r="H8307" s="168">
        <f t="shared" si="1813"/>
        <v>271310.33852408634</v>
      </c>
      <c r="I8307" s="169">
        <f t="shared" si="1814"/>
        <v>920182.27067350363</v>
      </c>
      <c r="J8307" s="169">
        <f t="shared" si="1816"/>
        <v>821489.72594892897</v>
      </c>
      <c r="K8307" s="95"/>
      <c r="L8307" s="265">
        <f t="shared" si="1815"/>
        <v>352723.95320344856</v>
      </c>
      <c r="M8307" s="265">
        <f>$G8307*NonHospFrac+theModel!$H8307*NonHospFrac</f>
        <v>567458.31747005496</v>
      </c>
      <c r="N8307" s="266">
        <f t="shared" si="1817"/>
        <v>920182.27067350352</v>
      </c>
      <c r="O8307" s="159"/>
      <c r="P8307" s="265">
        <f t="shared" si="1818"/>
        <v>314893.16072199802</v>
      </c>
      <c r="Q8307" s="265">
        <f t="shared" si="1819"/>
        <v>567456.76282838022</v>
      </c>
      <c r="R8307" s="266">
        <f t="shared" si="1820"/>
        <v>882349.9235503783</v>
      </c>
    </row>
    <row r="8308" spans="1:18" x14ac:dyDescent="0.3">
      <c r="A8308" s="82">
        <v>8277</v>
      </c>
      <c r="B8308" s="94">
        <f t="shared" si="1809"/>
        <v>7.4625894922786866E-69</v>
      </c>
      <c r="C8308" s="179">
        <f t="shared" si="1810"/>
        <v>7.4457551756154278E-69</v>
      </c>
      <c r="D8308" s="166">
        <f t="shared" si="1811"/>
        <v>2.2558277767625785E-3</v>
      </c>
      <c r="E8308" s="167">
        <f t="shared" si="1821"/>
        <v>24.291375447755232</v>
      </c>
      <c r="F8308" s="168">
        <f t="shared" si="1822"/>
        <v>18.673742336038586</v>
      </c>
      <c r="G8308" s="168">
        <f t="shared" si="1812"/>
        <v>648950.32672863058</v>
      </c>
      <c r="H8308" s="168">
        <f t="shared" si="1813"/>
        <v>271310.33852408634</v>
      </c>
      <c r="I8308" s="169">
        <f t="shared" si="1814"/>
        <v>920260.66525271698</v>
      </c>
      <c r="J8308" s="169">
        <f t="shared" si="1816"/>
        <v>821545.67050283053</v>
      </c>
      <c r="K8308" s="95"/>
      <c r="L8308" s="265">
        <f t="shared" si="1815"/>
        <v>352754.00338673417</v>
      </c>
      <c r="M8308" s="265">
        <f>$G8308*NonHospFrac+theModel!$H8308*NonHospFrac</f>
        <v>567506.66186598269</v>
      </c>
      <c r="N8308" s="266">
        <f t="shared" si="1817"/>
        <v>920260.66525271686</v>
      </c>
      <c r="O8308" s="159"/>
      <c r="P8308" s="265">
        <f t="shared" si="1818"/>
        <v>314914.60536926117</v>
      </c>
      <c r="Q8308" s="265">
        <f t="shared" si="1819"/>
        <v>567505.10722430795</v>
      </c>
      <c r="R8308" s="266">
        <f t="shared" si="1820"/>
        <v>882419.71259356919</v>
      </c>
    </row>
    <row r="8309" spans="1:18" x14ac:dyDescent="0.3">
      <c r="A8309" s="82">
        <v>8278</v>
      </c>
      <c r="B8309" s="94">
        <f t="shared" si="1809"/>
        <v>7.3231848932613022E-69</v>
      </c>
      <c r="C8309" s="179">
        <f t="shared" si="1810"/>
        <v>7.3066650493647156E-69</v>
      </c>
      <c r="D8309" s="166">
        <f t="shared" si="1811"/>
        <v>2.2558277767625785E-3</v>
      </c>
      <c r="E8309" s="167">
        <f t="shared" si="1821"/>
        <v>24.291375447755232</v>
      </c>
      <c r="F8309" s="168">
        <f t="shared" si="1822"/>
        <v>18.675998163815347</v>
      </c>
      <c r="G8309" s="168">
        <f t="shared" si="1812"/>
        <v>649028.72130784392</v>
      </c>
      <c r="H8309" s="168">
        <f t="shared" si="1813"/>
        <v>271310.33852408634</v>
      </c>
      <c r="I8309" s="169">
        <f t="shared" si="1814"/>
        <v>920339.05983193032</v>
      </c>
      <c r="J8309" s="169">
        <f t="shared" si="1816"/>
        <v>821601.61277632194</v>
      </c>
      <c r="K8309" s="95"/>
      <c r="L8309" s="265">
        <f t="shared" si="1815"/>
        <v>352784.05357001966</v>
      </c>
      <c r="M8309" s="265">
        <f>$G8309*NonHospFrac+theModel!$H8309*NonHospFrac</f>
        <v>567555.00626191054</v>
      </c>
      <c r="N8309" s="266">
        <f t="shared" si="1817"/>
        <v>920339.05983193021</v>
      </c>
      <c r="O8309" s="159"/>
      <c r="P8309" s="265">
        <f t="shared" si="1818"/>
        <v>314936.04914239823</v>
      </c>
      <c r="Q8309" s="265">
        <f t="shared" si="1819"/>
        <v>567553.45162023581</v>
      </c>
      <c r="R8309" s="266">
        <f t="shared" si="1820"/>
        <v>882489.50076263398</v>
      </c>
    </row>
    <row r="8310" spans="1:18" x14ac:dyDescent="0.3">
      <c r="A8310" s="82">
        <v>8279</v>
      </c>
      <c r="B8310" s="94">
        <f t="shared" si="1809"/>
        <v>7.1863844361775378E-69</v>
      </c>
      <c r="C8310" s="179">
        <f t="shared" si="1810"/>
        <v>7.1701731905519139E-69</v>
      </c>
      <c r="D8310" s="166">
        <f t="shared" si="1811"/>
        <v>2.2558277767625785E-3</v>
      </c>
      <c r="E8310" s="167">
        <f t="shared" si="1821"/>
        <v>24.291375447755232</v>
      </c>
      <c r="F8310" s="168">
        <f t="shared" si="1822"/>
        <v>18.678253991592108</v>
      </c>
      <c r="G8310" s="168">
        <f t="shared" si="1812"/>
        <v>649107.11588705727</v>
      </c>
      <c r="H8310" s="168">
        <f t="shared" si="1813"/>
        <v>271310.33852408634</v>
      </c>
      <c r="I8310" s="169">
        <f t="shared" si="1814"/>
        <v>920417.45441114367</v>
      </c>
      <c r="J8310" s="169">
        <f t="shared" si="1816"/>
        <v>821657.55276949622</v>
      </c>
      <c r="K8310" s="95"/>
      <c r="L8310" s="265">
        <f t="shared" si="1815"/>
        <v>352814.10375330527</v>
      </c>
      <c r="M8310" s="265">
        <f>$G8310*NonHospFrac+theModel!$H8310*NonHospFrac</f>
        <v>567603.3506578384</v>
      </c>
      <c r="N8310" s="266">
        <f t="shared" si="1817"/>
        <v>920417.45441114367</v>
      </c>
      <c r="O8310" s="159"/>
      <c r="P8310" s="265">
        <f t="shared" si="1818"/>
        <v>314957.49204144493</v>
      </c>
      <c r="Q8310" s="265">
        <f t="shared" si="1819"/>
        <v>567601.79601616366</v>
      </c>
      <c r="R8310" s="266">
        <f t="shared" si="1820"/>
        <v>882559.28805760853</v>
      </c>
    </row>
    <row r="8311" spans="1:18" x14ac:dyDescent="0.3">
      <c r="A8311" s="82">
        <v>8280</v>
      </c>
      <c r="B8311" s="94">
        <f t="shared" si="1809"/>
        <v>7.0521394744594691E-69</v>
      </c>
      <c r="C8311" s="179">
        <f t="shared" si="1810"/>
        <v>7.0362310623473792E-69</v>
      </c>
      <c r="D8311" s="166">
        <f t="shared" si="1811"/>
        <v>2.2558277767625785E-3</v>
      </c>
      <c r="E8311" s="167">
        <f t="shared" si="1821"/>
        <v>24.291375447755232</v>
      </c>
      <c r="F8311" s="168">
        <f t="shared" si="1822"/>
        <v>18.680509819368869</v>
      </c>
      <c r="G8311" s="168">
        <f t="shared" si="1812"/>
        <v>649185.51046627061</v>
      </c>
      <c r="H8311" s="168">
        <f t="shared" si="1813"/>
        <v>271310.33852408634</v>
      </c>
      <c r="I8311" s="169">
        <f t="shared" si="1814"/>
        <v>920495.84899035702</v>
      </c>
      <c r="J8311" s="169">
        <f t="shared" si="1816"/>
        <v>821713.49048244616</v>
      </c>
      <c r="K8311" s="95"/>
      <c r="L8311" s="265">
        <f t="shared" si="1815"/>
        <v>352844.15393659077</v>
      </c>
      <c r="M8311" s="265">
        <f>$G8311*NonHospFrac+theModel!$H8311*NonHospFrac</f>
        <v>567651.69505376613</v>
      </c>
      <c r="N8311" s="266">
        <f t="shared" si="1817"/>
        <v>920495.8489903569</v>
      </c>
      <c r="O8311" s="159"/>
      <c r="P8311" s="265">
        <f t="shared" si="1818"/>
        <v>314978.93406643678</v>
      </c>
      <c r="Q8311" s="265">
        <f t="shared" si="1819"/>
        <v>567650.14041209139</v>
      </c>
      <c r="R8311" s="266">
        <f t="shared" si="1820"/>
        <v>882629.07447852823</v>
      </c>
    </row>
    <row r="8312" spans="1:18" x14ac:dyDescent="0.3">
      <c r="A8312" s="82">
        <v>8281</v>
      </c>
      <c r="B8312" s="94">
        <f t="shared" si="1809"/>
        <v>6.9204022702802223E-69</v>
      </c>
      <c r="C8312" s="179">
        <f t="shared" si="1810"/>
        <v>6.904791034612553E-69</v>
      </c>
      <c r="D8312" s="166">
        <f t="shared" si="1811"/>
        <v>2.2558277767625785E-3</v>
      </c>
      <c r="E8312" s="167">
        <f t="shared" si="1821"/>
        <v>24.291375447755232</v>
      </c>
      <c r="F8312" s="168">
        <f t="shared" si="1822"/>
        <v>18.682765647145629</v>
      </c>
      <c r="G8312" s="168">
        <f t="shared" si="1812"/>
        <v>649263.90504548408</v>
      </c>
      <c r="H8312" s="168">
        <f t="shared" si="1813"/>
        <v>271310.33852408634</v>
      </c>
      <c r="I8312" s="169">
        <f t="shared" si="1814"/>
        <v>920574.24356957036</v>
      </c>
      <c r="J8312" s="169">
        <f t="shared" si="1816"/>
        <v>821769.42591526487</v>
      </c>
      <c r="K8312" s="95"/>
      <c r="L8312" s="265">
        <f t="shared" si="1815"/>
        <v>352874.20411987638</v>
      </c>
      <c r="M8312" s="265">
        <f>$G8312*NonHospFrac+theModel!$H8312*NonHospFrac</f>
        <v>567700.03944969398</v>
      </c>
      <c r="N8312" s="266">
        <f t="shared" si="1817"/>
        <v>920574.24356957036</v>
      </c>
      <c r="O8312" s="159"/>
      <c r="P8312" s="265">
        <f t="shared" si="1818"/>
        <v>315000.37521740957</v>
      </c>
      <c r="Q8312" s="265">
        <f t="shared" si="1819"/>
        <v>567698.48480801925</v>
      </c>
      <c r="R8312" s="266">
        <f t="shared" si="1820"/>
        <v>882698.86002542882</v>
      </c>
    </row>
    <row r="8313" spans="1:18" x14ac:dyDescent="0.3">
      <c r="A8313" s="82">
        <v>8282</v>
      </c>
      <c r="B8313" s="94">
        <f t="shared" si="1809"/>
        <v>6.7911259775770525E-69</v>
      </c>
      <c r="C8313" s="179">
        <f t="shared" si="1810"/>
        <v>6.7758063669613399E-69</v>
      </c>
      <c r="D8313" s="166">
        <f t="shared" si="1811"/>
        <v>2.2558277767625785E-3</v>
      </c>
      <c r="E8313" s="167">
        <f t="shared" si="1821"/>
        <v>24.291375447755232</v>
      </c>
      <c r="F8313" s="168">
        <f t="shared" si="1822"/>
        <v>18.68502147492239</v>
      </c>
      <c r="G8313" s="168">
        <f t="shared" si="1812"/>
        <v>649342.29962469742</v>
      </c>
      <c r="H8313" s="168">
        <f t="shared" si="1813"/>
        <v>271310.33852408634</v>
      </c>
      <c r="I8313" s="169">
        <f t="shared" si="1814"/>
        <v>920652.63814878371</v>
      </c>
      <c r="J8313" s="169">
        <f t="shared" si="1816"/>
        <v>821825.35906804516</v>
      </c>
      <c r="K8313" s="95"/>
      <c r="L8313" s="265">
        <f t="shared" si="1815"/>
        <v>352904.25430316193</v>
      </c>
      <c r="M8313" s="265">
        <f>$G8313*NonHospFrac+theModel!$H8313*NonHospFrac</f>
        <v>567748.38384562172</v>
      </c>
      <c r="N8313" s="266">
        <f t="shared" si="1817"/>
        <v>920652.63814878371</v>
      </c>
      <c r="O8313" s="159"/>
      <c r="P8313" s="265">
        <f t="shared" si="1818"/>
        <v>315021.81549439876</v>
      </c>
      <c r="Q8313" s="265">
        <f t="shared" si="1819"/>
        <v>567746.82920394698</v>
      </c>
      <c r="R8313" s="266">
        <f t="shared" si="1820"/>
        <v>882768.6446983458</v>
      </c>
    </row>
    <row r="8314" spans="1:18" x14ac:dyDescent="0.3">
      <c r="A8314" s="82">
        <v>8283</v>
      </c>
      <c r="B8314" s="94">
        <f t="shared" si="1809"/>
        <v>6.6642646253939551E-69</v>
      </c>
      <c r="C8314" s="179">
        <f t="shared" si="1810"/>
        <v>6.6492311921402946E-69</v>
      </c>
      <c r="D8314" s="166">
        <f t="shared" si="1811"/>
        <v>2.2558277767625785E-3</v>
      </c>
      <c r="E8314" s="167">
        <f t="shared" si="1821"/>
        <v>24.291375447755232</v>
      </c>
      <c r="F8314" s="168">
        <f t="shared" si="1822"/>
        <v>18.687277302699151</v>
      </c>
      <c r="G8314" s="168">
        <f t="shared" si="1812"/>
        <v>649420.69420391077</v>
      </c>
      <c r="H8314" s="168">
        <f t="shared" si="1813"/>
        <v>271310.33852408634</v>
      </c>
      <c r="I8314" s="169">
        <f t="shared" si="1814"/>
        <v>920731.03272799705</v>
      </c>
      <c r="J8314" s="169">
        <f t="shared" si="1816"/>
        <v>821881.28994088003</v>
      </c>
      <c r="K8314" s="95"/>
      <c r="L8314" s="265">
        <f t="shared" si="1815"/>
        <v>352934.30448644748</v>
      </c>
      <c r="M8314" s="265">
        <f>$G8314*NonHospFrac+theModel!$H8314*NonHospFrac</f>
        <v>567796.72824154957</v>
      </c>
      <c r="N8314" s="266">
        <f t="shared" si="1817"/>
        <v>920731.03272799705</v>
      </c>
      <c r="O8314" s="159"/>
      <c r="P8314" s="265">
        <f t="shared" si="1818"/>
        <v>315043.25489744009</v>
      </c>
      <c r="Q8314" s="265">
        <f t="shared" si="1819"/>
        <v>567795.17359987483</v>
      </c>
      <c r="R8314" s="266">
        <f t="shared" si="1820"/>
        <v>882838.42849731492</v>
      </c>
    </row>
    <row r="8315" spans="1:18" x14ac:dyDescent="0.3">
      <c r="A8315" s="82">
        <v>8284</v>
      </c>
      <c r="B8315" s="94">
        <f t="shared" si="1809"/>
        <v>6.5397731015323465E-69</v>
      </c>
      <c r="C8315" s="179">
        <f t="shared" si="1810"/>
        <v>6.5250204997161849E-69</v>
      </c>
      <c r="D8315" s="166">
        <f t="shared" si="1811"/>
        <v>2.2558277767625785E-3</v>
      </c>
      <c r="E8315" s="167">
        <f t="shared" si="1821"/>
        <v>24.291375447755232</v>
      </c>
      <c r="F8315" s="168">
        <f t="shared" si="1822"/>
        <v>18.689533130475912</v>
      </c>
      <c r="G8315" s="168">
        <f t="shared" si="1812"/>
        <v>649499.08878312411</v>
      </c>
      <c r="H8315" s="168">
        <f t="shared" si="1813"/>
        <v>271310.33852408634</v>
      </c>
      <c r="I8315" s="169">
        <f t="shared" si="1814"/>
        <v>920809.4273072104</v>
      </c>
      <c r="J8315" s="169">
        <f t="shared" si="1816"/>
        <v>821937.21853386238</v>
      </c>
      <c r="K8315" s="95"/>
      <c r="L8315" s="265">
        <f t="shared" si="1815"/>
        <v>352964.35466973303</v>
      </c>
      <c r="M8315" s="265">
        <f>$G8315*NonHospFrac+theModel!$H8315*NonHospFrac</f>
        <v>567845.07263747742</v>
      </c>
      <c r="N8315" s="266">
        <f t="shared" si="1817"/>
        <v>920809.4273072104</v>
      </c>
      <c r="O8315" s="159"/>
      <c r="P8315" s="265">
        <f t="shared" si="1818"/>
        <v>315064.69342656911</v>
      </c>
      <c r="Q8315" s="265">
        <f t="shared" si="1819"/>
        <v>567843.51799580269</v>
      </c>
      <c r="R8315" s="266">
        <f t="shared" si="1820"/>
        <v>882908.21142237179</v>
      </c>
    </row>
    <row r="8316" spans="1:18" x14ac:dyDescent="0.3">
      <c r="A8316" s="82">
        <v>8285</v>
      </c>
      <c r="B8316" s="94">
        <f t="shared" si="1809"/>
        <v>6.417607136510993E-69</v>
      </c>
      <c r="C8316" s="179">
        <f t="shared" si="1810"/>
        <v>6.403130120072102E-69</v>
      </c>
      <c r="D8316" s="166">
        <f t="shared" si="1811"/>
        <v>2.2558277767625785E-3</v>
      </c>
      <c r="E8316" s="167">
        <f t="shared" si="1821"/>
        <v>24.291375447755232</v>
      </c>
      <c r="F8316" s="168">
        <f t="shared" si="1822"/>
        <v>18.691788958252673</v>
      </c>
      <c r="G8316" s="168">
        <f t="shared" si="1812"/>
        <v>649577.48336233746</v>
      </c>
      <c r="H8316" s="168">
        <f t="shared" si="1813"/>
        <v>271310.33852408634</v>
      </c>
      <c r="I8316" s="169">
        <f t="shared" si="1814"/>
        <v>920887.82188642374</v>
      </c>
      <c r="J8316" s="169">
        <f t="shared" si="1816"/>
        <v>821993.14484708523</v>
      </c>
      <c r="K8316" s="95"/>
      <c r="L8316" s="265">
        <f t="shared" si="1815"/>
        <v>352994.40485301858</v>
      </c>
      <c r="M8316" s="265">
        <f>$G8316*NonHospFrac+theModel!$H8316*NonHospFrac</f>
        <v>567893.41703340516</v>
      </c>
      <c r="N8316" s="266">
        <f t="shared" si="1817"/>
        <v>920887.82188642374</v>
      </c>
      <c r="O8316" s="159"/>
      <c r="P8316" s="265">
        <f t="shared" si="1818"/>
        <v>315086.13108182151</v>
      </c>
      <c r="Q8316" s="265">
        <f t="shared" si="1819"/>
        <v>567891.86239173042</v>
      </c>
      <c r="R8316" s="266">
        <f t="shared" si="1820"/>
        <v>882977.99347355193</v>
      </c>
    </row>
    <row r="8317" spans="1:18" x14ac:dyDescent="0.3">
      <c r="A8317" s="82">
        <v>8286</v>
      </c>
      <c r="B8317" s="94">
        <f t="shared" si="1809"/>
        <v>6.297723287822892E-69</v>
      </c>
      <c r="C8317" s="179">
        <f t="shared" si="1810"/>
        <v>6.2835167086998568E-69</v>
      </c>
      <c r="D8317" s="166">
        <f t="shared" si="1811"/>
        <v>2.2558277767625785E-3</v>
      </c>
      <c r="E8317" s="167">
        <f t="shared" si="1821"/>
        <v>24.291375447755232</v>
      </c>
      <c r="F8317" s="168">
        <f t="shared" si="1822"/>
        <v>18.694044786029433</v>
      </c>
      <c r="G8317" s="168">
        <f t="shared" si="1812"/>
        <v>649655.8779415508</v>
      </c>
      <c r="H8317" s="168">
        <f t="shared" si="1813"/>
        <v>271310.33852408634</v>
      </c>
      <c r="I8317" s="169">
        <f t="shared" si="1814"/>
        <v>920966.21646563709</v>
      </c>
      <c r="J8317" s="169">
        <f t="shared" si="1816"/>
        <v>822049.06888064148</v>
      </c>
      <c r="K8317" s="95"/>
      <c r="L8317" s="265">
        <f t="shared" si="1815"/>
        <v>353024.45503630413</v>
      </c>
      <c r="M8317" s="265">
        <f>$G8317*NonHospFrac+theModel!$H8317*NonHospFrac</f>
        <v>567941.7614293329</v>
      </c>
      <c r="N8317" s="266">
        <f t="shared" si="1817"/>
        <v>920966.21646563709</v>
      </c>
      <c r="O8317" s="159"/>
      <c r="P8317" s="265">
        <f t="shared" si="1818"/>
        <v>315107.56786323286</v>
      </c>
      <c r="Q8317" s="265">
        <f t="shared" si="1819"/>
        <v>567940.20678765816</v>
      </c>
      <c r="R8317" s="266">
        <f t="shared" si="1820"/>
        <v>883047.77465089108</v>
      </c>
    </row>
    <row r="8318" spans="1:18" x14ac:dyDescent="0.3">
      <c r="A8318" s="82">
        <v>8287</v>
      </c>
      <c r="B8318" s="94">
        <f t="shared" si="1809"/>
        <v>6.1800789244863095E-69</v>
      </c>
      <c r="C8318" s="179">
        <f t="shared" si="1810"/>
        <v>6.1661377307858685E-69</v>
      </c>
      <c r="D8318" s="166">
        <f t="shared" si="1811"/>
        <v>2.2558277767625785E-3</v>
      </c>
      <c r="E8318" s="167">
        <f t="shared" si="1821"/>
        <v>24.291375447755232</v>
      </c>
      <c r="F8318" s="168">
        <f t="shared" si="1822"/>
        <v>18.696300613806194</v>
      </c>
      <c r="G8318" s="168">
        <f t="shared" si="1812"/>
        <v>649734.27252076415</v>
      </c>
      <c r="H8318" s="168">
        <f t="shared" si="1813"/>
        <v>271310.33852408634</v>
      </c>
      <c r="I8318" s="169">
        <f t="shared" si="1814"/>
        <v>921044.61104485043</v>
      </c>
      <c r="J8318" s="169">
        <f t="shared" si="1816"/>
        <v>822104.99063462403</v>
      </c>
      <c r="K8318" s="95"/>
      <c r="L8318" s="265">
        <f t="shared" si="1815"/>
        <v>353054.50521958969</v>
      </c>
      <c r="M8318" s="265">
        <f>$G8318*NonHospFrac+theModel!$H8318*NonHospFrac</f>
        <v>567990.10582526075</v>
      </c>
      <c r="N8318" s="266">
        <f t="shared" si="1817"/>
        <v>921044.61104485043</v>
      </c>
      <c r="O8318" s="159"/>
      <c r="P8318" s="265">
        <f t="shared" si="1818"/>
        <v>315129.00377083884</v>
      </c>
      <c r="Q8318" s="265">
        <f t="shared" si="1819"/>
        <v>567988.55118358601</v>
      </c>
      <c r="R8318" s="266">
        <f t="shared" si="1820"/>
        <v>883117.55495442485</v>
      </c>
    </row>
    <row r="8319" spans="1:18" x14ac:dyDescent="0.3">
      <c r="A8319" s="82">
        <v>8288</v>
      </c>
      <c r="B8319" s="94">
        <f t="shared" si="1809"/>
        <v>6.0646322118868933E-69</v>
      </c>
      <c r="C8319" s="179">
        <f t="shared" si="1810"/>
        <v>6.0509514460874696E-69</v>
      </c>
      <c r="D8319" s="166">
        <f t="shared" si="1811"/>
        <v>2.2558277767625785E-3</v>
      </c>
      <c r="E8319" s="167">
        <f t="shared" si="1821"/>
        <v>24.291375447755232</v>
      </c>
      <c r="F8319" s="168">
        <f t="shared" si="1822"/>
        <v>18.698556441582955</v>
      </c>
      <c r="G8319" s="168">
        <f t="shared" si="1812"/>
        <v>649812.66709997749</v>
      </c>
      <c r="H8319" s="168">
        <f t="shared" si="1813"/>
        <v>271310.33852408634</v>
      </c>
      <c r="I8319" s="169">
        <f t="shared" si="1814"/>
        <v>921123.00562406378</v>
      </c>
      <c r="J8319" s="169">
        <f t="shared" si="1816"/>
        <v>822160.91010912578</v>
      </c>
      <c r="K8319" s="95"/>
      <c r="L8319" s="265">
        <f t="shared" si="1815"/>
        <v>353084.55540287524</v>
      </c>
      <c r="M8319" s="265">
        <f>$G8319*NonHospFrac+theModel!$H8319*NonHospFrac</f>
        <v>568038.4502211886</v>
      </c>
      <c r="N8319" s="266">
        <f t="shared" si="1817"/>
        <v>921123.00562406378</v>
      </c>
      <c r="O8319" s="159"/>
      <c r="P8319" s="265">
        <f t="shared" si="1818"/>
        <v>315150.43880467501</v>
      </c>
      <c r="Q8319" s="265">
        <f t="shared" si="1819"/>
        <v>568036.89557951386</v>
      </c>
      <c r="R8319" s="266">
        <f t="shared" si="1820"/>
        <v>883187.33438418887</v>
      </c>
    </row>
    <row r="8320" spans="1:18" x14ac:dyDescent="0.3">
      <c r="A8320" s="82">
        <v>8289</v>
      </c>
      <c r="B8320" s="94">
        <f t="shared" si="1809"/>
        <v>5.9513420968993954E-69</v>
      </c>
      <c r="C8320" s="179">
        <f t="shared" si="1810"/>
        <v>5.9379168940881931E-69</v>
      </c>
      <c r="D8320" s="166">
        <f t="shared" si="1811"/>
        <v>2.2558277767625785E-3</v>
      </c>
      <c r="E8320" s="167">
        <f t="shared" si="1821"/>
        <v>24.291375447755232</v>
      </c>
      <c r="F8320" s="168">
        <f t="shared" si="1822"/>
        <v>18.700812269359716</v>
      </c>
      <c r="G8320" s="168">
        <f t="shared" si="1812"/>
        <v>649891.06167919084</v>
      </c>
      <c r="H8320" s="168">
        <f t="shared" si="1813"/>
        <v>271310.33852408634</v>
      </c>
      <c r="I8320" s="169">
        <f t="shared" si="1814"/>
        <v>921201.40020327712</v>
      </c>
      <c r="J8320" s="169">
        <f t="shared" si="1816"/>
        <v>822216.82730423962</v>
      </c>
      <c r="K8320" s="95"/>
      <c r="L8320" s="265">
        <f t="shared" si="1815"/>
        <v>353114.60558616079</v>
      </c>
      <c r="M8320" s="265">
        <f>$G8320*NonHospFrac+theModel!$H8320*NonHospFrac</f>
        <v>568086.79461711645</v>
      </c>
      <c r="N8320" s="266">
        <f t="shared" si="1817"/>
        <v>921201.40020327724</v>
      </c>
      <c r="O8320" s="159"/>
      <c r="P8320" s="265">
        <f t="shared" si="1818"/>
        <v>315171.87296477699</v>
      </c>
      <c r="Q8320" s="265">
        <f t="shared" si="1819"/>
        <v>568085.23997544171</v>
      </c>
      <c r="R8320" s="266">
        <f t="shared" si="1820"/>
        <v>883257.11294021877</v>
      </c>
    </row>
    <row r="8321" spans="1:18" x14ac:dyDescent="0.3">
      <c r="A8321" s="82">
        <v>8290</v>
      </c>
      <c r="B8321" s="94">
        <f t="shared" si="1809"/>
        <v>5.8401682932901425E-69</v>
      </c>
      <c r="C8321" s="179">
        <f t="shared" si="1810"/>
        <v>5.8269938794331701E-69</v>
      </c>
      <c r="D8321" s="166">
        <f t="shared" si="1811"/>
        <v>2.2558277767625785E-3</v>
      </c>
      <c r="E8321" s="167">
        <f t="shared" si="1821"/>
        <v>24.291375447755232</v>
      </c>
      <c r="F8321" s="168">
        <f t="shared" si="1822"/>
        <v>18.703068097136477</v>
      </c>
      <c r="G8321" s="168">
        <f t="shared" si="1812"/>
        <v>649969.4562584043</v>
      </c>
      <c r="H8321" s="168">
        <f t="shared" si="1813"/>
        <v>271310.33852408634</v>
      </c>
      <c r="I8321" s="169">
        <f t="shared" si="1814"/>
        <v>921279.7947824907</v>
      </c>
      <c r="J8321" s="169">
        <f t="shared" si="1816"/>
        <v>822272.74222005869</v>
      </c>
      <c r="K8321" s="95"/>
      <c r="L8321" s="265">
        <f t="shared" si="1815"/>
        <v>353144.6557694464</v>
      </c>
      <c r="M8321" s="265">
        <f>$G8321*NonHospFrac+theModel!$H8321*NonHospFrac</f>
        <v>568135.1390130443</v>
      </c>
      <c r="N8321" s="266">
        <f t="shared" si="1817"/>
        <v>921279.7947824907</v>
      </c>
      <c r="O8321" s="159"/>
      <c r="P8321" s="265">
        <f t="shared" si="1818"/>
        <v>315193.30625118047</v>
      </c>
      <c r="Q8321" s="265">
        <f t="shared" si="1819"/>
        <v>568133.58437136956</v>
      </c>
      <c r="R8321" s="266">
        <f t="shared" si="1820"/>
        <v>883326.89062255004</v>
      </c>
    </row>
    <row r="8322" spans="1:18" x14ac:dyDescent="0.3">
      <c r="A8322" s="82">
        <v>8291</v>
      </c>
      <c r="B8322" s="94">
        <f t="shared" si="1809"/>
        <v>5.731071267390148E-69</v>
      </c>
      <c r="C8322" s="179">
        <f t="shared" si="1810"/>
        <v>5.7181429576345638E-69</v>
      </c>
      <c r="D8322" s="166">
        <f t="shared" si="1811"/>
        <v>2.2558277767625785E-3</v>
      </c>
      <c r="E8322" s="167">
        <f t="shared" si="1821"/>
        <v>24.291375447755232</v>
      </c>
      <c r="F8322" s="168">
        <f t="shared" si="1822"/>
        <v>18.705323924913237</v>
      </c>
      <c r="G8322" s="168">
        <f t="shared" si="1812"/>
        <v>650047.85083761765</v>
      </c>
      <c r="H8322" s="168">
        <f t="shared" si="1813"/>
        <v>271310.33852408634</v>
      </c>
      <c r="I8322" s="169">
        <f t="shared" si="1814"/>
        <v>921358.18936170405</v>
      </c>
      <c r="J8322" s="169">
        <f t="shared" si="1816"/>
        <v>822328.65485667554</v>
      </c>
      <c r="K8322" s="95"/>
      <c r="L8322" s="265">
        <f t="shared" si="1815"/>
        <v>353174.70595273189</v>
      </c>
      <c r="M8322" s="265">
        <f>$G8322*NonHospFrac+theModel!$H8322*NonHospFrac</f>
        <v>568183.48340897204</v>
      </c>
      <c r="N8322" s="266">
        <f t="shared" si="1817"/>
        <v>921358.18936170393</v>
      </c>
      <c r="O8322" s="159"/>
      <c r="P8322" s="265">
        <f t="shared" si="1818"/>
        <v>315214.7386639209</v>
      </c>
      <c r="Q8322" s="265">
        <f t="shared" si="1819"/>
        <v>568181.9287672973</v>
      </c>
      <c r="R8322" s="266">
        <f t="shared" si="1820"/>
        <v>883396.6674312182</v>
      </c>
    </row>
    <row r="8323" spans="1:18" x14ac:dyDescent="0.3">
      <c r="A8323" s="82">
        <v>8292</v>
      </c>
      <c r="B8323" s="94">
        <f t="shared" si="1809"/>
        <v>5.6240122240385033E-69</v>
      </c>
      <c r="C8323" s="179">
        <f t="shared" si="1810"/>
        <v>5.6113254210466653E-69</v>
      </c>
      <c r="D8323" s="166">
        <f t="shared" si="1811"/>
        <v>2.2558277767625785E-3</v>
      </c>
      <c r="E8323" s="167">
        <f t="shared" si="1821"/>
        <v>24.291375447755232</v>
      </c>
      <c r="F8323" s="168">
        <f t="shared" si="1822"/>
        <v>18.707579752689998</v>
      </c>
      <c r="G8323" s="168">
        <f t="shared" si="1812"/>
        <v>650126.24541683099</v>
      </c>
      <c r="H8323" s="168">
        <f t="shared" si="1813"/>
        <v>271310.33852408634</v>
      </c>
      <c r="I8323" s="169">
        <f t="shared" si="1814"/>
        <v>921436.58394091739</v>
      </c>
      <c r="J8323" s="169">
        <f t="shared" si="1816"/>
        <v>822384.5652141833</v>
      </c>
      <c r="K8323" s="95"/>
      <c r="L8323" s="265">
        <f t="shared" si="1815"/>
        <v>353204.7561360175</v>
      </c>
      <c r="M8323" s="265">
        <f>$G8323*NonHospFrac+theModel!$H8323*NonHospFrac</f>
        <v>568231.82780489977</v>
      </c>
      <c r="N8323" s="266">
        <f t="shared" si="1817"/>
        <v>921436.58394091728</v>
      </c>
      <c r="O8323" s="159"/>
      <c r="P8323" s="265">
        <f t="shared" si="1818"/>
        <v>315236.17020303407</v>
      </c>
      <c r="Q8323" s="265">
        <f t="shared" si="1819"/>
        <v>568230.27316322504</v>
      </c>
      <c r="R8323" s="266">
        <f t="shared" si="1820"/>
        <v>883466.4433662591</v>
      </c>
    </row>
    <row r="8324" spans="1:18" x14ac:dyDescent="0.3">
      <c r="A8324" s="82">
        <v>8293</v>
      </c>
      <c r="B8324" s="94">
        <f t="shared" si="1809"/>
        <v>5.5189530927850714E-69</v>
      </c>
      <c r="C8324" s="179">
        <f t="shared" si="1810"/>
        <v>5.5065032850997174E-69</v>
      </c>
      <c r="D8324" s="166">
        <f t="shared" si="1811"/>
        <v>2.2558277767625785E-3</v>
      </c>
      <c r="E8324" s="167">
        <f t="shared" si="1821"/>
        <v>24.291375447755232</v>
      </c>
      <c r="F8324" s="168">
        <f t="shared" si="1822"/>
        <v>18.709835580466759</v>
      </c>
      <c r="G8324" s="168">
        <f t="shared" si="1812"/>
        <v>650204.63999604434</v>
      </c>
      <c r="H8324" s="168">
        <f t="shared" si="1813"/>
        <v>271310.33852408634</v>
      </c>
      <c r="I8324" s="169">
        <f t="shared" si="1814"/>
        <v>921514.97852013074</v>
      </c>
      <c r="J8324" s="169">
        <f t="shared" si="1816"/>
        <v>822440.47329267475</v>
      </c>
      <c r="K8324" s="95"/>
      <c r="L8324" s="265">
        <f t="shared" si="1815"/>
        <v>353234.806319303</v>
      </c>
      <c r="M8324" s="265">
        <f>$G8324*NonHospFrac+theModel!$H8324*NonHospFrac</f>
        <v>568280.17220082763</v>
      </c>
      <c r="N8324" s="266">
        <f t="shared" si="1817"/>
        <v>921514.97852013062</v>
      </c>
      <c r="O8324" s="159"/>
      <c r="P8324" s="265">
        <f t="shared" si="1818"/>
        <v>315257.60086855543</v>
      </c>
      <c r="Q8324" s="265">
        <f t="shared" si="1819"/>
        <v>568278.61755915289</v>
      </c>
      <c r="R8324" s="266">
        <f t="shared" si="1820"/>
        <v>883536.21842770837</v>
      </c>
    </row>
    <row r="8325" spans="1:18" x14ac:dyDescent="0.3">
      <c r="A8325" s="82">
        <v>8294</v>
      </c>
      <c r="B8325" s="94">
        <f t="shared" si="1809"/>
        <v>5.4158565143535225E-69</v>
      </c>
      <c r="C8325" s="179">
        <f t="shared" si="1810"/>
        <v>5.4036392747934832E-69</v>
      </c>
      <c r="D8325" s="166">
        <f t="shared" si="1811"/>
        <v>2.2558277767625785E-3</v>
      </c>
      <c r="E8325" s="167">
        <f t="shared" si="1821"/>
        <v>24.291375447755232</v>
      </c>
      <c r="F8325" s="168">
        <f t="shared" si="1822"/>
        <v>18.71209140824352</v>
      </c>
      <c r="G8325" s="168">
        <f t="shared" si="1812"/>
        <v>650283.03457525768</v>
      </c>
      <c r="H8325" s="168">
        <f t="shared" si="1813"/>
        <v>271310.33852408634</v>
      </c>
      <c r="I8325" s="169">
        <f t="shared" si="1814"/>
        <v>921593.37309934408</v>
      </c>
      <c r="J8325" s="169">
        <f t="shared" si="1816"/>
        <v>822496.37909224292</v>
      </c>
      <c r="K8325" s="95"/>
      <c r="L8325" s="265">
        <f t="shared" si="1815"/>
        <v>353264.85650258861</v>
      </c>
      <c r="M8325" s="265">
        <f>$G8325*NonHospFrac+theModel!$H8325*NonHospFrac</f>
        <v>568328.51659675548</v>
      </c>
      <c r="N8325" s="266">
        <f t="shared" si="1817"/>
        <v>921593.37309934408</v>
      </c>
      <c r="O8325" s="159"/>
      <c r="P8325" s="265">
        <f t="shared" si="1818"/>
        <v>315279.03066052077</v>
      </c>
      <c r="Q8325" s="265">
        <f t="shared" si="1819"/>
        <v>568326.96195508074</v>
      </c>
      <c r="R8325" s="266">
        <f t="shared" si="1820"/>
        <v>883605.99261560151</v>
      </c>
    </row>
    <row r="8326" spans="1:18" x14ac:dyDescent="0.3">
      <c r="A8326" s="82">
        <v>8295</v>
      </c>
      <c r="B8326" s="94">
        <f t="shared" si="1809"/>
        <v>5.3146858273553551E-69</v>
      </c>
      <c r="C8326" s="179">
        <f t="shared" si="1810"/>
        <v>5.3026968114412403E-69</v>
      </c>
      <c r="D8326" s="166">
        <f t="shared" si="1811"/>
        <v>2.2558277767625785E-3</v>
      </c>
      <c r="E8326" s="167">
        <f t="shared" si="1821"/>
        <v>24.291375447755232</v>
      </c>
      <c r="F8326" s="168">
        <f t="shared" si="1822"/>
        <v>18.714347236020281</v>
      </c>
      <c r="G8326" s="168">
        <f t="shared" si="1812"/>
        <v>650361.42915447103</v>
      </c>
      <c r="H8326" s="168">
        <f t="shared" si="1813"/>
        <v>271310.33852408634</v>
      </c>
      <c r="I8326" s="169">
        <f t="shared" si="1814"/>
        <v>921671.76767855743</v>
      </c>
      <c r="J8326" s="169">
        <f t="shared" si="1816"/>
        <v>822552.28261298058</v>
      </c>
      <c r="K8326" s="95"/>
      <c r="L8326" s="265">
        <f t="shared" si="1815"/>
        <v>353294.9066858741</v>
      </c>
      <c r="M8326" s="265">
        <f>$G8326*NonHospFrac+theModel!$H8326*NonHospFrac</f>
        <v>568376.86099268321</v>
      </c>
      <c r="N8326" s="266">
        <f t="shared" si="1817"/>
        <v>921671.76767855731</v>
      </c>
      <c r="O8326" s="159"/>
      <c r="P8326" s="265">
        <f t="shared" si="1818"/>
        <v>315300.4595789655</v>
      </c>
      <c r="Q8326" s="265">
        <f t="shared" si="1819"/>
        <v>568375.30635100848</v>
      </c>
      <c r="R8326" s="266">
        <f t="shared" si="1820"/>
        <v>883675.76592997392</v>
      </c>
    </row>
  </sheetData>
  <dataValidations disablePrompts="1" count="1">
    <dataValidation type="list" allowBlank="1" showInputMessage="1" showErrorMessage="1" sqref="D13" xr:uid="{F2CB0D34-4D85-4699-91F1-8D5C885AD654}">
      <formula1>"Projection - no vaccine,To date"</formula1>
    </dataValidation>
  </dataValidations>
  <pageMargins left="0.7" right="0.7" top="0.75" bottom="0.75" header="0.3" footer="0.3"/>
  <pageSetup orientation="portrait" r:id="rId1"/>
  <headerFooter>
    <oddHeader>&amp;L&amp;"Calibri"&amp;12&amp;K008000Classification: Public&amp;1#</oddHeader>
  </headerFooter>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AF2E1-4069-4F30-935E-723FC570AA22}">
  <sheetPr codeName="Sheet7">
    <tabColor rgb="FF7030A0"/>
  </sheetPr>
  <dimension ref="A1:AC24"/>
  <sheetViews>
    <sheetView showGridLines="0" topLeftCell="A8" zoomScale="60" zoomScaleNormal="60" workbookViewId="0">
      <selection activeCell="G23" sqref="G23:G24"/>
    </sheetView>
  </sheetViews>
  <sheetFormatPr defaultRowHeight="45" customHeight="1" x14ac:dyDescent="0.3"/>
  <cols>
    <col min="1" max="2" width="4.5546875" customWidth="1"/>
    <col min="3" max="3" width="30.5546875" customWidth="1"/>
    <col min="4" max="4" width="22.109375" style="10" customWidth="1"/>
    <col min="5" max="5" width="19" style="10" customWidth="1"/>
    <col min="6" max="6" width="27.88671875" style="10" customWidth="1"/>
    <col min="7" max="8" width="8.88671875" style="10"/>
    <col min="9" max="16" width="22.88671875" style="10" customWidth="1"/>
    <col min="23" max="23" width="31" customWidth="1"/>
  </cols>
  <sheetData>
    <row r="1" spans="1:29" ht="45" customHeight="1" x14ac:dyDescent="0.5">
      <c r="A1" s="109" t="s">
        <v>14</v>
      </c>
      <c r="B1" s="107"/>
      <c r="D1" s="110"/>
      <c r="E1" s="110"/>
      <c r="F1" s="110"/>
      <c r="G1" s="110"/>
      <c r="H1" s="110"/>
      <c r="I1" s="110"/>
      <c r="J1" s="110"/>
      <c r="K1" s="110"/>
      <c r="L1" s="110"/>
      <c r="M1" s="110"/>
      <c r="N1" s="110"/>
      <c r="O1" s="110"/>
      <c r="P1" s="110"/>
      <c r="Q1" s="107"/>
      <c r="R1" s="107"/>
      <c r="S1" s="107"/>
      <c r="T1" s="107"/>
      <c r="U1" s="107"/>
      <c r="V1" s="107"/>
      <c r="W1" s="107"/>
      <c r="X1" s="107"/>
      <c r="Y1" s="107"/>
    </row>
    <row r="2" spans="1:29" ht="45" customHeight="1" x14ac:dyDescent="0.3">
      <c r="C2" s="111" t="s">
        <v>151</v>
      </c>
    </row>
    <row r="4" spans="1:29" ht="45" customHeight="1" thickBot="1" x14ac:dyDescent="0.45">
      <c r="C4" s="177" t="s">
        <v>281</v>
      </c>
      <c r="W4" s="215"/>
      <c r="X4" s="95"/>
      <c r="Y4" s="95"/>
      <c r="Z4" s="95"/>
      <c r="AA4" s="95"/>
      <c r="AB4" s="95"/>
      <c r="AC4" s="95"/>
    </row>
    <row r="5" spans="1:29" ht="45" customHeight="1" x14ac:dyDescent="0.3">
      <c r="C5" s="352" t="s">
        <v>153</v>
      </c>
      <c r="D5" s="353"/>
      <c r="E5" s="353"/>
      <c r="F5" s="353"/>
      <c r="G5" s="353"/>
      <c r="H5" s="354"/>
      <c r="I5" s="349" t="s">
        <v>142</v>
      </c>
      <c r="J5" s="350"/>
      <c r="K5" s="350"/>
      <c r="L5" s="351"/>
      <c r="M5" s="333" t="s">
        <v>152</v>
      </c>
      <c r="N5" s="333"/>
      <c r="O5" s="333"/>
      <c r="P5" s="334"/>
      <c r="W5" s="215"/>
      <c r="X5" s="95"/>
      <c r="Y5" s="95"/>
      <c r="Z5" s="95"/>
      <c r="AA5" s="95"/>
      <c r="AB5" s="95"/>
      <c r="AC5" s="95"/>
    </row>
    <row r="6" spans="1:29" ht="63.75" customHeight="1" x14ac:dyDescent="0.3">
      <c r="C6" s="355"/>
      <c r="D6" s="356"/>
      <c r="E6" s="356"/>
      <c r="F6" s="356"/>
      <c r="G6" s="356"/>
      <c r="H6" s="357"/>
      <c r="I6" s="267" t="s">
        <v>236</v>
      </c>
      <c r="J6" s="187" t="s">
        <v>283</v>
      </c>
      <c r="K6" s="188" t="s">
        <v>212</v>
      </c>
      <c r="L6" s="267" t="s">
        <v>213</v>
      </c>
      <c r="M6" s="267" t="s">
        <v>236</v>
      </c>
      <c r="N6" s="187" t="s">
        <v>235</v>
      </c>
      <c r="O6" s="188" t="s">
        <v>212</v>
      </c>
      <c r="P6" s="206" t="s">
        <v>213</v>
      </c>
      <c r="W6" s="215"/>
      <c r="X6" s="95"/>
      <c r="Y6" s="95"/>
      <c r="Z6" s="95"/>
      <c r="AA6" s="95"/>
      <c r="AB6" s="95"/>
      <c r="AC6" s="95"/>
    </row>
    <row r="7" spans="1:29" ht="45" customHeight="1" thickBot="1" x14ac:dyDescent="0.35">
      <c r="C7" s="207" t="s">
        <v>156</v>
      </c>
      <c r="D7" s="184" t="s">
        <v>157</v>
      </c>
      <c r="E7" s="184" t="s">
        <v>158</v>
      </c>
      <c r="F7" s="186" t="s">
        <v>154</v>
      </c>
      <c r="G7" s="186" t="s">
        <v>21</v>
      </c>
      <c r="H7" s="186" t="s">
        <v>155</v>
      </c>
      <c r="I7" s="208">
        <v>286453.79244584235</v>
      </c>
      <c r="J7" s="208">
        <f>K7-I7</f>
        <v>271310.33852408634</v>
      </c>
      <c r="K7" s="209">
        <v>557764.13096992869</v>
      </c>
      <c r="L7" s="208">
        <v>536877.46676647861</v>
      </c>
      <c r="M7" s="343"/>
      <c r="N7" s="344"/>
      <c r="O7" s="344"/>
      <c r="P7" s="345"/>
      <c r="W7" s="215"/>
      <c r="X7" s="215" t="s">
        <v>237</v>
      </c>
      <c r="Y7" s="215" t="s">
        <v>238</v>
      </c>
      <c r="Z7" s="215"/>
      <c r="AA7" s="215"/>
      <c r="AB7" s="215"/>
      <c r="AC7" s="95"/>
    </row>
    <row r="8" spans="1:29" ht="45" customHeight="1" x14ac:dyDescent="0.3">
      <c r="B8" s="95">
        <v>1</v>
      </c>
      <c r="C8" s="335" t="s">
        <v>282</v>
      </c>
      <c r="D8" s="337">
        <v>0.45479999999999998</v>
      </c>
      <c r="E8" s="189">
        <f>D8*0.8</f>
        <v>0.36384</v>
      </c>
      <c r="F8" s="339" t="s">
        <v>266</v>
      </c>
      <c r="G8" s="339" t="s">
        <v>160</v>
      </c>
      <c r="H8" s="339" t="s">
        <v>339</v>
      </c>
      <c r="I8" s="210">
        <v>286453.79244584235</v>
      </c>
      <c r="J8" s="210">
        <v>217024.40887216947</v>
      </c>
      <c r="K8" s="210">
        <v>503478.20131801185</v>
      </c>
      <c r="L8" s="210">
        <v>482707.5313391689</v>
      </c>
      <c r="M8" s="190">
        <f>I8/I$7-1</f>
        <v>0</v>
      </c>
      <c r="N8" s="190">
        <f>J8/J$7-1</f>
        <v>-0.20008795074758079</v>
      </c>
      <c r="O8" s="190">
        <f>K8/K$7-1</f>
        <v>-9.7327753144534124E-2</v>
      </c>
      <c r="P8" s="191">
        <f>L8/L$7-1</f>
        <v>-0.10089813557191363</v>
      </c>
      <c r="W8" s="213" t="str">
        <f>C8</f>
        <v>Decay function - Constant term</v>
      </c>
      <c r="X8" s="214">
        <f>O8</f>
        <v>-9.7327753144534124E-2</v>
      </c>
      <c r="Y8" s="214">
        <f>O9</f>
        <v>9.7327753144534235E-2</v>
      </c>
      <c r="Z8" s="95"/>
      <c r="AA8" s="95"/>
      <c r="AB8" s="95"/>
      <c r="AC8" s="95"/>
    </row>
    <row r="9" spans="1:29" ht="45" customHeight="1" thickBot="1" x14ac:dyDescent="0.35">
      <c r="B9" s="95">
        <v>2</v>
      </c>
      <c r="C9" s="336"/>
      <c r="D9" s="338"/>
      <c r="E9" s="192">
        <f>D8*1.2</f>
        <v>0.54575999999999991</v>
      </c>
      <c r="F9" s="340"/>
      <c r="G9" s="340"/>
      <c r="H9" s="340"/>
      <c r="I9" s="211">
        <v>286453.79244584235</v>
      </c>
      <c r="J9" s="211">
        <v>325596.26817600324</v>
      </c>
      <c r="K9" s="211">
        <v>612050.06062184554</v>
      </c>
      <c r="L9" s="211">
        <v>591047.40219378832</v>
      </c>
      <c r="M9" s="193">
        <f t="shared" ref="M9:M22" si="0">I9/I$7-1</f>
        <v>0</v>
      </c>
      <c r="N9" s="193">
        <f t="shared" ref="N9:N22" si="1">J9/J$7-1</f>
        <v>0.20008795074758101</v>
      </c>
      <c r="O9" s="193">
        <f t="shared" ref="O9:O22" si="2">K9/K$7-1</f>
        <v>9.7327753144534235E-2</v>
      </c>
      <c r="P9" s="194">
        <f t="shared" ref="P9:P22" si="3">L9/L$7-1</f>
        <v>0.10089813557191363</v>
      </c>
      <c r="W9" s="215"/>
      <c r="X9" s="215" t="s">
        <v>237</v>
      </c>
      <c r="Y9" s="215" t="s">
        <v>238</v>
      </c>
      <c r="Z9" s="95"/>
      <c r="AA9" s="95"/>
      <c r="AB9" s="95"/>
      <c r="AC9" s="95"/>
    </row>
    <row r="10" spans="1:29" ht="45" customHeight="1" x14ac:dyDescent="0.3">
      <c r="B10" s="95">
        <v>3</v>
      </c>
      <c r="C10" s="335" t="s">
        <v>228</v>
      </c>
      <c r="D10" s="341">
        <v>2.2558277767625785E-3</v>
      </c>
      <c r="E10" s="195">
        <f>D10*0.8</f>
        <v>1.8046622214100629E-3</v>
      </c>
      <c r="F10" s="339" t="s">
        <v>8</v>
      </c>
      <c r="G10" s="339">
        <v>6</v>
      </c>
      <c r="H10" s="339" t="s">
        <v>229</v>
      </c>
      <c r="I10" s="210">
        <v>228571.00693320975</v>
      </c>
      <c r="J10" s="210">
        <f t="shared" ref="J10" si="4">K10-I10</f>
        <v>271434.28892326204</v>
      </c>
      <c r="K10" s="210">
        <v>500005.29585647176</v>
      </c>
      <c r="L10" s="210">
        <v>483221.72569633799</v>
      </c>
      <c r="M10" s="190">
        <f t="shared" si="0"/>
        <v>-0.20206674527996016</v>
      </c>
      <c r="N10" s="190">
        <f t="shared" si="1"/>
        <v>4.5685837056552714E-4</v>
      </c>
      <c r="O10" s="190">
        <f t="shared" si="2"/>
        <v>-0.10355423001657837</v>
      </c>
      <c r="P10" s="191">
        <f t="shared" si="3"/>
        <v>-9.9940385640134966E-2</v>
      </c>
      <c r="W10" s="213" t="str">
        <f>C10</f>
        <v>Adjusted prevalence of permanent injury for all infections, known and unknown</v>
      </c>
      <c r="X10" s="214">
        <f>O10</f>
        <v>-0.10355423001657837</v>
      </c>
      <c r="Y10" s="214">
        <f>O11</f>
        <v>0.10317812399746362</v>
      </c>
      <c r="Z10" s="95"/>
      <c r="AA10" s="95"/>
      <c r="AB10" s="95"/>
      <c r="AC10" s="95"/>
    </row>
    <row r="11" spans="1:29" ht="45" customHeight="1" thickBot="1" x14ac:dyDescent="0.35">
      <c r="B11" s="95">
        <v>4</v>
      </c>
      <c r="C11" s="336"/>
      <c r="D11" s="342"/>
      <c r="E11" s="196">
        <f>D10*1.2</f>
        <v>2.7069933321150941E-3</v>
      </c>
      <c r="F11" s="340"/>
      <c r="G11" s="340"/>
      <c r="H11" s="340"/>
      <c r="I11" s="211">
        <v>344126.34932724567</v>
      </c>
      <c r="J11" s="211">
        <v>271186.83830923599</v>
      </c>
      <c r="K11" s="211">
        <v>615313.1876364816</v>
      </c>
      <c r="L11" s="211">
        <v>590338.33171061915</v>
      </c>
      <c r="M11" s="193">
        <f t="shared" si="0"/>
        <v>0.20133284460636713</v>
      </c>
      <c r="N11" s="193">
        <f t="shared" si="1"/>
        <v>-4.5519907395419335E-4</v>
      </c>
      <c r="O11" s="193">
        <f t="shared" si="2"/>
        <v>0.10317812399746362</v>
      </c>
      <c r="P11" s="194">
        <f t="shared" si="3"/>
        <v>9.9577405001044728E-2</v>
      </c>
      <c r="W11" s="215"/>
      <c r="X11" s="215" t="s">
        <v>237</v>
      </c>
      <c r="Y11" s="215" t="s">
        <v>238</v>
      </c>
      <c r="Z11" s="95"/>
      <c r="AA11" s="95"/>
      <c r="AB11" s="95"/>
      <c r="AC11" s="95"/>
    </row>
    <row r="12" spans="1:29" ht="45" customHeight="1" x14ac:dyDescent="0.3">
      <c r="B12" s="95">
        <v>5</v>
      </c>
      <c r="C12" s="335" t="s">
        <v>217</v>
      </c>
      <c r="D12" s="347">
        <v>0.5</v>
      </c>
      <c r="E12" s="197">
        <f>D12*0.8</f>
        <v>0.4</v>
      </c>
      <c r="F12" s="339" t="s">
        <v>8</v>
      </c>
      <c r="G12" s="339">
        <v>4.4000000000000004</v>
      </c>
      <c r="H12" s="339" t="s">
        <v>159</v>
      </c>
      <c r="I12" s="210">
        <v>229163.0339566739</v>
      </c>
      <c r="J12" s="210">
        <v>271433.02115452511</v>
      </c>
      <c r="K12" s="210">
        <v>500596.05511119904</v>
      </c>
      <c r="L12" s="210">
        <v>483770.51837098709</v>
      </c>
      <c r="M12" s="190">
        <f t="shared" si="0"/>
        <v>-0.19999999999999996</v>
      </c>
      <c r="N12" s="190">
        <f t="shared" si="1"/>
        <v>4.5218560820847742E-4</v>
      </c>
      <c r="O12" s="190">
        <f t="shared" si="2"/>
        <v>-0.10249507396489754</v>
      </c>
      <c r="P12" s="191">
        <f t="shared" si="3"/>
        <v>-9.8918192106935754E-2</v>
      </c>
      <c r="Q12" s="28"/>
      <c r="W12" s="213" t="str">
        <f>C12</f>
        <v>Proportion of Long-COVID at 6 weeks that are permanently injured in ICU survivors.</v>
      </c>
      <c r="X12" s="214">
        <f>O12</f>
        <v>-0.10249507396489754</v>
      </c>
      <c r="Y12" s="214">
        <f>O13</f>
        <v>0.10249507396489821</v>
      </c>
      <c r="Z12" s="95"/>
      <c r="AA12" s="95"/>
      <c r="AB12" s="95"/>
      <c r="AC12" s="95"/>
    </row>
    <row r="13" spans="1:29" ht="45" customHeight="1" thickBot="1" x14ac:dyDescent="0.35">
      <c r="B13" s="95">
        <v>6</v>
      </c>
      <c r="C13" s="336"/>
      <c r="D13" s="348"/>
      <c r="E13" s="198">
        <f>D12*1.2</f>
        <v>0.6</v>
      </c>
      <c r="F13" s="340"/>
      <c r="G13" s="340"/>
      <c r="H13" s="340"/>
      <c r="I13" s="211">
        <v>343744.55093501083</v>
      </c>
      <c r="J13" s="211">
        <v>271187.65589364781</v>
      </c>
      <c r="K13" s="211">
        <v>614932.2068286587</v>
      </c>
      <c r="L13" s="211">
        <v>589984.41516197135</v>
      </c>
      <c r="M13" s="193">
        <f t="shared" si="0"/>
        <v>0.19999999999999996</v>
      </c>
      <c r="N13" s="193">
        <f t="shared" si="1"/>
        <v>-4.5218560820758924E-4</v>
      </c>
      <c r="O13" s="193">
        <f t="shared" si="2"/>
        <v>0.10249507396489821</v>
      </c>
      <c r="P13" s="194">
        <f t="shared" si="3"/>
        <v>9.8918192106937974E-2</v>
      </c>
      <c r="Q13" s="28"/>
      <c r="W13" s="215"/>
      <c r="X13" s="215" t="s">
        <v>237</v>
      </c>
      <c r="Y13" s="215" t="s">
        <v>238</v>
      </c>
      <c r="Z13" s="95"/>
      <c r="AA13" s="95"/>
      <c r="AB13" s="95"/>
      <c r="AC13" s="95"/>
    </row>
    <row r="14" spans="1:29" ht="45" customHeight="1" x14ac:dyDescent="0.3">
      <c r="B14" s="95">
        <v>8</v>
      </c>
      <c r="C14" s="335" t="s">
        <v>148</v>
      </c>
      <c r="D14" s="347">
        <v>0.6</v>
      </c>
      <c r="E14" s="199">
        <f>D14*0.8</f>
        <v>0.48</v>
      </c>
      <c r="F14" s="339" t="s">
        <v>12</v>
      </c>
      <c r="G14" s="339" t="s">
        <v>160</v>
      </c>
      <c r="H14" s="339" t="s">
        <v>230</v>
      </c>
      <c r="I14" s="210">
        <v>190969.19496389496</v>
      </c>
      <c r="J14" s="210">
        <v>180873.55901605758</v>
      </c>
      <c r="K14" s="210">
        <v>371842.75397995254</v>
      </c>
      <c r="L14" s="210">
        <v>357918.31117765419</v>
      </c>
      <c r="M14" s="190">
        <f t="shared" si="0"/>
        <v>-0.33333333333333315</v>
      </c>
      <c r="N14" s="190">
        <f t="shared" si="1"/>
        <v>-0.33333333333333326</v>
      </c>
      <c r="O14" s="190">
        <f t="shared" si="2"/>
        <v>-0.33333333333333315</v>
      </c>
      <c r="P14" s="191">
        <f t="shared" si="3"/>
        <v>-0.33333333333333004</v>
      </c>
      <c r="Q14" s="28"/>
      <c r="W14" s="213" t="str">
        <f>C14</f>
        <v>Ultimate Attack Rate (proportion of UK infected)</v>
      </c>
      <c r="X14" s="214">
        <f>O14</f>
        <v>-0.33333333333333315</v>
      </c>
      <c r="Y14" s="214">
        <f>O15</f>
        <v>0.19999999999999973</v>
      </c>
      <c r="Z14" s="95"/>
      <c r="AA14" s="95"/>
      <c r="AB14" s="95"/>
      <c r="AC14" s="95"/>
    </row>
    <row r="15" spans="1:29" ht="45" customHeight="1" thickBot="1" x14ac:dyDescent="0.35">
      <c r="B15" s="95">
        <v>9</v>
      </c>
      <c r="C15" s="336"/>
      <c r="D15" s="348"/>
      <c r="E15" s="200">
        <f>D14*1.2</f>
        <v>0.72</v>
      </c>
      <c r="F15" s="340"/>
      <c r="G15" s="340"/>
      <c r="H15" s="340"/>
      <c r="I15" s="211">
        <v>343744.55093501083</v>
      </c>
      <c r="J15" s="211">
        <v>325572.40622890356</v>
      </c>
      <c r="K15" s="211">
        <v>669316.95716391434</v>
      </c>
      <c r="L15" s="211">
        <v>644252.96011977294</v>
      </c>
      <c r="M15" s="193">
        <f t="shared" si="0"/>
        <v>0.19999999999999996</v>
      </c>
      <c r="N15" s="193">
        <f t="shared" si="1"/>
        <v>0.19999999999999973</v>
      </c>
      <c r="O15" s="193">
        <f t="shared" si="2"/>
        <v>0.19999999999999973</v>
      </c>
      <c r="P15" s="194">
        <f t="shared" si="3"/>
        <v>0.19999999999999729</v>
      </c>
      <c r="Q15" s="28"/>
      <c r="W15" s="215"/>
      <c r="X15" s="95"/>
      <c r="Y15" s="95"/>
      <c r="Z15" s="95"/>
      <c r="AA15" s="95"/>
      <c r="AB15" s="95"/>
      <c r="AC15" s="95"/>
    </row>
    <row r="16" spans="1:29" ht="45" customHeight="1" x14ac:dyDescent="0.3">
      <c r="B16" s="95">
        <v>11</v>
      </c>
      <c r="C16" s="335" t="s">
        <v>145</v>
      </c>
      <c r="D16" s="359">
        <v>10</v>
      </c>
      <c r="E16" s="201">
        <v>1</v>
      </c>
      <c r="F16" s="339" t="s">
        <v>12</v>
      </c>
      <c r="G16" s="339" t="s">
        <v>160</v>
      </c>
      <c r="H16" s="339" t="s">
        <v>340</v>
      </c>
      <c r="I16" s="210">
        <v>28692.415992112274</v>
      </c>
      <c r="J16" s="210">
        <v>271037.38424110546</v>
      </c>
      <c r="K16" s="210">
        <v>299729.80023321771</v>
      </c>
      <c r="L16" s="210">
        <v>298942.30783739558</v>
      </c>
      <c r="M16" s="190">
        <f t="shared" si="0"/>
        <v>-0.89983579638752054</v>
      </c>
      <c r="N16" s="190">
        <f t="shared" si="1"/>
        <v>-1.006059276862592E-3</v>
      </c>
      <c r="O16" s="190">
        <f t="shared" si="2"/>
        <v>-0.46262266863234824</v>
      </c>
      <c r="P16" s="191">
        <f t="shared" si="3"/>
        <v>-0.44318335869472392</v>
      </c>
      <c r="Q16" s="28"/>
      <c r="W16" s="213"/>
      <c r="X16" s="214"/>
      <c r="Y16" s="214"/>
      <c r="Z16" s="95"/>
      <c r="AA16" s="95"/>
      <c r="AB16" s="95"/>
      <c r="AC16" s="95"/>
    </row>
    <row r="17" spans="2:29" ht="45" customHeight="1" x14ac:dyDescent="0.3">
      <c r="B17" s="95">
        <v>12</v>
      </c>
      <c r="C17" s="346"/>
      <c r="D17" s="360"/>
      <c r="E17" s="178">
        <v>10</v>
      </c>
      <c r="F17" s="358"/>
      <c r="G17" s="358"/>
      <c r="H17" s="358"/>
      <c r="I17" s="212">
        <v>286453.79244584235</v>
      </c>
      <c r="J17" s="212">
        <v>271310.33852408634</v>
      </c>
      <c r="K17" s="212">
        <v>557764.13096992869</v>
      </c>
      <c r="L17" s="212">
        <v>536877.46676647861</v>
      </c>
      <c r="M17" s="185">
        <f t="shared" si="0"/>
        <v>0</v>
      </c>
      <c r="N17" s="185">
        <f t="shared" si="1"/>
        <v>0</v>
      </c>
      <c r="O17" s="185">
        <f t="shared" si="2"/>
        <v>0</v>
      </c>
      <c r="P17" s="202">
        <f t="shared" si="3"/>
        <v>0</v>
      </c>
      <c r="Q17" s="28"/>
      <c r="R17" s="297"/>
      <c r="S17" s="297"/>
      <c r="W17" s="215"/>
      <c r="X17" s="95"/>
      <c r="Y17" s="95"/>
      <c r="Z17" s="95"/>
      <c r="AA17" s="95"/>
      <c r="AB17" s="95"/>
      <c r="AC17" s="95"/>
    </row>
    <row r="18" spans="2:29" ht="45" customHeight="1" thickBot="1" x14ac:dyDescent="0.35">
      <c r="B18" s="95">
        <v>13</v>
      </c>
      <c r="C18" s="336"/>
      <c r="D18" s="361"/>
      <c r="E18" s="203">
        <v>20</v>
      </c>
      <c r="F18" s="340"/>
      <c r="G18" s="340"/>
      <c r="H18" s="340"/>
      <c r="I18" s="211">
        <v>572750.79573324486</v>
      </c>
      <c r="J18" s="211">
        <v>271310.33852408634</v>
      </c>
      <c r="K18" s="211">
        <v>844061.13425733126</v>
      </c>
      <c r="L18" s="211">
        <v>766077.05547492416</v>
      </c>
      <c r="M18" s="193">
        <f t="shared" si="0"/>
        <v>0.99945265462502308</v>
      </c>
      <c r="N18" s="193">
        <f t="shared" si="1"/>
        <v>0</v>
      </c>
      <c r="O18" s="193">
        <f t="shared" si="2"/>
        <v>0.51329403844873278</v>
      </c>
      <c r="P18" s="194">
        <f t="shared" si="3"/>
        <v>0.42691228985428564</v>
      </c>
      <c r="Q18" s="28"/>
      <c r="W18" s="213"/>
      <c r="X18" s="215" t="s">
        <v>237</v>
      </c>
      <c r="Y18" s="215" t="s">
        <v>238</v>
      </c>
      <c r="Z18" s="95"/>
      <c r="AA18" s="95"/>
      <c r="AB18" s="95"/>
      <c r="AC18" s="95"/>
    </row>
    <row r="19" spans="2:29" ht="45" customHeight="1" x14ac:dyDescent="0.3">
      <c r="B19" s="95">
        <v>14</v>
      </c>
      <c r="C19" s="335" t="s">
        <v>239</v>
      </c>
      <c r="D19" s="359">
        <v>0.10208900753243633</v>
      </c>
      <c r="E19" s="204">
        <f>D19*0.8</f>
        <v>8.1671206025949072E-2</v>
      </c>
      <c r="F19" s="339" t="s">
        <v>12</v>
      </c>
      <c r="G19" s="339" t="s">
        <v>160</v>
      </c>
      <c r="H19" s="339" t="s">
        <v>224</v>
      </c>
      <c r="I19" s="210">
        <v>286453.79244584235</v>
      </c>
      <c r="J19" s="210">
        <v>217922.0691503587</v>
      </c>
      <c r="K19" s="210">
        <v>504375.86159620108</v>
      </c>
      <c r="L19" s="210">
        <v>483603.27356219012</v>
      </c>
      <c r="M19" s="190">
        <f t="shared" si="0"/>
        <v>0</v>
      </c>
      <c r="N19" s="190">
        <f t="shared" si="1"/>
        <v>-0.19677934008765374</v>
      </c>
      <c r="O19" s="190">
        <f t="shared" si="2"/>
        <v>-9.5718362672206347E-2</v>
      </c>
      <c r="P19" s="191">
        <f t="shared" si="3"/>
        <v>-9.9229706035438348E-2</v>
      </c>
      <c r="Q19" s="28"/>
      <c r="W19" s="213" t="str">
        <f>C19</f>
        <v>QoL lost to symptomatic COVID</v>
      </c>
      <c r="X19" s="214">
        <f>O19</f>
        <v>-9.5718362672206347E-2</v>
      </c>
      <c r="Y19" s="214">
        <f>O20</f>
        <v>9.9634885278142349E-2</v>
      </c>
      <c r="Z19" s="95"/>
      <c r="AA19" s="95"/>
      <c r="AB19" s="95"/>
      <c r="AC19" s="95"/>
    </row>
    <row r="20" spans="2:29" ht="45" customHeight="1" thickBot="1" x14ac:dyDescent="0.35">
      <c r="B20" s="95">
        <v>15</v>
      </c>
      <c r="C20" s="336"/>
      <c r="D20" s="361"/>
      <c r="E20" s="205">
        <f>D19*1.2</f>
        <v>0.12250680903892358</v>
      </c>
      <c r="F20" s="340"/>
      <c r="G20" s="340"/>
      <c r="H20" s="340"/>
      <c r="I20" s="211">
        <v>286453.79244584235</v>
      </c>
      <c r="J20" s="211">
        <v>326883.10372553801</v>
      </c>
      <c r="K20" s="211">
        <v>613336.8961713803</v>
      </c>
      <c r="L20" s="211">
        <v>592331.48812675162</v>
      </c>
      <c r="M20" s="193">
        <f t="shared" si="0"/>
        <v>0</v>
      </c>
      <c r="N20" s="193">
        <f t="shared" si="1"/>
        <v>0.20483098986851922</v>
      </c>
      <c r="O20" s="193">
        <f t="shared" si="2"/>
        <v>9.9634885278142349E-2</v>
      </c>
      <c r="P20" s="194">
        <f t="shared" si="3"/>
        <v>0.10328990280456929</v>
      </c>
      <c r="Q20" s="28"/>
      <c r="W20" s="215"/>
      <c r="X20" s="215" t="s">
        <v>237</v>
      </c>
      <c r="Y20" s="215" t="s">
        <v>238</v>
      </c>
      <c r="Z20" s="95"/>
      <c r="AA20" s="95"/>
      <c r="AB20" s="95"/>
      <c r="AC20" s="95"/>
    </row>
    <row r="21" spans="2:29" ht="45" customHeight="1" x14ac:dyDescent="0.3">
      <c r="B21" s="95">
        <v>16</v>
      </c>
      <c r="C21" s="335" t="s">
        <v>210</v>
      </c>
      <c r="D21" s="359">
        <f>1-Uinjury</f>
        <v>0.31764705882352939</v>
      </c>
      <c r="E21" s="204">
        <f>D21*0.8</f>
        <v>0.2541176470588235</v>
      </c>
      <c r="F21" s="339" t="s">
        <v>12</v>
      </c>
      <c r="G21" s="339" t="s">
        <v>160</v>
      </c>
      <c r="H21" s="339" t="s">
        <v>234</v>
      </c>
      <c r="I21" s="210">
        <v>229056.93995947175</v>
      </c>
      <c r="J21" s="210">
        <v>271310.33852408634</v>
      </c>
      <c r="K21" s="210">
        <v>500367.2784835581</v>
      </c>
      <c r="L21" s="210">
        <v>483549.52497452142</v>
      </c>
      <c r="M21" s="190">
        <f t="shared" si="0"/>
        <v>-0.2003703703703702</v>
      </c>
      <c r="N21" s="190">
        <f t="shared" si="1"/>
        <v>0</v>
      </c>
      <c r="O21" s="190">
        <f t="shared" si="2"/>
        <v>-0.10290524130076251</v>
      </c>
      <c r="P21" s="191">
        <f t="shared" si="3"/>
        <v>-9.9329819359233462E-2</v>
      </c>
      <c r="Q21" s="28"/>
      <c r="W21" s="213" t="str">
        <f>C21</f>
        <v>QoL lost for the permanently injured</v>
      </c>
      <c r="X21" s="214">
        <f>O21</f>
        <v>-0.10290524130076251</v>
      </c>
      <c r="Y21" s="214">
        <f>O22</f>
        <v>0.1024297087624042</v>
      </c>
      <c r="Z21" s="95"/>
      <c r="AA21" s="95"/>
      <c r="AB21" s="95"/>
      <c r="AC21" s="95"/>
    </row>
    <row r="22" spans="2:29" ht="45" customHeight="1" thickBot="1" x14ac:dyDescent="0.35">
      <c r="B22" s="95">
        <v>17</v>
      </c>
      <c r="C22" s="346"/>
      <c r="D22" s="360"/>
      <c r="E22" s="289">
        <f>D21*1.2</f>
        <v>0.38117647058823528</v>
      </c>
      <c r="F22" s="358"/>
      <c r="G22" s="358"/>
      <c r="H22" s="358"/>
      <c r="I22" s="208">
        <v>343585.4099392076</v>
      </c>
      <c r="J22" s="208">
        <v>271310.33852408634</v>
      </c>
      <c r="K22" s="208">
        <v>614895.748463294</v>
      </c>
      <c r="L22" s="208">
        <v>589958.9762950755</v>
      </c>
      <c r="M22" s="270">
        <f t="shared" si="0"/>
        <v>0.19944444444444454</v>
      </c>
      <c r="N22" s="270">
        <f t="shared" si="1"/>
        <v>0</v>
      </c>
      <c r="O22" s="270">
        <f t="shared" si="2"/>
        <v>0.1024297087624042</v>
      </c>
      <c r="P22" s="271">
        <f t="shared" si="3"/>
        <v>9.8870809103421164E-2</v>
      </c>
      <c r="Q22" s="28"/>
    </row>
    <row r="23" spans="2:29" ht="45" customHeight="1" x14ac:dyDescent="0.3">
      <c r="C23" s="362" t="s">
        <v>304</v>
      </c>
      <c r="D23" s="364" t="s">
        <v>305</v>
      </c>
      <c r="E23" s="290" t="s">
        <v>323</v>
      </c>
      <c r="F23" s="366" t="s">
        <v>306</v>
      </c>
      <c r="G23" s="339"/>
      <c r="H23" s="364" t="s">
        <v>307</v>
      </c>
      <c r="I23" s="210">
        <v>261783.56519641352</v>
      </c>
      <c r="J23" s="291">
        <v>295997.91033686558</v>
      </c>
      <c r="K23" s="210">
        <v>557781.47553327912</v>
      </c>
      <c r="L23" s="210">
        <v>538590.95368700125</v>
      </c>
      <c r="M23" s="190">
        <f t="shared" ref="M23:M24" si="5">I23/I$7-1</f>
        <v>-8.6122885784774672E-2</v>
      </c>
      <c r="N23" s="190">
        <f t="shared" ref="N23:N24" si="6">J23/J$7-1</f>
        <v>9.0993848399137045E-2</v>
      </c>
      <c r="O23" s="190">
        <f t="shared" ref="O23:O24" si="7">K23/K$7-1</f>
        <v>3.109659152933375E-5</v>
      </c>
      <c r="P23" s="191">
        <f t="shared" ref="P23:P24" si="8">L23/L$7-1</f>
        <v>3.1915791341414756E-3</v>
      </c>
    </row>
    <row r="24" spans="2:29" ht="45" customHeight="1" thickBot="1" x14ac:dyDescent="0.35">
      <c r="C24" s="363"/>
      <c r="D24" s="365"/>
      <c r="E24" s="292" t="s">
        <v>324</v>
      </c>
      <c r="F24" s="365"/>
      <c r="G24" s="340"/>
      <c r="H24" s="365"/>
      <c r="I24" s="211">
        <v>307319.50312130898</v>
      </c>
      <c r="J24" s="211">
        <v>254332.53788784661</v>
      </c>
      <c r="K24" s="211">
        <v>561652.04100915557</v>
      </c>
      <c r="L24" s="211">
        <v>539322.4661202078</v>
      </c>
      <c r="M24" s="193">
        <f t="shared" si="5"/>
        <v>7.2841453755273733E-2</v>
      </c>
      <c r="N24" s="193">
        <f t="shared" si="6"/>
        <v>-6.2577050062294193E-2</v>
      </c>
      <c r="O24" s="193">
        <f t="shared" si="7"/>
        <v>6.9705271876590036E-3</v>
      </c>
      <c r="P24" s="194">
        <f t="shared" si="8"/>
        <v>4.5541105840314344E-3</v>
      </c>
    </row>
  </sheetData>
  <mergeCells count="44">
    <mergeCell ref="C23:C24"/>
    <mergeCell ref="D23:D24"/>
    <mergeCell ref="F23:F24"/>
    <mergeCell ref="H23:H24"/>
    <mergeCell ref="G23:G24"/>
    <mergeCell ref="I5:L5"/>
    <mergeCell ref="C5:H6"/>
    <mergeCell ref="H21:H22"/>
    <mergeCell ref="G21:G22"/>
    <mergeCell ref="F21:F22"/>
    <mergeCell ref="D21:D22"/>
    <mergeCell ref="C21:C22"/>
    <mergeCell ref="D19:D20"/>
    <mergeCell ref="C19:C20"/>
    <mergeCell ref="H19:H20"/>
    <mergeCell ref="G19:G20"/>
    <mergeCell ref="F19:F20"/>
    <mergeCell ref="G16:G18"/>
    <mergeCell ref="H16:H18"/>
    <mergeCell ref="F16:F18"/>
    <mergeCell ref="D16:D18"/>
    <mergeCell ref="C16:C18"/>
    <mergeCell ref="F12:F13"/>
    <mergeCell ref="D12:D13"/>
    <mergeCell ref="H14:H15"/>
    <mergeCell ref="F14:F15"/>
    <mergeCell ref="D14:D15"/>
    <mergeCell ref="G14:G15"/>
    <mergeCell ref="M5:P5"/>
    <mergeCell ref="C14:C15"/>
    <mergeCell ref="C12:C13"/>
    <mergeCell ref="C10:C11"/>
    <mergeCell ref="C8:C9"/>
    <mergeCell ref="D8:D9"/>
    <mergeCell ref="H8:H9"/>
    <mergeCell ref="G8:G9"/>
    <mergeCell ref="F8:F9"/>
    <mergeCell ref="D10:D11"/>
    <mergeCell ref="F10:F11"/>
    <mergeCell ref="G10:G11"/>
    <mergeCell ref="H10:H11"/>
    <mergeCell ref="H12:H13"/>
    <mergeCell ref="G12:G13"/>
    <mergeCell ref="M7:P7"/>
  </mergeCells>
  <conditionalFormatting sqref="M8:P22 R17:S17">
    <cfRule type="colorScale" priority="8">
      <colorScale>
        <cfvo type="num" val="-0.2"/>
        <cfvo type="num" val="0"/>
        <cfvo type="num" val="8.984"/>
        <color rgb="FF00B050"/>
        <color theme="0"/>
        <color rgb="FFFF0000"/>
      </colorScale>
    </cfRule>
    <cfRule type="colorScale" priority="11">
      <colorScale>
        <cfvo type="min"/>
        <cfvo type="percent" val="0"/>
        <cfvo type="max"/>
        <color rgb="FF5A8AC6"/>
        <color rgb="FFFCFCFF"/>
        <color rgb="FFF8696B"/>
      </colorScale>
    </cfRule>
    <cfRule type="colorScale" priority="13">
      <colorScale>
        <cfvo type="min"/>
        <cfvo type="percent" val="0"/>
        <cfvo type="max"/>
        <color rgb="FF5A8AC6"/>
        <color rgb="FFFCFCFF"/>
        <color rgb="FFF8696B"/>
      </colorScale>
    </cfRule>
    <cfRule type="colorScale" priority="15">
      <colorScale>
        <cfvo type="min"/>
        <cfvo type="percentile" val="50"/>
        <cfvo type="max"/>
        <color rgb="FF63BE7B"/>
        <color rgb="FFFFEB84"/>
        <color rgb="FFF8696B"/>
      </colorScale>
    </cfRule>
  </conditionalFormatting>
  <conditionalFormatting sqref="J7:K22 J23:J24">
    <cfRule type="colorScale" priority="7">
      <colorScale>
        <cfvo type="num" val="$J$14"/>
        <cfvo type="num" val="&quot;0+$I$7&quot;"/>
        <cfvo type="num" val="$J$18"/>
        <color rgb="FF00B050"/>
        <color theme="0"/>
        <color rgb="FFFF0000"/>
      </colorScale>
    </cfRule>
  </conditionalFormatting>
  <conditionalFormatting sqref="I7:L22 J23:J24">
    <cfRule type="colorScale" priority="17">
      <colorScale>
        <cfvo type="min"/>
        <cfvo type="percentile" val="50"/>
        <cfvo type="max"/>
        <color rgb="FF63BE7B"/>
        <color rgb="FFFFEB84"/>
        <color rgb="FFF8696B"/>
      </colorScale>
    </cfRule>
  </conditionalFormatting>
  <conditionalFormatting sqref="M23:P24">
    <cfRule type="colorScale" priority="3">
      <colorScale>
        <cfvo type="num" val="-0.2"/>
        <cfvo type="num" val="0"/>
        <cfvo type="num" val="8.984"/>
        <color rgb="FF00B050"/>
        <color theme="0"/>
        <color rgb="FFFF0000"/>
      </colorScale>
    </cfRule>
    <cfRule type="colorScale" priority="4">
      <colorScale>
        <cfvo type="min"/>
        <cfvo type="percent" val="0"/>
        <cfvo type="max"/>
        <color rgb="FF5A8AC6"/>
        <color rgb="FFFCFCFF"/>
        <color rgb="FFF8696B"/>
      </colorScale>
    </cfRule>
    <cfRule type="colorScale" priority="5">
      <colorScale>
        <cfvo type="min"/>
        <cfvo type="percent" val="0"/>
        <cfvo type="max"/>
        <color rgb="FF5A8AC6"/>
        <color rgb="FFFCFCFF"/>
        <color rgb="FFF8696B"/>
      </colorScale>
    </cfRule>
    <cfRule type="colorScale" priority="6">
      <colorScale>
        <cfvo type="min"/>
        <cfvo type="percentile" val="50"/>
        <cfvo type="max"/>
        <color rgb="FF63BE7B"/>
        <color rgb="FFFFEB84"/>
        <color rgb="FFF8696B"/>
      </colorScale>
    </cfRule>
  </conditionalFormatting>
  <conditionalFormatting sqref="K23:K24">
    <cfRule type="colorScale" priority="1">
      <colorScale>
        <cfvo type="num" val="$J$14"/>
        <cfvo type="num" val="&quot;0+$I$7&quot;"/>
        <cfvo type="num" val="$J$18"/>
        <color rgb="FF00B050"/>
        <color theme="0"/>
        <color rgb="FFFF0000"/>
      </colorScale>
    </cfRule>
  </conditionalFormatting>
  <conditionalFormatting sqref="I23:I24 K23:L24">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horizontalDpi="90" verticalDpi="90" r:id="rId1"/>
  <headerFooter>
    <oddHeader>&amp;L&amp;"Calibri"&amp;12&amp;K008000Classification: Public&amp;1#</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EECB-BECD-4940-9843-72F09E3A027E}">
  <sheetPr codeName="Sheet8">
    <tabColor theme="7" tint="0.59999389629810485"/>
  </sheetPr>
  <dimension ref="A1:L23"/>
  <sheetViews>
    <sheetView showGridLines="0" zoomScale="70" zoomScaleNormal="70" workbookViewId="0">
      <selection activeCell="F5" sqref="F5"/>
    </sheetView>
  </sheetViews>
  <sheetFormatPr defaultRowHeight="14.4" x14ac:dyDescent="0.3"/>
  <cols>
    <col min="3" max="3" width="20.44140625" customWidth="1"/>
    <col min="4" max="4" width="31.5546875" customWidth="1"/>
    <col min="6" max="6" width="11" customWidth="1"/>
    <col min="7" max="7" width="14" customWidth="1"/>
  </cols>
  <sheetData>
    <row r="1" spans="1:12" ht="18" x14ac:dyDescent="0.35">
      <c r="A1" s="228" t="s">
        <v>269</v>
      </c>
      <c r="B1" s="108"/>
      <c r="C1" s="108"/>
      <c r="D1" s="108"/>
      <c r="E1" s="108"/>
      <c r="F1" s="108"/>
      <c r="G1" s="108"/>
      <c r="H1" s="107"/>
      <c r="I1" s="107"/>
      <c r="J1" s="107"/>
      <c r="K1" s="107"/>
      <c r="L1" s="107"/>
    </row>
    <row r="2" spans="1:12" x14ac:dyDescent="0.3">
      <c r="A2" t="s">
        <v>270</v>
      </c>
    </row>
    <row r="4" spans="1:12" x14ac:dyDescent="0.3">
      <c r="B4" s="225" t="s">
        <v>248</v>
      </c>
      <c r="C4" s="229" t="s">
        <v>272</v>
      </c>
      <c r="D4" s="229" t="s">
        <v>271</v>
      </c>
      <c r="F4" s="130" t="s">
        <v>172</v>
      </c>
      <c r="G4" s="130" t="s">
        <v>173</v>
      </c>
    </row>
    <row r="5" spans="1:12" x14ac:dyDescent="0.3">
      <c r="B5" s="106">
        <v>0</v>
      </c>
      <c r="C5" s="134">
        <v>0.5</v>
      </c>
      <c r="D5" s="134">
        <f>Constant*EXP(PowerTerm*B5)</f>
        <v>0.45479999999999998</v>
      </c>
      <c r="F5" s="1">
        <v>0.45479999999999998</v>
      </c>
      <c r="G5" s="106">
        <v>-0.13200000000000001</v>
      </c>
    </row>
    <row r="6" spans="1:12" x14ac:dyDescent="0.3">
      <c r="B6" s="106">
        <v>1</v>
      </c>
      <c r="C6" s="106"/>
      <c r="D6" s="134">
        <f t="shared" ref="D6:D21" si="0">Constant*EXP(PowerTerm*B6)</f>
        <v>0.39855988456209895</v>
      </c>
    </row>
    <row r="7" spans="1:12" x14ac:dyDescent="0.3">
      <c r="B7" s="106">
        <v>2</v>
      </c>
      <c r="C7" s="106"/>
      <c r="D7" s="134">
        <f t="shared" si="0"/>
        <v>0.3492743658358699</v>
      </c>
    </row>
    <row r="8" spans="1:12" x14ac:dyDescent="0.3">
      <c r="B8" s="106">
        <v>3</v>
      </c>
      <c r="C8" s="135"/>
      <c r="D8" s="134">
        <f t="shared" si="0"/>
        <v>0.30608344531232329</v>
      </c>
    </row>
    <row r="9" spans="1:12" x14ac:dyDescent="0.3">
      <c r="B9" s="106">
        <v>4</v>
      </c>
      <c r="C9" s="135"/>
      <c r="D9" s="134">
        <f t="shared" si="0"/>
        <v>0.26823347104232437</v>
      </c>
    </row>
    <row r="10" spans="1:12" x14ac:dyDescent="0.3">
      <c r="B10" s="106">
        <v>5</v>
      </c>
      <c r="C10" s="135">
        <v>0.2</v>
      </c>
      <c r="D10" s="134">
        <f t="shared" si="0"/>
        <v>0.23506398692682479</v>
      </c>
    </row>
    <row r="11" spans="1:12" x14ac:dyDescent="0.3">
      <c r="B11" s="106">
        <v>6</v>
      </c>
      <c r="C11" s="135"/>
      <c r="D11" s="134">
        <f t="shared" si="0"/>
        <v>0.20599620821077844</v>
      </c>
    </row>
    <row r="12" spans="1:12" x14ac:dyDescent="0.3">
      <c r="B12" s="106">
        <v>7</v>
      </c>
      <c r="C12" s="135"/>
      <c r="D12" s="134">
        <f t="shared" si="0"/>
        <v>0.18052292208601134</v>
      </c>
    </row>
    <row r="13" spans="1:12" x14ac:dyDescent="0.3">
      <c r="B13" s="106">
        <v>8</v>
      </c>
      <c r="C13" s="135"/>
      <c r="D13" s="134">
        <f t="shared" si="0"/>
        <v>0.15819963717549135</v>
      </c>
    </row>
    <row r="14" spans="1:12" x14ac:dyDescent="0.3">
      <c r="B14" s="106">
        <v>9</v>
      </c>
      <c r="C14" s="135"/>
      <c r="D14" s="134">
        <f t="shared" si="0"/>
        <v>0.1386368274635659</v>
      </c>
    </row>
    <row r="15" spans="1:12" x14ac:dyDescent="0.3">
      <c r="B15" s="106">
        <v>10</v>
      </c>
      <c r="C15" s="135"/>
      <c r="D15" s="134">
        <f t="shared" si="0"/>
        <v>0.12149313533406873</v>
      </c>
    </row>
    <row r="16" spans="1:12" x14ac:dyDescent="0.3">
      <c r="B16" s="106">
        <v>11</v>
      </c>
      <c r="C16" s="135"/>
      <c r="D16" s="134">
        <f t="shared" si="0"/>
        <v>0.10646941511397078</v>
      </c>
    </row>
    <row r="17" spans="2:4" x14ac:dyDescent="0.3">
      <c r="B17" s="106">
        <v>12</v>
      </c>
      <c r="C17" s="135">
        <v>0.1</v>
      </c>
      <c r="D17" s="134">
        <f t="shared" si="0"/>
        <v>9.3303513186496004E-2</v>
      </c>
    </row>
    <row r="18" spans="2:4" x14ac:dyDescent="0.3">
      <c r="B18" s="106">
        <v>13</v>
      </c>
      <c r="C18" s="135"/>
      <c r="D18" s="134">
        <f t="shared" si="0"/>
        <v>8.1765693590255331E-2</v>
      </c>
    </row>
    <row r="19" spans="2:4" x14ac:dyDescent="0.3">
      <c r="B19" s="106">
        <v>14</v>
      </c>
      <c r="C19" s="135"/>
      <c r="D19" s="134">
        <f t="shared" si="0"/>
        <v>7.1654629284239504E-2</v>
      </c>
    </row>
    <row r="20" spans="2:4" x14ac:dyDescent="0.3">
      <c r="B20" s="106">
        <v>15</v>
      </c>
      <c r="C20" s="135"/>
      <c r="D20" s="134">
        <f t="shared" si="0"/>
        <v>6.2793889128994057E-2</v>
      </c>
    </row>
    <row r="21" spans="2:4" x14ac:dyDescent="0.3">
      <c r="B21" s="106">
        <v>16</v>
      </c>
      <c r="C21" s="135"/>
      <c r="D21" s="134">
        <f t="shared" si="0"/>
        <v>5.5028859284206477E-2</v>
      </c>
    </row>
    <row r="22" spans="2:4" x14ac:dyDescent="0.3">
      <c r="C22" s="133"/>
      <c r="D22" s="133"/>
    </row>
    <row r="23" spans="2:4" x14ac:dyDescent="0.3">
      <c r="C23" s="133"/>
      <c r="D23" s="133"/>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79FCD-28EA-4C16-9C2F-A6F00071B093}">
  <sheetPr codeName="Sheet19">
    <tabColor theme="7" tint="0.59999389629810485"/>
  </sheetPr>
  <dimension ref="A1:OL834"/>
  <sheetViews>
    <sheetView showGridLines="0" zoomScale="70" zoomScaleNormal="70" workbookViewId="0">
      <selection activeCell="E9" sqref="E9"/>
    </sheetView>
  </sheetViews>
  <sheetFormatPr defaultRowHeight="14.4" x14ac:dyDescent="0.3"/>
  <cols>
    <col min="1" max="1" width="28.88671875" style="10" customWidth="1"/>
    <col min="2" max="2" width="14" style="10" customWidth="1"/>
    <col min="3" max="402" width="15.44140625" style="10" customWidth="1"/>
  </cols>
  <sheetData>
    <row r="1" spans="1:402" ht="18" x14ac:dyDescent="0.35">
      <c r="A1" s="239" t="s">
        <v>274</v>
      </c>
      <c r="B1" s="240"/>
      <c r="C1" s="240"/>
      <c r="D1" s="240"/>
      <c r="E1" s="240"/>
      <c r="F1" s="240"/>
      <c r="G1" s="240"/>
      <c r="H1" s="110"/>
      <c r="I1" s="110"/>
      <c r="J1" s="110"/>
      <c r="K1" s="110"/>
      <c r="L1" s="110"/>
    </row>
    <row r="2" spans="1:402" x14ac:dyDescent="0.3">
      <c r="A2" s="10" t="s">
        <v>273</v>
      </c>
    </row>
    <row r="3" spans="1:402" x14ac:dyDescent="0.3">
      <c r="A3" s="241" t="s">
        <v>162</v>
      </c>
    </row>
    <row r="5" spans="1:402" x14ac:dyDescent="0.3">
      <c r="A5" s="367" t="s">
        <v>163</v>
      </c>
      <c r="B5" s="367"/>
      <c r="C5" s="367"/>
      <c r="D5" s="367"/>
      <c r="E5" s="367"/>
      <c r="F5" s="367"/>
      <c r="G5" s="367"/>
      <c r="H5" s="367"/>
      <c r="I5" s="367"/>
    </row>
    <row r="6" spans="1:402" ht="14.4" customHeight="1" x14ac:dyDescent="0.3">
      <c r="A6" s="367"/>
      <c r="B6" s="367"/>
      <c r="C6" s="367"/>
      <c r="D6" s="367"/>
      <c r="E6" s="367"/>
      <c r="F6" s="367"/>
      <c r="G6" s="367"/>
      <c r="H6" s="367"/>
      <c r="I6" s="367"/>
      <c r="J6" s="235"/>
    </row>
    <row r="7" spans="1:402" x14ac:dyDescent="0.3">
      <c r="A7" s="367"/>
      <c r="B7" s="367"/>
      <c r="C7" s="367"/>
      <c r="D7" s="367"/>
      <c r="E7" s="367"/>
      <c r="F7" s="367"/>
      <c r="G7" s="367"/>
      <c r="H7" s="367"/>
      <c r="I7" s="367"/>
      <c r="J7" s="235"/>
    </row>
    <row r="8" spans="1:402" x14ac:dyDescent="0.3">
      <c r="A8" s="235"/>
      <c r="B8" s="235"/>
      <c r="C8" s="235"/>
      <c r="D8" s="235"/>
      <c r="E8" s="235"/>
      <c r="F8" s="235"/>
      <c r="G8" s="235"/>
      <c r="H8" s="235"/>
      <c r="I8" s="235"/>
      <c r="J8" s="235"/>
    </row>
    <row r="9" spans="1:402" x14ac:dyDescent="0.3">
      <c r="A9" s="10" t="s">
        <v>161</v>
      </c>
      <c r="B9" s="242">
        <f>SUM(B125:B266)</f>
        <v>0</v>
      </c>
      <c r="D9" s="238" t="s">
        <v>291</v>
      </c>
      <c r="E9" s="106">
        <f>SUM(Cases)</f>
        <v>4218664</v>
      </c>
      <c r="G9" s="106"/>
      <c r="H9" s="11" t="s">
        <v>292</v>
      </c>
      <c r="I9" s="106">
        <f>SUM(Admissions)</f>
        <v>447397</v>
      </c>
      <c r="K9" s="106"/>
      <c r="L9" s="11" t="s">
        <v>293</v>
      </c>
      <c r="M9" s="106">
        <f>SUM(nonHospitalised)</f>
        <v>3771267</v>
      </c>
      <c r="O9" s="11"/>
      <c r="P9" s="11" t="s">
        <v>296</v>
      </c>
      <c r="Q9" s="106">
        <f>numNonHosp/proportionLong!D67</f>
        <v>11342305.78123324</v>
      </c>
      <c r="S9" s="238" t="s">
        <v>297</v>
      </c>
      <c r="T9" s="106">
        <f>Q9+numHosp</f>
        <v>11789702.78123324</v>
      </c>
    </row>
    <row r="11" spans="1:402" x14ac:dyDescent="0.3">
      <c r="A11" s="236" t="s">
        <v>164</v>
      </c>
      <c r="B11" s="244">
        <v>43860</v>
      </c>
      <c r="C11" s="244">
        <v>43861</v>
      </c>
      <c r="D11" s="244">
        <v>43862</v>
      </c>
      <c r="E11" s="244">
        <v>43863</v>
      </c>
      <c r="F11" s="244">
        <v>43864</v>
      </c>
      <c r="G11" s="244">
        <v>43865</v>
      </c>
      <c r="H11" s="244">
        <v>43866</v>
      </c>
      <c r="I11" s="244">
        <v>43867</v>
      </c>
      <c r="J11" s="244">
        <v>43868</v>
      </c>
      <c r="K11" s="244">
        <v>43869</v>
      </c>
      <c r="L11" s="244">
        <v>43870</v>
      </c>
      <c r="M11" s="244">
        <v>43871</v>
      </c>
      <c r="N11" s="244">
        <v>43872</v>
      </c>
      <c r="O11" s="244">
        <v>43873</v>
      </c>
      <c r="P11" s="244">
        <v>43874</v>
      </c>
      <c r="Q11" s="244">
        <v>43875</v>
      </c>
      <c r="R11" s="244">
        <v>43876</v>
      </c>
      <c r="S11" s="244">
        <v>43877</v>
      </c>
      <c r="T11" s="244">
        <v>43878</v>
      </c>
      <c r="U11" s="244">
        <v>43879</v>
      </c>
      <c r="V11" s="244">
        <v>43880</v>
      </c>
      <c r="W11" s="244">
        <v>43881</v>
      </c>
      <c r="X11" s="244">
        <v>43882</v>
      </c>
      <c r="Y11" s="244">
        <v>43883</v>
      </c>
      <c r="Z11" s="244">
        <v>43884</v>
      </c>
      <c r="AA11" s="244">
        <v>43885</v>
      </c>
      <c r="AB11" s="244">
        <v>43886</v>
      </c>
      <c r="AC11" s="244">
        <v>43887</v>
      </c>
      <c r="AD11" s="244">
        <v>43888</v>
      </c>
      <c r="AE11" s="244">
        <v>43889</v>
      </c>
      <c r="AF11" s="244">
        <v>43890</v>
      </c>
      <c r="AG11" s="244">
        <v>43891</v>
      </c>
      <c r="AH11" s="244">
        <v>43892</v>
      </c>
      <c r="AI11" s="244">
        <v>43893</v>
      </c>
      <c r="AJ11" s="244">
        <v>43894</v>
      </c>
      <c r="AK11" s="244">
        <v>43895</v>
      </c>
      <c r="AL11" s="244">
        <v>43896</v>
      </c>
      <c r="AM11" s="244">
        <v>43897</v>
      </c>
      <c r="AN11" s="244">
        <v>43898</v>
      </c>
      <c r="AO11" s="244">
        <v>43899</v>
      </c>
      <c r="AP11" s="244">
        <v>43900</v>
      </c>
      <c r="AQ11" s="244">
        <v>43901</v>
      </c>
      <c r="AR11" s="244">
        <v>43902</v>
      </c>
      <c r="AS11" s="244">
        <v>43903</v>
      </c>
      <c r="AT11" s="244">
        <v>43904</v>
      </c>
      <c r="AU11" s="244">
        <v>43905</v>
      </c>
      <c r="AV11" s="244">
        <v>43906</v>
      </c>
      <c r="AW11" s="244">
        <v>43907</v>
      </c>
      <c r="AX11" s="244">
        <v>43908</v>
      </c>
      <c r="AY11" s="244">
        <v>43909</v>
      </c>
      <c r="AZ11" s="244">
        <v>43910</v>
      </c>
      <c r="BA11" s="244">
        <v>43911</v>
      </c>
      <c r="BB11" s="244">
        <v>43912</v>
      </c>
      <c r="BC11" s="244">
        <v>43913</v>
      </c>
      <c r="BD11" s="244">
        <v>43914</v>
      </c>
      <c r="BE11" s="244">
        <v>43915</v>
      </c>
      <c r="BF11" s="244">
        <v>43916</v>
      </c>
      <c r="BG11" s="244">
        <v>43917</v>
      </c>
      <c r="BH11" s="244">
        <v>43918</v>
      </c>
      <c r="BI11" s="244">
        <v>43919</v>
      </c>
      <c r="BJ11" s="244">
        <v>43920</v>
      </c>
      <c r="BK11" s="244">
        <v>43921</v>
      </c>
      <c r="BL11" s="244">
        <v>43922</v>
      </c>
      <c r="BM11" s="244">
        <v>43923</v>
      </c>
      <c r="BN11" s="244">
        <v>43924</v>
      </c>
      <c r="BO11" s="244">
        <v>43925</v>
      </c>
      <c r="BP11" s="244">
        <v>43926</v>
      </c>
      <c r="BQ11" s="243">
        <v>43927</v>
      </c>
      <c r="BR11" s="243">
        <v>43928</v>
      </c>
      <c r="BS11" s="243">
        <v>43929</v>
      </c>
      <c r="BT11" s="243">
        <v>43930</v>
      </c>
      <c r="BU11" s="243">
        <v>43931</v>
      </c>
      <c r="BV11" s="243">
        <v>43932</v>
      </c>
      <c r="BW11" s="243">
        <v>43933</v>
      </c>
      <c r="BX11" s="243">
        <v>43934</v>
      </c>
      <c r="BY11" s="243">
        <v>43935</v>
      </c>
      <c r="BZ11" s="243">
        <v>43936</v>
      </c>
      <c r="CA11" s="243">
        <v>43937</v>
      </c>
      <c r="CB11" s="243">
        <v>43938</v>
      </c>
      <c r="CC11" s="243">
        <v>43939</v>
      </c>
      <c r="CD11" s="243">
        <v>43940</v>
      </c>
      <c r="CE11" s="243">
        <v>43941</v>
      </c>
      <c r="CF11" s="243">
        <v>43942</v>
      </c>
      <c r="CG11" s="243">
        <v>43943</v>
      </c>
      <c r="CH11" s="243">
        <v>43944</v>
      </c>
      <c r="CI11" s="243">
        <v>43945</v>
      </c>
      <c r="CJ11" s="243">
        <v>43946</v>
      </c>
      <c r="CK11" s="243">
        <v>43947</v>
      </c>
      <c r="CL11" s="243">
        <v>43948</v>
      </c>
      <c r="CM11" s="243">
        <v>43949</v>
      </c>
      <c r="CN11" s="243">
        <v>43950</v>
      </c>
      <c r="CO11" s="243">
        <v>43951</v>
      </c>
      <c r="CP11" s="243">
        <v>43952</v>
      </c>
      <c r="CQ11" s="243">
        <v>43953</v>
      </c>
      <c r="CR11" s="243">
        <v>43954</v>
      </c>
      <c r="CS11" s="243">
        <v>43955</v>
      </c>
      <c r="CT11" s="243">
        <v>43956</v>
      </c>
      <c r="CU11" s="243">
        <v>43957</v>
      </c>
      <c r="CV11" s="243">
        <v>43958</v>
      </c>
      <c r="CW11" s="243">
        <v>43959</v>
      </c>
      <c r="CX11" s="243">
        <v>43960</v>
      </c>
      <c r="CY11" s="243">
        <v>43961</v>
      </c>
      <c r="CZ11" s="243">
        <v>43962</v>
      </c>
      <c r="DA11" s="243">
        <v>43963</v>
      </c>
      <c r="DB11" s="243">
        <v>43964</v>
      </c>
      <c r="DC11" s="243">
        <v>43965</v>
      </c>
      <c r="DD11" s="243">
        <v>43966</v>
      </c>
      <c r="DE11" s="243">
        <v>43967</v>
      </c>
      <c r="DF11" s="243">
        <v>43968</v>
      </c>
      <c r="DG11" s="243">
        <v>43969</v>
      </c>
      <c r="DH11" s="243">
        <v>43970</v>
      </c>
      <c r="DI11" s="243">
        <v>43971</v>
      </c>
      <c r="DJ11" s="243">
        <v>43972</v>
      </c>
      <c r="DK11" s="243">
        <v>43973</v>
      </c>
      <c r="DL11" s="243">
        <v>43974</v>
      </c>
      <c r="DM11" s="243">
        <v>43975</v>
      </c>
      <c r="DN11" s="243">
        <v>43976</v>
      </c>
      <c r="DO11" s="243">
        <v>43977</v>
      </c>
      <c r="DP11" s="243">
        <v>43978</v>
      </c>
      <c r="DQ11" s="243">
        <v>43979</v>
      </c>
      <c r="DR11" s="243">
        <v>43980</v>
      </c>
      <c r="DS11" s="243">
        <v>43981</v>
      </c>
      <c r="DT11" s="243">
        <v>43982</v>
      </c>
      <c r="DU11" s="243">
        <v>43983</v>
      </c>
      <c r="DV11" s="243">
        <v>43984</v>
      </c>
      <c r="DW11" s="243">
        <v>43985</v>
      </c>
      <c r="DX11" s="243">
        <v>43986</v>
      </c>
      <c r="DY11" s="243">
        <v>43987</v>
      </c>
      <c r="DZ11" s="243">
        <v>43988</v>
      </c>
      <c r="EA11" s="243">
        <v>43989</v>
      </c>
      <c r="EB11" s="243">
        <v>43990</v>
      </c>
      <c r="EC11" s="243">
        <v>43991</v>
      </c>
      <c r="ED11" s="243">
        <v>43992</v>
      </c>
      <c r="EE11" s="243">
        <v>43993</v>
      </c>
      <c r="EF11" s="243">
        <v>43994</v>
      </c>
      <c r="EG11" s="243">
        <v>43995</v>
      </c>
      <c r="EH11" s="243">
        <v>43996</v>
      </c>
      <c r="EI11" s="243">
        <v>43997</v>
      </c>
      <c r="EJ11" s="243">
        <v>43998</v>
      </c>
      <c r="EK11" s="243">
        <v>43999</v>
      </c>
      <c r="EL11" s="243">
        <v>44000</v>
      </c>
      <c r="EM11" s="243">
        <v>44001</v>
      </c>
      <c r="EN11" s="243">
        <v>44002</v>
      </c>
      <c r="EO11" s="243">
        <v>44003</v>
      </c>
      <c r="EP11" s="243">
        <v>44004</v>
      </c>
      <c r="EQ11" s="243">
        <v>44005</v>
      </c>
      <c r="ER11" s="243">
        <v>44006</v>
      </c>
      <c r="ES11" s="243">
        <v>44007</v>
      </c>
      <c r="ET11" s="243">
        <v>44008</v>
      </c>
      <c r="EU11" s="243">
        <v>44009</v>
      </c>
      <c r="EV11" s="243">
        <v>44010</v>
      </c>
      <c r="EW11" s="243">
        <v>44011</v>
      </c>
      <c r="EX11" s="243">
        <v>44012</v>
      </c>
      <c r="EY11" s="243">
        <v>44013</v>
      </c>
      <c r="EZ11" s="243">
        <v>44014</v>
      </c>
      <c r="FA11" s="243">
        <v>44015</v>
      </c>
      <c r="FB11" s="243">
        <v>44016</v>
      </c>
      <c r="FC11" s="243">
        <v>44017</v>
      </c>
      <c r="FD11" s="243">
        <v>44018</v>
      </c>
      <c r="FE11" s="243">
        <v>44019</v>
      </c>
      <c r="FF11" s="243">
        <v>44020</v>
      </c>
      <c r="FG11" s="243">
        <v>44021</v>
      </c>
      <c r="FH11" s="243">
        <v>44022</v>
      </c>
      <c r="FI11" s="243">
        <v>44023</v>
      </c>
      <c r="FJ11" s="243">
        <v>44024</v>
      </c>
      <c r="FK11" s="243">
        <v>44025</v>
      </c>
      <c r="FL11" s="243">
        <v>44026</v>
      </c>
      <c r="FM11" s="243">
        <v>44027</v>
      </c>
      <c r="FN11" s="243">
        <v>44028</v>
      </c>
      <c r="FO11" s="243">
        <v>44029</v>
      </c>
      <c r="FP11" s="243">
        <v>44030</v>
      </c>
      <c r="FQ11" s="243">
        <v>44031</v>
      </c>
      <c r="FR11" s="243">
        <v>44032</v>
      </c>
      <c r="FS11" s="243">
        <v>44033</v>
      </c>
      <c r="FT11" s="243">
        <v>44034</v>
      </c>
      <c r="FU11" s="243">
        <v>44035</v>
      </c>
      <c r="FV11" s="243">
        <v>44036</v>
      </c>
      <c r="FW11" s="243">
        <v>44037</v>
      </c>
      <c r="FX11" s="243">
        <v>44038</v>
      </c>
      <c r="FY11" s="243">
        <v>44039</v>
      </c>
      <c r="FZ11" s="243">
        <v>44040</v>
      </c>
      <c r="GA11" s="243">
        <v>44041</v>
      </c>
      <c r="GB11" s="243">
        <v>44042</v>
      </c>
      <c r="GC11" s="243">
        <v>44043</v>
      </c>
      <c r="GD11" s="243">
        <v>44044</v>
      </c>
      <c r="GE11" s="243">
        <v>44045</v>
      </c>
      <c r="GF11" s="243">
        <v>44046</v>
      </c>
      <c r="GG11" s="243">
        <v>44047</v>
      </c>
      <c r="GH11" s="243">
        <v>44048</v>
      </c>
      <c r="GI11" s="243">
        <v>44049</v>
      </c>
      <c r="GJ11" s="243">
        <v>44050</v>
      </c>
      <c r="GK11" s="243">
        <v>44051</v>
      </c>
      <c r="GL11" s="243">
        <v>44052</v>
      </c>
      <c r="GM11" s="243">
        <v>44053</v>
      </c>
      <c r="GN11" s="243">
        <v>44054</v>
      </c>
      <c r="GO11" s="243">
        <v>44055</v>
      </c>
      <c r="GP11" s="243">
        <v>44056</v>
      </c>
      <c r="GQ11" s="243">
        <v>44057</v>
      </c>
      <c r="GR11" s="243">
        <v>44058</v>
      </c>
      <c r="GS11" s="243">
        <v>44059</v>
      </c>
      <c r="GT11" s="243">
        <v>44060</v>
      </c>
      <c r="GU11" s="243">
        <v>44061</v>
      </c>
      <c r="GV11" s="243">
        <v>44062</v>
      </c>
      <c r="GW11" s="243">
        <v>44063</v>
      </c>
      <c r="GX11" s="243">
        <v>44064</v>
      </c>
      <c r="GY11" s="243">
        <v>44065</v>
      </c>
      <c r="GZ11" s="243">
        <v>44066</v>
      </c>
      <c r="HA11" s="243">
        <v>44067</v>
      </c>
      <c r="HB11" s="243">
        <v>44068</v>
      </c>
      <c r="HC11" s="243">
        <v>44069</v>
      </c>
      <c r="HD11" s="243">
        <v>44070</v>
      </c>
      <c r="HE11" s="243">
        <v>44071</v>
      </c>
      <c r="HF11" s="243">
        <v>44072</v>
      </c>
      <c r="HG11" s="243">
        <v>44073</v>
      </c>
      <c r="HH11" s="243">
        <v>44074</v>
      </c>
      <c r="HI11" s="243">
        <v>44075</v>
      </c>
      <c r="HJ11" s="243">
        <v>44076</v>
      </c>
      <c r="HK11" s="243">
        <v>44077</v>
      </c>
      <c r="HL11" s="243">
        <v>44078</v>
      </c>
      <c r="HM11" s="243">
        <v>44079</v>
      </c>
      <c r="HN11" s="243">
        <v>44080</v>
      </c>
      <c r="HO11" s="243">
        <v>44081</v>
      </c>
      <c r="HP11" s="243">
        <v>44082</v>
      </c>
      <c r="HQ11" s="243">
        <v>44083</v>
      </c>
      <c r="HR11" s="243">
        <v>44084</v>
      </c>
      <c r="HS11" s="243">
        <v>44085</v>
      </c>
      <c r="HT11" s="243">
        <v>44086</v>
      </c>
      <c r="HU11" s="243">
        <v>44087</v>
      </c>
      <c r="HV11" s="243">
        <v>44088</v>
      </c>
      <c r="HW11" s="243">
        <v>44089</v>
      </c>
      <c r="HX11" s="243">
        <v>44090</v>
      </c>
      <c r="HY11" s="243">
        <v>44091</v>
      </c>
      <c r="HZ11" s="243">
        <v>44092</v>
      </c>
      <c r="IA11" s="243">
        <v>44093</v>
      </c>
      <c r="IB11" s="243">
        <v>44094</v>
      </c>
      <c r="IC11" s="243">
        <v>44095</v>
      </c>
      <c r="ID11" s="243">
        <v>44096</v>
      </c>
      <c r="IE11" s="243">
        <v>44097</v>
      </c>
      <c r="IF11" s="243">
        <v>44098</v>
      </c>
      <c r="IG11" s="243">
        <v>44099</v>
      </c>
      <c r="IH11" s="243">
        <v>44100</v>
      </c>
      <c r="II11" s="243">
        <v>44101</v>
      </c>
      <c r="IJ11" s="243">
        <v>44102</v>
      </c>
      <c r="IK11" s="243">
        <v>44103</v>
      </c>
      <c r="IL11" s="243">
        <v>44104</v>
      </c>
      <c r="IM11" s="243">
        <v>44105</v>
      </c>
      <c r="IN11" s="243">
        <v>44106</v>
      </c>
      <c r="IO11" s="243">
        <v>44107</v>
      </c>
      <c r="IP11" s="243">
        <v>44108</v>
      </c>
      <c r="IQ11" s="243">
        <v>44109</v>
      </c>
      <c r="IR11" s="243">
        <v>44110</v>
      </c>
      <c r="IS11" s="243">
        <v>44111</v>
      </c>
      <c r="IT11" s="243">
        <v>44112</v>
      </c>
      <c r="IU11" s="243">
        <v>44113</v>
      </c>
      <c r="IV11" s="243">
        <v>44114</v>
      </c>
      <c r="IW11" s="243">
        <v>44115</v>
      </c>
      <c r="IX11" s="243">
        <v>44116</v>
      </c>
      <c r="IY11" s="243">
        <v>44117</v>
      </c>
      <c r="IZ11" s="243">
        <v>44118</v>
      </c>
      <c r="JA11" s="243">
        <v>44119</v>
      </c>
      <c r="JB11" s="243">
        <v>44120</v>
      </c>
      <c r="JC11" s="243">
        <v>44121</v>
      </c>
      <c r="JD11" s="243">
        <v>44122</v>
      </c>
      <c r="JE11" s="243">
        <v>44123</v>
      </c>
      <c r="JF11" s="243">
        <v>44124</v>
      </c>
      <c r="JG11" s="243">
        <v>44125</v>
      </c>
      <c r="JH11" s="243">
        <v>44126</v>
      </c>
      <c r="JI11" s="243">
        <v>44127</v>
      </c>
      <c r="JJ11" s="243">
        <v>44128</v>
      </c>
      <c r="JK11" s="243">
        <v>44129</v>
      </c>
      <c r="JL11" s="243">
        <v>44130</v>
      </c>
      <c r="JM11" s="243">
        <v>44131</v>
      </c>
      <c r="JN11" s="243">
        <v>44132</v>
      </c>
      <c r="JO11" s="243">
        <v>44133</v>
      </c>
      <c r="JP11" s="243">
        <v>44134</v>
      </c>
      <c r="JQ11" s="243">
        <v>44135</v>
      </c>
      <c r="JR11" s="243">
        <v>44136</v>
      </c>
      <c r="JS11" s="243">
        <v>44137</v>
      </c>
      <c r="JT11" s="243">
        <v>44138</v>
      </c>
      <c r="JU11" s="243">
        <v>44139</v>
      </c>
      <c r="JV11" s="243">
        <v>44140</v>
      </c>
      <c r="JW11" s="243">
        <v>44141</v>
      </c>
      <c r="JX11" s="243">
        <v>44142</v>
      </c>
      <c r="JY11" s="243">
        <v>44143</v>
      </c>
      <c r="JZ11" s="243">
        <v>44144</v>
      </c>
      <c r="KA11" s="243">
        <v>44145</v>
      </c>
      <c r="KB11" s="243">
        <v>44146</v>
      </c>
      <c r="KC11" s="243">
        <v>44147</v>
      </c>
      <c r="KD11" s="243">
        <v>44148</v>
      </c>
      <c r="KE11" s="243">
        <v>44149</v>
      </c>
      <c r="KF11" s="243">
        <v>44150</v>
      </c>
      <c r="KG11" s="243">
        <v>44151</v>
      </c>
      <c r="KH11" s="243">
        <v>44152</v>
      </c>
      <c r="KI11" s="243">
        <v>44153</v>
      </c>
      <c r="KJ11" s="243">
        <v>44154</v>
      </c>
      <c r="KK11" s="243">
        <v>44155</v>
      </c>
      <c r="KL11" s="243">
        <v>44156</v>
      </c>
      <c r="KM11" s="243">
        <v>44157</v>
      </c>
      <c r="KN11" s="243">
        <v>44158</v>
      </c>
      <c r="KO11" s="243">
        <v>44159</v>
      </c>
      <c r="KP11" s="243">
        <v>44160</v>
      </c>
      <c r="KQ11" s="243">
        <v>44161</v>
      </c>
      <c r="KR11" s="243">
        <v>44162</v>
      </c>
      <c r="KS11" s="243">
        <v>44163</v>
      </c>
      <c r="KT11" s="243">
        <v>44164</v>
      </c>
      <c r="KU11" s="243">
        <v>44165</v>
      </c>
      <c r="KV11" s="243">
        <v>44166</v>
      </c>
      <c r="KW11" s="243">
        <v>44167</v>
      </c>
      <c r="KX11" s="243">
        <v>44168</v>
      </c>
      <c r="KY11" s="243">
        <v>44169</v>
      </c>
      <c r="KZ11" s="243">
        <v>44170</v>
      </c>
      <c r="LA11" s="243">
        <v>44171</v>
      </c>
      <c r="LB11" s="243">
        <v>44172</v>
      </c>
      <c r="LC11" s="243">
        <v>44173</v>
      </c>
      <c r="LD11" s="243">
        <v>44174</v>
      </c>
      <c r="LE11" s="243">
        <v>44175</v>
      </c>
      <c r="LF11" s="243">
        <v>44176</v>
      </c>
      <c r="LG11" s="243">
        <v>44177</v>
      </c>
      <c r="LH11" s="243">
        <v>44178</v>
      </c>
      <c r="LI11" s="243">
        <v>44179</v>
      </c>
      <c r="LJ11" s="243">
        <v>44180</v>
      </c>
      <c r="LK11" s="243">
        <v>44181</v>
      </c>
      <c r="LL11" s="243">
        <v>44182</v>
      </c>
      <c r="LM11" s="243">
        <v>44183</v>
      </c>
      <c r="LN11" s="243">
        <v>44184</v>
      </c>
      <c r="LO11" s="243">
        <v>44185</v>
      </c>
      <c r="LP11" s="243">
        <v>44186</v>
      </c>
      <c r="LQ11" s="243">
        <v>44187</v>
      </c>
      <c r="LR11" s="243">
        <v>44188</v>
      </c>
      <c r="LS11" s="243">
        <v>44189</v>
      </c>
      <c r="LT11" s="243">
        <v>44190</v>
      </c>
      <c r="LU11" s="243">
        <v>44191</v>
      </c>
      <c r="LV11" s="243">
        <v>44192</v>
      </c>
      <c r="LW11" s="243">
        <v>44193</v>
      </c>
      <c r="LX11" s="243">
        <v>44194</v>
      </c>
      <c r="LY11" s="243">
        <v>44195</v>
      </c>
      <c r="LZ11" s="243">
        <v>44196</v>
      </c>
      <c r="MA11" s="243">
        <v>44197</v>
      </c>
      <c r="MB11" s="243">
        <v>44198</v>
      </c>
      <c r="MC11" s="243">
        <v>44199</v>
      </c>
      <c r="MD11" s="243">
        <v>44200</v>
      </c>
      <c r="ME11" s="243">
        <v>44201</v>
      </c>
      <c r="MF11" s="243">
        <v>44202</v>
      </c>
      <c r="MG11" s="243">
        <v>44203</v>
      </c>
      <c r="MH11" s="243">
        <v>44204</v>
      </c>
      <c r="MI11" s="243">
        <v>44205</v>
      </c>
      <c r="MJ11" s="243">
        <v>44206</v>
      </c>
      <c r="MK11" s="243">
        <v>44207</v>
      </c>
      <c r="ML11" s="243">
        <v>44208</v>
      </c>
      <c r="MM11" s="243">
        <v>44209</v>
      </c>
      <c r="MN11" s="243">
        <v>44210</v>
      </c>
      <c r="MO11" s="243">
        <v>44211</v>
      </c>
      <c r="MP11" s="243">
        <v>44212</v>
      </c>
      <c r="MQ11" s="243">
        <v>44213</v>
      </c>
      <c r="MR11" s="243">
        <v>44214</v>
      </c>
      <c r="MS11" s="243">
        <v>44215</v>
      </c>
      <c r="MT11" s="243">
        <v>44216</v>
      </c>
      <c r="MU11" s="243">
        <v>44217</v>
      </c>
      <c r="MV11" s="243">
        <v>44218</v>
      </c>
      <c r="MW11" s="243">
        <v>44219</v>
      </c>
      <c r="MX11" s="243">
        <v>44220</v>
      </c>
      <c r="MY11" s="243">
        <v>44221</v>
      </c>
      <c r="MZ11" s="243">
        <v>44222</v>
      </c>
      <c r="NA11" s="243">
        <v>44223</v>
      </c>
      <c r="NB11" s="243">
        <v>44224</v>
      </c>
      <c r="NC11" s="243">
        <v>44225</v>
      </c>
      <c r="ND11" s="243">
        <v>44226</v>
      </c>
      <c r="NE11" s="243">
        <v>44227</v>
      </c>
      <c r="NF11" s="243">
        <v>44228</v>
      </c>
      <c r="NG11" s="243">
        <v>44229</v>
      </c>
      <c r="NH11" s="243">
        <v>44230</v>
      </c>
      <c r="NI11" s="243">
        <v>44231</v>
      </c>
      <c r="NJ11" s="243">
        <v>44232</v>
      </c>
      <c r="NK11" s="243">
        <v>44233</v>
      </c>
      <c r="NL11" s="243">
        <v>44234</v>
      </c>
      <c r="NM11" s="243">
        <v>44235</v>
      </c>
      <c r="NN11" s="243">
        <v>44236</v>
      </c>
      <c r="NO11" s="243">
        <v>44237</v>
      </c>
      <c r="NP11" s="243">
        <v>44238</v>
      </c>
      <c r="NQ11" s="243">
        <v>44239</v>
      </c>
      <c r="NR11" s="243">
        <v>44240</v>
      </c>
      <c r="NS11" s="243">
        <v>44241</v>
      </c>
      <c r="NT11" s="243">
        <v>44242</v>
      </c>
      <c r="NU11" s="243">
        <v>44243</v>
      </c>
      <c r="NV11" s="243">
        <v>44244</v>
      </c>
      <c r="NW11" s="243">
        <v>44245</v>
      </c>
      <c r="NX11" s="243">
        <v>44246</v>
      </c>
      <c r="NY11" s="243">
        <v>44247</v>
      </c>
      <c r="NZ11" s="243">
        <v>44248</v>
      </c>
      <c r="OA11" s="243">
        <v>44249</v>
      </c>
      <c r="OB11" s="243">
        <v>44250</v>
      </c>
      <c r="OC11" s="243">
        <v>44251</v>
      </c>
      <c r="OD11" s="243">
        <v>44252</v>
      </c>
      <c r="OE11" s="243">
        <v>44253</v>
      </c>
      <c r="OF11" s="243">
        <v>44254</v>
      </c>
      <c r="OG11" s="243">
        <v>44255</v>
      </c>
      <c r="OH11" s="243">
        <v>44256</v>
      </c>
      <c r="OI11" s="243">
        <v>44257</v>
      </c>
      <c r="OJ11" s="243">
        <v>44258</v>
      </c>
      <c r="OK11" s="243">
        <v>44259</v>
      </c>
      <c r="OL11" s="243">
        <v>44260</v>
      </c>
    </row>
    <row r="12" spans="1:402" x14ac:dyDescent="0.3">
      <c r="A12" s="252" t="s">
        <v>288</v>
      </c>
      <c r="B12" s="106">
        <v>2</v>
      </c>
      <c r="C12" s="106">
        <v>0</v>
      </c>
      <c r="D12" s="106">
        <v>0</v>
      </c>
      <c r="E12" s="106">
        <v>0</v>
      </c>
      <c r="F12" s="106">
        <v>0</v>
      </c>
      <c r="G12" s="106">
        <v>0</v>
      </c>
      <c r="H12" s="106">
        <v>1</v>
      </c>
      <c r="I12" s="106">
        <v>0</v>
      </c>
      <c r="J12" s="106">
        <v>0</v>
      </c>
      <c r="K12" s="106">
        <v>4</v>
      </c>
      <c r="L12" s="106">
        <v>1</v>
      </c>
      <c r="M12" s="106">
        <v>0</v>
      </c>
      <c r="N12" s="106">
        <v>1</v>
      </c>
      <c r="O12" s="106">
        <v>0</v>
      </c>
      <c r="P12" s="106">
        <v>0</v>
      </c>
      <c r="Q12" s="106">
        <v>0</v>
      </c>
      <c r="R12" s="106">
        <v>0</v>
      </c>
      <c r="S12" s="106">
        <v>0</v>
      </c>
      <c r="T12" s="106">
        <v>0</v>
      </c>
      <c r="U12" s="106">
        <v>0</v>
      </c>
      <c r="V12" s="106">
        <v>0</v>
      </c>
      <c r="W12" s="106">
        <v>0</v>
      </c>
      <c r="X12" s="106">
        <v>1</v>
      </c>
      <c r="Y12" s="106">
        <v>0</v>
      </c>
      <c r="Z12" s="106">
        <v>1</v>
      </c>
      <c r="AA12" s="106">
        <v>2</v>
      </c>
      <c r="AB12" s="106">
        <v>5</v>
      </c>
      <c r="AC12" s="106">
        <v>4</v>
      </c>
      <c r="AD12" s="106">
        <v>8</v>
      </c>
      <c r="AE12" s="106">
        <v>12</v>
      </c>
      <c r="AF12" s="106">
        <v>5</v>
      </c>
      <c r="AG12" s="106">
        <v>22</v>
      </c>
      <c r="AH12" s="106">
        <v>39</v>
      </c>
      <c r="AI12" s="106">
        <v>57</v>
      </c>
      <c r="AJ12" s="106">
        <v>56</v>
      </c>
      <c r="AK12" s="106">
        <v>50</v>
      </c>
      <c r="AL12" s="106">
        <v>81</v>
      </c>
      <c r="AM12" s="106">
        <v>68</v>
      </c>
      <c r="AN12" s="106">
        <v>57</v>
      </c>
      <c r="AO12" s="106">
        <v>147</v>
      </c>
      <c r="AP12" s="106">
        <v>265</v>
      </c>
      <c r="AQ12" s="106">
        <v>405</v>
      </c>
      <c r="AR12" s="106">
        <v>481</v>
      </c>
      <c r="AS12" s="106">
        <v>480</v>
      </c>
      <c r="AT12" s="106">
        <v>363</v>
      </c>
      <c r="AU12" s="106">
        <v>442</v>
      </c>
      <c r="AV12" s="106">
        <v>611</v>
      </c>
      <c r="AW12" s="106">
        <v>769</v>
      </c>
      <c r="AX12" s="106">
        <v>998</v>
      </c>
      <c r="AY12" s="106">
        <v>1052</v>
      </c>
      <c r="AZ12" s="106">
        <v>1256</v>
      </c>
      <c r="BA12" s="106">
        <v>1195</v>
      </c>
      <c r="BB12" s="106">
        <v>1375</v>
      </c>
      <c r="BC12" s="106">
        <v>2326</v>
      </c>
      <c r="BD12" s="106">
        <v>2377</v>
      </c>
      <c r="BE12" s="106">
        <v>2692</v>
      </c>
      <c r="BF12" s="106">
        <v>3091</v>
      </c>
      <c r="BG12" s="106">
        <v>3185</v>
      </c>
      <c r="BH12" s="106">
        <v>2819</v>
      </c>
      <c r="BI12" s="106">
        <v>2856</v>
      </c>
      <c r="BJ12" s="106">
        <v>4268</v>
      </c>
      <c r="BK12" s="106">
        <v>4510</v>
      </c>
      <c r="BL12" s="106">
        <v>4945</v>
      </c>
      <c r="BM12" s="106">
        <v>4864</v>
      </c>
      <c r="BN12" s="106">
        <v>4889</v>
      </c>
      <c r="BO12" s="106">
        <v>4007</v>
      </c>
      <c r="BP12" s="106">
        <v>3589</v>
      </c>
      <c r="BQ12" s="106">
        <v>5271</v>
      </c>
      <c r="BR12" s="106">
        <v>5435</v>
      </c>
      <c r="BS12" s="106">
        <v>5115</v>
      </c>
      <c r="BT12" s="106">
        <v>4855</v>
      </c>
      <c r="BU12" s="106">
        <v>4311</v>
      </c>
      <c r="BV12" s="106">
        <v>3562</v>
      </c>
      <c r="BW12" s="106">
        <v>3485</v>
      </c>
      <c r="BX12" s="106">
        <v>4170</v>
      </c>
      <c r="BY12" s="106">
        <v>4305</v>
      </c>
      <c r="BZ12" s="106">
        <v>5045</v>
      </c>
      <c r="CA12" s="106">
        <v>5277</v>
      </c>
      <c r="CB12" s="106">
        <v>4943</v>
      </c>
      <c r="CC12" s="106">
        <v>4710</v>
      </c>
      <c r="CD12" s="106">
        <v>3860</v>
      </c>
      <c r="CE12" s="106">
        <v>4853</v>
      </c>
      <c r="CF12" s="106">
        <v>4765</v>
      </c>
      <c r="CG12" s="106">
        <v>5495</v>
      </c>
      <c r="CH12" s="106">
        <v>5145</v>
      </c>
      <c r="CI12" s="106">
        <v>4951</v>
      </c>
      <c r="CJ12" s="106">
        <v>3745</v>
      </c>
      <c r="CK12" s="106">
        <v>3470</v>
      </c>
      <c r="CL12" s="106">
        <v>4700</v>
      </c>
      <c r="CM12" s="106">
        <v>4724</v>
      </c>
      <c r="CN12" s="106">
        <v>5426</v>
      </c>
      <c r="CO12" s="106">
        <v>4958</v>
      </c>
      <c r="CP12" s="106">
        <v>4730</v>
      </c>
      <c r="CQ12" s="106">
        <v>3234</v>
      </c>
      <c r="CR12" s="106">
        <v>2977</v>
      </c>
      <c r="CS12" s="106">
        <v>3383</v>
      </c>
      <c r="CT12" s="106">
        <v>3672</v>
      </c>
      <c r="CU12" s="106">
        <v>3821</v>
      </c>
      <c r="CV12" s="106">
        <v>3768</v>
      </c>
      <c r="CW12" s="106">
        <v>3059</v>
      </c>
      <c r="CX12" s="106">
        <v>2161</v>
      </c>
      <c r="CY12" s="106">
        <v>2323</v>
      </c>
      <c r="CZ12" s="106">
        <v>3576</v>
      </c>
      <c r="DA12" s="106">
        <v>3394</v>
      </c>
      <c r="DB12" s="106">
        <v>3309</v>
      </c>
      <c r="DC12" s="106">
        <v>2629</v>
      </c>
      <c r="DD12" s="106">
        <v>2531</v>
      </c>
      <c r="DE12" s="106">
        <v>2082</v>
      </c>
      <c r="DF12" s="106">
        <v>1835</v>
      </c>
      <c r="DG12" s="106">
        <v>2583</v>
      </c>
      <c r="DH12" s="106">
        <v>3058</v>
      </c>
      <c r="DI12" s="106">
        <v>2708</v>
      </c>
      <c r="DJ12" s="106">
        <v>2573</v>
      </c>
      <c r="DK12" s="106">
        <v>2057</v>
      </c>
      <c r="DL12" s="106">
        <v>1528</v>
      </c>
      <c r="DM12" s="106">
        <v>1364</v>
      </c>
      <c r="DN12" s="106">
        <v>1620</v>
      </c>
      <c r="DO12" s="106">
        <v>1663</v>
      </c>
      <c r="DP12" s="106">
        <v>1830</v>
      </c>
      <c r="DQ12" s="106">
        <v>1759</v>
      </c>
      <c r="DR12" s="106">
        <v>1526</v>
      </c>
      <c r="DS12" s="106">
        <v>1121</v>
      </c>
      <c r="DT12" s="106">
        <v>1081</v>
      </c>
      <c r="DU12" s="106">
        <v>1441</v>
      </c>
      <c r="DV12" s="106">
        <v>1489</v>
      </c>
      <c r="DW12" s="106">
        <v>1361</v>
      </c>
      <c r="DX12" s="106">
        <v>1251</v>
      </c>
      <c r="DY12" s="106">
        <v>1123</v>
      </c>
      <c r="DZ12" s="106">
        <v>805</v>
      </c>
      <c r="EA12" s="106">
        <v>719</v>
      </c>
      <c r="EB12" s="106">
        <v>1092</v>
      </c>
      <c r="EC12" s="106">
        <v>1159</v>
      </c>
      <c r="ED12" s="106">
        <v>1193</v>
      </c>
      <c r="EE12" s="106">
        <v>1013</v>
      </c>
      <c r="EF12" s="106">
        <v>1054</v>
      </c>
      <c r="EG12" s="106">
        <v>887</v>
      </c>
      <c r="EH12" s="106">
        <v>820</v>
      </c>
      <c r="EI12" s="106">
        <v>1047</v>
      </c>
      <c r="EJ12" s="106">
        <v>1103</v>
      </c>
      <c r="EK12" s="106">
        <v>1013</v>
      </c>
      <c r="EL12" s="106">
        <v>1027</v>
      </c>
      <c r="EM12" s="106">
        <v>983</v>
      </c>
      <c r="EN12" s="106">
        <v>684</v>
      </c>
      <c r="EO12" s="106">
        <v>639</v>
      </c>
      <c r="EP12" s="106">
        <v>893</v>
      </c>
      <c r="EQ12" s="106">
        <v>886</v>
      </c>
      <c r="ER12" s="106">
        <v>778</v>
      </c>
      <c r="ES12" s="106">
        <v>721</v>
      </c>
      <c r="ET12" s="106">
        <v>670</v>
      </c>
      <c r="EU12" s="106">
        <v>651</v>
      </c>
      <c r="EV12" s="106">
        <v>447</v>
      </c>
      <c r="EW12" s="106">
        <v>726</v>
      </c>
      <c r="EX12" s="106">
        <v>617</v>
      </c>
      <c r="EY12" s="106">
        <v>648</v>
      </c>
      <c r="EZ12" s="106">
        <v>603</v>
      </c>
      <c r="FA12" s="106">
        <v>568</v>
      </c>
      <c r="FB12" s="106">
        <v>398</v>
      </c>
      <c r="FC12" s="106">
        <v>556</v>
      </c>
      <c r="FD12" s="106">
        <v>707</v>
      </c>
      <c r="FE12" s="106">
        <v>604</v>
      </c>
      <c r="FF12" s="106">
        <v>702</v>
      </c>
      <c r="FG12" s="106">
        <v>716</v>
      </c>
      <c r="FH12" s="106">
        <v>562</v>
      </c>
      <c r="FI12" s="106">
        <v>446</v>
      </c>
      <c r="FJ12" s="106">
        <v>367</v>
      </c>
      <c r="FK12" s="106">
        <v>734</v>
      </c>
      <c r="FL12" s="106">
        <v>690</v>
      </c>
      <c r="FM12" s="106">
        <v>774</v>
      </c>
      <c r="FN12" s="106">
        <v>704</v>
      </c>
      <c r="FO12" s="106">
        <v>580</v>
      </c>
      <c r="FP12" s="106">
        <v>498</v>
      </c>
      <c r="FQ12" s="106">
        <v>443</v>
      </c>
      <c r="FR12" s="106">
        <v>813</v>
      </c>
      <c r="FS12" s="106">
        <v>782</v>
      </c>
      <c r="FT12" s="106">
        <v>796</v>
      </c>
      <c r="FU12" s="106">
        <v>799</v>
      </c>
      <c r="FV12" s="106">
        <v>768</v>
      </c>
      <c r="FW12" s="106">
        <v>523</v>
      </c>
      <c r="FX12" s="106">
        <v>558</v>
      </c>
      <c r="FY12" s="106">
        <v>857</v>
      </c>
      <c r="FZ12" s="106">
        <v>844</v>
      </c>
      <c r="GA12" s="106">
        <v>1040</v>
      </c>
      <c r="GB12" s="106">
        <v>922</v>
      </c>
      <c r="GC12" s="106">
        <v>676</v>
      </c>
      <c r="GD12" s="106">
        <v>542</v>
      </c>
      <c r="GE12" s="106">
        <v>554</v>
      </c>
      <c r="GF12" s="106">
        <v>1041</v>
      </c>
      <c r="GG12" s="106">
        <v>1018</v>
      </c>
      <c r="GH12" s="106">
        <v>1060</v>
      </c>
      <c r="GI12" s="106">
        <v>1084</v>
      </c>
      <c r="GJ12" s="106">
        <v>943</v>
      </c>
      <c r="GK12" s="106">
        <v>695</v>
      </c>
      <c r="GL12" s="106">
        <v>616</v>
      </c>
      <c r="GM12" s="106">
        <v>1473</v>
      </c>
      <c r="GN12" s="106">
        <v>1340</v>
      </c>
      <c r="GO12" s="106">
        <v>1207</v>
      </c>
      <c r="GP12" s="106">
        <v>1146</v>
      </c>
      <c r="GQ12" s="106">
        <v>1160</v>
      </c>
      <c r="GR12" s="106">
        <v>695</v>
      </c>
      <c r="GS12" s="106">
        <v>601</v>
      </c>
      <c r="GT12" s="106">
        <v>1284</v>
      </c>
      <c r="GU12" s="106">
        <v>1084</v>
      </c>
      <c r="GV12" s="106">
        <v>1240</v>
      </c>
      <c r="GW12" s="106">
        <v>1463</v>
      </c>
      <c r="GX12" s="106">
        <v>1201</v>
      </c>
      <c r="GY12" s="106">
        <v>827</v>
      </c>
      <c r="GZ12" s="106">
        <v>823</v>
      </c>
      <c r="HA12" s="106">
        <v>1270</v>
      </c>
      <c r="HB12" s="106">
        <v>1247</v>
      </c>
      <c r="HC12" s="106">
        <v>1350</v>
      </c>
      <c r="HD12" s="106">
        <v>1551</v>
      </c>
      <c r="HE12" s="106">
        <v>1625</v>
      </c>
      <c r="HF12" s="106">
        <v>1222</v>
      </c>
      <c r="HG12" s="106">
        <v>1160</v>
      </c>
      <c r="HH12" s="106">
        <v>1500</v>
      </c>
      <c r="HI12" s="106">
        <v>2248</v>
      </c>
      <c r="HJ12" s="106">
        <v>2995</v>
      </c>
      <c r="HK12" s="106">
        <v>3099</v>
      </c>
      <c r="HL12" s="106">
        <v>3040</v>
      </c>
      <c r="HM12" s="106">
        <v>2545</v>
      </c>
      <c r="HN12" s="106">
        <v>2450</v>
      </c>
      <c r="HO12" s="106">
        <v>3862</v>
      </c>
      <c r="HP12" s="106">
        <v>3306</v>
      </c>
      <c r="HQ12" s="106">
        <v>3331</v>
      </c>
      <c r="HR12" s="106">
        <v>3597</v>
      </c>
      <c r="HS12" s="106">
        <v>3289</v>
      </c>
      <c r="HT12" s="106">
        <v>2673</v>
      </c>
      <c r="HU12" s="106">
        <v>2144</v>
      </c>
      <c r="HV12" s="106">
        <v>3398</v>
      </c>
      <c r="HW12" s="106">
        <v>3554</v>
      </c>
      <c r="HX12" s="106">
        <v>4366</v>
      </c>
      <c r="HY12" s="106">
        <v>4636</v>
      </c>
      <c r="HZ12" s="106">
        <v>4958</v>
      </c>
      <c r="IA12" s="106">
        <v>4856</v>
      </c>
      <c r="IB12" s="106">
        <v>5323</v>
      </c>
      <c r="IC12" s="106">
        <v>5602</v>
      </c>
      <c r="ID12" s="106">
        <v>6412</v>
      </c>
      <c r="IE12" s="106">
        <v>7062</v>
      </c>
      <c r="IF12" s="106">
        <v>7607</v>
      </c>
      <c r="IG12" s="106">
        <v>7252</v>
      </c>
      <c r="IH12" s="106">
        <v>6765</v>
      </c>
      <c r="II12" s="106">
        <v>6974</v>
      </c>
      <c r="IJ12" s="106">
        <v>9926</v>
      </c>
      <c r="IK12" s="106">
        <v>10237</v>
      </c>
      <c r="IL12" s="106">
        <v>12560</v>
      </c>
      <c r="IM12" s="106">
        <v>13195</v>
      </c>
      <c r="IN12" s="106">
        <v>13694</v>
      </c>
      <c r="IO12" s="106">
        <v>11547</v>
      </c>
      <c r="IP12" s="106">
        <v>11806</v>
      </c>
      <c r="IQ12" s="106">
        <v>16553</v>
      </c>
      <c r="IR12" s="106">
        <v>17066</v>
      </c>
      <c r="IS12" s="106">
        <v>18339</v>
      </c>
      <c r="IT12" s="106">
        <v>18249</v>
      </c>
      <c r="IU12" s="106">
        <v>15732</v>
      </c>
      <c r="IV12" s="106">
        <v>12516</v>
      </c>
      <c r="IW12" s="106">
        <v>12076</v>
      </c>
      <c r="IX12" s="106">
        <v>19449</v>
      </c>
      <c r="IY12" s="106">
        <v>18913</v>
      </c>
      <c r="IZ12" s="106">
        <v>19709</v>
      </c>
      <c r="JA12" s="106">
        <v>18444</v>
      </c>
      <c r="JB12" s="106">
        <v>17733</v>
      </c>
      <c r="JC12" s="106">
        <v>14775</v>
      </c>
      <c r="JD12" s="106">
        <v>14195</v>
      </c>
      <c r="JE12" s="106">
        <v>25624</v>
      </c>
      <c r="JF12" s="106">
        <v>25325</v>
      </c>
      <c r="JG12" s="106">
        <v>25470</v>
      </c>
      <c r="JH12" s="106">
        <v>23258</v>
      </c>
      <c r="JI12" s="106">
        <v>21484</v>
      </c>
      <c r="JJ12" s="106">
        <v>16244</v>
      </c>
      <c r="JK12" s="106">
        <v>15729</v>
      </c>
      <c r="JL12" s="106">
        <v>26561</v>
      </c>
      <c r="JM12" s="106">
        <v>24104</v>
      </c>
      <c r="JN12" s="106">
        <v>23621</v>
      </c>
      <c r="JO12" s="106">
        <v>23356</v>
      </c>
      <c r="JP12" s="106">
        <v>22686</v>
      </c>
      <c r="JQ12" s="106">
        <v>16495</v>
      </c>
      <c r="JR12" s="106">
        <v>15761</v>
      </c>
      <c r="JS12" s="106">
        <v>31516</v>
      </c>
      <c r="JT12" s="106">
        <v>25604</v>
      </c>
      <c r="JU12" s="106">
        <v>23688</v>
      </c>
      <c r="JV12" s="106">
        <v>23749</v>
      </c>
      <c r="JW12" s="106">
        <v>23337</v>
      </c>
      <c r="JX12" s="106">
        <v>18533</v>
      </c>
      <c r="JY12" s="106">
        <v>19965</v>
      </c>
      <c r="JZ12" s="106">
        <v>31060</v>
      </c>
      <c r="KA12" s="106">
        <v>27435</v>
      </c>
      <c r="KB12" s="106">
        <v>27367</v>
      </c>
      <c r="KC12" s="106">
        <v>24483</v>
      </c>
      <c r="KD12" s="106">
        <v>24057</v>
      </c>
      <c r="KE12" s="106">
        <v>18002</v>
      </c>
      <c r="KF12" s="106">
        <v>16041</v>
      </c>
      <c r="KG12" s="106">
        <v>26573</v>
      </c>
      <c r="KH12" s="106">
        <v>23182</v>
      </c>
      <c r="KI12" s="106">
        <v>20774</v>
      </c>
      <c r="KJ12" s="106">
        <v>17758</v>
      </c>
      <c r="KK12" s="106">
        <v>16860</v>
      </c>
      <c r="KL12" s="106">
        <v>12355</v>
      </c>
      <c r="KM12" s="106">
        <v>11736</v>
      </c>
      <c r="KN12" s="106">
        <v>18771</v>
      </c>
      <c r="KO12" s="106">
        <v>16457</v>
      </c>
      <c r="KP12" s="106">
        <v>16610</v>
      </c>
      <c r="KQ12" s="106">
        <v>14569</v>
      </c>
      <c r="KR12" s="106">
        <v>14386</v>
      </c>
      <c r="KS12" s="106">
        <v>10965</v>
      </c>
      <c r="KT12" s="106">
        <v>10688</v>
      </c>
      <c r="KU12" s="106">
        <v>18032</v>
      </c>
      <c r="KV12" s="106">
        <v>16464</v>
      </c>
      <c r="KW12" s="106">
        <v>16466</v>
      </c>
      <c r="KX12" s="106">
        <v>15658</v>
      </c>
      <c r="KY12" s="106">
        <v>15704</v>
      </c>
      <c r="KZ12" s="106">
        <v>12793</v>
      </c>
      <c r="LA12" s="106">
        <v>13613</v>
      </c>
      <c r="LB12" s="106">
        <v>21359</v>
      </c>
      <c r="LC12" s="106">
        <v>20803</v>
      </c>
      <c r="LD12" s="106">
        <v>21651</v>
      </c>
      <c r="LE12" s="106">
        <v>22636</v>
      </c>
      <c r="LF12" s="106">
        <v>24093</v>
      </c>
      <c r="LG12" s="106">
        <v>19362</v>
      </c>
      <c r="LH12" s="106">
        <v>21988</v>
      </c>
      <c r="LI12" s="106">
        <v>34746</v>
      </c>
      <c r="LJ12" s="106">
        <v>33877</v>
      </c>
      <c r="LK12" s="106">
        <v>34946</v>
      </c>
      <c r="LL12" s="106">
        <v>33898</v>
      </c>
      <c r="LM12" s="106">
        <v>35855</v>
      </c>
      <c r="LN12" s="106">
        <v>25163</v>
      </c>
      <c r="LO12" s="106">
        <v>32481</v>
      </c>
      <c r="LP12" s="106">
        <v>47414</v>
      </c>
      <c r="LQ12" s="106">
        <v>45704</v>
      </c>
      <c r="LR12" s="106">
        <v>42283</v>
      </c>
      <c r="LS12" s="106">
        <v>31851</v>
      </c>
      <c r="LT12" s="106">
        <v>14180</v>
      </c>
      <c r="LU12" s="106">
        <v>40370</v>
      </c>
      <c r="LV12" s="106">
        <v>47758</v>
      </c>
      <c r="LW12" s="106">
        <v>45620</v>
      </c>
      <c r="LX12" s="106">
        <v>81572</v>
      </c>
      <c r="LY12" s="106">
        <v>70822</v>
      </c>
      <c r="LZ12" s="106">
        <v>52831</v>
      </c>
      <c r="MA12" s="106">
        <v>31857</v>
      </c>
      <c r="MB12" s="106">
        <v>60447</v>
      </c>
      <c r="MC12" s="106">
        <v>55203</v>
      </c>
      <c r="MD12" s="106">
        <v>76203</v>
      </c>
      <c r="ME12" s="106">
        <v>65163</v>
      </c>
      <c r="MF12" s="106">
        <v>57438</v>
      </c>
      <c r="MG12" s="106">
        <v>51980</v>
      </c>
      <c r="MH12" s="106">
        <v>47069</v>
      </c>
      <c r="MI12" s="106">
        <v>39108</v>
      </c>
      <c r="MJ12" s="106">
        <v>36363</v>
      </c>
      <c r="MK12" s="106">
        <v>57211</v>
      </c>
      <c r="ML12" s="106">
        <v>49455</v>
      </c>
      <c r="MM12" s="106">
        <v>45449</v>
      </c>
      <c r="MN12" s="106">
        <v>42434</v>
      </c>
      <c r="MO12" s="106">
        <v>40444</v>
      </c>
      <c r="MP12" s="106">
        <v>30554</v>
      </c>
      <c r="MQ12" s="106">
        <v>28880</v>
      </c>
      <c r="MR12" s="106">
        <v>44845</v>
      </c>
      <c r="MS12" s="106">
        <v>39546</v>
      </c>
      <c r="MT12" s="106">
        <v>35162</v>
      </c>
      <c r="MU12" s="106">
        <v>31722</v>
      </c>
      <c r="MV12" s="106">
        <v>29608</v>
      </c>
      <c r="MW12" s="106">
        <v>21862</v>
      </c>
      <c r="MX12" s="106">
        <v>17198</v>
      </c>
      <c r="MY12" s="106">
        <v>29989</v>
      </c>
      <c r="MZ12" s="106">
        <v>27044</v>
      </c>
      <c r="NA12" s="106">
        <v>25744</v>
      </c>
      <c r="NB12" s="106">
        <v>24115</v>
      </c>
      <c r="NC12" s="106">
        <v>21825</v>
      </c>
      <c r="ND12" s="106">
        <v>16685</v>
      </c>
      <c r="NE12" s="106">
        <v>15442</v>
      </c>
      <c r="NF12" s="106">
        <v>22423</v>
      </c>
      <c r="NG12" s="106">
        <v>19825</v>
      </c>
      <c r="NH12" s="106">
        <v>19468</v>
      </c>
      <c r="NI12" s="106">
        <v>18035</v>
      </c>
      <c r="NJ12" s="106">
        <v>15909</v>
      </c>
      <c r="NK12" s="106">
        <v>11978</v>
      </c>
      <c r="NL12" s="106">
        <v>11419</v>
      </c>
      <c r="NM12" s="106">
        <v>15793</v>
      </c>
      <c r="NN12" s="106">
        <v>13856</v>
      </c>
      <c r="NO12" s="106">
        <v>13539</v>
      </c>
      <c r="NP12" s="106">
        <v>12811</v>
      </c>
      <c r="NQ12" s="106">
        <v>12194</v>
      </c>
      <c r="NR12" s="106">
        <v>8790</v>
      </c>
      <c r="NS12" s="106">
        <v>8798</v>
      </c>
      <c r="NT12" s="106">
        <v>14321</v>
      </c>
      <c r="NU12" s="106">
        <v>12517</v>
      </c>
      <c r="NV12" s="106">
        <v>11596</v>
      </c>
      <c r="NW12" s="106">
        <v>11433</v>
      </c>
      <c r="NX12" s="106">
        <v>10428</v>
      </c>
      <c r="NY12" s="106">
        <v>8077</v>
      </c>
      <c r="NZ12" s="106">
        <v>7903</v>
      </c>
      <c r="OA12" s="106">
        <v>11335</v>
      </c>
      <c r="OB12" s="106">
        <v>9443</v>
      </c>
      <c r="OC12" s="106">
        <v>8556</v>
      </c>
      <c r="OD12" s="106">
        <v>7766</v>
      </c>
      <c r="OE12" s="106">
        <v>6608</v>
      </c>
      <c r="OF12" s="106">
        <v>4837</v>
      </c>
      <c r="OG12" s="106">
        <v>4745</v>
      </c>
      <c r="OH12" s="106">
        <v>6934</v>
      </c>
      <c r="OI12" s="106">
        <v>6664</v>
      </c>
      <c r="OJ12" s="106">
        <v>5998</v>
      </c>
      <c r="OK12" s="106">
        <v>5753</v>
      </c>
      <c r="OL12" s="106">
        <v>5320</v>
      </c>
    </row>
    <row r="13" spans="1:402" x14ac:dyDescent="0.3">
      <c r="A13" s="252" t="s">
        <v>287</v>
      </c>
      <c r="B13" s="106">
        <v>0</v>
      </c>
      <c r="C13" s="106">
        <v>0</v>
      </c>
      <c r="D13" s="106">
        <v>0</v>
      </c>
      <c r="E13" s="106">
        <v>0</v>
      </c>
      <c r="F13" s="106">
        <v>0</v>
      </c>
      <c r="G13" s="106">
        <v>0</v>
      </c>
      <c r="H13" s="106">
        <v>0</v>
      </c>
      <c r="I13" s="106">
        <v>0</v>
      </c>
      <c r="J13" s="106">
        <v>0</v>
      </c>
      <c r="K13" s="106">
        <v>0</v>
      </c>
      <c r="L13" s="106">
        <v>0</v>
      </c>
      <c r="M13" s="106">
        <v>0</v>
      </c>
      <c r="N13" s="106">
        <v>0</v>
      </c>
      <c r="O13" s="106">
        <v>0</v>
      </c>
      <c r="P13" s="106">
        <v>0</v>
      </c>
      <c r="Q13" s="106">
        <v>0</v>
      </c>
      <c r="R13" s="106">
        <v>0</v>
      </c>
      <c r="S13" s="106">
        <v>0</v>
      </c>
      <c r="T13" s="106">
        <v>0</v>
      </c>
      <c r="U13" s="106">
        <v>0</v>
      </c>
      <c r="V13" s="106">
        <v>0</v>
      </c>
      <c r="W13" s="106">
        <v>0</v>
      </c>
      <c r="X13" s="106">
        <v>0</v>
      </c>
      <c r="Y13" s="106">
        <v>0</v>
      </c>
      <c r="Z13" s="106">
        <v>0</v>
      </c>
      <c r="AA13" s="106">
        <v>0</v>
      </c>
      <c r="AB13" s="106">
        <v>0</v>
      </c>
      <c r="AC13" s="106">
        <v>0</v>
      </c>
      <c r="AD13" s="106">
        <v>0</v>
      </c>
      <c r="AE13" s="106">
        <v>0</v>
      </c>
      <c r="AF13" s="106">
        <v>0</v>
      </c>
      <c r="AG13" s="106">
        <v>0</v>
      </c>
      <c r="AH13" s="106">
        <v>1</v>
      </c>
      <c r="AI13" s="106">
        <v>2</v>
      </c>
      <c r="AJ13" s="106">
        <v>3</v>
      </c>
      <c r="AK13" s="106">
        <v>4</v>
      </c>
      <c r="AL13" s="106">
        <v>6</v>
      </c>
      <c r="AM13" s="106">
        <v>9</v>
      </c>
      <c r="AN13" s="106">
        <v>13</v>
      </c>
      <c r="AO13" s="106">
        <v>18</v>
      </c>
      <c r="AP13" s="106">
        <v>25</v>
      </c>
      <c r="AQ13" s="106">
        <v>34</v>
      </c>
      <c r="AR13" s="106">
        <v>46</v>
      </c>
      <c r="AS13" s="106">
        <v>62</v>
      </c>
      <c r="AT13" s="106">
        <v>84</v>
      </c>
      <c r="AU13" s="106">
        <v>114</v>
      </c>
      <c r="AV13" s="106">
        <v>154</v>
      </c>
      <c r="AW13" s="106">
        <v>209</v>
      </c>
      <c r="AX13" s="106">
        <v>282</v>
      </c>
      <c r="AY13" s="106">
        <v>381</v>
      </c>
      <c r="AZ13" s="106">
        <v>516</v>
      </c>
      <c r="BA13" s="106">
        <v>697</v>
      </c>
      <c r="BB13" s="106">
        <v>942</v>
      </c>
      <c r="BC13" s="106">
        <v>1273</v>
      </c>
      <c r="BD13" s="106">
        <v>1720</v>
      </c>
      <c r="BE13" s="106">
        <v>2085</v>
      </c>
      <c r="BF13" s="106">
        <v>1929</v>
      </c>
      <c r="BG13" s="106">
        <v>2227</v>
      </c>
      <c r="BH13" s="106">
        <v>2191</v>
      </c>
      <c r="BI13" s="106">
        <v>2489</v>
      </c>
      <c r="BJ13" s="106">
        <v>3190</v>
      </c>
      <c r="BK13" s="106">
        <v>2832</v>
      </c>
      <c r="BL13" s="106">
        <v>3565</v>
      </c>
      <c r="BM13" s="106">
        <v>3284</v>
      </c>
      <c r="BN13" s="106">
        <v>2930</v>
      </c>
      <c r="BO13" s="106">
        <v>2921</v>
      </c>
      <c r="BP13" s="106">
        <v>2916</v>
      </c>
      <c r="BQ13" s="106">
        <v>3046</v>
      </c>
      <c r="BR13" s="106">
        <v>3150</v>
      </c>
      <c r="BS13" s="106">
        <v>2967</v>
      </c>
      <c r="BT13" s="106">
        <v>2629</v>
      </c>
      <c r="BU13" s="106">
        <v>2463</v>
      </c>
      <c r="BV13" s="106">
        <v>2162</v>
      </c>
      <c r="BW13" s="106">
        <v>2066</v>
      </c>
      <c r="BX13" s="106">
        <v>2160</v>
      </c>
      <c r="BY13" s="106">
        <v>2088</v>
      </c>
      <c r="BZ13" s="106">
        <v>1880</v>
      </c>
      <c r="CA13" s="106">
        <v>2012</v>
      </c>
      <c r="CB13" s="106">
        <v>1966</v>
      </c>
      <c r="CC13" s="106">
        <v>1629</v>
      </c>
      <c r="CD13" s="106">
        <v>1657</v>
      </c>
      <c r="CE13" s="106">
        <v>1737</v>
      </c>
      <c r="CF13" s="106">
        <v>1713</v>
      </c>
      <c r="CG13" s="106">
        <v>1527</v>
      </c>
      <c r="CH13" s="106">
        <v>1513</v>
      </c>
      <c r="CI13" s="106">
        <v>1525</v>
      </c>
      <c r="CJ13" s="106">
        <v>1255</v>
      </c>
      <c r="CK13" s="106">
        <v>1355</v>
      </c>
      <c r="CL13" s="106">
        <v>1538</v>
      </c>
      <c r="CM13" s="106">
        <v>1517</v>
      </c>
      <c r="CN13" s="106">
        <v>1489</v>
      </c>
      <c r="CO13" s="106">
        <v>1443</v>
      </c>
      <c r="CP13" s="106">
        <v>1262</v>
      </c>
      <c r="CQ13" s="106">
        <v>1180</v>
      </c>
      <c r="CR13" s="106">
        <v>1188</v>
      </c>
      <c r="CS13" s="106">
        <v>1250</v>
      </c>
      <c r="CT13" s="106">
        <v>1146</v>
      </c>
      <c r="CU13" s="106">
        <v>1206</v>
      </c>
      <c r="CV13" s="106">
        <v>1165</v>
      </c>
      <c r="CW13" s="106">
        <v>910</v>
      </c>
      <c r="CX13" s="106">
        <v>943</v>
      </c>
      <c r="CY13" s="106">
        <v>915</v>
      </c>
      <c r="CZ13" s="106">
        <v>1029</v>
      </c>
      <c r="DA13" s="106">
        <v>983</v>
      </c>
      <c r="DB13" s="106">
        <v>966</v>
      </c>
      <c r="DC13" s="106">
        <v>909</v>
      </c>
      <c r="DD13" s="106">
        <v>870</v>
      </c>
      <c r="DE13" s="106">
        <v>813</v>
      </c>
      <c r="DF13" s="106">
        <v>792</v>
      </c>
      <c r="DG13" s="106">
        <v>848</v>
      </c>
      <c r="DH13" s="106">
        <v>881</v>
      </c>
      <c r="DI13" s="106">
        <v>851</v>
      </c>
      <c r="DJ13" s="106">
        <v>842</v>
      </c>
      <c r="DK13" s="106">
        <v>739</v>
      </c>
      <c r="DL13" s="106">
        <v>643</v>
      </c>
      <c r="DM13" s="106">
        <v>587</v>
      </c>
      <c r="DN13" s="106">
        <v>602</v>
      </c>
      <c r="DO13" s="106">
        <v>698</v>
      </c>
      <c r="DP13" s="106">
        <v>712</v>
      </c>
      <c r="DQ13" s="106">
        <v>702</v>
      </c>
      <c r="DR13" s="106">
        <v>614</v>
      </c>
      <c r="DS13" s="106">
        <v>568</v>
      </c>
      <c r="DT13" s="106">
        <v>528</v>
      </c>
      <c r="DU13" s="106">
        <v>605</v>
      </c>
      <c r="DV13" s="106">
        <v>668</v>
      </c>
      <c r="DW13" s="106">
        <v>634</v>
      </c>
      <c r="DX13" s="106">
        <v>565</v>
      </c>
      <c r="DY13" s="106">
        <v>475</v>
      </c>
      <c r="DZ13" s="106">
        <v>406</v>
      </c>
      <c r="EA13" s="106">
        <v>407</v>
      </c>
      <c r="EB13" s="106">
        <v>412</v>
      </c>
      <c r="EC13" s="106">
        <v>492</v>
      </c>
      <c r="ED13" s="106">
        <v>512</v>
      </c>
      <c r="EE13" s="106">
        <v>446</v>
      </c>
      <c r="EF13" s="106">
        <v>392</v>
      </c>
      <c r="EG13" s="106">
        <v>385</v>
      </c>
      <c r="EH13" s="106">
        <v>364</v>
      </c>
      <c r="EI13" s="106">
        <v>440</v>
      </c>
      <c r="EJ13" s="106">
        <v>455</v>
      </c>
      <c r="EK13" s="106">
        <v>432</v>
      </c>
      <c r="EL13" s="106">
        <v>403</v>
      </c>
      <c r="EM13" s="106">
        <v>336</v>
      </c>
      <c r="EN13" s="106">
        <v>257</v>
      </c>
      <c r="EO13" s="106">
        <v>288</v>
      </c>
      <c r="EP13" s="106">
        <v>394</v>
      </c>
      <c r="EQ13" s="106">
        <v>363</v>
      </c>
      <c r="ER13" s="106">
        <v>368</v>
      </c>
      <c r="ES13" s="106">
        <v>324</v>
      </c>
      <c r="ET13" s="106">
        <v>340</v>
      </c>
      <c r="EU13" s="106">
        <v>287</v>
      </c>
      <c r="EV13" s="106">
        <v>208</v>
      </c>
      <c r="EW13" s="106">
        <v>220</v>
      </c>
      <c r="EX13" s="106">
        <v>295</v>
      </c>
      <c r="EY13" s="106">
        <v>270</v>
      </c>
      <c r="EZ13" s="106">
        <v>217</v>
      </c>
      <c r="FA13" s="106">
        <v>214</v>
      </c>
      <c r="FB13" s="106">
        <v>202</v>
      </c>
      <c r="FC13" s="106">
        <v>196</v>
      </c>
      <c r="FD13" s="106">
        <v>204</v>
      </c>
      <c r="FE13" s="106">
        <v>214</v>
      </c>
      <c r="FF13" s="106">
        <v>208</v>
      </c>
      <c r="FG13" s="106">
        <v>213</v>
      </c>
      <c r="FH13" s="106">
        <v>176</v>
      </c>
      <c r="FI13" s="106">
        <v>177</v>
      </c>
      <c r="FJ13" s="106">
        <v>114</v>
      </c>
      <c r="FK13" s="106">
        <v>189</v>
      </c>
      <c r="FL13" s="106">
        <v>185</v>
      </c>
      <c r="FM13" s="106">
        <v>166</v>
      </c>
      <c r="FN13" s="106">
        <v>167</v>
      </c>
      <c r="FO13" s="106">
        <v>144</v>
      </c>
      <c r="FP13" s="106">
        <v>105</v>
      </c>
      <c r="FQ13" s="106">
        <v>126</v>
      </c>
      <c r="FR13" s="106">
        <v>130</v>
      </c>
      <c r="FS13" s="106">
        <v>126</v>
      </c>
      <c r="FT13" s="106">
        <v>158</v>
      </c>
      <c r="FU13" s="106">
        <v>200</v>
      </c>
      <c r="FV13" s="106">
        <v>158</v>
      </c>
      <c r="FW13" s="106">
        <v>120</v>
      </c>
      <c r="FX13" s="106">
        <v>109</v>
      </c>
      <c r="FY13" s="106">
        <v>130</v>
      </c>
      <c r="FZ13" s="106">
        <v>119</v>
      </c>
      <c r="GA13" s="106">
        <v>132</v>
      </c>
      <c r="GB13" s="106">
        <v>132</v>
      </c>
      <c r="GC13" s="106">
        <v>113</v>
      </c>
      <c r="GD13" s="106">
        <v>128</v>
      </c>
      <c r="GE13" s="106">
        <v>93</v>
      </c>
      <c r="GF13" s="106">
        <v>110</v>
      </c>
      <c r="GG13" s="106">
        <v>127</v>
      </c>
      <c r="GH13" s="106">
        <v>140</v>
      </c>
      <c r="GI13" s="106">
        <v>101</v>
      </c>
      <c r="GJ13" s="106">
        <v>117</v>
      </c>
      <c r="GK13" s="106">
        <v>141</v>
      </c>
      <c r="GL13" s="106">
        <v>106</v>
      </c>
      <c r="GM13" s="106">
        <v>86</v>
      </c>
      <c r="GN13" s="106">
        <v>114</v>
      </c>
      <c r="GO13" s="106">
        <v>101</v>
      </c>
      <c r="GP13" s="106">
        <v>130</v>
      </c>
      <c r="GQ13" s="106">
        <v>102</v>
      </c>
      <c r="GR13" s="106">
        <v>99</v>
      </c>
      <c r="GS13" s="106">
        <v>80</v>
      </c>
      <c r="GT13" s="106">
        <v>96</v>
      </c>
      <c r="GU13" s="106">
        <v>130</v>
      </c>
      <c r="GV13" s="106">
        <v>115</v>
      </c>
      <c r="GW13" s="106">
        <v>98</v>
      </c>
      <c r="GX13" s="106">
        <v>109</v>
      </c>
      <c r="GY13" s="106">
        <v>72</v>
      </c>
      <c r="GZ13" s="106">
        <v>74</v>
      </c>
      <c r="HA13" s="106">
        <v>91</v>
      </c>
      <c r="HB13" s="106">
        <v>122</v>
      </c>
      <c r="HC13" s="106">
        <v>132</v>
      </c>
      <c r="HD13" s="106">
        <v>152</v>
      </c>
      <c r="HE13" s="106">
        <v>137</v>
      </c>
      <c r="HF13" s="106">
        <v>110</v>
      </c>
      <c r="HG13" s="106">
        <v>77</v>
      </c>
      <c r="HH13" s="106">
        <v>91</v>
      </c>
      <c r="HI13" s="106">
        <v>134</v>
      </c>
      <c r="HJ13" s="106">
        <v>146</v>
      </c>
      <c r="HK13" s="106">
        <v>145</v>
      </c>
      <c r="HL13" s="106">
        <v>153</v>
      </c>
      <c r="HM13" s="106">
        <v>130</v>
      </c>
      <c r="HN13" s="106">
        <v>138</v>
      </c>
      <c r="HO13" s="106">
        <v>142</v>
      </c>
      <c r="HP13" s="106">
        <v>184</v>
      </c>
      <c r="HQ13" s="106">
        <v>202</v>
      </c>
      <c r="HR13" s="106">
        <v>218</v>
      </c>
      <c r="HS13" s="106">
        <v>231</v>
      </c>
      <c r="HT13" s="106">
        <v>216</v>
      </c>
      <c r="HU13" s="106">
        <v>226</v>
      </c>
      <c r="HV13" s="106">
        <v>255</v>
      </c>
      <c r="HW13" s="106">
        <v>271</v>
      </c>
      <c r="HX13" s="106">
        <v>284</v>
      </c>
      <c r="HY13" s="106">
        <v>264</v>
      </c>
      <c r="HZ13" s="106">
        <v>263</v>
      </c>
      <c r="IA13" s="106">
        <v>260</v>
      </c>
      <c r="IB13" s="106">
        <v>289</v>
      </c>
      <c r="IC13" s="106">
        <v>369</v>
      </c>
      <c r="ID13" s="106">
        <v>350</v>
      </c>
      <c r="IE13" s="106">
        <v>421</v>
      </c>
      <c r="IF13" s="106">
        <v>422</v>
      </c>
      <c r="IG13" s="106">
        <v>383</v>
      </c>
      <c r="IH13" s="106">
        <v>351</v>
      </c>
      <c r="II13" s="106">
        <v>340</v>
      </c>
      <c r="IJ13" s="106">
        <v>444</v>
      </c>
      <c r="IK13" s="106">
        <v>440</v>
      </c>
      <c r="IL13" s="106">
        <v>453</v>
      </c>
      <c r="IM13" s="106">
        <v>523</v>
      </c>
      <c r="IN13" s="106">
        <v>528</v>
      </c>
      <c r="IO13" s="106">
        <v>532</v>
      </c>
      <c r="IP13" s="106">
        <v>628</v>
      </c>
      <c r="IQ13" s="106">
        <v>623</v>
      </c>
      <c r="IR13" s="106">
        <v>722</v>
      </c>
      <c r="IS13" s="106">
        <v>683</v>
      </c>
      <c r="IT13" s="106">
        <v>711</v>
      </c>
      <c r="IU13" s="106">
        <v>703</v>
      </c>
      <c r="IV13" s="106">
        <v>720</v>
      </c>
      <c r="IW13" s="106">
        <v>823</v>
      </c>
      <c r="IX13" s="106">
        <v>883</v>
      </c>
      <c r="IY13" s="106">
        <v>1021</v>
      </c>
      <c r="IZ13" s="106">
        <v>980</v>
      </c>
      <c r="JA13" s="106">
        <v>1044</v>
      </c>
      <c r="JB13" s="106">
        <v>911</v>
      </c>
      <c r="JC13" s="106">
        <v>1025</v>
      </c>
      <c r="JD13" s="106">
        <v>1086</v>
      </c>
      <c r="JE13" s="106">
        <v>1094</v>
      </c>
      <c r="JF13" s="106">
        <v>1185</v>
      </c>
      <c r="JG13" s="106">
        <v>1259</v>
      </c>
      <c r="JH13" s="106">
        <v>1275</v>
      </c>
      <c r="JI13" s="106">
        <v>1289</v>
      </c>
      <c r="JJ13" s="106">
        <v>1256</v>
      </c>
      <c r="JK13" s="106">
        <v>1419</v>
      </c>
      <c r="JL13" s="106">
        <v>1532</v>
      </c>
      <c r="JM13" s="106">
        <v>1488</v>
      </c>
      <c r="JN13" s="106">
        <v>1485</v>
      </c>
      <c r="JO13" s="106">
        <v>1584</v>
      </c>
      <c r="JP13" s="106">
        <v>1373</v>
      </c>
      <c r="JQ13" s="106">
        <v>1459</v>
      </c>
      <c r="JR13" s="106">
        <v>1488</v>
      </c>
      <c r="JS13" s="106">
        <v>1567</v>
      </c>
      <c r="JT13" s="106">
        <v>1514</v>
      </c>
      <c r="JU13" s="106">
        <v>1677</v>
      </c>
      <c r="JV13" s="106">
        <v>1586</v>
      </c>
      <c r="JW13" s="106">
        <v>1414</v>
      </c>
      <c r="JX13" s="106">
        <v>1555</v>
      </c>
      <c r="JY13" s="106">
        <v>1687</v>
      </c>
      <c r="JZ13" s="106">
        <v>1763</v>
      </c>
      <c r="KA13" s="106">
        <v>1847</v>
      </c>
      <c r="KB13" s="106">
        <v>1971</v>
      </c>
      <c r="KC13" s="106">
        <v>1913</v>
      </c>
      <c r="KD13" s="106">
        <v>1647</v>
      </c>
      <c r="KE13" s="106">
        <v>1612</v>
      </c>
      <c r="KF13" s="106">
        <v>1670</v>
      </c>
      <c r="KG13" s="106">
        <v>1769</v>
      </c>
      <c r="KH13" s="106">
        <v>1715</v>
      </c>
      <c r="KI13" s="106">
        <v>1782</v>
      </c>
      <c r="KJ13" s="106">
        <v>1685</v>
      </c>
      <c r="KK13" s="106">
        <v>1546</v>
      </c>
      <c r="KL13" s="106">
        <v>1460</v>
      </c>
      <c r="KM13" s="106">
        <v>1488</v>
      </c>
      <c r="KN13" s="106">
        <v>1586</v>
      </c>
      <c r="KO13" s="106">
        <v>1495</v>
      </c>
      <c r="KP13" s="106">
        <v>1613</v>
      </c>
      <c r="KQ13" s="106">
        <v>1423</v>
      </c>
      <c r="KR13" s="106">
        <v>1280</v>
      </c>
      <c r="KS13" s="106">
        <v>1220</v>
      </c>
      <c r="KT13" s="106">
        <v>1384</v>
      </c>
      <c r="KU13" s="106">
        <v>1404</v>
      </c>
      <c r="KV13" s="106">
        <v>1490</v>
      </c>
      <c r="KW13" s="106">
        <v>1489</v>
      </c>
      <c r="KX13" s="106">
        <v>1502</v>
      </c>
      <c r="KY13" s="106">
        <v>1434</v>
      </c>
      <c r="KZ13" s="106">
        <v>1378</v>
      </c>
      <c r="LA13" s="106">
        <v>1469</v>
      </c>
      <c r="LB13" s="106">
        <v>1658</v>
      </c>
      <c r="LC13" s="106">
        <v>1784</v>
      </c>
      <c r="LD13" s="106">
        <v>1752</v>
      </c>
      <c r="LE13" s="106">
        <v>1751</v>
      </c>
      <c r="LF13" s="106">
        <v>1686</v>
      </c>
      <c r="LG13" s="106">
        <v>1798</v>
      </c>
      <c r="LH13" s="106">
        <v>1755</v>
      </c>
      <c r="LI13" s="106">
        <v>1954</v>
      </c>
      <c r="LJ13" s="106">
        <v>1957</v>
      </c>
      <c r="LK13" s="106">
        <v>2077</v>
      </c>
      <c r="LL13" s="106">
        <v>2144</v>
      </c>
      <c r="LM13" s="106">
        <v>1921</v>
      </c>
      <c r="LN13" s="106">
        <v>2045</v>
      </c>
      <c r="LO13" s="106">
        <v>2167</v>
      </c>
      <c r="LP13" s="106">
        <v>2369</v>
      </c>
      <c r="LQ13" s="106">
        <v>2477</v>
      </c>
      <c r="LR13" s="106">
        <v>2274</v>
      </c>
      <c r="LS13" s="106">
        <v>2082</v>
      </c>
      <c r="LT13" s="106">
        <v>2183</v>
      </c>
      <c r="LU13" s="106">
        <v>2529</v>
      </c>
      <c r="LV13" s="106">
        <v>2873</v>
      </c>
      <c r="LW13" s="106">
        <v>3129</v>
      </c>
      <c r="LX13" s="106">
        <v>3249</v>
      </c>
      <c r="LY13" s="106">
        <v>3286</v>
      </c>
      <c r="LZ13" s="106">
        <v>2916</v>
      </c>
      <c r="MA13" s="106">
        <v>3370</v>
      </c>
      <c r="MB13" s="106">
        <v>3437</v>
      </c>
      <c r="MC13" s="106">
        <v>3649</v>
      </c>
      <c r="MD13" s="106">
        <v>3937</v>
      </c>
      <c r="ME13" s="106">
        <v>4116</v>
      </c>
      <c r="MF13" s="106">
        <v>4394</v>
      </c>
      <c r="MG13" s="106">
        <v>4290</v>
      </c>
      <c r="MH13" s="106">
        <v>3998</v>
      </c>
      <c r="MI13" s="106">
        <v>4125</v>
      </c>
      <c r="MJ13" s="106">
        <v>3931</v>
      </c>
      <c r="MK13" s="106">
        <v>4309</v>
      </c>
      <c r="ML13" s="106">
        <v>4577</v>
      </c>
      <c r="MM13" s="106">
        <v>4224</v>
      </c>
      <c r="MN13" s="106">
        <v>4100</v>
      </c>
      <c r="MO13" s="106">
        <v>3676</v>
      </c>
      <c r="MP13" s="106">
        <v>3939</v>
      </c>
      <c r="MQ13" s="106">
        <v>3748</v>
      </c>
      <c r="MR13" s="106">
        <v>4063</v>
      </c>
      <c r="MS13" s="106">
        <v>4158</v>
      </c>
      <c r="MT13" s="106">
        <v>4049</v>
      </c>
      <c r="MU13" s="106">
        <v>3632</v>
      </c>
      <c r="MV13" s="106">
        <v>3391</v>
      </c>
      <c r="MW13" s="106">
        <v>3111</v>
      </c>
      <c r="MX13" s="106">
        <v>3113</v>
      </c>
      <c r="MY13" s="106">
        <v>2930</v>
      </c>
      <c r="MZ13" s="106">
        <v>3141</v>
      </c>
      <c r="NA13" s="106">
        <v>3058</v>
      </c>
      <c r="NB13" s="106">
        <v>3042</v>
      </c>
      <c r="NC13" s="106">
        <v>2684</v>
      </c>
      <c r="ND13" s="106">
        <v>2469</v>
      </c>
      <c r="NE13" s="106">
        <v>2400</v>
      </c>
      <c r="NF13" s="106">
        <v>2602</v>
      </c>
      <c r="NG13" s="106">
        <v>2480</v>
      </c>
      <c r="NH13" s="106">
        <v>2358</v>
      </c>
      <c r="NI13" s="106">
        <v>2143</v>
      </c>
      <c r="NJ13" s="106">
        <v>2007</v>
      </c>
      <c r="NK13" s="106">
        <v>1892</v>
      </c>
      <c r="NL13" s="106">
        <v>1848</v>
      </c>
      <c r="NM13" s="106">
        <v>1922</v>
      </c>
      <c r="NN13" s="106">
        <v>1753</v>
      </c>
      <c r="NO13" s="106">
        <v>1727</v>
      </c>
      <c r="NP13" s="106">
        <v>1678</v>
      </c>
      <c r="NQ13" s="106">
        <v>1506</v>
      </c>
      <c r="NR13" s="106">
        <v>1426</v>
      </c>
      <c r="NS13" s="106">
        <v>1534</v>
      </c>
      <c r="NT13" s="106">
        <v>1502</v>
      </c>
      <c r="NU13" s="106">
        <v>1496</v>
      </c>
      <c r="NV13" s="106">
        <v>1408</v>
      </c>
      <c r="NW13" s="106">
        <v>1330</v>
      </c>
      <c r="NX13" s="106">
        <v>1270</v>
      </c>
      <c r="NY13" s="106">
        <v>1083</v>
      </c>
      <c r="NZ13" s="106">
        <v>1155</v>
      </c>
      <c r="OA13" s="106">
        <v>1120</v>
      </c>
      <c r="OB13" s="106">
        <v>1120</v>
      </c>
      <c r="OC13" s="106">
        <v>1024</v>
      </c>
      <c r="OD13" s="106">
        <v>973</v>
      </c>
      <c r="OE13" s="106">
        <v>867</v>
      </c>
      <c r="OF13" s="106">
        <v>743</v>
      </c>
      <c r="OG13" s="106">
        <v>769</v>
      </c>
      <c r="OH13" s="106">
        <v>816</v>
      </c>
      <c r="OI13" s="106">
        <v>827</v>
      </c>
      <c r="OJ13" s="106">
        <v>710</v>
      </c>
      <c r="OK13" s="106">
        <v>699</v>
      </c>
      <c r="OL13" s="106">
        <v>590</v>
      </c>
    </row>
    <row r="14" spans="1:402" x14ac:dyDescent="0.3">
      <c r="A14" s="252" t="s">
        <v>289</v>
      </c>
      <c r="B14" s="106">
        <f>B12-B13</f>
        <v>2</v>
      </c>
      <c r="C14" s="106">
        <f t="shared" ref="C14:BN14" si="0">C12-C13</f>
        <v>0</v>
      </c>
      <c r="D14" s="106">
        <f t="shared" si="0"/>
        <v>0</v>
      </c>
      <c r="E14" s="106">
        <f t="shared" si="0"/>
        <v>0</v>
      </c>
      <c r="F14" s="106">
        <f t="shared" si="0"/>
        <v>0</v>
      </c>
      <c r="G14" s="106">
        <f t="shared" si="0"/>
        <v>0</v>
      </c>
      <c r="H14" s="106">
        <f t="shared" si="0"/>
        <v>1</v>
      </c>
      <c r="I14" s="106">
        <f t="shared" si="0"/>
        <v>0</v>
      </c>
      <c r="J14" s="106">
        <f t="shared" si="0"/>
        <v>0</v>
      </c>
      <c r="K14" s="106">
        <f t="shared" si="0"/>
        <v>4</v>
      </c>
      <c r="L14" s="106">
        <f t="shared" si="0"/>
        <v>1</v>
      </c>
      <c r="M14" s="106">
        <f t="shared" si="0"/>
        <v>0</v>
      </c>
      <c r="N14" s="106">
        <f t="shared" si="0"/>
        <v>1</v>
      </c>
      <c r="O14" s="106">
        <f t="shared" si="0"/>
        <v>0</v>
      </c>
      <c r="P14" s="106">
        <f t="shared" si="0"/>
        <v>0</v>
      </c>
      <c r="Q14" s="106">
        <f t="shared" si="0"/>
        <v>0</v>
      </c>
      <c r="R14" s="106">
        <f t="shared" si="0"/>
        <v>0</v>
      </c>
      <c r="S14" s="106">
        <f t="shared" si="0"/>
        <v>0</v>
      </c>
      <c r="T14" s="106">
        <f t="shared" si="0"/>
        <v>0</v>
      </c>
      <c r="U14" s="106">
        <f t="shared" si="0"/>
        <v>0</v>
      </c>
      <c r="V14" s="106">
        <f t="shared" si="0"/>
        <v>0</v>
      </c>
      <c r="W14" s="106">
        <f t="shared" si="0"/>
        <v>0</v>
      </c>
      <c r="X14" s="106">
        <f t="shared" si="0"/>
        <v>1</v>
      </c>
      <c r="Y14" s="106">
        <f t="shared" si="0"/>
        <v>0</v>
      </c>
      <c r="Z14" s="106">
        <f t="shared" si="0"/>
        <v>1</v>
      </c>
      <c r="AA14" s="106">
        <f t="shared" si="0"/>
        <v>2</v>
      </c>
      <c r="AB14" s="106">
        <f t="shared" si="0"/>
        <v>5</v>
      </c>
      <c r="AC14" s="106">
        <f t="shared" si="0"/>
        <v>4</v>
      </c>
      <c r="AD14" s="106">
        <f t="shared" si="0"/>
        <v>8</v>
      </c>
      <c r="AE14" s="106">
        <f t="shared" si="0"/>
        <v>12</v>
      </c>
      <c r="AF14" s="106">
        <f t="shared" si="0"/>
        <v>5</v>
      </c>
      <c r="AG14" s="106">
        <f t="shared" si="0"/>
        <v>22</v>
      </c>
      <c r="AH14" s="106">
        <f t="shared" si="0"/>
        <v>38</v>
      </c>
      <c r="AI14" s="106">
        <f t="shared" si="0"/>
        <v>55</v>
      </c>
      <c r="AJ14" s="106">
        <f t="shared" si="0"/>
        <v>53</v>
      </c>
      <c r="AK14" s="106">
        <f t="shared" si="0"/>
        <v>46</v>
      </c>
      <c r="AL14" s="106">
        <f t="shared" si="0"/>
        <v>75</v>
      </c>
      <c r="AM14" s="106">
        <f t="shared" si="0"/>
        <v>59</v>
      </c>
      <c r="AN14" s="106">
        <f t="shared" si="0"/>
        <v>44</v>
      </c>
      <c r="AO14" s="106">
        <f t="shared" si="0"/>
        <v>129</v>
      </c>
      <c r="AP14" s="106">
        <f t="shared" si="0"/>
        <v>240</v>
      </c>
      <c r="AQ14" s="106">
        <f t="shared" si="0"/>
        <v>371</v>
      </c>
      <c r="AR14" s="106">
        <f t="shared" si="0"/>
        <v>435</v>
      </c>
      <c r="AS14" s="106">
        <f t="shared" si="0"/>
        <v>418</v>
      </c>
      <c r="AT14" s="106">
        <f t="shared" si="0"/>
        <v>279</v>
      </c>
      <c r="AU14" s="106">
        <f t="shared" si="0"/>
        <v>328</v>
      </c>
      <c r="AV14" s="106">
        <f t="shared" si="0"/>
        <v>457</v>
      </c>
      <c r="AW14" s="106">
        <f t="shared" si="0"/>
        <v>560</v>
      </c>
      <c r="AX14" s="106">
        <f t="shared" si="0"/>
        <v>716</v>
      </c>
      <c r="AY14" s="106">
        <f t="shared" si="0"/>
        <v>671</v>
      </c>
      <c r="AZ14" s="106">
        <f t="shared" si="0"/>
        <v>740</v>
      </c>
      <c r="BA14" s="106">
        <f t="shared" si="0"/>
        <v>498</v>
      </c>
      <c r="BB14" s="106">
        <f t="shared" si="0"/>
        <v>433</v>
      </c>
      <c r="BC14" s="106">
        <f t="shared" si="0"/>
        <v>1053</v>
      </c>
      <c r="BD14" s="106">
        <f t="shared" si="0"/>
        <v>657</v>
      </c>
      <c r="BE14" s="106">
        <f t="shared" si="0"/>
        <v>607</v>
      </c>
      <c r="BF14" s="106">
        <f t="shared" si="0"/>
        <v>1162</v>
      </c>
      <c r="BG14" s="106">
        <f t="shared" si="0"/>
        <v>958</v>
      </c>
      <c r="BH14" s="106">
        <f t="shared" si="0"/>
        <v>628</v>
      </c>
      <c r="BI14" s="106">
        <f t="shared" si="0"/>
        <v>367</v>
      </c>
      <c r="BJ14" s="106">
        <f t="shared" si="0"/>
        <v>1078</v>
      </c>
      <c r="BK14" s="106">
        <f t="shared" si="0"/>
        <v>1678</v>
      </c>
      <c r="BL14" s="106">
        <f t="shared" si="0"/>
        <v>1380</v>
      </c>
      <c r="BM14" s="106">
        <f t="shared" si="0"/>
        <v>1580</v>
      </c>
      <c r="BN14" s="106">
        <f t="shared" si="0"/>
        <v>1959</v>
      </c>
      <c r="BO14" s="106">
        <f t="shared" ref="BO14:DZ14" si="1">BO12-BO13</f>
        <v>1086</v>
      </c>
      <c r="BP14" s="106">
        <f t="shared" si="1"/>
        <v>673</v>
      </c>
      <c r="BQ14" s="106">
        <f t="shared" si="1"/>
        <v>2225</v>
      </c>
      <c r="BR14" s="106">
        <f t="shared" si="1"/>
        <v>2285</v>
      </c>
      <c r="BS14" s="106">
        <f t="shared" si="1"/>
        <v>2148</v>
      </c>
      <c r="BT14" s="106">
        <f t="shared" si="1"/>
        <v>2226</v>
      </c>
      <c r="BU14" s="106">
        <f t="shared" si="1"/>
        <v>1848</v>
      </c>
      <c r="BV14" s="106">
        <f t="shared" si="1"/>
        <v>1400</v>
      </c>
      <c r="BW14" s="106">
        <f t="shared" si="1"/>
        <v>1419</v>
      </c>
      <c r="BX14" s="106">
        <f t="shared" si="1"/>
        <v>2010</v>
      </c>
      <c r="BY14" s="106">
        <f t="shared" si="1"/>
        <v>2217</v>
      </c>
      <c r="BZ14" s="106">
        <f t="shared" si="1"/>
        <v>3165</v>
      </c>
      <c r="CA14" s="106">
        <f t="shared" si="1"/>
        <v>3265</v>
      </c>
      <c r="CB14" s="106">
        <f t="shared" si="1"/>
        <v>2977</v>
      </c>
      <c r="CC14" s="106">
        <f t="shared" si="1"/>
        <v>3081</v>
      </c>
      <c r="CD14" s="106">
        <f t="shared" si="1"/>
        <v>2203</v>
      </c>
      <c r="CE14" s="106">
        <f t="shared" si="1"/>
        <v>3116</v>
      </c>
      <c r="CF14" s="106">
        <f t="shared" si="1"/>
        <v>3052</v>
      </c>
      <c r="CG14" s="106">
        <f t="shared" si="1"/>
        <v>3968</v>
      </c>
      <c r="CH14" s="106">
        <f t="shared" si="1"/>
        <v>3632</v>
      </c>
      <c r="CI14" s="106">
        <f t="shared" si="1"/>
        <v>3426</v>
      </c>
      <c r="CJ14" s="106">
        <f t="shared" si="1"/>
        <v>2490</v>
      </c>
      <c r="CK14" s="106">
        <f t="shared" si="1"/>
        <v>2115</v>
      </c>
      <c r="CL14" s="106">
        <f t="shared" si="1"/>
        <v>3162</v>
      </c>
      <c r="CM14" s="106">
        <f t="shared" si="1"/>
        <v>3207</v>
      </c>
      <c r="CN14" s="106">
        <f t="shared" si="1"/>
        <v>3937</v>
      </c>
      <c r="CO14" s="106">
        <f t="shared" si="1"/>
        <v>3515</v>
      </c>
      <c r="CP14" s="106">
        <f t="shared" si="1"/>
        <v>3468</v>
      </c>
      <c r="CQ14" s="106">
        <f t="shared" si="1"/>
        <v>2054</v>
      </c>
      <c r="CR14" s="106">
        <f t="shared" si="1"/>
        <v>1789</v>
      </c>
      <c r="CS14" s="106">
        <f t="shared" si="1"/>
        <v>2133</v>
      </c>
      <c r="CT14" s="106">
        <f t="shared" si="1"/>
        <v>2526</v>
      </c>
      <c r="CU14" s="106">
        <f t="shared" si="1"/>
        <v>2615</v>
      </c>
      <c r="CV14" s="106">
        <f t="shared" si="1"/>
        <v>2603</v>
      </c>
      <c r="CW14" s="106">
        <f t="shared" si="1"/>
        <v>2149</v>
      </c>
      <c r="CX14" s="106">
        <f t="shared" si="1"/>
        <v>1218</v>
      </c>
      <c r="CY14" s="106">
        <f t="shared" si="1"/>
        <v>1408</v>
      </c>
      <c r="CZ14" s="106">
        <f t="shared" si="1"/>
        <v>2547</v>
      </c>
      <c r="DA14" s="106">
        <f t="shared" si="1"/>
        <v>2411</v>
      </c>
      <c r="DB14" s="106">
        <f t="shared" si="1"/>
        <v>2343</v>
      </c>
      <c r="DC14" s="106">
        <f t="shared" si="1"/>
        <v>1720</v>
      </c>
      <c r="DD14" s="106">
        <f t="shared" si="1"/>
        <v>1661</v>
      </c>
      <c r="DE14" s="106">
        <f t="shared" si="1"/>
        <v>1269</v>
      </c>
      <c r="DF14" s="106">
        <f t="shared" si="1"/>
        <v>1043</v>
      </c>
      <c r="DG14" s="106">
        <f t="shared" si="1"/>
        <v>1735</v>
      </c>
      <c r="DH14" s="106">
        <f t="shared" si="1"/>
        <v>2177</v>
      </c>
      <c r="DI14" s="106">
        <f t="shared" si="1"/>
        <v>1857</v>
      </c>
      <c r="DJ14" s="106">
        <f t="shared" si="1"/>
        <v>1731</v>
      </c>
      <c r="DK14" s="106">
        <f t="shared" si="1"/>
        <v>1318</v>
      </c>
      <c r="DL14" s="106">
        <f t="shared" si="1"/>
        <v>885</v>
      </c>
      <c r="DM14" s="106">
        <f t="shared" si="1"/>
        <v>777</v>
      </c>
      <c r="DN14" s="106">
        <f t="shared" si="1"/>
        <v>1018</v>
      </c>
      <c r="DO14" s="106">
        <f t="shared" si="1"/>
        <v>965</v>
      </c>
      <c r="DP14" s="106">
        <f t="shared" si="1"/>
        <v>1118</v>
      </c>
      <c r="DQ14" s="106">
        <f t="shared" si="1"/>
        <v>1057</v>
      </c>
      <c r="DR14" s="106">
        <f t="shared" si="1"/>
        <v>912</v>
      </c>
      <c r="DS14" s="106">
        <f t="shared" si="1"/>
        <v>553</v>
      </c>
      <c r="DT14" s="106">
        <f t="shared" si="1"/>
        <v>553</v>
      </c>
      <c r="DU14" s="106">
        <f t="shared" si="1"/>
        <v>836</v>
      </c>
      <c r="DV14" s="106">
        <f t="shared" si="1"/>
        <v>821</v>
      </c>
      <c r="DW14" s="106">
        <f t="shared" si="1"/>
        <v>727</v>
      </c>
      <c r="DX14" s="106">
        <f t="shared" si="1"/>
        <v>686</v>
      </c>
      <c r="DY14" s="106">
        <f t="shared" si="1"/>
        <v>648</v>
      </c>
      <c r="DZ14" s="106">
        <f t="shared" si="1"/>
        <v>399</v>
      </c>
      <c r="EA14" s="106">
        <f t="shared" ref="EA14:GL14" si="2">EA12-EA13</f>
        <v>312</v>
      </c>
      <c r="EB14" s="106">
        <f t="shared" si="2"/>
        <v>680</v>
      </c>
      <c r="EC14" s="106">
        <f t="shared" si="2"/>
        <v>667</v>
      </c>
      <c r="ED14" s="106">
        <f t="shared" si="2"/>
        <v>681</v>
      </c>
      <c r="EE14" s="106">
        <f t="shared" si="2"/>
        <v>567</v>
      </c>
      <c r="EF14" s="106">
        <f t="shared" si="2"/>
        <v>662</v>
      </c>
      <c r="EG14" s="106">
        <f t="shared" si="2"/>
        <v>502</v>
      </c>
      <c r="EH14" s="106">
        <f t="shared" si="2"/>
        <v>456</v>
      </c>
      <c r="EI14" s="106">
        <f t="shared" si="2"/>
        <v>607</v>
      </c>
      <c r="EJ14" s="106">
        <f t="shared" si="2"/>
        <v>648</v>
      </c>
      <c r="EK14" s="106">
        <f t="shared" si="2"/>
        <v>581</v>
      </c>
      <c r="EL14" s="106">
        <f t="shared" si="2"/>
        <v>624</v>
      </c>
      <c r="EM14" s="106">
        <f t="shared" si="2"/>
        <v>647</v>
      </c>
      <c r="EN14" s="106">
        <f t="shared" si="2"/>
        <v>427</v>
      </c>
      <c r="EO14" s="106">
        <f t="shared" si="2"/>
        <v>351</v>
      </c>
      <c r="EP14" s="106">
        <f t="shared" si="2"/>
        <v>499</v>
      </c>
      <c r="EQ14" s="106">
        <f t="shared" si="2"/>
        <v>523</v>
      </c>
      <c r="ER14" s="106">
        <f t="shared" si="2"/>
        <v>410</v>
      </c>
      <c r="ES14" s="106">
        <f t="shared" si="2"/>
        <v>397</v>
      </c>
      <c r="ET14" s="106">
        <f t="shared" si="2"/>
        <v>330</v>
      </c>
      <c r="EU14" s="106">
        <f t="shared" si="2"/>
        <v>364</v>
      </c>
      <c r="EV14" s="106">
        <f t="shared" si="2"/>
        <v>239</v>
      </c>
      <c r="EW14" s="106">
        <f t="shared" si="2"/>
        <v>506</v>
      </c>
      <c r="EX14" s="106">
        <f t="shared" si="2"/>
        <v>322</v>
      </c>
      <c r="EY14" s="106">
        <f t="shared" si="2"/>
        <v>378</v>
      </c>
      <c r="EZ14" s="106">
        <f t="shared" si="2"/>
        <v>386</v>
      </c>
      <c r="FA14" s="106">
        <f t="shared" si="2"/>
        <v>354</v>
      </c>
      <c r="FB14" s="106">
        <f t="shared" si="2"/>
        <v>196</v>
      </c>
      <c r="FC14" s="106">
        <f t="shared" si="2"/>
        <v>360</v>
      </c>
      <c r="FD14" s="106">
        <f t="shared" si="2"/>
        <v>503</v>
      </c>
      <c r="FE14" s="106">
        <f t="shared" si="2"/>
        <v>390</v>
      </c>
      <c r="FF14" s="106">
        <f t="shared" si="2"/>
        <v>494</v>
      </c>
      <c r="FG14" s="106">
        <f t="shared" si="2"/>
        <v>503</v>
      </c>
      <c r="FH14" s="106">
        <f t="shared" si="2"/>
        <v>386</v>
      </c>
      <c r="FI14" s="106">
        <f t="shared" si="2"/>
        <v>269</v>
      </c>
      <c r="FJ14" s="106">
        <f t="shared" si="2"/>
        <v>253</v>
      </c>
      <c r="FK14" s="106">
        <f t="shared" si="2"/>
        <v>545</v>
      </c>
      <c r="FL14" s="106">
        <f t="shared" si="2"/>
        <v>505</v>
      </c>
      <c r="FM14" s="106">
        <f t="shared" si="2"/>
        <v>608</v>
      </c>
      <c r="FN14" s="106">
        <f t="shared" si="2"/>
        <v>537</v>
      </c>
      <c r="FO14" s="106">
        <f t="shared" si="2"/>
        <v>436</v>
      </c>
      <c r="FP14" s="106">
        <f t="shared" si="2"/>
        <v>393</v>
      </c>
      <c r="FQ14" s="106">
        <f t="shared" si="2"/>
        <v>317</v>
      </c>
      <c r="FR14" s="106">
        <f t="shared" si="2"/>
        <v>683</v>
      </c>
      <c r="FS14" s="106">
        <f t="shared" si="2"/>
        <v>656</v>
      </c>
      <c r="FT14" s="106">
        <f t="shared" si="2"/>
        <v>638</v>
      </c>
      <c r="FU14" s="106">
        <f t="shared" si="2"/>
        <v>599</v>
      </c>
      <c r="FV14" s="106">
        <f t="shared" si="2"/>
        <v>610</v>
      </c>
      <c r="FW14" s="106">
        <f t="shared" si="2"/>
        <v>403</v>
      </c>
      <c r="FX14" s="106">
        <f t="shared" si="2"/>
        <v>449</v>
      </c>
      <c r="FY14" s="106">
        <f t="shared" si="2"/>
        <v>727</v>
      </c>
      <c r="FZ14" s="106">
        <f t="shared" si="2"/>
        <v>725</v>
      </c>
      <c r="GA14" s="106">
        <f t="shared" si="2"/>
        <v>908</v>
      </c>
      <c r="GB14" s="106">
        <f t="shared" si="2"/>
        <v>790</v>
      </c>
      <c r="GC14" s="106">
        <f t="shared" si="2"/>
        <v>563</v>
      </c>
      <c r="GD14" s="106">
        <f t="shared" si="2"/>
        <v>414</v>
      </c>
      <c r="GE14" s="106">
        <f t="shared" si="2"/>
        <v>461</v>
      </c>
      <c r="GF14" s="106">
        <f t="shared" si="2"/>
        <v>931</v>
      </c>
      <c r="GG14" s="106">
        <f t="shared" si="2"/>
        <v>891</v>
      </c>
      <c r="GH14" s="106">
        <f t="shared" si="2"/>
        <v>920</v>
      </c>
      <c r="GI14" s="106">
        <f t="shared" si="2"/>
        <v>983</v>
      </c>
      <c r="GJ14" s="106">
        <f t="shared" si="2"/>
        <v>826</v>
      </c>
      <c r="GK14" s="106">
        <f t="shared" si="2"/>
        <v>554</v>
      </c>
      <c r="GL14" s="106">
        <f t="shared" si="2"/>
        <v>510</v>
      </c>
      <c r="GM14" s="106">
        <f t="shared" ref="GM14:IX14" si="3">GM12-GM13</f>
        <v>1387</v>
      </c>
      <c r="GN14" s="106">
        <f t="shared" si="3"/>
        <v>1226</v>
      </c>
      <c r="GO14" s="106">
        <f t="shared" si="3"/>
        <v>1106</v>
      </c>
      <c r="GP14" s="106">
        <f t="shared" si="3"/>
        <v>1016</v>
      </c>
      <c r="GQ14" s="106">
        <f t="shared" si="3"/>
        <v>1058</v>
      </c>
      <c r="GR14" s="106">
        <f t="shared" si="3"/>
        <v>596</v>
      </c>
      <c r="GS14" s="106">
        <f t="shared" si="3"/>
        <v>521</v>
      </c>
      <c r="GT14" s="106">
        <f t="shared" si="3"/>
        <v>1188</v>
      </c>
      <c r="GU14" s="106">
        <f t="shared" si="3"/>
        <v>954</v>
      </c>
      <c r="GV14" s="106">
        <f t="shared" si="3"/>
        <v>1125</v>
      </c>
      <c r="GW14" s="106">
        <f t="shared" si="3"/>
        <v>1365</v>
      </c>
      <c r="GX14" s="106">
        <f t="shared" si="3"/>
        <v>1092</v>
      </c>
      <c r="GY14" s="106">
        <f t="shared" si="3"/>
        <v>755</v>
      </c>
      <c r="GZ14" s="106">
        <f t="shared" si="3"/>
        <v>749</v>
      </c>
      <c r="HA14" s="106">
        <f t="shared" si="3"/>
        <v>1179</v>
      </c>
      <c r="HB14" s="106">
        <f t="shared" si="3"/>
        <v>1125</v>
      </c>
      <c r="HC14" s="106">
        <f t="shared" si="3"/>
        <v>1218</v>
      </c>
      <c r="HD14" s="106">
        <f t="shared" si="3"/>
        <v>1399</v>
      </c>
      <c r="HE14" s="106">
        <f t="shared" si="3"/>
        <v>1488</v>
      </c>
      <c r="HF14" s="106">
        <f t="shared" si="3"/>
        <v>1112</v>
      </c>
      <c r="HG14" s="106">
        <f t="shared" si="3"/>
        <v>1083</v>
      </c>
      <c r="HH14" s="106">
        <f t="shared" si="3"/>
        <v>1409</v>
      </c>
      <c r="HI14" s="106">
        <f t="shared" si="3"/>
        <v>2114</v>
      </c>
      <c r="HJ14" s="106">
        <f t="shared" si="3"/>
        <v>2849</v>
      </c>
      <c r="HK14" s="106">
        <f t="shared" si="3"/>
        <v>2954</v>
      </c>
      <c r="HL14" s="106">
        <f t="shared" si="3"/>
        <v>2887</v>
      </c>
      <c r="HM14" s="106">
        <f t="shared" si="3"/>
        <v>2415</v>
      </c>
      <c r="HN14" s="106">
        <f t="shared" si="3"/>
        <v>2312</v>
      </c>
      <c r="HO14" s="106">
        <f t="shared" si="3"/>
        <v>3720</v>
      </c>
      <c r="HP14" s="106">
        <f t="shared" si="3"/>
        <v>3122</v>
      </c>
      <c r="HQ14" s="106">
        <f t="shared" si="3"/>
        <v>3129</v>
      </c>
      <c r="HR14" s="106">
        <f t="shared" si="3"/>
        <v>3379</v>
      </c>
      <c r="HS14" s="106">
        <f t="shared" si="3"/>
        <v>3058</v>
      </c>
      <c r="HT14" s="106">
        <f t="shared" si="3"/>
        <v>2457</v>
      </c>
      <c r="HU14" s="106">
        <f t="shared" si="3"/>
        <v>1918</v>
      </c>
      <c r="HV14" s="106">
        <f t="shared" si="3"/>
        <v>3143</v>
      </c>
      <c r="HW14" s="106">
        <f t="shared" si="3"/>
        <v>3283</v>
      </c>
      <c r="HX14" s="106">
        <f t="shared" si="3"/>
        <v>4082</v>
      </c>
      <c r="HY14" s="106">
        <f t="shared" si="3"/>
        <v>4372</v>
      </c>
      <c r="HZ14" s="106">
        <f t="shared" si="3"/>
        <v>4695</v>
      </c>
      <c r="IA14" s="106">
        <f t="shared" si="3"/>
        <v>4596</v>
      </c>
      <c r="IB14" s="106">
        <f t="shared" si="3"/>
        <v>5034</v>
      </c>
      <c r="IC14" s="106">
        <f t="shared" si="3"/>
        <v>5233</v>
      </c>
      <c r="ID14" s="106">
        <f t="shared" si="3"/>
        <v>6062</v>
      </c>
      <c r="IE14" s="106">
        <f t="shared" si="3"/>
        <v>6641</v>
      </c>
      <c r="IF14" s="106">
        <f t="shared" si="3"/>
        <v>7185</v>
      </c>
      <c r="IG14" s="106">
        <f t="shared" si="3"/>
        <v>6869</v>
      </c>
      <c r="IH14" s="106">
        <f t="shared" si="3"/>
        <v>6414</v>
      </c>
      <c r="II14" s="106">
        <f t="shared" si="3"/>
        <v>6634</v>
      </c>
      <c r="IJ14" s="106">
        <f t="shared" si="3"/>
        <v>9482</v>
      </c>
      <c r="IK14" s="106">
        <f t="shared" si="3"/>
        <v>9797</v>
      </c>
      <c r="IL14" s="106">
        <f t="shared" si="3"/>
        <v>12107</v>
      </c>
      <c r="IM14" s="106">
        <f t="shared" si="3"/>
        <v>12672</v>
      </c>
      <c r="IN14" s="106">
        <f t="shared" si="3"/>
        <v>13166</v>
      </c>
      <c r="IO14" s="106">
        <f t="shared" si="3"/>
        <v>11015</v>
      </c>
      <c r="IP14" s="106">
        <f t="shared" si="3"/>
        <v>11178</v>
      </c>
      <c r="IQ14" s="106">
        <f t="shared" si="3"/>
        <v>15930</v>
      </c>
      <c r="IR14" s="106">
        <f t="shared" si="3"/>
        <v>16344</v>
      </c>
      <c r="IS14" s="106">
        <f t="shared" si="3"/>
        <v>17656</v>
      </c>
      <c r="IT14" s="106">
        <f t="shared" si="3"/>
        <v>17538</v>
      </c>
      <c r="IU14" s="106">
        <f t="shared" si="3"/>
        <v>15029</v>
      </c>
      <c r="IV14" s="106">
        <f t="shared" si="3"/>
        <v>11796</v>
      </c>
      <c r="IW14" s="106">
        <f t="shared" si="3"/>
        <v>11253</v>
      </c>
      <c r="IX14" s="106">
        <f t="shared" si="3"/>
        <v>18566</v>
      </c>
      <c r="IY14" s="106">
        <f t="shared" ref="IY14:LJ14" si="4">IY12-IY13</f>
        <v>17892</v>
      </c>
      <c r="IZ14" s="106">
        <f t="shared" si="4"/>
        <v>18729</v>
      </c>
      <c r="JA14" s="106">
        <f t="shared" si="4"/>
        <v>17400</v>
      </c>
      <c r="JB14" s="106">
        <f t="shared" si="4"/>
        <v>16822</v>
      </c>
      <c r="JC14" s="106">
        <f t="shared" si="4"/>
        <v>13750</v>
      </c>
      <c r="JD14" s="106">
        <f t="shared" si="4"/>
        <v>13109</v>
      </c>
      <c r="JE14" s="106">
        <f t="shared" si="4"/>
        <v>24530</v>
      </c>
      <c r="JF14" s="106">
        <f t="shared" si="4"/>
        <v>24140</v>
      </c>
      <c r="JG14" s="106">
        <f t="shared" si="4"/>
        <v>24211</v>
      </c>
      <c r="JH14" s="106">
        <f t="shared" si="4"/>
        <v>21983</v>
      </c>
      <c r="JI14" s="106">
        <f t="shared" si="4"/>
        <v>20195</v>
      </c>
      <c r="JJ14" s="106">
        <f t="shared" si="4"/>
        <v>14988</v>
      </c>
      <c r="JK14" s="106">
        <f t="shared" si="4"/>
        <v>14310</v>
      </c>
      <c r="JL14" s="106">
        <f t="shared" si="4"/>
        <v>25029</v>
      </c>
      <c r="JM14" s="106">
        <f t="shared" si="4"/>
        <v>22616</v>
      </c>
      <c r="JN14" s="106">
        <f t="shared" si="4"/>
        <v>22136</v>
      </c>
      <c r="JO14" s="106">
        <f t="shared" si="4"/>
        <v>21772</v>
      </c>
      <c r="JP14" s="106">
        <f t="shared" si="4"/>
        <v>21313</v>
      </c>
      <c r="JQ14" s="106">
        <f t="shared" si="4"/>
        <v>15036</v>
      </c>
      <c r="JR14" s="106">
        <f t="shared" si="4"/>
        <v>14273</v>
      </c>
      <c r="JS14" s="106">
        <f t="shared" si="4"/>
        <v>29949</v>
      </c>
      <c r="JT14" s="106">
        <f t="shared" si="4"/>
        <v>24090</v>
      </c>
      <c r="JU14" s="106">
        <f t="shared" si="4"/>
        <v>22011</v>
      </c>
      <c r="JV14" s="106">
        <f t="shared" si="4"/>
        <v>22163</v>
      </c>
      <c r="JW14" s="106">
        <f t="shared" si="4"/>
        <v>21923</v>
      </c>
      <c r="JX14" s="106">
        <f t="shared" si="4"/>
        <v>16978</v>
      </c>
      <c r="JY14" s="106">
        <f t="shared" si="4"/>
        <v>18278</v>
      </c>
      <c r="JZ14" s="106">
        <f t="shared" si="4"/>
        <v>29297</v>
      </c>
      <c r="KA14" s="106">
        <f t="shared" si="4"/>
        <v>25588</v>
      </c>
      <c r="KB14" s="106">
        <f t="shared" si="4"/>
        <v>25396</v>
      </c>
      <c r="KC14" s="106">
        <f t="shared" si="4"/>
        <v>22570</v>
      </c>
      <c r="KD14" s="106">
        <f t="shared" si="4"/>
        <v>22410</v>
      </c>
      <c r="KE14" s="106">
        <f t="shared" si="4"/>
        <v>16390</v>
      </c>
      <c r="KF14" s="106">
        <f t="shared" si="4"/>
        <v>14371</v>
      </c>
      <c r="KG14" s="106">
        <f t="shared" si="4"/>
        <v>24804</v>
      </c>
      <c r="KH14" s="106">
        <f t="shared" si="4"/>
        <v>21467</v>
      </c>
      <c r="KI14" s="106">
        <f t="shared" si="4"/>
        <v>18992</v>
      </c>
      <c r="KJ14" s="106">
        <f t="shared" si="4"/>
        <v>16073</v>
      </c>
      <c r="KK14" s="106">
        <f t="shared" si="4"/>
        <v>15314</v>
      </c>
      <c r="KL14" s="106">
        <f t="shared" si="4"/>
        <v>10895</v>
      </c>
      <c r="KM14" s="106">
        <f t="shared" si="4"/>
        <v>10248</v>
      </c>
      <c r="KN14" s="106">
        <f t="shared" si="4"/>
        <v>17185</v>
      </c>
      <c r="KO14" s="106">
        <f t="shared" si="4"/>
        <v>14962</v>
      </c>
      <c r="KP14" s="106">
        <f t="shared" si="4"/>
        <v>14997</v>
      </c>
      <c r="KQ14" s="106">
        <f t="shared" si="4"/>
        <v>13146</v>
      </c>
      <c r="KR14" s="106">
        <f t="shared" si="4"/>
        <v>13106</v>
      </c>
      <c r="KS14" s="106">
        <f t="shared" si="4"/>
        <v>9745</v>
      </c>
      <c r="KT14" s="106">
        <f t="shared" si="4"/>
        <v>9304</v>
      </c>
      <c r="KU14" s="106">
        <f t="shared" si="4"/>
        <v>16628</v>
      </c>
      <c r="KV14" s="106">
        <f t="shared" si="4"/>
        <v>14974</v>
      </c>
      <c r="KW14" s="106">
        <f t="shared" si="4"/>
        <v>14977</v>
      </c>
      <c r="KX14" s="106">
        <f t="shared" si="4"/>
        <v>14156</v>
      </c>
      <c r="KY14" s="106">
        <f t="shared" si="4"/>
        <v>14270</v>
      </c>
      <c r="KZ14" s="106">
        <f t="shared" si="4"/>
        <v>11415</v>
      </c>
      <c r="LA14" s="106">
        <f t="shared" si="4"/>
        <v>12144</v>
      </c>
      <c r="LB14" s="106">
        <f t="shared" si="4"/>
        <v>19701</v>
      </c>
      <c r="LC14" s="106">
        <f t="shared" si="4"/>
        <v>19019</v>
      </c>
      <c r="LD14" s="106">
        <f t="shared" si="4"/>
        <v>19899</v>
      </c>
      <c r="LE14" s="106">
        <f t="shared" si="4"/>
        <v>20885</v>
      </c>
      <c r="LF14" s="106">
        <f t="shared" si="4"/>
        <v>22407</v>
      </c>
      <c r="LG14" s="106">
        <f t="shared" si="4"/>
        <v>17564</v>
      </c>
      <c r="LH14" s="106">
        <f t="shared" si="4"/>
        <v>20233</v>
      </c>
      <c r="LI14" s="106">
        <f t="shared" si="4"/>
        <v>32792</v>
      </c>
      <c r="LJ14" s="106">
        <f t="shared" si="4"/>
        <v>31920</v>
      </c>
      <c r="LK14" s="106">
        <f t="shared" ref="LK14:NV14" si="5">LK12-LK13</f>
        <v>32869</v>
      </c>
      <c r="LL14" s="106">
        <f t="shared" si="5"/>
        <v>31754</v>
      </c>
      <c r="LM14" s="106">
        <f t="shared" si="5"/>
        <v>33934</v>
      </c>
      <c r="LN14" s="106">
        <f t="shared" si="5"/>
        <v>23118</v>
      </c>
      <c r="LO14" s="106">
        <f t="shared" si="5"/>
        <v>30314</v>
      </c>
      <c r="LP14" s="106">
        <f t="shared" si="5"/>
        <v>45045</v>
      </c>
      <c r="LQ14" s="106">
        <f t="shared" si="5"/>
        <v>43227</v>
      </c>
      <c r="LR14" s="106">
        <f t="shared" si="5"/>
        <v>40009</v>
      </c>
      <c r="LS14" s="106">
        <f t="shared" si="5"/>
        <v>29769</v>
      </c>
      <c r="LT14" s="106">
        <f t="shared" si="5"/>
        <v>11997</v>
      </c>
      <c r="LU14" s="106">
        <f t="shared" si="5"/>
        <v>37841</v>
      </c>
      <c r="LV14" s="106">
        <f t="shared" si="5"/>
        <v>44885</v>
      </c>
      <c r="LW14" s="106">
        <f t="shared" si="5"/>
        <v>42491</v>
      </c>
      <c r="LX14" s="106">
        <f t="shared" si="5"/>
        <v>78323</v>
      </c>
      <c r="LY14" s="106">
        <f t="shared" si="5"/>
        <v>67536</v>
      </c>
      <c r="LZ14" s="106">
        <f t="shared" si="5"/>
        <v>49915</v>
      </c>
      <c r="MA14" s="106">
        <f t="shared" si="5"/>
        <v>28487</v>
      </c>
      <c r="MB14" s="106">
        <f t="shared" si="5"/>
        <v>57010</v>
      </c>
      <c r="MC14" s="106">
        <f t="shared" si="5"/>
        <v>51554</v>
      </c>
      <c r="MD14" s="106">
        <f t="shared" si="5"/>
        <v>72266</v>
      </c>
      <c r="ME14" s="106">
        <f t="shared" si="5"/>
        <v>61047</v>
      </c>
      <c r="MF14" s="106">
        <f t="shared" si="5"/>
        <v>53044</v>
      </c>
      <c r="MG14" s="106">
        <f t="shared" si="5"/>
        <v>47690</v>
      </c>
      <c r="MH14" s="106">
        <f t="shared" si="5"/>
        <v>43071</v>
      </c>
      <c r="MI14" s="106">
        <f t="shared" si="5"/>
        <v>34983</v>
      </c>
      <c r="MJ14" s="106">
        <f t="shared" si="5"/>
        <v>32432</v>
      </c>
      <c r="MK14" s="106">
        <f t="shared" si="5"/>
        <v>52902</v>
      </c>
      <c r="ML14" s="106">
        <f t="shared" si="5"/>
        <v>44878</v>
      </c>
      <c r="MM14" s="106">
        <f t="shared" si="5"/>
        <v>41225</v>
      </c>
      <c r="MN14" s="106">
        <f t="shared" si="5"/>
        <v>38334</v>
      </c>
      <c r="MO14" s="106">
        <f t="shared" si="5"/>
        <v>36768</v>
      </c>
      <c r="MP14" s="106">
        <f t="shared" si="5"/>
        <v>26615</v>
      </c>
      <c r="MQ14" s="106">
        <f t="shared" si="5"/>
        <v>25132</v>
      </c>
      <c r="MR14" s="106">
        <f t="shared" si="5"/>
        <v>40782</v>
      </c>
      <c r="MS14" s="106">
        <f t="shared" si="5"/>
        <v>35388</v>
      </c>
      <c r="MT14" s="106">
        <f t="shared" si="5"/>
        <v>31113</v>
      </c>
      <c r="MU14" s="106">
        <f t="shared" si="5"/>
        <v>28090</v>
      </c>
      <c r="MV14" s="106">
        <f t="shared" si="5"/>
        <v>26217</v>
      </c>
      <c r="MW14" s="106">
        <f t="shared" si="5"/>
        <v>18751</v>
      </c>
      <c r="MX14" s="106">
        <f t="shared" si="5"/>
        <v>14085</v>
      </c>
      <c r="MY14" s="106">
        <f t="shared" si="5"/>
        <v>27059</v>
      </c>
      <c r="MZ14" s="106">
        <f t="shared" si="5"/>
        <v>23903</v>
      </c>
      <c r="NA14" s="106">
        <f t="shared" si="5"/>
        <v>22686</v>
      </c>
      <c r="NB14" s="106">
        <f t="shared" si="5"/>
        <v>21073</v>
      </c>
      <c r="NC14" s="106">
        <f t="shared" si="5"/>
        <v>19141</v>
      </c>
      <c r="ND14" s="106">
        <f t="shared" si="5"/>
        <v>14216</v>
      </c>
      <c r="NE14" s="106">
        <f t="shared" si="5"/>
        <v>13042</v>
      </c>
      <c r="NF14" s="106">
        <f t="shared" si="5"/>
        <v>19821</v>
      </c>
      <c r="NG14" s="106">
        <f t="shared" si="5"/>
        <v>17345</v>
      </c>
      <c r="NH14" s="106">
        <f t="shared" si="5"/>
        <v>17110</v>
      </c>
      <c r="NI14" s="106">
        <f t="shared" si="5"/>
        <v>15892</v>
      </c>
      <c r="NJ14" s="106">
        <f t="shared" si="5"/>
        <v>13902</v>
      </c>
      <c r="NK14" s="106">
        <f t="shared" si="5"/>
        <v>10086</v>
      </c>
      <c r="NL14" s="106">
        <f t="shared" si="5"/>
        <v>9571</v>
      </c>
      <c r="NM14" s="106">
        <f t="shared" si="5"/>
        <v>13871</v>
      </c>
      <c r="NN14" s="106">
        <f t="shared" si="5"/>
        <v>12103</v>
      </c>
      <c r="NO14" s="106">
        <f t="shared" si="5"/>
        <v>11812</v>
      </c>
      <c r="NP14" s="106">
        <f t="shared" si="5"/>
        <v>11133</v>
      </c>
      <c r="NQ14" s="106">
        <f t="shared" si="5"/>
        <v>10688</v>
      </c>
      <c r="NR14" s="106">
        <f t="shared" si="5"/>
        <v>7364</v>
      </c>
      <c r="NS14" s="106">
        <f t="shared" si="5"/>
        <v>7264</v>
      </c>
      <c r="NT14" s="106">
        <f t="shared" si="5"/>
        <v>12819</v>
      </c>
      <c r="NU14" s="106">
        <f t="shared" si="5"/>
        <v>11021</v>
      </c>
      <c r="NV14" s="106">
        <f t="shared" si="5"/>
        <v>10188</v>
      </c>
      <c r="NW14" s="106">
        <f t="shared" ref="NW14:OL14" si="6">NW12-NW13</f>
        <v>10103</v>
      </c>
      <c r="NX14" s="106">
        <f t="shared" si="6"/>
        <v>9158</v>
      </c>
      <c r="NY14" s="106">
        <f t="shared" si="6"/>
        <v>6994</v>
      </c>
      <c r="NZ14" s="106">
        <f t="shared" si="6"/>
        <v>6748</v>
      </c>
      <c r="OA14" s="106">
        <f t="shared" si="6"/>
        <v>10215</v>
      </c>
      <c r="OB14" s="106">
        <f t="shared" si="6"/>
        <v>8323</v>
      </c>
      <c r="OC14" s="106">
        <f t="shared" si="6"/>
        <v>7532</v>
      </c>
      <c r="OD14" s="106">
        <f t="shared" si="6"/>
        <v>6793</v>
      </c>
      <c r="OE14" s="106">
        <f t="shared" si="6"/>
        <v>5741</v>
      </c>
      <c r="OF14" s="106">
        <f t="shared" si="6"/>
        <v>4094</v>
      </c>
      <c r="OG14" s="106">
        <f t="shared" si="6"/>
        <v>3976</v>
      </c>
      <c r="OH14" s="106">
        <f t="shared" si="6"/>
        <v>6118</v>
      </c>
      <c r="OI14" s="106">
        <f t="shared" si="6"/>
        <v>5837</v>
      </c>
      <c r="OJ14" s="106">
        <f t="shared" si="6"/>
        <v>5288</v>
      </c>
      <c r="OK14" s="106">
        <f t="shared" si="6"/>
        <v>5054</v>
      </c>
      <c r="OL14" s="106">
        <f t="shared" si="6"/>
        <v>4730</v>
      </c>
    </row>
    <row r="15" spans="1:402" x14ac:dyDescent="0.3">
      <c r="A15" s="245"/>
      <c r="B15" s="237"/>
      <c r="C15" s="237"/>
      <c r="D15" s="237"/>
    </row>
    <row r="16" spans="1:402" x14ac:dyDescent="0.3">
      <c r="A16" s="245"/>
      <c r="B16" s="237"/>
      <c r="C16" s="237"/>
      <c r="D16" s="237"/>
    </row>
    <row r="17" spans="1:5" x14ac:dyDescent="0.3">
      <c r="A17" s="245"/>
      <c r="B17" s="106"/>
      <c r="C17" s="106"/>
      <c r="D17" s="11" t="s">
        <v>294</v>
      </c>
      <c r="E17" s="253">
        <f>numHosp/T9</f>
        <v>3.7948115258016779E-2</v>
      </c>
    </row>
    <row r="18" spans="1:5" x14ac:dyDescent="0.3">
      <c r="A18" s="245"/>
      <c r="B18" s="106"/>
      <c r="C18" s="106"/>
      <c r="D18" s="11" t="s">
        <v>295</v>
      </c>
      <c r="E18" s="253">
        <f>Q9/T9</f>
        <v>0.96205188474198322</v>
      </c>
    </row>
    <row r="19" spans="1:5" x14ac:dyDescent="0.3">
      <c r="A19" s="245"/>
      <c r="B19" s="237"/>
      <c r="C19" s="237"/>
      <c r="D19" s="237"/>
    </row>
    <row r="20" spans="1:5" x14ac:dyDescent="0.3">
      <c r="A20" s="245"/>
      <c r="B20" s="237"/>
      <c r="C20" s="237"/>
      <c r="D20" s="237"/>
    </row>
    <row r="21" spans="1:5" x14ac:dyDescent="0.3">
      <c r="A21" s="245"/>
      <c r="B21" s="237"/>
      <c r="C21" s="237"/>
      <c r="D21" s="237"/>
    </row>
    <row r="22" spans="1:5" x14ac:dyDescent="0.3">
      <c r="A22" s="245"/>
      <c r="B22" s="237"/>
      <c r="C22" s="237"/>
      <c r="D22" s="237"/>
    </row>
    <row r="23" spans="1:5" x14ac:dyDescent="0.3">
      <c r="A23" s="245"/>
      <c r="B23" s="237"/>
      <c r="C23" s="237"/>
      <c r="D23" s="237"/>
    </row>
    <row r="24" spans="1:5" x14ac:dyDescent="0.3">
      <c r="A24" s="245"/>
      <c r="B24" s="237"/>
      <c r="C24" s="237"/>
      <c r="D24" s="237"/>
    </row>
    <row r="25" spans="1:5" x14ac:dyDescent="0.3">
      <c r="A25" s="245"/>
      <c r="B25" s="237"/>
      <c r="C25" s="237"/>
      <c r="D25" s="237"/>
    </row>
    <row r="26" spans="1:5" x14ac:dyDescent="0.3">
      <c r="A26" s="245"/>
      <c r="B26" s="237"/>
      <c r="C26" s="237"/>
      <c r="D26" s="237"/>
    </row>
    <row r="27" spans="1:5" x14ac:dyDescent="0.3">
      <c r="A27" s="245"/>
      <c r="B27" s="237"/>
      <c r="C27" s="237"/>
      <c r="D27" s="237"/>
    </row>
    <row r="28" spans="1:5" x14ac:dyDescent="0.3">
      <c r="A28" s="245"/>
      <c r="B28" s="237"/>
      <c r="C28" s="237"/>
      <c r="D28" s="237"/>
    </row>
    <row r="29" spans="1:5" x14ac:dyDescent="0.3">
      <c r="A29" s="245"/>
      <c r="B29" s="237"/>
      <c r="C29" s="237"/>
      <c r="D29" s="237"/>
    </row>
    <row r="30" spans="1:5" x14ac:dyDescent="0.3">
      <c r="A30" s="245"/>
      <c r="B30" s="237"/>
      <c r="C30" s="237"/>
      <c r="D30" s="237"/>
    </row>
    <row r="31" spans="1:5" x14ac:dyDescent="0.3">
      <c r="A31" s="245"/>
      <c r="B31" s="237"/>
      <c r="C31" s="237"/>
      <c r="D31" s="237"/>
    </row>
    <row r="32" spans="1:5" x14ac:dyDescent="0.3">
      <c r="A32" s="245"/>
      <c r="B32" s="237"/>
      <c r="C32" s="237"/>
      <c r="D32" s="237"/>
    </row>
    <row r="33" spans="1:4" x14ac:dyDescent="0.3">
      <c r="A33" s="245"/>
      <c r="B33" s="237"/>
      <c r="C33" s="237"/>
      <c r="D33" s="237"/>
    </row>
    <row r="34" spans="1:4" x14ac:dyDescent="0.3">
      <c r="A34" s="245"/>
      <c r="B34" s="237"/>
      <c r="C34" s="237"/>
      <c r="D34" s="237"/>
    </row>
    <row r="35" spans="1:4" x14ac:dyDescent="0.3">
      <c r="A35" s="245"/>
      <c r="B35" s="237"/>
      <c r="C35" s="237"/>
      <c r="D35" s="237"/>
    </row>
    <row r="36" spans="1:4" x14ac:dyDescent="0.3">
      <c r="A36" s="245"/>
      <c r="B36" s="237"/>
      <c r="C36" s="237"/>
      <c r="D36" s="237"/>
    </row>
    <row r="37" spans="1:4" x14ac:dyDescent="0.3">
      <c r="A37" s="245"/>
      <c r="B37" s="237"/>
      <c r="C37" s="237"/>
      <c r="D37" s="237"/>
    </row>
    <row r="38" spans="1:4" x14ac:dyDescent="0.3">
      <c r="A38" s="245"/>
      <c r="B38" s="237"/>
      <c r="C38" s="237"/>
      <c r="D38" s="237"/>
    </row>
    <row r="39" spans="1:4" x14ac:dyDescent="0.3">
      <c r="A39" s="245"/>
      <c r="B39" s="237"/>
      <c r="C39" s="237"/>
      <c r="D39" s="237"/>
    </row>
    <row r="40" spans="1:4" x14ac:dyDescent="0.3">
      <c r="A40" s="245"/>
      <c r="B40" s="237"/>
      <c r="C40" s="237"/>
      <c r="D40" s="237"/>
    </row>
    <row r="41" spans="1:4" x14ac:dyDescent="0.3">
      <c r="A41" s="245"/>
      <c r="B41" s="237"/>
      <c r="C41" s="237"/>
      <c r="D41" s="237"/>
    </row>
    <row r="42" spans="1:4" x14ac:dyDescent="0.3">
      <c r="A42" s="245"/>
      <c r="B42" s="237"/>
      <c r="C42" s="237"/>
      <c r="D42" s="237"/>
    </row>
    <row r="43" spans="1:4" x14ac:dyDescent="0.3">
      <c r="A43" s="245"/>
      <c r="B43" s="237"/>
      <c r="C43" s="237"/>
      <c r="D43" s="237"/>
    </row>
    <row r="44" spans="1:4" x14ac:dyDescent="0.3">
      <c r="A44" s="245"/>
      <c r="B44" s="237"/>
      <c r="C44" s="237"/>
      <c r="D44" s="237"/>
    </row>
    <row r="45" spans="1:4" x14ac:dyDescent="0.3">
      <c r="A45" s="245"/>
      <c r="B45" s="237"/>
      <c r="C45" s="237"/>
      <c r="D45" s="237"/>
    </row>
    <row r="46" spans="1:4" x14ac:dyDescent="0.3">
      <c r="A46" s="245"/>
      <c r="B46" s="237"/>
      <c r="C46" s="237"/>
      <c r="D46" s="237"/>
    </row>
    <row r="47" spans="1:4" x14ac:dyDescent="0.3">
      <c r="A47" s="245"/>
      <c r="B47" s="237"/>
      <c r="C47" s="237"/>
      <c r="D47" s="237"/>
    </row>
    <row r="48" spans="1:4" x14ac:dyDescent="0.3">
      <c r="A48" s="245"/>
      <c r="B48" s="237"/>
      <c r="C48" s="237"/>
      <c r="D48" s="237"/>
    </row>
    <row r="49" spans="1:4" x14ac:dyDescent="0.3">
      <c r="A49" s="245"/>
      <c r="B49" s="237"/>
      <c r="C49" s="237"/>
      <c r="D49" s="237"/>
    </row>
    <row r="50" spans="1:4" x14ac:dyDescent="0.3">
      <c r="A50" s="245"/>
      <c r="B50" s="237"/>
      <c r="C50" s="237"/>
      <c r="D50" s="237"/>
    </row>
    <row r="51" spans="1:4" x14ac:dyDescent="0.3">
      <c r="A51" s="245"/>
      <c r="B51" s="237"/>
      <c r="C51" s="237"/>
      <c r="D51" s="237"/>
    </row>
    <row r="52" spans="1:4" x14ac:dyDescent="0.3">
      <c r="A52" s="245"/>
      <c r="B52" s="237"/>
      <c r="C52" s="237"/>
      <c r="D52" s="237"/>
    </row>
    <row r="53" spans="1:4" x14ac:dyDescent="0.3">
      <c r="A53" s="245"/>
      <c r="B53" s="237"/>
      <c r="C53" s="237"/>
      <c r="D53" s="237"/>
    </row>
    <row r="54" spans="1:4" x14ac:dyDescent="0.3">
      <c r="A54" s="245"/>
      <c r="B54" s="237"/>
      <c r="C54" s="237"/>
      <c r="D54" s="237"/>
    </row>
    <row r="55" spans="1:4" x14ac:dyDescent="0.3">
      <c r="A55" s="245"/>
      <c r="B55" s="237"/>
      <c r="C55" s="237"/>
      <c r="D55" s="237"/>
    </row>
    <row r="56" spans="1:4" x14ac:dyDescent="0.3">
      <c r="A56" s="245"/>
      <c r="B56" s="237"/>
      <c r="C56" s="237"/>
      <c r="D56" s="237"/>
    </row>
    <row r="57" spans="1:4" x14ac:dyDescent="0.3">
      <c r="A57" s="245"/>
      <c r="B57" s="237"/>
      <c r="C57" s="237"/>
      <c r="D57" s="237"/>
    </row>
    <row r="58" spans="1:4" x14ac:dyDescent="0.3">
      <c r="A58" s="245"/>
      <c r="B58" s="237"/>
      <c r="C58" s="237"/>
      <c r="D58" s="237"/>
    </row>
    <row r="59" spans="1:4" x14ac:dyDescent="0.3">
      <c r="A59" s="245"/>
      <c r="B59" s="237"/>
      <c r="C59" s="237"/>
      <c r="D59" s="237"/>
    </row>
    <row r="60" spans="1:4" x14ac:dyDescent="0.3">
      <c r="A60" s="245"/>
      <c r="B60" s="237"/>
      <c r="C60" s="237"/>
      <c r="D60" s="237"/>
    </row>
    <row r="61" spans="1:4" x14ac:dyDescent="0.3">
      <c r="A61" s="245"/>
      <c r="B61" s="237"/>
      <c r="C61" s="237"/>
      <c r="D61" s="237"/>
    </row>
    <row r="62" spans="1:4" x14ac:dyDescent="0.3">
      <c r="A62" s="245"/>
      <c r="B62" s="237"/>
      <c r="C62" s="237"/>
      <c r="D62" s="237"/>
    </row>
    <row r="63" spans="1:4" x14ac:dyDescent="0.3">
      <c r="A63" s="245"/>
      <c r="B63" s="237"/>
      <c r="C63" s="237"/>
      <c r="D63" s="237"/>
    </row>
    <row r="64" spans="1:4" x14ac:dyDescent="0.3">
      <c r="A64" s="245"/>
      <c r="B64" s="237"/>
      <c r="C64" s="237"/>
      <c r="D64" s="237"/>
    </row>
    <row r="65" spans="1:4" x14ac:dyDescent="0.3">
      <c r="A65" s="245"/>
      <c r="B65" s="237"/>
      <c r="C65" s="237"/>
      <c r="D65" s="237"/>
    </row>
    <row r="66" spans="1:4" x14ac:dyDescent="0.3">
      <c r="A66" s="245"/>
      <c r="B66" s="237"/>
      <c r="C66" s="237"/>
      <c r="D66" s="237"/>
    </row>
    <row r="67" spans="1:4" x14ac:dyDescent="0.3">
      <c r="A67" s="245"/>
      <c r="B67" s="237"/>
      <c r="C67" s="237"/>
      <c r="D67" s="237"/>
    </row>
    <row r="68" spans="1:4" x14ac:dyDescent="0.3">
      <c r="A68" s="245"/>
      <c r="B68" s="237"/>
      <c r="C68" s="237"/>
      <c r="D68" s="237"/>
    </row>
    <row r="69" spans="1:4" x14ac:dyDescent="0.3">
      <c r="A69" s="245"/>
      <c r="B69" s="237"/>
      <c r="C69" s="237"/>
      <c r="D69" s="237"/>
    </row>
    <row r="70" spans="1:4" x14ac:dyDescent="0.3">
      <c r="A70" s="245"/>
      <c r="B70" s="237"/>
      <c r="C70" s="237"/>
      <c r="D70" s="237"/>
    </row>
    <row r="71" spans="1:4" x14ac:dyDescent="0.3">
      <c r="A71" s="245"/>
      <c r="B71" s="237"/>
      <c r="C71" s="237"/>
      <c r="D71" s="237"/>
    </row>
    <row r="72" spans="1:4" x14ac:dyDescent="0.3">
      <c r="A72" s="245"/>
      <c r="B72" s="237"/>
      <c r="C72" s="237"/>
      <c r="D72" s="237"/>
    </row>
    <row r="73" spans="1:4" x14ac:dyDescent="0.3">
      <c r="A73" s="245"/>
      <c r="B73" s="237"/>
      <c r="C73" s="237"/>
      <c r="D73" s="237"/>
    </row>
    <row r="74" spans="1:4" x14ac:dyDescent="0.3">
      <c r="A74" s="245"/>
      <c r="B74" s="237"/>
      <c r="C74" s="237"/>
      <c r="D74" s="237"/>
    </row>
    <row r="75" spans="1:4" x14ac:dyDescent="0.3">
      <c r="A75" s="245"/>
      <c r="B75" s="237"/>
      <c r="C75" s="237"/>
      <c r="D75" s="237"/>
    </row>
    <row r="76" spans="1:4" x14ac:dyDescent="0.3">
      <c r="A76" s="245"/>
      <c r="B76" s="237"/>
      <c r="C76" s="237"/>
      <c r="D76" s="237"/>
    </row>
    <row r="77" spans="1:4" x14ac:dyDescent="0.3">
      <c r="A77" s="245"/>
      <c r="B77" s="237"/>
      <c r="C77" s="237"/>
      <c r="D77" s="237"/>
    </row>
    <row r="78" spans="1:4" x14ac:dyDescent="0.3">
      <c r="A78" s="246"/>
      <c r="B78" s="247"/>
      <c r="C78" s="248"/>
      <c r="D78" s="237"/>
    </row>
    <row r="79" spans="1:4" x14ac:dyDescent="0.3">
      <c r="A79" s="246"/>
      <c r="B79" s="247"/>
      <c r="C79" s="248"/>
      <c r="D79" s="237"/>
    </row>
    <row r="80" spans="1:4" x14ac:dyDescent="0.3">
      <c r="A80" s="246"/>
      <c r="B80" s="247"/>
      <c r="C80" s="248"/>
      <c r="D80" s="237"/>
    </row>
    <row r="81" spans="1:4" x14ac:dyDescent="0.3">
      <c r="A81" s="246"/>
      <c r="B81" s="247"/>
      <c r="C81" s="248"/>
      <c r="D81" s="237"/>
    </row>
    <row r="82" spans="1:4" x14ac:dyDescent="0.3">
      <c r="A82" s="246"/>
      <c r="B82" s="247"/>
      <c r="C82" s="248"/>
      <c r="D82" s="237"/>
    </row>
    <row r="83" spans="1:4" x14ac:dyDescent="0.3">
      <c r="A83" s="246"/>
      <c r="B83" s="247"/>
      <c r="C83" s="248"/>
      <c r="D83" s="237"/>
    </row>
    <row r="84" spans="1:4" x14ac:dyDescent="0.3">
      <c r="A84" s="246"/>
      <c r="B84" s="247"/>
      <c r="C84" s="248"/>
      <c r="D84" s="237"/>
    </row>
    <row r="85" spans="1:4" x14ac:dyDescent="0.3">
      <c r="A85" s="246"/>
      <c r="B85" s="247"/>
      <c r="C85" s="248"/>
      <c r="D85" s="237"/>
    </row>
    <row r="86" spans="1:4" x14ac:dyDescent="0.3">
      <c r="A86" s="246"/>
      <c r="B86" s="247"/>
      <c r="C86" s="248"/>
      <c r="D86" s="237"/>
    </row>
    <row r="87" spans="1:4" x14ac:dyDescent="0.3">
      <c r="A87" s="246"/>
      <c r="B87" s="247"/>
      <c r="C87" s="248"/>
      <c r="D87" s="237"/>
    </row>
    <row r="88" spans="1:4" x14ac:dyDescent="0.3">
      <c r="A88" s="246"/>
      <c r="B88" s="247"/>
      <c r="C88" s="248"/>
      <c r="D88" s="237"/>
    </row>
    <row r="89" spans="1:4" x14ac:dyDescent="0.3">
      <c r="A89" s="246"/>
      <c r="B89" s="247"/>
      <c r="C89" s="248"/>
      <c r="D89" s="237"/>
    </row>
    <row r="90" spans="1:4" x14ac:dyDescent="0.3">
      <c r="A90" s="246"/>
      <c r="B90" s="247"/>
      <c r="C90" s="248"/>
      <c r="D90" s="237"/>
    </row>
    <row r="91" spans="1:4" x14ac:dyDescent="0.3">
      <c r="A91" s="246"/>
      <c r="B91" s="247"/>
      <c r="C91" s="248"/>
      <c r="D91" s="237"/>
    </row>
    <row r="92" spans="1:4" x14ac:dyDescent="0.3">
      <c r="A92" s="246"/>
      <c r="B92" s="247"/>
      <c r="C92" s="248"/>
      <c r="D92" s="237"/>
    </row>
    <row r="93" spans="1:4" x14ac:dyDescent="0.3">
      <c r="A93" s="246"/>
      <c r="B93" s="247"/>
      <c r="C93" s="248"/>
      <c r="D93" s="237"/>
    </row>
    <row r="94" spans="1:4" x14ac:dyDescent="0.3">
      <c r="A94" s="246"/>
      <c r="B94" s="247"/>
      <c r="C94" s="248"/>
      <c r="D94" s="237"/>
    </row>
    <row r="95" spans="1:4" x14ac:dyDescent="0.3">
      <c r="A95" s="246"/>
      <c r="B95" s="247"/>
      <c r="C95" s="248"/>
      <c r="D95" s="237"/>
    </row>
    <row r="96" spans="1:4" x14ac:dyDescent="0.3">
      <c r="A96" s="246"/>
      <c r="B96" s="247"/>
      <c r="C96" s="248"/>
      <c r="D96" s="237"/>
    </row>
    <row r="97" spans="1:4" x14ac:dyDescent="0.3">
      <c r="A97" s="246"/>
      <c r="B97" s="247"/>
      <c r="C97" s="248"/>
      <c r="D97" s="237"/>
    </row>
    <row r="98" spans="1:4" x14ac:dyDescent="0.3">
      <c r="A98" s="246"/>
      <c r="B98" s="247"/>
      <c r="C98" s="248"/>
      <c r="D98" s="237"/>
    </row>
    <row r="99" spans="1:4" x14ac:dyDescent="0.3">
      <c r="A99" s="246"/>
      <c r="B99" s="247"/>
      <c r="C99" s="248"/>
      <c r="D99" s="237"/>
    </row>
    <row r="100" spans="1:4" x14ac:dyDescent="0.3">
      <c r="A100" s="246"/>
      <c r="B100" s="247"/>
      <c r="C100" s="248"/>
      <c r="D100" s="237"/>
    </row>
    <row r="101" spans="1:4" x14ac:dyDescent="0.3">
      <c r="A101" s="246"/>
      <c r="B101" s="247"/>
      <c r="C101" s="248"/>
      <c r="D101" s="237"/>
    </row>
    <row r="102" spans="1:4" x14ac:dyDescent="0.3">
      <c r="A102" s="246"/>
      <c r="B102" s="247"/>
      <c r="C102" s="248"/>
      <c r="D102" s="237"/>
    </row>
    <row r="103" spans="1:4" x14ac:dyDescent="0.3">
      <c r="A103" s="246"/>
      <c r="B103" s="247"/>
      <c r="C103" s="248"/>
      <c r="D103" s="237"/>
    </row>
    <row r="104" spans="1:4" x14ac:dyDescent="0.3">
      <c r="A104" s="246"/>
      <c r="B104" s="247"/>
      <c r="C104" s="248"/>
      <c r="D104" s="237"/>
    </row>
    <row r="105" spans="1:4" x14ac:dyDescent="0.3">
      <c r="A105" s="246"/>
      <c r="B105" s="247"/>
      <c r="C105" s="248"/>
      <c r="D105" s="237"/>
    </row>
    <row r="106" spans="1:4" x14ac:dyDescent="0.3">
      <c r="A106" s="246"/>
      <c r="B106" s="247"/>
      <c r="C106" s="247"/>
      <c r="D106" s="237"/>
    </row>
    <row r="107" spans="1:4" x14ac:dyDescent="0.3">
      <c r="A107" s="246"/>
      <c r="B107" s="247"/>
      <c r="C107" s="247"/>
      <c r="D107" s="237"/>
    </row>
    <row r="108" spans="1:4" x14ac:dyDescent="0.3">
      <c r="A108" s="246"/>
      <c r="B108" s="247"/>
      <c r="C108" s="247"/>
      <c r="D108" s="237"/>
    </row>
    <row r="109" spans="1:4" x14ac:dyDescent="0.3">
      <c r="A109" s="246"/>
      <c r="B109" s="247"/>
      <c r="C109" s="247"/>
      <c r="D109" s="237"/>
    </row>
    <row r="110" spans="1:4" x14ac:dyDescent="0.3">
      <c r="A110" s="246"/>
      <c r="B110" s="247"/>
      <c r="C110" s="247"/>
      <c r="D110" s="237"/>
    </row>
    <row r="111" spans="1:4" x14ac:dyDescent="0.3">
      <c r="A111" s="246"/>
      <c r="B111" s="247"/>
      <c r="C111" s="247"/>
      <c r="D111" s="237"/>
    </row>
    <row r="112" spans="1:4" x14ac:dyDescent="0.3">
      <c r="A112" s="246"/>
      <c r="B112" s="247"/>
      <c r="C112" s="247"/>
      <c r="D112" s="237"/>
    </row>
    <row r="113" spans="1:4" x14ac:dyDescent="0.3">
      <c r="A113" s="246"/>
      <c r="B113" s="247"/>
      <c r="C113" s="247"/>
      <c r="D113" s="237"/>
    </row>
    <row r="114" spans="1:4" x14ac:dyDescent="0.3">
      <c r="A114" s="246"/>
      <c r="B114" s="247"/>
      <c r="C114" s="247"/>
      <c r="D114" s="237"/>
    </row>
    <row r="115" spans="1:4" x14ac:dyDescent="0.3">
      <c r="A115" s="246"/>
      <c r="B115" s="247"/>
      <c r="C115" s="247"/>
      <c r="D115" s="237"/>
    </row>
    <row r="116" spans="1:4" x14ac:dyDescent="0.3">
      <c r="A116" s="246"/>
      <c r="B116" s="247"/>
      <c r="C116" s="247"/>
      <c r="D116" s="237"/>
    </row>
    <row r="117" spans="1:4" x14ac:dyDescent="0.3">
      <c r="A117" s="246"/>
      <c r="B117" s="247"/>
      <c r="C117" s="247"/>
      <c r="D117" s="237"/>
    </row>
    <row r="118" spans="1:4" x14ac:dyDescent="0.3">
      <c r="A118" s="246"/>
      <c r="B118" s="247"/>
      <c r="C118" s="247"/>
      <c r="D118" s="237"/>
    </row>
    <row r="119" spans="1:4" x14ac:dyDescent="0.3">
      <c r="A119" s="246"/>
      <c r="B119" s="247"/>
      <c r="C119" s="247"/>
      <c r="D119" s="237"/>
    </row>
    <row r="120" spans="1:4" x14ac:dyDescent="0.3">
      <c r="A120" s="246"/>
      <c r="B120" s="247"/>
      <c r="C120" s="247"/>
      <c r="D120" s="237"/>
    </row>
    <row r="121" spans="1:4" x14ac:dyDescent="0.3">
      <c r="A121" s="246"/>
      <c r="B121" s="247"/>
      <c r="C121" s="247"/>
      <c r="D121" s="237"/>
    </row>
    <row r="122" spans="1:4" x14ac:dyDescent="0.3">
      <c r="A122" s="246"/>
      <c r="B122" s="247"/>
      <c r="C122" s="247"/>
      <c r="D122" s="237"/>
    </row>
    <row r="123" spans="1:4" x14ac:dyDescent="0.3">
      <c r="A123" s="246"/>
      <c r="B123" s="247"/>
      <c r="C123" s="247"/>
      <c r="D123" s="237"/>
    </row>
    <row r="124" spans="1:4" x14ac:dyDescent="0.3">
      <c r="A124" s="246"/>
      <c r="B124" s="247"/>
      <c r="C124" s="247"/>
      <c r="D124" s="237"/>
    </row>
    <row r="125" spans="1:4" x14ac:dyDescent="0.3">
      <c r="A125" s="246"/>
      <c r="B125" s="247"/>
      <c r="C125" s="247"/>
      <c r="D125" s="237"/>
    </row>
    <row r="126" spans="1:4" x14ac:dyDescent="0.3">
      <c r="A126" s="246"/>
      <c r="B126" s="247"/>
      <c r="C126" s="247"/>
      <c r="D126" s="237"/>
    </row>
    <row r="127" spans="1:4" x14ac:dyDescent="0.3">
      <c r="A127" s="246"/>
      <c r="B127" s="247"/>
      <c r="C127" s="247"/>
      <c r="D127" s="237"/>
    </row>
    <row r="128" spans="1:4" x14ac:dyDescent="0.3">
      <c r="A128" s="246"/>
      <c r="B128" s="247"/>
      <c r="C128" s="247"/>
      <c r="D128" s="237"/>
    </row>
    <row r="129" spans="1:4" x14ac:dyDescent="0.3">
      <c r="A129" s="246"/>
      <c r="B129" s="247"/>
      <c r="C129" s="247"/>
      <c r="D129" s="237"/>
    </row>
    <row r="130" spans="1:4" x14ac:dyDescent="0.3">
      <c r="A130" s="246"/>
      <c r="B130" s="247"/>
      <c r="C130" s="247"/>
      <c r="D130" s="237"/>
    </row>
    <row r="131" spans="1:4" x14ac:dyDescent="0.3">
      <c r="A131" s="246"/>
      <c r="B131" s="247"/>
      <c r="C131" s="247"/>
      <c r="D131" s="237"/>
    </row>
    <row r="132" spans="1:4" x14ac:dyDescent="0.3">
      <c r="A132" s="246"/>
      <c r="B132" s="247"/>
      <c r="C132" s="247"/>
      <c r="D132" s="237"/>
    </row>
    <row r="133" spans="1:4" x14ac:dyDescent="0.3">
      <c r="A133" s="246"/>
      <c r="B133" s="247"/>
      <c r="C133" s="247"/>
      <c r="D133" s="237"/>
    </row>
    <row r="134" spans="1:4" x14ac:dyDescent="0.3">
      <c r="A134" s="246"/>
      <c r="B134" s="247"/>
      <c r="C134" s="247"/>
      <c r="D134" s="237"/>
    </row>
    <row r="135" spans="1:4" x14ac:dyDescent="0.3">
      <c r="A135" s="246"/>
      <c r="B135" s="247"/>
      <c r="C135" s="247"/>
      <c r="D135" s="237"/>
    </row>
    <row r="136" spans="1:4" x14ac:dyDescent="0.3">
      <c r="A136" s="246"/>
      <c r="B136" s="247"/>
      <c r="C136" s="247"/>
      <c r="D136" s="237"/>
    </row>
    <row r="137" spans="1:4" x14ac:dyDescent="0.3">
      <c r="A137" s="246"/>
      <c r="B137" s="247"/>
      <c r="C137" s="247"/>
      <c r="D137" s="237"/>
    </row>
    <row r="138" spans="1:4" x14ac:dyDescent="0.3">
      <c r="A138" s="246"/>
      <c r="B138" s="247"/>
      <c r="C138" s="247"/>
      <c r="D138" s="237"/>
    </row>
    <row r="139" spans="1:4" x14ac:dyDescent="0.3">
      <c r="A139" s="246"/>
      <c r="B139" s="247"/>
      <c r="C139" s="247"/>
      <c r="D139" s="237"/>
    </row>
    <row r="140" spans="1:4" x14ac:dyDescent="0.3">
      <c r="A140" s="246"/>
      <c r="B140" s="247"/>
      <c r="C140" s="247"/>
      <c r="D140" s="237"/>
    </row>
    <row r="141" spans="1:4" x14ac:dyDescent="0.3">
      <c r="A141" s="246"/>
      <c r="B141" s="247"/>
      <c r="C141" s="247"/>
      <c r="D141" s="237"/>
    </row>
    <row r="142" spans="1:4" x14ac:dyDescent="0.3">
      <c r="A142" s="246"/>
      <c r="B142" s="247"/>
      <c r="C142" s="247"/>
      <c r="D142" s="237"/>
    </row>
    <row r="143" spans="1:4" x14ac:dyDescent="0.3">
      <c r="A143" s="246"/>
      <c r="B143" s="247"/>
      <c r="C143" s="247"/>
      <c r="D143" s="237"/>
    </row>
    <row r="144" spans="1:4" x14ac:dyDescent="0.3">
      <c r="A144" s="246"/>
      <c r="B144" s="247"/>
      <c r="C144" s="247"/>
      <c r="D144" s="237"/>
    </row>
    <row r="145" spans="1:4" x14ac:dyDescent="0.3">
      <c r="A145" s="246"/>
      <c r="B145" s="247"/>
      <c r="C145" s="247"/>
      <c r="D145" s="237"/>
    </row>
    <row r="146" spans="1:4" x14ac:dyDescent="0.3">
      <c r="A146" s="246"/>
      <c r="B146" s="247"/>
      <c r="C146" s="247"/>
      <c r="D146" s="237"/>
    </row>
    <row r="147" spans="1:4" x14ac:dyDescent="0.3">
      <c r="A147" s="246"/>
      <c r="B147" s="247"/>
      <c r="C147" s="247"/>
      <c r="D147" s="237"/>
    </row>
    <row r="148" spans="1:4" x14ac:dyDescent="0.3">
      <c r="A148" s="246"/>
      <c r="B148" s="247"/>
      <c r="C148" s="247"/>
      <c r="D148" s="237"/>
    </row>
    <row r="149" spans="1:4" x14ac:dyDescent="0.3">
      <c r="A149" s="246"/>
      <c r="B149" s="247"/>
      <c r="C149" s="249"/>
      <c r="D149" s="237"/>
    </row>
    <row r="150" spans="1:4" x14ac:dyDescent="0.3">
      <c r="A150" s="246"/>
      <c r="B150" s="247"/>
      <c r="C150" s="249"/>
      <c r="D150" s="237"/>
    </row>
    <row r="151" spans="1:4" x14ac:dyDescent="0.3">
      <c r="A151" s="246"/>
      <c r="B151" s="247"/>
      <c r="C151" s="249"/>
      <c r="D151" s="237"/>
    </row>
    <row r="152" spans="1:4" x14ac:dyDescent="0.3">
      <c r="A152" s="246"/>
      <c r="B152" s="247"/>
      <c r="C152" s="249"/>
      <c r="D152" s="237"/>
    </row>
    <row r="153" spans="1:4" x14ac:dyDescent="0.3">
      <c r="A153" s="246"/>
      <c r="B153" s="247"/>
      <c r="C153" s="249"/>
      <c r="D153" s="237"/>
    </row>
    <row r="154" spans="1:4" x14ac:dyDescent="0.3">
      <c r="A154" s="246"/>
      <c r="B154" s="247"/>
      <c r="C154" s="249"/>
      <c r="D154" s="237"/>
    </row>
    <row r="155" spans="1:4" x14ac:dyDescent="0.3">
      <c r="A155" s="246"/>
      <c r="B155" s="247"/>
      <c r="C155" s="249"/>
      <c r="D155" s="237"/>
    </row>
    <row r="156" spans="1:4" x14ac:dyDescent="0.3">
      <c r="A156" s="246"/>
      <c r="B156" s="249"/>
      <c r="C156" s="249"/>
      <c r="D156" s="237"/>
    </row>
    <row r="157" spans="1:4" x14ac:dyDescent="0.3">
      <c r="A157" s="246"/>
      <c r="B157" s="247"/>
      <c r="C157" s="249"/>
      <c r="D157" s="237"/>
    </row>
    <row r="158" spans="1:4" x14ac:dyDescent="0.3">
      <c r="A158" s="246"/>
      <c r="B158" s="247"/>
      <c r="C158" s="249"/>
      <c r="D158" s="237"/>
    </row>
    <row r="159" spans="1:4" x14ac:dyDescent="0.3">
      <c r="A159" s="246"/>
      <c r="B159" s="249"/>
      <c r="C159" s="249"/>
      <c r="D159" s="237"/>
    </row>
    <row r="160" spans="1:4" x14ac:dyDescent="0.3">
      <c r="A160" s="246"/>
      <c r="B160" s="249"/>
      <c r="C160" s="249"/>
      <c r="D160" s="237"/>
    </row>
    <row r="161" spans="1:4" x14ac:dyDescent="0.3">
      <c r="A161" s="246"/>
      <c r="B161" s="249"/>
      <c r="C161" s="249"/>
      <c r="D161" s="237"/>
    </row>
    <row r="162" spans="1:4" x14ac:dyDescent="0.3">
      <c r="A162" s="246"/>
      <c r="B162" s="249"/>
      <c r="C162" s="249"/>
      <c r="D162" s="237"/>
    </row>
    <row r="163" spans="1:4" x14ac:dyDescent="0.3">
      <c r="A163" s="246"/>
      <c r="B163" s="249"/>
      <c r="C163" s="249"/>
      <c r="D163" s="237"/>
    </row>
    <row r="164" spans="1:4" x14ac:dyDescent="0.3">
      <c r="A164" s="246"/>
      <c r="B164" s="249"/>
      <c r="C164" s="249"/>
      <c r="D164" s="237"/>
    </row>
    <row r="165" spans="1:4" x14ac:dyDescent="0.3">
      <c r="A165" s="246"/>
      <c r="B165" s="249"/>
      <c r="C165" s="249"/>
      <c r="D165" s="237"/>
    </row>
    <row r="166" spans="1:4" x14ac:dyDescent="0.3">
      <c r="A166" s="246"/>
      <c r="B166" s="249"/>
      <c r="C166" s="249"/>
      <c r="D166" s="237"/>
    </row>
    <row r="167" spans="1:4" x14ac:dyDescent="0.3">
      <c r="A167" s="246"/>
      <c r="B167" s="249"/>
      <c r="C167" s="249"/>
      <c r="D167" s="237"/>
    </row>
    <row r="168" spans="1:4" x14ac:dyDescent="0.3">
      <c r="A168" s="246"/>
      <c r="B168" s="249"/>
      <c r="C168" s="249"/>
      <c r="D168" s="237"/>
    </row>
    <row r="169" spans="1:4" x14ac:dyDescent="0.3">
      <c r="A169" s="246"/>
      <c r="B169" s="249"/>
      <c r="C169" s="249"/>
      <c r="D169" s="237"/>
    </row>
    <row r="170" spans="1:4" x14ac:dyDescent="0.3">
      <c r="A170" s="246"/>
      <c r="B170" s="249"/>
      <c r="C170" s="249"/>
      <c r="D170" s="237"/>
    </row>
    <row r="171" spans="1:4" x14ac:dyDescent="0.3">
      <c r="A171" s="246"/>
      <c r="B171" s="249"/>
      <c r="C171" s="249"/>
      <c r="D171" s="237"/>
    </row>
    <row r="172" spans="1:4" x14ac:dyDescent="0.3">
      <c r="A172" s="246"/>
      <c r="B172" s="249"/>
      <c r="C172" s="249"/>
      <c r="D172" s="237"/>
    </row>
    <row r="173" spans="1:4" x14ac:dyDescent="0.3">
      <c r="A173" s="246"/>
      <c r="B173" s="249"/>
      <c r="C173" s="249"/>
      <c r="D173" s="237"/>
    </row>
    <row r="174" spans="1:4" x14ac:dyDescent="0.3">
      <c r="A174" s="246"/>
      <c r="B174" s="249"/>
      <c r="C174" s="249"/>
      <c r="D174" s="237"/>
    </row>
    <row r="175" spans="1:4" x14ac:dyDescent="0.3">
      <c r="A175" s="246"/>
      <c r="B175" s="249"/>
      <c r="C175" s="249"/>
      <c r="D175" s="237"/>
    </row>
    <row r="176" spans="1:4" x14ac:dyDescent="0.3">
      <c r="A176" s="246"/>
      <c r="B176" s="249"/>
      <c r="C176" s="249"/>
      <c r="D176" s="237"/>
    </row>
    <row r="177" spans="1:4" x14ac:dyDescent="0.3">
      <c r="A177" s="246"/>
      <c r="B177" s="249"/>
      <c r="C177" s="249"/>
      <c r="D177" s="237"/>
    </row>
    <row r="178" spans="1:4" x14ac:dyDescent="0.3">
      <c r="A178" s="246"/>
      <c r="B178" s="249"/>
      <c r="C178" s="249"/>
      <c r="D178" s="237"/>
    </row>
    <row r="179" spans="1:4" x14ac:dyDescent="0.3">
      <c r="A179" s="246"/>
      <c r="B179" s="249"/>
      <c r="C179" s="249"/>
      <c r="D179" s="237"/>
    </row>
    <row r="180" spans="1:4" x14ac:dyDescent="0.3">
      <c r="A180" s="246"/>
      <c r="B180" s="249"/>
      <c r="C180" s="249"/>
      <c r="D180" s="237"/>
    </row>
    <row r="181" spans="1:4" x14ac:dyDescent="0.3">
      <c r="A181" s="246"/>
      <c r="B181" s="249"/>
      <c r="C181" s="249"/>
      <c r="D181" s="237"/>
    </row>
    <row r="182" spans="1:4" x14ac:dyDescent="0.3">
      <c r="A182" s="246"/>
      <c r="B182" s="249"/>
      <c r="C182" s="249"/>
      <c r="D182" s="237"/>
    </row>
    <row r="183" spans="1:4" x14ac:dyDescent="0.3">
      <c r="A183" s="246"/>
      <c r="B183" s="249"/>
      <c r="C183" s="249"/>
      <c r="D183" s="237"/>
    </row>
    <row r="184" spans="1:4" x14ac:dyDescent="0.3">
      <c r="A184" s="246"/>
      <c r="B184" s="249"/>
      <c r="C184" s="249"/>
      <c r="D184" s="237"/>
    </row>
    <row r="185" spans="1:4" x14ac:dyDescent="0.3">
      <c r="A185" s="246"/>
      <c r="B185" s="249"/>
      <c r="C185" s="249"/>
      <c r="D185" s="237"/>
    </row>
    <row r="186" spans="1:4" x14ac:dyDescent="0.3">
      <c r="A186" s="246"/>
      <c r="B186" s="249"/>
      <c r="C186" s="249"/>
      <c r="D186" s="237"/>
    </row>
    <row r="187" spans="1:4" x14ac:dyDescent="0.3">
      <c r="A187" s="246"/>
      <c r="B187" s="249"/>
      <c r="C187" s="249"/>
      <c r="D187" s="237"/>
    </row>
    <row r="188" spans="1:4" x14ac:dyDescent="0.3">
      <c r="A188" s="246"/>
      <c r="B188" s="249"/>
      <c r="C188" s="249"/>
      <c r="D188" s="237"/>
    </row>
    <row r="189" spans="1:4" x14ac:dyDescent="0.3">
      <c r="A189" s="246"/>
      <c r="B189" s="249"/>
      <c r="C189" s="249"/>
      <c r="D189" s="237"/>
    </row>
    <row r="190" spans="1:4" x14ac:dyDescent="0.3">
      <c r="A190" s="246"/>
      <c r="B190" s="249"/>
      <c r="C190" s="249"/>
      <c r="D190" s="237"/>
    </row>
    <row r="191" spans="1:4" x14ac:dyDescent="0.3">
      <c r="A191" s="246"/>
      <c r="B191" s="249"/>
      <c r="C191" s="249"/>
      <c r="D191" s="237"/>
    </row>
    <row r="192" spans="1:4" x14ac:dyDescent="0.3">
      <c r="A192" s="246"/>
      <c r="B192" s="249"/>
      <c r="C192" s="249"/>
      <c r="D192" s="237"/>
    </row>
    <row r="193" spans="1:4" x14ac:dyDescent="0.3">
      <c r="A193" s="246"/>
      <c r="B193" s="249"/>
      <c r="C193" s="249"/>
      <c r="D193" s="237"/>
    </row>
    <row r="194" spans="1:4" x14ac:dyDescent="0.3">
      <c r="A194" s="246"/>
      <c r="B194" s="249"/>
      <c r="C194" s="249"/>
      <c r="D194" s="237"/>
    </row>
    <row r="195" spans="1:4" x14ac:dyDescent="0.3">
      <c r="A195" s="246"/>
      <c r="B195" s="249"/>
      <c r="C195" s="249"/>
      <c r="D195" s="237"/>
    </row>
    <row r="196" spans="1:4" x14ac:dyDescent="0.3">
      <c r="A196" s="246"/>
      <c r="B196" s="249"/>
      <c r="C196" s="249"/>
      <c r="D196" s="237"/>
    </row>
    <row r="197" spans="1:4" x14ac:dyDescent="0.3">
      <c r="A197" s="246"/>
      <c r="B197" s="249"/>
      <c r="C197" s="249"/>
      <c r="D197" s="237"/>
    </row>
    <row r="198" spans="1:4" x14ac:dyDescent="0.3">
      <c r="A198" s="246"/>
      <c r="B198" s="249"/>
      <c r="C198" s="249"/>
      <c r="D198" s="237"/>
    </row>
    <row r="199" spans="1:4" x14ac:dyDescent="0.3">
      <c r="A199" s="246"/>
      <c r="B199" s="249"/>
      <c r="C199" s="249"/>
      <c r="D199" s="237"/>
    </row>
    <row r="200" spans="1:4" x14ac:dyDescent="0.3">
      <c r="A200" s="246"/>
      <c r="B200" s="249"/>
      <c r="C200" s="249"/>
      <c r="D200" s="237"/>
    </row>
    <row r="201" spans="1:4" x14ac:dyDescent="0.3">
      <c r="A201" s="246"/>
      <c r="B201" s="249"/>
      <c r="C201" s="249"/>
      <c r="D201" s="237"/>
    </row>
    <row r="202" spans="1:4" x14ac:dyDescent="0.3">
      <c r="A202" s="246"/>
      <c r="B202" s="249"/>
      <c r="C202" s="249"/>
      <c r="D202" s="237"/>
    </row>
    <row r="203" spans="1:4" x14ac:dyDescent="0.3">
      <c r="A203" s="246"/>
      <c r="B203" s="249"/>
      <c r="C203" s="249"/>
      <c r="D203" s="237"/>
    </row>
    <row r="204" spans="1:4" x14ac:dyDescent="0.3">
      <c r="A204" s="246"/>
      <c r="B204" s="249"/>
      <c r="C204" s="249"/>
      <c r="D204" s="237"/>
    </row>
    <row r="205" spans="1:4" x14ac:dyDescent="0.3">
      <c r="A205" s="246"/>
      <c r="B205" s="249"/>
      <c r="C205" s="249"/>
      <c r="D205" s="237"/>
    </row>
    <row r="206" spans="1:4" x14ac:dyDescent="0.3">
      <c r="A206" s="246"/>
      <c r="B206" s="249"/>
      <c r="C206" s="249"/>
      <c r="D206" s="237"/>
    </row>
    <row r="207" spans="1:4" x14ac:dyDescent="0.3">
      <c r="A207" s="246"/>
      <c r="B207" s="249"/>
      <c r="C207" s="249"/>
      <c r="D207" s="237"/>
    </row>
    <row r="208" spans="1:4" x14ac:dyDescent="0.3">
      <c r="A208" s="246"/>
      <c r="B208" s="249"/>
      <c r="C208" s="249"/>
      <c r="D208" s="237"/>
    </row>
    <row r="209" spans="1:4" x14ac:dyDescent="0.3">
      <c r="A209" s="246"/>
      <c r="B209" s="249"/>
      <c r="C209" s="249"/>
      <c r="D209" s="237"/>
    </row>
    <row r="210" spans="1:4" x14ac:dyDescent="0.3">
      <c r="A210" s="246"/>
      <c r="B210" s="249"/>
      <c r="C210" s="249"/>
      <c r="D210" s="237"/>
    </row>
    <row r="211" spans="1:4" x14ac:dyDescent="0.3">
      <c r="A211" s="246"/>
      <c r="B211" s="249"/>
      <c r="C211" s="249"/>
      <c r="D211" s="237"/>
    </row>
    <row r="212" spans="1:4" x14ac:dyDescent="0.3">
      <c r="A212" s="246"/>
      <c r="B212" s="249"/>
      <c r="C212" s="249"/>
      <c r="D212" s="237"/>
    </row>
    <row r="213" spans="1:4" x14ac:dyDescent="0.3">
      <c r="A213" s="246"/>
      <c r="B213" s="249"/>
      <c r="C213" s="249"/>
      <c r="D213" s="237"/>
    </row>
    <row r="214" spans="1:4" x14ac:dyDescent="0.3">
      <c r="A214" s="246"/>
      <c r="B214" s="249"/>
      <c r="C214" s="249"/>
      <c r="D214" s="237"/>
    </row>
    <row r="215" spans="1:4" x14ac:dyDescent="0.3">
      <c r="A215" s="246"/>
      <c r="B215" s="249"/>
      <c r="C215" s="249"/>
      <c r="D215" s="237"/>
    </row>
    <row r="216" spans="1:4" x14ac:dyDescent="0.3">
      <c r="A216" s="246"/>
      <c r="B216" s="249"/>
      <c r="C216" s="249"/>
      <c r="D216" s="237"/>
    </row>
    <row r="217" spans="1:4" x14ac:dyDescent="0.3">
      <c r="A217" s="246"/>
      <c r="B217" s="249"/>
      <c r="C217" s="249"/>
      <c r="D217" s="237"/>
    </row>
    <row r="218" spans="1:4" x14ac:dyDescent="0.3">
      <c r="A218" s="246"/>
      <c r="B218" s="249"/>
      <c r="C218" s="249"/>
      <c r="D218" s="237"/>
    </row>
    <row r="219" spans="1:4" x14ac:dyDescent="0.3">
      <c r="A219" s="246"/>
      <c r="B219" s="249"/>
      <c r="C219" s="249"/>
      <c r="D219" s="237"/>
    </row>
    <row r="220" spans="1:4" x14ac:dyDescent="0.3">
      <c r="A220" s="246"/>
      <c r="B220" s="249"/>
      <c r="C220" s="249"/>
      <c r="D220" s="237"/>
    </row>
    <row r="221" spans="1:4" x14ac:dyDescent="0.3">
      <c r="A221" s="246"/>
      <c r="B221" s="249"/>
      <c r="C221" s="249"/>
      <c r="D221" s="237"/>
    </row>
    <row r="222" spans="1:4" x14ac:dyDescent="0.3">
      <c r="A222" s="246"/>
      <c r="B222" s="249"/>
      <c r="C222" s="249"/>
      <c r="D222" s="237"/>
    </row>
    <row r="223" spans="1:4" x14ac:dyDescent="0.3">
      <c r="A223" s="246"/>
      <c r="B223" s="249"/>
      <c r="C223" s="249"/>
      <c r="D223" s="237"/>
    </row>
    <row r="224" spans="1:4" x14ac:dyDescent="0.3">
      <c r="A224" s="246"/>
      <c r="B224" s="249"/>
      <c r="C224" s="249"/>
      <c r="D224" s="237"/>
    </row>
    <row r="225" spans="1:4" x14ac:dyDescent="0.3">
      <c r="A225" s="246"/>
      <c r="B225" s="249"/>
      <c r="C225" s="249"/>
      <c r="D225" s="237"/>
    </row>
    <row r="226" spans="1:4" x14ac:dyDescent="0.3">
      <c r="A226" s="246"/>
      <c r="B226" s="249"/>
      <c r="C226" s="249"/>
      <c r="D226" s="237"/>
    </row>
    <row r="227" spans="1:4" x14ac:dyDescent="0.3">
      <c r="A227" s="246"/>
      <c r="B227" s="249"/>
      <c r="C227" s="249"/>
      <c r="D227" s="237"/>
    </row>
    <row r="228" spans="1:4" x14ac:dyDescent="0.3">
      <c r="A228" s="246"/>
      <c r="B228" s="249"/>
      <c r="C228" s="249"/>
      <c r="D228" s="237"/>
    </row>
    <row r="229" spans="1:4" x14ac:dyDescent="0.3">
      <c r="A229" s="246"/>
      <c r="B229" s="249"/>
      <c r="C229" s="249"/>
      <c r="D229" s="237"/>
    </row>
    <row r="230" spans="1:4" x14ac:dyDescent="0.3">
      <c r="A230" s="246"/>
      <c r="B230" s="249"/>
      <c r="C230" s="249"/>
      <c r="D230" s="237"/>
    </row>
    <row r="231" spans="1:4" x14ac:dyDescent="0.3">
      <c r="A231" s="246"/>
      <c r="B231" s="249"/>
      <c r="C231" s="249"/>
      <c r="D231" s="237"/>
    </row>
    <row r="232" spans="1:4" x14ac:dyDescent="0.3">
      <c r="A232" s="246"/>
      <c r="B232" s="249"/>
      <c r="C232" s="249"/>
      <c r="D232" s="237"/>
    </row>
    <row r="233" spans="1:4" x14ac:dyDescent="0.3">
      <c r="A233" s="246"/>
      <c r="B233" s="249"/>
      <c r="C233" s="249"/>
      <c r="D233" s="237"/>
    </row>
    <row r="234" spans="1:4" x14ac:dyDescent="0.3">
      <c r="A234" s="246"/>
      <c r="B234" s="249"/>
      <c r="C234" s="249"/>
      <c r="D234" s="237"/>
    </row>
    <row r="235" spans="1:4" x14ac:dyDescent="0.3">
      <c r="A235" s="246"/>
      <c r="B235" s="249"/>
      <c r="C235" s="249"/>
      <c r="D235" s="237"/>
    </row>
    <row r="236" spans="1:4" x14ac:dyDescent="0.3">
      <c r="A236" s="246"/>
      <c r="B236" s="249"/>
      <c r="C236" s="249"/>
      <c r="D236" s="237"/>
    </row>
    <row r="237" spans="1:4" x14ac:dyDescent="0.3">
      <c r="A237" s="246"/>
      <c r="B237" s="249"/>
      <c r="C237" s="249"/>
      <c r="D237" s="237"/>
    </row>
    <row r="238" spans="1:4" x14ac:dyDescent="0.3">
      <c r="A238" s="246"/>
      <c r="B238" s="249"/>
      <c r="C238" s="249"/>
      <c r="D238" s="237"/>
    </row>
    <row r="239" spans="1:4" x14ac:dyDescent="0.3">
      <c r="A239" s="246"/>
      <c r="B239" s="249"/>
      <c r="C239" s="249"/>
      <c r="D239" s="237"/>
    </row>
    <row r="240" spans="1:4" x14ac:dyDescent="0.3">
      <c r="A240" s="246"/>
      <c r="B240" s="249"/>
      <c r="C240" s="249"/>
      <c r="D240" s="237"/>
    </row>
    <row r="241" spans="1:4" x14ac:dyDescent="0.3">
      <c r="A241" s="246"/>
      <c r="B241" s="249"/>
      <c r="C241" s="249"/>
      <c r="D241" s="237"/>
    </row>
    <row r="242" spans="1:4" x14ac:dyDescent="0.3">
      <c r="A242" s="246"/>
      <c r="B242" s="249"/>
      <c r="C242" s="249"/>
      <c r="D242" s="237"/>
    </row>
    <row r="243" spans="1:4" x14ac:dyDescent="0.3">
      <c r="A243" s="246"/>
      <c r="B243" s="249"/>
      <c r="C243" s="249"/>
      <c r="D243" s="237"/>
    </row>
    <row r="244" spans="1:4" x14ac:dyDescent="0.3">
      <c r="A244" s="246"/>
      <c r="B244" s="249"/>
      <c r="C244" s="249"/>
      <c r="D244" s="237"/>
    </row>
    <row r="245" spans="1:4" x14ac:dyDescent="0.3">
      <c r="A245" s="246"/>
      <c r="B245" s="249"/>
      <c r="C245" s="249"/>
      <c r="D245" s="237"/>
    </row>
    <row r="246" spans="1:4" x14ac:dyDescent="0.3">
      <c r="A246" s="246"/>
      <c r="B246" s="249"/>
      <c r="C246" s="249"/>
      <c r="D246" s="237"/>
    </row>
    <row r="247" spans="1:4" x14ac:dyDescent="0.3">
      <c r="A247" s="246"/>
      <c r="B247" s="249"/>
      <c r="C247" s="249"/>
      <c r="D247" s="237"/>
    </row>
    <row r="248" spans="1:4" x14ac:dyDescent="0.3">
      <c r="A248" s="246"/>
      <c r="B248" s="249"/>
      <c r="C248" s="249"/>
      <c r="D248" s="237"/>
    </row>
    <row r="249" spans="1:4" x14ac:dyDescent="0.3">
      <c r="A249" s="246"/>
      <c r="B249" s="247"/>
      <c r="C249" s="249"/>
      <c r="D249" s="237"/>
    </row>
    <row r="250" spans="1:4" x14ac:dyDescent="0.3">
      <c r="A250" s="246"/>
      <c r="B250" s="247"/>
      <c r="C250" s="249"/>
      <c r="D250" s="237"/>
    </row>
    <row r="251" spans="1:4" x14ac:dyDescent="0.3">
      <c r="A251" s="246"/>
      <c r="B251" s="247"/>
      <c r="C251" s="249"/>
      <c r="D251" s="237"/>
    </row>
    <row r="252" spans="1:4" x14ac:dyDescent="0.3">
      <c r="A252" s="246"/>
      <c r="B252" s="249"/>
      <c r="C252" s="249"/>
      <c r="D252" s="237"/>
    </row>
    <row r="253" spans="1:4" x14ac:dyDescent="0.3">
      <c r="A253" s="246"/>
      <c r="B253" s="249"/>
      <c r="C253" s="249"/>
      <c r="D253" s="237"/>
    </row>
    <row r="254" spans="1:4" x14ac:dyDescent="0.3">
      <c r="A254" s="246"/>
      <c r="B254" s="247"/>
      <c r="C254" s="249"/>
      <c r="D254" s="237"/>
    </row>
    <row r="255" spans="1:4" x14ac:dyDescent="0.3">
      <c r="A255" s="246"/>
      <c r="B255" s="247"/>
      <c r="C255" s="249"/>
      <c r="D255" s="237"/>
    </row>
    <row r="256" spans="1:4" x14ac:dyDescent="0.3">
      <c r="A256" s="246"/>
      <c r="B256" s="247"/>
      <c r="C256" s="249"/>
      <c r="D256" s="237"/>
    </row>
    <row r="257" spans="1:4" x14ac:dyDescent="0.3">
      <c r="A257" s="246"/>
      <c r="B257" s="247"/>
      <c r="C257" s="249"/>
      <c r="D257" s="237"/>
    </row>
    <row r="258" spans="1:4" x14ac:dyDescent="0.3">
      <c r="A258" s="246"/>
      <c r="B258" s="247"/>
      <c r="C258" s="249"/>
      <c r="D258" s="237"/>
    </row>
    <row r="259" spans="1:4" x14ac:dyDescent="0.3">
      <c r="A259" s="246"/>
      <c r="B259" s="247"/>
      <c r="C259" s="249"/>
      <c r="D259" s="237"/>
    </row>
    <row r="260" spans="1:4" x14ac:dyDescent="0.3">
      <c r="A260" s="246"/>
      <c r="B260" s="247"/>
      <c r="C260" s="249"/>
      <c r="D260" s="237"/>
    </row>
    <row r="261" spans="1:4" x14ac:dyDescent="0.3">
      <c r="A261" s="246"/>
      <c r="B261" s="247"/>
      <c r="C261" s="249"/>
      <c r="D261" s="237"/>
    </row>
    <row r="262" spans="1:4" x14ac:dyDescent="0.3">
      <c r="A262" s="246"/>
      <c r="B262" s="247"/>
      <c r="C262" s="249"/>
      <c r="D262" s="237"/>
    </row>
    <row r="263" spans="1:4" x14ac:dyDescent="0.3">
      <c r="A263" s="246"/>
      <c r="B263" s="247"/>
      <c r="C263" s="249"/>
      <c r="D263" s="237"/>
    </row>
    <row r="264" spans="1:4" x14ac:dyDescent="0.3">
      <c r="A264" s="246"/>
      <c r="B264" s="247"/>
      <c r="C264" s="249"/>
      <c r="D264" s="237"/>
    </row>
    <row r="265" spans="1:4" x14ac:dyDescent="0.3">
      <c r="A265" s="246"/>
      <c r="B265" s="247"/>
      <c r="C265" s="249"/>
      <c r="D265" s="237"/>
    </row>
    <row r="266" spans="1:4" x14ac:dyDescent="0.3">
      <c r="A266" s="246"/>
      <c r="B266" s="247"/>
      <c r="C266" s="249"/>
      <c r="D266" s="237"/>
    </row>
    <row r="267" spans="1:4" x14ac:dyDescent="0.3">
      <c r="A267" s="246"/>
      <c r="B267" s="247"/>
      <c r="C267" s="249"/>
      <c r="D267" s="237"/>
    </row>
    <row r="268" spans="1:4" x14ac:dyDescent="0.3">
      <c r="A268" s="246"/>
      <c r="B268" s="247"/>
      <c r="C268" s="249"/>
      <c r="D268" s="237"/>
    </row>
    <row r="269" spans="1:4" x14ac:dyDescent="0.3">
      <c r="A269" s="246"/>
      <c r="B269" s="247"/>
      <c r="C269" s="249"/>
      <c r="D269" s="237"/>
    </row>
    <row r="270" spans="1:4" x14ac:dyDescent="0.3">
      <c r="A270" s="246"/>
      <c r="B270" s="247"/>
      <c r="C270" s="249"/>
      <c r="D270" s="237"/>
    </row>
    <row r="271" spans="1:4" x14ac:dyDescent="0.3">
      <c r="A271" s="246"/>
      <c r="B271" s="247"/>
      <c r="C271" s="249"/>
      <c r="D271" s="237"/>
    </row>
    <row r="272" spans="1:4" x14ac:dyDescent="0.3">
      <c r="A272" s="246"/>
      <c r="B272" s="247"/>
      <c r="C272" s="249"/>
      <c r="D272" s="237"/>
    </row>
    <row r="273" spans="1:4" x14ac:dyDescent="0.3">
      <c r="A273" s="246"/>
      <c r="B273" s="247"/>
      <c r="C273" s="249"/>
      <c r="D273" s="237"/>
    </row>
    <row r="274" spans="1:4" x14ac:dyDescent="0.3">
      <c r="A274" s="246"/>
      <c r="B274" s="247"/>
      <c r="C274" s="249"/>
      <c r="D274" s="237"/>
    </row>
    <row r="275" spans="1:4" x14ac:dyDescent="0.3">
      <c r="A275" s="246"/>
      <c r="B275" s="247"/>
      <c r="C275" s="249"/>
      <c r="D275" s="237"/>
    </row>
    <row r="276" spans="1:4" x14ac:dyDescent="0.3">
      <c r="A276" s="246"/>
      <c r="B276" s="247"/>
      <c r="C276" s="249"/>
      <c r="D276" s="237"/>
    </row>
    <row r="277" spans="1:4" x14ac:dyDescent="0.3">
      <c r="A277" s="246"/>
      <c r="B277" s="247"/>
      <c r="C277" s="249"/>
      <c r="D277" s="237"/>
    </row>
    <row r="278" spans="1:4" x14ac:dyDescent="0.3">
      <c r="A278" s="246"/>
      <c r="B278" s="247"/>
      <c r="C278" s="249"/>
      <c r="D278" s="237"/>
    </row>
    <row r="279" spans="1:4" x14ac:dyDescent="0.3">
      <c r="A279" s="246"/>
      <c r="B279" s="247"/>
      <c r="C279" s="249"/>
      <c r="D279" s="237"/>
    </row>
    <row r="280" spans="1:4" x14ac:dyDescent="0.3">
      <c r="A280" s="246"/>
      <c r="B280" s="247"/>
      <c r="C280" s="249"/>
      <c r="D280" s="237"/>
    </row>
    <row r="281" spans="1:4" x14ac:dyDescent="0.3">
      <c r="A281" s="246"/>
      <c r="B281" s="247"/>
      <c r="C281" s="249"/>
      <c r="D281" s="237"/>
    </row>
    <row r="282" spans="1:4" x14ac:dyDescent="0.3">
      <c r="A282" s="246"/>
      <c r="B282" s="247"/>
      <c r="C282" s="249"/>
      <c r="D282" s="237"/>
    </row>
    <row r="283" spans="1:4" x14ac:dyDescent="0.3">
      <c r="A283" s="246"/>
      <c r="B283" s="247"/>
      <c r="C283" s="249"/>
      <c r="D283" s="237"/>
    </row>
    <row r="284" spans="1:4" x14ac:dyDescent="0.3">
      <c r="A284" s="246"/>
      <c r="B284" s="247"/>
      <c r="C284" s="249"/>
      <c r="D284" s="237"/>
    </row>
    <row r="285" spans="1:4" x14ac:dyDescent="0.3">
      <c r="A285" s="246"/>
      <c r="B285" s="247"/>
      <c r="C285" s="249"/>
      <c r="D285" s="237"/>
    </row>
    <row r="286" spans="1:4" x14ac:dyDescent="0.3">
      <c r="A286" s="246"/>
      <c r="B286" s="247"/>
      <c r="C286" s="249"/>
      <c r="D286" s="237"/>
    </row>
    <row r="287" spans="1:4" x14ac:dyDescent="0.3">
      <c r="A287" s="246"/>
      <c r="B287" s="247"/>
      <c r="C287" s="249"/>
      <c r="D287" s="237"/>
    </row>
    <row r="288" spans="1:4" x14ac:dyDescent="0.3">
      <c r="A288" s="246"/>
      <c r="B288" s="247"/>
      <c r="C288" s="249"/>
      <c r="D288" s="237"/>
    </row>
    <row r="289" spans="1:4" x14ac:dyDescent="0.3">
      <c r="A289" s="246"/>
      <c r="B289" s="247"/>
      <c r="C289" s="249"/>
      <c r="D289" s="237"/>
    </row>
    <row r="290" spans="1:4" x14ac:dyDescent="0.3">
      <c r="A290" s="246"/>
      <c r="B290" s="247"/>
      <c r="C290" s="249"/>
      <c r="D290" s="237"/>
    </row>
    <row r="291" spans="1:4" x14ac:dyDescent="0.3">
      <c r="A291" s="246"/>
      <c r="B291" s="247"/>
      <c r="C291" s="249"/>
      <c r="D291" s="237"/>
    </row>
    <row r="292" spans="1:4" x14ac:dyDescent="0.3">
      <c r="A292" s="246"/>
      <c r="B292" s="247"/>
      <c r="C292" s="249"/>
      <c r="D292" s="237"/>
    </row>
    <row r="293" spans="1:4" x14ac:dyDescent="0.3">
      <c r="A293" s="246"/>
      <c r="B293" s="247"/>
      <c r="C293" s="249"/>
      <c r="D293" s="237"/>
    </row>
    <row r="294" spans="1:4" x14ac:dyDescent="0.3">
      <c r="A294" s="246"/>
      <c r="B294" s="247"/>
      <c r="C294" s="249"/>
      <c r="D294" s="237"/>
    </row>
    <row r="295" spans="1:4" x14ac:dyDescent="0.3">
      <c r="A295" s="246"/>
      <c r="B295" s="247"/>
      <c r="C295" s="249"/>
      <c r="D295" s="237"/>
    </row>
    <row r="296" spans="1:4" x14ac:dyDescent="0.3">
      <c r="A296" s="246"/>
      <c r="B296" s="247"/>
      <c r="C296" s="249"/>
      <c r="D296" s="237"/>
    </row>
    <row r="297" spans="1:4" x14ac:dyDescent="0.3">
      <c r="A297" s="246"/>
      <c r="B297" s="249"/>
      <c r="C297" s="249"/>
      <c r="D297" s="237"/>
    </row>
    <row r="298" spans="1:4" x14ac:dyDescent="0.3">
      <c r="A298" s="246"/>
      <c r="B298" s="247"/>
      <c r="C298" s="249"/>
      <c r="D298" s="237"/>
    </row>
    <row r="299" spans="1:4" x14ac:dyDescent="0.3">
      <c r="A299" s="246"/>
      <c r="B299" s="249"/>
      <c r="C299" s="249"/>
      <c r="D299" s="237"/>
    </row>
    <row r="300" spans="1:4" x14ac:dyDescent="0.3">
      <c r="A300" s="246"/>
      <c r="B300" s="249"/>
      <c r="C300" s="249"/>
      <c r="D300" s="237"/>
    </row>
    <row r="301" spans="1:4" x14ac:dyDescent="0.3">
      <c r="A301" s="246"/>
      <c r="B301" s="249"/>
      <c r="C301" s="249"/>
      <c r="D301" s="237"/>
    </row>
    <row r="302" spans="1:4" x14ac:dyDescent="0.3">
      <c r="A302" s="246"/>
      <c r="B302" s="249"/>
      <c r="C302" s="249"/>
      <c r="D302" s="237"/>
    </row>
    <row r="303" spans="1:4" x14ac:dyDescent="0.3">
      <c r="A303" s="246"/>
      <c r="B303" s="249"/>
      <c r="C303" s="249"/>
      <c r="D303" s="237"/>
    </row>
    <row r="304" spans="1:4" x14ac:dyDescent="0.3">
      <c r="A304" s="246"/>
      <c r="B304" s="249"/>
      <c r="C304" s="249"/>
      <c r="D304" s="237"/>
    </row>
    <row r="305" spans="1:4" x14ac:dyDescent="0.3">
      <c r="A305" s="246"/>
      <c r="B305" s="247"/>
      <c r="C305" s="249"/>
      <c r="D305" s="237"/>
    </row>
    <row r="306" spans="1:4" x14ac:dyDescent="0.3">
      <c r="A306" s="246"/>
      <c r="B306" s="249"/>
      <c r="C306" s="249"/>
      <c r="D306" s="237"/>
    </row>
    <row r="307" spans="1:4" x14ac:dyDescent="0.3">
      <c r="A307" s="246"/>
      <c r="B307" s="247"/>
      <c r="C307" s="249"/>
      <c r="D307" s="237"/>
    </row>
    <row r="308" spans="1:4" x14ac:dyDescent="0.3">
      <c r="A308" s="246"/>
      <c r="B308" s="249"/>
      <c r="C308" s="249"/>
      <c r="D308" s="237"/>
    </row>
    <row r="309" spans="1:4" x14ac:dyDescent="0.3">
      <c r="A309" s="246"/>
      <c r="B309" s="249"/>
      <c r="C309" s="249"/>
      <c r="D309" s="237"/>
    </row>
    <row r="310" spans="1:4" x14ac:dyDescent="0.3">
      <c r="A310" s="246"/>
      <c r="B310" s="249"/>
      <c r="C310" s="249"/>
      <c r="D310" s="237"/>
    </row>
    <row r="311" spans="1:4" x14ac:dyDescent="0.3">
      <c r="A311" s="246"/>
      <c r="B311" s="249"/>
      <c r="C311" s="249"/>
      <c r="D311" s="237"/>
    </row>
    <row r="312" spans="1:4" x14ac:dyDescent="0.3">
      <c r="A312" s="246"/>
      <c r="B312" s="247"/>
      <c r="C312" s="249"/>
      <c r="D312" s="237"/>
    </row>
    <row r="313" spans="1:4" x14ac:dyDescent="0.3">
      <c r="A313" s="246"/>
      <c r="B313" s="249"/>
      <c r="C313" s="249"/>
      <c r="D313" s="237"/>
    </row>
    <row r="314" spans="1:4" x14ac:dyDescent="0.3">
      <c r="A314" s="246"/>
      <c r="B314" s="249"/>
      <c r="C314" s="249"/>
      <c r="D314" s="237"/>
    </row>
    <row r="315" spans="1:4" x14ac:dyDescent="0.3">
      <c r="A315" s="246"/>
      <c r="B315" s="249"/>
      <c r="C315" s="249"/>
      <c r="D315" s="237"/>
    </row>
    <row r="316" spans="1:4" x14ac:dyDescent="0.3">
      <c r="A316" s="246"/>
      <c r="B316" s="249"/>
      <c r="C316" s="249"/>
      <c r="D316" s="237"/>
    </row>
    <row r="317" spans="1:4" x14ac:dyDescent="0.3">
      <c r="A317" s="246"/>
      <c r="B317" s="249"/>
      <c r="C317" s="249"/>
      <c r="D317" s="237"/>
    </row>
    <row r="318" spans="1:4" x14ac:dyDescent="0.3">
      <c r="A318" s="246"/>
      <c r="B318" s="249"/>
      <c r="C318" s="249"/>
      <c r="D318" s="237"/>
    </row>
    <row r="319" spans="1:4" x14ac:dyDescent="0.3">
      <c r="A319" s="246"/>
      <c r="B319" s="249"/>
      <c r="C319" s="249"/>
      <c r="D319" s="237"/>
    </row>
    <row r="320" spans="1:4" x14ac:dyDescent="0.3">
      <c r="A320" s="246"/>
      <c r="B320" s="249"/>
      <c r="C320" s="249"/>
      <c r="D320" s="237"/>
    </row>
    <row r="321" spans="1:4" x14ac:dyDescent="0.3">
      <c r="A321" s="246"/>
      <c r="B321" s="249"/>
      <c r="C321" s="249"/>
      <c r="D321" s="237"/>
    </row>
    <row r="322" spans="1:4" x14ac:dyDescent="0.3">
      <c r="A322" s="246"/>
      <c r="B322" s="249"/>
      <c r="C322" s="249"/>
      <c r="D322" s="237"/>
    </row>
    <row r="323" spans="1:4" x14ac:dyDescent="0.3">
      <c r="A323" s="246"/>
      <c r="B323" s="249"/>
      <c r="C323" s="249"/>
      <c r="D323" s="237"/>
    </row>
    <row r="324" spans="1:4" x14ac:dyDescent="0.3">
      <c r="A324" s="246"/>
      <c r="B324" s="249"/>
      <c r="C324" s="249"/>
      <c r="D324" s="237"/>
    </row>
    <row r="325" spans="1:4" x14ac:dyDescent="0.3">
      <c r="A325" s="246"/>
      <c r="B325" s="249"/>
      <c r="C325" s="249"/>
      <c r="D325" s="237"/>
    </row>
    <row r="326" spans="1:4" x14ac:dyDescent="0.3">
      <c r="A326" s="246"/>
      <c r="B326" s="249"/>
      <c r="C326" s="249"/>
      <c r="D326" s="237"/>
    </row>
    <row r="327" spans="1:4" x14ac:dyDescent="0.3">
      <c r="A327" s="246"/>
      <c r="B327" s="249"/>
      <c r="C327" s="249"/>
      <c r="D327" s="237"/>
    </row>
    <row r="328" spans="1:4" x14ac:dyDescent="0.3">
      <c r="A328" s="246"/>
      <c r="B328" s="249"/>
      <c r="C328" s="249"/>
      <c r="D328" s="237"/>
    </row>
    <row r="329" spans="1:4" x14ac:dyDescent="0.3">
      <c r="A329" s="246"/>
      <c r="B329" s="249"/>
      <c r="C329" s="249"/>
      <c r="D329" s="237"/>
    </row>
    <row r="330" spans="1:4" x14ac:dyDescent="0.3">
      <c r="A330" s="246"/>
      <c r="B330" s="249"/>
      <c r="C330" s="249"/>
      <c r="D330" s="237"/>
    </row>
    <row r="331" spans="1:4" x14ac:dyDescent="0.3">
      <c r="A331" s="246"/>
      <c r="B331" s="249"/>
      <c r="C331" s="249"/>
      <c r="D331" s="237"/>
    </row>
    <row r="332" spans="1:4" x14ac:dyDescent="0.3">
      <c r="A332" s="246"/>
      <c r="B332" s="249"/>
      <c r="C332" s="249"/>
      <c r="D332" s="237"/>
    </row>
    <row r="333" spans="1:4" x14ac:dyDescent="0.3">
      <c r="A333" s="246"/>
      <c r="B333" s="249"/>
      <c r="C333" s="249"/>
      <c r="D333" s="237"/>
    </row>
    <row r="334" spans="1:4" x14ac:dyDescent="0.3">
      <c r="A334" s="246"/>
      <c r="B334" s="249"/>
      <c r="C334" s="249"/>
      <c r="D334" s="237"/>
    </row>
    <row r="335" spans="1:4" x14ac:dyDescent="0.3">
      <c r="A335" s="246"/>
      <c r="B335" s="249"/>
      <c r="C335" s="249"/>
      <c r="D335" s="237"/>
    </row>
    <row r="336" spans="1:4" x14ac:dyDescent="0.3">
      <c r="A336" s="246"/>
      <c r="B336" s="249"/>
      <c r="C336" s="249"/>
      <c r="D336" s="237"/>
    </row>
    <row r="337" spans="1:4" x14ac:dyDescent="0.3">
      <c r="A337" s="246"/>
      <c r="B337" s="249"/>
      <c r="C337" s="249"/>
      <c r="D337" s="237"/>
    </row>
    <row r="338" spans="1:4" x14ac:dyDescent="0.3">
      <c r="A338" s="246"/>
      <c r="B338" s="249"/>
      <c r="C338" s="249"/>
      <c r="D338" s="237"/>
    </row>
    <row r="339" spans="1:4" x14ac:dyDescent="0.3">
      <c r="A339" s="246"/>
      <c r="B339" s="249"/>
      <c r="C339" s="249"/>
      <c r="D339" s="237"/>
    </row>
    <row r="340" spans="1:4" x14ac:dyDescent="0.3">
      <c r="A340" s="246"/>
      <c r="B340" s="249"/>
      <c r="C340" s="249"/>
      <c r="D340" s="237"/>
    </row>
    <row r="341" spans="1:4" x14ac:dyDescent="0.3">
      <c r="A341" s="246"/>
      <c r="B341" s="249"/>
      <c r="C341" s="249"/>
      <c r="D341" s="237"/>
    </row>
    <row r="342" spans="1:4" x14ac:dyDescent="0.3">
      <c r="A342" s="246"/>
      <c r="B342" s="249"/>
      <c r="C342" s="249"/>
      <c r="D342" s="237"/>
    </row>
    <row r="343" spans="1:4" x14ac:dyDescent="0.3">
      <c r="A343" s="246"/>
      <c r="B343" s="249"/>
      <c r="C343" s="249"/>
      <c r="D343" s="237"/>
    </row>
    <row r="344" spans="1:4" x14ac:dyDescent="0.3">
      <c r="A344" s="246"/>
      <c r="B344" s="249"/>
      <c r="C344" s="249"/>
      <c r="D344" s="237"/>
    </row>
    <row r="345" spans="1:4" x14ac:dyDescent="0.3">
      <c r="A345" s="246"/>
      <c r="B345" s="249"/>
      <c r="C345" s="249"/>
      <c r="D345" s="237"/>
    </row>
    <row r="346" spans="1:4" x14ac:dyDescent="0.3">
      <c r="A346" s="246"/>
      <c r="B346" s="249"/>
      <c r="C346" s="249"/>
      <c r="D346" s="237"/>
    </row>
    <row r="347" spans="1:4" x14ac:dyDescent="0.3">
      <c r="A347" s="246"/>
      <c r="B347" s="249"/>
      <c r="C347" s="249"/>
      <c r="D347" s="237"/>
    </row>
    <row r="348" spans="1:4" x14ac:dyDescent="0.3">
      <c r="A348" s="246"/>
      <c r="B348" s="249"/>
      <c r="C348" s="249"/>
      <c r="D348" s="237"/>
    </row>
    <row r="349" spans="1:4" x14ac:dyDescent="0.3">
      <c r="A349" s="246"/>
      <c r="B349" s="249"/>
      <c r="C349" s="249"/>
      <c r="D349" s="237"/>
    </row>
    <row r="350" spans="1:4" x14ac:dyDescent="0.3">
      <c r="A350" s="246"/>
      <c r="B350" s="249"/>
      <c r="C350" s="249"/>
      <c r="D350" s="237"/>
    </row>
    <row r="351" spans="1:4" x14ac:dyDescent="0.3">
      <c r="A351" s="246"/>
      <c r="B351" s="249"/>
      <c r="C351" s="249"/>
      <c r="D351" s="237"/>
    </row>
    <row r="352" spans="1:4" x14ac:dyDescent="0.3">
      <c r="A352" s="246"/>
      <c r="B352" s="249"/>
      <c r="C352" s="249"/>
      <c r="D352" s="237"/>
    </row>
    <row r="353" spans="1:4" x14ac:dyDescent="0.3">
      <c r="A353" s="246"/>
      <c r="B353" s="249"/>
      <c r="C353" s="249"/>
      <c r="D353" s="237"/>
    </row>
    <row r="354" spans="1:4" x14ac:dyDescent="0.3">
      <c r="A354" s="246"/>
      <c r="B354" s="249"/>
      <c r="C354" s="249"/>
      <c r="D354" s="237"/>
    </row>
    <row r="355" spans="1:4" x14ac:dyDescent="0.3">
      <c r="A355" s="246"/>
      <c r="B355" s="249"/>
      <c r="C355" s="249"/>
      <c r="D355" s="237"/>
    </row>
    <row r="356" spans="1:4" x14ac:dyDescent="0.3">
      <c r="A356" s="246"/>
      <c r="B356" s="249"/>
      <c r="C356" s="249"/>
      <c r="D356" s="237"/>
    </row>
    <row r="357" spans="1:4" x14ac:dyDescent="0.3">
      <c r="A357" s="246"/>
      <c r="B357" s="249"/>
      <c r="C357" s="249"/>
      <c r="D357" s="237"/>
    </row>
    <row r="358" spans="1:4" x14ac:dyDescent="0.3">
      <c r="A358" s="246"/>
      <c r="B358" s="249"/>
      <c r="C358" s="249"/>
      <c r="D358" s="237"/>
    </row>
    <row r="359" spans="1:4" x14ac:dyDescent="0.3">
      <c r="A359" s="246"/>
      <c r="B359" s="249"/>
      <c r="C359" s="249"/>
      <c r="D359" s="237"/>
    </row>
    <row r="360" spans="1:4" x14ac:dyDescent="0.3">
      <c r="A360" s="246"/>
      <c r="B360" s="249"/>
      <c r="C360" s="249"/>
      <c r="D360" s="237"/>
    </row>
    <row r="361" spans="1:4" x14ac:dyDescent="0.3">
      <c r="A361" s="246"/>
      <c r="B361" s="249"/>
      <c r="C361" s="249"/>
      <c r="D361" s="237"/>
    </row>
    <row r="362" spans="1:4" x14ac:dyDescent="0.3">
      <c r="A362" s="246"/>
      <c r="B362" s="249"/>
      <c r="C362" s="249"/>
      <c r="D362" s="237"/>
    </row>
    <row r="363" spans="1:4" x14ac:dyDescent="0.3">
      <c r="A363" s="246"/>
      <c r="B363" s="249"/>
      <c r="C363" s="249"/>
      <c r="D363" s="237"/>
    </row>
    <row r="364" spans="1:4" x14ac:dyDescent="0.3">
      <c r="A364" s="246"/>
      <c r="B364" s="249"/>
      <c r="C364" s="249"/>
      <c r="D364" s="237"/>
    </row>
    <row r="365" spans="1:4" x14ac:dyDescent="0.3">
      <c r="A365" s="246"/>
      <c r="B365" s="249"/>
      <c r="C365" s="249"/>
      <c r="D365" s="237"/>
    </row>
    <row r="366" spans="1:4" x14ac:dyDescent="0.3">
      <c r="A366" s="246"/>
      <c r="B366" s="249"/>
      <c r="C366" s="249"/>
      <c r="D366" s="237"/>
    </row>
    <row r="367" spans="1:4" x14ac:dyDescent="0.3">
      <c r="A367" s="246"/>
      <c r="B367" s="249"/>
      <c r="C367" s="249"/>
      <c r="D367" s="237"/>
    </row>
    <row r="368" spans="1:4" x14ac:dyDescent="0.3">
      <c r="A368" s="246"/>
      <c r="B368" s="249"/>
      <c r="C368" s="249"/>
      <c r="D368" s="237"/>
    </row>
    <row r="369" spans="1:4" x14ac:dyDescent="0.3">
      <c r="A369" s="246"/>
      <c r="B369" s="249"/>
      <c r="C369" s="249"/>
      <c r="D369" s="237"/>
    </row>
    <row r="370" spans="1:4" x14ac:dyDescent="0.3">
      <c r="A370" s="246"/>
      <c r="B370" s="249"/>
      <c r="C370" s="249"/>
      <c r="D370" s="237"/>
    </row>
    <row r="371" spans="1:4" x14ac:dyDescent="0.3">
      <c r="A371" s="246"/>
      <c r="B371" s="249"/>
      <c r="C371" s="249"/>
      <c r="D371" s="237"/>
    </row>
    <row r="372" spans="1:4" x14ac:dyDescent="0.3">
      <c r="A372" s="246"/>
      <c r="B372" s="249"/>
      <c r="C372" s="249"/>
      <c r="D372" s="237"/>
    </row>
    <row r="373" spans="1:4" x14ac:dyDescent="0.3">
      <c r="A373" s="246"/>
      <c r="B373" s="249"/>
      <c r="C373" s="249"/>
      <c r="D373" s="237"/>
    </row>
    <row r="374" spans="1:4" x14ac:dyDescent="0.3">
      <c r="A374" s="246"/>
      <c r="B374" s="249"/>
      <c r="C374" s="249"/>
      <c r="D374" s="237"/>
    </row>
    <row r="375" spans="1:4" x14ac:dyDescent="0.3">
      <c r="A375" s="246"/>
      <c r="B375" s="249"/>
      <c r="C375" s="249"/>
      <c r="D375" s="237"/>
    </row>
    <row r="376" spans="1:4" x14ac:dyDescent="0.3">
      <c r="A376" s="246"/>
      <c r="B376" s="249"/>
      <c r="C376" s="249"/>
      <c r="D376" s="237"/>
    </row>
    <row r="377" spans="1:4" x14ac:dyDescent="0.3">
      <c r="A377" s="246"/>
      <c r="B377" s="249"/>
      <c r="C377" s="249"/>
      <c r="D377" s="237"/>
    </row>
    <row r="378" spans="1:4" x14ac:dyDescent="0.3">
      <c r="A378" s="246"/>
      <c r="B378" s="249"/>
      <c r="C378" s="250"/>
      <c r="D378" s="237"/>
    </row>
    <row r="379" spans="1:4" x14ac:dyDescent="0.3">
      <c r="A379" s="246"/>
      <c r="B379" s="237"/>
      <c r="C379" s="237"/>
      <c r="D379" s="237"/>
    </row>
    <row r="380" spans="1:4" x14ac:dyDescent="0.3">
      <c r="A380" s="246"/>
      <c r="B380" s="237"/>
      <c r="C380" s="237"/>
      <c r="D380" s="237"/>
    </row>
    <row r="381" spans="1:4" x14ac:dyDescent="0.3">
      <c r="A381" s="246"/>
      <c r="B381" s="237"/>
      <c r="C381" s="237"/>
      <c r="D381" s="237"/>
    </row>
    <row r="382" spans="1:4" x14ac:dyDescent="0.3">
      <c r="A382" s="246"/>
      <c r="B382" s="237"/>
      <c r="C382" s="237"/>
      <c r="D382" s="237"/>
    </row>
    <row r="383" spans="1:4" x14ac:dyDescent="0.3">
      <c r="A383" s="246"/>
      <c r="B383" s="237"/>
      <c r="C383" s="237"/>
      <c r="D383" s="237"/>
    </row>
    <row r="384" spans="1:4" x14ac:dyDescent="0.3">
      <c r="A384" s="246"/>
      <c r="B384" s="237"/>
      <c r="C384" s="237"/>
      <c r="D384" s="237"/>
    </row>
    <row r="385" spans="1:4" x14ac:dyDescent="0.3">
      <c r="A385" s="246"/>
      <c r="B385" s="237"/>
      <c r="C385" s="237"/>
      <c r="D385" s="237"/>
    </row>
    <row r="386" spans="1:4" x14ac:dyDescent="0.3">
      <c r="A386" s="246"/>
      <c r="B386" s="237"/>
      <c r="C386" s="237"/>
      <c r="D386" s="237"/>
    </row>
    <row r="387" spans="1:4" x14ac:dyDescent="0.3">
      <c r="A387" s="246"/>
      <c r="B387" s="237"/>
      <c r="C387" s="237"/>
      <c r="D387" s="237"/>
    </row>
    <row r="388" spans="1:4" x14ac:dyDescent="0.3">
      <c r="A388" s="246"/>
      <c r="B388" s="237"/>
      <c r="C388" s="237"/>
      <c r="D388" s="237"/>
    </row>
    <row r="389" spans="1:4" x14ac:dyDescent="0.3">
      <c r="A389" s="246"/>
      <c r="B389" s="237"/>
      <c r="C389" s="237"/>
      <c r="D389" s="237"/>
    </row>
    <row r="390" spans="1:4" x14ac:dyDescent="0.3">
      <c r="A390" s="246"/>
      <c r="B390" s="237"/>
      <c r="C390" s="237"/>
      <c r="D390" s="237"/>
    </row>
    <row r="391" spans="1:4" x14ac:dyDescent="0.3">
      <c r="A391" s="246"/>
      <c r="B391" s="237"/>
      <c r="C391" s="237"/>
      <c r="D391" s="237"/>
    </row>
    <row r="392" spans="1:4" x14ac:dyDescent="0.3">
      <c r="A392" s="246"/>
      <c r="B392" s="237"/>
      <c r="C392" s="237"/>
      <c r="D392" s="237"/>
    </row>
    <row r="393" spans="1:4" x14ac:dyDescent="0.3">
      <c r="A393" s="246"/>
      <c r="B393" s="237"/>
      <c r="C393" s="237"/>
      <c r="D393" s="237"/>
    </row>
    <row r="394" spans="1:4" x14ac:dyDescent="0.3">
      <c r="A394" s="246"/>
      <c r="B394" s="237"/>
      <c r="C394" s="237"/>
      <c r="D394" s="237"/>
    </row>
    <row r="395" spans="1:4" x14ac:dyDescent="0.3">
      <c r="A395" s="246"/>
      <c r="B395" s="237"/>
      <c r="C395" s="237"/>
      <c r="D395" s="237"/>
    </row>
    <row r="396" spans="1:4" x14ac:dyDescent="0.3">
      <c r="A396" s="246"/>
      <c r="B396" s="237"/>
      <c r="C396" s="237"/>
      <c r="D396" s="237"/>
    </row>
    <row r="397" spans="1:4" x14ac:dyDescent="0.3">
      <c r="A397" s="246"/>
      <c r="B397" s="237"/>
      <c r="C397" s="237"/>
      <c r="D397" s="237"/>
    </row>
    <row r="398" spans="1:4" x14ac:dyDescent="0.3">
      <c r="A398" s="246"/>
      <c r="B398" s="237"/>
      <c r="C398" s="237"/>
      <c r="D398" s="237"/>
    </row>
    <row r="399" spans="1:4" x14ac:dyDescent="0.3">
      <c r="A399" s="246"/>
      <c r="B399" s="237"/>
      <c r="C399" s="237"/>
      <c r="D399" s="237"/>
    </row>
    <row r="400" spans="1:4" x14ac:dyDescent="0.3">
      <c r="A400" s="246"/>
      <c r="B400" s="237"/>
      <c r="C400" s="237"/>
      <c r="D400" s="237"/>
    </row>
    <row r="401" spans="1:4" x14ac:dyDescent="0.3">
      <c r="A401" s="246"/>
      <c r="B401" s="237"/>
      <c r="C401" s="237"/>
      <c r="D401" s="237"/>
    </row>
    <row r="402" spans="1:4" x14ac:dyDescent="0.3">
      <c r="A402" s="246"/>
      <c r="B402" s="237"/>
      <c r="C402" s="237"/>
      <c r="D402" s="237"/>
    </row>
    <row r="403" spans="1:4" x14ac:dyDescent="0.3">
      <c r="A403" s="246"/>
      <c r="B403" s="237"/>
      <c r="C403" s="237"/>
      <c r="D403" s="237"/>
    </row>
    <row r="404" spans="1:4" x14ac:dyDescent="0.3">
      <c r="A404" s="246"/>
      <c r="B404" s="237"/>
      <c r="C404" s="237"/>
      <c r="D404" s="237"/>
    </row>
    <row r="405" spans="1:4" x14ac:dyDescent="0.3">
      <c r="A405" s="246"/>
      <c r="B405" s="237"/>
      <c r="C405" s="237"/>
      <c r="D405" s="237"/>
    </row>
    <row r="406" spans="1:4" x14ac:dyDescent="0.3">
      <c r="A406" s="246"/>
      <c r="B406" s="237"/>
      <c r="C406" s="237"/>
      <c r="D406" s="237"/>
    </row>
    <row r="407" spans="1:4" x14ac:dyDescent="0.3">
      <c r="A407" s="246"/>
      <c r="B407" s="237"/>
      <c r="C407" s="237"/>
      <c r="D407" s="237"/>
    </row>
    <row r="408" spans="1:4" x14ac:dyDescent="0.3">
      <c r="A408" s="246"/>
      <c r="B408" s="237"/>
      <c r="C408" s="237"/>
      <c r="D408" s="237"/>
    </row>
    <row r="409" spans="1:4" x14ac:dyDescent="0.3">
      <c r="A409" s="246"/>
      <c r="B409" s="237"/>
      <c r="C409" s="237"/>
      <c r="D409" s="237"/>
    </row>
    <row r="410" spans="1:4" x14ac:dyDescent="0.3">
      <c r="A410" s="246"/>
      <c r="B410" s="237"/>
      <c r="C410" s="237"/>
      <c r="D410" s="237"/>
    </row>
    <row r="411" spans="1:4" x14ac:dyDescent="0.3">
      <c r="A411" s="246"/>
      <c r="B411" s="237"/>
      <c r="C411" s="237"/>
      <c r="D411" s="237"/>
    </row>
    <row r="412" spans="1:4" x14ac:dyDescent="0.3">
      <c r="A412" s="237"/>
      <c r="B412" s="237"/>
      <c r="C412" s="237"/>
      <c r="D412" s="237"/>
    </row>
    <row r="413" spans="1:4" x14ac:dyDescent="0.3">
      <c r="A413" s="237"/>
      <c r="B413" s="237"/>
      <c r="C413" s="237"/>
      <c r="D413" s="237"/>
    </row>
    <row r="414" spans="1:4" x14ac:dyDescent="0.3">
      <c r="A414" s="237"/>
      <c r="B414" s="237"/>
      <c r="C414" s="237"/>
      <c r="D414" s="237"/>
    </row>
    <row r="415" spans="1:4" x14ac:dyDescent="0.3">
      <c r="A415" s="237"/>
      <c r="B415" s="237"/>
      <c r="C415" s="237"/>
      <c r="D415" s="237"/>
    </row>
    <row r="416" spans="1:4" x14ac:dyDescent="0.3">
      <c r="A416" s="237"/>
      <c r="B416" s="237"/>
      <c r="C416" s="237"/>
      <c r="D416" s="237"/>
    </row>
    <row r="417" spans="1:4" x14ac:dyDescent="0.3">
      <c r="A417" s="237"/>
      <c r="B417" s="237"/>
      <c r="C417" s="237"/>
      <c r="D417" s="237"/>
    </row>
    <row r="418" spans="1:4" x14ac:dyDescent="0.3">
      <c r="A418" s="237"/>
      <c r="B418" s="237"/>
      <c r="C418" s="237"/>
      <c r="D418" s="237"/>
    </row>
    <row r="419" spans="1:4" x14ac:dyDescent="0.3">
      <c r="A419" s="237"/>
      <c r="B419" s="237"/>
      <c r="C419" s="237"/>
      <c r="D419" s="237"/>
    </row>
    <row r="420" spans="1:4" x14ac:dyDescent="0.3">
      <c r="A420" s="237"/>
      <c r="B420" s="237"/>
      <c r="C420" s="237"/>
      <c r="D420" s="237"/>
    </row>
    <row r="421" spans="1:4" x14ac:dyDescent="0.3">
      <c r="A421" s="237"/>
      <c r="B421" s="237"/>
      <c r="C421" s="237"/>
      <c r="D421" s="237"/>
    </row>
    <row r="422" spans="1:4" x14ac:dyDescent="0.3">
      <c r="A422" s="237"/>
      <c r="B422" s="237"/>
      <c r="C422" s="237"/>
      <c r="D422" s="237"/>
    </row>
    <row r="423" spans="1:4" x14ac:dyDescent="0.3">
      <c r="A423" s="237"/>
      <c r="B423" s="237"/>
      <c r="C423" s="237"/>
      <c r="D423" s="237"/>
    </row>
    <row r="424" spans="1:4" x14ac:dyDescent="0.3">
      <c r="A424" s="237"/>
      <c r="B424" s="237"/>
      <c r="C424" s="237"/>
      <c r="D424" s="237"/>
    </row>
    <row r="425" spans="1:4" x14ac:dyDescent="0.3">
      <c r="A425" s="237"/>
      <c r="B425" s="237"/>
      <c r="C425" s="237"/>
      <c r="D425" s="237"/>
    </row>
    <row r="426" spans="1:4" x14ac:dyDescent="0.3">
      <c r="A426" s="237"/>
      <c r="B426" s="237"/>
      <c r="C426" s="237"/>
      <c r="D426" s="237"/>
    </row>
    <row r="427" spans="1:4" x14ac:dyDescent="0.3">
      <c r="A427" s="237"/>
      <c r="B427" s="237"/>
      <c r="C427" s="237"/>
      <c r="D427" s="237"/>
    </row>
    <row r="428" spans="1:4" x14ac:dyDescent="0.3">
      <c r="A428" s="237"/>
      <c r="B428" s="237"/>
      <c r="C428" s="237"/>
      <c r="D428" s="237"/>
    </row>
    <row r="429" spans="1:4" x14ac:dyDescent="0.3">
      <c r="A429" s="237"/>
      <c r="B429" s="237"/>
      <c r="C429" s="237"/>
      <c r="D429" s="237"/>
    </row>
    <row r="430" spans="1:4" x14ac:dyDescent="0.3">
      <c r="A430" s="237"/>
      <c r="B430" s="237"/>
      <c r="C430" s="237"/>
      <c r="D430" s="237"/>
    </row>
    <row r="431" spans="1:4" x14ac:dyDescent="0.3">
      <c r="A431" s="237"/>
      <c r="B431" s="237"/>
      <c r="C431" s="237"/>
      <c r="D431" s="237"/>
    </row>
    <row r="432" spans="1:4" x14ac:dyDescent="0.3">
      <c r="A432" s="237"/>
      <c r="B432" s="237"/>
      <c r="C432" s="237"/>
      <c r="D432" s="237"/>
    </row>
    <row r="433" spans="1:4" x14ac:dyDescent="0.3">
      <c r="A433" s="237"/>
      <c r="B433" s="237"/>
      <c r="C433" s="237"/>
      <c r="D433" s="237"/>
    </row>
    <row r="434" spans="1:4" x14ac:dyDescent="0.3">
      <c r="A434" s="237"/>
      <c r="B434" s="237"/>
      <c r="C434" s="237"/>
      <c r="D434" s="237"/>
    </row>
    <row r="435" spans="1:4" x14ac:dyDescent="0.3">
      <c r="A435" s="237"/>
      <c r="B435" s="237"/>
      <c r="C435" s="237"/>
      <c r="D435" s="237"/>
    </row>
    <row r="436" spans="1:4" x14ac:dyDescent="0.3">
      <c r="A436" s="237"/>
      <c r="B436" s="237"/>
      <c r="C436" s="237"/>
      <c r="D436" s="237"/>
    </row>
    <row r="437" spans="1:4" x14ac:dyDescent="0.3">
      <c r="A437" s="237"/>
      <c r="B437" s="237"/>
      <c r="C437" s="237"/>
      <c r="D437" s="237"/>
    </row>
    <row r="438" spans="1:4" x14ac:dyDescent="0.3">
      <c r="A438" s="237"/>
      <c r="B438" s="237"/>
      <c r="C438" s="237"/>
      <c r="D438" s="237"/>
    </row>
    <row r="439" spans="1:4" x14ac:dyDescent="0.3">
      <c r="A439" s="237"/>
      <c r="B439" s="237"/>
      <c r="C439" s="237"/>
      <c r="D439" s="237"/>
    </row>
    <row r="440" spans="1:4" x14ac:dyDescent="0.3">
      <c r="A440" s="237"/>
      <c r="B440" s="237"/>
      <c r="C440" s="237"/>
      <c r="D440" s="237"/>
    </row>
    <row r="441" spans="1:4" x14ac:dyDescent="0.3">
      <c r="A441" s="237"/>
      <c r="B441" s="237"/>
      <c r="C441" s="237"/>
      <c r="D441" s="237"/>
    </row>
    <row r="442" spans="1:4" x14ac:dyDescent="0.3">
      <c r="A442" s="237"/>
      <c r="B442" s="237"/>
      <c r="C442" s="237"/>
      <c r="D442" s="237"/>
    </row>
    <row r="443" spans="1:4" x14ac:dyDescent="0.3">
      <c r="A443" s="237"/>
      <c r="B443" s="237"/>
      <c r="C443" s="237"/>
      <c r="D443" s="237"/>
    </row>
    <row r="444" spans="1:4" x14ac:dyDescent="0.3">
      <c r="A444" s="237"/>
      <c r="B444" s="237"/>
      <c r="C444" s="237"/>
      <c r="D444" s="237"/>
    </row>
    <row r="445" spans="1:4" x14ac:dyDescent="0.3">
      <c r="A445" s="237"/>
      <c r="B445" s="237"/>
      <c r="C445" s="237"/>
      <c r="D445" s="237"/>
    </row>
    <row r="446" spans="1:4" x14ac:dyDescent="0.3">
      <c r="A446" s="237"/>
      <c r="B446" s="237"/>
      <c r="C446" s="237"/>
      <c r="D446" s="237"/>
    </row>
    <row r="447" spans="1:4" x14ac:dyDescent="0.3">
      <c r="A447" s="237"/>
      <c r="B447" s="237"/>
      <c r="C447" s="237"/>
      <c r="D447" s="237"/>
    </row>
    <row r="448" spans="1:4" x14ac:dyDescent="0.3">
      <c r="A448" s="237"/>
      <c r="B448" s="237"/>
      <c r="C448" s="237"/>
      <c r="D448" s="237"/>
    </row>
    <row r="449" spans="1:4" x14ac:dyDescent="0.3">
      <c r="A449" s="237"/>
      <c r="B449" s="237"/>
      <c r="C449" s="237"/>
      <c r="D449" s="237"/>
    </row>
    <row r="450" spans="1:4" x14ac:dyDescent="0.3">
      <c r="A450" s="237"/>
      <c r="B450" s="237"/>
      <c r="C450" s="237"/>
      <c r="D450" s="237"/>
    </row>
    <row r="451" spans="1:4" x14ac:dyDescent="0.3">
      <c r="A451" s="237"/>
      <c r="B451" s="237"/>
      <c r="C451" s="237"/>
      <c r="D451" s="237"/>
    </row>
    <row r="452" spans="1:4" x14ac:dyDescent="0.3">
      <c r="A452" s="237"/>
      <c r="B452" s="237"/>
      <c r="C452" s="237"/>
      <c r="D452" s="237"/>
    </row>
    <row r="453" spans="1:4" x14ac:dyDescent="0.3">
      <c r="A453" s="237"/>
      <c r="B453" s="237"/>
      <c r="C453" s="237"/>
      <c r="D453" s="237"/>
    </row>
    <row r="454" spans="1:4" x14ac:dyDescent="0.3">
      <c r="A454" s="237"/>
      <c r="B454" s="237"/>
      <c r="C454" s="237"/>
      <c r="D454" s="237"/>
    </row>
    <row r="455" spans="1:4" x14ac:dyDescent="0.3">
      <c r="A455" s="237"/>
      <c r="B455" s="237"/>
      <c r="C455" s="237"/>
      <c r="D455" s="237"/>
    </row>
    <row r="456" spans="1:4" x14ac:dyDescent="0.3">
      <c r="A456" s="237"/>
      <c r="B456" s="237"/>
      <c r="C456" s="237"/>
      <c r="D456" s="237"/>
    </row>
    <row r="457" spans="1:4" x14ac:dyDescent="0.3">
      <c r="A457" s="237"/>
      <c r="B457" s="237"/>
      <c r="C457" s="237"/>
      <c r="D457" s="237"/>
    </row>
    <row r="458" spans="1:4" x14ac:dyDescent="0.3">
      <c r="A458" s="237"/>
      <c r="B458" s="237"/>
      <c r="C458" s="237"/>
      <c r="D458" s="237"/>
    </row>
    <row r="459" spans="1:4" x14ac:dyDescent="0.3">
      <c r="A459" s="237"/>
      <c r="B459" s="237"/>
      <c r="C459" s="237"/>
      <c r="D459" s="237"/>
    </row>
    <row r="460" spans="1:4" x14ac:dyDescent="0.3">
      <c r="A460" s="237"/>
      <c r="B460" s="237"/>
      <c r="C460" s="237"/>
      <c r="D460" s="237"/>
    </row>
    <row r="461" spans="1:4" x14ac:dyDescent="0.3">
      <c r="A461" s="237"/>
      <c r="B461" s="237"/>
      <c r="C461" s="237"/>
      <c r="D461" s="237"/>
    </row>
    <row r="462" spans="1:4" x14ac:dyDescent="0.3">
      <c r="A462" s="237"/>
      <c r="B462" s="237"/>
      <c r="C462" s="237"/>
      <c r="D462" s="237"/>
    </row>
    <row r="463" spans="1:4" x14ac:dyDescent="0.3">
      <c r="A463" s="237"/>
      <c r="B463" s="237"/>
      <c r="C463" s="237"/>
      <c r="D463" s="237"/>
    </row>
    <row r="464" spans="1:4" x14ac:dyDescent="0.3">
      <c r="A464" s="237"/>
      <c r="B464" s="237"/>
      <c r="C464" s="237"/>
      <c r="D464" s="237"/>
    </row>
    <row r="465" spans="1:4" x14ac:dyDescent="0.3">
      <c r="A465" s="237"/>
      <c r="B465" s="237"/>
      <c r="C465" s="237"/>
      <c r="D465" s="237"/>
    </row>
    <row r="466" spans="1:4" x14ac:dyDescent="0.3">
      <c r="A466" s="237"/>
      <c r="B466" s="237"/>
      <c r="C466" s="237"/>
      <c r="D466" s="237"/>
    </row>
    <row r="467" spans="1:4" x14ac:dyDescent="0.3">
      <c r="A467" s="237"/>
      <c r="B467" s="237"/>
      <c r="C467" s="237"/>
      <c r="D467" s="237"/>
    </row>
    <row r="468" spans="1:4" x14ac:dyDescent="0.3">
      <c r="A468" s="237"/>
      <c r="B468" s="237"/>
      <c r="C468" s="237"/>
      <c r="D468" s="237"/>
    </row>
    <row r="469" spans="1:4" x14ac:dyDescent="0.3">
      <c r="A469" s="237"/>
      <c r="B469" s="237"/>
      <c r="C469" s="237"/>
      <c r="D469" s="237"/>
    </row>
    <row r="470" spans="1:4" x14ac:dyDescent="0.3">
      <c r="A470" s="237"/>
      <c r="B470" s="237"/>
      <c r="C470" s="237"/>
      <c r="D470" s="237"/>
    </row>
    <row r="471" spans="1:4" x14ac:dyDescent="0.3">
      <c r="A471" s="237"/>
      <c r="B471" s="237"/>
      <c r="C471" s="237"/>
      <c r="D471" s="237"/>
    </row>
    <row r="472" spans="1:4" x14ac:dyDescent="0.3">
      <c r="A472" s="237"/>
      <c r="B472" s="237"/>
      <c r="C472" s="237"/>
      <c r="D472" s="237"/>
    </row>
    <row r="473" spans="1:4" x14ac:dyDescent="0.3">
      <c r="A473" s="237"/>
      <c r="B473" s="237"/>
      <c r="C473" s="237"/>
      <c r="D473" s="237"/>
    </row>
    <row r="474" spans="1:4" x14ac:dyDescent="0.3">
      <c r="A474" s="237"/>
      <c r="B474" s="237"/>
      <c r="C474" s="237"/>
      <c r="D474" s="237"/>
    </row>
    <row r="475" spans="1:4" x14ac:dyDescent="0.3">
      <c r="A475" s="237"/>
      <c r="B475" s="237"/>
      <c r="C475" s="237"/>
      <c r="D475" s="237"/>
    </row>
    <row r="476" spans="1:4" x14ac:dyDescent="0.3">
      <c r="A476" s="237"/>
      <c r="B476" s="237"/>
      <c r="C476" s="237"/>
      <c r="D476" s="237"/>
    </row>
    <row r="477" spans="1:4" x14ac:dyDescent="0.3">
      <c r="A477" s="237"/>
      <c r="B477" s="237"/>
      <c r="C477" s="237"/>
      <c r="D477" s="237"/>
    </row>
    <row r="478" spans="1:4" x14ac:dyDescent="0.3">
      <c r="A478" s="237"/>
      <c r="B478" s="237"/>
      <c r="C478" s="237"/>
      <c r="D478" s="237"/>
    </row>
    <row r="479" spans="1:4" x14ac:dyDescent="0.3">
      <c r="A479" s="237"/>
      <c r="B479" s="237"/>
      <c r="C479" s="237"/>
      <c r="D479" s="237"/>
    </row>
    <row r="480" spans="1:4" x14ac:dyDescent="0.3">
      <c r="A480" s="237"/>
      <c r="B480" s="237"/>
      <c r="C480" s="237"/>
      <c r="D480" s="237"/>
    </row>
    <row r="481" spans="1:4" x14ac:dyDescent="0.3">
      <c r="A481" s="237"/>
      <c r="B481" s="237"/>
      <c r="C481" s="237"/>
      <c r="D481" s="237"/>
    </row>
    <row r="482" spans="1:4" x14ac:dyDescent="0.3">
      <c r="A482" s="237"/>
      <c r="B482" s="237"/>
      <c r="C482" s="237"/>
      <c r="D482" s="237"/>
    </row>
    <row r="483" spans="1:4" x14ac:dyDescent="0.3">
      <c r="A483" s="237"/>
      <c r="B483" s="237"/>
      <c r="C483" s="237"/>
      <c r="D483" s="237"/>
    </row>
    <row r="484" spans="1:4" x14ac:dyDescent="0.3">
      <c r="A484" s="237"/>
      <c r="B484" s="237"/>
      <c r="C484" s="237"/>
      <c r="D484" s="237"/>
    </row>
    <row r="485" spans="1:4" x14ac:dyDescent="0.3">
      <c r="A485" s="237"/>
      <c r="B485" s="237"/>
      <c r="C485" s="237"/>
      <c r="D485" s="237"/>
    </row>
    <row r="486" spans="1:4" x14ac:dyDescent="0.3">
      <c r="A486" s="237"/>
      <c r="B486" s="237"/>
      <c r="C486" s="237"/>
      <c r="D486" s="237"/>
    </row>
    <row r="487" spans="1:4" x14ac:dyDescent="0.3">
      <c r="A487" s="237"/>
      <c r="B487" s="237"/>
      <c r="C487" s="237"/>
      <c r="D487" s="237"/>
    </row>
    <row r="488" spans="1:4" x14ac:dyDescent="0.3">
      <c r="A488" s="237"/>
      <c r="B488" s="237"/>
      <c r="C488" s="237"/>
      <c r="D488" s="237"/>
    </row>
    <row r="489" spans="1:4" x14ac:dyDescent="0.3">
      <c r="A489" s="237"/>
      <c r="B489" s="237"/>
      <c r="C489" s="237"/>
      <c r="D489" s="237"/>
    </row>
    <row r="490" spans="1:4" x14ac:dyDescent="0.3">
      <c r="A490" s="237"/>
      <c r="B490" s="237"/>
      <c r="C490" s="237"/>
      <c r="D490" s="237"/>
    </row>
    <row r="491" spans="1:4" x14ac:dyDescent="0.3">
      <c r="A491" s="237"/>
      <c r="B491" s="237"/>
      <c r="C491" s="237"/>
      <c r="D491" s="237"/>
    </row>
    <row r="492" spans="1:4" x14ac:dyDescent="0.3">
      <c r="A492" s="237"/>
      <c r="B492" s="237"/>
      <c r="C492" s="237"/>
      <c r="D492" s="237"/>
    </row>
    <row r="493" spans="1:4" x14ac:dyDescent="0.3">
      <c r="A493" s="237"/>
      <c r="B493" s="237"/>
      <c r="C493" s="237"/>
      <c r="D493" s="237"/>
    </row>
    <row r="494" spans="1:4" x14ac:dyDescent="0.3">
      <c r="A494" s="237"/>
      <c r="B494" s="237"/>
      <c r="C494" s="237"/>
      <c r="D494" s="237"/>
    </row>
    <row r="495" spans="1:4" x14ac:dyDescent="0.3">
      <c r="A495" s="237"/>
      <c r="B495" s="237"/>
      <c r="C495" s="237"/>
      <c r="D495" s="237"/>
    </row>
    <row r="496" spans="1:4" x14ac:dyDescent="0.3">
      <c r="A496" s="237"/>
      <c r="B496" s="237"/>
      <c r="C496" s="237"/>
      <c r="D496" s="237"/>
    </row>
    <row r="497" spans="1:4" x14ac:dyDescent="0.3">
      <c r="A497" s="237"/>
      <c r="B497" s="237"/>
      <c r="C497" s="237"/>
      <c r="D497" s="237"/>
    </row>
    <row r="498" spans="1:4" x14ac:dyDescent="0.3">
      <c r="A498" s="237"/>
      <c r="B498" s="237"/>
      <c r="C498" s="237"/>
      <c r="D498" s="237"/>
    </row>
    <row r="499" spans="1:4" x14ac:dyDescent="0.3">
      <c r="A499" s="237"/>
      <c r="B499" s="237"/>
      <c r="C499" s="237"/>
      <c r="D499" s="237"/>
    </row>
    <row r="500" spans="1:4" x14ac:dyDescent="0.3">
      <c r="A500" s="237"/>
      <c r="B500" s="237"/>
      <c r="C500" s="237"/>
      <c r="D500" s="237"/>
    </row>
    <row r="501" spans="1:4" x14ac:dyDescent="0.3">
      <c r="A501" s="237"/>
      <c r="B501" s="237"/>
      <c r="C501" s="237"/>
      <c r="D501" s="237"/>
    </row>
    <row r="502" spans="1:4" x14ac:dyDescent="0.3">
      <c r="A502" s="237"/>
      <c r="B502" s="237"/>
      <c r="C502" s="237"/>
      <c r="D502" s="237"/>
    </row>
    <row r="503" spans="1:4" x14ac:dyDescent="0.3">
      <c r="A503" s="237"/>
      <c r="B503" s="237"/>
      <c r="C503" s="237"/>
      <c r="D503" s="237"/>
    </row>
    <row r="504" spans="1:4" x14ac:dyDescent="0.3">
      <c r="A504" s="237"/>
      <c r="B504" s="237"/>
      <c r="C504" s="237"/>
      <c r="D504" s="237"/>
    </row>
    <row r="505" spans="1:4" x14ac:dyDescent="0.3">
      <c r="A505" s="237"/>
      <c r="B505" s="237"/>
      <c r="C505" s="237"/>
      <c r="D505" s="237"/>
    </row>
    <row r="506" spans="1:4" x14ac:dyDescent="0.3">
      <c r="A506" s="237"/>
      <c r="B506" s="237"/>
      <c r="C506" s="237"/>
      <c r="D506" s="237"/>
    </row>
    <row r="507" spans="1:4" x14ac:dyDescent="0.3">
      <c r="A507" s="237"/>
      <c r="B507" s="237"/>
      <c r="C507" s="237"/>
      <c r="D507" s="237"/>
    </row>
    <row r="508" spans="1:4" x14ac:dyDescent="0.3">
      <c r="A508" s="237"/>
      <c r="B508" s="237"/>
      <c r="C508" s="237"/>
      <c r="D508" s="237"/>
    </row>
    <row r="509" spans="1:4" x14ac:dyDescent="0.3">
      <c r="A509" s="237"/>
      <c r="B509" s="237"/>
      <c r="C509" s="237"/>
      <c r="D509" s="237"/>
    </row>
    <row r="510" spans="1:4" x14ac:dyDescent="0.3">
      <c r="A510" s="237"/>
      <c r="B510" s="237"/>
      <c r="C510" s="237"/>
      <c r="D510" s="237"/>
    </row>
    <row r="511" spans="1:4" x14ac:dyDescent="0.3">
      <c r="A511" s="237"/>
      <c r="B511" s="237"/>
      <c r="C511" s="237"/>
      <c r="D511" s="237"/>
    </row>
    <row r="512" spans="1:4" x14ac:dyDescent="0.3">
      <c r="A512" s="237"/>
      <c r="B512" s="237"/>
      <c r="C512" s="237"/>
      <c r="D512" s="237"/>
    </row>
    <row r="513" spans="1:4" x14ac:dyDescent="0.3">
      <c r="A513" s="237"/>
      <c r="B513" s="237"/>
      <c r="C513" s="237"/>
      <c r="D513" s="237"/>
    </row>
    <row r="514" spans="1:4" x14ac:dyDescent="0.3">
      <c r="A514" s="237"/>
      <c r="B514" s="237"/>
      <c r="C514" s="237"/>
      <c r="D514" s="237"/>
    </row>
    <row r="515" spans="1:4" x14ac:dyDescent="0.3">
      <c r="A515" s="237"/>
      <c r="B515" s="237"/>
      <c r="C515" s="237"/>
      <c r="D515" s="237"/>
    </row>
    <row r="516" spans="1:4" x14ac:dyDescent="0.3">
      <c r="A516" s="237"/>
      <c r="B516" s="237"/>
      <c r="C516" s="237"/>
      <c r="D516" s="237"/>
    </row>
    <row r="517" spans="1:4" x14ac:dyDescent="0.3">
      <c r="A517" s="237"/>
      <c r="B517" s="237"/>
      <c r="C517" s="237"/>
      <c r="D517" s="237"/>
    </row>
    <row r="518" spans="1:4" x14ac:dyDescent="0.3">
      <c r="A518" s="237"/>
      <c r="B518" s="237"/>
      <c r="C518" s="237"/>
      <c r="D518" s="237"/>
    </row>
    <row r="519" spans="1:4" x14ac:dyDescent="0.3">
      <c r="A519" s="237"/>
      <c r="B519" s="237"/>
      <c r="C519" s="237"/>
      <c r="D519" s="237"/>
    </row>
    <row r="520" spans="1:4" x14ac:dyDescent="0.3">
      <c r="A520" s="237"/>
      <c r="B520" s="237"/>
      <c r="C520" s="237"/>
      <c r="D520" s="237"/>
    </row>
    <row r="521" spans="1:4" x14ac:dyDescent="0.3">
      <c r="A521" s="237"/>
      <c r="B521" s="237"/>
      <c r="C521" s="237"/>
      <c r="D521" s="237"/>
    </row>
    <row r="522" spans="1:4" x14ac:dyDescent="0.3">
      <c r="A522" s="237"/>
      <c r="B522" s="237"/>
      <c r="C522" s="237"/>
      <c r="D522" s="237"/>
    </row>
    <row r="523" spans="1:4" x14ac:dyDescent="0.3">
      <c r="A523" s="237"/>
      <c r="B523" s="237"/>
      <c r="C523" s="237"/>
      <c r="D523" s="237"/>
    </row>
    <row r="524" spans="1:4" x14ac:dyDescent="0.3">
      <c r="A524" s="237"/>
      <c r="B524" s="237"/>
      <c r="C524" s="237"/>
      <c r="D524" s="237"/>
    </row>
    <row r="525" spans="1:4" x14ac:dyDescent="0.3">
      <c r="A525" s="237"/>
      <c r="B525" s="237"/>
      <c r="C525" s="237"/>
      <c r="D525" s="237"/>
    </row>
    <row r="526" spans="1:4" x14ac:dyDescent="0.3">
      <c r="A526" s="237"/>
      <c r="B526" s="237"/>
      <c r="C526" s="237"/>
      <c r="D526" s="237"/>
    </row>
    <row r="527" spans="1:4" x14ac:dyDescent="0.3">
      <c r="A527" s="237"/>
      <c r="B527" s="237"/>
      <c r="C527" s="237"/>
      <c r="D527" s="237"/>
    </row>
    <row r="528" spans="1:4" x14ac:dyDescent="0.3">
      <c r="A528" s="237"/>
      <c r="B528" s="237"/>
      <c r="C528" s="237"/>
      <c r="D528" s="237"/>
    </row>
    <row r="529" spans="1:4" x14ac:dyDescent="0.3">
      <c r="A529" s="237"/>
      <c r="B529" s="237"/>
      <c r="C529" s="237"/>
      <c r="D529" s="237"/>
    </row>
    <row r="530" spans="1:4" x14ac:dyDescent="0.3">
      <c r="A530" s="237"/>
      <c r="B530" s="237"/>
      <c r="C530" s="237"/>
      <c r="D530" s="237"/>
    </row>
    <row r="531" spans="1:4" x14ac:dyDescent="0.3">
      <c r="A531" s="237"/>
      <c r="B531" s="237"/>
      <c r="C531" s="237"/>
      <c r="D531" s="237"/>
    </row>
    <row r="532" spans="1:4" x14ac:dyDescent="0.3">
      <c r="A532" s="237"/>
      <c r="B532" s="237"/>
      <c r="C532" s="237"/>
      <c r="D532" s="237"/>
    </row>
    <row r="533" spans="1:4" x14ac:dyDescent="0.3">
      <c r="A533" s="237"/>
      <c r="B533" s="237"/>
      <c r="C533" s="237"/>
      <c r="D533" s="237"/>
    </row>
    <row r="534" spans="1:4" x14ac:dyDescent="0.3">
      <c r="A534" s="237"/>
      <c r="B534" s="237"/>
      <c r="C534" s="237"/>
      <c r="D534" s="237"/>
    </row>
    <row r="535" spans="1:4" x14ac:dyDescent="0.3">
      <c r="A535" s="237"/>
      <c r="B535" s="237"/>
      <c r="C535" s="237"/>
      <c r="D535" s="237"/>
    </row>
    <row r="536" spans="1:4" x14ac:dyDescent="0.3">
      <c r="A536" s="237"/>
      <c r="B536" s="237"/>
      <c r="C536" s="237"/>
      <c r="D536" s="237"/>
    </row>
    <row r="537" spans="1:4" x14ac:dyDescent="0.3">
      <c r="A537" s="237"/>
      <c r="B537" s="237"/>
      <c r="C537" s="237"/>
      <c r="D537" s="237"/>
    </row>
    <row r="538" spans="1:4" x14ac:dyDescent="0.3">
      <c r="A538" s="237"/>
      <c r="B538" s="237"/>
      <c r="C538" s="237"/>
      <c r="D538" s="237"/>
    </row>
    <row r="539" spans="1:4" x14ac:dyDescent="0.3">
      <c r="A539" s="237"/>
      <c r="B539" s="237"/>
      <c r="C539" s="237"/>
      <c r="D539" s="237"/>
    </row>
    <row r="540" spans="1:4" x14ac:dyDescent="0.3">
      <c r="A540" s="237"/>
      <c r="B540" s="237"/>
      <c r="C540" s="237"/>
      <c r="D540" s="237"/>
    </row>
    <row r="541" spans="1:4" x14ac:dyDescent="0.3">
      <c r="A541" s="237"/>
      <c r="B541" s="237"/>
      <c r="C541" s="237"/>
      <c r="D541" s="237"/>
    </row>
    <row r="542" spans="1:4" x14ac:dyDescent="0.3">
      <c r="A542" s="237"/>
      <c r="B542" s="237"/>
      <c r="C542" s="237"/>
      <c r="D542" s="237"/>
    </row>
    <row r="543" spans="1:4" x14ac:dyDescent="0.3">
      <c r="A543" s="237"/>
      <c r="B543" s="237"/>
      <c r="C543" s="237"/>
      <c r="D543" s="237"/>
    </row>
    <row r="544" spans="1:4" x14ac:dyDescent="0.3">
      <c r="A544" s="237"/>
      <c r="B544" s="237"/>
      <c r="C544" s="237"/>
      <c r="D544" s="237"/>
    </row>
    <row r="545" spans="1:4" x14ac:dyDescent="0.3">
      <c r="A545" s="237"/>
      <c r="B545" s="237"/>
      <c r="C545" s="237"/>
      <c r="D545" s="237"/>
    </row>
    <row r="546" spans="1:4" x14ac:dyDescent="0.3">
      <c r="A546" s="237"/>
      <c r="B546" s="237"/>
      <c r="C546" s="237"/>
      <c r="D546" s="237"/>
    </row>
    <row r="547" spans="1:4" x14ac:dyDescent="0.3">
      <c r="A547" s="237"/>
      <c r="B547" s="237"/>
      <c r="C547" s="237"/>
      <c r="D547" s="237"/>
    </row>
    <row r="548" spans="1:4" x14ac:dyDescent="0.3">
      <c r="A548" s="237"/>
      <c r="B548" s="237"/>
      <c r="C548" s="237"/>
      <c r="D548" s="237"/>
    </row>
    <row r="549" spans="1:4" x14ac:dyDescent="0.3">
      <c r="A549" s="237"/>
      <c r="B549" s="237"/>
      <c r="C549" s="237"/>
      <c r="D549" s="237"/>
    </row>
    <row r="550" spans="1:4" x14ac:dyDescent="0.3">
      <c r="A550" s="237"/>
      <c r="B550" s="237"/>
      <c r="C550" s="237"/>
      <c r="D550" s="237"/>
    </row>
    <row r="551" spans="1:4" x14ac:dyDescent="0.3">
      <c r="A551" s="237"/>
      <c r="B551" s="237"/>
      <c r="C551" s="237"/>
      <c r="D551" s="237"/>
    </row>
    <row r="552" spans="1:4" x14ac:dyDescent="0.3">
      <c r="A552" s="237"/>
      <c r="B552" s="237"/>
      <c r="C552" s="237"/>
      <c r="D552" s="237"/>
    </row>
    <row r="553" spans="1:4" x14ac:dyDescent="0.3">
      <c r="A553" s="237"/>
      <c r="B553" s="237"/>
      <c r="C553" s="237"/>
      <c r="D553" s="237"/>
    </row>
    <row r="554" spans="1:4" x14ac:dyDescent="0.3">
      <c r="A554" s="237"/>
      <c r="B554" s="237"/>
      <c r="C554" s="237"/>
      <c r="D554" s="237"/>
    </row>
    <row r="555" spans="1:4" x14ac:dyDescent="0.3">
      <c r="A555" s="237"/>
      <c r="B555" s="237"/>
      <c r="C555" s="237"/>
      <c r="D555" s="237"/>
    </row>
    <row r="556" spans="1:4" x14ac:dyDescent="0.3">
      <c r="A556" s="237"/>
      <c r="B556" s="237"/>
      <c r="C556" s="237"/>
      <c r="D556" s="237"/>
    </row>
    <row r="557" spans="1:4" x14ac:dyDescent="0.3">
      <c r="A557" s="237"/>
      <c r="B557" s="237"/>
      <c r="C557" s="237"/>
      <c r="D557" s="237"/>
    </row>
    <row r="558" spans="1:4" x14ac:dyDescent="0.3">
      <c r="A558" s="237"/>
      <c r="B558" s="237"/>
      <c r="C558" s="237"/>
      <c r="D558" s="237"/>
    </row>
    <row r="559" spans="1:4" x14ac:dyDescent="0.3">
      <c r="A559" s="237"/>
      <c r="B559" s="237"/>
      <c r="C559" s="237"/>
      <c r="D559" s="237"/>
    </row>
    <row r="560" spans="1:4" x14ac:dyDescent="0.3">
      <c r="A560" s="237"/>
      <c r="B560" s="237"/>
      <c r="C560" s="237"/>
      <c r="D560" s="237"/>
    </row>
    <row r="561" spans="1:4" x14ac:dyDescent="0.3">
      <c r="A561" s="237"/>
      <c r="B561" s="237"/>
      <c r="C561" s="237"/>
      <c r="D561" s="237"/>
    </row>
    <row r="562" spans="1:4" x14ac:dyDescent="0.3">
      <c r="A562" s="237"/>
      <c r="B562" s="237"/>
      <c r="C562" s="237"/>
      <c r="D562" s="237"/>
    </row>
    <row r="563" spans="1:4" x14ac:dyDescent="0.3">
      <c r="A563" s="237"/>
      <c r="B563" s="237"/>
      <c r="C563" s="237"/>
      <c r="D563" s="237"/>
    </row>
    <row r="564" spans="1:4" x14ac:dyDescent="0.3">
      <c r="A564" s="237"/>
      <c r="B564" s="237"/>
      <c r="C564" s="237"/>
      <c r="D564" s="237"/>
    </row>
    <row r="565" spans="1:4" x14ac:dyDescent="0.3">
      <c r="A565" s="237"/>
      <c r="B565" s="237"/>
      <c r="C565" s="237"/>
      <c r="D565" s="237"/>
    </row>
    <row r="566" spans="1:4" x14ac:dyDescent="0.3">
      <c r="A566" s="237"/>
      <c r="B566" s="237"/>
      <c r="C566" s="237"/>
      <c r="D566" s="237"/>
    </row>
    <row r="567" spans="1:4" x14ac:dyDescent="0.3">
      <c r="A567" s="237"/>
      <c r="B567" s="237"/>
      <c r="C567" s="237"/>
      <c r="D567" s="237"/>
    </row>
    <row r="568" spans="1:4" x14ac:dyDescent="0.3">
      <c r="A568" s="237"/>
      <c r="B568" s="237"/>
      <c r="C568" s="237"/>
      <c r="D568" s="237"/>
    </row>
    <row r="569" spans="1:4" x14ac:dyDescent="0.3">
      <c r="A569" s="237"/>
      <c r="B569" s="237"/>
      <c r="C569" s="237"/>
      <c r="D569" s="237"/>
    </row>
    <row r="570" spans="1:4" x14ac:dyDescent="0.3">
      <c r="A570" s="237"/>
      <c r="B570" s="237"/>
      <c r="C570" s="237"/>
      <c r="D570" s="237"/>
    </row>
    <row r="571" spans="1:4" x14ac:dyDescent="0.3">
      <c r="A571" s="237"/>
      <c r="B571" s="237"/>
      <c r="C571" s="237"/>
      <c r="D571" s="237"/>
    </row>
    <row r="572" spans="1:4" x14ac:dyDescent="0.3">
      <c r="A572" s="237"/>
      <c r="B572" s="237"/>
      <c r="C572" s="237"/>
      <c r="D572" s="237"/>
    </row>
    <row r="573" spans="1:4" x14ac:dyDescent="0.3">
      <c r="A573" s="237"/>
      <c r="B573" s="237"/>
      <c r="C573" s="237"/>
      <c r="D573" s="237"/>
    </row>
    <row r="574" spans="1:4" x14ac:dyDescent="0.3">
      <c r="A574" s="237"/>
      <c r="B574" s="237"/>
      <c r="C574" s="237"/>
      <c r="D574" s="237"/>
    </row>
    <row r="575" spans="1:4" x14ac:dyDescent="0.3">
      <c r="A575" s="237"/>
      <c r="B575" s="237"/>
      <c r="C575" s="237"/>
      <c r="D575" s="237"/>
    </row>
    <row r="576" spans="1:4" x14ac:dyDescent="0.3">
      <c r="A576" s="237"/>
      <c r="B576" s="237"/>
      <c r="C576" s="237"/>
      <c r="D576" s="237"/>
    </row>
    <row r="577" spans="1:4" x14ac:dyDescent="0.3">
      <c r="A577" s="237"/>
      <c r="B577" s="237"/>
      <c r="C577" s="237"/>
      <c r="D577" s="237"/>
    </row>
    <row r="578" spans="1:4" x14ac:dyDescent="0.3">
      <c r="A578" s="237"/>
      <c r="B578" s="237"/>
      <c r="C578" s="237"/>
      <c r="D578" s="237"/>
    </row>
    <row r="579" spans="1:4" x14ac:dyDescent="0.3">
      <c r="A579" s="237"/>
      <c r="B579" s="237"/>
      <c r="C579" s="237"/>
      <c r="D579" s="237"/>
    </row>
    <row r="580" spans="1:4" x14ac:dyDescent="0.3">
      <c r="A580" s="237"/>
      <c r="B580" s="237"/>
      <c r="C580" s="237"/>
      <c r="D580" s="237"/>
    </row>
    <row r="581" spans="1:4" x14ac:dyDescent="0.3">
      <c r="A581" s="237"/>
      <c r="B581" s="237"/>
      <c r="C581" s="237"/>
      <c r="D581" s="237"/>
    </row>
    <row r="582" spans="1:4" x14ac:dyDescent="0.3">
      <c r="A582" s="237"/>
      <c r="B582" s="237"/>
      <c r="C582" s="237"/>
      <c r="D582" s="237"/>
    </row>
    <row r="583" spans="1:4" x14ac:dyDescent="0.3">
      <c r="A583" s="237"/>
      <c r="B583" s="237"/>
      <c r="C583" s="237"/>
      <c r="D583" s="237"/>
    </row>
    <row r="584" spans="1:4" x14ac:dyDescent="0.3">
      <c r="A584" s="237"/>
      <c r="B584" s="237"/>
      <c r="C584" s="237"/>
      <c r="D584" s="237"/>
    </row>
    <row r="585" spans="1:4" x14ac:dyDescent="0.3">
      <c r="A585" s="237"/>
      <c r="B585" s="237"/>
      <c r="C585" s="237"/>
      <c r="D585" s="237"/>
    </row>
    <row r="586" spans="1:4" x14ac:dyDescent="0.3">
      <c r="A586" s="237"/>
      <c r="B586" s="237"/>
      <c r="C586" s="237"/>
      <c r="D586" s="237"/>
    </row>
    <row r="587" spans="1:4" x14ac:dyDescent="0.3">
      <c r="A587" s="237"/>
      <c r="B587" s="237"/>
      <c r="C587" s="237"/>
      <c r="D587" s="237"/>
    </row>
    <row r="588" spans="1:4" x14ac:dyDescent="0.3">
      <c r="A588" s="237"/>
      <c r="B588" s="237"/>
      <c r="C588" s="237"/>
      <c r="D588" s="237"/>
    </row>
    <row r="589" spans="1:4" x14ac:dyDescent="0.3">
      <c r="A589" s="237"/>
      <c r="B589" s="237"/>
      <c r="C589" s="237"/>
      <c r="D589" s="237"/>
    </row>
    <row r="590" spans="1:4" x14ac:dyDescent="0.3">
      <c r="A590" s="237"/>
      <c r="B590" s="237"/>
      <c r="C590" s="237"/>
      <c r="D590" s="237"/>
    </row>
    <row r="591" spans="1:4" x14ac:dyDescent="0.3">
      <c r="A591" s="237"/>
      <c r="B591" s="237"/>
      <c r="C591" s="237"/>
      <c r="D591" s="237"/>
    </row>
    <row r="592" spans="1:4" x14ac:dyDescent="0.3">
      <c r="A592" s="237"/>
      <c r="B592" s="237"/>
      <c r="C592" s="237"/>
      <c r="D592" s="237"/>
    </row>
    <row r="593" spans="1:4" x14ac:dyDescent="0.3">
      <c r="A593" s="237"/>
      <c r="B593" s="237"/>
      <c r="C593" s="237"/>
      <c r="D593" s="237"/>
    </row>
    <row r="594" spans="1:4" x14ac:dyDescent="0.3">
      <c r="A594" s="237"/>
      <c r="B594" s="237"/>
      <c r="C594" s="237"/>
      <c r="D594" s="237"/>
    </row>
    <row r="595" spans="1:4" x14ac:dyDescent="0.3">
      <c r="A595" s="237"/>
      <c r="B595" s="237"/>
      <c r="C595" s="237"/>
      <c r="D595" s="237"/>
    </row>
    <row r="596" spans="1:4" x14ac:dyDescent="0.3">
      <c r="A596" s="237"/>
      <c r="B596" s="237"/>
      <c r="C596" s="237"/>
      <c r="D596" s="237"/>
    </row>
    <row r="597" spans="1:4" x14ac:dyDescent="0.3">
      <c r="A597" s="237"/>
      <c r="B597" s="237"/>
      <c r="C597" s="237"/>
      <c r="D597" s="237"/>
    </row>
    <row r="598" spans="1:4" x14ac:dyDescent="0.3">
      <c r="A598" s="237"/>
      <c r="B598" s="237"/>
      <c r="C598" s="237"/>
      <c r="D598" s="237"/>
    </row>
    <row r="599" spans="1:4" x14ac:dyDescent="0.3">
      <c r="A599" s="237"/>
      <c r="B599" s="237"/>
      <c r="C599" s="237"/>
      <c r="D599" s="237"/>
    </row>
    <row r="600" spans="1:4" x14ac:dyDescent="0.3">
      <c r="A600" s="237"/>
      <c r="B600" s="237"/>
      <c r="C600" s="237"/>
      <c r="D600" s="237"/>
    </row>
    <row r="601" spans="1:4" x14ac:dyDescent="0.3">
      <c r="A601" s="237"/>
      <c r="B601" s="237"/>
      <c r="C601" s="237"/>
      <c r="D601" s="237"/>
    </row>
    <row r="602" spans="1:4" x14ac:dyDescent="0.3">
      <c r="A602" s="237"/>
      <c r="B602" s="237"/>
      <c r="C602" s="237"/>
      <c r="D602" s="237"/>
    </row>
    <row r="603" spans="1:4" x14ac:dyDescent="0.3">
      <c r="A603" s="237"/>
      <c r="B603" s="237"/>
      <c r="C603" s="237"/>
      <c r="D603" s="237"/>
    </row>
    <row r="604" spans="1:4" x14ac:dyDescent="0.3">
      <c r="A604" s="237"/>
      <c r="B604" s="237"/>
      <c r="C604" s="237"/>
      <c r="D604" s="237"/>
    </row>
    <row r="605" spans="1:4" x14ac:dyDescent="0.3">
      <c r="A605" s="237"/>
      <c r="B605" s="237"/>
      <c r="C605" s="237"/>
      <c r="D605" s="237"/>
    </row>
    <row r="606" spans="1:4" x14ac:dyDescent="0.3">
      <c r="A606" s="237"/>
      <c r="B606" s="237"/>
      <c r="C606" s="237"/>
      <c r="D606" s="237"/>
    </row>
    <row r="607" spans="1:4" x14ac:dyDescent="0.3">
      <c r="A607" s="237"/>
      <c r="B607" s="237"/>
      <c r="C607" s="237"/>
      <c r="D607" s="237"/>
    </row>
    <row r="608" spans="1:4" x14ac:dyDescent="0.3">
      <c r="A608" s="237"/>
      <c r="B608" s="237"/>
      <c r="C608" s="237"/>
      <c r="D608" s="237"/>
    </row>
    <row r="609" spans="1:4" x14ac:dyDescent="0.3">
      <c r="A609" s="237"/>
      <c r="B609" s="237"/>
      <c r="C609" s="237"/>
      <c r="D609" s="237"/>
    </row>
    <row r="610" spans="1:4" x14ac:dyDescent="0.3">
      <c r="A610" s="237"/>
      <c r="B610" s="237"/>
      <c r="C610" s="237"/>
      <c r="D610" s="237"/>
    </row>
    <row r="611" spans="1:4" x14ac:dyDescent="0.3">
      <c r="A611" s="237"/>
      <c r="B611" s="237"/>
      <c r="C611" s="237"/>
      <c r="D611" s="237"/>
    </row>
    <row r="612" spans="1:4" x14ac:dyDescent="0.3">
      <c r="A612" s="237"/>
      <c r="B612" s="237"/>
      <c r="C612" s="237"/>
      <c r="D612" s="237"/>
    </row>
    <row r="613" spans="1:4" x14ac:dyDescent="0.3">
      <c r="A613" s="237"/>
      <c r="B613" s="237"/>
      <c r="C613" s="237"/>
      <c r="D613" s="237"/>
    </row>
    <row r="614" spans="1:4" x14ac:dyDescent="0.3">
      <c r="A614" s="237"/>
      <c r="B614" s="237"/>
      <c r="C614" s="237"/>
      <c r="D614" s="237"/>
    </row>
    <row r="615" spans="1:4" x14ac:dyDescent="0.3">
      <c r="A615" s="237"/>
      <c r="B615" s="237"/>
      <c r="C615" s="237"/>
      <c r="D615" s="237"/>
    </row>
    <row r="616" spans="1:4" x14ac:dyDescent="0.3">
      <c r="A616" s="237"/>
      <c r="B616" s="237"/>
      <c r="C616" s="237"/>
      <c r="D616" s="237"/>
    </row>
    <row r="617" spans="1:4" x14ac:dyDescent="0.3">
      <c r="A617" s="237"/>
      <c r="B617" s="237"/>
      <c r="C617" s="237"/>
      <c r="D617" s="237"/>
    </row>
    <row r="618" spans="1:4" x14ac:dyDescent="0.3">
      <c r="A618" s="237"/>
      <c r="B618" s="237"/>
      <c r="C618" s="237"/>
      <c r="D618" s="237"/>
    </row>
    <row r="619" spans="1:4" x14ac:dyDescent="0.3">
      <c r="A619" s="237"/>
      <c r="B619" s="237"/>
      <c r="C619" s="237"/>
      <c r="D619" s="237"/>
    </row>
    <row r="620" spans="1:4" x14ac:dyDescent="0.3">
      <c r="A620" s="237"/>
      <c r="B620" s="237"/>
      <c r="C620" s="237"/>
      <c r="D620" s="237"/>
    </row>
    <row r="621" spans="1:4" x14ac:dyDescent="0.3">
      <c r="A621" s="237"/>
      <c r="B621" s="237"/>
      <c r="C621" s="237"/>
      <c r="D621" s="237"/>
    </row>
    <row r="622" spans="1:4" x14ac:dyDescent="0.3">
      <c r="A622" s="237"/>
      <c r="B622" s="237"/>
      <c r="C622" s="237"/>
      <c r="D622" s="237"/>
    </row>
    <row r="623" spans="1:4" x14ac:dyDescent="0.3">
      <c r="A623" s="237"/>
      <c r="B623" s="237"/>
      <c r="C623" s="237"/>
      <c r="D623" s="237"/>
    </row>
    <row r="624" spans="1:4" x14ac:dyDescent="0.3">
      <c r="A624" s="237"/>
      <c r="B624" s="237"/>
      <c r="C624" s="237"/>
      <c r="D624" s="237"/>
    </row>
    <row r="625" spans="1:4" x14ac:dyDescent="0.3">
      <c r="A625" s="237"/>
      <c r="B625" s="237"/>
      <c r="C625" s="237"/>
      <c r="D625" s="237"/>
    </row>
    <row r="626" spans="1:4" x14ac:dyDescent="0.3">
      <c r="A626" s="237"/>
      <c r="B626" s="237"/>
      <c r="C626" s="237"/>
      <c r="D626" s="237"/>
    </row>
    <row r="627" spans="1:4" x14ac:dyDescent="0.3">
      <c r="A627" s="237"/>
      <c r="B627" s="237"/>
      <c r="C627" s="237"/>
      <c r="D627" s="237"/>
    </row>
    <row r="628" spans="1:4" x14ac:dyDescent="0.3">
      <c r="A628" s="237"/>
      <c r="B628" s="237"/>
      <c r="C628" s="237"/>
      <c r="D628" s="237"/>
    </row>
    <row r="629" spans="1:4" x14ac:dyDescent="0.3">
      <c r="A629" s="237"/>
      <c r="B629" s="237"/>
      <c r="C629" s="237"/>
      <c r="D629" s="237"/>
    </row>
    <row r="630" spans="1:4" x14ac:dyDescent="0.3">
      <c r="A630" s="237"/>
      <c r="B630" s="237"/>
      <c r="C630" s="237"/>
      <c r="D630" s="237"/>
    </row>
    <row r="631" spans="1:4" x14ac:dyDescent="0.3">
      <c r="A631" s="237"/>
      <c r="B631" s="237"/>
      <c r="C631" s="237"/>
      <c r="D631" s="237"/>
    </row>
    <row r="632" spans="1:4" x14ac:dyDescent="0.3">
      <c r="A632" s="237"/>
      <c r="B632" s="237"/>
      <c r="C632" s="237"/>
      <c r="D632" s="237"/>
    </row>
    <row r="633" spans="1:4" x14ac:dyDescent="0.3">
      <c r="A633" s="237"/>
      <c r="B633" s="237"/>
      <c r="C633" s="237"/>
      <c r="D633" s="237"/>
    </row>
    <row r="634" spans="1:4" x14ac:dyDescent="0.3">
      <c r="A634" s="237"/>
      <c r="B634" s="237"/>
      <c r="C634" s="237"/>
      <c r="D634" s="237"/>
    </row>
    <row r="635" spans="1:4" x14ac:dyDescent="0.3">
      <c r="A635" s="237"/>
      <c r="B635" s="237"/>
      <c r="C635" s="237"/>
      <c r="D635" s="237"/>
    </row>
    <row r="636" spans="1:4" x14ac:dyDescent="0.3">
      <c r="A636" s="237"/>
      <c r="B636" s="237"/>
      <c r="C636" s="237"/>
      <c r="D636" s="237"/>
    </row>
    <row r="637" spans="1:4" x14ac:dyDescent="0.3">
      <c r="A637" s="237"/>
      <c r="B637" s="237"/>
      <c r="C637" s="237"/>
      <c r="D637" s="237"/>
    </row>
    <row r="638" spans="1:4" x14ac:dyDescent="0.3">
      <c r="A638" s="237"/>
      <c r="B638" s="237"/>
      <c r="C638" s="237"/>
      <c r="D638" s="237"/>
    </row>
    <row r="639" spans="1:4" x14ac:dyDescent="0.3">
      <c r="A639" s="237"/>
      <c r="B639" s="237"/>
      <c r="C639" s="237"/>
      <c r="D639" s="237"/>
    </row>
    <row r="640" spans="1:4" x14ac:dyDescent="0.3">
      <c r="A640" s="237"/>
      <c r="B640" s="237"/>
      <c r="C640" s="237"/>
      <c r="D640" s="237"/>
    </row>
    <row r="641" spans="1:4" x14ac:dyDescent="0.3">
      <c r="A641" s="237"/>
      <c r="B641" s="237"/>
      <c r="C641" s="237"/>
      <c r="D641" s="237"/>
    </row>
    <row r="642" spans="1:4" x14ac:dyDescent="0.3">
      <c r="A642" s="237"/>
      <c r="B642" s="237"/>
      <c r="C642" s="237"/>
      <c r="D642" s="237"/>
    </row>
    <row r="643" spans="1:4" x14ac:dyDescent="0.3">
      <c r="A643" s="237"/>
      <c r="B643" s="237"/>
      <c r="C643" s="237"/>
      <c r="D643" s="237"/>
    </row>
    <row r="644" spans="1:4" x14ac:dyDescent="0.3">
      <c r="A644" s="237"/>
      <c r="B644" s="237"/>
      <c r="C644" s="237"/>
      <c r="D644" s="237"/>
    </row>
    <row r="645" spans="1:4" x14ac:dyDescent="0.3">
      <c r="A645" s="237"/>
      <c r="B645" s="237"/>
      <c r="C645" s="237"/>
      <c r="D645" s="237"/>
    </row>
    <row r="646" spans="1:4" x14ac:dyDescent="0.3">
      <c r="A646" s="237"/>
      <c r="B646" s="237"/>
      <c r="C646" s="237"/>
      <c r="D646" s="237"/>
    </row>
    <row r="647" spans="1:4" x14ac:dyDescent="0.3">
      <c r="A647" s="237"/>
      <c r="B647" s="237"/>
      <c r="C647" s="237"/>
      <c r="D647" s="237"/>
    </row>
    <row r="648" spans="1:4" x14ac:dyDescent="0.3">
      <c r="A648" s="237"/>
      <c r="B648" s="237"/>
      <c r="C648" s="237"/>
      <c r="D648" s="237"/>
    </row>
    <row r="649" spans="1:4" x14ac:dyDescent="0.3">
      <c r="A649" s="237"/>
      <c r="B649" s="237"/>
      <c r="C649" s="237"/>
      <c r="D649" s="237"/>
    </row>
    <row r="650" spans="1:4" x14ac:dyDescent="0.3">
      <c r="A650" s="237"/>
      <c r="B650" s="237"/>
      <c r="C650" s="237"/>
      <c r="D650" s="237"/>
    </row>
    <row r="651" spans="1:4" x14ac:dyDescent="0.3">
      <c r="A651" s="237"/>
      <c r="B651" s="237"/>
      <c r="C651" s="237"/>
      <c r="D651" s="237"/>
    </row>
    <row r="652" spans="1:4" x14ac:dyDescent="0.3">
      <c r="A652" s="237"/>
      <c r="B652" s="237"/>
      <c r="C652" s="237"/>
      <c r="D652" s="237"/>
    </row>
    <row r="653" spans="1:4" x14ac:dyDescent="0.3">
      <c r="A653" s="237"/>
      <c r="B653" s="237"/>
      <c r="C653" s="237"/>
      <c r="D653" s="237"/>
    </row>
    <row r="654" spans="1:4" x14ac:dyDescent="0.3">
      <c r="A654" s="237"/>
      <c r="B654" s="237"/>
      <c r="C654" s="237"/>
      <c r="D654" s="237"/>
    </row>
    <row r="655" spans="1:4" x14ac:dyDescent="0.3">
      <c r="A655" s="237"/>
      <c r="B655" s="237"/>
      <c r="C655" s="237"/>
      <c r="D655" s="237"/>
    </row>
    <row r="656" spans="1:4" x14ac:dyDescent="0.3">
      <c r="A656" s="237"/>
      <c r="B656" s="237"/>
      <c r="C656" s="237"/>
      <c r="D656" s="237"/>
    </row>
    <row r="657" spans="1:4" x14ac:dyDescent="0.3">
      <c r="A657" s="237"/>
      <c r="B657" s="237"/>
      <c r="C657" s="237"/>
      <c r="D657" s="237"/>
    </row>
    <row r="658" spans="1:4" x14ac:dyDescent="0.3">
      <c r="A658" s="237"/>
      <c r="B658" s="237"/>
      <c r="C658" s="237"/>
      <c r="D658" s="237"/>
    </row>
    <row r="659" spans="1:4" x14ac:dyDescent="0.3">
      <c r="A659" s="237"/>
      <c r="B659" s="237"/>
      <c r="C659" s="237"/>
      <c r="D659" s="237"/>
    </row>
    <row r="660" spans="1:4" x14ac:dyDescent="0.3">
      <c r="A660" s="237"/>
      <c r="B660" s="237"/>
      <c r="C660" s="237"/>
      <c r="D660" s="237"/>
    </row>
    <row r="661" spans="1:4" x14ac:dyDescent="0.3">
      <c r="A661" s="237"/>
      <c r="B661" s="237"/>
      <c r="C661" s="237"/>
      <c r="D661" s="237"/>
    </row>
    <row r="662" spans="1:4" x14ac:dyDescent="0.3">
      <c r="A662" s="237"/>
      <c r="B662" s="237"/>
      <c r="C662" s="237"/>
      <c r="D662" s="237"/>
    </row>
    <row r="663" spans="1:4" x14ac:dyDescent="0.3">
      <c r="A663" s="237"/>
      <c r="B663" s="237"/>
      <c r="C663" s="237"/>
      <c r="D663" s="237"/>
    </row>
    <row r="664" spans="1:4" x14ac:dyDescent="0.3">
      <c r="A664" s="237"/>
      <c r="B664" s="237"/>
      <c r="C664" s="237"/>
      <c r="D664" s="237"/>
    </row>
    <row r="665" spans="1:4" x14ac:dyDescent="0.3">
      <c r="A665" s="237"/>
      <c r="B665" s="237"/>
      <c r="C665" s="237"/>
      <c r="D665" s="237"/>
    </row>
    <row r="666" spans="1:4" x14ac:dyDescent="0.3">
      <c r="A666" s="237"/>
      <c r="B666" s="237"/>
      <c r="C666" s="237"/>
      <c r="D666" s="237"/>
    </row>
    <row r="667" spans="1:4" x14ac:dyDescent="0.3">
      <c r="A667" s="237"/>
      <c r="B667" s="237"/>
      <c r="C667" s="237"/>
      <c r="D667" s="237"/>
    </row>
    <row r="668" spans="1:4" x14ac:dyDescent="0.3">
      <c r="A668" s="237"/>
      <c r="B668" s="237"/>
      <c r="C668" s="237"/>
      <c r="D668" s="237"/>
    </row>
    <row r="669" spans="1:4" x14ac:dyDescent="0.3">
      <c r="A669" s="237"/>
      <c r="B669" s="237"/>
      <c r="C669" s="237"/>
      <c r="D669" s="237"/>
    </row>
    <row r="670" spans="1:4" x14ac:dyDescent="0.3">
      <c r="A670" s="237"/>
      <c r="B670" s="237"/>
      <c r="C670" s="237"/>
      <c r="D670" s="237"/>
    </row>
    <row r="671" spans="1:4" x14ac:dyDescent="0.3">
      <c r="A671" s="237"/>
      <c r="B671" s="237"/>
      <c r="C671" s="237"/>
      <c r="D671" s="237"/>
    </row>
    <row r="672" spans="1:4" x14ac:dyDescent="0.3">
      <c r="A672" s="237"/>
      <c r="B672" s="237"/>
      <c r="C672" s="237"/>
      <c r="D672" s="237"/>
    </row>
    <row r="673" spans="1:4" x14ac:dyDescent="0.3">
      <c r="A673" s="237"/>
      <c r="B673" s="237"/>
      <c r="C673" s="237"/>
      <c r="D673" s="237"/>
    </row>
    <row r="674" spans="1:4" x14ac:dyDescent="0.3">
      <c r="A674" s="237"/>
      <c r="B674" s="237"/>
      <c r="C674" s="237"/>
      <c r="D674" s="237"/>
    </row>
    <row r="675" spans="1:4" x14ac:dyDescent="0.3">
      <c r="A675" s="237"/>
      <c r="B675" s="237"/>
      <c r="C675" s="237"/>
      <c r="D675" s="237"/>
    </row>
    <row r="676" spans="1:4" x14ac:dyDescent="0.3">
      <c r="A676" s="237"/>
      <c r="B676" s="237"/>
      <c r="C676" s="237"/>
      <c r="D676" s="237"/>
    </row>
    <row r="677" spans="1:4" x14ac:dyDescent="0.3">
      <c r="A677" s="237"/>
      <c r="B677" s="237"/>
      <c r="C677" s="237"/>
      <c r="D677" s="237"/>
    </row>
    <row r="678" spans="1:4" x14ac:dyDescent="0.3">
      <c r="A678" s="237"/>
      <c r="B678" s="237"/>
      <c r="C678" s="237"/>
      <c r="D678" s="237"/>
    </row>
    <row r="679" spans="1:4" x14ac:dyDescent="0.3">
      <c r="A679" s="237"/>
      <c r="B679" s="237"/>
      <c r="C679" s="237"/>
      <c r="D679" s="237"/>
    </row>
    <row r="680" spans="1:4" x14ac:dyDescent="0.3">
      <c r="A680" s="237"/>
      <c r="B680" s="237"/>
      <c r="C680" s="237"/>
      <c r="D680" s="237"/>
    </row>
    <row r="681" spans="1:4" x14ac:dyDescent="0.3">
      <c r="A681" s="237"/>
      <c r="B681" s="237"/>
      <c r="C681" s="237"/>
      <c r="D681" s="237"/>
    </row>
    <row r="682" spans="1:4" x14ac:dyDescent="0.3">
      <c r="A682" s="237"/>
      <c r="B682" s="237"/>
      <c r="C682" s="237"/>
      <c r="D682" s="237"/>
    </row>
    <row r="683" spans="1:4" x14ac:dyDescent="0.3">
      <c r="A683" s="237"/>
      <c r="B683" s="237"/>
      <c r="C683" s="237"/>
      <c r="D683" s="237"/>
    </row>
    <row r="684" spans="1:4" x14ac:dyDescent="0.3">
      <c r="A684" s="237"/>
      <c r="B684" s="237"/>
      <c r="C684" s="237"/>
      <c r="D684" s="237"/>
    </row>
    <row r="685" spans="1:4" x14ac:dyDescent="0.3">
      <c r="A685" s="237"/>
      <c r="B685" s="237"/>
      <c r="C685" s="237"/>
      <c r="D685" s="237"/>
    </row>
    <row r="686" spans="1:4" x14ac:dyDescent="0.3">
      <c r="A686" s="237"/>
      <c r="B686" s="237"/>
      <c r="C686" s="237"/>
      <c r="D686" s="237"/>
    </row>
    <row r="687" spans="1:4" x14ac:dyDescent="0.3">
      <c r="A687" s="237"/>
      <c r="B687" s="237"/>
      <c r="C687" s="237"/>
      <c r="D687" s="237"/>
    </row>
    <row r="688" spans="1:4" x14ac:dyDescent="0.3">
      <c r="A688" s="237"/>
      <c r="B688" s="237"/>
      <c r="C688" s="237"/>
      <c r="D688" s="237"/>
    </row>
    <row r="689" spans="1:4" x14ac:dyDescent="0.3">
      <c r="A689" s="237"/>
      <c r="B689" s="237"/>
      <c r="C689" s="237"/>
      <c r="D689" s="237"/>
    </row>
    <row r="690" spans="1:4" x14ac:dyDescent="0.3">
      <c r="A690" s="237"/>
      <c r="B690" s="237"/>
      <c r="C690" s="237"/>
      <c r="D690" s="237"/>
    </row>
    <row r="691" spans="1:4" x14ac:dyDescent="0.3">
      <c r="A691" s="237"/>
      <c r="B691" s="237"/>
      <c r="C691" s="237"/>
      <c r="D691" s="237"/>
    </row>
    <row r="692" spans="1:4" x14ac:dyDescent="0.3">
      <c r="A692" s="237"/>
      <c r="B692" s="237"/>
      <c r="C692" s="237"/>
      <c r="D692" s="237"/>
    </row>
    <row r="693" spans="1:4" x14ac:dyDescent="0.3">
      <c r="A693" s="237"/>
      <c r="B693" s="237"/>
      <c r="C693" s="237"/>
      <c r="D693" s="237"/>
    </row>
    <row r="694" spans="1:4" x14ac:dyDescent="0.3">
      <c r="A694" s="237"/>
      <c r="B694" s="237"/>
      <c r="C694" s="237"/>
      <c r="D694" s="237"/>
    </row>
    <row r="695" spans="1:4" x14ac:dyDescent="0.3">
      <c r="A695" s="237"/>
      <c r="B695" s="237"/>
      <c r="C695" s="237"/>
      <c r="D695" s="237"/>
    </row>
    <row r="696" spans="1:4" x14ac:dyDescent="0.3">
      <c r="A696" s="237"/>
      <c r="B696" s="237"/>
      <c r="C696" s="237"/>
      <c r="D696" s="237"/>
    </row>
    <row r="697" spans="1:4" x14ac:dyDescent="0.3">
      <c r="A697" s="237"/>
      <c r="B697" s="237"/>
      <c r="C697" s="237"/>
      <c r="D697" s="237"/>
    </row>
    <row r="698" spans="1:4" x14ac:dyDescent="0.3">
      <c r="A698" s="237"/>
      <c r="B698" s="237"/>
      <c r="C698" s="237"/>
      <c r="D698" s="237"/>
    </row>
    <row r="699" spans="1:4" x14ac:dyDescent="0.3">
      <c r="A699" s="237"/>
      <c r="B699" s="237"/>
      <c r="C699" s="237"/>
      <c r="D699" s="237"/>
    </row>
    <row r="700" spans="1:4" x14ac:dyDescent="0.3">
      <c r="A700" s="237"/>
      <c r="B700" s="237"/>
      <c r="C700" s="237"/>
      <c r="D700" s="237"/>
    </row>
    <row r="701" spans="1:4" x14ac:dyDescent="0.3">
      <c r="A701" s="237"/>
      <c r="B701" s="237"/>
      <c r="C701" s="237"/>
      <c r="D701" s="237"/>
    </row>
    <row r="702" spans="1:4" x14ac:dyDescent="0.3">
      <c r="A702" s="237"/>
      <c r="B702" s="237"/>
      <c r="C702" s="237"/>
      <c r="D702" s="237"/>
    </row>
    <row r="703" spans="1:4" x14ac:dyDescent="0.3">
      <c r="A703" s="237"/>
      <c r="B703" s="237"/>
      <c r="C703" s="237"/>
      <c r="D703" s="237"/>
    </row>
    <row r="704" spans="1:4" x14ac:dyDescent="0.3">
      <c r="A704" s="237"/>
      <c r="B704" s="237"/>
      <c r="C704" s="237"/>
      <c r="D704" s="237"/>
    </row>
    <row r="705" spans="1:4" x14ac:dyDescent="0.3">
      <c r="A705" s="237"/>
      <c r="B705" s="237"/>
      <c r="C705" s="237"/>
      <c r="D705" s="237"/>
    </row>
    <row r="706" spans="1:4" x14ac:dyDescent="0.3">
      <c r="A706" s="237"/>
      <c r="B706" s="237"/>
      <c r="C706" s="237"/>
      <c r="D706" s="237"/>
    </row>
    <row r="707" spans="1:4" x14ac:dyDescent="0.3">
      <c r="A707" s="237"/>
      <c r="B707" s="237"/>
      <c r="C707" s="237"/>
      <c r="D707" s="237"/>
    </row>
    <row r="708" spans="1:4" x14ac:dyDescent="0.3">
      <c r="A708" s="237"/>
      <c r="B708" s="237"/>
      <c r="C708" s="237"/>
      <c r="D708" s="237"/>
    </row>
    <row r="709" spans="1:4" x14ac:dyDescent="0.3">
      <c r="A709" s="237"/>
      <c r="B709" s="237"/>
      <c r="C709" s="237"/>
      <c r="D709" s="237"/>
    </row>
    <row r="710" spans="1:4" x14ac:dyDescent="0.3">
      <c r="A710" s="237"/>
      <c r="B710" s="237"/>
      <c r="C710" s="237"/>
      <c r="D710" s="237"/>
    </row>
    <row r="711" spans="1:4" x14ac:dyDescent="0.3">
      <c r="A711" s="237"/>
      <c r="B711" s="237"/>
      <c r="C711" s="237"/>
      <c r="D711" s="237"/>
    </row>
    <row r="712" spans="1:4" x14ac:dyDescent="0.3">
      <c r="A712" s="237"/>
      <c r="B712" s="237"/>
      <c r="C712" s="237"/>
      <c r="D712" s="237"/>
    </row>
    <row r="713" spans="1:4" x14ac:dyDescent="0.3">
      <c r="A713" s="237"/>
      <c r="B713" s="237"/>
      <c r="C713" s="237"/>
      <c r="D713" s="237"/>
    </row>
    <row r="714" spans="1:4" x14ac:dyDescent="0.3">
      <c r="A714" s="237"/>
      <c r="B714" s="237"/>
      <c r="C714" s="237"/>
      <c r="D714" s="237"/>
    </row>
    <row r="715" spans="1:4" x14ac:dyDescent="0.3">
      <c r="A715" s="237"/>
      <c r="B715" s="237"/>
      <c r="C715" s="237"/>
      <c r="D715" s="237"/>
    </row>
    <row r="716" spans="1:4" x14ac:dyDescent="0.3">
      <c r="A716" s="237"/>
      <c r="B716" s="237"/>
      <c r="C716" s="237"/>
      <c r="D716" s="237"/>
    </row>
    <row r="717" spans="1:4" x14ac:dyDescent="0.3">
      <c r="A717" s="237"/>
      <c r="B717" s="237"/>
      <c r="C717" s="237"/>
      <c r="D717" s="237"/>
    </row>
    <row r="718" spans="1:4" x14ac:dyDescent="0.3">
      <c r="A718" s="237"/>
      <c r="B718" s="237"/>
      <c r="C718" s="237"/>
      <c r="D718" s="237"/>
    </row>
    <row r="719" spans="1:4" x14ac:dyDescent="0.3">
      <c r="A719" s="237"/>
      <c r="B719" s="237"/>
      <c r="C719" s="237"/>
      <c r="D719" s="237"/>
    </row>
    <row r="720" spans="1:4" x14ac:dyDescent="0.3">
      <c r="A720" s="237"/>
      <c r="B720" s="237"/>
      <c r="C720" s="237"/>
      <c r="D720" s="237"/>
    </row>
    <row r="721" spans="1:4" x14ac:dyDescent="0.3">
      <c r="A721" s="237"/>
      <c r="B721" s="237"/>
      <c r="C721" s="237"/>
      <c r="D721" s="237"/>
    </row>
    <row r="722" spans="1:4" x14ac:dyDescent="0.3">
      <c r="A722" s="237"/>
      <c r="B722" s="237"/>
      <c r="C722" s="237"/>
      <c r="D722" s="237"/>
    </row>
    <row r="723" spans="1:4" x14ac:dyDescent="0.3">
      <c r="A723" s="237"/>
      <c r="B723" s="237"/>
      <c r="C723" s="237"/>
      <c r="D723" s="237"/>
    </row>
    <row r="724" spans="1:4" x14ac:dyDescent="0.3">
      <c r="A724" s="237"/>
      <c r="B724" s="237"/>
      <c r="C724" s="237"/>
      <c r="D724" s="237"/>
    </row>
    <row r="725" spans="1:4" x14ac:dyDescent="0.3">
      <c r="A725" s="237"/>
      <c r="B725" s="237"/>
      <c r="C725" s="237"/>
      <c r="D725" s="237"/>
    </row>
    <row r="726" spans="1:4" x14ac:dyDescent="0.3">
      <c r="A726" s="237"/>
      <c r="B726" s="237"/>
      <c r="C726" s="237"/>
      <c r="D726" s="237"/>
    </row>
    <row r="727" spans="1:4" x14ac:dyDescent="0.3">
      <c r="A727" s="237"/>
      <c r="B727" s="237"/>
      <c r="C727" s="237"/>
      <c r="D727" s="237"/>
    </row>
    <row r="728" spans="1:4" x14ac:dyDescent="0.3">
      <c r="A728" s="237"/>
      <c r="B728" s="237"/>
      <c r="C728" s="237"/>
      <c r="D728" s="237"/>
    </row>
    <row r="729" spans="1:4" x14ac:dyDescent="0.3">
      <c r="A729" s="237"/>
      <c r="B729" s="237"/>
      <c r="C729" s="237"/>
      <c r="D729" s="237"/>
    </row>
    <row r="730" spans="1:4" x14ac:dyDescent="0.3">
      <c r="A730" s="237"/>
      <c r="B730" s="237"/>
      <c r="C730" s="237"/>
      <c r="D730" s="237"/>
    </row>
    <row r="731" spans="1:4" x14ac:dyDescent="0.3">
      <c r="A731" s="237"/>
      <c r="B731" s="237"/>
      <c r="C731" s="237"/>
      <c r="D731" s="237"/>
    </row>
    <row r="732" spans="1:4" x14ac:dyDescent="0.3">
      <c r="A732" s="237"/>
      <c r="B732" s="237"/>
      <c r="C732" s="237"/>
      <c r="D732" s="237"/>
    </row>
    <row r="733" spans="1:4" x14ac:dyDescent="0.3">
      <c r="A733" s="237"/>
      <c r="B733" s="237"/>
      <c r="C733" s="237"/>
      <c r="D733" s="237"/>
    </row>
    <row r="734" spans="1:4" x14ac:dyDescent="0.3">
      <c r="A734" s="237"/>
      <c r="B734" s="237"/>
      <c r="C734" s="237"/>
      <c r="D734" s="237"/>
    </row>
    <row r="735" spans="1:4" x14ac:dyDescent="0.3">
      <c r="A735" s="237"/>
      <c r="B735" s="237"/>
      <c r="C735" s="237"/>
      <c r="D735" s="237"/>
    </row>
    <row r="736" spans="1:4" x14ac:dyDescent="0.3">
      <c r="A736" s="237"/>
      <c r="B736" s="237"/>
      <c r="C736" s="237"/>
      <c r="D736" s="237"/>
    </row>
    <row r="737" spans="1:4" x14ac:dyDescent="0.3">
      <c r="A737" s="237"/>
      <c r="B737" s="237"/>
      <c r="C737" s="237"/>
      <c r="D737" s="237"/>
    </row>
    <row r="738" spans="1:4" x14ac:dyDescent="0.3">
      <c r="A738" s="237"/>
      <c r="B738" s="237"/>
      <c r="C738" s="237"/>
      <c r="D738" s="237"/>
    </row>
    <row r="739" spans="1:4" x14ac:dyDescent="0.3">
      <c r="A739" s="237"/>
      <c r="B739" s="237"/>
      <c r="C739" s="237"/>
      <c r="D739" s="237"/>
    </row>
    <row r="740" spans="1:4" x14ac:dyDescent="0.3">
      <c r="A740" s="237"/>
      <c r="B740" s="237"/>
      <c r="C740" s="237"/>
      <c r="D740" s="237"/>
    </row>
    <row r="741" spans="1:4" x14ac:dyDescent="0.3">
      <c r="A741" s="237"/>
      <c r="B741" s="237"/>
      <c r="C741" s="237"/>
      <c r="D741" s="237"/>
    </row>
    <row r="742" spans="1:4" x14ac:dyDescent="0.3">
      <c r="A742" s="237"/>
      <c r="B742" s="237"/>
      <c r="C742" s="237"/>
      <c r="D742" s="237"/>
    </row>
    <row r="743" spans="1:4" x14ac:dyDescent="0.3">
      <c r="A743" s="237"/>
      <c r="B743" s="237"/>
      <c r="C743" s="237"/>
      <c r="D743" s="237"/>
    </row>
    <row r="744" spans="1:4" x14ac:dyDescent="0.3">
      <c r="A744" s="237"/>
      <c r="B744" s="237"/>
      <c r="C744" s="237"/>
      <c r="D744" s="237"/>
    </row>
    <row r="745" spans="1:4" x14ac:dyDescent="0.3">
      <c r="A745" s="237"/>
      <c r="B745" s="237"/>
      <c r="C745" s="237"/>
      <c r="D745" s="237"/>
    </row>
    <row r="746" spans="1:4" x14ac:dyDescent="0.3">
      <c r="A746" s="237"/>
      <c r="B746" s="237"/>
      <c r="C746" s="237"/>
      <c r="D746" s="237"/>
    </row>
    <row r="747" spans="1:4" x14ac:dyDescent="0.3">
      <c r="A747" s="237"/>
      <c r="B747" s="237"/>
      <c r="C747" s="237"/>
      <c r="D747" s="237"/>
    </row>
    <row r="748" spans="1:4" x14ac:dyDescent="0.3">
      <c r="A748" s="237"/>
      <c r="B748" s="237"/>
      <c r="C748" s="237"/>
      <c r="D748" s="237"/>
    </row>
    <row r="749" spans="1:4" x14ac:dyDescent="0.3">
      <c r="A749" s="237"/>
      <c r="B749" s="237"/>
      <c r="C749" s="237"/>
      <c r="D749" s="237"/>
    </row>
    <row r="750" spans="1:4" x14ac:dyDescent="0.3">
      <c r="A750" s="237"/>
      <c r="B750" s="237"/>
      <c r="C750" s="237"/>
      <c r="D750" s="237"/>
    </row>
    <row r="751" spans="1:4" x14ac:dyDescent="0.3">
      <c r="A751" s="237"/>
      <c r="B751" s="237"/>
      <c r="C751" s="237"/>
      <c r="D751" s="237"/>
    </row>
    <row r="752" spans="1:4" x14ac:dyDescent="0.3">
      <c r="A752" s="237"/>
      <c r="B752" s="237"/>
      <c r="C752" s="237"/>
      <c r="D752" s="237"/>
    </row>
    <row r="753" spans="1:4" x14ac:dyDescent="0.3">
      <c r="A753" s="237"/>
      <c r="B753" s="237"/>
      <c r="C753" s="237"/>
      <c r="D753" s="237"/>
    </row>
    <row r="754" spans="1:4" x14ac:dyDescent="0.3">
      <c r="A754" s="237"/>
      <c r="B754" s="237"/>
      <c r="C754" s="237"/>
      <c r="D754" s="237"/>
    </row>
    <row r="755" spans="1:4" x14ac:dyDescent="0.3">
      <c r="A755" s="237"/>
      <c r="B755" s="237"/>
      <c r="C755" s="237"/>
      <c r="D755" s="237"/>
    </row>
    <row r="756" spans="1:4" x14ac:dyDescent="0.3">
      <c r="A756" s="237"/>
      <c r="B756" s="237"/>
      <c r="C756" s="237"/>
      <c r="D756" s="237"/>
    </row>
    <row r="757" spans="1:4" x14ac:dyDescent="0.3">
      <c r="A757" s="237"/>
      <c r="B757" s="237"/>
      <c r="C757" s="237"/>
      <c r="D757" s="237"/>
    </row>
    <row r="758" spans="1:4" x14ac:dyDescent="0.3">
      <c r="A758" s="237"/>
      <c r="B758" s="237"/>
      <c r="C758" s="237"/>
      <c r="D758" s="237"/>
    </row>
    <row r="759" spans="1:4" x14ac:dyDescent="0.3">
      <c r="A759" s="237"/>
      <c r="B759" s="237"/>
      <c r="C759" s="237"/>
      <c r="D759" s="237"/>
    </row>
    <row r="760" spans="1:4" x14ac:dyDescent="0.3">
      <c r="A760" s="237"/>
      <c r="B760" s="237"/>
      <c r="C760" s="237"/>
      <c r="D760" s="237"/>
    </row>
    <row r="761" spans="1:4" x14ac:dyDescent="0.3">
      <c r="A761" s="237"/>
      <c r="B761" s="237"/>
      <c r="C761" s="237"/>
      <c r="D761" s="237"/>
    </row>
    <row r="762" spans="1:4" x14ac:dyDescent="0.3">
      <c r="A762" s="237"/>
      <c r="B762" s="237"/>
      <c r="C762" s="237"/>
      <c r="D762" s="237"/>
    </row>
    <row r="763" spans="1:4" x14ac:dyDescent="0.3">
      <c r="A763" s="237"/>
      <c r="B763" s="237"/>
      <c r="C763" s="237"/>
      <c r="D763" s="237"/>
    </row>
    <row r="764" spans="1:4" x14ac:dyDescent="0.3">
      <c r="A764" s="237"/>
      <c r="B764" s="237"/>
      <c r="C764" s="237"/>
      <c r="D764" s="237"/>
    </row>
    <row r="765" spans="1:4" x14ac:dyDescent="0.3">
      <c r="A765" s="237"/>
      <c r="B765" s="237"/>
      <c r="C765" s="237"/>
      <c r="D765" s="237"/>
    </row>
    <row r="766" spans="1:4" x14ac:dyDescent="0.3">
      <c r="A766" s="237"/>
      <c r="B766" s="237"/>
      <c r="C766" s="237"/>
      <c r="D766" s="237"/>
    </row>
    <row r="767" spans="1:4" x14ac:dyDescent="0.3">
      <c r="A767" s="237"/>
      <c r="B767" s="237"/>
      <c r="C767" s="237"/>
      <c r="D767" s="237"/>
    </row>
    <row r="768" spans="1:4" x14ac:dyDescent="0.3">
      <c r="A768" s="237"/>
      <c r="B768" s="237"/>
      <c r="C768" s="237"/>
      <c r="D768" s="237"/>
    </row>
    <row r="769" spans="1:4" x14ac:dyDescent="0.3">
      <c r="A769" s="237"/>
      <c r="B769" s="237"/>
      <c r="C769" s="237"/>
      <c r="D769" s="237"/>
    </row>
    <row r="770" spans="1:4" x14ac:dyDescent="0.3">
      <c r="A770" s="237"/>
      <c r="B770" s="237"/>
      <c r="C770" s="237"/>
      <c r="D770" s="237"/>
    </row>
    <row r="771" spans="1:4" x14ac:dyDescent="0.3">
      <c r="A771" s="237"/>
      <c r="B771" s="237"/>
      <c r="C771" s="237"/>
      <c r="D771" s="237"/>
    </row>
    <row r="772" spans="1:4" x14ac:dyDescent="0.3">
      <c r="A772" s="237"/>
      <c r="B772" s="237"/>
      <c r="C772" s="237"/>
      <c r="D772" s="237"/>
    </row>
    <row r="773" spans="1:4" x14ac:dyDescent="0.3">
      <c r="A773" s="237"/>
      <c r="B773" s="237"/>
      <c r="C773" s="237"/>
      <c r="D773" s="237"/>
    </row>
    <row r="774" spans="1:4" x14ac:dyDescent="0.3">
      <c r="A774" s="237"/>
      <c r="B774" s="237"/>
      <c r="C774" s="237"/>
      <c r="D774" s="237"/>
    </row>
    <row r="775" spans="1:4" x14ac:dyDescent="0.3">
      <c r="A775" s="237"/>
      <c r="B775" s="237"/>
      <c r="C775" s="237"/>
      <c r="D775" s="237"/>
    </row>
    <row r="776" spans="1:4" x14ac:dyDescent="0.3">
      <c r="A776" s="237"/>
      <c r="B776" s="237"/>
      <c r="C776" s="237"/>
      <c r="D776" s="237"/>
    </row>
    <row r="777" spans="1:4" x14ac:dyDescent="0.3">
      <c r="A777" s="237"/>
      <c r="B777" s="237"/>
      <c r="C777" s="237"/>
      <c r="D777" s="237"/>
    </row>
    <row r="778" spans="1:4" x14ac:dyDescent="0.3">
      <c r="A778" s="237"/>
      <c r="B778" s="237"/>
      <c r="C778" s="237"/>
      <c r="D778" s="237"/>
    </row>
    <row r="779" spans="1:4" x14ac:dyDescent="0.3">
      <c r="A779" s="237"/>
      <c r="B779" s="237"/>
      <c r="C779" s="237"/>
      <c r="D779" s="237"/>
    </row>
    <row r="780" spans="1:4" x14ac:dyDescent="0.3">
      <c r="A780" s="237"/>
      <c r="B780" s="237"/>
      <c r="C780" s="237"/>
      <c r="D780" s="237"/>
    </row>
    <row r="781" spans="1:4" x14ac:dyDescent="0.3">
      <c r="A781" s="237"/>
      <c r="B781" s="237"/>
      <c r="C781" s="237"/>
      <c r="D781" s="237"/>
    </row>
    <row r="782" spans="1:4" x14ac:dyDescent="0.3">
      <c r="A782" s="237"/>
      <c r="B782" s="237"/>
      <c r="C782" s="237"/>
      <c r="D782" s="237"/>
    </row>
    <row r="783" spans="1:4" x14ac:dyDescent="0.3">
      <c r="A783" s="237"/>
      <c r="B783" s="237"/>
      <c r="C783" s="237"/>
      <c r="D783" s="237"/>
    </row>
    <row r="784" spans="1:4" x14ac:dyDescent="0.3">
      <c r="A784" s="237"/>
      <c r="B784" s="237"/>
      <c r="C784" s="237"/>
      <c r="D784" s="237"/>
    </row>
    <row r="785" spans="1:4" x14ac:dyDescent="0.3">
      <c r="A785" s="237"/>
      <c r="B785" s="237"/>
      <c r="C785" s="237"/>
      <c r="D785" s="237"/>
    </row>
    <row r="786" spans="1:4" x14ac:dyDescent="0.3">
      <c r="A786" s="237"/>
      <c r="B786" s="237"/>
      <c r="C786" s="237"/>
      <c r="D786" s="237"/>
    </row>
    <row r="787" spans="1:4" x14ac:dyDescent="0.3">
      <c r="A787" s="237"/>
      <c r="B787" s="237"/>
      <c r="C787" s="237"/>
      <c r="D787" s="237"/>
    </row>
    <row r="788" spans="1:4" x14ac:dyDescent="0.3">
      <c r="A788" s="237"/>
      <c r="B788" s="237"/>
      <c r="C788" s="237"/>
      <c r="D788" s="237"/>
    </row>
    <row r="789" spans="1:4" x14ac:dyDescent="0.3">
      <c r="A789" s="237"/>
      <c r="B789" s="237"/>
      <c r="C789" s="237"/>
      <c r="D789" s="237"/>
    </row>
    <row r="790" spans="1:4" x14ac:dyDescent="0.3">
      <c r="A790" s="237"/>
      <c r="B790" s="237"/>
      <c r="C790" s="237"/>
      <c r="D790" s="237"/>
    </row>
    <row r="791" spans="1:4" x14ac:dyDescent="0.3">
      <c r="A791" s="237"/>
      <c r="B791" s="237"/>
      <c r="C791" s="237"/>
      <c r="D791" s="237"/>
    </row>
    <row r="792" spans="1:4" x14ac:dyDescent="0.3">
      <c r="A792" s="237"/>
      <c r="B792" s="237"/>
      <c r="C792" s="237"/>
      <c r="D792" s="237"/>
    </row>
    <row r="793" spans="1:4" x14ac:dyDescent="0.3">
      <c r="A793" s="237"/>
      <c r="B793" s="237"/>
      <c r="C793" s="237"/>
      <c r="D793" s="237"/>
    </row>
    <row r="794" spans="1:4" x14ac:dyDescent="0.3">
      <c r="A794" s="237"/>
      <c r="B794" s="237"/>
      <c r="C794" s="237"/>
      <c r="D794" s="237"/>
    </row>
    <row r="795" spans="1:4" x14ac:dyDescent="0.3">
      <c r="A795" s="237"/>
      <c r="B795" s="237"/>
      <c r="C795" s="237"/>
      <c r="D795" s="237"/>
    </row>
    <row r="796" spans="1:4" x14ac:dyDescent="0.3">
      <c r="A796" s="237"/>
      <c r="B796" s="237"/>
      <c r="C796" s="237"/>
      <c r="D796" s="237"/>
    </row>
    <row r="797" spans="1:4" x14ac:dyDescent="0.3">
      <c r="A797" s="237"/>
      <c r="B797" s="237"/>
      <c r="C797" s="237"/>
      <c r="D797" s="237"/>
    </row>
    <row r="798" spans="1:4" x14ac:dyDescent="0.3">
      <c r="A798" s="237"/>
      <c r="B798" s="237"/>
      <c r="C798" s="237"/>
      <c r="D798" s="237"/>
    </row>
    <row r="799" spans="1:4" x14ac:dyDescent="0.3">
      <c r="A799" s="237"/>
      <c r="B799" s="237"/>
      <c r="C799" s="237"/>
      <c r="D799" s="237"/>
    </row>
    <row r="800" spans="1:4" x14ac:dyDescent="0.3">
      <c r="A800" s="237"/>
      <c r="B800" s="237"/>
      <c r="C800" s="237"/>
      <c r="D800" s="237"/>
    </row>
    <row r="801" spans="1:4" x14ac:dyDescent="0.3">
      <c r="A801" s="237"/>
      <c r="B801" s="237"/>
      <c r="C801" s="237"/>
      <c r="D801" s="237"/>
    </row>
    <row r="802" spans="1:4" x14ac:dyDescent="0.3">
      <c r="A802" s="237"/>
      <c r="B802" s="237"/>
      <c r="C802" s="237"/>
      <c r="D802" s="237"/>
    </row>
    <row r="803" spans="1:4" x14ac:dyDescent="0.3">
      <c r="A803" s="237"/>
      <c r="B803" s="237"/>
      <c r="C803" s="237"/>
      <c r="D803" s="237"/>
    </row>
    <row r="804" spans="1:4" x14ac:dyDescent="0.3">
      <c r="A804" s="237"/>
      <c r="B804" s="237"/>
      <c r="C804" s="237"/>
      <c r="D804" s="237"/>
    </row>
    <row r="805" spans="1:4" x14ac:dyDescent="0.3">
      <c r="A805" s="237"/>
      <c r="B805" s="237"/>
      <c r="C805" s="237"/>
      <c r="D805" s="237"/>
    </row>
    <row r="806" spans="1:4" x14ac:dyDescent="0.3">
      <c r="A806" s="237"/>
      <c r="B806" s="237"/>
      <c r="C806" s="237"/>
      <c r="D806" s="237"/>
    </row>
    <row r="807" spans="1:4" x14ac:dyDescent="0.3">
      <c r="A807" s="237"/>
      <c r="B807" s="237"/>
      <c r="C807" s="237"/>
      <c r="D807" s="237"/>
    </row>
    <row r="808" spans="1:4" x14ac:dyDescent="0.3">
      <c r="A808" s="237"/>
      <c r="B808" s="237"/>
      <c r="C808" s="237"/>
      <c r="D808" s="237"/>
    </row>
    <row r="809" spans="1:4" x14ac:dyDescent="0.3">
      <c r="A809" s="237"/>
      <c r="B809" s="237"/>
      <c r="C809" s="237"/>
      <c r="D809" s="237"/>
    </row>
    <row r="810" spans="1:4" x14ac:dyDescent="0.3">
      <c r="A810" s="237"/>
      <c r="B810" s="237"/>
      <c r="C810" s="237"/>
      <c r="D810" s="237"/>
    </row>
    <row r="811" spans="1:4" x14ac:dyDescent="0.3">
      <c r="A811" s="237"/>
      <c r="B811" s="237"/>
      <c r="C811" s="237"/>
      <c r="D811" s="237"/>
    </row>
    <row r="812" spans="1:4" x14ac:dyDescent="0.3">
      <c r="A812" s="237"/>
      <c r="B812" s="237"/>
      <c r="C812" s="237"/>
      <c r="D812" s="237"/>
    </row>
    <row r="813" spans="1:4" x14ac:dyDescent="0.3">
      <c r="A813" s="237"/>
      <c r="B813" s="237"/>
      <c r="C813" s="237"/>
      <c r="D813" s="237"/>
    </row>
    <row r="814" spans="1:4" x14ac:dyDescent="0.3">
      <c r="A814" s="237"/>
      <c r="B814" s="237"/>
      <c r="C814" s="237"/>
      <c r="D814" s="237"/>
    </row>
    <row r="815" spans="1:4" x14ac:dyDescent="0.3">
      <c r="A815" s="237"/>
      <c r="B815" s="237"/>
      <c r="C815" s="237"/>
      <c r="D815" s="237"/>
    </row>
    <row r="816" spans="1:4" x14ac:dyDescent="0.3">
      <c r="A816" s="237"/>
      <c r="B816" s="237"/>
      <c r="C816" s="237"/>
      <c r="D816" s="237"/>
    </row>
    <row r="817" spans="1:4" x14ac:dyDescent="0.3">
      <c r="A817" s="237"/>
      <c r="B817" s="237"/>
      <c r="C817" s="237"/>
      <c r="D817" s="237"/>
    </row>
    <row r="818" spans="1:4" x14ac:dyDescent="0.3">
      <c r="A818" s="237"/>
      <c r="B818" s="237"/>
      <c r="C818" s="237"/>
      <c r="D818" s="237"/>
    </row>
    <row r="819" spans="1:4" x14ac:dyDescent="0.3">
      <c r="A819" s="237"/>
      <c r="B819" s="237"/>
      <c r="C819" s="237"/>
      <c r="D819" s="237"/>
    </row>
    <row r="820" spans="1:4" x14ac:dyDescent="0.3">
      <c r="A820" s="237"/>
      <c r="B820" s="237"/>
      <c r="C820" s="237"/>
      <c r="D820" s="237"/>
    </row>
    <row r="821" spans="1:4" x14ac:dyDescent="0.3">
      <c r="A821" s="237"/>
      <c r="B821" s="237"/>
      <c r="C821" s="237"/>
      <c r="D821" s="237"/>
    </row>
    <row r="822" spans="1:4" x14ac:dyDescent="0.3">
      <c r="A822" s="237"/>
      <c r="B822" s="237"/>
      <c r="C822" s="237"/>
      <c r="D822" s="237"/>
    </row>
    <row r="823" spans="1:4" x14ac:dyDescent="0.3">
      <c r="A823" s="237"/>
      <c r="B823" s="237"/>
      <c r="C823" s="237"/>
      <c r="D823" s="237"/>
    </row>
    <row r="824" spans="1:4" x14ac:dyDescent="0.3">
      <c r="A824" s="237"/>
      <c r="B824" s="237"/>
      <c r="C824" s="237"/>
      <c r="D824" s="237"/>
    </row>
    <row r="825" spans="1:4" x14ac:dyDescent="0.3">
      <c r="A825" s="237"/>
      <c r="B825" s="237"/>
      <c r="C825" s="237"/>
      <c r="D825" s="237"/>
    </row>
    <row r="826" spans="1:4" x14ac:dyDescent="0.3">
      <c r="A826" s="237"/>
      <c r="B826" s="237"/>
      <c r="C826" s="237"/>
      <c r="D826" s="237"/>
    </row>
    <row r="827" spans="1:4" x14ac:dyDescent="0.3">
      <c r="A827" s="237"/>
      <c r="B827" s="237"/>
      <c r="C827" s="237"/>
      <c r="D827" s="237"/>
    </row>
    <row r="828" spans="1:4" x14ac:dyDescent="0.3">
      <c r="A828" s="237"/>
      <c r="B828" s="237"/>
      <c r="C828" s="237"/>
      <c r="D828" s="237"/>
    </row>
    <row r="829" spans="1:4" x14ac:dyDescent="0.3">
      <c r="A829" s="237"/>
      <c r="B829" s="237"/>
      <c r="C829" s="237"/>
      <c r="D829" s="237"/>
    </row>
    <row r="830" spans="1:4" x14ac:dyDescent="0.3">
      <c r="A830" s="237"/>
      <c r="B830" s="237"/>
      <c r="C830" s="237"/>
      <c r="D830" s="237"/>
    </row>
    <row r="831" spans="1:4" x14ac:dyDescent="0.3">
      <c r="A831" s="237"/>
      <c r="B831" s="237"/>
      <c r="C831" s="237"/>
      <c r="D831" s="237"/>
    </row>
    <row r="832" spans="1:4" x14ac:dyDescent="0.3">
      <c r="A832" s="237"/>
      <c r="B832" s="237"/>
      <c r="C832" s="237"/>
      <c r="D832" s="237"/>
    </row>
    <row r="833" spans="1:4" x14ac:dyDescent="0.3">
      <c r="A833" s="237"/>
      <c r="B833" s="237"/>
      <c r="C833" s="237"/>
      <c r="D833" s="237"/>
    </row>
    <row r="834" spans="1:4" x14ac:dyDescent="0.3">
      <c r="A834" s="237"/>
      <c r="B834" s="237"/>
      <c r="C834" s="237"/>
      <c r="D834" s="237"/>
    </row>
  </sheetData>
  <sortState xmlns:xlrd2="http://schemas.microsoft.com/office/spreadsheetml/2017/richdata2" ref="A12:D411">
    <sortCondition ref="A12:A411"/>
  </sortState>
  <mergeCells count="1">
    <mergeCell ref="A5:I7"/>
  </mergeCells>
  <hyperlinks>
    <hyperlink ref="A3" r:id="rId1" xr:uid="{679918FB-101F-4769-8E30-F3629A0781A4}"/>
  </hyperlinks>
  <pageMargins left="0.7" right="0.7" top="0.75" bottom="0.75" header="0.3" footer="0.3"/>
  <pageSetup paperSize="9" orientation="portrait" r:id="rId2"/>
  <headerFooter>
    <oddHeader>&amp;L&amp;"Calibri"&amp;12&amp;K008000Classification: Public&amp;1#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1BC97B4D148DD498148AC1AB6073841" ma:contentTypeVersion="10" ma:contentTypeDescription="Create a new document." ma:contentTypeScope="" ma:versionID="4eda0878a4d74fd346368f9d8819c252">
  <xsd:schema xmlns:xsd="http://www.w3.org/2001/XMLSchema" xmlns:xs="http://www.w3.org/2001/XMLSchema" xmlns:p="http://schemas.microsoft.com/office/2006/metadata/properties" xmlns:ns2="85042908-7dfe-47ce-ac4a-9bfc4742d0d2" xmlns:ns3="4db25f6b-db91-455a-80f9-f66d3baa52d0" targetNamespace="http://schemas.microsoft.com/office/2006/metadata/properties" ma:root="true" ma:fieldsID="348670cfdcfc9ad9c1d541cdd7b0a9fe" ns2:_="" ns3:_="">
    <xsd:import namespace="85042908-7dfe-47ce-ac4a-9bfc4742d0d2"/>
    <xsd:import namespace="4db25f6b-db91-455a-80f9-f66d3baa52d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042908-7dfe-47ce-ac4a-9bfc4742d0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b25f6b-db91-455a-80f9-f66d3baa52d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7D5F532-F5DF-4E3F-AD3B-FEB78FB0FCE5}">
  <ds:schemaRef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4ead1b3e-ec30-48fe-94e3-a05fdda2ac5f"/>
    <ds:schemaRef ds:uri="http://purl.org/dc/elements/1.1/"/>
    <ds:schemaRef ds:uri="http://schemas.microsoft.com/office/2006/metadata/properties"/>
    <ds:schemaRef ds:uri="8e350b52-ca49-4c39-9c4d-7e514c74f77f"/>
    <ds:schemaRef ds:uri="http://www.w3.org/XML/1998/namespace"/>
    <ds:schemaRef ds:uri="http://purl.org/dc/dcmitype/"/>
  </ds:schemaRefs>
</ds:datastoreItem>
</file>

<file path=customXml/itemProps2.xml><?xml version="1.0" encoding="utf-8"?>
<ds:datastoreItem xmlns:ds="http://schemas.openxmlformats.org/officeDocument/2006/customXml" ds:itemID="{6793043C-FDD8-4BFB-A973-07C95753D5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042908-7dfe-47ce-ac4a-9bfc4742d0d2"/>
    <ds:schemaRef ds:uri="4db25f6b-db91-455a-80f9-f66d3baa52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13CBAC-580C-4152-BE5B-BB3E7D4CA92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48</vt:i4>
      </vt:variant>
    </vt:vector>
  </HeadingPairs>
  <TitlesOfParts>
    <vt:vector size="58" baseType="lpstr">
      <vt:lpstr>COVER</vt:lpstr>
      <vt:lpstr>modelDevelopment</vt:lpstr>
      <vt:lpstr>proportionLong</vt:lpstr>
      <vt:lpstr>WardSurvival</vt:lpstr>
      <vt:lpstr>Utility</vt:lpstr>
      <vt:lpstr>lifeExpectancy</vt:lpstr>
      <vt:lpstr>theModel</vt:lpstr>
      <vt:lpstr>StressTest</vt:lpstr>
      <vt:lpstr>2.COVIDInfectionSurvey</vt:lpstr>
      <vt:lpstr>3.UK_COVIDCases</vt:lpstr>
      <vt:lpstr>Admissions</vt:lpstr>
      <vt:lpstr>allCaseCorrection</vt:lpstr>
      <vt:lpstr>Cases</vt:lpstr>
      <vt:lpstr>Constant</vt:lpstr>
      <vt:lpstr>discount</vt:lpstr>
      <vt:lpstr>discountDaily</vt:lpstr>
      <vt:lpstr>FAR</vt:lpstr>
      <vt:lpstr>HospFrac</vt:lpstr>
      <vt:lpstr>injuryRate_ITU</vt:lpstr>
      <vt:lpstr>injuryRate_NonHosp</vt:lpstr>
      <vt:lpstr>injuryRateWard</vt:lpstr>
      <vt:lpstr>LE_RedFact</vt:lpstr>
      <vt:lpstr>lifeExpectancy</vt:lpstr>
      <vt:lpstr>lifeExpectancyAdjusted</vt:lpstr>
      <vt:lpstr>lostQ_Tot_Undiscounted</vt:lpstr>
      <vt:lpstr>lostQALYs_Injured</vt:lpstr>
      <vt:lpstr>lostQALYs_Sympt</vt:lpstr>
      <vt:lpstr>NICE_WTP</vt:lpstr>
      <vt:lpstr>NonHospFrac</vt:lpstr>
      <vt:lpstr>nonHospitalised</vt:lpstr>
      <vt:lpstr>NumCases</vt:lpstr>
      <vt:lpstr>numHosp</vt:lpstr>
      <vt:lpstr>numNonHosp</vt:lpstr>
      <vt:lpstr>p48_ITU</vt:lpstr>
      <vt:lpstr>p48_ITU_allCases</vt:lpstr>
      <vt:lpstr>p48_Ward</vt:lpstr>
      <vt:lpstr>p48NonHosp_allCases</vt:lpstr>
      <vt:lpstr>p48Ward_allCases</vt:lpstr>
      <vt:lpstr>p56_nonHosp</vt:lpstr>
      <vt:lpstr>pITU_Surv</vt:lpstr>
      <vt:lpstr>pITU_survAll</vt:lpstr>
      <vt:lpstr>pITU_survAlln</vt:lpstr>
      <vt:lpstr>pNonHosp</vt:lpstr>
      <vt:lpstr>pNonHosp_Surv</vt:lpstr>
      <vt:lpstr>pNonHosp_SurvAll</vt:lpstr>
      <vt:lpstr>pNonHosp_SurvAlln</vt:lpstr>
      <vt:lpstr>population</vt:lpstr>
      <vt:lpstr>PowerTerm</vt:lpstr>
      <vt:lpstr>pWard</vt:lpstr>
      <vt:lpstr>pWard_Surv</vt:lpstr>
      <vt:lpstr>pWard_SurvAll</vt:lpstr>
      <vt:lpstr>pWard_SurvAlln</vt:lpstr>
      <vt:lpstr>theFloor</vt:lpstr>
      <vt:lpstr>timeHorizon</vt:lpstr>
      <vt:lpstr>totInfected</vt:lpstr>
      <vt:lpstr>Ugeneral</vt:lpstr>
      <vt:lpstr>Uinjury</vt:lpstr>
      <vt:lpstr>WTPpQ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William Letton</dc:creator>
  <cp:keywords/>
  <dc:description/>
  <cp:lastModifiedBy>William Letton</cp:lastModifiedBy>
  <cp:revision/>
  <dcterms:created xsi:type="dcterms:W3CDTF">2015-06-05T18:19:34Z</dcterms:created>
  <dcterms:modified xsi:type="dcterms:W3CDTF">2021-07-20T07:15:40Z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0x010100C1BC97B4D148DD498148AC1AB6073841</vt:lpwstr>
  </property>
  <property fmtid="{D5CDD505-2E9C-101B-9397-08002B2CF9AE}" pid="3" name="MSIP_Label_17151eb3-00ab-470c-b25c-644c7691e891_Enabled">
    <vt:lpwstr>True</vt:lpwstr>
  </property>
  <property fmtid="{D5CDD505-2E9C-101B-9397-08002B2CF9AE}" pid="4" name="MSIP_Label_17151eb3-00ab-470c-b25c-644c7691e891_SiteId">
    <vt:lpwstr>3ded2960-214a-46ff-8cf4-611f125e2398</vt:lpwstr>
  </property>
  <property fmtid="{D5CDD505-2E9C-101B-9397-08002B2CF9AE}" pid="5" name="MSIP_Label_17151eb3-00ab-470c-b25c-644c7691e891_Owner">
    <vt:lpwstr>Stuart.SR.McDonald@lloydsbanking.com</vt:lpwstr>
  </property>
  <property fmtid="{D5CDD505-2E9C-101B-9397-08002B2CF9AE}" pid="6" name="MSIP_Label_17151eb3-00ab-470c-b25c-644c7691e891_SetDate">
    <vt:lpwstr>2020-11-02T20:14:11.7672343Z</vt:lpwstr>
  </property>
  <property fmtid="{D5CDD505-2E9C-101B-9397-08002B2CF9AE}" pid="7" name="MSIP_Label_17151eb3-00ab-470c-b25c-644c7691e891_Name">
    <vt:lpwstr>Public</vt:lpwstr>
  </property>
  <property fmtid="{D5CDD505-2E9C-101B-9397-08002B2CF9AE}" pid="8" name="MSIP_Label_17151eb3-00ab-470c-b25c-644c7691e891_Application">
    <vt:lpwstr>Microsoft Azure Information Protection</vt:lpwstr>
  </property>
  <property fmtid="{D5CDD505-2E9C-101B-9397-08002B2CF9AE}" pid="9" name="MSIP_Label_17151eb3-00ab-470c-b25c-644c7691e891_ActionId">
    <vt:lpwstr>1af677de-de3b-4e1b-8a27-5ec6099e7e7a</vt:lpwstr>
  </property>
  <property fmtid="{D5CDD505-2E9C-101B-9397-08002B2CF9AE}" pid="10" name="MSIP_Label_17151eb3-00ab-470c-b25c-644c7691e891_Extended_MSFT_Method">
    <vt:lpwstr>Manual</vt:lpwstr>
  </property>
  <property fmtid="{D5CDD505-2E9C-101B-9397-08002B2CF9AE}" pid="11" name="Sensitivity">
    <vt:lpwstr>Public</vt:lpwstr>
  </property>
</Properties>
</file>